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bookViews>
    <workbookView xWindow="630" yWindow="570" windowWidth="17940" windowHeight="11190" tabRatio="899"/>
  </bookViews>
  <sheets>
    <sheet name="proje ve personel bilgileri" sheetId="1" r:id="rId1"/>
    <sheet name="Kapak Sayfası" sheetId="2" r:id="rId2"/>
    <sheet name="G011A (Ocak-Temmuz)" sheetId="3" r:id="rId3"/>
    <sheet name="G011A (Şubat-Ağustos)" sheetId="4" r:id="rId4"/>
    <sheet name="G011A (Mart-Eylül)" sheetId="5" r:id="rId5"/>
    <sheet name="G011A (Nisan-Ekim)" sheetId="6" r:id="rId6"/>
    <sheet name="G011A (Mayıs-Kasım)" sheetId="7" r:id="rId7"/>
    <sheet name="G011A (Haziran-Aralık)" sheetId="8" r:id="rId8"/>
    <sheet name="G011B" sheetId="9" r:id="rId9"/>
    <sheet name="G011C" sheetId="10" r:id="rId10"/>
    <sheet name="G011" sheetId="11" r:id="rId11"/>
    <sheet name="G012" sheetId="12" r:id="rId12"/>
    <sheet name="G013" sheetId="13" r:id="rId13"/>
    <sheet name="G014A" sheetId="14" r:id="rId14"/>
    <sheet name="G014B" sheetId="15" r:id="rId15"/>
    <sheet name="G015A" sheetId="16" r:id="rId16"/>
    <sheet name="G015B" sheetId="17" r:id="rId17"/>
    <sheet name="G016" sheetId="18" r:id="rId18"/>
    <sheet name="G016A" sheetId="19" r:id="rId19"/>
    <sheet name="G020" sheetId="20" r:id="rId20"/>
    <sheet name="AGY331" sheetId="21" r:id="rId21"/>
  </sheets>
  <definedNames>
    <definedName name="_GoBack" localSheetId="20">'AGY331'!$A$7</definedName>
    <definedName name="_Toc276030620" localSheetId="9">G011C!$A$1</definedName>
    <definedName name="_Toc276030621" localSheetId="9">G011C!$U$3</definedName>
    <definedName name="Check4" localSheetId="19">'G020'!$A$20</definedName>
  </definedNames>
  <calcPr calcId="145621"/>
</workbook>
</file>

<file path=xl/calcChain.xml><?xml version="1.0" encoding="utf-8"?>
<calcChain xmlns="http://schemas.openxmlformats.org/spreadsheetml/2006/main">
  <c r="O2177" i="10" l="1"/>
  <c r="O2178" i="10"/>
  <c r="O2179" i="10"/>
  <c r="O2180" i="10"/>
  <c r="O2181" i="10"/>
  <c r="O2182" i="10"/>
  <c r="O2183" i="10"/>
  <c r="O2184" i="10"/>
  <c r="O2185" i="10"/>
  <c r="O2186" i="10"/>
  <c r="O2187" i="10"/>
  <c r="O2188" i="10"/>
  <c r="O2189" i="10"/>
  <c r="O2190" i="10"/>
  <c r="O2191" i="10"/>
  <c r="O2192" i="10"/>
  <c r="O2193" i="10"/>
  <c r="O2176" i="10"/>
  <c r="O2137" i="10"/>
  <c r="O2138" i="10"/>
  <c r="O2139" i="10"/>
  <c r="O2140" i="10"/>
  <c r="O2141" i="10"/>
  <c r="O2142" i="10"/>
  <c r="O2143" i="10"/>
  <c r="O2144" i="10"/>
  <c r="O2145" i="10"/>
  <c r="O2146" i="10"/>
  <c r="O2147" i="10"/>
  <c r="O2148" i="10"/>
  <c r="O2149" i="10"/>
  <c r="O2150" i="10"/>
  <c r="O2151" i="10"/>
  <c r="O2152" i="10"/>
  <c r="O2153" i="10"/>
  <c r="O2136" i="10"/>
  <c r="O2098" i="10"/>
  <c r="O2099" i="10"/>
  <c r="O2100" i="10"/>
  <c r="O2101" i="10"/>
  <c r="O2102" i="10"/>
  <c r="O2103" i="10"/>
  <c r="O2104" i="10"/>
  <c r="O2105" i="10"/>
  <c r="O2106" i="10"/>
  <c r="O2107" i="10"/>
  <c r="O2108" i="10"/>
  <c r="O2109" i="10"/>
  <c r="O2110" i="10"/>
  <c r="O2111" i="10"/>
  <c r="O2112" i="10"/>
  <c r="O2113" i="10"/>
  <c r="O2114" i="10"/>
  <c r="O2097" i="10"/>
  <c r="O2059" i="10"/>
  <c r="O2060" i="10"/>
  <c r="O2061" i="10"/>
  <c r="O2062" i="10"/>
  <c r="O2063" i="10"/>
  <c r="O2064" i="10"/>
  <c r="O2065" i="10"/>
  <c r="O2066" i="10"/>
  <c r="O2067" i="10"/>
  <c r="O2068" i="10"/>
  <c r="O2069" i="10"/>
  <c r="O2070" i="10"/>
  <c r="O2071" i="10"/>
  <c r="O2072" i="10"/>
  <c r="O2073" i="10"/>
  <c r="O2074" i="10"/>
  <c r="O2075" i="10"/>
  <c r="O2058" i="10"/>
  <c r="O2019" i="10"/>
  <c r="O2020" i="10"/>
  <c r="O2021" i="10"/>
  <c r="O2022" i="10"/>
  <c r="O2023" i="10"/>
  <c r="O2024" i="10"/>
  <c r="O2025" i="10"/>
  <c r="O2026" i="10"/>
  <c r="O2027" i="10"/>
  <c r="O2028" i="10"/>
  <c r="O2029" i="10"/>
  <c r="O2030" i="10"/>
  <c r="O2031" i="10"/>
  <c r="O2032" i="10"/>
  <c r="O2033" i="10"/>
  <c r="O2034" i="10"/>
  <c r="O2035" i="10"/>
  <c r="O2018" i="10"/>
  <c r="O1980" i="10"/>
  <c r="O1981" i="10"/>
  <c r="O1982" i="10"/>
  <c r="O1983" i="10"/>
  <c r="O1984" i="10"/>
  <c r="O1985" i="10"/>
  <c r="O1986" i="10"/>
  <c r="O1987" i="10"/>
  <c r="O1988" i="10"/>
  <c r="O1989" i="10"/>
  <c r="O1990" i="10"/>
  <c r="O1991" i="10"/>
  <c r="O1992" i="10"/>
  <c r="O1993" i="10"/>
  <c r="O1994" i="10"/>
  <c r="O1995" i="10"/>
  <c r="O1996" i="10"/>
  <c r="O1979" i="10"/>
  <c r="O1940" i="10"/>
  <c r="O1941" i="10"/>
  <c r="O1942" i="10"/>
  <c r="O1943" i="10"/>
  <c r="O1944" i="10"/>
  <c r="O1945" i="10"/>
  <c r="O1946" i="10"/>
  <c r="O1947" i="10"/>
  <c r="O1948" i="10"/>
  <c r="O1949" i="10"/>
  <c r="O1950" i="10"/>
  <c r="O1951" i="10"/>
  <c r="O1952" i="10"/>
  <c r="O1953" i="10"/>
  <c r="O1954" i="10"/>
  <c r="O1955" i="10"/>
  <c r="O1956" i="10"/>
  <c r="O1939" i="10"/>
  <c r="O1900" i="10"/>
  <c r="O1901" i="10"/>
  <c r="O1902" i="10"/>
  <c r="O1903" i="10"/>
  <c r="O1904" i="10"/>
  <c r="O1905" i="10"/>
  <c r="O1906" i="10"/>
  <c r="O1907" i="10"/>
  <c r="O1908" i="10"/>
  <c r="O1909" i="10"/>
  <c r="O1910" i="10"/>
  <c r="O1911" i="10"/>
  <c r="O1912" i="10"/>
  <c r="O1913" i="10"/>
  <c r="O1914" i="10"/>
  <c r="O1915" i="10"/>
  <c r="O1916" i="10"/>
  <c r="O1899" i="10"/>
  <c r="O1861" i="10"/>
  <c r="O1862" i="10"/>
  <c r="O1863" i="10"/>
  <c r="O1864" i="10"/>
  <c r="O1865" i="10"/>
  <c r="O1866" i="10"/>
  <c r="O1867" i="10"/>
  <c r="O1868" i="10"/>
  <c r="O1869" i="10"/>
  <c r="O1870" i="10"/>
  <c r="O1871" i="10"/>
  <c r="O1872" i="10"/>
  <c r="O1873" i="10"/>
  <c r="O1874" i="10"/>
  <c r="O1875" i="10"/>
  <c r="O1876" i="10"/>
  <c r="O1877" i="10"/>
  <c r="O1860" i="10"/>
  <c r="O1822" i="10"/>
  <c r="O1823" i="10"/>
  <c r="O1824" i="10"/>
  <c r="O1825" i="10"/>
  <c r="O1826" i="10"/>
  <c r="O1827" i="10"/>
  <c r="O1828" i="10"/>
  <c r="O1829" i="10"/>
  <c r="O1830" i="10"/>
  <c r="O1831" i="10"/>
  <c r="O1832" i="10"/>
  <c r="O1833" i="10"/>
  <c r="O1834" i="10"/>
  <c r="O1835" i="10"/>
  <c r="O1836" i="10"/>
  <c r="O1837" i="10"/>
  <c r="O1838" i="10"/>
  <c r="O1821" i="10"/>
  <c r="O1783" i="10"/>
  <c r="O1784" i="10"/>
  <c r="O1785" i="10"/>
  <c r="O1786" i="10"/>
  <c r="O1787" i="10"/>
  <c r="O1788" i="10"/>
  <c r="O1789" i="10"/>
  <c r="O1790" i="10"/>
  <c r="O1791" i="10"/>
  <c r="O1792" i="10"/>
  <c r="O1793" i="10"/>
  <c r="O1794" i="10"/>
  <c r="O1795" i="10"/>
  <c r="O1796" i="10"/>
  <c r="O1797" i="10"/>
  <c r="O1798" i="10"/>
  <c r="O1799" i="10"/>
  <c r="O1782" i="10"/>
  <c r="O1744" i="10"/>
  <c r="O1745" i="10"/>
  <c r="O1746" i="10"/>
  <c r="O1747" i="10"/>
  <c r="O1748" i="10"/>
  <c r="O1749" i="10"/>
  <c r="O1750" i="10"/>
  <c r="O1751" i="10"/>
  <c r="O1752" i="10"/>
  <c r="O1753" i="10"/>
  <c r="O1754" i="10"/>
  <c r="O1755" i="10"/>
  <c r="O1756" i="10"/>
  <c r="O1757" i="10"/>
  <c r="O1758" i="10"/>
  <c r="O1759" i="10"/>
  <c r="O1760" i="10"/>
  <c r="O1743" i="10"/>
  <c r="O1705" i="10"/>
  <c r="O1706" i="10"/>
  <c r="O1707" i="10"/>
  <c r="O1708" i="10"/>
  <c r="O1709" i="10"/>
  <c r="O1710" i="10"/>
  <c r="O1711" i="10"/>
  <c r="O1712" i="10"/>
  <c r="O1713" i="10"/>
  <c r="O1714" i="10"/>
  <c r="O1715" i="10"/>
  <c r="O1716" i="10"/>
  <c r="O1717" i="10"/>
  <c r="O1718" i="10"/>
  <c r="O1719" i="10"/>
  <c r="O1720" i="10"/>
  <c r="O1721" i="10"/>
  <c r="O1704" i="10"/>
  <c r="O1666" i="10"/>
  <c r="O1667" i="10"/>
  <c r="O1668" i="10"/>
  <c r="O1669" i="10"/>
  <c r="O1670" i="10"/>
  <c r="O1671" i="10"/>
  <c r="O1672" i="10"/>
  <c r="O1673" i="10"/>
  <c r="O1674" i="10"/>
  <c r="O1675" i="10"/>
  <c r="O1676" i="10"/>
  <c r="O1677" i="10"/>
  <c r="O1678" i="10"/>
  <c r="O1679" i="10"/>
  <c r="O1680" i="10"/>
  <c r="O1681" i="10"/>
  <c r="O1682" i="10"/>
  <c r="O1665" i="10"/>
  <c r="O1627" i="10"/>
  <c r="O1628" i="10"/>
  <c r="O1629" i="10"/>
  <c r="O1630" i="10"/>
  <c r="O1631" i="10"/>
  <c r="O1632" i="10"/>
  <c r="O1633" i="10"/>
  <c r="O1634" i="10"/>
  <c r="O1635" i="10"/>
  <c r="O1636" i="10"/>
  <c r="O1637" i="10"/>
  <c r="O1638" i="10"/>
  <c r="O1639" i="10"/>
  <c r="O1640" i="10"/>
  <c r="O1641" i="10"/>
  <c r="O1642" i="10"/>
  <c r="O1643" i="10"/>
  <c r="O1626" i="10"/>
  <c r="O1588" i="10"/>
  <c r="O1589" i="10"/>
  <c r="O1590" i="10"/>
  <c r="O1591" i="10"/>
  <c r="O1592" i="10"/>
  <c r="O1593" i="10"/>
  <c r="O1594" i="10"/>
  <c r="O1595" i="10"/>
  <c r="O1596" i="10"/>
  <c r="O1597" i="10"/>
  <c r="O1598" i="10"/>
  <c r="O1599" i="10"/>
  <c r="O1600" i="10"/>
  <c r="O1601" i="10"/>
  <c r="O1602" i="10"/>
  <c r="O1603" i="10"/>
  <c r="O1604" i="10"/>
  <c r="O1587" i="10"/>
  <c r="O1549" i="10"/>
  <c r="O1550" i="10"/>
  <c r="O1551" i="10"/>
  <c r="O1552" i="10"/>
  <c r="O1553" i="10"/>
  <c r="O1554" i="10"/>
  <c r="O1555" i="10"/>
  <c r="O1556" i="10"/>
  <c r="O1557" i="10"/>
  <c r="O1558" i="10"/>
  <c r="O1559" i="10"/>
  <c r="O1560" i="10"/>
  <c r="O1561" i="10"/>
  <c r="O1562" i="10"/>
  <c r="O1563" i="10"/>
  <c r="O1564" i="10"/>
  <c r="O1565" i="10"/>
  <c r="O1548" i="10"/>
  <c r="O1509" i="10"/>
  <c r="O1510" i="10"/>
  <c r="O1511" i="10"/>
  <c r="O1512" i="10"/>
  <c r="O1513" i="10"/>
  <c r="O1514" i="10"/>
  <c r="O1515" i="10"/>
  <c r="O1516" i="10"/>
  <c r="O1517" i="10"/>
  <c r="O1518" i="10"/>
  <c r="O1519" i="10"/>
  <c r="O1520" i="10"/>
  <c r="O1521" i="10"/>
  <c r="O1522" i="10"/>
  <c r="O1523" i="10"/>
  <c r="O1524" i="10"/>
  <c r="O1525" i="10"/>
  <c r="O1508" i="10"/>
  <c r="O1469" i="10"/>
  <c r="O1470" i="10"/>
  <c r="O1471" i="10"/>
  <c r="O1472" i="10"/>
  <c r="O1473" i="10"/>
  <c r="O1474" i="10"/>
  <c r="O1475" i="10"/>
  <c r="O1476" i="10"/>
  <c r="O1477" i="10"/>
  <c r="O1478" i="10"/>
  <c r="O1479" i="10"/>
  <c r="O1480" i="10"/>
  <c r="O1481" i="10"/>
  <c r="O1482" i="10"/>
  <c r="O1483" i="10"/>
  <c r="O1484" i="10"/>
  <c r="O1485" i="10"/>
  <c r="O1468" i="10"/>
  <c r="O1430" i="10"/>
  <c r="O1431" i="10"/>
  <c r="O1432" i="10"/>
  <c r="O1433" i="10"/>
  <c r="O1434" i="10"/>
  <c r="O1435" i="10"/>
  <c r="O1436" i="10"/>
  <c r="O1437" i="10"/>
  <c r="O1438" i="10"/>
  <c r="O1439" i="10"/>
  <c r="O1440" i="10"/>
  <c r="O1441" i="10"/>
  <c r="O1442" i="10"/>
  <c r="O1443" i="10"/>
  <c r="O1444" i="10"/>
  <c r="O1445" i="10"/>
  <c r="O1446" i="10"/>
  <c r="O1429" i="10"/>
  <c r="O1391" i="10"/>
  <c r="O1392" i="10"/>
  <c r="O1393" i="10"/>
  <c r="O1394" i="10"/>
  <c r="O1395" i="10"/>
  <c r="O1396" i="10"/>
  <c r="O1397" i="10"/>
  <c r="O1398" i="10"/>
  <c r="O1399" i="10"/>
  <c r="O1400" i="10"/>
  <c r="O1401" i="10"/>
  <c r="O1402" i="10"/>
  <c r="O1403" i="10"/>
  <c r="O1404" i="10"/>
  <c r="O1405" i="10"/>
  <c r="O1406" i="10"/>
  <c r="O1407" i="10"/>
  <c r="O1390" i="10"/>
  <c r="O1352" i="10"/>
  <c r="O1353" i="10"/>
  <c r="O1354" i="10"/>
  <c r="O1355" i="10"/>
  <c r="O1356" i="10"/>
  <c r="O1357" i="10"/>
  <c r="O1358" i="10"/>
  <c r="O1359" i="10"/>
  <c r="O1360" i="10"/>
  <c r="O1361" i="10"/>
  <c r="O1362" i="10"/>
  <c r="O1363" i="10"/>
  <c r="O1364" i="10"/>
  <c r="O1365" i="10"/>
  <c r="O1366" i="10"/>
  <c r="O1367" i="10"/>
  <c r="O1368" i="10"/>
  <c r="O1351" i="10"/>
  <c r="O1313" i="10"/>
  <c r="O1314" i="10"/>
  <c r="O1315" i="10"/>
  <c r="O1316" i="10"/>
  <c r="O1317" i="10"/>
  <c r="O1318" i="10"/>
  <c r="O1319" i="10"/>
  <c r="O1320" i="10"/>
  <c r="O1321" i="10"/>
  <c r="O1322" i="10"/>
  <c r="O1323" i="10"/>
  <c r="O1324" i="10"/>
  <c r="O1325" i="10"/>
  <c r="O1326" i="10"/>
  <c r="O1327" i="10"/>
  <c r="O1328" i="10"/>
  <c r="O1329" i="10"/>
  <c r="O1312" i="10"/>
  <c r="O1273" i="10"/>
  <c r="O1274" i="10"/>
  <c r="O1275" i="10"/>
  <c r="O1276" i="10"/>
  <c r="O1277" i="10"/>
  <c r="O1278" i="10"/>
  <c r="O1279" i="10"/>
  <c r="O1280" i="10"/>
  <c r="O1281" i="10"/>
  <c r="O1282" i="10"/>
  <c r="O1283" i="10"/>
  <c r="O1284" i="10"/>
  <c r="O1285" i="10"/>
  <c r="O1286" i="10"/>
  <c r="O1287" i="10"/>
  <c r="O1288" i="10"/>
  <c r="O1289" i="10"/>
  <c r="O1272" i="10"/>
  <c r="O1233" i="10"/>
  <c r="O1234" i="10"/>
  <c r="O1235" i="10"/>
  <c r="O1236" i="10"/>
  <c r="O1237" i="10"/>
  <c r="O1238" i="10"/>
  <c r="O1239" i="10"/>
  <c r="O1240" i="10"/>
  <c r="O1241" i="10"/>
  <c r="O1242" i="10"/>
  <c r="O1243" i="10"/>
  <c r="O1244" i="10"/>
  <c r="O1245" i="10"/>
  <c r="O1246" i="10"/>
  <c r="O1247" i="10"/>
  <c r="O1248" i="10"/>
  <c r="O1249" i="10"/>
  <c r="O1232" i="10"/>
  <c r="O1193" i="10"/>
  <c r="O1194" i="10"/>
  <c r="O1195" i="10"/>
  <c r="O1196" i="10"/>
  <c r="O1197" i="10"/>
  <c r="O1198" i="10"/>
  <c r="O1199" i="10"/>
  <c r="O1200" i="10"/>
  <c r="O1201" i="10"/>
  <c r="O1202" i="10"/>
  <c r="O1203" i="10"/>
  <c r="O1204" i="10"/>
  <c r="O1205" i="10"/>
  <c r="O1206" i="10"/>
  <c r="O1207" i="10"/>
  <c r="O1208" i="10"/>
  <c r="O1209" i="10"/>
  <c r="O1192" i="10"/>
  <c r="O1154" i="10"/>
  <c r="O1155" i="10"/>
  <c r="O1156" i="10"/>
  <c r="O1157" i="10"/>
  <c r="O1158" i="10"/>
  <c r="O1159" i="10"/>
  <c r="O1160" i="10"/>
  <c r="O1161" i="10"/>
  <c r="O1162" i="10"/>
  <c r="O1163" i="10"/>
  <c r="O1164" i="10"/>
  <c r="O1165" i="10"/>
  <c r="O1166" i="10"/>
  <c r="O1167" i="10"/>
  <c r="O1168" i="10"/>
  <c r="O1169" i="10"/>
  <c r="O1170" i="10"/>
  <c r="O1153" i="10"/>
  <c r="O1114" i="10"/>
  <c r="O1115" i="10"/>
  <c r="O1116" i="10"/>
  <c r="O1117" i="10"/>
  <c r="O1118" i="10"/>
  <c r="O1119" i="10"/>
  <c r="O1120" i="10"/>
  <c r="O1121" i="10"/>
  <c r="O1122" i="10"/>
  <c r="O1123" i="10"/>
  <c r="O1124" i="10"/>
  <c r="O1125" i="10"/>
  <c r="O1126" i="10"/>
  <c r="O1127" i="10"/>
  <c r="O1128" i="10"/>
  <c r="O1129" i="10"/>
  <c r="O1130" i="10"/>
  <c r="O1113" i="10"/>
  <c r="O1075" i="10"/>
  <c r="O1076" i="10"/>
  <c r="O1077" i="10"/>
  <c r="O1078" i="10"/>
  <c r="O1079" i="10"/>
  <c r="O1080" i="10"/>
  <c r="O1081" i="10"/>
  <c r="O1082" i="10"/>
  <c r="O1083" i="10"/>
  <c r="O1084" i="10"/>
  <c r="O1085" i="10"/>
  <c r="O1086" i="10"/>
  <c r="O1087" i="10"/>
  <c r="O1088" i="10"/>
  <c r="O1089" i="10"/>
  <c r="O1090" i="10"/>
  <c r="O1091" i="10"/>
  <c r="O1074" i="10"/>
  <c r="O1035" i="10"/>
  <c r="O1036" i="10"/>
  <c r="O1037" i="10"/>
  <c r="O1038" i="10"/>
  <c r="O1039" i="10"/>
  <c r="O1040" i="10"/>
  <c r="O1041" i="10"/>
  <c r="O1042" i="10"/>
  <c r="O1043" i="10"/>
  <c r="O1044" i="10"/>
  <c r="O1045" i="10"/>
  <c r="O1046" i="10"/>
  <c r="O1047" i="10"/>
  <c r="O1048" i="10"/>
  <c r="O1049" i="10"/>
  <c r="O1050" i="10"/>
  <c r="O1051" i="10"/>
  <c r="O1034" i="10"/>
  <c r="O996" i="10"/>
  <c r="O997" i="10"/>
  <c r="O998" i="10"/>
  <c r="O999" i="10"/>
  <c r="O1000" i="10"/>
  <c r="O1001" i="10"/>
  <c r="O1002" i="10"/>
  <c r="O1003" i="10"/>
  <c r="O1004" i="10"/>
  <c r="O1005" i="10"/>
  <c r="O1006" i="10"/>
  <c r="O1007" i="10"/>
  <c r="O1008" i="10"/>
  <c r="O1009" i="10"/>
  <c r="O1010" i="10"/>
  <c r="O1011" i="10"/>
  <c r="O1012" i="10"/>
  <c r="O995" i="10"/>
  <c r="O957" i="10"/>
  <c r="O958" i="10"/>
  <c r="O959" i="10"/>
  <c r="O960" i="10"/>
  <c r="O961" i="10"/>
  <c r="O962" i="10"/>
  <c r="O963" i="10"/>
  <c r="O964" i="10"/>
  <c r="O965" i="10"/>
  <c r="O966" i="10"/>
  <c r="O967" i="10"/>
  <c r="O968" i="10"/>
  <c r="O969" i="10"/>
  <c r="O970" i="10"/>
  <c r="O971" i="10"/>
  <c r="O972" i="10"/>
  <c r="O973" i="10"/>
  <c r="O956" i="10"/>
  <c r="O917" i="10"/>
  <c r="O918" i="10"/>
  <c r="O919" i="10"/>
  <c r="O920" i="10"/>
  <c r="O921" i="10"/>
  <c r="O922" i="10"/>
  <c r="O923" i="10"/>
  <c r="O924" i="10"/>
  <c r="O925" i="10"/>
  <c r="O926" i="10"/>
  <c r="O927" i="10"/>
  <c r="O928" i="10"/>
  <c r="O929" i="10"/>
  <c r="O930" i="10"/>
  <c r="O931" i="10"/>
  <c r="O932" i="10"/>
  <c r="O933" i="10"/>
  <c r="O916" i="10"/>
  <c r="O878" i="10"/>
  <c r="O879" i="10"/>
  <c r="O880" i="10"/>
  <c r="O881" i="10"/>
  <c r="O882" i="10"/>
  <c r="O883" i="10"/>
  <c r="O884" i="10"/>
  <c r="O885" i="10"/>
  <c r="O886" i="10"/>
  <c r="O887" i="10"/>
  <c r="O888" i="10"/>
  <c r="O889" i="10"/>
  <c r="O890" i="10"/>
  <c r="O891" i="10"/>
  <c r="O892" i="10"/>
  <c r="O893" i="10"/>
  <c r="O894" i="10"/>
  <c r="O877" i="10"/>
  <c r="O838" i="10"/>
  <c r="O839" i="10"/>
  <c r="O840" i="10"/>
  <c r="O841" i="10"/>
  <c r="O842" i="10"/>
  <c r="O843" i="10"/>
  <c r="O844" i="10"/>
  <c r="O845" i="10"/>
  <c r="O846" i="10"/>
  <c r="O847" i="10"/>
  <c r="O848" i="10"/>
  <c r="O849" i="10"/>
  <c r="O850" i="10"/>
  <c r="O851" i="10"/>
  <c r="O852" i="10"/>
  <c r="O853" i="10"/>
  <c r="O854" i="10"/>
  <c r="O837" i="10"/>
  <c r="O798" i="10"/>
  <c r="O799" i="10"/>
  <c r="O800" i="10"/>
  <c r="O801" i="10"/>
  <c r="O802" i="10"/>
  <c r="O803" i="10"/>
  <c r="O804" i="10"/>
  <c r="O805" i="10"/>
  <c r="O806" i="10"/>
  <c r="O807" i="10"/>
  <c r="O808" i="10"/>
  <c r="O809" i="10"/>
  <c r="O810" i="10"/>
  <c r="O811" i="10"/>
  <c r="O812" i="10"/>
  <c r="O813" i="10"/>
  <c r="O814" i="10"/>
  <c r="O797" i="10"/>
  <c r="O759" i="10"/>
  <c r="O760" i="10"/>
  <c r="O761" i="10"/>
  <c r="O762" i="10"/>
  <c r="O763" i="10"/>
  <c r="O764" i="10"/>
  <c r="O765" i="10"/>
  <c r="O766" i="10"/>
  <c r="O767" i="10"/>
  <c r="O768" i="10"/>
  <c r="O769" i="10"/>
  <c r="O770" i="10"/>
  <c r="O771" i="10"/>
  <c r="O772" i="10"/>
  <c r="O773" i="10"/>
  <c r="O774" i="10"/>
  <c r="O775" i="10"/>
  <c r="O758" i="10"/>
  <c r="O720" i="10"/>
  <c r="O721" i="10"/>
  <c r="O722" i="10"/>
  <c r="O723" i="10"/>
  <c r="O724" i="10"/>
  <c r="O725" i="10"/>
  <c r="O726" i="10"/>
  <c r="O727" i="10"/>
  <c r="O728" i="10"/>
  <c r="O729" i="10"/>
  <c r="O730" i="10"/>
  <c r="O731" i="10"/>
  <c r="O732" i="10"/>
  <c r="O733" i="10"/>
  <c r="O734" i="10"/>
  <c r="O735" i="10"/>
  <c r="O736" i="10"/>
  <c r="O719" i="10"/>
  <c r="O681" i="10"/>
  <c r="O682" i="10"/>
  <c r="O683" i="10"/>
  <c r="O684" i="10"/>
  <c r="O685" i="10"/>
  <c r="O686" i="10"/>
  <c r="O687" i="10"/>
  <c r="O688" i="10"/>
  <c r="O689" i="10"/>
  <c r="O690" i="10"/>
  <c r="O691" i="10"/>
  <c r="O692" i="10"/>
  <c r="O693" i="10"/>
  <c r="O694" i="10"/>
  <c r="O695" i="10"/>
  <c r="O696" i="10"/>
  <c r="O697" i="10"/>
  <c r="O680" i="10"/>
  <c r="O642" i="10"/>
  <c r="O643" i="10"/>
  <c r="O644" i="10"/>
  <c r="O645" i="10"/>
  <c r="O646" i="10"/>
  <c r="O647" i="10"/>
  <c r="O648" i="10"/>
  <c r="O649" i="10"/>
  <c r="O650" i="10"/>
  <c r="O651" i="10"/>
  <c r="O652" i="10"/>
  <c r="O653" i="10"/>
  <c r="O654" i="10"/>
  <c r="O655" i="10"/>
  <c r="O656" i="10"/>
  <c r="O657" i="10"/>
  <c r="O658" i="10"/>
  <c r="O641" i="10"/>
  <c r="O603" i="10"/>
  <c r="O604" i="10"/>
  <c r="O605" i="10"/>
  <c r="O606" i="10"/>
  <c r="O607" i="10"/>
  <c r="O608" i="10"/>
  <c r="O609" i="10"/>
  <c r="O610" i="10"/>
  <c r="O611" i="10"/>
  <c r="O612" i="10"/>
  <c r="O613" i="10"/>
  <c r="O614" i="10"/>
  <c r="O615" i="10"/>
  <c r="O616" i="10"/>
  <c r="O617" i="10"/>
  <c r="O618" i="10"/>
  <c r="O619" i="10"/>
  <c r="O602" i="10"/>
  <c r="O564" i="10"/>
  <c r="O565" i="10"/>
  <c r="O566" i="10"/>
  <c r="O567" i="10"/>
  <c r="O568" i="10"/>
  <c r="O569" i="10"/>
  <c r="O570" i="10"/>
  <c r="O571" i="10"/>
  <c r="O572" i="10"/>
  <c r="O573" i="10"/>
  <c r="O574" i="10"/>
  <c r="O575" i="10"/>
  <c r="O576" i="10"/>
  <c r="O577" i="10"/>
  <c r="O578" i="10"/>
  <c r="O579" i="10"/>
  <c r="O580" i="10"/>
  <c r="O563" i="10"/>
  <c r="O525" i="10"/>
  <c r="O526" i="10"/>
  <c r="O527" i="10"/>
  <c r="O528" i="10"/>
  <c r="O529" i="10"/>
  <c r="O530" i="10"/>
  <c r="O531" i="10"/>
  <c r="O532" i="10"/>
  <c r="O533" i="10"/>
  <c r="O534" i="10"/>
  <c r="O535" i="10"/>
  <c r="O536" i="10"/>
  <c r="O537" i="10"/>
  <c r="O538" i="10"/>
  <c r="O539" i="10"/>
  <c r="O540" i="10"/>
  <c r="O541" i="10"/>
  <c r="O524" i="10"/>
  <c r="O486" i="10"/>
  <c r="O487" i="10"/>
  <c r="O488" i="10"/>
  <c r="O489" i="10"/>
  <c r="O490" i="10"/>
  <c r="O491" i="10"/>
  <c r="O492" i="10"/>
  <c r="O493" i="10"/>
  <c r="O494" i="10"/>
  <c r="O495" i="10"/>
  <c r="O496" i="10"/>
  <c r="O497" i="10"/>
  <c r="O498" i="10"/>
  <c r="O499" i="10"/>
  <c r="O500" i="10"/>
  <c r="O501" i="10"/>
  <c r="O502" i="10"/>
  <c r="O485" i="10"/>
  <c r="O447" i="10"/>
  <c r="O448" i="10"/>
  <c r="O449" i="10"/>
  <c r="O450" i="10"/>
  <c r="O451" i="10"/>
  <c r="O452" i="10"/>
  <c r="O453" i="10"/>
  <c r="O454" i="10"/>
  <c r="O455" i="10"/>
  <c r="O456" i="10"/>
  <c r="O457" i="10"/>
  <c r="O458" i="10"/>
  <c r="O459" i="10"/>
  <c r="O460" i="10"/>
  <c r="O461" i="10"/>
  <c r="O462" i="10"/>
  <c r="O463" i="10"/>
  <c r="O446" i="10"/>
  <c r="O407" i="10"/>
  <c r="O408" i="10"/>
  <c r="O409" i="10"/>
  <c r="O410" i="10"/>
  <c r="O411" i="10"/>
  <c r="O412" i="10"/>
  <c r="O413" i="10"/>
  <c r="O414" i="10"/>
  <c r="O415" i="10"/>
  <c r="O416" i="10"/>
  <c r="O417" i="10"/>
  <c r="O418" i="10"/>
  <c r="O419" i="10"/>
  <c r="O420" i="10"/>
  <c r="O421" i="10"/>
  <c r="O422" i="10"/>
  <c r="O423" i="10"/>
  <c r="O406" i="10"/>
  <c r="O367" i="10"/>
  <c r="O368" i="10"/>
  <c r="O369" i="10"/>
  <c r="O370" i="10"/>
  <c r="O371" i="10"/>
  <c r="O372" i="10"/>
  <c r="O373" i="10"/>
  <c r="O374" i="10"/>
  <c r="O375" i="10"/>
  <c r="O376" i="10"/>
  <c r="O377" i="10"/>
  <c r="O378" i="10"/>
  <c r="O379" i="10"/>
  <c r="O380" i="10"/>
  <c r="O381" i="10"/>
  <c r="O382" i="10"/>
  <c r="O383" i="10"/>
  <c r="O366" i="10"/>
  <c r="O328" i="10"/>
  <c r="O329" i="10"/>
  <c r="O330" i="10"/>
  <c r="O331" i="10"/>
  <c r="O332" i="10"/>
  <c r="O333" i="10"/>
  <c r="O334" i="10"/>
  <c r="O335" i="10"/>
  <c r="O336" i="10"/>
  <c r="O337" i="10"/>
  <c r="O338" i="10"/>
  <c r="O339" i="10"/>
  <c r="O340" i="10"/>
  <c r="O341" i="10"/>
  <c r="O342" i="10"/>
  <c r="O343" i="10"/>
  <c r="O344" i="10"/>
  <c r="O327" i="10"/>
  <c r="O289" i="10"/>
  <c r="O290" i="10"/>
  <c r="O291" i="10"/>
  <c r="O292" i="10"/>
  <c r="O293" i="10"/>
  <c r="O294" i="10"/>
  <c r="O295" i="10"/>
  <c r="O296" i="10"/>
  <c r="O297" i="10"/>
  <c r="O298" i="10"/>
  <c r="O299" i="10"/>
  <c r="O300" i="10"/>
  <c r="O301" i="10"/>
  <c r="O302" i="10"/>
  <c r="O303" i="10"/>
  <c r="O304" i="10"/>
  <c r="O305" i="10"/>
  <c r="O288" i="10"/>
  <c r="O250" i="10"/>
  <c r="O251" i="10"/>
  <c r="O252" i="10"/>
  <c r="O253" i="10"/>
  <c r="O254" i="10"/>
  <c r="O255" i="10"/>
  <c r="O256" i="10"/>
  <c r="O257" i="10"/>
  <c r="O258" i="10"/>
  <c r="O259" i="10"/>
  <c r="O260" i="10"/>
  <c r="O261" i="10"/>
  <c r="O262" i="10"/>
  <c r="O263" i="10"/>
  <c r="O264" i="10"/>
  <c r="O265" i="10"/>
  <c r="O266" i="10"/>
  <c r="O249" i="10"/>
  <c r="O211" i="10"/>
  <c r="O212" i="10"/>
  <c r="O213" i="10"/>
  <c r="O214" i="10"/>
  <c r="O215" i="10"/>
  <c r="O216" i="10"/>
  <c r="O217" i="10"/>
  <c r="O218" i="10"/>
  <c r="O219" i="10"/>
  <c r="O220" i="10"/>
  <c r="O221" i="10"/>
  <c r="O222" i="10"/>
  <c r="O223" i="10"/>
  <c r="O224" i="10"/>
  <c r="O225" i="10"/>
  <c r="O226" i="10"/>
  <c r="O227" i="10"/>
  <c r="O210" i="10"/>
  <c r="O171" i="10"/>
  <c r="O172" i="10"/>
  <c r="O173" i="10"/>
  <c r="O174" i="10"/>
  <c r="O175" i="10"/>
  <c r="O176" i="10"/>
  <c r="O177" i="10"/>
  <c r="O178" i="10"/>
  <c r="O179" i="10"/>
  <c r="O180" i="10"/>
  <c r="O181" i="10"/>
  <c r="O182" i="10"/>
  <c r="O183" i="10"/>
  <c r="O184" i="10"/>
  <c r="O185" i="10"/>
  <c r="O186" i="10"/>
  <c r="O187" i="10"/>
  <c r="O170" i="10"/>
  <c r="O131" i="10"/>
  <c r="O132" i="10"/>
  <c r="O133" i="10"/>
  <c r="O134" i="10"/>
  <c r="O135" i="10"/>
  <c r="O136" i="10"/>
  <c r="O137" i="10"/>
  <c r="O138" i="10"/>
  <c r="O139" i="10"/>
  <c r="O140" i="10"/>
  <c r="O141" i="10"/>
  <c r="O142" i="10"/>
  <c r="O143" i="10"/>
  <c r="O144" i="10"/>
  <c r="O145" i="10"/>
  <c r="O146" i="10"/>
  <c r="O147" i="10"/>
  <c r="O130" i="10"/>
  <c r="O91" i="10"/>
  <c r="O92" i="10"/>
  <c r="O93" i="10"/>
  <c r="O94" i="10"/>
  <c r="O95" i="10"/>
  <c r="O96" i="10"/>
  <c r="O97" i="10"/>
  <c r="O98" i="10"/>
  <c r="O99" i="10"/>
  <c r="O100" i="10"/>
  <c r="O101" i="10"/>
  <c r="O102" i="10"/>
  <c r="O103" i="10"/>
  <c r="O104" i="10"/>
  <c r="O105" i="10"/>
  <c r="O106" i="10"/>
  <c r="O107" i="10"/>
  <c r="O90" i="10"/>
  <c r="O52" i="10"/>
  <c r="O53" i="10"/>
  <c r="O54" i="10"/>
  <c r="O55" i="10"/>
  <c r="O56" i="10"/>
  <c r="O57" i="10"/>
  <c r="O58" i="10"/>
  <c r="O59" i="10"/>
  <c r="O60" i="10"/>
  <c r="O61" i="10"/>
  <c r="O62" i="10"/>
  <c r="O63" i="10"/>
  <c r="O64" i="10"/>
  <c r="O65" i="10"/>
  <c r="O66" i="10"/>
  <c r="O67" i="10"/>
  <c r="O68" i="10"/>
  <c r="O51" i="10"/>
  <c r="O13" i="10"/>
  <c r="O14" i="10"/>
  <c r="O15" i="10"/>
  <c r="O16" i="10"/>
  <c r="O17" i="10"/>
  <c r="O18" i="10"/>
  <c r="O19" i="10"/>
  <c r="O20" i="10"/>
  <c r="O21" i="10"/>
  <c r="O22" i="10"/>
  <c r="O23" i="10"/>
  <c r="O24" i="10"/>
  <c r="O25" i="10"/>
  <c r="O26" i="10"/>
  <c r="O27" i="10"/>
  <c r="O28" i="10"/>
  <c r="O29" i="10"/>
  <c r="B5" i="21" l="1"/>
  <c r="B4" i="21"/>
  <c r="B5" i="20"/>
  <c r="B4" i="20"/>
  <c r="J957" i="19"/>
  <c r="I957" i="19"/>
  <c r="G957" i="19"/>
  <c r="J956" i="19"/>
  <c r="I956" i="19"/>
  <c r="G956" i="19"/>
  <c r="J955" i="19"/>
  <c r="G955" i="19"/>
  <c r="I955" i="19" s="1"/>
  <c r="J954" i="19"/>
  <c r="G954" i="19"/>
  <c r="I954" i="19" s="1"/>
  <c r="J953" i="19"/>
  <c r="I953" i="19"/>
  <c r="G953" i="19"/>
  <c r="J952" i="19"/>
  <c r="I952" i="19"/>
  <c r="G952" i="19"/>
  <c r="J951" i="19"/>
  <c r="I951" i="19"/>
  <c r="G951" i="19"/>
  <c r="J950" i="19"/>
  <c r="G950" i="19"/>
  <c r="I950" i="19" s="1"/>
  <c r="J949" i="19"/>
  <c r="I949" i="19"/>
  <c r="G949" i="19"/>
  <c r="J948" i="19"/>
  <c r="I948" i="19"/>
  <c r="G948" i="19"/>
  <c r="J947" i="19"/>
  <c r="I947" i="19"/>
  <c r="G947" i="19"/>
  <c r="J946" i="19"/>
  <c r="G946" i="19"/>
  <c r="I946" i="19" s="1"/>
  <c r="J945" i="19"/>
  <c r="I945" i="19"/>
  <c r="G945" i="19"/>
  <c r="J944" i="19"/>
  <c r="I944" i="19"/>
  <c r="G944" i="19"/>
  <c r="J943" i="19"/>
  <c r="I943" i="19"/>
  <c r="G943" i="19"/>
  <c r="J942" i="19"/>
  <c r="G942" i="19"/>
  <c r="I942" i="19" s="1"/>
  <c r="J941" i="19"/>
  <c r="I941" i="19"/>
  <c r="G941" i="19"/>
  <c r="J940" i="19"/>
  <c r="I940" i="19"/>
  <c r="G940" i="19"/>
  <c r="J939" i="19"/>
  <c r="G939" i="19"/>
  <c r="I939" i="19" s="1"/>
  <c r="B936" i="19"/>
  <c r="B935" i="19"/>
  <c r="J926" i="19"/>
  <c r="G926" i="19"/>
  <c r="I926" i="19" s="1"/>
  <c r="J925" i="19"/>
  <c r="I925" i="19"/>
  <c r="G925" i="19"/>
  <c r="J924" i="19"/>
  <c r="I924" i="19"/>
  <c r="G924" i="19"/>
  <c r="J923" i="19"/>
  <c r="G923" i="19"/>
  <c r="I923" i="19" s="1"/>
  <c r="J922" i="19"/>
  <c r="G922" i="19"/>
  <c r="I922" i="19" s="1"/>
  <c r="J921" i="19"/>
  <c r="I921" i="19"/>
  <c r="G921" i="19"/>
  <c r="J920" i="19"/>
  <c r="I920" i="19"/>
  <c r="G920" i="19"/>
  <c r="J919" i="19"/>
  <c r="G919" i="19"/>
  <c r="I919" i="19" s="1"/>
  <c r="J918" i="19"/>
  <c r="G918" i="19"/>
  <c r="I918" i="19" s="1"/>
  <c r="J917" i="19"/>
  <c r="I917" i="19"/>
  <c r="G917" i="19"/>
  <c r="J916" i="19"/>
  <c r="I916" i="19"/>
  <c r="G916" i="19"/>
  <c r="J915" i="19"/>
  <c r="G915" i="19"/>
  <c r="I915" i="19" s="1"/>
  <c r="J914" i="19"/>
  <c r="G914" i="19"/>
  <c r="I914" i="19" s="1"/>
  <c r="J913" i="19"/>
  <c r="I913" i="19"/>
  <c r="G913" i="19"/>
  <c r="J912" i="19"/>
  <c r="I912" i="19"/>
  <c r="G912" i="19"/>
  <c r="J911" i="19"/>
  <c r="G911" i="19"/>
  <c r="I911" i="19" s="1"/>
  <c r="J910" i="19"/>
  <c r="G910" i="19"/>
  <c r="I910" i="19" s="1"/>
  <c r="J909" i="19"/>
  <c r="I909" i="19"/>
  <c r="G909" i="19"/>
  <c r="J908" i="19"/>
  <c r="I908" i="19"/>
  <c r="G908" i="19"/>
  <c r="B905" i="19"/>
  <c r="B904" i="19"/>
  <c r="J895" i="19"/>
  <c r="G895" i="19"/>
  <c r="I895" i="19" s="1"/>
  <c r="J894" i="19"/>
  <c r="G894" i="19"/>
  <c r="I894" i="19" s="1"/>
  <c r="J893" i="19"/>
  <c r="I893" i="19"/>
  <c r="G893" i="19"/>
  <c r="J892" i="19"/>
  <c r="G892" i="19"/>
  <c r="I892" i="19" s="1"/>
  <c r="J891" i="19"/>
  <c r="G891" i="19"/>
  <c r="I891" i="19" s="1"/>
  <c r="J890" i="19"/>
  <c r="G890" i="19"/>
  <c r="I890" i="19" s="1"/>
  <c r="J889" i="19"/>
  <c r="I889" i="19"/>
  <c r="G889" i="19"/>
  <c r="J888" i="19"/>
  <c r="G888" i="19"/>
  <c r="I888" i="19" s="1"/>
  <c r="J887" i="19"/>
  <c r="G887" i="19"/>
  <c r="I887" i="19" s="1"/>
  <c r="J886" i="19"/>
  <c r="G886" i="19"/>
  <c r="I886" i="19" s="1"/>
  <c r="J885" i="19"/>
  <c r="I885" i="19"/>
  <c r="G885" i="19"/>
  <c r="J884" i="19"/>
  <c r="G884" i="19"/>
  <c r="I884" i="19" s="1"/>
  <c r="J883" i="19"/>
  <c r="G883" i="19"/>
  <c r="I883" i="19" s="1"/>
  <c r="J882" i="19"/>
  <c r="G882" i="19"/>
  <c r="I882" i="19" s="1"/>
  <c r="J881" i="19"/>
  <c r="I881" i="19"/>
  <c r="G881" i="19"/>
  <c r="J880" i="19"/>
  <c r="G880" i="19"/>
  <c r="I880" i="19" s="1"/>
  <c r="J879" i="19"/>
  <c r="G879" i="19"/>
  <c r="I879" i="19" s="1"/>
  <c r="J878" i="19"/>
  <c r="G878" i="19"/>
  <c r="I878" i="19" s="1"/>
  <c r="J877" i="19"/>
  <c r="I877" i="19"/>
  <c r="G877" i="19"/>
  <c r="B874" i="19"/>
  <c r="B873" i="19"/>
  <c r="J864" i="19"/>
  <c r="G864" i="19"/>
  <c r="I864" i="19" s="1"/>
  <c r="J863" i="19"/>
  <c r="G863" i="19"/>
  <c r="I863" i="19" s="1"/>
  <c r="J862" i="19"/>
  <c r="G862" i="19"/>
  <c r="I862" i="19" s="1"/>
  <c r="J861" i="19"/>
  <c r="I861" i="19"/>
  <c r="G861" i="19"/>
  <c r="J860" i="19"/>
  <c r="G860" i="19"/>
  <c r="I860" i="19" s="1"/>
  <c r="J859" i="19"/>
  <c r="G859" i="19"/>
  <c r="I859" i="19" s="1"/>
  <c r="J858" i="19"/>
  <c r="G858" i="19"/>
  <c r="I858" i="19" s="1"/>
  <c r="J857" i="19"/>
  <c r="I857" i="19"/>
  <c r="G857" i="19"/>
  <c r="J856" i="19"/>
  <c r="G856" i="19"/>
  <c r="I856" i="19" s="1"/>
  <c r="J855" i="19"/>
  <c r="G855" i="19"/>
  <c r="I855" i="19" s="1"/>
  <c r="J854" i="19"/>
  <c r="G854" i="19"/>
  <c r="I854" i="19" s="1"/>
  <c r="J853" i="19"/>
  <c r="I853" i="19"/>
  <c r="G853" i="19"/>
  <c r="J852" i="19"/>
  <c r="G852" i="19"/>
  <c r="I852" i="19" s="1"/>
  <c r="J851" i="19"/>
  <c r="G851" i="19"/>
  <c r="I851" i="19" s="1"/>
  <c r="J850" i="19"/>
  <c r="G850" i="19"/>
  <c r="I850" i="19" s="1"/>
  <c r="J849" i="19"/>
  <c r="I849" i="19"/>
  <c r="G849" i="19"/>
  <c r="J848" i="19"/>
  <c r="G848" i="19"/>
  <c r="I848" i="19" s="1"/>
  <c r="J847" i="19"/>
  <c r="G847" i="19"/>
  <c r="I847" i="19" s="1"/>
  <c r="J846" i="19"/>
  <c r="G846" i="19"/>
  <c r="I846" i="19" s="1"/>
  <c r="B843" i="19"/>
  <c r="B842" i="19"/>
  <c r="J833" i="19"/>
  <c r="I833" i="19"/>
  <c r="G833" i="19"/>
  <c r="J832" i="19"/>
  <c r="G832" i="19"/>
  <c r="I832" i="19" s="1"/>
  <c r="J831" i="19"/>
  <c r="G831" i="19"/>
  <c r="I831" i="19" s="1"/>
  <c r="J830" i="19"/>
  <c r="G830" i="19"/>
  <c r="I830" i="19" s="1"/>
  <c r="J829" i="19"/>
  <c r="I829" i="19"/>
  <c r="G829" i="19"/>
  <c r="J828" i="19"/>
  <c r="G828" i="19"/>
  <c r="I828" i="19" s="1"/>
  <c r="J827" i="19"/>
  <c r="G827" i="19"/>
  <c r="I827" i="19" s="1"/>
  <c r="J826" i="19"/>
  <c r="G826" i="19"/>
  <c r="I826" i="19" s="1"/>
  <c r="J825" i="19"/>
  <c r="I825" i="19"/>
  <c r="G825" i="19"/>
  <c r="J824" i="19"/>
  <c r="G824" i="19"/>
  <c r="I824" i="19" s="1"/>
  <c r="J823" i="19"/>
  <c r="G823" i="19"/>
  <c r="I823" i="19" s="1"/>
  <c r="J822" i="19"/>
  <c r="G822" i="19"/>
  <c r="I822" i="19" s="1"/>
  <c r="J821" i="19"/>
  <c r="I821" i="19"/>
  <c r="G821" i="19"/>
  <c r="J820" i="19"/>
  <c r="G820" i="19"/>
  <c r="I820" i="19" s="1"/>
  <c r="J819" i="19"/>
  <c r="G819" i="19"/>
  <c r="I819" i="19" s="1"/>
  <c r="J818" i="19"/>
  <c r="G818" i="19"/>
  <c r="I818" i="19" s="1"/>
  <c r="J817" i="19"/>
  <c r="I817" i="19"/>
  <c r="G817" i="19"/>
  <c r="J816" i="19"/>
  <c r="G816" i="19"/>
  <c r="I816" i="19" s="1"/>
  <c r="J815" i="19"/>
  <c r="G815" i="19"/>
  <c r="I815" i="19" s="1"/>
  <c r="B812" i="19"/>
  <c r="B811" i="19"/>
  <c r="J802" i="19"/>
  <c r="I802" i="19"/>
  <c r="J801" i="19"/>
  <c r="G801" i="19"/>
  <c r="I801" i="19" s="1"/>
  <c r="J800" i="19"/>
  <c r="G800" i="19"/>
  <c r="I800" i="19" s="1"/>
  <c r="J799" i="19"/>
  <c r="G799" i="19"/>
  <c r="I799" i="19" s="1"/>
  <c r="J798" i="19"/>
  <c r="I798" i="19"/>
  <c r="G798" i="19"/>
  <c r="J797" i="19"/>
  <c r="G797" i="19"/>
  <c r="I797" i="19" s="1"/>
  <c r="J796" i="19"/>
  <c r="G796" i="19"/>
  <c r="I796" i="19" s="1"/>
  <c r="J795" i="19"/>
  <c r="G795" i="19"/>
  <c r="I795" i="19" s="1"/>
  <c r="J794" i="19"/>
  <c r="I794" i="19"/>
  <c r="G794" i="19"/>
  <c r="J793" i="19"/>
  <c r="G793" i="19"/>
  <c r="I793" i="19" s="1"/>
  <c r="J792" i="19"/>
  <c r="G792" i="19"/>
  <c r="I792" i="19" s="1"/>
  <c r="J791" i="19"/>
  <c r="G791" i="19"/>
  <c r="I791" i="19" s="1"/>
  <c r="J790" i="19"/>
  <c r="I790" i="19"/>
  <c r="G790" i="19"/>
  <c r="J789" i="19"/>
  <c r="G789" i="19"/>
  <c r="I789" i="19" s="1"/>
  <c r="J788" i="19"/>
  <c r="G788" i="19"/>
  <c r="I788" i="19" s="1"/>
  <c r="J787" i="19"/>
  <c r="G787" i="19"/>
  <c r="I787" i="19" s="1"/>
  <c r="J786" i="19"/>
  <c r="I786" i="19"/>
  <c r="G786" i="19"/>
  <c r="J785" i="19"/>
  <c r="G785" i="19"/>
  <c r="I785" i="19" s="1"/>
  <c r="J784" i="19"/>
  <c r="G784" i="19"/>
  <c r="I784" i="19" s="1"/>
  <c r="B781" i="19"/>
  <c r="B780" i="19"/>
  <c r="J771" i="19"/>
  <c r="G771" i="19"/>
  <c r="I771" i="19" s="1"/>
  <c r="J770" i="19"/>
  <c r="I770" i="19"/>
  <c r="G770" i="19"/>
  <c r="J769" i="19"/>
  <c r="G769" i="19"/>
  <c r="I769" i="19" s="1"/>
  <c r="J768" i="19"/>
  <c r="G768" i="19"/>
  <c r="I768" i="19" s="1"/>
  <c r="J767" i="19"/>
  <c r="G767" i="19"/>
  <c r="I767" i="19" s="1"/>
  <c r="J766" i="19"/>
  <c r="I766" i="19"/>
  <c r="G766" i="19"/>
  <c r="J765" i="19"/>
  <c r="G765" i="19"/>
  <c r="I765" i="19" s="1"/>
  <c r="J764" i="19"/>
  <c r="I764" i="19"/>
  <c r="G764" i="19"/>
  <c r="J763" i="19"/>
  <c r="G763" i="19"/>
  <c r="I763" i="19" s="1"/>
  <c r="J762" i="19"/>
  <c r="I762" i="19"/>
  <c r="G762" i="19"/>
  <c r="J761" i="19"/>
  <c r="G761" i="19"/>
  <c r="I761" i="19" s="1"/>
  <c r="J760" i="19"/>
  <c r="I760" i="19"/>
  <c r="G760" i="19"/>
  <c r="J759" i="19"/>
  <c r="G759" i="19"/>
  <c r="I759" i="19" s="1"/>
  <c r="J758" i="19"/>
  <c r="I758" i="19"/>
  <c r="G758" i="19"/>
  <c r="J757" i="19"/>
  <c r="G757" i="19"/>
  <c r="I757" i="19" s="1"/>
  <c r="J756" i="19"/>
  <c r="I756" i="19"/>
  <c r="G756" i="19"/>
  <c r="J755" i="19"/>
  <c r="G755" i="19"/>
  <c r="I755" i="19" s="1"/>
  <c r="J754" i="19"/>
  <c r="I754" i="19"/>
  <c r="G754" i="19"/>
  <c r="J753" i="19"/>
  <c r="G753" i="19"/>
  <c r="I753" i="19" s="1"/>
  <c r="B750" i="19"/>
  <c r="B749" i="19"/>
  <c r="J740" i="19"/>
  <c r="I740" i="19"/>
  <c r="G740" i="19"/>
  <c r="J739" i="19"/>
  <c r="G739" i="19"/>
  <c r="I739" i="19" s="1"/>
  <c r="J738" i="19"/>
  <c r="I738" i="19"/>
  <c r="G738" i="19"/>
  <c r="J737" i="19"/>
  <c r="G737" i="19"/>
  <c r="I737" i="19" s="1"/>
  <c r="J736" i="19"/>
  <c r="I736" i="19"/>
  <c r="G736" i="19"/>
  <c r="J735" i="19"/>
  <c r="G735" i="19"/>
  <c r="I735" i="19" s="1"/>
  <c r="J734" i="19"/>
  <c r="I734" i="19"/>
  <c r="G734" i="19"/>
  <c r="J733" i="19"/>
  <c r="G733" i="19"/>
  <c r="I733" i="19" s="1"/>
  <c r="J732" i="19"/>
  <c r="I732" i="19"/>
  <c r="G732" i="19"/>
  <c r="J731" i="19"/>
  <c r="G731" i="19"/>
  <c r="I731" i="19" s="1"/>
  <c r="J730" i="19"/>
  <c r="I730" i="19"/>
  <c r="G730" i="19"/>
  <c r="J729" i="19"/>
  <c r="G729" i="19"/>
  <c r="I729" i="19" s="1"/>
  <c r="J728" i="19"/>
  <c r="I728" i="19"/>
  <c r="G728" i="19"/>
  <c r="J727" i="19"/>
  <c r="G727" i="19"/>
  <c r="I727" i="19" s="1"/>
  <c r="J726" i="19"/>
  <c r="I726" i="19"/>
  <c r="G726" i="19"/>
  <c r="J725" i="19"/>
  <c r="G725" i="19"/>
  <c r="I725" i="19" s="1"/>
  <c r="J724" i="19"/>
  <c r="I724" i="19"/>
  <c r="G724" i="19"/>
  <c r="J723" i="19"/>
  <c r="G723" i="19"/>
  <c r="I723" i="19" s="1"/>
  <c r="J722" i="19"/>
  <c r="I722" i="19"/>
  <c r="G722" i="19"/>
  <c r="B719" i="19"/>
  <c r="B718" i="19"/>
  <c r="J709" i="19"/>
  <c r="G709" i="19"/>
  <c r="I709" i="19" s="1"/>
  <c r="J708" i="19"/>
  <c r="I708" i="19"/>
  <c r="G708" i="19"/>
  <c r="J707" i="19"/>
  <c r="G707" i="19"/>
  <c r="I707" i="19" s="1"/>
  <c r="J706" i="19"/>
  <c r="I706" i="19"/>
  <c r="G706" i="19"/>
  <c r="J705" i="19"/>
  <c r="G705" i="19"/>
  <c r="I705" i="19" s="1"/>
  <c r="J704" i="19"/>
  <c r="I704" i="19"/>
  <c r="G704" i="19"/>
  <c r="J703" i="19"/>
  <c r="G703" i="19"/>
  <c r="I703" i="19" s="1"/>
  <c r="J702" i="19"/>
  <c r="I702" i="19"/>
  <c r="G702" i="19"/>
  <c r="J701" i="19"/>
  <c r="G701" i="19"/>
  <c r="I701" i="19" s="1"/>
  <c r="J700" i="19"/>
  <c r="I700" i="19"/>
  <c r="G700" i="19"/>
  <c r="J699" i="19"/>
  <c r="G699" i="19"/>
  <c r="I699" i="19" s="1"/>
  <c r="J698" i="19"/>
  <c r="I698" i="19"/>
  <c r="G698" i="19"/>
  <c r="J697" i="19"/>
  <c r="G697" i="19"/>
  <c r="I697" i="19" s="1"/>
  <c r="J696" i="19"/>
  <c r="I696" i="19"/>
  <c r="G696" i="19"/>
  <c r="J695" i="19"/>
  <c r="G695" i="19"/>
  <c r="I695" i="19" s="1"/>
  <c r="J694" i="19"/>
  <c r="I694" i="19"/>
  <c r="G694" i="19"/>
  <c r="J693" i="19"/>
  <c r="G693" i="19"/>
  <c r="I693" i="19" s="1"/>
  <c r="J692" i="19"/>
  <c r="I692" i="19"/>
  <c r="G692" i="19"/>
  <c r="J691" i="19"/>
  <c r="G691" i="19"/>
  <c r="I691" i="19" s="1"/>
  <c r="B688" i="19"/>
  <c r="B687" i="19"/>
  <c r="J678" i="19"/>
  <c r="I678" i="19"/>
  <c r="G678" i="19"/>
  <c r="J677" i="19"/>
  <c r="G677" i="19"/>
  <c r="I677" i="19" s="1"/>
  <c r="J676" i="19"/>
  <c r="I676" i="19"/>
  <c r="G676" i="19"/>
  <c r="J675" i="19"/>
  <c r="G675" i="19"/>
  <c r="I675" i="19" s="1"/>
  <c r="J674" i="19"/>
  <c r="I674" i="19"/>
  <c r="G674" i="19"/>
  <c r="J673" i="19"/>
  <c r="G673" i="19"/>
  <c r="I673" i="19" s="1"/>
  <c r="J672" i="19"/>
  <c r="I672" i="19"/>
  <c r="G672" i="19"/>
  <c r="J671" i="19"/>
  <c r="G671" i="19"/>
  <c r="I671" i="19" s="1"/>
  <c r="J670" i="19"/>
  <c r="I670" i="19"/>
  <c r="G670" i="19"/>
  <c r="J669" i="19"/>
  <c r="G669" i="19"/>
  <c r="I669" i="19" s="1"/>
  <c r="J668" i="19"/>
  <c r="I668" i="19"/>
  <c r="G668" i="19"/>
  <c r="J667" i="19"/>
  <c r="G667" i="19"/>
  <c r="I667" i="19" s="1"/>
  <c r="J666" i="19"/>
  <c r="I666" i="19"/>
  <c r="G666" i="19"/>
  <c r="J665" i="19"/>
  <c r="G665" i="19"/>
  <c r="I665" i="19" s="1"/>
  <c r="J664" i="19"/>
  <c r="I664" i="19"/>
  <c r="G664" i="19"/>
  <c r="J663" i="19"/>
  <c r="G663" i="19"/>
  <c r="I663" i="19" s="1"/>
  <c r="J662" i="19"/>
  <c r="I662" i="19"/>
  <c r="G662" i="19"/>
  <c r="J661" i="19"/>
  <c r="G661" i="19"/>
  <c r="I661" i="19" s="1"/>
  <c r="J660" i="19"/>
  <c r="I660" i="19"/>
  <c r="G660" i="19"/>
  <c r="B657" i="19"/>
  <c r="B656" i="19"/>
  <c r="J647" i="19"/>
  <c r="G647" i="19"/>
  <c r="I647" i="19" s="1"/>
  <c r="J646" i="19"/>
  <c r="I646" i="19"/>
  <c r="G646" i="19"/>
  <c r="J645" i="19"/>
  <c r="G645" i="19"/>
  <c r="I645" i="19" s="1"/>
  <c r="J644" i="19"/>
  <c r="I644" i="19"/>
  <c r="G644" i="19"/>
  <c r="J643" i="19"/>
  <c r="G643" i="19"/>
  <c r="I643" i="19" s="1"/>
  <c r="J642" i="19"/>
  <c r="I642" i="19"/>
  <c r="G642" i="19"/>
  <c r="J641" i="19"/>
  <c r="G641" i="19"/>
  <c r="I641" i="19" s="1"/>
  <c r="J640" i="19"/>
  <c r="I640" i="19"/>
  <c r="G640" i="19"/>
  <c r="J639" i="19"/>
  <c r="G639" i="19"/>
  <c r="I639" i="19" s="1"/>
  <c r="J638" i="19"/>
  <c r="I638" i="19"/>
  <c r="G638" i="19"/>
  <c r="J637" i="19"/>
  <c r="G637" i="19"/>
  <c r="I637" i="19" s="1"/>
  <c r="J636" i="19"/>
  <c r="I636" i="19"/>
  <c r="G636" i="19"/>
  <c r="J635" i="19"/>
  <c r="G635" i="19"/>
  <c r="I635" i="19" s="1"/>
  <c r="J634" i="19"/>
  <c r="I634" i="19"/>
  <c r="G634" i="19"/>
  <c r="J633" i="19"/>
  <c r="G633" i="19"/>
  <c r="I633" i="19" s="1"/>
  <c r="J632" i="19"/>
  <c r="I632" i="19"/>
  <c r="G632" i="19"/>
  <c r="J631" i="19"/>
  <c r="G631" i="19"/>
  <c r="I631" i="19" s="1"/>
  <c r="J630" i="19"/>
  <c r="I630" i="19"/>
  <c r="G630" i="19"/>
  <c r="J629" i="19"/>
  <c r="G629" i="19"/>
  <c r="I629" i="19" s="1"/>
  <c r="B626" i="19"/>
  <c r="B625" i="19"/>
  <c r="J616" i="19"/>
  <c r="I616" i="19"/>
  <c r="G616" i="19"/>
  <c r="J615" i="19"/>
  <c r="G615" i="19"/>
  <c r="I615" i="19" s="1"/>
  <c r="J614" i="19"/>
  <c r="I614" i="19"/>
  <c r="G614" i="19"/>
  <c r="J613" i="19"/>
  <c r="G613" i="19"/>
  <c r="I613" i="19" s="1"/>
  <c r="J612" i="19"/>
  <c r="I612" i="19"/>
  <c r="G612" i="19"/>
  <c r="J611" i="19"/>
  <c r="G611" i="19"/>
  <c r="I611" i="19" s="1"/>
  <c r="J610" i="19"/>
  <c r="I610" i="19"/>
  <c r="G610" i="19"/>
  <c r="J609" i="19"/>
  <c r="G609" i="19"/>
  <c r="I609" i="19" s="1"/>
  <c r="J608" i="19"/>
  <c r="I608" i="19"/>
  <c r="G608" i="19"/>
  <c r="J607" i="19"/>
  <c r="G607" i="19"/>
  <c r="I607" i="19" s="1"/>
  <c r="J606" i="19"/>
  <c r="I606" i="19"/>
  <c r="G606" i="19"/>
  <c r="J605" i="19"/>
  <c r="G605" i="19"/>
  <c r="I605" i="19" s="1"/>
  <c r="J604" i="19"/>
  <c r="I604" i="19"/>
  <c r="G604" i="19"/>
  <c r="J603" i="19"/>
  <c r="G603" i="19"/>
  <c r="I603" i="19" s="1"/>
  <c r="J602" i="19"/>
  <c r="I602" i="19"/>
  <c r="G602" i="19"/>
  <c r="J601" i="19"/>
  <c r="G601" i="19"/>
  <c r="I601" i="19" s="1"/>
  <c r="J600" i="19"/>
  <c r="I600" i="19"/>
  <c r="G600" i="19"/>
  <c r="J599" i="19"/>
  <c r="G599" i="19"/>
  <c r="I599" i="19" s="1"/>
  <c r="J598" i="19"/>
  <c r="I598" i="19"/>
  <c r="G598" i="19"/>
  <c r="B595" i="19"/>
  <c r="B594" i="19"/>
  <c r="J585" i="19"/>
  <c r="G585" i="19"/>
  <c r="I585" i="19" s="1"/>
  <c r="J584" i="19"/>
  <c r="I584" i="19"/>
  <c r="G584" i="19"/>
  <c r="J583" i="19"/>
  <c r="G583" i="19"/>
  <c r="I583" i="19" s="1"/>
  <c r="J582" i="19"/>
  <c r="I582" i="19"/>
  <c r="G582" i="19"/>
  <c r="J581" i="19"/>
  <c r="G581" i="19"/>
  <c r="I581" i="19" s="1"/>
  <c r="J580" i="19"/>
  <c r="I580" i="19"/>
  <c r="G580" i="19"/>
  <c r="J579" i="19"/>
  <c r="G579" i="19"/>
  <c r="I579" i="19" s="1"/>
  <c r="J578" i="19"/>
  <c r="I578" i="19"/>
  <c r="G578" i="19"/>
  <c r="J577" i="19"/>
  <c r="G577" i="19"/>
  <c r="I577" i="19" s="1"/>
  <c r="J576" i="19"/>
  <c r="I576" i="19"/>
  <c r="G576" i="19"/>
  <c r="J575" i="19"/>
  <c r="G575" i="19"/>
  <c r="I575" i="19" s="1"/>
  <c r="J574" i="19"/>
  <c r="I574" i="19"/>
  <c r="G574" i="19"/>
  <c r="J573" i="19"/>
  <c r="G573" i="19"/>
  <c r="I573" i="19" s="1"/>
  <c r="J572" i="19"/>
  <c r="I572" i="19"/>
  <c r="G572" i="19"/>
  <c r="J571" i="19"/>
  <c r="G571" i="19"/>
  <c r="I571" i="19" s="1"/>
  <c r="J570" i="19"/>
  <c r="I570" i="19"/>
  <c r="G570" i="19"/>
  <c r="J569" i="19"/>
  <c r="G569" i="19"/>
  <c r="I569" i="19" s="1"/>
  <c r="J568" i="19"/>
  <c r="I568" i="19"/>
  <c r="G568" i="19"/>
  <c r="J567" i="19"/>
  <c r="G567" i="19"/>
  <c r="I567" i="19" s="1"/>
  <c r="B564" i="19"/>
  <c r="B563" i="19"/>
  <c r="J554" i="19"/>
  <c r="I554" i="19"/>
  <c r="G554" i="19"/>
  <c r="J553" i="19"/>
  <c r="G553" i="19"/>
  <c r="I553" i="19" s="1"/>
  <c r="J552" i="19"/>
  <c r="I552" i="19"/>
  <c r="G552" i="19"/>
  <c r="J551" i="19"/>
  <c r="G551" i="19"/>
  <c r="I551" i="19" s="1"/>
  <c r="J550" i="19"/>
  <c r="I550" i="19"/>
  <c r="G550" i="19"/>
  <c r="J549" i="19"/>
  <c r="G549" i="19"/>
  <c r="I549" i="19" s="1"/>
  <c r="J548" i="19"/>
  <c r="I548" i="19"/>
  <c r="G548" i="19"/>
  <c r="J547" i="19"/>
  <c r="G547" i="19"/>
  <c r="I547" i="19" s="1"/>
  <c r="J546" i="19"/>
  <c r="I546" i="19"/>
  <c r="G546" i="19"/>
  <c r="J545" i="19"/>
  <c r="G545" i="19"/>
  <c r="I545" i="19" s="1"/>
  <c r="J544" i="19"/>
  <c r="I544" i="19"/>
  <c r="G544" i="19"/>
  <c r="J543" i="19"/>
  <c r="G543" i="19"/>
  <c r="I543" i="19" s="1"/>
  <c r="J542" i="19"/>
  <c r="I542" i="19"/>
  <c r="G542" i="19"/>
  <c r="J541" i="19"/>
  <c r="G541" i="19"/>
  <c r="I541" i="19" s="1"/>
  <c r="J540" i="19"/>
  <c r="I540" i="19"/>
  <c r="G540" i="19"/>
  <c r="J539" i="19"/>
  <c r="G539" i="19"/>
  <c r="I539" i="19" s="1"/>
  <c r="J538" i="19"/>
  <c r="I538" i="19"/>
  <c r="G538" i="19"/>
  <c r="J537" i="19"/>
  <c r="G537" i="19"/>
  <c r="I537" i="19" s="1"/>
  <c r="J536" i="19"/>
  <c r="I536" i="19"/>
  <c r="G536" i="19"/>
  <c r="B533" i="19"/>
  <c r="B532" i="19"/>
  <c r="J523" i="19"/>
  <c r="G523" i="19"/>
  <c r="I523" i="19" s="1"/>
  <c r="J522" i="19"/>
  <c r="I522" i="19"/>
  <c r="G522" i="19"/>
  <c r="J521" i="19"/>
  <c r="G521" i="19"/>
  <c r="I521" i="19" s="1"/>
  <c r="J520" i="19"/>
  <c r="I520" i="19"/>
  <c r="G520" i="19"/>
  <c r="J519" i="19"/>
  <c r="G519" i="19"/>
  <c r="I519" i="19" s="1"/>
  <c r="J518" i="19"/>
  <c r="I518" i="19"/>
  <c r="G518" i="19"/>
  <c r="J517" i="19"/>
  <c r="G517" i="19"/>
  <c r="I517" i="19" s="1"/>
  <c r="J516" i="19"/>
  <c r="I516" i="19"/>
  <c r="G516" i="19"/>
  <c r="J515" i="19"/>
  <c r="G515" i="19"/>
  <c r="I515" i="19" s="1"/>
  <c r="J514" i="19"/>
  <c r="I514" i="19"/>
  <c r="G514" i="19"/>
  <c r="J513" i="19"/>
  <c r="G513" i="19"/>
  <c r="I513" i="19" s="1"/>
  <c r="J512" i="19"/>
  <c r="I512" i="19"/>
  <c r="G512" i="19"/>
  <c r="J511" i="19"/>
  <c r="G511" i="19"/>
  <c r="I511" i="19" s="1"/>
  <c r="J510" i="19"/>
  <c r="I510" i="19"/>
  <c r="G510" i="19"/>
  <c r="J509" i="19"/>
  <c r="G509" i="19"/>
  <c r="I509" i="19" s="1"/>
  <c r="J508" i="19"/>
  <c r="I508" i="19"/>
  <c r="G508" i="19"/>
  <c r="J507" i="19"/>
  <c r="G507" i="19"/>
  <c r="I507" i="19" s="1"/>
  <c r="J506" i="19"/>
  <c r="I506" i="19"/>
  <c r="G506" i="19"/>
  <c r="J505" i="19"/>
  <c r="G505" i="19"/>
  <c r="I505" i="19" s="1"/>
  <c r="B502" i="19"/>
  <c r="B501" i="19"/>
  <c r="J492" i="19"/>
  <c r="I492" i="19"/>
  <c r="G492" i="19"/>
  <c r="J491" i="19"/>
  <c r="G491" i="19"/>
  <c r="I491" i="19" s="1"/>
  <c r="J490" i="19"/>
  <c r="I490" i="19"/>
  <c r="G490" i="19"/>
  <c r="J489" i="19"/>
  <c r="G489" i="19"/>
  <c r="I489" i="19" s="1"/>
  <c r="J488" i="19"/>
  <c r="I488" i="19"/>
  <c r="G488" i="19"/>
  <c r="J487" i="19"/>
  <c r="G487" i="19"/>
  <c r="I487" i="19" s="1"/>
  <c r="J486" i="19"/>
  <c r="I486" i="19"/>
  <c r="G486" i="19"/>
  <c r="J485" i="19"/>
  <c r="G485" i="19"/>
  <c r="I485" i="19" s="1"/>
  <c r="J484" i="19"/>
  <c r="I484" i="19"/>
  <c r="G484" i="19"/>
  <c r="J483" i="19"/>
  <c r="G483" i="19"/>
  <c r="I483" i="19" s="1"/>
  <c r="J482" i="19"/>
  <c r="I482" i="19"/>
  <c r="G482" i="19"/>
  <c r="J481" i="19"/>
  <c r="G481" i="19"/>
  <c r="I481" i="19" s="1"/>
  <c r="J480" i="19"/>
  <c r="I480" i="19"/>
  <c r="G480" i="19"/>
  <c r="J479" i="19"/>
  <c r="G479" i="19"/>
  <c r="I479" i="19" s="1"/>
  <c r="J478" i="19"/>
  <c r="G478" i="19"/>
  <c r="I478" i="19" s="1"/>
  <c r="J477" i="19"/>
  <c r="G477" i="19"/>
  <c r="I477" i="19" s="1"/>
  <c r="J476" i="19"/>
  <c r="I476" i="19"/>
  <c r="G476" i="19"/>
  <c r="J475" i="19"/>
  <c r="I475" i="19"/>
  <c r="G475" i="19"/>
  <c r="J474" i="19"/>
  <c r="G474" i="19"/>
  <c r="I474" i="19" s="1"/>
  <c r="B471" i="19"/>
  <c r="B470" i="19"/>
  <c r="J461" i="19"/>
  <c r="G461" i="19"/>
  <c r="I461" i="19" s="1"/>
  <c r="J460" i="19"/>
  <c r="I460" i="19"/>
  <c r="G460" i="19"/>
  <c r="J459" i="19"/>
  <c r="I459" i="19"/>
  <c r="G459" i="19"/>
  <c r="J458" i="19"/>
  <c r="G458" i="19"/>
  <c r="I458" i="19" s="1"/>
  <c r="J457" i="19"/>
  <c r="G457" i="19"/>
  <c r="I457" i="19" s="1"/>
  <c r="J456" i="19"/>
  <c r="I456" i="19"/>
  <c r="G456" i="19"/>
  <c r="J455" i="19"/>
  <c r="I455" i="19"/>
  <c r="G455" i="19"/>
  <c r="J454" i="19"/>
  <c r="G454" i="19"/>
  <c r="I454" i="19" s="1"/>
  <c r="J453" i="19"/>
  <c r="G453" i="19"/>
  <c r="I453" i="19" s="1"/>
  <c r="J452" i="19"/>
  <c r="I452" i="19"/>
  <c r="G452" i="19"/>
  <c r="J451" i="19"/>
  <c r="I451" i="19"/>
  <c r="G451" i="19"/>
  <c r="J450" i="19"/>
  <c r="G450" i="19"/>
  <c r="I450" i="19" s="1"/>
  <c r="J449" i="19"/>
  <c r="G449" i="19"/>
  <c r="I449" i="19" s="1"/>
  <c r="J448" i="19"/>
  <c r="I448" i="19"/>
  <c r="G448" i="19"/>
  <c r="J447" i="19"/>
  <c r="I447" i="19"/>
  <c r="G447" i="19"/>
  <c r="J446" i="19"/>
  <c r="G446" i="19"/>
  <c r="I446" i="19" s="1"/>
  <c r="J445" i="19"/>
  <c r="G445" i="19"/>
  <c r="I445" i="19" s="1"/>
  <c r="J444" i="19"/>
  <c r="I444" i="19"/>
  <c r="G444" i="19"/>
  <c r="J443" i="19"/>
  <c r="I443" i="19"/>
  <c r="G443" i="19"/>
  <c r="B440" i="19"/>
  <c r="B439" i="19"/>
  <c r="J430" i="19"/>
  <c r="G430" i="19"/>
  <c r="I430" i="19" s="1"/>
  <c r="J429" i="19"/>
  <c r="G429" i="19"/>
  <c r="I429" i="19" s="1"/>
  <c r="J428" i="19"/>
  <c r="I428" i="19"/>
  <c r="G428" i="19"/>
  <c r="J427" i="19"/>
  <c r="I427" i="19"/>
  <c r="G427" i="19"/>
  <c r="J426" i="19"/>
  <c r="G426" i="19"/>
  <c r="I426" i="19" s="1"/>
  <c r="J425" i="19"/>
  <c r="G425" i="19"/>
  <c r="I425" i="19" s="1"/>
  <c r="J424" i="19"/>
  <c r="I424" i="19"/>
  <c r="G424" i="19"/>
  <c r="J423" i="19"/>
  <c r="I423" i="19"/>
  <c r="G423" i="19"/>
  <c r="J422" i="19"/>
  <c r="G422" i="19"/>
  <c r="I422" i="19" s="1"/>
  <c r="J421" i="19"/>
  <c r="G421" i="19"/>
  <c r="I421" i="19" s="1"/>
  <c r="J420" i="19"/>
  <c r="I420" i="19"/>
  <c r="G420" i="19"/>
  <c r="J419" i="19"/>
  <c r="I419" i="19"/>
  <c r="G419" i="19"/>
  <c r="J418" i="19"/>
  <c r="G418" i="19"/>
  <c r="I418" i="19" s="1"/>
  <c r="J417" i="19"/>
  <c r="G417" i="19"/>
  <c r="I417" i="19" s="1"/>
  <c r="J416" i="19"/>
  <c r="I416" i="19"/>
  <c r="G416" i="19"/>
  <c r="J415" i="19"/>
  <c r="I415" i="19"/>
  <c r="G415" i="19"/>
  <c r="J414" i="19"/>
  <c r="G414" i="19"/>
  <c r="I414" i="19" s="1"/>
  <c r="J413" i="19"/>
  <c r="G413" i="19"/>
  <c r="I413" i="19" s="1"/>
  <c r="J412" i="19"/>
  <c r="I412" i="19"/>
  <c r="G412" i="19"/>
  <c r="B409" i="19"/>
  <c r="B408" i="19"/>
  <c r="J399" i="19"/>
  <c r="I399" i="19"/>
  <c r="G399" i="19"/>
  <c r="J398" i="19"/>
  <c r="G398" i="19"/>
  <c r="I398" i="19" s="1"/>
  <c r="J397" i="19"/>
  <c r="G397" i="19"/>
  <c r="I397" i="19" s="1"/>
  <c r="J396" i="19"/>
  <c r="I396" i="19"/>
  <c r="G396" i="19"/>
  <c r="J395" i="19"/>
  <c r="I395" i="19"/>
  <c r="G395" i="19"/>
  <c r="J394" i="19"/>
  <c r="G394" i="19"/>
  <c r="I394" i="19" s="1"/>
  <c r="J393" i="19"/>
  <c r="G393" i="19"/>
  <c r="I393" i="19" s="1"/>
  <c r="J392" i="19"/>
  <c r="I392" i="19"/>
  <c r="G392" i="19"/>
  <c r="J391" i="19"/>
  <c r="I391" i="19"/>
  <c r="G391" i="19"/>
  <c r="J390" i="19"/>
  <c r="G390" i="19"/>
  <c r="I390" i="19" s="1"/>
  <c r="J389" i="19"/>
  <c r="G389" i="19"/>
  <c r="I389" i="19" s="1"/>
  <c r="J388" i="19"/>
  <c r="I388" i="19"/>
  <c r="G388" i="19"/>
  <c r="J387" i="19"/>
  <c r="I387" i="19"/>
  <c r="G387" i="19"/>
  <c r="J386" i="19"/>
  <c r="G386" i="19"/>
  <c r="I386" i="19" s="1"/>
  <c r="J385" i="19"/>
  <c r="G385" i="19"/>
  <c r="I385" i="19" s="1"/>
  <c r="J384" i="19"/>
  <c r="I384" i="19"/>
  <c r="G384" i="19"/>
  <c r="J383" i="19"/>
  <c r="I383" i="19"/>
  <c r="G383" i="19"/>
  <c r="J382" i="19"/>
  <c r="G382" i="19"/>
  <c r="I382" i="19" s="1"/>
  <c r="J381" i="19"/>
  <c r="G381" i="19"/>
  <c r="I381" i="19" s="1"/>
  <c r="B378" i="19"/>
  <c r="B377" i="19"/>
  <c r="J368" i="19"/>
  <c r="I368" i="19"/>
  <c r="G368" i="19"/>
  <c r="J367" i="19"/>
  <c r="I367" i="19"/>
  <c r="G367" i="19"/>
  <c r="J366" i="19"/>
  <c r="G366" i="19"/>
  <c r="I366" i="19" s="1"/>
  <c r="J365" i="19"/>
  <c r="G365" i="19"/>
  <c r="I365" i="19" s="1"/>
  <c r="J364" i="19"/>
  <c r="I364" i="19"/>
  <c r="G364" i="19"/>
  <c r="J363" i="19"/>
  <c r="I363" i="19"/>
  <c r="G363" i="19"/>
  <c r="J362" i="19"/>
  <c r="G362" i="19"/>
  <c r="I362" i="19" s="1"/>
  <c r="J361" i="19"/>
  <c r="G361" i="19"/>
  <c r="I361" i="19" s="1"/>
  <c r="J360" i="19"/>
  <c r="I360" i="19"/>
  <c r="G360" i="19"/>
  <c r="J359" i="19"/>
  <c r="I359" i="19"/>
  <c r="G359" i="19"/>
  <c r="J358" i="19"/>
  <c r="G358" i="19"/>
  <c r="I358" i="19" s="1"/>
  <c r="J357" i="19"/>
  <c r="I357" i="19"/>
  <c r="G357" i="19"/>
  <c r="J356" i="19"/>
  <c r="I356" i="19"/>
  <c r="G356" i="19"/>
  <c r="J355" i="19"/>
  <c r="I355" i="19"/>
  <c r="G355" i="19"/>
  <c r="J354" i="19"/>
  <c r="G354" i="19"/>
  <c r="I354" i="19" s="1"/>
  <c r="J353" i="19"/>
  <c r="I353" i="19"/>
  <c r="G353" i="19"/>
  <c r="J352" i="19"/>
  <c r="I352" i="19"/>
  <c r="G352" i="19"/>
  <c r="J351" i="19"/>
  <c r="I351" i="19"/>
  <c r="G351" i="19"/>
  <c r="J350" i="19"/>
  <c r="G350" i="19"/>
  <c r="I350" i="19" s="1"/>
  <c r="B347" i="19"/>
  <c r="B346" i="19"/>
  <c r="J337" i="19"/>
  <c r="I337" i="19"/>
  <c r="G337" i="19"/>
  <c r="J336" i="19"/>
  <c r="I336" i="19"/>
  <c r="G336" i="19"/>
  <c r="J335" i="19"/>
  <c r="I335" i="19"/>
  <c r="G335" i="19"/>
  <c r="J334" i="19"/>
  <c r="G334" i="19"/>
  <c r="I334" i="19" s="1"/>
  <c r="J333" i="19"/>
  <c r="I333" i="19"/>
  <c r="G333" i="19"/>
  <c r="J332" i="19"/>
  <c r="I332" i="19"/>
  <c r="G332" i="19"/>
  <c r="J331" i="19"/>
  <c r="I331" i="19"/>
  <c r="G331" i="19"/>
  <c r="J330" i="19"/>
  <c r="G330" i="19"/>
  <c r="I330" i="19" s="1"/>
  <c r="J329" i="19"/>
  <c r="I329" i="19"/>
  <c r="G329" i="19"/>
  <c r="J328" i="19"/>
  <c r="I328" i="19"/>
  <c r="G328" i="19"/>
  <c r="J327" i="19"/>
  <c r="I327" i="19"/>
  <c r="G327" i="19"/>
  <c r="J326" i="19"/>
  <c r="G326" i="19"/>
  <c r="I326" i="19" s="1"/>
  <c r="J325" i="19"/>
  <c r="I325" i="19"/>
  <c r="G325" i="19"/>
  <c r="J324" i="19"/>
  <c r="I324" i="19"/>
  <c r="G324" i="19"/>
  <c r="J323" i="19"/>
  <c r="I323" i="19"/>
  <c r="G323" i="19"/>
  <c r="J322" i="19"/>
  <c r="G322" i="19"/>
  <c r="I322" i="19" s="1"/>
  <c r="J321" i="19"/>
  <c r="I321" i="19"/>
  <c r="G321" i="19"/>
  <c r="J320" i="19"/>
  <c r="I320" i="19"/>
  <c r="G320" i="19"/>
  <c r="J319" i="19"/>
  <c r="I319" i="19"/>
  <c r="G319" i="19"/>
  <c r="B316" i="19"/>
  <c r="B315" i="19"/>
  <c r="J306" i="19"/>
  <c r="G306" i="19"/>
  <c r="I306" i="19" s="1"/>
  <c r="J305" i="19"/>
  <c r="I305" i="19"/>
  <c r="G305" i="19"/>
  <c r="J304" i="19"/>
  <c r="I304" i="19"/>
  <c r="G304" i="19"/>
  <c r="J303" i="19"/>
  <c r="I303" i="19"/>
  <c r="G303" i="19"/>
  <c r="J302" i="19"/>
  <c r="G302" i="19"/>
  <c r="I302" i="19" s="1"/>
  <c r="J301" i="19"/>
  <c r="I301" i="19"/>
  <c r="G301" i="19"/>
  <c r="J300" i="19"/>
  <c r="I300" i="19"/>
  <c r="G300" i="19"/>
  <c r="J299" i="19"/>
  <c r="I299" i="19"/>
  <c r="G299" i="19"/>
  <c r="J298" i="19"/>
  <c r="G298" i="19"/>
  <c r="I298" i="19" s="1"/>
  <c r="J297" i="19"/>
  <c r="I297" i="19"/>
  <c r="G297" i="19"/>
  <c r="J296" i="19"/>
  <c r="I296" i="19"/>
  <c r="G296" i="19"/>
  <c r="J295" i="19"/>
  <c r="I295" i="19"/>
  <c r="G295" i="19"/>
  <c r="J294" i="19"/>
  <c r="G294" i="19"/>
  <c r="I294" i="19" s="1"/>
  <c r="J293" i="19"/>
  <c r="I293" i="19"/>
  <c r="G293" i="19"/>
  <c r="J292" i="19"/>
  <c r="I292" i="19"/>
  <c r="G292" i="19"/>
  <c r="J291" i="19"/>
  <c r="I291" i="19"/>
  <c r="G291" i="19"/>
  <c r="J290" i="19"/>
  <c r="G290" i="19"/>
  <c r="I290" i="19" s="1"/>
  <c r="J289" i="19"/>
  <c r="I289" i="19"/>
  <c r="G289" i="19"/>
  <c r="J288" i="19"/>
  <c r="I288" i="19"/>
  <c r="G288" i="19"/>
  <c r="B285" i="19"/>
  <c r="B284" i="19"/>
  <c r="J275" i="19"/>
  <c r="I275" i="19"/>
  <c r="G275" i="19"/>
  <c r="J274" i="19"/>
  <c r="G274" i="19"/>
  <c r="I274" i="19" s="1"/>
  <c r="J273" i="19"/>
  <c r="I273" i="19"/>
  <c r="G273" i="19"/>
  <c r="J272" i="19"/>
  <c r="I272" i="19"/>
  <c r="G272" i="19"/>
  <c r="J271" i="19"/>
  <c r="I271" i="19"/>
  <c r="G271" i="19"/>
  <c r="J270" i="19"/>
  <c r="G270" i="19"/>
  <c r="I270" i="19" s="1"/>
  <c r="J269" i="19"/>
  <c r="I269" i="19"/>
  <c r="G269" i="19"/>
  <c r="J268" i="19"/>
  <c r="I268" i="19"/>
  <c r="G268" i="19"/>
  <c r="J267" i="19"/>
  <c r="I267" i="19"/>
  <c r="G267" i="19"/>
  <c r="J266" i="19"/>
  <c r="G266" i="19"/>
  <c r="I266" i="19" s="1"/>
  <c r="J265" i="19"/>
  <c r="I265" i="19"/>
  <c r="G265" i="19"/>
  <c r="J264" i="19"/>
  <c r="I264" i="19"/>
  <c r="G264" i="19"/>
  <c r="J263" i="19"/>
  <c r="I263" i="19"/>
  <c r="G263" i="19"/>
  <c r="J262" i="19"/>
  <c r="G262" i="19"/>
  <c r="I262" i="19" s="1"/>
  <c r="J261" i="19"/>
  <c r="I261" i="19"/>
  <c r="G261" i="19"/>
  <c r="J260" i="19"/>
  <c r="I260" i="19"/>
  <c r="G260" i="19"/>
  <c r="J259" i="19"/>
  <c r="I259" i="19"/>
  <c r="G259" i="19"/>
  <c r="J258" i="19"/>
  <c r="G258" i="19"/>
  <c r="I258" i="19" s="1"/>
  <c r="J257" i="19"/>
  <c r="I257" i="19"/>
  <c r="G257" i="19"/>
  <c r="B254" i="19"/>
  <c r="B253" i="19"/>
  <c r="J244" i="19"/>
  <c r="I244" i="19"/>
  <c r="G244" i="19"/>
  <c r="J243" i="19"/>
  <c r="I243" i="19"/>
  <c r="G243" i="19"/>
  <c r="J242" i="19"/>
  <c r="G242" i="19"/>
  <c r="I242" i="19" s="1"/>
  <c r="J241" i="19"/>
  <c r="I241" i="19"/>
  <c r="G241" i="19"/>
  <c r="J240" i="19"/>
  <c r="I240" i="19"/>
  <c r="G240" i="19"/>
  <c r="J239" i="19"/>
  <c r="I239" i="19"/>
  <c r="G239" i="19"/>
  <c r="J238" i="19"/>
  <c r="G238" i="19"/>
  <c r="I238" i="19" s="1"/>
  <c r="J237" i="19"/>
  <c r="I237" i="19"/>
  <c r="G237" i="19"/>
  <c r="J236" i="19"/>
  <c r="I236" i="19"/>
  <c r="G236" i="19"/>
  <c r="J235" i="19"/>
  <c r="I235" i="19"/>
  <c r="G235" i="19"/>
  <c r="J234" i="19"/>
  <c r="G234" i="19"/>
  <c r="I234" i="19" s="1"/>
  <c r="J233" i="19"/>
  <c r="I233" i="19"/>
  <c r="G233" i="19"/>
  <c r="J232" i="19"/>
  <c r="I232" i="19"/>
  <c r="G232" i="19"/>
  <c r="J231" i="19"/>
  <c r="I231" i="19"/>
  <c r="G231" i="19"/>
  <c r="J230" i="19"/>
  <c r="G230" i="19"/>
  <c r="I230" i="19" s="1"/>
  <c r="J229" i="19"/>
  <c r="I229" i="19"/>
  <c r="G229" i="19"/>
  <c r="J228" i="19"/>
  <c r="I228" i="19"/>
  <c r="G228" i="19"/>
  <c r="J227" i="19"/>
  <c r="I227" i="19"/>
  <c r="G227" i="19"/>
  <c r="J226" i="19"/>
  <c r="G226" i="19"/>
  <c r="I226" i="19" s="1"/>
  <c r="B223" i="19"/>
  <c r="B222" i="19"/>
  <c r="J213" i="19"/>
  <c r="I213" i="19"/>
  <c r="G213" i="19"/>
  <c r="J212" i="19"/>
  <c r="I212" i="19"/>
  <c r="G212" i="19"/>
  <c r="J211" i="19"/>
  <c r="I211" i="19"/>
  <c r="G211" i="19"/>
  <c r="J210" i="19"/>
  <c r="G210" i="19"/>
  <c r="I210" i="19" s="1"/>
  <c r="J209" i="19"/>
  <c r="I209" i="19"/>
  <c r="G209" i="19"/>
  <c r="J208" i="19"/>
  <c r="I208" i="19"/>
  <c r="G208" i="19"/>
  <c r="J207" i="19"/>
  <c r="I207" i="19"/>
  <c r="G207" i="19"/>
  <c r="J206" i="19"/>
  <c r="G206" i="19"/>
  <c r="I206" i="19" s="1"/>
  <c r="J205" i="19"/>
  <c r="I205" i="19"/>
  <c r="G205" i="19"/>
  <c r="J204" i="19"/>
  <c r="I204" i="19"/>
  <c r="G204" i="19"/>
  <c r="J203" i="19"/>
  <c r="I203" i="19"/>
  <c r="G203" i="19"/>
  <c r="J202" i="19"/>
  <c r="G202" i="19"/>
  <c r="I202" i="19" s="1"/>
  <c r="J201" i="19"/>
  <c r="I201" i="19"/>
  <c r="G201" i="19"/>
  <c r="J200" i="19"/>
  <c r="I200" i="19"/>
  <c r="G200" i="19"/>
  <c r="J199" i="19"/>
  <c r="I199" i="19"/>
  <c r="G199" i="19"/>
  <c r="J198" i="19"/>
  <c r="G198" i="19"/>
  <c r="I198" i="19" s="1"/>
  <c r="J197" i="19"/>
  <c r="I197" i="19"/>
  <c r="G197" i="19"/>
  <c r="J196" i="19"/>
  <c r="I196" i="19"/>
  <c r="G196" i="19"/>
  <c r="J195" i="19"/>
  <c r="I195" i="19"/>
  <c r="G195" i="19"/>
  <c r="B192" i="19"/>
  <c r="B191" i="19"/>
  <c r="J182" i="19"/>
  <c r="G182" i="19"/>
  <c r="I182" i="19" s="1"/>
  <c r="J181" i="19"/>
  <c r="I181" i="19"/>
  <c r="G181" i="19"/>
  <c r="J180" i="19"/>
  <c r="I180" i="19"/>
  <c r="G180" i="19"/>
  <c r="J179" i="19"/>
  <c r="I179" i="19"/>
  <c r="G179" i="19"/>
  <c r="J178" i="19"/>
  <c r="G178" i="19"/>
  <c r="I178" i="19" s="1"/>
  <c r="J177" i="19"/>
  <c r="I177" i="19"/>
  <c r="G177" i="19"/>
  <c r="J176" i="19"/>
  <c r="I176" i="19"/>
  <c r="G176" i="19"/>
  <c r="J175" i="19"/>
  <c r="I175" i="19"/>
  <c r="G175" i="19"/>
  <c r="J174" i="19"/>
  <c r="G174" i="19"/>
  <c r="I174" i="19" s="1"/>
  <c r="J173" i="19"/>
  <c r="I173" i="19"/>
  <c r="G173" i="19"/>
  <c r="J172" i="19"/>
  <c r="I172" i="19"/>
  <c r="G172" i="19"/>
  <c r="J171" i="19"/>
  <c r="I171" i="19"/>
  <c r="G171" i="19"/>
  <c r="J170" i="19"/>
  <c r="G170" i="19"/>
  <c r="I170" i="19" s="1"/>
  <c r="J169" i="19"/>
  <c r="I169" i="19"/>
  <c r="G169" i="19"/>
  <c r="J168" i="19"/>
  <c r="I168" i="19"/>
  <c r="G168" i="19"/>
  <c r="J167" i="19"/>
  <c r="I167" i="19"/>
  <c r="G167" i="19"/>
  <c r="J166" i="19"/>
  <c r="G166" i="19"/>
  <c r="I166" i="19" s="1"/>
  <c r="J165" i="19"/>
  <c r="I165" i="19"/>
  <c r="G165" i="19"/>
  <c r="J164" i="19"/>
  <c r="I164" i="19"/>
  <c r="G164" i="19"/>
  <c r="B161" i="19"/>
  <c r="B160" i="19"/>
  <c r="J151" i="19"/>
  <c r="I151" i="19"/>
  <c r="G151" i="19"/>
  <c r="J150" i="19"/>
  <c r="G150" i="19"/>
  <c r="I150" i="19" s="1"/>
  <c r="J149" i="19"/>
  <c r="I149" i="19"/>
  <c r="G149" i="19"/>
  <c r="J148" i="19"/>
  <c r="I148" i="19"/>
  <c r="G148" i="19"/>
  <c r="J147" i="19"/>
  <c r="I147" i="19"/>
  <c r="G147" i="19"/>
  <c r="J146" i="19"/>
  <c r="G146" i="19"/>
  <c r="I146" i="19" s="1"/>
  <c r="J145" i="19"/>
  <c r="I145" i="19"/>
  <c r="G145" i="19"/>
  <c r="J144" i="19"/>
  <c r="G144" i="19"/>
  <c r="I144" i="19" s="1"/>
  <c r="J143" i="19"/>
  <c r="I143" i="19"/>
  <c r="G143" i="19"/>
  <c r="J142" i="19"/>
  <c r="G142" i="19"/>
  <c r="I142" i="19" s="1"/>
  <c r="J141" i="19"/>
  <c r="I141" i="19"/>
  <c r="G141" i="19"/>
  <c r="J140" i="19"/>
  <c r="G140" i="19"/>
  <c r="I140" i="19" s="1"/>
  <c r="J139" i="19"/>
  <c r="I139" i="19"/>
  <c r="G139" i="19"/>
  <c r="J138" i="19"/>
  <c r="G138" i="19"/>
  <c r="I138" i="19" s="1"/>
  <c r="J137" i="19"/>
  <c r="I137" i="19"/>
  <c r="G137" i="19"/>
  <c r="J136" i="19"/>
  <c r="G136" i="19"/>
  <c r="I136" i="19" s="1"/>
  <c r="J135" i="19"/>
  <c r="I135" i="19"/>
  <c r="G135" i="19"/>
  <c r="J134" i="19"/>
  <c r="G134" i="19"/>
  <c r="I134" i="19" s="1"/>
  <c r="J133" i="19"/>
  <c r="I133" i="19"/>
  <c r="G133" i="19"/>
  <c r="B130" i="19"/>
  <c r="B129" i="19"/>
  <c r="J120" i="19"/>
  <c r="G120" i="19"/>
  <c r="I120" i="19" s="1"/>
  <c r="J119" i="19"/>
  <c r="I119" i="19"/>
  <c r="G119" i="19"/>
  <c r="J118" i="19"/>
  <c r="G118" i="19"/>
  <c r="I118" i="19" s="1"/>
  <c r="J117" i="19"/>
  <c r="I117" i="19"/>
  <c r="G117" i="19"/>
  <c r="J116" i="19"/>
  <c r="G116" i="19"/>
  <c r="I116" i="19" s="1"/>
  <c r="J115" i="19"/>
  <c r="I115" i="19"/>
  <c r="G115" i="19"/>
  <c r="J114" i="19"/>
  <c r="G114" i="19"/>
  <c r="I114" i="19" s="1"/>
  <c r="J113" i="19"/>
  <c r="I113" i="19"/>
  <c r="G113" i="19"/>
  <c r="J112" i="19"/>
  <c r="G112" i="19"/>
  <c r="I112" i="19" s="1"/>
  <c r="J111" i="19"/>
  <c r="I111" i="19"/>
  <c r="G111" i="19"/>
  <c r="J110" i="19"/>
  <c r="G110" i="19"/>
  <c r="I110" i="19" s="1"/>
  <c r="J109" i="19"/>
  <c r="I109" i="19"/>
  <c r="G109" i="19"/>
  <c r="J108" i="19"/>
  <c r="G108" i="19"/>
  <c r="I108" i="19" s="1"/>
  <c r="J107" i="19"/>
  <c r="I107" i="19"/>
  <c r="G107" i="19"/>
  <c r="J106" i="19"/>
  <c r="G106" i="19"/>
  <c r="I106" i="19" s="1"/>
  <c r="J105" i="19"/>
  <c r="I105" i="19"/>
  <c r="G105" i="19"/>
  <c r="J104" i="19"/>
  <c r="G104" i="19"/>
  <c r="I104" i="19" s="1"/>
  <c r="J103" i="19"/>
  <c r="I103" i="19"/>
  <c r="G103" i="19"/>
  <c r="J102" i="19"/>
  <c r="G102" i="19"/>
  <c r="I102" i="19" s="1"/>
  <c r="B99" i="19"/>
  <c r="B98" i="19"/>
  <c r="J89" i="19"/>
  <c r="I89" i="19"/>
  <c r="G89" i="19"/>
  <c r="J88" i="19"/>
  <c r="G88" i="19"/>
  <c r="I88" i="19" s="1"/>
  <c r="J87" i="19"/>
  <c r="I87" i="19"/>
  <c r="G87" i="19"/>
  <c r="J86" i="19"/>
  <c r="G86" i="19"/>
  <c r="I86" i="19" s="1"/>
  <c r="J85" i="19"/>
  <c r="I85" i="19"/>
  <c r="G85" i="19"/>
  <c r="J84" i="19"/>
  <c r="G84" i="19"/>
  <c r="I84" i="19" s="1"/>
  <c r="J83" i="19"/>
  <c r="I83" i="19"/>
  <c r="G83" i="19"/>
  <c r="J82" i="19"/>
  <c r="G82" i="19"/>
  <c r="I82" i="19" s="1"/>
  <c r="J81" i="19"/>
  <c r="I81" i="19"/>
  <c r="G81" i="19"/>
  <c r="J80" i="19"/>
  <c r="G80" i="19"/>
  <c r="I80" i="19" s="1"/>
  <c r="J79" i="19"/>
  <c r="I79" i="19"/>
  <c r="G79" i="19"/>
  <c r="J78" i="19"/>
  <c r="G78" i="19"/>
  <c r="I78" i="19" s="1"/>
  <c r="J77" i="19"/>
  <c r="I77" i="19"/>
  <c r="G77" i="19"/>
  <c r="J76" i="19"/>
  <c r="G76" i="19"/>
  <c r="I76" i="19" s="1"/>
  <c r="J75" i="19"/>
  <c r="I75" i="19"/>
  <c r="G75" i="19"/>
  <c r="J74" i="19"/>
  <c r="G74" i="19"/>
  <c r="I74" i="19" s="1"/>
  <c r="J73" i="19"/>
  <c r="I73" i="19"/>
  <c r="G73" i="19"/>
  <c r="J72" i="19"/>
  <c r="G72" i="19"/>
  <c r="I72" i="19" s="1"/>
  <c r="J71" i="19"/>
  <c r="I71" i="19"/>
  <c r="G71" i="19"/>
  <c r="B68" i="19"/>
  <c r="B67" i="19"/>
  <c r="J58" i="19"/>
  <c r="G58" i="19"/>
  <c r="I58" i="19" s="1"/>
  <c r="J57" i="19"/>
  <c r="I57" i="19"/>
  <c r="G57" i="19"/>
  <c r="J56" i="19"/>
  <c r="G56" i="19"/>
  <c r="I56" i="19" s="1"/>
  <c r="J55" i="19"/>
  <c r="I55" i="19"/>
  <c r="G55" i="19"/>
  <c r="J54" i="19"/>
  <c r="G54" i="19"/>
  <c r="I54" i="19" s="1"/>
  <c r="J53" i="19"/>
  <c r="I53" i="19"/>
  <c r="G53" i="19"/>
  <c r="J52" i="19"/>
  <c r="G52" i="19"/>
  <c r="I52" i="19" s="1"/>
  <c r="J51" i="19"/>
  <c r="I51" i="19"/>
  <c r="G51" i="19"/>
  <c r="J50" i="19"/>
  <c r="G50" i="19"/>
  <c r="I50" i="19" s="1"/>
  <c r="J49" i="19"/>
  <c r="I49" i="19"/>
  <c r="G49" i="19"/>
  <c r="J48" i="19"/>
  <c r="G48" i="19"/>
  <c r="I48" i="19" s="1"/>
  <c r="J47" i="19"/>
  <c r="I47" i="19"/>
  <c r="G47" i="19"/>
  <c r="J46" i="19"/>
  <c r="G46" i="19"/>
  <c r="I46" i="19" s="1"/>
  <c r="J45" i="19"/>
  <c r="I45" i="19"/>
  <c r="G45" i="19"/>
  <c r="J44" i="19"/>
  <c r="G44" i="19"/>
  <c r="I44" i="19" s="1"/>
  <c r="J43" i="19"/>
  <c r="I43" i="19"/>
  <c r="G43" i="19"/>
  <c r="J42" i="19"/>
  <c r="G42" i="19"/>
  <c r="I42" i="19" s="1"/>
  <c r="J41" i="19"/>
  <c r="I41" i="19"/>
  <c r="G41" i="19"/>
  <c r="J40" i="19"/>
  <c r="G40" i="19"/>
  <c r="I40" i="19" s="1"/>
  <c r="B37" i="19"/>
  <c r="B36" i="19"/>
  <c r="J26" i="19"/>
  <c r="I26" i="19"/>
  <c r="G26" i="19"/>
  <c r="J25" i="19"/>
  <c r="G25" i="19"/>
  <c r="I25" i="19" s="1"/>
  <c r="J24" i="19"/>
  <c r="I24" i="19"/>
  <c r="G24" i="19"/>
  <c r="J23" i="19"/>
  <c r="G23" i="19"/>
  <c r="I23" i="19" s="1"/>
  <c r="J22" i="19"/>
  <c r="I22" i="19"/>
  <c r="G22" i="19"/>
  <c r="J21" i="19"/>
  <c r="G21" i="19"/>
  <c r="I21" i="19" s="1"/>
  <c r="J20" i="19"/>
  <c r="I20" i="19"/>
  <c r="G20" i="19"/>
  <c r="J19" i="19"/>
  <c r="G19" i="19"/>
  <c r="I19" i="19" s="1"/>
  <c r="J18" i="19"/>
  <c r="I18" i="19"/>
  <c r="G18" i="19"/>
  <c r="J17" i="19"/>
  <c r="G17" i="19"/>
  <c r="I17" i="19" s="1"/>
  <c r="J16" i="19"/>
  <c r="I16" i="19"/>
  <c r="G16" i="19"/>
  <c r="J15" i="19"/>
  <c r="G15" i="19"/>
  <c r="I15" i="19" s="1"/>
  <c r="J14" i="19"/>
  <c r="I14" i="19"/>
  <c r="G14" i="19"/>
  <c r="J13" i="19"/>
  <c r="G13" i="19"/>
  <c r="I13" i="19" s="1"/>
  <c r="J12" i="19"/>
  <c r="I12" i="19"/>
  <c r="G12" i="19"/>
  <c r="J11" i="19"/>
  <c r="G11" i="19"/>
  <c r="I11" i="19" s="1"/>
  <c r="J10" i="19"/>
  <c r="I10" i="19"/>
  <c r="G10" i="19"/>
  <c r="J9" i="19"/>
  <c r="G9" i="19"/>
  <c r="J8" i="19"/>
  <c r="I8" i="19"/>
  <c r="G8" i="19"/>
  <c r="B5" i="19"/>
  <c r="B4" i="19"/>
  <c r="K1707" i="18"/>
  <c r="J1707" i="18"/>
  <c r="K1706" i="18"/>
  <c r="J1706" i="18"/>
  <c r="K1705" i="18"/>
  <c r="J1705" i="18"/>
  <c r="K1704" i="18"/>
  <c r="J1704" i="18"/>
  <c r="K1703" i="18"/>
  <c r="J1703" i="18"/>
  <c r="K1702" i="18"/>
  <c r="J1702" i="18"/>
  <c r="K1701" i="18"/>
  <c r="J1701" i="18"/>
  <c r="K1700" i="18"/>
  <c r="J1700" i="18"/>
  <c r="K1699" i="18"/>
  <c r="J1699" i="18"/>
  <c r="K1698" i="18"/>
  <c r="J1698" i="18"/>
  <c r="K1697" i="18"/>
  <c r="J1697" i="18"/>
  <c r="K1696" i="18"/>
  <c r="J1696" i="18"/>
  <c r="K1695" i="18"/>
  <c r="J1695" i="18"/>
  <c r="K1694" i="18"/>
  <c r="J1694" i="18"/>
  <c r="K1693" i="18"/>
  <c r="J1693" i="18"/>
  <c r="K1692" i="18"/>
  <c r="J1692" i="18"/>
  <c r="K1691" i="18"/>
  <c r="J1691" i="18"/>
  <c r="K1690" i="18"/>
  <c r="J1690" i="18"/>
  <c r="K1689" i="18"/>
  <c r="J1689" i="18"/>
  <c r="K1688" i="18"/>
  <c r="J1688" i="18"/>
  <c r="C1684" i="18"/>
  <c r="C1683" i="18"/>
  <c r="K1672" i="18"/>
  <c r="J1672" i="18"/>
  <c r="K1671" i="18"/>
  <c r="J1671" i="18"/>
  <c r="K1670" i="18"/>
  <c r="J1670" i="18"/>
  <c r="K1669" i="18"/>
  <c r="J1669" i="18"/>
  <c r="K1668" i="18"/>
  <c r="J1668" i="18"/>
  <c r="K1667" i="18"/>
  <c r="J1667" i="18"/>
  <c r="K1666" i="18"/>
  <c r="J1666" i="18"/>
  <c r="K1665" i="18"/>
  <c r="J1665" i="18"/>
  <c r="K1664" i="18"/>
  <c r="J1664" i="18"/>
  <c r="K1663" i="18"/>
  <c r="J1663" i="18"/>
  <c r="K1662" i="18"/>
  <c r="J1662" i="18"/>
  <c r="K1661" i="18"/>
  <c r="J1661" i="18"/>
  <c r="K1660" i="18"/>
  <c r="J1660" i="18"/>
  <c r="K1659" i="18"/>
  <c r="J1659" i="18"/>
  <c r="K1658" i="18"/>
  <c r="J1658" i="18"/>
  <c r="K1657" i="18"/>
  <c r="J1657" i="18"/>
  <c r="K1656" i="18"/>
  <c r="J1656" i="18"/>
  <c r="K1655" i="18"/>
  <c r="J1655" i="18"/>
  <c r="K1654" i="18"/>
  <c r="J1654" i="18"/>
  <c r="K1653" i="18"/>
  <c r="J1653" i="18"/>
  <c r="C1649" i="18"/>
  <c r="C1648" i="18"/>
  <c r="K1638" i="18"/>
  <c r="J1638" i="18"/>
  <c r="K1637" i="18"/>
  <c r="J1637" i="18"/>
  <c r="K1636" i="18"/>
  <c r="J1636" i="18"/>
  <c r="K1635" i="18"/>
  <c r="J1635" i="18"/>
  <c r="K1634" i="18"/>
  <c r="J1634" i="18"/>
  <c r="K1633" i="18"/>
  <c r="J1633" i="18"/>
  <c r="K1632" i="18"/>
  <c r="J1632" i="18"/>
  <c r="K1631" i="18"/>
  <c r="J1631" i="18"/>
  <c r="K1630" i="18"/>
  <c r="J1630" i="18"/>
  <c r="K1629" i="18"/>
  <c r="J1629" i="18"/>
  <c r="K1628" i="18"/>
  <c r="J1628" i="18"/>
  <c r="K1627" i="18"/>
  <c r="J1627" i="18"/>
  <c r="K1626" i="18"/>
  <c r="J1626" i="18"/>
  <c r="K1625" i="18"/>
  <c r="J1625" i="18"/>
  <c r="K1624" i="18"/>
  <c r="J1624" i="18"/>
  <c r="K1623" i="18"/>
  <c r="J1623" i="18"/>
  <c r="K1622" i="18"/>
  <c r="J1622" i="18"/>
  <c r="K1621" i="18"/>
  <c r="J1621" i="18"/>
  <c r="K1620" i="18"/>
  <c r="J1620" i="18"/>
  <c r="K1619" i="18"/>
  <c r="J1619" i="18"/>
  <c r="C1615" i="18"/>
  <c r="C1614" i="18"/>
  <c r="K1603" i="18"/>
  <c r="J1603" i="18"/>
  <c r="K1602" i="18"/>
  <c r="J1602" i="18"/>
  <c r="K1601" i="18"/>
  <c r="J1601" i="18"/>
  <c r="K1600" i="18"/>
  <c r="J1600" i="18"/>
  <c r="K1599" i="18"/>
  <c r="J1599" i="18"/>
  <c r="K1598" i="18"/>
  <c r="J1598" i="18"/>
  <c r="K1597" i="18"/>
  <c r="J1597" i="18"/>
  <c r="K1596" i="18"/>
  <c r="J1596" i="18"/>
  <c r="K1595" i="18"/>
  <c r="J1595" i="18"/>
  <c r="K1594" i="18"/>
  <c r="J1594" i="18"/>
  <c r="K1593" i="18"/>
  <c r="J1593" i="18"/>
  <c r="K1592" i="18"/>
  <c r="J1592" i="18"/>
  <c r="K1591" i="18"/>
  <c r="J1591" i="18"/>
  <c r="K1590" i="18"/>
  <c r="J1590" i="18"/>
  <c r="K1589" i="18"/>
  <c r="J1589" i="18"/>
  <c r="K1588" i="18"/>
  <c r="J1588" i="18"/>
  <c r="K1587" i="18"/>
  <c r="J1587" i="18"/>
  <c r="K1586" i="18"/>
  <c r="J1586" i="18"/>
  <c r="K1585" i="18"/>
  <c r="J1585" i="18"/>
  <c r="K1584" i="18"/>
  <c r="J1584" i="18"/>
  <c r="C1580" i="18"/>
  <c r="C1579" i="18"/>
  <c r="K1568" i="18"/>
  <c r="J1568" i="18"/>
  <c r="K1567" i="18"/>
  <c r="J1567" i="18"/>
  <c r="K1566" i="18"/>
  <c r="J1566" i="18"/>
  <c r="K1565" i="18"/>
  <c r="J1565" i="18"/>
  <c r="K1564" i="18"/>
  <c r="J1564" i="18"/>
  <c r="K1563" i="18"/>
  <c r="J1563" i="18"/>
  <c r="K1562" i="18"/>
  <c r="J1562" i="18"/>
  <c r="K1561" i="18"/>
  <c r="J1561" i="18"/>
  <c r="K1560" i="18"/>
  <c r="J1560" i="18"/>
  <c r="K1559" i="18"/>
  <c r="J1559" i="18"/>
  <c r="K1558" i="18"/>
  <c r="J1558" i="18"/>
  <c r="K1557" i="18"/>
  <c r="J1557" i="18"/>
  <c r="K1556" i="18"/>
  <c r="J1556" i="18"/>
  <c r="K1555" i="18"/>
  <c r="J1555" i="18"/>
  <c r="K1554" i="18"/>
  <c r="J1554" i="18"/>
  <c r="K1553" i="18"/>
  <c r="J1553" i="18"/>
  <c r="K1552" i="18"/>
  <c r="J1552" i="18"/>
  <c r="K1551" i="18"/>
  <c r="J1551" i="18"/>
  <c r="K1550" i="18"/>
  <c r="J1550" i="18"/>
  <c r="K1549" i="18"/>
  <c r="J1549" i="18"/>
  <c r="C1545" i="18"/>
  <c r="C1544" i="18"/>
  <c r="K1533" i="18"/>
  <c r="J1533" i="18"/>
  <c r="K1532" i="18"/>
  <c r="J1532" i="18"/>
  <c r="K1531" i="18"/>
  <c r="J1531" i="18"/>
  <c r="K1530" i="18"/>
  <c r="J1530" i="18"/>
  <c r="K1529" i="18"/>
  <c r="J1529" i="18"/>
  <c r="K1528" i="18"/>
  <c r="J1528" i="18"/>
  <c r="K1527" i="18"/>
  <c r="J1527" i="18"/>
  <c r="K1526" i="18"/>
  <c r="J1526" i="18"/>
  <c r="K1525" i="18"/>
  <c r="J1525" i="18"/>
  <c r="K1524" i="18"/>
  <c r="J1524" i="18"/>
  <c r="K1523" i="18"/>
  <c r="J1523" i="18"/>
  <c r="K1522" i="18"/>
  <c r="J1522" i="18"/>
  <c r="K1521" i="18"/>
  <c r="J1521" i="18"/>
  <c r="K1520" i="18"/>
  <c r="J1520" i="18"/>
  <c r="K1519" i="18"/>
  <c r="J1519" i="18"/>
  <c r="K1518" i="18"/>
  <c r="J1518" i="18"/>
  <c r="K1517" i="18"/>
  <c r="J1517" i="18"/>
  <c r="K1516" i="18"/>
  <c r="J1516" i="18"/>
  <c r="K1515" i="18"/>
  <c r="J1515" i="18"/>
  <c r="K1514" i="18"/>
  <c r="J1514" i="18"/>
  <c r="C1510" i="18"/>
  <c r="C1509" i="18"/>
  <c r="K1499" i="18"/>
  <c r="J1499" i="18"/>
  <c r="K1498" i="18"/>
  <c r="J1498" i="18"/>
  <c r="K1497" i="18"/>
  <c r="J1497" i="18"/>
  <c r="K1496" i="18"/>
  <c r="J1496" i="18"/>
  <c r="K1495" i="18"/>
  <c r="J1495" i="18"/>
  <c r="K1494" i="18"/>
  <c r="J1494" i="18"/>
  <c r="K1493" i="18"/>
  <c r="J1493" i="18"/>
  <c r="K1492" i="18"/>
  <c r="J1492" i="18"/>
  <c r="K1491" i="18"/>
  <c r="J1491" i="18"/>
  <c r="K1490" i="18"/>
  <c r="J1490" i="18"/>
  <c r="K1489" i="18"/>
  <c r="J1489" i="18"/>
  <c r="K1488" i="18"/>
  <c r="J1488" i="18"/>
  <c r="K1487" i="18"/>
  <c r="J1487" i="18"/>
  <c r="K1486" i="18"/>
  <c r="J1486" i="18"/>
  <c r="K1485" i="18"/>
  <c r="J1485" i="18"/>
  <c r="K1484" i="18"/>
  <c r="J1484" i="18"/>
  <c r="K1483" i="18"/>
  <c r="J1483" i="18"/>
  <c r="K1482" i="18"/>
  <c r="J1482" i="18"/>
  <c r="K1481" i="18"/>
  <c r="J1481" i="18"/>
  <c r="K1480" i="18"/>
  <c r="J1480" i="18"/>
  <c r="C1476" i="18"/>
  <c r="C1475" i="18"/>
  <c r="K1465" i="18"/>
  <c r="J1465" i="18"/>
  <c r="K1464" i="18"/>
  <c r="J1464" i="18"/>
  <c r="K1463" i="18"/>
  <c r="J1463" i="18"/>
  <c r="K1462" i="18"/>
  <c r="J1462" i="18"/>
  <c r="K1461" i="18"/>
  <c r="J1461" i="18"/>
  <c r="K1460" i="18"/>
  <c r="J1460" i="18"/>
  <c r="K1459" i="18"/>
  <c r="J1459" i="18"/>
  <c r="K1458" i="18"/>
  <c r="J1458" i="18"/>
  <c r="K1457" i="18"/>
  <c r="J1457" i="18"/>
  <c r="K1456" i="18"/>
  <c r="J1456" i="18"/>
  <c r="K1455" i="18"/>
  <c r="J1455" i="18"/>
  <c r="K1454" i="18"/>
  <c r="J1454" i="18"/>
  <c r="K1453" i="18"/>
  <c r="J1453" i="18"/>
  <c r="K1452" i="18"/>
  <c r="J1452" i="18"/>
  <c r="K1451" i="18"/>
  <c r="J1451" i="18"/>
  <c r="K1450" i="18"/>
  <c r="J1450" i="18"/>
  <c r="K1449" i="18"/>
  <c r="J1449" i="18"/>
  <c r="K1448" i="18"/>
  <c r="J1448" i="18"/>
  <c r="K1447" i="18"/>
  <c r="J1447" i="18"/>
  <c r="K1446" i="18"/>
  <c r="J1446" i="18"/>
  <c r="C1442" i="18"/>
  <c r="C1441" i="18"/>
  <c r="K1431" i="18"/>
  <c r="J1431" i="18"/>
  <c r="K1430" i="18"/>
  <c r="J1430" i="18"/>
  <c r="K1429" i="18"/>
  <c r="J1429" i="18"/>
  <c r="K1428" i="18"/>
  <c r="J1428" i="18"/>
  <c r="K1427" i="18"/>
  <c r="J1427" i="18"/>
  <c r="K1426" i="18"/>
  <c r="J1426" i="18"/>
  <c r="K1425" i="18"/>
  <c r="J1425" i="18"/>
  <c r="K1424" i="18"/>
  <c r="J1424" i="18"/>
  <c r="K1423" i="18"/>
  <c r="J1423" i="18"/>
  <c r="K1422" i="18"/>
  <c r="J1422" i="18"/>
  <c r="K1421" i="18"/>
  <c r="J1421" i="18"/>
  <c r="K1420" i="18"/>
  <c r="J1420" i="18"/>
  <c r="K1419" i="18"/>
  <c r="J1419" i="18"/>
  <c r="K1418" i="18"/>
  <c r="J1418" i="18"/>
  <c r="K1417" i="18"/>
  <c r="J1417" i="18"/>
  <c r="K1416" i="18"/>
  <c r="J1416" i="18"/>
  <c r="K1415" i="18"/>
  <c r="J1415" i="18"/>
  <c r="K1414" i="18"/>
  <c r="J1414" i="18"/>
  <c r="K1413" i="18"/>
  <c r="J1413" i="18"/>
  <c r="K1412" i="18"/>
  <c r="J1412" i="18"/>
  <c r="C1408" i="18"/>
  <c r="C1407" i="18"/>
  <c r="K1397" i="18"/>
  <c r="J1397" i="18"/>
  <c r="K1396" i="18"/>
  <c r="J1396" i="18"/>
  <c r="K1395" i="18"/>
  <c r="J1395" i="18"/>
  <c r="K1394" i="18"/>
  <c r="J1394" i="18"/>
  <c r="K1393" i="18"/>
  <c r="J1393" i="18"/>
  <c r="K1392" i="18"/>
  <c r="J1392" i="18"/>
  <c r="K1391" i="18"/>
  <c r="J1391" i="18"/>
  <c r="K1390" i="18"/>
  <c r="J1390" i="18"/>
  <c r="K1389" i="18"/>
  <c r="J1389" i="18"/>
  <c r="K1388" i="18"/>
  <c r="J1388" i="18"/>
  <c r="K1387" i="18"/>
  <c r="J1387" i="18"/>
  <c r="K1386" i="18"/>
  <c r="J1386" i="18"/>
  <c r="K1385" i="18"/>
  <c r="J1385" i="18"/>
  <c r="K1384" i="18"/>
  <c r="J1384" i="18"/>
  <c r="K1383" i="18"/>
  <c r="J1383" i="18"/>
  <c r="K1382" i="18"/>
  <c r="J1382" i="18"/>
  <c r="K1381" i="18"/>
  <c r="J1381" i="18"/>
  <c r="K1380" i="18"/>
  <c r="J1380" i="18"/>
  <c r="K1379" i="18"/>
  <c r="J1379" i="18"/>
  <c r="K1378" i="18"/>
  <c r="J1378" i="18"/>
  <c r="C1374" i="18"/>
  <c r="C1373" i="18"/>
  <c r="K1363" i="18"/>
  <c r="J1363" i="18"/>
  <c r="K1362" i="18"/>
  <c r="J1362" i="18"/>
  <c r="K1361" i="18"/>
  <c r="J1361" i="18"/>
  <c r="K1360" i="18"/>
  <c r="J1360" i="18"/>
  <c r="K1359" i="18"/>
  <c r="J1359" i="18"/>
  <c r="K1358" i="18"/>
  <c r="J1358" i="18"/>
  <c r="K1357" i="18"/>
  <c r="J1357" i="18"/>
  <c r="K1356" i="18"/>
  <c r="J1356" i="18"/>
  <c r="K1355" i="18"/>
  <c r="J1355" i="18"/>
  <c r="K1354" i="18"/>
  <c r="J1354" i="18"/>
  <c r="K1353" i="18"/>
  <c r="J1353" i="18"/>
  <c r="K1352" i="18"/>
  <c r="J1352" i="18"/>
  <c r="K1351" i="18"/>
  <c r="J1351" i="18"/>
  <c r="K1350" i="18"/>
  <c r="J1350" i="18"/>
  <c r="K1349" i="18"/>
  <c r="J1349" i="18"/>
  <c r="K1348" i="18"/>
  <c r="J1348" i="18"/>
  <c r="K1347" i="18"/>
  <c r="J1347" i="18"/>
  <c r="K1346" i="18"/>
  <c r="J1346" i="18"/>
  <c r="K1345" i="18"/>
  <c r="J1345" i="18"/>
  <c r="K1344" i="18"/>
  <c r="J1344" i="18"/>
  <c r="C1340" i="18"/>
  <c r="C1339" i="18"/>
  <c r="K1329" i="18"/>
  <c r="J1329" i="18"/>
  <c r="K1328" i="18"/>
  <c r="J1328" i="18"/>
  <c r="K1327" i="18"/>
  <c r="J1327" i="18"/>
  <c r="K1326" i="18"/>
  <c r="J1326" i="18"/>
  <c r="K1325" i="18"/>
  <c r="J1325" i="18"/>
  <c r="K1324" i="18"/>
  <c r="J1324" i="18"/>
  <c r="K1323" i="18"/>
  <c r="J1323" i="18"/>
  <c r="K1322" i="18"/>
  <c r="J1322" i="18"/>
  <c r="K1321" i="18"/>
  <c r="J1321" i="18"/>
  <c r="K1320" i="18"/>
  <c r="J1320" i="18"/>
  <c r="K1319" i="18"/>
  <c r="J1319" i="18"/>
  <c r="K1318" i="18"/>
  <c r="J1318" i="18"/>
  <c r="K1317" i="18"/>
  <c r="J1317" i="18"/>
  <c r="K1316" i="18"/>
  <c r="J1316" i="18"/>
  <c r="K1315" i="18"/>
  <c r="J1315" i="18"/>
  <c r="K1314" i="18"/>
  <c r="J1314" i="18"/>
  <c r="K1313" i="18"/>
  <c r="J1313" i="18"/>
  <c r="K1312" i="18"/>
  <c r="J1312" i="18"/>
  <c r="K1311" i="18"/>
  <c r="J1311" i="18"/>
  <c r="K1310" i="18"/>
  <c r="J1310" i="18"/>
  <c r="C1306" i="18"/>
  <c r="C1305" i="18"/>
  <c r="K1295" i="18"/>
  <c r="J1295" i="18"/>
  <c r="K1294" i="18"/>
  <c r="J1294" i="18"/>
  <c r="K1293" i="18"/>
  <c r="J1293" i="18"/>
  <c r="K1292" i="18"/>
  <c r="J1292" i="18"/>
  <c r="K1291" i="18"/>
  <c r="J1291" i="18"/>
  <c r="K1290" i="18"/>
  <c r="J1290" i="18"/>
  <c r="K1289" i="18"/>
  <c r="J1289" i="18"/>
  <c r="K1288" i="18"/>
  <c r="J1288" i="18"/>
  <c r="K1287" i="18"/>
  <c r="J1287" i="18"/>
  <c r="K1286" i="18"/>
  <c r="J1286" i="18"/>
  <c r="K1285" i="18"/>
  <c r="J1285" i="18"/>
  <c r="K1284" i="18"/>
  <c r="J1284" i="18"/>
  <c r="K1283" i="18"/>
  <c r="J1283" i="18"/>
  <c r="K1282" i="18"/>
  <c r="J1282" i="18"/>
  <c r="K1281" i="18"/>
  <c r="J1281" i="18"/>
  <c r="K1280" i="18"/>
  <c r="J1280" i="18"/>
  <c r="K1279" i="18"/>
  <c r="J1279" i="18"/>
  <c r="K1278" i="18"/>
  <c r="J1278" i="18"/>
  <c r="K1277" i="18"/>
  <c r="J1277" i="18"/>
  <c r="K1276" i="18"/>
  <c r="J1276" i="18"/>
  <c r="C1272" i="18"/>
  <c r="C1271" i="18"/>
  <c r="K1260" i="18"/>
  <c r="J1260" i="18"/>
  <c r="K1259" i="18"/>
  <c r="J1259" i="18"/>
  <c r="K1258" i="18"/>
  <c r="J1258" i="18"/>
  <c r="K1257" i="18"/>
  <c r="J1257" i="18"/>
  <c r="K1256" i="18"/>
  <c r="J1256" i="18"/>
  <c r="K1255" i="18"/>
  <c r="J1255" i="18"/>
  <c r="K1254" i="18"/>
  <c r="J1254" i="18"/>
  <c r="K1253" i="18"/>
  <c r="J1253" i="18"/>
  <c r="K1252" i="18"/>
  <c r="J1252" i="18"/>
  <c r="K1251" i="18"/>
  <c r="J1251" i="18"/>
  <c r="K1250" i="18"/>
  <c r="J1250" i="18"/>
  <c r="K1249" i="18"/>
  <c r="J1249" i="18"/>
  <c r="K1248" i="18"/>
  <c r="J1248" i="18"/>
  <c r="K1247" i="18"/>
  <c r="J1247" i="18"/>
  <c r="K1246" i="18"/>
  <c r="J1246" i="18"/>
  <c r="K1245" i="18"/>
  <c r="J1245" i="18"/>
  <c r="K1244" i="18"/>
  <c r="J1244" i="18"/>
  <c r="K1243" i="18"/>
  <c r="J1243" i="18"/>
  <c r="K1242" i="18"/>
  <c r="J1242" i="18"/>
  <c r="K1241" i="18"/>
  <c r="J1241" i="18"/>
  <c r="C1237" i="18"/>
  <c r="C1236" i="18"/>
  <c r="K1226" i="18"/>
  <c r="J1226" i="18"/>
  <c r="K1225" i="18"/>
  <c r="J1225" i="18"/>
  <c r="K1224" i="18"/>
  <c r="J1224" i="18"/>
  <c r="K1223" i="18"/>
  <c r="J1223" i="18"/>
  <c r="K1222" i="18"/>
  <c r="J1222" i="18"/>
  <c r="K1221" i="18"/>
  <c r="J1221" i="18"/>
  <c r="K1220" i="18"/>
  <c r="J1220" i="18"/>
  <c r="K1219" i="18"/>
  <c r="J1219" i="18"/>
  <c r="K1218" i="18"/>
  <c r="J1218" i="18"/>
  <c r="K1217" i="18"/>
  <c r="J1217" i="18"/>
  <c r="K1216" i="18"/>
  <c r="J1216" i="18"/>
  <c r="K1215" i="18"/>
  <c r="J1215" i="18"/>
  <c r="K1214" i="18"/>
  <c r="J1214" i="18"/>
  <c r="K1213" i="18"/>
  <c r="J1213" i="18"/>
  <c r="K1212" i="18"/>
  <c r="J1212" i="18"/>
  <c r="K1211" i="18"/>
  <c r="J1211" i="18"/>
  <c r="K1210" i="18"/>
  <c r="J1210" i="18"/>
  <c r="K1209" i="18"/>
  <c r="J1209" i="18"/>
  <c r="K1208" i="18"/>
  <c r="J1208" i="18"/>
  <c r="K1207" i="18"/>
  <c r="J1207" i="18"/>
  <c r="C1203" i="18"/>
  <c r="C1202" i="18"/>
  <c r="K1192" i="18"/>
  <c r="J1192" i="18"/>
  <c r="K1191" i="18"/>
  <c r="J1191" i="18"/>
  <c r="K1190" i="18"/>
  <c r="J1190" i="18"/>
  <c r="K1189" i="18"/>
  <c r="J1189" i="18"/>
  <c r="K1188" i="18"/>
  <c r="J1188" i="18"/>
  <c r="K1187" i="18"/>
  <c r="J1187" i="18"/>
  <c r="K1186" i="18"/>
  <c r="J1186" i="18"/>
  <c r="K1185" i="18"/>
  <c r="J1185" i="18"/>
  <c r="K1184" i="18"/>
  <c r="J1184" i="18"/>
  <c r="K1183" i="18"/>
  <c r="J1183" i="18"/>
  <c r="K1182" i="18"/>
  <c r="J1182" i="18"/>
  <c r="K1181" i="18"/>
  <c r="J1181" i="18"/>
  <c r="K1180" i="18"/>
  <c r="J1180" i="18"/>
  <c r="K1179" i="18"/>
  <c r="J1179" i="18"/>
  <c r="K1178" i="18"/>
  <c r="J1178" i="18"/>
  <c r="K1177" i="18"/>
  <c r="J1177" i="18"/>
  <c r="K1176" i="18"/>
  <c r="J1176" i="18"/>
  <c r="K1175" i="18"/>
  <c r="J1175" i="18"/>
  <c r="K1174" i="18"/>
  <c r="J1174" i="18"/>
  <c r="K1173" i="18"/>
  <c r="J1173" i="18"/>
  <c r="C1169" i="18"/>
  <c r="C1168" i="18"/>
  <c r="K1158" i="18"/>
  <c r="J1158" i="18"/>
  <c r="K1157" i="18"/>
  <c r="J1157" i="18"/>
  <c r="K1156" i="18"/>
  <c r="J1156" i="18"/>
  <c r="K1155" i="18"/>
  <c r="J1155" i="18"/>
  <c r="K1154" i="18"/>
  <c r="J1154" i="18"/>
  <c r="K1153" i="18"/>
  <c r="J1153" i="18"/>
  <c r="K1152" i="18"/>
  <c r="J1152" i="18"/>
  <c r="K1151" i="18"/>
  <c r="J1151" i="18"/>
  <c r="K1150" i="18"/>
  <c r="J1150" i="18"/>
  <c r="K1149" i="18"/>
  <c r="J1149" i="18"/>
  <c r="K1148" i="18"/>
  <c r="J1148" i="18"/>
  <c r="K1147" i="18"/>
  <c r="J1147" i="18"/>
  <c r="K1146" i="18"/>
  <c r="J1146" i="18"/>
  <c r="K1145" i="18"/>
  <c r="J1145" i="18"/>
  <c r="K1144" i="18"/>
  <c r="J1144" i="18"/>
  <c r="K1143" i="18"/>
  <c r="J1143" i="18"/>
  <c r="K1142" i="18"/>
  <c r="J1142" i="18"/>
  <c r="K1141" i="18"/>
  <c r="J1141" i="18"/>
  <c r="K1140" i="18"/>
  <c r="J1140" i="18"/>
  <c r="K1139" i="18"/>
  <c r="J1139" i="18"/>
  <c r="C1135" i="18"/>
  <c r="C1134" i="18"/>
  <c r="K1124" i="18"/>
  <c r="J1124" i="18"/>
  <c r="K1123" i="18"/>
  <c r="J1123" i="18"/>
  <c r="K1122" i="18"/>
  <c r="J1122" i="18"/>
  <c r="K1121" i="18"/>
  <c r="J1121" i="18"/>
  <c r="K1120" i="18"/>
  <c r="J1120" i="18"/>
  <c r="K1119" i="18"/>
  <c r="J1119" i="18"/>
  <c r="K1118" i="18"/>
  <c r="J1118" i="18"/>
  <c r="K1117" i="18"/>
  <c r="J1117" i="18"/>
  <c r="K1116" i="18"/>
  <c r="J1116" i="18"/>
  <c r="K1115" i="18"/>
  <c r="J1115" i="18"/>
  <c r="K1114" i="18"/>
  <c r="J1114" i="18"/>
  <c r="K1113" i="18"/>
  <c r="J1113" i="18"/>
  <c r="K1112" i="18"/>
  <c r="J1112" i="18"/>
  <c r="K1111" i="18"/>
  <c r="J1111" i="18"/>
  <c r="K1110" i="18"/>
  <c r="J1110" i="18"/>
  <c r="K1109" i="18"/>
  <c r="J1109" i="18"/>
  <c r="K1108" i="18"/>
  <c r="J1108" i="18"/>
  <c r="K1107" i="18"/>
  <c r="J1107" i="18"/>
  <c r="K1106" i="18"/>
  <c r="J1106" i="18"/>
  <c r="K1105" i="18"/>
  <c r="J1105" i="18"/>
  <c r="C1101" i="18"/>
  <c r="C1100" i="18"/>
  <c r="K1090" i="18"/>
  <c r="J1090" i="18"/>
  <c r="K1089" i="18"/>
  <c r="J1089" i="18"/>
  <c r="K1088" i="18"/>
  <c r="J1088" i="18"/>
  <c r="K1087" i="18"/>
  <c r="J1087" i="18"/>
  <c r="K1086" i="18"/>
  <c r="J1086" i="18"/>
  <c r="K1085" i="18"/>
  <c r="J1085" i="18"/>
  <c r="K1084" i="18"/>
  <c r="J1084" i="18"/>
  <c r="K1083" i="18"/>
  <c r="J1083" i="18"/>
  <c r="K1082" i="18"/>
  <c r="J1082" i="18"/>
  <c r="K1081" i="18"/>
  <c r="J1081" i="18"/>
  <c r="K1080" i="18"/>
  <c r="J1080" i="18"/>
  <c r="K1079" i="18"/>
  <c r="J1079" i="18"/>
  <c r="K1078" i="18"/>
  <c r="J1078" i="18"/>
  <c r="K1077" i="18"/>
  <c r="J1077" i="18"/>
  <c r="K1076" i="18"/>
  <c r="J1076" i="18"/>
  <c r="K1075" i="18"/>
  <c r="J1075" i="18"/>
  <c r="K1074" i="18"/>
  <c r="J1074" i="18"/>
  <c r="K1073" i="18"/>
  <c r="J1073" i="18"/>
  <c r="K1072" i="18"/>
  <c r="J1072" i="18"/>
  <c r="K1071" i="18"/>
  <c r="J1071" i="18"/>
  <c r="C1067" i="18"/>
  <c r="C1066" i="18"/>
  <c r="K1056" i="18"/>
  <c r="J1056" i="18"/>
  <c r="K1055" i="18"/>
  <c r="J1055" i="18"/>
  <c r="K1054" i="18"/>
  <c r="J1054" i="18"/>
  <c r="K1053" i="18"/>
  <c r="J1053" i="18"/>
  <c r="K1052" i="18"/>
  <c r="J1052" i="18"/>
  <c r="K1051" i="18"/>
  <c r="J1051" i="18"/>
  <c r="K1050" i="18"/>
  <c r="J1050" i="18"/>
  <c r="K1049" i="18"/>
  <c r="J1049" i="18"/>
  <c r="K1048" i="18"/>
  <c r="J1048" i="18"/>
  <c r="K1047" i="18"/>
  <c r="J1047" i="18"/>
  <c r="K1046" i="18"/>
  <c r="J1046" i="18"/>
  <c r="K1045" i="18"/>
  <c r="J1045" i="18"/>
  <c r="K1044" i="18"/>
  <c r="J1044" i="18"/>
  <c r="K1043" i="18"/>
  <c r="J1043" i="18"/>
  <c r="K1042" i="18"/>
  <c r="J1042" i="18"/>
  <c r="K1041" i="18"/>
  <c r="J1041" i="18"/>
  <c r="K1040" i="18"/>
  <c r="J1040" i="18"/>
  <c r="K1039" i="18"/>
  <c r="J1039" i="18"/>
  <c r="K1038" i="18"/>
  <c r="J1038" i="18"/>
  <c r="K1037" i="18"/>
  <c r="J1037" i="18"/>
  <c r="C1033" i="18"/>
  <c r="C1032" i="18"/>
  <c r="K1022" i="18"/>
  <c r="J1022" i="18"/>
  <c r="K1021" i="18"/>
  <c r="J1021" i="18"/>
  <c r="K1020" i="18"/>
  <c r="J1020" i="18"/>
  <c r="K1019" i="18"/>
  <c r="J1019" i="18"/>
  <c r="K1018" i="18"/>
  <c r="J1018" i="18"/>
  <c r="K1017" i="18"/>
  <c r="J1017" i="18"/>
  <c r="K1016" i="18"/>
  <c r="J1016" i="18"/>
  <c r="K1015" i="18"/>
  <c r="J1015" i="18"/>
  <c r="K1014" i="18"/>
  <c r="J1014" i="18"/>
  <c r="K1013" i="18"/>
  <c r="J1013" i="18"/>
  <c r="K1012" i="18"/>
  <c r="J1012" i="18"/>
  <c r="K1011" i="18"/>
  <c r="J1011" i="18"/>
  <c r="K1010" i="18"/>
  <c r="J1010" i="18"/>
  <c r="K1009" i="18"/>
  <c r="J1009" i="18"/>
  <c r="K1008" i="18"/>
  <c r="J1008" i="18"/>
  <c r="K1007" i="18"/>
  <c r="J1007" i="18"/>
  <c r="K1006" i="18"/>
  <c r="J1006" i="18"/>
  <c r="K1005" i="18"/>
  <c r="J1005" i="18"/>
  <c r="K1004" i="18"/>
  <c r="J1004" i="18"/>
  <c r="K1003" i="18"/>
  <c r="J1003" i="18"/>
  <c r="C999" i="18"/>
  <c r="C998" i="18"/>
  <c r="K988" i="18"/>
  <c r="J988" i="18"/>
  <c r="K987" i="18"/>
  <c r="J987" i="18"/>
  <c r="K986" i="18"/>
  <c r="J986" i="18"/>
  <c r="K985" i="18"/>
  <c r="J985" i="18"/>
  <c r="K984" i="18"/>
  <c r="J984" i="18"/>
  <c r="K983" i="18"/>
  <c r="J983" i="18"/>
  <c r="K982" i="18"/>
  <c r="J982" i="18"/>
  <c r="K981" i="18"/>
  <c r="J981" i="18"/>
  <c r="K980" i="18"/>
  <c r="J980" i="18"/>
  <c r="K979" i="18"/>
  <c r="J979" i="18"/>
  <c r="K978" i="18"/>
  <c r="J978" i="18"/>
  <c r="K977" i="18"/>
  <c r="J977" i="18"/>
  <c r="K976" i="18"/>
  <c r="J976" i="18"/>
  <c r="K975" i="18"/>
  <c r="J975" i="18"/>
  <c r="K974" i="18"/>
  <c r="J974" i="18"/>
  <c r="K973" i="18"/>
  <c r="J973" i="18"/>
  <c r="K972" i="18"/>
  <c r="J972" i="18"/>
  <c r="K971" i="18"/>
  <c r="J971" i="18"/>
  <c r="K970" i="18"/>
  <c r="J970" i="18"/>
  <c r="K969" i="18"/>
  <c r="J969" i="18"/>
  <c r="C965" i="18"/>
  <c r="C964" i="18"/>
  <c r="K954" i="18"/>
  <c r="J954" i="18"/>
  <c r="K953" i="18"/>
  <c r="J953" i="18"/>
  <c r="K952" i="18"/>
  <c r="J952" i="18"/>
  <c r="K951" i="18"/>
  <c r="J951" i="18"/>
  <c r="K950" i="18"/>
  <c r="J950" i="18"/>
  <c r="K949" i="18"/>
  <c r="J949" i="18"/>
  <c r="K948" i="18"/>
  <c r="J948" i="18"/>
  <c r="K947" i="18"/>
  <c r="J947" i="18"/>
  <c r="K946" i="18"/>
  <c r="J946" i="18"/>
  <c r="K945" i="18"/>
  <c r="J945" i="18"/>
  <c r="K944" i="18"/>
  <c r="J944" i="18"/>
  <c r="K943" i="18"/>
  <c r="J943" i="18"/>
  <c r="K942" i="18"/>
  <c r="J942" i="18"/>
  <c r="K941" i="18"/>
  <c r="J941" i="18"/>
  <c r="K940" i="18"/>
  <c r="J940" i="18"/>
  <c r="K939" i="18"/>
  <c r="J939" i="18"/>
  <c r="K938" i="18"/>
  <c r="J938" i="18"/>
  <c r="K937" i="18"/>
  <c r="J937" i="18"/>
  <c r="K936" i="18"/>
  <c r="J936" i="18"/>
  <c r="K935" i="18"/>
  <c r="J935" i="18"/>
  <c r="C931" i="18"/>
  <c r="C930" i="18"/>
  <c r="K920" i="18"/>
  <c r="J920" i="18"/>
  <c r="K919" i="18"/>
  <c r="J919" i="18"/>
  <c r="K918" i="18"/>
  <c r="J918" i="18"/>
  <c r="K917" i="18"/>
  <c r="J917" i="18"/>
  <c r="K916" i="18"/>
  <c r="J916" i="18"/>
  <c r="K915" i="18"/>
  <c r="J915" i="18"/>
  <c r="K914" i="18"/>
  <c r="J914" i="18"/>
  <c r="K913" i="18"/>
  <c r="J913" i="18"/>
  <c r="K912" i="18"/>
  <c r="J912" i="18"/>
  <c r="K911" i="18"/>
  <c r="J911" i="18"/>
  <c r="K910" i="18"/>
  <c r="J910" i="18"/>
  <c r="K909" i="18"/>
  <c r="J909" i="18"/>
  <c r="K908" i="18"/>
  <c r="J908" i="18"/>
  <c r="K907" i="18"/>
  <c r="J907" i="18"/>
  <c r="K906" i="18"/>
  <c r="J906" i="18"/>
  <c r="K905" i="18"/>
  <c r="J905" i="18"/>
  <c r="K904" i="18"/>
  <c r="J904" i="18"/>
  <c r="K903" i="18"/>
  <c r="J903" i="18"/>
  <c r="K902" i="18"/>
  <c r="J902" i="18"/>
  <c r="K901" i="18"/>
  <c r="J901" i="18"/>
  <c r="C897" i="18"/>
  <c r="C896" i="18"/>
  <c r="K886" i="18"/>
  <c r="J886" i="18"/>
  <c r="K885" i="18"/>
  <c r="J885" i="18"/>
  <c r="K884" i="18"/>
  <c r="J884" i="18"/>
  <c r="K883" i="18"/>
  <c r="J883" i="18"/>
  <c r="K882" i="18"/>
  <c r="J882" i="18"/>
  <c r="K881" i="18"/>
  <c r="J881" i="18"/>
  <c r="K880" i="18"/>
  <c r="J880" i="18"/>
  <c r="K879" i="18"/>
  <c r="J879" i="18"/>
  <c r="K878" i="18"/>
  <c r="J878" i="18"/>
  <c r="K877" i="18"/>
  <c r="J877" i="18"/>
  <c r="K876" i="18"/>
  <c r="J876" i="18"/>
  <c r="K875" i="18"/>
  <c r="J875" i="18"/>
  <c r="K874" i="18"/>
  <c r="J874" i="18"/>
  <c r="K873" i="18"/>
  <c r="J873" i="18"/>
  <c r="K872" i="18"/>
  <c r="J872" i="18"/>
  <c r="K871" i="18"/>
  <c r="J871" i="18"/>
  <c r="K870" i="18"/>
  <c r="J870" i="18"/>
  <c r="K869" i="18"/>
  <c r="J869" i="18"/>
  <c r="K868" i="18"/>
  <c r="J868" i="18"/>
  <c r="K867" i="18"/>
  <c r="J867" i="18"/>
  <c r="C863" i="18"/>
  <c r="C862" i="18"/>
  <c r="K851" i="18"/>
  <c r="J851" i="18"/>
  <c r="K850" i="18"/>
  <c r="J850" i="18"/>
  <c r="K849" i="18"/>
  <c r="J849" i="18"/>
  <c r="K848" i="18"/>
  <c r="J848" i="18"/>
  <c r="K847" i="18"/>
  <c r="J847" i="18"/>
  <c r="K846" i="18"/>
  <c r="J846" i="18"/>
  <c r="K845" i="18"/>
  <c r="J845" i="18"/>
  <c r="K844" i="18"/>
  <c r="J844" i="18"/>
  <c r="K843" i="18"/>
  <c r="J843" i="18"/>
  <c r="K842" i="18"/>
  <c r="J842" i="18"/>
  <c r="K841" i="18"/>
  <c r="J841" i="18"/>
  <c r="K840" i="18"/>
  <c r="J840" i="18"/>
  <c r="K839" i="18"/>
  <c r="J839" i="18"/>
  <c r="K838" i="18"/>
  <c r="J838" i="18"/>
  <c r="K837" i="18"/>
  <c r="J837" i="18"/>
  <c r="K836" i="18"/>
  <c r="J836" i="18"/>
  <c r="K835" i="18"/>
  <c r="J835" i="18"/>
  <c r="K834" i="18"/>
  <c r="J834" i="18"/>
  <c r="K833" i="18"/>
  <c r="J833" i="18"/>
  <c r="K832" i="18"/>
  <c r="J832" i="18"/>
  <c r="C828" i="18"/>
  <c r="C827" i="18"/>
  <c r="K817" i="18"/>
  <c r="J817" i="18"/>
  <c r="K816" i="18"/>
  <c r="J816" i="18"/>
  <c r="K815" i="18"/>
  <c r="J815" i="18"/>
  <c r="K814" i="18"/>
  <c r="J814" i="18"/>
  <c r="K813" i="18"/>
  <c r="J813" i="18"/>
  <c r="K812" i="18"/>
  <c r="J812" i="18"/>
  <c r="K811" i="18"/>
  <c r="J811" i="18"/>
  <c r="K810" i="18"/>
  <c r="J810" i="18"/>
  <c r="K809" i="18"/>
  <c r="J809" i="18"/>
  <c r="K808" i="18"/>
  <c r="J808" i="18"/>
  <c r="K807" i="18"/>
  <c r="J807" i="18"/>
  <c r="K806" i="18"/>
  <c r="J806" i="18"/>
  <c r="K805" i="18"/>
  <c r="J805" i="18"/>
  <c r="K804" i="18"/>
  <c r="J804" i="18"/>
  <c r="K803" i="18"/>
  <c r="J803" i="18"/>
  <c r="K802" i="18"/>
  <c r="J802" i="18"/>
  <c r="K801" i="18"/>
  <c r="J801" i="18"/>
  <c r="K800" i="18"/>
  <c r="J800" i="18"/>
  <c r="K799" i="18"/>
  <c r="J799" i="18"/>
  <c r="K798" i="18"/>
  <c r="J798" i="18"/>
  <c r="C794" i="18"/>
  <c r="C793" i="18"/>
  <c r="K783" i="18"/>
  <c r="J783" i="18"/>
  <c r="K782" i="18"/>
  <c r="J782" i="18"/>
  <c r="K781" i="18"/>
  <c r="J781" i="18"/>
  <c r="K780" i="18"/>
  <c r="J780" i="18"/>
  <c r="K779" i="18"/>
  <c r="J779" i="18"/>
  <c r="K778" i="18"/>
  <c r="J778" i="18"/>
  <c r="K777" i="18"/>
  <c r="J777" i="18"/>
  <c r="K776" i="18"/>
  <c r="J776" i="18"/>
  <c r="K775" i="18"/>
  <c r="J775" i="18"/>
  <c r="K774" i="18"/>
  <c r="J774" i="18"/>
  <c r="K773" i="18"/>
  <c r="J773" i="18"/>
  <c r="K772" i="18"/>
  <c r="J772" i="18"/>
  <c r="K771" i="18"/>
  <c r="J771" i="18"/>
  <c r="K770" i="18"/>
  <c r="J770" i="18"/>
  <c r="K769" i="18"/>
  <c r="J769" i="18"/>
  <c r="K768" i="18"/>
  <c r="J768" i="18"/>
  <c r="K767" i="18"/>
  <c r="J767" i="18"/>
  <c r="K766" i="18"/>
  <c r="J766" i="18"/>
  <c r="K765" i="18"/>
  <c r="J765" i="18"/>
  <c r="K764" i="18"/>
  <c r="J764" i="18"/>
  <c r="C760" i="18"/>
  <c r="C759" i="18"/>
  <c r="K748" i="18"/>
  <c r="J748" i="18"/>
  <c r="K747" i="18"/>
  <c r="J747" i="18"/>
  <c r="K746" i="18"/>
  <c r="J746" i="18"/>
  <c r="K745" i="18"/>
  <c r="J745" i="18"/>
  <c r="K744" i="18"/>
  <c r="J744" i="18"/>
  <c r="K743" i="18"/>
  <c r="J743" i="18"/>
  <c r="K742" i="18"/>
  <c r="J742" i="18"/>
  <c r="K741" i="18"/>
  <c r="J741" i="18"/>
  <c r="K740" i="18"/>
  <c r="J740" i="18"/>
  <c r="K739" i="18"/>
  <c r="J739" i="18"/>
  <c r="K738" i="18"/>
  <c r="J738" i="18"/>
  <c r="K737" i="18"/>
  <c r="J737" i="18"/>
  <c r="K736" i="18"/>
  <c r="J736" i="18"/>
  <c r="K735" i="18"/>
  <c r="J735" i="18"/>
  <c r="K734" i="18"/>
  <c r="J734" i="18"/>
  <c r="K733" i="18"/>
  <c r="J733" i="18"/>
  <c r="K732" i="18"/>
  <c r="J732" i="18"/>
  <c r="K731" i="18"/>
  <c r="J731" i="18"/>
  <c r="K730" i="18"/>
  <c r="J730" i="18"/>
  <c r="K729" i="18"/>
  <c r="J729" i="18"/>
  <c r="C725" i="18"/>
  <c r="C724" i="18"/>
  <c r="K714" i="18"/>
  <c r="J714" i="18"/>
  <c r="K713" i="18"/>
  <c r="J713" i="18"/>
  <c r="K712" i="18"/>
  <c r="J712" i="18"/>
  <c r="K711" i="18"/>
  <c r="J711" i="18"/>
  <c r="K710" i="18"/>
  <c r="J710" i="18"/>
  <c r="K709" i="18"/>
  <c r="J709" i="18"/>
  <c r="K708" i="18"/>
  <c r="J708" i="18"/>
  <c r="K707" i="18"/>
  <c r="J707" i="18"/>
  <c r="K706" i="18"/>
  <c r="J706" i="18"/>
  <c r="K705" i="18"/>
  <c r="J705" i="18"/>
  <c r="K704" i="18"/>
  <c r="J704" i="18"/>
  <c r="K703" i="18"/>
  <c r="J703" i="18"/>
  <c r="K702" i="18"/>
  <c r="J702" i="18"/>
  <c r="K701" i="18"/>
  <c r="J701" i="18"/>
  <c r="K700" i="18"/>
  <c r="J700" i="18"/>
  <c r="K699" i="18"/>
  <c r="J699" i="18"/>
  <c r="K698" i="18"/>
  <c r="J698" i="18"/>
  <c r="K697" i="18"/>
  <c r="J697" i="18"/>
  <c r="K696" i="18"/>
  <c r="J696" i="18"/>
  <c r="K695" i="18"/>
  <c r="J695" i="18"/>
  <c r="C691" i="18"/>
  <c r="C690" i="18"/>
  <c r="K680" i="18"/>
  <c r="J680" i="18"/>
  <c r="K679" i="18"/>
  <c r="J679" i="18"/>
  <c r="K678" i="18"/>
  <c r="J678" i="18"/>
  <c r="K677" i="18"/>
  <c r="J677" i="18"/>
  <c r="K676" i="18"/>
  <c r="J676" i="18"/>
  <c r="K675" i="18"/>
  <c r="J675" i="18"/>
  <c r="K674" i="18"/>
  <c r="J674" i="18"/>
  <c r="K673" i="18"/>
  <c r="J673" i="18"/>
  <c r="K672" i="18"/>
  <c r="J672" i="18"/>
  <c r="K671" i="18"/>
  <c r="J671" i="18"/>
  <c r="K670" i="18"/>
  <c r="J670" i="18"/>
  <c r="K669" i="18"/>
  <c r="J669" i="18"/>
  <c r="K668" i="18"/>
  <c r="J668" i="18"/>
  <c r="K667" i="18"/>
  <c r="J667" i="18"/>
  <c r="K666" i="18"/>
  <c r="J666" i="18"/>
  <c r="K665" i="18"/>
  <c r="J665" i="18"/>
  <c r="K664" i="18"/>
  <c r="J664" i="18"/>
  <c r="K663" i="18"/>
  <c r="J663" i="18"/>
  <c r="K662" i="18"/>
  <c r="J662" i="18"/>
  <c r="K661" i="18"/>
  <c r="J661" i="18"/>
  <c r="C657" i="18"/>
  <c r="C656" i="18"/>
  <c r="K645" i="18"/>
  <c r="J645" i="18"/>
  <c r="K644" i="18"/>
  <c r="J644" i="18"/>
  <c r="K643" i="18"/>
  <c r="J643" i="18"/>
  <c r="K642" i="18"/>
  <c r="J642" i="18"/>
  <c r="K641" i="18"/>
  <c r="J641" i="18"/>
  <c r="K640" i="18"/>
  <c r="J640" i="18"/>
  <c r="K639" i="18"/>
  <c r="J639" i="18"/>
  <c r="K638" i="18"/>
  <c r="J638" i="18"/>
  <c r="K637" i="18"/>
  <c r="J637" i="18"/>
  <c r="K636" i="18"/>
  <c r="J636" i="18"/>
  <c r="K635" i="18"/>
  <c r="J635" i="18"/>
  <c r="K634" i="18"/>
  <c r="J634" i="18"/>
  <c r="K633" i="18"/>
  <c r="J633" i="18"/>
  <c r="K632" i="18"/>
  <c r="J632" i="18"/>
  <c r="K631" i="18"/>
  <c r="J631" i="18"/>
  <c r="K630" i="18"/>
  <c r="J630" i="18"/>
  <c r="K629" i="18"/>
  <c r="J629" i="18"/>
  <c r="K628" i="18"/>
  <c r="J628" i="18"/>
  <c r="K627" i="18"/>
  <c r="J627" i="18"/>
  <c r="K626" i="18"/>
  <c r="J626" i="18"/>
  <c r="C622" i="18"/>
  <c r="C621" i="18"/>
  <c r="K611" i="18"/>
  <c r="J611" i="18"/>
  <c r="K610" i="18"/>
  <c r="J610" i="18"/>
  <c r="K609" i="18"/>
  <c r="J609" i="18"/>
  <c r="K608" i="18"/>
  <c r="J608" i="18"/>
  <c r="K607" i="18"/>
  <c r="J607" i="18"/>
  <c r="K606" i="18"/>
  <c r="J606" i="18"/>
  <c r="K605" i="18"/>
  <c r="J605" i="18"/>
  <c r="K604" i="18"/>
  <c r="J604" i="18"/>
  <c r="K603" i="18"/>
  <c r="J603" i="18"/>
  <c r="K602" i="18"/>
  <c r="J602" i="18"/>
  <c r="K601" i="18"/>
  <c r="J601" i="18"/>
  <c r="K600" i="18"/>
  <c r="J600" i="18"/>
  <c r="K599" i="18"/>
  <c r="J599" i="18"/>
  <c r="K598" i="18"/>
  <c r="J598" i="18"/>
  <c r="K597" i="18"/>
  <c r="J597" i="18"/>
  <c r="K596" i="18"/>
  <c r="J596" i="18"/>
  <c r="K595" i="18"/>
  <c r="J595" i="18"/>
  <c r="K594" i="18"/>
  <c r="J594" i="18"/>
  <c r="K593" i="18"/>
  <c r="J593" i="18"/>
  <c r="K592" i="18"/>
  <c r="J592" i="18"/>
  <c r="C588" i="18"/>
  <c r="C587" i="18"/>
  <c r="K577" i="18"/>
  <c r="J577" i="18"/>
  <c r="K576" i="18"/>
  <c r="J576" i="18"/>
  <c r="K575" i="18"/>
  <c r="J575" i="18"/>
  <c r="K574" i="18"/>
  <c r="J574" i="18"/>
  <c r="K573" i="18"/>
  <c r="J573" i="18"/>
  <c r="K572" i="18"/>
  <c r="J572" i="18"/>
  <c r="K571" i="18"/>
  <c r="J571" i="18"/>
  <c r="K570" i="18"/>
  <c r="J570" i="18"/>
  <c r="K569" i="18"/>
  <c r="J569" i="18"/>
  <c r="K568" i="18"/>
  <c r="J568" i="18"/>
  <c r="K567" i="18"/>
  <c r="J567" i="18"/>
  <c r="K566" i="18"/>
  <c r="J566" i="18"/>
  <c r="K565" i="18"/>
  <c r="J565" i="18"/>
  <c r="K564" i="18"/>
  <c r="J564" i="18"/>
  <c r="K563" i="18"/>
  <c r="J563" i="18"/>
  <c r="K562" i="18"/>
  <c r="J562" i="18"/>
  <c r="K561" i="18"/>
  <c r="J561" i="18"/>
  <c r="K560" i="18"/>
  <c r="J560" i="18"/>
  <c r="K559" i="18"/>
  <c r="J559" i="18"/>
  <c r="K558" i="18"/>
  <c r="J558" i="18"/>
  <c r="C554" i="18"/>
  <c r="C553" i="18"/>
  <c r="K543" i="18"/>
  <c r="J543" i="18"/>
  <c r="K542" i="18"/>
  <c r="J542" i="18"/>
  <c r="K541" i="18"/>
  <c r="J541" i="18"/>
  <c r="K540" i="18"/>
  <c r="J540" i="18"/>
  <c r="K539" i="18"/>
  <c r="J539" i="18"/>
  <c r="K538" i="18"/>
  <c r="J538" i="18"/>
  <c r="K537" i="18"/>
  <c r="J537" i="18"/>
  <c r="K536" i="18"/>
  <c r="J536" i="18"/>
  <c r="K535" i="18"/>
  <c r="J535" i="18"/>
  <c r="K534" i="18"/>
  <c r="J534" i="18"/>
  <c r="K533" i="18"/>
  <c r="J533" i="18"/>
  <c r="K532" i="18"/>
  <c r="J532" i="18"/>
  <c r="K531" i="18"/>
  <c r="J531" i="18"/>
  <c r="K530" i="18"/>
  <c r="J530" i="18"/>
  <c r="K529" i="18"/>
  <c r="J529" i="18"/>
  <c r="K528" i="18"/>
  <c r="J528" i="18"/>
  <c r="K527" i="18"/>
  <c r="J527" i="18"/>
  <c r="K526" i="18"/>
  <c r="J526" i="18"/>
  <c r="K525" i="18"/>
  <c r="J525" i="18"/>
  <c r="K524" i="18"/>
  <c r="J524" i="18"/>
  <c r="C520" i="18"/>
  <c r="C519" i="18"/>
  <c r="K509" i="18"/>
  <c r="J509" i="18"/>
  <c r="K508" i="18"/>
  <c r="J508" i="18"/>
  <c r="K507" i="18"/>
  <c r="J507" i="18"/>
  <c r="K506" i="18"/>
  <c r="J506" i="18"/>
  <c r="K505" i="18"/>
  <c r="J505" i="18"/>
  <c r="K504" i="18"/>
  <c r="J504" i="18"/>
  <c r="K503" i="18"/>
  <c r="J503" i="18"/>
  <c r="K502" i="18"/>
  <c r="J502" i="18"/>
  <c r="K501" i="18"/>
  <c r="J501" i="18"/>
  <c r="K500" i="18"/>
  <c r="J500" i="18"/>
  <c r="K499" i="18"/>
  <c r="J499" i="18"/>
  <c r="K498" i="18"/>
  <c r="J498" i="18"/>
  <c r="K497" i="18"/>
  <c r="J497" i="18"/>
  <c r="K496" i="18"/>
  <c r="J496" i="18"/>
  <c r="K495" i="18"/>
  <c r="J495" i="18"/>
  <c r="K494" i="18"/>
  <c r="J494" i="18"/>
  <c r="K493" i="18"/>
  <c r="J493" i="18"/>
  <c r="K492" i="18"/>
  <c r="J492" i="18"/>
  <c r="K491" i="18"/>
  <c r="J491" i="18"/>
  <c r="K490" i="18"/>
  <c r="J490" i="18"/>
  <c r="C486" i="18"/>
  <c r="C485" i="18"/>
  <c r="K475" i="18"/>
  <c r="J475" i="18"/>
  <c r="K474" i="18"/>
  <c r="J474" i="18"/>
  <c r="K473" i="18"/>
  <c r="J473" i="18"/>
  <c r="K472" i="18"/>
  <c r="J472" i="18"/>
  <c r="K471" i="18"/>
  <c r="J471" i="18"/>
  <c r="K470" i="18"/>
  <c r="J470" i="18"/>
  <c r="K469" i="18"/>
  <c r="J469" i="18"/>
  <c r="K468" i="18"/>
  <c r="J468" i="18"/>
  <c r="K467" i="18"/>
  <c r="J467" i="18"/>
  <c r="K466" i="18"/>
  <c r="J466" i="18"/>
  <c r="K465" i="18"/>
  <c r="J465" i="18"/>
  <c r="K464" i="18"/>
  <c r="J464" i="18"/>
  <c r="K463" i="18"/>
  <c r="J463" i="18"/>
  <c r="K462" i="18"/>
  <c r="J462" i="18"/>
  <c r="K461" i="18"/>
  <c r="J461" i="18"/>
  <c r="K460" i="18"/>
  <c r="J460" i="18"/>
  <c r="K459" i="18"/>
  <c r="J459" i="18"/>
  <c r="K458" i="18"/>
  <c r="J458" i="18"/>
  <c r="K457" i="18"/>
  <c r="J457" i="18"/>
  <c r="K456" i="18"/>
  <c r="J456" i="18"/>
  <c r="C452" i="18"/>
  <c r="C451" i="18"/>
  <c r="K440" i="18"/>
  <c r="J440" i="18"/>
  <c r="K439" i="18"/>
  <c r="J439" i="18"/>
  <c r="K438" i="18"/>
  <c r="J438" i="18"/>
  <c r="K437" i="18"/>
  <c r="J437" i="18"/>
  <c r="K436" i="18"/>
  <c r="J436" i="18"/>
  <c r="K435" i="18"/>
  <c r="J435" i="18"/>
  <c r="K434" i="18"/>
  <c r="J434" i="18"/>
  <c r="K433" i="18"/>
  <c r="J433" i="18"/>
  <c r="K432" i="18"/>
  <c r="J432" i="18"/>
  <c r="K431" i="18"/>
  <c r="J431" i="18"/>
  <c r="K430" i="18"/>
  <c r="J430" i="18"/>
  <c r="K429" i="18"/>
  <c r="J429" i="18"/>
  <c r="K428" i="18"/>
  <c r="J428" i="18"/>
  <c r="K427" i="18"/>
  <c r="J427" i="18"/>
  <c r="K426" i="18"/>
  <c r="J426" i="18"/>
  <c r="K425" i="18"/>
  <c r="J425" i="18"/>
  <c r="K424" i="18"/>
  <c r="J424" i="18"/>
  <c r="K423" i="18"/>
  <c r="J423" i="18"/>
  <c r="K422" i="18"/>
  <c r="J422" i="18"/>
  <c r="K421" i="18"/>
  <c r="J421" i="18"/>
  <c r="C417" i="18"/>
  <c r="C416" i="18"/>
  <c r="K406" i="18"/>
  <c r="J406" i="18"/>
  <c r="K405" i="18"/>
  <c r="J405" i="18"/>
  <c r="K404" i="18"/>
  <c r="J404" i="18"/>
  <c r="K403" i="18"/>
  <c r="J403" i="18"/>
  <c r="K402" i="18"/>
  <c r="J402" i="18"/>
  <c r="K401" i="18"/>
  <c r="J401" i="18"/>
  <c r="K400" i="18"/>
  <c r="J400" i="18"/>
  <c r="K399" i="18"/>
  <c r="J399" i="18"/>
  <c r="K398" i="18"/>
  <c r="J398" i="18"/>
  <c r="K397" i="18"/>
  <c r="J397" i="18"/>
  <c r="K396" i="18"/>
  <c r="J396" i="18"/>
  <c r="K395" i="18"/>
  <c r="J395" i="18"/>
  <c r="K394" i="18"/>
  <c r="J394" i="18"/>
  <c r="K393" i="18"/>
  <c r="J393" i="18"/>
  <c r="K392" i="18"/>
  <c r="J392" i="18"/>
  <c r="K391" i="18"/>
  <c r="J391" i="18"/>
  <c r="K390" i="18"/>
  <c r="J390" i="18"/>
  <c r="K389" i="18"/>
  <c r="J389" i="18"/>
  <c r="K388" i="18"/>
  <c r="J388" i="18"/>
  <c r="K387" i="18"/>
  <c r="J387" i="18"/>
  <c r="C383" i="18"/>
  <c r="C382" i="18"/>
  <c r="K372" i="18"/>
  <c r="J372" i="18"/>
  <c r="K371" i="18"/>
  <c r="J371" i="18"/>
  <c r="K370" i="18"/>
  <c r="J370" i="18"/>
  <c r="K369" i="18"/>
  <c r="J369" i="18"/>
  <c r="K368" i="18"/>
  <c r="J368" i="18"/>
  <c r="K367" i="18"/>
  <c r="J367" i="18"/>
  <c r="K366" i="18"/>
  <c r="J366" i="18"/>
  <c r="K365" i="18"/>
  <c r="J365" i="18"/>
  <c r="K364" i="18"/>
  <c r="J364" i="18"/>
  <c r="K363" i="18"/>
  <c r="J363" i="18"/>
  <c r="K362" i="18"/>
  <c r="J362" i="18"/>
  <c r="K361" i="18"/>
  <c r="J361" i="18"/>
  <c r="K360" i="18"/>
  <c r="J360" i="18"/>
  <c r="K359" i="18"/>
  <c r="J359" i="18"/>
  <c r="K358" i="18"/>
  <c r="J358" i="18"/>
  <c r="K357" i="18"/>
  <c r="J357" i="18"/>
  <c r="K356" i="18"/>
  <c r="J356" i="18"/>
  <c r="K355" i="18"/>
  <c r="J355" i="18"/>
  <c r="K354" i="18"/>
  <c r="J354" i="18"/>
  <c r="K353" i="18"/>
  <c r="J353" i="18"/>
  <c r="C349" i="18"/>
  <c r="C348" i="18"/>
  <c r="K338" i="18"/>
  <c r="J338" i="18"/>
  <c r="K337" i="18"/>
  <c r="J337" i="18"/>
  <c r="K336" i="18"/>
  <c r="J336" i="18"/>
  <c r="K335" i="18"/>
  <c r="J335" i="18"/>
  <c r="K334" i="18"/>
  <c r="J334" i="18"/>
  <c r="K333" i="18"/>
  <c r="J333" i="18"/>
  <c r="K332" i="18"/>
  <c r="J332" i="18"/>
  <c r="K331" i="18"/>
  <c r="J331" i="18"/>
  <c r="K330" i="18"/>
  <c r="J330" i="18"/>
  <c r="K329" i="18"/>
  <c r="J329" i="18"/>
  <c r="K328" i="18"/>
  <c r="J328" i="18"/>
  <c r="K327" i="18"/>
  <c r="J327" i="18"/>
  <c r="K326" i="18"/>
  <c r="J326" i="18"/>
  <c r="K325" i="18"/>
  <c r="J325" i="18"/>
  <c r="K324" i="18"/>
  <c r="J324" i="18"/>
  <c r="K323" i="18"/>
  <c r="J323" i="18"/>
  <c r="K322" i="18"/>
  <c r="J322" i="18"/>
  <c r="K321" i="18"/>
  <c r="J321" i="18"/>
  <c r="K320" i="18"/>
  <c r="J320" i="18"/>
  <c r="K319" i="18"/>
  <c r="J319" i="18"/>
  <c r="C315" i="18"/>
  <c r="C314" i="18"/>
  <c r="K304" i="18"/>
  <c r="J304" i="18"/>
  <c r="K303" i="18"/>
  <c r="J303" i="18"/>
  <c r="K302" i="18"/>
  <c r="J302" i="18"/>
  <c r="K301" i="18"/>
  <c r="J301" i="18"/>
  <c r="K300" i="18"/>
  <c r="J300" i="18"/>
  <c r="K299" i="18"/>
  <c r="J299" i="18"/>
  <c r="K298" i="18"/>
  <c r="J298" i="18"/>
  <c r="K297" i="18"/>
  <c r="J297" i="18"/>
  <c r="K296" i="18"/>
  <c r="J296" i="18"/>
  <c r="K295" i="18"/>
  <c r="J295" i="18"/>
  <c r="K294" i="18"/>
  <c r="J294" i="18"/>
  <c r="K293" i="18"/>
  <c r="J293" i="18"/>
  <c r="K292" i="18"/>
  <c r="J292" i="18"/>
  <c r="K291" i="18"/>
  <c r="J291" i="18"/>
  <c r="K290" i="18"/>
  <c r="J290" i="18"/>
  <c r="K289" i="18"/>
  <c r="J289" i="18"/>
  <c r="K288" i="18"/>
  <c r="J288" i="18"/>
  <c r="K287" i="18"/>
  <c r="J287" i="18"/>
  <c r="K286" i="18"/>
  <c r="J286" i="18"/>
  <c r="K285" i="18"/>
  <c r="J285" i="18"/>
  <c r="C281" i="18"/>
  <c r="C280" i="18"/>
  <c r="K270" i="18"/>
  <c r="J270" i="18"/>
  <c r="K269" i="18"/>
  <c r="J269" i="18"/>
  <c r="K268" i="18"/>
  <c r="J268" i="18"/>
  <c r="K267" i="18"/>
  <c r="J267" i="18"/>
  <c r="K266" i="18"/>
  <c r="J266" i="18"/>
  <c r="K265" i="18"/>
  <c r="J265" i="18"/>
  <c r="K264" i="18"/>
  <c r="J264" i="18"/>
  <c r="K263" i="18"/>
  <c r="J263" i="18"/>
  <c r="K262" i="18"/>
  <c r="J262" i="18"/>
  <c r="K261" i="18"/>
  <c r="J261" i="18"/>
  <c r="K260" i="18"/>
  <c r="J260" i="18"/>
  <c r="K259" i="18"/>
  <c r="J259" i="18"/>
  <c r="K258" i="18"/>
  <c r="J258" i="18"/>
  <c r="K257" i="18"/>
  <c r="J257" i="18"/>
  <c r="K256" i="18"/>
  <c r="J256" i="18"/>
  <c r="K255" i="18"/>
  <c r="J255" i="18"/>
  <c r="K254" i="18"/>
  <c r="J254" i="18"/>
  <c r="K253" i="18"/>
  <c r="J253" i="18"/>
  <c r="K252" i="18"/>
  <c r="J252" i="18"/>
  <c r="K251" i="18"/>
  <c r="J251" i="18"/>
  <c r="C247" i="18"/>
  <c r="C246" i="18"/>
  <c r="K235" i="18"/>
  <c r="J235" i="18"/>
  <c r="K234" i="18"/>
  <c r="J234" i="18"/>
  <c r="K233" i="18"/>
  <c r="J233" i="18"/>
  <c r="K232" i="18"/>
  <c r="J232" i="18"/>
  <c r="K231" i="18"/>
  <c r="J231" i="18"/>
  <c r="K230" i="18"/>
  <c r="J230" i="18"/>
  <c r="K229" i="18"/>
  <c r="J229" i="18"/>
  <c r="K228" i="18"/>
  <c r="J228" i="18"/>
  <c r="K227" i="18"/>
  <c r="J227" i="18"/>
  <c r="K226" i="18"/>
  <c r="J226" i="18"/>
  <c r="K225" i="18"/>
  <c r="J225" i="18"/>
  <c r="K224" i="18"/>
  <c r="J224" i="18"/>
  <c r="K223" i="18"/>
  <c r="J223" i="18"/>
  <c r="K222" i="18"/>
  <c r="J222" i="18"/>
  <c r="K221" i="18"/>
  <c r="J221" i="18"/>
  <c r="K220" i="18"/>
  <c r="J220" i="18"/>
  <c r="K219" i="18"/>
  <c r="J219" i="18"/>
  <c r="K218" i="18"/>
  <c r="J218" i="18"/>
  <c r="K217" i="18"/>
  <c r="J217" i="18"/>
  <c r="K216" i="18"/>
  <c r="J216" i="18"/>
  <c r="C212" i="18"/>
  <c r="C211" i="18"/>
  <c r="K201" i="18"/>
  <c r="J201" i="18"/>
  <c r="K200" i="18"/>
  <c r="J200" i="18"/>
  <c r="K199" i="18"/>
  <c r="J199" i="18"/>
  <c r="K198" i="18"/>
  <c r="J198" i="18"/>
  <c r="K197" i="18"/>
  <c r="J197" i="18"/>
  <c r="K196" i="18"/>
  <c r="J196" i="18"/>
  <c r="K195" i="18"/>
  <c r="J195" i="18"/>
  <c r="K194" i="18"/>
  <c r="J194" i="18"/>
  <c r="K193" i="18"/>
  <c r="J193" i="18"/>
  <c r="K192" i="18"/>
  <c r="J192" i="18"/>
  <c r="K191" i="18"/>
  <c r="J191" i="18"/>
  <c r="K190" i="18"/>
  <c r="J190" i="18"/>
  <c r="K189" i="18"/>
  <c r="J189" i="18"/>
  <c r="K188" i="18"/>
  <c r="J188" i="18"/>
  <c r="K187" i="18"/>
  <c r="J187" i="18"/>
  <c r="K186" i="18"/>
  <c r="J186" i="18"/>
  <c r="K185" i="18"/>
  <c r="J185" i="18"/>
  <c r="K184" i="18"/>
  <c r="J184" i="18"/>
  <c r="K183" i="18"/>
  <c r="J183" i="18"/>
  <c r="K182" i="18"/>
  <c r="J182" i="18"/>
  <c r="C178" i="18"/>
  <c r="C177" i="18"/>
  <c r="K167" i="18"/>
  <c r="J167" i="18"/>
  <c r="K166" i="18"/>
  <c r="J166" i="18"/>
  <c r="K165" i="18"/>
  <c r="J165" i="18"/>
  <c r="K164" i="18"/>
  <c r="J164" i="18"/>
  <c r="K163" i="18"/>
  <c r="J163" i="18"/>
  <c r="K162" i="18"/>
  <c r="J162" i="18"/>
  <c r="K161" i="18"/>
  <c r="J161" i="18"/>
  <c r="K160" i="18"/>
  <c r="J160" i="18"/>
  <c r="K159" i="18"/>
  <c r="J159" i="18"/>
  <c r="K158" i="18"/>
  <c r="J158" i="18"/>
  <c r="K157" i="18"/>
  <c r="J157" i="18"/>
  <c r="K156" i="18"/>
  <c r="J156" i="18"/>
  <c r="K155" i="18"/>
  <c r="J155" i="18"/>
  <c r="K154" i="18"/>
  <c r="J154" i="18"/>
  <c r="K153" i="18"/>
  <c r="J153" i="18"/>
  <c r="K152" i="18"/>
  <c r="J152" i="18"/>
  <c r="K151" i="18"/>
  <c r="J151" i="18"/>
  <c r="K150" i="18"/>
  <c r="J150" i="18"/>
  <c r="K149" i="18"/>
  <c r="J149" i="18"/>
  <c r="K148" i="18"/>
  <c r="J148" i="18"/>
  <c r="C144" i="18"/>
  <c r="C143" i="18"/>
  <c r="K132" i="18"/>
  <c r="J132" i="18"/>
  <c r="K131" i="18"/>
  <c r="J131" i="18"/>
  <c r="K130" i="18"/>
  <c r="J130" i="18"/>
  <c r="K129" i="18"/>
  <c r="J129" i="18"/>
  <c r="K128" i="18"/>
  <c r="J128" i="18"/>
  <c r="K127" i="18"/>
  <c r="J127" i="18"/>
  <c r="K126" i="18"/>
  <c r="J126" i="18"/>
  <c r="K125" i="18"/>
  <c r="J125" i="18"/>
  <c r="K124" i="18"/>
  <c r="J124" i="18"/>
  <c r="K123" i="18"/>
  <c r="J123" i="18"/>
  <c r="K122" i="18"/>
  <c r="J122" i="18"/>
  <c r="K121" i="18"/>
  <c r="J121" i="18"/>
  <c r="K120" i="18"/>
  <c r="J120" i="18"/>
  <c r="K119" i="18"/>
  <c r="J119" i="18"/>
  <c r="K118" i="18"/>
  <c r="J118" i="18"/>
  <c r="K117" i="18"/>
  <c r="J117" i="18"/>
  <c r="K116" i="18"/>
  <c r="J116" i="18"/>
  <c r="K115" i="18"/>
  <c r="J115" i="18"/>
  <c r="K114" i="18"/>
  <c r="J114" i="18"/>
  <c r="K113" i="18"/>
  <c r="J113" i="18"/>
  <c r="C109" i="18"/>
  <c r="C108" i="18"/>
  <c r="K98" i="18"/>
  <c r="J98" i="18"/>
  <c r="K97" i="18"/>
  <c r="J97" i="18"/>
  <c r="K96" i="18"/>
  <c r="J96" i="18"/>
  <c r="K95" i="18"/>
  <c r="J95" i="18"/>
  <c r="K94" i="18"/>
  <c r="J94" i="18"/>
  <c r="K93" i="18"/>
  <c r="J93" i="18"/>
  <c r="K92" i="18"/>
  <c r="J92" i="18"/>
  <c r="K91" i="18"/>
  <c r="J91" i="18"/>
  <c r="K90" i="18"/>
  <c r="J90" i="18"/>
  <c r="K89" i="18"/>
  <c r="J89" i="18"/>
  <c r="K88" i="18"/>
  <c r="J88" i="18"/>
  <c r="K87" i="18"/>
  <c r="J87" i="18"/>
  <c r="K86" i="18"/>
  <c r="J86" i="18"/>
  <c r="K85" i="18"/>
  <c r="J85" i="18"/>
  <c r="K84" i="18"/>
  <c r="J84" i="18"/>
  <c r="K83" i="18"/>
  <c r="J83" i="18"/>
  <c r="K82" i="18"/>
  <c r="J82" i="18"/>
  <c r="K81" i="18"/>
  <c r="J81" i="18"/>
  <c r="K80" i="18"/>
  <c r="J80" i="18"/>
  <c r="K79" i="18"/>
  <c r="J79" i="18"/>
  <c r="C75" i="18"/>
  <c r="C74" i="18"/>
  <c r="K63" i="18"/>
  <c r="J63" i="18"/>
  <c r="K62" i="18"/>
  <c r="J62" i="18"/>
  <c r="K61" i="18"/>
  <c r="J61" i="18"/>
  <c r="K60" i="18"/>
  <c r="J60" i="18"/>
  <c r="K59" i="18"/>
  <c r="J59" i="18"/>
  <c r="K58" i="18"/>
  <c r="J58" i="18"/>
  <c r="K57" i="18"/>
  <c r="J57" i="18"/>
  <c r="K56" i="18"/>
  <c r="J56" i="18"/>
  <c r="K55" i="18"/>
  <c r="J55" i="18"/>
  <c r="K54" i="18"/>
  <c r="J54" i="18"/>
  <c r="K53" i="18"/>
  <c r="J53" i="18"/>
  <c r="K52" i="18"/>
  <c r="J52" i="18"/>
  <c r="K51" i="18"/>
  <c r="J51" i="18"/>
  <c r="K50" i="18"/>
  <c r="J50" i="18"/>
  <c r="K49" i="18"/>
  <c r="J49" i="18"/>
  <c r="K48" i="18"/>
  <c r="J48" i="18"/>
  <c r="K47" i="18"/>
  <c r="J47" i="18"/>
  <c r="K46" i="18"/>
  <c r="J46" i="18"/>
  <c r="K45" i="18"/>
  <c r="J45" i="18"/>
  <c r="K44" i="18"/>
  <c r="J44" i="18"/>
  <c r="C40" i="18"/>
  <c r="C39" i="18"/>
  <c r="K28" i="18"/>
  <c r="J28" i="18"/>
  <c r="K27" i="18"/>
  <c r="J27" i="18"/>
  <c r="K26" i="18"/>
  <c r="J26" i="18"/>
  <c r="K25" i="18"/>
  <c r="J25" i="18"/>
  <c r="K24" i="18"/>
  <c r="J24" i="18"/>
  <c r="K23" i="18"/>
  <c r="J23" i="18"/>
  <c r="K22" i="18"/>
  <c r="J22" i="18"/>
  <c r="K21" i="18"/>
  <c r="J21" i="18"/>
  <c r="K20" i="18"/>
  <c r="J20" i="18"/>
  <c r="K19" i="18"/>
  <c r="J19" i="18"/>
  <c r="K18" i="18"/>
  <c r="J18" i="18"/>
  <c r="K17" i="18"/>
  <c r="J17" i="18"/>
  <c r="K16" i="18"/>
  <c r="J16" i="18"/>
  <c r="K15" i="18"/>
  <c r="J15" i="18"/>
  <c r="K14" i="18"/>
  <c r="J14" i="18"/>
  <c r="K13" i="18"/>
  <c r="J13" i="18"/>
  <c r="K12" i="18"/>
  <c r="J12" i="18"/>
  <c r="K11" i="18"/>
  <c r="J11" i="18"/>
  <c r="K10" i="18"/>
  <c r="J10" i="18"/>
  <c r="C5" i="18"/>
  <c r="C4" i="18"/>
  <c r="P137" i="17"/>
  <c r="O137" i="17"/>
  <c r="P136" i="17"/>
  <c r="O136" i="17"/>
  <c r="P135" i="17"/>
  <c r="O135" i="17"/>
  <c r="P134" i="17"/>
  <c r="O134" i="17"/>
  <c r="P133" i="17"/>
  <c r="O133" i="17"/>
  <c r="P132" i="17"/>
  <c r="O132" i="17"/>
  <c r="P131" i="17"/>
  <c r="O131" i="17"/>
  <c r="P130" i="17"/>
  <c r="O130" i="17"/>
  <c r="P129" i="17"/>
  <c r="O129" i="17"/>
  <c r="P128" i="17"/>
  <c r="O128" i="17"/>
  <c r="C126" i="17"/>
  <c r="C125" i="17"/>
  <c r="P113" i="17"/>
  <c r="O113" i="17"/>
  <c r="P112" i="17"/>
  <c r="O112" i="17"/>
  <c r="P111" i="17"/>
  <c r="O111" i="17"/>
  <c r="P110" i="17"/>
  <c r="O110" i="17"/>
  <c r="P109" i="17"/>
  <c r="O109" i="17"/>
  <c r="P108" i="17"/>
  <c r="O108" i="17"/>
  <c r="P107" i="17"/>
  <c r="O107" i="17"/>
  <c r="P106" i="17"/>
  <c r="O106" i="17"/>
  <c r="P105" i="17"/>
  <c r="O105" i="17"/>
  <c r="P104" i="17"/>
  <c r="O104" i="17"/>
  <c r="C102" i="17"/>
  <c r="C101" i="17"/>
  <c r="P89" i="17"/>
  <c r="O89" i="17"/>
  <c r="P88" i="17"/>
  <c r="O88" i="17"/>
  <c r="P87" i="17"/>
  <c r="O87" i="17"/>
  <c r="P86" i="17"/>
  <c r="O86" i="17"/>
  <c r="P85" i="17"/>
  <c r="O85" i="17"/>
  <c r="P84" i="17"/>
  <c r="O84" i="17"/>
  <c r="P83" i="17"/>
  <c r="O83" i="17"/>
  <c r="P82" i="17"/>
  <c r="O82" i="17"/>
  <c r="P81" i="17"/>
  <c r="O81" i="17"/>
  <c r="P80" i="17"/>
  <c r="O80" i="17"/>
  <c r="C78" i="17"/>
  <c r="C77" i="17"/>
  <c r="P65" i="17"/>
  <c r="O65" i="17"/>
  <c r="P64" i="17"/>
  <c r="O64" i="17"/>
  <c r="P63" i="17"/>
  <c r="O63" i="17"/>
  <c r="P62" i="17"/>
  <c r="O62" i="17"/>
  <c r="P61" i="17"/>
  <c r="O61" i="17"/>
  <c r="P60" i="17"/>
  <c r="O60" i="17"/>
  <c r="P59" i="17"/>
  <c r="O59" i="17"/>
  <c r="P58" i="17"/>
  <c r="O58" i="17"/>
  <c r="P57" i="17"/>
  <c r="O57" i="17"/>
  <c r="P56" i="17"/>
  <c r="O56" i="17"/>
  <c r="C54" i="17"/>
  <c r="C53" i="17"/>
  <c r="P41" i="17"/>
  <c r="O41" i="17"/>
  <c r="P40" i="17"/>
  <c r="O40" i="17"/>
  <c r="P39" i="17"/>
  <c r="O39" i="17"/>
  <c r="P38" i="17"/>
  <c r="O38" i="17"/>
  <c r="P37" i="17"/>
  <c r="O37" i="17"/>
  <c r="P36" i="17"/>
  <c r="O36" i="17"/>
  <c r="P35" i="17"/>
  <c r="O35" i="17"/>
  <c r="P34" i="17"/>
  <c r="O34" i="17"/>
  <c r="P33" i="17"/>
  <c r="O33" i="17"/>
  <c r="P32" i="17"/>
  <c r="O32" i="17"/>
  <c r="C30" i="17"/>
  <c r="C29" i="17"/>
  <c r="M18" i="17"/>
  <c r="M42" i="17" s="1"/>
  <c r="M66" i="17" s="1"/>
  <c r="M90" i="17" s="1"/>
  <c r="M114" i="17" s="1"/>
  <c r="M138" i="17" s="1"/>
  <c r="D14" i="20" s="1"/>
  <c r="E14" i="20" s="1"/>
  <c r="P17" i="17"/>
  <c r="O17" i="17"/>
  <c r="P16" i="17"/>
  <c r="O16" i="17"/>
  <c r="P15" i="17"/>
  <c r="O15" i="17"/>
  <c r="P14" i="17"/>
  <c r="O14" i="17"/>
  <c r="P13" i="17"/>
  <c r="O13" i="17"/>
  <c r="P12" i="17"/>
  <c r="O12" i="17"/>
  <c r="P11" i="17"/>
  <c r="O11" i="17"/>
  <c r="P10" i="17"/>
  <c r="O10" i="17"/>
  <c r="P9" i="17"/>
  <c r="O9" i="17"/>
  <c r="P8" i="17"/>
  <c r="O8" i="17"/>
  <c r="C6" i="17"/>
  <c r="C5" i="17"/>
  <c r="P552" i="16"/>
  <c r="O552" i="16"/>
  <c r="P551" i="16"/>
  <c r="O551" i="16"/>
  <c r="P550" i="16"/>
  <c r="O550" i="16"/>
  <c r="P549" i="16"/>
  <c r="O549" i="16"/>
  <c r="P548" i="16"/>
  <c r="O548" i="16"/>
  <c r="P547" i="16"/>
  <c r="O547" i="16"/>
  <c r="P546" i="16"/>
  <c r="O546" i="16"/>
  <c r="P545" i="16"/>
  <c r="O545" i="16"/>
  <c r="P544" i="16"/>
  <c r="O544" i="16"/>
  <c r="P543" i="16"/>
  <c r="O543" i="16"/>
  <c r="C541" i="16"/>
  <c r="C540" i="16"/>
  <c r="P529" i="16"/>
  <c r="O529" i="16"/>
  <c r="P528" i="16"/>
  <c r="O528" i="16"/>
  <c r="P527" i="16"/>
  <c r="O527" i="16"/>
  <c r="P526" i="16"/>
  <c r="O526" i="16"/>
  <c r="P525" i="16"/>
  <c r="O525" i="16"/>
  <c r="P524" i="16"/>
  <c r="O524" i="16"/>
  <c r="P523" i="16"/>
  <c r="O523" i="16"/>
  <c r="P522" i="16"/>
  <c r="O522" i="16"/>
  <c r="P521" i="16"/>
  <c r="O521" i="16"/>
  <c r="P520" i="16"/>
  <c r="O520" i="16"/>
  <c r="C518" i="16"/>
  <c r="C517" i="16"/>
  <c r="P506" i="16"/>
  <c r="O506" i="16"/>
  <c r="P505" i="16"/>
  <c r="O505" i="16"/>
  <c r="P504" i="16"/>
  <c r="O504" i="16"/>
  <c r="P503" i="16"/>
  <c r="O503" i="16"/>
  <c r="P502" i="16"/>
  <c r="O502" i="16"/>
  <c r="P501" i="16"/>
  <c r="O501" i="16"/>
  <c r="P500" i="16"/>
  <c r="O500" i="16"/>
  <c r="P499" i="16"/>
  <c r="O499" i="16"/>
  <c r="P498" i="16"/>
  <c r="O498" i="16"/>
  <c r="P497" i="16"/>
  <c r="O497" i="16"/>
  <c r="C495" i="16"/>
  <c r="C494" i="16"/>
  <c r="P483" i="16"/>
  <c r="O483" i="16"/>
  <c r="P482" i="16"/>
  <c r="O482" i="16"/>
  <c r="P481" i="16"/>
  <c r="O481" i="16"/>
  <c r="P480" i="16"/>
  <c r="O480" i="16"/>
  <c r="P479" i="16"/>
  <c r="O479" i="16"/>
  <c r="P478" i="16"/>
  <c r="O478" i="16"/>
  <c r="P477" i="16"/>
  <c r="O477" i="16"/>
  <c r="P476" i="16"/>
  <c r="O476" i="16"/>
  <c r="P475" i="16"/>
  <c r="O475" i="16"/>
  <c r="P474" i="16"/>
  <c r="O474" i="16"/>
  <c r="C472" i="16"/>
  <c r="C471" i="16"/>
  <c r="P460" i="16"/>
  <c r="O460" i="16"/>
  <c r="P459" i="16"/>
  <c r="O459" i="16"/>
  <c r="P458" i="16"/>
  <c r="O458" i="16"/>
  <c r="P457" i="16"/>
  <c r="O457" i="16"/>
  <c r="P456" i="16"/>
  <c r="O456" i="16"/>
  <c r="P455" i="16"/>
  <c r="O455" i="16"/>
  <c r="P454" i="16"/>
  <c r="O454" i="16"/>
  <c r="P453" i="16"/>
  <c r="O453" i="16"/>
  <c r="P452" i="16"/>
  <c r="O452" i="16"/>
  <c r="P451" i="16"/>
  <c r="O451" i="16"/>
  <c r="C449" i="16"/>
  <c r="C448" i="16"/>
  <c r="P437" i="16"/>
  <c r="O437" i="16"/>
  <c r="P436" i="16"/>
  <c r="O436" i="16"/>
  <c r="P435" i="16"/>
  <c r="O435" i="16"/>
  <c r="P434" i="16"/>
  <c r="O434" i="16"/>
  <c r="P433" i="16"/>
  <c r="O433" i="16"/>
  <c r="P432" i="16"/>
  <c r="O432" i="16"/>
  <c r="P431" i="16"/>
  <c r="O431" i="16"/>
  <c r="P430" i="16"/>
  <c r="O430" i="16"/>
  <c r="P429" i="16"/>
  <c r="O429" i="16"/>
  <c r="P428" i="16"/>
  <c r="O428" i="16"/>
  <c r="C426" i="16"/>
  <c r="C425" i="16"/>
  <c r="P414" i="16"/>
  <c r="O414" i="16"/>
  <c r="P413" i="16"/>
  <c r="O413" i="16"/>
  <c r="P412" i="16"/>
  <c r="O412" i="16"/>
  <c r="P411" i="16"/>
  <c r="O411" i="16"/>
  <c r="P410" i="16"/>
  <c r="O410" i="16"/>
  <c r="P409" i="16"/>
  <c r="O409" i="16"/>
  <c r="P408" i="16"/>
  <c r="O408" i="16"/>
  <c r="P407" i="16"/>
  <c r="O407" i="16"/>
  <c r="P406" i="16"/>
  <c r="O406" i="16"/>
  <c r="P405" i="16"/>
  <c r="O405" i="16"/>
  <c r="C403" i="16"/>
  <c r="C402" i="16"/>
  <c r="P391" i="16"/>
  <c r="O391" i="16"/>
  <c r="P390" i="16"/>
  <c r="O390" i="16"/>
  <c r="P389" i="16"/>
  <c r="O389" i="16"/>
  <c r="P388" i="16"/>
  <c r="O388" i="16"/>
  <c r="P387" i="16"/>
  <c r="O387" i="16"/>
  <c r="P386" i="16"/>
  <c r="O386" i="16"/>
  <c r="P385" i="16"/>
  <c r="O385" i="16"/>
  <c r="P384" i="16"/>
  <c r="O384" i="16"/>
  <c r="P383" i="16"/>
  <c r="O383" i="16"/>
  <c r="P382" i="16"/>
  <c r="O382" i="16"/>
  <c r="C380" i="16"/>
  <c r="C379" i="16"/>
  <c r="P368" i="16"/>
  <c r="O368" i="16"/>
  <c r="P367" i="16"/>
  <c r="O367" i="16"/>
  <c r="P366" i="16"/>
  <c r="O366" i="16"/>
  <c r="P365" i="16"/>
  <c r="O365" i="16"/>
  <c r="P364" i="16"/>
  <c r="O364" i="16"/>
  <c r="P363" i="16"/>
  <c r="O363" i="16"/>
  <c r="P362" i="16"/>
  <c r="O362" i="16"/>
  <c r="P361" i="16"/>
  <c r="O361" i="16"/>
  <c r="P360" i="16"/>
  <c r="O360" i="16"/>
  <c r="P359" i="16"/>
  <c r="O359" i="16"/>
  <c r="C357" i="16"/>
  <c r="C356" i="16"/>
  <c r="P345" i="16"/>
  <c r="O345" i="16"/>
  <c r="P344" i="16"/>
  <c r="O344" i="16"/>
  <c r="P343" i="16"/>
  <c r="O343" i="16"/>
  <c r="P342" i="16"/>
  <c r="O342" i="16"/>
  <c r="P341" i="16"/>
  <c r="O341" i="16"/>
  <c r="P340" i="16"/>
  <c r="O340" i="16"/>
  <c r="P339" i="16"/>
  <c r="O339" i="16"/>
  <c r="P338" i="16"/>
  <c r="O338" i="16"/>
  <c r="P337" i="16"/>
  <c r="O337" i="16"/>
  <c r="P336" i="16"/>
  <c r="O336" i="16"/>
  <c r="C334" i="16"/>
  <c r="C333" i="16"/>
  <c r="P322" i="16"/>
  <c r="O322" i="16"/>
  <c r="P321" i="16"/>
  <c r="O321" i="16"/>
  <c r="P320" i="16"/>
  <c r="O320" i="16"/>
  <c r="P319" i="16"/>
  <c r="O319" i="16"/>
  <c r="P318" i="16"/>
  <c r="O318" i="16"/>
  <c r="P317" i="16"/>
  <c r="O317" i="16"/>
  <c r="P316" i="16"/>
  <c r="O316" i="16"/>
  <c r="P315" i="16"/>
  <c r="O315" i="16"/>
  <c r="P314" i="16"/>
  <c r="O314" i="16"/>
  <c r="P313" i="16"/>
  <c r="O313" i="16"/>
  <c r="C311" i="16"/>
  <c r="C310" i="16"/>
  <c r="P299" i="16"/>
  <c r="O299" i="16"/>
  <c r="P298" i="16"/>
  <c r="O298" i="16"/>
  <c r="P297" i="16"/>
  <c r="O297" i="16"/>
  <c r="P296" i="16"/>
  <c r="O296" i="16"/>
  <c r="P295" i="16"/>
  <c r="O295" i="16"/>
  <c r="P294" i="16"/>
  <c r="O294" i="16"/>
  <c r="P293" i="16"/>
  <c r="O293" i="16"/>
  <c r="P292" i="16"/>
  <c r="O292" i="16"/>
  <c r="P291" i="16"/>
  <c r="O291" i="16"/>
  <c r="P290" i="16"/>
  <c r="O290" i="16"/>
  <c r="C288" i="16"/>
  <c r="C287" i="16"/>
  <c r="P276" i="16"/>
  <c r="O276" i="16"/>
  <c r="P275" i="16"/>
  <c r="O275" i="16"/>
  <c r="P274" i="16"/>
  <c r="O274" i="16"/>
  <c r="P273" i="16"/>
  <c r="O273" i="16"/>
  <c r="P272" i="16"/>
  <c r="O272" i="16"/>
  <c r="P271" i="16"/>
  <c r="O271" i="16"/>
  <c r="P270" i="16"/>
  <c r="O270" i="16"/>
  <c r="P269" i="16"/>
  <c r="O269" i="16"/>
  <c r="P268" i="16"/>
  <c r="O268" i="16"/>
  <c r="P267" i="16"/>
  <c r="O267" i="16"/>
  <c r="C265" i="16"/>
  <c r="C264" i="16"/>
  <c r="P253" i="16"/>
  <c r="O253" i="16"/>
  <c r="P252" i="16"/>
  <c r="O252" i="16"/>
  <c r="P251" i="16"/>
  <c r="O251" i="16"/>
  <c r="P250" i="16"/>
  <c r="O250" i="16"/>
  <c r="P249" i="16"/>
  <c r="O249" i="16"/>
  <c r="P248" i="16"/>
  <c r="O248" i="16"/>
  <c r="P247" i="16"/>
  <c r="O247" i="16"/>
  <c r="P246" i="16"/>
  <c r="O246" i="16"/>
  <c r="P245" i="16"/>
  <c r="O245" i="16"/>
  <c r="P244" i="16"/>
  <c r="O244" i="16"/>
  <c r="C242" i="16"/>
  <c r="C241" i="16"/>
  <c r="P230" i="16"/>
  <c r="O230" i="16"/>
  <c r="P229" i="16"/>
  <c r="O229" i="16"/>
  <c r="P228" i="16"/>
  <c r="O228" i="16"/>
  <c r="P227" i="16"/>
  <c r="O227" i="16"/>
  <c r="P226" i="16"/>
  <c r="O226" i="16"/>
  <c r="P225" i="16"/>
  <c r="O225" i="16"/>
  <c r="P224" i="16"/>
  <c r="O224" i="16"/>
  <c r="P223" i="16"/>
  <c r="O223" i="16"/>
  <c r="P222" i="16"/>
  <c r="O222" i="16"/>
  <c r="P221" i="16"/>
  <c r="O221" i="16"/>
  <c r="C219" i="16"/>
  <c r="C218" i="16"/>
  <c r="P207" i="16"/>
  <c r="O207" i="16"/>
  <c r="P206" i="16"/>
  <c r="O206" i="16"/>
  <c r="P205" i="16"/>
  <c r="O205" i="16"/>
  <c r="P204" i="16"/>
  <c r="O204" i="16"/>
  <c r="P203" i="16"/>
  <c r="O203" i="16"/>
  <c r="P202" i="16"/>
  <c r="O202" i="16"/>
  <c r="P201" i="16"/>
  <c r="O201" i="16"/>
  <c r="P200" i="16"/>
  <c r="O200" i="16"/>
  <c r="P199" i="16"/>
  <c r="O199" i="16"/>
  <c r="P198" i="16"/>
  <c r="O198" i="16"/>
  <c r="C196" i="16"/>
  <c r="C195" i="16"/>
  <c r="P184" i="16"/>
  <c r="O184" i="16"/>
  <c r="P183" i="16"/>
  <c r="O183" i="16"/>
  <c r="P182" i="16"/>
  <c r="O182" i="16"/>
  <c r="P181" i="16"/>
  <c r="O181" i="16"/>
  <c r="P180" i="16"/>
  <c r="O180" i="16"/>
  <c r="P179" i="16"/>
  <c r="O179" i="16"/>
  <c r="P178" i="16"/>
  <c r="O178" i="16"/>
  <c r="P177" i="16"/>
  <c r="O177" i="16"/>
  <c r="P176" i="16"/>
  <c r="O176" i="16"/>
  <c r="P175" i="16"/>
  <c r="O175" i="16"/>
  <c r="C173" i="16"/>
  <c r="C172" i="16"/>
  <c r="P161" i="16"/>
  <c r="O161" i="16"/>
  <c r="P160" i="16"/>
  <c r="O160" i="16"/>
  <c r="P159" i="16"/>
  <c r="O159" i="16"/>
  <c r="P158" i="16"/>
  <c r="O158" i="16"/>
  <c r="P157" i="16"/>
  <c r="O157" i="16"/>
  <c r="P156" i="16"/>
  <c r="O156" i="16"/>
  <c r="P155" i="16"/>
  <c r="O155" i="16"/>
  <c r="P154" i="16"/>
  <c r="O154" i="16"/>
  <c r="P153" i="16"/>
  <c r="O153" i="16"/>
  <c r="P152" i="16"/>
  <c r="O152" i="16"/>
  <c r="C150" i="16"/>
  <c r="C149" i="16"/>
  <c r="P137" i="16"/>
  <c r="O137" i="16"/>
  <c r="P136" i="16"/>
  <c r="O136" i="16"/>
  <c r="P135" i="16"/>
  <c r="O135" i="16"/>
  <c r="P134" i="16"/>
  <c r="O134" i="16"/>
  <c r="P133" i="16"/>
  <c r="O133" i="16"/>
  <c r="P132" i="16"/>
  <c r="O132" i="16"/>
  <c r="P131" i="16"/>
  <c r="O131" i="16"/>
  <c r="P130" i="16"/>
  <c r="O130" i="16"/>
  <c r="P129" i="16"/>
  <c r="O129" i="16"/>
  <c r="P128" i="16"/>
  <c r="O128" i="16"/>
  <c r="C126" i="16"/>
  <c r="C125" i="16"/>
  <c r="P113" i="16"/>
  <c r="O113" i="16"/>
  <c r="P112" i="16"/>
  <c r="O112" i="16"/>
  <c r="P111" i="16"/>
  <c r="O111" i="16"/>
  <c r="P110" i="16"/>
  <c r="O110" i="16"/>
  <c r="P109" i="16"/>
  <c r="O109" i="16"/>
  <c r="P108" i="16"/>
  <c r="O108" i="16"/>
  <c r="P107" i="16"/>
  <c r="O107" i="16"/>
  <c r="P106" i="16"/>
  <c r="O106" i="16"/>
  <c r="P105" i="16"/>
  <c r="O105" i="16"/>
  <c r="P104" i="16"/>
  <c r="O104" i="16"/>
  <c r="C102" i="16"/>
  <c r="C101" i="16"/>
  <c r="P89" i="16"/>
  <c r="O89" i="16"/>
  <c r="P88" i="16"/>
  <c r="O88" i="16"/>
  <c r="P87" i="16"/>
  <c r="O87" i="16"/>
  <c r="P86" i="16"/>
  <c r="O86" i="16"/>
  <c r="P85" i="16"/>
  <c r="O85" i="16"/>
  <c r="P84" i="16"/>
  <c r="O84" i="16"/>
  <c r="P83" i="16"/>
  <c r="O83" i="16"/>
  <c r="P82" i="16"/>
  <c r="O82" i="16"/>
  <c r="P81" i="16"/>
  <c r="O81" i="16"/>
  <c r="P80" i="16"/>
  <c r="O80" i="16"/>
  <c r="C78" i="16"/>
  <c r="C77" i="16"/>
  <c r="P65" i="16"/>
  <c r="O65" i="16"/>
  <c r="P64" i="16"/>
  <c r="O64" i="16"/>
  <c r="P63" i="16"/>
  <c r="O63" i="16"/>
  <c r="P62" i="16"/>
  <c r="O62" i="16"/>
  <c r="P61" i="16"/>
  <c r="O61" i="16"/>
  <c r="P60" i="16"/>
  <c r="O60" i="16"/>
  <c r="P59" i="16"/>
  <c r="O59" i="16"/>
  <c r="P58" i="16"/>
  <c r="O58" i="16"/>
  <c r="P57" i="16"/>
  <c r="O57" i="16"/>
  <c r="P56" i="16"/>
  <c r="O56" i="16"/>
  <c r="C54" i="16"/>
  <c r="C53" i="16"/>
  <c r="P41" i="16"/>
  <c r="O41" i="16"/>
  <c r="P40" i="16"/>
  <c r="O40" i="16"/>
  <c r="P39" i="16"/>
  <c r="O39" i="16"/>
  <c r="P38" i="16"/>
  <c r="O38" i="16"/>
  <c r="P37" i="16"/>
  <c r="O37" i="16"/>
  <c r="P36" i="16"/>
  <c r="O36" i="16"/>
  <c r="P35" i="16"/>
  <c r="O35" i="16"/>
  <c r="P34" i="16"/>
  <c r="O34" i="16"/>
  <c r="P33" i="16"/>
  <c r="O33" i="16"/>
  <c r="P32" i="16"/>
  <c r="O32" i="16"/>
  <c r="C30" i="16"/>
  <c r="C29" i="16"/>
  <c r="M18" i="16"/>
  <c r="M42" i="16" s="1"/>
  <c r="M66" i="16" s="1"/>
  <c r="M90" i="16" s="1"/>
  <c r="M114" i="16" s="1"/>
  <c r="M138" i="16" s="1"/>
  <c r="M162" i="16" s="1"/>
  <c r="M185" i="16" s="1"/>
  <c r="M208" i="16" s="1"/>
  <c r="M231" i="16" s="1"/>
  <c r="M254" i="16" s="1"/>
  <c r="M277" i="16" s="1"/>
  <c r="M300" i="16" s="1"/>
  <c r="M323" i="16" s="1"/>
  <c r="M346" i="16" s="1"/>
  <c r="M369" i="16" s="1"/>
  <c r="M392" i="16" s="1"/>
  <c r="M415" i="16" s="1"/>
  <c r="M438" i="16" s="1"/>
  <c r="M461" i="16" s="1"/>
  <c r="M484" i="16" s="1"/>
  <c r="M507" i="16" s="1"/>
  <c r="M530" i="16" s="1"/>
  <c r="M553" i="16" s="1"/>
  <c r="D13" i="20" s="1"/>
  <c r="E13" i="20" s="1"/>
  <c r="P17" i="16"/>
  <c r="O17" i="16"/>
  <c r="P16" i="16"/>
  <c r="O16" i="16"/>
  <c r="P15" i="16"/>
  <c r="O15" i="16"/>
  <c r="P14" i="16"/>
  <c r="O14" i="16"/>
  <c r="P13" i="16"/>
  <c r="O13" i="16"/>
  <c r="P12" i="16"/>
  <c r="O12" i="16"/>
  <c r="P11" i="16"/>
  <c r="O11" i="16"/>
  <c r="P10" i="16"/>
  <c r="O10" i="16"/>
  <c r="P9" i="16"/>
  <c r="O9" i="16"/>
  <c r="P8" i="16"/>
  <c r="O8" i="16"/>
  <c r="C6" i="16"/>
  <c r="C5" i="16"/>
  <c r="T152" i="15"/>
  <c r="S152" i="15"/>
  <c r="T151" i="15"/>
  <c r="S151" i="15"/>
  <c r="T150" i="15"/>
  <c r="S150" i="15"/>
  <c r="T149" i="15"/>
  <c r="S149" i="15"/>
  <c r="T148" i="15"/>
  <c r="S148" i="15"/>
  <c r="T147" i="15"/>
  <c r="S147" i="15"/>
  <c r="T146" i="15"/>
  <c r="S146" i="15"/>
  <c r="T145" i="15"/>
  <c r="S145" i="15"/>
  <c r="T144" i="15"/>
  <c r="S144" i="15"/>
  <c r="T143" i="15"/>
  <c r="S143" i="15"/>
  <c r="C141" i="15"/>
  <c r="C140" i="15"/>
  <c r="T125" i="15"/>
  <c r="S125" i="15"/>
  <c r="T124" i="15"/>
  <c r="S124" i="15"/>
  <c r="T123" i="15"/>
  <c r="S123" i="15"/>
  <c r="T122" i="15"/>
  <c r="S122" i="15"/>
  <c r="T121" i="15"/>
  <c r="S121" i="15"/>
  <c r="T120" i="15"/>
  <c r="S120" i="15"/>
  <c r="T119" i="15"/>
  <c r="S119" i="15"/>
  <c r="T118" i="15"/>
  <c r="S118" i="15"/>
  <c r="T117" i="15"/>
  <c r="S117" i="15"/>
  <c r="T116" i="15"/>
  <c r="S116" i="15"/>
  <c r="C114" i="15"/>
  <c r="C113" i="15"/>
  <c r="T98" i="15"/>
  <c r="S98" i="15"/>
  <c r="T97" i="15"/>
  <c r="S97" i="15"/>
  <c r="T96" i="15"/>
  <c r="S96" i="15"/>
  <c r="T95" i="15"/>
  <c r="S95" i="15"/>
  <c r="T94" i="15"/>
  <c r="S94" i="15"/>
  <c r="T93" i="15"/>
  <c r="S93" i="15"/>
  <c r="T92" i="15"/>
  <c r="S92" i="15"/>
  <c r="T91" i="15"/>
  <c r="S91" i="15"/>
  <c r="T90" i="15"/>
  <c r="S90" i="15"/>
  <c r="T89" i="15"/>
  <c r="S89" i="15"/>
  <c r="C87" i="15"/>
  <c r="C86" i="15"/>
  <c r="T71" i="15"/>
  <c r="S71" i="15"/>
  <c r="T70" i="15"/>
  <c r="S70" i="15"/>
  <c r="T69" i="15"/>
  <c r="S69" i="15"/>
  <c r="T68" i="15"/>
  <c r="S68" i="15"/>
  <c r="T67" i="15"/>
  <c r="S67" i="15"/>
  <c r="T66" i="15"/>
  <c r="S66" i="15"/>
  <c r="T65" i="15"/>
  <c r="S65" i="15"/>
  <c r="T64" i="15"/>
  <c r="S64" i="15"/>
  <c r="T63" i="15"/>
  <c r="S63" i="15"/>
  <c r="T62" i="15"/>
  <c r="S62" i="15"/>
  <c r="C60" i="15"/>
  <c r="C59" i="15"/>
  <c r="T44" i="15"/>
  <c r="S44" i="15"/>
  <c r="T43" i="15"/>
  <c r="S43" i="15"/>
  <c r="T42" i="15"/>
  <c r="S42" i="15"/>
  <c r="T41" i="15"/>
  <c r="S41" i="15"/>
  <c r="T40" i="15"/>
  <c r="S40" i="15"/>
  <c r="T39" i="15"/>
  <c r="S39" i="15"/>
  <c r="T38" i="15"/>
  <c r="S38" i="15"/>
  <c r="T37" i="15"/>
  <c r="S37" i="15"/>
  <c r="T36" i="15"/>
  <c r="S36" i="15"/>
  <c r="T35" i="15"/>
  <c r="S35" i="15"/>
  <c r="C33" i="15"/>
  <c r="C32" i="15"/>
  <c r="Q18" i="15"/>
  <c r="Q45" i="15" s="1"/>
  <c r="Q72" i="15" s="1"/>
  <c r="Q99" i="15" s="1"/>
  <c r="Q126" i="15" s="1"/>
  <c r="Q153" i="15" s="1"/>
  <c r="D12" i="20" s="1"/>
  <c r="E12" i="20" s="1"/>
  <c r="T17" i="15"/>
  <c r="S17" i="15"/>
  <c r="T16" i="15"/>
  <c r="S16" i="15"/>
  <c r="T15" i="15"/>
  <c r="S15" i="15"/>
  <c r="T14" i="15"/>
  <c r="S14" i="15"/>
  <c r="T13" i="15"/>
  <c r="S13" i="15"/>
  <c r="T12" i="15"/>
  <c r="S12" i="15"/>
  <c r="T11" i="15"/>
  <c r="S11" i="15"/>
  <c r="T10" i="15"/>
  <c r="S10" i="15"/>
  <c r="T9" i="15"/>
  <c r="S9" i="15"/>
  <c r="T8" i="15"/>
  <c r="S8" i="15"/>
  <c r="C6" i="15"/>
  <c r="C5" i="15"/>
  <c r="T665" i="14"/>
  <c r="S665" i="14"/>
  <c r="T664" i="14"/>
  <c r="S664" i="14"/>
  <c r="T663" i="14"/>
  <c r="S663" i="14"/>
  <c r="T662" i="14"/>
  <c r="S662" i="14"/>
  <c r="T661" i="14"/>
  <c r="S661" i="14"/>
  <c r="T660" i="14"/>
  <c r="S660" i="14"/>
  <c r="T659" i="14"/>
  <c r="S659" i="14"/>
  <c r="T658" i="14"/>
  <c r="S658" i="14"/>
  <c r="T657" i="14"/>
  <c r="S657" i="14"/>
  <c r="T656" i="14"/>
  <c r="S656" i="14"/>
  <c r="C654" i="14"/>
  <c r="C653" i="14"/>
  <c r="T638" i="14"/>
  <c r="S638" i="14"/>
  <c r="T637" i="14"/>
  <c r="S637" i="14"/>
  <c r="T636" i="14"/>
  <c r="S636" i="14"/>
  <c r="T635" i="14"/>
  <c r="S635" i="14"/>
  <c r="T634" i="14"/>
  <c r="S634" i="14"/>
  <c r="T633" i="14"/>
  <c r="S633" i="14"/>
  <c r="T632" i="14"/>
  <c r="S632" i="14"/>
  <c r="T631" i="14"/>
  <c r="S631" i="14"/>
  <c r="T630" i="14"/>
  <c r="S630" i="14"/>
  <c r="T629" i="14"/>
  <c r="S629" i="14"/>
  <c r="C627" i="14"/>
  <c r="C626" i="14"/>
  <c r="T611" i="14"/>
  <c r="S611" i="14"/>
  <c r="T610" i="14"/>
  <c r="S610" i="14"/>
  <c r="T609" i="14"/>
  <c r="S609" i="14"/>
  <c r="T608" i="14"/>
  <c r="S608" i="14"/>
  <c r="T607" i="14"/>
  <c r="S607" i="14"/>
  <c r="T606" i="14"/>
  <c r="S606" i="14"/>
  <c r="T605" i="14"/>
  <c r="S605" i="14"/>
  <c r="T604" i="14"/>
  <c r="S604" i="14"/>
  <c r="T603" i="14"/>
  <c r="S603" i="14"/>
  <c r="T602" i="14"/>
  <c r="S602" i="14"/>
  <c r="C600" i="14"/>
  <c r="C599" i="14"/>
  <c r="T584" i="14"/>
  <c r="S584" i="14"/>
  <c r="T583" i="14"/>
  <c r="S583" i="14"/>
  <c r="T582" i="14"/>
  <c r="S582" i="14"/>
  <c r="T581" i="14"/>
  <c r="S581" i="14"/>
  <c r="T580" i="14"/>
  <c r="S580" i="14"/>
  <c r="T579" i="14"/>
  <c r="S579" i="14"/>
  <c r="T578" i="14"/>
  <c r="S578" i="14"/>
  <c r="T577" i="14"/>
  <c r="S577" i="14"/>
  <c r="T576" i="14"/>
  <c r="S576" i="14"/>
  <c r="T575" i="14"/>
  <c r="S575" i="14"/>
  <c r="C573" i="14"/>
  <c r="C572" i="14"/>
  <c r="T557" i="14"/>
  <c r="S557" i="14"/>
  <c r="T556" i="14"/>
  <c r="S556" i="14"/>
  <c r="T555" i="14"/>
  <c r="S555" i="14"/>
  <c r="T554" i="14"/>
  <c r="S554" i="14"/>
  <c r="T553" i="14"/>
  <c r="S553" i="14"/>
  <c r="T552" i="14"/>
  <c r="S552" i="14"/>
  <c r="T551" i="14"/>
  <c r="S551" i="14"/>
  <c r="T550" i="14"/>
  <c r="S550" i="14"/>
  <c r="T549" i="14"/>
  <c r="S549" i="14"/>
  <c r="T548" i="14"/>
  <c r="S548" i="14"/>
  <c r="C546" i="14"/>
  <c r="C545" i="14"/>
  <c r="T530" i="14"/>
  <c r="S530" i="14"/>
  <c r="T529" i="14"/>
  <c r="S529" i="14"/>
  <c r="T528" i="14"/>
  <c r="S528" i="14"/>
  <c r="T527" i="14"/>
  <c r="S527" i="14"/>
  <c r="T526" i="14"/>
  <c r="S526" i="14"/>
  <c r="T525" i="14"/>
  <c r="S525" i="14"/>
  <c r="T524" i="14"/>
  <c r="S524" i="14"/>
  <c r="T523" i="14"/>
  <c r="S523" i="14"/>
  <c r="T522" i="14"/>
  <c r="S522" i="14"/>
  <c r="T521" i="14"/>
  <c r="S521" i="14"/>
  <c r="C519" i="14"/>
  <c r="C518" i="14"/>
  <c r="T503" i="14"/>
  <c r="S503" i="14"/>
  <c r="T502" i="14"/>
  <c r="S502" i="14"/>
  <c r="T501" i="14"/>
  <c r="S501" i="14"/>
  <c r="T500" i="14"/>
  <c r="S500" i="14"/>
  <c r="T499" i="14"/>
  <c r="S499" i="14"/>
  <c r="T498" i="14"/>
  <c r="S498" i="14"/>
  <c r="T497" i="14"/>
  <c r="S497" i="14"/>
  <c r="T496" i="14"/>
  <c r="S496" i="14"/>
  <c r="T495" i="14"/>
  <c r="S495" i="14"/>
  <c r="T494" i="14"/>
  <c r="S494" i="14"/>
  <c r="C492" i="14"/>
  <c r="C491" i="14"/>
  <c r="T476" i="14"/>
  <c r="S476" i="14"/>
  <c r="T475" i="14"/>
  <c r="S475" i="14"/>
  <c r="T474" i="14"/>
  <c r="S474" i="14"/>
  <c r="T473" i="14"/>
  <c r="S473" i="14"/>
  <c r="T472" i="14"/>
  <c r="S472" i="14"/>
  <c r="T471" i="14"/>
  <c r="S471" i="14"/>
  <c r="T470" i="14"/>
  <c r="S470" i="14"/>
  <c r="T469" i="14"/>
  <c r="S469" i="14"/>
  <c r="T468" i="14"/>
  <c r="S468" i="14"/>
  <c r="T467" i="14"/>
  <c r="S467" i="14"/>
  <c r="C465" i="14"/>
  <c r="C464" i="14"/>
  <c r="T449" i="14"/>
  <c r="S449" i="14"/>
  <c r="T448" i="14"/>
  <c r="S448" i="14"/>
  <c r="T447" i="14"/>
  <c r="S447" i="14"/>
  <c r="T446" i="14"/>
  <c r="S446" i="14"/>
  <c r="T445" i="14"/>
  <c r="S445" i="14"/>
  <c r="T444" i="14"/>
  <c r="S444" i="14"/>
  <c r="T443" i="14"/>
  <c r="S443" i="14"/>
  <c r="T442" i="14"/>
  <c r="S442" i="14"/>
  <c r="T441" i="14"/>
  <c r="S441" i="14"/>
  <c r="T440" i="14"/>
  <c r="S440" i="14"/>
  <c r="C438" i="14"/>
  <c r="C437" i="14"/>
  <c r="T422" i="14"/>
  <c r="S422" i="14"/>
  <c r="T421" i="14"/>
  <c r="S421" i="14"/>
  <c r="T420" i="14"/>
  <c r="S420" i="14"/>
  <c r="T419" i="14"/>
  <c r="S419" i="14"/>
  <c r="T418" i="14"/>
  <c r="S418" i="14"/>
  <c r="T417" i="14"/>
  <c r="S417" i="14"/>
  <c r="T416" i="14"/>
  <c r="S416" i="14"/>
  <c r="T415" i="14"/>
  <c r="S415" i="14"/>
  <c r="T414" i="14"/>
  <c r="S414" i="14"/>
  <c r="T413" i="14"/>
  <c r="S413" i="14"/>
  <c r="C411" i="14"/>
  <c r="C410" i="14"/>
  <c r="T395" i="14"/>
  <c r="S395" i="14"/>
  <c r="T394" i="14"/>
  <c r="S394" i="14"/>
  <c r="T393" i="14"/>
  <c r="S393" i="14"/>
  <c r="T392" i="14"/>
  <c r="S392" i="14"/>
  <c r="T391" i="14"/>
  <c r="S391" i="14"/>
  <c r="T390" i="14"/>
  <c r="S390" i="14"/>
  <c r="T389" i="14"/>
  <c r="S389" i="14"/>
  <c r="T388" i="14"/>
  <c r="S388" i="14"/>
  <c r="T387" i="14"/>
  <c r="S387" i="14"/>
  <c r="T386" i="14"/>
  <c r="S386" i="14"/>
  <c r="C384" i="14"/>
  <c r="C383" i="14"/>
  <c r="T368" i="14"/>
  <c r="S368" i="14"/>
  <c r="T367" i="14"/>
  <c r="S367" i="14"/>
  <c r="T366" i="14"/>
  <c r="S366" i="14"/>
  <c r="T365" i="14"/>
  <c r="S365" i="14"/>
  <c r="T364" i="14"/>
  <c r="S364" i="14"/>
  <c r="T363" i="14"/>
  <c r="S363" i="14"/>
  <c r="T362" i="14"/>
  <c r="S362" i="14"/>
  <c r="T361" i="14"/>
  <c r="S361" i="14"/>
  <c r="T360" i="14"/>
  <c r="S360" i="14"/>
  <c r="T359" i="14"/>
  <c r="S359" i="14"/>
  <c r="C357" i="14"/>
  <c r="C356" i="14"/>
  <c r="T341" i="14"/>
  <c r="S341" i="14"/>
  <c r="T340" i="14"/>
  <c r="S340" i="14"/>
  <c r="T339" i="14"/>
  <c r="S339" i="14"/>
  <c r="T338" i="14"/>
  <c r="S338" i="14"/>
  <c r="T337" i="14"/>
  <c r="S337" i="14"/>
  <c r="T336" i="14"/>
  <c r="S336" i="14"/>
  <c r="T335" i="14"/>
  <c r="S335" i="14"/>
  <c r="T334" i="14"/>
  <c r="S334" i="14"/>
  <c r="T333" i="14"/>
  <c r="S333" i="14"/>
  <c r="T332" i="14"/>
  <c r="S332" i="14"/>
  <c r="C330" i="14"/>
  <c r="C329" i="14"/>
  <c r="T314" i="14"/>
  <c r="S314" i="14"/>
  <c r="T313" i="14"/>
  <c r="S313" i="14"/>
  <c r="T312" i="14"/>
  <c r="S312" i="14"/>
  <c r="T311" i="14"/>
  <c r="S311" i="14"/>
  <c r="T310" i="14"/>
  <c r="S310" i="14"/>
  <c r="T309" i="14"/>
  <c r="S309" i="14"/>
  <c r="T308" i="14"/>
  <c r="S308" i="14"/>
  <c r="T307" i="14"/>
  <c r="S307" i="14"/>
  <c r="T306" i="14"/>
  <c r="S306" i="14"/>
  <c r="T305" i="14"/>
  <c r="S305" i="14"/>
  <c r="C303" i="14"/>
  <c r="C302" i="14"/>
  <c r="T287" i="14"/>
  <c r="S287" i="14"/>
  <c r="T286" i="14"/>
  <c r="S286" i="14"/>
  <c r="T285" i="14"/>
  <c r="S285" i="14"/>
  <c r="T284" i="14"/>
  <c r="S284" i="14"/>
  <c r="T283" i="14"/>
  <c r="S283" i="14"/>
  <c r="T282" i="14"/>
  <c r="S282" i="14"/>
  <c r="T281" i="14"/>
  <c r="S281" i="14"/>
  <c r="T280" i="14"/>
  <c r="S280" i="14"/>
  <c r="T279" i="14"/>
  <c r="S279" i="14"/>
  <c r="T278" i="14"/>
  <c r="S278" i="14"/>
  <c r="C276" i="14"/>
  <c r="C275" i="14"/>
  <c r="T260" i="14"/>
  <c r="S260" i="14"/>
  <c r="T259" i="14"/>
  <c r="S259" i="14"/>
  <c r="T258" i="14"/>
  <c r="S258" i="14"/>
  <c r="T257" i="14"/>
  <c r="S257" i="14"/>
  <c r="T256" i="14"/>
  <c r="S256" i="14"/>
  <c r="T255" i="14"/>
  <c r="S255" i="14"/>
  <c r="T254" i="14"/>
  <c r="S254" i="14"/>
  <c r="T253" i="14"/>
  <c r="S253" i="14"/>
  <c r="T252" i="14"/>
  <c r="S252" i="14"/>
  <c r="T251" i="14"/>
  <c r="S251" i="14"/>
  <c r="C249" i="14"/>
  <c r="C248" i="14"/>
  <c r="T233" i="14"/>
  <c r="S233" i="14"/>
  <c r="T232" i="14"/>
  <c r="S232" i="14"/>
  <c r="T231" i="14"/>
  <c r="S231" i="14"/>
  <c r="T230" i="14"/>
  <c r="S230" i="14"/>
  <c r="T229" i="14"/>
  <c r="S229" i="14"/>
  <c r="T228" i="14"/>
  <c r="S228" i="14"/>
  <c r="T227" i="14"/>
  <c r="S227" i="14"/>
  <c r="T226" i="14"/>
  <c r="S226" i="14"/>
  <c r="T225" i="14"/>
  <c r="S225" i="14"/>
  <c r="T224" i="14"/>
  <c r="S224" i="14"/>
  <c r="C222" i="14"/>
  <c r="C221" i="14"/>
  <c r="T206" i="14"/>
  <c r="S206" i="14"/>
  <c r="T205" i="14"/>
  <c r="S205" i="14"/>
  <c r="T204" i="14"/>
  <c r="S204" i="14"/>
  <c r="T203" i="14"/>
  <c r="S203" i="14"/>
  <c r="T202" i="14"/>
  <c r="S202" i="14"/>
  <c r="T201" i="14"/>
  <c r="S201" i="14"/>
  <c r="T200" i="14"/>
  <c r="S200" i="14"/>
  <c r="T199" i="14"/>
  <c r="S199" i="14"/>
  <c r="T198" i="14"/>
  <c r="S198" i="14"/>
  <c r="T197" i="14"/>
  <c r="S197" i="14"/>
  <c r="C195" i="14"/>
  <c r="C194" i="14"/>
  <c r="T179" i="14"/>
  <c r="S179" i="14"/>
  <c r="T178" i="14"/>
  <c r="S178" i="14"/>
  <c r="T177" i="14"/>
  <c r="S177" i="14"/>
  <c r="T176" i="14"/>
  <c r="S176" i="14"/>
  <c r="T175" i="14"/>
  <c r="S175" i="14"/>
  <c r="T174" i="14"/>
  <c r="S174" i="14"/>
  <c r="T173" i="14"/>
  <c r="S173" i="14"/>
  <c r="T172" i="14"/>
  <c r="S172" i="14"/>
  <c r="T171" i="14"/>
  <c r="S171" i="14"/>
  <c r="T170" i="14"/>
  <c r="S170" i="14"/>
  <c r="C168" i="14"/>
  <c r="C167" i="14"/>
  <c r="T152" i="14"/>
  <c r="S152" i="14"/>
  <c r="T151" i="14"/>
  <c r="S151" i="14"/>
  <c r="T150" i="14"/>
  <c r="S150" i="14"/>
  <c r="T149" i="14"/>
  <c r="S149" i="14"/>
  <c r="T148" i="14"/>
  <c r="S148" i="14"/>
  <c r="T147" i="14"/>
  <c r="S147" i="14"/>
  <c r="T146" i="14"/>
  <c r="S146" i="14"/>
  <c r="T145" i="14"/>
  <c r="S145" i="14"/>
  <c r="T144" i="14"/>
  <c r="S144" i="14"/>
  <c r="T143" i="14"/>
  <c r="S143" i="14"/>
  <c r="C141" i="14"/>
  <c r="C140" i="14"/>
  <c r="T125" i="14"/>
  <c r="S125" i="14"/>
  <c r="T124" i="14"/>
  <c r="S124" i="14"/>
  <c r="T123" i="14"/>
  <c r="S123" i="14"/>
  <c r="T122" i="14"/>
  <c r="S122" i="14"/>
  <c r="T121" i="14"/>
  <c r="S121" i="14"/>
  <c r="T120" i="14"/>
  <c r="S120" i="14"/>
  <c r="T119" i="14"/>
  <c r="S119" i="14"/>
  <c r="T118" i="14"/>
  <c r="S118" i="14"/>
  <c r="T117" i="14"/>
  <c r="S117" i="14"/>
  <c r="T116" i="14"/>
  <c r="S116" i="14"/>
  <c r="C114" i="14"/>
  <c r="C113" i="14"/>
  <c r="T98" i="14"/>
  <c r="S98" i="14"/>
  <c r="T97" i="14"/>
  <c r="S97" i="14"/>
  <c r="T96" i="14"/>
  <c r="S96" i="14"/>
  <c r="T95" i="14"/>
  <c r="S95" i="14"/>
  <c r="T94" i="14"/>
  <c r="S94" i="14"/>
  <c r="T93" i="14"/>
  <c r="S93" i="14"/>
  <c r="T92" i="14"/>
  <c r="S92" i="14"/>
  <c r="T91" i="14"/>
  <c r="S91" i="14"/>
  <c r="T90" i="14"/>
  <c r="S90" i="14"/>
  <c r="T89" i="14"/>
  <c r="S89" i="14"/>
  <c r="C87" i="14"/>
  <c r="C86" i="14"/>
  <c r="T71" i="14"/>
  <c r="S71" i="14"/>
  <c r="T70" i="14"/>
  <c r="S70" i="14"/>
  <c r="T69" i="14"/>
  <c r="S69" i="14"/>
  <c r="T68" i="14"/>
  <c r="S68" i="14"/>
  <c r="T67" i="14"/>
  <c r="S67" i="14"/>
  <c r="T66" i="14"/>
  <c r="S66" i="14"/>
  <c r="T65" i="14"/>
  <c r="S65" i="14"/>
  <c r="T64" i="14"/>
  <c r="S64" i="14"/>
  <c r="T63" i="14"/>
  <c r="S63" i="14"/>
  <c r="T62" i="14"/>
  <c r="S62" i="14"/>
  <c r="C60" i="14"/>
  <c r="C59" i="14"/>
  <c r="T44" i="14"/>
  <c r="S44" i="14"/>
  <c r="T43" i="14"/>
  <c r="S43" i="14"/>
  <c r="T42" i="14"/>
  <c r="S42" i="14"/>
  <c r="T41" i="14"/>
  <c r="S41" i="14"/>
  <c r="T40" i="14"/>
  <c r="S40" i="14"/>
  <c r="T39" i="14"/>
  <c r="S39" i="14"/>
  <c r="T38" i="14"/>
  <c r="S38" i="14"/>
  <c r="T37" i="14"/>
  <c r="S37" i="14"/>
  <c r="T36" i="14"/>
  <c r="S36" i="14"/>
  <c r="T35" i="14"/>
  <c r="S35" i="14"/>
  <c r="C33" i="14"/>
  <c r="C32" i="14"/>
  <c r="Q18" i="14"/>
  <c r="Q45" i="14" s="1"/>
  <c r="Q72" i="14" s="1"/>
  <c r="Q99" i="14" s="1"/>
  <c r="Q126" i="14" s="1"/>
  <c r="Q153" i="14" s="1"/>
  <c r="Q180" i="14" s="1"/>
  <c r="Q207" i="14" s="1"/>
  <c r="Q234" i="14" s="1"/>
  <c r="Q261" i="14" s="1"/>
  <c r="Q288" i="14" s="1"/>
  <c r="Q315" i="14" s="1"/>
  <c r="Q342" i="14" s="1"/>
  <c r="Q369" i="14" s="1"/>
  <c r="Q396" i="14" s="1"/>
  <c r="Q423" i="14" s="1"/>
  <c r="Q450" i="14" s="1"/>
  <c r="Q477" i="14" s="1"/>
  <c r="Q504" i="14" s="1"/>
  <c r="Q531" i="14" s="1"/>
  <c r="Q558" i="14" s="1"/>
  <c r="Q585" i="14" s="1"/>
  <c r="Q612" i="14" s="1"/>
  <c r="Q639" i="14" s="1"/>
  <c r="Q666" i="14" s="1"/>
  <c r="D11" i="20" s="1"/>
  <c r="E11" i="20" s="1"/>
  <c r="T17" i="14"/>
  <c r="S17" i="14"/>
  <c r="T16" i="14"/>
  <c r="S16" i="14"/>
  <c r="T15" i="14"/>
  <c r="S15" i="14"/>
  <c r="T14" i="14"/>
  <c r="S14" i="14"/>
  <c r="T13" i="14"/>
  <c r="S13" i="14"/>
  <c r="T12" i="14"/>
  <c r="S12" i="14"/>
  <c r="T11" i="14"/>
  <c r="S11" i="14"/>
  <c r="T10" i="14"/>
  <c r="S10" i="14"/>
  <c r="T9" i="14"/>
  <c r="S9" i="14"/>
  <c r="T8" i="14"/>
  <c r="S8" i="14"/>
  <c r="C6" i="14"/>
  <c r="C5" i="14"/>
  <c r="K1054" i="13"/>
  <c r="J1054" i="13"/>
  <c r="K1053" i="13"/>
  <c r="J1053" i="13"/>
  <c r="K1052" i="13"/>
  <c r="J1052" i="13"/>
  <c r="K1051" i="13"/>
  <c r="J1051" i="13"/>
  <c r="K1050" i="13"/>
  <c r="J1050" i="13"/>
  <c r="K1049" i="13"/>
  <c r="J1049" i="13"/>
  <c r="K1048" i="13"/>
  <c r="J1048" i="13"/>
  <c r="K1047" i="13"/>
  <c r="J1047" i="13"/>
  <c r="K1046" i="13"/>
  <c r="J1046" i="13"/>
  <c r="K1045" i="13"/>
  <c r="J1045" i="13"/>
  <c r="K1044" i="13"/>
  <c r="J1044" i="13"/>
  <c r="K1043" i="13"/>
  <c r="J1043" i="13"/>
  <c r="K1042" i="13"/>
  <c r="J1042" i="13"/>
  <c r="K1041" i="13"/>
  <c r="J1041" i="13"/>
  <c r="K1040" i="13"/>
  <c r="J1040" i="13"/>
  <c r="K1039" i="13"/>
  <c r="J1039" i="13"/>
  <c r="K1038" i="13"/>
  <c r="J1038" i="13"/>
  <c r="K1037" i="13"/>
  <c r="J1037" i="13"/>
  <c r="K1036" i="13"/>
  <c r="J1036" i="13"/>
  <c r="K1035" i="13"/>
  <c r="J1035" i="13"/>
  <c r="C1031" i="13"/>
  <c r="C1030" i="13"/>
  <c r="K1018" i="13"/>
  <c r="J1018" i="13"/>
  <c r="K1017" i="13"/>
  <c r="J1017" i="13"/>
  <c r="K1016" i="13"/>
  <c r="J1016" i="13"/>
  <c r="K1015" i="13"/>
  <c r="J1015" i="13"/>
  <c r="K1014" i="13"/>
  <c r="J1014" i="13"/>
  <c r="K1013" i="13"/>
  <c r="J1013" i="13"/>
  <c r="K1012" i="13"/>
  <c r="J1012" i="13"/>
  <c r="K1011" i="13"/>
  <c r="J1011" i="13"/>
  <c r="K1010" i="13"/>
  <c r="J1010" i="13"/>
  <c r="K1009" i="13"/>
  <c r="J1009" i="13"/>
  <c r="K1008" i="13"/>
  <c r="J1008" i="13"/>
  <c r="K1007" i="13"/>
  <c r="J1007" i="13"/>
  <c r="K1006" i="13"/>
  <c r="J1006" i="13"/>
  <c r="K1005" i="13"/>
  <c r="J1005" i="13"/>
  <c r="K1004" i="13"/>
  <c r="J1004" i="13"/>
  <c r="K1003" i="13"/>
  <c r="J1003" i="13"/>
  <c r="K1002" i="13"/>
  <c r="J1002" i="13"/>
  <c r="K1001" i="13"/>
  <c r="J1001" i="13"/>
  <c r="K1000" i="13"/>
  <c r="J1000" i="13"/>
  <c r="K999" i="13"/>
  <c r="J999" i="13"/>
  <c r="C995" i="13"/>
  <c r="C994" i="13"/>
  <c r="K983" i="13"/>
  <c r="J983" i="13"/>
  <c r="K982" i="13"/>
  <c r="J982" i="13"/>
  <c r="K981" i="13"/>
  <c r="J981" i="13"/>
  <c r="K980" i="13"/>
  <c r="J980" i="13"/>
  <c r="K979" i="13"/>
  <c r="J979" i="13"/>
  <c r="K978" i="13"/>
  <c r="J978" i="13"/>
  <c r="K977" i="13"/>
  <c r="J977" i="13"/>
  <c r="K976" i="13"/>
  <c r="J976" i="13"/>
  <c r="K975" i="13"/>
  <c r="J975" i="13"/>
  <c r="K974" i="13"/>
  <c r="J974" i="13"/>
  <c r="K973" i="13"/>
  <c r="J973" i="13"/>
  <c r="K972" i="13"/>
  <c r="J972" i="13"/>
  <c r="K971" i="13"/>
  <c r="J971" i="13"/>
  <c r="K970" i="13"/>
  <c r="J970" i="13"/>
  <c r="K969" i="13"/>
  <c r="J969" i="13"/>
  <c r="K968" i="13"/>
  <c r="J968" i="13"/>
  <c r="K967" i="13"/>
  <c r="J967" i="13"/>
  <c r="K966" i="13"/>
  <c r="J966" i="13"/>
  <c r="K965" i="13"/>
  <c r="J965" i="13"/>
  <c r="K964" i="13"/>
  <c r="J964" i="13"/>
  <c r="C960" i="13"/>
  <c r="C959" i="13"/>
  <c r="K948" i="13"/>
  <c r="J948" i="13"/>
  <c r="K947" i="13"/>
  <c r="J947" i="13"/>
  <c r="K946" i="13"/>
  <c r="J946" i="13"/>
  <c r="K945" i="13"/>
  <c r="J945" i="13"/>
  <c r="K944" i="13"/>
  <c r="J944" i="13"/>
  <c r="K943" i="13"/>
  <c r="J943" i="13"/>
  <c r="K942" i="13"/>
  <c r="J942" i="13"/>
  <c r="K941" i="13"/>
  <c r="J941" i="13"/>
  <c r="K940" i="13"/>
  <c r="J940" i="13"/>
  <c r="K939" i="13"/>
  <c r="J939" i="13"/>
  <c r="K938" i="13"/>
  <c r="J938" i="13"/>
  <c r="K937" i="13"/>
  <c r="J937" i="13"/>
  <c r="K936" i="13"/>
  <c r="J936" i="13"/>
  <c r="K935" i="13"/>
  <c r="J935" i="13"/>
  <c r="K934" i="13"/>
  <c r="J934" i="13"/>
  <c r="K933" i="13"/>
  <c r="J933" i="13"/>
  <c r="K932" i="13"/>
  <c r="J932" i="13"/>
  <c r="K931" i="13"/>
  <c r="J931" i="13"/>
  <c r="K930" i="13"/>
  <c r="J930" i="13"/>
  <c r="K929" i="13"/>
  <c r="J929" i="13"/>
  <c r="C925" i="13"/>
  <c r="C924" i="13"/>
  <c r="K913" i="13"/>
  <c r="J913" i="13"/>
  <c r="K912" i="13"/>
  <c r="J912" i="13"/>
  <c r="K911" i="13"/>
  <c r="J911" i="13"/>
  <c r="K910" i="13"/>
  <c r="J910" i="13"/>
  <c r="K909" i="13"/>
  <c r="J909" i="13"/>
  <c r="K908" i="13"/>
  <c r="J908" i="13"/>
  <c r="K907" i="13"/>
  <c r="J907" i="13"/>
  <c r="K906" i="13"/>
  <c r="J906" i="13"/>
  <c r="K905" i="13"/>
  <c r="J905" i="13"/>
  <c r="K904" i="13"/>
  <c r="J904" i="13"/>
  <c r="K903" i="13"/>
  <c r="J903" i="13"/>
  <c r="K902" i="13"/>
  <c r="J902" i="13"/>
  <c r="K901" i="13"/>
  <c r="J901" i="13"/>
  <c r="K900" i="13"/>
  <c r="J900" i="13"/>
  <c r="K899" i="13"/>
  <c r="J899" i="13"/>
  <c r="K898" i="13"/>
  <c r="J898" i="13"/>
  <c r="K897" i="13"/>
  <c r="J897" i="13"/>
  <c r="K896" i="13"/>
  <c r="J896" i="13"/>
  <c r="K895" i="13"/>
  <c r="J895" i="13"/>
  <c r="K894" i="13"/>
  <c r="J894" i="13"/>
  <c r="C890" i="13"/>
  <c r="C889" i="13"/>
  <c r="K878" i="13"/>
  <c r="J878" i="13"/>
  <c r="K877" i="13"/>
  <c r="J877" i="13"/>
  <c r="K876" i="13"/>
  <c r="J876" i="13"/>
  <c r="K875" i="13"/>
  <c r="J875" i="13"/>
  <c r="K874" i="13"/>
  <c r="J874" i="13"/>
  <c r="K873" i="13"/>
  <c r="J873" i="13"/>
  <c r="K872" i="13"/>
  <c r="J872" i="13"/>
  <c r="K871" i="13"/>
  <c r="J871" i="13"/>
  <c r="K870" i="13"/>
  <c r="J870" i="13"/>
  <c r="K869" i="13"/>
  <c r="J869" i="13"/>
  <c r="K868" i="13"/>
  <c r="J868" i="13"/>
  <c r="K867" i="13"/>
  <c r="J867" i="13"/>
  <c r="K866" i="13"/>
  <c r="J866" i="13"/>
  <c r="K865" i="13"/>
  <c r="J865" i="13"/>
  <c r="K864" i="13"/>
  <c r="J864" i="13"/>
  <c r="K863" i="13"/>
  <c r="J863" i="13"/>
  <c r="K862" i="13"/>
  <c r="J862" i="13"/>
  <c r="K861" i="13"/>
  <c r="J861" i="13"/>
  <c r="K860" i="13"/>
  <c r="J860" i="13"/>
  <c r="K859" i="13"/>
  <c r="J859" i="13"/>
  <c r="C855" i="13"/>
  <c r="C854" i="13"/>
  <c r="K843" i="13"/>
  <c r="J843" i="13"/>
  <c r="K842" i="13"/>
  <c r="J842" i="13"/>
  <c r="K841" i="13"/>
  <c r="J841" i="13"/>
  <c r="K840" i="13"/>
  <c r="J840" i="13"/>
  <c r="K839" i="13"/>
  <c r="J839" i="13"/>
  <c r="K838" i="13"/>
  <c r="J838" i="13"/>
  <c r="K837" i="13"/>
  <c r="J837" i="13"/>
  <c r="K836" i="13"/>
  <c r="J836" i="13"/>
  <c r="K835" i="13"/>
  <c r="J835" i="13"/>
  <c r="K834" i="13"/>
  <c r="J834" i="13"/>
  <c r="K833" i="13"/>
  <c r="J833" i="13"/>
  <c r="K832" i="13"/>
  <c r="J832" i="13"/>
  <c r="K831" i="13"/>
  <c r="J831" i="13"/>
  <c r="K830" i="13"/>
  <c r="J830" i="13"/>
  <c r="K829" i="13"/>
  <c r="J829" i="13"/>
  <c r="K828" i="13"/>
  <c r="J828" i="13"/>
  <c r="K827" i="13"/>
  <c r="J827" i="13"/>
  <c r="K826" i="13"/>
  <c r="J826" i="13"/>
  <c r="K825" i="13"/>
  <c r="J825" i="13"/>
  <c r="K824" i="13"/>
  <c r="J824" i="13"/>
  <c r="C820" i="13"/>
  <c r="C819" i="13"/>
  <c r="K808" i="13"/>
  <c r="J808" i="13"/>
  <c r="K807" i="13"/>
  <c r="J807" i="13"/>
  <c r="K806" i="13"/>
  <c r="J806" i="13"/>
  <c r="K805" i="13"/>
  <c r="J805" i="13"/>
  <c r="K804" i="13"/>
  <c r="J804" i="13"/>
  <c r="K803" i="13"/>
  <c r="J803" i="13"/>
  <c r="K802" i="13"/>
  <c r="J802" i="13"/>
  <c r="K801" i="13"/>
  <c r="J801" i="13"/>
  <c r="K800" i="13"/>
  <c r="J800" i="13"/>
  <c r="K799" i="13"/>
  <c r="J799" i="13"/>
  <c r="K798" i="13"/>
  <c r="J798" i="13"/>
  <c r="K797" i="13"/>
  <c r="J797" i="13"/>
  <c r="K796" i="13"/>
  <c r="J796" i="13"/>
  <c r="K795" i="13"/>
  <c r="J795" i="13"/>
  <c r="K794" i="13"/>
  <c r="J794" i="13"/>
  <c r="K793" i="13"/>
  <c r="J793" i="13"/>
  <c r="K792" i="13"/>
  <c r="J792" i="13"/>
  <c r="K791" i="13"/>
  <c r="J791" i="13"/>
  <c r="K790" i="13"/>
  <c r="J790" i="13"/>
  <c r="K789" i="13"/>
  <c r="J789" i="13"/>
  <c r="C785" i="13"/>
  <c r="C784" i="13"/>
  <c r="K772" i="13"/>
  <c r="J772" i="13"/>
  <c r="K771" i="13"/>
  <c r="J771" i="13"/>
  <c r="K770" i="13"/>
  <c r="J770" i="13"/>
  <c r="K769" i="13"/>
  <c r="J769" i="13"/>
  <c r="K768" i="13"/>
  <c r="J768" i="13"/>
  <c r="K767" i="13"/>
  <c r="J767" i="13"/>
  <c r="K766" i="13"/>
  <c r="J766" i="13"/>
  <c r="K765" i="13"/>
  <c r="J765" i="13"/>
  <c r="K764" i="13"/>
  <c r="J764" i="13"/>
  <c r="K763" i="13"/>
  <c r="J763" i="13"/>
  <c r="K762" i="13"/>
  <c r="J762" i="13"/>
  <c r="K761" i="13"/>
  <c r="J761" i="13"/>
  <c r="K760" i="13"/>
  <c r="J760" i="13"/>
  <c r="K759" i="13"/>
  <c r="J759" i="13"/>
  <c r="K758" i="13"/>
  <c r="J758" i="13"/>
  <c r="K757" i="13"/>
  <c r="J757" i="13"/>
  <c r="K756" i="13"/>
  <c r="J756" i="13"/>
  <c r="K755" i="13"/>
  <c r="J755" i="13"/>
  <c r="K754" i="13"/>
  <c r="J754" i="13"/>
  <c r="K753" i="13"/>
  <c r="J753" i="13"/>
  <c r="C749" i="13"/>
  <c r="C748" i="13"/>
  <c r="K737" i="13"/>
  <c r="J737" i="13"/>
  <c r="K736" i="13"/>
  <c r="J736" i="13"/>
  <c r="K735" i="13"/>
  <c r="J735" i="13"/>
  <c r="K734" i="13"/>
  <c r="J734" i="13"/>
  <c r="K733" i="13"/>
  <c r="J733" i="13"/>
  <c r="K732" i="13"/>
  <c r="J732" i="13"/>
  <c r="K731" i="13"/>
  <c r="J731" i="13"/>
  <c r="K730" i="13"/>
  <c r="J730" i="13"/>
  <c r="K729" i="13"/>
  <c r="J729" i="13"/>
  <c r="K728" i="13"/>
  <c r="J728" i="13"/>
  <c r="K727" i="13"/>
  <c r="J727" i="13"/>
  <c r="K726" i="13"/>
  <c r="J726" i="13"/>
  <c r="K725" i="13"/>
  <c r="J725" i="13"/>
  <c r="K724" i="13"/>
  <c r="J724" i="13"/>
  <c r="K723" i="13"/>
  <c r="J723" i="13"/>
  <c r="K722" i="13"/>
  <c r="J722" i="13"/>
  <c r="K721" i="13"/>
  <c r="J721" i="13"/>
  <c r="K720" i="13"/>
  <c r="J720" i="13"/>
  <c r="K719" i="13"/>
  <c r="J719" i="13"/>
  <c r="K718" i="13"/>
  <c r="J718" i="13"/>
  <c r="C714" i="13"/>
  <c r="C713" i="13"/>
  <c r="K701" i="13"/>
  <c r="J701" i="13"/>
  <c r="K700" i="13"/>
  <c r="J700" i="13"/>
  <c r="K699" i="13"/>
  <c r="J699" i="13"/>
  <c r="K698" i="13"/>
  <c r="J698" i="13"/>
  <c r="K697" i="13"/>
  <c r="J697" i="13"/>
  <c r="K696" i="13"/>
  <c r="J696" i="13"/>
  <c r="K695" i="13"/>
  <c r="J695" i="13"/>
  <c r="K694" i="13"/>
  <c r="J694" i="13"/>
  <c r="K693" i="13"/>
  <c r="J693" i="13"/>
  <c r="K692" i="13"/>
  <c r="J692" i="13"/>
  <c r="K691" i="13"/>
  <c r="J691" i="13"/>
  <c r="K690" i="13"/>
  <c r="J690" i="13"/>
  <c r="K689" i="13"/>
  <c r="J689" i="13"/>
  <c r="K688" i="13"/>
  <c r="J688" i="13"/>
  <c r="K687" i="13"/>
  <c r="J687" i="13"/>
  <c r="K686" i="13"/>
  <c r="J686" i="13"/>
  <c r="K685" i="13"/>
  <c r="J685" i="13"/>
  <c r="K684" i="13"/>
  <c r="J684" i="13"/>
  <c r="K683" i="13"/>
  <c r="J683" i="13"/>
  <c r="K682" i="13"/>
  <c r="J682" i="13"/>
  <c r="C678" i="13"/>
  <c r="C677" i="13"/>
  <c r="K666" i="13"/>
  <c r="J666" i="13"/>
  <c r="K665" i="13"/>
  <c r="J665" i="13"/>
  <c r="K664" i="13"/>
  <c r="J664" i="13"/>
  <c r="K663" i="13"/>
  <c r="J663" i="13"/>
  <c r="K662" i="13"/>
  <c r="J662" i="13"/>
  <c r="K661" i="13"/>
  <c r="J661" i="13"/>
  <c r="K660" i="13"/>
  <c r="J660" i="13"/>
  <c r="K659" i="13"/>
  <c r="J659" i="13"/>
  <c r="K658" i="13"/>
  <c r="J658" i="13"/>
  <c r="K657" i="13"/>
  <c r="J657" i="13"/>
  <c r="K656" i="13"/>
  <c r="J656" i="13"/>
  <c r="K655" i="13"/>
  <c r="J655" i="13"/>
  <c r="K654" i="13"/>
  <c r="J654" i="13"/>
  <c r="K653" i="13"/>
  <c r="J653" i="13"/>
  <c r="K652" i="13"/>
  <c r="J652" i="13"/>
  <c r="K651" i="13"/>
  <c r="J651" i="13"/>
  <c r="K650" i="13"/>
  <c r="J650" i="13"/>
  <c r="K649" i="13"/>
  <c r="J649" i="13"/>
  <c r="K648" i="13"/>
  <c r="J648" i="13"/>
  <c r="K647" i="13"/>
  <c r="J647" i="13"/>
  <c r="C643" i="13"/>
  <c r="C642" i="13"/>
  <c r="K630" i="13"/>
  <c r="J630" i="13"/>
  <c r="K629" i="13"/>
  <c r="J629" i="13"/>
  <c r="K628" i="13"/>
  <c r="J628" i="13"/>
  <c r="K627" i="13"/>
  <c r="J627" i="13"/>
  <c r="K626" i="13"/>
  <c r="J626" i="13"/>
  <c r="K625" i="13"/>
  <c r="J625" i="13"/>
  <c r="K624" i="13"/>
  <c r="J624" i="13"/>
  <c r="K623" i="13"/>
  <c r="J623" i="13"/>
  <c r="K622" i="13"/>
  <c r="J622" i="13"/>
  <c r="K621" i="13"/>
  <c r="J621" i="13"/>
  <c r="K620" i="13"/>
  <c r="J620" i="13"/>
  <c r="K619" i="13"/>
  <c r="J619" i="13"/>
  <c r="K618" i="13"/>
  <c r="J618" i="13"/>
  <c r="K617" i="13"/>
  <c r="J617" i="13"/>
  <c r="K616" i="13"/>
  <c r="J616" i="13"/>
  <c r="K615" i="13"/>
  <c r="J615" i="13"/>
  <c r="K614" i="13"/>
  <c r="J614" i="13"/>
  <c r="K613" i="13"/>
  <c r="J613" i="13"/>
  <c r="K612" i="13"/>
  <c r="J612" i="13"/>
  <c r="K611" i="13"/>
  <c r="J611" i="13"/>
  <c r="C607" i="13"/>
  <c r="C606" i="13"/>
  <c r="K595" i="13"/>
  <c r="J595" i="13"/>
  <c r="K594" i="13"/>
  <c r="J594" i="13"/>
  <c r="K593" i="13"/>
  <c r="J593" i="13"/>
  <c r="K592" i="13"/>
  <c r="J592" i="13"/>
  <c r="K591" i="13"/>
  <c r="J591" i="13"/>
  <c r="K590" i="13"/>
  <c r="J590" i="13"/>
  <c r="K589" i="13"/>
  <c r="J589" i="13"/>
  <c r="K588" i="13"/>
  <c r="J588" i="13"/>
  <c r="K587" i="13"/>
  <c r="J587" i="13"/>
  <c r="K586" i="13"/>
  <c r="J586" i="13"/>
  <c r="K585" i="13"/>
  <c r="J585" i="13"/>
  <c r="K584" i="13"/>
  <c r="J584" i="13"/>
  <c r="K583" i="13"/>
  <c r="J583" i="13"/>
  <c r="K582" i="13"/>
  <c r="J582" i="13"/>
  <c r="K581" i="13"/>
  <c r="J581" i="13"/>
  <c r="K580" i="13"/>
  <c r="J580" i="13"/>
  <c r="K579" i="13"/>
  <c r="J579" i="13"/>
  <c r="K578" i="13"/>
  <c r="J578" i="13"/>
  <c r="K577" i="13"/>
  <c r="J577" i="13"/>
  <c r="K576" i="13"/>
  <c r="J576" i="13"/>
  <c r="C572" i="13"/>
  <c r="C571" i="13"/>
  <c r="K560" i="13"/>
  <c r="J560" i="13"/>
  <c r="K559" i="13"/>
  <c r="J559" i="13"/>
  <c r="K558" i="13"/>
  <c r="J558" i="13"/>
  <c r="K557" i="13"/>
  <c r="J557" i="13"/>
  <c r="K556" i="13"/>
  <c r="J556" i="13"/>
  <c r="K555" i="13"/>
  <c r="J555" i="13"/>
  <c r="K554" i="13"/>
  <c r="J554" i="13"/>
  <c r="K553" i="13"/>
  <c r="J553" i="13"/>
  <c r="K552" i="13"/>
  <c r="J552" i="13"/>
  <c r="K551" i="13"/>
  <c r="J551" i="13"/>
  <c r="K550" i="13"/>
  <c r="J550" i="13"/>
  <c r="K549" i="13"/>
  <c r="J549" i="13"/>
  <c r="K548" i="13"/>
  <c r="J548" i="13"/>
  <c r="K547" i="13"/>
  <c r="J547" i="13"/>
  <c r="K546" i="13"/>
  <c r="J546" i="13"/>
  <c r="K545" i="13"/>
  <c r="J545" i="13"/>
  <c r="K544" i="13"/>
  <c r="J544" i="13"/>
  <c r="K543" i="13"/>
  <c r="J543" i="13"/>
  <c r="K542" i="13"/>
  <c r="J542" i="13"/>
  <c r="K541" i="13"/>
  <c r="J541" i="13"/>
  <c r="C537" i="13"/>
  <c r="C536" i="13"/>
  <c r="K525" i="13"/>
  <c r="J525" i="13"/>
  <c r="K524" i="13"/>
  <c r="J524" i="13"/>
  <c r="K523" i="13"/>
  <c r="J523" i="13"/>
  <c r="K522" i="13"/>
  <c r="J522" i="13"/>
  <c r="K521" i="13"/>
  <c r="J521" i="13"/>
  <c r="K520" i="13"/>
  <c r="J520" i="13"/>
  <c r="K519" i="13"/>
  <c r="J519" i="13"/>
  <c r="K518" i="13"/>
  <c r="J518" i="13"/>
  <c r="K517" i="13"/>
  <c r="J517" i="13"/>
  <c r="K516" i="13"/>
  <c r="J516" i="13"/>
  <c r="K515" i="13"/>
  <c r="J515" i="13"/>
  <c r="K514" i="13"/>
  <c r="J514" i="13"/>
  <c r="K513" i="13"/>
  <c r="J513" i="13"/>
  <c r="K512" i="13"/>
  <c r="J512" i="13"/>
  <c r="K511" i="13"/>
  <c r="J511" i="13"/>
  <c r="K510" i="13"/>
  <c r="J510" i="13"/>
  <c r="K509" i="13"/>
  <c r="J509" i="13"/>
  <c r="K508" i="13"/>
  <c r="J508" i="13"/>
  <c r="K507" i="13"/>
  <c r="J507" i="13"/>
  <c r="K506" i="13"/>
  <c r="J506" i="13"/>
  <c r="C502" i="13"/>
  <c r="C501" i="13"/>
  <c r="K490" i="13"/>
  <c r="J490" i="13"/>
  <c r="K489" i="13"/>
  <c r="J489" i="13"/>
  <c r="K488" i="13"/>
  <c r="J488" i="13"/>
  <c r="K487" i="13"/>
  <c r="J487" i="13"/>
  <c r="K486" i="13"/>
  <c r="J486" i="13"/>
  <c r="K485" i="13"/>
  <c r="J485" i="13"/>
  <c r="K484" i="13"/>
  <c r="J484" i="13"/>
  <c r="K483" i="13"/>
  <c r="J483" i="13"/>
  <c r="K482" i="13"/>
  <c r="J482" i="13"/>
  <c r="K481" i="13"/>
  <c r="J481" i="13"/>
  <c r="K480" i="13"/>
  <c r="J480" i="13"/>
  <c r="K479" i="13"/>
  <c r="J479" i="13"/>
  <c r="K478" i="13"/>
  <c r="J478" i="13"/>
  <c r="K477" i="13"/>
  <c r="J477" i="13"/>
  <c r="K476" i="13"/>
  <c r="J476" i="13"/>
  <c r="K475" i="13"/>
  <c r="J475" i="13"/>
  <c r="K474" i="13"/>
  <c r="J474" i="13"/>
  <c r="K473" i="13"/>
  <c r="J473" i="13"/>
  <c r="K472" i="13"/>
  <c r="J472" i="13"/>
  <c r="K471" i="13"/>
  <c r="J471" i="13"/>
  <c r="C467" i="13"/>
  <c r="C466" i="13"/>
  <c r="K455" i="13"/>
  <c r="J455" i="13"/>
  <c r="K454" i="13"/>
  <c r="J454" i="13"/>
  <c r="K453" i="13"/>
  <c r="J453" i="13"/>
  <c r="K452" i="13"/>
  <c r="J452" i="13"/>
  <c r="K451" i="13"/>
  <c r="J451" i="13"/>
  <c r="K450" i="13"/>
  <c r="J450" i="13"/>
  <c r="K449" i="13"/>
  <c r="J449" i="13"/>
  <c r="K448" i="13"/>
  <c r="J448" i="13"/>
  <c r="K447" i="13"/>
  <c r="J447" i="13"/>
  <c r="K446" i="13"/>
  <c r="J446" i="13"/>
  <c r="K445" i="13"/>
  <c r="J445" i="13"/>
  <c r="K444" i="13"/>
  <c r="J444" i="13"/>
  <c r="K443" i="13"/>
  <c r="J443" i="13"/>
  <c r="K442" i="13"/>
  <c r="J442" i="13"/>
  <c r="K441" i="13"/>
  <c r="J441" i="13"/>
  <c r="K440" i="13"/>
  <c r="J440" i="13"/>
  <c r="K439" i="13"/>
  <c r="J439" i="13"/>
  <c r="K438" i="13"/>
  <c r="J438" i="13"/>
  <c r="K437" i="13"/>
  <c r="J437" i="13"/>
  <c r="K436" i="13"/>
  <c r="J436" i="13"/>
  <c r="C432" i="13"/>
  <c r="C431" i="13"/>
  <c r="K419" i="13"/>
  <c r="J419" i="13"/>
  <c r="K418" i="13"/>
  <c r="J418" i="13"/>
  <c r="K417" i="13"/>
  <c r="J417" i="13"/>
  <c r="K416" i="13"/>
  <c r="J416" i="13"/>
  <c r="K415" i="13"/>
  <c r="J415" i="13"/>
  <c r="K414" i="13"/>
  <c r="J414" i="13"/>
  <c r="K413" i="13"/>
  <c r="J413" i="13"/>
  <c r="K412" i="13"/>
  <c r="J412" i="13"/>
  <c r="K411" i="13"/>
  <c r="J411" i="13"/>
  <c r="K410" i="13"/>
  <c r="J410" i="13"/>
  <c r="K409" i="13"/>
  <c r="J409" i="13"/>
  <c r="K408" i="13"/>
  <c r="J408" i="13"/>
  <c r="K407" i="13"/>
  <c r="J407" i="13"/>
  <c r="K406" i="13"/>
  <c r="J406" i="13"/>
  <c r="K405" i="13"/>
  <c r="J405" i="13"/>
  <c r="K404" i="13"/>
  <c r="J404" i="13"/>
  <c r="K403" i="13"/>
  <c r="J403" i="13"/>
  <c r="K402" i="13"/>
  <c r="J402" i="13"/>
  <c r="K401" i="13"/>
  <c r="J401" i="13"/>
  <c r="K400" i="13"/>
  <c r="J400" i="13"/>
  <c r="C396" i="13"/>
  <c r="C395" i="13"/>
  <c r="K383" i="13"/>
  <c r="J383" i="13"/>
  <c r="K382" i="13"/>
  <c r="J382" i="13"/>
  <c r="K381" i="13"/>
  <c r="J381" i="13"/>
  <c r="K380" i="13"/>
  <c r="J380" i="13"/>
  <c r="K379" i="13"/>
  <c r="J379" i="13"/>
  <c r="K378" i="13"/>
  <c r="J378" i="13"/>
  <c r="K377" i="13"/>
  <c r="J377" i="13"/>
  <c r="K376" i="13"/>
  <c r="J376" i="13"/>
  <c r="K375" i="13"/>
  <c r="J375" i="13"/>
  <c r="K374" i="13"/>
  <c r="J374" i="13"/>
  <c r="K373" i="13"/>
  <c r="J373" i="13"/>
  <c r="K372" i="13"/>
  <c r="J372" i="13"/>
  <c r="K371" i="13"/>
  <c r="J371" i="13"/>
  <c r="K370" i="13"/>
  <c r="J370" i="13"/>
  <c r="K369" i="13"/>
  <c r="J369" i="13"/>
  <c r="K368" i="13"/>
  <c r="J368" i="13"/>
  <c r="K367" i="13"/>
  <c r="J367" i="13"/>
  <c r="K366" i="13"/>
  <c r="J366" i="13"/>
  <c r="K365" i="13"/>
  <c r="J365" i="13"/>
  <c r="K364" i="13"/>
  <c r="J364" i="13"/>
  <c r="C360" i="13"/>
  <c r="C359" i="13"/>
  <c r="K347" i="13"/>
  <c r="J347" i="13"/>
  <c r="K346" i="13"/>
  <c r="J346" i="13"/>
  <c r="K345" i="13"/>
  <c r="J345" i="13"/>
  <c r="K344" i="13"/>
  <c r="J344" i="13"/>
  <c r="K343" i="13"/>
  <c r="J343" i="13"/>
  <c r="K342" i="13"/>
  <c r="J342" i="13"/>
  <c r="K341" i="13"/>
  <c r="J341" i="13"/>
  <c r="K340" i="13"/>
  <c r="J340" i="13"/>
  <c r="K339" i="13"/>
  <c r="J339" i="13"/>
  <c r="K338" i="13"/>
  <c r="J338" i="13"/>
  <c r="K337" i="13"/>
  <c r="J337" i="13"/>
  <c r="K336" i="13"/>
  <c r="J336" i="13"/>
  <c r="K335" i="13"/>
  <c r="J335" i="13"/>
  <c r="K334" i="13"/>
  <c r="J334" i="13"/>
  <c r="K333" i="13"/>
  <c r="J333" i="13"/>
  <c r="K332" i="13"/>
  <c r="J332" i="13"/>
  <c r="K331" i="13"/>
  <c r="J331" i="13"/>
  <c r="K330" i="13"/>
  <c r="J330" i="13"/>
  <c r="K329" i="13"/>
  <c r="J329" i="13"/>
  <c r="K328" i="13"/>
  <c r="J328" i="13"/>
  <c r="C324" i="13"/>
  <c r="C323" i="13"/>
  <c r="K311" i="13"/>
  <c r="J311" i="13"/>
  <c r="K310" i="13"/>
  <c r="J310" i="13"/>
  <c r="K309" i="13"/>
  <c r="J309" i="13"/>
  <c r="K308" i="13"/>
  <c r="J308" i="13"/>
  <c r="K307" i="13"/>
  <c r="J307" i="13"/>
  <c r="K306" i="13"/>
  <c r="J306" i="13"/>
  <c r="K305" i="13"/>
  <c r="J305" i="13"/>
  <c r="K304" i="13"/>
  <c r="J304" i="13"/>
  <c r="K303" i="13"/>
  <c r="J303" i="13"/>
  <c r="K302" i="13"/>
  <c r="J302" i="13"/>
  <c r="K301" i="13"/>
  <c r="J301" i="13"/>
  <c r="K300" i="13"/>
  <c r="J300" i="13"/>
  <c r="K299" i="13"/>
  <c r="J299" i="13"/>
  <c r="K298" i="13"/>
  <c r="J298" i="13"/>
  <c r="K297" i="13"/>
  <c r="J297" i="13"/>
  <c r="K296" i="13"/>
  <c r="J296" i="13"/>
  <c r="K295" i="13"/>
  <c r="J295" i="13"/>
  <c r="K294" i="13"/>
  <c r="J294" i="13"/>
  <c r="K293" i="13"/>
  <c r="J293" i="13"/>
  <c r="K292" i="13"/>
  <c r="J292" i="13"/>
  <c r="C288" i="13"/>
  <c r="C287" i="13"/>
  <c r="K275" i="13"/>
  <c r="J275" i="13"/>
  <c r="K274" i="13"/>
  <c r="J274" i="13"/>
  <c r="K273" i="13"/>
  <c r="J273" i="13"/>
  <c r="K272" i="13"/>
  <c r="J272" i="13"/>
  <c r="K271" i="13"/>
  <c r="J271" i="13"/>
  <c r="K270" i="13"/>
  <c r="J270" i="13"/>
  <c r="K269" i="13"/>
  <c r="J269" i="13"/>
  <c r="K268" i="13"/>
  <c r="J268" i="13"/>
  <c r="K267" i="13"/>
  <c r="J267" i="13"/>
  <c r="K266" i="13"/>
  <c r="J266" i="13"/>
  <c r="K265" i="13"/>
  <c r="J265" i="13"/>
  <c r="K264" i="13"/>
  <c r="J264" i="13"/>
  <c r="K263" i="13"/>
  <c r="J263" i="13"/>
  <c r="K262" i="13"/>
  <c r="J262" i="13"/>
  <c r="K261" i="13"/>
  <c r="J261" i="13"/>
  <c r="K260" i="13"/>
  <c r="J260" i="13"/>
  <c r="K259" i="13"/>
  <c r="J259" i="13"/>
  <c r="K258" i="13"/>
  <c r="J258" i="13"/>
  <c r="K257" i="13"/>
  <c r="J257" i="13"/>
  <c r="K256" i="13"/>
  <c r="J256" i="13"/>
  <c r="C252" i="13"/>
  <c r="C251" i="13"/>
  <c r="K240" i="13"/>
  <c r="J240" i="13"/>
  <c r="K239" i="13"/>
  <c r="J239" i="13"/>
  <c r="K238" i="13"/>
  <c r="J238" i="13"/>
  <c r="K237" i="13"/>
  <c r="J237" i="13"/>
  <c r="K236" i="13"/>
  <c r="J236" i="13"/>
  <c r="K235" i="13"/>
  <c r="J235" i="13"/>
  <c r="K234" i="13"/>
  <c r="J234" i="13"/>
  <c r="K233" i="13"/>
  <c r="J233" i="13"/>
  <c r="K232" i="13"/>
  <c r="J232" i="13"/>
  <c r="K231" i="13"/>
  <c r="J231" i="13"/>
  <c r="K230" i="13"/>
  <c r="J230" i="13"/>
  <c r="K229" i="13"/>
  <c r="J229" i="13"/>
  <c r="K228" i="13"/>
  <c r="J228" i="13"/>
  <c r="K227" i="13"/>
  <c r="J227" i="13"/>
  <c r="K226" i="13"/>
  <c r="J226" i="13"/>
  <c r="K225" i="13"/>
  <c r="J225" i="13"/>
  <c r="K224" i="13"/>
  <c r="J224" i="13"/>
  <c r="K223" i="13"/>
  <c r="J223" i="13"/>
  <c r="K222" i="13"/>
  <c r="J222" i="13"/>
  <c r="K221" i="13"/>
  <c r="J221" i="13"/>
  <c r="C217" i="13"/>
  <c r="C216" i="13"/>
  <c r="K205" i="13"/>
  <c r="J205" i="13"/>
  <c r="K204" i="13"/>
  <c r="J204" i="13"/>
  <c r="K203" i="13"/>
  <c r="J203" i="13"/>
  <c r="K202" i="13"/>
  <c r="J202" i="13"/>
  <c r="K201" i="13"/>
  <c r="J201" i="13"/>
  <c r="K200" i="13"/>
  <c r="J200" i="13"/>
  <c r="K199" i="13"/>
  <c r="J199" i="13"/>
  <c r="K198" i="13"/>
  <c r="J198" i="13"/>
  <c r="K197" i="13"/>
  <c r="J197" i="13"/>
  <c r="K196" i="13"/>
  <c r="J196" i="13"/>
  <c r="K195" i="13"/>
  <c r="J195" i="13"/>
  <c r="K194" i="13"/>
  <c r="J194" i="13"/>
  <c r="K193" i="13"/>
  <c r="J193" i="13"/>
  <c r="K192" i="13"/>
  <c r="J192" i="13"/>
  <c r="K191" i="13"/>
  <c r="J191" i="13"/>
  <c r="K190" i="13"/>
  <c r="J190" i="13"/>
  <c r="K189" i="13"/>
  <c r="J189" i="13"/>
  <c r="K188" i="13"/>
  <c r="J188" i="13"/>
  <c r="K187" i="13"/>
  <c r="J187" i="13"/>
  <c r="K186" i="13"/>
  <c r="J186" i="13"/>
  <c r="C182" i="13"/>
  <c r="C181" i="13"/>
  <c r="K170" i="13"/>
  <c r="J170" i="13"/>
  <c r="K169" i="13"/>
  <c r="J169" i="13"/>
  <c r="K168" i="13"/>
  <c r="J168" i="13"/>
  <c r="K167" i="13"/>
  <c r="J167" i="13"/>
  <c r="K166" i="13"/>
  <c r="J166" i="13"/>
  <c r="K165" i="13"/>
  <c r="J165" i="13"/>
  <c r="K164" i="13"/>
  <c r="J164" i="13"/>
  <c r="K163" i="13"/>
  <c r="J163" i="13"/>
  <c r="K162" i="13"/>
  <c r="J162" i="13"/>
  <c r="K161" i="13"/>
  <c r="J161" i="13"/>
  <c r="K160" i="13"/>
  <c r="J160" i="13"/>
  <c r="K159" i="13"/>
  <c r="J159" i="13"/>
  <c r="K158" i="13"/>
  <c r="J158" i="13"/>
  <c r="K157" i="13"/>
  <c r="J157" i="13"/>
  <c r="K156" i="13"/>
  <c r="J156" i="13"/>
  <c r="K155" i="13"/>
  <c r="J155" i="13"/>
  <c r="K154" i="13"/>
  <c r="J154" i="13"/>
  <c r="K153" i="13"/>
  <c r="J153" i="13"/>
  <c r="K152" i="13"/>
  <c r="J152" i="13"/>
  <c r="K151" i="13"/>
  <c r="J151" i="13"/>
  <c r="C147" i="13"/>
  <c r="C146" i="13"/>
  <c r="K135" i="13"/>
  <c r="J135" i="13"/>
  <c r="K134" i="13"/>
  <c r="J134" i="13"/>
  <c r="K133" i="13"/>
  <c r="J133" i="13"/>
  <c r="K132" i="13"/>
  <c r="J132" i="13"/>
  <c r="K131" i="13"/>
  <c r="J131" i="13"/>
  <c r="K130" i="13"/>
  <c r="J130" i="13"/>
  <c r="K129" i="13"/>
  <c r="J129" i="13"/>
  <c r="K128" i="13"/>
  <c r="J128" i="13"/>
  <c r="K127" i="13"/>
  <c r="J127" i="13"/>
  <c r="K126" i="13"/>
  <c r="J126" i="13"/>
  <c r="K125" i="13"/>
  <c r="J125" i="13"/>
  <c r="K124" i="13"/>
  <c r="J124" i="13"/>
  <c r="K123" i="13"/>
  <c r="J123" i="13"/>
  <c r="K122" i="13"/>
  <c r="J122" i="13"/>
  <c r="K121" i="13"/>
  <c r="J121" i="13"/>
  <c r="K120" i="13"/>
  <c r="J120" i="13"/>
  <c r="K119" i="13"/>
  <c r="J119" i="13"/>
  <c r="K118" i="13"/>
  <c r="J118" i="13"/>
  <c r="K117" i="13"/>
  <c r="J117" i="13"/>
  <c r="K116" i="13"/>
  <c r="J116" i="13"/>
  <c r="C112" i="13"/>
  <c r="C111" i="13"/>
  <c r="K99" i="13"/>
  <c r="J99" i="13"/>
  <c r="K98" i="13"/>
  <c r="J98" i="13"/>
  <c r="K97" i="13"/>
  <c r="J97" i="13"/>
  <c r="K96" i="13"/>
  <c r="J96" i="13"/>
  <c r="K95" i="13"/>
  <c r="J95" i="13"/>
  <c r="K94" i="13"/>
  <c r="J94" i="13"/>
  <c r="K93" i="13"/>
  <c r="J93" i="13"/>
  <c r="K92" i="13"/>
  <c r="J92" i="13"/>
  <c r="K91" i="13"/>
  <c r="J91" i="13"/>
  <c r="K90" i="13"/>
  <c r="J90" i="13"/>
  <c r="K89" i="13"/>
  <c r="J89" i="13"/>
  <c r="K88" i="13"/>
  <c r="J88" i="13"/>
  <c r="K87" i="13"/>
  <c r="J87" i="13"/>
  <c r="K86" i="13"/>
  <c r="J86" i="13"/>
  <c r="K85" i="13"/>
  <c r="J85" i="13"/>
  <c r="K84" i="13"/>
  <c r="J84" i="13"/>
  <c r="K83" i="13"/>
  <c r="J83" i="13"/>
  <c r="K82" i="13"/>
  <c r="J82" i="13"/>
  <c r="K81" i="13"/>
  <c r="J81" i="13"/>
  <c r="K80" i="13"/>
  <c r="J80" i="13"/>
  <c r="C76" i="13"/>
  <c r="C75" i="13"/>
  <c r="K64" i="13"/>
  <c r="J64" i="13"/>
  <c r="K63" i="13"/>
  <c r="J63" i="13"/>
  <c r="K62" i="13"/>
  <c r="J62" i="13"/>
  <c r="K61" i="13"/>
  <c r="J61" i="13"/>
  <c r="K60" i="13"/>
  <c r="J60" i="13"/>
  <c r="K59" i="13"/>
  <c r="J59" i="13"/>
  <c r="K58" i="13"/>
  <c r="J58" i="13"/>
  <c r="K57" i="13"/>
  <c r="J57" i="13"/>
  <c r="K56" i="13"/>
  <c r="J56" i="13"/>
  <c r="K55" i="13"/>
  <c r="J55" i="13"/>
  <c r="K54" i="13"/>
  <c r="J54" i="13"/>
  <c r="K53" i="13"/>
  <c r="J53" i="13"/>
  <c r="K52" i="13"/>
  <c r="J52" i="13"/>
  <c r="K51" i="13"/>
  <c r="J51" i="13"/>
  <c r="K50" i="13"/>
  <c r="J50" i="13"/>
  <c r="K49" i="13"/>
  <c r="J49" i="13"/>
  <c r="K48" i="13"/>
  <c r="J48" i="13"/>
  <c r="K47" i="13"/>
  <c r="J47" i="13"/>
  <c r="K46" i="13"/>
  <c r="J46" i="13"/>
  <c r="K45" i="13"/>
  <c r="J45" i="13"/>
  <c r="C41" i="13"/>
  <c r="C40" i="13"/>
  <c r="H29" i="13"/>
  <c r="H65" i="13" s="1"/>
  <c r="H100" i="13" s="1"/>
  <c r="H136" i="13" s="1"/>
  <c r="H171" i="13" s="1"/>
  <c r="H206" i="13" s="1"/>
  <c r="H241" i="13" s="1"/>
  <c r="H276" i="13" s="1"/>
  <c r="H312" i="13" s="1"/>
  <c r="H348" i="13" s="1"/>
  <c r="H384" i="13" s="1"/>
  <c r="H420" i="13" s="1"/>
  <c r="H456" i="13" s="1"/>
  <c r="H491" i="13" s="1"/>
  <c r="H526" i="13" s="1"/>
  <c r="H561" i="13" s="1"/>
  <c r="H596" i="13" s="1"/>
  <c r="H631" i="13" s="1"/>
  <c r="H667" i="13" s="1"/>
  <c r="H702" i="13" s="1"/>
  <c r="H738" i="13" s="1"/>
  <c r="H773" i="13" s="1"/>
  <c r="H809" i="13" s="1"/>
  <c r="H844" i="13" s="1"/>
  <c r="H879" i="13" s="1"/>
  <c r="H914" i="13" s="1"/>
  <c r="H949" i="13" s="1"/>
  <c r="H984" i="13" s="1"/>
  <c r="H1019" i="13" s="1"/>
  <c r="H1055" i="13" s="1"/>
  <c r="D10" i="20" s="1"/>
  <c r="E10" i="20" s="1"/>
  <c r="K28" i="13"/>
  <c r="J28" i="13"/>
  <c r="K27" i="13"/>
  <c r="J27" i="13"/>
  <c r="K26" i="13"/>
  <c r="J26" i="13"/>
  <c r="K25" i="13"/>
  <c r="J25" i="13"/>
  <c r="K24" i="13"/>
  <c r="J24" i="13"/>
  <c r="K23" i="13"/>
  <c r="J23" i="13"/>
  <c r="K22" i="13"/>
  <c r="J22" i="13"/>
  <c r="K21" i="13"/>
  <c r="J21" i="13"/>
  <c r="K20" i="13"/>
  <c r="J20" i="13"/>
  <c r="K19" i="13"/>
  <c r="J19" i="13"/>
  <c r="K18" i="13"/>
  <c r="J18" i="13"/>
  <c r="K17" i="13"/>
  <c r="J17" i="13"/>
  <c r="K16" i="13"/>
  <c r="J16" i="13"/>
  <c r="K15" i="13"/>
  <c r="J15" i="13"/>
  <c r="K14" i="13"/>
  <c r="J14" i="13"/>
  <c r="K13" i="13"/>
  <c r="J13" i="13"/>
  <c r="K12" i="13"/>
  <c r="J12" i="13"/>
  <c r="K11" i="13"/>
  <c r="J11" i="13"/>
  <c r="K10" i="13"/>
  <c r="J10" i="13"/>
  <c r="K9" i="13"/>
  <c r="J9" i="13"/>
  <c r="C5" i="13"/>
  <c r="C4" i="13"/>
  <c r="L1168" i="12"/>
  <c r="K1168" i="12"/>
  <c r="L1167" i="12"/>
  <c r="K1167" i="12"/>
  <c r="L1166" i="12"/>
  <c r="K1166" i="12"/>
  <c r="L1165" i="12"/>
  <c r="K1165" i="12"/>
  <c r="L1164" i="12"/>
  <c r="K1164" i="12"/>
  <c r="L1163" i="12"/>
  <c r="K1163" i="12"/>
  <c r="L1162" i="12"/>
  <c r="K1162" i="12"/>
  <c r="L1161" i="12"/>
  <c r="K1161" i="12"/>
  <c r="L1160" i="12"/>
  <c r="K1160" i="12"/>
  <c r="L1159" i="12"/>
  <c r="K1159" i="12"/>
  <c r="L1158" i="12"/>
  <c r="K1158" i="12"/>
  <c r="L1157" i="12"/>
  <c r="K1157" i="12"/>
  <c r="L1156" i="12"/>
  <c r="K1156" i="12"/>
  <c r="L1155" i="12"/>
  <c r="K1155" i="12"/>
  <c r="L1154" i="12"/>
  <c r="K1154" i="12"/>
  <c r="L1153" i="12"/>
  <c r="K1153" i="12"/>
  <c r="L1152" i="12"/>
  <c r="K1152" i="12"/>
  <c r="L1151" i="12"/>
  <c r="K1151" i="12"/>
  <c r="L1150" i="12"/>
  <c r="K1150" i="12"/>
  <c r="L1149" i="12"/>
  <c r="K1149" i="12"/>
  <c r="C1145" i="12"/>
  <c r="C1144" i="12"/>
  <c r="L1124" i="12"/>
  <c r="K1124" i="12"/>
  <c r="L1123" i="12"/>
  <c r="K1123" i="12"/>
  <c r="L1122" i="12"/>
  <c r="K1122" i="12"/>
  <c r="L1121" i="12"/>
  <c r="K1121" i="12"/>
  <c r="L1120" i="12"/>
  <c r="K1120" i="12"/>
  <c r="L1119" i="12"/>
  <c r="K1119" i="12"/>
  <c r="L1118" i="12"/>
  <c r="K1118" i="12"/>
  <c r="L1117" i="12"/>
  <c r="K1117" i="12"/>
  <c r="L1116" i="12"/>
  <c r="K1116" i="12"/>
  <c r="L1115" i="12"/>
  <c r="K1115" i="12"/>
  <c r="L1114" i="12"/>
  <c r="K1114" i="12"/>
  <c r="L1113" i="12"/>
  <c r="K1113" i="12"/>
  <c r="L1112" i="12"/>
  <c r="K1112" i="12"/>
  <c r="L1111" i="12"/>
  <c r="K1111" i="12"/>
  <c r="L1110" i="12"/>
  <c r="K1110" i="12"/>
  <c r="L1109" i="12"/>
  <c r="K1109" i="12"/>
  <c r="L1108" i="12"/>
  <c r="K1108" i="12"/>
  <c r="L1107" i="12"/>
  <c r="K1107" i="12"/>
  <c r="L1106" i="12"/>
  <c r="K1106" i="12"/>
  <c r="L1105" i="12"/>
  <c r="K1105" i="12"/>
  <c r="C1101" i="12"/>
  <c r="C1100" i="12"/>
  <c r="L1080" i="12"/>
  <c r="K1080" i="12"/>
  <c r="L1079" i="12"/>
  <c r="K1079" i="12"/>
  <c r="L1078" i="12"/>
  <c r="K1078" i="12"/>
  <c r="L1077" i="12"/>
  <c r="K1077" i="12"/>
  <c r="L1076" i="12"/>
  <c r="K1076" i="12"/>
  <c r="L1075" i="12"/>
  <c r="K1075" i="12"/>
  <c r="L1074" i="12"/>
  <c r="K1074" i="12"/>
  <c r="L1073" i="12"/>
  <c r="K1073" i="12"/>
  <c r="L1072" i="12"/>
  <c r="K1072" i="12"/>
  <c r="L1071" i="12"/>
  <c r="K1071" i="12"/>
  <c r="L1070" i="12"/>
  <c r="K1070" i="12"/>
  <c r="L1069" i="12"/>
  <c r="K1069" i="12"/>
  <c r="L1068" i="12"/>
  <c r="K1068" i="12"/>
  <c r="L1067" i="12"/>
  <c r="K1067" i="12"/>
  <c r="L1066" i="12"/>
  <c r="K1066" i="12"/>
  <c r="L1065" i="12"/>
  <c r="K1065" i="12"/>
  <c r="L1064" i="12"/>
  <c r="K1064" i="12"/>
  <c r="L1063" i="12"/>
  <c r="K1063" i="12"/>
  <c r="L1062" i="12"/>
  <c r="K1062" i="12"/>
  <c r="L1061" i="12"/>
  <c r="K1061" i="12"/>
  <c r="C1057" i="12"/>
  <c r="C1056" i="12"/>
  <c r="L1036" i="12"/>
  <c r="K1036" i="12"/>
  <c r="L1035" i="12"/>
  <c r="K1035" i="12"/>
  <c r="L1034" i="12"/>
  <c r="K1034" i="12"/>
  <c r="L1033" i="12"/>
  <c r="K1033" i="12"/>
  <c r="L1032" i="12"/>
  <c r="K1032" i="12"/>
  <c r="L1031" i="12"/>
  <c r="K1031" i="12"/>
  <c r="L1030" i="12"/>
  <c r="K1030" i="12"/>
  <c r="L1029" i="12"/>
  <c r="K1029" i="12"/>
  <c r="L1028" i="12"/>
  <c r="K1028" i="12"/>
  <c r="L1027" i="12"/>
  <c r="K1027" i="12"/>
  <c r="L1026" i="12"/>
  <c r="K1026" i="12"/>
  <c r="L1025" i="12"/>
  <c r="K1025" i="12"/>
  <c r="L1024" i="12"/>
  <c r="K1024" i="12"/>
  <c r="L1023" i="12"/>
  <c r="K1023" i="12"/>
  <c r="L1022" i="12"/>
  <c r="K1022" i="12"/>
  <c r="L1021" i="12"/>
  <c r="K1021" i="12"/>
  <c r="L1020" i="12"/>
  <c r="K1020" i="12"/>
  <c r="L1019" i="12"/>
  <c r="K1019" i="12"/>
  <c r="L1018" i="12"/>
  <c r="K1018" i="12"/>
  <c r="L1017" i="12"/>
  <c r="K1017" i="12"/>
  <c r="C1013" i="12"/>
  <c r="C1012" i="12"/>
  <c r="L992" i="12"/>
  <c r="K992" i="12"/>
  <c r="L991" i="12"/>
  <c r="K991" i="12"/>
  <c r="L990" i="12"/>
  <c r="K990" i="12"/>
  <c r="L989" i="12"/>
  <c r="K989" i="12"/>
  <c r="L988" i="12"/>
  <c r="K988" i="12"/>
  <c r="L987" i="12"/>
  <c r="K987" i="12"/>
  <c r="L986" i="12"/>
  <c r="K986" i="12"/>
  <c r="L985" i="12"/>
  <c r="K985" i="12"/>
  <c r="L984" i="12"/>
  <c r="K984" i="12"/>
  <c r="L983" i="12"/>
  <c r="K983" i="12"/>
  <c r="L982" i="12"/>
  <c r="K982" i="12"/>
  <c r="L981" i="12"/>
  <c r="K981" i="12"/>
  <c r="L980" i="12"/>
  <c r="K980" i="12"/>
  <c r="L979" i="12"/>
  <c r="K979" i="12"/>
  <c r="L978" i="12"/>
  <c r="K978" i="12"/>
  <c r="L977" i="12"/>
  <c r="K977" i="12"/>
  <c r="L976" i="12"/>
  <c r="K976" i="12"/>
  <c r="L975" i="12"/>
  <c r="K975" i="12"/>
  <c r="L974" i="12"/>
  <c r="K974" i="12"/>
  <c r="L973" i="12"/>
  <c r="K973" i="12"/>
  <c r="C969" i="12"/>
  <c r="C968" i="12"/>
  <c r="L948" i="12"/>
  <c r="K948" i="12"/>
  <c r="L947" i="12"/>
  <c r="K947" i="12"/>
  <c r="L946" i="12"/>
  <c r="K946" i="12"/>
  <c r="L945" i="12"/>
  <c r="K945" i="12"/>
  <c r="L944" i="12"/>
  <c r="K944" i="12"/>
  <c r="L943" i="12"/>
  <c r="K943" i="12"/>
  <c r="L942" i="12"/>
  <c r="K942" i="12"/>
  <c r="L941" i="12"/>
  <c r="K941" i="12"/>
  <c r="L940" i="12"/>
  <c r="K940" i="12"/>
  <c r="L939" i="12"/>
  <c r="K939" i="12"/>
  <c r="L938" i="12"/>
  <c r="K938" i="12"/>
  <c r="L937" i="12"/>
  <c r="K937" i="12"/>
  <c r="L936" i="12"/>
  <c r="K936" i="12"/>
  <c r="L935" i="12"/>
  <c r="K935" i="12"/>
  <c r="L934" i="12"/>
  <c r="K934" i="12"/>
  <c r="L933" i="12"/>
  <c r="K933" i="12"/>
  <c r="L932" i="12"/>
  <c r="K932" i="12"/>
  <c r="L931" i="12"/>
  <c r="K931" i="12"/>
  <c r="L930" i="12"/>
  <c r="K930" i="12"/>
  <c r="L929" i="12"/>
  <c r="K929" i="12"/>
  <c r="C925" i="12"/>
  <c r="C924" i="12"/>
  <c r="L904" i="12"/>
  <c r="K904" i="12"/>
  <c r="L903" i="12"/>
  <c r="K903" i="12"/>
  <c r="L902" i="12"/>
  <c r="K902" i="12"/>
  <c r="L901" i="12"/>
  <c r="K901" i="12"/>
  <c r="L900" i="12"/>
  <c r="K900" i="12"/>
  <c r="L899" i="12"/>
  <c r="K899" i="12"/>
  <c r="L898" i="12"/>
  <c r="K898" i="12"/>
  <c r="L897" i="12"/>
  <c r="K897" i="12"/>
  <c r="L896" i="12"/>
  <c r="K896" i="12"/>
  <c r="L895" i="12"/>
  <c r="K895" i="12"/>
  <c r="L894" i="12"/>
  <c r="K894" i="12"/>
  <c r="L893" i="12"/>
  <c r="K893" i="12"/>
  <c r="L892" i="12"/>
  <c r="K892" i="12"/>
  <c r="L891" i="12"/>
  <c r="K891" i="12"/>
  <c r="L890" i="12"/>
  <c r="K890" i="12"/>
  <c r="L889" i="12"/>
  <c r="K889" i="12"/>
  <c r="L888" i="12"/>
  <c r="K888" i="12"/>
  <c r="L887" i="12"/>
  <c r="K887" i="12"/>
  <c r="L886" i="12"/>
  <c r="K886" i="12"/>
  <c r="L885" i="12"/>
  <c r="K885" i="12"/>
  <c r="C881" i="12"/>
  <c r="C880" i="12"/>
  <c r="L860" i="12"/>
  <c r="K860" i="12"/>
  <c r="L859" i="12"/>
  <c r="K859" i="12"/>
  <c r="L858" i="12"/>
  <c r="K858" i="12"/>
  <c r="L857" i="12"/>
  <c r="K857" i="12"/>
  <c r="L856" i="12"/>
  <c r="K856" i="12"/>
  <c r="L855" i="12"/>
  <c r="K855" i="12"/>
  <c r="L854" i="12"/>
  <c r="K854" i="12"/>
  <c r="L853" i="12"/>
  <c r="K853" i="12"/>
  <c r="L852" i="12"/>
  <c r="K852" i="12"/>
  <c r="L851" i="12"/>
  <c r="K851" i="12"/>
  <c r="L850" i="12"/>
  <c r="K850" i="12"/>
  <c r="L849" i="12"/>
  <c r="K849" i="12"/>
  <c r="L848" i="12"/>
  <c r="K848" i="12"/>
  <c r="L847" i="12"/>
  <c r="K847" i="12"/>
  <c r="L846" i="12"/>
  <c r="K846" i="12"/>
  <c r="L845" i="12"/>
  <c r="K845" i="12"/>
  <c r="L844" i="12"/>
  <c r="K844" i="12"/>
  <c r="L843" i="12"/>
  <c r="K843" i="12"/>
  <c r="L842" i="12"/>
  <c r="K842" i="12"/>
  <c r="L841" i="12"/>
  <c r="K841" i="12"/>
  <c r="C837" i="12"/>
  <c r="C836" i="12"/>
  <c r="L816" i="12"/>
  <c r="K816" i="12"/>
  <c r="L815" i="12"/>
  <c r="K815" i="12"/>
  <c r="L814" i="12"/>
  <c r="K814" i="12"/>
  <c r="L813" i="12"/>
  <c r="K813" i="12"/>
  <c r="L812" i="12"/>
  <c r="K812" i="12"/>
  <c r="L811" i="12"/>
  <c r="K811" i="12"/>
  <c r="L810" i="12"/>
  <c r="K810" i="12"/>
  <c r="L809" i="12"/>
  <c r="K809" i="12"/>
  <c r="L808" i="12"/>
  <c r="K808" i="12"/>
  <c r="L807" i="12"/>
  <c r="K807" i="12"/>
  <c r="L806" i="12"/>
  <c r="K806" i="12"/>
  <c r="L805" i="12"/>
  <c r="K805" i="12"/>
  <c r="L804" i="12"/>
  <c r="K804" i="12"/>
  <c r="L803" i="12"/>
  <c r="K803" i="12"/>
  <c r="L802" i="12"/>
  <c r="K802" i="12"/>
  <c r="L801" i="12"/>
  <c r="K801" i="12"/>
  <c r="L800" i="12"/>
  <c r="K800" i="12"/>
  <c r="L799" i="12"/>
  <c r="K799" i="12"/>
  <c r="L798" i="12"/>
  <c r="K798" i="12"/>
  <c r="L797" i="12"/>
  <c r="K797" i="12"/>
  <c r="C793" i="12"/>
  <c r="C792" i="12"/>
  <c r="L772" i="12"/>
  <c r="K772" i="12"/>
  <c r="L771" i="12"/>
  <c r="K771" i="12"/>
  <c r="L770" i="12"/>
  <c r="K770" i="12"/>
  <c r="L769" i="12"/>
  <c r="K769" i="12"/>
  <c r="L768" i="12"/>
  <c r="K768" i="12"/>
  <c r="L767" i="12"/>
  <c r="K767" i="12"/>
  <c r="L766" i="12"/>
  <c r="K766" i="12"/>
  <c r="L765" i="12"/>
  <c r="K765" i="12"/>
  <c r="L764" i="12"/>
  <c r="K764" i="12"/>
  <c r="L763" i="12"/>
  <c r="K763" i="12"/>
  <c r="L762" i="12"/>
  <c r="K762" i="12"/>
  <c r="L761" i="12"/>
  <c r="K761" i="12"/>
  <c r="L760" i="12"/>
  <c r="K760" i="12"/>
  <c r="L759" i="12"/>
  <c r="K759" i="12"/>
  <c r="L758" i="12"/>
  <c r="K758" i="12"/>
  <c r="L757" i="12"/>
  <c r="K757" i="12"/>
  <c r="L756" i="12"/>
  <c r="K756" i="12"/>
  <c r="L755" i="12"/>
  <c r="K755" i="12"/>
  <c r="L754" i="12"/>
  <c r="K754" i="12"/>
  <c r="L753" i="12"/>
  <c r="K753" i="12"/>
  <c r="C749" i="12"/>
  <c r="C748" i="12"/>
  <c r="L728" i="12"/>
  <c r="K728" i="12"/>
  <c r="L727" i="12"/>
  <c r="K727" i="12"/>
  <c r="L726" i="12"/>
  <c r="K726" i="12"/>
  <c r="L725" i="12"/>
  <c r="K725" i="12"/>
  <c r="L724" i="12"/>
  <c r="K724" i="12"/>
  <c r="L723" i="12"/>
  <c r="K723" i="12"/>
  <c r="L722" i="12"/>
  <c r="K722" i="12"/>
  <c r="L721" i="12"/>
  <c r="K721" i="12"/>
  <c r="L720" i="12"/>
  <c r="K720" i="12"/>
  <c r="L719" i="12"/>
  <c r="K719" i="12"/>
  <c r="L718" i="12"/>
  <c r="K718" i="12"/>
  <c r="L717" i="12"/>
  <c r="K717" i="12"/>
  <c r="L716" i="12"/>
  <c r="K716" i="12"/>
  <c r="L715" i="12"/>
  <c r="K715" i="12"/>
  <c r="L714" i="12"/>
  <c r="K714" i="12"/>
  <c r="L713" i="12"/>
  <c r="K713" i="12"/>
  <c r="L712" i="12"/>
  <c r="K712" i="12"/>
  <c r="L711" i="12"/>
  <c r="K711" i="12"/>
  <c r="L710" i="12"/>
  <c r="K710" i="12"/>
  <c r="L709" i="12"/>
  <c r="K709" i="12"/>
  <c r="C705" i="12"/>
  <c r="C704" i="12"/>
  <c r="L684" i="12"/>
  <c r="K684" i="12"/>
  <c r="L683" i="12"/>
  <c r="K683" i="12"/>
  <c r="L682" i="12"/>
  <c r="K682" i="12"/>
  <c r="L681" i="12"/>
  <c r="K681" i="12"/>
  <c r="L680" i="12"/>
  <c r="K680" i="12"/>
  <c r="L679" i="12"/>
  <c r="K679" i="12"/>
  <c r="L678" i="12"/>
  <c r="K678" i="12"/>
  <c r="L677" i="12"/>
  <c r="K677" i="12"/>
  <c r="L676" i="12"/>
  <c r="K676" i="12"/>
  <c r="L675" i="12"/>
  <c r="K675" i="12"/>
  <c r="L674" i="12"/>
  <c r="K674" i="12"/>
  <c r="L673" i="12"/>
  <c r="K673" i="12"/>
  <c r="L672" i="12"/>
  <c r="K672" i="12"/>
  <c r="L671" i="12"/>
  <c r="K671" i="12"/>
  <c r="L670" i="12"/>
  <c r="K670" i="12"/>
  <c r="L669" i="12"/>
  <c r="K669" i="12"/>
  <c r="L668" i="12"/>
  <c r="K668" i="12"/>
  <c r="L667" i="12"/>
  <c r="K667" i="12"/>
  <c r="L666" i="12"/>
  <c r="K666" i="12"/>
  <c r="L665" i="12"/>
  <c r="K665" i="12"/>
  <c r="C661" i="12"/>
  <c r="C660" i="12"/>
  <c r="L640" i="12"/>
  <c r="K640" i="12"/>
  <c r="L639" i="12"/>
  <c r="K639" i="12"/>
  <c r="L638" i="12"/>
  <c r="K638" i="12"/>
  <c r="L637" i="12"/>
  <c r="K637" i="12"/>
  <c r="L636" i="12"/>
  <c r="K636" i="12"/>
  <c r="L635" i="12"/>
  <c r="K635" i="12"/>
  <c r="L634" i="12"/>
  <c r="K634" i="12"/>
  <c r="L633" i="12"/>
  <c r="K633" i="12"/>
  <c r="L632" i="12"/>
  <c r="K632" i="12"/>
  <c r="L631" i="12"/>
  <c r="K631" i="12"/>
  <c r="L630" i="12"/>
  <c r="K630" i="12"/>
  <c r="L629" i="12"/>
  <c r="K629" i="12"/>
  <c r="L628" i="12"/>
  <c r="K628" i="12"/>
  <c r="L627" i="12"/>
  <c r="K627" i="12"/>
  <c r="L626" i="12"/>
  <c r="K626" i="12"/>
  <c r="L625" i="12"/>
  <c r="K625" i="12"/>
  <c r="L624" i="12"/>
  <c r="K624" i="12"/>
  <c r="L623" i="12"/>
  <c r="K623" i="12"/>
  <c r="L622" i="12"/>
  <c r="K622" i="12"/>
  <c r="L621" i="12"/>
  <c r="K621" i="12"/>
  <c r="C617" i="12"/>
  <c r="C616" i="12"/>
  <c r="L596" i="12"/>
  <c r="K596" i="12"/>
  <c r="L595" i="12"/>
  <c r="K595" i="12"/>
  <c r="L594" i="12"/>
  <c r="K594" i="12"/>
  <c r="L593" i="12"/>
  <c r="K593" i="12"/>
  <c r="L592" i="12"/>
  <c r="K592" i="12"/>
  <c r="L591" i="12"/>
  <c r="K591" i="12"/>
  <c r="L590" i="12"/>
  <c r="K590" i="12"/>
  <c r="L589" i="12"/>
  <c r="K589" i="12"/>
  <c r="L588" i="12"/>
  <c r="K588" i="12"/>
  <c r="L587" i="12"/>
  <c r="K587" i="12"/>
  <c r="L586" i="12"/>
  <c r="K586" i="12"/>
  <c r="L585" i="12"/>
  <c r="K585" i="12"/>
  <c r="L584" i="12"/>
  <c r="K584" i="12"/>
  <c r="L583" i="12"/>
  <c r="K583" i="12"/>
  <c r="L582" i="12"/>
  <c r="K582" i="12"/>
  <c r="L581" i="12"/>
  <c r="K581" i="12"/>
  <c r="L580" i="12"/>
  <c r="K580" i="12"/>
  <c r="L579" i="12"/>
  <c r="K579" i="12"/>
  <c r="L578" i="12"/>
  <c r="K578" i="12"/>
  <c r="L577" i="12"/>
  <c r="K577" i="12"/>
  <c r="C573" i="12"/>
  <c r="C572" i="12"/>
  <c r="L552" i="12"/>
  <c r="K552" i="12"/>
  <c r="L551" i="12"/>
  <c r="K551" i="12"/>
  <c r="L550" i="12"/>
  <c r="K550" i="12"/>
  <c r="L549" i="12"/>
  <c r="K549" i="12"/>
  <c r="L548" i="12"/>
  <c r="K548" i="12"/>
  <c r="L547" i="12"/>
  <c r="K547" i="12"/>
  <c r="L546" i="12"/>
  <c r="K546" i="12"/>
  <c r="L545" i="12"/>
  <c r="K545" i="12"/>
  <c r="L544" i="12"/>
  <c r="K544" i="12"/>
  <c r="L543" i="12"/>
  <c r="K543" i="12"/>
  <c r="L542" i="12"/>
  <c r="K542" i="12"/>
  <c r="L541" i="12"/>
  <c r="K541" i="12"/>
  <c r="L540" i="12"/>
  <c r="K540" i="12"/>
  <c r="L539" i="12"/>
  <c r="K539" i="12"/>
  <c r="L538" i="12"/>
  <c r="K538" i="12"/>
  <c r="L537" i="12"/>
  <c r="K537" i="12"/>
  <c r="L536" i="12"/>
  <c r="K536" i="12"/>
  <c r="L535" i="12"/>
  <c r="K535" i="12"/>
  <c r="L534" i="12"/>
  <c r="K534" i="12"/>
  <c r="L533" i="12"/>
  <c r="K533" i="12"/>
  <c r="C529" i="12"/>
  <c r="C528" i="12"/>
  <c r="L508" i="12"/>
  <c r="K508" i="12"/>
  <c r="L507" i="12"/>
  <c r="K507" i="12"/>
  <c r="L506" i="12"/>
  <c r="K506" i="12"/>
  <c r="L505" i="12"/>
  <c r="K505" i="12"/>
  <c r="L504" i="12"/>
  <c r="K504" i="12"/>
  <c r="L503" i="12"/>
  <c r="K503" i="12"/>
  <c r="L502" i="12"/>
  <c r="K502" i="12"/>
  <c r="L501" i="12"/>
  <c r="K501" i="12"/>
  <c r="L500" i="12"/>
  <c r="K500" i="12"/>
  <c r="L499" i="12"/>
  <c r="K499" i="12"/>
  <c r="L498" i="12"/>
  <c r="K498" i="12"/>
  <c r="L497" i="12"/>
  <c r="K497" i="12"/>
  <c r="L496" i="12"/>
  <c r="K496" i="12"/>
  <c r="L495" i="12"/>
  <c r="K495" i="12"/>
  <c r="L494" i="12"/>
  <c r="K494" i="12"/>
  <c r="L493" i="12"/>
  <c r="K493" i="12"/>
  <c r="L492" i="12"/>
  <c r="K492" i="12"/>
  <c r="L491" i="12"/>
  <c r="K491" i="12"/>
  <c r="L490" i="12"/>
  <c r="K490" i="12"/>
  <c r="L489" i="12"/>
  <c r="K489" i="12"/>
  <c r="C485" i="12"/>
  <c r="C484" i="12"/>
  <c r="L464" i="12"/>
  <c r="K464" i="12"/>
  <c r="L463" i="12"/>
  <c r="K463" i="12"/>
  <c r="L462" i="12"/>
  <c r="K462" i="12"/>
  <c r="L461" i="12"/>
  <c r="K461" i="12"/>
  <c r="L460" i="12"/>
  <c r="K460" i="12"/>
  <c r="L459" i="12"/>
  <c r="K459" i="12"/>
  <c r="L458" i="12"/>
  <c r="K458" i="12"/>
  <c r="L457" i="12"/>
  <c r="K457" i="12"/>
  <c r="L456" i="12"/>
  <c r="K456" i="12"/>
  <c r="L455" i="12"/>
  <c r="K455" i="12"/>
  <c r="L454" i="12"/>
  <c r="K454" i="12"/>
  <c r="L453" i="12"/>
  <c r="K453" i="12"/>
  <c r="L452" i="12"/>
  <c r="K452" i="12"/>
  <c r="L451" i="12"/>
  <c r="K451" i="12"/>
  <c r="L450" i="12"/>
  <c r="K450" i="12"/>
  <c r="L449" i="12"/>
  <c r="K449" i="12"/>
  <c r="L448" i="12"/>
  <c r="K448" i="12"/>
  <c r="L447" i="12"/>
  <c r="K447" i="12"/>
  <c r="L446" i="12"/>
  <c r="K446" i="12"/>
  <c r="L445" i="12"/>
  <c r="K445" i="12"/>
  <c r="C441" i="12"/>
  <c r="C440" i="12"/>
  <c r="L420" i="12"/>
  <c r="K420" i="12"/>
  <c r="L419" i="12"/>
  <c r="K419" i="12"/>
  <c r="L418" i="12"/>
  <c r="K418" i="12"/>
  <c r="L417" i="12"/>
  <c r="K417" i="12"/>
  <c r="L416" i="12"/>
  <c r="K416" i="12"/>
  <c r="L415" i="12"/>
  <c r="K415" i="12"/>
  <c r="L414" i="12"/>
  <c r="K414" i="12"/>
  <c r="L413" i="12"/>
  <c r="K413" i="12"/>
  <c r="L412" i="12"/>
  <c r="K412" i="12"/>
  <c r="L411" i="12"/>
  <c r="K411" i="12"/>
  <c r="L410" i="12"/>
  <c r="K410" i="12"/>
  <c r="L409" i="12"/>
  <c r="K409" i="12"/>
  <c r="L408" i="12"/>
  <c r="K408" i="12"/>
  <c r="L407" i="12"/>
  <c r="K407" i="12"/>
  <c r="L406" i="12"/>
  <c r="K406" i="12"/>
  <c r="L405" i="12"/>
  <c r="K405" i="12"/>
  <c r="L404" i="12"/>
  <c r="K404" i="12"/>
  <c r="L403" i="12"/>
  <c r="K403" i="12"/>
  <c r="L402" i="12"/>
  <c r="K402" i="12"/>
  <c r="L401" i="12"/>
  <c r="K401" i="12"/>
  <c r="C397" i="12"/>
  <c r="C396" i="12"/>
  <c r="L376" i="12"/>
  <c r="K376" i="12"/>
  <c r="L375" i="12"/>
  <c r="K375" i="12"/>
  <c r="L374" i="12"/>
  <c r="K374" i="12"/>
  <c r="L373" i="12"/>
  <c r="K373" i="12"/>
  <c r="L372" i="12"/>
  <c r="K372" i="12"/>
  <c r="L371" i="12"/>
  <c r="K371" i="12"/>
  <c r="L370" i="12"/>
  <c r="K370" i="12"/>
  <c r="L369" i="12"/>
  <c r="K369" i="12"/>
  <c r="L368" i="12"/>
  <c r="K368" i="12"/>
  <c r="L367" i="12"/>
  <c r="K367" i="12"/>
  <c r="L366" i="12"/>
  <c r="K366" i="12"/>
  <c r="L365" i="12"/>
  <c r="K365" i="12"/>
  <c r="L364" i="12"/>
  <c r="K364" i="12"/>
  <c r="L363" i="12"/>
  <c r="K363" i="12"/>
  <c r="L362" i="12"/>
  <c r="K362" i="12"/>
  <c r="L361" i="12"/>
  <c r="K361" i="12"/>
  <c r="L360" i="12"/>
  <c r="K360" i="12"/>
  <c r="L359" i="12"/>
  <c r="K359" i="12"/>
  <c r="L358" i="12"/>
  <c r="K358" i="12"/>
  <c r="L357" i="12"/>
  <c r="K357" i="12"/>
  <c r="C353" i="12"/>
  <c r="C352" i="12"/>
  <c r="L332" i="12"/>
  <c r="K332" i="12"/>
  <c r="L331" i="12"/>
  <c r="K331" i="12"/>
  <c r="L330" i="12"/>
  <c r="K330" i="12"/>
  <c r="L329" i="12"/>
  <c r="K329" i="12"/>
  <c r="L328" i="12"/>
  <c r="K328" i="12"/>
  <c r="L327" i="12"/>
  <c r="K327" i="12"/>
  <c r="L326" i="12"/>
  <c r="K326" i="12"/>
  <c r="L325" i="12"/>
  <c r="K325" i="12"/>
  <c r="L324" i="12"/>
  <c r="K324" i="12"/>
  <c r="L323" i="12"/>
  <c r="K323" i="12"/>
  <c r="L322" i="12"/>
  <c r="K322" i="12"/>
  <c r="L321" i="12"/>
  <c r="K321" i="12"/>
  <c r="L320" i="12"/>
  <c r="K320" i="12"/>
  <c r="L319" i="12"/>
  <c r="K319" i="12"/>
  <c r="L318" i="12"/>
  <c r="K318" i="12"/>
  <c r="L317" i="12"/>
  <c r="K317" i="12"/>
  <c r="L316" i="12"/>
  <c r="K316" i="12"/>
  <c r="L315" i="12"/>
  <c r="K315" i="12"/>
  <c r="L314" i="12"/>
  <c r="K314" i="12"/>
  <c r="L313" i="12"/>
  <c r="K313" i="12"/>
  <c r="C309" i="12"/>
  <c r="C308" i="12"/>
  <c r="L288" i="12"/>
  <c r="K288" i="12"/>
  <c r="L287" i="12"/>
  <c r="K287" i="12"/>
  <c r="L286" i="12"/>
  <c r="K286" i="12"/>
  <c r="L285" i="12"/>
  <c r="K285" i="12"/>
  <c r="L284" i="12"/>
  <c r="K284" i="12"/>
  <c r="L283" i="12"/>
  <c r="K283" i="12"/>
  <c r="L282" i="12"/>
  <c r="K282" i="12"/>
  <c r="L281" i="12"/>
  <c r="K281" i="12"/>
  <c r="L280" i="12"/>
  <c r="K280" i="12"/>
  <c r="L279" i="12"/>
  <c r="K279" i="12"/>
  <c r="L278" i="12"/>
  <c r="K278" i="12"/>
  <c r="L277" i="12"/>
  <c r="K277" i="12"/>
  <c r="L276" i="12"/>
  <c r="K276" i="12"/>
  <c r="L275" i="12"/>
  <c r="K275" i="12"/>
  <c r="L274" i="12"/>
  <c r="K274" i="12"/>
  <c r="L273" i="12"/>
  <c r="K273" i="12"/>
  <c r="L272" i="12"/>
  <c r="K272" i="12"/>
  <c r="L271" i="12"/>
  <c r="K271" i="12"/>
  <c r="L270" i="12"/>
  <c r="K270" i="12"/>
  <c r="L269" i="12"/>
  <c r="K269" i="12"/>
  <c r="C265" i="12"/>
  <c r="C264" i="12"/>
  <c r="L244" i="12"/>
  <c r="K244" i="12"/>
  <c r="L243" i="12"/>
  <c r="K243" i="12"/>
  <c r="L242" i="12"/>
  <c r="K242" i="12"/>
  <c r="L241" i="12"/>
  <c r="K241" i="12"/>
  <c r="L240" i="12"/>
  <c r="K240" i="12"/>
  <c r="L239" i="12"/>
  <c r="K239" i="12"/>
  <c r="L238" i="12"/>
  <c r="K238" i="12"/>
  <c r="L237" i="12"/>
  <c r="K237" i="12"/>
  <c r="L236" i="12"/>
  <c r="K236" i="12"/>
  <c r="L235" i="12"/>
  <c r="K235" i="12"/>
  <c r="L234" i="12"/>
  <c r="K234" i="12"/>
  <c r="L233" i="12"/>
  <c r="K233" i="12"/>
  <c r="L232" i="12"/>
  <c r="K232" i="12"/>
  <c r="L231" i="12"/>
  <c r="K231" i="12"/>
  <c r="L230" i="12"/>
  <c r="K230" i="12"/>
  <c r="L229" i="12"/>
  <c r="K229" i="12"/>
  <c r="L228" i="12"/>
  <c r="K228" i="12"/>
  <c r="L227" i="12"/>
  <c r="K227" i="12"/>
  <c r="L226" i="12"/>
  <c r="K226" i="12"/>
  <c r="L225" i="12"/>
  <c r="K225" i="12"/>
  <c r="C221" i="12"/>
  <c r="C220" i="12"/>
  <c r="L200" i="12"/>
  <c r="K200" i="12"/>
  <c r="L199" i="12"/>
  <c r="K199" i="12"/>
  <c r="L198" i="12"/>
  <c r="K198" i="12"/>
  <c r="L197" i="12"/>
  <c r="K197" i="12"/>
  <c r="L196" i="12"/>
  <c r="K196" i="12"/>
  <c r="L195" i="12"/>
  <c r="K195" i="12"/>
  <c r="L194" i="12"/>
  <c r="K194" i="12"/>
  <c r="L193" i="12"/>
  <c r="K193" i="12"/>
  <c r="L192" i="12"/>
  <c r="K192" i="12"/>
  <c r="L191" i="12"/>
  <c r="K191" i="12"/>
  <c r="L190" i="12"/>
  <c r="K190" i="12"/>
  <c r="L189" i="12"/>
  <c r="K189" i="12"/>
  <c r="L188" i="12"/>
  <c r="K188" i="12"/>
  <c r="L187" i="12"/>
  <c r="K187" i="12"/>
  <c r="L186" i="12"/>
  <c r="K186" i="12"/>
  <c r="L185" i="12"/>
  <c r="K185" i="12"/>
  <c r="L184" i="12"/>
  <c r="K184" i="12"/>
  <c r="L183" i="12"/>
  <c r="K183" i="12"/>
  <c r="L182" i="12"/>
  <c r="K182" i="12"/>
  <c r="L181" i="12"/>
  <c r="K181" i="12"/>
  <c r="C177" i="12"/>
  <c r="C176" i="12"/>
  <c r="L156" i="12"/>
  <c r="K156" i="12"/>
  <c r="L155" i="12"/>
  <c r="K155" i="12"/>
  <c r="L154" i="12"/>
  <c r="K154" i="12"/>
  <c r="L153" i="12"/>
  <c r="K153" i="12"/>
  <c r="L152" i="12"/>
  <c r="K152" i="12"/>
  <c r="L151" i="12"/>
  <c r="K151" i="12"/>
  <c r="L150" i="12"/>
  <c r="K150" i="12"/>
  <c r="L149" i="12"/>
  <c r="K149" i="12"/>
  <c r="L148" i="12"/>
  <c r="K148" i="12"/>
  <c r="L147" i="12"/>
  <c r="K147" i="12"/>
  <c r="L146" i="12"/>
  <c r="K146" i="12"/>
  <c r="L145" i="12"/>
  <c r="K145" i="12"/>
  <c r="L144" i="12"/>
  <c r="K144" i="12"/>
  <c r="L143" i="12"/>
  <c r="K143" i="12"/>
  <c r="L142" i="12"/>
  <c r="K142" i="12"/>
  <c r="L141" i="12"/>
  <c r="K141" i="12"/>
  <c r="L140" i="12"/>
  <c r="K140" i="12"/>
  <c r="L139" i="12"/>
  <c r="K139" i="12"/>
  <c r="L138" i="12"/>
  <c r="K138" i="12"/>
  <c r="L137" i="12"/>
  <c r="K137" i="12"/>
  <c r="C133" i="12"/>
  <c r="C132" i="12"/>
  <c r="L112" i="12"/>
  <c r="K112" i="12"/>
  <c r="L111" i="12"/>
  <c r="K111" i="12"/>
  <c r="L110" i="12"/>
  <c r="K110" i="12"/>
  <c r="L109" i="12"/>
  <c r="K109" i="12"/>
  <c r="L108" i="12"/>
  <c r="K108" i="12"/>
  <c r="L107" i="12"/>
  <c r="K107" i="12"/>
  <c r="L106" i="12"/>
  <c r="K106" i="12"/>
  <c r="L105" i="12"/>
  <c r="K105" i="12"/>
  <c r="L104" i="12"/>
  <c r="K104" i="12"/>
  <c r="L103" i="12"/>
  <c r="K103" i="12"/>
  <c r="L102" i="12"/>
  <c r="K102" i="12"/>
  <c r="L101" i="12"/>
  <c r="K101" i="12"/>
  <c r="L100" i="12"/>
  <c r="K100" i="12"/>
  <c r="L99" i="12"/>
  <c r="K99" i="12"/>
  <c r="L98" i="12"/>
  <c r="K98" i="12"/>
  <c r="L97" i="12"/>
  <c r="K97" i="12"/>
  <c r="L96" i="12"/>
  <c r="K96" i="12"/>
  <c r="L95" i="12"/>
  <c r="K95" i="12"/>
  <c r="L94" i="12"/>
  <c r="K94" i="12"/>
  <c r="L93" i="12"/>
  <c r="K93" i="12"/>
  <c r="C89" i="12"/>
  <c r="C88" i="12"/>
  <c r="L68" i="12"/>
  <c r="K68" i="12"/>
  <c r="L67" i="12"/>
  <c r="K67" i="12"/>
  <c r="L66" i="12"/>
  <c r="K66" i="12"/>
  <c r="L65" i="12"/>
  <c r="K65" i="12"/>
  <c r="L64" i="12"/>
  <c r="K64" i="12"/>
  <c r="L63" i="12"/>
  <c r="K63" i="12"/>
  <c r="L62" i="12"/>
  <c r="K62" i="12"/>
  <c r="L61" i="12"/>
  <c r="K61" i="12"/>
  <c r="L60" i="12"/>
  <c r="K60" i="12"/>
  <c r="L59" i="12"/>
  <c r="K59" i="12"/>
  <c r="L58" i="12"/>
  <c r="K58" i="12"/>
  <c r="L57" i="12"/>
  <c r="K57" i="12"/>
  <c r="L56" i="12"/>
  <c r="K56" i="12"/>
  <c r="L55" i="12"/>
  <c r="K55" i="12"/>
  <c r="L54" i="12"/>
  <c r="K54" i="12"/>
  <c r="L53" i="12"/>
  <c r="K53" i="12"/>
  <c r="L52" i="12"/>
  <c r="K52" i="12"/>
  <c r="L51" i="12"/>
  <c r="K51" i="12"/>
  <c r="L50" i="12"/>
  <c r="K50" i="12"/>
  <c r="L49" i="12"/>
  <c r="K49" i="12"/>
  <c r="C45" i="12"/>
  <c r="C44" i="12"/>
  <c r="G29" i="12"/>
  <c r="G69" i="12" s="1"/>
  <c r="G113" i="12" s="1"/>
  <c r="G157" i="12" s="1"/>
  <c r="G201" i="12" s="1"/>
  <c r="G245" i="12" s="1"/>
  <c r="G289" i="12" s="1"/>
  <c r="G333" i="12" s="1"/>
  <c r="G377" i="12" s="1"/>
  <c r="G421" i="12" s="1"/>
  <c r="G465" i="12" s="1"/>
  <c r="G509" i="12" s="1"/>
  <c r="G553" i="12" s="1"/>
  <c r="G597" i="12" s="1"/>
  <c r="G641" i="12" s="1"/>
  <c r="G685" i="12" s="1"/>
  <c r="G729" i="12" s="1"/>
  <c r="G773" i="12" s="1"/>
  <c r="G817" i="12" s="1"/>
  <c r="G861" i="12" s="1"/>
  <c r="G905" i="12" s="1"/>
  <c r="G949" i="12" s="1"/>
  <c r="G993" i="12" s="1"/>
  <c r="G1037" i="12" s="1"/>
  <c r="G1081" i="12" s="1"/>
  <c r="G1125" i="12" s="1"/>
  <c r="G1169" i="12" s="1"/>
  <c r="D9" i="20" s="1"/>
  <c r="E9" i="20" s="1"/>
  <c r="L28" i="12"/>
  <c r="K28" i="12"/>
  <c r="L27" i="12"/>
  <c r="K27" i="12"/>
  <c r="L26" i="12"/>
  <c r="K26" i="12"/>
  <c r="L25" i="12"/>
  <c r="K25" i="12"/>
  <c r="L24" i="12"/>
  <c r="K24" i="12"/>
  <c r="L23" i="12"/>
  <c r="K23" i="12"/>
  <c r="L22" i="12"/>
  <c r="K22" i="12"/>
  <c r="L21" i="12"/>
  <c r="K21" i="12"/>
  <c r="L20" i="12"/>
  <c r="K20" i="12"/>
  <c r="L19" i="12"/>
  <c r="K19" i="12"/>
  <c r="L18" i="12"/>
  <c r="K18" i="12"/>
  <c r="L17" i="12"/>
  <c r="K17" i="12"/>
  <c r="L16" i="12"/>
  <c r="K16" i="12"/>
  <c r="L15" i="12"/>
  <c r="K15" i="12"/>
  <c r="L14" i="12"/>
  <c r="K14" i="12"/>
  <c r="L13" i="12"/>
  <c r="K13" i="12"/>
  <c r="L12" i="12"/>
  <c r="K12" i="12"/>
  <c r="L11" i="12"/>
  <c r="K11" i="12"/>
  <c r="L10" i="12"/>
  <c r="K10" i="12"/>
  <c r="L9" i="12"/>
  <c r="K9" i="12"/>
  <c r="C5" i="12"/>
  <c r="C4" i="12"/>
  <c r="K1951" i="11"/>
  <c r="J1951" i="11"/>
  <c r="I1951" i="11"/>
  <c r="D1951" i="11"/>
  <c r="K1950" i="11"/>
  <c r="J1950" i="11"/>
  <c r="I1950" i="11"/>
  <c r="D1950" i="11"/>
  <c r="K1949" i="11"/>
  <c r="J1949" i="11"/>
  <c r="I1949" i="11"/>
  <c r="D1949" i="11"/>
  <c r="K1948" i="11"/>
  <c r="J1948" i="11"/>
  <c r="I1948" i="11"/>
  <c r="D1948" i="11"/>
  <c r="K1947" i="11"/>
  <c r="J1947" i="11"/>
  <c r="I1947" i="11"/>
  <c r="D1947" i="11"/>
  <c r="K1946" i="11"/>
  <c r="J1946" i="11"/>
  <c r="I1946" i="11"/>
  <c r="D1946" i="11"/>
  <c r="K1945" i="11"/>
  <c r="J1945" i="11"/>
  <c r="I1945" i="11"/>
  <c r="D1945" i="11"/>
  <c r="K1944" i="11"/>
  <c r="J1944" i="11"/>
  <c r="I1944" i="11"/>
  <c r="D1944" i="11"/>
  <c r="K1943" i="11"/>
  <c r="J1943" i="11"/>
  <c r="I1943" i="11"/>
  <c r="D1943" i="11"/>
  <c r="K1942" i="11"/>
  <c r="J1942" i="11"/>
  <c r="I1942" i="11"/>
  <c r="D1942" i="11"/>
  <c r="K1941" i="11"/>
  <c r="J1941" i="11"/>
  <c r="I1941" i="11"/>
  <c r="D1941" i="11"/>
  <c r="K1940" i="11"/>
  <c r="J1940" i="11"/>
  <c r="I1940" i="11"/>
  <c r="D1940" i="11"/>
  <c r="K1939" i="11"/>
  <c r="J1939" i="11"/>
  <c r="I1939" i="11"/>
  <c r="D1939" i="11"/>
  <c r="K1938" i="11"/>
  <c r="J1938" i="11"/>
  <c r="I1938" i="11"/>
  <c r="D1938" i="11"/>
  <c r="K1937" i="11"/>
  <c r="J1937" i="11"/>
  <c r="I1937" i="11"/>
  <c r="D1937" i="11"/>
  <c r="K1936" i="11"/>
  <c r="J1936" i="11"/>
  <c r="I1936" i="11"/>
  <c r="D1936" i="11"/>
  <c r="K1935" i="11"/>
  <c r="J1935" i="11"/>
  <c r="I1935" i="11"/>
  <c r="D1935" i="11"/>
  <c r="K1934" i="11"/>
  <c r="J1934" i="11"/>
  <c r="I1934" i="11"/>
  <c r="I1952" i="11" s="1"/>
  <c r="D1934" i="11"/>
  <c r="C1930" i="11"/>
  <c r="C1929" i="11"/>
  <c r="K1916" i="11"/>
  <c r="J1916" i="11"/>
  <c r="I1916" i="11"/>
  <c r="D1916" i="11"/>
  <c r="K1915" i="11"/>
  <c r="J1915" i="11"/>
  <c r="I1915" i="11"/>
  <c r="D1915" i="11"/>
  <c r="K1914" i="11"/>
  <c r="J1914" i="11"/>
  <c r="I1914" i="11"/>
  <c r="D1914" i="11"/>
  <c r="K1913" i="11"/>
  <c r="J1913" i="11"/>
  <c r="I1913" i="11"/>
  <c r="D1913" i="11"/>
  <c r="K1912" i="11"/>
  <c r="J1912" i="11"/>
  <c r="I1912" i="11"/>
  <c r="D1912" i="11"/>
  <c r="K1911" i="11"/>
  <c r="J1911" i="11"/>
  <c r="I1911" i="11"/>
  <c r="D1911" i="11"/>
  <c r="K1910" i="11"/>
  <c r="J1910" i="11"/>
  <c r="I1910" i="11"/>
  <c r="D1910" i="11"/>
  <c r="K1909" i="11"/>
  <c r="J1909" i="11"/>
  <c r="I1909" i="11"/>
  <c r="D1909" i="11"/>
  <c r="K1908" i="11"/>
  <c r="J1908" i="11"/>
  <c r="I1908" i="11"/>
  <c r="D1908" i="11"/>
  <c r="K1907" i="11"/>
  <c r="J1907" i="11"/>
  <c r="I1907" i="11"/>
  <c r="D1907" i="11"/>
  <c r="K1906" i="11"/>
  <c r="J1906" i="11"/>
  <c r="I1906" i="11"/>
  <c r="D1906" i="11"/>
  <c r="K1905" i="11"/>
  <c r="J1905" i="11"/>
  <c r="I1905" i="11"/>
  <c r="D1905" i="11"/>
  <c r="K1904" i="11"/>
  <c r="J1904" i="11"/>
  <c r="I1904" i="11"/>
  <c r="D1904" i="11"/>
  <c r="K1903" i="11"/>
  <c r="J1903" i="11"/>
  <c r="I1903" i="11"/>
  <c r="D1903" i="11"/>
  <c r="K1902" i="11"/>
  <c r="J1902" i="11"/>
  <c r="I1902" i="11"/>
  <c r="D1902" i="11"/>
  <c r="K1901" i="11"/>
  <c r="J1901" i="11"/>
  <c r="I1901" i="11"/>
  <c r="D1901" i="11"/>
  <c r="K1900" i="11"/>
  <c r="J1900" i="11"/>
  <c r="I1900" i="11"/>
  <c r="D1900" i="11"/>
  <c r="K1899" i="11"/>
  <c r="J1899" i="11"/>
  <c r="I1899" i="11"/>
  <c r="I1917" i="11" s="1"/>
  <c r="D1899" i="11"/>
  <c r="C1895" i="11"/>
  <c r="C1894" i="11"/>
  <c r="K1881" i="11"/>
  <c r="J1881" i="11"/>
  <c r="I1881" i="11"/>
  <c r="D1881" i="11"/>
  <c r="K1880" i="11"/>
  <c r="J1880" i="11"/>
  <c r="I1880" i="11"/>
  <c r="D1880" i="11"/>
  <c r="K1879" i="11"/>
  <c r="J1879" i="11"/>
  <c r="I1879" i="11"/>
  <c r="D1879" i="11"/>
  <c r="K1878" i="11"/>
  <c r="J1878" i="11"/>
  <c r="I1878" i="11"/>
  <c r="D1878" i="11"/>
  <c r="K1877" i="11"/>
  <c r="J1877" i="11"/>
  <c r="I1877" i="11"/>
  <c r="D1877" i="11"/>
  <c r="K1876" i="11"/>
  <c r="J1876" i="11"/>
  <c r="I1876" i="11"/>
  <c r="D1876" i="11"/>
  <c r="K1875" i="11"/>
  <c r="J1875" i="11"/>
  <c r="I1875" i="11"/>
  <c r="D1875" i="11"/>
  <c r="K1874" i="11"/>
  <c r="J1874" i="11"/>
  <c r="I1874" i="11"/>
  <c r="D1874" i="11"/>
  <c r="K1873" i="11"/>
  <c r="J1873" i="11"/>
  <c r="I1873" i="11"/>
  <c r="D1873" i="11"/>
  <c r="K1872" i="11"/>
  <c r="J1872" i="11"/>
  <c r="I1872" i="11"/>
  <c r="D1872" i="11"/>
  <c r="K1871" i="11"/>
  <c r="J1871" i="11"/>
  <c r="I1871" i="11"/>
  <c r="D1871" i="11"/>
  <c r="K1870" i="11"/>
  <c r="J1870" i="11"/>
  <c r="I1870" i="11"/>
  <c r="D1870" i="11"/>
  <c r="K1869" i="11"/>
  <c r="J1869" i="11"/>
  <c r="I1869" i="11"/>
  <c r="D1869" i="11"/>
  <c r="K1868" i="11"/>
  <c r="J1868" i="11"/>
  <c r="I1868" i="11"/>
  <c r="D1868" i="11"/>
  <c r="K1867" i="11"/>
  <c r="J1867" i="11"/>
  <c r="I1867" i="11"/>
  <c r="D1867" i="11"/>
  <c r="K1866" i="11"/>
  <c r="J1866" i="11"/>
  <c r="I1866" i="11"/>
  <c r="D1866" i="11"/>
  <c r="K1865" i="11"/>
  <c r="J1865" i="11"/>
  <c r="I1865" i="11"/>
  <c r="D1865" i="11"/>
  <c r="K1864" i="11"/>
  <c r="J1864" i="11"/>
  <c r="I1864" i="11"/>
  <c r="I1882" i="11" s="1"/>
  <c r="D1864" i="11"/>
  <c r="C1860" i="11"/>
  <c r="C1859" i="11"/>
  <c r="K1846" i="11"/>
  <c r="J1846" i="11"/>
  <c r="I1846" i="11"/>
  <c r="D1846" i="11"/>
  <c r="K1845" i="11"/>
  <c r="J1845" i="11"/>
  <c r="I1845" i="11"/>
  <c r="D1845" i="11"/>
  <c r="K1844" i="11"/>
  <c r="J1844" i="11"/>
  <c r="I1844" i="11"/>
  <c r="D1844" i="11"/>
  <c r="K1843" i="11"/>
  <c r="J1843" i="11"/>
  <c r="I1843" i="11"/>
  <c r="D1843" i="11"/>
  <c r="K1842" i="11"/>
  <c r="J1842" i="11"/>
  <c r="I1842" i="11"/>
  <c r="D1842" i="11"/>
  <c r="K1841" i="11"/>
  <c r="J1841" i="11"/>
  <c r="I1841" i="11"/>
  <c r="D1841" i="11"/>
  <c r="K1840" i="11"/>
  <c r="J1840" i="11"/>
  <c r="I1840" i="11"/>
  <c r="D1840" i="11"/>
  <c r="K1839" i="11"/>
  <c r="J1839" i="11"/>
  <c r="I1839" i="11"/>
  <c r="D1839" i="11"/>
  <c r="K1838" i="11"/>
  <c r="J1838" i="11"/>
  <c r="I1838" i="11"/>
  <c r="D1838" i="11"/>
  <c r="K1837" i="11"/>
  <c r="J1837" i="11"/>
  <c r="I1837" i="11"/>
  <c r="D1837" i="11"/>
  <c r="K1836" i="11"/>
  <c r="J1836" i="11"/>
  <c r="I1836" i="11"/>
  <c r="D1836" i="11"/>
  <c r="K1835" i="11"/>
  <c r="J1835" i="11"/>
  <c r="I1835" i="11"/>
  <c r="D1835" i="11"/>
  <c r="K1834" i="11"/>
  <c r="J1834" i="11"/>
  <c r="I1834" i="11"/>
  <c r="D1834" i="11"/>
  <c r="K1833" i="11"/>
  <c r="J1833" i="11"/>
  <c r="I1833" i="11"/>
  <c r="D1833" i="11"/>
  <c r="K1832" i="11"/>
  <c r="J1832" i="11"/>
  <c r="I1832" i="11"/>
  <c r="D1832" i="11"/>
  <c r="K1831" i="11"/>
  <c r="J1831" i="11"/>
  <c r="I1831" i="11"/>
  <c r="D1831" i="11"/>
  <c r="K1830" i="11"/>
  <c r="J1830" i="11"/>
  <c r="I1830" i="11"/>
  <c r="D1830" i="11"/>
  <c r="K1829" i="11"/>
  <c r="J1829" i="11"/>
  <c r="I1829" i="11"/>
  <c r="I1847" i="11" s="1"/>
  <c r="D1829" i="11"/>
  <c r="C1825" i="11"/>
  <c r="C1824" i="11"/>
  <c r="K1811" i="11"/>
  <c r="J1811" i="11"/>
  <c r="I1811" i="11"/>
  <c r="D1811" i="11"/>
  <c r="K1810" i="11"/>
  <c r="J1810" i="11"/>
  <c r="I1810" i="11"/>
  <c r="D1810" i="11"/>
  <c r="K1809" i="11"/>
  <c r="J1809" i="11"/>
  <c r="I1809" i="11"/>
  <c r="D1809" i="11"/>
  <c r="K1808" i="11"/>
  <c r="J1808" i="11"/>
  <c r="I1808" i="11"/>
  <c r="D1808" i="11"/>
  <c r="K1807" i="11"/>
  <c r="J1807" i="11"/>
  <c r="I1807" i="11"/>
  <c r="D1807" i="11"/>
  <c r="K1806" i="11"/>
  <c r="J1806" i="11"/>
  <c r="I1806" i="11"/>
  <c r="D1806" i="11"/>
  <c r="K1805" i="11"/>
  <c r="J1805" i="11"/>
  <c r="I1805" i="11"/>
  <c r="D1805" i="11"/>
  <c r="K1804" i="11"/>
  <c r="J1804" i="11"/>
  <c r="I1804" i="11"/>
  <c r="D1804" i="11"/>
  <c r="K1803" i="11"/>
  <c r="J1803" i="11"/>
  <c r="I1803" i="11"/>
  <c r="D1803" i="11"/>
  <c r="K1802" i="11"/>
  <c r="J1802" i="11"/>
  <c r="I1802" i="11"/>
  <c r="D1802" i="11"/>
  <c r="K1801" i="11"/>
  <c r="J1801" i="11"/>
  <c r="I1801" i="11"/>
  <c r="D1801" i="11"/>
  <c r="K1800" i="11"/>
  <c r="J1800" i="11"/>
  <c r="I1800" i="11"/>
  <c r="D1800" i="11"/>
  <c r="K1799" i="11"/>
  <c r="J1799" i="11"/>
  <c r="I1799" i="11"/>
  <c r="D1799" i="11"/>
  <c r="K1798" i="11"/>
  <c r="J1798" i="11"/>
  <c r="I1798" i="11"/>
  <c r="D1798" i="11"/>
  <c r="K1797" i="11"/>
  <c r="J1797" i="11"/>
  <c r="I1797" i="11"/>
  <c r="D1797" i="11"/>
  <c r="K1796" i="11"/>
  <c r="J1796" i="11"/>
  <c r="I1796" i="11"/>
  <c r="D1796" i="11"/>
  <c r="K1795" i="11"/>
  <c r="J1795" i="11"/>
  <c r="I1795" i="11"/>
  <c r="D1795" i="11"/>
  <c r="K1794" i="11"/>
  <c r="J1794" i="11"/>
  <c r="I1794" i="11"/>
  <c r="I1812" i="11" s="1"/>
  <c r="D1794" i="11"/>
  <c r="C1790" i="11"/>
  <c r="C1789" i="11"/>
  <c r="K1776" i="11"/>
  <c r="J1776" i="11"/>
  <c r="I1776" i="11"/>
  <c r="D1776" i="11"/>
  <c r="K1775" i="11"/>
  <c r="J1775" i="11"/>
  <c r="I1775" i="11"/>
  <c r="D1775" i="11"/>
  <c r="K1774" i="11"/>
  <c r="J1774" i="11"/>
  <c r="I1774" i="11"/>
  <c r="D1774" i="11"/>
  <c r="K1773" i="11"/>
  <c r="J1773" i="11"/>
  <c r="I1773" i="11"/>
  <c r="D1773" i="11"/>
  <c r="K1772" i="11"/>
  <c r="J1772" i="11"/>
  <c r="I1772" i="11"/>
  <c r="D1772" i="11"/>
  <c r="K1771" i="11"/>
  <c r="J1771" i="11"/>
  <c r="I1771" i="11"/>
  <c r="D1771" i="11"/>
  <c r="K1770" i="11"/>
  <c r="J1770" i="11"/>
  <c r="I1770" i="11"/>
  <c r="D1770" i="11"/>
  <c r="K1769" i="11"/>
  <c r="J1769" i="11"/>
  <c r="I1769" i="11"/>
  <c r="D1769" i="11"/>
  <c r="K1768" i="11"/>
  <c r="J1768" i="11"/>
  <c r="I1768" i="11"/>
  <c r="D1768" i="11"/>
  <c r="K1767" i="11"/>
  <c r="J1767" i="11"/>
  <c r="I1767" i="11"/>
  <c r="D1767" i="11"/>
  <c r="K1766" i="11"/>
  <c r="J1766" i="11"/>
  <c r="I1766" i="11"/>
  <c r="D1766" i="11"/>
  <c r="K1765" i="11"/>
  <c r="J1765" i="11"/>
  <c r="I1765" i="11"/>
  <c r="D1765" i="11"/>
  <c r="K1764" i="11"/>
  <c r="J1764" i="11"/>
  <c r="I1764" i="11"/>
  <c r="D1764" i="11"/>
  <c r="K1763" i="11"/>
  <c r="J1763" i="11"/>
  <c r="I1763" i="11"/>
  <c r="D1763" i="11"/>
  <c r="K1762" i="11"/>
  <c r="J1762" i="11"/>
  <c r="I1762" i="11"/>
  <c r="D1762" i="11"/>
  <c r="K1761" i="11"/>
  <c r="J1761" i="11"/>
  <c r="I1761" i="11"/>
  <c r="D1761" i="11"/>
  <c r="K1760" i="11"/>
  <c r="J1760" i="11"/>
  <c r="I1760" i="11"/>
  <c r="D1760" i="11"/>
  <c r="K1759" i="11"/>
  <c r="J1759" i="11"/>
  <c r="I1759" i="11"/>
  <c r="I1777" i="11" s="1"/>
  <c r="D1759" i="11"/>
  <c r="C1755" i="11"/>
  <c r="C1754" i="11"/>
  <c r="K1741" i="11"/>
  <c r="J1741" i="11"/>
  <c r="I1741" i="11"/>
  <c r="D1741" i="11"/>
  <c r="K1740" i="11"/>
  <c r="J1740" i="11"/>
  <c r="I1740" i="11"/>
  <c r="D1740" i="11"/>
  <c r="K1739" i="11"/>
  <c r="J1739" i="11"/>
  <c r="I1739" i="11"/>
  <c r="D1739" i="11"/>
  <c r="K1738" i="11"/>
  <c r="J1738" i="11"/>
  <c r="I1738" i="11"/>
  <c r="D1738" i="11"/>
  <c r="K1737" i="11"/>
  <c r="J1737" i="11"/>
  <c r="I1737" i="11"/>
  <c r="D1737" i="11"/>
  <c r="K1736" i="11"/>
  <c r="J1736" i="11"/>
  <c r="I1736" i="11"/>
  <c r="D1736" i="11"/>
  <c r="K1735" i="11"/>
  <c r="J1735" i="11"/>
  <c r="I1735" i="11"/>
  <c r="D1735" i="11"/>
  <c r="K1734" i="11"/>
  <c r="J1734" i="11"/>
  <c r="I1734" i="11"/>
  <c r="D1734" i="11"/>
  <c r="K1733" i="11"/>
  <c r="J1733" i="11"/>
  <c r="I1733" i="11"/>
  <c r="D1733" i="11"/>
  <c r="K1732" i="11"/>
  <c r="J1732" i="11"/>
  <c r="I1732" i="11"/>
  <c r="D1732" i="11"/>
  <c r="K1731" i="11"/>
  <c r="J1731" i="11"/>
  <c r="I1731" i="11"/>
  <c r="D1731" i="11"/>
  <c r="K1730" i="11"/>
  <c r="J1730" i="11"/>
  <c r="I1730" i="11"/>
  <c r="D1730" i="11"/>
  <c r="K1729" i="11"/>
  <c r="J1729" i="11"/>
  <c r="I1729" i="11"/>
  <c r="D1729" i="11"/>
  <c r="K1728" i="11"/>
  <c r="J1728" i="11"/>
  <c r="I1728" i="11"/>
  <c r="D1728" i="11"/>
  <c r="K1727" i="11"/>
  <c r="J1727" i="11"/>
  <c r="I1727" i="11"/>
  <c r="D1727" i="11"/>
  <c r="K1726" i="11"/>
  <c r="J1726" i="11"/>
  <c r="I1726" i="11"/>
  <c r="D1726" i="11"/>
  <c r="K1725" i="11"/>
  <c r="J1725" i="11"/>
  <c r="I1725" i="11"/>
  <c r="D1725" i="11"/>
  <c r="K1724" i="11"/>
  <c r="J1724" i="11"/>
  <c r="I1724" i="11"/>
  <c r="I1742" i="11" s="1"/>
  <c r="D1724" i="11"/>
  <c r="C1720" i="11"/>
  <c r="C1719" i="11"/>
  <c r="K1706" i="11"/>
  <c r="J1706" i="11"/>
  <c r="I1706" i="11"/>
  <c r="D1706" i="11"/>
  <c r="K1705" i="11"/>
  <c r="J1705" i="11"/>
  <c r="I1705" i="11"/>
  <c r="D1705" i="11"/>
  <c r="K1704" i="11"/>
  <c r="J1704" i="11"/>
  <c r="I1704" i="11"/>
  <c r="D1704" i="11"/>
  <c r="K1703" i="11"/>
  <c r="J1703" i="11"/>
  <c r="I1703" i="11"/>
  <c r="D1703" i="11"/>
  <c r="K1702" i="11"/>
  <c r="J1702" i="11"/>
  <c r="I1702" i="11"/>
  <c r="D1702" i="11"/>
  <c r="K1701" i="11"/>
  <c r="J1701" i="11"/>
  <c r="I1701" i="11"/>
  <c r="D1701" i="11"/>
  <c r="K1700" i="11"/>
  <c r="J1700" i="11"/>
  <c r="I1700" i="11"/>
  <c r="D1700" i="11"/>
  <c r="K1699" i="11"/>
  <c r="J1699" i="11"/>
  <c r="I1699" i="11"/>
  <c r="D1699" i="11"/>
  <c r="K1698" i="11"/>
  <c r="J1698" i="11"/>
  <c r="I1698" i="11"/>
  <c r="D1698" i="11"/>
  <c r="K1697" i="11"/>
  <c r="J1697" i="11"/>
  <c r="I1697" i="11"/>
  <c r="D1697" i="11"/>
  <c r="K1696" i="11"/>
  <c r="J1696" i="11"/>
  <c r="I1696" i="11"/>
  <c r="D1696" i="11"/>
  <c r="K1695" i="11"/>
  <c r="J1695" i="11"/>
  <c r="I1695" i="11"/>
  <c r="D1695" i="11"/>
  <c r="K1694" i="11"/>
  <c r="J1694" i="11"/>
  <c r="I1694" i="11"/>
  <c r="D1694" i="11"/>
  <c r="K1693" i="11"/>
  <c r="J1693" i="11"/>
  <c r="I1693" i="11"/>
  <c r="D1693" i="11"/>
  <c r="K1692" i="11"/>
  <c r="J1692" i="11"/>
  <c r="I1692" i="11"/>
  <c r="D1692" i="11"/>
  <c r="K1691" i="11"/>
  <c r="J1691" i="11"/>
  <c r="I1691" i="11"/>
  <c r="D1691" i="11"/>
  <c r="K1690" i="11"/>
  <c r="J1690" i="11"/>
  <c r="I1690" i="11"/>
  <c r="D1690" i="11"/>
  <c r="K1689" i="11"/>
  <c r="J1689" i="11"/>
  <c r="I1689" i="11"/>
  <c r="I1707" i="11" s="1"/>
  <c r="D1689" i="11"/>
  <c r="C1685" i="11"/>
  <c r="C1684" i="11"/>
  <c r="K1671" i="11"/>
  <c r="J1671" i="11"/>
  <c r="I1671" i="11"/>
  <c r="D1671" i="11"/>
  <c r="K1670" i="11"/>
  <c r="J1670" i="11"/>
  <c r="I1670" i="11"/>
  <c r="D1670" i="11"/>
  <c r="K1669" i="11"/>
  <c r="J1669" i="11"/>
  <c r="I1669" i="11"/>
  <c r="D1669" i="11"/>
  <c r="K1668" i="11"/>
  <c r="J1668" i="11"/>
  <c r="I1668" i="11"/>
  <c r="D1668" i="11"/>
  <c r="K1667" i="11"/>
  <c r="J1667" i="11"/>
  <c r="I1667" i="11"/>
  <c r="D1667" i="11"/>
  <c r="K1666" i="11"/>
  <c r="J1666" i="11"/>
  <c r="I1666" i="11"/>
  <c r="D1666" i="11"/>
  <c r="K1665" i="11"/>
  <c r="J1665" i="11"/>
  <c r="I1665" i="11"/>
  <c r="D1665" i="11"/>
  <c r="K1664" i="11"/>
  <c r="J1664" i="11"/>
  <c r="I1664" i="11"/>
  <c r="D1664" i="11"/>
  <c r="K1663" i="11"/>
  <c r="J1663" i="11"/>
  <c r="I1663" i="11"/>
  <c r="D1663" i="11"/>
  <c r="K1662" i="11"/>
  <c r="J1662" i="11"/>
  <c r="I1662" i="11"/>
  <c r="D1662" i="11"/>
  <c r="K1661" i="11"/>
  <c r="J1661" i="11"/>
  <c r="I1661" i="11"/>
  <c r="D1661" i="11"/>
  <c r="K1660" i="11"/>
  <c r="J1660" i="11"/>
  <c r="I1660" i="11"/>
  <c r="D1660" i="11"/>
  <c r="K1659" i="11"/>
  <c r="J1659" i="11"/>
  <c r="I1659" i="11"/>
  <c r="D1659" i="11"/>
  <c r="K1658" i="11"/>
  <c r="J1658" i="11"/>
  <c r="I1658" i="11"/>
  <c r="D1658" i="11"/>
  <c r="K1657" i="11"/>
  <c r="J1657" i="11"/>
  <c r="I1657" i="11"/>
  <c r="D1657" i="11"/>
  <c r="K1656" i="11"/>
  <c r="J1656" i="11"/>
  <c r="I1656" i="11"/>
  <c r="D1656" i="11"/>
  <c r="K1655" i="11"/>
  <c r="J1655" i="11"/>
  <c r="I1655" i="11"/>
  <c r="D1655" i="11"/>
  <c r="K1654" i="11"/>
  <c r="J1654" i="11"/>
  <c r="I1654" i="11"/>
  <c r="I1672" i="11" s="1"/>
  <c r="D1654" i="11"/>
  <c r="C1650" i="11"/>
  <c r="C1649" i="11"/>
  <c r="K1636" i="11"/>
  <c r="J1636" i="11"/>
  <c r="I1636" i="11"/>
  <c r="D1636" i="11"/>
  <c r="K1635" i="11"/>
  <c r="J1635" i="11"/>
  <c r="I1635" i="11"/>
  <c r="D1635" i="11"/>
  <c r="K1634" i="11"/>
  <c r="J1634" i="11"/>
  <c r="I1634" i="11"/>
  <c r="D1634" i="11"/>
  <c r="K1633" i="11"/>
  <c r="J1633" i="11"/>
  <c r="I1633" i="11"/>
  <c r="D1633" i="11"/>
  <c r="K1632" i="11"/>
  <c r="J1632" i="11"/>
  <c r="I1632" i="11"/>
  <c r="D1632" i="11"/>
  <c r="K1631" i="11"/>
  <c r="J1631" i="11"/>
  <c r="I1631" i="11"/>
  <c r="D1631" i="11"/>
  <c r="K1630" i="11"/>
  <c r="J1630" i="11"/>
  <c r="I1630" i="11"/>
  <c r="D1630" i="11"/>
  <c r="K1629" i="11"/>
  <c r="J1629" i="11"/>
  <c r="I1629" i="11"/>
  <c r="D1629" i="11"/>
  <c r="K1628" i="11"/>
  <c r="J1628" i="11"/>
  <c r="I1628" i="11"/>
  <c r="D1628" i="11"/>
  <c r="K1627" i="11"/>
  <c r="J1627" i="11"/>
  <c r="I1627" i="11"/>
  <c r="D1627" i="11"/>
  <c r="K1626" i="11"/>
  <c r="J1626" i="11"/>
  <c r="I1626" i="11"/>
  <c r="D1626" i="11"/>
  <c r="K1625" i="11"/>
  <c r="J1625" i="11"/>
  <c r="I1625" i="11"/>
  <c r="D1625" i="11"/>
  <c r="K1624" i="11"/>
  <c r="J1624" i="11"/>
  <c r="I1624" i="11"/>
  <c r="D1624" i="11"/>
  <c r="K1623" i="11"/>
  <c r="J1623" i="11"/>
  <c r="I1623" i="11"/>
  <c r="D1623" i="11"/>
  <c r="K1622" i="11"/>
  <c r="J1622" i="11"/>
  <c r="I1622" i="11"/>
  <c r="D1622" i="11"/>
  <c r="K1621" i="11"/>
  <c r="J1621" i="11"/>
  <c r="I1621" i="11"/>
  <c r="D1621" i="11"/>
  <c r="K1620" i="11"/>
  <c r="J1620" i="11"/>
  <c r="I1620" i="11"/>
  <c r="D1620" i="11"/>
  <c r="K1619" i="11"/>
  <c r="J1619" i="11"/>
  <c r="I1619" i="11"/>
  <c r="I1637" i="11" s="1"/>
  <c r="D1619" i="11"/>
  <c r="C1615" i="11"/>
  <c r="C1614" i="11"/>
  <c r="K1601" i="11"/>
  <c r="J1601" i="11"/>
  <c r="I1601" i="11"/>
  <c r="D1601" i="11"/>
  <c r="K1600" i="11"/>
  <c r="J1600" i="11"/>
  <c r="I1600" i="11"/>
  <c r="D1600" i="11"/>
  <c r="K1599" i="11"/>
  <c r="J1599" i="11"/>
  <c r="I1599" i="11"/>
  <c r="D1599" i="11"/>
  <c r="K1598" i="11"/>
  <c r="J1598" i="11"/>
  <c r="I1598" i="11"/>
  <c r="D1598" i="11"/>
  <c r="K1597" i="11"/>
  <c r="J1597" i="11"/>
  <c r="I1597" i="11"/>
  <c r="D1597" i="11"/>
  <c r="K1596" i="11"/>
  <c r="J1596" i="11"/>
  <c r="I1596" i="11"/>
  <c r="D1596" i="11"/>
  <c r="K1595" i="11"/>
  <c r="J1595" i="11"/>
  <c r="I1595" i="11"/>
  <c r="D1595" i="11"/>
  <c r="K1594" i="11"/>
  <c r="J1594" i="11"/>
  <c r="I1594" i="11"/>
  <c r="D1594" i="11"/>
  <c r="K1593" i="11"/>
  <c r="J1593" i="11"/>
  <c r="I1593" i="11"/>
  <c r="D1593" i="11"/>
  <c r="K1592" i="11"/>
  <c r="J1592" i="11"/>
  <c r="I1592" i="11"/>
  <c r="D1592" i="11"/>
  <c r="K1591" i="11"/>
  <c r="J1591" i="11"/>
  <c r="I1591" i="11"/>
  <c r="D1591" i="11"/>
  <c r="K1590" i="11"/>
  <c r="J1590" i="11"/>
  <c r="I1590" i="11"/>
  <c r="D1590" i="11"/>
  <c r="K1589" i="11"/>
  <c r="J1589" i="11"/>
  <c r="I1589" i="11"/>
  <c r="D1589" i="11"/>
  <c r="K1588" i="11"/>
  <c r="J1588" i="11"/>
  <c r="I1588" i="11"/>
  <c r="D1588" i="11"/>
  <c r="K1587" i="11"/>
  <c r="J1587" i="11"/>
  <c r="I1587" i="11"/>
  <c r="D1587" i="11"/>
  <c r="K1586" i="11"/>
  <c r="J1586" i="11"/>
  <c r="I1586" i="11"/>
  <c r="D1586" i="11"/>
  <c r="K1585" i="11"/>
  <c r="J1585" i="11"/>
  <c r="I1585" i="11"/>
  <c r="D1585" i="11"/>
  <c r="K1584" i="11"/>
  <c r="J1584" i="11"/>
  <c r="I1584" i="11"/>
  <c r="I1602" i="11" s="1"/>
  <c r="D1584" i="11"/>
  <c r="C1580" i="11"/>
  <c r="C1579" i="11"/>
  <c r="K1566" i="11"/>
  <c r="J1566" i="11"/>
  <c r="I1566" i="11"/>
  <c r="D1566" i="11"/>
  <c r="K1565" i="11"/>
  <c r="J1565" i="11"/>
  <c r="I1565" i="11"/>
  <c r="D1565" i="11"/>
  <c r="K1564" i="11"/>
  <c r="J1564" i="11"/>
  <c r="I1564" i="11"/>
  <c r="D1564" i="11"/>
  <c r="K1563" i="11"/>
  <c r="J1563" i="11"/>
  <c r="I1563" i="11"/>
  <c r="D1563" i="11"/>
  <c r="K1562" i="11"/>
  <c r="J1562" i="11"/>
  <c r="I1562" i="11"/>
  <c r="D1562" i="11"/>
  <c r="K1561" i="11"/>
  <c r="J1561" i="11"/>
  <c r="I1561" i="11"/>
  <c r="D1561" i="11"/>
  <c r="K1560" i="11"/>
  <c r="J1560" i="11"/>
  <c r="I1560" i="11"/>
  <c r="D1560" i="11"/>
  <c r="K1559" i="11"/>
  <c r="J1559" i="11"/>
  <c r="I1559" i="11"/>
  <c r="D1559" i="11"/>
  <c r="K1558" i="11"/>
  <c r="J1558" i="11"/>
  <c r="I1558" i="11"/>
  <c r="D1558" i="11"/>
  <c r="K1557" i="11"/>
  <c r="J1557" i="11"/>
  <c r="I1557" i="11"/>
  <c r="D1557" i="11"/>
  <c r="K1556" i="11"/>
  <c r="J1556" i="11"/>
  <c r="I1556" i="11"/>
  <c r="D1556" i="11"/>
  <c r="K1555" i="11"/>
  <c r="J1555" i="11"/>
  <c r="I1555" i="11"/>
  <c r="D1555" i="11"/>
  <c r="K1554" i="11"/>
  <c r="J1554" i="11"/>
  <c r="I1554" i="11"/>
  <c r="D1554" i="11"/>
  <c r="K1553" i="11"/>
  <c r="J1553" i="11"/>
  <c r="I1553" i="11"/>
  <c r="D1553" i="11"/>
  <c r="K1552" i="11"/>
  <c r="J1552" i="11"/>
  <c r="I1552" i="11"/>
  <c r="D1552" i="11"/>
  <c r="K1551" i="11"/>
  <c r="J1551" i="11"/>
  <c r="I1551" i="11"/>
  <c r="D1551" i="11"/>
  <c r="K1550" i="11"/>
  <c r="J1550" i="11"/>
  <c r="I1550" i="11"/>
  <c r="D1550" i="11"/>
  <c r="K1549" i="11"/>
  <c r="J1549" i="11"/>
  <c r="I1549" i="11"/>
  <c r="I1567" i="11" s="1"/>
  <c r="D1549" i="11"/>
  <c r="C1545" i="11"/>
  <c r="C1544" i="11"/>
  <c r="K1531" i="11"/>
  <c r="J1531" i="11"/>
  <c r="I1531" i="11"/>
  <c r="D1531" i="11"/>
  <c r="K1530" i="11"/>
  <c r="J1530" i="11"/>
  <c r="I1530" i="11"/>
  <c r="D1530" i="11"/>
  <c r="K1529" i="11"/>
  <c r="J1529" i="11"/>
  <c r="I1529" i="11"/>
  <c r="D1529" i="11"/>
  <c r="K1528" i="11"/>
  <c r="J1528" i="11"/>
  <c r="I1528" i="11"/>
  <c r="D1528" i="11"/>
  <c r="K1527" i="11"/>
  <c r="J1527" i="11"/>
  <c r="I1527" i="11"/>
  <c r="D1527" i="11"/>
  <c r="K1526" i="11"/>
  <c r="J1526" i="11"/>
  <c r="I1526" i="11"/>
  <c r="D1526" i="11"/>
  <c r="K1525" i="11"/>
  <c r="J1525" i="11"/>
  <c r="I1525" i="11"/>
  <c r="D1525" i="11"/>
  <c r="K1524" i="11"/>
  <c r="J1524" i="11"/>
  <c r="I1524" i="11"/>
  <c r="D1524" i="11"/>
  <c r="K1523" i="11"/>
  <c r="J1523" i="11"/>
  <c r="I1523" i="11"/>
  <c r="D1523" i="11"/>
  <c r="K1522" i="11"/>
  <c r="J1522" i="11"/>
  <c r="I1522" i="11"/>
  <c r="D1522" i="11"/>
  <c r="K1521" i="11"/>
  <c r="J1521" i="11"/>
  <c r="I1521" i="11"/>
  <c r="D1521" i="11"/>
  <c r="K1520" i="11"/>
  <c r="J1520" i="11"/>
  <c r="I1520" i="11"/>
  <c r="D1520" i="11"/>
  <c r="K1519" i="11"/>
  <c r="J1519" i="11"/>
  <c r="I1519" i="11"/>
  <c r="D1519" i="11"/>
  <c r="K1518" i="11"/>
  <c r="J1518" i="11"/>
  <c r="I1518" i="11"/>
  <c r="D1518" i="11"/>
  <c r="K1517" i="11"/>
  <c r="J1517" i="11"/>
  <c r="I1517" i="11"/>
  <c r="D1517" i="11"/>
  <c r="K1516" i="11"/>
  <c r="J1516" i="11"/>
  <c r="I1516" i="11"/>
  <c r="D1516" i="11"/>
  <c r="K1515" i="11"/>
  <c r="J1515" i="11"/>
  <c r="I1515" i="11"/>
  <c r="D1515" i="11"/>
  <c r="K1514" i="11"/>
  <c r="J1514" i="11"/>
  <c r="I1514" i="11"/>
  <c r="I1532" i="11" s="1"/>
  <c r="D1514" i="11"/>
  <c r="C1510" i="11"/>
  <c r="C1509" i="11"/>
  <c r="K1496" i="11"/>
  <c r="J1496" i="11"/>
  <c r="I1496" i="11"/>
  <c r="D1496" i="11"/>
  <c r="K1495" i="11"/>
  <c r="J1495" i="11"/>
  <c r="I1495" i="11"/>
  <c r="D1495" i="11"/>
  <c r="K1494" i="11"/>
  <c r="J1494" i="11"/>
  <c r="I1494" i="11"/>
  <c r="D1494" i="11"/>
  <c r="K1493" i="11"/>
  <c r="J1493" i="11"/>
  <c r="I1493" i="11"/>
  <c r="D1493" i="11"/>
  <c r="K1492" i="11"/>
  <c r="J1492" i="11"/>
  <c r="I1492" i="11"/>
  <c r="D1492" i="11"/>
  <c r="K1491" i="11"/>
  <c r="J1491" i="11"/>
  <c r="I1491" i="11"/>
  <c r="D1491" i="11"/>
  <c r="K1490" i="11"/>
  <c r="J1490" i="11"/>
  <c r="I1490" i="11"/>
  <c r="D1490" i="11"/>
  <c r="K1489" i="11"/>
  <c r="J1489" i="11"/>
  <c r="I1489" i="11"/>
  <c r="D1489" i="11"/>
  <c r="K1488" i="11"/>
  <c r="J1488" i="11"/>
  <c r="I1488" i="11"/>
  <c r="D1488" i="11"/>
  <c r="K1487" i="11"/>
  <c r="J1487" i="11"/>
  <c r="I1487" i="11"/>
  <c r="D1487" i="11"/>
  <c r="K1486" i="11"/>
  <c r="J1486" i="11"/>
  <c r="I1486" i="11"/>
  <c r="D1486" i="11"/>
  <c r="K1485" i="11"/>
  <c r="J1485" i="11"/>
  <c r="I1485" i="11"/>
  <c r="D1485" i="11"/>
  <c r="K1484" i="11"/>
  <c r="J1484" i="11"/>
  <c r="I1484" i="11"/>
  <c r="D1484" i="11"/>
  <c r="K1483" i="11"/>
  <c r="J1483" i="11"/>
  <c r="I1483" i="11"/>
  <c r="D1483" i="11"/>
  <c r="K1482" i="11"/>
  <c r="J1482" i="11"/>
  <c r="I1482" i="11"/>
  <c r="D1482" i="11"/>
  <c r="K1481" i="11"/>
  <c r="J1481" i="11"/>
  <c r="I1481" i="11"/>
  <c r="D1481" i="11"/>
  <c r="K1480" i="11"/>
  <c r="J1480" i="11"/>
  <c r="I1480" i="11"/>
  <c r="D1480" i="11"/>
  <c r="K1479" i="11"/>
  <c r="J1479" i="11"/>
  <c r="I1479" i="11"/>
  <c r="I1497" i="11" s="1"/>
  <c r="D1479" i="11"/>
  <c r="C1475" i="11"/>
  <c r="C1474" i="11"/>
  <c r="K1461" i="11"/>
  <c r="J1461" i="11"/>
  <c r="I1461" i="11"/>
  <c r="D1461" i="11"/>
  <c r="K1460" i="11"/>
  <c r="J1460" i="11"/>
  <c r="I1460" i="11"/>
  <c r="D1460" i="11"/>
  <c r="K1459" i="11"/>
  <c r="J1459" i="11"/>
  <c r="I1459" i="11"/>
  <c r="D1459" i="11"/>
  <c r="K1458" i="11"/>
  <c r="J1458" i="11"/>
  <c r="I1458" i="11"/>
  <c r="D1458" i="11"/>
  <c r="K1457" i="11"/>
  <c r="J1457" i="11"/>
  <c r="I1457" i="11"/>
  <c r="D1457" i="11"/>
  <c r="K1456" i="11"/>
  <c r="J1456" i="11"/>
  <c r="I1456" i="11"/>
  <c r="D1456" i="11"/>
  <c r="K1455" i="11"/>
  <c r="J1455" i="11"/>
  <c r="I1455" i="11"/>
  <c r="D1455" i="11"/>
  <c r="K1454" i="11"/>
  <c r="J1454" i="11"/>
  <c r="I1454" i="11"/>
  <c r="D1454" i="11"/>
  <c r="K1453" i="11"/>
  <c r="J1453" i="11"/>
  <c r="I1453" i="11"/>
  <c r="D1453" i="11"/>
  <c r="K1452" i="11"/>
  <c r="J1452" i="11"/>
  <c r="I1452" i="11"/>
  <c r="D1452" i="11"/>
  <c r="K1451" i="11"/>
  <c r="J1451" i="11"/>
  <c r="I1451" i="11"/>
  <c r="D1451" i="11"/>
  <c r="K1450" i="11"/>
  <c r="J1450" i="11"/>
  <c r="I1450" i="11"/>
  <c r="D1450" i="11"/>
  <c r="K1449" i="11"/>
  <c r="J1449" i="11"/>
  <c r="I1449" i="11"/>
  <c r="D1449" i="11"/>
  <c r="K1448" i="11"/>
  <c r="J1448" i="11"/>
  <c r="I1448" i="11"/>
  <c r="D1448" i="11"/>
  <c r="K1447" i="11"/>
  <c r="J1447" i="11"/>
  <c r="I1447" i="11"/>
  <c r="D1447" i="11"/>
  <c r="K1446" i="11"/>
  <c r="J1446" i="11"/>
  <c r="I1446" i="11"/>
  <c r="D1446" i="11"/>
  <c r="K1445" i="11"/>
  <c r="J1445" i="11"/>
  <c r="I1445" i="11"/>
  <c r="D1445" i="11"/>
  <c r="K1444" i="11"/>
  <c r="J1444" i="11"/>
  <c r="I1444" i="11"/>
  <c r="I1462" i="11" s="1"/>
  <c r="D1444" i="11"/>
  <c r="C1440" i="11"/>
  <c r="C1439" i="11"/>
  <c r="K1426" i="11"/>
  <c r="J1426" i="11"/>
  <c r="I1426" i="11"/>
  <c r="D1426" i="11"/>
  <c r="K1425" i="11"/>
  <c r="J1425" i="11"/>
  <c r="I1425" i="11"/>
  <c r="D1425" i="11"/>
  <c r="K1424" i="11"/>
  <c r="J1424" i="11"/>
  <c r="I1424" i="11"/>
  <c r="D1424" i="11"/>
  <c r="K1423" i="11"/>
  <c r="J1423" i="11"/>
  <c r="I1423" i="11"/>
  <c r="D1423" i="11"/>
  <c r="K1422" i="11"/>
  <c r="J1422" i="11"/>
  <c r="I1422" i="11"/>
  <c r="D1422" i="11"/>
  <c r="K1421" i="11"/>
  <c r="J1421" i="11"/>
  <c r="I1421" i="11"/>
  <c r="D1421" i="11"/>
  <c r="K1420" i="11"/>
  <c r="J1420" i="11"/>
  <c r="I1420" i="11"/>
  <c r="D1420" i="11"/>
  <c r="K1419" i="11"/>
  <c r="J1419" i="11"/>
  <c r="I1419" i="11"/>
  <c r="D1419" i="11"/>
  <c r="K1418" i="11"/>
  <c r="J1418" i="11"/>
  <c r="I1418" i="11"/>
  <c r="D1418" i="11"/>
  <c r="K1417" i="11"/>
  <c r="J1417" i="11"/>
  <c r="I1417" i="11"/>
  <c r="D1417" i="11"/>
  <c r="K1416" i="11"/>
  <c r="J1416" i="11"/>
  <c r="I1416" i="11"/>
  <c r="D1416" i="11"/>
  <c r="K1415" i="11"/>
  <c r="J1415" i="11"/>
  <c r="I1415" i="11"/>
  <c r="D1415" i="11"/>
  <c r="K1414" i="11"/>
  <c r="J1414" i="11"/>
  <c r="I1414" i="11"/>
  <c r="D1414" i="11"/>
  <c r="K1413" i="11"/>
  <c r="J1413" i="11"/>
  <c r="I1413" i="11"/>
  <c r="D1413" i="11"/>
  <c r="K1412" i="11"/>
  <c r="J1412" i="11"/>
  <c r="I1412" i="11"/>
  <c r="D1412" i="11"/>
  <c r="K1411" i="11"/>
  <c r="J1411" i="11"/>
  <c r="I1411" i="11"/>
  <c r="D1411" i="11"/>
  <c r="K1410" i="11"/>
  <c r="J1410" i="11"/>
  <c r="I1410" i="11"/>
  <c r="D1410" i="11"/>
  <c r="K1409" i="11"/>
  <c r="J1409" i="11"/>
  <c r="I1409" i="11"/>
  <c r="I1427" i="11" s="1"/>
  <c r="D1409" i="11"/>
  <c r="C1405" i="11"/>
  <c r="C1404" i="11"/>
  <c r="K1391" i="11"/>
  <c r="J1391" i="11"/>
  <c r="I1391" i="11"/>
  <c r="D1391" i="11"/>
  <c r="K1390" i="11"/>
  <c r="J1390" i="11"/>
  <c r="I1390" i="11"/>
  <c r="D1390" i="11"/>
  <c r="K1389" i="11"/>
  <c r="J1389" i="11"/>
  <c r="I1389" i="11"/>
  <c r="D1389" i="11"/>
  <c r="K1388" i="11"/>
  <c r="J1388" i="11"/>
  <c r="I1388" i="11"/>
  <c r="D1388" i="11"/>
  <c r="K1387" i="11"/>
  <c r="J1387" i="11"/>
  <c r="I1387" i="11"/>
  <c r="D1387" i="11"/>
  <c r="K1386" i="11"/>
  <c r="J1386" i="11"/>
  <c r="I1386" i="11"/>
  <c r="D1386" i="11"/>
  <c r="K1385" i="11"/>
  <c r="J1385" i="11"/>
  <c r="I1385" i="11"/>
  <c r="D1385" i="11"/>
  <c r="K1384" i="11"/>
  <c r="J1384" i="11"/>
  <c r="I1384" i="11"/>
  <c r="D1384" i="11"/>
  <c r="K1383" i="11"/>
  <c r="J1383" i="11"/>
  <c r="I1383" i="11"/>
  <c r="D1383" i="11"/>
  <c r="K1382" i="11"/>
  <c r="J1382" i="11"/>
  <c r="I1382" i="11"/>
  <c r="D1382" i="11"/>
  <c r="K1381" i="11"/>
  <c r="J1381" i="11"/>
  <c r="I1381" i="11"/>
  <c r="D1381" i="11"/>
  <c r="K1380" i="11"/>
  <c r="J1380" i="11"/>
  <c r="I1380" i="11"/>
  <c r="D1380" i="11"/>
  <c r="K1379" i="11"/>
  <c r="J1379" i="11"/>
  <c r="I1379" i="11"/>
  <c r="D1379" i="11"/>
  <c r="K1378" i="11"/>
  <c r="J1378" i="11"/>
  <c r="I1378" i="11"/>
  <c r="D1378" i="11"/>
  <c r="K1377" i="11"/>
  <c r="J1377" i="11"/>
  <c r="I1377" i="11"/>
  <c r="D1377" i="11"/>
  <c r="K1376" i="11"/>
  <c r="J1376" i="11"/>
  <c r="I1376" i="11"/>
  <c r="D1376" i="11"/>
  <c r="K1375" i="11"/>
  <c r="J1375" i="11"/>
  <c r="I1375" i="11"/>
  <c r="D1375" i="11"/>
  <c r="K1374" i="11"/>
  <c r="J1374" i="11"/>
  <c r="I1374" i="11"/>
  <c r="I1392" i="11" s="1"/>
  <c r="D1374" i="11"/>
  <c r="C1370" i="11"/>
  <c r="C1369" i="11"/>
  <c r="K1356" i="11"/>
  <c r="J1356" i="11"/>
  <c r="I1356" i="11"/>
  <c r="D1356" i="11"/>
  <c r="K1355" i="11"/>
  <c r="J1355" i="11"/>
  <c r="I1355" i="11"/>
  <c r="D1355" i="11"/>
  <c r="K1354" i="11"/>
  <c r="J1354" i="11"/>
  <c r="I1354" i="11"/>
  <c r="D1354" i="11"/>
  <c r="K1353" i="11"/>
  <c r="J1353" i="11"/>
  <c r="I1353" i="11"/>
  <c r="D1353" i="11"/>
  <c r="K1352" i="11"/>
  <c r="J1352" i="11"/>
  <c r="I1352" i="11"/>
  <c r="D1352" i="11"/>
  <c r="K1351" i="11"/>
  <c r="J1351" i="11"/>
  <c r="I1351" i="11"/>
  <c r="D1351" i="11"/>
  <c r="K1350" i="11"/>
  <c r="J1350" i="11"/>
  <c r="I1350" i="11"/>
  <c r="D1350" i="11"/>
  <c r="K1349" i="11"/>
  <c r="J1349" i="11"/>
  <c r="I1349" i="11"/>
  <c r="D1349" i="11"/>
  <c r="K1348" i="11"/>
  <c r="J1348" i="11"/>
  <c r="I1348" i="11"/>
  <c r="D1348" i="11"/>
  <c r="K1347" i="11"/>
  <c r="J1347" i="11"/>
  <c r="I1347" i="11"/>
  <c r="D1347" i="11"/>
  <c r="K1346" i="11"/>
  <c r="J1346" i="11"/>
  <c r="I1346" i="11"/>
  <c r="D1346" i="11"/>
  <c r="K1345" i="11"/>
  <c r="J1345" i="11"/>
  <c r="I1345" i="11"/>
  <c r="D1345" i="11"/>
  <c r="K1344" i="11"/>
  <c r="J1344" i="11"/>
  <c r="I1344" i="11"/>
  <c r="D1344" i="11"/>
  <c r="K1343" i="11"/>
  <c r="J1343" i="11"/>
  <c r="I1343" i="11"/>
  <c r="D1343" i="11"/>
  <c r="K1342" i="11"/>
  <c r="J1342" i="11"/>
  <c r="I1342" i="11"/>
  <c r="D1342" i="11"/>
  <c r="K1341" i="11"/>
  <c r="J1341" i="11"/>
  <c r="I1341" i="11"/>
  <c r="D1341" i="11"/>
  <c r="K1340" i="11"/>
  <c r="J1340" i="11"/>
  <c r="I1340" i="11"/>
  <c r="D1340" i="11"/>
  <c r="K1339" i="11"/>
  <c r="J1339" i="11"/>
  <c r="I1339" i="11"/>
  <c r="I1357" i="11" s="1"/>
  <c r="D1339" i="11"/>
  <c r="C1335" i="11"/>
  <c r="C1334" i="11"/>
  <c r="K1321" i="11"/>
  <c r="J1321" i="11"/>
  <c r="I1321" i="11"/>
  <c r="D1321" i="11"/>
  <c r="K1320" i="11"/>
  <c r="J1320" i="11"/>
  <c r="I1320" i="11"/>
  <c r="D1320" i="11"/>
  <c r="K1319" i="11"/>
  <c r="J1319" i="11"/>
  <c r="I1319" i="11"/>
  <c r="D1319" i="11"/>
  <c r="K1318" i="11"/>
  <c r="J1318" i="11"/>
  <c r="I1318" i="11"/>
  <c r="D1318" i="11"/>
  <c r="K1317" i="11"/>
  <c r="J1317" i="11"/>
  <c r="I1317" i="11"/>
  <c r="D1317" i="11"/>
  <c r="K1316" i="11"/>
  <c r="J1316" i="11"/>
  <c r="I1316" i="11"/>
  <c r="D1316" i="11"/>
  <c r="K1315" i="11"/>
  <c r="J1315" i="11"/>
  <c r="I1315" i="11"/>
  <c r="D1315" i="11"/>
  <c r="K1314" i="11"/>
  <c r="J1314" i="11"/>
  <c r="I1314" i="11"/>
  <c r="D1314" i="11"/>
  <c r="K1313" i="11"/>
  <c r="J1313" i="11"/>
  <c r="I1313" i="11"/>
  <c r="D1313" i="11"/>
  <c r="K1312" i="11"/>
  <c r="J1312" i="11"/>
  <c r="I1312" i="11"/>
  <c r="D1312" i="11"/>
  <c r="K1311" i="11"/>
  <c r="J1311" i="11"/>
  <c r="I1311" i="11"/>
  <c r="D1311" i="11"/>
  <c r="K1310" i="11"/>
  <c r="J1310" i="11"/>
  <c r="I1310" i="11"/>
  <c r="D1310" i="11"/>
  <c r="K1309" i="11"/>
  <c r="J1309" i="11"/>
  <c r="I1309" i="11"/>
  <c r="D1309" i="11"/>
  <c r="K1308" i="11"/>
  <c r="J1308" i="11"/>
  <c r="I1308" i="11"/>
  <c r="D1308" i="11"/>
  <c r="K1307" i="11"/>
  <c r="J1307" i="11"/>
  <c r="I1307" i="11"/>
  <c r="D1307" i="11"/>
  <c r="K1306" i="11"/>
  <c r="J1306" i="11"/>
  <c r="I1306" i="11"/>
  <c r="D1306" i="11"/>
  <c r="K1305" i="11"/>
  <c r="J1305" i="11"/>
  <c r="I1305" i="11"/>
  <c r="D1305" i="11"/>
  <c r="K1304" i="11"/>
  <c r="J1304" i="11"/>
  <c r="I1304" i="11"/>
  <c r="I1322" i="11" s="1"/>
  <c r="D1304" i="11"/>
  <c r="C1300" i="11"/>
  <c r="C1299" i="11"/>
  <c r="K1286" i="11"/>
  <c r="J1286" i="11"/>
  <c r="I1286" i="11"/>
  <c r="D1286" i="11"/>
  <c r="K1285" i="11"/>
  <c r="J1285" i="11"/>
  <c r="I1285" i="11"/>
  <c r="D1285" i="11"/>
  <c r="K1284" i="11"/>
  <c r="J1284" i="11"/>
  <c r="I1284" i="11"/>
  <c r="D1284" i="11"/>
  <c r="K1283" i="11"/>
  <c r="J1283" i="11"/>
  <c r="I1283" i="11"/>
  <c r="D1283" i="11"/>
  <c r="K1282" i="11"/>
  <c r="J1282" i="11"/>
  <c r="I1282" i="11"/>
  <c r="D1282" i="11"/>
  <c r="K1281" i="11"/>
  <c r="J1281" i="11"/>
  <c r="I1281" i="11"/>
  <c r="D1281" i="11"/>
  <c r="K1280" i="11"/>
  <c r="J1280" i="11"/>
  <c r="I1280" i="11"/>
  <c r="D1280" i="11"/>
  <c r="K1279" i="11"/>
  <c r="J1279" i="11"/>
  <c r="I1279" i="11"/>
  <c r="D1279" i="11"/>
  <c r="K1278" i="11"/>
  <c r="J1278" i="11"/>
  <c r="I1278" i="11"/>
  <c r="D1278" i="11"/>
  <c r="K1277" i="11"/>
  <c r="J1277" i="11"/>
  <c r="I1277" i="11"/>
  <c r="D1277" i="11"/>
  <c r="K1276" i="11"/>
  <c r="J1276" i="11"/>
  <c r="I1276" i="11"/>
  <c r="D1276" i="11"/>
  <c r="K1275" i="11"/>
  <c r="J1275" i="11"/>
  <c r="I1275" i="11"/>
  <c r="D1275" i="11"/>
  <c r="K1274" i="11"/>
  <c r="J1274" i="11"/>
  <c r="I1274" i="11"/>
  <c r="D1274" i="11"/>
  <c r="K1273" i="11"/>
  <c r="J1273" i="11"/>
  <c r="I1273" i="11"/>
  <c r="D1273" i="11"/>
  <c r="K1272" i="11"/>
  <c r="J1272" i="11"/>
  <c r="I1272" i="11"/>
  <c r="D1272" i="11"/>
  <c r="K1271" i="11"/>
  <c r="J1271" i="11"/>
  <c r="I1271" i="11"/>
  <c r="D1271" i="11"/>
  <c r="K1270" i="11"/>
  <c r="J1270" i="11"/>
  <c r="I1270" i="11"/>
  <c r="D1270" i="11"/>
  <c r="K1269" i="11"/>
  <c r="J1269" i="11"/>
  <c r="I1269" i="11"/>
  <c r="I1287" i="11" s="1"/>
  <c r="D1269" i="11"/>
  <c r="C1265" i="11"/>
  <c r="C1264" i="11"/>
  <c r="K1251" i="11"/>
  <c r="J1251" i="11"/>
  <c r="I1251" i="11"/>
  <c r="D1251" i="11"/>
  <c r="K1250" i="11"/>
  <c r="J1250" i="11"/>
  <c r="I1250" i="11"/>
  <c r="D1250" i="11"/>
  <c r="K1249" i="11"/>
  <c r="J1249" i="11"/>
  <c r="I1249" i="11"/>
  <c r="D1249" i="11"/>
  <c r="K1248" i="11"/>
  <c r="J1248" i="11"/>
  <c r="I1248" i="11"/>
  <c r="D1248" i="11"/>
  <c r="K1247" i="11"/>
  <c r="J1247" i="11"/>
  <c r="I1247" i="11"/>
  <c r="D1247" i="11"/>
  <c r="K1246" i="11"/>
  <c r="J1246" i="11"/>
  <c r="I1246" i="11"/>
  <c r="D1246" i="11"/>
  <c r="K1245" i="11"/>
  <c r="J1245" i="11"/>
  <c r="I1245" i="11"/>
  <c r="D1245" i="11"/>
  <c r="K1244" i="11"/>
  <c r="J1244" i="11"/>
  <c r="I1244" i="11"/>
  <c r="D1244" i="11"/>
  <c r="K1243" i="11"/>
  <c r="J1243" i="11"/>
  <c r="I1243" i="11"/>
  <c r="D1243" i="11"/>
  <c r="K1242" i="11"/>
  <c r="J1242" i="11"/>
  <c r="I1242" i="11"/>
  <c r="D1242" i="11"/>
  <c r="K1241" i="11"/>
  <c r="J1241" i="11"/>
  <c r="I1241" i="11"/>
  <c r="D1241" i="11"/>
  <c r="K1240" i="11"/>
  <c r="J1240" i="11"/>
  <c r="I1240" i="11"/>
  <c r="D1240" i="11"/>
  <c r="K1239" i="11"/>
  <c r="J1239" i="11"/>
  <c r="I1239" i="11"/>
  <c r="D1239" i="11"/>
  <c r="K1238" i="11"/>
  <c r="J1238" i="11"/>
  <c r="I1238" i="11"/>
  <c r="D1238" i="11"/>
  <c r="K1237" i="11"/>
  <c r="J1237" i="11"/>
  <c r="I1237" i="11"/>
  <c r="D1237" i="11"/>
  <c r="K1236" i="11"/>
  <c r="J1236" i="11"/>
  <c r="I1236" i="11"/>
  <c r="D1236" i="11"/>
  <c r="K1235" i="11"/>
  <c r="J1235" i="11"/>
  <c r="I1235" i="11"/>
  <c r="D1235" i="11"/>
  <c r="K1234" i="11"/>
  <c r="J1234" i="11"/>
  <c r="I1234" i="11"/>
  <c r="I1252" i="11" s="1"/>
  <c r="D1234" i="11"/>
  <c r="C1230" i="11"/>
  <c r="C1229" i="11"/>
  <c r="K1216" i="11"/>
  <c r="J1216" i="11"/>
  <c r="I1216" i="11"/>
  <c r="D1216" i="11"/>
  <c r="K1215" i="11"/>
  <c r="J1215" i="11"/>
  <c r="I1215" i="11"/>
  <c r="D1215" i="11"/>
  <c r="K1214" i="11"/>
  <c r="J1214" i="11"/>
  <c r="I1214" i="11"/>
  <c r="D1214" i="11"/>
  <c r="K1213" i="11"/>
  <c r="J1213" i="11"/>
  <c r="I1213" i="11"/>
  <c r="D1213" i="11"/>
  <c r="K1212" i="11"/>
  <c r="J1212" i="11"/>
  <c r="I1212" i="11"/>
  <c r="D1212" i="11"/>
  <c r="K1211" i="11"/>
  <c r="J1211" i="11"/>
  <c r="I1211" i="11"/>
  <c r="D1211" i="11"/>
  <c r="K1210" i="11"/>
  <c r="J1210" i="11"/>
  <c r="I1210" i="11"/>
  <c r="D1210" i="11"/>
  <c r="K1209" i="11"/>
  <c r="J1209" i="11"/>
  <c r="I1209" i="11"/>
  <c r="D1209" i="11"/>
  <c r="K1208" i="11"/>
  <c r="J1208" i="11"/>
  <c r="I1208" i="11"/>
  <c r="D1208" i="11"/>
  <c r="K1207" i="11"/>
  <c r="J1207" i="11"/>
  <c r="I1207" i="11"/>
  <c r="D1207" i="11"/>
  <c r="K1206" i="11"/>
  <c r="J1206" i="11"/>
  <c r="I1206" i="11"/>
  <c r="D1206" i="11"/>
  <c r="K1205" i="11"/>
  <c r="J1205" i="11"/>
  <c r="I1205" i="11"/>
  <c r="D1205" i="11"/>
  <c r="K1204" i="11"/>
  <c r="J1204" i="11"/>
  <c r="I1204" i="11"/>
  <c r="D1204" i="11"/>
  <c r="K1203" i="11"/>
  <c r="J1203" i="11"/>
  <c r="I1203" i="11"/>
  <c r="D1203" i="11"/>
  <c r="K1202" i="11"/>
  <c r="J1202" i="11"/>
  <c r="I1202" i="11"/>
  <c r="D1202" i="11"/>
  <c r="K1201" i="11"/>
  <c r="J1201" i="11"/>
  <c r="I1201" i="11"/>
  <c r="D1201" i="11"/>
  <c r="K1200" i="11"/>
  <c r="J1200" i="11"/>
  <c r="I1200" i="11"/>
  <c r="D1200" i="11"/>
  <c r="K1199" i="11"/>
  <c r="J1199" i="11"/>
  <c r="I1199" i="11"/>
  <c r="I1217" i="11" s="1"/>
  <c r="D1199" i="11"/>
  <c r="C1195" i="11"/>
  <c r="C1194" i="11"/>
  <c r="K1181" i="11"/>
  <c r="J1181" i="11"/>
  <c r="I1181" i="11"/>
  <c r="D1181" i="11"/>
  <c r="K1180" i="11"/>
  <c r="J1180" i="11"/>
  <c r="I1180" i="11"/>
  <c r="D1180" i="11"/>
  <c r="K1179" i="11"/>
  <c r="J1179" i="11"/>
  <c r="I1179" i="11"/>
  <c r="D1179" i="11"/>
  <c r="K1178" i="11"/>
  <c r="J1178" i="11"/>
  <c r="I1178" i="11"/>
  <c r="D1178" i="11"/>
  <c r="K1177" i="11"/>
  <c r="J1177" i="11"/>
  <c r="I1177" i="11"/>
  <c r="D1177" i="11"/>
  <c r="K1176" i="11"/>
  <c r="J1176" i="11"/>
  <c r="I1176" i="11"/>
  <c r="D1176" i="11"/>
  <c r="K1175" i="11"/>
  <c r="J1175" i="11"/>
  <c r="I1175" i="11"/>
  <c r="D1175" i="11"/>
  <c r="K1174" i="11"/>
  <c r="J1174" i="11"/>
  <c r="I1174" i="11"/>
  <c r="D1174" i="11"/>
  <c r="K1173" i="11"/>
  <c r="J1173" i="11"/>
  <c r="I1173" i="11"/>
  <c r="D1173" i="11"/>
  <c r="K1172" i="11"/>
  <c r="J1172" i="11"/>
  <c r="I1172" i="11"/>
  <c r="D1172" i="11"/>
  <c r="K1171" i="11"/>
  <c r="J1171" i="11"/>
  <c r="I1171" i="11"/>
  <c r="D1171" i="11"/>
  <c r="K1170" i="11"/>
  <c r="J1170" i="11"/>
  <c r="I1170" i="11"/>
  <c r="D1170" i="11"/>
  <c r="K1169" i="11"/>
  <c r="J1169" i="11"/>
  <c r="I1169" i="11"/>
  <c r="D1169" i="11"/>
  <c r="K1168" i="11"/>
  <c r="J1168" i="11"/>
  <c r="I1168" i="11"/>
  <c r="D1168" i="11"/>
  <c r="K1167" i="11"/>
  <c r="J1167" i="11"/>
  <c r="I1167" i="11"/>
  <c r="D1167" i="11"/>
  <c r="K1166" i="11"/>
  <c r="J1166" i="11"/>
  <c r="I1166" i="11"/>
  <c r="D1166" i="11"/>
  <c r="K1165" i="11"/>
  <c r="J1165" i="11"/>
  <c r="I1165" i="11"/>
  <c r="D1165" i="11"/>
  <c r="K1164" i="11"/>
  <c r="J1164" i="11"/>
  <c r="I1164" i="11"/>
  <c r="I1182" i="11" s="1"/>
  <c r="D1164" i="11"/>
  <c r="C1160" i="11"/>
  <c r="C1159" i="11"/>
  <c r="K1146" i="11"/>
  <c r="J1146" i="11"/>
  <c r="I1146" i="11"/>
  <c r="D1146" i="11"/>
  <c r="K1145" i="11"/>
  <c r="J1145" i="11"/>
  <c r="I1145" i="11"/>
  <c r="D1145" i="11"/>
  <c r="K1144" i="11"/>
  <c r="J1144" i="11"/>
  <c r="I1144" i="11"/>
  <c r="D1144" i="11"/>
  <c r="K1143" i="11"/>
  <c r="J1143" i="11"/>
  <c r="I1143" i="11"/>
  <c r="D1143" i="11"/>
  <c r="K1142" i="11"/>
  <c r="J1142" i="11"/>
  <c r="I1142" i="11"/>
  <c r="D1142" i="11"/>
  <c r="K1141" i="11"/>
  <c r="J1141" i="11"/>
  <c r="I1141" i="11"/>
  <c r="D1141" i="11"/>
  <c r="K1140" i="11"/>
  <c r="J1140" i="11"/>
  <c r="I1140" i="11"/>
  <c r="D1140" i="11"/>
  <c r="K1139" i="11"/>
  <c r="J1139" i="11"/>
  <c r="I1139" i="11"/>
  <c r="D1139" i="11"/>
  <c r="K1138" i="11"/>
  <c r="J1138" i="11"/>
  <c r="I1138" i="11"/>
  <c r="D1138" i="11"/>
  <c r="K1137" i="11"/>
  <c r="J1137" i="11"/>
  <c r="I1137" i="11"/>
  <c r="D1137" i="11"/>
  <c r="K1136" i="11"/>
  <c r="J1136" i="11"/>
  <c r="I1136" i="11"/>
  <c r="D1136" i="11"/>
  <c r="K1135" i="11"/>
  <c r="J1135" i="11"/>
  <c r="I1135" i="11"/>
  <c r="D1135" i="11"/>
  <c r="K1134" i="11"/>
  <c r="J1134" i="11"/>
  <c r="I1134" i="11"/>
  <c r="D1134" i="11"/>
  <c r="K1133" i="11"/>
  <c r="J1133" i="11"/>
  <c r="I1133" i="11"/>
  <c r="D1133" i="11"/>
  <c r="K1132" i="11"/>
  <c r="J1132" i="11"/>
  <c r="I1132" i="11"/>
  <c r="D1132" i="11"/>
  <c r="K1131" i="11"/>
  <c r="J1131" i="11"/>
  <c r="I1131" i="11"/>
  <c r="D1131" i="11"/>
  <c r="K1130" i="11"/>
  <c r="J1130" i="11"/>
  <c r="I1130" i="11"/>
  <c r="D1130" i="11"/>
  <c r="K1129" i="11"/>
  <c r="J1129" i="11"/>
  <c r="I1129" i="11"/>
  <c r="I1147" i="11" s="1"/>
  <c r="D1129" i="11"/>
  <c r="C1125" i="11"/>
  <c r="C1124" i="11"/>
  <c r="K1111" i="11"/>
  <c r="J1111" i="11"/>
  <c r="I1111" i="11"/>
  <c r="D1111" i="11"/>
  <c r="K1110" i="11"/>
  <c r="J1110" i="11"/>
  <c r="I1110" i="11"/>
  <c r="D1110" i="11"/>
  <c r="K1109" i="11"/>
  <c r="J1109" i="11"/>
  <c r="I1109" i="11"/>
  <c r="D1109" i="11"/>
  <c r="K1108" i="11"/>
  <c r="J1108" i="11"/>
  <c r="I1108" i="11"/>
  <c r="D1108" i="11"/>
  <c r="K1107" i="11"/>
  <c r="J1107" i="11"/>
  <c r="I1107" i="11"/>
  <c r="D1107" i="11"/>
  <c r="K1106" i="11"/>
  <c r="J1106" i="11"/>
  <c r="I1106" i="11"/>
  <c r="D1106" i="11"/>
  <c r="K1105" i="11"/>
  <c r="J1105" i="11"/>
  <c r="I1105" i="11"/>
  <c r="D1105" i="11"/>
  <c r="K1104" i="11"/>
  <c r="J1104" i="11"/>
  <c r="I1104" i="11"/>
  <c r="D1104" i="11"/>
  <c r="K1103" i="11"/>
  <c r="J1103" i="11"/>
  <c r="I1103" i="11"/>
  <c r="D1103" i="11"/>
  <c r="K1102" i="11"/>
  <c r="J1102" i="11"/>
  <c r="I1102" i="11"/>
  <c r="D1102" i="11"/>
  <c r="K1101" i="11"/>
  <c r="J1101" i="11"/>
  <c r="I1101" i="11"/>
  <c r="D1101" i="11"/>
  <c r="K1100" i="11"/>
  <c r="J1100" i="11"/>
  <c r="I1100" i="11"/>
  <c r="D1100" i="11"/>
  <c r="K1099" i="11"/>
  <c r="J1099" i="11"/>
  <c r="I1099" i="11"/>
  <c r="D1099" i="11"/>
  <c r="K1098" i="11"/>
  <c r="J1098" i="11"/>
  <c r="I1098" i="11"/>
  <c r="D1098" i="11"/>
  <c r="K1097" i="11"/>
  <c r="J1097" i="11"/>
  <c r="I1097" i="11"/>
  <c r="D1097" i="11"/>
  <c r="K1096" i="11"/>
  <c r="J1096" i="11"/>
  <c r="I1096" i="11"/>
  <c r="D1096" i="11"/>
  <c r="K1095" i="11"/>
  <c r="J1095" i="11"/>
  <c r="I1095" i="11"/>
  <c r="D1095" i="11"/>
  <c r="K1094" i="11"/>
  <c r="J1094" i="11"/>
  <c r="I1094" i="11"/>
  <c r="I1112" i="11" s="1"/>
  <c r="D1094" i="11"/>
  <c r="C1090" i="11"/>
  <c r="C1089" i="11"/>
  <c r="K1076" i="11"/>
  <c r="J1076" i="11"/>
  <c r="I1076" i="11"/>
  <c r="D1076" i="11"/>
  <c r="K1075" i="11"/>
  <c r="J1075" i="11"/>
  <c r="I1075" i="11"/>
  <c r="D1075" i="11"/>
  <c r="K1074" i="11"/>
  <c r="J1074" i="11"/>
  <c r="I1074" i="11"/>
  <c r="D1074" i="11"/>
  <c r="K1073" i="11"/>
  <c r="J1073" i="11"/>
  <c r="I1073" i="11"/>
  <c r="D1073" i="11"/>
  <c r="K1072" i="11"/>
  <c r="J1072" i="11"/>
  <c r="I1072" i="11"/>
  <c r="D1072" i="11"/>
  <c r="K1071" i="11"/>
  <c r="J1071" i="11"/>
  <c r="I1071" i="11"/>
  <c r="D1071" i="11"/>
  <c r="K1070" i="11"/>
  <c r="J1070" i="11"/>
  <c r="I1070" i="11"/>
  <c r="D1070" i="11"/>
  <c r="K1069" i="11"/>
  <c r="J1069" i="11"/>
  <c r="I1069" i="11"/>
  <c r="D1069" i="11"/>
  <c r="K1068" i="11"/>
  <c r="J1068" i="11"/>
  <c r="I1068" i="11"/>
  <c r="D1068" i="11"/>
  <c r="K1067" i="11"/>
  <c r="J1067" i="11"/>
  <c r="I1067" i="11"/>
  <c r="D1067" i="11"/>
  <c r="K1066" i="11"/>
  <c r="J1066" i="11"/>
  <c r="I1066" i="11"/>
  <c r="D1066" i="11"/>
  <c r="K1065" i="11"/>
  <c r="J1065" i="11"/>
  <c r="I1065" i="11"/>
  <c r="D1065" i="11"/>
  <c r="K1064" i="11"/>
  <c r="J1064" i="11"/>
  <c r="I1064" i="11"/>
  <c r="D1064" i="11"/>
  <c r="K1063" i="11"/>
  <c r="J1063" i="11"/>
  <c r="I1063" i="11"/>
  <c r="D1063" i="11"/>
  <c r="K1062" i="11"/>
  <c r="J1062" i="11"/>
  <c r="I1062" i="11"/>
  <c r="D1062" i="11"/>
  <c r="K1061" i="11"/>
  <c r="J1061" i="11"/>
  <c r="I1061" i="11"/>
  <c r="D1061" i="11"/>
  <c r="K1060" i="11"/>
  <c r="J1060" i="11"/>
  <c r="I1060" i="11"/>
  <c r="D1060" i="11"/>
  <c r="K1059" i="11"/>
  <c r="J1059" i="11"/>
  <c r="I1059" i="11"/>
  <c r="I1077" i="11" s="1"/>
  <c r="D1059" i="11"/>
  <c r="C1055" i="11"/>
  <c r="C1054" i="11"/>
  <c r="K1041" i="11"/>
  <c r="J1041" i="11"/>
  <c r="I1041" i="11"/>
  <c r="D1041" i="11"/>
  <c r="K1040" i="11"/>
  <c r="J1040" i="11"/>
  <c r="I1040" i="11"/>
  <c r="D1040" i="11"/>
  <c r="K1039" i="11"/>
  <c r="J1039" i="11"/>
  <c r="I1039" i="11"/>
  <c r="D1039" i="11"/>
  <c r="K1038" i="11"/>
  <c r="J1038" i="11"/>
  <c r="I1038" i="11"/>
  <c r="D1038" i="11"/>
  <c r="K1037" i="11"/>
  <c r="J1037" i="11"/>
  <c r="I1037" i="11"/>
  <c r="D1037" i="11"/>
  <c r="K1036" i="11"/>
  <c r="J1036" i="11"/>
  <c r="I1036" i="11"/>
  <c r="D1036" i="11"/>
  <c r="K1035" i="11"/>
  <c r="J1035" i="11"/>
  <c r="I1035" i="11"/>
  <c r="D1035" i="11"/>
  <c r="K1034" i="11"/>
  <c r="J1034" i="11"/>
  <c r="I1034" i="11"/>
  <c r="D1034" i="11"/>
  <c r="K1033" i="11"/>
  <c r="J1033" i="11"/>
  <c r="I1033" i="11"/>
  <c r="D1033" i="11"/>
  <c r="K1032" i="11"/>
  <c r="J1032" i="11"/>
  <c r="I1032" i="11"/>
  <c r="D1032" i="11"/>
  <c r="K1031" i="11"/>
  <c r="J1031" i="11"/>
  <c r="I1031" i="11"/>
  <c r="D1031" i="11"/>
  <c r="K1030" i="11"/>
  <c r="J1030" i="11"/>
  <c r="I1030" i="11"/>
  <c r="D1030" i="11"/>
  <c r="K1029" i="11"/>
  <c r="J1029" i="11"/>
  <c r="I1029" i="11"/>
  <c r="D1029" i="11"/>
  <c r="K1028" i="11"/>
  <c r="J1028" i="11"/>
  <c r="I1028" i="11"/>
  <c r="D1028" i="11"/>
  <c r="K1027" i="11"/>
  <c r="J1027" i="11"/>
  <c r="I1027" i="11"/>
  <c r="D1027" i="11"/>
  <c r="K1026" i="11"/>
  <c r="J1026" i="11"/>
  <c r="I1026" i="11"/>
  <c r="D1026" i="11"/>
  <c r="K1025" i="11"/>
  <c r="J1025" i="11"/>
  <c r="I1025" i="11"/>
  <c r="D1025" i="11"/>
  <c r="K1024" i="11"/>
  <c r="J1024" i="11"/>
  <c r="I1024" i="11"/>
  <c r="I1042" i="11" s="1"/>
  <c r="D1024" i="11"/>
  <c r="C1020" i="11"/>
  <c r="C1019" i="11"/>
  <c r="K1006" i="11"/>
  <c r="J1006" i="11"/>
  <c r="I1006" i="11"/>
  <c r="D1006" i="11"/>
  <c r="K1005" i="11"/>
  <c r="J1005" i="11"/>
  <c r="I1005" i="11"/>
  <c r="D1005" i="11"/>
  <c r="K1004" i="11"/>
  <c r="J1004" i="11"/>
  <c r="I1004" i="11"/>
  <c r="D1004" i="11"/>
  <c r="K1003" i="11"/>
  <c r="J1003" i="11"/>
  <c r="I1003" i="11"/>
  <c r="D1003" i="11"/>
  <c r="K1002" i="11"/>
  <c r="J1002" i="11"/>
  <c r="I1002" i="11"/>
  <c r="D1002" i="11"/>
  <c r="K1001" i="11"/>
  <c r="J1001" i="11"/>
  <c r="I1001" i="11"/>
  <c r="D1001" i="11"/>
  <c r="K1000" i="11"/>
  <c r="J1000" i="11"/>
  <c r="I1000" i="11"/>
  <c r="D1000" i="11"/>
  <c r="K999" i="11"/>
  <c r="J999" i="11"/>
  <c r="I999" i="11"/>
  <c r="D999" i="11"/>
  <c r="K998" i="11"/>
  <c r="J998" i="11"/>
  <c r="I998" i="11"/>
  <c r="D998" i="11"/>
  <c r="K997" i="11"/>
  <c r="J997" i="11"/>
  <c r="I997" i="11"/>
  <c r="D997" i="11"/>
  <c r="K996" i="11"/>
  <c r="J996" i="11"/>
  <c r="I996" i="11"/>
  <c r="D996" i="11"/>
  <c r="K995" i="11"/>
  <c r="J995" i="11"/>
  <c r="I995" i="11"/>
  <c r="D995" i="11"/>
  <c r="K994" i="11"/>
  <c r="J994" i="11"/>
  <c r="I994" i="11"/>
  <c r="D994" i="11"/>
  <c r="K993" i="11"/>
  <c r="J993" i="11"/>
  <c r="I993" i="11"/>
  <c r="D993" i="11"/>
  <c r="K992" i="11"/>
  <c r="J992" i="11"/>
  <c r="I992" i="11"/>
  <c r="D992" i="11"/>
  <c r="K991" i="11"/>
  <c r="J991" i="11"/>
  <c r="I991" i="11"/>
  <c r="D991" i="11"/>
  <c r="K990" i="11"/>
  <c r="J990" i="11"/>
  <c r="I990" i="11"/>
  <c r="D990" i="11"/>
  <c r="K989" i="11"/>
  <c r="J989" i="11"/>
  <c r="I989" i="11"/>
  <c r="I1007" i="11" s="1"/>
  <c r="D989" i="11"/>
  <c r="C985" i="11"/>
  <c r="C984" i="11"/>
  <c r="K971" i="11"/>
  <c r="J971" i="11"/>
  <c r="I971" i="11"/>
  <c r="D971" i="11"/>
  <c r="K970" i="11"/>
  <c r="J970" i="11"/>
  <c r="I970" i="11"/>
  <c r="D970" i="11"/>
  <c r="K969" i="11"/>
  <c r="J969" i="11"/>
  <c r="I969" i="11"/>
  <c r="D969" i="11"/>
  <c r="K968" i="11"/>
  <c r="J968" i="11"/>
  <c r="I968" i="11"/>
  <c r="D968" i="11"/>
  <c r="K967" i="11"/>
  <c r="J967" i="11"/>
  <c r="I967" i="11"/>
  <c r="D967" i="11"/>
  <c r="K966" i="11"/>
  <c r="J966" i="11"/>
  <c r="I966" i="11"/>
  <c r="D966" i="11"/>
  <c r="K965" i="11"/>
  <c r="J965" i="11"/>
  <c r="I965" i="11"/>
  <c r="D965" i="11"/>
  <c r="K964" i="11"/>
  <c r="J964" i="11"/>
  <c r="I964" i="11"/>
  <c r="D964" i="11"/>
  <c r="K963" i="11"/>
  <c r="J963" i="11"/>
  <c r="I963" i="11"/>
  <c r="D963" i="11"/>
  <c r="K962" i="11"/>
  <c r="J962" i="11"/>
  <c r="I962" i="11"/>
  <c r="D962" i="11"/>
  <c r="K961" i="11"/>
  <c r="J961" i="11"/>
  <c r="I961" i="11"/>
  <c r="D961" i="11"/>
  <c r="K960" i="11"/>
  <c r="J960" i="11"/>
  <c r="I960" i="11"/>
  <c r="D960" i="11"/>
  <c r="K959" i="11"/>
  <c r="J959" i="11"/>
  <c r="I959" i="11"/>
  <c r="D959" i="11"/>
  <c r="K958" i="11"/>
  <c r="J958" i="11"/>
  <c r="I958" i="11"/>
  <c r="D958" i="11"/>
  <c r="K957" i="11"/>
  <c r="J957" i="11"/>
  <c r="I957" i="11"/>
  <c r="D957" i="11"/>
  <c r="K956" i="11"/>
  <c r="J956" i="11"/>
  <c r="I956" i="11"/>
  <c r="D956" i="11"/>
  <c r="K955" i="11"/>
  <c r="J955" i="11"/>
  <c r="I955" i="11"/>
  <c r="D955" i="11"/>
  <c r="K954" i="11"/>
  <c r="J954" i="11"/>
  <c r="I954" i="11"/>
  <c r="I972" i="11" s="1"/>
  <c r="D954" i="11"/>
  <c r="C950" i="11"/>
  <c r="C949" i="11"/>
  <c r="K936" i="11"/>
  <c r="J936" i="11"/>
  <c r="I936" i="11"/>
  <c r="D936" i="11"/>
  <c r="K935" i="11"/>
  <c r="J935" i="11"/>
  <c r="I935" i="11"/>
  <c r="D935" i="11"/>
  <c r="K934" i="11"/>
  <c r="J934" i="11"/>
  <c r="I934" i="11"/>
  <c r="D934" i="11"/>
  <c r="K933" i="11"/>
  <c r="J933" i="11"/>
  <c r="I933" i="11"/>
  <c r="D933" i="11"/>
  <c r="K932" i="11"/>
  <c r="J932" i="11"/>
  <c r="I932" i="11"/>
  <c r="D932" i="11"/>
  <c r="K931" i="11"/>
  <c r="J931" i="11"/>
  <c r="I931" i="11"/>
  <c r="D931" i="11"/>
  <c r="K930" i="11"/>
  <c r="J930" i="11"/>
  <c r="I930" i="11"/>
  <c r="D930" i="11"/>
  <c r="K929" i="11"/>
  <c r="J929" i="11"/>
  <c r="I929" i="11"/>
  <c r="D929" i="11"/>
  <c r="K928" i="11"/>
  <c r="J928" i="11"/>
  <c r="I928" i="11"/>
  <c r="D928" i="11"/>
  <c r="K927" i="11"/>
  <c r="J927" i="11"/>
  <c r="I927" i="11"/>
  <c r="D927" i="11"/>
  <c r="K926" i="11"/>
  <c r="J926" i="11"/>
  <c r="I926" i="11"/>
  <c r="D926" i="11"/>
  <c r="K925" i="11"/>
  <c r="J925" i="11"/>
  <c r="I925" i="11"/>
  <c r="D925" i="11"/>
  <c r="K924" i="11"/>
  <c r="J924" i="11"/>
  <c r="I924" i="11"/>
  <c r="D924" i="11"/>
  <c r="K923" i="11"/>
  <c r="J923" i="11"/>
  <c r="I923" i="11"/>
  <c r="D923" i="11"/>
  <c r="K922" i="11"/>
  <c r="J922" i="11"/>
  <c r="I922" i="11"/>
  <c r="D922" i="11"/>
  <c r="K921" i="11"/>
  <c r="J921" i="11"/>
  <c r="I921" i="11"/>
  <c r="D921" i="11"/>
  <c r="K920" i="11"/>
  <c r="J920" i="11"/>
  <c r="I920" i="11"/>
  <c r="D920" i="11"/>
  <c r="K919" i="11"/>
  <c r="J919" i="11"/>
  <c r="I919" i="11"/>
  <c r="I937" i="11" s="1"/>
  <c r="D919" i="11"/>
  <c r="C915" i="11"/>
  <c r="C914" i="11"/>
  <c r="K901" i="11"/>
  <c r="J901" i="11"/>
  <c r="I901" i="11"/>
  <c r="D901" i="11"/>
  <c r="K900" i="11"/>
  <c r="J900" i="11"/>
  <c r="I900" i="11"/>
  <c r="D900" i="11"/>
  <c r="K899" i="11"/>
  <c r="J899" i="11"/>
  <c r="I899" i="11"/>
  <c r="D899" i="11"/>
  <c r="K898" i="11"/>
  <c r="J898" i="11"/>
  <c r="I898" i="11"/>
  <c r="D898" i="11"/>
  <c r="K897" i="11"/>
  <c r="J897" i="11"/>
  <c r="I897" i="11"/>
  <c r="D897" i="11"/>
  <c r="K896" i="11"/>
  <c r="J896" i="11"/>
  <c r="I896" i="11"/>
  <c r="D896" i="11"/>
  <c r="K895" i="11"/>
  <c r="J895" i="11"/>
  <c r="I895" i="11"/>
  <c r="D895" i="11"/>
  <c r="K894" i="11"/>
  <c r="J894" i="11"/>
  <c r="I894" i="11"/>
  <c r="D894" i="11"/>
  <c r="K893" i="11"/>
  <c r="J893" i="11"/>
  <c r="I893" i="11"/>
  <c r="D893" i="11"/>
  <c r="K892" i="11"/>
  <c r="J892" i="11"/>
  <c r="I892" i="11"/>
  <c r="D892" i="11"/>
  <c r="K891" i="11"/>
  <c r="J891" i="11"/>
  <c r="I891" i="11"/>
  <c r="D891" i="11"/>
  <c r="K890" i="11"/>
  <c r="J890" i="11"/>
  <c r="I890" i="11"/>
  <c r="D890" i="11"/>
  <c r="K889" i="11"/>
  <c r="J889" i="11"/>
  <c r="I889" i="11"/>
  <c r="D889" i="11"/>
  <c r="K888" i="11"/>
  <c r="J888" i="11"/>
  <c r="I888" i="11"/>
  <c r="D888" i="11"/>
  <c r="K887" i="11"/>
  <c r="J887" i="11"/>
  <c r="I887" i="11"/>
  <c r="D887" i="11"/>
  <c r="K886" i="11"/>
  <c r="J886" i="11"/>
  <c r="I886" i="11"/>
  <c r="D886" i="11"/>
  <c r="K885" i="11"/>
  <c r="J885" i="11"/>
  <c r="I885" i="11"/>
  <c r="D885" i="11"/>
  <c r="K884" i="11"/>
  <c r="J884" i="11"/>
  <c r="I884" i="11"/>
  <c r="I902" i="11" s="1"/>
  <c r="D884" i="11"/>
  <c r="C880" i="11"/>
  <c r="C879" i="11"/>
  <c r="K866" i="11"/>
  <c r="J866" i="11"/>
  <c r="I866" i="11"/>
  <c r="D866" i="11"/>
  <c r="K865" i="11"/>
  <c r="J865" i="11"/>
  <c r="I865" i="11"/>
  <c r="D865" i="11"/>
  <c r="K864" i="11"/>
  <c r="J864" i="11"/>
  <c r="I864" i="11"/>
  <c r="D864" i="11"/>
  <c r="K863" i="11"/>
  <c r="J863" i="11"/>
  <c r="I863" i="11"/>
  <c r="D863" i="11"/>
  <c r="K862" i="11"/>
  <c r="J862" i="11"/>
  <c r="I862" i="11"/>
  <c r="D862" i="11"/>
  <c r="K861" i="11"/>
  <c r="J861" i="11"/>
  <c r="I861" i="11"/>
  <c r="D861" i="11"/>
  <c r="K860" i="11"/>
  <c r="J860" i="11"/>
  <c r="I860" i="11"/>
  <c r="D860" i="11"/>
  <c r="K859" i="11"/>
  <c r="J859" i="11"/>
  <c r="I859" i="11"/>
  <c r="D859" i="11"/>
  <c r="K858" i="11"/>
  <c r="J858" i="11"/>
  <c r="I858" i="11"/>
  <c r="D858" i="11"/>
  <c r="K857" i="11"/>
  <c r="J857" i="11"/>
  <c r="I857" i="11"/>
  <c r="D857" i="11"/>
  <c r="K856" i="11"/>
  <c r="J856" i="11"/>
  <c r="I856" i="11"/>
  <c r="D856" i="11"/>
  <c r="K855" i="11"/>
  <c r="J855" i="11"/>
  <c r="I855" i="11"/>
  <c r="D855" i="11"/>
  <c r="K854" i="11"/>
  <c r="J854" i="11"/>
  <c r="I854" i="11"/>
  <c r="D854" i="11"/>
  <c r="K853" i="11"/>
  <c r="J853" i="11"/>
  <c r="I853" i="11"/>
  <c r="D853" i="11"/>
  <c r="K852" i="11"/>
  <c r="J852" i="11"/>
  <c r="I852" i="11"/>
  <c r="D852" i="11"/>
  <c r="K851" i="11"/>
  <c r="J851" i="11"/>
  <c r="I851" i="11"/>
  <c r="D851" i="11"/>
  <c r="K850" i="11"/>
  <c r="J850" i="11"/>
  <c r="I850" i="11"/>
  <c r="D850" i="11"/>
  <c r="K849" i="11"/>
  <c r="J849" i="11"/>
  <c r="I849" i="11"/>
  <c r="I867" i="11" s="1"/>
  <c r="D849" i="11"/>
  <c r="C845" i="11"/>
  <c r="C844" i="11"/>
  <c r="K831" i="11"/>
  <c r="J831" i="11"/>
  <c r="I831" i="11"/>
  <c r="D831" i="11"/>
  <c r="K830" i="11"/>
  <c r="J830" i="11"/>
  <c r="I830" i="11"/>
  <c r="D830" i="11"/>
  <c r="K829" i="11"/>
  <c r="J829" i="11"/>
  <c r="I829" i="11"/>
  <c r="D829" i="11"/>
  <c r="K828" i="11"/>
  <c r="J828" i="11"/>
  <c r="I828" i="11"/>
  <c r="D828" i="11"/>
  <c r="K827" i="11"/>
  <c r="J827" i="11"/>
  <c r="I827" i="11"/>
  <c r="D827" i="11"/>
  <c r="K826" i="11"/>
  <c r="J826" i="11"/>
  <c r="I826" i="11"/>
  <c r="D826" i="11"/>
  <c r="K825" i="11"/>
  <c r="J825" i="11"/>
  <c r="I825" i="11"/>
  <c r="D825" i="11"/>
  <c r="K824" i="11"/>
  <c r="J824" i="11"/>
  <c r="I824" i="11"/>
  <c r="D824" i="11"/>
  <c r="K823" i="11"/>
  <c r="J823" i="11"/>
  <c r="I823" i="11"/>
  <c r="D823" i="11"/>
  <c r="K822" i="11"/>
  <c r="J822" i="11"/>
  <c r="I822" i="11"/>
  <c r="D822" i="11"/>
  <c r="K821" i="11"/>
  <c r="J821" i="11"/>
  <c r="I821" i="11"/>
  <c r="D821" i="11"/>
  <c r="K820" i="11"/>
  <c r="J820" i="11"/>
  <c r="I820" i="11"/>
  <c r="D820" i="11"/>
  <c r="K819" i="11"/>
  <c r="J819" i="11"/>
  <c r="I819" i="11"/>
  <c r="D819" i="11"/>
  <c r="K818" i="11"/>
  <c r="J818" i="11"/>
  <c r="I818" i="11"/>
  <c r="D818" i="11"/>
  <c r="K817" i="11"/>
  <c r="J817" i="11"/>
  <c r="I817" i="11"/>
  <c r="D817" i="11"/>
  <c r="K816" i="11"/>
  <c r="J816" i="11"/>
  <c r="I816" i="11"/>
  <c r="D816" i="11"/>
  <c r="K815" i="11"/>
  <c r="J815" i="11"/>
  <c r="I815" i="11"/>
  <c r="D815" i="11"/>
  <c r="K814" i="11"/>
  <c r="J814" i="11"/>
  <c r="I814" i="11"/>
  <c r="I832" i="11" s="1"/>
  <c r="D814" i="11"/>
  <c r="C810" i="11"/>
  <c r="C809" i="11"/>
  <c r="K796" i="11"/>
  <c r="J796" i="11"/>
  <c r="I796" i="11"/>
  <c r="D796" i="11"/>
  <c r="K795" i="11"/>
  <c r="J795" i="11"/>
  <c r="I795" i="11"/>
  <c r="D795" i="11"/>
  <c r="K794" i="11"/>
  <c r="J794" i="11"/>
  <c r="I794" i="11"/>
  <c r="D794" i="11"/>
  <c r="K793" i="11"/>
  <c r="J793" i="11"/>
  <c r="I793" i="11"/>
  <c r="D793" i="11"/>
  <c r="K792" i="11"/>
  <c r="J792" i="11"/>
  <c r="I792" i="11"/>
  <c r="D792" i="11"/>
  <c r="K791" i="11"/>
  <c r="J791" i="11"/>
  <c r="I791" i="11"/>
  <c r="D791" i="11"/>
  <c r="K790" i="11"/>
  <c r="J790" i="11"/>
  <c r="I790" i="11"/>
  <c r="D790" i="11"/>
  <c r="K789" i="11"/>
  <c r="J789" i="11"/>
  <c r="I789" i="11"/>
  <c r="D789" i="11"/>
  <c r="K788" i="11"/>
  <c r="J788" i="11"/>
  <c r="I788" i="11"/>
  <c r="D788" i="11"/>
  <c r="K787" i="11"/>
  <c r="J787" i="11"/>
  <c r="I787" i="11"/>
  <c r="D787" i="11"/>
  <c r="K786" i="11"/>
  <c r="J786" i="11"/>
  <c r="I786" i="11"/>
  <c r="D786" i="11"/>
  <c r="K785" i="11"/>
  <c r="J785" i="11"/>
  <c r="I785" i="11"/>
  <c r="D785" i="11"/>
  <c r="K784" i="11"/>
  <c r="J784" i="11"/>
  <c r="I784" i="11"/>
  <c r="D784" i="11"/>
  <c r="K783" i="11"/>
  <c r="J783" i="11"/>
  <c r="I783" i="11"/>
  <c r="D783" i="11"/>
  <c r="K782" i="11"/>
  <c r="J782" i="11"/>
  <c r="I782" i="11"/>
  <c r="D782" i="11"/>
  <c r="K781" i="11"/>
  <c r="J781" i="11"/>
  <c r="I781" i="11"/>
  <c r="D781" i="11"/>
  <c r="K780" i="11"/>
  <c r="J780" i="11"/>
  <c r="I780" i="11"/>
  <c r="D780" i="11"/>
  <c r="K779" i="11"/>
  <c r="J779" i="11"/>
  <c r="I779" i="11"/>
  <c r="I797" i="11" s="1"/>
  <c r="D779" i="11"/>
  <c r="C775" i="11"/>
  <c r="C774" i="11"/>
  <c r="K761" i="11"/>
  <c r="J761" i="11"/>
  <c r="I761" i="11"/>
  <c r="D761" i="11"/>
  <c r="K760" i="11"/>
  <c r="J760" i="11"/>
  <c r="I760" i="11"/>
  <c r="D760" i="11"/>
  <c r="K759" i="11"/>
  <c r="J759" i="11"/>
  <c r="I759" i="11"/>
  <c r="D759" i="11"/>
  <c r="K758" i="11"/>
  <c r="J758" i="11"/>
  <c r="I758" i="11"/>
  <c r="D758" i="11"/>
  <c r="K757" i="11"/>
  <c r="J757" i="11"/>
  <c r="I757" i="11"/>
  <c r="D757" i="11"/>
  <c r="K756" i="11"/>
  <c r="J756" i="11"/>
  <c r="I756" i="11"/>
  <c r="D756" i="11"/>
  <c r="K755" i="11"/>
  <c r="J755" i="11"/>
  <c r="I755" i="11"/>
  <c r="D755" i="11"/>
  <c r="K754" i="11"/>
  <c r="J754" i="11"/>
  <c r="I754" i="11"/>
  <c r="D754" i="11"/>
  <c r="K753" i="11"/>
  <c r="J753" i="11"/>
  <c r="I753" i="11"/>
  <c r="D753" i="11"/>
  <c r="K752" i="11"/>
  <c r="J752" i="11"/>
  <c r="I752" i="11"/>
  <c r="D752" i="11"/>
  <c r="K751" i="11"/>
  <c r="J751" i="11"/>
  <c r="I751" i="11"/>
  <c r="D751" i="11"/>
  <c r="K750" i="11"/>
  <c r="J750" i="11"/>
  <c r="I750" i="11"/>
  <c r="D750" i="11"/>
  <c r="K749" i="11"/>
  <c r="J749" i="11"/>
  <c r="I749" i="11"/>
  <c r="D749" i="11"/>
  <c r="K748" i="11"/>
  <c r="J748" i="11"/>
  <c r="I748" i="11"/>
  <c r="D748" i="11"/>
  <c r="K747" i="11"/>
  <c r="J747" i="11"/>
  <c r="I747" i="11"/>
  <c r="D747" i="11"/>
  <c r="K746" i="11"/>
  <c r="J746" i="11"/>
  <c r="I746" i="11"/>
  <c r="D746" i="11"/>
  <c r="K745" i="11"/>
  <c r="J745" i="11"/>
  <c r="I745" i="11"/>
  <c r="D745" i="11"/>
  <c r="K744" i="11"/>
  <c r="J744" i="11"/>
  <c r="I744" i="11"/>
  <c r="I762" i="11" s="1"/>
  <c r="D744" i="11"/>
  <c r="C740" i="11"/>
  <c r="C739" i="11"/>
  <c r="K726" i="11"/>
  <c r="J726" i="11"/>
  <c r="I726" i="11"/>
  <c r="D726" i="11"/>
  <c r="K725" i="11"/>
  <c r="J725" i="11"/>
  <c r="I725" i="11"/>
  <c r="D725" i="11"/>
  <c r="K724" i="11"/>
  <c r="J724" i="11"/>
  <c r="I724" i="11"/>
  <c r="D724" i="11"/>
  <c r="K723" i="11"/>
  <c r="J723" i="11"/>
  <c r="I723" i="11"/>
  <c r="D723" i="11"/>
  <c r="K722" i="11"/>
  <c r="J722" i="11"/>
  <c r="I722" i="11"/>
  <c r="D722" i="11"/>
  <c r="K721" i="11"/>
  <c r="J721" i="11"/>
  <c r="I721" i="11"/>
  <c r="D721" i="11"/>
  <c r="K720" i="11"/>
  <c r="J720" i="11"/>
  <c r="I720" i="11"/>
  <c r="D720" i="11"/>
  <c r="K719" i="11"/>
  <c r="J719" i="11"/>
  <c r="I719" i="11"/>
  <c r="D719" i="11"/>
  <c r="K718" i="11"/>
  <c r="J718" i="11"/>
  <c r="I718" i="11"/>
  <c r="D718" i="11"/>
  <c r="K717" i="11"/>
  <c r="J717" i="11"/>
  <c r="I717" i="11"/>
  <c r="D717" i="11"/>
  <c r="K716" i="11"/>
  <c r="J716" i="11"/>
  <c r="I716" i="11"/>
  <c r="D716" i="11"/>
  <c r="K715" i="11"/>
  <c r="J715" i="11"/>
  <c r="I715" i="11"/>
  <c r="D715" i="11"/>
  <c r="K714" i="11"/>
  <c r="J714" i="11"/>
  <c r="I714" i="11"/>
  <c r="D714" i="11"/>
  <c r="K713" i="11"/>
  <c r="J713" i="11"/>
  <c r="I713" i="11"/>
  <c r="D713" i="11"/>
  <c r="K712" i="11"/>
  <c r="J712" i="11"/>
  <c r="I712" i="11"/>
  <c r="D712" i="11"/>
  <c r="K711" i="11"/>
  <c r="J711" i="11"/>
  <c r="I711" i="11"/>
  <c r="D711" i="11"/>
  <c r="K710" i="11"/>
  <c r="J710" i="11"/>
  <c r="I710" i="11"/>
  <c r="D710" i="11"/>
  <c r="K709" i="11"/>
  <c r="J709" i="11"/>
  <c r="I709" i="11"/>
  <c r="I727" i="11" s="1"/>
  <c r="D709" i="11"/>
  <c r="C705" i="11"/>
  <c r="C704" i="11"/>
  <c r="K691" i="11"/>
  <c r="J691" i="11"/>
  <c r="I691" i="11"/>
  <c r="D691" i="11"/>
  <c r="K690" i="11"/>
  <c r="J690" i="11"/>
  <c r="I690" i="11"/>
  <c r="D690" i="11"/>
  <c r="K689" i="11"/>
  <c r="J689" i="11"/>
  <c r="I689" i="11"/>
  <c r="D689" i="11"/>
  <c r="K688" i="11"/>
  <c r="J688" i="11"/>
  <c r="I688" i="11"/>
  <c r="D688" i="11"/>
  <c r="K687" i="11"/>
  <c r="J687" i="11"/>
  <c r="I687" i="11"/>
  <c r="D687" i="11"/>
  <c r="K686" i="11"/>
  <c r="J686" i="11"/>
  <c r="I686" i="11"/>
  <c r="D686" i="11"/>
  <c r="K685" i="11"/>
  <c r="J685" i="11"/>
  <c r="I685" i="11"/>
  <c r="D685" i="11"/>
  <c r="K684" i="11"/>
  <c r="J684" i="11"/>
  <c r="I684" i="11"/>
  <c r="D684" i="11"/>
  <c r="K683" i="11"/>
  <c r="J683" i="11"/>
  <c r="I683" i="11"/>
  <c r="D683" i="11"/>
  <c r="K682" i="11"/>
  <c r="J682" i="11"/>
  <c r="I682" i="11"/>
  <c r="D682" i="11"/>
  <c r="K681" i="11"/>
  <c r="J681" i="11"/>
  <c r="I681" i="11"/>
  <c r="D681" i="11"/>
  <c r="K680" i="11"/>
  <c r="J680" i="11"/>
  <c r="I680" i="11"/>
  <c r="D680" i="11"/>
  <c r="K679" i="11"/>
  <c r="J679" i="11"/>
  <c r="I679" i="11"/>
  <c r="D679" i="11"/>
  <c r="K678" i="11"/>
  <c r="J678" i="11"/>
  <c r="I678" i="11"/>
  <c r="D678" i="11"/>
  <c r="K677" i="11"/>
  <c r="J677" i="11"/>
  <c r="I677" i="11"/>
  <c r="D677" i="11"/>
  <c r="K676" i="11"/>
  <c r="J676" i="11"/>
  <c r="I676" i="11"/>
  <c r="D676" i="11"/>
  <c r="K675" i="11"/>
  <c r="J675" i="11"/>
  <c r="I675" i="11"/>
  <c r="D675" i="11"/>
  <c r="K674" i="11"/>
  <c r="J674" i="11"/>
  <c r="I674" i="11"/>
  <c r="I692" i="11" s="1"/>
  <c r="D674" i="11"/>
  <c r="C670" i="11"/>
  <c r="C669" i="11"/>
  <c r="I657" i="11"/>
  <c r="K656" i="11"/>
  <c r="J656" i="11"/>
  <c r="I656" i="11"/>
  <c r="D656" i="11"/>
  <c r="K655" i="11"/>
  <c r="J655" i="11"/>
  <c r="I655" i="11"/>
  <c r="D655" i="11"/>
  <c r="K654" i="11"/>
  <c r="J654" i="11"/>
  <c r="I654" i="11"/>
  <c r="D654" i="11"/>
  <c r="K653" i="11"/>
  <c r="J653" i="11"/>
  <c r="I653" i="11"/>
  <c r="D653" i="11"/>
  <c r="K652" i="11"/>
  <c r="J652" i="11"/>
  <c r="I652" i="11"/>
  <c r="D652" i="11"/>
  <c r="K651" i="11"/>
  <c r="J651" i="11"/>
  <c r="I651" i="11"/>
  <c r="D651" i="11"/>
  <c r="K650" i="11"/>
  <c r="J650" i="11"/>
  <c r="I650" i="11"/>
  <c r="D650" i="11"/>
  <c r="K649" i="11"/>
  <c r="J649" i="11"/>
  <c r="I649" i="11"/>
  <c r="D649" i="11"/>
  <c r="K648" i="11"/>
  <c r="J648" i="11"/>
  <c r="I648" i="11"/>
  <c r="D648" i="11"/>
  <c r="K647" i="11"/>
  <c r="J647" i="11"/>
  <c r="I647" i="11"/>
  <c r="D647" i="11"/>
  <c r="K646" i="11"/>
  <c r="J646" i="11"/>
  <c r="I646" i="11"/>
  <c r="D646" i="11"/>
  <c r="K645" i="11"/>
  <c r="J645" i="11"/>
  <c r="I645" i="11"/>
  <c r="D645" i="11"/>
  <c r="K644" i="11"/>
  <c r="J644" i="11"/>
  <c r="I644" i="11"/>
  <c r="D644" i="11"/>
  <c r="K643" i="11"/>
  <c r="J643" i="11"/>
  <c r="I643" i="11"/>
  <c r="D643" i="11"/>
  <c r="K642" i="11"/>
  <c r="J642" i="11"/>
  <c r="I642" i="11"/>
  <c r="D642" i="11"/>
  <c r="K641" i="11"/>
  <c r="J641" i="11"/>
  <c r="I641" i="11"/>
  <c r="D641" i="11"/>
  <c r="K640" i="11"/>
  <c r="J640" i="11"/>
  <c r="I640" i="11"/>
  <c r="D640" i="11"/>
  <c r="K639" i="11"/>
  <c r="J639" i="11"/>
  <c r="I639" i="11"/>
  <c r="D639" i="11"/>
  <c r="C635" i="11"/>
  <c r="C634" i="11"/>
  <c r="K621" i="11"/>
  <c r="J621" i="11"/>
  <c r="I621" i="11"/>
  <c r="D621" i="11"/>
  <c r="K620" i="11"/>
  <c r="J620" i="11"/>
  <c r="I620" i="11"/>
  <c r="D620" i="11"/>
  <c r="K619" i="11"/>
  <c r="J619" i="11"/>
  <c r="I619" i="11"/>
  <c r="D619" i="11"/>
  <c r="K618" i="11"/>
  <c r="J618" i="11"/>
  <c r="I618" i="11"/>
  <c r="D618" i="11"/>
  <c r="K617" i="11"/>
  <c r="J617" i="11"/>
  <c r="I617" i="11"/>
  <c r="D617" i="11"/>
  <c r="K616" i="11"/>
  <c r="J616" i="11"/>
  <c r="I616" i="11"/>
  <c r="D616" i="11"/>
  <c r="K615" i="11"/>
  <c r="J615" i="11"/>
  <c r="I615" i="11"/>
  <c r="D615" i="11"/>
  <c r="K614" i="11"/>
  <c r="J614" i="11"/>
  <c r="I614" i="11"/>
  <c r="D614" i="11"/>
  <c r="K613" i="11"/>
  <c r="J613" i="11"/>
  <c r="I613" i="11"/>
  <c r="D613" i="11"/>
  <c r="K612" i="11"/>
  <c r="J612" i="11"/>
  <c r="I612" i="11"/>
  <c r="D612" i="11"/>
  <c r="K611" i="11"/>
  <c r="J611" i="11"/>
  <c r="I611" i="11"/>
  <c r="D611" i="11"/>
  <c r="K610" i="11"/>
  <c r="J610" i="11"/>
  <c r="I610" i="11"/>
  <c r="D610" i="11"/>
  <c r="K609" i="11"/>
  <c r="J609" i="11"/>
  <c r="I609" i="11"/>
  <c r="D609" i="11"/>
  <c r="K608" i="11"/>
  <c r="J608" i="11"/>
  <c r="I608" i="11"/>
  <c r="D608" i="11"/>
  <c r="K607" i="11"/>
  <c r="J607" i="11"/>
  <c r="I607" i="11"/>
  <c r="D607" i="11"/>
  <c r="K606" i="11"/>
  <c r="J606" i="11"/>
  <c r="I606" i="11"/>
  <c r="D606" i="11"/>
  <c r="K605" i="11"/>
  <c r="J605" i="11"/>
  <c r="I605" i="11"/>
  <c r="D605" i="11"/>
  <c r="K604" i="11"/>
  <c r="J604" i="11"/>
  <c r="I604" i="11"/>
  <c r="I622" i="11" s="1"/>
  <c r="D604" i="11"/>
  <c r="C600" i="11"/>
  <c r="C599" i="11"/>
  <c r="K586" i="11"/>
  <c r="J586" i="11"/>
  <c r="I586" i="11"/>
  <c r="D586" i="11"/>
  <c r="K585" i="11"/>
  <c r="J585" i="11"/>
  <c r="I585" i="11"/>
  <c r="D585" i="11"/>
  <c r="K584" i="11"/>
  <c r="J584" i="11"/>
  <c r="I584" i="11"/>
  <c r="D584" i="11"/>
  <c r="K583" i="11"/>
  <c r="J583" i="11"/>
  <c r="I583" i="11"/>
  <c r="D583" i="11"/>
  <c r="K582" i="11"/>
  <c r="J582" i="11"/>
  <c r="I582" i="11"/>
  <c r="D582" i="11"/>
  <c r="K581" i="11"/>
  <c r="J581" i="11"/>
  <c r="I581" i="11"/>
  <c r="D581" i="11"/>
  <c r="K580" i="11"/>
  <c r="J580" i="11"/>
  <c r="I580" i="11"/>
  <c r="D580" i="11"/>
  <c r="K579" i="11"/>
  <c r="J579" i="11"/>
  <c r="I579" i="11"/>
  <c r="D579" i="11"/>
  <c r="K578" i="11"/>
  <c r="J578" i="11"/>
  <c r="I578" i="11"/>
  <c r="D578" i="11"/>
  <c r="K577" i="11"/>
  <c r="J577" i="11"/>
  <c r="I577" i="11"/>
  <c r="D577" i="11"/>
  <c r="K576" i="11"/>
  <c r="J576" i="11"/>
  <c r="I576" i="11"/>
  <c r="D576" i="11"/>
  <c r="K575" i="11"/>
  <c r="J575" i="11"/>
  <c r="I575" i="11"/>
  <c r="D575" i="11"/>
  <c r="K574" i="11"/>
  <c r="J574" i="11"/>
  <c r="I574" i="11"/>
  <c r="D574" i="11"/>
  <c r="K573" i="11"/>
  <c r="J573" i="11"/>
  <c r="I573" i="11"/>
  <c r="D573" i="11"/>
  <c r="K572" i="11"/>
  <c r="J572" i="11"/>
  <c r="I572" i="11"/>
  <c r="D572" i="11"/>
  <c r="K571" i="11"/>
  <c r="J571" i="11"/>
  <c r="I571" i="11"/>
  <c r="D571" i="11"/>
  <c r="K570" i="11"/>
  <c r="J570" i="11"/>
  <c r="I570" i="11"/>
  <c r="D570" i="11"/>
  <c r="K569" i="11"/>
  <c r="J569" i="11"/>
  <c r="I569" i="11"/>
  <c r="I587" i="11" s="1"/>
  <c r="D569" i="11"/>
  <c r="C565" i="11"/>
  <c r="C564" i="11"/>
  <c r="K551" i="11"/>
  <c r="J551" i="11"/>
  <c r="I551" i="11"/>
  <c r="D551" i="11"/>
  <c r="K550" i="11"/>
  <c r="J550" i="11"/>
  <c r="I550" i="11"/>
  <c r="D550" i="11"/>
  <c r="K549" i="11"/>
  <c r="J549" i="11"/>
  <c r="I549" i="11"/>
  <c r="D549" i="11"/>
  <c r="K548" i="11"/>
  <c r="J548" i="11"/>
  <c r="I548" i="11"/>
  <c r="D548" i="11"/>
  <c r="K547" i="11"/>
  <c r="J547" i="11"/>
  <c r="I547" i="11"/>
  <c r="D547" i="11"/>
  <c r="K546" i="11"/>
  <c r="J546" i="11"/>
  <c r="I546" i="11"/>
  <c r="D546" i="11"/>
  <c r="K545" i="11"/>
  <c r="J545" i="11"/>
  <c r="I545" i="11"/>
  <c r="D545" i="11"/>
  <c r="K544" i="11"/>
  <c r="J544" i="11"/>
  <c r="I544" i="11"/>
  <c r="D544" i="11"/>
  <c r="K543" i="11"/>
  <c r="J543" i="11"/>
  <c r="I543" i="11"/>
  <c r="D543" i="11"/>
  <c r="K542" i="11"/>
  <c r="J542" i="11"/>
  <c r="I542" i="11"/>
  <c r="D542" i="11"/>
  <c r="K541" i="11"/>
  <c r="J541" i="11"/>
  <c r="I541" i="11"/>
  <c r="D541" i="11"/>
  <c r="K540" i="11"/>
  <c r="J540" i="11"/>
  <c r="I540" i="11"/>
  <c r="D540" i="11"/>
  <c r="K539" i="11"/>
  <c r="J539" i="11"/>
  <c r="I539" i="11"/>
  <c r="D539" i="11"/>
  <c r="K538" i="11"/>
  <c r="J538" i="11"/>
  <c r="I538" i="11"/>
  <c r="D538" i="11"/>
  <c r="K537" i="11"/>
  <c r="J537" i="11"/>
  <c r="I537" i="11"/>
  <c r="D537" i="11"/>
  <c r="K536" i="11"/>
  <c r="J536" i="11"/>
  <c r="I536" i="11"/>
  <c r="D536" i="11"/>
  <c r="K535" i="11"/>
  <c r="J535" i="11"/>
  <c r="I535" i="11"/>
  <c r="D535" i="11"/>
  <c r="K534" i="11"/>
  <c r="J534" i="11"/>
  <c r="I534" i="11"/>
  <c r="I552" i="11" s="1"/>
  <c r="D534" i="11"/>
  <c r="C530" i="11"/>
  <c r="C529" i="11"/>
  <c r="K516" i="11"/>
  <c r="J516" i="11"/>
  <c r="I516" i="11"/>
  <c r="D516" i="11"/>
  <c r="K515" i="11"/>
  <c r="J515" i="11"/>
  <c r="I515" i="11"/>
  <c r="D515" i="11"/>
  <c r="K514" i="11"/>
  <c r="J514" i="11"/>
  <c r="I514" i="11"/>
  <c r="D514" i="11"/>
  <c r="K513" i="11"/>
  <c r="J513" i="11"/>
  <c r="I513" i="11"/>
  <c r="D513" i="11"/>
  <c r="K512" i="11"/>
  <c r="J512" i="11"/>
  <c r="I512" i="11"/>
  <c r="D512" i="11"/>
  <c r="K511" i="11"/>
  <c r="J511" i="11"/>
  <c r="I511" i="11"/>
  <c r="D511" i="11"/>
  <c r="K510" i="11"/>
  <c r="J510" i="11"/>
  <c r="I510" i="11"/>
  <c r="D510" i="11"/>
  <c r="K509" i="11"/>
  <c r="J509" i="11"/>
  <c r="I509" i="11"/>
  <c r="D509" i="11"/>
  <c r="K508" i="11"/>
  <c r="J508" i="11"/>
  <c r="I508" i="11"/>
  <c r="D508" i="11"/>
  <c r="K507" i="11"/>
  <c r="J507" i="11"/>
  <c r="I507" i="11"/>
  <c r="D507" i="11"/>
  <c r="K506" i="11"/>
  <c r="J506" i="11"/>
  <c r="I506" i="11"/>
  <c r="D506" i="11"/>
  <c r="K505" i="11"/>
  <c r="J505" i="11"/>
  <c r="I505" i="11"/>
  <c r="D505" i="11"/>
  <c r="K504" i="11"/>
  <c r="J504" i="11"/>
  <c r="I504" i="11"/>
  <c r="D504" i="11"/>
  <c r="K503" i="11"/>
  <c r="J503" i="11"/>
  <c r="I503" i="11"/>
  <c r="D503" i="11"/>
  <c r="K502" i="11"/>
  <c r="J502" i="11"/>
  <c r="I502" i="11"/>
  <c r="D502" i="11"/>
  <c r="K501" i="11"/>
  <c r="J501" i="11"/>
  <c r="I501" i="11"/>
  <c r="D501" i="11"/>
  <c r="K500" i="11"/>
  <c r="J500" i="11"/>
  <c r="I500" i="11"/>
  <c r="D500" i="11"/>
  <c r="K499" i="11"/>
  <c r="J499" i="11"/>
  <c r="I499" i="11"/>
  <c r="I517" i="11" s="1"/>
  <c r="D499" i="11"/>
  <c r="C495" i="11"/>
  <c r="C494" i="11"/>
  <c r="K481" i="11"/>
  <c r="J481" i="11"/>
  <c r="I481" i="11"/>
  <c r="D481" i="11"/>
  <c r="K480" i="11"/>
  <c r="J480" i="11"/>
  <c r="I480" i="11"/>
  <c r="D480" i="11"/>
  <c r="K479" i="11"/>
  <c r="J479" i="11"/>
  <c r="I479" i="11"/>
  <c r="D479" i="11"/>
  <c r="K478" i="11"/>
  <c r="J478" i="11"/>
  <c r="I478" i="11"/>
  <c r="D478" i="11"/>
  <c r="K477" i="11"/>
  <c r="J477" i="11"/>
  <c r="I477" i="11"/>
  <c r="D477" i="11"/>
  <c r="K476" i="11"/>
  <c r="J476" i="11"/>
  <c r="I476" i="11"/>
  <c r="D476" i="11"/>
  <c r="K475" i="11"/>
  <c r="J475" i="11"/>
  <c r="I475" i="11"/>
  <c r="D475" i="11"/>
  <c r="K474" i="11"/>
  <c r="J474" i="11"/>
  <c r="I474" i="11"/>
  <c r="D474" i="11"/>
  <c r="K473" i="11"/>
  <c r="J473" i="11"/>
  <c r="I473" i="11"/>
  <c r="D473" i="11"/>
  <c r="K472" i="11"/>
  <c r="J472" i="11"/>
  <c r="I472" i="11"/>
  <c r="D472" i="11"/>
  <c r="K471" i="11"/>
  <c r="J471" i="11"/>
  <c r="I471" i="11"/>
  <c r="D471" i="11"/>
  <c r="K470" i="11"/>
  <c r="J470" i="11"/>
  <c r="I470" i="11"/>
  <c r="D470" i="11"/>
  <c r="K469" i="11"/>
  <c r="J469" i="11"/>
  <c r="I469" i="11"/>
  <c r="D469" i="11"/>
  <c r="K468" i="11"/>
  <c r="J468" i="11"/>
  <c r="I468" i="11"/>
  <c r="D468" i="11"/>
  <c r="K467" i="11"/>
  <c r="J467" i="11"/>
  <c r="I467" i="11"/>
  <c r="D467" i="11"/>
  <c r="K466" i="11"/>
  <c r="J466" i="11"/>
  <c r="I466" i="11"/>
  <c r="D466" i="11"/>
  <c r="K465" i="11"/>
  <c r="J465" i="11"/>
  <c r="I465" i="11"/>
  <c r="D465" i="11"/>
  <c r="K464" i="11"/>
  <c r="J464" i="11"/>
  <c r="I464" i="11"/>
  <c r="I482" i="11" s="1"/>
  <c r="D464" i="11"/>
  <c r="C460" i="11"/>
  <c r="C459" i="11"/>
  <c r="K446" i="11"/>
  <c r="J446" i="11"/>
  <c r="I446" i="11"/>
  <c r="D446" i="11"/>
  <c r="K445" i="11"/>
  <c r="J445" i="11"/>
  <c r="I445" i="11"/>
  <c r="D445" i="11"/>
  <c r="K444" i="11"/>
  <c r="J444" i="11"/>
  <c r="I444" i="11"/>
  <c r="D444" i="11"/>
  <c r="K443" i="11"/>
  <c r="J443" i="11"/>
  <c r="I443" i="11"/>
  <c r="D443" i="11"/>
  <c r="K442" i="11"/>
  <c r="J442" i="11"/>
  <c r="I442" i="11"/>
  <c r="D442" i="11"/>
  <c r="K441" i="11"/>
  <c r="J441" i="11"/>
  <c r="I441" i="11"/>
  <c r="D441" i="11"/>
  <c r="K440" i="11"/>
  <c r="J440" i="11"/>
  <c r="I440" i="11"/>
  <c r="D440" i="11"/>
  <c r="K439" i="11"/>
  <c r="J439" i="11"/>
  <c r="I439" i="11"/>
  <c r="D439" i="11"/>
  <c r="K438" i="11"/>
  <c r="J438" i="11"/>
  <c r="I438" i="11"/>
  <c r="D438" i="11"/>
  <c r="K437" i="11"/>
  <c r="J437" i="11"/>
  <c r="I437" i="11"/>
  <c r="D437" i="11"/>
  <c r="K436" i="11"/>
  <c r="J436" i="11"/>
  <c r="I436" i="11"/>
  <c r="D436" i="11"/>
  <c r="K435" i="11"/>
  <c r="J435" i="11"/>
  <c r="I435" i="11"/>
  <c r="D435" i="11"/>
  <c r="K434" i="11"/>
  <c r="J434" i="11"/>
  <c r="I434" i="11"/>
  <c r="D434" i="11"/>
  <c r="K433" i="11"/>
  <c r="J433" i="11"/>
  <c r="I433" i="11"/>
  <c r="D433" i="11"/>
  <c r="K432" i="11"/>
  <c r="J432" i="11"/>
  <c r="I432" i="11"/>
  <c r="D432" i="11"/>
  <c r="K431" i="11"/>
  <c r="J431" i="11"/>
  <c r="I431" i="11"/>
  <c r="D431" i="11"/>
  <c r="K430" i="11"/>
  <c r="J430" i="11"/>
  <c r="I430" i="11"/>
  <c r="D430" i="11"/>
  <c r="K429" i="11"/>
  <c r="J429" i="11"/>
  <c r="I429" i="11"/>
  <c r="I447" i="11" s="1"/>
  <c r="D429" i="11"/>
  <c r="C425" i="11"/>
  <c r="C424" i="11"/>
  <c r="K411" i="11"/>
  <c r="J411" i="11"/>
  <c r="I411" i="11"/>
  <c r="D411" i="11"/>
  <c r="K410" i="11"/>
  <c r="J410" i="11"/>
  <c r="I410" i="11"/>
  <c r="D410" i="11"/>
  <c r="K409" i="11"/>
  <c r="J409" i="11"/>
  <c r="I409" i="11"/>
  <c r="D409" i="11"/>
  <c r="K408" i="11"/>
  <c r="J408" i="11"/>
  <c r="I408" i="11"/>
  <c r="D408" i="11"/>
  <c r="K407" i="11"/>
  <c r="J407" i="11"/>
  <c r="I407" i="11"/>
  <c r="D407" i="11"/>
  <c r="K406" i="11"/>
  <c r="J406" i="11"/>
  <c r="I406" i="11"/>
  <c r="D406" i="11"/>
  <c r="K405" i="11"/>
  <c r="J405" i="11"/>
  <c r="I405" i="11"/>
  <c r="D405" i="11"/>
  <c r="K404" i="11"/>
  <c r="J404" i="11"/>
  <c r="I404" i="11"/>
  <c r="D404" i="11"/>
  <c r="K403" i="11"/>
  <c r="J403" i="11"/>
  <c r="I403" i="11"/>
  <c r="D403" i="11"/>
  <c r="K402" i="11"/>
  <c r="J402" i="11"/>
  <c r="I402" i="11"/>
  <c r="D402" i="11"/>
  <c r="K401" i="11"/>
  <c r="J401" i="11"/>
  <c r="I401" i="11"/>
  <c r="D401" i="11"/>
  <c r="K400" i="11"/>
  <c r="J400" i="11"/>
  <c r="I400" i="11"/>
  <c r="D400" i="11"/>
  <c r="K399" i="11"/>
  <c r="J399" i="11"/>
  <c r="I399" i="11"/>
  <c r="D399" i="11"/>
  <c r="K398" i="11"/>
  <c r="J398" i="11"/>
  <c r="I398" i="11"/>
  <c r="D398" i="11"/>
  <c r="K397" i="11"/>
  <c r="J397" i="11"/>
  <c r="I397" i="11"/>
  <c r="D397" i="11"/>
  <c r="K396" i="11"/>
  <c r="J396" i="11"/>
  <c r="I396" i="11"/>
  <c r="D396" i="11"/>
  <c r="K395" i="11"/>
  <c r="J395" i="11"/>
  <c r="I395" i="11"/>
  <c r="D395" i="11"/>
  <c r="K394" i="11"/>
  <c r="J394" i="11"/>
  <c r="I394" i="11"/>
  <c r="I412" i="11" s="1"/>
  <c r="D394" i="11"/>
  <c r="C390" i="11"/>
  <c r="C389" i="11"/>
  <c r="K376" i="11"/>
  <c r="J376" i="11"/>
  <c r="I376" i="11"/>
  <c r="D376" i="11"/>
  <c r="K375" i="11"/>
  <c r="J375" i="11"/>
  <c r="I375" i="11"/>
  <c r="D375" i="11"/>
  <c r="K374" i="11"/>
  <c r="J374" i="11"/>
  <c r="I374" i="11"/>
  <c r="D374" i="11"/>
  <c r="K373" i="11"/>
  <c r="J373" i="11"/>
  <c r="I373" i="11"/>
  <c r="D373" i="11"/>
  <c r="K372" i="11"/>
  <c r="J372" i="11"/>
  <c r="I372" i="11"/>
  <c r="D372" i="11"/>
  <c r="K371" i="11"/>
  <c r="J371" i="11"/>
  <c r="I371" i="11"/>
  <c r="D371" i="11"/>
  <c r="K370" i="11"/>
  <c r="J370" i="11"/>
  <c r="I370" i="11"/>
  <c r="D370" i="11"/>
  <c r="K369" i="11"/>
  <c r="J369" i="11"/>
  <c r="I369" i="11"/>
  <c r="D369" i="11"/>
  <c r="K368" i="11"/>
  <c r="J368" i="11"/>
  <c r="I368" i="11"/>
  <c r="D368" i="11"/>
  <c r="K367" i="11"/>
  <c r="J367" i="11"/>
  <c r="I367" i="11"/>
  <c r="D367" i="11"/>
  <c r="K366" i="11"/>
  <c r="J366" i="11"/>
  <c r="I366" i="11"/>
  <c r="D366" i="11"/>
  <c r="K365" i="11"/>
  <c r="J365" i="11"/>
  <c r="I365" i="11"/>
  <c r="D365" i="11"/>
  <c r="K364" i="11"/>
  <c r="J364" i="11"/>
  <c r="I364" i="11"/>
  <c r="D364" i="11"/>
  <c r="K363" i="11"/>
  <c r="J363" i="11"/>
  <c r="I363" i="11"/>
  <c r="D363" i="11"/>
  <c r="K362" i="11"/>
  <c r="J362" i="11"/>
  <c r="I362" i="11"/>
  <c r="D362" i="11"/>
  <c r="K361" i="11"/>
  <c r="J361" i="11"/>
  <c r="I361" i="11"/>
  <c r="D361" i="11"/>
  <c r="K360" i="11"/>
  <c r="J360" i="11"/>
  <c r="I360" i="11"/>
  <c r="D360" i="11"/>
  <c r="K359" i="11"/>
  <c r="J359" i="11"/>
  <c r="I359" i="11"/>
  <c r="I377" i="11" s="1"/>
  <c r="D359" i="11"/>
  <c r="C355" i="11"/>
  <c r="C354" i="11"/>
  <c r="K341" i="11"/>
  <c r="J341" i="11"/>
  <c r="I341" i="11"/>
  <c r="D341" i="11"/>
  <c r="K340" i="11"/>
  <c r="J340" i="11"/>
  <c r="I340" i="11"/>
  <c r="D340" i="11"/>
  <c r="K339" i="11"/>
  <c r="J339" i="11"/>
  <c r="I339" i="11"/>
  <c r="D339" i="11"/>
  <c r="K338" i="11"/>
  <c r="J338" i="11"/>
  <c r="I338" i="11"/>
  <c r="D338" i="11"/>
  <c r="K337" i="11"/>
  <c r="J337" i="11"/>
  <c r="I337" i="11"/>
  <c r="D337" i="11"/>
  <c r="K336" i="11"/>
  <c r="J336" i="11"/>
  <c r="I336" i="11"/>
  <c r="D336" i="11"/>
  <c r="K335" i="11"/>
  <c r="J335" i="11"/>
  <c r="I335" i="11"/>
  <c r="D335" i="11"/>
  <c r="K334" i="11"/>
  <c r="J334" i="11"/>
  <c r="I334" i="11"/>
  <c r="D334" i="11"/>
  <c r="K333" i="11"/>
  <c r="J333" i="11"/>
  <c r="I333" i="11"/>
  <c r="D333" i="11"/>
  <c r="K332" i="11"/>
  <c r="J332" i="11"/>
  <c r="I332" i="11"/>
  <c r="D332" i="11"/>
  <c r="K331" i="11"/>
  <c r="J331" i="11"/>
  <c r="I331" i="11"/>
  <c r="D331" i="11"/>
  <c r="K330" i="11"/>
  <c r="J330" i="11"/>
  <c r="I330" i="11"/>
  <c r="D330" i="11"/>
  <c r="K329" i="11"/>
  <c r="J329" i="11"/>
  <c r="I329" i="11"/>
  <c r="D329" i="11"/>
  <c r="K328" i="11"/>
  <c r="J328" i="11"/>
  <c r="I328" i="11"/>
  <c r="D328" i="11"/>
  <c r="K327" i="11"/>
  <c r="J327" i="11"/>
  <c r="I327" i="11"/>
  <c r="D327" i="11"/>
  <c r="K326" i="11"/>
  <c r="J326" i="11"/>
  <c r="I326" i="11"/>
  <c r="D326" i="11"/>
  <c r="K325" i="11"/>
  <c r="J325" i="11"/>
  <c r="I325" i="11"/>
  <c r="D325" i="11"/>
  <c r="K324" i="11"/>
  <c r="J324" i="11"/>
  <c r="I324" i="11"/>
  <c r="I342" i="11" s="1"/>
  <c r="D324" i="11"/>
  <c r="C320" i="11"/>
  <c r="C319" i="11"/>
  <c r="K306" i="11"/>
  <c r="J306" i="11"/>
  <c r="I306" i="11"/>
  <c r="D306" i="11"/>
  <c r="K305" i="11"/>
  <c r="J305" i="11"/>
  <c r="I305" i="11"/>
  <c r="D305" i="11"/>
  <c r="K304" i="11"/>
  <c r="J304" i="11"/>
  <c r="I304" i="11"/>
  <c r="D304" i="11"/>
  <c r="K303" i="11"/>
  <c r="J303" i="11"/>
  <c r="I303" i="11"/>
  <c r="D303" i="11"/>
  <c r="K302" i="11"/>
  <c r="J302" i="11"/>
  <c r="I302" i="11"/>
  <c r="D302" i="11"/>
  <c r="K301" i="11"/>
  <c r="J301" i="11"/>
  <c r="I301" i="11"/>
  <c r="D301" i="11"/>
  <c r="K300" i="11"/>
  <c r="J300" i="11"/>
  <c r="I300" i="11"/>
  <c r="D300" i="11"/>
  <c r="K299" i="11"/>
  <c r="J299" i="11"/>
  <c r="I299" i="11"/>
  <c r="D299" i="11"/>
  <c r="K298" i="11"/>
  <c r="J298" i="11"/>
  <c r="I298" i="11"/>
  <c r="D298" i="11"/>
  <c r="K297" i="11"/>
  <c r="J297" i="11"/>
  <c r="I297" i="11"/>
  <c r="D297" i="11"/>
  <c r="K296" i="11"/>
  <c r="J296" i="11"/>
  <c r="I296" i="11"/>
  <c r="D296" i="11"/>
  <c r="K295" i="11"/>
  <c r="J295" i="11"/>
  <c r="I295" i="11"/>
  <c r="D295" i="11"/>
  <c r="K294" i="11"/>
  <c r="J294" i="11"/>
  <c r="I294" i="11"/>
  <c r="D294" i="11"/>
  <c r="K293" i="11"/>
  <c r="J293" i="11"/>
  <c r="I293" i="11"/>
  <c r="D293" i="11"/>
  <c r="K292" i="11"/>
  <c r="J292" i="11"/>
  <c r="I292" i="11"/>
  <c r="D292" i="11"/>
  <c r="K291" i="11"/>
  <c r="J291" i="11"/>
  <c r="I291" i="11"/>
  <c r="D291" i="11"/>
  <c r="K290" i="11"/>
  <c r="J290" i="11"/>
  <c r="I290" i="11"/>
  <c r="D290" i="11"/>
  <c r="K289" i="11"/>
  <c r="J289" i="11"/>
  <c r="I289" i="11"/>
  <c r="I307" i="11" s="1"/>
  <c r="D289" i="11"/>
  <c r="C285" i="11"/>
  <c r="C284" i="11"/>
  <c r="K271" i="11"/>
  <c r="J271" i="11"/>
  <c r="I271" i="11"/>
  <c r="D271" i="11"/>
  <c r="K270" i="11"/>
  <c r="J270" i="11"/>
  <c r="I270" i="11"/>
  <c r="D270" i="11"/>
  <c r="K269" i="11"/>
  <c r="J269" i="11"/>
  <c r="I269" i="11"/>
  <c r="D269" i="11"/>
  <c r="K268" i="11"/>
  <c r="J268" i="11"/>
  <c r="I268" i="11"/>
  <c r="D268" i="11"/>
  <c r="K267" i="11"/>
  <c r="J267" i="11"/>
  <c r="I267" i="11"/>
  <c r="D267" i="11"/>
  <c r="K266" i="11"/>
  <c r="J266" i="11"/>
  <c r="I266" i="11"/>
  <c r="D266" i="11"/>
  <c r="K265" i="11"/>
  <c r="J265" i="11"/>
  <c r="I265" i="11"/>
  <c r="D265" i="11"/>
  <c r="K264" i="11"/>
  <c r="J264" i="11"/>
  <c r="I264" i="11"/>
  <c r="D264" i="11"/>
  <c r="K263" i="11"/>
  <c r="J263" i="11"/>
  <c r="I263" i="11"/>
  <c r="D263" i="11"/>
  <c r="K262" i="11"/>
  <c r="J262" i="11"/>
  <c r="I262" i="11"/>
  <c r="D262" i="11"/>
  <c r="K261" i="11"/>
  <c r="J261" i="11"/>
  <c r="I261" i="11"/>
  <c r="D261" i="11"/>
  <c r="K260" i="11"/>
  <c r="J260" i="11"/>
  <c r="I260" i="11"/>
  <c r="D260" i="11"/>
  <c r="K259" i="11"/>
  <c r="J259" i="11"/>
  <c r="I259" i="11"/>
  <c r="D259" i="11"/>
  <c r="K258" i="11"/>
  <c r="J258" i="11"/>
  <c r="I258" i="11"/>
  <c r="D258" i="11"/>
  <c r="K257" i="11"/>
  <c r="J257" i="11"/>
  <c r="I257" i="11"/>
  <c r="D257" i="11"/>
  <c r="K256" i="11"/>
  <c r="J256" i="11"/>
  <c r="I256" i="11"/>
  <c r="D256" i="11"/>
  <c r="K255" i="11"/>
  <c r="J255" i="11"/>
  <c r="I255" i="11"/>
  <c r="D255" i="11"/>
  <c r="K254" i="11"/>
  <c r="J254" i="11"/>
  <c r="I254" i="11"/>
  <c r="I272" i="11" s="1"/>
  <c r="D254" i="11"/>
  <c r="C250" i="11"/>
  <c r="C249" i="11"/>
  <c r="K236" i="11"/>
  <c r="J236" i="11"/>
  <c r="I236" i="11"/>
  <c r="D236" i="11"/>
  <c r="K235" i="11"/>
  <c r="J235" i="11"/>
  <c r="I235" i="11"/>
  <c r="D235" i="11"/>
  <c r="K234" i="11"/>
  <c r="J234" i="11"/>
  <c r="I234" i="11"/>
  <c r="D234" i="11"/>
  <c r="K233" i="11"/>
  <c r="J233" i="11"/>
  <c r="I233" i="11"/>
  <c r="D233" i="11"/>
  <c r="K232" i="11"/>
  <c r="J232" i="11"/>
  <c r="I232" i="11"/>
  <c r="D232" i="11"/>
  <c r="K231" i="11"/>
  <c r="J231" i="11"/>
  <c r="I231" i="11"/>
  <c r="D231" i="11"/>
  <c r="K230" i="11"/>
  <c r="J230" i="11"/>
  <c r="I230" i="11"/>
  <c r="D230" i="11"/>
  <c r="K229" i="11"/>
  <c r="J229" i="11"/>
  <c r="I229" i="11"/>
  <c r="D229" i="11"/>
  <c r="K228" i="11"/>
  <c r="J228" i="11"/>
  <c r="I228" i="11"/>
  <c r="D228" i="11"/>
  <c r="K227" i="11"/>
  <c r="J227" i="11"/>
  <c r="I227" i="11"/>
  <c r="D227" i="11"/>
  <c r="K226" i="11"/>
  <c r="J226" i="11"/>
  <c r="I226" i="11"/>
  <c r="D226" i="11"/>
  <c r="K225" i="11"/>
  <c r="J225" i="11"/>
  <c r="I225" i="11"/>
  <c r="D225" i="11"/>
  <c r="K224" i="11"/>
  <c r="J224" i="11"/>
  <c r="I224" i="11"/>
  <c r="D224" i="11"/>
  <c r="K223" i="11"/>
  <c r="J223" i="11"/>
  <c r="I223" i="11"/>
  <c r="D223" i="11"/>
  <c r="K222" i="11"/>
  <c r="J222" i="11"/>
  <c r="I222" i="11"/>
  <c r="D222" i="11"/>
  <c r="K221" i="11"/>
  <c r="J221" i="11"/>
  <c r="I221" i="11"/>
  <c r="D221" i="11"/>
  <c r="K220" i="11"/>
  <c r="J220" i="11"/>
  <c r="I220" i="11"/>
  <c r="D220" i="11"/>
  <c r="K219" i="11"/>
  <c r="J219" i="11"/>
  <c r="I219" i="11"/>
  <c r="I237" i="11" s="1"/>
  <c r="D219" i="11"/>
  <c r="C215" i="11"/>
  <c r="C214" i="11"/>
  <c r="K201" i="11"/>
  <c r="J201" i="11"/>
  <c r="I201" i="11"/>
  <c r="D201" i="11"/>
  <c r="K200" i="11"/>
  <c r="J200" i="11"/>
  <c r="I200" i="11"/>
  <c r="D200" i="11"/>
  <c r="K199" i="11"/>
  <c r="J199" i="11"/>
  <c r="I199" i="11"/>
  <c r="D199" i="11"/>
  <c r="K198" i="11"/>
  <c r="J198" i="11"/>
  <c r="I198" i="11"/>
  <c r="D198" i="11"/>
  <c r="K197" i="11"/>
  <c r="J197" i="11"/>
  <c r="I197" i="11"/>
  <c r="D197" i="11"/>
  <c r="K196" i="11"/>
  <c r="J196" i="11"/>
  <c r="I196" i="11"/>
  <c r="D196" i="11"/>
  <c r="K195" i="11"/>
  <c r="J195" i="11"/>
  <c r="I195" i="11"/>
  <c r="D195" i="11"/>
  <c r="K194" i="11"/>
  <c r="J194" i="11"/>
  <c r="I194" i="11"/>
  <c r="D194" i="11"/>
  <c r="K193" i="11"/>
  <c r="J193" i="11"/>
  <c r="I193" i="11"/>
  <c r="D193" i="11"/>
  <c r="K192" i="11"/>
  <c r="J192" i="11"/>
  <c r="I192" i="11"/>
  <c r="D192" i="11"/>
  <c r="K191" i="11"/>
  <c r="J191" i="11"/>
  <c r="I191" i="11"/>
  <c r="D191" i="11"/>
  <c r="K190" i="11"/>
  <c r="J190" i="11"/>
  <c r="I190" i="11"/>
  <c r="D190" i="11"/>
  <c r="K189" i="11"/>
  <c r="J189" i="11"/>
  <c r="I189" i="11"/>
  <c r="D189" i="11"/>
  <c r="K188" i="11"/>
  <c r="J188" i="11"/>
  <c r="I188" i="11"/>
  <c r="D188" i="11"/>
  <c r="K187" i="11"/>
  <c r="J187" i="11"/>
  <c r="I187" i="11"/>
  <c r="D187" i="11"/>
  <c r="K186" i="11"/>
  <c r="J186" i="11"/>
  <c r="I186" i="11"/>
  <c r="D186" i="11"/>
  <c r="K185" i="11"/>
  <c r="J185" i="11"/>
  <c r="I185" i="11"/>
  <c r="D185" i="11"/>
  <c r="K184" i="11"/>
  <c r="J184" i="11"/>
  <c r="I184" i="11"/>
  <c r="I202" i="11" s="1"/>
  <c r="D184" i="11"/>
  <c r="C180" i="11"/>
  <c r="C179" i="11"/>
  <c r="K166" i="11"/>
  <c r="J166" i="11"/>
  <c r="I166" i="11"/>
  <c r="D166" i="11"/>
  <c r="K165" i="11"/>
  <c r="J165" i="11"/>
  <c r="I165" i="11"/>
  <c r="D165" i="11"/>
  <c r="K164" i="11"/>
  <c r="J164" i="11"/>
  <c r="I164" i="11"/>
  <c r="D164" i="11"/>
  <c r="K163" i="11"/>
  <c r="J163" i="11"/>
  <c r="I163" i="11"/>
  <c r="D163" i="11"/>
  <c r="K162" i="11"/>
  <c r="J162" i="11"/>
  <c r="I162" i="11"/>
  <c r="D162" i="11"/>
  <c r="K161" i="11"/>
  <c r="J161" i="11"/>
  <c r="I161" i="11"/>
  <c r="D161" i="11"/>
  <c r="K160" i="11"/>
  <c r="J160" i="11"/>
  <c r="I160" i="11"/>
  <c r="D160" i="11"/>
  <c r="K159" i="11"/>
  <c r="J159" i="11"/>
  <c r="I159" i="11"/>
  <c r="D159" i="11"/>
  <c r="K158" i="11"/>
  <c r="J158" i="11"/>
  <c r="I158" i="11"/>
  <c r="D158" i="11"/>
  <c r="K157" i="11"/>
  <c r="J157" i="11"/>
  <c r="I157" i="11"/>
  <c r="D157" i="11"/>
  <c r="K156" i="11"/>
  <c r="J156" i="11"/>
  <c r="I156" i="11"/>
  <c r="D156" i="11"/>
  <c r="K155" i="11"/>
  <c r="J155" i="11"/>
  <c r="I155" i="11"/>
  <c r="D155" i="11"/>
  <c r="K154" i="11"/>
  <c r="J154" i="11"/>
  <c r="I154" i="11"/>
  <c r="D154" i="11"/>
  <c r="K153" i="11"/>
  <c r="J153" i="11"/>
  <c r="I153" i="11"/>
  <c r="D153" i="11"/>
  <c r="K152" i="11"/>
  <c r="J152" i="11"/>
  <c r="I152" i="11"/>
  <c r="D152" i="11"/>
  <c r="K151" i="11"/>
  <c r="J151" i="11"/>
  <c r="I151" i="11"/>
  <c r="D151" i="11"/>
  <c r="K150" i="11"/>
  <c r="J150" i="11"/>
  <c r="I150" i="11"/>
  <c r="D150" i="11"/>
  <c r="K149" i="11"/>
  <c r="J149" i="11"/>
  <c r="I149" i="11"/>
  <c r="I167" i="11" s="1"/>
  <c r="D149" i="11"/>
  <c r="C145" i="11"/>
  <c r="C144" i="11"/>
  <c r="K131" i="11"/>
  <c r="J131" i="11"/>
  <c r="I131" i="11"/>
  <c r="D131" i="11"/>
  <c r="K130" i="11"/>
  <c r="J130" i="11"/>
  <c r="I130" i="11"/>
  <c r="D130" i="11"/>
  <c r="K129" i="11"/>
  <c r="J129" i="11"/>
  <c r="I129" i="11"/>
  <c r="D129" i="11"/>
  <c r="K128" i="11"/>
  <c r="J128" i="11"/>
  <c r="I128" i="11"/>
  <c r="D128" i="11"/>
  <c r="K127" i="11"/>
  <c r="J127" i="11"/>
  <c r="I127" i="11"/>
  <c r="D127" i="11"/>
  <c r="K126" i="11"/>
  <c r="J126" i="11"/>
  <c r="I126" i="11"/>
  <c r="D126" i="11"/>
  <c r="K125" i="11"/>
  <c r="J125" i="11"/>
  <c r="I125" i="11"/>
  <c r="D125" i="11"/>
  <c r="K124" i="11"/>
  <c r="J124" i="11"/>
  <c r="I124" i="11"/>
  <c r="D124" i="11"/>
  <c r="K123" i="11"/>
  <c r="J123" i="11"/>
  <c r="I123" i="11"/>
  <c r="D123" i="11"/>
  <c r="K122" i="11"/>
  <c r="J122" i="11"/>
  <c r="I122" i="11"/>
  <c r="D122" i="11"/>
  <c r="K121" i="11"/>
  <c r="J121" i="11"/>
  <c r="I121" i="11"/>
  <c r="D121" i="11"/>
  <c r="K120" i="11"/>
  <c r="J120" i="11"/>
  <c r="I120" i="11"/>
  <c r="D120" i="11"/>
  <c r="K119" i="11"/>
  <c r="J119" i="11"/>
  <c r="I119" i="11"/>
  <c r="D119" i="11"/>
  <c r="K118" i="11"/>
  <c r="J118" i="11"/>
  <c r="I118" i="11"/>
  <c r="D118" i="11"/>
  <c r="K117" i="11"/>
  <c r="J117" i="11"/>
  <c r="I117" i="11"/>
  <c r="D117" i="11"/>
  <c r="K116" i="11"/>
  <c r="J116" i="11"/>
  <c r="I116" i="11"/>
  <c r="D116" i="11"/>
  <c r="K115" i="11"/>
  <c r="J115" i="11"/>
  <c r="I115" i="11"/>
  <c r="D115" i="11"/>
  <c r="K114" i="11"/>
  <c r="J114" i="11"/>
  <c r="I114" i="11"/>
  <c r="I132" i="11" s="1"/>
  <c r="D114" i="11"/>
  <c r="C110" i="11"/>
  <c r="C109" i="11"/>
  <c r="K96" i="11"/>
  <c r="J96" i="11"/>
  <c r="I96" i="11"/>
  <c r="D96" i="11"/>
  <c r="K95" i="11"/>
  <c r="J95" i="11"/>
  <c r="I95" i="11"/>
  <c r="D95" i="11"/>
  <c r="K94" i="11"/>
  <c r="J94" i="11"/>
  <c r="I94" i="11"/>
  <c r="D94" i="11"/>
  <c r="K93" i="11"/>
  <c r="J93" i="11"/>
  <c r="I93" i="11"/>
  <c r="D93" i="11"/>
  <c r="K92" i="11"/>
  <c r="J92" i="11"/>
  <c r="I92" i="11"/>
  <c r="D92" i="11"/>
  <c r="K91" i="11"/>
  <c r="J91" i="11"/>
  <c r="I91" i="11"/>
  <c r="D91" i="11"/>
  <c r="K90" i="11"/>
  <c r="J90" i="11"/>
  <c r="I90" i="11"/>
  <c r="D90" i="11"/>
  <c r="K89" i="11"/>
  <c r="J89" i="11"/>
  <c r="I89" i="11"/>
  <c r="D89" i="11"/>
  <c r="K88" i="11"/>
  <c r="J88" i="11"/>
  <c r="I88" i="11"/>
  <c r="D88" i="11"/>
  <c r="K87" i="11"/>
  <c r="J87" i="11"/>
  <c r="I87" i="11"/>
  <c r="D87" i="11"/>
  <c r="K86" i="11"/>
  <c r="J86" i="11"/>
  <c r="I86" i="11"/>
  <c r="D86" i="11"/>
  <c r="K85" i="11"/>
  <c r="J85" i="11"/>
  <c r="I85" i="11"/>
  <c r="D85" i="11"/>
  <c r="K84" i="11"/>
  <c r="J84" i="11"/>
  <c r="I84" i="11"/>
  <c r="D84" i="11"/>
  <c r="K83" i="11"/>
  <c r="J83" i="11"/>
  <c r="I83" i="11"/>
  <c r="D83" i="11"/>
  <c r="K82" i="11"/>
  <c r="J82" i="11"/>
  <c r="I82" i="11"/>
  <c r="D82" i="11"/>
  <c r="K81" i="11"/>
  <c r="J81" i="11"/>
  <c r="I81" i="11"/>
  <c r="D81" i="11"/>
  <c r="K80" i="11"/>
  <c r="J80" i="11"/>
  <c r="I80" i="11"/>
  <c r="D80" i="11"/>
  <c r="K79" i="11"/>
  <c r="J79" i="11"/>
  <c r="I79" i="11"/>
  <c r="I97" i="11" s="1"/>
  <c r="D79" i="11"/>
  <c r="C75" i="11"/>
  <c r="C74" i="11"/>
  <c r="K61" i="11"/>
  <c r="J61" i="11"/>
  <c r="I61" i="11"/>
  <c r="D61" i="11"/>
  <c r="K60" i="11"/>
  <c r="J60" i="11"/>
  <c r="I60" i="11"/>
  <c r="D60" i="11"/>
  <c r="K59" i="11"/>
  <c r="J59" i="11"/>
  <c r="I59" i="11"/>
  <c r="D59" i="11"/>
  <c r="K58" i="11"/>
  <c r="J58" i="11"/>
  <c r="I58" i="11"/>
  <c r="D58" i="11"/>
  <c r="K57" i="11"/>
  <c r="J57" i="11"/>
  <c r="I57" i="11"/>
  <c r="D57" i="11"/>
  <c r="K56" i="11"/>
  <c r="J56" i="11"/>
  <c r="I56" i="11"/>
  <c r="D56" i="11"/>
  <c r="K55" i="11"/>
  <c r="J55" i="11"/>
  <c r="I55" i="11"/>
  <c r="D55" i="11"/>
  <c r="K54" i="11"/>
  <c r="J54" i="11"/>
  <c r="I54" i="11"/>
  <c r="D54" i="11"/>
  <c r="K53" i="11"/>
  <c r="J53" i="11"/>
  <c r="I53" i="11"/>
  <c r="D53" i="11"/>
  <c r="K52" i="11"/>
  <c r="J52" i="11"/>
  <c r="I52" i="11"/>
  <c r="D52" i="11"/>
  <c r="K51" i="11"/>
  <c r="J51" i="11"/>
  <c r="I51" i="11"/>
  <c r="D51" i="11"/>
  <c r="K50" i="11"/>
  <c r="J50" i="11"/>
  <c r="I50" i="11"/>
  <c r="D50" i="11"/>
  <c r="K49" i="11"/>
  <c r="J49" i="11"/>
  <c r="I49" i="11"/>
  <c r="D49" i="11"/>
  <c r="K48" i="11"/>
  <c r="J48" i="11"/>
  <c r="I48" i="11"/>
  <c r="D48" i="11"/>
  <c r="K47" i="11"/>
  <c r="J47" i="11"/>
  <c r="I47" i="11"/>
  <c r="D47" i="11"/>
  <c r="K46" i="11"/>
  <c r="J46" i="11"/>
  <c r="I46" i="11"/>
  <c r="D46" i="11"/>
  <c r="K45" i="11"/>
  <c r="J45" i="11"/>
  <c r="I45" i="11"/>
  <c r="D45" i="11"/>
  <c r="K44" i="11"/>
  <c r="J44" i="11"/>
  <c r="I44" i="11"/>
  <c r="I62" i="11" s="1"/>
  <c r="D44" i="11"/>
  <c r="C40" i="11"/>
  <c r="C39" i="11"/>
  <c r="K26" i="11"/>
  <c r="J26" i="11"/>
  <c r="I26" i="11"/>
  <c r="D26" i="11"/>
  <c r="K25" i="11"/>
  <c r="J25" i="11"/>
  <c r="I25" i="11"/>
  <c r="D25" i="11"/>
  <c r="K24" i="11"/>
  <c r="J24" i="11"/>
  <c r="I24" i="11"/>
  <c r="D24" i="11"/>
  <c r="K23" i="11"/>
  <c r="J23" i="11"/>
  <c r="I23" i="11"/>
  <c r="D23" i="11"/>
  <c r="K22" i="11"/>
  <c r="J22" i="11"/>
  <c r="I22" i="11"/>
  <c r="D22" i="11"/>
  <c r="K21" i="11"/>
  <c r="J21" i="11"/>
  <c r="I21" i="11"/>
  <c r="D21" i="11"/>
  <c r="K20" i="11"/>
  <c r="J20" i="11"/>
  <c r="I20" i="11"/>
  <c r="D20" i="11"/>
  <c r="K19" i="11"/>
  <c r="J19" i="11"/>
  <c r="I19" i="11"/>
  <c r="D19" i="11"/>
  <c r="K18" i="11"/>
  <c r="J18" i="11"/>
  <c r="I18" i="11"/>
  <c r="D18" i="11"/>
  <c r="K17" i="11"/>
  <c r="J17" i="11"/>
  <c r="I17" i="11"/>
  <c r="D17" i="11"/>
  <c r="K16" i="11"/>
  <c r="J16" i="11"/>
  <c r="I16" i="11"/>
  <c r="D16" i="11"/>
  <c r="K15" i="11"/>
  <c r="J15" i="11"/>
  <c r="I15" i="11"/>
  <c r="D15" i="11"/>
  <c r="K14" i="11"/>
  <c r="J14" i="11"/>
  <c r="I14" i="11"/>
  <c r="D14" i="11"/>
  <c r="K13" i="11"/>
  <c r="J13" i="11"/>
  <c r="I13" i="11"/>
  <c r="D13" i="11"/>
  <c r="K12" i="11"/>
  <c r="J12" i="11"/>
  <c r="I12" i="11"/>
  <c r="D12" i="11"/>
  <c r="K11" i="11"/>
  <c r="J11" i="11"/>
  <c r="I11" i="11"/>
  <c r="D11" i="11"/>
  <c r="K10" i="11"/>
  <c r="J10" i="11"/>
  <c r="I10" i="11"/>
  <c r="D10" i="11"/>
  <c r="K9" i="11"/>
  <c r="K27" i="11" s="1"/>
  <c r="K28" i="11" s="1"/>
  <c r="J9" i="11"/>
  <c r="I9" i="11"/>
  <c r="I27" i="11" s="1"/>
  <c r="D9" i="11"/>
  <c r="C5" i="11"/>
  <c r="C4" i="11"/>
  <c r="U2193" i="10"/>
  <c r="S2193" i="10"/>
  <c r="Q2193" i="10"/>
  <c r="M2193" i="10"/>
  <c r="K2193" i="10"/>
  <c r="C2193" i="10"/>
  <c r="B2193" i="10"/>
  <c r="U2192" i="10"/>
  <c r="S2192" i="10"/>
  <c r="Q2192" i="10"/>
  <c r="M2192" i="10"/>
  <c r="K2192" i="10"/>
  <c r="C2192" i="10"/>
  <c r="B2192" i="10"/>
  <c r="U2191" i="10"/>
  <c r="S2191" i="10"/>
  <c r="Q2191" i="10"/>
  <c r="M2191" i="10"/>
  <c r="K2191" i="10"/>
  <c r="C2191" i="10"/>
  <c r="B2191" i="10"/>
  <c r="U2190" i="10"/>
  <c r="S2190" i="10"/>
  <c r="Q2190" i="10"/>
  <c r="M2190" i="10"/>
  <c r="K2190" i="10"/>
  <c r="C2190" i="10"/>
  <c r="B2190" i="10"/>
  <c r="U2189" i="10"/>
  <c r="S2189" i="10"/>
  <c r="Q2189" i="10"/>
  <c r="M2189" i="10"/>
  <c r="K2189" i="10"/>
  <c r="C2189" i="10"/>
  <c r="B2189" i="10"/>
  <c r="U2188" i="10"/>
  <c r="S2188" i="10"/>
  <c r="Q2188" i="10"/>
  <c r="M2188" i="10"/>
  <c r="K2188" i="10"/>
  <c r="C2188" i="10"/>
  <c r="B2188" i="10"/>
  <c r="U2187" i="10"/>
  <c r="S2187" i="10"/>
  <c r="Q2187" i="10"/>
  <c r="M2187" i="10"/>
  <c r="K2187" i="10"/>
  <c r="C2187" i="10"/>
  <c r="B2187" i="10"/>
  <c r="U2186" i="10"/>
  <c r="S2186" i="10"/>
  <c r="Q2186" i="10"/>
  <c r="M2186" i="10"/>
  <c r="K2186" i="10"/>
  <c r="C2186" i="10"/>
  <c r="B2186" i="10"/>
  <c r="U2185" i="10"/>
  <c r="S2185" i="10"/>
  <c r="Q2185" i="10"/>
  <c r="M2185" i="10"/>
  <c r="K2185" i="10"/>
  <c r="C2185" i="10"/>
  <c r="B2185" i="10"/>
  <c r="U2184" i="10"/>
  <c r="S2184" i="10"/>
  <c r="Q2184" i="10"/>
  <c r="M2184" i="10"/>
  <c r="K2184" i="10"/>
  <c r="C2184" i="10"/>
  <c r="B2184" i="10"/>
  <c r="U2183" i="10"/>
  <c r="S2183" i="10"/>
  <c r="Q2183" i="10"/>
  <c r="M2183" i="10"/>
  <c r="K2183" i="10"/>
  <c r="C2183" i="10"/>
  <c r="B2183" i="10"/>
  <c r="U2182" i="10"/>
  <c r="S2182" i="10"/>
  <c r="Q2182" i="10"/>
  <c r="M2182" i="10"/>
  <c r="K2182" i="10"/>
  <c r="C2182" i="10"/>
  <c r="B2182" i="10"/>
  <c r="U2181" i="10"/>
  <c r="S2181" i="10"/>
  <c r="Q2181" i="10"/>
  <c r="M2181" i="10"/>
  <c r="K2181" i="10"/>
  <c r="C2181" i="10"/>
  <c r="B2181" i="10"/>
  <c r="U2180" i="10"/>
  <c r="S2180" i="10"/>
  <c r="Q2180" i="10"/>
  <c r="M2180" i="10"/>
  <c r="K2180" i="10"/>
  <c r="C2180" i="10"/>
  <c r="B2180" i="10"/>
  <c r="U2179" i="10"/>
  <c r="S2179" i="10"/>
  <c r="Q2179" i="10"/>
  <c r="M2179" i="10"/>
  <c r="K2179" i="10"/>
  <c r="C2179" i="10"/>
  <c r="B2179" i="10"/>
  <c r="U2178" i="10"/>
  <c r="S2178" i="10"/>
  <c r="Q2178" i="10"/>
  <c r="M2178" i="10"/>
  <c r="K2178" i="10"/>
  <c r="C2178" i="10"/>
  <c r="B2178" i="10"/>
  <c r="U2177" i="10"/>
  <c r="S2177" i="10"/>
  <c r="Q2177" i="10"/>
  <c r="M2177" i="10"/>
  <c r="K2177" i="10"/>
  <c r="C2177" i="10"/>
  <c r="B2177" i="10"/>
  <c r="U2176" i="10"/>
  <c r="S2176" i="10"/>
  <c r="Q2176" i="10"/>
  <c r="M2176" i="10"/>
  <c r="K2176" i="10"/>
  <c r="C2176" i="10"/>
  <c r="B2176" i="10"/>
  <c r="D2172" i="10"/>
  <c r="D2169" i="10"/>
  <c r="D2168" i="10"/>
  <c r="U2153" i="10"/>
  <c r="S2153" i="10"/>
  <c r="Q2153" i="10"/>
  <c r="M2153" i="10"/>
  <c r="K2153" i="10"/>
  <c r="C2153" i="10"/>
  <c r="B2153" i="10"/>
  <c r="U2152" i="10"/>
  <c r="S2152" i="10"/>
  <c r="Q2152" i="10"/>
  <c r="M2152" i="10"/>
  <c r="K2152" i="10"/>
  <c r="C2152" i="10"/>
  <c r="B2152" i="10"/>
  <c r="U2151" i="10"/>
  <c r="S2151" i="10"/>
  <c r="Q2151" i="10"/>
  <c r="M2151" i="10"/>
  <c r="K2151" i="10"/>
  <c r="C2151" i="10"/>
  <c r="B2151" i="10"/>
  <c r="U2150" i="10"/>
  <c r="S2150" i="10"/>
  <c r="Q2150" i="10"/>
  <c r="M2150" i="10"/>
  <c r="K2150" i="10"/>
  <c r="C2150" i="10"/>
  <c r="B2150" i="10"/>
  <c r="U2149" i="10"/>
  <c r="S2149" i="10"/>
  <c r="Q2149" i="10"/>
  <c r="M2149" i="10"/>
  <c r="K2149" i="10"/>
  <c r="C2149" i="10"/>
  <c r="B2149" i="10"/>
  <c r="U2148" i="10"/>
  <c r="S2148" i="10"/>
  <c r="Q2148" i="10"/>
  <c r="M2148" i="10"/>
  <c r="K2148" i="10"/>
  <c r="C2148" i="10"/>
  <c r="B2148" i="10"/>
  <c r="U2147" i="10"/>
  <c r="S2147" i="10"/>
  <c r="Q2147" i="10"/>
  <c r="M2147" i="10"/>
  <c r="K2147" i="10"/>
  <c r="C2147" i="10"/>
  <c r="B2147" i="10"/>
  <c r="U2146" i="10"/>
  <c r="S2146" i="10"/>
  <c r="Q2146" i="10"/>
  <c r="M2146" i="10"/>
  <c r="K2146" i="10"/>
  <c r="C2146" i="10"/>
  <c r="B2146" i="10"/>
  <c r="U2145" i="10"/>
  <c r="S2145" i="10"/>
  <c r="Q2145" i="10"/>
  <c r="M2145" i="10"/>
  <c r="K2145" i="10"/>
  <c r="C2145" i="10"/>
  <c r="B2145" i="10"/>
  <c r="U2144" i="10"/>
  <c r="S2144" i="10"/>
  <c r="Q2144" i="10"/>
  <c r="M2144" i="10"/>
  <c r="K2144" i="10"/>
  <c r="C2144" i="10"/>
  <c r="B2144" i="10"/>
  <c r="U2143" i="10"/>
  <c r="S2143" i="10"/>
  <c r="Q2143" i="10"/>
  <c r="M2143" i="10"/>
  <c r="K2143" i="10"/>
  <c r="C2143" i="10"/>
  <c r="B2143" i="10"/>
  <c r="U2142" i="10"/>
  <c r="S2142" i="10"/>
  <c r="Q2142" i="10"/>
  <c r="M2142" i="10"/>
  <c r="K2142" i="10"/>
  <c r="C2142" i="10"/>
  <c r="B2142" i="10"/>
  <c r="U2141" i="10"/>
  <c r="S2141" i="10"/>
  <c r="Q2141" i="10"/>
  <c r="M2141" i="10"/>
  <c r="K2141" i="10"/>
  <c r="C2141" i="10"/>
  <c r="B2141" i="10"/>
  <c r="U2140" i="10"/>
  <c r="S2140" i="10"/>
  <c r="Q2140" i="10"/>
  <c r="M2140" i="10"/>
  <c r="K2140" i="10"/>
  <c r="C2140" i="10"/>
  <c r="B2140" i="10"/>
  <c r="U2139" i="10"/>
  <c r="S2139" i="10"/>
  <c r="Q2139" i="10"/>
  <c r="M2139" i="10"/>
  <c r="K2139" i="10"/>
  <c r="C2139" i="10"/>
  <c r="B2139" i="10"/>
  <c r="U2138" i="10"/>
  <c r="S2138" i="10"/>
  <c r="Q2138" i="10"/>
  <c r="M2138" i="10"/>
  <c r="K2138" i="10"/>
  <c r="C2138" i="10"/>
  <c r="B2138" i="10"/>
  <c r="U2137" i="10"/>
  <c r="S2137" i="10"/>
  <c r="Q2137" i="10"/>
  <c r="M2137" i="10"/>
  <c r="K2137" i="10"/>
  <c r="C2137" i="10"/>
  <c r="B2137" i="10"/>
  <c r="U2136" i="10"/>
  <c r="S2136" i="10"/>
  <c r="Q2136" i="10"/>
  <c r="M2136" i="10"/>
  <c r="K2136" i="10"/>
  <c r="C2136" i="10"/>
  <c r="B2136" i="10"/>
  <c r="D2132" i="10"/>
  <c r="D2129" i="10"/>
  <c r="D2128" i="10"/>
  <c r="U2114" i="10"/>
  <c r="S2114" i="10"/>
  <c r="Q2114" i="10"/>
  <c r="M2114" i="10"/>
  <c r="K2114" i="10"/>
  <c r="C2114" i="10"/>
  <c r="B2114" i="10"/>
  <c r="U2113" i="10"/>
  <c r="S2113" i="10"/>
  <c r="Q2113" i="10"/>
  <c r="M2113" i="10"/>
  <c r="K2113" i="10"/>
  <c r="C2113" i="10"/>
  <c r="B2113" i="10"/>
  <c r="U2112" i="10"/>
  <c r="S2112" i="10"/>
  <c r="Q2112" i="10"/>
  <c r="M2112" i="10"/>
  <c r="K2112" i="10"/>
  <c r="C2112" i="10"/>
  <c r="B2112" i="10"/>
  <c r="U2111" i="10"/>
  <c r="S2111" i="10"/>
  <c r="Q2111" i="10"/>
  <c r="M2111" i="10"/>
  <c r="K2111" i="10"/>
  <c r="C2111" i="10"/>
  <c r="B2111" i="10"/>
  <c r="U2110" i="10"/>
  <c r="S2110" i="10"/>
  <c r="Q2110" i="10"/>
  <c r="M2110" i="10"/>
  <c r="K2110" i="10"/>
  <c r="C2110" i="10"/>
  <c r="B2110" i="10"/>
  <c r="U2109" i="10"/>
  <c r="S2109" i="10"/>
  <c r="Q2109" i="10"/>
  <c r="M2109" i="10"/>
  <c r="K2109" i="10"/>
  <c r="C2109" i="10"/>
  <c r="B2109" i="10"/>
  <c r="U2108" i="10"/>
  <c r="S2108" i="10"/>
  <c r="Q2108" i="10"/>
  <c r="M2108" i="10"/>
  <c r="K2108" i="10"/>
  <c r="C2108" i="10"/>
  <c r="B2108" i="10"/>
  <c r="U2107" i="10"/>
  <c r="S2107" i="10"/>
  <c r="Q2107" i="10"/>
  <c r="M2107" i="10"/>
  <c r="K2107" i="10"/>
  <c r="C2107" i="10"/>
  <c r="B2107" i="10"/>
  <c r="U2106" i="10"/>
  <c r="S2106" i="10"/>
  <c r="Q2106" i="10"/>
  <c r="M2106" i="10"/>
  <c r="K2106" i="10"/>
  <c r="C2106" i="10"/>
  <c r="B2106" i="10"/>
  <c r="U2105" i="10"/>
  <c r="S2105" i="10"/>
  <c r="Q2105" i="10"/>
  <c r="M2105" i="10"/>
  <c r="K2105" i="10"/>
  <c r="C2105" i="10"/>
  <c r="B2105" i="10"/>
  <c r="U2104" i="10"/>
  <c r="S2104" i="10"/>
  <c r="Q2104" i="10"/>
  <c r="M2104" i="10"/>
  <c r="K2104" i="10"/>
  <c r="C2104" i="10"/>
  <c r="B2104" i="10"/>
  <c r="U2103" i="10"/>
  <c r="S2103" i="10"/>
  <c r="Q2103" i="10"/>
  <c r="M2103" i="10"/>
  <c r="K2103" i="10"/>
  <c r="C2103" i="10"/>
  <c r="B2103" i="10"/>
  <c r="U2102" i="10"/>
  <c r="S2102" i="10"/>
  <c r="Q2102" i="10"/>
  <c r="M2102" i="10"/>
  <c r="K2102" i="10"/>
  <c r="C2102" i="10"/>
  <c r="B2102" i="10"/>
  <c r="U2101" i="10"/>
  <c r="S2101" i="10"/>
  <c r="Q2101" i="10"/>
  <c r="M2101" i="10"/>
  <c r="K2101" i="10"/>
  <c r="C2101" i="10"/>
  <c r="B2101" i="10"/>
  <c r="U2100" i="10"/>
  <c r="S2100" i="10"/>
  <c r="Q2100" i="10"/>
  <c r="M2100" i="10"/>
  <c r="K2100" i="10"/>
  <c r="C2100" i="10"/>
  <c r="B2100" i="10"/>
  <c r="U2099" i="10"/>
  <c r="S2099" i="10"/>
  <c r="Q2099" i="10"/>
  <c r="M2099" i="10"/>
  <c r="K2099" i="10"/>
  <c r="C2099" i="10"/>
  <c r="B2099" i="10"/>
  <c r="U2098" i="10"/>
  <c r="S2098" i="10"/>
  <c r="Q2098" i="10"/>
  <c r="M2098" i="10"/>
  <c r="K2098" i="10"/>
  <c r="C2098" i="10"/>
  <c r="B2098" i="10"/>
  <c r="U2097" i="10"/>
  <c r="S2097" i="10"/>
  <c r="Q2097" i="10"/>
  <c r="M2097" i="10"/>
  <c r="K2097" i="10"/>
  <c r="C2097" i="10"/>
  <c r="B2097" i="10"/>
  <c r="D2093" i="10"/>
  <c r="D2090" i="10"/>
  <c r="D2089" i="10"/>
  <c r="U2075" i="10"/>
  <c r="S2075" i="10"/>
  <c r="Q2075" i="10"/>
  <c r="M2075" i="10"/>
  <c r="K2075" i="10"/>
  <c r="C2075" i="10"/>
  <c r="B2075" i="10"/>
  <c r="U2074" i="10"/>
  <c r="S2074" i="10"/>
  <c r="Q2074" i="10"/>
  <c r="M2074" i="10"/>
  <c r="K2074" i="10"/>
  <c r="C2074" i="10"/>
  <c r="B2074" i="10"/>
  <c r="U2073" i="10"/>
  <c r="S2073" i="10"/>
  <c r="Q2073" i="10"/>
  <c r="M2073" i="10"/>
  <c r="K2073" i="10"/>
  <c r="C2073" i="10"/>
  <c r="B2073" i="10"/>
  <c r="U2072" i="10"/>
  <c r="S2072" i="10"/>
  <c r="Q2072" i="10"/>
  <c r="M2072" i="10"/>
  <c r="K2072" i="10"/>
  <c r="C2072" i="10"/>
  <c r="B2072" i="10"/>
  <c r="U2071" i="10"/>
  <c r="S2071" i="10"/>
  <c r="Q2071" i="10"/>
  <c r="M2071" i="10"/>
  <c r="K2071" i="10"/>
  <c r="C2071" i="10"/>
  <c r="B2071" i="10"/>
  <c r="U2070" i="10"/>
  <c r="S2070" i="10"/>
  <c r="Q2070" i="10"/>
  <c r="M2070" i="10"/>
  <c r="K2070" i="10"/>
  <c r="C2070" i="10"/>
  <c r="B2070" i="10"/>
  <c r="U2069" i="10"/>
  <c r="S2069" i="10"/>
  <c r="Q2069" i="10"/>
  <c r="M2069" i="10"/>
  <c r="K2069" i="10"/>
  <c r="C2069" i="10"/>
  <c r="B2069" i="10"/>
  <c r="U2068" i="10"/>
  <c r="S2068" i="10"/>
  <c r="Q2068" i="10"/>
  <c r="M2068" i="10"/>
  <c r="K2068" i="10"/>
  <c r="C2068" i="10"/>
  <c r="B2068" i="10"/>
  <c r="U2067" i="10"/>
  <c r="S2067" i="10"/>
  <c r="Q2067" i="10"/>
  <c r="M2067" i="10"/>
  <c r="K2067" i="10"/>
  <c r="C2067" i="10"/>
  <c r="B2067" i="10"/>
  <c r="U2066" i="10"/>
  <c r="S2066" i="10"/>
  <c r="Q2066" i="10"/>
  <c r="M2066" i="10"/>
  <c r="K2066" i="10"/>
  <c r="C2066" i="10"/>
  <c r="B2066" i="10"/>
  <c r="U2065" i="10"/>
  <c r="S2065" i="10"/>
  <c r="Q2065" i="10"/>
  <c r="M2065" i="10"/>
  <c r="K2065" i="10"/>
  <c r="C2065" i="10"/>
  <c r="B2065" i="10"/>
  <c r="U2064" i="10"/>
  <c r="S2064" i="10"/>
  <c r="Q2064" i="10"/>
  <c r="M2064" i="10"/>
  <c r="K2064" i="10"/>
  <c r="C2064" i="10"/>
  <c r="B2064" i="10"/>
  <c r="U2063" i="10"/>
  <c r="S2063" i="10"/>
  <c r="Q2063" i="10"/>
  <c r="M2063" i="10"/>
  <c r="K2063" i="10"/>
  <c r="C2063" i="10"/>
  <c r="B2063" i="10"/>
  <c r="U2062" i="10"/>
  <c r="S2062" i="10"/>
  <c r="Q2062" i="10"/>
  <c r="M2062" i="10"/>
  <c r="K2062" i="10"/>
  <c r="C2062" i="10"/>
  <c r="B2062" i="10"/>
  <c r="U2061" i="10"/>
  <c r="S2061" i="10"/>
  <c r="Q2061" i="10"/>
  <c r="M2061" i="10"/>
  <c r="K2061" i="10"/>
  <c r="C2061" i="10"/>
  <c r="B2061" i="10"/>
  <c r="U2060" i="10"/>
  <c r="S2060" i="10"/>
  <c r="Q2060" i="10"/>
  <c r="M2060" i="10"/>
  <c r="K2060" i="10"/>
  <c r="C2060" i="10"/>
  <c r="B2060" i="10"/>
  <c r="U2059" i="10"/>
  <c r="S2059" i="10"/>
  <c r="Q2059" i="10"/>
  <c r="M2059" i="10"/>
  <c r="K2059" i="10"/>
  <c r="C2059" i="10"/>
  <c r="B2059" i="10"/>
  <c r="U2058" i="10"/>
  <c r="S2058" i="10"/>
  <c r="Q2058" i="10"/>
  <c r="M2058" i="10"/>
  <c r="K2058" i="10"/>
  <c r="C2058" i="10"/>
  <c r="B2058" i="10"/>
  <c r="D2054" i="10"/>
  <c r="D2051" i="10"/>
  <c r="D2050" i="10"/>
  <c r="U2035" i="10"/>
  <c r="S2035" i="10"/>
  <c r="Q2035" i="10"/>
  <c r="M2035" i="10"/>
  <c r="K2035" i="10"/>
  <c r="C2035" i="10"/>
  <c r="B2035" i="10"/>
  <c r="U2034" i="10"/>
  <c r="S2034" i="10"/>
  <c r="Q2034" i="10"/>
  <c r="M2034" i="10"/>
  <c r="K2034" i="10"/>
  <c r="C2034" i="10"/>
  <c r="B2034" i="10"/>
  <c r="U2033" i="10"/>
  <c r="S2033" i="10"/>
  <c r="Q2033" i="10"/>
  <c r="M2033" i="10"/>
  <c r="K2033" i="10"/>
  <c r="C2033" i="10"/>
  <c r="B2033" i="10"/>
  <c r="U2032" i="10"/>
  <c r="S2032" i="10"/>
  <c r="Q2032" i="10"/>
  <c r="M2032" i="10"/>
  <c r="K2032" i="10"/>
  <c r="C2032" i="10"/>
  <c r="B2032" i="10"/>
  <c r="U2031" i="10"/>
  <c r="S2031" i="10"/>
  <c r="Q2031" i="10"/>
  <c r="M2031" i="10"/>
  <c r="K2031" i="10"/>
  <c r="C2031" i="10"/>
  <c r="B2031" i="10"/>
  <c r="U2030" i="10"/>
  <c r="S2030" i="10"/>
  <c r="Q2030" i="10"/>
  <c r="M2030" i="10"/>
  <c r="K2030" i="10"/>
  <c r="C2030" i="10"/>
  <c r="B2030" i="10"/>
  <c r="U2029" i="10"/>
  <c r="S2029" i="10"/>
  <c r="Q2029" i="10"/>
  <c r="M2029" i="10"/>
  <c r="K2029" i="10"/>
  <c r="C2029" i="10"/>
  <c r="B2029" i="10"/>
  <c r="U2028" i="10"/>
  <c r="S2028" i="10"/>
  <c r="Q2028" i="10"/>
  <c r="M2028" i="10"/>
  <c r="K2028" i="10"/>
  <c r="C2028" i="10"/>
  <c r="B2028" i="10"/>
  <c r="U2027" i="10"/>
  <c r="S2027" i="10"/>
  <c r="Q2027" i="10"/>
  <c r="M2027" i="10"/>
  <c r="K2027" i="10"/>
  <c r="C2027" i="10"/>
  <c r="B2027" i="10"/>
  <c r="U2026" i="10"/>
  <c r="S2026" i="10"/>
  <c r="Q2026" i="10"/>
  <c r="M2026" i="10"/>
  <c r="K2026" i="10"/>
  <c r="C2026" i="10"/>
  <c r="B2026" i="10"/>
  <c r="U2025" i="10"/>
  <c r="S2025" i="10"/>
  <c r="Q2025" i="10"/>
  <c r="M2025" i="10"/>
  <c r="K2025" i="10"/>
  <c r="C2025" i="10"/>
  <c r="B2025" i="10"/>
  <c r="U2024" i="10"/>
  <c r="S2024" i="10"/>
  <c r="Q2024" i="10"/>
  <c r="M2024" i="10"/>
  <c r="K2024" i="10"/>
  <c r="C2024" i="10"/>
  <c r="B2024" i="10"/>
  <c r="U2023" i="10"/>
  <c r="S2023" i="10"/>
  <c r="Q2023" i="10"/>
  <c r="M2023" i="10"/>
  <c r="K2023" i="10"/>
  <c r="C2023" i="10"/>
  <c r="B2023" i="10"/>
  <c r="U2022" i="10"/>
  <c r="S2022" i="10"/>
  <c r="Q2022" i="10"/>
  <c r="M2022" i="10"/>
  <c r="K2022" i="10"/>
  <c r="C2022" i="10"/>
  <c r="B2022" i="10"/>
  <c r="U2021" i="10"/>
  <c r="S2021" i="10"/>
  <c r="Q2021" i="10"/>
  <c r="M2021" i="10"/>
  <c r="K2021" i="10"/>
  <c r="C2021" i="10"/>
  <c r="B2021" i="10"/>
  <c r="U2020" i="10"/>
  <c r="S2020" i="10"/>
  <c r="Q2020" i="10"/>
  <c r="M2020" i="10"/>
  <c r="K2020" i="10"/>
  <c r="C2020" i="10"/>
  <c r="B2020" i="10"/>
  <c r="U2019" i="10"/>
  <c r="S2019" i="10"/>
  <c r="Q2019" i="10"/>
  <c r="M2019" i="10"/>
  <c r="K2019" i="10"/>
  <c r="C2019" i="10"/>
  <c r="B2019" i="10"/>
  <c r="U2018" i="10"/>
  <c r="S2018" i="10"/>
  <c r="Q2018" i="10"/>
  <c r="M2018" i="10"/>
  <c r="K2018" i="10"/>
  <c r="C2018" i="10"/>
  <c r="B2018" i="10"/>
  <c r="D2014" i="10"/>
  <c r="D2011" i="10"/>
  <c r="D2010" i="10"/>
  <c r="U1996" i="10"/>
  <c r="S1996" i="10"/>
  <c r="Q1996" i="10"/>
  <c r="M1996" i="10"/>
  <c r="K1996" i="10"/>
  <c r="C1996" i="10"/>
  <c r="B1996" i="10"/>
  <c r="U1995" i="10"/>
  <c r="S1995" i="10"/>
  <c r="Q1995" i="10"/>
  <c r="M1995" i="10"/>
  <c r="K1995" i="10"/>
  <c r="C1995" i="10"/>
  <c r="B1995" i="10"/>
  <c r="U1994" i="10"/>
  <c r="S1994" i="10"/>
  <c r="Q1994" i="10"/>
  <c r="M1994" i="10"/>
  <c r="K1994" i="10"/>
  <c r="C1994" i="10"/>
  <c r="B1994" i="10"/>
  <c r="U1993" i="10"/>
  <c r="S1993" i="10"/>
  <c r="Q1993" i="10"/>
  <c r="M1993" i="10"/>
  <c r="K1993" i="10"/>
  <c r="C1993" i="10"/>
  <c r="B1993" i="10"/>
  <c r="U1992" i="10"/>
  <c r="S1992" i="10"/>
  <c r="Q1992" i="10"/>
  <c r="M1992" i="10"/>
  <c r="K1992" i="10"/>
  <c r="C1992" i="10"/>
  <c r="B1992" i="10"/>
  <c r="U1991" i="10"/>
  <c r="S1991" i="10"/>
  <c r="Q1991" i="10"/>
  <c r="M1991" i="10"/>
  <c r="K1991" i="10"/>
  <c r="C1991" i="10"/>
  <c r="B1991" i="10"/>
  <c r="U1990" i="10"/>
  <c r="S1990" i="10"/>
  <c r="Q1990" i="10"/>
  <c r="M1990" i="10"/>
  <c r="K1990" i="10"/>
  <c r="C1990" i="10"/>
  <c r="B1990" i="10"/>
  <c r="U1989" i="10"/>
  <c r="S1989" i="10"/>
  <c r="Q1989" i="10"/>
  <c r="M1989" i="10"/>
  <c r="K1989" i="10"/>
  <c r="C1989" i="10"/>
  <c r="B1989" i="10"/>
  <c r="U1988" i="10"/>
  <c r="S1988" i="10"/>
  <c r="Q1988" i="10"/>
  <c r="M1988" i="10"/>
  <c r="K1988" i="10"/>
  <c r="C1988" i="10"/>
  <c r="B1988" i="10"/>
  <c r="U1987" i="10"/>
  <c r="S1987" i="10"/>
  <c r="Q1987" i="10"/>
  <c r="M1987" i="10"/>
  <c r="K1987" i="10"/>
  <c r="C1987" i="10"/>
  <c r="B1987" i="10"/>
  <c r="U1986" i="10"/>
  <c r="S1986" i="10"/>
  <c r="Q1986" i="10"/>
  <c r="M1986" i="10"/>
  <c r="K1986" i="10"/>
  <c r="C1986" i="10"/>
  <c r="B1986" i="10"/>
  <c r="U1985" i="10"/>
  <c r="S1985" i="10"/>
  <c r="Q1985" i="10"/>
  <c r="M1985" i="10"/>
  <c r="K1985" i="10"/>
  <c r="C1985" i="10"/>
  <c r="B1985" i="10"/>
  <c r="U1984" i="10"/>
  <c r="S1984" i="10"/>
  <c r="Q1984" i="10"/>
  <c r="M1984" i="10"/>
  <c r="K1984" i="10"/>
  <c r="C1984" i="10"/>
  <c r="B1984" i="10"/>
  <c r="U1983" i="10"/>
  <c r="S1983" i="10"/>
  <c r="Q1983" i="10"/>
  <c r="M1983" i="10"/>
  <c r="K1983" i="10"/>
  <c r="C1983" i="10"/>
  <c r="B1983" i="10"/>
  <c r="U1982" i="10"/>
  <c r="S1982" i="10"/>
  <c r="Q1982" i="10"/>
  <c r="M1982" i="10"/>
  <c r="K1982" i="10"/>
  <c r="C1982" i="10"/>
  <c r="B1982" i="10"/>
  <c r="U1981" i="10"/>
  <c r="S1981" i="10"/>
  <c r="Q1981" i="10"/>
  <c r="M1981" i="10"/>
  <c r="K1981" i="10"/>
  <c r="C1981" i="10"/>
  <c r="B1981" i="10"/>
  <c r="U1980" i="10"/>
  <c r="S1980" i="10"/>
  <c r="Q1980" i="10"/>
  <c r="M1980" i="10"/>
  <c r="K1980" i="10"/>
  <c r="C1980" i="10"/>
  <c r="B1980" i="10"/>
  <c r="U1979" i="10"/>
  <c r="S1979" i="10"/>
  <c r="Q1979" i="10"/>
  <c r="M1979" i="10"/>
  <c r="K1979" i="10"/>
  <c r="C1979" i="10"/>
  <c r="B1979" i="10"/>
  <c r="D1975" i="10"/>
  <c r="D1972" i="10"/>
  <c r="D1971" i="10"/>
  <c r="U1956" i="10"/>
  <c r="S1956" i="10"/>
  <c r="Q1956" i="10"/>
  <c r="M1956" i="10"/>
  <c r="K1956" i="10"/>
  <c r="C1956" i="10"/>
  <c r="B1956" i="10"/>
  <c r="U1955" i="10"/>
  <c r="S1955" i="10"/>
  <c r="Q1955" i="10"/>
  <c r="M1955" i="10"/>
  <c r="K1955" i="10"/>
  <c r="C1955" i="10"/>
  <c r="B1955" i="10"/>
  <c r="U1954" i="10"/>
  <c r="S1954" i="10"/>
  <c r="Q1954" i="10"/>
  <c r="M1954" i="10"/>
  <c r="K1954" i="10"/>
  <c r="C1954" i="10"/>
  <c r="B1954" i="10"/>
  <c r="U1953" i="10"/>
  <c r="S1953" i="10"/>
  <c r="Q1953" i="10"/>
  <c r="M1953" i="10"/>
  <c r="K1953" i="10"/>
  <c r="C1953" i="10"/>
  <c r="B1953" i="10"/>
  <c r="U1952" i="10"/>
  <c r="S1952" i="10"/>
  <c r="Q1952" i="10"/>
  <c r="M1952" i="10"/>
  <c r="K1952" i="10"/>
  <c r="C1952" i="10"/>
  <c r="B1952" i="10"/>
  <c r="U1951" i="10"/>
  <c r="S1951" i="10"/>
  <c r="Q1951" i="10"/>
  <c r="M1951" i="10"/>
  <c r="K1951" i="10"/>
  <c r="C1951" i="10"/>
  <c r="B1951" i="10"/>
  <c r="U1950" i="10"/>
  <c r="S1950" i="10"/>
  <c r="Q1950" i="10"/>
  <c r="M1950" i="10"/>
  <c r="K1950" i="10"/>
  <c r="C1950" i="10"/>
  <c r="B1950" i="10"/>
  <c r="U1949" i="10"/>
  <c r="S1949" i="10"/>
  <c r="Q1949" i="10"/>
  <c r="M1949" i="10"/>
  <c r="K1949" i="10"/>
  <c r="C1949" i="10"/>
  <c r="B1949" i="10"/>
  <c r="U1948" i="10"/>
  <c r="S1948" i="10"/>
  <c r="Q1948" i="10"/>
  <c r="M1948" i="10"/>
  <c r="K1948" i="10"/>
  <c r="C1948" i="10"/>
  <c r="B1948" i="10"/>
  <c r="U1947" i="10"/>
  <c r="S1947" i="10"/>
  <c r="Q1947" i="10"/>
  <c r="M1947" i="10"/>
  <c r="K1947" i="10"/>
  <c r="C1947" i="10"/>
  <c r="B1947" i="10"/>
  <c r="U1946" i="10"/>
  <c r="S1946" i="10"/>
  <c r="Q1946" i="10"/>
  <c r="M1946" i="10"/>
  <c r="K1946" i="10"/>
  <c r="C1946" i="10"/>
  <c r="B1946" i="10"/>
  <c r="U1945" i="10"/>
  <c r="S1945" i="10"/>
  <c r="Q1945" i="10"/>
  <c r="M1945" i="10"/>
  <c r="K1945" i="10"/>
  <c r="C1945" i="10"/>
  <c r="B1945" i="10"/>
  <c r="U1944" i="10"/>
  <c r="S1944" i="10"/>
  <c r="Q1944" i="10"/>
  <c r="M1944" i="10"/>
  <c r="K1944" i="10"/>
  <c r="C1944" i="10"/>
  <c r="B1944" i="10"/>
  <c r="U1943" i="10"/>
  <c r="S1943" i="10"/>
  <c r="Q1943" i="10"/>
  <c r="M1943" i="10"/>
  <c r="K1943" i="10"/>
  <c r="C1943" i="10"/>
  <c r="B1943" i="10"/>
  <c r="U1942" i="10"/>
  <c r="S1942" i="10"/>
  <c r="Q1942" i="10"/>
  <c r="M1942" i="10"/>
  <c r="K1942" i="10"/>
  <c r="C1942" i="10"/>
  <c r="B1942" i="10"/>
  <c r="U1941" i="10"/>
  <c r="S1941" i="10"/>
  <c r="Q1941" i="10"/>
  <c r="M1941" i="10"/>
  <c r="K1941" i="10"/>
  <c r="C1941" i="10"/>
  <c r="B1941" i="10"/>
  <c r="U1940" i="10"/>
  <c r="S1940" i="10"/>
  <c r="Q1940" i="10"/>
  <c r="M1940" i="10"/>
  <c r="K1940" i="10"/>
  <c r="C1940" i="10"/>
  <c r="B1940" i="10"/>
  <c r="U1939" i="10"/>
  <c r="S1939" i="10"/>
  <c r="Q1939" i="10"/>
  <c r="M1939" i="10"/>
  <c r="K1939" i="10"/>
  <c r="C1939" i="10"/>
  <c r="B1939" i="10"/>
  <c r="D1935" i="10"/>
  <c r="D1932" i="10"/>
  <c r="D1931" i="10"/>
  <c r="U1916" i="10"/>
  <c r="S1916" i="10"/>
  <c r="Q1916" i="10"/>
  <c r="M1916" i="10"/>
  <c r="K1916" i="10"/>
  <c r="C1916" i="10"/>
  <c r="B1916" i="10"/>
  <c r="U1915" i="10"/>
  <c r="S1915" i="10"/>
  <c r="Q1915" i="10"/>
  <c r="M1915" i="10"/>
  <c r="K1915" i="10"/>
  <c r="C1915" i="10"/>
  <c r="B1915" i="10"/>
  <c r="U1914" i="10"/>
  <c r="S1914" i="10"/>
  <c r="Q1914" i="10"/>
  <c r="M1914" i="10"/>
  <c r="K1914" i="10"/>
  <c r="C1914" i="10"/>
  <c r="B1914" i="10"/>
  <c r="U1913" i="10"/>
  <c r="S1913" i="10"/>
  <c r="Q1913" i="10"/>
  <c r="M1913" i="10"/>
  <c r="K1913" i="10"/>
  <c r="C1913" i="10"/>
  <c r="B1913" i="10"/>
  <c r="U1912" i="10"/>
  <c r="S1912" i="10"/>
  <c r="Q1912" i="10"/>
  <c r="M1912" i="10"/>
  <c r="K1912" i="10"/>
  <c r="C1912" i="10"/>
  <c r="B1912" i="10"/>
  <c r="U1911" i="10"/>
  <c r="S1911" i="10"/>
  <c r="Q1911" i="10"/>
  <c r="M1911" i="10"/>
  <c r="K1911" i="10"/>
  <c r="C1911" i="10"/>
  <c r="B1911" i="10"/>
  <c r="U1910" i="10"/>
  <c r="S1910" i="10"/>
  <c r="Q1910" i="10"/>
  <c r="M1910" i="10"/>
  <c r="K1910" i="10"/>
  <c r="C1910" i="10"/>
  <c r="B1910" i="10"/>
  <c r="U1909" i="10"/>
  <c r="S1909" i="10"/>
  <c r="Q1909" i="10"/>
  <c r="M1909" i="10"/>
  <c r="K1909" i="10"/>
  <c r="C1909" i="10"/>
  <c r="B1909" i="10"/>
  <c r="U1908" i="10"/>
  <c r="S1908" i="10"/>
  <c r="Q1908" i="10"/>
  <c r="M1908" i="10"/>
  <c r="K1908" i="10"/>
  <c r="C1908" i="10"/>
  <c r="B1908" i="10"/>
  <c r="U1907" i="10"/>
  <c r="S1907" i="10"/>
  <c r="Q1907" i="10"/>
  <c r="M1907" i="10"/>
  <c r="K1907" i="10"/>
  <c r="C1907" i="10"/>
  <c r="B1907" i="10"/>
  <c r="U1906" i="10"/>
  <c r="S1906" i="10"/>
  <c r="Q1906" i="10"/>
  <c r="M1906" i="10"/>
  <c r="K1906" i="10"/>
  <c r="C1906" i="10"/>
  <c r="B1906" i="10"/>
  <c r="U1905" i="10"/>
  <c r="S1905" i="10"/>
  <c r="Q1905" i="10"/>
  <c r="M1905" i="10"/>
  <c r="K1905" i="10"/>
  <c r="C1905" i="10"/>
  <c r="B1905" i="10"/>
  <c r="U1904" i="10"/>
  <c r="S1904" i="10"/>
  <c r="Q1904" i="10"/>
  <c r="M1904" i="10"/>
  <c r="K1904" i="10"/>
  <c r="C1904" i="10"/>
  <c r="B1904" i="10"/>
  <c r="U1903" i="10"/>
  <c r="S1903" i="10"/>
  <c r="Q1903" i="10"/>
  <c r="M1903" i="10"/>
  <c r="K1903" i="10"/>
  <c r="C1903" i="10"/>
  <c r="B1903" i="10"/>
  <c r="U1902" i="10"/>
  <c r="S1902" i="10"/>
  <c r="Q1902" i="10"/>
  <c r="M1902" i="10"/>
  <c r="K1902" i="10"/>
  <c r="C1902" i="10"/>
  <c r="B1902" i="10"/>
  <c r="U1901" i="10"/>
  <c r="S1901" i="10"/>
  <c r="Q1901" i="10"/>
  <c r="M1901" i="10"/>
  <c r="K1901" i="10"/>
  <c r="C1901" i="10"/>
  <c r="B1901" i="10"/>
  <c r="U1900" i="10"/>
  <c r="S1900" i="10"/>
  <c r="Q1900" i="10"/>
  <c r="M1900" i="10"/>
  <c r="K1900" i="10"/>
  <c r="C1900" i="10"/>
  <c r="B1900" i="10"/>
  <c r="U1899" i="10"/>
  <c r="S1899" i="10"/>
  <c r="Q1899" i="10"/>
  <c r="M1899" i="10"/>
  <c r="K1899" i="10"/>
  <c r="C1899" i="10"/>
  <c r="B1899" i="10"/>
  <c r="D1895" i="10"/>
  <c r="D1892" i="10"/>
  <c r="D1891" i="10"/>
  <c r="U1877" i="10"/>
  <c r="S1877" i="10"/>
  <c r="Q1877" i="10"/>
  <c r="M1877" i="10"/>
  <c r="K1877" i="10"/>
  <c r="C1877" i="10"/>
  <c r="B1877" i="10"/>
  <c r="U1876" i="10"/>
  <c r="S1876" i="10"/>
  <c r="Q1876" i="10"/>
  <c r="M1876" i="10"/>
  <c r="K1876" i="10"/>
  <c r="C1876" i="10"/>
  <c r="B1876" i="10"/>
  <c r="U1875" i="10"/>
  <c r="S1875" i="10"/>
  <c r="Q1875" i="10"/>
  <c r="M1875" i="10"/>
  <c r="K1875" i="10"/>
  <c r="C1875" i="10"/>
  <c r="B1875" i="10"/>
  <c r="U1874" i="10"/>
  <c r="S1874" i="10"/>
  <c r="Q1874" i="10"/>
  <c r="M1874" i="10"/>
  <c r="K1874" i="10"/>
  <c r="C1874" i="10"/>
  <c r="B1874" i="10"/>
  <c r="U1873" i="10"/>
  <c r="S1873" i="10"/>
  <c r="Q1873" i="10"/>
  <c r="M1873" i="10"/>
  <c r="K1873" i="10"/>
  <c r="C1873" i="10"/>
  <c r="B1873" i="10"/>
  <c r="U1872" i="10"/>
  <c r="S1872" i="10"/>
  <c r="Q1872" i="10"/>
  <c r="M1872" i="10"/>
  <c r="K1872" i="10"/>
  <c r="C1872" i="10"/>
  <c r="B1872" i="10"/>
  <c r="U1871" i="10"/>
  <c r="S1871" i="10"/>
  <c r="Q1871" i="10"/>
  <c r="M1871" i="10"/>
  <c r="K1871" i="10"/>
  <c r="C1871" i="10"/>
  <c r="B1871" i="10"/>
  <c r="U1870" i="10"/>
  <c r="S1870" i="10"/>
  <c r="Q1870" i="10"/>
  <c r="M1870" i="10"/>
  <c r="K1870" i="10"/>
  <c r="C1870" i="10"/>
  <c r="B1870" i="10"/>
  <c r="U1869" i="10"/>
  <c r="S1869" i="10"/>
  <c r="Q1869" i="10"/>
  <c r="M1869" i="10"/>
  <c r="K1869" i="10"/>
  <c r="C1869" i="10"/>
  <c r="B1869" i="10"/>
  <c r="U1868" i="10"/>
  <c r="S1868" i="10"/>
  <c r="Q1868" i="10"/>
  <c r="M1868" i="10"/>
  <c r="K1868" i="10"/>
  <c r="C1868" i="10"/>
  <c r="B1868" i="10"/>
  <c r="U1867" i="10"/>
  <c r="S1867" i="10"/>
  <c r="Q1867" i="10"/>
  <c r="M1867" i="10"/>
  <c r="K1867" i="10"/>
  <c r="C1867" i="10"/>
  <c r="B1867" i="10"/>
  <c r="U1866" i="10"/>
  <c r="S1866" i="10"/>
  <c r="Q1866" i="10"/>
  <c r="M1866" i="10"/>
  <c r="K1866" i="10"/>
  <c r="C1866" i="10"/>
  <c r="B1866" i="10"/>
  <c r="U1865" i="10"/>
  <c r="S1865" i="10"/>
  <c r="Q1865" i="10"/>
  <c r="M1865" i="10"/>
  <c r="K1865" i="10"/>
  <c r="C1865" i="10"/>
  <c r="B1865" i="10"/>
  <c r="U1864" i="10"/>
  <c r="S1864" i="10"/>
  <c r="Q1864" i="10"/>
  <c r="M1864" i="10"/>
  <c r="K1864" i="10"/>
  <c r="C1864" i="10"/>
  <c r="B1864" i="10"/>
  <c r="U1863" i="10"/>
  <c r="S1863" i="10"/>
  <c r="Q1863" i="10"/>
  <c r="M1863" i="10"/>
  <c r="K1863" i="10"/>
  <c r="C1863" i="10"/>
  <c r="B1863" i="10"/>
  <c r="U1862" i="10"/>
  <c r="S1862" i="10"/>
  <c r="Q1862" i="10"/>
  <c r="M1862" i="10"/>
  <c r="K1862" i="10"/>
  <c r="C1862" i="10"/>
  <c r="B1862" i="10"/>
  <c r="U1861" i="10"/>
  <c r="S1861" i="10"/>
  <c r="Q1861" i="10"/>
  <c r="M1861" i="10"/>
  <c r="K1861" i="10"/>
  <c r="C1861" i="10"/>
  <c r="B1861" i="10"/>
  <c r="U1860" i="10"/>
  <c r="S1860" i="10"/>
  <c r="Q1860" i="10"/>
  <c r="M1860" i="10"/>
  <c r="K1860" i="10"/>
  <c r="C1860" i="10"/>
  <c r="B1860" i="10"/>
  <c r="D1856" i="10"/>
  <c r="D1853" i="10"/>
  <c r="D1852" i="10"/>
  <c r="U1838" i="10"/>
  <c r="S1838" i="10"/>
  <c r="Q1838" i="10"/>
  <c r="M1838" i="10"/>
  <c r="K1838" i="10"/>
  <c r="C1838" i="10"/>
  <c r="B1838" i="10"/>
  <c r="U1837" i="10"/>
  <c r="S1837" i="10"/>
  <c r="Q1837" i="10"/>
  <c r="M1837" i="10"/>
  <c r="K1837" i="10"/>
  <c r="C1837" i="10"/>
  <c r="B1837" i="10"/>
  <c r="U1836" i="10"/>
  <c r="S1836" i="10"/>
  <c r="Q1836" i="10"/>
  <c r="M1836" i="10"/>
  <c r="K1836" i="10"/>
  <c r="C1836" i="10"/>
  <c r="B1836" i="10"/>
  <c r="U1835" i="10"/>
  <c r="S1835" i="10"/>
  <c r="Q1835" i="10"/>
  <c r="M1835" i="10"/>
  <c r="K1835" i="10"/>
  <c r="C1835" i="10"/>
  <c r="B1835" i="10"/>
  <c r="U1834" i="10"/>
  <c r="S1834" i="10"/>
  <c r="Q1834" i="10"/>
  <c r="M1834" i="10"/>
  <c r="K1834" i="10"/>
  <c r="C1834" i="10"/>
  <c r="B1834" i="10"/>
  <c r="U1833" i="10"/>
  <c r="S1833" i="10"/>
  <c r="Q1833" i="10"/>
  <c r="M1833" i="10"/>
  <c r="K1833" i="10"/>
  <c r="C1833" i="10"/>
  <c r="B1833" i="10"/>
  <c r="U1832" i="10"/>
  <c r="S1832" i="10"/>
  <c r="Q1832" i="10"/>
  <c r="M1832" i="10"/>
  <c r="K1832" i="10"/>
  <c r="C1832" i="10"/>
  <c r="B1832" i="10"/>
  <c r="U1831" i="10"/>
  <c r="S1831" i="10"/>
  <c r="Q1831" i="10"/>
  <c r="M1831" i="10"/>
  <c r="K1831" i="10"/>
  <c r="C1831" i="10"/>
  <c r="B1831" i="10"/>
  <c r="U1830" i="10"/>
  <c r="S1830" i="10"/>
  <c r="Q1830" i="10"/>
  <c r="M1830" i="10"/>
  <c r="K1830" i="10"/>
  <c r="C1830" i="10"/>
  <c r="B1830" i="10"/>
  <c r="U1829" i="10"/>
  <c r="S1829" i="10"/>
  <c r="Q1829" i="10"/>
  <c r="M1829" i="10"/>
  <c r="K1829" i="10"/>
  <c r="C1829" i="10"/>
  <c r="B1829" i="10"/>
  <c r="U1828" i="10"/>
  <c r="S1828" i="10"/>
  <c r="Q1828" i="10"/>
  <c r="M1828" i="10"/>
  <c r="K1828" i="10"/>
  <c r="C1828" i="10"/>
  <c r="B1828" i="10"/>
  <c r="U1827" i="10"/>
  <c r="S1827" i="10"/>
  <c r="Q1827" i="10"/>
  <c r="M1827" i="10"/>
  <c r="K1827" i="10"/>
  <c r="C1827" i="10"/>
  <c r="B1827" i="10"/>
  <c r="U1826" i="10"/>
  <c r="S1826" i="10"/>
  <c r="Q1826" i="10"/>
  <c r="M1826" i="10"/>
  <c r="K1826" i="10"/>
  <c r="C1826" i="10"/>
  <c r="B1826" i="10"/>
  <c r="U1825" i="10"/>
  <c r="S1825" i="10"/>
  <c r="Q1825" i="10"/>
  <c r="M1825" i="10"/>
  <c r="K1825" i="10"/>
  <c r="C1825" i="10"/>
  <c r="B1825" i="10"/>
  <c r="U1824" i="10"/>
  <c r="S1824" i="10"/>
  <c r="Q1824" i="10"/>
  <c r="M1824" i="10"/>
  <c r="K1824" i="10"/>
  <c r="C1824" i="10"/>
  <c r="B1824" i="10"/>
  <c r="U1823" i="10"/>
  <c r="S1823" i="10"/>
  <c r="Q1823" i="10"/>
  <c r="M1823" i="10"/>
  <c r="K1823" i="10"/>
  <c r="C1823" i="10"/>
  <c r="B1823" i="10"/>
  <c r="U1822" i="10"/>
  <c r="S1822" i="10"/>
  <c r="Q1822" i="10"/>
  <c r="M1822" i="10"/>
  <c r="K1822" i="10"/>
  <c r="C1822" i="10"/>
  <c r="B1822" i="10"/>
  <c r="U1821" i="10"/>
  <c r="S1821" i="10"/>
  <c r="Q1821" i="10"/>
  <c r="M1821" i="10"/>
  <c r="K1821" i="10"/>
  <c r="C1821" i="10"/>
  <c r="B1821" i="10"/>
  <c r="D1817" i="10"/>
  <c r="D1814" i="10"/>
  <c r="D1813" i="10"/>
  <c r="U1799" i="10"/>
  <c r="S1799" i="10"/>
  <c r="Q1799" i="10"/>
  <c r="M1799" i="10"/>
  <c r="K1799" i="10"/>
  <c r="C1799" i="10"/>
  <c r="B1799" i="10"/>
  <c r="U1798" i="10"/>
  <c r="S1798" i="10"/>
  <c r="Q1798" i="10"/>
  <c r="M1798" i="10"/>
  <c r="K1798" i="10"/>
  <c r="C1798" i="10"/>
  <c r="B1798" i="10"/>
  <c r="U1797" i="10"/>
  <c r="S1797" i="10"/>
  <c r="Q1797" i="10"/>
  <c r="M1797" i="10"/>
  <c r="K1797" i="10"/>
  <c r="C1797" i="10"/>
  <c r="B1797" i="10"/>
  <c r="U1796" i="10"/>
  <c r="S1796" i="10"/>
  <c r="Q1796" i="10"/>
  <c r="M1796" i="10"/>
  <c r="K1796" i="10"/>
  <c r="C1796" i="10"/>
  <c r="B1796" i="10"/>
  <c r="U1795" i="10"/>
  <c r="S1795" i="10"/>
  <c r="Q1795" i="10"/>
  <c r="M1795" i="10"/>
  <c r="K1795" i="10"/>
  <c r="C1795" i="10"/>
  <c r="B1795" i="10"/>
  <c r="U1794" i="10"/>
  <c r="S1794" i="10"/>
  <c r="Q1794" i="10"/>
  <c r="M1794" i="10"/>
  <c r="K1794" i="10"/>
  <c r="C1794" i="10"/>
  <c r="B1794" i="10"/>
  <c r="U1793" i="10"/>
  <c r="S1793" i="10"/>
  <c r="Q1793" i="10"/>
  <c r="M1793" i="10"/>
  <c r="K1793" i="10"/>
  <c r="C1793" i="10"/>
  <c r="B1793" i="10"/>
  <c r="U1792" i="10"/>
  <c r="S1792" i="10"/>
  <c r="Q1792" i="10"/>
  <c r="M1792" i="10"/>
  <c r="K1792" i="10"/>
  <c r="C1792" i="10"/>
  <c r="B1792" i="10"/>
  <c r="U1791" i="10"/>
  <c r="S1791" i="10"/>
  <c r="Q1791" i="10"/>
  <c r="M1791" i="10"/>
  <c r="K1791" i="10"/>
  <c r="C1791" i="10"/>
  <c r="B1791" i="10"/>
  <c r="U1790" i="10"/>
  <c r="S1790" i="10"/>
  <c r="Q1790" i="10"/>
  <c r="M1790" i="10"/>
  <c r="K1790" i="10"/>
  <c r="C1790" i="10"/>
  <c r="B1790" i="10"/>
  <c r="U1789" i="10"/>
  <c r="S1789" i="10"/>
  <c r="Q1789" i="10"/>
  <c r="M1789" i="10"/>
  <c r="K1789" i="10"/>
  <c r="C1789" i="10"/>
  <c r="B1789" i="10"/>
  <c r="U1788" i="10"/>
  <c r="S1788" i="10"/>
  <c r="Q1788" i="10"/>
  <c r="M1788" i="10"/>
  <c r="K1788" i="10"/>
  <c r="C1788" i="10"/>
  <c r="B1788" i="10"/>
  <c r="U1787" i="10"/>
  <c r="S1787" i="10"/>
  <c r="Q1787" i="10"/>
  <c r="M1787" i="10"/>
  <c r="K1787" i="10"/>
  <c r="C1787" i="10"/>
  <c r="B1787" i="10"/>
  <c r="U1786" i="10"/>
  <c r="S1786" i="10"/>
  <c r="Q1786" i="10"/>
  <c r="M1786" i="10"/>
  <c r="K1786" i="10"/>
  <c r="C1786" i="10"/>
  <c r="B1786" i="10"/>
  <c r="U1785" i="10"/>
  <c r="S1785" i="10"/>
  <c r="Q1785" i="10"/>
  <c r="M1785" i="10"/>
  <c r="K1785" i="10"/>
  <c r="C1785" i="10"/>
  <c r="B1785" i="10"/>
  <c r="U1784" i="10"/>
  <c r="S1784" i="10"/>
  <c r="Q1784" i="10"/>
  <c r="M1784" i="10"/>
  <c r="K1784" i="10"/>
  <c r="C1784" i="10"/>
  <c r="B1784" i="10"/>
  <c r="U1783" i="10"/>
  <c r="S1783" i="10"/>
  <c r="Q1783" i="10"/>
  <c r="M1783" i="10"/>
  <c r="K1783" i="10"/>
  <c r="C1783" i="10"/>
  <c r="B1783" i="10"/>
  <c r="U1782" i="10"/>
  <c r="S1782" i="10"/>
  <c r="Q1782" i="10"/>
  <c r="M1782" i="10"/>
  <c r="K1782" i="10"/>
  <c r="C1782" i="10"/>
  <c r="B1782" i="10"/>
  <c r="D1778" i="10"/>
  <c r="D1775" i="10"/>
  <c r="D1774" i="10"/>
  <c r="U1760" i="10"/>
  <c r="S1760" i="10"/>
  <c r="Q1760" i="10"/>
  <c r="M1760" i="10"/>
  <c r="K1760" i="10"/>
  <c r="C1760" i="10"/>
  <c r="B1760" i="10"/>
  <c r="U1759" i="10"/>
  <c r="S1759" i="10"/>
  <c r="Q1759" i="10"/>
  <c r="M1759" i="10"/>
  <c r="K1759" i="10"/>
  <c r="C1759" i="10"/>
  <c r="B1759" i="10"/>
  <c r="U1758" i="10"/>
  <c r="S1758" i="10"/>
  <c r="Q1758" i="10"/>
  <c r="M1758" i="10"/>
  <c r="K1758" i="10"/>
  <c r="C1758" i="10"/>
  <c r="B1758" i="10"/>
  <c r="U1757" i="10"/>
  <c r="S1757" i="10"/>
  <c r="Q1757" i="10"/>
  <c r="M1757" i="10"/>
  <c r="K1757" i="10"/>
  <c r="C1757" i="10"/>
  <c r="B1757" i="10"/>
  <c r="U1756" i="10"/>
  <c r="S1756" i="10"/>
  <c r="Q1756" i="10"/>
  <c r="M1756" i="10"/>
  <c r="K1756" i="10"/>
  <c r="C1756" i="10"/>
  <c r="B1756" i="10"/>
  <c r="U1755" i="10"/>
  <c r="S1755" i="10"/>
  <c r="Q1755" i="10"/>
  <c r="M1755" i="10"/>
  <c r="K1755" i="10"/>
  <c r="C1755" i="10"/>
  <c r="B1755" i="10"/>
  <c r="U1754" i="10"/>
  <c r="S1754" i="10"/>
  <c r="Q1754" i="10"/>
  <c r="M1754" i="10"/>
  <c r="K1754" i="10"/>
  <c r="C1754" i="10"/>
  <c r="B1754" i="10"/>
  <c r="U1753" i="10"/>
  <c r="S1753" i="10"/>
  <c r="Q1753" i="10"/>
  <c r="M1753" i="10"/>
  <c r="K1753" i="10"/>
  <c r="C1753" i="10"/>
  <c r="B1753" i="10"/>
  <c r="U1752" i="10"/>
  <c r="S1752" i="10"/>
  <c r="Q1752" i="10"/>
  <c r="M1752" i="10"/>
  <c r="K1752" i="10"/>
  <c r="C1752" i="10"/>
  <c r="B1752" i="10"/>
  <c r="U1751" i="10"/>
  <c r="S1751" i="10"/>
  <c r="Q1751" i="10"/>
  <c r="M1751" i="10"/>
  <c r="K1751" i="10"/>
  <c r="C1751" i="10"/>
  <c r="B1751" i="10"/>
  <c r="U1750" i="10"/>
  <c r="S1750" i="10"/>
  <c r="Q1750" i="10"/>
  <c r="M1750" i="10"/>
  <c r="K1750" i="10"/>
  <c r="C1750" i="10"/>
  <c r="B1750" i="10"/>
  <c r="U1749" i="10"/>
  <c r="S1749" i="10"/>
  <c r="Q1749" i="10"/>
  <c r="M1749" i="10"/>
  <c r="K1749" i="10"/>
  <c r="C1749" i="10"/>
  <c r="B1749" i="10"/>
  <c r="U1748" i="10"/>
  <c r="S1748" i="10"/>
  <c r="Q1748" i="10"/>
  <c r="M1748" i="10"/>
  <c r="K1748" i="10"/>
  <c r="C1748" i="10"/>
  <c r="B1748" i="10"/>
  <c r="U1747" i="10"/>
  <c r="S1747" i="10"/>
  <c r="Q1747" i="10"/>
  <c r="M1747" i="10"/>
  <c r="K1747" i="10"/>
  <c r="C1747" i="10"/>
  <c r="B1747" i="10"/>
  <c r="U1746" i="10"/>
  <c r="S1746" i="10"/>
  <c r="Q1746" i="10"/>
  <c r="M1746" i="10"/>
  <c r="K1746" i="10"/>
  <c r="C1746" i="10"/>
  <c r="B1746" i="10"/>
  <c r="U1745" i="10"/>
  <c r="S1745" i="10"/>
  <c r="Q1745" i="10"/>
  <c r="M1745" i="10"/>
  <c r="K1745" i="10"/>
  <c r="C1745" i="10"/>
  <c r="B1745" i="10"/>
  <c r="U1744" i="10"/>
  <c r="S1744" i="10"/>
  <c r="Q1744" i="10"/>
  <c r="M1744" i="10"/>
  <c r="K1744" i="10"/>
  <c r="C1744" i="10"/>
  <c r="B1744" i="10"/>
  <c r="U1743" i="10"/>
  <c r="S1743" i="10"/>
  <c r="Q1743" i="10"/>
  <c r="M1743" i="10"/>
  <c r="K1743" i="10"/>
  <c r="C1743" i="10"/>
  <c r="B1743" i="10"/>
  <c r="D1739" i="10"/>
  <c r="D1736" i="10"/>
  <c r="D1735" i="10"/>
  <c r="U1721" i="10"/>
  <c r="S1721" i="10"/>
  <c r="Q1721" i="10"/>
  <c r="M1721" i="10"/>
  <c r="K1721" i="10"/>
  <c r="C1721" i="10"/>
  <c r="B1721" i="10"/>
  <c r="U1720" i="10"/>
  <c r="S1720" i="10"/>
  <c r="Q1720" i="10"/>
  <c r="M1720" i="10"/>
  <c r="K1720" i="10"/>
  <c r="C1720" i="10"/>
  <c r="B1720" i="10"/>
  <c r="U1719" i="10"/>
  <c r="S1719" i="10"/>
  <c r="Q1719" i="10"/>
  <c r="M1719" i="10"/>
  <c r="K1719" i="10"/>
  <c r="C1719" i="10"/>
  <c r="B1719" i="10"/>
  <c r="U1718" i="10"/>
  <c r="S1718" i="10"/>
  <c r="Q1718" i="10"/>
  <c r="M1718" i="10"/>
  <c r="K1718" i="10"/>
  <c r="C1718" i="10"/>
  <c r="B1718" i="10"/>
  <c r="U1717" i="10"/>
  <c r="S1717" i="10"/>
  <c r="Q1717" i="10"/>
  <c r="M1717" i="10"/>
  <c r="K1717" i="10"/>
  <c r="C1717" i="10"/>
  <c r="B1717" i="10"/>
  <c r="U1716" i="10"/>
  <c r="S1716" i="10"/>
  <c r="Q1716" i="10"/>
  <c r="M1716" i="10"/>
  <c r="K1716" i="10"/>
  <c r="C1716" i="10"/>
  <c r="B1716" i="10"/>
  <c r="U1715" i="10"/>
  <c r="S1715" i="10"/>
  <c r="Q1715" i="10"/>
  <c r="M1715" i="10"/>
  <c r="K1715" i="10"/>
  <c r="C1715" i="10"/>
  <c r="B1715" i="10"/>
  <c r="U1714" i="10"/>
  <c r="S1714" i="10"/>
  <c r="Q1714" i="10"/>
  <c r="M1714" i="10"/>
  <c r="K1714" i="10"/>
  <c r="C1714" i="10"/>
  <c r="B1714" i="10"/>
  <c r="U1713" i="10"/>
  <c r="S1713" i="10"/>
  <c r="Q1713" i="10"/>
  <c r="M1713" i="10"/>
  <c r="K1713" i="10"/>
  <c r="C1713" i="10"/>
  <c r="B1713" i="10"/>
  <c r="U1712" i="10"/>
  <c r="S1712" i="10"/>
  <c r="Q1712" i="10"/>
  <c r="M1712" i="10"/>
  <c r="K1712" i="10"/>
  <c r="C1712" i="10"/>
  <c r="B1712" i="10"/>
  <c r="U1711" i="10"/>
  <c r="S1711" i="10"/>
  <c r="Q1711" i="10"/>
  <c r="M1711" i="10"/>
  <c r="K1711" i="10"/>
  <c r="C1711" i="10"/>
  <c r="B1711" i="10"/>
  <c r="U1710" i="10"/>
  <c r="S1710" i="10"/>
  <c r="Q1710" i="10"/>
  <c r="M1710" i="10"/>
  <c r="K1710" i="10"/>
  <c r="C1710" i="10"/>
  <c r="B1710" i="10"/>
  <c r="U1709" i="10"/>
  <c r="S1709" i="10"/>
  <c r="Q1709" i="10"/>
  <c r="M1709" i="10"/>
  <c r="K1709" i="10"/>
  <c r="C1709" i="10"/>
  <c r="B1709" i="10"/>
  <c r="U1708" i="10"/>
  <c r="S1708" i="10"/>
  <c r="Q1708" i="10"/>
  <c r="M1708" i="10"/>
  <c r="K1708" i="10"/>
  <c r="C1708" i="10"/>
  <c r="B1708" i="10"/>
  <c r="U1707" i="10"/>
  <c r="S1707" i="10"/>
  <c r="Q1707" i="10"/>
  <c r="M1707" i="10"/>
  <c r="K1707" i="10"/>
  <c r="C1707" i="10"/>
  <c r="B1707" i="10"/>
  <c r="U1706" i="10"/>
  <c r="S1706" i="10"/>
  <c r="Q1706" i="10"/>
  <c r="M1706" i="10"/>
  <c r="K1706" i="10"/>
  <c r="C1706" i="10"/>
  <c r="B1706" i="10"/>
  <c r="U1705" i="10"/>
  <c r="S1705" i="10"/>
  <c r="Q1705" i="10"/>
  <c r="M1705" i="10"/>
  <c r="K1705" i="10"/>
  <c r="C1705" i="10"/>
  <c r="B1705" i="10"/>
  <c r="U1704" i="10"/>
  <c r="S1704" i="10"/>
  <c r="Q1704" i="10"/>
  <c r="M1704" i="10"/>
  <c r="K1704" i="10"/>
  <c r="C1704" i="10"/>
  <c r="B1704" i="10"/>
  <c r="D1700" i="10"/>
  <c r="D1697" i="10"/>
  <c r="D1696" i="10"/>
  <c r="U1682" i="10"/>
  <c r="S1682" i="10"/>
  <c r="Q1682" i="10"/>
  <c r="M1682" i="10"/>
  <c r="K1682" i="10"/>
  <c r="C1682" i="10"/>
  <c r="B1682" i="10"/>
  <c r="U1681" i="10"/>
  <c r="S1681" i="10"/>
  <c r="Q1681" i="10"/>
  <c r="M1681" i="10"/>
  <c r="K1681" i="10"/>
  <c r="C1681" i="10"/>
  <c r="B1681" i="10"/>
  <c r="U1680" i="10"/>
  <c r="S1680" i="10"/>
  <c r="Q1680" i="10"/>
  <c r="M1680" i="10"/>
  <c r="K1680" i="10"/>
  <c r="C1680" i="10"/>
  <c r="B1680" i="10"/>
  <c r="U1679" i="10"/>
  <c r="S1679" i="10"/>
  <c r="Q1679" i="10"/>
  <c r="M1679" i="10"/>
  <c r="K1679" i="10"/>
  <c r="C1679" i="10"/>
  <c r="B1679" i="10"/>
  <c r="U1678" i="10"/>
  <c r="S1678" i="10"/>
  <c r="Q1678" i="10"/>
  <c r="M1678" i="10"/>
  <c r="K1678" i="10"/>
  <c r="C1678" i="10"/>
  <c r="B1678" i="10"/>
  <c r="U1677" i="10"/>
  <c r="S1677" i="10"/>
  <c r="Q1677" i="10"/>
  <c r="M1677" i="10"/>
  <c r="K1677" i="10"/>
  <c r="C1677" i="10"/>
  <c r="B1677" i="10"/>
  <c r="U1676" i="10"/>
  <c r="S1676" i="10"/>
  <c r="Q1676" i="10"/>
  <c r="M1676" i="10"/>
  <c r="K1676" i="10"/>
  <c r="C1676" i="10"/>
  <c r="B1676" i="10"/>
  <c r="U1675" i="10"/>
  <c r="S1675" i="10"/>
  <c r="Q1675" i="10"/>
  <c r="M1675" i="10"/>
  <c r="K1675" i="10"/>
  <c r="C1675" i="10"/>
  <c r="B1675" i="10"/>
  <c r="U1674" i="10"/>
  <c r="S1674" i="10"/>
  <c r="Q1674" i="10"/>
  <c r="M1674" i="10"/>
  <c r="K1674" i="10"/>
  <c r="C1674" i="10"/>
  <c r="B1674" i="10"/>
  <c r="U1673" i="10"/>
  <c r="S1673" i="10"/>
  <c r="Q1673" i="10"/>
  <c r="M1673" i="10"/>
  <c r="K1673" i="10"/>
  <c r="C1673" i="10"/>
  <c r="B1673" i="10"/>
  <c r="U1672" i="10"/>
  <c r="S1672" i="10"/>
  <c r="Q1672" i="10"/>
  <c r="M1672" i="10"/>
  <c r="K1672" i="10"/>
  <c r="C1672" i="10"/>
  <c r="B1672" i="10"/>
  <c r="U1671" i="10"/>
  <c r="S1671" i="10"/>
  <c r="Q1671" i="10"/>
  <c r="M1671" i="10"/>
  <c r="K1671" i="10"/>
  <c r="C1671" i="10"/>
  <c r="B1671" i="10"/>
  <c r="U1670" i="10"/>
  <c r="S1670" i="10"/>
  <c r="Q1670" i="10"/>
  <c r="M1670" i="10"/>
  <c r="K1670" i="10"/>
  <c r="C1670" i="10"/>
  <c r="B1670" i="10"/>
  <c r="U1669" i="10"/>
  <c r="S1669" i="10"/>
  <c r="Q1669" i="10"/>
  <c r="M1669" i="10"/>
  <c r="K1669" i="10"/>
  <c r="C1669" i="10"/>
  <c r="B1669" i="10"/>
  <c r="U1668" i="10"/>
  <c r="S1668" i="10"/>
  <c r="Q1668" i="10"/>
  <c r="M1668" i="10"/>
  <c r="K1668" i="10"/>
  <c r="C1668" i="10"/>
  <c r="B1668" i="10"/>
  <c r="U1667" i="10"/>
  <c r="S1667" i="10"/>
  <c r="Q1667" i="10"/>
  <c r="M1667" i="10"/>
  <c r="K1667" i="10"/>
  <c r="C1667" i="10"/>
  <c r="B1667" i="10"/>
  <c r="U1666" i="10"/>
  <c r="S1666" i="10"/>
  <c r="Q1666" i="10"/>
  <c r="M1666" i="10"/>
  <c r="K1666" i="10"/>
  <c r="C1666" i="10"/>
  <c r="B1666" i="10"/>
  <c r="U1665" i="10"/>
  <c r="S1665" i="10"/>
  <c r="Q1665" i="10"/>
  <c r="M1665" i="10"/>
  <c r="K1665" i="10"/>
  <c r="C1665" i="10"/>
  <c r="B1665" i="10"/>
  <c r="D1661" i="10"/>
  <c r="D1658" i="10"/>
  <c r="D1657" i="10"/>
  <c r="U1643" i="10"/>
  <c r="S1643" i="10"/>
  <c r="Q1643" i="10"/>
  <c r="M1643" i="10"/>
  <c r="K1643" i="10"/>
  <c r="C1643" i="10"/>
  <c r="B1643" i="10"/>
  <c r="U1642" i="10"/>
  <c r="S1642" i="10"/>
  <c r="Q1642" i="10"/>
  <c r="M1642" i="10"/>
  <c r="K1642" i="10"/>
  <c r="C1642" i="10"/>
  <c r="B1642" i="10"/>
  <c r="U1641" i="10"/>
  <c r="S1641" i="10"/>
  <c r="Q1641" i="10"/>
  <c r="M1641" i="10"/>
  <c r="K1641" i="10"/>
  <c r="C1641" i="10"/>
  <c r="B1641" i="10"/>
  <c r="U1640" i="10"/>
  <c r="S1640" i="10"/>
  <c r="Q1640" i="10"/>
  <c r="M1640" i="10"/>
  <c r="K1640" i="10"/>
  <c r="C1640" i="10"/>
  <c r="B1640" i="10"/>
  <c r="U1639" i="10"/>
  <c r="S1639" i="10"/>
  <c r="Q1639" i="10"/>
  <c r="M1639" i="10"/>
  <c r="K1639" i="10"/>
  <c r="C1639" i="10"/>
  <c r="B1639" i="10"/>
  <c r="U1638" i="10"/>
  <c r="S1638" i="10"/>
  <c r="Q1638" i="10"/>
  <c r="M1638" i="10"/>
  <c r="K1638" i="10"/>
  <c r="C1638" i="10"/>
  <c r="B1638" i="10"/>
  <c r="U1637" i="10"/>
  <c r="S1637" i="10"/>
  <c r="Q1637" i="10"/>
  <c r="M1637" i="10"/>
  <c r="K1637" i="10"/>
  <c r="C1637" i="10"/>
  <c r="B1637" i="10"/>
  <c r="U1636" i="10"/>
  <c r="S1636" i="10"/>
  <c r="Q1636" i="10"/>
  <c r="M1636" i="10"/>
  <c r="K1636" i="10"/>
  <c r="C1636" i="10"/>
  <c r="B1636" i="10"/>
  <c r="U1635" i="10"/>
  <c r="S1635" i="10"/>
  <c r="Q1635" i="10"/>
  <c r="M1635" i="10"/>
  <c r="K1635" i="10"/>
  <c r="C1635" i="10"/>
  <c r="B1635" i="10"/>
  <c r="U1634" i="10"/>
  <c r="S1634" i="10"/>
  <c r="Q1634" i="10"/>
  <c r="M1634" i="10"/>
  <c r="K1634" i="10"/>
  <c r="C1634" i="10"/>
  <c r="B1634" i="10"/>
  <c r="U1633" i="10"/>
  <c r="S1633" i="10"/>
  <c r="Q1633" i="10"/>
  <c r="M1633" i="10"/>
  <c r="K1633" i="10"/>
  <c r="C1633" i="10"/>
  <c r="B1633" i="10"/>
  <c r="U1632" i="10"/>
  <c r="S1632" i="10"/>
  <c r="Q1632" i="10"/>
  <c r="M1632" i="10"/>
  <c r="K1632" i="10"/>
  <c r="C1632" i="10"/>
  <c r="B1632" i="10"/>
  <c r="U1631" i="10"/>
  <c r="S1631" i="10"/>
  <c r="Q1631" i="10"/>
  <c r="M1631" i="10"/>
  <c r="K1631" i="10"/>
  <c r="C1631" i="10"/>
  <c r="B1631" i="10"/>
  <c r="U1630" i="10"/>
  <c r="S1630" i="10"/>
  <c r="Q1630" i="10"/>
  <c r="M1630" i="10"/>
  <c r="K1630" i="10"/>
  <c r="C1630" i="10"/>
  <c r="B1630" i="10"/>
  <c r="U1629" i="10"/>
  <c r="S1629" i="10"/>
  <c r="Q1629" i="10"/>
  <c r="M1629" i="10"/>
  <c r="K1629" i="10"/>
  <c r="C1629" i="10"/>
  <c r="B1629" i="10"/>
  <c r="U1628" i="10"/>
  <c r="S1628" i="10"/>
  <c r="Q1628" i="10"/>
  <c r="M1628" i="10"/>
  <c r="K1628" i="10"/>
  <c r="C1628" i="10"/>
  <c r="B1628" i="10"/>
  <c r="U1627" i="10"/>
  <c r="S1627" i="10"/>
  <c r="Q1627" i="10"/>
  <c r="M1627" i="10"/>
  <c r="K1627" i="10"/>
  <c r="C1627" i="10"/>
  <c r="B1627" i="10"/>
  <c r="U1626" i="10"/>
  <c r="S1626" i="10"/>
  <c r="Q1626" i="10"/>
  <c r="M1626" i="10"/>
  <c r="K1626" i="10"/>
  <c r="C1626" i="10"/>
  <c r="B1626" i="10"/>
  <c r="D1622" i="10"/>
  <c r="D1619" i="10"/>
  <c r="D1618" i="10"/>
  <c r="U1604" i="10"/>
  <c r="S1604" i="10"/>
  <c r="Q1604" i="10"/>
  <c r="M1604" i="10"/>
  <c r="K1604" i="10"/>
  <c r="C1604" i="10"/>
  <c r="B1604" i="10"/>
  <c r="U1603" i="10"/>
  <c r="S1603" i="10"/>
  <c r="Q1603" i="10"/>
  <c r="M1603" i="10"/>
  <c r="K1603" i="10"/>
  <c r="C1603" i="10"/>
  <c r="B1603" i="10"/>
  <c r="U1602" i="10"/>
  <c r="S1602" i="10"/>
  <c r="Q1602" i="10"/>
  <c r="M1602" i="10"/>
  <c r="K1602" i="10"/>
  <c r="C1602" i="10"/>
  <c r="B1602" i="10"/>
  <c r="U1601" i="10"/>
  <c r="S1601" i="10"/>
  <c r="Q1601" i="10"/>
  <c r="M1601" i="10"/>
  <c r="K1601" i="10"/>
  <c r="C1601" i="10"/>
  <c r="B1601" i="10"/>
  <c r="U1600" i="10"/>
  <c r="S1600" i="10"/>
  <c r="Q1600" i="10"/>
  <c r="M1600" i="10"/>
  <c r="K1600" i="10"/>
  <c r="C1600" i="10"/>
  <c r="B1600" i="10"/>
  <c r="U1599" i="10"/>
  <c r="S1599" i="10"/>
  <c r="Q1599" i="10"/>
  <c r="M1599" i="10"/>
  <c r="K1599" i="10"/>
  <c r="C1599" i="10"/>
  <c r="B1599" i="10"/>
  <c r="U1598" i="10"/>
  <c r="S1598" i="10"/>
  <c r="Q1598" i="10"/>
  <c r="M1598" i="10"/>
  <c r="K1598" i="10"/>
  <c r="C1598" i="10"/>
  <c r="B1598" i="10"/>
  <c r="U1597" i="10"/>
  <c r="S1597" i="10"/>
  <c r="Q1597" i="10"/>
  <c r="M1597" i="10"/>
  <c r="K1597" i="10"/>
  <c r="C1597" i="10"/>
  <c r="B1597" i="10"/>
  <c r="U1596" i="10"/>
  <c r="S1596" i="10"/>
  <c r="Q1596" i="10"/>
  <c r="M1596" i="10"/>
  <c r="K1596" i="10"/>
  <c r="C1596" i="10"/>
  <c r="B1596" i="10"/>
  <c r="U1595" i="10"/>
  <c r="S1595" i="10"/>
  <c r="Q1595" i="10"/>
  <c r="M1595" i="10"/>
  <c r="K1595" i="10"/>
  <c r="C1595" i="10"/>
  <c r="B1595" i="10"/>
  <c r="U1594" i="10"/>
  <c r="S1594" i="10"/>
  <c r="Q1594" i="10"/>
  <c r="M1594" i="10"/>
  <c r="K1594" i="10"/>
  <c r="C1594" i="10"/>
  <c r="B1594" i="10"/>
  <c r="U1593" i="10"/>
  <c r="S1593" i="10"/>
  <c r="Q1593" i="10"/>
  <c r="M1593" i="10"/>
  <c r="K1593" i="10"/>
  <c r="C1593" i="10"/>
  <c r="B1593" i="10"/>
  <c r="U1592" i="10"/>
  <c r="S1592" i="10"/>
  <c r="Q1592" i="10"/>
  <c r="M1592" i="10"/>
  <c r="K1592" i="10"/>
  <c r="C1592" i="10"/>
  <c r="B1592" i="10"/>
  <c r="U1591" i="10"/>
  <c r="S1591" i="10"/>
  <c r="Q1591" i="10"/>
  <c r="M1591" i="10"/>
  <c r="K1591" i="10"/>
  <c r="C1591" i="10"/>
  <c r="B1591" i="10"/>
  <c r="U1590" i="10"/>
  <c r="S1590" i="10"/>
  <c r="Q1590" i="10"/>
  <c r="M1590" i="10"/>
  <c r="K1590" i="10"/>
  <c r="C1590" i="10"/>
  <c r="B1590" i="10"/>
  <c r="U1589" i="10"/>
  <c r="S1589" i="10"/>
  <c r="Q1589" i="10"/>
  <c r="M1589" i="10"/>
  <c r="K1589" i="10"/>
  <c r="C1589" i="10"/>
  <c r="B1589" i="10"/>
  <c r="U1588" i="10"/>
  <c r="S1588" i="10"/>
  <c r="Q1588" i="10"/>
  <c r="M1588" i="10"/>
  <c r="K1588" i="10"/>
  <c r="C1588" i="10"/>
  <c r="B1588" i="10"/>
  <c r="U1587" i="10"/>
  <c r="S1587" i="10"/>
  <c r="Q1587" i="10"/>
  <c r="M1587" i="10"/>
  <c r="K1587" i="10"/>
  <c r="C1587" i="10"/>
  <c r="B1587" i="10"/>
  <c r="D1583" i="10"/>
  <c r="D1580" i="10"/>
  <c r="D1579" i="10"/>
  <c r="U1565" i="10"/>
  <c r="S1565" i="10"/>
  <c r="Q1565" i="10"/>
  <c r="M1565" i="10"/>
  <c r="K1565" i="10"/>
  <c r="C1565" i="10"/>
  <c r="B1565" i="10"/>
  <c r="U1564" i="10"/>
  <c r="S1564" i="10"/>
  <c r="Q1564" i="10"/>
  <c r="M1564" i="10"/>
  <c r="K1564" i="10"/>
  <c r="C1564" i="10"/>
  <c r="B1564" i="10"/>
  <c r="U1563" i="10"/>
  <c r="S1563" i="10"/>
  <c r="Q1563" i="10"/>
  <c r="M1563" i="10"/>
  <c r="K1563" i="10"/>
  <c r="C1563" i="10"/>
  <c r="B1563" i="10"/>
  <c r="U1562" i="10"/>
  <c r="S1562" i="10"/>
  <c r="Q1562" i="10"/>
  <c r="M1562" i="10"/>
  <c r="K1562" i="10"/>
  <c r="C1562" i="10"/>
  <c r="B1562" i="10"/>
  <c r="U1561" i="10"/>
  <c r="S1561" i="10"/>
  <c r="Q1561" i="10"/>
  <c r="M1561" i="10"/>
  <c r="K1561" i="10"/>
  <c r="C1561" i="10"/>
  <c r="B1561" i="10"/>
  <c r="U1560" i="10"/>
  <c r="S1560" i="10"/>
  <c r="Q1560" i="10"/>
  <c r="M1560" i="10"/>
  <c r="K1560" i="10"/>
  <c r="C1560" i="10"/>
  <c r="B1560" i="10"/>
  <c r="U1559" i="10"/>
  <c r="S1559" i="10"/>
  <c r="Q1559" i="10"/>
  <c r="M1559" i="10"/>
  <c r="K1559" i="10"/>
  <c r="C1559" i="10"/>
  <c r="B1559" i="10"/>
  <c r="U1558" i="10"/>
  <c r="S1558" i="10"/>
  <c r="Q1558" i="10"/>
  <c r="M1558" i="10"/>
  <c r="K1558" i="10"/>
  <c r="C1558" i="10"/>
  <c r="B1558" i="10"/>
  <c r="U1557" i="10"/>
  <c r="S1557" i="10"/>
  <c r="Q1557" i="10"/>
  <c r="M1557" i="10"/>
  <c r="K1557" i="10"/>
  <c r="C1557" i="10"/>
  <c r="B1557" i="10"/>
  <c r="U1556" i="10"/>
  <c r="S1556" i="10"/>
  <c r="Q1556" i="10"/>
  <c r="M1556" i="10"/>
  <c r="K1556" i="10"/>
  <c r="C1556" i="10"/>
  <c r="B1556" i="10"/>
  <c r="U1555" i="10"/>
  <c r="S1555" i="10"/>
  <c r="Q1555" i="10"/>
  <c r="M1555" i="10"/>
  <c r="K1555" i="10"/>
  <c r="C1555" i="10"/>
  <c r="B1555" i="10"/>
  <c r="U1554" i="10"/>
  <c r="S1554" i="10"/>
  <c r="Q1554" i="10"/>
  <c r="M1554" i="10"/>
  <c r="K1554" i="10"/>
  <c r="C1554" i="10"/>
  <c r="B1554" i="10"/>
  <c r="U1553" i="10"/>
  <c r="S1553" i="10"/>
  <c r="Q1553" i="10"/>
  <c r="M1553" i="10"/>
  <c r="K1553" i="10"/>
  <c r="C1553" i="10"/>
  <c r="B1553" i="10"/>
  <c r="U1552" i="10"/>
  <c r="S1552" i="10"/>
  <c r="Q1552" i="10"/>
  <c r="M1552" i="10"/>
  <c r="K1552" i="10"/>
  <c r="C1552" i="10"/>
  <c r="B1552" i="10"/>
  <c r="U1551" i="10"/>
  <c r="S1551" i="10"/>
  <c r="Q1551" i="10"/>
  <c r="M1551" i="10"/>
  <c r="K1551" i="10"/>
  <c r="C1551" i="10"/>
  <c r="B1551" i="10"/>
  <c r="U1550" i="10"/>
  <c r="S1550" i="10"/>
  <c r="Q1550" i="10"/>
  <c r="M1550" i="10"/>
  <c r="K1550" i="10"/>
  <c r="C1550" i="10"/>
  <c r="B1550" i="10"/>
  <c r="U1549" i="10"/>
  <c r="S1549" i="10"/>
  <c r="Q1549" i="10"/>
  <c r="M1549" i="10"/>
  <c r="K1549" i="10"/>
  <c r="C1549" i="10"/>
  <c r="B1549" i="10"/>
  <c r="U1548" i="10"/>
  <c r="S1548" i="10"/>
  <c r="Q1548" i="10"/>
  <c r="M1548" i="10"/>
  <c r="K1548" i="10"/>
  <c r="C1548" i="10"/>
  <c r="B1548" i="10"/>
  <c r="D1544" i="10"/>
  <c r="D1541" i="10"/>
  <c r="D1540" i="10"/>
  <c r="U1525" i="10"/>
  <c r="S1525" i="10"/>
  <c r="Q1525" i="10"/>
  <c r="M1525" i="10"/>
  <c r="K1525" i="10"/>
  <c r="C1525" i="10"/>
  <c r="B1525" i="10"/>
  <c r="U1524" i="10"/>
  <c r="S1524" i="10"/>
  <c r="Q1524" i="10"/>
  <c r="M1524" i="10"/>
  <c r="K1524" i="10"/>
  <c r="C1524" i="10"/>
  <c r="B1524" i="10"/>
  <c r="U1523" i="10"/>
  <c r="S1523" i="10"/>
  <c r="Q1523" i="10"/>
  <c r="M1523" i="10"/>
  <c r="K1523" i="10"/>
  <c r="C1523" i="10"/>
  <c r="B1523" i="10"/>
  <c r="U1522" i="10"/>
  <c r="S1522" i="10"/>
  <c r="Q1522" i="10"/>
  <c r="M1522" i="10"/>
  <c r="K1522" i="10"/>
  <c r="C1522" i="10"/>
  <c r="B1522" i="10"/>
  <c r="U1521" i="10"/>
  <c r="S1521" i="10"/>
  <c r="Q1521" i="10"/>
  <c r="M1521" i="10"/>
  <c r="K1521" i="10"/>
  <c r="C1521" i="10"/>
  <c r="B1521" i="10"/>
  <c r="U1520" i="10"/>
  <c r="S1520" i="10"/>
  <c r="Q1520" i="10"/>
  <c r="M1520" i="10"/>
  <c r="K1520" i="10"/>
  <c r="C1520" i="10"/>
  <c r="B1520" i="10"/>
  <c r="U1519" i="10"/>
  <c r="S1519" i="10"/>
  <c r="Q1519" i="10"/>
  <c r="M1519" i="10"/>
  <c r="K1519" i="10"/>
  <c r="C1519" i="10"/>
  <c r="B1519" i="10"/>
  <c r="U1518" i="10"/>
  <c r="S1518" i="10"/>
  <c r="Q1518" i="10"/>
  <c r="M1518" i="10"/>
  <c r="K1518" i="10"/>
  <c r="C1518" i="10"/>
  <c r="B1518" i="10"/>
  <c r="U1517" i="10"/>
  <c r="S1517" i="10"/>
  <c r="Q1517" i="10"/>
  <c r="M1517" i="10"/>
  <c r="K1517" i="10"/>
  <c r="C1517" i="10"/>
  <c r="B1517" i="10"/>
  <c r="U1516" i="10"/>
  <c r="S1516" i="10"/>
  <c r="Q1516" i="10"/>
  <c r="M1516" i="10"/>
  <c r="K1516" i="10"/>
  <c r="C1516" i="10"/>
  <c r="B1516" i="10"/>
  <c r="U1515" i="10"/>
  <c r="S1515" i="10"/>
  <c r="Q1515" i="10"/>
  <c r="M1515" i="10"/>
  <c r="K1515" i="10"/>
  <c r="C1515" i="10"/>
  <c r="B1515" i="10"/>
  <c r="U1514" i="10"/>
  <c r="S1514" i="10"/>
  <c r="Q1514" i="10"/>
  <c r="M1514" i="10"/>
  <c r="K1514" i="10"/>
  <c r="C1514" i="10"/>
  <c r="B1514" i="10"/>
  <c r="U1513" i="10"/>
  <c r="S1513" i="10"/>
  <c r="Q1513" i="10"/>
  <c r="M1513" i="10"/>
  <c r="K1513" i="10"/>
  <c r="C1513" i="10"/>
  <c r="B1513" i="10"/>
  <c r="U1512" i="10"/>
  <c r="S1512" i="10"/>
  <c r="Q1512" i="10"/>
  <c r="M1512" i="10"/>
  <c r="K1512" i="10"/>
  <c r="C1512" i="10"/>
  <c r="B1512" i="10"/>
  <c r="U1511" i="10"/>
  <c r="S1511" i="10"/>
  <c r="Q1511" i="10"/>
  <c r="M1511" i="10"/>
  <c r="K1511" i="10"/>
  <c r="C1511" i="10"/>
  <c r="B1511" i="10"/>
  <c r="U1510" i="10"/>
  <c r="S1510" i="10"/>
  <c r="Q1510" i="10"/>
  <c r="M1510" i="10"/>
  <c r="K1510" i="10"/>
  <c r="C1510" i="10"/>
  <c r="B1510" i="10"/>
  <c r="U1509" i="10"/>
  <c r="S1509" i="10"/>
  <c r="Q1509" i="10"/>
  <c r="M1509" i="10"/>
  <c r="K1509" i="10"/>
  <c r="C1509" i="10"/>
  <c r="B1509" i="10"/>
  <c r="U1508" i="10"/>
  <c r="S1508" i="10"/>
  <c r="Q1508" i="10"/>
  <c r="M1508" i="10"/>
  <c r="K1508" i="10"/>
  <c r="C1508" i="10"/>
  <c r="B1508" i="10"/>
  <c r="D1504" i="10"/>
  <c r="D1501" i="10"/>
  <c r="D1500" i="10"/>
  <c r="U1485" i="10"/>
  <c r="S1485" i="10"/>
  <c r="Q1485" i="10"/>
  <c r="M1485" i="10"/>
  <c r="K1485" i="10"/>
  <c r="C1485" i="10"/>
  <c r="B1485" i="10"/>
  <c r="U1484" i="10"/>
  <c r="S1484" i="10"/>
  <c r="Q1484" i="10"/>
  <c r="M1484" i="10"/>
  <c r="K1484" i="10"/>
  <c r="C1484" i="10"/>
  <c r="B1484" i="10"/>
  <c r="U1483" i="10"/>
  <c r="S1483" i="10"/>
  <c r="Q1483" i="10"/>
  <c r="M1483" i="10"/>
  <c r="K1483" i="10"/>
  <c r="C1483" i="10"/>
  <c r="B1483" i="10"/>
  <c r="U1482" i="10"/>
  <c r="S1482" i="10"/>
  <c r="Q1482" i="10"/>
  <c r="M1482" i="10"/>
  <c r="K1482" i="10"/>
  <c r="C1482" i="10"/>
  <c r="B1482" i="10"/>
  <c r="U1481" i="10"/>
  <c r="S1481" i="10"/>
  <c r="Q1481" i="10"/>
  <c r="M1481" i="10"/>
  <c r="K1481" i="10"/>
  <c r="C1481" i="10"/>
  <c r="B1481" i="10"/>
  <c r="U1480" i="10"/>
  <c r="S1480" i="10"/>
  <c r="Q1480" i="10"/>
  <c r="M1480" i="10"/>
  <c r="K1480" i="10"/>
  <c r="C1480" i="10"/>
  <c r="B1480" i="10"/>
  <c r="U1479" i="10"/>
  <c r="S1479" i="10"/>
  <c r="Q1479" i="10"/>
  <c r="M1479" i="10"/>
  <c r="K1479" i="10"/>
  <c r="C1479" i="10"/>
  <c r="B1479" i="10"/>
  <c r="U1478" i="10"/>
  <c r="S1478" i="10"/>
  <c r="Q1478" i="10"/>
  <c r="M1478" i="10"/>
  <c r="K1478" i="10"/>
  <c r="C1478" i="10"/>
  <c r="B1478" i="10"/>
  <c r="U1477" i="10"/>
  <c r="S1477" i="10"/>
  <c r="Q1477" i="10"/>
  <c r="M1477" i="10"/>
  <c r="K1477" i="10"/>
  <c r="C1477" i="10"/>
  <c r="B1477" i="10"/>
  <c r="U1476" i="10"/>
  <c r="S1476" i="10"/>
  <c r="Q1476" i="10"/>
  <c r="M1476" i="10"/>
  <c r="K1476" i="10"/>
  <c r="C1476" i="10"/>
  <c r="B1476" i="10"/>
  <c r="U1475" i="10"/>
  <c r="S1475" i="10"/>
  <c r="Q1475" i="10"/>
  <c r="M1475" i="10"/>
  <c r="K1475" i="10"/>
  <c r="C1475" i="10"/>
  <c r="B1475" i="10"/>
  <c r="U1474" i="10"/>
  <c r="S1474" i="10"/>
  <c r="Q1474" i="10"/>
  <c r="M1474" i="10"/>
  <c r="K1474" i="10"/>
  <c r="C1474" i="10"/>
  <c r="B1474" i="10"/>
  <c r="U1473" i="10"/>
  <c r="S1473" i="10"/>
  <c r="Q1473" i="10"/>
  <c r="M1473" i="10"/>
  <c r="K1473" i="10"/>
  <c r="C1473" i="10"/>
  <c r="B1473" i="10"/>
  <c r="U1472" i="10"/>
  <c r="S1472" i="10"/>
  <c r="Q1472" i="10"/>
  <c r="M1472" i="10"/>
  <c r="K1472" i="10"/>
  <c r="C1472" i="10"/>
  <c r="B1472" i="10"/>
  <c r="U1471" i="10"/>
  <c r="S1471" i="10"/>
  <c r="Q1471" i="10"/>
  <c r="M1471" i="10"/>
  <c r="K1471" i="10"/>
  <c r="C1471" i="10"/>
  <c r="B1471" i="10"/>
  <c r="U1470" i="10"/>
  <c r="S1470" i="10"/>
  <c r="Q1470" i="10"/>
  <c r="M1470" i="10"/>
  <c r="K1470" i="10"/>
  <c r="C1470" i="10"/>
  <c r="B1470" i="10"/>
  <c r="U1469" i="10"/>
  <c r="S1469" i="10"/>
  <c r="Q1469" i="10"/>
  <c r="M1469" i="10"/>
  <c r="K1469" i="10"/>
  <c r="C1469" i="10"/>
  <c r="B1469" i="10"/>
  <c r="U1468" i="10"/>
  <c r="S1468" i="10"/>
  <c r="Q1468" i="10"/>
  <c r="M1468" i="10"/>
  <c r="K1468" i="10"/>
  <c r="C1468" i="10"/>
  <c r="B1468" i="10"/>
  <c r="D1464" i="10"/>
  <c r="D1461" i="10"/>
  <c r="D1460" i="10"/>
  <c r="U1446" i="10"/>
  <c r="S1446" i="10"/>
  <c r="Q1446" i="10"/>
  <c r="M1446" i="10"/>
  <c r="K1446" i="10"/>
  <c r="C1446" i="10"/>
  <c r="B1446" i="10"/>
  <c r="U1445" i="10"/>
  <c r="S1445" i="10"/>
  <c r="Q1445" i="10"/>
  <c r="M1445" i="10"/>
  <c r="K1445" i="10"/>
  <c r="C1445" i="10"/>
  <c r="B1445" i="10"/>
  <c r="U1444" i="10"/>
  <c r="S1444" i="10"/>
  <c r="Q1444" i="10"/>
  <c r="M1444" i="10"/>
  <c r="K1444" i="10"/>
  <c r="C1444" i="10"/>
  <c r="B1444" i="10"/>
  <c r="U1443" i="10"/>
  <c r="S1443" i="10"/>
  <c r="Q1443" i="10"/>
  <c r="M1443" i="10"/>
  <c r="K1443" i="10"/>
  <c r="C1443" i="10"/>
  <c r="B1443" i="10"/>
  <c r="U1442" i="10"/>
  <c r="S1442" i="10"/>
  <c r="Q1442" i="10"/>
  <c r="M1442" i="10"/>
  <c r="K1442" i="10"/>
  <c r="C1442" i="10"/>
  <c r="B1442" i="10"/>
  <c r="U1441" i="10"/>
  <c r="S1441" i="10"/>
  <c r="Q1441" i="10"/>
  <c r="M1441" i="10"/>
  <c r="K1441" i="10"/>
  <c r="C1441" i="10"/>
  <c r="B1441" i="10"/>
  <c r="U1440" i="10"/>
  <c r="S1440" i="10"/>
  <c r="Q1440" i="10"/>
  <c r="M1440" i="10"/>
  <c r="K1440" i="10"/>
  <c r="C1440" i="10"/>
  <c r="B1440" i="10"/>
  <c r="U1439" i="10"/>
  <c r="S1439" i="10"/>
  <c r="Q1439" i="10"/>
  <c r="M1439" i="10"/>
  <c r="K1439" i="10"/>
  <c r="C1439" i="10"/>
  <c r="B1439" i="10"/>
  <c r="U1438" i="10"/>
  <c r="S1438" i="10"/>
  <c r="Q1438" i="10"/>
  <c r="M1438" i="10"/>
  <c r="K1438" i="10"/>
  <c r="C1438" i="10"/>
  <c r="B1438" i="10"/>
  <c r="U1437" i="10"/>
  <c r="S1437" i="10"/>
  <c r="Q1437" i="10"/>
  <c r="M1437" i="10"/>
  <c r="K1437" i="10"/>
  <c r="C1437" i="10"/>
  <c r="B1437" i="10"/>
  <c r="U1436" i="10"/>
  <c r="S1436" i="10"/>
  <c r="Q1436" i="10"/>
  <c r="M1436" i="10"/>
  <c r="K1436" i="10"/>
  <c r="C1436" i="10"/>
  <c r="B1436" i="10"/>
  <c r="U1435" i="10"/>
  <c r="S1435" i="10"/>
  <c r="Q1435" i="10"/>
  <c r="M1435" i="10"/>
  <c r="K1435" i="10"/>
  <c r="C1435" i="10"/>
  <c r="B1435" i="10"/>
  <c r="U1434" i="10"/>
  <c r="S1434" i="10"/>
  <c r="Q1434" i="10"/>
  <c r="M1434" i="10"/>
  <c r="K1434" i="10"/>
  <c r="C1434" i="10"/>
  <c r="B1434" i="10"/>
  <c r="U1433" i="10"/>
  <c r="S1433" i="10"/>
  <c r="Q1433" i="10"/>
  <c r="M1433" i="10"/>
  <c r="K1433" i="10"/>
  <c r="C1433" i="10"/>
  <c r="B1433" i="10"/>
  <c r="U1432" i="10"/>
  <c r="S1432" i="10"/>
  <c r="Q1432" i="10"/>
  <c r="M1432" i="10"/>
  <c r="K1432" i="10"/>
  <c r="C1432" i="10"/>
  <c r="B1432" i="10"/>
  <c r="U1431" i="10"/>
  <c r="S1431" i="10"/>
  <c r="Q1431" i="10"/>
  <c r="M1431" i="10"/>
  <c r="K1431" i="10"/>
  <c r="C1431" i="10"/>
  <c r="B1431" i="10"/>
  <c r="U1430" i="10"/>
  <c r="S1430" i="10"/>
  <c r="Q1430" i="10"/>
  <c r="M1430" i="10"/>
  <c r="K1430" i="10"/>
  <c r="C1430" i="10"/>
  <c r="B1430" i="10"/>
  <c r="U1429" i="10"/>
  <c r="S1429" i="10"/>
  <c r="Q1429" i="10"/>
  <c r="M1429" i="10"/>
  <c r="K1429" i="10"/>
  <c r="C1429" i="10"/>
  <c r="B1429" i="10"/>
  <c r="D1425" i="10"/>
  <c r="D1422" i="10"/>
  <c r="D1421" i="10"/>
  <c r="U1407" i="10"/>
  <c r="S1407" i="10"/>
  <c r="Q1407" i="10"/>
  <c r="M1407" i="10"/>
  <c r="K1407" i="10"/>
  <c r="C1407" i="10"/>
  <c r="B1407" i="10"/>
  <c r="U1406" i="10"/>
  <c r="S1406" i="10"/>
  <c r="Q1406" i="10"/>
  <c r="M1406" i="10"/>
  <c r="K1406" i="10"/>
  <c r="C1406" i="10"/>
  <c r="B1406" i="10"/>
  <c r="U1405" i="10"/>
  <c r="S1405" i="10"/>
  <c r="Q1405" i="10"/>
  <c r="M1405" i="10"/>
  <c r="K1405" i="10"/>
  <c r="C1405" i="10"/>
  <c r="B1405" i="10"/>
  <c r="U1404" i="10"/>
  <c r="S1404" i="10"/>
  <c r="Q1404" i="10"/>
  <c r="M1404" i="10"/>
  <c r="K1404" i="10"/>
  <c r="C1404" i="10"/>
  <c r="B1404" i="10"/>
  <c r="U1403" i="10"/>
  <c r="S1403" i="10"/>
  <c r="Q1403" i="10"/>
  <c r="M1403" i="10"/>
  <c r="K1403" i="10"/>
  <c r="C1403" i="10"/>
  <c r="B1403" i="10"/>
  <c r="U1402" i="10"/>
  <c r="S1402" i="10"/>
  <c r="Q1402" i="10"/>
  <c r="M1402" i="10"/>
  <c r="K1402" i="10"/>
  <c r="C1402" i="10"/>
  <c r="B1402" i="10"/>
  <c r="U1401" i="10"/>
  <c r="S1401" i="10"/>
  <c r="Q1401" i="10"/>
  <c r="M1401" i="10"/>
  <c r="K1401" i="10"/>
  <c r="C1401" i="10"/>
  <c r="B1401" i="10"/>
  <c r="U1400" i="10"/>
  <c r="S1400" i="10"/>
  <c r="Q1400" i="10"/>
  <c r="M1400" i="10"/>
  <c r="K1400" i="10"/>
  <c r="C1400" i="10"/>
  <c r="B1400" i="10"/>
  <c r="U1399" i="10"/>
  <c r="S1399" i="10"/>
  <c r="Q1399" i="10"/>
  <c r="M1399" i="10"/>
  <c r="K1399" i="10"/>
  <c r="C1399" i="10"/>
  <c r="B1399" i="10"/>
  <c r="U1398" i="10"/>
  <c r="S1398" i="10"/>
  <c r="Q1398" i="10"/>
  <c r="M1398" i="10"/>
  <c r="K1398" i="10"/>
  <c r="C1398" i="10"/>
  <c r="B1398" i="10"/>
  <c r="U1397" i="10"/>
  <c r="S1397" i="10"/>
  <c r="Q1397" i="10"/>
  <c r="M1397" i="10"/>
  <c r="K1397" i="10"/>
  <c r="C1397" i="10"/>
  <c r="B1397" i="10"/>
  <c r="U1396" i="10"/>
  <c r="S1396" i="10"/>
  <c r="Q1396" i="10"/>
  <c r="M1396" i="10"/>
  <c r="K1396" i="10"/>
  <c r="C1396" i="10"/>
  <c r="B1396" i="10"/>
  <c r="U1395" i="10"/>
  <c r="S1395" i="10"/>
  <c r="Q1395" i="10"/>
  <c r="M1395" i="10"/>
  <c r="K1395" i="10"/>
  <c r="C1395" i="10"/>
  <c r="B1395" i="10"/>
  <c r="U1394" i="10"/>
  <c r="S1394" i="10"/>
  <c r="Q1394" i="10"/>
  <c r="M1394" i="10"/>
  <c r="K1394" i="10"/>
  <c r="C1394" i="10"/>
  <c r="B1394" i="10"/>
  <c r="U1393" i="10"/>
  <c r="S1393" i="10"/>
  <c r="Q1393" i="10"/>
  <c r="M1393" i="10"/>
  <c r="K1393" i="10"/>
  <c r="C1393" i="10"/>
  <c r="B1393" i="10"/>
  <c r="U1392" i="10"/>
  <c r="S1392" i="10"/>
  <c r="Q1392" i="10"/>
  <c r="M1392" i="10"/>
  <c r="K1392" i="10"/>
  <c r="C1392" i="10"/>
  <c r="B1392" i="10"/>
  <c r="U1391" i="10"/>
  <c r="S1391" i="10"/>
  <c r="Q1391" i="10"/>
  <c r="M1391" i="10"/>
  <c r="K1391" i="10"/>
  <c r="C1391" i="10"/>
  <c r="B1391" i="10"/>
  <c r="U1390" i="10"/>
  <c r="S1390" i="10"/>
  <c r="Q1390" i="10"/>
  <c r="M1390" i="10"/>
  <c r="K1390" i="10"/>
  <c r="C1390" i="10"/>
  <c r="B1390" i="10"/>
  <c r="D1386" i="10"/>
  <c r="D1383" i="10"/>
  <c r="D1382" i="10"/>
  <c r="U1368" i="10"/>
  <c r="S1368" i="10"/>
  <c r="Q1368" i="10"/>
  <c r="M1368" i="10"/>
  <c r="K1368" i="10"/>
  <c r="C1368" i="10"/>
  <c r="B1368" i="10"/>
  <c r="U1367" i="10"/>
  <c r="S1367" i="10"/>
  <c r="Q1367" i="10"/>
  <c r="M1367" i="10"/>
  <c r="K1367" i="10"/>
  <c r="C1367" i="10"/>
  <c r="B1367" i="10"/>
  <c r="U1366" i="10"/>
  <c r="S1366" i="10"/>
  <c r="Q1366" i="10"/>
  <c r="M1366" i="10"/>
  <c r="K1366" i="10"/>
  <c r="C1366" i="10"/>
  <c r="B1366" i="10"/>
  <c r="U1365" i="10"/>
  <c r="S1365" i="10"/>
  <c r="Q1365" i="10"/>
  <c r="M1365" i="10"/>
  <c r="K1365" i="10"/>
  <c r="C1365" i="10"/>
  <c r="B1365" i="10"/>
  <c r="U1364" i="10"/>
  <c r="S1364" i="10"/>
  <c r="Q1364" i="10"/>
  <c r="M1364" i="10"/>
  <c r="K1364" i="10"/>
  <c r="C1364" i="10"/>
  <c r="B1364" i="10"/>
  <c r="U1363" i="10"/>
  <c r="S1363" i="10"/>
  <c r="Q1363" i="10"/>
  <c r="M1363" i="10"/>
  <c r="K1363" i="10"/>
  <c r="C1363" i="10"/>
  <c r="B1363" i="10"/>
  <c r="U1362" i="10"/>
  <c r="S1362" i="10"/>
  <c r="Q1362" i="10"/>
  <c r="M1362" i="10"/>
  <c r="K1362" i="10"/>
  <c r="C1362" i="10"/>
  <c r="B1362" i="10"/>
  <c r="U1361" i="10"/>
  <c r="S1361" i="10"/>
  <c r="Q1361" i="10"/>
  <c r="M1361" i="10"/>
  <c r="K1361" i="10"/>
  <c r="C1361" i="10"/>
  <c r="B1361" i="10"/>
  <c r="U1360" i="10"/>
  <c r="S1360" i="10"/>
  <c r="Q1360" i="10"/>
  <c r="M1360" i="10"/>
  <c r="K1360" i="10"/>
  <c r="C1360" i="10"/>
  <c r="B1360" i="10"/>
  <c r="U1359" i="10"/>
  <c r="S1359" i="10"/>
  <c r="Q1359" i="10"/>
  <c r="M1359" i="10"/>
  <c r="K1359" i="10"/>
  <c r="C1359" i="10"/>
  <c r="B1359" i="10"/>
  <c r="U1358" i="10"/>
  <c r="S1358" i="10"/>
  <c r="Q1358" i="10"/>
  <c r="M1358" i="10"/>
  <c r="K1358" i="10"/>
  <c r="C1358" i="10"/>
  <c r="B1358" i="10"/>
  <c r="U1357" i="10"/>
  <c r="S1357" i="10"/>
  <c r="Q1357" i="10"/>
  <c r="M1357" i="10"/>
  <c r="K1357" i="10"/>
  <c r="C1357" i="10"/>
  <c r="B1357" i="10"/>
  <c r="U1356" i="10"/>
  <c r="S1356" i="10"/>
  <c r="Q1356" i="10"/>
  <c r="M1356" i="10"/>
  <c r="K1356" i="10"/>
  <c r="C1356" i="10"/>
  <c r="B1356" i="10"/>
  <c r="U1355" i="10"/>
  <c r="S1355" i="10"/>
  <c r="Q1355" i="10"/>
  <c r="M1355" i="10"/>
  <c r="K1355" i="10"/>
  <c r="C1355" i="10"/>
  <c r="B1355" i="10"/>
  <c r="U1354" i="10"/>
  <c r="S1354" i="10"/>
  <c r="Q1354" i="10"/>
  <c r="M1354" i="10"/>
  <c r="K1354" i="10"/>
  <c r="C1354" i="10"/>
  <c r="B1354" i="10"/>
  <c r="U1353" i="10"/>
  <c r="S1353" i="10"/>
  <c r="Q1353" i="10"/>
  <c r="M1353" i="10"/>
  <c r="K1353" i="10"/>
  <c r="C1353" i="10"/>
  <c r="B1353" i="10"/>
  <c r="U1352" i="10"/>
  <c r="S1352" i="10"/>
  <c r="Q1352" i="10"/>
  <c r="M1352" i="10"/>
  <c r="K1352" i="10"/>
  <c r="C1352" i="10"/>
  <c r="B1352" i="10"/>
  <c r="U1351" i="10"/>
  <c r="S1351" i="10"/>
  <c r="Q1351" i="10"/>
  <c r="M1351" i="10"/>
  <c r="K1351" i="10"/>
  <c r="C1351" i="10"/>
  <c r="B1351" i="10"/>
  <c r="D1347" i="10"/>
  <c r="D1344" i="10"/>
  <c r="D1343" i="10"/>
  <c r="U1329" i="10"/>
  <c r="S1329" i="10"/>
  <c r="Q1329" i="10"/>
  <c r="M1329" i="10"/>
  <c r="K1329" i="10"/>
  <c r="C1329" i="10"/>
  <c r="B1329" i="10"/>
  <c r="U1328" i="10"/>
  <c r="S1328" i="10"/>
  <c r="Q1328" i="10"/>
  <c r="M1328" i="10"/>
  <c r="K1328" i="10"/>
  <c r="C1328" i="10"/>
  <c r="B1328" i="10"/>
  <c r="U1327" i="10"/>
  <c r="S1327" i="10"/>
  <c r="Q1327" i="10"/>
  <c r="M1327" i="10"/>
  <c r="K1327" i="10"/>
  <c r="C1327" i="10"/>
  <c r="B1327" i="10"/>
  <c r="U1326" i="10"/>
  <c r="S1326" i="10"/>
  <c r="Q1326" i="10"/>
  <c r="M1326" i="10"/>
  <c r="K1326" i="10"/>
  <c r="C1326" i="10"/>
  <c r="B1326" i="10"/>
  <c r="U1325" i="10"/>
  <c r="S1325" i="10"/>
  <c r="Q1325" i="10"/>
  <c r="M1325" i="10"/>
  <c r="K1325" i="10"/>
  <c r="C1325" i="10"/>
  <c r="B1325" i="10"/>
  <c r="U1324" i="10"/>
  <c r="S1324" i="10"/>
  <c r="Q1324" i="10"/>
  <c r="M1324" i="10"/>
  <c r="K1324" i="10"/>
  <c r="C1324" i="10"/>
  <c r="B1324" i="10"/>
  <c r="U1323" i="10"/>
  <c r="S1323" i="10"/>
  <c r="Q1323" i="10"/>
  <c r="M1323" i="10"/>
  <c r="K1323" i="10"/>
  <c r="C1323" i="10"/>
  <c r="B1323" i="10"/>
  <c r="U1322" i="10"/>
  <c r="S1322" i="10"/>
  <c r="Q1322" i="10"/>
  <c r="M1322" i="10"/>
  <c r="K1322" i="10"/>
  <c r="C1322" i="10"/>
  <c r="B1322" i="10"/>
  <c r="U1321" i="10"/>
  <c r="S1321" i="10"/>
  <c r="Q1321" i="10"/>
  <c r="M1321" i="10"/>
  <c r="K1321" i="10"/>
  <c r="C1321" i="10"/>
  <c r="B1321" i="10"/>
  <c r="U1320" i="10"/>
  <c r="S1320" i="10"/>
  <c r="Q1320" i="10"/>
  <c r="M1320" i="10"/>
  <c r="K1320" i="10"/>
  <c r="C1320" i="10"/>
  <c r="B1320" i="10"/>
  <c r="U1319" i="10"/>
  <c r="S1319" i="10"/>
  <c r="Q1319" i="10"/>
  <c r="M1319" i="10"/>
  <c r="K1319" i="10"/>
  <c r="C1319" i="10"/>
  <c r="B1319" i="10"/>
  <c r="U1318" i="10"/>
  <c r="S1318" i="10"/>
  <c r="Q1318" i="10"/>
  <c r="M1318" i="10"/>
  <c r="K1318" i="10"/>
  <c r="C1318" i="10"/>
  <c r="B1318" i="10"/>
  <c r="U1317" i="10"/>
  <c r="S1317" i="10"/>
  <c r="Q1317" i="10"/>
  <c r="M1317" i="10"/>
  <c r="K1317" i="10"/>
  <c r="C1317" i="10"/>
  <c r="B1317" i="10"/>
  <c r="U1316" i="10"/>
  <c r="S1316" i="10"/>
  <c r="Q1316" i="10"/>
  <c r="M1316" i="10"/>
  <c r="K1316" i="10"/>
  <c r="C1316" i="10"/>
  <c r="B1316" i="10"/>
  <c r="U1315" i="10"/>
  <c r="S1315" i="10"/>
  <c r="Q1315" i="10"/>
  <c r="M1315" i="10"/>
  <c r="K1315" i="10"/>
  <c r="C1315" i="10"/>
  <c r="B1315" i="10"/>
  <c r="U1314" i="10"/>
  <c r="S1314" i="10"/>
  <c r="Q1314" i="10"/>
  <c r="M1314" i="10"/>
  <c r="K1314" i="10"/>
  <c r="C1314" i="10"/>
  <c r="B1314" i="10"/>
  <c r="U1313" i="10"/>
  <c r="S1313" i="10"/>
  <c r="Q1313" i="10"/>
  <c r="M1313" i="10"/>
  <c r="K1313" i="10"/>
  <c r="C1313" i="10"/>
  <c r="B1313" i="10"/>
  <c r="U1312" i="10"/>
  <c r="S1312" i="10"/>
  <c r="Q1312" i="10"/>
  <c r="M1312" i="10"/>
  <c r="K1312" i="10"/>
  <c r="C1312" i="10"/>
  <c r="B1312" i="10"/>
  <c r="D1308" i="10"/>
  <c r="D1305" i="10"/>
  <c r="D1304" i="10"/>
  <c r="U1289" i="10"/>
  <c r="S1289" i="10"/>
  <c r="Q1289" i="10"/>
  <c r="M1289" i="10"/>
  <c r="K1289" i="10"/>
  <c r="C1289" i="10"/>
  <c r="B1289" i="10"/>
  <c r="U1288" i="10"/>
  <c r="S1288" i="10"/>
  <c r="Q1288" i="10"/>
  <c r="M1288" i="10"/>
  <c r="K1288" i="10"/>
  <c r="C1288" i="10"/>
  <c r="B1288" i="10"/>
  <c r="U1287" i="10"/>
  <c r="S1287" i="10"/>
  <c r="Q1287" i="10"/>
  <c r="M1287" i="10"/>
  <c r="K1287" i="10"/>
  <c r="C1287" i="10"/>
  <c r="B1287" i="10"/>
  <c r="U1286" i="10"/>
  <c r="S1286" i="10"/>
  <c r="Q1286" i="10"/>
  <c r="M1286" i="10"/>
  <c r="K1286" i="10"/>
  <c r="C1286" i="10"/>
  <c r="B1286" i="10"/>
  <c r="U1285" i="10"/>
  <c r="S1285" i="10"/>
  <c r="Q1285" i="10"/>
  <c r="M1285" i="10"/>
  <c r="K1285" i="10"/>
  <c r="C1285" i="10"/>
  <c r="B1285" i="10"/>
  <c r="U1284" i="10"/>
  <c r="S1284" i="10"/>
  <c r="Q1284" i="10"/>
  <c r="M1284" i="10"/>
  <c r="K1284" i="10"/>
  <c r="C1284" i="10"/>
  <c r="B1284" i="10"/>
  <c r="U1283" i="10"/>
  <c r="S1283" i="10"/>
  <c r="Q1283" i="10"/>
  <c r="M1283" i="10"/>
  <c r="K1283" i="10"/>
  <c r="C1283" i="10"/>
  <c r="B1283" i="10"/>
  <c r="U1282" i="10"/>
  <c r="S1282" i="10"/>
  <c r="Q1282" i="10"/>
  <c r="M1282" i="10"/>
  <c r="K1282" i="10"/>
  <c r="C1282" i="10"/>
  <c r="B1282" i="10"/>
  <c r="U1281" i="10"/>
  <c r="S1281" i="10"/>
  <c r="Q1281" i="10"/>
  <c r="M1281" i="10"/>
  <c r="K1281" i="10"/>
  <c r="C1281" i="10"/>
  <c r="B1281" i="10"/>
  <c r="U1280" i="10"/>
  <c r="S1280" i="10"/>
  <c r="Q1280" i="10"/>
  <c r="M1280" i="10"/>
  <c r="K1280" i="10"/>
  <c r="C1280" i="10"/>
  <c r="B1280" i="10"/>
  <c r="U1279" i="10"/>
  <c r="S1279" i="10"/>
  <c r="Q1279" i="10"/>
  <c r="M1279" i="10"/>
  <c r="K1279" i="10"/>
  <c r="C1279" i="10"/>
  <c r="B1279" i="10"/>
  <c r="U1278" i="10"/>
  <c r="S1278" i="10"/>
  <c r="Q1278" i="10"/>
  <c r="M1278" i="10"/>
  <c r="K1278" i="10"/>
  <c r="C1278" i="10"/>
  <c r="B1278" i="10"/>
  <c r="U1277" i="10"/>
  <c r="S1277" i="10"/>
  <c r="Q1277" i="10"/>
  <c r="M1277" i="10"/>
  <c r="K1277" i="10"/>
  <c r="C1277" i="10"/>
  <c r="B1277" i="10"/>
  <c r="U1276" i="10"/>
  <c r="S1276" i="10"/>
  <c r="Q1276" i="10"/>
  <c r="M1276" i="10"/>
  <c r="K1276" i="10"/>
  <c r="C1276" i="10"/>
  <c r="B1276" i="10"/>
  <c r="U1275" i="10"/>
  <c r="S1275" i="10"/>
  <c r="Q1275" i="10"/>
  <c r="M1275" i="10"/>
  <c r="K1275" i="10"/>
  <c r="C1275" i="10"/>
  <c r="B1275" i="10"/>
  <c r="U1274" i="10"/>
  <c r="S1274" i="10"/>
  <c r="Q1274" i="10"/>
  <c r="M1274" i="10"/>
  <c r="K1274" i="10"/>
  <c r="C1274" i="10"/>
  <c r="B1274" i="10"/>
  <c r="U1273" i="10"/>
  <c r="S1273" i="10"/>
  <c r="Q1273" i="10"/>
  <c r="M1273" i="10"/>
  <c r="K1273" i="10"/>
  <c r="C1273" i="10"/>
  <c r="B1273" i="10"/>
  <c r="U1272" i="10"/>
  <c r="S1272" i="10"/>
  <c r="Q1272" i="10"/>
  <c r="M1272" i="10"/>
  <c r="K1272" i="10"/>
  <c r="C1272" i="10"/>
  <c r="B1272" i="10"/>
  <c r="D1268" i="10"/>
  <c r="D1265" i="10"/>
  <c r="D1264" i="10"/>
  <c r="U1249" i="10"/>
  <c r="S1249" i="10"/>
  <c r="Q1249" i="10"/>
  <c r="M1249" i="10"/>
  <c r="K1249" i="10"/>
  <c r="C1249" i="10"/>
  <c r="B1249" i="10"/>
  <c r="U1248" i="10"/>
  <c r="S1248" i="10"/>
  <c r="Q1248" i="10"/>
  <c r="M1248" i="10"/>
  <c r="K1248" i="10"/>
  <c r="C1248" i="10"/>
  <c r="B1248" i="10"/>
  <c r="U1247" i="10"/>
  <c r="S1247" i="10"/>
  <c r="Q1247" i="10"/>
  <c r="M1247" i="10"/>
  <c r="K1247" i="10"/>
  <c r="C1247" i="10"/>
  <c r="B1247" i="10"/>
  <c r="U1246" i="10"/>
  <c r="S1246" i="10"/>
  <c r="Q1246" i="10"/>
  <c r="M1246" i="10"/>
  <c r="K1246" i="10"/>
  <c r="C1246" i="10"/>
  <c r="B1246" i="10"/>
  <c r="U1245" i="10"/>
  <c r="S1245" i="10"/>
  <c r="Q1245" i="10"/>
  <c r="M1245" i="10"/>
  <c r="K1245" i="10"/>
  <c r="C1245" i="10"/>
  <c r="B1245" i="10"/>
  <c r="U1244" i="10"/>
  <c r="S1244" i="10"/>
  <c r="Q1244" i="10"/>
  <c r="M1244" i="10"/>
  <c r="K1244" i="10"/>
  <c r="C1244" i="10"/>
  <c r="B1244" i="10"/>
  <c r="U1243" i="10"/>
  <c r="S1243" i="10"/>
  <c r="Q1243" i="10"/>
  <c r="M1243" i="10"/>
  <c r="K1243" i="10"/>
  <c r="C1243" i="10"/>
  <c r="B1243" i="10"/>
  <c r="U1242" i="10"/>
  <c r="S1242" i="10"/>
  <c r="Q1242" i="10"/>
  <c r="M1242" i="10"/>
  <c r="K1242" i="10"/>
  <c r="C1242" i="10"/>
  <c r="B1242" i="10"/>
  <c r="U1241" i="10"/>
  <c r="S1241" i="10"/>
  <c r="Q1241" i="10"/>
  <c r="M1241" i="10"/>
  <c r="K1241" i="10"/>
  <c r="C1241" i="10"/>
  <c r="B1241" i="10"/>
  <c r="U1240" i="10"/>
  <c r="S1240" i="10"/>
  <c r="Q1240" i="10"/>
  <c r="M1240" i="10"/>
  <c r="K1240" i="10"/>
  <c r="C1240" i="10"/>
  <c r="B1240" i="10"/>
  <c r="U1239" i="10"/>
  <c r="S1239" i="10"/>
  <c r="Q1239" i="10"/>
  <c r="M1239" i="10"/>
  <c r="K1239" i="10"/>
  <c r="C1239" i="10"/>
  <c r="B1239" i="10"/>
  <c r="U1238" i="10"/>
  <c r="S1238" i="10"/>
  <c r="Q1238" i="10"/>
  <c r="M1238" i="10"/>
  <c r="K1238" i="10"/>
  <c r="C1238" i="10"/>
  <c r="B1238" i="10"/>
  <c r="U1237" i="10"/>
  <c r="S1237" i="10"/>
  <c r="Q1237" i="10"/>
  <c r="M1237" i="10"/>
  <c r="K1237" i="10"/>
  <c r="C1237" i="10"/>
  <c r="B1237" i="10"/>
  <c r="U1236" i="10"/>
  <c r="S1236" i="10"/>
  <c r="Q1236" i="10"/>
  <c r="M1236" i="10"/>
  <c r="K1236" i="10"/>
  <c r="C1236" i="10"/>
  <c r="B1236" i="10"/>
  <c r="U1235" i="10"/>
  <c r="S1235" i="10"/>
  <c r="Q1235" i="10"/>
  <c r="M1235" i="10"/>
  <c r="K1235" i="10"/>
  <c r="C1235" i="10"/>
  <c r="B1235" i="10"/>
  <c r="U1234" i="10"/>
  <c r="S1234" i="10"/>
  <c r="Q1234" i="10"/>
  <c r="M1234" i="10"/>
  <c r="K1234" i="10"/>
  <c r="C1234" i="10"/>
  <c r="B1234" i="10"/>
  <c r="U1233" i="10"/>
  <c r="S1233" i="10"/>
  <c r="Q1233" i="10"/>
  <c r="M1233" i="10"/>
  <c r="K1233" i="10"/>
  <c r="C1233" i="10"/>
  <c r="B1233" i="10"/>
  <c r="U1232" i="10"/>
  <c r="S1232" i="10"/>
  <c r="Q1232" i="10"/>
  <c r="M1232" i="10"/>
  <c r="K1232" i="10"/>
  <c r="C1232" i="10"/>
  <c r="B1232" i="10"/>
  <c r="D1228" i="10"/>
  <c r="D1225" i="10"/>
  <c r="D1224" i="10"/>
  <c r="U1209" i="10"/>
  <c r="S1209" i="10"/>
  <c r="Q1209" i="10"/>
  <c r="M1209" i="10"/>
  <c r="K1209" i="10"/>
  <c r="C1209" i="10"/>
  <c r="B1209" i="10"/>
  <c r="U1208" i="10"/>
  <c r="S1208" i="10"/>
  <c r="Q1208" i="10"/>
  <c r="M1208" i="10"/>
  <c r="K1208" i="10"/>
  <c r="C1208" i="10"/>
  <c r="B1208" i="10"/>
  <c r="U1207" i="10"/>
  <c r="S1207" i="10"/>
  <c r="Q1207" i="10"/>
  <c r="M1207" i="10"/>
  <c r="K1207" i="10"/>
  <c r="C1207" i="10"/>
  <c r="B1207" i="10"/>
  <c r="U1206" i="10"/>
  <c r="S1206" i="10"/>
  <c r="Q1206" i="10"/>
  <c r="M1206" i="10"/>
  <c r="K1206" i="10"/>
  <c r="C1206" i="10"/>
  <c r="B1206" i="10"/>
  <c r="U1205" i="10"/>
  <c r="S1205" i="10"/>
  <c r="Q1205" i="10"/>
  <c r="M1205" i="10"/>
  <c r="K1205" i="10"/>
  <c r="C1205" i="10"/>
  <c r="B1205" i="10"/>
  <c r="U1204" i="10"/>
  <c r="S1204" i="10"/>
  <c r="Q1204" i="10"/>
  <c r="M1204" i="10"/>
  <c r="K1204" i="10"/>
  <c r="C1204" i="10"/>
  <c r="B1204" i="10"/>
  <c r="U1203" i="10"/>
  <c r="S1203" i="10"/>
  <c r="Q1203" i="10"/>
  <c r="M1203" i="10"/>
  <c r="K1203" i="10"/>
  <c r="C1203" i="10"/>
  <c r="B1203" i="10"/>
  <c r="U1202" i="10"/>
  <c r="S1202" i="10"/>
  <c r="Q1202" i="10"/>
  <c r="M1202" i="10"/>
  <c r="K1202" i="10"/>
  <c r="C1202" i="10"/>
  <c r="B1202" i="10"/>
  <c r="U1201" i="10"/>
  <c r="S1201" i="10"/>
  <c r="Q1201" i="10"/>
  <c r="M1201" i="10"/>
  <c r="K1201" i="10"/>
  <c r="C1201" i="10"/>
  <c r="B1201" i="10"/>
  <c r="U1200" i="10"/>
  <c r="S1200" i="10"/>
  <c r="Q1200" i="10"/>
  <c r="M1200" i="10"/>
  <c r="K1200" i="10"/>
  <c r="C1200" i="10"/>
  <c r="B1200" i="10"/>
  <c r="U1199" i="10"/>
  <c r="S1199" i="10"/>
  <c r="Q1199" i="10"/>
  <c r="M1199" i="10"/>
  <c r="K1199" i="10"/>
  <c r="C1199" i="10"/>
  <c r="B1199" i="10"/>
  <c r="U1198" i="10"/>
  <c r="S1198" i="10"/>
  <c r="Q1198" i="10"/>
  <c r="M1198" i="10"/>
  <c r="K1198" i="10"/>
  <c r="C1198" i="10"/>
  <c r="B1198" i="10"/>
  <c r="U1197" i="10"/>
  <c r="S1197" i="10"/>
  <c r="Q1197" i="10"/>
  <c r="M1197" i="10"/>
  <c r="K1197" i="10"/>
  <c r="C1197" i="10"/>
  <c r="B1197" i="10"/>
  <c r="U1196" i="10"/>
  <c r="S1196" i="10"/>
  <c r="Q1196" i="10"/>
  <c r="M1196" i="10"/>
  <c r="K1196" i="10"/>
  <c r="C1196" i="10"/>
  <c r="B1196" i="10"/>
  <c r="U1195" i="10"/>
  <c r="S1195" i="10"/>
  <c r="Q1195" i="10"/>
  <c r="M1195" i="10"/>
  <c r="K1195" i="10"/>
  <c r="C1195" i="10"/>
  <c r="B1195" i="10"/>
  <c r="U1194" i="10"/>
  <c r="S1194" i="10"/>
  <c r="Q1194" i="10"/>
  <c r="M1194" i="10"/>
  <c r="K1194" i="10"/>
  <c r="C1194" i="10"/>
  <c r="B1194" i="10"/>
  <c r="U1193" i="10"/>
  <c r="S1193" i="10"/>
  <c r="Q1193" i="10"/>
  <c r="M1193" i="10"/>
  <c r="K1193" i="10"/>
  <c r="C1193" i="10"/>
  <c r="B1193" i="10"/>
  <c r="U1192" i="10"/>
  <c r="S1192" i="10"/>
  <c r="Q1192" i="10"/>
  <c r="M1192" i="10"/>
  <c r="K1192" i="10"/>
  <c r="C1192" i="10"/>
  <c r="B1192" i="10"/>
  <c r="D1188" i="10"/>
  <c r="D1185" i="10"/>
  <c r="D1184" i="10"/>
  <c r="U1170" i="10"/>
  <c r="S1170" i="10"/>
  <c r="Q1170" i="10"/>
  <c r="M1170" i="10"/>
  <c r="K1170" i="10"/>
  <c r="C1170" i="10"/>
  <c r="B1170" i="10"/>
  <c r="U1169" i="10"/>
  <c r="S1169" i="10"/>
  <c r="Q1169" i="10"/>
  <c r="M1169" i="10"/>
  <c r="K1169" i="10"/>
  <c r="C1169" i="10"/>
  <c r="B1169" i="10"/>
  <c r="U1168" i="10"/>
  <c r="S1168" i="10"/>
  <c r="Q1168" i="10"/>
  <c r="M1168" i="10"/>
  <c r="K1168" i="10"/>
  <c r="C1168" i="10"/>
  <c r="B1168" i="10"/>
  <c r="U1167" i="10"/>
  <c r="S1167" i="10"/>
  <c r="Q1167" i="10"/>
  <c r="M1167" i="10"/>
  <c r="K1167" i="10"/>
  <c r="C1167" i="10"/>
  <c r="B1167" i="10"/>
  <c r="U1166" i="10"/>
  <c r="S1166" i="10"/>
  <c r="Q1166" i="10"/>
  <c r="M1166" i="10"/>
  <c r="K1166" i="10"/>
  <c r="C1166" i="10"/>
  <c r="B1166" i="10"/>
  <c r="U1165" i="10"/>
  <c r="S1165" i="10"/>
  <c r="Q1165" i="10"/>
  <c r="M1165" i="10"/>
  <c r="K1165" i="10"/>
  <c r="C1165" i="10"/>
  <c r="B1165" i="10"/>
  <c r="U1164" i="10"/>
  <c r="S1164" i="10"/>
  <c r="Q1164" i="10"/>
  <c r="M1164" i="10"/>
  <c r="K1164" i="10"/>
  <c r="C1164" i="10"/>
  <c r="B1164" i="10"/>
  <c r="U1163" i="10"/>
  <c r="S1163" i="10"/>
  <c r="Q1163" i="10"/>
  <c r="M1163" i="10"/>
  <c r="K1163" i="10"/>
  <c r="C1163" i="10"/>
  <c r="B1163" i="10"/>
  <c r="U1162" i="10"/>
  <c r="S1162" i="10"/>
  <c r="Q1162" i="10"/>
  <c r="M1162" i="10"/>
  <c r="K1162" i="10"/>
  <c r="C1162" i="10"/>
  <c r="B1162" i="10"/>
  <c r="U1161" i="10"/>
  <c r="S1161" i="10"/>
  <c r="Q1161" i="10"/>
  <c r="M1161" i="10"/>
  <c r="K1161" i="10"/>
  <c r="C1161" i="10"/>
  <c r="B1161" i="10"/>
  <c r="U1160" i="10"/>
  <c r="S1160" i="10"/>
  <c r="Q1160" i="10"/>
  <c r="M1160" i="10"/>
  <c r="K1160" i="10"/>
  <c r="C1160" i="10"/>
  <c r="B1160" i="10"/>
  <c r="U1159" i="10"/>
  <c r="S1159" i="10"/>
  <c r="Q1159" i="10"/>
  <c r="M1159" i="10"/>
  <c r="K1159" i="10"/>
  <c r="C1159" i="10"/>
  <c r="B1159" i="10"/>
  <c r="U1158" i="10"/>
  <c r="S1158" i="10"/>
  <c r="Q1158" i="10"/>
  <c r="M1158" i="10"/>
  <c r="K1158" i="10"/>
  <c r="C1158" i="10"/>
  <c r="B1158" i="10"/>
  <c r="U1157" i="10"/>
  <c r="S1157" i="10"/>
  <c r="Q1157" i="10"/>
  <c r="M1157" i="10"/>
  <c r="K1157" i="10"/>
  <c r="C1157" i="10"/>
  <c r="B1157" i="10"/>
  <c r="U1156" i="10"/>
  <c r="S1156" i="10"/>
  <c r="Q1156" i="10"/>
  <c r="M1156" i="10"/>
  <c r="K1156" i="10"/>
  <c r="C1156" i="10"/>
  <c r="B1156" i="10"/>
  <c r="U1155" i="10"/>
  <c r="S1155" i="10"/>
  <c r="Q1155" i="10"/>
  <c r="M1155" i="10"/>
  <c r="K1155" i="10"/>
  <c r="C1155" i="10"/>
  <c r="B1155" i="10"/>
  <c r="U1154" i="10"/>
  <c r="S1154" i="10"/>
  <c r="Q1154" i="10"/>
  <c r="M1154" i="10"/>
  <c r="K1154" i="10"/>
  <c r="C1154" i="10"/>
  <c r="B1154" i="10"/>
  <c r="U1153" i="10"/>
  <c r="S1153" i="10"/>
  <c r="Q1153" i="10"/>
  <c r="M1153" i="10"/>
  <c r="K1153" i="10"/>
  <c r="C1153" i="10"/>
  <c r="B1153" i="10"/>
  <c r="D1149" i="10"/>
  <c r="D1146" i="10"/>
  <c r="D1145" i="10"/>
  <c r="U1130" i="10"/>
  <c r="S1130" i="10"/>
  <c r="Q1130" i="10"/>
  <c r="M1130" i="10"/>
  <c r="K1130" i="10"/>
  <c r="C1130" i="10"/>
  <c r="B1130" i="10"/>
  <c r="U1129" i="10"/>
  <c r="S1129" i="10"/>
  <c r="Q1129" i="10"/>
  <c r="M1129" i="10"/>
  <c r="K1129" i="10"/>
  <c r="C1129" i="10"/>
  <c r="B1129" i="10"/>
  <c r="U1128" i="10"/>
  <c r="S1128" i="10"/>
  <c r="Q1128" i="10"/>
  <c r="M1128" i="10"/>
  <c r="K1128" i="10"/>
  <c r="C1128" i="10"/>
  <c r="B1128" i="10"/>
  <c r="U1127" i="10"/>
  <c r="S1127" i="10"/>
  <c r="Q1127" i="10"/>
  <c r="M1127" i="10"/>
  <c r="K1127" i="10"/>
  <c r="C1127" i="10"/>
  <c r="B1127" i="10"/>
  <c r="U1126" i="10"/>
  <c r="S1126" i="10"/>
  <c r="Q1126" i="10"/>
  <c r="M1126" i="10"/>
  <c r="K1126" i="10"/>
  <c r="C1126" i="10"/>
  <c r="B1126" i="10"/>
  <c r="U1125" i="10"/>
  <c r="S1125" i="10"/>
  <c r="Q1125" i="10"/>
  <c r="M1125" i="10"/>
  <c r="K1125" i="10"/>
  <c r="C1125" i="10"/>
  <c r="B1125" i="10"/>
  <c r="U1124" i="10"/>
  <c r="S1124" i="10"/>
  <c r="Q1124" i="10"/>
  <c r="M1124" i="10"/>
  <c r="K1124" i="10"/>
  <c r="C1124" i="10"/>
  <c r="B1124" i="10"/>
  <c r="U1123" i="10"/>
  <c r="S1123" i="10"/>
  <c r="Q1123" i="10"/>
  <c r="M1123" i="10"/>
  <c r="K1123" i="10"/>
  <c r="C1123" i="10"/>
  <c r="B1123" i="10"/>
  <c r="U1122" i="10"/>
  <c r="S1122" i="10"/>
  <c r="Q1122" i="10"/>
  <c r="M1122" i="10"/>
  <c r="K1122" i="10"/>
  <c r="C1122" i="10"/>
  <c r="B1122" i="10"/>
  <c r="U1121" i="10"/>
  <c r="S1121" i="10"/>
  <c r="Q1121" i="10"/>
  <c r="M1121" i="10"/>
  <c r="K1121" i="10"/>
  <c r="C1121" i="10"/>
  <c r="B1121" i="10"/>
  <c r="U1120" i="10"/>
  <c r="S1120" i="10"/>
  <c r="Q1120" i="10"/>
  <c r="M1120" i="10"/>
  <c r="K1120" i="10"/>
  <c r="C1120" i="10"/>
  <c r="B1120" i="10"/>
  <c r="U1119" i="10"/>
  <c r="S1119" i="10"/>
  <c r="Q1119" i="10"/>
  <c r="M1119" i="10"/>
  <c r="K1119" i="10"/>
  <c r="C1119" i="10"/>
  <c r="B1119" i="10"/>
  <c r="U1118" i="10"/>
  <c r="S1118" i="10"/>
  <c r="Q1118" i="10"/>
  <c r="M1118" i="10"/>
  <c r="K1118" i="10"/>
  <c r="C1118" i="10"/>
  <c r="B1118" i="10"/>
  <c r="U1117" i="10"/>
  <c r="S1117" i="10"/>
  <c r="Q1117" i="10"/>
  <c r="M1117" i="10"/>
  <c r="K1117" i="10"/>
  <c r="C1117" i="10"/>
  <c r="B1117" i="10"/>
  <c r="U1116" i="10"/>
  <c r="S1116" i="10"/>
  <c r="Q1116" i="10"/>
  <c r="M1116" i="10"/>
  <c r="K1116" i="10"/>
  <c r="C1116" i="10"/>
  <c r="B1116" i="10"/>
  <c r="U1115" i="10"/>
  <c r="S1115" i="10"/>
  <c r="Q1115" i="10"/>
  <c r="M1115" i="10"/>
  <c r="K1115" i="10"/>
  <c r="C1115" i="10"/>
  <c r="B1115" i="10"/>
  <c r="U1114" i="10"/>
  <c r="S1114" i="10"/>
  <c r="Q1114" i="10"/>
  <c r="M1114" i="10"/>
  <c r="K1114" i="10"/>
  <c r="C1114" i="10"/>
  <c r="B1114" i="10"/>
  <c r="U1113" i="10"/>
  <c r="S1113" i="10"/>
  <c r="Q1113" i="10"/>
  <c r="M1113" i="10"/>
  <c r="K1113" i="10"/>
  <c r="C1113" i="10"/>
  <c r="B1113" i="10"/>
  <c r="D1109" i="10"/>
  <c r="D1106" i="10"/>
  <c r="D1105" i="10"/>
  <c r="U1091" i="10"/>
  <c r="S1091" i="10"/>
  <c r="Q1091" i="10"/>
  <c r="M1091" i="10"/>
  <c r="K1091" i="10"/>
  <c r="C1091" i="10"/>
  <c r="B1091" i="10"/>
  <c r="U1090" i="10"/>
  <c r="S1090" i="10"/>
  <c r="Q1090" i="10"/>
  <c r="M1090" i="10"/>
  <c r="K1090" i="10"/>
  <c r="C1090" i="10"/>
  <c r="B1090" i="10"/>
  <c r="U1089" i="10"/>
  <c r="S1089" i="10"/>
  <c r="Q1089" i="10"/>
  <c r="M1089" i="10"/>
  <c r="K1089" i="10"/>
  <c r="C1089" i="10"/>
  <c r="B1089" i="10"/>
  <c r="U1088" i="10"/>
  <c r="S1088" i="10"/>
  <c r="Q1088" i="10"/>
  <c r="M1088" i="10"/>
  <c r="K1088" i="10"/>
  <c r="C1088" i="10"/>
  <c r="B1088" i="10"/>
  <c r="U1087" i="10"/>
  <c r="S1087" i="10"/>
  <c r="Q1087" i="10"/>
  <c r="M1087" i="10"/>
  <c r="K1087" i="10"/>
  <c r="C1087" i="10"/>
  <c r="B1087" i="10"/>
  <c r="U1086" i="10"/>
  <c r="S1086" i="10"/>
  <c r="Q1086" i="10"/>
  <c r="M1086" i="10"/>
  <c r="K1086" i="10"/>
  <c r="C1086" i="10"/>
  <c r="B1086" i="10"/>
  <c r="U1085" i="10"/>
  <c r="S1085" i="10"/>
  <c r="Q1085" i="10"/>
  <c r="M1085" i="10"/>
  <c r="K1085" i="10"/>
  <c r="C1085" i="10"/>
  <c r="B1085" i="10"/>
  <c r="U1084" i="10"/>
  <c r="S1084" i="10"/>
  <c r="Q1084" i="10"/>
  <c r="M1084" i="10"/>
  <c r="K1084" i="10"/>
  <c r="C1084" i="10"/>
  <c r="B1084" i="10"/>
  <c r="U1083" i="10"/>
  <c r="S1083" i="10"/>
  <c r="Q1083" i="10"/>
  <c r="M1083" i="10"/>
  <c r="K1083" i="10"/>
  <c r="C1083" i="10"/>
  <c r="B1083" i="10"/>
  <c r="U1082" i="10"/>
  <c r="S1082" i="10"/>
  <c r="Q1082" i="10"/>
  <c r="M1082" i="10"/>
  <c r="K1082" i="10"/>
  <c r="C1082" i="10"/>
  <c r="B1082" i="10"/>
  <c r="U1081" i="10"/>
  <c r="S1081" i="10"/>
  <c r="Q1081" i="10"/>
  <c r="M1081" i="10"/>
  <c r="K1081" i="10"/>
  <c r="C1081" i="10"/>
  <c r="B1081" i="10"/>
  <c r="U1080" i="10"/>
  <c r="S1080" i="10"/>
  <c r="Q1080" i="10"/>
  <c r="M1080" i="10"/>
  <c r="K1080" i="10"/>
  <c r="C1080" i="10"/>
  <c r="B1080" i="10"/>
  <c r="U1079" i="10"/>
  <c r="S1079" i="10"/>
  <c r="Q1079" i="10"/>
  <c r="M1079" i="10"/>
  <c r="K1079" i="10"/>
  <c r="C1079" i="10"/>
  <c r="B1079" i="10"/>
  <c r="U1078" i="10"/>
  <c r="S1078" i="10"/>
  <c r="Q1078" i="10"/>
  <c r="M1078" i="10"/>
  <c r="K1078" i="10"/>
  <c r="C1078" i="10"/>
  <c r="B1078" i="10"/>
  <c r="U1077" i="10"/>
  <c r="S1077" i="10"/>
  <c r="Q1077" i="10"/>
  <c r="M1077" i="10"/>
  <c r="K1077" i="10"/>
  <c r="C1077" i="10"/>
  <c r="B1077" i="10"/>
  <c r="U1076" i="10"/>
  <c r="S1076" i="10"/>
  <c r="Q1076" i="10"/>
  <c r="M1076" i="10"/>
  <c r="K1076" i="10"/>
  <c r="C1076" i="10"/>
  <c r="B1076" i="10"/>
  <c r="U1075" i="10"/>
  <c r="S1075" i="10"/>
  <c r="Q1075" i="10"/>
  <c r="M1075" i="10"/>
  <c r="K1075" i="10"/>
  <c r="C1075" i="10"/>
  <c r="B1075" i="10"/>
  <c r="U1074" i="10"/>
  <c r="S1074" i="10"/>
  <c r="Q1074" i="10"/>
  <c r="M1074" i="10"/>
  <c r="K1074" i="10"/>
  <c r="C1074" i="10"/>
  <c r="B1074" i="10"/>
  <c r="D1070" i="10"/>
  <c r="D1067" i="10"/>
  <c r="D1066" i="10"/>
  <c r="U1051" i="10"/>
  <c r="S1051" i="10"/>
  <c r="Q1051" i="10"/>
  <c r="M1051" i="10"/>
  <c r="K1051" i="10"/>
  <c r="C1051" i="10"/>
  <c r="B1051" i="10"/>
  <c r="U1050" i="10"/>
  <c r="S1050" i="10"/>
  <c r="Q1050" i="10"/>
  <c r="M1050" i="10"/>
  <c r="K1050" i="10"/>
  <c r="C1050" i="10"/>
  <c r="B1050" i="10"/>
  <c r="U1049" i="10"/>
  <c r="S1049" i="10"/>
  <c r="Q1049" i="10"/>
  <c r="M1049" i="10"/>
  <c r="K1049" i="10"/>
  <c r="C1049" i="10"/>
  <c r="B1049" i="10"/>
  <c r="U1048" i="10"/>
  <c r="S1048" i="10"/>
  <c r="Q1048" i="10"/>
  <c r="M1048" i="10"/>
  <c r="K1048" i="10"/>
  <c r="C1048" i="10"/>
  <c r="B1048" i="10"/>
  <c r="U1047" i="10"/>
  <c r="S1047" i="10"/>
  <c r="Q1047" i="10"/>
  <c r="M1047" i="10"/>
  <c r="K1047" i="10"/>
  <c r="C1047" i="10"/>
  <c r="B1047" i="10"/>
  <c r="U1046" i="10"/>
  <c r="S1046" i="10"/>
  <c r="Q1046" i="10"/>
  <c r="M1046" i="10"/>
  <c r="K1046" i="10"/>
  <c r="C1046" i="10"/>
  <c r="B1046" i="10"/>
  <c r="U1045" i="10"/>
  <c r="S1045" i="10"/>
  <c r="Q1045" i="10"/>
  <c r="M1045" i="10"/>
  <c r="K1045" i="10"/>
  <c r="C1045" i="10"/>
  <c r="B1045" i="10"/>
  <c r="U1044" i="10"/>
  <c r="S1044" i="10"/>
  <c r="Q1044" i="10"/>
  <c r="M1044" i="10"/>
  <c r="K1044" i="10"/>
  <c r="C1044" i="10"/>
  <c r="B1044" i="10"/>
  <c r="U1043" i="10"/>
  <c r="S1043" i="10"/>
  <c r="Q1043" i="10"/>
  <c r="M1043" i="10"/>
  <c r="K1043" i="10"/>
  <c r="C1043" i="10"/>
  <c r="B1043" i="10"/>
  <c r="U1042" i="10"/>
  <c r="S1042" i="10"/>
  <c r="Q1042" i="10"/>
  <c r="M1042" i="10"/>
  <c r="K1042" i="10"/>
  <c r="C1042" i="10"/>
  <c r="B1042" i="10"/>
  <c r="U1041" i="10"/>
  <c r="S1041" i="10"/>
  <c r="Q1041" i="10"/>
  <c r="M1041" i="10"/>
  <c r="K1041" i="10"/>
  <c r="C1041" i="10"/>
  <c r="B1041" i="10"/>
  <c r="U1040" i="10"/>
  <c r="S1040" i="10"/>
  <c r="Q1040" i="10"/>
  <c r="M1040" i="10"/>
  <c r="K1040" i="10"/>
  <c r="C1040" i="10"/>
  <c r="B1040" i="10"/>
  <c r="U1039" i="10"/>
  <c r="S1039" i="10"/>
  <c r="Q1039" i="10"/>
  <c r="M1039" i="10"/>
  <c r="K1039" i="10"/>
  <c r="C1039" i="10"/>
  <c r="B1039" i="10"/>
  <c r="U1038" i="10"/>
  <c r="S1038" i="10"/>
  <c r="Q1038" i="10"/>
  <c r="M1038" i="10"/>
  <c r="K1038" i="10"/>
  <c r="C1038" i="10"/>
  <c r="B1038" i="10"/>
  <c r="U1037" i="10"/>
  <c r="S1037" i="10"/>
  <c r="Q1037" i="10"/>
  <c r="M1037" i="10"/>
  <c r="K1037" i="10"/>
  <c r="C1037" i="10"/>
  <c r="B1037" i="10"/>
  <c r="U1036" i="10"/>
  <c r="S1036" i="10"/>
  <c r="Q1036" i="10"/>
  <c r="M1036" i="10"/>
  <c r="K1036" i="10"/>
  <c r="C1036" i="10"/>
  <c r="B1036" i="10"/>
  <c r="U1035" i="10"/>
  <c r="S1035" i="10"/>
  <c r="Q1035" i="10"/>
  <c r="M1035" i="10"/>
  <c r="K1035" i="10"/>
  <c r="C1035" i="10"/>
  <c r="B1035" i="10"/>
  <c r="U1034" i="10"/>
  <c r="S1034" i="10"/>
  <c r="Q1034" i="10"/>
  <c r="M1034" i="10"/>
  <c r="K1034" i="10"/>
  <c r="C1034" i="10"/>
  <c r="B1034" i="10"/>
  <c r="D1030" i="10"/>
  <c r="D1027" i="10"/>
  <c r="D1026" i="10"/>
  <c r="U1012" i="10"/>
  <c r="S1012" i="10"/>
  <c r="Q1012" i="10"/>
  <c r="M1012" i="10"/>
  <c r="K1012" i="10"/>
  <c r="C1012" i="10"/>
  <c r="B1012" i="10"/>
  <c r="U1011" i="10"/>
  <c r="S1011" i="10"/>
  <c r="Q1011" i="10"/>
  <c r="M1011" i="10"/>
  <c r="K1011" i="10"/>
  <c r="C1011" i="10"/>
  <c r="B1011" i="10"/>
  <c r="U1010" i="10"/>
  <c r="S1010" i="10"/>
  <c r="Q1010" i="10"/>
  <c r="M1010" i="10"/>
  <c r="K1010" i="10"/>
  <c r="C1010" i="10"/>
  <c r="B1010" i="10"/>
  <c r="U1009" i="10"/>
  <c r="S1009" i="10"/>
  <c r="Q1009" i="10"/>
  <c r="M1009" i="10"/>
  <c r="K1009" i="10"/>
  <c r="C1009" i="10"/>
  <c r="B1009" i="10"/>
  <c r="U1008" i="10"/>
  <c r="S1008" i="10"/>
  <c r="Q1008" i="10"/>
  <c r="M1008" i="10"/>
  <c r="K1008" i="10"/>
  <c r="C1008" i="10"/>
  <c r="B1008" i="10"/>
  <c r="U1007" i="10"/>
  <c r="S1007" i="10"/>
  <c r="Q1007" i="10"/>
  <c r="M1007" i="10"/>
  <c r="K1007" i="10"/>
  <c r="C1007" i="10"/>
  <c r="B1007" i="10"/>
  <c r="U1006" i="10"/>
  <c r="S1006" i="10"/>
  <c r="Q1006" i="10"/>
  <c r="M1006" i="10"/>
  <c r="K1006" i="10"/>
  <c r="C1006" i="10"/>
  <c r="B1006" i="10"/>
  <c r="U1005" i="10"/>
  <c r="S1005" i="10"/>
  <c r="Q1005" i="10"/>
  <c r="M1005" i="10"/>
  <c r="K1005" i="10"/>
  <c r="C1005" i="10"/>
  <c r="B1005" i="10"/>
  <c r="U1004" i="10"/>
  <c r="S1004" i="10"/>
  <c r="Q1004" i="10"/>
  <c r="M1004" i="10"/>
  <c r="K1004" i="10"/>
  <c r="C1004" i="10"/>
  <c r="B1004" i="10"/>
  <c r="U1003" i="10"/>
  <c r="S1003" i="10"/>
  <c r="Q1003" i="10"/>
  <c r="M1003" i="10"/>
  <c r="K1003" i="10"/>
  <c r="C1003" i="10"/>
  <c r="B1003" i="10"/>
  <c r="U1002" i="10"/>
  <c r="S1002" i="10"/>
  <c r="Q1002" i="10"/>
  <c r="M1002" i="10"/>
  <c r="K1002" i="10"/>
  <c r="C1002" i="10"/>
  <c r="B1002" i="10"/>
  <c r="U1001" i="10"/>
  <c r="S1001" i="10"/>
  <c r="Q1001" i="10"/>
  <c r="M1001" i="10"/>
  <c r="K1001" i="10"/>
  <c r="C1001" i="10"/>
  <c r="B1001" i="10"/>
  <c r="U1000" i="10"/>
  <c r="S1000" i="10"/>
  <c r="Q1000" i="10"/>
  <c r="M1000" i="10"/>
  <c r="K1000" i="10"/>
  <c r="C1000" i="10"/>
  <c r="B1000" i="10"/>
  <c r="U999" i="10"/>
  <c r="S999" i="10"/>
  <c r="Q999" i="10"/>
  <c r="M999" i="10"/>
  <c r="K999" i="10"/>
  <c r="C999" i="10"/>
  <c r="B999" i="10"/>
  <c r="U998" i="10"/>
  <c r="S998" i="10"/>
  <c r="Q998" i="10"/>
  <c r="M998" i="10"/>
  <c r="K998" i="10"/>
  <c r="C998" i="10"/>
  <c r="B998" i="10"/>
  <c r="U997" i="10"/>
  <c r="S997" i="10"/>
  <c r="Q997" i="10"/>
  <c r="M997" i="10"/>
  <c r="K997" i="10"/>
  <c r="C997" i="10"/>
  <c r="B997" i="10"/>
  <c r="U996" i="10"/>
  <c r="S996" i="10"/>
  <c r="Q996" i="10"/>
  <c r="M996" i="10"/>
  <c r="K996" i="10"/>
  <c r="C996" i="10"/>
  <c r="B996" i="10"/>
  <c r="U995" i="10"/>
  <c r="S995" i="10"/>
  <c r="Q995" i="10"/>
  <c r="M995" i="10"/>
  <c r="K995" i="10"/>
  <c r="C995" i="10"/>
  <c r="B995" i="10"/>
  <c r="D991" i="10"/>
  <c r="D988" i="10"/>
  <c r="D987" i="10"/>
  <c r="U973" i="10"/>
  <c r="S973" i="10"/>
  <c r="Q973" i="10"/>
  <c r="M973" i="10"/>
  <c r="K973" i="10"/>
  <c r="C973" i="10"/>
  <c r="B973" i="10"/>
  <c r="U972" i="10"/>
  <c r="S972" i="10"/>
  <c r="Q972" i="10"/>
  <c r="M972" i="10"/>
  <c r="K972" i="10"/>
  <c r="C972" i="10"/>
  <c r="B972" i="10"/>
  <c r="U971" i="10"/>
  <c r="S971" i="10"/>
  <c r="Q971" i="10"/>
  <c r="M971" i="10"/>
  <c r="K971" i="10"/>
  <c r="C971" i="10"/>
  <c r="B971" i="10"/>
  <c r="U970" i="10"/>
  <c r="S970" i="10"/>
  <c r="Q970" i="10"/>
  <c r="M970" i="10"/>
  <c r="K970" i="10"/>
  <c r="C970" i="10"/>
  <c r="B970" i="10"/>
  <c r="U969" i="10"/>
  <c r="S969" i="10"/>
  <c r="Q969" i="10"/>
  <c r="M969" i="10"/>
  <c r="K969" i="10"/>
  <c r="C969" i="10"/>
  <c r="B969" i="10"/>
  <c r="U968" i="10"/>
  <c r="S968" i="10"/>
  <c r="Q968" i="10"/>
  <c r="M968" i="10"/>
  <c r="K968" i="10"/>
  <c r="C968" i="10"/>
  <c r="B968" i="10"/>
  <c r="U967" i="10"/>
  <c r="S967" i="10"/>
  <c r="Q967" i="10"/>
  <c r="M967" i="10"/>
  <c r="K967" i="10"/>
  <c r="C967" i="10"/>
  <c r="B967" i="10"/>
  <c r="U966" i="10"/>
  <c r="S966" i="10"/>
  <c r="Q966" i="10"/>
  <c r="M966" i="10"/>
  <c r="K966" i="10"/>
  <c r="C966" i="10"/>
  <c r="B966" i="10"/>
  <c r="U965" i="10"/>
  <c r="S965" i="10"/>
  <c r="Q965" i="10"/>
  <c r="M965" i="10"/>
  <c r="K965" i="10"/>
  <c r="C965" i="10"/>
  <c r="B965" i="10"/>
  <c r="U964" i="10"/>
  <c r="S964" i="10"/>
  <c r="Q964" i="10"/>
  <c r="M964" i="10"/>
  <c r="K964" i="10"/>
  <c r="C964" i="10"/>
  <c r="B964" i="10"/>
  <c r="U963" i="10"/>
  <c r="S963" i="10"/>
  <c r="Q963" i="10"/>
  <c r="M963" i="10"/>
  <c r="K963" i="10"/>
  <c r="C963" i="10"/>
  <c r="B963" i="10"/>
  <c r="U962" i="10"/>
  <c r="S962" i="10"/>
  <c r="Q962" i="10"/>
  <c r="M962" i="10"/>
  <c r="K962" i="10"/>
  <c r="C962" i="10"/>
  <c r="B962" i="10"/>
  <c r="U961" i="10"/>
  <c r="S961" i="10"/>
  <c r="Q961" i="10"/>
  <c r="M961" i="10"/>
  <c r="K961" i="10"/>
  <c r="C961" i="10"/>
  <c r="B961" i="10"/>
  <c r="U960" i="10"/>
  <c r="S960" i="10"/>
  <c r="Q960" i="10"/>
  <c r="M960" i="10"/>
  <c r="K960" i="10"/>
  <c r="C960" i="10"/>
  <c r="B960" i="10"/>
  <c r="U959" i="10"/>
  <c r="S959" i="10"/>
  <c r="Q959" i="10"/>
  <c r="M959" i="10"/>
  <c r="K959" i="10"/>
  <c r="C959" i="10"/>
  <c r="B959" i="10"/>
  <c r="U958" i="10"/>
  <c r="S958" i="10"/>
  <c r="Q958" i="10"/>
  <c r="M958" i="10"/>
  <c r="K958" i="10"/>
  <c r="C958" i="10"/>
  <c r="B958" i="10"/>
  <c r="U957" i="10"/>
  <c r="S957" i="10"/>
  <c r="Q957" i="10"/>
  <c r="M957" i="10"/>
  <c r="K957" i="10"/>
  <c r="C957" i="10"/>
  <c r="B957" i="10"/>
  <c r="U956" i="10"/>
  <c r="S956" i="10"/>
  <c r="Q956" i="10"/>
  <c r="M956" i="10"/>
  <c r="K956" i="10"/>
  <c r="C956" i="10"/>
  <c r="B956" i="10"/>
  <c r="D952" i="10"/>
  <c r="D949" i="10"/>
  <c r="D948" i="10"/>
  <c r="U933" i="10"/>
  <c r="S933" i="10"/>
  <c r="Q933" i="10"/>
  <c r="M933" i="10"/>
  <c r="K933" i="10"/>
  <c r="C933" i="10"/>
  <c r="B933" i="10"/>
  <c r="U932" i="10"/>
  <c r="S932" i="10"/>
  <c r="Q932" i="10"/>
  <c r="M932" i="10"/>
  <c r="K932" i="10"/>
  <c r="C932" i="10"/>
  <c r="B932" i="10"/>
  <c r="U931" i="10"/>
  <c r="S931" i="10"/>
  <c r="Q931" i="10"/>
  <c r="M931" i="10"/>
  <c r="K931" i="10"/>
  <c r="C931" i="10"/>
  <c r="B931" i="10"/>
  <c r="U930" i="10"/>
  <c r="S930" i="10"/>
  <c r="Q930" i="10"/>
  <c r="M930" i="10"/>
  <c r="K930" i="10"/>
  <c r="C930" i="10"/>
  <c r="B930" i="10"/>
  <c r="U929" i="10"/>
  <c r="S929" i="10"/>
  <c r="Q929" i="10"/>
  <c r="M929" i="10"/>
  <c r="K929" i="10"/>
  <c r="C929" i="10"/>
  <c r="B929" i="10"/>
  <c r="U928" i="10"/>
  <c r="S928" i="10"/>
  <c r="Q928" i="10"/>
  <c r="M928" i="10"/>
  <c r="K928" i="10"/>
  <c r="C928" i="10"/>
  <c r="B928" i="10"/>
  <c r="U927" i="10"/>
  <c r="S927" i="10"/>
  <c r="Q927" i="10"/>
  <c r="M927" i="10"/>
  <c r="K927" i="10"/>
  <c r="C927" i="10"/>
  <c r="B927" i="10"/>
  <c r="U926" i="10"/>
  <c r="S926" i="10"/>
  <c r="Q926" i="10"/>
  <c r="M926" i="10"/>
  <c r="K926" i="10"/>
  <c r="C926" i="10"/>
  <c r="B926" i="10"/>
  <c r="U925" i="10"/>
  <c r="S925" i="10"/>
  <c r="Q925" i="10"/>
  <c r="M925" i="10"/>
  <c r="K925" i="10"/>
  <c r="C925" i="10"/>
  <c r="B925" i="10"/>
  <c r="U924" i="10"/>
  <c r="S924" i="10"/>
  <c r="Q924" i="10"/>
  <c r="M924" i="10"/>
  <c r="K924" i="10"/>
  <c r="C924" i="10"/>
  <c r="B924" i="10"/>
  <c r="U923" i="10"/>
  <c r="S923" i="10"/>
  <c r="Q923" i="10"/>
  <c r="M923" i="10"/>
  <c r="K923" i="10"/>
  <c r="C923" i="10"/>
  <c r="B923" i="10"/>
  <c r="U922" i="10"/>
  <c r="S922" i="10"/>
  <c r="Q922" i="10"/>
  <c r="M922" i="10"/>
  <c r="K922" i="10"/>
  <c r="C922" i="10"/>
  <c r="B922" i="10"/>
  <c r="U921" i="10"/>
  <c r="S921" i="10"/>
  <c r="Q921" i="10"/>
  <c r="M921" i="10"/>
  <c r="K921" i="10"/>
  <c r="C921" i="10"/>
  <c r="B921" i="10"/>
  <c r="U920" i="10"/>
  <c r="S920" i="10"/>
  <c r="Q920" i="10"/>
  <c r="M920" i="10"/>
  <c r="K920" i="10"/>
  <c r="C920" i="10"/>
  <c r="B920" i="10"/>
  <c r="U919" i="10"/>
  <c r="S919" i="10"/>
  <c r="Q919" i="10"/>
  <c r="M919" i="10"/>
  <c r="K919" i="10"/>
  <c r="C919" i="10"/>
  <c r="B919" i="10"/>
  <c r="U918" i="10"/>
  <c r="S918" i="10"/>
  <c r="Q918" i="10"/>
  <c r="M918" i="10"/>
  <c r="K918" i="10"/>
  <c r="C918" i="10"/>
  <c r="B918" i="10"/>
  <c r="U917" i="10"/>
  <c r="S917" i="10"/>
  <c r="Q917" i="10"/>
  <c r="M917" i="10"/>
  <c r="K917" i="10"/>
  <c r="C917" i="10"/>
  <c r="B917" i="10"/>
  <c r="U916" i="10"/>
  <c r="S916" i="10"/>
  <c r="Q916" i="10"/>
  <c r="M916" i="10"/>
  <c r="K916" i="10"/>
  <c r="C916" i="10"/>
  <c r="B916" i="10"/>
  <c r="D912" i="10"/>
  <c r="D909" i="10"/>
  <c r="D908" i="10"/>
  <c r="U894" i="10"/>
  <c r="S894" i="10"/>
  <c r="Q894" i="10"/>
  <c r="M894" i="10"/>
  <c r="K894" i="10"/>
  <c r="C894" i="10"/>
  <c r="B894" i="10"/>
  <c r="U893" i="10"/>
  <c r="S893" i="10"/>
  <c r="Q893" i="10"/>
  <c r="M893" i="10"/>
  <c r="K893" i="10"/>
  <c r="C893" i="10"/>
  <c r="B893" i="10"/>
  <c r="U892" i="10"/>
  <c r="S892" i="10"/>
  <c r="Q892" i="10"/>
  <c r="M892" i="10"/>
  <c r="K892" i="10"/>
  <c r="C892" i="10"/>
  <c r="B892" i="10"/>
  <c r="U891" i="10"/>
  <c r="S891" i="10"/>
  <c r="Q891" i="10"/>
  <c r="M891" i="10"/>
  <c r="K891" i="10"/>
  <c r="C891" i="10"/>
  <c r="B891" i="10"/>
  <c r="U890" i="10"/>
  <c r="S890" i="10"/>
  <c r="Q890" i="10"/>
  <c r="M890" i="10"/>
  <c r="K890" i="10"/>
  <c r="C890" i="10"/>
  <c r="B890" i="10"/>
  <c r="U889" i="10"/>
  <c r="S889" i="10"/>
  <c r="Q889" i="10"/>
  <c r="M889" i="10"/>
  <c r="K889" i="10"/>
  <c r="C889" i="10"/>
  <c r="B889" i="10"/>
  <c r="U888" i="10"/>
  <c r="S888" i="10"/>
  <c r="Q888" i="10"/>
  <c r="M888" i="10"/>
  <c r="K888" i="10"/>
  <c r="C888" i="10"/>
  <c r="B888" i="10"/>
  <c r="U887" i="10"/>
  <c r="S887" i="10"/>
  <c r="Q887" i="10"/>
  <c r="M887" i="10"/>
  <c r="K887" i="10"/>
  <c r="C887" i="10"/>
  <c r="B887" i="10"/>
  <c r="U886" i="10"/>
  <c r="S886" i="10"/>
  <c r="Q886" i="10"/>
  <c r="M886" i="10"/>
  <c r="K886" i="10"/>
  <c r="C886" i="10"/>
  <c r="B886" i="10"/>
  <c r="U885" i="10"/>
  <c r="S885" i="10"/>
  <c r="Q885" i="10"/>
  <c r="M885" i="10"/>
  <c r="K885" i="10"/>
  <c r="C885" i="10"/>
  <c r="B885" i="10"/>
  <c r="U884" i="10"/>
  <c r="S884" i="10"/>
  <c r="Q884" i="10"/>
  <c r="M884" i="10"/>
  <c r="K884" i="10"/>
  <c r="C884" i="10"/>
  <c r="B884" i="10"/>
  <c r="U883" i="10"/>
  <c r="S883" i="10"/>
  <c r="Q883" i="10"/>
  <c r="M883" i="10"/>
  <c r="K883" i="10"/>
  <c r="C883" i="10"/>
  <c r="B883" i="10"/>
  <c r="U882" i="10"/>
  <c r="S882" i="10"/>
  <c r="Q882" i="10"/>
  <c r="M882" i="10"/>
  <c r="K882" i="10"/>
  <c r="C882" i="10"/>
  <c r="B882" i="10"/>
  <c r="U881" i="10"/>
  <c r="S881" i="10"/>
  <c r="Q881" i="10"/>
  <c r="M881" i="10"/>
  <c r="K881" i="10"/>
  <c r="C881" i="10"/>
  <c r="B881" i="10"/>
  <c r="U880" i="10"/>
  <c r="S880" i="10"/>
  <c r="Q880" i="10"/>
  <c r="M880" i="10"/>
  <c r="K880" i="10"/>
  <c r="C880" i="10"/>
  <c r="B880" i="10"/>
  <c r="U879" i="10"/>
  <c r="S879" i="10"/>
  <c r="Q879" i="10"/>
  <c r="M879" i="10"/>
  <c r="K879" i="10"/>
  <c r="C879" i="10"/>
  <c r="B879" i="10"/>
  <c r="U878" i="10"/>
  <c r="S878" i="10"/>
  <c r="Q878" i="10"/>
  <c r="M878" i="10"/>
  <c r="K878" i="10"/>
  <c r="C878" i="10"/>
  <c r="B878" i="10"/>
  <c r="U877" i="10"/>
  <c r="S877" i="10"/>
  <c r="Q877" i="10"/>
  <c r="M877" i="10"/>
  <c r="K877" i="10"/>
  <c r="C877" i="10"/>
  <c r="B877" i="10"/>
  <c r="D873" i="10"/>
  <c r="D870" i="10"/>
  <c r="D869" i="10"/>
  <c r="U854" i="10"/>
  <c r="S854" i="10"/>
  <c r="Q854" i="10"/>
  <c r="M854" i="10"/>
  <c r="K854" i="10"/>
  <c r="C854" i="10"/>
  <c r="B854" i="10"/>
  <c r="U853" i="10"/>
  <c r="S853" i="10"/>
  <c r="Q853" i="10"/>
  <c r="M853" i="10"/>
  <c r="K853" i="10"/>
  <c r="C853" i="10"/>
  <c r="B853" i="10"/>
  <c r="U852" i="10"/>
  <c r="S852" i="10"/>
  <c r="Q852" i="10"/>
  <c r="M852" i="10"/>
  <c r="K852" i="10"/>
  <c r="C852" i="10"/>
  <c r="B852" i="10"/>
  <c r="U851" i="10"/>
  <c r="S851" i="10"/>
  <c r="Q851" i="10"/>
  <c r="M851" i="10"/>
  <c r="K851" i="10"/>
  <c r="C851" i="10"/>
  <c r="B851" i="10"/>
  <c r="U850" i="10"/>
  <c r="S850" i="10"/>
  <c r="Q850" i="10"/>
  <c r="M850" i="10"/>
  <c r="K850" i="10"/>
  <c r="C850" i="10"/>
  <c r="B850" i="10"/>
  <c r="U849" i="10"/>
  <c r="S849" i="10"/>
  <c r="Q849" i="10"/>
  <c r="M849" i="10"/>
  <c r="K849" i="10"/>
  <c r="C849" i="10"/>
  <c r="B849" i="10"/>
  <c r="U848" i="10"/>
  <c r="S848" i="10"/>
  <c r="Q848" i="10"/>
  <c r="M848" i="10"/>
  <c r="K848" i="10"/>
  <c r="C848" i="10"/>
  <c r="B848" i="10"/>
  <c r="U847" i="10"/>
  <c r="S847" i="10"/>
  <c r="Q847" i="10"/>
  <c r="M847" i="10"/>
  <c r="K847" i="10"/>
  <c r="C847" i="10"/>
  <c r="B847" i="10"/>
  <c r="U846" i="10"/>
  <c r="S846" i="10"/>
  <c r="Q846" i="10"/>
  <c r="M846" i="10"/>
  <c r="K846" i="10"/>
  <c r="C846" i="10"/>
  <c r="B846" i="10"/>
  <c r="U845" i="10"/>
  <c r="S845" i="10"/>
  <c r="Q845" i="10"/>
  <c r="M845" i="10"/>
  <c r="K845" i="10"/>
  <c r="C845" i="10"/>
  <c r="B845" i="10"/>
  <c r="U844" i="10"/>
  <c r="S844" i="10"/>
  <c r="Q844" i="10"/>
  <c r="M844" i="10"/>
  <c r="K844" i="10"/>
  <c r="C844" i="10"/>
  <c r="B844" i="10"/>
  <c r="U843" i="10"/>
  <c r="S843" i="10"/>
  <c r="Q843" i="10"/>
  <c r="M843" i="10"/>
  <c r="K843" i="10"/>
  <c r="C843" i="10"/>
  <c r="B843" i="10"/>
  <c r="U842" i="10"/>
  <c r="S842" i="10"/>
  <c r="Q842" i="10"/>
  <c r="M842" i="10"/>
  <c r="K842" i="10"/>
  <c r="C842" i="10"/>
  <c r="B842" i="10"/>
  <c r="U841" i="10"/>
  <c r="S841" i="10"/>
  <c r="Q841" i="10"/>
  <c r="M841" i="10"/>
  <c r="K841" i="10"/>
  <c r="C841" i="10"/>
  <c r="B841" i="10"/>
  <c r="U840" i="10"/>
  <c r="S840" i="10"/>
  <c r="Q840" i="10"/>
  <c r="M840" i="10"/>
  <c r="K840" i="10"/>
  <c r="C840" i="10"/>
  <c r="B840" i="10"/>
  <c r="U839" i="10"/>
  <c r="S839" i="10"/>
  <c r="Q839" i="10"/>
  <c r="M839" i="10"/>
  <c r="K839" i="10"/>
  <c r="C839" i="10"/>
  <c r="B839" i="10"/>
  <c r="U838" i="10"/>
  <c r="S838" i="10"/>
  <c r="Q838" i="10"/>
  <c r="M838" i="10"/>
  <c r="K838" i="10"/>
  <c r="C838" i="10"/>
  <c r="B838" i="10"/>
  <c r="U837" i="10"/>
  <c r="S837" i="10"/>
  <c r="Q837" i="10"/>
  <c r="M837" i="10"/>
  <c r="K837" i="10"/>
  <c r="C837" i="10"/>
  <c r="B837" i="10"/>
  <c r="D833" i="10"/>
  <c r="D830" i="10"/>
  <c r="D829" i="10"/>
  <c r="U814" i="10"/>
  <c r="S814" i="10"/>
  <c r="Q814" i="10"/>
  <c r="M814" i="10"/>
  <c r="K814" i="10"/>
  <c r="C814" i="10"/>
  <c r="B814" i="10"/>
  <c r="U813" i="10"/>
  <c r="S813" i="10"/>
  <c r="Q813" i="10"/>
  <c r="M813" i="10"/>
  <c r="K813" i="10"/>
  <c r="C813" i="10"/>
  <c r="B813" i="10"/>
  <c r="U812" i="10"/>
  <c r="S812" i="10"/>
  <c r="Q812" i="10"/>
  <c r="M812" i="10"/>
  <c r="K812" i="10"/>
  <c r="C812" i="10"/>
  <c r="B812" i="10"/>
  <c r="U811" i="10"/>
  <c r="S811" i="10"/>
  <c r="Q811" i="10"/>
  <c r="M811" i="10"/>
  <c r="K811" i="10"/>
  <c r="C811" i="10"/>
  <c r="B811" i="10"/>
  <c r="U810" i="10"/>
  <c r="S810" i="10"/>
  <c r="Q810" i="10"/>
  <c r="M810" i="10"/>
  <c r="K810" i="10"/>
  <c r="C810" i="10"/>
  <c r="B810" i="10"/>
  <c r="U809" i="10"/>
  <c r="S809" i="10"/>
  <c r="Q809" i="10"/>
  <c r="M809" i="10"/>
  <c r="K809" i="10"/>
  <c r="C809" i="10"/>
  <c r="B809" i="10"/>
  <c r="U808" i="10"/>
  <c r="S808" i="10"/>
  <c r="Q808" i="10"/>
  <c r="M808" i="10"/>
  <c r="K808" i="10"/>
  <c r="C808" i="10"/>
  <c r="B808" i="10"/>
  <c r="U807" i="10"/>
  <c r="S807" i="10"/>
  <c r="Q807" i="10"/>
  <c r="M807" i="10"/>
  <c r="K807" i="10"/>
  <c r="C807" i="10"/>
  <c r="B807" i="10"/>
  <c r="U806" i="10"/>
  <c r="S806" i="10"/>
  <c r="Q806" i="10"/>
  <c r="M806" i="10"/>
  <c r="K806" i="10"/>
  <c r="C806" i="10"/>
  <c r="B806" i="10"/>
  <c r="U805" i="10"/>
  <c r="S805" i="10"/>
  <c r="Q805" i="10"/>
  <c r="M805" i="10"/>
  <c r="K805" i="10"/>
  <c r="C805" i="10"/>
  <c r="B805" i="10"/>
  <c r="U804" i="10"/>
  <c r="S804" i="10"/>
  <c r="Q804" i="10"/>
  <c r="M804" i="10"/>
  <c r="K804" i="10"/>
  <c r="C804" i="10"/>
  <c r="B804" i="10"/>
  <c r="U803" i="10"/>
  <c r="S803" i="10"/>
  <c r="Q803" i="10"/>
  <c r="M803" i="10"/>
  <c r="K803" i="10"/>
  <c r="C803" i="10"/>
  <c r="B803" i="10"/>
  <c r="U802" i="10"/>
  <c r="S802" i="10"/>
  <c r="Q802" i="10"/>
  <c r="M802" i="10"/>
  <c r="K802" i="10"/>
  <c r="C802" i="10"/>
  <c r="B802" i="10"/>
  <c r="U801" i="10"/>
  <c r="S801" i="10"/>
  <c r="Q801" i="10"/>
  <c r="M801" i="10"/>
  <c r="K801" i="10"/>
  <c r="C801" i="10"/>
  <c r="B801" i="10"/>
  <c r="U800" i="10"/>
  <c r="S800" i="10"/>
  <c r="Q800" i="10"/>
  <c r="M800" i="10"/>
  <c r="K800" i="10"/>
  <c r="C800" i="10"/>
  <c r="B800" i="10"/>
  <c r="U799" i="10"/>
  <c r="S799" i="10"/>
  <c r="Q799" i="10"/>
  <c r="M799" i="10"/>
  <c r="K799" i="10"/>
  <c r="C799" i="10"/>
  <c r="B799" i="10"/>
  <c r="U798" i="10"/>
  <c r="S798" i="10"/>
  <c r="Q798" i="10"/>
  <c r="M798" i="10"/>
  <c r="K798" i="10"/>
  <c r="C798" i="10"/>
  <c r="B798" i="10"/>
  <c r="U797" i="10"/>
  <c r="S797" i="10"/>
  <c r="Q797" i="10"/>
  <c r="M797" i="10"/>
  <c r="K797" i="10"/>
  <c r="C797" i="10"/>
  <c r="B797" i="10"/>
  <c r="D793" i="10"/>
  <c r="D790" i="10"/>
  <c r="D789" i="10"/>
  <c r="U775" i="10"/>
  <c r="S775" i="10"/>
  <c r="Q775" i="10"/>
  <c r="M775" i="10"/>
  <c r="K775" i="10"/>
  <c r="C775" i="10"/>
  <c r="B775" i="10"/>
  <c r="U774" i="10"/>
  <c r="S774" i="10"/>
  <c r="Q774" i="10"/>
  <c r="M774" i="10"/>
  <c r="K774" i="10"/>
  <c r="C774" i="10"/>
  <c r="B774" i="10"/>
  <c r="U773" i="10"/>
  <c r="S773" i="10"/>
  <c r="Q773" i="10"/>
  <c r="M773" i="10"/>
  <c r="K773" i="10"/>
  <c r="C773" i="10"/>
  <c r="B773" i="10"/>
  <c r="U772" i="10"/>
  <c r="S772" i="10"/>
  <c r="Q772" i="10"/>
  <c r="M772" i="10"/>
  <c r="K772" i="10"/>
  <c r="C772" i="10"/>
  <c r="B772" i="10"/>
  <c r="U771" i="10"/>
  <c r="S771" i="10"/>
  <c r="Q771" i="10"/>
  <c r="M771" i="10"/>
  <c r="K771" i="10"/>
  <c r="C771" i="10"/>
  <c r="B771" i="10"/>
  <c r="U770" i="10"/>
  <c r="S770" i="10"/>
  <c r="Q770" i="10"/>
  <c r="M770" i="10"/>
  <c r="K770" i="10"/>
  <c r="C770" i="10"/>
  <c r="B770" i="10"/>
  <c r="U769" i="10"/>
  <c r="S769" i="10"/>
  <c r="Q769" i="10"/>
  <c r="M769" i="10"/>
  <c r="K769" i="10"/>
  <c r="C769" i="10"/>
  <c r="B769" i="10"/>
  <c r="U768" i="10"/>
  <c r="S768" i="10"/>
  <c r="Q768" i="10"/>
  <c r="M768" i="10"/>
  <c r="K768" i="10"/>
  <c r="C768" i="10"/>
  <c r="B768" i="10"/>
  <c r="U767" i="10"/>
  <c r="S767" i="10"/>
  <c r="Q767" i="10"/>
  <c r="M767" i="10"/>
  <c r="K767" i="10"/>
  <c r="C767" i="10"/>
  <c r="B767" i="10"/>
  <c r="U766" i="10"/>
  <c r="S766" i="10"/>
  <c r="Q766" i="10"/>
  <c r="M766" i="10"/>
  <c r="K766" i="10"/>
  <c r="C766" i="10"/>
  <c r="B766" i="10"/>
  <c r="U765" i="10"/>
  <c r="S765" i="10"/>
  <c r="Q765" i="10"/>
  <c r="M765" i="10"/>
  <c r="K765" i="10"/>
  <c r="C765" i="10"/>
  <c r="B765" i="10"/>
  <c r="U764" i="10"/>
  <c r="S764" i="10"/>
  <c r="Q764" i="10"/>
  <c r="M764" i="10"/>
  <c r="K764" i="10"/>
  <c r="C764" i="10"/>
  <c r="B764" i="10"/>
  <c r="U763" i="10"/>
  <c r="S763" i="10"/>
  <c r="Q763" i="10"/>
  <c r="M763" i="10"/>
  <c r="K763" i="10"/>
  <c r="C763" i="10"/>
  <c r="B763" i="10"/>
  <c r="U762" i="10"/>
  <c r="S762" i="10"/>
  <c r="Q762" i="10"/>
  <c r="M762" i="10"/>
  <c r="K762" i="10"/>
  <c r="C762" i="10"/>
  <c r="B762" i="10"/>
  <c r="U761" i="10"/>
  <c r="S761" i="10"/>
  <c r="Q761" i="10"/>
  <c r="M761" i="10"/>
  <c r="K761" i="10"/>
  <c r="C761" i="10"/>
  <c r="B761" i="10"/>
  <c r="U760" i="10"/>
  <c r="S760" i="10"/>
  <c r="Q760" i="10"/>
  <c r="M760" i="10"/>
  <c r="K760" i="10"/>
  <c r="C760" i="10"/>
  <c r="B760" i="10"/>
  <c r="U759" i="10"/>
  <c r="S759" i="10"/>
  <c r="Q759" i="10"/>
  <c r="M759" i="10"/>
  <c r="K759" i="10"/>
  <c r="C759" i="10"/>
  <c r="B759" i="10"/>
  <c r="U758" i="10"/>
  <c r="S758" i="10"/>
  <c r="Q758" i="10"/>
  <c r="M758" i="10"/>
  <c r="K758" i="10"/>
  <c r="C758" i="10"/>
  <c r="B758" i="10"/>
  <c r="D754" i="10"/>
  <c r="D751" i="10"/>
  <c r="D750" i="10"/>
  <c r="U736" i="10"/>
  <c r="S736" i="10"/>
  <c r="Q736" i="10"/>
  <c r="M736" i="10"/>
  <c r="K736" i="10"/>
  <c r="C736" i="10"/>
  <c r="B736" i="10"/>
  <c r="U735" i="10"/>
  <c r="S735" i="10"/>
  <c r="Q735" i="10"/>
  <c r="M735" i="10"/>
  <c r="K735" i="10"/>
  <c r="C735" i="10"/>
  <c r="B735" i="10"/>
  <c r="U734" i="10"/>
  <c r="S734" i="10"/>
  <c r="Q734" i="10"/>
  <c r="M734" i="10"/>
  <c r="K734" i="10"/>
  <c r="C734" i="10"/>
  <c r="B734" i="10"/>
  <c r="U733" i="10"/>
  <c r="S733" i="10"/>
  <c r="Q733" i="10"/>
  <c r="M733" i="10"/>
  <c r="K733" i="10"/>
  <c r="C733" i="10"/>
  <c r="B733" i="10"/>
  <c r="U732" i="10"/>
  <c r="S732" i="10"/>
  <c r="Q732" i="10"/>
  <c r="M732" i="10"/>
  <c r="K732" i="10"/>
  <c r="C732" i="10"/>
  <c r="B732" i="10"/>
  <c r="U731" i="10"/>
  <c r="S731" i="10"/>
  <c r="Q731" i="10"/>
  <c r="M731" i="10"/>
  <c r="K731" i="10"/>
  <c r="C731" i="10"/>
  <c r="B731" i="10"/>
  <c r="U730" i="10"/>
  <c r="S730" i="10"/>
  <c r="Q730" i="10"/>
  <c r="M730" i="10"/>
  <c r="K730" i="10"/>
  <c r="C730" i="10"/>
  <c r="B730" i="10"/>
  <c r="U729" i="10"/>
  <c r="S729" i="10"/>
  <c r="Q729" i="10"/>
  <c r="M729" i="10"/>
  <c r="K729" i="10"/>
  <c r="C729" i="10"/>
  <c r="B729" i="10"/>
  <c r="U728" i="10"/>
  <c r="S728" i="10"/>
  <c r="Q728" i="10"/>
  <c r="M728" i="10"/>
  <c r="K728" i="10"/>
  <c r="C728" i="10"/>
  <c r="B728" i="10"/>
  <c r="U727" i="10"/>
  <c r="S727" i="10"/>
  <c r="Q727" i="10"/>
  <c r="M727" i="10"/>
  <c r="K727" i="10"/>
  <c r="C727" i="10"/>
  <c r="B727" i="10"/>
  <c r="U726" i="10"/>
  <c r="S726" i="10"/>
  <c r="Q726" i="10"/>
  <c r="M726" i="10"/>
  <c r="K726" i="10"/>
  <c r="C726" i="10"/>
  <c r="B726" i="10"/>
  <c r="U725" i="10"/>
  <c r="S725" i="10"/>
  <c r="Q725" i="10"/>
  <c r="M725" i="10"/>
  <c r="K725" i="10"/>
  <c r="C725" i="10"/>
  <c r="B725" i="10"/>
  <c r="U724" i="10"/>
  <c r="S724" i="10"/>
  <c r="Q724" i="10"/>
  <c r="M724" i="10"/>
  <c r="K724" i="10"/>
  <c r="C724" i="10"/>
  <c r="B724" i="10"/>
  <c r="U723" i="10"/>
  <c r="S723" i="10"/>
  <c r="Q723" i="10"/>
  <c r="M723" i="10"/>
  <c r="K723" i="10"/>
  <c r="C723" i="10"/>
  <c r="B723" i="10"/>
  <c r="U722" i="10"/>
  <c r="S722" i="10"/>
  <c r="Q722" i="10"/>
  <c r="M722" i="10"/>
  <c r="K722" i="10"/>
  <c r="C722" i="10"/>
  <c r="B722" i="10"/>
  <c r="U721" i="10"/>
  <c r="S721" i="10"/>
  <c r="Q721" i="10"/>
  <c r="M721" i="10"/>
  <c r="K721" i="10"/>
  <c r="C721" i="10"/>
  <c r="B721" i="10"/>
  <c r="U720" i="10"/>
  <c r="S720" i="10"/>
  <c r="Q720" i="10"/>
  <c r="M720" i="10"/>
  <c r="K720" i="10"/>
  <c r="C720" i="10"/>
  <c r="B720" i="10"/>
  <c r="U719" i="10"/>
  <c r="S719" i="10"/>
  <c r="Q719" i="10"/>
  <c r="M719" i="10"/>
  <c r="K719" i="10"/>
  <c r="C719" i="10"/>
  <c r="B719" i="10"/>
  <c r="D715" i="10"/>
  <c r="D712" i="10"/>
  <c r="D711" i="10"/>
  <c r="U697" i="10"/>
  <c r="S697" i="10"/>
  <c r="Q697" i="10"/>
  <c r="M697" i="10"/>
  <c r="K697" i="10"/>
  <c r="C697" i="10"/>
  <c r="B697" i="10"/>
  <c r="U696" i="10"/>
  <c r="S696" i="10"/>
  <c r="Q696" i="10"/>
  <c r="M696" i="10"/>
  <c r="K696" i="10"/>
  <c r="C696" i="10"/>
  <c r="B696" i="10"/>
  <c r="U695" i="10"/>
  <c r="S695" i="10"/>
  <c r="Q695" i="10"/>
  <c r="M695" i="10"/>
  <c r="K695" i="10"/>
  <c r="C695" i="10"/>
  <c r="B695" i="10"/>
  <c r="U694" i="10"/>
  <c r="S694" i="10"/>
  <c r="Q694" i="10"/>
  <c r="M694" i="10"/>
  <c r="K694" i="10"/>
  <c r="C694" i="10"/>
  <c r="B694" i="10"/>
  <c r="U693" i="10"/>
  <c r="S693" i="10"/>
  <c r="Q693" i="10"/>
  <c r="M693" i="10"/>
  <c r="K693" i="10"/>
  <c r="C693" i="10"/>
  <c r="B693" i="10"/>
  <c r="U692" i="10"/>
  <c r="S692" i="10"/>
  <c r="Q692" i="10"/>
  <c r="M692" i="10"/>
  <c r="K692" i="10"/>
  <c r="C692" i="10"/>
  <c r="B692" i="10"/>
  <c r="U691" i="10"/>
  <c r="S691" i="10"/>
  <c r="Q691" i="10"/>
  <c r="M691" i="10"/>
  <c r="K691" i="10"/>
  <c r="C691" i="10"/>
  <c r="B691" i="10"/>
  <c r="U690" i="10"/>
  <c r="S690" i="10"/>
  <c r="Q690" i="10"/>
  <c r="M690" i="10"/>
  <c r="K690" i="10"/>
  <c r="C690" i="10"/>
  <c r="B690" i="10"/>
  <c r="U689" i="10"/>
  <c r="S689" i="10"/>
  <c r="Q689" i="10"/>
  <c r="M689" i="10"/>
  <c r="K689" i="10"/>
  <c r="C689" i="10"/>
  <c r="B689" i="10"/>
  <c r="U688" i="10"/>
  <c r="S688" i="10"/>
  <c r="Q688" i="10"/>
  <c r="M688" i="10"/>
  <c r="K688" i="10"/>
  <c r="C688" i="10"/>
  <c r="B688" i="10"/>
  <c r="U687" i="10"/>
  <c r="S687" i="10"/>
  <c r="Q687" i="10"/>
  <c r="M687" i="10"/>
  <c r="K687" i="10"/>
  <c r="C687" i="10"/>
  <c r="B687" i="10"/>
  <c r="U686" i="10"/>
  <c r="S686" i="10"/>
  <c r="Q686" i="10"/>
  <c r="M686" i="10"/>
  <c r="K686" i="10"/>
  <c r="C686" i="10"/>
  <c r="B686" i="10"/>
  <c r="U685" i="10"/>
  <c r="S685" i="10"/>
  <c r="Q685" i="10"/>
  <c r="M685" i="10"/>
  <c r="K685" i="10"/>
  <c r="C685" i="10"/>
  <c r="B685" i="10"/>
  <c r="U684" i="10"/>
  <c r="S684" i="10"/>
  <c r="Q684" i="10"/>
  <c r="M684" i="10"/>
  <c r="K684" i="10"/>
  <c r="C684" i="10"/>
  <c r="B684" i="10"/>
  <c r="U683" i="10"/>
  <c r="S683" i="10"/>
  <c r="Q683" i="10"/>
  <c r="M683" i="10"/>
  <c r="K683" i="10"/>
  <c r="C683" i="10"/>
  <c r="B683" i="10"/>
  <c r="U682" i="10"/>
  <c r="S682" i="10"/>
  <c r="Q682" i="10"/>
  <c r="M682" i="10"/>
  <c r="K682" i="10"/>
  <c r="C682" i="10"/>
  <c r="B682" i="10"/>
  <c r="U681" i="10"/>
  <c r="S681" i="10"/>
  <c r="Q681" i="10"/>
  <c r="M681" i="10"/>
  <c r="K681" i="10"/>
  <c r="C681" i="10"/>
  <c r="B681" i="10"/>
  <c r="U680" i="10"/>
  <c r="S680" i="10"/>
  <c r="Q680" i="10"/>
  <c r="M680" i="10"/>
  <c r="K680" i="10"/>
  <c r="C680" i="10"/>
  <c r="B680" i="10"/>
  <c r="D676" i="10"/>
  <c r="D673" i="10"/>
  <c r="D672" i="10"/>
  <c r="U658" i="10"/>
  <c r="S658" i="10"/>
  <c r="Q658" i="10"/>
  <c r="M658" i="10"/>
  <c r="K658" i="10"/>
  <c r="C658" i="10"/>
  <c r="B658" i="10"/>
  <c r="U657" i="10"/>
  <c r="S657" i="10"/>
  <c r="Q657" i="10"/>
  <c r="M657" i="10"/>
  <c r="K657" i="10"/>
  <c r="C657" i="10"/>
  <c r="B657" i="10"/>
  <c r="U656" i="10"/>
  <c r="S656" i="10"/>
  <c r="Q656" i="10"/>
  <c r="M656" i="10"/>
  <c r="K656" i="10"/>
  <c r="C656" i="10"/>
  <c r="B656" i="10"/>
  <c r="U655" i="10"/>
  <c r="S655" i="10"/>
  <c r="Q655" i="10"/>
  <c r="M655" i="10"/>
  <c r="K655" i="10"/>
  <c r="C655" i="10"/>
  <c r="B655" i="10"/>
  <c r="U654" i="10"/>
  <c r="S654" i="10"/>
  <c r="Q654" i="10"/>
  <c r="M654" i="10"/>
  <c r="K654" i="10"/>
  <c r="C654" i="10"/>
  <c r="B654" i="10"/>
  <c r="U653" i="10"/>
  <c r="S653" i="10"/>
  <c r="Q653" i="10"/>
  <c r="M653" i="10"/>
  <c r="K653" i="10"/>
  <c r="C653" i="10"/>
  <c r="B653" i="10"/>
  <c r="U652" i="10"/>
  <c r="S652" i="10"/>
  <c r="Q652" i="10"/>
  <c r="M652" i="10"/>
  <c r="K652" i="10"/>
  <c r="C652" i="10"/>
  <c r="B652" i="10"/>
  <c r="U651" i="10"/>
  <c r="S651" i="10"/>
  <c r="Q651" i="10"/>
  <c r="M651" i="10"/>
  <c r="K651" i="10"/>
  <c r="C651" i="10"/>
  <c r="B651" i="10"/>
  <c r="U650" i="10"/>
  <c r="S650" i="10"/>
  <c r="Q650" i="10"/>
  <c r="M650" i="10"/>
  <c r="K650" i="10"/>
  <c r="C650" i="10"/>
  <c r="B650" i="10"/>
  <c r="U649" i="10"/>
  <c r="S649" i="10"/>
  <c r="Q649" i="10"/>
  <c r="M649" i="10"/>
  <c r="K649" i="10"/>
  <c r="C649" i="10"/>
  <c r="B649" i="10"/>
  <c r="U648" i="10"/>
  <c r="S648" i="10"/>
  <c r="Q648" i="10"/>
  <c r="M648" i="10"/>
  <c r="K648" i="10"/>
  <c r="C648" i="10"/>
  <c r="B648" i="10"/>
  <c r="U647" i="10"/>
  <c r="S647" i="10"/>
  <c r="Q647" i="10"/>
  <c r="M647" i="10"/>
  <c r="K647" i="10"/>
  <c r="C647" i="10"/>
  <c r="B647" i="10"/>
  <c r="U646" i="10"/>
  <c r="S646" i="10"/>
  <c r="Q646" i="10"/>
  <c r="M646" i="10"/>
  <c r="K646" i="10"/>
  <c r="C646" i="10"/>
  <c r="B646" i="10"/>
  <c r="U645" i="10"/>
  <c r="S645" i="10"/>
  <c r="Q645" i="10"/>
  <c r="M645" i="10"/>
  <c r="K645" i="10"/>
  <c r="C645" i="10"/>
  <c r="B645" i="10"/>
  <c r="U644" i="10"/>
  <c r="S644" i="10"/>
  <c r="Q644" i="10"/>
  <c r="M644" i="10"/>
  <c r="K644" i="10"/>
  <c r="C644" i="10"/>
  <c r="B644" i="10"/>
  <c r="U643" i="10"/>
  <c r="S643" i="10"/>
  <c r="Q643" i="10"/>
  <c r="M643" i="10"/>
  <c r="K643" i="10"/>
  <c r="C643" i="10"/>
  <c r="B643" i="10"/>
  <c r="U642" i="10"/>
  <c r="S642" i="10"/>
  <c r="Q642" i="10"/>
  <c r="M642" i="10"/>
  <c r="K642" i="10"/>
  <c r="C642" i="10"/>
  <c r="B642" i="10"/>
  <c r="U641" i="10"/>
  <c r="S641" i="10"/>
  <c r="Q641" i="10"/>
  <c r="M641" i="10"/>
  <c r="K641" i="10"/>
  <c r="C641" i="10"/>
  <c r="B641" i="10"/>
  <c r="D637" i="10"/>
  <c r="D634" i="10"/>
  <c r="D633" i="10"/>
  <c r="U619" i="10"/>
  <c r="S619" i="10"/>
  <c r="Q619" i="10"/>
  <c r="M619" i="10"/>
  <c r="K619" i="10"/>
  <c r="C619" i="10"/>
  <c r="B619" i="10"/>
  <c r="U618" i="10"/>
  <c r="S618" i="10"/>
  <c r="Q618" i="10"/>
  <c r="M618" i="10"/>
  <c r="K618" i="10"/>
  <c r="C618" i="10"/>
  <c r="B618" i="10"/>
  <c r="U617" i="10"/>
  <c r="S617" i="10"/>
  <c r="Q617" i="10"/>
  <c r="M617" i="10"/>
  <c r="K617" i="10"/>
  <c r="C617" i="10"/>
  <c r="B617" i="10"/>
  <c r="U616" i="10"/>
  <c r="S616" i="10"/>
  <c r="Q616" i="10"/>
  <c r="M616" i="10"/>
  <c r="K616" i="10"/>
  <c r="C616" i="10"/>
  <c r="B616" i="10"/>
  <c r="U615" i="10"/>
  <c r="S615" i="10"/>
  <c r="Q615" i="10"/>
  <c r="M615" i="10"/>
  <c r="K615" i="10"/>
  <c r="C615" i="10"/>
  <c r="B615" i="10"/>
  <c r="U614" i="10"/>
  <c r="S614" i="10"/>
  <c r="Q614" i="10"/>
  <c r="M614" i="10"/>
  <c r="K614" i="10"/>
  <c r="C614" i="10"/>
  <c r="B614" i="10"/>
  <c r="U613" i="10"/>
  <c r="S613" i="10"/>
  <c r="Q613" i="10"/>
  <c r="M613" i="10"/>
  <c r="K613" i="10"/>
  <c r="C613" i="10"/>
  <c r="B613" i="10"/>
  <c r="U612" i="10"/>
  <c r="S612" i="10"/>
  <c r="Q612" i="10"/>
  <c r="M612" i="10"/>
  <c r="K612" i="10"/>
  <c r="C612" i="10"/>
  <c r="B612" i="10"/>
  <c r="U611" i="10"/>
  <c r="S611" i="10"/>
  <c r="Q611" i="10"/>
  <c r="M611" i="10"/>
  <c r="K611" i="10"/>
  <c r="C611" i="10"/>
  <c r="B611" i="10"/>
  <c r="U610" i="10"/>
  <c r="S610" i="10"/>
  <c r="Q610" i="10"/>
  <c r="M610" i="10"/>
  <c r="K610" i="10"/>
  <c r="C610" i="10"/>
  <c r="B610" i="10"/>
  <c r="U609" i="10"/>
  <c r="S609" i="10"/>
  <c r="Q609" i="10"/>
  <c r="M609" i="10"/>
  <c r="K609" i="10"/>
  <c r="C609" i="10"/>
  <c r="B609" i="10"/>
  <c r="U608" i="10"/>
  <c r="S608" i="10"/>
  <c r="Q608" i="10"/>
  <c r="M608" i="10"/>
  <c r="K608" i="10"/>
  <c r="C608" i="10"/>
  <c r="B608" i="10"/>
  <c r="U607" i="10"/>
  <c r="S607" i="10"/>
  <c r="Q607" i="10"/>
  <c r="M607" i="10"/>
  <c r="K607" i="10"/>
  <c r="C607" i="10"/>
  <c r="B607" i="10"/>
  <c r="U606" i="10"/>
  <c r="S606" i="10"/>
  <c r="Q606" i="10"/>
  <c r="M606" i="10"/>
  <c r="K606" i="10"/>
  <c r="C606" i="10"/>
  <c r="B606" i="10"/>
  <c r="U605" i="10"/>
  <c r="S605" i="10"/>
  <c r="Q605" i="10"/>
  <c r="M605" i="10"/>
  <c r="K605" i="10"/>
  <c r="C605" i="10"/>
  <c r="B605" i="10"/>
  <c r="U604" i="10"/>
  <c r="S604" i="10"/>
  <c r="Q604" i="10"/>
  <c r="M604" i="10"/>
  <c r="K604" i="10"/>
  <c r="C604" i="10"/>
  <c r="B604" i="10"/>
  <c r="U603" i="10"/>
  <c r="S603" i="10"/>
  <c r="Q603" i="10"/>
  <c r="M603" i="10"/>
  <c r="K603" i="10"/>
  <c r="C603" i="10"/>
  <c r="B603" i="10"/>
  <c r="U602" i="10"/>
  <c r="S602" i="10"/>
  <c r="Q602" i="10"/>
  <c r="M602" i="10"/>
  <c r="K602" i="10"/>
  <c r="C602" i="10"/>
  <c r="B602" i="10"/>
  <c r="D598" i="10"/>
  <c r="D595" i="10"/>
  <c r="D594" i="10"/>
  <c r="U580" i="10"/>
  <c r="S580" i="10"/>
  <c r="Q580" i="10"/>
  <c r="M580" i="10"/>
  <c r="K580" i="10"/>
  <c r="C580" i="10"/>
  <c r="B580" i="10"/>
  <c r="U579" i="10"/>
  <c r="S579" i="10"/>
  <c r="Q579" i="10"/>
  <c r="M579" i="10"/>
  <c r="K579" i="10"/>
  <c r="C579" i="10"/>
  <c r="B579" i="10"/>
  <c r="U578" i="10"/>
  <c r="S578" i="10"/>
  <c r="Q578" i="10"/>
  <c r="M578" i="10"/>
  <c r="K578" i="10"/>
  <c r="C578" i="10"/>
  <c r="B578" i="10"/>
  <c r="U577" i="10"/>
  <c r="S577" i="10"/>
  <c r="Q577" i="10"/>
  <c r="M577" i="10"/>
  <c r="K577" i="10"/>
  <c r="C577" i="10"/>
  <c r="B577" i="10"/>
  <c r="U576" i="10"/>
  <c r="S576" i="10"/>
  <c r="Q576" i="10"/>
  <c r="M576" i="10"/>
  <c r="K576" i="10"/>
  <c r="C576" i="10"/>
  <c r="B576" i="10"/>
  <c r="U575" i="10"/>
  <c r="S575" i="10"/>
  <c r="Q575" i="10"/>
  <c r="M575" i="10"/>
  <c r="K575" i="10"/>
  <c r="C575" i="10"/>
  <c r="B575" i="10"/>
  <c r="U574" i="10"/>
  <c r="S574" i="10"/>
  <c r="Q574" i="10"/>
  <c r="M574" i="10"/>
  <c r="K574" i="10"/>
  <c r="C574" i="10"/>
  <c r="B574" i="10"/>
  <c r="U573" i="10"/>
  <c r="S573" i="10"/>
  <c r="Q573" i="10"/>
  <c r="M573" i="10"/>
  <c r="K573" i="10"/>
  <c r="C573" i="10"/>
  <c r="B573" i="10"/>
  <c r="U572" i="10"/>
  <c r="S572" i="10"/>
  <c r="Q572" i="10"/>
  <c r="M572" i="10"/>
  <c r="K572" i="10"/>
  <c r="C572" i="10"/>
  <c r="B572" i="10"/>
  <c r="U571" i="10"/>
  <c r="S571" i="10"/>
  <c r="Q571" i="10"/>
  <c r="M571" i="10"/>
  <c r="K571" i="10"/>
  <c r="C571" i="10"/>
  <c r="B571" i="10"/>
  <c r="U570" i="10"/>
  <c r="S570" i="10"/>
  <c r="Q570" i="10"/>
  <c r="M570" i="10"/>
  <c r="K570" i="10"/>
  <c r="C570" i="10"/>
  <c r="B570" i="10"/>
  <c r="U569" i="10"/>
  <c r="S569" i="10"/>
  <c r="Q569" i="10"/>
  <c r="M569" i="10"/>
  <c r="K569" i="10"/>
  <c r="C569" i="10"/>
  <c r="B569" i="10"/>
  <c r="U568" i="10"/>
  <c r="S568" i="10"/>
  <c r="Q568" i="10"/>
  <c r="M568" i="10"/>
  <c r="K568" i="10"/>
  <c r="C568" i="10"/>
  <c r="B568" i="10"/>
  <c r="U567" i="10"/>
  <c r="S567" i="10"/>
  <c r="Q567" i="10"/>
  <c r="M567" i="10"/>
  <c r="K567" i="10"/>
  <c r="C567" i="10"/>
  <c r="B567" i="10"/>
  <c r="U566" i="10"/>
  <c r="S566" i="10"/>
  <c r="Q566" i="10"/>
  <c r="M566" i="10"/>
  <c r="K566" i="10"/>
  <c r="C566" i="10"/>
  <c r="B566" i="10"/>
  <c r="U565" i="10"/>
  <c r="S565" i="10"/>
  <c r="Q565" i="10"/>
  <c r="M565" i="10"/>
  <c r="K565" i="10"/>
  <c r="C565" i="10"/>
  <c r="B565" i="10"/>
  <c r="U564" i="10"/>
  <c r="S564" i="10"/>
  <c r="Q564" i="10"/>
  <c r="M564" i="10"/>
  <c r="K564" i="10"/>
  <c r="C564" i="10"/>
  <c r="B564" i="10"/>
  <c r="U563" i="10"/>
  <c r="S563" i="10"/>
  <c r="Q563" i="10"/>
  <c r="M563" i="10"/>
  <c r="K563" i="10"/>
  <c r="C563" i="10"/>
  <c r="B563" i="10"/>
  <c r="D559" i="10"/>
  <c r="D556" i="10"/>
  <c r="D555" i="10"/>
  <c r="U541" i="10"/>
  <c r="S541" i="10"/>
  <c r="Q541" i="10"/>
  <c r="M541" i="10"/>
  <c r="K541" i="10"/>
  <c r="C541" i="10"/>
  <c r="B541" i="10"/>
  <c r="U540" i="10"/>
  <c r="S540" i="10"/>
  <c r="Q540" i="10"/>
  <c r="M540" i="10"/>
  <c r="K540" i="10"/>
  <c r="C540" i="10"/>
  <c r="B540" i="10"/>
  <c r="U539" i="10"/>
  <c r="S539" i="10"/>
  <c r="Q539" i="10"/>
  <c r="M539" i="10"/>
  <c r="K539" i="10"/>
  <c r="C539" i="10"/>
  <c r="B539" i="10"/>
  <c r="U538" i="10"/>
  <c r="S538" i="10"/>
  <c r="Q538" i="10"/>
  <c r="M538" i="10"/>
  <c r="K538" i="10"/>
  <c r="C538" i="10"/>
  <c r="B538" i="10"/>
  <c r="U537" i="10"/>
  <c r="S537" i="10"/>
  <c r="Q537" i="10"/>
  <c r="M537" i="10"/>
  <c r="K537" i="10"/>
  <c r="C537" i="10"/>
  <c r="B537" i="10"/>
  <c r="U536" i="10"/>
  <c r="S536" i="10"/>
  <c r="Q536" i="10"/>
  <c r="M536" i="10"/>
  <c r="K536" i="10"/>
  <c r="C536" i="10"/>
  <c r="B536" i="10"/>
  <c r="U535" i="10"/>
  <c r="S535" i="10"/>
  <c r="Q535" i="10"/>
  <c r="M535" i="10"/>
  <c r="K535" i="10"/>
  <c r="C535" i="10"/>
  <c r="B535" i="10"/>
  <c r="U534" i="10"/>
  <c r="S534" i="10"/>
  <c r="Q534" i="10"/>
  <c r="M534" i="10"/>
  <c r="K534" i="10"/>
  <c r="C534" i="10"/>
  <c r="B534" i="10"/>
  <c r="U533" i="10"/>
  <c r="S533" i="10"/>
  <c r="Q533" i="10"/>
  <c r="M533" i="10"/>
  <c r="K533" i="10"/>
  <c r="C533" i="10"/>
  <c r="B533" i="10"/>
  <c r="U532" i="10"/>
  <c r="S532" i="10"/>
  <c r="Q532" i="10"/>
  <c r="M532" i="10"/>
  <c r="K532" i="10"/>
  <c r="C532" i="10"/>
  <c r="B532" i="10"/>
  <c r="U531" i="10"/>
  <c r="S531" i="10"/>
  <c r="Q531" i="10"/>
  <c r="M531" i="10"/>
  <c r="K531" i="10"/>
  <c r="C531" i="10"/>
  <c r="B531" i="10"/>
  <c r="U530" i="10"/>
  <c r="S530" i="10"/>
  <c r="Q530" i="10"/>
  <c r="M530" i="10"/>
  <c r="K530" i="10"/>
  <c r="C530" i="10"/>
  <c r="B530" i="10"/>
  <c r="U529" i="10"/>
  <c r="S529" i="10"/>
  <c r="Q529" i="10"/>
  <c r="M529" i="10"/>
  <c r="K529" i="10"/>
  <c r="C529" i="10"/>
  <c r="B529" i="10"/>
  <c r="U528" i="10"/>
  <c r="S528" i="10"/>
  <c r="Q528" i="10"/>
  <c r="M528" i="10"/>
  <c r="K528" i="10"/>
  <c r="C528" i="10"/>
  <c r="B528" i="10"/>
  <c r="U527" i="10"/>
  <c r="S527" i="10"/>
  <c r="Q527" i="10"/>
  <c r="M527" i="10"/>
  <c r="K527" i="10"/>
  <c r="C527" i="10"/>
  <c r="B527" i="10"/>
  <c r="U526" i="10"/>
  <c r="S526" i="10"/>
  <c r="Q526" i="10"/>
  <c r="M526" i="10"/>
  <c r="K526" i="10"/>
  <c r="C526" i="10"/>
  <c r="B526" i="10"/>
  <c r="U525" i="10"/>
  <c r="S525" i="10"/>
  <c r="Q525" i="10"/>
  <c r="M525" i="10"/>
  <c r="K525" i="10"/>
  <c r="C525" i="10"/>
  <c r="B525" i="10"/>
  <c r="U524" i="10"/>
  <c r="S524" i="10"/>
  <c r="Q524" i="10"/>
  <c r="M524" i="10"/>
  <c r="K524" i="10"/>
  <c r="C524" i="10"/>
  <c r="B524" i="10"/>
  <c r="D520" i="10"/>
  <c r="D517" i="10"/>
  <c r="D516" i="10"/>
  <c r="U502" i="10"/>
  <c r="S502" i="10"/>
  <c r="Q502" i="10"/>
  <c r="M502" i="10"/>
  <c r="K502" i="10"/>
  <c r="C502" i="10"/>
  <c r="B502" i="10"/>
  <c r="U501" i="10"/>
  <c r="S501" i="10"/>
  <c r="Q501" i="10"/>
  <c r="M501" i="10"/>
  <c r="K501" i="10"/>
  <c r="C501" i="10"/>
  <c r="B501" i="10"/>
  <c r="U500" i="10"/>
  <c r="S500" i="10"/>
  <c r="Q500" i="10"/>
  <c r="M500" i="10"/>
  <c r="K500" i="10"/>
  <c r="C500" i="10"/>
  <c r="B500" i="10"/>
  <c r="U499" i="10"/>
  <c r="S499" i="10"/>
  <c r="Q499" i="10"/>
  <c r="M499" i="10"/>
  <c r="K499" i="10"/>
  <c r="C499" i="10"/>
  <c r="B499" i="10"/>
  <c r="U498" i="10"/>
  <c r="S498" i="10"/>
  <c r="Q498" i="10"/>
  <c r="M498" i="10"/>
  <c r="K498" i="10"/>
  <c r="C498" i="10"/>
  <c r="B498" i="10"/>
  <c r="U497" i="10"/>
  <c r="S497" i="10"/>
  <c r="Q497" i="10"/>
  <c r="M497" i="10"/>
  <c r="K497" i="10"/>
  <c r="C497" i="10"/>
  <c r="B497" i="10"/>
  <c r="U496" i="10"/>
  <c r="S496" i="10"/>
  <c r="Q496" i="10"/>
  <c r="M496" i="10"/>
  <c r="K496" i="10"/>
  <c r="C496" i="10"/>
  <c r="B496" i="10"/>
  <c r="U495" i="10"/>
  <c r="S495" i="10"/>
  <c r="Q495" i="10"/>
  <c r="M495" i="10"/>
  <c r="K495" i="10"/>
  <c r="C495" i="10"/>
  <c r="B495" i="10"/>
  <c r="U494" i="10"/>
  <c r="S494" i="10"/>
  <c r="Q494" i="10"/>
  <c r="M494" i="10"/>
  <c r="K494" i="10"/>
  <c r="C494" i="10"/>
  <c r="B494" i="10"/>
  <c r="U493" i="10"/>
  <c r="S493" i="10"/>
  <c r="Q493" i="10"/>
  <c r="M493" i="10"/>
  <c r="K493" i="10"/>
  <c r="C493" i="10"/>
  <c r="B493" i="10"/>
  <c r="U492" i="10"/>
  <c r="S492" i="10"/>
  <c r="Q492" i="10"/>
  <c r="M492" i="10"/>
  <c r="K492" i="10"/>
  <c r="C492" i="10"/>
  <c r="B492" i="10"/>
  <c r="U491" i="10"/>
  <c r="S491" i="10"/>
  <c r="Q491" i="10"/>
  <c r="M491" i="10"/>
  <c r="K491" i="10"/>
  <c r="C491" i="10"/>
  <c r="B491" i="10"/>
  <c r="U490" i="10"/>
  <c r="S490" i="10"/>
  <c r="Q490" i="10"/>
  <c r="M490" i="10"/>
  <c r="K490" i="10"/>
  <c r="C490" i="10"/>
  <c r="B490" i="10"/>
  <c r="U489" i="10"/>
  <c r="S489" i="10"/>
  <c r="Q489" i="10"/>
  <c r="M489" i="10"/>
  <c r="K489" i="10"/>
  <c r="C489" i="10"/>
  <c r="B489" i="10"/>
  <c r="U488" i="10"/>
  <c r="S488" i="10"/>
  <c r="Q488" i="10"/>
  <c r="M488" i="10"/>
  <c r="K488" i="10"/>
  <c r="C488" i="10"/>
  <c r="B488" i="10"/>
  <c r="U487" i="10"/>
  <c r="S487" i="10"/>
  <c r="Q487" i="10"/>
  <c r="M487" i="10"/>
  <c r="K487" i="10"/>
  <c r="C487" i="10"/>
  <c r="B487" i="10"/>
  <c r="U486" i="10"/>
  <c r="S486" i="10"/>
  <c r="Q486" i="10"/>
  <c r="M486" i="10"/>
  <c r="K486" i="10"/>
  <c r="C486" i="10"/>
  <c r="B486" i="10"/>
  <c r="U485" i="10"/>
  <c r="S485" i="10"/>
  <c r="Q485" i="10"/>
  <c r="M485" i="10"/>
  <c r="K485" i="10"/>
  <c r="C485" i="10"/>
  <c r="B485" i="10"/>
  <c r="D481" i="10"/>
  <c r="D478" i="10"/>
  <c r="D477" i="10"/>
  <c r="U463" i="10"/>
  <c r="S463" i="10"/>
  <c r="Q463" i="10"/>
  <c r="M463" i="10"/>
  <c r="K463" i="10"/>
  <c r="C463" i="10"/>
  <c r="B463" i="10"/>
  <c r="U462" i="10"/>
  <c r="S462" i="10"/>
  <c r="Q462" i="10"/>
  <c r="M462" i="10"/>
  <c r="K462" i="10"/>
  <c r="C462" i="10"/>
  <c r="B462" i="10"/>
  <c r="U461" i="10"/>
  <c r="S461" i="10"/>
  <c r="Q461" i="10"/>
  <c r="M461" i="10"/>
  <c r="K461" i="10"/>
  <c r="C461" i="10"/>
  <c r="B461" i="10"/>
  <c r="U460" i="10"/>
  <c r="S460" i="10"/>
  <c r="Q460" i="10"/>
  <c r="M460" i="10"/>
  <c r="K460" i="10"/>
  <c r="C460" i="10"/>
  <c r="B460" i="10"/>
  <c r="U459" i="10"/>
  <c r="S459" i="10"/>
  <c r="Q459" i="10"/>
  <c r="M459" i="10"/>
  <c r="K459" i="10"/>
  <c r="C459" i="10"/>
  <c r="B459" i="10"/>
  <c r="U458" i="10"/>
  <c r="S458" i="10"/>
  <c r="Q458" i="10"/>
  <c r="M458" i="10"/>
  <c r="K458" i="10"/>
  <c r="C458" i="10"/>
  <c r="B458" i="10"/>
  <c r="U457" i="10"/>
  <c r="S457" i="10"/>
  <c r="Q457" i="10"/>
  <c r="M457" i="10"/>
  <c r="K457" i="10"/>
  <c r="C457" i="10"/>
  <c r="B457" i="10"/>
  <c r="U456" i="10"/>
  <c r="S456" i="10"/>
  <c r="Q456" i="10"/>
  <c r="M456" i="10"/>
  <c r="K456" i="10"/>
  <c r="C456" i="10"/>
  <c r="B456" i="10"/>
  <c r="U455" i="10"/>
  <c r="S455" i="10"/>
  <c r="Q455" i="10"/>
  <c r="M455" i="10"/>
  <c r="K455" i="10"/>
  <c r="C455" i="10"/>
  <c r="B455" i="10"/>
  <c r="U454" i="10"/>
  <c r="S454" i="10"/>
  <c r="Q454" i="10"/>
  <c r="M454" i="10"/>
  <c r="K454" i="10"/>
  <c r="C454" i="10"/>
  <c r="B454" i="10"/>
  <c r="U453" i="10"/>
  <c r="S453" i="10"/>
  <c r="Q453" i="10"/>
  <c r="M453" i="10"/>
  <c r="K453" i="10"/>
  <c r="C453" i="10"/>
  <c r="B453" i="10"/>
  <c r="U452" i="10"/>
  <c r="S452" i="10"/>
  <c r="Q452" i="10"/>
  <c r="M452" i="10"/>
  <c r="K452" i="10"/>
  <c r="C452" i="10"/>
  <c r="B452" i="10"/>
  <c r="U451" i="10"/>
  <c r="S451" i="10"/>
  <c r="Q451" i="10"/>
  <c r="M451" i="10"/>
  <c r="K451" i="10"/>
  <c r="C451" i="10"/>
  <c r="B451" i="10"/>
  <c r="U450" i="10"/>
  <c r="S450" i="10"/>
  <c r="Q450" i="10"/>
  <c r="M450" i="10"/>
  <c r="K450" i="10"/>
  <c r="C450" i="10"/>
  <c r="B450" i="10"/>
  <c r="U449" i="10"/>
  <c r="S449" i="10"/>
  <c r="Q449" i="10"/>
  <c r="M449" i="10"/>
  <c r="K449" i="10"/>
  <c r="C449" i="10"/>
  <c r="B449" i="10"/>
  <c r="U448" i="10"/>
  <c r="S448" i="10"/>
  <c r="Q448" i="10"/>
  <c r="M448" i="10"/>
  <c r="K448" i="10"/>
  <c r="C448" i="10"/>
  <c r="B448" i="10"/>
  <c r="U447" i="10"/>
  <c r="S447" i="10"/>
  <c r="Q447" i="10"/>
  <c r="M447" i="10"/>
  <c r="K447" i="10"/>
  <c r="C447" i="10"/>
  <c r="B447" i="10"/>
  <c r="U446" i="10"/>
  <c r="S446" i="10"/>
  <c r="Q446" i="10"/>
  <c r="M446" i="10"/>
  <c r="K446" i="10"/>
  <c r="C446" i="10"/>
  <c r="B446" i="10"/>
  <c r="D442" i="10"/>
  <c r="D439" i="10"/>
  <c r="D438" i="10"/>
  <c r="U423" i="10"/>
  <c r="S423" i="10"/>
  <c r="Q423" i="10"/>
  <c r="M423" i="10"/>
  <c r="K423" i="10"/>
  <c r="C423" i="10"/>
  <c r="B423" i="10"/>
  <c r="U422" i="10"/>
  <c r="S422" i="10"/>
  <c r="Q422" i="10"/>
  <c r="M422" i="10"/>
  <c r="K422" i="10"/>
  <c r="C422" i="10"/>
  <c r="B422" i="10"/>
  <c r="U421" i="10"/>
  <c r="S421" i="10"/>
  <c r="Q421" i="10"/>
  <c r="M421" i="10"/>
  <c r="K421" i="10"/>
  <c r="C421" i="10"/>
  <c r="B421" i="10"/>
  <c r="U420" i="10"/>
  <c r="S420" i="10"/>
  <c r="Q420" i="10"/>
  <c r="M420" i="10"/>
  <c r="K420" i="10"/>
  <c r="C420" i="10"/>
  <c r="B420" i="10"/>
  <c r="U419" i="10"/>
  <c r="S419" i="10"/>
  <c r="Q419" i="10"/>
  <c r="M419" i="10"/>
  <c r="K419" i="10"/>
  <c r="C419" i="10"/>
  <c r="B419" i="10"/>
  <c r="U418" i="10"/>
  <c r="S418" i="10"/>
  <c r="Q418" i="10"/>
  <c r="M418" i="10"/>
  <c r="K418" i="10"/>
  <c r="C418" i="10"/>
  <c r="B418" i="10"/>
  <c r="U417" i="10"/>
  <c r="S417" i="10"/>
  <c r="Q417" i="10"/>
  <c r="M417" i="10"/>
  <c r="K417" i="10"/>
  <c r="C417" i="10"/>
  <c r="B417" i="10"/>
  <c r="U416" i="10"/>
  <c r="S416" i="10"/>
  <c r="Q416" i="10"/>
  <c r="M416" i="10"/>
  <c r="K416" i="10"/>
  <c r="C416" i="10"/>
  <c r="B416" i="10"/>
  <c r="U415" i="10"/>
  <c r="S415" i="10"/>
  <c r="Q415" i="10"/>
  <c r="M415" i="10"/>
  <c r="K415" i="10"/>
  <c r="C415" i="10"/>
  <c r="B415" i="10"/>
  <c r="U414" i="10"/>
  <c r="S414" i="10"/>
  <c r="Q414" i="10"/>
  <c r="M414" i="10"/>
  <c r="K414" i="10"/>
  <c r="C414" i="10"/>
  <c r="B414" i="10"/>
  <c r="U413" i="10"/>
  <c r="S413" i="10"/>
  <c r="Q413" i="10"/>
  <c r="M413" i="10"/>
  <c r="K413" i="10"/>
  <c r="C413" i="10"/>
  <c r="B413" i="10"/>
  <c r="U412" i="10"/>
  <c r="S412" i="10"/>
  <c r="Q412" i="10"/>
  <c r="M412" i="10"/>
  <c r="K412" i="10"/>
  <c r="C412" i="10"/>
  <c r="B412" i="10"/>
  <c r="U411" i="10"/>
  <c r="S411" i="10"/>
  <c r="Q411" i="10"/>
  <c r="M411" i="10"/>
  <c r="K411" i="10"/>
  <c r="C411" i="10"/>
  <c r="B411" i="10"/>
  <c r="U410" i="10"/>
  <c r="S410" i="10"/>
  <c r="Q410" i="10"/>
  <c r="M410" i="10"/>
  <c r="K410" i="10"/>
  <c r="C410" i="10"/>
  <c r="B410" i="10"/>
  <c r="U409" i="10"/>
  <c r="S409" i="10"/>
  <c r="Q409" i="10"/>
  <c r="M409" i="10"/>
  <c r="K409" i="10"/>
  <c r="C409" i="10"/>
  <c r="B409" i="10"/>
  <c r="U408" i="10"/>
  <c r="S408" i="10"/>
  <c r="Q408" i="10"/>
  <c r="M408" i="10"/>
  <c r="K408" i="10"/>
  <c r="C408" i="10"/>
  <c r="B408" i="10"/>
  <c r="U407" i="10"/>
  <c r="S407" i="10"/>
  <c r="Q407" i="10"/>
  <c r="M407" i="10"/>
  <c r="K407" i="10"/>
  <c r="C407" i="10"/>
  <c r="B407" i="10"/>
  <c r="U406" i="10"/>
  <c r="S406" i="10"/>
  <c r="Q406" i="10"/>
  <c r="M406" i="10"/>
  <c r="K406" i="10"/>
  <c r="C406" i="10"/>
  <c r="B406" i="10"/>
  <c r="D402" i="10"/>
  <c r="D399" i="10"/>
  <c r="D398" i="10"/>
  <c r="U383" i="10"/>
  <c r="S383" i="10"/>
  <c r="Q383" i="10"/>
  <c r="M383" i="10"/>
  <c r="K383" i="10"/>
  <c r="C383" i="10"/>
  <c r="B383" i="10"/>
  <c r="U382" i="10"/>
  <c r="S382" i="10"/>
  <c r="Q382" i="10"/>
  <c r="M382" i="10"/>
  <c r="K382" i="10"/>
  <c r="C382" i="10"/>
  <c r="B382" i="10"/>
  <c r="U381" i="10"/>
  <c r="S381" i="10"/>
  <c r="Q381" i="10"/>
  <c r="M381" i="10"/>
  <c r="K381" i="10"/>
  <c r="C381" i="10"/>
  <c r="B381" i="10"/>
  <c r="U380" i="10"/>
  <c r="S380" i="10"/>
  <c r="Q380" i="10"/>
  <c r="M380" i="10"/>
  <c r="K380" i="10"/>
  <c r="C380" i="10"/>
  <c r="B380" i="10"/>
  <c r="U379" i="10"/>
  <c r="S379" i="10"/>
  <c r="Q379" i="10"/>
  <c r="M379" i="10"/>
  <c r="K379" i="10"/>
  <c r="C379" i="10"/>
  <c r="B379" i="10"/>
  <c r="U378" i="10"/>
  <c r="S378" i="10"/>
  <c r="Q378" i="10"/>
  <c r="M378" i="10"/>
  <c r="K378" i="10"/>
  <c r="C378" i="10"/>
  <c r="B378" i="10"/>
  <c r="U377" i="10"/>
  <c r="S377" i="10"/>
  <c r="Q377" i="10"/>
  <c r="M377" i="10"/>
  <c r="K377" i="10"/>
  <c r="C377" i="10"/>
  <c r="B377" i="10"/>
  <c r="U376" i="10"/>
  <c r="S376" i="10"/>
  <c r="Q376" i="10"/>
  <c r="M376" i="10"/>
  <c r="K376" i="10"/>
  <c r="C376" i="10"/>
  <c r="B376" i="10"/>
  <c r="U375" i="10"/>
  <c r="S375" i="10"/>
  <c r="Q375" i="10"/>
  <c r="M375" i="10"/>
  <c r="K375" i="10"/>
  <c r="C375" i="10"/>
  <c r="B375" i="10"/>
  <c r="U374" i="10"/>
  <c r="S374" i="10"/>
  <c r="Q374" i="10"/>
  <c r="M374" i="10"/>
  <c r="K374" i="10"/>
  <c r="C374" i="10"/>
  <c r="B374" i="10"/>
  <c r="U373" i="10"/>
  <c r="S373" i="10"/>
  <c r="Q373" i="10"/>
  <c r="M373" i="10"/>
  <c r="K373" i="10"/>
  <c r="C373" i="10"/>
  <c r="B373" i="10"/>
  <c r="U372" i="10"/>
  <c r="S372" i="10"/>
  <c r="Q372" i="10"/>
  <c r="M372" i="10"/>
  <c r="K372" i="10"/>
  <c r="C372" i="10"/>
  <c r="B372" i="10"/>
  <c r="U371" i="10"/>
  <c r="S371" i="10"/>
  <c r="Q371" i="10"/>
  <c r="M371" i="10"/>
  <c r="K371" i="10"/>
  <c r="C371" i="10"/>
  <c r="B371" i="10"/>
  <c r="U370" i="10"/>
  <c r="S370" i="10"/>
  <c r="Q370" i="10"/>
  <c r="M370" i="10"/>
  <c r="K370" i="10"/>
  <c r="C370" i="10"/>
  <c r="B370" i="10"/>
  <c r="U369" i="10"/>
  <c r="S369" i="10"/>
  <c r="Q369" i="10"/>
  <c r="M369" i="10"/>
  <c r="K369" i="10"/>
  <c r="C369" i="10"/>
  <c r="B369" i="10"/>
  <c r="U368" i="10"/>
  <c r="S368" i="10"/>
  <c r="Q368" i="10"/>
  <c r="M368" i="10"/>
  <c r="K368" i="10"/>
  <c r="C368" i="10"/>
  <c r="B368" i="10"/>
  <c r="U367" i="10"/>
  <c r="S367" i="10"/>
  <c r="Q367" i="10"/>
  <c r="M367" i="10"/>
  <c r="K367" i="10"/>
  <c r="C367" i="10"/>
  <c r="B367" i="10"/>
  <c r="U366" i="10"/>
  <c r="S366" i="10"/>
  <c r="Q366" i="10"/>
  <c r="M366" i="10"/>
  <c r="K366" i="10"/>
  <c r="C366" i="10"/>
  <c r="B366" i="10"/>
  <c r="D362" i="10"/>
  <c r="D359" i="10"/>
  <c r="D358" i="10"/>
  <c r="U344" i="10"/>
  <c r="S344" i="10"/>
  <c r="Q344" i="10"/>
  <c r="M344" i="10"/>
  <c r="K344" i="10"/>
  <c r="C344" i="10"/>
  <c r="B344" i="10"/>
  <c r="U343" i="10"/>
  <c r="S343" i="10"/>
  <c r="Q343" i="10"/>
  <c r="M343" i="10"/>
  <c r="K343" i="10"/>
  <c r="C343" i="10"/>
  <c r="B343" i="10"/>
  <c r="U342" i="10"/>
  <c r="S342" i="10"/>
  <c r="Q342" i="10"/>
  <c r="M342" i="10"/>
  <c r="K342" i="10"/>
  <c r="C342" i="10"/>
  <c r="B342" i="10"/>
  <c r="U341" i="10"/>
  <c r="S341" i="10"/>
  <c r="Q341" i="10"/>
  <c r="M341" i="10"/>
  <c r="K341" i="10"/>
  <c r="C341" i="10"/>
  <c r="B341" i="10"/>
  <c r="U340" i="10"/>
  <c r="S340" i="10"/>
  <c r="Q340" i="10"/>
  <c r="M340" i="10"/>
  <c r="K340" i="10"/>
  <c r="C340" i="10"/>
  <c r="B340" i="10"/>
  <c r="U339" i="10"/>
  <c r="S339" i="10"/>
  <c r="Q339" i="10"/>
  <c r="M339" i="10"/>
  <c r="K339" i="10"/>
  <c r="C339" i="10"/>
  <c r="B339" i="10"/>
  <c r="U338" i="10"/>
  <c r="S338" i="10"/>
  <c r="Q338" i="10"/>
  <c r="M338" i="10"/>
  <c r="K338" i="10"/>
  <c r="C338" i="10"/>
  <c r="B338" i="10"/>
  <c r="U337" i="10"/>
  <c r="S337" i="10"/>
  <c r="Q337" i="10"/>
  <c r="M337" i="10"/>
  <c r="K337" i="10"/>
  <c r="C337" i="10"/>
  <c r="B337" i="10"/>
  <c r="U336" i="10"/>
  <c r="S336" i="10"/>
  <c r="Q336" i="10"/>
  <c r="M336" i="10"/>
  <c r="K336" i="10"/>
  <c r="C336" i="10"/>
  <c r="B336" i="10"/>
  <c r="U335" i="10"/>
  <c r="S335" i="10"/>
  <c r="Q335" i="10"/>
  <c r="M335" i="10"/>
  <c r="K335" i="10"/>
  <c r="C335" i="10"/>
  <c r="B335" i="10"/>
  <c r="U334" i="10"/>
  <c r="S334" i="10"/>
  <c r="Q334" i="10"/>
  <c r="M334" i="10"/>
  <c r="K334" i="10"/>
  <c r="C334" i="10"/>
  <c r="B334" i="10"/>
  <c r="U333" i="10"/>
  <c r="S333" i="10"/>
  <c r="Q333" i="10"/>
  <c r="M333" i="10"/>
  <c r="K333" i="10"/>
  <c r="C333" i="10"/>
  <c r="B333" i="10"/>
  <c r="U332" i="10"/>
  <c r="S332" i="10"/>
  <c r="Q332" i="10"/>
  <c r="M332" i="10"/>
  <c r="K332" i="10"/>
  <c r="C332" i="10"/>
  <c r="B332" i="10"/>
  <c r="U331" i="10"/>
  <c r="S331" i="10"/>
  <c r="Q331" i="10"/>
  <c r="M331" i="10"/>
  <c r="K331" i="10"/>
  <c r="C331" i="10"/>
  <c r="B331" i="10"/>
  <c r="U330" i="10"/>
  <c r="S330" i="10"/>
  <c r="Q330" i="10"/>
  <c r="M330" i="10"/>
  <c r="K330" i="10"/>
  <c r="C330" i="10"/>
  <c r="B330" i="10"/>
  <c r="U329" i="10"/>
  <c r="S329" i="10"/>
  <c r="Q329" i="10"/>
  <c r="M329" i="10"/>
  <c r="K329" i="10"/>
  <c r="C329" i="10"/>
  <c r="B329" i="10"/>
  <c r="U328" i="10"/>
  <c r="S328" i="10"/>
  <c r="Q328" i="10"/>
  <c r="M328" i="10"/>
  <c r="K328" i="10"/>
  <c r="C328" i="10"/>
  <c r="B328" i="10"/>
  <c r="U327" i="10"/>
  <c r="S327" i="10"/>
  <c r="Q327" i="10"/>
  <c r="M327" i="10"/>
  <c r="K327" i="10"/>
  <c r="C327" i="10"/>
  <c r="B327" i="10"/>
  <c r="D323" i="10"/>
  <c r="D320" i="10"/>
  <c r="D319" i="10"/>
  <c r="U305" i="10"/>
  <c r="S305" i="10"/>
  <c r="Q305" i="10"/>
  <c r="M305" i="10"/>
  <c r="K305" i="10"/>
  <c r="C305" i="10"/>
  <c r="B305" i="10"/>
  <c r="U304" i="10"/>
  <c r="S304" i="10"/>
  <c r="Q304" i="10"/>
  <c r="M304" i="10"/>
  <c r="K304" i="10"/>
  <c r="C304" i="10"/>
  <c r="B304" i="10"/>
  <c r="U303" i="10"/>
  <c r="S303" i="10"/>
  <c r="Q303" i="10"/>
  <c r="M303" i="10"/>
  <c r="K303" i="10"/>
  <c r="C303" i="10"/>
  <c r="B303" i="10"/>
  <c r="U302" i="10"/>
  <c r="S302" i="10"/>
  <c r="Q302" i="10"/>
  <c r="M302" i="10"/>
  <c r="K302" i="10"/>
  <c r="C302" i="10"/>
  <c r="B302" i="10"/>
  <c r="U301" i="10"/>
  <c r="S301" i="10"/>
  <c r="Q301" i="10"/>
  <c r="M301" i="10"/>
  <c r="K301" i="10"/>
  <c r="C301" i="10"/>
  <c r="B301" i="10"/>
  <c r="U300" i="10"/>
  <c r="S300" i="10"/>
  <c r="Q300" i="10"/>
  <c r="M300" i="10"/>
  <c r="K300" i="10"/>
  <c r="C300" i="10"/>
  <c r="B300" i="10"/>
  <c r="U299" i="10"/>
  <c r="S299" i="10"/>
  <c r="Q299" i="10"/>
  <c r="M299" i="10"/>
  <c r="K299" i="10"/>
  <c r="C299" i="10"/>
  <c r="B299" i="10"/>
  <c r="U298" i="10"/>
  <c r="S298" i="10"/>
  <c r="Q298" i="10"/>
  <c r="M298" i="10"/>
  <c r="K298" i="10"/>
  <c r="C298" i="10"/>
  <c r="B298" i="10"/>
  <c r="U297" i="10"/>
  <c r="S297" i="10"/>
  <c r="Q297" i="10"/>
  <c r="M297" i="10"/>
  <c r="K297" i="10"/>
  <c r="C297" i="10"/>
  <c r="B297" i="10"/>
  <c r="U296" i="10"/>
  <c r="S296" i="10"/>
  <c r="Q296" i="10"/>
  <c r="M296" i="10"/>
  <c r="K296" i="10"/>
  <c r="C296" i="10"/>
  <c r="B296" i="10"/>
  <c r="U295" i="10"/>
  <c r="S295" i="10"/>
  <c r="Q295" i="10"/>
  <c r="M295" i="10"/>
  <c r="K295" i="10"/>
  <c r="C295" i="10"/>
  <c r="B295" i="10"/>
  <c r="U294" i="10"/>
  <c r="S294" i="10"/>
  <c r="Q294" i="10"/>
  <c r="M294" i="10"/>
  <c r="K294" i="10"/>
  <c r="C294" i="10"/>
  <c r="B294" i="10"/>
  <c r="U293" i="10"/>
  <c r="S293" i="10"/>
  <c r="Q293" i="10"/>
  <c r="M293" i="10"/>
  <c r="K293" i="10"/>
  <c r="C293" i="10"/>
  <c r="B293" i="10"/>
  <c r="U292" i="10"/>
  <c r="S292" i="10"/>
  <c r="Q292" i="10"/>
  <c r="M292" i="10"/>
  <c r="K292" i="10"/>
  <c r="C292" i="10"/>
  <c r="B292" i="10"/>
  <c r="U291" i="10"/>
  <c r="S291" i="10"/>
  <c r="Q291" i="10"/>
  <c r="M291" i="10"/>
  <c r="K291" i="10"/>
  <c r="C291" i="10"/>
  <c r="B291" i="10"/>
  <c r="U290" i="10"/>
  <c r="S290" i="10"/>
  <c r="Q290" i="10"/>
  <c r="M290" i="10"/>
  <c r="K290" i="10"/>
  <c r="C290" i="10"/>
  <c r="B290" i="10"/>
  <c r="U289" i="10"/>
  <c r="S289" i="10"/>
  <c r="Q289" i="10"/>
  <c r="M289" i="10"/>
  <c r="K289" i="10"/>
  <c r="C289" i="10"/>
  <c r="B289" i="10"/>
  <c r="U288" i="10"/>
  <c r="S288" i="10"/>
  <c r="Q288" i="10"/>
  <c r="M288" i="10"/>
  <c r="K288" i="10"/>
  <c r="C288" i="10"/>
  <c r="B288" i="10"/>
  <c r="D284" i="10"/>
  <c r="D281" i="10"/>
  <c r="D280" i="10"/>
  <c r="U266" i="10"/>
  <c r="S266" i="10"/>
  <c r="Q266" i="10"/>
  <c r="M266" i="10"/>
  <c r="K266" i="10"/>
  <c r="C266" i="10"/>
  <c r="B266" i="10"/>
  <c r="U265" i="10"/>
  <c r="S265" i="10"/>
  <c r="Q265" i="10"/>
  <c r="M265" i="10"/>
  <c r="K265" i="10"/>
  <c r="C265" i="10"/>
  <c r="B265" i="10"/>
  <c r="U264" i="10"/>
  <c r="S264" i="10"/>
  <c r="Q264" i="10"/>
  <c r="M264" i="10"/>
  <c r="K264" i="10"/>
  <c r="C264" i="10"/>
  <c r="B264" i="10"/>
  <c r="U263" i="10"/>
  <c r="S263" i="10"/>
  <c r="Q263" i="10"/>
  <c r="M263" i="10"/>
  <c r="K263" i="10"/>
  <c r="C263" i="10"/>
  <c r="B263" i="10"/>
  <c r="U262" i="10"/>
  <c r="S262" i="10"/>
  <c r="Q262" i="10"/>
  <c r="M262" i="10"/>
  <c r="K262" i="10"/>
  <c r="C262" i="10"/>
  <c r="B262" i="10"/>
  <c r="U261" i="10"/>
  <c r="S261" i="10"/>
  <c r="Q261" i="10"/>
  <c r="M261" i="10"/>
  <c r="K261" i="10"/>
  <c r="C261" i="10"/>
  <c r="B261" i="10"/>
  <c r="U260" i="10"/>
  <c r="S260" i="10"/>
  <c r="Q260" i="10"/>
  <c r="M260" i="10"/>
  <c r="K260" i="10"/>
  <c r="C260" i="10"/>
  <c r="B260" i="10"/>
  <c r="U259" i="10"/>
  <c r="S259" i="10"/>
  <c r="Q259" i="10"/>
  <c r="M259" i="10"/>
  <c r="K259" i="10"/>
  <c r="C259" i="10"/>
  <c r="B259" i="10"/>
  <c r="U258" i="10"/>
  <c r="S258" i="10"/>
  <c r="Q258" i="10"/>
  <c r="M258" i="10"/>
  <c r="K258" i="10"/>
  <c r="C258" i="10"/>
  <c r="B258" i="10"/>
  <c r="U257" i="10"/>
  <c r="S257" i="10"/>
  <c r="Q257" i="10"/>
  <c r="M257" i="10"/>
  <c r="K257" i="10"/>
  <c r="C257" i="10"/>
  <c r="B257" i="10"/>
  <c r="U256" i="10"/>
  <c r="S256" i="10"/>
  <c r="Q256" i="10"/>
  <c r="M256" i="10"/>
  <c r="K256" i="10"/>
  <c r="C256" i="10"/>
  <c r="B256" i="10"/>
  <c r="U255" i="10"/>
  <c r="S255" i="10"/>
  <c r="Q255" i="10"/>
  <c r="M255" i="10"/>
  <c r="K255" i="10"/>
  <c r="C255" i="10"/>
  <c r="B255" i="10"/>
  <c r="U254" i="10"/>
  <c r="S254" i="10"/>
  <c r="Q254" i="10"/>
  <c r="M254" i="10"/>
  <c r="K254" i="10"/>
  <c r="C254" i="10"/>
  <c r="B254" i="10"/>
  <c r="U253" i="10"/>
  <c r="S253" i="10"/>
  <c r="Q253" i="10"/>
  <c r="M253" i="10"/>
  <c r="K253" i="10"/>
  <c r="C253" i="10"/>
  <c r="B253" i="10"/>
  <c r="U252" i="10"/>
  <c r="S252" i="10"/>
  <c r="Q252" i="10"/>
  <c r="M252" i="10"/>
  <c r="K252" i="10"/>
  <c r="C252" i="10"/>
  <c r="B252" i="10"/>
  <c r="U251" i="10"/>
  <c r="S251" i="10"/>
  <c r="Q251" i="10"/>
  <c r="M251" i="10"/>
  <c r="K251" i="10"/>
  <c r="C251" i="10"/>
  <c r="B251" i="10"/>
  <c r="U250" i="10"/>
  <c r="S250" i="10"/>
  <c r="Q250" i="10"/>
  <c r="M250" i="10"/>
  <c r="K250" i="10"/>
  <c r="C250" i="10"/>
  <c r="B250" i="10"/>
  <c r="U249" i="10"/>
  <c r="S249" i="10"/>
  <c r="Q249" i="10"/>
  <c r="M249" i="10"/>
  <c r="K249" i="10"/>
  <c r="C249" i="10"/>
  <c r="B249" i="10"/>
  <c r="D245" i="10"/>
  <c r="D242" i="10"/>
  <c r="D241" i="10"/>
  <c r="U227" i="10"/>
  <c r="S227" i="10"/>
  <c r="Q227" i="10"/>
  <c r="M227" i="10"/>
  <c r="K227" i="10"/>
  <c r="C227" i="10"/>
  <c r="B227" i="10"/>
  <c r="U226" i="10"/>
  <c r="S226" i="10"/>
  <c r="Q226" i="10"/>
  <c r="M226" i="10"/>
  <c r="K226" i="10"/>
  <c r="C226" i="10"/>
  <c r="B226" i="10"/>
  <c r="U225" i="10"/>
  <c r="S225" i="10"/>
  <c r="Q225" i="10"/>
  <c r="M225" i="10"/>
  <c r="K225" i="10"/>
  <c r="C225" i="10"/>
  <c r="B225" i="10"/>
  <c r="U224" i="10"/>
  <c r="S224" i="10"/>
  <c r="Q224" i="10"/>
  <c r="M224" i="10"/>
  <c r="K224" i="10"/>
  <c r="C224" i="10"/>
  <c r="B224" i="10"/>
  <c r="U223" i="10"/>
  <c r="S223" i="10"/>
  <c r="Q223" i="10"/>
  <c r="M223" i="10"/>
  <c r="K223" i="10"/>
  <c r="C223" i="10"/>
  <c r="B223" i="10"/>
  <c r="U222" i="10"/>
  <c r="S222" i="10"/>
  <c r="Q222" i="10"/>
  <c r="M222" i="10"/>
  <c r="K222" i="10"/>
  <c r="C222" i="10"/>
  <c r="B222" i="10"/>
  <c r="U221" i="10"/>
  <c r="S221" i="10"/>
  <c r="Q221" i="10"/>
  <c r="M221" i="10"/>
  <c r="K221" i="10"/>
  <c r="C221" i="10"/>
  <c r="B221" i="10"/>
  <c r="U220" i="10"/>
  <c r="S220" i="10"/>
  <c r="Q220" i="10"/>
  <c r="M220" i="10"/>
  <c r="K220" i="10"/>
  <c r="C220" i="10"/>
  <c r="B220" i="10"/>
  <c r="U219" i="10"/>
  <c r="S219" i="10"/>
  <c r="Q219" i="10"/>
  <c r="M219" i="10"/>
  <c r="K219" i="10"/>
  <c r="C219" i="10"/>
  <c r="B219" i="10"/>
  <c r="U218" i="10"/>
  <c r="S218" i="10"/>
  <c r="Q218" i="10"/>
  <c r="M218" i="10"/>
  <c r="K218" i="10"/>
  <c r="C218" i="10"/>
  <c r="B218" i="10"/>
  <c r="U217" i="10"/>
  <c r="S217" i="10"/>
  <c r="Q217" i="10"/>
  <c r="M217" i="10"/>
  <c r="K217" i="10"/>
  <c r="C217" i="10"/>
  <c r="B217" i="10"/>
  <c r="U216" i="10"/>
  <c r="S216" i="10"/>
  <c r="Q216" i="10"/>
  <c r="M216" i="10"/>
  <c r="K216" i="10"/>
  <c r="C216" i="10"/>
  <c r="B216" i="10"/>
  <c r="U215" i="10"/>
  <c r="S215" i="10"/>
  <c r="Q215" i="10"/>
  <c r="M215" i="10"/>
  <c r="K215" i="10"/>
  <c r="C215" i="10"/>
  <c r="B215" i="10"/>
  <c r="U214" i="10"/>
  <c r="S214" i="10"/>
  <c r="Q214" i="10"/>
  <c r="M214" i="10"/>
  <c r="K214" i="10"/>
  <c r="C214" i="10"/>
  <c r="B214" i="10"/>
  <c r="U213" i="10"/>
  <c r="S213" i="10"/>
  <c r="Q213" i="10"/>
  <c r="M213" i="10"/>
  <c r="K213" i="10"/>
  <c r="C213" i="10"/>
  <c r="B213" i="10"/>
  <c r="U212" i="10"/>
  <c r="S212" i="10"/>
  <c r="Q212" i="10"/>
  <c r="M212" i="10"/>
  <c r="K212" i="10"/>
  <c r="C212" i="10"/>
  <c r="B212" i="10"/>
  <c r="U211" i="10"/>
  <c r="S211" i="10"/>
  <c r="Q211" i="10"/>
  <c r="M211" i="10"/>
  <c r="K211" i="10"/>
  <c r="C211" i="10"/>
  <c r="B211" i="10"/>
  <c r="U210" i="10"/>
  <c r="S210" i="10"/>
  <c r="Q210" i="10"/>
  <c r="M210" i="10"/>
  <c r="K210" i="10"/>
  <c r="C210" i="10"/>
  <c r="B210" i="10"/>
  <c r="D206" i="10"/>
  <c r="D203" i="10"/>
  <c r="D202" i="10"/>
  <c r="U187" i="10"/>
  <c r="S187" i="10"/>
  <c r="Q187" i="10"/>
  <c r="M187" i="10"/>
  <c r="K187" i="10"/>
  <c r="C187" i="10"/>
  <c r="B187" i="10"/>
  <c r="U186" i="10"/>
  <c r="S186" i="10"/>
  <c r="Q186" i="10"/>
  <c r="M186" i="10"/>
  <c r="K186" i="10"/>
  <c r="C186" i="10"/>
  <c r="B186" i="10"/>
  <c r="U185" i="10"/>
  <c r="S185" i="10"/>
  <c r="Q185" i="10"/>
  <c r="M185" i="10"/>
  <c r="K185" i="10"/>
  <c r="C185" i="10"/>
  <c r="B185" i="10"/>
  <c r="U184" i="10"/>
  <c r="S184" i="10"/>
  <c r="Q184" i="10"/>
  <c r="M184" i="10"/>
  <c r="K184" i="10"/>
  <c r="C184" i="10"/>
  <c r="B184" i="10"/>
  <c r="U183" i="10"/>
  <c r="S183" i="10"/>
  <c r="Q183" i="10"/>
  <c r="M183" i="10"/>
  <c r="K183" i="10"/>
  <c r="C183" i="10"/>
  <c r="B183" i="10"/>
  <c r="U182" i="10"/>
  <c r="S182" i="10"/>
  <c r="Q182" i="10"/>
  <c r="M182" i="10"/>
  <c r="K182" i="10"/>
  <c r="C182" i="10"/>
  <c r="B182" i="10"/>
  <c r="U181" i="10"/>
  <c r="S181" i="10"/>
  <c r="Q181" i="10"/>
  <c r="M181" i="10"/>
  <c r="K181" i="10"/>
  <c r="C181" i="10"/>
  <c r="B181" i="10"/>
  <c r="U180" i="10"/>
  <c r="S180" i="10"/>
  <c r="Q180" i="10"/>
  <c r="M180" i="10"/>
  <c r="K180" i="10"/>
  <c r="C180" i="10"/>
  <c r="B180" i="10"/>
  <c r="U179" i="10"/>
  <c r="S179" i="10"/>
  <c r="Q179" i="10"/>
  <c r="M179" i="10"/>
  <c r="K179" i="10"/>
  <c r="C179" i="10"/>
  <c r="B179" i="10"/>
  <c r="U178" i="10"/>
  <c r="S178" i="10"/>
  <c r="Q178" i="10"/>
  <c r="M178" i="10"/>
  <c r="K178" i="10"/>
  <c r="C178" i="10"/>
  <c r="B178" i="10"/>
  <c r="U177" i="10"/>
  <c r="S177" i="10"/>
  <c r="Q177" i="10"/>
  <c r="M177" i="10"/>
  <c r="K177" i="10"/>
  <c r="C177" i="10"/>
  <c r="B177" i="10"/>
  <c r="U176" i="10"/>
  <c r="S176" i="10"/>
  <c r="Q176" i="10"/>
  <c r="M176" i="10"/>
  <c r="K176" i="10"/>
  <c r="C176" i="10"/>
  <c r="B176" i="10"/>
  <c r="U175" i="10"/>
  <c r="S175" i="10"/>
  <c r="Q175" i="10"/>
  <c r="M175" i="10"/>
  <c r="K175" i="10"/>
  <c r="C175" i="10"/>
  <c r="B175" i="10"/>
  <c r="U174" i="10"/>
  <c r="S174" i="10"/>
  <c r="Q174" i="10"/>
  <c r="M174" i="10"/>
  <c r="K174" i="10"/>
  <c r="C174" i="10"/>
  <c r="B174" i="10"/>
  <c r="U173" i="10"/>
  <c r="S173" i="10"/>
  <c r="Q173" i="10"/>
  <c r="M173" i="10"/>
  <c r="K173" i="10"/>
  <c r="C173" i="10"/>
  <c r="B173" i="10"/>
  <c r="U172" i="10"/>
  <c r="S172" i="10"/>
  <c r="Q172" i="10"/>
  <c r="M172" i="10"/>
  <c r="K172" i="10"/>
  <c r="C172" i="10"/>
  <c r="B172" i="10"/>
  <c r="U171" i="10"/>
  <c r="S171" i="10"/>
  <c r="Q171" i="10"/>
  <c r="M171" i="10"/>
  <c r="K171" i="10"/>
  <c r="C171" i="10"/>
  <c r="B171" i="10"/>
  <c r="U170" i="10"/>
  <c r="S170" i="10"/>
  <c r="Q170" i="10"/>
  <c r="M170" i="10"/>
  <c r="K170" i="10"/>
  <c r="C170" i="10"/>
  <c r="B170" i="10"/>
  <c r="D166" i="10"/>
  <c r="D163" i="10"/>
  <c r="D162" i="10"/>
  <c r="U147" i="10"/>
  <c r="S147" i="10"/>
  <c r="Q147" i="10"/>
  <c r="M147" i="10"/>
  <c r="K147" i="10"/>
  <c r="C147" i="10"/>
  <c r="B147" i="10"/>
  <c r="U146" i="10"/>
  <c r="S146" i="10"/>
  <c r="Q146" i="10"/>
  <c r="M146" i="10"/>
  <c r="K146" i="10"/>
  <c r="C146" i="10"/>
  <c r="B146" i="10"/>
  <c r="U145" i="10"/>
  <c r="S145" i="10"/>
  <c r="Q145" i="10"/>
  <c r="M145" i="10"/>
  <c r="K145" i="10"/>
  <c r="C145" i="10"/>
  <c r="B145" i="10"/>
  <c r="U144" i="10"/>
  <c r="S144" i="10"/>
  <c r="Q144" i="10"/>
  <c r="M144" i="10"/>
  <c r="K144" i="10"/>
  <c r="C144" i="10"/>
  <c r="B144" i="10"/>
  <c r="U143" i="10"/>
  <c r="S143" i="10"/>
  <c r="Q143" i="10"/>
  <c r="M143" i="10"/>
  <c r="K143" i="10"/>
  <c r="C143" i="10"/>
  <c r="B143" i="10"/>
  <c r="U142" i="10"/>
  <c r="S142" i="10"/>
  <c r="Q142" i="10"/>
  <c r="M142" i="10"/>
  <c r="K142" i="10"/>
  <c r="C142" i="10"/>
  <c r="B142" i="10"/>
  <c r="U141" i="10"/>
  <c r="S141" i="10"/>
  <c r="Q141" i="10"/>
  <c r="M141" i="10"/>
  <c r="K141" i="10"/>
  <c r="C141" i="10"/>
  <c r="B141" i="10"/>
  <c r="U140" i="10"/>
  <c r="S140" i="10"/>
  <c r="Q140" i="10"/>
  <c r="M140" i="10"/>
  <c r="K140" i="10"/>
  <c r="C140" i="10"/>
  <c r="B140" i="10"/>
  <c r="U139" i="10"/>
  <c r="S139" i="10"/>
  <c r="Q139" i="10"/>
  <c r="M139" i="10"/>
  <c r="K139" i="10"/>
  <c r="C139" i="10"/>
  <c r="B139" i="10"/>
  <c r="U138" i="10"/>
  <c r="S138" i="10"/>
  <c r="Q138" i="10"/>
  <c r="M138" i="10"/>
  <c r="K138" i="10"/>
  <c r="C138" i="10"/>
  <c r="B138" i="10"/>
  <c r="U137" i="10"/>
  <c r="S137" i="10"/>
  <c r="Q137" i="10"/>
  <c r="M137" i="10"/>
  <c r="K137" i="10"/>
  <c r="C137" i="10"/>
  <c r="B137" i="10"/>
  <c r="U136" i="10"/>
  <c r="S136" i="10"/>
  <c r="Q136" i="10"/>
  <c r="M136" i="10"/>
  <c r="K136" i="10"/>
  <c r="C136" i="10"/>
  <c r="B136" i="10"/>
  <c r="U135" i="10"/>
  <c r="S135" i="10"/>
  <c r="Q135" i="10"/>
  <c r="M135" i="10"/>
  <c r="K135" i="10"/>
  <c r="C135" i="10"/>
  <c r="B135" i="10"/>
  <c r="U134" i="10"/>
  <c r="S134" i="10"/>
  <c r="Q134" i="10"/>
  <c r="M134" i="10"/>
  <c r="K134" i="10"/>
  <c r="C134" i="10"/>
  <c r="B134" i="10"/>
  <c r="U133" i="10"/>
  <c r="S133" i="10"/>
  <c r="Q133" i="10"/>
  <c r="M133" i="10"/>
  <c r="K133" i="10"/>
  <c r="C133" i="10"/>
  <c r="B133" i="10"/>
  <c r="U132" i="10"/>
  <c r="S132" i="10"/>
  <c r="Q132" i="10"/>
  <c r="M132" i="10"/>
  <c r="K132" i="10"/>
  <c r="C132" i="10"/>
  <c r="B132" i="10"/>
  <c r="U131" i="10"/>
  <c r="S131" i="10"/>
  <c r="Q131" i="10"/>
  <c r="M131" i="10"/>
  <c r="K131" i="10"/>
  <c r="C131" i="10"/>
  <c r="B131" i="10"/>
  <c r="U130" i="10"/>
  <c r="S130" i="10"/>
  <c r="Q130" i="10"/>
  <c r="M130" i="10"/>
  <c r="K130" i="10"/>
  <c r="C130" i="10"/>
  <c r="B130" i="10"/>
  <c r="D126" i="10"/>
  <c r="D123" i="10"/>
  <c r="D122" i="10"/>
  <c r="U107" i="10"/>
  <c r="S107" i="10"/>
  <c r="Q107" i="10"/>
  <c r="M107" i="10"/>
  <c r="K107" i="10"/>
  <c r="C107" i="10"/>
  <c r="B107" i="10"/>
  <c r="U106" i="10"/>
  <c r="S106" i="10"/>
  <c r="Q106" i="10"/>
  <c r="M106" i="10"/>
  <c r="K106" i="10"/>
  <c r="C106" i="10"/>
  <c r="B106" i="10"/>
  <c r="U105" i="10"/>
  <c r="S105" i="10"/>
  <c r="Q105" i="10"/>
  <c r="M105" i="10"/>
  <c r="K105" i="10"/>
  <c r="C105" i="10"/>
  <c r="B105" i="10"/>
  <c r="U104" i="10"/>
  <c r="S104" i="10"/>
  <c r="Q104" i="10"/>
  <c r="M104" i="10"/>
  <c r="K104" i="10"/>
  <c r="C104" i="10"/>
  <c r="B104" i="10"/>
  <c r="U103" i="10"/>
  <c r="S103" i="10"/>
  <c r="Q103" i="10"/>
  <c r="M103" i="10"/>
  <c r="K103" i="10"/>
  <c r="C103" i="10"/>
  <c r="B103" i="10"/>
  <c r="U102" i="10"/>
  <c r="S102" i="10"/>
  <c r="Q102" i="10"/>
  <c r="M102" i="10"/>
  <c r="K102" i="10"/>
  <c r="C102" i="10"/>
  <c r="B102" i="10"/>
  <c r="U101" i="10"/>
  <c r="S101" i="10"/>
  <c r="Q101" i="10"/>
  <c r="M101" i="10"/>
  <c r="K101" i="10"/>
  <c r="C101" i="10"/>
  <c r="B101" i="10"/>
  <c r="U100" i="10"/>
  <c r="S100" i="10"/>
  <c r="Q100" i="10"/>
  <c r="M100" i="10"/>
  <c r="K100" i="10"/>
  <c r="C100" i="10"/>
  <c r="B100" i="10"/>
  <c r="U99" i="10"/>
  <c r="S99" i="10"/>
  <c r="Q99" i="10"/>
  <c r="M99" i="10"/>
  <c r="K99" i="10"/>
  <c r="C99" i="10"/>
  <c r="B99" i="10"/>
  <c r="U98" i="10"/>
  <c r="S98" i="10"/>
  <c r="Q98" i="10"/>
  <c r="M98" i="10"/>
  <c r="K98" i="10"/>
  <c r="C98" i="10"/>
  <c r="B98" i="10"/>
  <c r="U97" i="10"/>
  <c r="S97" i="10"/>
  <c r="Q97" i="10"/>
  <c r="M97" i="10"/>
  <c r="K97" i="10"/>
  <c r="C97" i="10"/>
  <c r="B97" i="10"/>
  <c r="U96" i="10"/>
  <c r="S96" i="10"/>
  <c r="Q96" i="10"/>
  <c r="M96" i="10"/>
  <c r="K96" i="10"/>
  <c r="C96" i="10"/>
  <c r="B96" i="10"/>
  <c r="U95" i="10"/>
  <c r="S95" i="10"/>
  <c r="Q95" i="10"/>
  <c r="M95" i="10"/>
  <c r="K95" i="10"/>
  <c r="C95" i="10"/>
  <c r="B95" i="10"/>
  <c r="U94" i="10"/>
  <c r="S94" i="10"/>
  <c r="Q94" i="10"/>
  <c r="M94" i="10"/>
  <c r="K94" i="10"/>
  <c r="C94" i="10"/>
  <c r="B94" i="10"/>
  <c r="U93" i="10"/>
  <c r="S93" i="10"/>
  <c r="Q93" i="10"/>
  <c r="M93" i="10"/>
  <c r="K93" i="10"/>
  <c r="C93" i="10"/>
  <c r="B93" i="10"/>
  <c r="U92" i="10"/>
  <c r="S92" i="10"/>
  <c r="Q92" i="10"/>
  <c r="M92" i="10"/>
  <c r="K92" i="10"/>
  <c r="C92" i="10"/>
  <c r="B92" i="10"/>
  <c r="U91" i="10"/>
  <c r="S91" i="10"/>
  <c r="Q91" i="10"/>
  <c r="M91" i="10"/>
  <c r="K91" i="10"/>
  <c r="C91" i="10"/>
  <c r="B91" i="10"/>
  <c r="U90" i="10"/>
  <c r="S90" i="10"/>
  <c r="Q90" i="10"/>
  <c r="M90" i="10"/>
  <c r="K90" i="10"/>
  <c r="C90" i="10"/>
  <c r="B90" i="10"/>
  <c r="D86" i="10"/>
  <c r="D83" i="10"/>
  <c r="D82" i="10"/>
  <c r="U68" i="10"/>
  <c r="S68" i="10"/>
  <c r="Q68" i="10"/>
  <c r="M68" i="10"/>
  <c r="K68" i="10"/>
  <c r="C68" i="10"/>
  <c r="B68" i="10"/>
  <c r="U67" i="10"/>
  <c r="S67" i="10"/>
  <c r="Q67" i="10"/>
  <c r="M67" i="10"/>
  <c r="K67" i="10"/>
  <c r="C67" i="10"/>
  <c r="B67" i="10"/>
  <c r="U66" i="10"/>
  <c r="S66" i="10"/>
  <c r="Q66" i="10"/>
  <c r="M66" i="10"/>
  <c r="K66" i="10"/>
  <c r="C66" i="10"/>
  <c r="B66" i="10"/>
  <c r="U65" i="10"/>
  <c r="S65" i="10"/>
  <c r="Q65" i="10"/>
  <c r="M65" i="10"/>
  <c r="K65" i="10"/>
  <c r="C65" i="10"/>
  <c r="B65" i="10"/>
  <c r="U64" i="10"/>
  <c r="S64" i="10"/>
  <c r="Q64" i="10"/>
  <c r="M64" i="10"/>
  <c r="K64" i="10"/>
  <c r="C64" i="10"/>
  <c r="B64" i="10"/>
  <c r="U63" i="10"/>
  <c r="S63" i="10"/>
  <c r="Q63" i="10"/>
  <c r="M63" i="10"/>
  <c r="K63" i="10"/>
  <c r="C63" i="10"/>
  <c r="B63" i="10"/>
  <c r="U62" i="10"/>
  <c r="S62" i="10"/>
  <c r="Q62" i="10"/>
  <c r="M62" i="10"/>
  <c r="K62" i="10"/>
  <c r="C62" i="10"/>
  <c r="B62" i="10"/>
  <c r="U61" i="10"/>
  <c r="S61" i="10"/>
  <c r="Q61" i="10"/>
  <c r="M61" i="10"/>
  <c r="K61" i="10"/>
  <c r="C61" i="10"/>
  <c r="B61" i="10"/>
  <c r="U60" i="10"/>
  <c r="S60" i="10"/>
  <c r="Q60" i="10"/>
  <c r="M60" i="10"/>
  <c r="K60" i="10"/>
  <c r="C60" i="10"/>
  <c r="B60" i="10"/>
  <c r="U59" i="10"/>
  <c r="S59" i="10"/>
  <c r="Q59" i="10"/>
  <c r="M59" i="10"/>
  <c r="K59" i="10"/>
  <c r="C59" i="10"/>
  <c r="B59" i="10"/>
  <c r="U58" i="10"/>
  <c r="S58" i="10"/>
  <c r="Q58" i="10"/>
  <c r="M58" i="10"/>
  <c r="K58" i="10"/>
  <c r="C58" i="10"/>
  <c r="B58" i="10"/>
  <c r="U57" i="10"/>
  <c r="S57" i="10"/>
  <c r="Q57" i="10"/>
  <c r="M57" i="10"/>
  <c r="K57" i="10"/>
  <c r="C57" i="10"/>
  <c r="B57" i="10"/>
  <c r="U56" i="10"/>
  <c r="S56" i="10"/>
  <c r="Q56" i="10"/>
  <c r="M56" i="10"/>
  <c r="K56" i="10"/>
  <c r="C56" i="10"/>
  <c r="B56" i="10"/>
  <c r="U55" i="10"/>
  <c r="S55" i="10"/>
  <c r="Q55" i="10"/>
  <c r="M55" i="10"/>
  <c r="K55" i="10"/>
  <c r="C55" i="10"/>
  <c r="B55" i="10"/>
  <c r="U54" i="10"/>
  <c r="S54" i="10"/>
  <c r="Q54" i="10"/>
  <c r="M54" i="10"/>
  <c r="K54" i="10"/>
  <c r="C54" i="10"/>
  <c r="B54" i="10"/>
  <c r="U53" i="10"/>
  <c r="S53" i="10"/>
  <c r="Q53" i="10"/>
  <c r="M53" i="10"/>
  <c r="K53" i="10"/>
  <c r="C53" i="10"/>
  <c r="B53" i="10"/>
  <c r="U52" i="10"/>
  <c r="S52" i="10"/>
  <c r="Q52" i="10"/>
  <c r="M52" i="10"/>
  <c r="K52" i="10"/>
  <c r="C52" i="10"/>
  <c r="B52" i="10"/>
  <c r="U51" i="10"/>
  <c r="S51" i="10"/>
  <c r="Q51" i="10"/>
  <c r="M51" i="10"/>
  <c r="K51" i="10"/>
  <c r="C51" i="10"/>
  <c r="B51" i="10"/>
  <c r="D47" i="10"/>
  <c r="D44" i="10"/>
  <c r="D43" i="10"/>
  <c r="U29" i="10"/>
  <c r="S29" i="10"/>
  <c r="Q29" i="10"/>
  <c r="M29" i="10"/>
  <c r="K29" i="10"/>
  <c r="C29" i="10"/>
  <c r="B29" i="10"/>
  <c r="U28" i="10"/>
  <c r="S28" i="10"/>
  <c r="Q28" i="10"/>
  <c r="M28" i="10"/>
  <c r="K28" i="10"/>
  <c r="C28" i="10"/>
  <c r="B28" i="10"/>
  <c r="U27" i="10"/>
  <c r="S27" i="10"/>
  <c r="Q27" i="10"/>
  <c r="M27" i="10"/>
  <c r="K27" i="10"/>
  <c r="C27" i="10"/>
  <c r="B27" i="10"/>
  <c r="U26" i="10"/>
  <c r="S26" i="10"/>
  <c r="Q26" i="10"/>
  <c r="M26" i="10"/>
  <c r="K26" i="10"/>
  <c r="C26" i="10"/>
  <c r="B26" i="10"/>
  <c r="U25" i="10"/>
  <c r="S25" i="10"/>
  <c r="Q25" i="10"/>
  <c r="M25" i="10"/>
  <c r="K25" i="10"/>
  <c r="C25" i="10"/>
  <c r="B25" i="10"/>
  <c r="U24" i="10"/>
  <c r="S24" i="10"/>
  <c r="Q24" i="10"/>
  <c r="M24" i="10"/>
  <c r="K24" i="10"/>
  <c r="C24" i="10"/>
  <c r="B24" i="10"/>
  <c r="U23" i="10"/>
  <c r="S23" i="10"/>
  <c r="Q23" i="10"/>
  <c r="M23" i="10"/>
  <c r="K23" i="10"/>
  <c r="C23" i="10"/>
  <c r="B23" i="10"/>
  <c r="U22" i="10"/>
  <c r="S22" i="10"/>
  <c r="Q22" i="10"/>
  <c r="M22" i="10"/>
  <c r="K22" i="10"/>
  <c r="C22" i="10"/>
  <c r="B22" i="10"/>
  <c r="U21" i="10"/>
  <c r="S21" i="10"/>
  <c r="Q21" i="10"/>
  <c r="M21" i="10"/>
  <c r="K21" i="10"/>
  <c r="C21" i="10"/>
  <c r="B21" i="10"/>
  <c r="U20" i="10"/>
  <c r="S20" i="10"/>
  <c r="Q20" i="10"/>
  <c r="M20" i="10"/>
  <c r="K20" i="10"/>
  <c r="C20" i="10"/>
  <c r="B20" i="10"/>
  <c r="U19" i="10"/>
  <c r="S19" i="10"/>
  <c r="Q19" i="10"/>
  <c r="M19" i="10"/>
  <c r="K19" i="10"/>
  <c r="C19" i="10"/>
  <c r="B19" i="10"/>
  <c r="U18" i="10"/>
  <c r="S18" i="10"/>
  <c r="Q18" i="10"/>
  <c r="M18" i="10"/>
  <c r="K18" i="10"/>
  <c r="C18" i="10"/>
  <c r="B18" i="10"/>
  <c r="U17" i="10"/>
  <c r="S17" i="10"/>
  <c r="Q17" i="10"/>
  <c r="M17" i="10"/>
  <c r="K17" i="10"/>
  <c r="C17" i="10"/>
  <c r="B17" i="10"/>
  <c r="U16" i="10"/>
  <c r="S16" i="10"/>
  <c r="Q16" i="10"/>
  <c r="M16" i="10"/>
  <c r="K16" i="10"/>
  <c r="C16" i="10"/>
  <c r="B16" i="10"/>
  <c r="U15" i="10"/>
  <c r="S15" i="10"/>
  <c r="Q15" i="10"/>
  <c r="M15" i="10"/>
  <c r="K15" i="10"/>
  <c r="C15" i="10"/>
  <c r="B15" i="10"/>
  <c r="U14" i="10"/>
  <c r="S14" i="10"/>
  <c r="Q14" i="10"/>
  <c r="M14" i="10"/>
  <c r="K14" i="10"/>
  <c r="C14" i="10"/>
  <c r="B14" i="10"/>
  <c r="U13" i="10"/>
  <c r="S13" i="10"/>
  <c r="Q13" i="10"/>
  <c r="M13" i="10"/>
  <c r="K13" i="10"/>
  <c r="C13" i="10"/>
  <c r="B13" i="10"/>
  <c r="K12" i="10"/>
  <c r="O12" i="10" s="1"/>
  <c r="C12" i="10"/>
  <c r="B12" i="10"/>
  <c r="D8" i="10"/>
  <c r="D5" i="10"/>
  <c r="D4" i="10"/>
  <c r="S2336" i="9"/>
  <c r="R2336" i="9"/>
  <c r="Q2336" i="9"/>
  <c r="P2336" i="9"/>
  <c r="N2336" i="9"/>
  <c r="L2336" i="9"/>
  <c r="J2336" i="9"/>
  <c r="H2336" i="9"/>
  <c r="F2336" i="9"/>
  <c r="D2336" i="9"/>
  <c r="B2336" i="9"/>
  <c r="S2335" i="9"/>
  <c r="R2335" i="9"/>
  <c r="Q2335" i="9"/>
  <c r="P2335" i="9"/>
  <c r="N2335" i="9"/>
  <c r="L2335" i="9"/>
  <c r="J2335" i="9"/>
  <c r="H2335" i="9"/>
  <c r="F2335" i="9"/>
  <c r="D2335" i="9"/>
  <c r="B2335" i="9"/>
  <c r="S2334" i="9"/>
  <c r="R2334" i="9"/>
  <c r="Q2334" i="9"/>
  <c r="P2334" i="9"/>
  <c r="N2334" i="9"/>
  <c r="L2334" i="9"/>
  <c r="J2334" i="9"/>
  <c r="H2334" i="9"/>
  <c r="F2334" i="9"/>
  <c r="D2334" i="9"/>
  <c r="B2334" i="9"/>
  <c r="S2333" i="9"/>
  <c r="R2333" i="9"/>
  <c r="Q2333" i="9"/>
  <c r="P2333" i="9"/>
  <c r="N2333" i="9"/>
  <c r="L2333" i="9"/>
  <c r="J2333" i="9"/>
  <c r="H2333" i="9"/>
  <c r="F2333" i="9"/>
  <c r="D2333" i="9"/>
  <c r="B2333" i="9"/>
  <c r="S2332" i="9"/>
  <c r="R2332" i="9"/>
  <c r="Q2332" i="9"/>
  <c r="P2332" i="9"/>
  <c r="N2332" i="9"/>
  <c r="L2332" i="9"/>
  <c r="J2332" i="9"/>
  <c r="H2332" i="9"/>
  <c r="F2332" i="9"/>
  <c r="D2332" i="9"/>
  <c r="B2332" i="9"/>
  <c r="S2331" i="9"/>
  <c r="R2331" i="9"/>
  <c r="Q2331" i="9"/>
  <c r="P2331" i="9"/>
  <c r="N2331" i="9"/>
  <c r="L2331" i="9"/>
  <c r="J2331" i="9"/>
  <c r="H2331" i="9"/>
  <c r="F2331" i="9"/>
  <c r="D2331" i="9"/>
  <c r="B2331" i="9"/>
  <c r="S2330" i="9"/>
  <c r="R2330" i="9"/>
  <c r="Q2330" i="9"/>
  <c r="P2330" i="9"/>
  <c r="N2330" i="9"/>
  <c r="L2330" i="9"/>
  <c r="J2330" i="9"/>
  <c r="H2330" i="9"/>
  <c r="F2330" i="9"/>
  <c r="D2330" i="9"/>
  <c r="B2330" i="9"/>
  <c r="S2329" i="9"/>
  <c r="R2329" i="9"/>
  <c r="Q2329" i="9"/>
  <c r="P2329" i="9"/>
  <c r="N2329" i="9"/>
  <c r="L2329" i="9"/>
  <c r="J2329" i="9"/>
  <c r="H2329" i="9"/>
  <c r="F2329" i="9"/>
  <c r="D2329" i="9"/>
  <c r="B2329" i="9"/>
  <c r="S2328" i="9"/>
  <c r="R2328" i="9"/>
  <c r="Q2328" i="9"/>
  <c r="P2328" i="9"/>
  <c r="N2328" i="9"/>
  <c r="L2328" i="9"/>
  <c r="J2328" i="9"/>
  <c r="H2328" i="9"/>
  <c r="F2328" i="9"/>
  <c r="D2328" i="9"/>
  <c r="B2328" i="9"/>
  <c r="S2327" i="9"/>
  <c r="R2327" i="9"/>
  <c r="Q2327" i="9"/>
  <c r="P2327" i="9"/>
  <c r="N2327" i="9"/>
  <c r="L2327" i="9"/>
  <c r="J2327" i="9"/>
  <c r="H2327" i="9"/>
  <c r="F2327" i="9"/>
  <c r="D2327" i="9"/>
  <c r="B2327" i="9"/>
  <c r="S2326" i="9"/>
  <c r="R2326" i="9"/>
  <c r="Q2326" i="9"/>
  <c r="P2326" i="9"/>
  <c r="N2326" i="9"/>
  <c r="L2326" i="9"/>
  <c r="J2326" i="9"/>
  <c r="H2326" i="9"/>
  <c r="F2326" i="9"/>
  <c r="D2326" i="9"/>
  <c r="B2326" i="9"/>
  <c r="S2325" i="9"/>
  <c r="R2325" i="9"/>
  <c r="Q2325" i="9"/>
  <c r="P2325" i="9"/>
  <c r="N2325" i="9"/>
  <c r="L2325" i="9"/>
  <c r="J2325" i="9"/>
  <c r="H2325" i="9"/>
  <c r="F2325" i="9"/>
  <c r="D2325" i="9"/>
  <c r="B2325" i="9"/>
  <c r="S2324" i="9"/>
  <c r="R2324" i="9"/>
  <c r="Q2324" i="9"/>
  <c r="P2324" i="9"/>
  <c r="N2324" i="9"/>
  <c r="L2324" i="9"/>
  <c r="J2324" i="9"/>
  <c r="H2324" i="9"/>
  <c r="F2324" i="9"/>
  <c r="D2324" i="9"/>
  <c r="B2324" i="9"/>
  <c r="S2323" i="9"/>
  <c r="R2323" i="9"/>
  <c r="Q2323" i="9"/>
  <c r="P2323" i="9"/>
  <c r="N2323" i="9"/>
  <c r="L2323" i="9"/>
  <c r="J2323" i="9"/>
  <c r="H2323" i="9"/>
  <c r="F2323" i="9"/>
  <c r="D2323" i="9"/>
  <c r="B2323" i="9"/>
  <c r="S2322" i="9"/>
  <c r="R2322" i="9"/>
  <c r="Q2322" i="9"/>
  <c r="P2322" i="9"/>
  <c r="N2322" i="9"/>
  <c r="L2322" i="9"/>
  <c r="J2322" i="9"/>
  <c r="H2322" i="9"/>
  <c r="F2322" i="9"/>
  <c r="D2322" i="9"/>
  <c r="B2322" i="9"/>
  <c r="S2321" i="9"/>
  <c r="R2321" i="9"/>
  <c r="Q2321" i="9"/>
  <c r="P2321" i="9"/>
  <c r="N2321" i="9"/>
  <c r="L2321" i="9"/>
  <c r="J2321" i="9"/>
  <c r="H2321" i="9"/>
  <c r="F2321" i="9"/>
  <c r="D2321" i="9"/>
  <c r="B2321" i="9"/>
  <c r="S2320" i="9"/>
  <c r="R2320" i="9"/>
  <c r="Q2320" i="9"/>
  <c r="P2320" i="9"/>
  <c r="N2320" i="9"/>
  <c r="L2320" i="9"/>
  <c r="J2320" i="9"/>
  <c r="H2320" i="9"/>
  <c r="F2320" i="9"/>
  <c r="D2320" i="9"/>
  <c r="B2320" i="9"/>
  <c r="S2319" i="9"/>
  <c r="R2319" i="9"/>
  <c r="Q2319" i="9"/>
  <c r="P2319" i="9"/>
  <c r="N2319" i="9"/>
  <c r="L2319" i="9"/>
  <c r="J2319" i="9"/>
  <c r="H2319" i="9"/>
  <c r="F2319" i="9"/>
  <c r="D2319" i="9"/>
  <c r="B2319" i="9"/>
  <c r="C2314" i="9"/>
  <c r="C2313" i="9"/>
  <c r="S2294" i="9"/>
  <c r="R2294" i="9"/>
  <c r="Q2294" i="9"/>
  <c r="P2294" i="9"/>
  <c r="N2294" i="9"/>
  <c r="L2294" i="9"/>
  <c r="J2294" i="9"/>
  <c r="H2294" i="9"/>
  <c r="F2294" i="9"/>
  <c r="D2294" i="9"/>
  <c r="B2294" i="9"/>
  <c r="S2293" i="9"/>
  <c r="R2293" i="9"/>
  <c r="Q2293" i="9"/>
  <c r="P2293" i="9"/>
  <c r="N2293" i="9"/>
  <c r="L2293" i="9"/>
  <c r="J2293" i="9"/>
  <c r="H2293" i="9"/>
  <c r="F2293" i="9"/>
  <c r="D2293" i="9"/>
  <c r="B2293" i="9"/>
  <c r="S2292" i="9"/>
  <c r="R2292" i="9"/>
  <c r="Q2292" i="9"/>
  <c r="P2292" i="9"/>
  <c r="N2292" i="9"/>
  <c r="L2292" i="9"/>
  <c r="J2292" i="9"/>
  <c r="H2292" i="9"/>
  <c r="F2292" i="9"/>
  <c r="D2292" i="9"/>
  <c r="B2292" i="9"/>
  <c r="S2291" i="9"/>
  <c r="R2291" i="9"/>
  <c r="Q2291" i="9"/>
  <c r="P2291" i="9"/>
  <c r="N2291" i="9"/>
  <c r="L2291" i="9"/>
  <c r="J2291" i="9"/>
  <c r="H2291" i="9"/>
  <c r="F2291" i="9"/>
  <c r="D2291" i="9"/>
  <c r="B2291" i="9"/>
  <c r="S2290" i="9"/>
  <c r="R2290" i="9"/>
  <c r="Q2290" i="9"/>
  <c r="P2290" i="9"/>
  <c r="N2290" i="9"/>
  <c r="L2290" i="9"/>
  <c r="J2290" i="9"/>
  <c r="H2290" i="9"/>
  <c r="F2290" i="9"/>
  <c r="D2290" i="9"/>
  <c r="B2290" i="9"/>
  <c r="S2289" i="9"/>
  <c r="R2289" i="9"/>
  <c r="Q2289" i="9"/>
  <c r="P2289" i="9"/>
  <c r="N2289" i="9"/>
  <c r="L2289" i="9"/>
  <c r="J2289" i="9"/>
  <c r="H2289" i="9"/>
  <c r="F2289" i="9"/>
  <c r="D2289" i="9"/>
  <c r="B2289" i="9"/>
  <c r="S2288" i="9"/>
  <c r="R2288" i="9"/>
  <c r="Q2288" i="9"/>
  <c r="P2288" i="9"/>
  <c r="N2288" i="9"/>
  <c r="L2288" i="9"/>
  <c r="J2288" i="9"/>
  <c r="H2288" i="9"/>
  <c r="F2288" i="9"/>
  <c r="D2288" i="9"/>
  <c r="B2288" i="9"/>
  <c r="S2287" i="9"/>
  <c r="R2287" i="9"/>
  <c r="Q2287" i="9"/>
  <c r="P2287" i="9"/>
  <c r="N2287" i="9"/>
  <c r="L2287" i="9"/>
  <c r="J2287" i="9"/>
  <c r="H2287" i="9"/>
  <c r="F2287" i="9"/>
  <c r="D2287" i="9"/>
  <c r="B2287" i="9"/>
  <c r="S2286" i="9"/>
  <c r="R2286" i="9"/>
  <c r="Q2286" i="9"/>
  <c r="P2286" i="9"/>
  <c r="N2286" i="9"/>
  <c r="L2286" i="9"/>
  <c r="J2286" i="9"/>
  <c r="H2286" i="9"/>
  <c r="F2286" i="9"/>
  <c r="D2286" i="9"/>
  <c r="B2286" i="9"/>
  <c r="S2285" i="9"/>
  <c r="R2285" i="9"/>
  <c r="Q2285" i="9"/>
  <c r="P2285" i="9"/>
  <c r="N2285" i="9"/>
  <c r="L2285" i="9"/>
  <c r="J2285" i="9"/>
  <c r="H2285" i="9"/>
  <c r="F2285" i="9"/>
  <c r="D2285" i="9"/>
  <c r="B2285" i="9"/>
  <c r="S2284" i="9"/>
  <c r="R2284" i="9"/>
  <c r="Q2284" i="9"/>
  <c r="P2284" i="9"/>
  <c r="N2284" i="9"/>
  <c r="L2284" i="9"/>
  <c r="J2284" i="9"/>
  <c r="H2284" i="9"/>
  <c r="F2284" i="9"/>
  <c r="D2284" i="9"/>
  <c r="B2284" i="9"/>
  <c r="S2283" i="9"/>
  <c r="R2283" i="9"/>
  <c r="Q2283" i="9"/>
  <c r="P2283" i="9"/>
  <c r="N2283" i="9"/>
  <c r="L2283" i="9"/>
  <c r="J2283" i="9"/>
  <c r="H2283" i="9"/>
  <c r="F2283" i="9"/>
  <c r="D2283" i="9"/>
  <c r="B2283" i="9"/>
  <c r="S2282" i="9"/>
  <c r="R2282" i="9"/>
  <c r="Q2282" i="9"/>
  <c r="P2282" i="9"/>
  <c r="N2282" i="9"/>
  <c r="L2282" i="9"/>
  <c r="J2282" i="9"/>
  <c r="H2282" i="9"/>
  <c r="F2282" i="9"/>
  <c r="D2282" i="9"/>
  <c r="B2282" i="9"/>
  <c r="S2281" i="9"/>
  <c r="R2281" i="9"/>
  <c r="Q2281" i="9"/>
  <c r="P2281" i="9"/>
  <c r="N2281" i="9"/>
  <c r="L2281" i="9"/>
  <c r="J2281" i="9"/>
  <c r="H2281" i="9"/>
  <c r="F2281" i="9"/>
  <c r="D2281" i="9"/>
  <c r="B2281" i="9"/>
  <c r="S2280" i="9"/>
  <c r="R2280" i="9"/>
  <c r="Q2280" i="9"/>
  <c r="P2280" i="9"/>
  <c r="N2280" i="9"/>
  <c r="L2280" i="9"/>
  <c r="J2280" i="9"/>
  <c r="H2280" i="9"/>
  <c r="F2280" i="9"/>
  <c r="D2280" i="9"/>
  <c r="B2280" i="9"/>
  <c r="S2279" i="9"/>
  <c r="R2279" i="9"/>
  <c r="Q2279" i="9"/>
  <c r="P2279" i="9"/>
  <c r="N2279" i="9"/>
  <c r="L2279" i="9"/>
  <c r="J2279" i="9"/>
  <c r="H2279" i="9"/>
  <c r="F2279" i="9"/>
  <c r="D2279" i="9"/>
  <c r="B2279" i="9"/>
  <c r="S2278" i="9"/>
  <c r="R2278" i="9"/>
  <c r="Q2278" i="9"/>
  <c r="P2278" i="9"/>
  <c r="N2278" i="9"/>
  <c r="L2278" i="9"/>
  <c r="J2278" i="9"/>
  <c r="H2278" i="9"/>
  <c r="F2278" i="9"/>
  <c r="D2278" i="9"/>
  <c r="B2278" i="9"/>
  <c r="S2277" i="9"/>
  <c r="R2277" i="9"/>
  <c r="Q2277" i="9"/>
  <c r="P2277" i="9"/>
  <c r="N2277" i="9"/>
  <c r="L2277" i="9"/>
  <c r="J2277" i="9"/>
  <c r="H2277" i="9"/>
  <c r="F2277" i="9"/>
  <c r="D2277" i="9"/>
  <c r="B2277" i="9"/>
  <c r="C2272" i="9"/>
  <c r="C2271" i="9"/>
  <c r="S2252" i="9"/>
  <c r="R2252" i="9"/>
  <c r="Q2252" i="9"/>
  <c r="P2252" i="9"/>
  <c r="N2252" i="9"/>
  <c r="L2252" i="9"/>
  <c r="J2252" i="9"/>
  <c r="H2252" i="9"/>
  <c r="F2252" i="9"/>
  <c r="D2252" i="9"/>
  <c r="B2252" i="9"/>
  <c r="S2251" i="9"/>
  <c r="R2251" i="9"/>
  <c r="Q2251" i="9"/>
  <c r="P2251" i="9"/>
  <c r="N2251" i="9"/>
  <c r="L2251" i="9"/>
  <c r="J2251" i="9"/>
  <c r="H2251" i="9"/>
  <c r="F2251" i="9"/>
  <c r="D2251" i="9"/>
  <c r="B2251" i="9"/>
  <c r="S2250" i="9"/>
  <c r="R2250" i="9"/>
  <c r="Q2250" i="9"/>
  <c r="P2250" i="9"/>
  <c r="N2250" i="9"/>
  <c r="L2250" i="9"/>
  <c r="J2250" i="9"/>
  <c r="H2250" i="9"/>
  <c r="F2250" i="9"/>
  <c r="D2250" i="9"/>
  <c r="B2250" i="9"/>
  <c r="S2249" i="9"/>
  <c r="R2249" i="9"/>
  <c r="Q2249" i="9"/>
  <c r="P2249" i="9"/>
  <c r="N2249" i="9"/>
  <c r="L2249" i="9"/>
  <c r="J2249" i="9"/>
  <c r="H2249" i="9"/>
  <c r="F2249" i="9"/>
  <c r="D2249" i="9"/>
  <c r="B2249" i="9"/>
  <c r="S2248" i="9"/>
  <c r="R2248" i="9"/>
  <c r="Q2248" i="9"/>
  <c r="P2248" i="9"/>
  <c r="N2248" i="9"/>
  <c r="L2248" i="9"/>
  <c r="J2248" i="9"/>
  <c r="H2248" i="9"/>
  <c r="F2248" i="9"/>
  <c r="D2248" i="9"/>
  <c r="B2248" i="9"/>
  <c r="S2247" i="9"/>
  <c r="R2247" i="9"/>
  <c r="Q2247" i="9"/>
  <c r="P2247" i="9"/>
  <c r="N2247" i="9"/>
  <c r="L2247" i="9"/>
  <c r="J2247" i="9"/>
  <c r="H2247" i="9"/>
  <c r="F2247" i="9"/>
  <c r="D2247" i="9"/>
  <c r="B2247" i="9"/>
  <c r="S2246" i="9"/>
  <c r="R2246" i="9"/>
  <c r="Q2246" i="9"/>
  <c r="P2246" i="9"/>
  <c r="N2246" i="9"/>
  <c r="L2246" i="9"/>
  <c r="J2246" i="9"/>
  <c r="H2246" i="9"/>
  <c r="F2246" i="9"/>
  <c r="D2246" i="9"/>
  <c r="B2246" i="9"/>
  <c r="S2245" i="9"/>
  <c r="R2245" i="9"/>
  <c r="Q2245" i="9"/>
  <c r="P2245" i="9"/>
  <c r="N2245" i="9"/>
  <c r="L2245" i="9"/>
  <c r="J2245" i="9"/>
  <c r="H2245" i="9"/>
  <c r="F2245" i="9"/>
  <c r="D2245" i="9"/>
  <c r="B2245" i="9"/>
  <c r="S2244" i="9"/>
  <c r="R2244" i="9"/>
  <c r="Q2244" i="9"/>
  <c r="P2244" i="9"/>
  <c r="N2244" i="9"/>
  <c r="L2244" i="9"/>
  <c r="J2244" i="9"/>
  <c r="H2244" i="9"/>
  <c r="F2244" i="9"/>
  <c r="D2244" i="9"/>
  <c r="B2244" i="9"/>
  <c r="S2243" i="9"/>
  <c r="R2243" i="9"/>
  <c r="Q2243" i="9"/>
  <c r="P2243" i="9"/>
  <c r="N2243" i="9"/>
  <c r="L2243" i="9"/>
  <c r="J2243" i="9"/>
  <c r="H2243" i="9"/>
  <c r="F2243" i="9"/>
  <c r="D2243" i="9"/>
  <c r="B2243" i="9"/>
  <c r="S2242" i="9"/>
  <c r="R2242" i="9"/>
  <c r="Q2242" i="9"/>
  <c r="P2242" i="9"/>
  <c r="N2242" i="9"/>
  <c r="L2242" i="9"/>
  <c r="J2242" i="9"/>
  <c r="H2242" i="9"/>
  <c r="F2242" i="9"/>
  <c r="D2242" i="9"/>
  <c r="B2242" i="9"/>
  <c r="S2241" i="9"/>
  <c r="R2241" i="9"/>
  <c r="Q2241" i="9"/>
  <c r="P2241" i="9"/>
  <c r="N2241" i="9"/>
  <c r="L2241" i="9"/>
  <c r="J2241" i="9"/>
  <c r="H2241" i="9"/>
  <c r="F2241" i="9"/>
  <c r="D2241" i="9"/>
  <c r="B2241" i="9"/>
  <c r="S2240" i="9"/>
  <c r="R2240" i="9"/>
  <c r="Q2240" i="9"/>
  <c r="P2240" i="9"/>
  <c r="N2240" i="9"/>
  <c r="L2240" i="9"/>
  <c r="J2240" i="9"/>
  <c r="H2240" i="9"/>
  <c r="F2240" i="9"/>
  <c r="D2240" i="9"/>
  <c r="B2240" i="9"/>
  <c r="S2239" i="9"/>
  <c r="R2239" i="9"/>
  <c r="Q2239" i="9"/>
  <c r="P2239" i="9"/>
  <c r="N2239" i="9"/>
  <c r="L2239" i="9"/>
  <c r="J2239" i="9"/>
  <c r="H2239" i="9"/>
  <c r="F2239" i="9"/>
  <c r="D2239" i="9"/>
  <c r="B2239" i="9"/>
  <c r="S2238" i="9"/>
  <c r="R2238" i="9"/>
  <c r="Q2238" i="9"/>
  <c r="P2238" i="9"/>
  <c r="N2238" i="9"/>
  <c r="L2238" i="9"/>
  <c r="J2238" i="9"/>
  <c r="H2238" i="9"/>
  <c r="F2238" i="9"/>
  <c r="D2238" i="9"/>
  <c r="B2238" i="9"/>
  <c r="S2237" i="9"/>
  <c r="R2237" i="9"/>
  <c r="Q2237" i="9"/>
  <c r="P2237" i="9"/>
  <c r="N2237" i="9"/>
  <c r="L2237" i="9"/>
  <c r="J2237" i="9"/>
  <c r="H2237" i="9"/>
  <c r="F2237" i="9"/>
  <c r="D2237" i="9"/>
  <c r="B2237" i="9"/>
  <c r="S2236" i="9"/>
  <c r="R2236" i="9"/>
  <c r="Q2236" i="9"/>
  <c r="P2236" i="9"/>
  <c r="N2236" i="9"/>
  <c r="L2236" i="9"/>
  <c r="J2236" i="9"/>
  <c r="H2236" i="9"/>
  <c r="F2236" i="9"/>
  <c r="D2236" i="9"/>
  <c r="B2236" i="9"/>
  <c r="S2235" i="9"/>
  <c r="R2235" i="9"/>
  <c r="Q2235" i="9"/>
  <c r="P2235" i="9"/>
  <c r="N2235" i="9"/>
  <c r="L2235" i="9"/>
  <c r="J2235" i="9"/>
  <c r="H2235" i="9"/>
  <c r="F2235" i="9"/>
  <c r="D2235" i="9"/>
  <c r="B2235" i="9"/>
  <c r="C2230" i="9"/>
  <c r="C2229" i="9"/>
  <c r="S2210" i="9"/>
  <c r="R2210" i="9"/>
  <c r="Q2210" i="9"/>
  <c r="P2210" i="9"/>
  <c r="N2210" i="9"/>
  <c r="L2210" i="9"/>
  <c r="J2210" i="9"/>
  <c r="H2210" i="9"/>
  <c r="F2210" i="9"/>
  <c r="D2210" i="9"/>
  <c r="B2210" i="9"/>
  <c r="S2209" i="9"/>
  <c r="R2209" i="9"/>
  <c r="Q2209" i="9"/>
  <c r="P2209" i="9"/>
  <c r="N2209" i="9"/>
  <c r="L2209" i="9"/>
  <c r="J2209" i="9"/>
  <c r="H2209" i="9"/>
  <c r="F2209" i="9"/>
  <c r="D2209" i="9"/>
  <c r="B2209" i="9"/>
  <c r="S2208" i="9"/>
  <c r="R2208" i="9"/>
  <c r="Q2208" i="9"/>
  <c r="P2208" i="9"/>
  <c r="N2208" i="9"/>
  <c r="L2208" i="9"/>
  <c r="J2208" i="9"/>
  <c r="H2208" i="9"/>
  <c r="F2208" i="9"/>
  <c r="D2208" i="9"/>
  <c r="B2208" i="9"/>
  <c r="S2207" i="9"/>
  <c r="R2207" i="9"/>
  <c r="Q2207" i="9"/>
  <c r="P2207" i="9"/>
  <c r="N2207" i="9"/>
  <c r="L2207" i="9"/>
  <c r="J2207" i="9"/>
  <c r="H2207" i="9"/>
  <c r="F2207" i="9"/>
  <c r="D2207" i="9"/>
  <c r="B2207" i="9"/>
  <c r="S2206" i="9"/>
  <c r="R2206" i="9"/>
  <c r="Q2206" i="9"/>
  <c r="P2206" i="9"/>
  <c r="N2206" i="9"/>
  <c r="L2206" i="9"/>
  <c r="J2206" i="9"/>
  <c r="H2206" i="9"/>
  <c r="F2206" i="9"/>
  <c r="D2206" i="9"/>
  <c r="B2206" i="9"/>
  <c r="S2205" i="9"/>
  <c r="R2205" i="9"/>
  <c r="Q2205" i="9"/>
  <c r="P2205" i="9"/>
  <c r="N2205" i="9"/>
  <c r="L2205" i="9"/>
  <c r="J2205" i="9"/>
  <c r="H2205" i="9"/>
  <c r="F2205" i="9"/>
  <c r="D2205" i="9"/>
  <c r="B2205" i="9"/>
  <c r="S2204" i="9"/>
  <c r="R2204" i="9"/>
  <c r="Q2204" i="9"/>
  <c r="P2204" i="9"/>
  <c r="N2204" i="9"/>
  <c r="L2204" i="9"/>
  <c r="J2204" i="9"/>
  <c r="H2204" i="9"/>
  <c r="F2204" i="9"/>
  <c r="D2204" i="9"/>
  <c r="B2204" i="9"/>
  <c r="S2203" i="9"/>
  <c r="R2203" i="9"/>
  <c r="Q2203" i="9"/>
  <c r="P2203" i="9"/>
  <c r="N2203" i="9"/>
  <c r="L2203" i="9"/>
  <c r="J2203" i="9"/>
  <c r="H2203" i="9"/>
  <c r="F2203" i="9"/>
  <c r="D2203" i="9"/>
  <c r="B2203" i="9"/>
  <c r="S2202" i="9"/>
  <c r="R2202" i="9"/>
  <c r="Q2202" i="9"/>
  <c r="P2202" i="9"/>
  <c r="N2202" i="9"/>
  <c r="L2202" i="9"/>
  <c r="J2202" i="9"/>
  <c r="H2202" i="9"/>
  <c r="F2202" i="9"/>
  <c r="D2202" i="9"/>
  <c r="B2202" i="9"/>
  <c r="S2201" i="9"/>
  <c r="R2201" i="9"/>
  <c r="Q2201" i="9"/>
  <c r="P2201" i="9"/>
  <c r="N2201" i="9"/>
  <c r="L2201" i="9"/>
  <c r="J2201" i="9"/>
  <c r="H2201" i="9"/>
  <c r="F2201" i="9"/>
  <c r="D2201" i="9"/>
  <c r="B2201" i="9"/>
  <c r="S2200" i="9"/>
  <c r="R2200" i="9"/>
  <c r="Q2200" i="9"/>
  <c r="P2200" i="9"/>
  <c r="N2200" i="9"/>
  <c r="L2200" i="9"/>
  <c r="J2200" i="9"/>
  <c r="H2200" i="9"/>
  <c r="F2200" i="9"/>
  <c r="D2200" i="9"/>
  <c r="B2200" i="9"/>
  <c r="S2199" i="9"/>
  <c r="R2199" i="9"/>
  <c r="Q2199" i="9"/>
  <c r="P2199" i="9"/>
  <c r="N2199" i="9"/>
  <c r="L2199" i="9"/>
  <c r="J2199" i="9"/>
  <c r="H2199" i="9"/>
  <c r="F2199" i="9"/>
  <c r="D2199" i="9"/>
  <c r="B2199" i="9"/>
  <c r="S2198" i="9"/>
  <c r="R2198" i="9"/>
  <c r="Q2198" i="9"/>
  <c r="P2198" i="9"/>
  <c r="N2198" i="9"/>
  <c r="L2198" i="9"/>
  <c r="J2198" i="9"/>
  <c r="H2198" i="9"/>
  <c r="F2198" i="9"/>
  <c r="D2198" i="9"/>
  <c r="B2198" i="9"/>
  <c r="S2197" i="9"/>
  <c r="R2197" i="9"/>
  <c r="Q2197" i="9"/>
  <c r="P2197" i="9"/>
  <c r="N2197" i="9"/>
  <c r="L2197" i="9"/>
  <c r="J2197" i="9"/>
  <c r="H2197" i="9"/>
  <c r="F2197" i="9"/>
  <c r="D2197" i="9"/>
  <c r="B2197" i="9"/>
  <c r="S2196" i="9"/>
  <c r="R2196" i="9"/>
  <c r="Q2196" i="9"/>
  <c r="P2196" i="9"/>
  <c r="N2196" i="9"/>
  <c r="L2196" i="9"/>
  <c r="J2196" i="9"/>
  <c r="H2196" i="9"/>
  <c r="F2196" i="9"/>
  <c r="D2196" i="9"/>
  <c r="B2196" i="9"/>
  <c r="S2195" i="9"/>
  <c r="R2195" i="9"/>
  <c r="Q2195" i="9"/>
  <c r="P2195" i="9"/>
  <c r="N2195" i="9"/>
  <c r="L2195" i="9"/>
  <c r="J2195" i="9"/>
  <c r="H2195" i="9"/>
  <c r="F2195" i="9"/>
  <c r="D2195" i="9"/>
  <c r="B2195" i="9"/>
  <c r="S2194" i="9"/>
  <c r="R2194" i="9"/>
  <c r="Q2194" i="9"/>
  <c r="P2194" i="9"/>
  <c r="N2194" i="9"/>
  <c r="L2194" i="9"/>
  <c r="J2194" i="9"/>
  <c r="H2194" i="9"/>
  <c r="F2194" i="9"/>
  <c r="D2194" i="9"/>
  <c r="B2194" i="9"/>
  <c r="S2193" i="9"/>
  <c r="R2193" i="9"/>
  <c r="Q2193" i="9"/>
  <c r="P2193" i="9"/>
  <c r="N2193" i="9"/>
  <c r="L2193" i="9"/>
  <c r="J2193" i="9"/>
  <c r="H2193" i="9"/>
  <c r="F2193" i="9"/>
  <c r="D2193" i="9"/>
  <c r="B2193" i="9"/>
  <c r="C2188" i="9"/>
  <c r="C2187" i="9"/>
  <c r="S2168" i="9"/>
  <c r="R2168" i="9"/>
  <c r="Q2168" i="9"/>
  <c r="P2168" i="9"/>
  <c r="N2168" i="9"/>
  <c r="L2168" i="9"/>
  <c r="J2168" i="9"/>
  <c r="H2168" i="9"/>
  <c r="F2168" i="9"/>
  <c r="D2168" i="9"/>
  <c r="B2168" i="9"/>
  <c r="S2167" i="9"/>
  <c r="R2167" i="9"/>
  <c r="Q2167" i="9"/>
  <c r="P2167" i="9"/>
  <c r="N2167" i="9"/>
  <c r="L2167" i="9"/>
  <c r="J2167" i="9"/>
  <c r="H2167" i="9"/>
  <c r="F2167" i="9"/>
  <c r="D2167" i="9"/>
  <c r="B2167" i="9"/>
  <c r="S2166" i="9"/>
  <c r="R2166" i="9"/>
  <c r="Q2166" i="9"/>
  <c r="P2166" i="9"/>
  <c r="N2166" i="9"/>
  <c r="L2166" i="9"/>
  <c r="J2166" i="9"/>
  <c r="H2166" i="9"/>
  <c r="F2166" i="9"/>
  <c r="D2166" i="9"/>
  <c r="B2166" i="9"/>
  <c r="S2165" i="9"/>
  <c r="R2165" i="9"/>
  <c r="Q2165" i="9"/>
  <c r="P2165" i="9"/>
  <c r="N2165" i="9"/>
  <c r="L2165" i="9"/>
  <c r="J2165" i="9"/>
  <c r="H2165" i="9"/>
  <c r="F2165" i="9"/>
  <c r="D2165" i="9"/>
  <c r="B2165" i="9"/>
  <c r="S2164" i="9"/>
  <c r="R2164" i="9"/>
  <c r="Q2164" i="9"/>
  <c r="P2164" i="9"/>
  <c r="N2164" i="9"/>
  <c r="L2164" i="9"/>
  <c r="J2164" i="9"/>
  <c r="H2164" i="9"/>
  <c r="F2164" i="9"/>
  <c r="D2164" i="9"/>
  <c r="B2164" i="9"/>
  <c r="S2163" i="9"/>
  <c r="R2163" i="9"/>
  <c r="Q2163" i="9"/>
  <c r="P2163" i="9"/>
  <c r="N2163" i="9"/>
  <c r="L2163" i="9"/>
  <c r="J2163" i="9"/>
  <c r="H2163" i="9"/>
  <c r="F2163" i="9"/>
  <c r="D2163" i="9"/>
  <c r="B2163" i="9"/>
  <c r="S2162" i="9"/>
  <c r="R2162" i="9"/>
  <c r="Q2162" i="9"/>
  <c r="P2162" i="9"/>
  <c r="N2162" i="9"/>
  <c r="L2162" i="9"/>
  <c r="J2162" i="9"/>
  <c r="H2162" i="9"/>
  <c r="F2162" i="9"/>
  <c r="D2162" i="9"/>
  <c r="B2162" i="9"/>
  <c r="S2161" i="9"/>
  <c r="R2161" i="9"/>
  <c r="Q2161" i="9"/>
  <c r="P2161" i="9"/>
  <c r="N2161" i="9"/>
  <c r="L2161" i="9"/>
  <c r="J2161" i="9"/>
  <c r="H2161" i="9"/>
  <c r="F2161" i="9"/>
  <c r="D2161" i="9"/>
  <c r="B2161" i="9"/>
  <c r="S2160" i="9"/>
  <c r="R2160" i="9"/>
  <c r="Q2160" i="9"/>
  <c r="P2160" i="9"/>
  <c r="N2160" i="9"/>
  <c r="L2160" i="9"/>
  <c r="J2160" i="9"/>
  <c r="H2160" i="9"/>
  <c r="F2160" i="9"/>
  <c r="D2160" i="9"/>
  <c r="B2160" i="9"/>
  <c r="S2159" i="9"/>
  <c r="R2159" i="9"/>
  <c r="Q2159" i="9"/>
  <c r="P2159" i="9"/>
  <c r="N2159" i="9"/>
  <c r="L2159" i="9"/>
  <c r="J2159" i="9"/>
  <c r="H2159" i="9"/>
  <c r="F2159" i="9"/>
  <c r="D2159" i="9"/>
  <c r="B2159" i="9"/>
  <c r="S2158" i="9"/>
  <c r="R2158" i="9"/>
  <c r="Q2158" i="9"/>
  <c r="P2158" i="9"/>
  <c r="N2158" i="9"/>
  <c r="L2158" i="9"/>
  <c r="J2158" i="9"/>
  <c r="H2158" i="9"/>
  <c r="F2158" i="9"/>
  <c r="D2158" i="9"/>
  <c r="B2158" i="9"/>
  <c r="S2157" i="9"/>
  <c r="R2157" i="9"/>
  <c r="Q2157" i="9"/>
  <c r="P2157" i="9"/>
  <c r="N2157" i="9"/>
  <c r="L2157" i="9"/>
  <c r="J2157" i="9"/>
  <c r="H2157" i="9"/>
  <c r="F2157" i="9"/>
  <c r="D2157" i="9"/>
  <c r="B2157" i="9"/>
  <c r="S2156" i="9"/>
  <c r="R2156" i="9"/>
  <c r="Q2156" i="9"/>
  <c r="P2156" i="9"/>
  <c r="N2156" i="9"/>
  <c r="L2156" i="9"/>
  <c r="J2156" i="9"/>
  <c r="H2156" i="9"/>
  <c r="F2156" i="9"/>
  <c r="D2156" i="9"/>
  <c r="B2156" i="9"/>
  <c r="S2155" i="9"/>
  <c r="R2155" i="9"/>
  <c r="Q2155" i="9"/>
  <c r="P2155" i="9"/>
  <c r="N2155" i="9"/>
  <c r="L2155" i="9"/>
  <c r="J2155" i="9"/>
  <c r="H2155" i="9"/>
  <c r="F2155" i="9"/>
  <c r="D2155" i="9"/>
  <c r="B2155" i="9"/>
  <c r="S2154" i="9"/>
  <c r="R2154" i="9"/>
  <c r="Q2154" i="9"/>
  <c r="P2154" i="9"/>
  <c r="N2154" i="9"/>
  <c r="L2154" i="9"/>
  <c r="J2154" i="9"/>
  <c r="H2154" i="9"/>
  <c r="F2154" i="9"/>
  <c r="D2154" i="9"/>
  <c r="B2154" i="9"/>
  <c r="S2153" i="9"/>
  <c r="R2153" i="9"/>
  <c r="Q2153" i="9"/>
  <c r="P2153" i="9"/>
  <c r="N2153" i="9"/>
  <c r="L2153" i="9"/>
  <c r="J2153" i="9"/>
  <c r="H2153" i="9"/>
  <c r="F2153" i="9"/>
  <c r="D2153" i="9"/>
  <c r="B2153" i="9"/>
  <c r="S2152" i="9"/>
  <c r="R2152" i="9"/>
  <c r="Q2152" i="9"/>
  <c r="P2152" i="9"/>
  <c r="N2152" i="9"/>
  <c r="L2152" i="9"/>
  <c r="J2152" i="9"/>
  <c r="H2152" i="9"/>
  <c r="F2152" i="9"/>
  <c r="D2152" i="9"/>
  <c r="B2152" i="9"/>
  <c r="S2151" i="9"/>
  <c r="R2151" i="9"/>
  <c r="Q2151" i="9"/>
  <c r="P2151" i="9"/>
  <c r="N2151" i="9"/>
  <c r="L2151" i="9"/>
  <c r="J2151" i="9"/>
  <c r="H2151" i="9"/>
  <c r="F2151" i="9"/>
  <c r="D2151" i="9"/>
  <c r="B2151" i="9"/>
  <c r="C2146" i="9"/>
  <c r="C2145" i="9"/>
  <c r="S2126" i="9"/>
  <c r="R2126" i="9"/>
  <c r="Q2126" i="9"/>
  <c r="P2126" i="9"/>
  <c r="N2126" i="9"/>
  <c r="L2126" i="9"/>
  <c r="J2126" i="9"/>
  <c r="H2126" i="9"/>
  <c r="F2126" i="9"/>
  <c r="D2126" i="9"/>
  <c r="B2126" i="9"/>
  <c r="S2125" i="9"/>
  <c r="R2125" i="9"/>
  <c r="Q2125" i="9"/>
  <c r="P2125" i="9"/>
  <c r="N2125" i="9"/>
  <c r="L2125" i="9"/>
  <c r="J2125" i="9"/>
  <c r="H2125" i="9"/>
  <c r="F2125" i="9"/>
  <c r="D2125" i="9"/>
  <c r="B2125" i="9"/>
  <c r="S2124" i="9"/>
  <c r="R2124" i="9"/>
  <c r="Q2124" i="9"/>
  <c r="P2124" i="9"/>
  <c r="N2124" i="9"/>
  <c r="L2124" i="9"/>
  <c r="J2124" i="9"/>
  <c r="H2124" i="9"/>
  <c r="F2124" i="9"/>
  <c r="D2124" i="9"/>
  <c r="B2124" i="9"/>
  <c r="S2123" i="9"/>
  <c r="R2123" i="9"/>
  <c r="Q2123" i="9"/>
  <c r="P2123" i="9"/>
  <c r="N2123" i="9"/>
  <c r="L2123" i="9"/>
  <c r="J2123" i="9"/>
  <c r="H2123" i="9"/>
  <c r="F2123" i="9"/>
  <c r="D2123" i="9"/>
  <c r="B2123" i="9"/>
  <c r="S2122" i="9"/>
  <c r="R2122" i="9"/>
  <c r="Q2122" i="9"/>
  <c r="P2122" i="9"/>
  <c r="N2122" i="9"/>
  <c r="L2122" i="9"/>
  <c r="J2122" i="9"/>
  <c r="H2122" i="9"/>
  <c r="F2122" i="9"/>
  <c r="D2122" i="9"/>
  <c r="B2122" i="9"/>
  <c r="S2121" i="9"/>
  <c r="R2121" i="9"/>
  <c r="Q2121" i="9"/>
  <c r="P2121" i="9"/>
  <c r="N2121" i="9"/>
  <c r="L2121" i="9"/>
  <c r="J2121" i="9"/>
  <c r="H2121" i="9"/>
  <c r="F2121" i="9"/>
  <c r="D2121" i="9"/>
  <c r="B2121" i="9"/>
  <c r="S2120" i="9"/>
  <c r="R2120" i="9"/>
  <c r="Q2120" i="9"/>
  <c r="P2120" i="9"/>
  <c r="N2120" i="9"/>
  <c r="L2120" i="9"/>
  <c r="J2120" i="9"/>
  <c r="H2120" i="9"/>
  <c r="F2120" i="9"/>
  <c r="D2120" i="9"/>
  <c r="B2120" i="9"/>
  <c r="S2119" i="9"/>
  <c r="R2119" i="9"/>
  <c r="Q2119" i="9"/>
  <c r="P2119" i="9"/>
  <c r="N2119" i="9"/>
  <c r="L2119" i="9"/>
  <c r="J2119" i="9"/>
  <c r="H2119" i="9"/>
  <c r="F2119" i="9"/>
  <c r="D2119" i="9"/>
  <c r="B2119" i="9"/>
  <c r="S2118" i="9"/>
  <c r="R2118" i="9"/>
  <c r="Q2118" i="9"/>
  <c r="P2118" i="9"/>
  <c r="N2118" i="9"/>
  <c r="L2118" i="9"/>
  <c r="J2118" i="9"/>
  <c r="H2118" i="9"/>
  <c r="F2118" i="9"/>
  <c r="D2118" i="9"/>
  <c r="B2118" i="9"/>
  <c r="S2117" i="9"/>
  <c r="R2117" i="9"/>
  <c r="Q2117" i="9"/>
  <c r="P2117" i="9"/>
  <c r="N2117" i="9"/>
  <c r="L2117" i="9"/>
  <c r="J2117" i="9"/>
  <c r="H2117" i="9"/>
  <c r="F2117" i="9"/>
  <c r="D2117" i="9"/>
  <c r="B2117" i="9"/>
  <c r="S2116" i="9"/>
  <c r="R2116" i="9"/>
  <c r="Q2116" i="9"/>
  <c r="P2116" i="9"/>
  <c r="N2116" i="9"/>
  <c r="L2116" i="9"/>
  <c r="J2116" i="9"/>
  <c r="H2116" i="9"/>
  <c r="F2116" i="9"/>
  <c r="D2116" i="9"/>
  <c r="B2116" i="9"/>
  <c r="S2115" i="9"/>
  <c r="R2115" i="9"/>
  <c r="Q2115" i="9"/>
  <c r="P2115" i="9"/>
  <c r="N2115" i="9"/>
  <c r="L2115" i="9"/>
  <c r="J2115" i="9"/>
  <c r="H2115" i="9"/>
  <c r="F2115" i="9"/>
  <c r="D2115" i="9"/>
  <c r="B2115" i="9"/>
  <c r="S2114" i="9"/>
  <c r="R2114" i="9"/>
  <c r="Q2114" i="9"/>
  <c r="P2114" i="9"/>
  <c r="N2114" i="9"/>
  <c r="L2114" i="9"/>
  <c r="J2114" i="9"/>
  <c r="H2114" i="9"/>
  <c r="F2114" i="9"/>
  <c r="D2114" i="9"/>
  <c r="B2114" i="9"/>
  <c r="S2113" i="9"/>
  <c r="R2113" i="9"/>
  <c r="Q2113" i="9"/>
  <c r="P2113" i="9"/>
  <c r="N2113" i="9"/>
  <c r="L2113" i="9"/>
  <c r="J2113" i="9"/>
  <c r="H2113" i="9"/>
  <c r="F2113" i="9"/>
  <c r="D2113" i="9"/>
  <c r="B2113" i="9"/>
  <c r="S2112" i="9"/>
  <c r="R2112" i="9"/>
  <c r="Q2112" i="9"/>
  <c r="P2112" i="9"/>
  <c r="N2112" i="9"/>
  <c r="L2112" i="9"/>
  <c r="J2112" i="9"/>
  <c r="H2112" i="9"/>
  <c r="F2112" i="9"/>
  <c r="D2112" i="9"/>
  <c r="B2112" i="9"/>
  <c r="S2111" i="9"/>
  <c r="R2111" i="9"/>
  <c r="Q2111" i="9"/>
  <c r="P2111" i="9"/>
  <c r="N2111" i="9"/>
  <c r="L2111" i="9"/>
  <c r="J2111" i="9"/>
  <c r="H2111" i="9"/>
  <c r="F2111" i="9"/>
  <c r="D2111" i="9"/>
  <c r="B2111" i="9"/>
  <c r="S2110" i="9"/>
  <c r="R2110" i="9"/>
  <c r="Q2110" i="9"/>
  <c r="P2110" i="9"/>
  <c r="N2110" i="9"/>
  <c r="L2110" i="9"/>
  <c r="J2110" i="9"/>
  <c r="H2110" i="9"/>
  <c r="F2110" i="9"/>
  <c r="D2110" i="9"/>
  <c r="B2110" i="9"/>
  <c r="S2109" i="9"/>
  <c r="R2109" i="9"/>
  <c r="Q2109" i="9"/>
  <c r="P2109" i="9"/>
  <c r="N2109" i="9"/>
  <c r="L2109" i="9"/>
  <c r="J2109" i="9"/>
  <c r="H2109" i="9"/>
  <c r="F2109" i="9"/>
  <c r="D2109" i="9"/>
  <c r="B2109" i="9"/>
  <c r="C2104" i="9"/>
  <c r="C2103" i="9"/>
  <c r="S2084" i="9"/>
  <c r="R2084" i="9"/>
  <c r="Q2084" i="9"/>
  <c r="P2084" i="9"/>
  <c r="N2084" i="9"/>
  <c r="L2084" i="9"/>
  <c r="J2084" i="9"/>
  <c r="H2084" i="9"/>
  <c r="F2084" i="9"/>
  <c r="D2084" i="9"/>
  <c r="B2084" i="9"/>
  <c r="S2083" i="9"/>
  <c r="R2083" i="9"/>
  <c r="Q2083" i="9"/>
  <c r="P2083" i="9"/>
  <c r="N2083" i="9"/>
  <c r="L2083" i="9"/>
  <c r="J2083" i="9"/>
  <c r="H2083" i="9"/>
  <c r="F2083" i="9"/>
  <c r="D2083" i="9"/>
  <c r="B2083" i="9"/>
  <c r="S2082" i="9"/>
  <c r="R2082" i="9"/>
  <c r="Q2082" i="9"/>
  <c r="P2082" i="9"/>
  <c r="N2082" i="9"/>
  <c r="L2082" i="9"/>
  <c r="J2082" i="9"/>
  <c r="H2082" i="9"/>
  <c r="F2082" i="9"/>
  <c r="D2082" i="9"/>
  <c r="B2082" i="9"/>
  <c r="S2081" i="9"/>
  <c r="R2081" i="9"/>
  <c r="Q2081" i="9"/>
  <c r="P2081" i="9"/>
  <c r="N2081" i="9"/>
  <c r="L2081" i="9"/>
  <c r="J2081" i="9"/>
  <c r="H2081" i="9"/>
  <c r="F2081" i="9"/>
  <c r="D2081" i="9"/>
  <c r="B2081" i="9"/>
  <c r="S2080" i="9"/>
  <c r="R2080" i="9"/>
  <c r="Q2080" i="9"/>
  <c r="P2080" i="9"/>
  <c r="N2080" i="9"/>
  <c r="L2080" i="9"/>
  <c r="J2080" i="9"/>
  <c r="H2080" i="9"/>
  <c r="F2080" i="9"/>
  <c r="D2080" i="9"/>
  <c r="B2080" i="9"/>
  <c r="S2079" i="9"/>
  <c r="R2079" i="9"/>
  <c r="Q2079" i="9"/>
  <c r="P2079" i="9"/>
  <c r="N2079" i="9"/>
  <c r="L2079" i="9"/>
  <c r="J2079" i="9"/>
  <c r="H2079" i="9"/>
  <c r="F2079" i="9"/>
  <c r="D2079" i="9"/>
  <c r="B2079" i="9"/>
  <c r="S2078" i="9"/>
  <c r="R2078" i="9"/>
  <c r="Q2078" i="9"/>
  <c r="P2078" i="9"/>
  <c r="N2078" i="9"/>
  <c r="L2078" i="9"/>
  <c r="J2078" i="9"/>
  <c r="H2078" i="9"/>
  <c r="F2078" i="9"/>
  <c r="D2078" i="9"/>
  <c r="B2078" i="9"/>
  <c r="S2077" i="9"/>
  <c r="R2077" i="9"/>
  <c r="Q2077" i="9"/>
  <c r="P2077" i="9"/>
  <c r="N2077" i="9"/>
  <c r="L2077" i="9"/>
  <c r="J2077" i="9"/>
  <c r="H2077" i="9"/>
  <c r="F2077" i="9"/>
  <c r="D2077" i="9"/>
  <c r="B2077" i="9"/>
  <c r="S2076" i="9"/>
  <c r="R2076" i="9"/>
  <c r="Q2076" i="9"/>
  <c r="P2076" i="9"/>
  <c r="N2076" i="9"/>
  <c r="L2076" i="9"/>
  <c r="J2076" i="9"/>
  <c r="H2076" i="9"/>
  <c r="F2076" i="9"/>
  <c r="D2076" i="9"/>
  <c r="B2076" i="9"/>
  <c r="S2075" i="9"/>
  <c r="R2075" i="9"/>
  <c r="Q2075" i="9"/>
  <c r="P2075" i="9"/>
  <c r="N2075" i="9"/>
  <c r="L2075" i="9"/>
  <c r="J2075" i="9"/>
  <c r="H2075" i="9"/>
  <c r="F2075" i="9"/>
  <c r="D2075" i="9"/>
  <c r="B2075" i="9"/>
  <c r="S2074" i="9"/>
  <c r="R2074" i="9"/>
  <c r="Q2074" i="9"/>
  <c r="P2074" i="9"/>
  <c r="N2074" i="9"/>
  <c r="L2074" i="9"/>
  <c r="J2074" i="9"/>
  <c r="H2074" i="9"/>
  <c r="F2074" i="9"/>
  <c r="D2074" i="9"/>
  <c r="B2074" i="9"/>
  <c r="S2073" i="9"/>
  <c r="R2073" i="9"/>
  <c r="Q2073" i="9"/>
  <c r="P2073" i="9"/>
  <c r="N2073" i="9"/>
  <c r="L2073" i="9"/>
  <c r="J2073" i="9"/>
  <c r="H2073" i="9"/>
  <c r="F2073" i="9"/>
  <c r="D2073" i="9"/>
  <c r="B2073" i="9"/>
  <c r="S2072" i="9"/>
  <c r="R2072" i="9"/>
  <c r="Q2072" i="9"/>
  <c r="P2072" i="9"/>
  <c r="N2072" i="9"/>
  <c r="L2072" i="9"/>
  <c r="J2072" i="9"/>
  <c r="H2072" i="9"/>
  <c r="F2072" i="9"/>
  <c r="D2072" i="9"/>
  <c r="B2072" i="9"/>
  <c r="S2071" i="9"/>
  <c r="R2071" i="9"/>
  <c r="Q2071" i="9"/>
  <c r="P2071" i="9"/>
  <c r="N2071" i="9"/>
  <c r="L2071" i="9"/>
  <c r="J2071" i="9"/>
  <c r="H2071" i="9"/>
  <c r="F2071" i="9"/>
  <c r="D2071" i="9"/>
  <c r="B2071" i="9"/>
  <c r="S2070" i="9"/>
  <c r="R2070" i="9"/>
  <c r="Q2070" i="9"/>
  <c r="P2070" i="9"/>
  <c r="N2070" i="9"/>
  <c r="L2070" i="9"/>
  <c r="J2070" i="9"/>
  <c r="H2070" i="9"/>
  <c r="F2070" i="9"/>
  <c r="D2070" i="9"/>
  <c r="B2070" i="9"/>
  <c r="S2069" i="9"/>
  <c r="R2069" i="9"/>
  <c r="Q2069" i="9"/>
  <c r="P2069" i="9"/>
  <c r="N2069" i="9"/>
  <c r="L2069" i="9"/>
  <c r="J2069" i="9"/>
  <c r="H2069" i="9"/>
  <c r="F2069" i="9"/>
  <c r="D2069" i="9"/>
  <c r="B2069" i="9"/>
  <c r="S2068" i="9"/>
  <c r="R2068" i="9"/>
  <c r="Q2068" i="9"/>
  <c r="P2068" i="9"/>
  <c r="N2068" i="9"/>
  <c r="L2068" i="9"/>
  <c r="J2068" i="9"/>
  <c r="H2068" i="9"/>
  <c r="F2068" i="9"/>
  <c r="D2068" i="9"/>
  <c r="B2068" i="9"/>
  <c r="S2067" i="9"/>
  <c r="R2067" i="9"/>
  <c r="Q2067" i="9"/>
  <c r="P2067" i="9"/>
  <c r="N2067" i="9"/>
  <c r="L2067" i="9"/>
  <c r="J2067" i="9"/>
  <c r="H2067" i="9"/>
  <c r="F2067" i="9"/>
  <c r="D2067" i="9"/>
  <c r="B2067" i="9"/>
  <c r="C2062" i="9"/>
  <c r="C2061" i="9"/>
  <c r="S2042" i="9"/>
  <c r="R2042" i="9"/>
  <c r="Q2042" i="9"/>
  <c r="P2042" i="9"/>
  <c r="N2042" i="9"/>
  <c r="L2042" i="9"/>
  <c r="J2042" i="9"/>
  <c r="H2042" i="9"/>
  <c r="F2042" i="9"/>
  <c r="D2042" i="9"/>
  <c r="B2042" i="9"/>
  <c r="S2041" i="9"/>
  <c r="R2041" i="9"/>
  <c r="Q2041" i="9"/>
  <c r="P2041" i="9"/>
  <c r="N2041" i="9"/>
  <c r="L2041" i="9"/>
  <c r="J2041" i="9"/>
  <c r="H2041" i="9"/>
  <c r="F2041" i="9"/>
  <c r="D2041" i="9"/>
  <c r="B2041" i="9"/>
  <c r="S2040" i="9"/>
  <c r="R2040" i="9"/>
  <c r="Q2040" i="9"/>
  <c r="P2040" i="9"/>
  <c r="N2040" i="9"/>
  <c r="L2040" i="9"/>
  <c r="J2040" i="9"/>
  <c r="H2040" i="9"/>
  <c r="F2040" i="9"/>
  <c r="D2040" i="9"/>
  <c r="B2040" i="9"/>
  <c r="S2039" i="9"/>
  <c r="R2039" i="9"/>
  <c r="Q2039" i="9"/>
  <c r="P2039" i="9"/>
  <c r="N2039" i="9"/>
  <c r="L2039" i="9"/>
  <c r="J2039" i="9"/>
  <c r="H2039" i="9"/>
  <c r="F2039" i="9"/>
  <c r="D2039" i="9"/>
  <c r="B2039" i="9"/>
  <c r="S2038" i="9"/>
  <c r="R2038" i="9"/>
  <c r="Q2038" i="9"/>
  <c r="P2038" i="9"/>
  <c r="N2038" i="9"/>
  <c r="L2038" i="9"/>
  <c r="J2038" i="9"/>
  <c r="H2038" i="9"/>
  <c r="F2038" i="9"/>
  <c r="D2038" i="9"/>
  <c r="B2038" i="9"/>
  <c r="S2037" i="9"/>
  <c r="R2037" i="9"/>
  <c r="Q2037" i="9"/>
  <c r="P2037" i="9"/>
  <c r="N2037" i="9"/>
  <c r="L2037" i="9"/>
  <c r="J2037" i="9"/>
  <c r="H2037" i="9"/>
  <c r="F2037" i="9"/>
  <c r="D2037" i="9"/>
  <c r="B2037" i="9"/>
  <c r="S2036" i="9"/>
  <c r="R2036" i="9"/>
  <c r="Q2036" i="9"/>
  <c r="P2036" i="9"/>
  <c r="N2036" i="9"/>
  <c r="L2036" i="9"/>
  <c r="J2036" i="9"/>
  <c r="H2036" i="9"/>
  <c r="F2036" i="9"/>
  <c r="D2036" i="9"/>
  <c r="B2036" i="9"/>
  <c r="S2035" i="9"/>
  <c r="R2035" i="9"/>
  <c r="Q2035" i="9"/>
  <c r="P2035" i="9"/>
  <c r="N2035" i="9"/>
  <c r="L2035" i="9"/>
  <c r="J2035" i="9"/>
  <c r="H2035" i="9"/>
  <c r="F2035" i="9"/>
  <c r="D2035" i="9"/>
  <c r="B2035" i="9"/>
  <c r="S2034" i="9"/>
  <c r="R2034" i="9"/>
  <c r="Q2034" i="9"/>
  <c r="P2034" i="9"/>
  <c r="N2034" i="9"/>
  <c r="L2034" i="9"/>
  <c r="J2034" i="9"/>
  <c r="H2034" i="9"/>
  <c r="F2034" i="9"/>
  <c r="D2034" i="9"/>
  <c r="B2034" i="9"/>
  <c r="S2033" i="9"/>
  <c r="R2033" i="9"/>
  <c r="Q2033" i="9"/>
  <c r="P2033" i="9"/>
  <c r="N2033" i="9"/>
  <c r="L2033" i="9"/>
  <c r="J2033" i="9"/>
  <c r="H2033" i="9"/>
  <c r="F2033" i="9"/>
  <c r="D2033" i="9"/>
  <c r="B2033" i="9"/>
  <c r="S2032" i="9"/>
  <c r="R2032" i="9"/>
  <c r="Q2032" i="9"/>
  <c r="P2032" i="9"/>
  <c r="N2032" i="9"/>
  <c r="L2032" i="9"/>
  <c r="J2032" i="9"/>
  <c r="H2032" i="9"/>
  <c r="F2032" i="9"/>
  <c r="D2032" i="9"/>
  <c r="B2032" i="9"/>
  <c r="S2031" i="9"/>
  <c r="R2031" i="9"/>
  <c r="Q2031" i="9"/>
  <c r="P2031" i="9"/>
  <c r="N2031" i="9"/>
  <c r="L2031" i="9"/>
  <c r="J2031" i="9"/>
  <c r="H2031" i="9"/>
  <c r="F2031" i="9"/>
  <c r="D2031" i="9"/>
  <c r="B2031" i="9"/>
  <c r="S2030" i="9"/>
  <c r="R2030" i="9"/>
  <c r="Q2030" i="9"/>
  <c r="P2030" i="9"/>
  <c r="N2030" i="9"/>
  <c r="L2030" i="9"/>
  <c r="J2030" i="9"/>
  <c r="H2030" i="9"/>
  <c r="F2030" i="9"/>
  <c r="D2030" i="9"/>
  <c r="B2030" i="9"/>
  <c r="S2029" i="9"/>
  <c r="R2029" i="9"/>
  <c r="Q2029" i="9"/>
  <c r="P2029" i="9"/>
  <c r="N2029" i="9"/>
  <c r="L2029" i="9"/>
  <c r="J2029" i="9"/>
  <c r="H2029" i="9"/>
  <c r="F2029" i="9"/>
  <c r="D2029" i="9"/>
  <c r="B2029" i="9"/>
  <c r="S2028" i="9"/>
  <c r="R2028" i="9"/>
  <c r="Q2028" i="9"/>
  <c r="P2028" i="9"/>
  <c r="N2028" i="9"/>
  <c r="L2028" i="9"/>
  <c r="J2028" i="9"/>
  <c r="H2028" i="9"/>
  <c r="F2028" i="9"/>
  <c r="D2028" i="9"/>
  <c r="B2028" i="9"/>
  <c r="S2027" i="9"/>
  <c r="R2027" i="9"/>
  <c r="Q2027" i="9"/>
  <c r="P2027" i="9"/>
  <c r="N2027" i="9"/>
  <c r="L2027" i="9"/>
  <c r="J2027" i="9"/>
  <c r="H2027" i="9"/>
  <c r="F2027" i="9"/>
  <c r="D2027" i="9"/>
  <c r="B2027" i="9"/>
  <c r="S2026" i="9"/>
  <c r="R2026" i="9"/>
  <c r="Q2026" i="9"/>
  <c r="P2026" i="9"/>
  <c r="N2026" i="9"/>
  <c r="L2026" i="9"/>
  <c r="J2026" i="9"/>
  <c r="H2026" i="9"/>
  <c r="F2026" i="9"/>
  <c r="D2026" i="9"/>
  <c r="B2026" i="9"/>
  <c r="S2025" i="9"/>
  <c r="R2025" i="9"/>
  <c r="Q2025" i="9"/>
  <c r="P2025" i="9"/>
  <c r="N2025" i="9"/>
  <c r="L2025" i="9"/>
  <c r="J2025" i="9"/>
  <c r="H2025" i="9"/>
  <c r="F2025" i="9"/>
  <c r="D2025" i="9"/>
  <c r="B2025" i="9"/>
  <c r="C2020" i="9"/>
  <c r="C2019" i="9"/>
  <c r="S2000" i="9"/>
  <c r="R2000" i="9"/>
  <c r="Q2000" i="9"/>
  <c r="P2000" i="9"/>
  <c r="N2000" i="9"/>
  <c r="L2000" i="9"/>
  <c r="J2000" i="9"/>
  <c r="H2000" i="9"/>
  <c r="F2000" i="9"/>
  <c r="D2000" i="9"/>
  <c r="B2000" i="9"/>
  <c r="S1999" i="9"/>
  <c r="R1999" i="9"/>
  <c r="Q1999" i="9"/>
  <c r="P1999" i="9"/>
  <c r="N1999" i="9"/>
  <c r="L1999" i="9"/>
  <c r="J1999" i="9"/>
  <c r="H1999" i="9"/>
  <c r="F1999" i="9"/>
  <c r="D1999" i="9"/>
  <c r="B1999" i="9"/>
  <c r="S1998" i="9"/>
  <c r="R1998" i="9"/>
  <c r="Q1998" i="9"/>
  <c r="P1998" i="9"/>
  <c r="N1998" i="9"/>
  <c r="L1998" i="9"/>
  <c r="J1998" i="9"/>
  <c r="H1998" i="9"/>
  <c r="F1998" i="9"/>
  <c r="D1998" i="9"/>
  <c r="B1998" i="9"/>
  <c r="S1997" i="9"/>
  <c r="R1997" i="9"/>
  <c r="Q1997" i="9"/>
  <c r="P1997" i="9"/>
  <c r="N1997" i="9"/>
  <c r="L1997" i="9"/>
  <c r="J1997" i="9"/>
  <c r="H1997" i="9"/>
  <c r="F1997" i="9"/>
  <c r="D1997" i="9"/>
  <c r="B1997" i="9"/>
  <c r="S1996" i="9"/>
  <c r="R1996" i="9"/>
  <c r="Q1996" i="9"/>
  <c r="P1996" i="9"/>
  <c r="N1996" i="9"/>
  <c r="L1996" i="9"/>
  <c r="J1996" i="9"/>
  <c r="H1996" i="9"/>
  <c r="F1996" i="9"/>
  <c r="D1996" i="9"/>
  <c r="B1996" i="9"/>
  <c r="S1995" i="9"/>
  <c r="R1995" i="9"/>
  <c r="Q1995" i="9"/>
  <c r="P1995" i="9"/>
  <c r="N1995" i="9"/>
  <c r="L1995" i="9"/>
  <c r="J1995" i="9"/>
  <c r="H1995" i="9"/>
  <c r="F1995" i="9"/>
  <c r="D1995" i="9"/>
  <c r="B1995" i="9"/>
  <c r="S1994" i="9"/>
  <c r="R1994" i="9"/>
  <c r="Q1994" i="9"/>
  <c r="P1994" i="9"/>
  <c r="N1994" i="9"/>
  <c r="L1994" i="9"/>
  <c r="J1994" i="9"/>
  <c r="H1994" i="9"/>
  <c r="F1994" i="9"/>
  <c r="D1994" i="9"/>
  <c r="B1994" i="9"/>
  <c r="S1993" i="9"/>
  <c r="R1993" i="9"/>
  <c r="Q1993" i="9"/>
  <c r="P1993" i="9"/>
  <c r="N1993" i="9"/>
  <c r="L1993" i="9"/>
  <c r="J1993" i="9"/>
  <c r="H1993" i="9"/>
  <c r="F1993" i="9"/>
  <c r="D1993" i="9"/>
  <c r="B1993" i="9"/>
  <c r="S1992" i="9"/>
  <c r="R1992" i="9"/>
  <c r="Q1992" i="9"/>
  <c r="P1992" i="9"/>
  <c r="N1992" i="9"/>
  <c r="L1992" i="9"/>
  <c r="J1992" i="9"/>
  <c r="H1992" i="9"/>
  <c r="F1992" i="9"/>
  <c r="D1992" i="9"/>
  <c r="B1992" i="9"/>
  <c r="S1991" i="9"/>
  <c r="R1991" i="9"/>
  <c r="Q1991" i="9"/>
  <c r="P1991" i="9"/>
  <c r="N1991" i="9"/>
  <c r="L1991" i="9"/>
  <c r="J1991" i="9"/>
  <c r="H1991" i="9"/>
  <c r="F1991" i="9"/>
  <c r="D1991" i="9"/>
  <c r="B1991" i="9"/>
  <c r="S1990" i="9"/>
  <c r="R1990" i="9"/>
  <c r="Q1990" i="9"/>
  <c r="P1990" i="9"/>
  <c r="N1990" i="9"/>
  <c r="L1990" i="9"/>
  <c r="J1990" i="9"/>
  <c r="H1990" i="9"/>
  <c r="F1990" i="9"/>
  <c r="D1990" i="9"/>
  <c r="B1990" i="9"/>
  <c r="S1989" i="9"/>
  <c r="R1989" i="9"/>
  <c r="Q1989" i="9"/>
  <c r="P1989" i="9"/>
  <c r="N1989" i="9"/>
  <c r="L1989" i="9"/>
  <c r="J1989" i="9"/>
  <c r="H1989" i="9"/>
  <c r="F1989" i="9"/>
  <c r="D1989" i="9"/>
  <c r="B1989" i="9"/>
  <c r="S1988" i="9"/>
  <c r="R1988" i="9"/>
  <c r="Q1988" i="9"/>
  <c r="P1988" i="9"/>
  <c r="N1988" i="9"/>
  <c r="L1988" i="9"/>
  <c r="J1988" i="9"/>
  <c r="H1988" i="9"/>
  <c r="F1988" i="9"/>
  <c r="D1988" i="9"/>
  <c r="B1988" i="9"/>
  <c r="S1987" i="9"/>
  <c r="R1987" i="9"/>
  <c r="Q1987" i="9"/>
  <c r="P1987" i="9"/>
  <c r="N1987" i="9"/>
  <c r="L1987" i="9"/>
  <c r="J1987" i="9"/>
  <c r="H1987" i="9"/>
  <c r="F1987" i="9"/>
  <c r="D1987" i="9"/>
  <c r="B1987" i="9"/>
  <c r="S1986" i="9"/>
  <c r="R1986" i="9"/>
  <c r="Q1986" i="9"/>
  <c r="P1986" i="9"/>
  <c r="N1986" i="9"/>
  <c r="L1986" i="9"/>
  <c r="J1986" i="9"/>
  <c r="H1986" i="9"/>
  <c r="F1986" i="9"/>
  <c r="D1986" i="9"/>
  <c r="B1986" i="9"/>
  <c r="S1985" i="9"/>
  <c r="R1985" i="9"/>
  <c r="Q1985" i="9"/>
  <c r="P1985" i="9"/>
  <c r="N1985" i="9"/>
  <c r="L1985" i="9"/>
  <c r="J1985" i="9"/>
  <c r="H1985" i="9"/>
  <c r="F1985" i="9"/>
  <c r="D1985" i="9"/>
  <c r="B1985" i="9"/>
  <c r="S1984" i="9"/>
  <c r="R1984" i="9"/>
  <c r="Q1984" i="9"/>
  <c r="P1984" i="9"/>
  <c r="N1984" i="9"/>
  <c r="L1984" i="9"/>
  <c r="J1984" i="9"/>
  <c r="H1984" i="9"/>
  <c r="F1984" i="9"/>
  <c r="D1984" i="9"/>
  <c r="B1984" i="9"/>
  <c r="S1983" i="9"/>
  <c r="R1983" i="9"/>
  <c r="Q1983" i="9"/>
  <c r="P1983" i="9"/>
  <c r="N1983" i="9"/>
  <c r="L1983" i="9"/>
  <c r="J1983" i="9"/>
  <c r="H1983" i="9"/>
  <c r="F1983" i="9"/>
  <c r="D1983" i="9"/>
  <c r="B1983" i="9"/>
  <c r="C1978" i="9"/>
  <c r="C1977" i="9"/>
  <c r="S1958" i="9"/>
  <c r="R1958" i="9"/>
  <c r="Q1958" i="9"/>
  <c r="P1958" i="9"/>
  <c r="N1958" i="9"/>
  <c r="L1958" i="9"/>
  <c r="J1958" i="9"/>
  <c r="H1958" i="9"/>
  <c r="F1958" i="9"/>
  <c r="D1958" i="9"/>
  <c r="B1958" i="9"/>
  <c r="S1957" i="9"/>
  <c r="R1957" i="9"/>
  <c r="Q1957" i="9"/>
  <c r="P1957" i="9"/>
  <c r="N1957" i="9"/>
  <c r="L1957" i="9"/>
  <c r="J1957" i="9"/>
  <c r="H1957" i="9"/>
  <c r="F1957" i="9"/>
  <c r="D1957" i="9"/>
  <c r="B1957" i="9"/>
  <c r="S1956" i="9"/>
  <c r="R1956" i="9"/>
  <c r="Q1956" i="9"/>
  <c r="P1956" i="9"/>
  <c r="N1956" i="9"/>
  <c r="L1956" i="9"/>
  <c r="J1956" i="9"/>
  <c r="H1956" i="9"/>
  <c r="F1956" i="9"/>
  <c r="D1956" i="9"/>
  <c r="B1956" i="9"/>
  <c r="S1955" i="9"/>
  <c r="R1955" i="9"/>
  <c r="Q1955" i="9"/>
  <c r="P1955" i="9"/>
  <c r="N1955" i="9"/>
  <c r="L1955" i="9"/>
  <c r="J1955" i="9"/>
  <c r="H1955" i="9"/>
  <c r="F1955" i="9"/>
  <c r="D1955" i="9"/>
  <c r="B1955" i="9"/>
  <c r="S1954" i="9"/>
  <c r="R1954" i="9"/>
  <c r="Q1954" i="9"/>
  <c r="P1954" i="9"/>
  <c r="N1954" i="9"/>
  <c r="L1954" i="9"/>
  <c r="J1954" i="9"/>
  <c r="H1954" i="9"/>
  <c r="F1954" i="9"/>
  <c r="D1954" i="9"/>
  <c r="B1954" i="9"/>
  <c r="S1953" i="9"/>
  <c r="R1953" i="9"/>
  <c r="Q1953" i="9"/>
  <c r="P1953" i="9"/>
  <c r="N1953" i="9"/>
  <c r="L1953" i="9"/>
  <c r="J1953" i="9"/>
  <c r="H1953" i="9"/>
  <c r="F1953" i="9"/>
  <c r="D1953" i="9"/>
  <c r="B1953" i="9"/>
  <c r="S1952" i="9"/>
  <c r="R1952" i="9"/>
  <c r="Q1952" i="9"/>
  <c r="P1952" i="9"/>
  <c r="N1952" i="9"/>
  <c r="L1952" i="9"/>
  <c r="J1952" i="9"/>
  <c r="H1952" i="9"/>
  <c r="F1952" i="9"/>
  <c r="D1952" i="9"/>
  <c r="B1952" i="9"/>
  <c r="S1951" i="9"/>
  <c r="R1951" i="9"/>
  <c r="Q1951" i="9"/>
  <c r="P1951" i="9"/>
  <c r="N1951" i="9"/>
  <c r="L1951" i="9"/>
  <c r="J1951" i="9"/>
  <c r="H1951" i="9"/>
  <c r="F1951" i="9"/>
  <c r="D1951" i="9"/>
  <c r="B1951" i="9"/>
  <c r="S1950" i="9"/>
  <c r="R1950" i="9"/>
  <c r="Q1950" i="9"/>
  <c r="P1950" i="9"/>
  <c r="N1950" i="9"/>
  <c r="L1950" i="9"/>
  <c r="J1950" i="9"/>
  <c r="H1950" i="9"/>
  <c r="F1950" i="9"/>
  <c r="D1950" i="9"/>
  <c r="B1950" i="9"/>
  <c r="S1949" i="9"/>
  <c r="R1949" i="9"/>
  <c r="Q1949" i="9"/>
  <c r="P1949" i="9"/>
  <c r="N1949" i="9"/>
  <c r="L1949" i="9"/>
  <c r="J1949" i="9"/>
  <c r="H1949" i="9"/>
  <c r="F1949" i="9"/>
  <c r="D1949" i="9"/>
  <c r="B1949" i="9"/>
  <c r="S1948" i="9"/>
  <c r="R1948" i="9"/>
  <c r="Q1948" i="9"/>
  <c r="P1948" i="9"/>
  <c r="N1948" i="9"/>
  <c r="L1948" i="9"/>
  <c r="J1948" i="9"/>
  <c r="H1948" i="9"/>
  <c r="F1948" i="9"/>
  <c r="D1948" i="9"/>
  <c r="B1948" i="9"/>
  <c r="S1947" i="9"/>
  <c r="R1947" i="9"/>
  <c r="Q1947" i="9"/>
  <c r="P1947" i="9"/>
  <c r="N1947" i="9"/>
  <c r="L1947" i="9"/>
  <c r="J1947" i="9"/>
  <c r="H1947" i="9"/>
  <c r="F1947" i="9"/>
  <c r="D1947" i="9"/>
  <c r="B1947" i="9"/>
  <c r="S1946" i="9"/>
  <c r="R1946" i="9"/>
  <c r="Q1946" i="9"/>
  <c r="P1946" i="9"/>
  <c r="N1946" i="9"/>
  <c r="L1946" i="9"/>
  <c r="J1946" i="9"/>
  <c r="H1946" i="9"/>
  <c r="F1946" i="9"/>
  <c r="D1946" i="9"/>
  <c r="B1946" i="9"/>
  <c r="S1945" i="9"/>
  <c r="R1945" i="9"/>
  <c r="Q1945" i="9"/>
  <c r="P1945" i="9"/>
  <c r="N1945" i="9"/>
  <c r="L1945" i="9"/>
  <c r="J1945" i="9"/>
  <c r="H1945" i="9"/>
  <c r="F1945" i="9"/>
  <c r="D1945" i="9"/>
  <c r="B1945" i="9"/>
  <c r="S1944" i="9"/>
  <c r="R1944" i="9"/>
  <c r="Q1944" i="9"/>
  <c r="P1944" i="9"/>
  <c r="N1944" i="9"/>
  <c r="L1944" i="9"/>
  <c r="J1944" i="9"/>
  <c r="H1944" i="9"/>
  <c r="F1944" i="9"/>
  <c r="D1944" i="9"/>
  <c r="B1944" i="9"/>
  <c r="S1943" i="9"/>
  <c r="R1943" i="9"/>
  <c r="Q1943" i="9"/>
  <c r="P1943" i="9"/>
  <c r="N1943" i="9"/>
  <c r="L1943" i="9"/>
  <c r="J1943" i="9"/>
  <c r="H1943" i="9"/>
  <c r="F1943" i="9"/>
  <c r="D1943" i="9"/>
  <c r="B1943" i="9"/>
  <c r="S1942" i="9"/>
  <c r="R1942" i="9"/>
  <c r="Q1942" i="9"/>
  <c r="P1942" i="9"/>
  <c r="N1942" i="9"/>
  <c r="L1942" i="9"/>
  <c r="J1942" i="9"/>
  <c r="H1942" i="9"/>
  <c r="F1942" i="9"/>
  <c r="D1942" i="9"/>
  <c r="B1942" i="9"/>
  <c r="S1941" i="9"/>
  <c r="R1941" i="9"/>
  <c r="Q1941" i="9"/>
  <c r="P1941" i="9"/>
  <c r="N1941" i="9"/>
  <c r="L1941" i="9"/>
  <c r="J1941" i="9"/>
  <c r="H1941" i="9"/>
  <c r="F1941" i="9"/>
  <c r="D1941" i="9"/>
  <c r="B1941" i="9"/>
  <c r="C1936" i="9"/>
  <c r="C1935" i="9"/>
  <c r="S1916" i="9"/>
  <c r="R1916" i="9"/>
  <c r="Q1916" i="9"/>
  <c r="P1916" i="9"/>
  <c r="N1916" i="9"/>
  <c r="L1916" i="9"/>
  <c r="J1916" i="9"/>
  <c r="H1916" i="9"/>
  <c r="F1916" i="9"/>
  <c r="D1916" i="9"/>
  <c r="B1916" i="9"/>
  <c r="S1915" i="9"/>
  <c r="R1915" i="9"/>
  <c r="Q1915" i="9"/>
  <c r="P1915" i="9"/>
  <c r="N1915" i="9"/>
  <c r="L1915" i="9"/>
  <c r="J1915" i="9"/>
  <c r="H1915" i="9"/>
  <c r="F1915" i="9"/>
  <c r="D1915" i="9"/>
  <c r="B1915" i="9"/>
  <c r="S1914" i="9"/>
  <c r="R1914" i="9"/>
  <c r="Q1914" i="9"/>
  <c r="P1914" i="9"/>
  <c r="N1914" i="9"/>
  <c r="L1914" i="9"/>
  <c r="J1914" i="9"/>
  <c r="H1914" i="9"/>
  <c r="F1914" i="9"/>
  <c r="D1914" i="9"/>
  <c r="B1914" i="9"/>
  <c r="S1913" i="9"/>
  <c r="R1913" i="9"/>
  <c r="Q1913" i="9"/>
  <c r="P1913" i="9"/>
  <c r="N1913" i="9"/>
  <c r="L1913" i="9"/>
  <c r="J1913" i="9"/>
  <c r="H1913" i="9"/>
  <c r="F1913" i="9"/>
  <c r="D1913" i="9"/>
  <c r="B1913" i="9"/>
  <c r="S1912" i="9"/>
  <c r="R1912" i="9"/>
  <c r="Q1912" i="9"/>
  <c r="P1912" i="9"/>
  <c r="N1912" i="9"/>
  <c r="L1912" i="9"/>
  <c r="J1912" i="9"/>
  <c r="H1912" i="9"/>
  <c r="F1912" i="9"/>
  <c r="D1912" i="9"/>
  <c r="B1912" i="9"/>
  <c r="S1911" i="9"/>
  <c r="R1911" i="9"/>
  <c r="Q1911" i="9"/>
  <c r="P1911" i="9"/>
  <c r="N1911" i="9"/>
  <c r="L1911" i="9"/>
  <c r="J1911" i="9"/>
  <c r="H1911" i="9"/>
  <c r="F1911" i="9"/>
  <c r="D1911" i="9"/>
  <c r="B1911" i="9"/>
  <c r="S1910" i="9"/>
  <c r="R1910" i="9"/>
  <c r="Q1910" i="9"/>
  <c r="P1910" i="9"/>
  <c r="N1910" i="9"/>
  <c r="L1910" i="9"/>
  <c r="J1910" i="9"/>
  <c r="H1910" i="9"/>
  <c r="F1910" i="9"/>
  <c r="D1910" i="9"/>
  <c r="B1910" i="9"/>
  <c r="S1909" i="9"/>
  <c r="R1909" i="9"/>
  <c r="Q1909" i="9"/>
  <c r="P1909" i="9"/>
  <c r="N1909" i="9"/>
  <c r="L1909" i="9"/>
  <c r="J1909" i="9"/>
  <c r="H1909" i="9"/>
  <c r="F1909" i="9"/>
  <c r="D1909" i="9"/>
  <c r="B1909" i="9"/>
  <c r="S1908" i="9"/>
  <c r="R1908" i="9"/>
  <c r="Q1908" i="9"/>
  <c r="P1908" i="9"/>
  <c r="N1908" i="9"/>
  <c r="L1908" i="9"/>
  <c r="J1908" i="9"/>
  <c r="H1908" i="9"/>
  <c r="F1908" i="9"/>
  <c r="D1908" i="9"/>
  <c r="B1908" i="9"/>
  <c r="S1907" i="9"/>
  <c r="R1907" i="9"/>
  <c r="Q1907" i="9"/>
  <c r="P1907" i="9"/>
  <c r="N1907" i="9"/>
  <c r="L1907" i="9"/>
  <c r="J1907" i="9"/>
  <c r="H1907" i="9"/>
  <c r="F1907" i="9"/>
  <c r="D1907" i="9"/>
  <c r="B1907" i="9"/>
  <c r="S1906" i="9"/>
  <c r="R1906" i="9"/>
  <c r="Q1906" i="9"/>
  <c r="P1906" i="9"/>
  <c r="N1906" i="9"/>
  <c r="L1906" i="9"/>
  <c r="J1906" i="9"/>
  <c r="H1906" i="9"/>
  <c r="F1906" i="9"/>
  <c r="D1906" i="9"/>
  <c r="B1906" i="9"/>
  <c r="S1905" i="9"/>
  <c r="R1905" i="9"/>
  <c r="Q1905" i="9"/>
  <c r="P1905" i="9"/>
  <c r="N1905" i="9"/>
  <c r="L1905" i="9"/>
  <c r="J1905" i="9"/>
  <c r="H1905" i="9"/>
  <c r="F1905" i="9"/>
  <c r="D1905" i="9"/>
  <c r="B1905" i="9"/>
  <c r="S1904" i="9"/>
  <c r="R1904" i="9"/>
  <c r="Q1904" i="9"/>
  <c r="P1904" i="9"/>
  <c r="N1904" i="9"/>
  <c r="L1904" i="9"/>
  <c r="J1904" i="9"/>
  <c r="H1904" i="9"/>
  <c r="F1904" i="9"/>
  <c r="D1904" i="9"/>
  <c r="B1904" i="9"/>
  <c r="S1903" i="9"/>
  <c r="R1903" i="9"/>
  <c r="Q1903" i="9"/>
  <c r="P1903" i="9"/>
  <c r="N1903" i="9"/>
  <c r="L1903" i="9"/>
  <c r="J1903" i="9"/>
  <c r="H1903" i="9"/>
  <c r="F1903" i="9"/>
  <c r="D1903" i="9"/>
  <c r="B1903" i="9"/>
  <c r="S1902" i="9"/>
  <c r="R1902" i="9"/>
  <c r="Q1902" i="9"/>
  <c r="P1902" i="9"/>
  <c r="N1902" i="9"/>
  <c r="L1902" i="9"/>
  <c r="J1902" i="9"/>
  <c r="H1902" i="9"/>
  <c r="F1902" i="9"/>
  <c r="D1902" i="9"/>
  <c r="B1902" i="9"/>
  <c r="S1901" i="9"/>
  <c r="R1901" i="9"/>
  <c r="Q1901" i="9"/>
  <c r="P1901" i="9"/>
  <c r="N1901" i="9"/>
  <c r="L1901" i="9"/>
  <c r="J1901" i="9"/>
  <c r="H1901" i="9"/>
  <c r="F1901" i="9"/>
  <c r="D1901" i="9"/>
  <c r="B1901" i="9"/>
  <c r="S1900" i="9"/>
  <c r="R1900" i="9"/>
  <c r="Q1900" i="9"/>
  <c r="P1900" i="9"/>
  <c r="N1900" i="9"/>
  <c r="L1900" i="9"/>
  <c r="J1900" i="9"/>
  <c r="H1900" i="9"/>
  <c r="F1900" i="9"/>
  <c r="D1900" i="9"/>
  <c r="B1900" i="9"/>
  <c r="S1899" i="9"/>
  <c r="R1899" i="9"/>
  <c r="Q1899" i="9"/>
  <c r="P1899" i="9"/>
  <c r="N1899" i="9"/>
  <c r="L1899" i="9"/>
  <c r="J1899" i="9"/>
  <c r="H1899" i="9"/>
  <c r="F1899" i="9"/>
  <c r="D1899" i="9"/>
  <c r="B1899" i="9"/>
  <c r="C1894" i="9"/>
  <c r="C1893" i="9"/>
  <c r="S1874" i="9"/>
  <c r="R1874" i="9"/>
  <c r="Q1874" i="9"/>
  <c r="P1874" i="9"/>
  <c r="N1874" i="9"/>
  <c r="L1874" i="9"/>
  <c r="J1874" i="9"/>
  <c r="H1874" i="9"/>
  <c r="F1874" i="9"/>
  <c r="D1874" i="9"/>
  <c r="B1874" i="9"/>
  <c r="S1873" i="9"/>
  <c r="R1873" i="9"/>
  <c r="Q1873" i="9"/>
  <c r="P1873" i="9"/>
  <c r="N1873" i="9"/>
  <c r="L1873" i="9"/>
  <c r="J1873" i="9"/>
  <c r="H1873" i="9"/>
  <c r="F1873" i="9"/>
  <c r="D1873" i="9"/>
  <c r="B1873" i="9"/>
  <c r="S1872" i="9"/>
  <c r="R1872" i="9"/>
  <c r="Q1872" i="9"/>
  <c r="P1872" i="9"/>
  <c r="N1872" i="9"/>
  <c r="L1872" i="9"/>
  <c r="J1872" i="9"/>
  <c r="H1872" i="9"/>
  <c r="F1872" i="9"/>
  <c r="D1872" i="9"/>
  <c r="B1872" i="9"/>
  <c r="S1871" i="9"/>
  <c r="R1871" i="9"/>
  <c r="Q1871" i="9"/>
  <c r="P1871" i="9"/>
  <c r="N1871" i="9"/>
  <c r="L1871" i="9"/>
  <c r="J1871" i="9"/>
  <c r="H1871" i="9"/>
  <c r="F1871" i="9"/>
  <c r="D1871" i="9"/>
  <c r="B1871" i="9"/>
  <c r="S1870" i="9"/>
  <c r="R1870" i="9"/>
  <c r="Q1870" i="9"/>
  <c r="P1870" i="9"/>
  <c r="N1870" i="9"/>
  <c r="L1870" i="9"/>
  <c r="J1870" i="9"/>
  <c r="H1870" i="9"/>
  <c r="F1870" i="9"/>
  <c r="D1870" i="9"/>
  <c r="B1870" i="9"/>
  <c r="S1869" i="9"/>
  <c r="R1869" i="9"/>
  <c r="Q1869" i="9"/>
  <c r="P1869" i="9"/>
  <c r="N1869" i="9"/>
  <c r="L1869" i="9"/>
  <c r="J1869" i="9"/>
  <c r="H1869" i="9"/>
  <c r="F1869" i="9"/>
  <c r="D1869" i="9"/>
  <c r="B1869" i="9"/>
  <c r="S1868" i="9"/>
  <c r="R1868" i="9"/>
  <c r="Q1868" i="9"/>
  <c r="P1868" i="9"/>
  <c r="N1868" i="9"/>
  <c r="L1868" i="9"/>
  <c r="J1868" i="9"/>
  <c r="H1868" i="9"/>
  <c r="F1868" i="9"/>
  <c r="D1868" i="9"/>
  <c r="B1868" i="9"/>
  <c r="S1867" i="9"/>
  <c r="R1867" i="9"/>
  <c r="Q1867" i="9"/>
  <c r="P1867" i="9"/>
  <c r="N1867" i="9"/>
  <c r="L1867" i="9"/>
  <c r="J1867" i="9"/>
  <c r="H1867" i="9"/>
  <c r="F1867" i="9"/>
  <c r="D1867" i="9"/>
  <c r="B1867" i="9"/>
  <c r="S1866" i="9"/>
  <c r="R1866" i="9"/>
  <c r="Q1866" i="9"/>
  <c r="P1866" i="9"/>
  <c r="N1866" i="9"/>
  <c r="L1866" i="9"/>
  <c r="J1866" i="9"/>
  <c r="H1866" i="9"/>
  <c r="F1866" i="9"/>
  <c r="D1866" i="9"/>
  <c r="B1866" i="9"/>
  <c r="S1865" i="9"/>
  <c r="R1865" i="9"/>
  <c r="Q1865" i="9"/>
  <c r="P1865" i="9"/>
  <c r="N1865" i="9"/>
  <c r="L1865" i="9"/>
  <c r="J1865" i="9"/>
  <c r="H1865" i="9"/>
  <c r="F1865" i="9"/>
  <c r="D1865" i="9"/>
  <c r="B1865" i="9"/>
  <c r="S1864" i="9"/>
  <c r="R1864" i="9"/>
  <c r="Q1864" i="9"/>
  <c r="P1864" i="9"/>
  <c r="N1864" i="9"/>
  <c r="L1864" i="9"/>
  <c r="J1864" i="9"/>
  <c r="H1864" i="9"/>
  <c r="F1864" i="9"/>
  <c r="D1864" i="9"/>
  <c r="B1864" i="9"/>
  <c r="S1863" i="9"/>
  <c r="R1863" i="9"/>
  <c r="Q1863" i="9"/>
  <c r="P1863" i="9"/>
  <c r="N1863" i="9"/>
  <c r="L1863" i="9"/>
  <c r="J1863" i="9"/>
  <c r="H1863" i="9"/>
  <c r="F1863" i="9"/>
  <c r="D1863" i="9"/>
  <c r="B1863" i="9"/>
  <c r="S1862" i="9"/>
  <c r="R1862" i="9"/>
  <c r="Q1862" i="9"/>
  <c r="P1862" i="9"/>
  <c r="N1862" i="9"/>
  <c r="L1862" i="9"/>
  <c r="J1862" i="9"/>
  <c r="H1862" i="9"/>
  <c r="F1862" i="9"/>
  <c r="D1862" i="9"/>
  <c r="B1862" i="9"/>
  <c r="S1861" i="9"/>
  <c r="R1861" i="9"/>
  <c r="Q1861" i="9"/>
  <c r="P1861" i="9"/>
  <c r="N1861" i="9"/>
  <c r="L1861" i="9"/>
  <c r="J1861" i="9"/>
  <c r="H1861" i="9"/>
  <c r="F1861" i="9"/>
  <c r="D1861" i="9"/>
  <c r="B1861" i="9"/>
  <c r="S1860" i="9"/>
  <c r="R1860" i="9"/>
  <c r="Q1860" i="9"/>
  <c r="P1860" i="9"/>
  <c r="N1860" i="9"/>
  <c r="L1860" i="9"/>
  <c r="J1860" i="9"/>
  <c r="H1860" i="9"/>
  <c r="F1860" i="9"/>
  <c r="D1860" i="9"/>
  <c r="B1860" i="9"/>
  <c r="S1859" i="9"/>
  <c r="R1859" i="9"/>
  <c r="Q1859" i="9"/>
  <c r="P1859" i="9"/>
  <c r="N1859" i="9"/>
  <c r="L1859" i="9"/>
  <c r="J1859" i="9"/>
  <c r="H1859" i="9"/>
  <c r="F1859" i="9"/>
  <c r="D1859" i="9"/>
  <c r="B1859" i="9"/>
  <c r="S1858" i="9"/>
  <c r="R1858" i="9"/>
  <c r="Q1858" i="9"/>
  <c r="P1858" i="9"/>
  <c r="N1858" i="9"/>
  <c r="L1858" i="9"/>
  <c r="J1858" i="9"/>
  <c r="H1858" i="9"/>
  <c r="F1858" i="9"/>
  <c r="D1858" i="9"/>
  <c r="B1858" i="9"/>
  <c r="S1857" i="9"/>
  <c r="R1857" i="9"/>
  <c r="Q1857" i="9"/>
  <c r="P1857" i="9"/>
  <c r="N1857" i="9"/>
  <c r="L1857" i="9"/>
  <c r="J1857" i="9"/>
  <c r="H1857" i="9"/>
  <c r="F1857" i="9"/>
  <c r="D1857" i="9"/>
  <c r="B1857" i="9"/>
  <c r="C1852" i="9"/>
  <c r="C1851" i="9"/>
  <c r="S1832" i="9"/>
  <c r="R1832" i="9"/>
  <c r="Q1832" i="9"/>
  <c r="P1832" i="9"/>
  <c r="N1832" i="9"/>
  <c r="L1832" i="9"/>
  <c r="J1832" i="9"/>
  <c r="H1832" i="9"/>
  <c r="F1832" i="9"/>
  <c r="D1832" i="9"/>
  <c r="B1832" i="9"/>
  <c r="S1831" i="9"/>
  <c r="R1831" i="9"/>
  <c r="Q1831" i="9"/>
  <c r="P1831" i="9"/>
  <c r="N1831" i="9"/>
  <c r="L1831" i="9"/>
  <c r="J1831" i="9"/>
  <c r="H1831" i="9"/>
  <c r="F1831" i="9"/>
  <c r="D1831" i="9"/>
  <c r="B1831" i="9"/>
  <c r="S1830" i="9"/>
  <c r="R1830" i="9"/>
  <c r="Q1830" i="9"/>
  <c r="P1830" i="9"/>
  <c r="N1830" i="9"/>
  <c r="L1830" i="9"/>
  <c r="J1830" i="9"/>
  <c r="H1830" i="9"/>
  <c r="F1830" i="9"/>
  <c r="D1830" i="9"/>
  <c r="B1830" i="9"/>
  <c r="S1829" i="9"/>
  <c r="R1829" i="9"/>
  <c r="Q1829" i="9"/>
  <c r="P1829" i="9"/>
  <c r="N1829" i="9"/>
  <c r="L1829" i="9"/>
  <c r="J1829" i="9"/>
  <c r="H1829" i="9"/>
  <c r="F1829" i="9"/>
  <c r="D1829" i="9"/>
  <c r="B1829" i="9"/>
  <c r="S1828" i="9"/>
  <c r="R1828" i="9"/>
  <c r="Q1828" i="9"/>
  <c r="P1828" i="9"/>
  <c r="N1828" i="9"/>
  <c r="L1828" i="9"/>
  <c r="J1828" i="9"/>
  <c r="H1828" i="9"/>
  <c r="F1828" i="9"/>
  <c r="D1828" i="9"/>
  <c r="B1828" i="9"/>
  <c r="S1827" i="9"/>
  <c r="R1827" i="9"/>
  <c r="Q1827" i="9"/>
  <c r="P1827" i="9"/>
  <c r="N1827" i="9"/>
  <c r="L1827" i="9"/>
  <c r="J1827" i="9"/>
  <c r="H1827" i="9"/>
  <c r="F1827" i="9"/>
  <c r="D1827" i="9"/>
  <c r="B1827" i="9"/>
  <c r="S1826" i="9"/>
  <c r="R1826" i="9"/>
  <c r="Q1826" i="9"/>
  <c r="P1826" i="9"/>
  <c r="N1826" i="9"/>
  <c r="L1826" i="9"/>
  <c r="J1826" i="9"/>
  <c r="H1826" i="9"/>
  <c r="F1826" i="9"/>
  <c r="D1826" i="9"/>
  <c r="B1826" i="9"/>
  <c r="S1825" i="9"/>
  <c r="R1825" i="9"/>
  <c r="Q1825" i="9"/>
  <c r="P1825" i="9"/>
  <c r="N1825" i="9"/>
  <c r="L1825" i="9"/>
  <c r="J1825" i="9"/>
  <c r="H1825" i="9"/>
  <c r="F1825" i="9"/>
  <c r="D1825" i="9"/>
  <c r="B1825" i="9"/>
  <c r="S1824" i="9"/>
  <c r="R1824" i="9"/>
  <c r="Q1824" i="9"/>
  <c r="P1824" i="9"/>
  <c r="N1824" i="9"/>
  <c r="L1824" i="9"/>
  <c r="J1824" i="9"/>
  <c r="H1824" i="9"/>
  <c r="F1824" i="9"/>
  <c r="D1824" i="9"/>
  <c r="B1824" i="9"/>
  <c r="S1823" i="9"/>
  <c r="R1823" i="9"/>
  <c r="Q1823" i="9"/>
  <c r="P1823" i="9"/>
  <c r="N1823" i="9"/>
  <c r="L1823" i="9"/>
  <c r="J1823" i="9"/>
  <c r="H1823" i="9"/>
  <c r="F1823" i="9"/>
  <c r="D1823" i="9"/>
  <c r="B1823" i="9"/>
  <c r="S1822" i="9"/>
  <c r="R1822" i="9"/>
  <c r="Q1822" i="9"/>
  <c r="P1822" i="9"/>
  <c r="N1822" i="9"/>
  <c r="L1822" i="9"/>
  <c r="J1822" i="9"/>
  <c r="H1822" i="9"/>
  <c r="F1822" i="9"/>
  <c r="D1822" i="9"/>
  <c r="B1822" i="9"/>
  <c r="S1821" i="9"/>
  <c r="R1821" i="9"/>
  <c r="Q1821" i="9"/>
  <c r="P1821" i="9"/>
  <c r="N1821" i="9"/>
  <c r="L1821" i="9"/>
  <c r="J1821" i="9"/>
  <c r="H1821" i="9"/>
  <c r="F1821" i="9"/>
  <c r="D1821" i="9"/>
  <c r="B1821" i="9"/>
  <c r="S1820" i="9"/>
  <c r="R1820" i="9"/>
  <c r="Q1820" i="9"/>
  <c r="P1820" i="9"/>
  <c r="N1820" i="9"/>
  <c r="L1820" i="9"/>
  <c r="J1820" i="9"/>
  <c r="H1820" i="9"/>
  <c r="F1820" i="9"/>
  <c r="D1820" i="9"/>
  <c r="B1820" i="9"/>
  <c r="S1819" i="9"/>
  <c r="R1819" i="9"/>
  <c r="Q1819" i="9"/>
  <c r="P1819" i="9"/>
  <c r="N1819" i="9"/>
  <c r="L1819" i="9"/>
  <c r="J1819" i="9"/>
  <c r="H1819" i="9"/>
  <c r="F1819" i="9"/>
  <c r="D1819" i="9"/>
  <c r="B1819" i="9"/>
  <c r="S1818" i="9"/>
  <c r="R1818" i="9"/>
  <c r="Q1818" i="9"/>
  <c r="P1818" i="9"/>
  <c r="N1818" i="9"/>
  <c r="L1818" i="9"/>
  <c r="J1818" i="9"/>
  <c r="H1818" i="9"/>
  <c r="F1818" i="9"/>
  <c r="D1818" i="9"/>
  <c r="B1818" i="9"/>
  <c r="S1817" i="9"/>
  <c r="R1817" i="9"/>
  <c r="Q1817" i="9"/>
  <c r="P1817" i="9"/>
  <c r="N1817" i="9"/>
  <c r="L1817" i="9"/>
  <c r="J1817" i="9"/>
  <c r="H1817" i="9"/>
  <c r="F1817" i="9"/>
  <c r="D1817" i="9"/>
  <c r="B1817" i="9"/>
  <c r="S1816" i="9"/>
  <c r="R1816" i="9"/>
  <c r="Q1816" i="9"/>
  <c r="P1816" i="9"/>
  <c r="N1816" i="9"/>
  <c r="L1816" i="9"/>
  <c r="J1816" i="9"/>
  <c r="H1816" i="9"/>
  <c r="F1816" i="9"/>
  <c r="D1816" i="9"/>
  <c r="B1816" i="9"/>
  <c r="S1815" i="9"/>
  <c r="R1815" i="9"/>
  <c r="Q1815" i="9"/>
  <c r="P1815" i="9"/>
  <c r="N1815" i="9"/>
  <c r="L1815" i="9"/>
  <c r="J1815" i="9"/>
  <c r="H1815" i="9"/>
  <c r="F1815" i="9"/>
  <c r="D1815" i="9"/>
  <c r="B1815" i="9"/>
  <c r="C1810" i="9"/>
  <c r="C1809" i="9"/>
  <c r="S1790" i="9"/>
  <c r="R1790" i="9"/>
  <c r="Q1790" i="9"/>
  <c r="P1790" i="9"/>
  <c r="N1790" i="9"/>
  <c r="L1790" i="9"/>
  <c r="J1790" i="9"/>
  <c r="H1790" i="9"/>
  <c r="F1790" i="9"/>
  <c r="D1790" i="9"/>
  <c r="B1790" i="9"/>
  <c r="S1789" i="9"/>
  <c r="R1789" i="9"/>
  <c r="Q1789" i="9"/>
  <c r="P1789" i="9"/>
  <c r="N1789" i="9"/>
  <c r="L1789" i="9"/>
  <c r="J1789" i="9"/>
  <c r="H1789" i="9"/>
  <c r="F1789" i="9"/>
  <c r="D1789" i="9"/>
  <c r="B1789" i="9"/>
  <c r="S1788" i="9"/>
  <c r="R1788" i="9"/>
  <c r="Q1788" i="9"/>
  <c r="P1788" i="9"/>
  <c r="N1788" i="9"/>
  <c r="L1788" i="9"/>
  <c r="J1788" i="9"/>
  <c r="H1788" i="9"/>
  <c r="F1788" i="9"/>
  <c r="D1788" i="9"/>
  <c r="B1788" i="9"/>
  <c r="S1787" i="9"/>
  <c r="R1787" i="9"/>
  <c r="Q1787" i="9"/>
  <c r="P1787" i="9"/>
  <c r="N1787" i="9"/>
  <c r="L1787" i="9"/>
  <c r="J1787" i="9"/>
  <c r="H1787" i="9"/>
  <c r="F1787" i="9"/>
  <c r="D1787" i="9"/>
  <c r="B1787" i="9"/>
  <c r="S1786" i="9"/>
  <c r="R1786" i="9"/>
  <c r="Q1786" i="9"/>
  <c r="P1786" i="9"/>
  <c r="N1786" i="9"/>
  <c r="L1786" i="9"/>
  <c r="J1786" i="9"/>
  <c r="H1786" i="9"/>
  <c r="F1786" i="9"/>
  <c r="D1786" i="9"/>
  <c r="B1786" i="9"/>
  <c r="S1785" i="9"/>
  <c r="R1785" i="9"/>
  <c r="Q1785" i="9"/>
  <c r="P1785" i="9"/>
  <c r="N1785" i="9"/>
  <c r="L1785" i="9"/>
  <c r="J1785" i="9"/>
  <c r="H1785" i="9"/>
  <c r="F1785" i="9"/>
  <c r="D1785" i="9"/>
  <c r="B1785" i="9"/>
  <c r="S1784" i="9"/>
  <c r="R1784" i="9"/>
  <c r="Q1784" i="9"/>
  <c r="P1784" i="9"/>
  <c r="N1784" i="9"/>
  <c r="L1784" i="9"/>
  <c r="J1784" i="9"/>
  <c r="H1784" i="9"/>
  <c r="F1784" i="9"/>
  <c r="D1784" i="9"/>
  <c r="B1784" i="9"/>
  <c r="S1783" i="9"/>
  <c r="R1783" i="9"/>
  <c r="Q1783" i="9"/>
  <c r="P1783" i="9"/>
  <c r="N1783" i="9"/>
  <c r="L1783" i="9"/>
  <c r="J1783" i="9"/>
  <c r="H1783" i="9"/>
  <c r="F1783" i="9"/>
  <c r="D1783" i="9"/>
  <c r="B1783" i="9"/>
  <c r="S1782" i="9"/>
  <c r="R1782" i="9"/>
  <c r="Q1782" i="9"/>
  <c r="P1782" i="9"/>
  <c r="N1782" i="9"/>
  <c r="L1782" i="9"/>
  <c r="J1782" i="9"/>
  <c r="H1782" i="9"/>
  <c r="F1782" i="9"/>
  <c r="D1782" i="9"/>
  <c r="B1782" i="9"/>
  <c r="S1781" i="9"/>
  <c r="R1781" i="9"/>
  <c r="Q1781" i="9"/>
  <c r="P1781" i="9"/>
  <c r="N1781" i="9"/>
  <c r="L1781" i="9"/>
  <c r="J1781" i="9"/>
  <c r="H1781" i="9"/>
  <c r="F1781" i="9"/>
  <c r="D1781" i="9"/>
  <c r="B1781" i="9"/>
  <c r="S1780" i="9"/>
  <c r="R1780" i="9"/>
  <c r="Q1780" i="9"/>
  <c r="P1780" i="9"/>
  <c r="N1780" i="9"/>
  <c r="L1780" i="9"/>
  <c r="J1780" i="9"/>
  <c r="H1780" i="9"/>
  <c r="F1780" i="9"/>
  <c r="D1780" i="9"/>
  <c r="B1780" i="9"/>
  <c r="S1779" i="9"/>
  <c r="R1779" i="9"/>
  <c r="Q1779" i="9"/>
  <c r="P1779" i="9"/>
  <c r="N1779" i="9"/>
  <c r="L1779" i="9"/>
  <c r="J1779" i="9"/>
  <c r="H1779" i="9"/>
  <c r="F1779" i="9"/>
  <c r="D1779" i="9"/>
  <c r="B1779" i="9"/>
  <c r="S1778" i="9"/>
  <c r="R1778" i="9"/>
  <c r="Q1778" i="9"/>
  <c r="P1778" i="9"/>
  <c r="N1778" i="9"/>
  <c r="L1778" i="9"/>
  <c r="J1778" i="9"/>
  <c r="H1778" i="9"/>
  <c r="F1778" i="9"/>
  <c r="D1778" i="9"/>
  <c r="B1778" i="9"/>
  <c r="S1777" i="9"/>
  <c r="R1777" i="9"/>
  <c r="Q1777" i="9"/>
  <c r="P1777" i="9"/>
  <c r="N1777" i="9"/>
  <c r="L1777" i="9"/>
  <c r="J1777" i="9"/>
  <c r="H1777" i="9"/>
  <c r="F1777" i="9"/>
  <c r="D1777" i="9"/>
  <c r="B1777" i="9"/>
  <c r="S1776" i="9"/>
  <c r="R1776" i="9"/>
  <c r="Q1776" i="9"/>
  <c r="P1776" i="9"/>
  <c r="N1776" i="9"/>
  <c r="L1776" i="9"/>
  <c r="J1776" i="9"/>
  <c r="H1776" i="9"/>
  <c r="F1776" i="9"/>
  <c r="D1776" i="9"/>
  <c r="B1776" i="9"/>
  <c r="S1775" i="9"/>
  <c r="R1775" i="9"/>
  <c r="Q1775" i="9"/>
  <c r="P1775" i="9"/>
  <c r="N1775" i="9"/>
  <c r="L1775" i="9"/>
  <c r="J1775" i="9"/>
  <c r="H1775" i="9"/>
  <c r="F1775" i="9"/>
  <c r="D1775" i="9"/>
  <c r="B1775" i="9"/>
  <c r="S1774" i="9"/>
  <c r="R1774" i="9"/>
  <c r="Q1774" i="9"/>
  <c r="P1774" i="9"/>
  <c r="N1774" i="9"/>
  <c r="L1774" i="9"/>
  <c r="J1774" i="9"/>
  <c r="H1774" i="9"/>
  <c r="F1774" i="9"/>
  <c r="D1774" i="9"/>
  <c r="B1774" i="9"/>
  <c r="S1773" i="9"/>
  <c r="R1773" i="9"/>
  <c r="Q1773" i="9"/>
  <c r="P1773" i="9"/>
  <c r="N1773" i="9"/>
  <c r="L1773" i="9"/>
  <c r="J1773" i="9"/>
  <c r="H1773" i="9"/>
  <c r="F1773" i="9"/>
  <c r="D1773" i="9"/>
  <c r="B1773" i="9"/>
  <c r="C1768" i="9"/>
  <c r="C1767" i="9"/>
  <c r="S1748" i="9"/>
  <c r="R1748" i="9"/>
  <c r="Q1748" i="9"/>
  <c r="P1748" i="9"/>
  <c r="N1748" i="9"/>
  <c r="L1748" i="9"/>
  <c r="J1748" i="9"/>
  <c r="H1748" i="9"/>
  <c r="F1748" i="9"/>
  <c r="D1748" i="9"/>
  <c r="B1748" i="9"/>
  <c r="S1747" i="9"/>
  <c r="R1747" i="9"/>
  <c r="Q1747" i="9"/>
  <c r="P1747" i="9"/>
  <c r="N1747" i="9"/>
  <c r="L1747" i="9"/>
  <c r="J1747" i="9"/>
  <c r="H1747" i="9"/>
  <c r="F1747" i="9"/>
  <c r="D1747" i="9"/>
  <c r="B1747" i="9"/>
  <c r="S1746" i="9"/>
  <c r="R1746" i="9"/>
  <c r="Q1746" i="9"/>
  <c r="P1746" i="9"/>
  <c r="N1746" i="9"/>
  <c r="L1746" i="9"/>
  <c r="J1746" i="9"/>
  <c r="H1746" i="9"/>
  <c r="F1746" i="9"/>
  <c r="D1746" i="9"/>
  <c r="B1746" i="9"/>
  <c r="S1745" i="9"/>
  <c r="R1745" i="9"/>
  <c r="Q1745" i="9"/>
  <c r="P1745" i="9"/>
  <c r="N1745" i="9"/>
  <c r="L1745" i="9"/>
  <c r="J1745" i="9"/>
  <c r="H1745" i="9"/>
  <c r="F1745" i="9"/>
  <c r="D1745" i="9"/>
  <c r="B1745" i="9"/>
  <c r="S1744" i="9"/>
  <c r="R1744" i="9"/>
  <c r="Q1744" i="9"/>
  <c r="P1744" i="9"/>
  <c r="N1744" i="9"/>
  <c r="L1744" i="9"/>
  <c r="J1744" i="9"/>
  <c r="H1744" i="9"/>
  <c r="F1744" i="9"/>
  <c r="D1744" i="9"/>
  <c r="B1744" i="9"/>
  <c r="S1743" i="9"/>
  <c r="R1743" i="9"/>
  <c r="Q1743" i="9"/>
  <c r="P1743" i="9"/>
  <c r="N1743" i="9"/>
  <c r="L1743" i="9"/>
  <c r="J1743" i="9"/>
  <c r="H1743" i="9"/>
  <c r="F1743" i="9"/>
  <c r="D1743" i="9"/>
  <c r="B1743" i="9"/>
  <c r="S1742" i="9"/>
  <c r="R1742" i="9"/>
  <c r="Q1742" i="9"/>
  <c r="P1742" i="9"/>
  <c r="N1742" i="9"/>
  <c r="L1742" i="9"/>
  <c r="J1742" i="9"/>
  <c r="H1742" i="9"/>
  <c r="F1742" i="9"/>
  <c r="D1742" i="9"/>
  <c r="B1742" i="9"/>
  <c r="S1741" i="9"/>
  <c r="R1741" i="9"/>
  <c r="Q1741" i="9"/>
  <c r="P1741" i="9"/>
  <c r="N1741" i="9"/>
  <c r="L1741" i="9"/>
  <c r="J1741" i="9"/>
  <c r="H1741" i="9"/>
  <c r="F1741" i="9"/>
  <c r="D1741" i="9"/>
  <c r="B1741" i="9"/>
  <c r="S1740" i="9"/>
  <c r="R1740" i="9"/>
  <c r="Q1740" i="9"/>
  <c r="P1740" i="9"/>
  <c r="N1740" i="9"/>
  <c r="L1740" i="9"/>
  <c r="J1740" i="9"/>
  <c r="H1740" i="9"/>
  <c r="F1740" i="9"/>
  <c r="D1740" i="9"/>
  <c r="B1740" i="9"/>
  <c r="S1739" i="9"/>
  <c r="R1739" i="9"/>
  <c r="Q1739" i="9"/>
  <c r="P1739" i="9"/>
  <c r="N1739" i="9"/>
  <c r="L1739" i="9"/>
  <c r="J1739" i="9"/>
  <c r="H1739" i="9"/>
  <c r="F1739" i="9"/>
  <c r="D1739" i="9"/>
  <c r="B1739" i="9"/>
  <c r="S1738" i="9"/>
  <c r="R1738" i="9"/>
  <c r="Q1738" i="9"/>
  <c r="P1738" i="9"/>
  <c r="N1738" i="9"/>
  <c r="L1738" i="9"/>
  <c r="J1738" i="9"/>
  <c r="H1738" i="9"/>
  <c r="F1738" i="9"/>
  <c r="D1738" i="9"/>
  <c r="B1738" i="9"/>
  <c r="S1737" i="9"/>
  <c r="R1737" i="9"/>
  <c r="Q1737" i="9"/>
  <c r="P1737" i="9"/>
  <c r="N1737" i="9"/>
  <c r="L1737" i="9"/>
  <c r="J1737" i="9"/>
  <c r="H1737" i="9"/>
  <c r="F1737" i="9"/>
  <c r="D1737" i="9"/>
  <c r="B1737" i="9"/>
  <c r="S1736" i="9"/>
  <c r="R1736" i="9"/>
  <c r="Q1736" i="9"/>
  <c r="P1736" i="9"/>
  <c r="N1736" i="9"/>
  <c r="L1736" i="9"/>
  <c r="J1736" i="9"/>
  <c r="H1736" i="9"/>
  <c r="F1736" i="9"/>
  <c r="D1736" i="9"/>
  <c r="B1736" i="9"/>
  <c r="S1735" i="9"/>
  <c r="R1735" i="9"/>
  <c r="Q1735" i="9"/>
  <c r="P1735" i="9"/>
  <c r="N1735" i="9"/>
  <c r="L1735" i="9"/>
  <c r="J1735" i="9"/>
  <c r="H1735" i="9"/>
  <c r="F1735" i="9"/>
  <c r="D1735" i="9"/>
  <c r="B1735" i="9"/>
  <c r="S1734" i="9"/>
  <c r="R1734" i="9"/>
  <c r="Q1734" i="9"/>
  <c r="P1734" i="9"/>
  <c r="N1734" i="9"/>
  <c r="L1734" i="9"/>
  <c r="J1734" i="9"/>
  <c r="H1734" i="9"/>
  <c r="F1734" i="9"/>
  <c r="D1734" i="9"/>
  <c r="B1734" i="9"/>
  <c r="S1733" i="9"/>
  <c r="R1733" i="9"/>
  <c r="Q1733" i="9"/>
  <c r="P1733" i="9"/>
  <c r="N1733" i="9"/>
  <c r="L1733" i="9"/>
  <c r="J1733" i="9"/>
  <c r="H1733" i="9"/>
  <c r="F1733" i="9"/>
  <c r="D1733" i="9"/>
  <c r="B1733" i="9"/>
  <c r="S1732" i="9"/>
  <c r="R1732" i="9"/>
  <c r="Q1732" i="9"/>
  <c r="P1732" i="9"/>
  <c r="N1732" i="9"/>
  <c r="L1732" i="9"/>
  <c r="J1732" i="9"/>
  <c r="H1732" i="9"/>
  <c r="F1732" i="9"/>
  <c r="D1732" i="9"/>
  <c r="B1732" i="9"/>
  <c r="S1731" i="9"/>
  <c r="R1731" i="9"/>
  <c r="Q1731" i="9"/>
  <c r="P1731" i="9"/>
  <c r="N1731" i="9"/>
  <c r="L1731" i="9"/>
  <c r="J1731" i="9"/>
  <c r="H1731" i="9"/>
  <c r="F1731" i="9"/>
  <c r="D1731" i="9"/>
  <c r="B1731" i="9"/>
  <c r="C1726" i="9"/>
  <c r="C1725" i="9"/>
  <c r="S1706" i="9"/>
  <c r="R1706" i="9"/>
  <c r="Q1706" i="9"/>
  <c r="P1706" i="9"/>
  <c r="N1706" i="9"/>
  <c r="L1706" i="9"/>
  <c r="J1706" i="9"/>
  <c r="H1706" i="9"/>
  <c r="F1706" i="9"/>
  <c r="D1706" i="9"/>
  <c r="B1706" i="9"/>
  <c r="S1705" i="9"/>
  <c r="R1705" i="9"/>
  <c r="Q1705" i="9"/>
  <c r="P1705" i="9"/>
  <c r="N1705" i="9"/>
  <c r="L1705" i="9"/>
  <c r="J1705" i="9"/>
  <c r="H1705" i="9"/>
  <c r="F1705" i="9"/>
  <c r="D1705" i="9"/>
  <c r="B1705" i="9"/>
  <c r="S1704" i="9"/>
  <c r="R1704" i="9"/>
  <c r="Q1704" i="9"/>
  <c r="P1704" i="9"/>
  <c r="N1704" i="9"/>
  <c r="L1704" i="9"/>
  <c r="J1704" i="9"/>
  <c r="H1704" i="9"/>
  <c r="F1704" i="9"/>
  <c r="D1704" i="9"/>
  <c r="B1704" i="9"/>
  <c r="S1703" i="9"/>
  <c r="R1703" i="9"/>
  <c r="Q1703" i="9"/>
  <c r="P1703" i="9"/>
  <c r="N1703" i="9"/>
  <c r="L1703" i="9"/>
  <c r="J1703" i="9"/>
  <c r="H1703" i="9"/>
  <c r="F1703" i="9"/>
  <c r="D1703" i="9"/>
  <c r="B1703" i="9"/>
  <c r="S1702" i="9"/>
  <c r="R1702" i="9"/>
  <c r="Q1702" i="9"/>
  <c r="P1702" i="9"/>
  <c r="N1702" i="9"/>
  <c r="L1702" i="9"/>
  <c r="J1702" i="9"/>
  <c r="H1702" i="9"/>
  <c r="F1702" i="9"/>
  <c r="D1702" i="9"/>
  <c r="B1702" i="9"/>
  <c r="S1701" i="9"/>
  <c r="R1701" i="9"/>
  <c r="Q1701" i="9"/>
  <c r="P1701" i="9"/>
  <c r="N1701" i="9"/>
  <c r="L1701" i="9"/>
  <c r="J1701" i="9"/>
  <c r="H1701" i="9"/>
  <c r="F1701" i="9"/>
  <c r="D1701" i="9"/>
  <c r="B1701" i="9"/>
  <c r="S1700" i="9"/>
  <c r="R1700" i="9"/>
  <c r="Q1700" i="9"/>
  <c r="P1700" i="9"/>
  <c r="N1700" i="9"/>
  <c r="L1700" i="9"/>
  <c r="J1700" i="9"/>
  <c r="H1700" i="9"/>
  <c r="F1700" i="9"/>
  <c r="D1700" i="9"/>
  <c r="B1700" i="9"/>
  <c r="S1699" i="9"/>
  <c r="R1699" i="9"/>
  <c r="Q1699" i="9"/>
  <c r="P1699" i="9"/>
  <c r="N1699" i="9"/>
  <c r="L1699" i="9"/>
  <c r="J1699" i="9"/>
  <c r="H1699" i="9"/>
  <c r="F1699" i="9"/>
  <c r="D1699" i="9"/>
  <c r="B1699" i="9"/>
  <c r="S1698" i="9"/>
  <c r="R1698" i="9"/>
  <c r="Q1698" i="9"/>
  <c r="P1698" i="9"/>
  <c r="N1698" i="9"/>
  <c r="L1698" i="9"/>
  <c r="J1698" i="9"/>
  <c r="H1698" i="9"/>
  <c r="F1698" i="9"/>
  <c r="D1698" i="9"/>
  <c r="B1698" i="9"/>
  <c r="S1697" i="9"/>
  <c r="R1697" i="9"/>
  <c r="Q1697" i="9"/>
  <c r="P1697" i="9"/>
  <c r="N1697" i="9"/>
  <c r="L1697" i="9"/>
  <c r="J1697" i="9"/>
  <c r="H1697" i="9"/>
  <c r="F1697" i="9"/>
  <c r="D1697" i="9"/>
  <c r="B1697" i="9"/>
  <c r="S1696" i="9"/>
  <c r="R1696" i="9"/>
  <c r="Q1696" i="9"/>
  <c r="P1696" i="9"/>
  <c r="N1696" i="9"/>
  <c r="L1696" i="9"/>
  <c r="J1696" i="9"/>
  <c r="H1696" i="9"/>
  <c r="F1696" i="9"/>
  <c r="D1696" i="9"/>
  <c r="B1696" i="9"/>
  <c r="S1695" i="9"/>
  <c r="R1695" i="9"/>
  <c r="Q1695" i="9"/>
  <c r="P1695" i="9"/>
  <c r="N1695" i="9"/>
  <c r="L1695" i="9"/>
  <c r="J1695" i="9"/>
  <c r="H1695" i="9"/>
  <c r="F1695" i="9"/>
  <c r="D1695" i="9"/>
  <c r="B1695" i="9"/>
  <c r="S1694" i="9"/>
  <c r="R1694" i="9"/>
  <c r="Q1694" i="9"/>
  <c r="P1694" i="9"/>
  <c r="N1694" i="9"/>
  <c r="L1694" i="9"/>
  <c r="J1694" i="9"/>
  <c r="H1694" i="9"/>
  <c r="F1694" i="9"/>
  <c r="D1694" i="9"/>
  <c r="B1694" i="9"/>
  <c r="S1693" i="9"/>
  <c r="R1693" i="9"/>
  <c r="Q1693" i="9"/>
  <c r="P1693" i="9"/>
  <c r="N1693" i="9"/>
  <c r="L1693" i="9"/>
  <c r="J1693" i="9"/>
  <c r="H1693" i="9"/>
  <c r="F1693" i="9"/>
  <c r="D1693" i="9"/>
  <c r="B1693" i="9"/>
  <c r="S1692" i="9"/>
  <c r="R1692" i="9"/>
  <c r="Q1692" i="9"/>
  <c r="P1692" i="9"/>
  <c r="N1692" i="9"/>
  <c r="L1692" i="9"/>
  <c r="J1692" i="9"/>
  <c r="H1692" i="9"/>
  <c r="F1692" i="9"/>
  <c r="D1692" i="9"/>
  <c r="B1692" i="9"/>
  <c r="S1691" i="9"/>
  <c r="R1691" i="9"/>
  <c r="Q1691" i="9"/>
  <c r="P1691" i="9"/>
  <c r="N1691" i="9"/>
  <c r="L1691" i="9"/>
  <c r="J1691" i="9"/>
  <c r="H1691" i="9"/>
  <c r="F1691" i="9"/>
  <c r="D1691" i="9"/>
  <c r="B1691" i="9"/>
  <c r="S1690" i="9"/>
  <c r="R1690" i="9"/>
  <c r="Q1690" i="9"/>
  <c r="P1690" i="9"/>
  <c r="N1690" i="9"/>
  <c r="L1690" i="9"/>
  <c r="J1690" i="9"/>
  <c r="H1690" i="9"/>
  <c r="F1690" i="9"/>
  <c r="D1690" i="9"/>
  <c r="B1690" i="9"/>
  <c r="S1689" i="9"/>
  <c r="R1689" i="9"/>
  <c r="Q1689" i="9"/>
  <c r="P1689" i="9"/>
  <c r="N1689" i="9"/>
  <c r="L1689" i="9"/>
  <c r="J1689" i="9"/>
  <c r="H1689" i="9"/>
  <c r="F1689" i="9"/>
  <c r="D1689" i="9"/>
  <c r="B1689" i="9"/>
  <c r="C1684" i="9"/>
  <c r="C1683" i="9"/>
  <c r="S1664" i="9"/>
  <c r="R1664" i="9"/>
  <c r="Q1664" i="9"/>
  <c r="P1664" i="9"/>
  <c r="N1664" i="9"/>
  <c r="L1664" i="9"/>
  <c r="J1664" i="9"/>
  <c r="H1664" i="9"/>
  <c r="F1664" i="9"/>
  <c r="D1664" i="9"/>
  <c r="B1664" i="9"/>
  <c r="S1663" i="9"/>
  <c r="R1663" i="9"/>
  <c r="Q1663" i="9"/>
  <c r="P1663" i="9"/>
  <c r="N1663" i="9"/>
  <c r="L1663" i="9"/>
  <c r="J1663" i="9"/>
  <c r="H1663" i="9"/>
  <c r="F1663" i="9"/>
  <c r="D1663" i="9"/>
  <c r="B1663" i="9"/>
  <c r="S1662" i="9"/>
  <c r="R1662" i="9"/>
  <c r="Q1662" i="9"/>
  <c r="P1662" i="9"/>
  <c r="N1662" i="9"/>
  <c r="L1662" i="9"/>
  <c r="J1662" i="9"/>
  <c r="H1662" i="9"/>
  <c r="F1662" i="9"/>
  <c r="D1662" i="9"/>
  <c r="B1662" i="9"/>
  <c r="S1661" i="9"/>
  <c r="R1661" i="9"/>
  <c r="Q1661" i="9"/>
  <c r="P1661" i="9"/>
  <c r="N1661" i="9"/>
  <c r="L1661" i="9"/>
  <c r="J1661" i="9"/>
  <c r="H1661" i="9"/>
  <c r="F1661" i="9"/>
  <c r="D1661" i="9"/>
  <c r="B1661" i="9"/>
  <c r="S1660" i="9"/>
  <c r="R1660" i="9"/>
  <c r="Q1660" i="9"/>
  <c r="P1660" i="9"/>
  <c r="N1660" i="9"/>
  <c r="L1660" i="9"/>
  <c r="J1660" i="9"/>
  <c r="H1660" i="9"/>
  <c r="F1660" i="9"/>
  <c r="D1660" i="9"/>
  <c r="B1660" i="9"/>
  <c r="S1659" i="9"/>
  <c r="R1659" i="9"/>
  <c r="Q1659" i="9"/>
  <c r="P1659" i="9"/>
  <c r="N1659" i="9"/>
  <c r="L1659" i="9"/>
  <c r="J1659" i="9"/>
  <c r="H1659" i="9"/>
  <c r="F1659" i="9"/>
  <c r="D1659" i="9"/>
  <c r="B1659" i="9"/>
  <c r="S1658" i="9"/>
  <c r="R1658" i="9"/>
  <c r="Q1658" i="9"/>
  <c r="P1658" i="9"/>
  <c r="N1658" i="9"/>
  <c r="L1658" i="9"/>
  <c r="J1658" i="9"/>
  <c r="H1658" i="9"/>
  <c r="F1658" i="9"/>
  <c r="D1658" i="9"/>
  <c r="B1658" i="9"/>
  <c r="S1657" i="9"/>
  <c r="R1657" i="9"/>
  <c r="Q1657" i="9"/>
  <c r="P1657" i="9"/>
  <c r="N1657" i="9"/>
  <c r="L1657" i="9"/>
  <c r="J1657" i="9"/>
  <c r="H1657" i="9"/>
  <c r="F1657" i="9"/>
  <c r="D1657" i="9"/>
  <c r="B1657" i="9"/>
  <c r="S1656" i="9"/>
  <c r="R1656" i="9"/>
  <c r="Q1656" i="9"/>
  <c r="P1656" i="9"/>
  <c r="N1656" i="9"/>
  <c r="L1656" i="9"/>
  <c r="J1656" i="9"/>
  <c r="H1656" i="9"/>
  <c r="F1656" i="9"/>
  <c r="D1656" i="9"/>
  <c r="B1656" i="9"/>
  <c r="S1655" i="9"/>
  <c r="R1655" i="9"/>
  <c r="Q1655" i="9"/>
  <c r="P1655" i="9"/>
  <c r="N1655" i="9"/>
  <c r="L1655" i="9"/>
  <c r="J1655" i="9"/>
  <c r="H1655" i="9"/>
  <c r="F1655" i="9"/>
  <c r="D1655" i="9"/>
  <c r="B1655" i="9"/>
  <c r="S1654" i="9"/>
  <c r="R1654" i="9"/>
  <c r="Q1654" i="9"/>
  <c r="P1654" i="9"/>
  <c r="N1654" i="9"/>
  <c r="L1654" i="9"/>
  <c r="J1654" i="9"/>
  <c r="H1654" i="9"/>
  <c r="F1654" i="9"/>
  <c r="D1654" i="9"/>
  <c r="B1654" i="9"/>
  <c r="S1653" i="9"/>
  <c r="R1653" i="9"/>
  <c r="Q1653" i="9"/>
  <c r="P1653" i="9"/>
  <c r="N1653" i="9"/>
  <c r="L1653" i="9"/>
  <c r="J1653" i="9"/>
  <c r="H1653" i="9"/>
  <c r="F1653" i="9"/>
  <c r="D1653" i="9"/>
  <c r="B1653" i="9"/>
  <c r="S1652" i="9"/>
  <c r="R1652" i="9"/>
  <c r="Q1652" i="9"/>
  <c r="P1652" i="9"/>
  <c r="N1652" i="9"/>
  <c r="L1652" i="9"/>
  <c r="J1652" i="9"/>
  <c r="H1652" i="9"/>
  <c r="F1652" i="9"/>
  <c r="D1652" i="9"/>
  <c r="B1652" i="9"/>
  <c r="S1651" i="9"/>
  <c r="R1651" i="9"/>
  <c r="Q1651" i="9"/>
  <c r="P1651" i="9"/>
  <c r="N1651" i="9"/>
  <c r="L1651" i="9"/>
  <c r="J1651" i="9"/>
  <c r="H1651" i="9"/>
  <c r="F1651" i="9"/>
  <c r="D1651" i="9"/>
  <c r="B1651" i="9"/>
  <c r="S1650" i="9"/>
  <c r="R1650" i="9"/>
  <c r="Q1650" i="9"/>
  <c r="P1650" i="9"/>
  <c r="N1650" i="9"/>
  <c r="L1650" i="9"/>
  <c r="J1650" i="9"/>
  <c r="H1650" i="9"/>
  <c r="F1650" i="9"/>
  <c r="D1650" i="9"/>
  <c r="B1650" i="9"/>
  <c r="S1649" i="9"/>
  <c r="R1649" i="9"/>
  <c r="Q1649" i="9"/>
  <c r="P1649" i="9"/>
  <c r="N1649" i="9"/>
  <c r="L1649" i="9"/>
  <c r="J1649" i="9"/>
  <c r="H1649" i="9"/>
  <c r="F1649" i="9"/>
  <c r="D1649" i="9"/>
  <c r="B1649" i="9"/>
  <c r="S1648" i="9"/>
  <c r="R1648" i="9"/>
  <c r="Q1648" i="9"/>
  <c r="P1648" i="9"/>
  <c r="N1648" i="9"/>
  <c r="L1648" i="9"/>
  <c r="J1648" i="9"/>
  <c r="H1648" i="9"/>
  <c r="F1648" i="9"/>
  <c r="D1648" i="9"/>
  <c r="B1648" i="9"/>
  <c r="S1647" i="9"/>
  <c r="R1647" i="9"/>
  <c r="Q1647" i="9"/>
  <c r="P1647" i="9"/>
  <c r="N1647" i="9"/>
  <c r="L1647" i="9"/>
  <c r="J1647" i="9"/>
  <c r="H1647" i="9"/>
  <c r="F1647" i="9"/>
  <c r="D1647" i="9"/>
  <c r="B1647" i="9"/>
  <c r="C1642" i="9"/>
  <c r="C1641" i="9"/>
  <c r="S1622" i="9"/>
  <c r="R1622" i="9"/>
  <c r="Q1622" i="9"/>
  <c r="P1622" i="9"/>
  <c r="N1622" i="9"/>
  <c r="L1622" i="9"/>
  <c r="J1622" i="9"/>
  <c r="H1622" i="9"/>
  <c r="F1622" i="9"/>
  <c r="D1622" i="9"/>
  <c r="B1622" i="9"/>
  <c r="S1621" i="9"/>
  <c r="R1621" i="9"/>
  <c r="Q1621" i="9"/>
  <c r="P1621" i="9"/>
  <c r="N1621" i="9"/>
  <c r="L1621" i="9"/>
  <c r="J1621" i="9"/>
  <c r="H1621" i="9"/>
  <c r="F1621" i="9"/>
  <c r="D1621" i="9"/>
  <c r="B1621" i="9"/>
  <c r="S1620" i="9"/>
  <c r="R1620" i="9"/>
  <c r="Q1620" i="9"/>
  <c r="P1620" i="9"/>
  <c r="N1620" i="9"/>
  <c r="L1620" i="9"/>
  <c r="J1620" i="9"/>
  <c r="H1620" i="9"/>
  <c r="F1620" i="9"/>
  <c r="D1620" i="9"/>
  <c r="B1620" i="9"/>
  <c r="S1619" i="9"/>
  <c r="R1619" i="9"/>
  <c r="Q1619" i="9"/>
  <c r="P1619" i="9"/>
  <c r="N1619" i="9"/>
  <c r="L1619" i="9"/>
  <c r="J1619" i="9"/>
  <c r="H1619" i="9"/>
  <c r="F1619" i="9"/>
  <c r="D1619" i="9"/>
  <c r="B1619" i="9"/>
  <c r="S1618" i="9"/>
  <c r="R1618" i="9"/>
  <c r="Q1618" i="9"/>
  <c r="P1618" i="9"/>
  <c r="N1618" i="9"/>
  <c r="L1618" i="9"/>
  <c r="J1618" i="9"/>
  <c r="H1618" i="9"/>
  <c r="F1618" i="9"/>
  <c r="D1618" i="9"/>
  <c r="B1618" i="9"/>
  <c r="S1617" i="9"/>
  <c r="R1617" i="9"/>
  <c r="Q1617" i="9"/>
  <c r="P1617" i="9"/>
  <c r="N1617" i="9"/>
  <c r="L1617" i="9"/>
  <c r="J1617" i="9"/>
  <c r="H1617" i="9"/>
  <c r="F1617" i="9"/>
  <c r="D1617" i="9"/>
  <c r="B1617" i="9"/>
  <c r="S1616" i="9"/>
  <c r="R1616" i="9"/>
  <c r="Q1616" i="9"/>
  <c r="P1616" i="9"/>
  <c r="N1616" i="9"/>
  <c r="L1616" i="9"/>
  <c r="J1616" i="9"/>
  <c r="H1616" i="9"/>
  <c r="F1616" i="9"/>
  <c r="D1616" i="9"/>
  <c r="B1616" i="9"/>
  <c r="S1615" i="9"/>
  <c r="R1615" i="9"/>
  <c r="Q1615" i="9"/>
  <c r="P1615" i="9"/>
  <c r="N1615" i="9"/>
  <c r="L1615" i="9"/>
  <c r="J1615" i="9"/>
  <c r="H1615" i="9"/>
  <c r="F1615" i="9"/>
  <c r="D1615" i="9"/>
  <c r="B1615" i="9"/>
  <c r="S1614" i="9"/>
  <c r="R1614" i="9"/>
  <c r="Q1614" i="9"/>
  <c r="P1614" i="9"/>
  <c r="N1614" i="9"/>
  <c r="L1614" i="9"/>
  <c r="J1614" i="9"/>
  <c r="H1614" i="9"/>
  <c r="F1614" i="9"/>
  <c r="D1614" i="9"/>
  <c r="B1614" i="9"/>
  <c r="S1613" i="9"/>
  <c r="R1613" i="9"/>
  <c r="Q1613" i="9"/>
  <c r="P1613" i="9"/>
  <c r="N1613" i="9"/>
  <c r="L1613" i="9"/>
  <c r="J1613" i="9"/>
  <c r="H1613" i="9"/>
  <c r="F1613" i="9"/>
  <c r="D1613" i="9"/>
  <c r="B1613" i="9"/>
  <c r="S1612" i="9"/>
  <c r="R1612" i="9"/>
  <c r="Q1612" i="9"/>
  <c r="P1612" i="9"/>
  <c r="N1612" i="9"/>
  <c r="L1612" i="9"/>
  <c r="J1612" i="9"/>
  <c r="H1612" i="9"/>
  <c r="F1612" i="9"/>
  <c r="D1612" i="9"/>
  <c r="B1612" i="9"/>
  <c r="S1611" i="9"/>
  <c r="R1611" i="9"/>
  <c r="Q1611" i="9"/>
  <c r="P1611" i="9"/>
  <c r="N1611" i="9"/>
  <c r="L1611" i="9"/>
  <c r="J1611" i="9"/>
  <c r="H1611" i="9"/>
  <c r="F1611" i="9"/>
  <c r="D1611" i="9"/>
  <c r="B1611" i="9"/>
  <c r="S1610" i="9"/>
  <c r="R1610" i="9"/>
  <c r="Q1610" i="9"/>
  <c r="P1610" i="9"/>
  <c r="N1610" i="9"/>
  <c r="L1610" i="9"/>
  <c r="J1610" i="9"/>
  <c r="H1610" i="9"/>
  <c r="F1610" i="9"/>
  <c r="D1610" i="9"/>
  <c r="B1610" i="9"/>
  <c r="S1609" i="9"/>
  <c r="R1609" i="9"/>
  <c r="Q1609" i="9"/>
  <c r="P1609" i="9"/>
  <c r="N1609" i="9"/>
  <c r="L1609" i="9"/>
  <c r="J1609" i="9"/>
  <c r="H1609" i="9"/>
  <c r="F1609" i="9"/>
  <c r="D1609" i="9"/>
  <c r="B1609" i="9"/>
  <c r="S1608" i="9"/>
  <c r="R1608" i="9"/>
  <c r="Q1608" i="9"/>
  <c r="P1608" i="9"/>
  <c r="N1608" i="9"/>
  <c r="L1608" i="9"/>
  <c r="J1608" i="9"/>
  <c r="H1608" i="9"/>
  <c r="F1608" i="9"/>
  <c r="D1608" i="9"/>
  <c r="B1608" i="9"/>
  <c r="S1607" i="9"/>
  <c r="R1607" i="9"/>
  <c r="Q1607" i="9"/>
  <c r="P1607" i="9"/>
  <c r="N1607" i="9"/>
  <c r="L1607" i="9"/>
  <c r="J1607" i="9"/>
  <c r="H1607" i="9"/>
  <c r="F1607" i="9"/>
  <c r="D1607" i="9"/>
  <c r="B1607" i="9"/>
  <c r="S1606" i="9"/>
  <c r="R1606" i="9"/>
  <c r="Q1606" i="9"/>
  <c r="P1606" i="9"/>
  <c r="N1606" i="9"/>
  <c r="L1606" i="9"/>
  <c r="J1606" i="9"/>
  <c r="H1606" i="9"/>
  <c r="F1606" i="9"/>
  <c r="D1606" i="9"/>
  <c r="B1606" i="9"/>
  <c r="S1605" i="9"/>
  <c r="R1605" i="9"/>
  <c r="Q1605" i="9"/>
  <c r="P1605" i="9"/>
  <c r="N1605" i="9"/>
  <c r="L1605" i="9"/>
  <c r="J1605" i="9"/>
  <c r="H1605" i="9"/>
  <c r="F1605" i="9"/>
  <c r="D1605" i="9"/>
  <c r="B1605" i="9"/>
  <c r="C1600" i="9"/>
  <c r="C1599" i="9"/>
  <c r="S1580" i="9"/>
  <c r="R1580" i="9"/>
  <c r="Q1580" i="9"/>
  <c r="P1580" i="9"/>
  <c r="N1580" i="9"/>
  <c r="L1580" i="9"/>
  <c r="J1580" i="9"/>
  <c r="H1580" i="9"/>
  <c r="F1580" i="9"/>
  <c r="D1580" i="9"/>
  <c r="B1580" i="9"/>
  <c r="S1579" i="9"/>
  <c r="R1579" i="9"/>
  <c r="Q1579" i="9"/>
  <c r="P1579" i="9"/>
  <c r="N1579" i="9"/>
  <c r="L1579" i="9"/>
  <c r="J1579" i="9"/>
  <c r="H1579" i="9"/>
  <c r="F1579" i="9"/>
  <c r="D1579" i="9"/>
  <c r="B1579" i="9"/>
  <c r="S1578" i="9"/>
  <c r="R1578" i="9"/>
  <c r="Q1578" i="9"/>
  <c r="P1578" i="9"/>
  <c r="N1578" i="9"/>
  <c r="L1578" i="9"/>
  <c r="J1578" i="9"/>
  <c r="H1578" i="9"/>
  <c r="F1578" i="9"/>
  <c r="D1578" i="9"/>
  <c r="B1578" i="9"/>
  <c r="S1577" i="9"/>
  <c r="R1577" i="9"/>
  <c r="Q1577" i="9"/>
  <c r="P1577" i="9"/>
  <c r="N1577" i="9"/>
  <c r="L1577" i="9"/>
  <c r="J1577" i="9"/>
  <c r="H1577" i="9"/>
  <c r="F1577" i="9"/>
  <c r="D1577" i="9"/>
  <c r="B1577" i="9"/>
  <c r="S1576" i="9"/>
  <c r="R1576" i="9"/>
  <c r="Q1576" i="9"/>
  <c r="P1576" i="9"/>
  <c r="N1576" i="9"/>
  <c r="L1576" i="9"/>
  <c r="J1576" i="9"/>
  <c r="H1576" i="9"/>
  <c r="F1576" i="9"/>
  <c r="D1576" i="9"/>
  <c r="B1576" i="9"/>
  <c r="S1575" i="9"/>
  <c r="R1575" i="9"/>
  <c r="Q1575" i="9"/>
  <c r="P1575" i="9"/>
  <c r="N1575" i="9"/>
  <c r="L1575" i="9"/>
  <c r="J1575" i="9"/>
  <c r="H1575" i="9"/>
  <c r="F1575" i="9"/>
  <c r="D1575" i="9"/>
  <c r="B1575" i="9"/>
  <c r="S1574" i="9"/>
  <c r="R1574" i="9"/>
  <c r="Q1574" i="9"/>
  <c r="P1574" i="9"/>
  <c r="N1574" i="9"/>
  <c r="L1574" i="9"/>
  <c r="J1574" i="9"/>
  <c r="H1574" i="9"/>
  <c r="F1574" i="9"/>
  <c r="D1574" i="9"/>
  <c r="B1574" i="9"/>
  <c r="S1573" i="9"/>
  <c r="R1573" i="9"/>
  <c r="Q1573" i="9"/>
  <c r="P1573" i="9"/>
  <c r="N1573" i="9"/>
  <c r="L1573" i="9"/>
  <c r="J1573" i="9"/>
  <c r="H1573" i="9"/>
  <c r="F1573" i="9"/>
  <c r="D1573" i="9"/>
  <c r="B1573" i="9"/>
  <c r="S1572" i="9"/>
  <c r="R1572" i="9"/>
  <c r="Q1572" i="9"/>
  <c r="P1572" i="9"/>
  <c r="N1572" i="9"/>
  <c r="L1572" i="9"/>
  <c r="J1572" i="9"/>
  <c r="H1572" i="9"/>
  <c r="F1572" i="9"/>
  <c r="D1572" i="9"/>
  <c r="B1572" i="9"/>
  <c r="S1571" i="9"/>
  <c r="R1571" i="9"/>
  <c r="Q1571" i="9"/>
  <c r="P1571" i="9"/>
  <c r="N1571" i="9"/>
  <c r="L1571" i="9"/>
  <c r="J1571" i="9"/>
  <c r="H1571" i="9"/>
  <c r="F1571" i="9"/>
  <c r="D1571" i="9"/>
  <c r="B1571" i="9"/>
  <c r="S1570" i="9"/>
  <c r="R1570" i="9"/>
  <c r="Q1570" i="9"/>
  <c r="P1570" i="9"/>
  <c r="N1570" i="9"/>
  <c r="L1570" i="9"/>
  <c r="J1570" i="9"/>
  <c r="H1570" i="9"/>
  <c r="F1570" i="9"/>
  <c r="D1570" i="9"/>
  <c r="B1570" i="9"/>
  <c r="S1569" i="9"/>
  <c r="R1569" i="9"/>
  <c r="Q1569" i="9"/>
  <c r="P1569" i="9"/>
  <c r="N1569" i="9"/>
  <c r="L1569" i="9"/>
  <c r="J1569" i="9"/>
  <c r="H1569" i="9"/>
  <c r="F1569" i="9"/>
  <c r="D1569" i="9"/>
  <c r="B1569" i="9"/>
  <c r="S1568" i="9"/>
  <c r="R1568" i="9"/>
  <c r="Q1568" i="9"/>
  <c r="P1568" i="9"/>
  <c r="N1568" i="9"/>
  <c r="L1568" i="9"/>
  <c r="J1568" i="9"/>
  <c r="H1568" i="9"/>
  <c r="F1568" i="9"/>
  <c r="D1568" i="9"/>
  <c r="B1568" i="9"/>
  <c r="S1567" i="9"/>
  <c r="R1567" i="9"/>
  <c r="Q1567" i="9"/>
  <c r="P1567" i="9"/>
  <c r="N1567" i="9"/>
  <c r="L1567" i="9"/>
  <c r="J1567" i="9"/>
  <c r="H1567" i="9"/>
  <c r="F1567" i="9"/>
  <c r="D1567" i="9"/>
  <c r="B1567" i="9"/>
  <c r="S1566" i="9"/>
  <c r="R1566" i="9"/>
  <c r="Q1566" i="9"/>
  <c r="P1566" i="9"/>
  <c r="N1566" i="9"/>
  <c r="L1566" i="9"/>
  <c r="J1566" i="9"/>
  <c r="H1566" i="9"/>
  <c r="F1566" i="9"/>
  <c r="D1566" i="9"/>
  <c r="B1566" i="9"/>
  <c r="S1565" i="9"/>
  <c r="R1565" i="9"/>
  <c r="Q1565" i="9"/>
  <c r="P1565" i="9"/>
  <c r="N1565" i="9"/>
  <c r="L1565" i="9"/>
  <c r="J1565" i="9"/>
  <c r="H1565" i="9"/>
  <c r="F1565" i="9"/>
  <c r="D1565" i="9"/>
  <c r="B1565" i="9"/>
  <c r="S1564" i="9"/>
  <c r="R1564" i="9"/>
  <c r="Q1564" i="9"/>
  <c r="P1564" i="9"/>
  <c r="N1564" i="9"/>
  <c r="L1564" i="9"/>
  <c r="J1564" i="9"/>
  <c r="H1564" i="9"/>
  <c r="F1564" i="9"/>
  <c r="D1564" i="9"/>
  <c r="B1564" i="9"/>
  <c r="S1563" i="9"/>
  <c r="R1563" i="9"/>
  <c r="Q1563" i="9"/>
  <c r="P1563" i="9"/>
  <c r="N1563" i="9"/>
  <c r="L1563" i="9"/>
  <c r="J1563" i="9"/>
  <c r="H1563" i="9"/>
  <c r="F1563" i="9"/>
  <c r="D1563" i="9"/>
  <c r="B1563" i="9"/>
  <c r="C1558" i="9"/>
  <c r="C1557" i="9"/>
  <c r="S1538" i="9"/>
  <c r="R1538" i="9"/>
  <c r="Q1538" i="9"/>
  <c r="P1538" i="9"/>
  <c r="N1538" i="9"/>
  <c r="L1538" i="9"/>
  <c r="J1538" i="9"/>
  <c r="H1538" i="9"/>
  <c r="F1538" i="9"/>
  <c r="D1538" i="9"/>
  <c r="B1538" i="9"/>
  <c r="S1537" i="9"/>
  <c r="R1537" i="9"/>
  <c r="Q1537" i="9"/>
  <c r="P1537" i="9"/>
  <c r="N1537" i="9"/>
  <c r="L1537" i="9"/>
  <c r="J1537" i="9"/>
  <c r="H1537" i="9"/>
  <c r="F1537" i="9"/>
  <c r="D1537" i="9"/>
  <c r="B1537" i="9"/>
  <c r="S1536" i="9"/>
  <c r="R1536" i="9"/>
  <c r="Q1536" i="9"/>
  <c r="P1536" i="9"/>
  <c r="N1536" i="9"/>
  <c r="L1536" i="9"/>
  <c r="J1536" i="9"/>
  <c r="H1536" i="9"/>
  <c r="F1536" i="9"/>
  <c r="D1536" i="9"/>
  <c r="B1536" i="9"/>
  <c r="S1535" i="9"/>
  <c r="R1535" i="9"/>
  <c r="Q1535" i="9"/>
  <c r="P1535" i="9"/>
  <c r="N1535" i="9"/>
  <c r="L1535" i="9"/>
  <c r="J1535" i="9"/>
  <c r="H1535" i="9"/>
  <c r="F1535" i="9"/>
  <c r="D1535" i="9"/>
  <c r="B1535" i="9"/>
  <c r="S1534" i="9"/>
  <c r="R1534" i="9"/>
  <c r="Q1534" i="9"/>
  <c r="P1534" i="9"/>
  <c r="N1534" i="9"/>
  <c r="L1534" i="9"/>
  <c r="J1534" i="9"/>
  <c r="H1534" i="9"/>
  <c r="F1534" i="9"/>
  <c r="D1534" i="9"/>
  <c r="B1534" i="9"/>
  <c r="S1533" i="9"/>
  <c r="R1533" i="9"/>
  <c r="Q1533" i="9"/>
  <c r="P1533" i="9"/>
  <c r="N1533" i="9"/>
  <c r="L1533" i="9"/>
  <c r="J1533" i="9"/>
  <c r="H1533" i="9"/>
  <c r="F1533" i="9"/>
  <c r="D1533" i="9"/>
  <c r="B1533" i="9"/>
  <c r="S1532" i="9"/>
  <c r="R1532" i="9"/>
  <c r="Q1532" i="9"/>
  <c r="P1532" i="9"/>
  <c r="N1532" i="9"/>
  <c r="L1532" i="9"/>
  <c r="J1532" i="9"/>
  <c r="H1532" i="9"/>
  <c r="F1532" i="9"/>
  <c r="D1532" i="9"/>
  <c r="B1532" i="9"/>
  <c r="S1531" i="9"/>
  <c r="R1531" i="9"/>
  <c r="Q1531" i="9"/>
  <c r="P1531" i="9"/>
  <c r="N1531" i="9"/>
  <c r="L1531" i="9"/>
  <c r="J1531" i="9"/>
  <c r="H1531" i="9"/>
  <c r="F1531" i="9"/>
  <c r="D1531" i="9"/>
  <c r="B1531" i="9"/>
  <c r="S1530" i="9"/>
  <c r="R1530" i="9"/>
  <c r="Q1530" i="9"/>
  <c r="P1530" i="9"/>
  <c r="N1530" i="9"/>
  <c r="L1530" i="9"/>
  <c r="J1530" i="9"/>
  <c r="H1530" i="9"/>
  <c r="F1530" i="9"/>
  <c r="D1530" i="9"/>
  <c r="B1530" i="9"/>
  <c r="S1529" i="9"/>
  <c r="R1529" i="9"/>
  <c r="Q1529" i="9"/>
  <c r="P1529" i="9"/>
  <c r="N1529" i="9"/>
  <c r="L1529" i="9"/>
  <c r="J1529" i="9"/>
  <c r="H1529" i="9"/>
  <c r="F1529" i="9"/>
  <c r="D1529" i="9"/>
  <c r="B1529" i="9"/>
  <c r="S1528" i="9"/>
  <c r="R1528" i="9"/>
  <c r="Q1528" i="9"/>
  <c r="P1528" i="9"/>
  <c r="N1528" i="9"/>
  <c r="L1528" i="9"/>
  <c r="J1528" i="9"/>
  <c r="H1528" i="9"/>
  <c r="F1528" i="9"/>
  <c r="D1528" i="9"/>
  <c r="B1528" i="9"/>
  <c r="S1527" i="9"/>
  <c r="R1527" i="9"/>
  <c r="Q1527" i="9"/>
  <c r="P1527" i="9"/>
  <c r="N1527" i="9"/>
  <c r="L1527" i="9"/>
  <c r="J1527" i="9"/>
  <c r="H1527" i="9"/>
  <c r="F1527" i="9"/>
  <c r="D1527" i="9"/>
  <c r="B1527" i="9"/>
  <c r="S1526" i="9"/>
  <c r="R1526" i="9"/>
  <c r="Q1526" i="9"/>
  <c r="P1526" i="9"/>
  <c r="N1526" i="9"/>
  <c r="L1526" i="9"/>
  <c r="J1526" i="9"/>
  <c r="H1526" i="9"/>
  <c r="F1526" i="9"/>
  <c r="D1526" i="9"/>
  <c r="B1526" i="9"/>
  <c r="S1525" i="9"/>
  <c r="R1525" i="9"/>
  <c r="Q1525" i="9"/>
  <c r="P1525" i="9"/>
  <c r="N1525" i="9"/>
  <c r="L1525" i="9"/>
  <c r="J1525" i="9"/>
  <c r="H1525" i="9"/>
  <c r="F1525" i="9"/>
  <c r="D1525" i="9"/>
  <c r="B1525" i="9"/>
  <c r="S1524" i="9"/>
  <c r="R1524" i="9"/>
  <c r="Q1524" i="9"/>
  <c r="P1524" i="9"/>
  <c r="N1524" i="9"/>
  <c r="L1524" i="9"/>
  <c r="J1524" i="9"/>
  <c r="H1524" i="9"/>
  <c r="F1524" i="9"/>
  <c r="D1524" i="9"/>
  <c r="B1524" i="9"/>
  <c r="S1523" i="9"/>
  <c r="R1523" i="9"/>
  <c r="Q1523" i="9"/>
  <c r="P1523" i="9"/>
  <c r="N1523" i="9"/>
  <c r="L1523" i="9"/>
  <c r="J1523" i="9"/>
  <c r="H1523" i="9"/>
  <c r="F1523" i="9"/>
  <c r="D1523" i="9"/>
  <c r="B1523" i="9"/>
  <c r="S1522" i="9"/>
  <c r="R1522" i="9"/>
  <c r="Q1522" i="9"/>
  <c r="P1522" i="9"/>
  <c r="N1522" i="9"/>
  <c r="L1522" i="9"/>
  <c r="J1522" i="9"/>
  <c r="H1522" i="9"/>
  <c r="F1522" i="9"/>
  <c r="D1522" i="9"/>
  <c r="B1522" i="9"/>
  <c r="S1521" i="9"/>
  <c r="R1521" i="9"/>
  <c r="Q1521" i="9"/>
  <c r="P1521" i="9"/>
  <c r="N1521" i="9"/>
  <c r="L1521" i="9"/>
  <c r="J1521" i="9"/>
  <c r="H1521" i="9"/>
  <c r="F1521" i="9"/>
  <c r="D1521" i="9"/>
  <c r="B1521" i="9"/>
  <c r="C1516" i="9"/>
  <c r="C1515" i="9"/>
  <c r="S1496" i="9"/>
  <c r="R1496" i="9"/>
  <c r="Q1496" i="9"/>
  <c r="P1496" i="9"/>
  <c r="N1496" i="9"/>
  <c r="L1496" i="9"/>
  <c r="J1496" i="9"/>
  <c r="H1496" i="9"/>
  <c r="F1496" i="9"/>
  <c r="D1496" i="9"/>
  <c r="B1496" i="9"/>
  <c r="S1495" i="9"/>
  <c r="R1495" i="9"/>
  <c r="Q1495" i="9"/>
  <c r="P1495" i="9"/>
  <c r="N1495" i="9"/>
  <c r="L1495" i="9"/>
  <c r="J1495" i="9"/>
  <c r="H1495" i="9"/>
  <c r="F1495" i="9"/>
  <c r="D1495" i="9"/>
  <c r="B1495" i="9"/>
  <c r="S1494" i="9"/>
  <c r="R1494" i="9"/>
  <c r="Q1494" i="9"/>
  <c r="P1494" i="9"/>
  <c r="N1494" i="9"/>
  <c r="L1494" i="9"/>
  <c r="J1494" i="9"/>
  <c r="H1494" i="9"/>
  <c r="F1494" i="9"/>
  <c r="D1494" i="9"/>
  <c r="B1494" i="9"/>
  <c r="S1493" i="9"/>
  <c r="R1493" i="9"/>
  <c r="Q1493" i="9"/>
  <c r="P1493" i="9"/>
  <c r="N1493" i="9"/>
  <c r="L1493" i="9"/>
  <c r="J1493" i="9"/>
  <c r="H1493" i="9"/>
  <c r="F1493" i="9"/>
  <c r="D1493" i="9"/>
  <c r="B1493" i="9"/>
  <c r="S1492" i="9"/>
  <c r="R1492" i="9"/>
  <c r="Q1492" i="9"/>
  <c r="P1492" i="9"/>
  <c r="N1492" i="9"/>
  <c r="L1492" i="9"/>
  <c r="J1492" i="9"/>
  <c r="H1492" i="9"/>
  <c r="F1492" i="9"/>
  <c r="D1492" i="9"/>
  <c r="B1492" i="9"/>
  <c r="S1491" i="9"/>
  <c r="R1491" i="9"/>
  <c r="Q1491" i="9"/>
  <c r="P1491" i="9"/>
  <c r="N1491" i="9"/>
  <c r="L1491" i="9"/>
  <c r="J1491" i="9"/>
  <c r="H1491" i="9"/>
  <c r="F1491" i="9"/>
  <c r="D1491" i="9"/>
  <c r="B1491" i="9"/>
  <c r="S1490" i="9"/>
  <c r="R1490" i="9"/>
  <c r="Q1490" i="9"/>
  <c r="P1490" i="9"/>
  <c r="N1490" i="9"/>
  <c r="L1490" i="9"/>
  <c r="J1490" i="9"/>
  <c r="H1490" i="9"/>
  <c r="F1490" i="9"/>
  <c r="D1490" i="9"/>
  <c r="B1490" i="9"/>
  <c r="S1489" i="9"/>
  <c r="R1489" i="9"/>
  <c r="Q1489" i="9"/>
  <c r="P1489" i="9"/>
  <c r="N1489" i="9"/>
  <c r="L1489" i="9"/>
  <c r="J1489" i="9"/>
  <c r="H1489" i="9"/>
  <c r="F1489" i="9"/>
  <c r="D1489" i="9"/>
  <c r="B1489" i="9"/>
  <c r="S1488" i="9"/>
  <c r="R1488" i="9"/>
  <c r="Q1488" i="9"/>
  <c r="P1488" i="9"/>
  <c r="N1488" i="9"/>
  <c r="L1488" i="9"/>
  <c r="J1488" i="9"/>
  <c r="H1488" i="9"/>
  <c r="F1488" i="9"/>
  <c r="D1488" i="9"/>
  <c r="B1488" i="9"/>
  <c r="S1487" i="9"/>
  <c r="R1487" i="9"/>
  <c r="Q1487" i="9"/>
  <c r="P1487" i="9"/>
  <c r="N1487" i="9"/>
  <c r="L1487" i="9"/>
  <c r="J1487" i="9"/>
  <c r="H1487" i="9"/>
  <c r="F1487" i="9"/>
  <c r="D1487" i="9"/>
  <c r="B1487" i="9"/>
  <c r="S1486" i="9"/>
  <c r="R1486" i="9"/>
  <c r="Q1486" i="9"/>
  <c r="P1486" i="9"/>
  <c r="N1486" i="9"/>
  <c r="L1486" i="9"/>
  <c r="J1486" i="9"/>
  <c r="H1486" i="9"/>
  <c r="F1486" i="9"/>
  <c r="D1486" i="9"/>
  <c r="B1486" i="9"/>
  <c r="S1485" i="9"/>
  <c r="R1485" i="9"/>
  <c r="Q1485" i="9"/>
  <c r="P1485" i="9"/>
  <c r="N1485" i="9"/>
  <c r="L1485" i="9"/>
  <c r="J1485" i="9"/>
  <c r="H1485" i="9"/>
  <c r="F1485" i="9"/>
  <c r="D1485" i="9"/>
  <c r="B1485" i="9"/>
  <c r="S1484" i="9"/>
  <c r="R1484" i="9"/>
  <c r="Q1484" i="9"/>
  <c r="P1484" i="9"/>
  <c r="N1484" i="9"/>
  <c r="L1484" i="9"/>
  <c r="J1484" i="9"/>
  <c r="H1484" i="9"/>
  <c r="F1484" i="9"/>
  <c r="D1484" i="9"/>
  <c r="B1484" i="9"/>
  <c r="S1483" i="9"/>
  <c r="R1483" i="9"/>
  <c r="Q1483" i="9"/>
  <c r="P1483" i="9"/>
  <c r="N1483" i="9"/>
  <c r="L1483" i="9"/>
  <c r="J1483" i="9"/>
  <c r="H1483" i="9"/>
  <c r="F1483" i="9"/>
  <c r="D1483" i="9"/>
  <c r="B1483" i="9"/>
  <c r="S1482" i="9"/>
  <c r="R1482" i="9"/>
  <c r="Q1482" i="9"/>
  <c r="P1482" i="9"/>
  <c r="N1482" i="9"/>
  <c r="L1482" i="9"/>
  <c r="J1482" i="9"/>
  <c r="H1482" i="9"/>
  <c r="F1482" i="9"/>
  <c r="D1482" i="9"/>
  <c r="B1482" i="9"/>
  <c r="S1481" i="9"/>
  <c r="R1481" i="9"/>
  <c r="Q1481" i="9"/>
  <c r="P1481" i="9"/>
  <c r="N1481" i="9"/>
  <c r="L1481" i="9"/>
  <c r="J1481" i="9"/>
  <c r="H1481" i="9"/>
  <c r="F1481" i="9"/>
  <c r="D1481" i="9"/>
  <c r="B1481" i="9"/>
  <c r="S1480" i="9"/>
  <c r="R1480" i="9"/>
  <c r="Q1480" i="9"/>
  <c r="P1480" i="9"/>
  <c r="N1480" i="9"/>
  <c r="L1480" i="9"/>
  <c r="J1480" i="9"/>
  <c r="H1480" i="9"/>
  <c r="F1480" i="9"/>
  <c r="D1480" i="9"/>
  <c r="B1480" i="9"/>
  <c r="S1479" i="9"/>
  <c r="R1479" i="9"/>
  <c r="Q1479" i="9"/>
  <c r="P1479" i="9"/>
  <c r="N1479" i="9"/>
  <c r="L1479" i="9"/>
  <c r="J1479" i="9"/>
  <c r="H1479" i="9"/>
  <c r="F1479" i="9"/>
  <c r="D1479" i="9"/>
  <c r="B1479" i="9"/>
  <c r="C1474" i="9"/>
  <c r="C1473" i="9"/>
  <c r="S1454" i="9"/>
  <c r="R1454" i="9"/>
  <c r="Q1454" i="9"/>
  <c r="P1454" i="9"/>
  <c r="N1454" i="9"/>
  <c r="L1454" i="9"/>
  <c r="J1454" i="9"/>
  <c r="H1454" i="9"/>
  <c r="F1454" i="9"/>
  <c r="D1454" i="9"/>
  <c r="B1454" i="9"/>
  <c r="S1453" i="9"/>
  <c r="R1453" i="9"/>
  <c r="Q1453" i="9"/>
  <c r="P1453" i="9"/>
  <c r="N1453" i="9"/>
  <c r="L1453" i="9"/>
  <c r="J1453" i="9"/>
  <c r="H1453" i="9"/>
  <c r="F1453" i="9"/>
  <c r="D1453" i="9"/>
  <c r="B1453" i="9"/>
  <c r="S1452" i="9"/>
  <c r="R1452" i="9"/>
  <c r="Q1452" i="9"/>
  <c r="P1452" i="9"/>
  <c r="N1452" i="9"/>
  <c r="L1452" i="9"/>
  <c r="J1452" i="9"/>
  <c r="H1452" i="9"/>
  <c r="F1452" i="9"/>
  <c r="D1452" i="9"/>
  <c r="B1452" i="9"/>
  <c r="S1451" i="9"/>
  <c r="R1451" i="9"/>
  <c r="Q1451" i="9"/>
  <c r="P1451" i="9"/>
  <c r="N1451" i="9"/>
  <c r="L1451" i="9"/>
  <c r="J1451" i="9"/>
  <c r="H1451" i="9"/>
  <c r="F1451" i="9"/>
  <c r="D1451" i="9"/>
  <c r="B1451" i="9"/>
  <c r="S1450" i="9"/>
  <c r="R1450" i="9"/>
  <c r="Q1450" i="9"/>
  <c r="P1450" i="9"/>
  <c r="N1450" i="9"/>
  <c r="L1450" i="9"/>
  <c r="J1450" i="9"/>
  <c r="H1450" i="9"/>
  <c r="F1450" i="9"/>
  <c r="D1450" i="9"/>
  <c r="B1450" i="9"/>
  <c r="S1449" i="9"/>
  <c r="R1449" i="9"/>
  <c r="Q1449" i="9"/>
  <c r="P1449" i="9"/>
  <c r="N1449" i="9"/>
  <c r="L1449" i="9"/>
  <c r="J1449" i="9"/>
  <c r="H1449" i="9"/>
  <c r="F1449" i="9"/>
  <c r="D1449" i="9"/>
  <c r="B1449" i="9"/>
  <c r="S1448" i="9"/>
  <c r="R1448" i="9"/>
  <c r="Q1448" i="9"/>
  <c r="P1448" i="9"/>
  <c r="N1448" i="9"/>
  <c r="L1448" i="9"/>
  <c r="J1448" i="9"/>
  <c r="H1448" i="9"/>
  <c r="F1448" i="9"/>
  <c r="D1448" i="9"/>
  <c r="B1448" i="9"/>
  <c r="S1447" i="9"/>
  <c r="R1447" i="9"/>
  <c r="Q1447" i="9"/>
  <c r="P1447" i="9"/>
  <c r="N1447" i="9"/>
  <c r="L1447" i="9"/>
  <c r="J1447" i="9"/>
  <c r="H1447" i="9"/>
  <c r="F1447" i="9"/>
  <c r="D1447" i="9"/>
  <c r="B1447" i="9"/>
  <c r="S1446" i="9"/>
  <c r="R1446" i="9"/>
  <c r="Q1446" i="9"/>
  <c r="P1446" i="9"/>
  <c r="N1446" i="9"/>
  <c r="L1446" i="9"/>
  <c r="J1446" i="9"/>
  <c r="H1446" i="9"/>
  <c r="F1446" i="9"/>
  <c r="D1446" i="9"/>
  <c r="B1446" i="9"/>
  <c r="S1445" i="9"/>
  <c r="R1445" i="9"/>
  <c r="Q1445" i="9"/>
  <c r="P1445" i="9"/>
  <c r="N1445" i="9"/>
  <c r="L1445" i="9"/>
  <c r="J1445" i="9"/>
  <c r="H1445" i="9"/>
  <c r="F1445" i="9"/>
  <c r="D1445" i="9"/>
  <c r="B1445" i="9"/>
  <c r="S1444" i="9"/>
  <c r="R1444" i="9"/>
  <c r="Q1444" i="9"/>
  <c r="P1444" i="9"/>
  <c r="N1444" i="9"/>
  <c r="L1444" i="9"/>
  <c r="J1444" i="9"/>
  <c r="H1444" i="9"/>
  <c r="F1444" i="9"/>
  <c r="D1444" i="9"/>
  <c r="B1444" i="9"/>
  <c r="S1443" i="9"/>
  <c r="R1443" i="9"/>
  <c r="Q1443" i="9"/>
  <c r="P1443" i="9"/>
  <c r="N1443" i="9"/>
  <c r="L1443" i="9"/>
  <c r="J1443" i="9"/>
  <c r="H1443" i="9"/>
  <c r="F1443" i="9"/>
  <c r="D1443" i="9"/>
  <c r="B1443" i="9"/>
  <c r="S1442" i="9"/>
  <c r="R1442" i="9"/>
  <c r="Q1442" i="9"/>
  <c r="P1442" i="9"/>
  <c r="N1442" i="9"/>
  <c r="L1442" i="9"/>
  <c r="J1442" i="9"/>
  <c r="H1442" i="9"/>
  <c r="F1442" i="9"/>
  <c r="D1442" i="9"/>
  <c r="B1442" i="9"/>
  <c r="S1441" i="9"/>
  <c r="R1441" i="9"/>
  <c r="Q1441" i="9"/>
  <c r="P1441" i="9"/>
  <c r="N1441" i="9"/>
  <c r="L1441" i="9"/>
  <c r="J1441" i="9"/>
  <c r="H1441" i="9"/>
  <c r="F1441" i="9"/>
  <c r="D1441" i="9"/>
  <c r="B1441" i="9"/>
  <c r="S1440" i="9"/>
  <c r="R1440" i="9"/>
  <c r="Q1440" i="9"/>
  <c r="P1440" i="9"/>
  <c r="N1440" i="9"/>
  <c r="L1440" i="9"/>
  <c r="J1440" i="9"/>
  <c r="H1440" i="9"/>
  <c r="F1440" i="9"/>
  <c r="D1440" i="9"/>
  <c r="B1440" i="9"/>
  <c r="S1439" i="9"/>
  <c r="R1439" i="9"/>
  <c r="Q1439" i="9"/>
  <c r="P1439" i="9"/>
  <c r="N1439" i="9"/>
  <c r="L1439" i="9"/>
  <c r="J1439" i="9"/>
  <c r="H1439" i="9"/>
  <c r="F1439" i="9"/>
  <c r="D1439" i="9"/>
  <c r="B1439" i="9"/>
  <c r="S1438" i="9"/>
  <c r="R1438" i="9"/>
  <c r="Q1438" i="9"/>
  <c r="P1438" i="9"/>
  <c r="N1438" i="9"/>
  <c r="L1438" i="9"/>
  <c r="J1438" i="9"/>
  <c r="H1438" i="9"/>
  <c r="F1438" i="9"/>
  <c r="D1438" i="9"/>
  <c r="B1438" i="9"/>
  <c r="S1437" i="9"/>
  <c r="R1437" i="9"/>
  <c r="Q1437" i="9"/>
  <c r="P1437" i="9"/>
  <c r="N1437" i="9"/>
  <c r="L1437" i="9"/>
  <c r="J1437" i="9"/>
  <c r="H1437" i="9"/>
  <c r="F1437" i="9"/>
  <c r="D1437" i="9"/>
  <c r="B1437" i="9"/>
  <c r="C1432" i="9"/>
  <c r="C1431" i="9"/>
  <c r="S1412" i="9"/>
  <c r="R1412" i="9"/>
  <c r="Q1412" i="9"/>
  <c r="P1412" i="9"/>
  <c r="N1412" i="9"/>
  <c r="L1412" i="9"/>
  <c r="J1412" i="9"/>
  <c r="H1412" i="9"/>
  <c r="F1412" i="9"/>
  <c r="D1412" i="9"/>
  <c r="B1412" i="9"/>
  <c r="S1411" i="9"/>
  <c r="R1411" i="9"/>
  <c r="Q1411" i="9"/>
  <c r="P1411" i="9"/>
  <c r="N1411" i="9"/>
  <c r="L1411" i="9"/>
  <c r="J1411" i="9"/>
  <c r="H1411" i="9"/>
  <c r="F1411" i="9"/>
  <c r="D1411" i="9"/>
  <c r="B1411" i="9"/>
  <c r="S1410" i="9"/>
  <c r="R1410" i="9"/>
  <c r="Q1410" i="9"/>
  <c r="P1410" i="9"/>
  <c r="N1410" i="9"/>
  <c r="L1410" i="9"/>
  <c r="J1410" i="9"/>
  <c r="H1410" i="9"/>
  <c r="F1410" i="9"/>
  <c r="D1410" i="9"/>
  <c r="B1410" i="9"/>
  <c r="S1409" i="9"/>
  <c r="R1409" i="9"/>
  <c r="Q1409" i="9"/>
  <c r="P1409" i="9"/>
  <c r="N1409" i="9"/>
  <c r="L1409" i="9"/>
  <c r="J1409" i="9"/>
  <c r="H1409" i="9"/>
  <c r="F1409" i="9"/>
  <c r="D1409" i="9"/>
  <c r="B1409" i="9"/>
  <c r="S1408" i="9"/>
  <c r="R1408" i="9"/>
  <c r="Q1408" i="9"/>
  <c r="P1408" i="9"/>
  <c r="N1408" i="9"/>
  <c r="L1408" i="9"/>
  <c r="J1408" i="9"/>
  <c r="H1408" i="9"/>
  <c r="F1408" i="9"/>
  <c r="D1408" i="9"/>
  <c r="B1408" i="9"/>
  <c r="S1407" i="9"/>
  <c r="R1407" i="9"/>
  <c r="Q1407" i="9"/>
  <c r="P1407" i="9"/>
  <c r="N1407" i="9"/>
  <c r="L1407" i="9"/>
  <c r="J1407" i="9"/>
  <c r="H1407" i="9"/>
  <c r="F1407" i="9"/>
  <c r="D1407" i="9"/>
  <c r="B1407" i="9"/>
  <c r="S1406" i="9"/>
  <c r="R1406" i="9"/>
  <c r="Q1406" i="9"/>
  <c r="P1406" i="9"/>
  <c r="N1406" i="9"/>
  <c r="L1406" i="9"/>
  <c r="J1406" i="9"/>
  <c r="H1406" i="9"/>
  <c r="F1406" i="9"/>
  <c r="D1406" i="9"/>
  <c r="B1406" i="9"/>
  <c r="S1405" i="9"/>
  <c r="R1405" i="9"/>
  <c r="Q1405" i="9"/>
  <c r="P1405" i="9"/>
  <c r="N1405" i="9"/>
  <c r="L1405" i="9"/>
  <c r="J1405" i="9"/>
  <c r="H1405" i="9"/>
  <c r="F1405" i="9"/>
  <c r="D1405" i="9"/>
  <c r="B1405" i="9"/>
  <c r="S1404" i="9"/>
  <c r="R1404" i="9"/>
  <c r="Q1404" i="9"/>
  <c r="P1404" i="9"/>
  <c r="N1404" i="9"/>
  <c r="L1404" i="9"/>
  <c r="J1404" i="9"/>
  <c r="H1404" i="9"/>
  <c r="F1404" i="9"/>
  <c r="D1404" i="9"/>
  <c r="B1404" i="9"/>
  <c r="S1403" i="9"/>
  <c r="R1403" i="9"/>
  <c r="Q1403" i="9"/>
  <c r="P1403" i="9"/>
  <c r="N1403" i="9"/>
  <c r="L1403" i="9"/>
  <c r="J1403" i="9"/>
  <c r="H1403" i="9"/>
  <c r="F1403" i="9"/>
  <c r="D1403" i="9"/>
  <c r="B1403" i="9"/>
  <c r="S1402" i="9"/>
  <c r="R1402" i="9"/>
  <c r="Q1402" i="9"/>
  <c r="P1402" i="9"/>
  <c r="N1402" i="9"/>
  <c r="L1402" i="9"/>
  <c r="J1402" i="9"/>
  <c r="H1402" i="9"/>
  <c r="F1402" i="9"/>
  <c r="D1402" i="9"/>
  <c r="B1402" i="9"/>
  <c r="S1401" i="9"/>
  <c r="R1401" i="9"/>
  <c r="Q1401" i="9"/>
  <c r="P1401" i="9"/>
  <c r="N1401" i="9"/>
  <c r="L1401" i="9"/>
  <c r="J1401" i="9"/>
  <c r="H1401" i="9"/>
  <c r="F1401" i="9"/>
  <c r="D1401" i="9"/>
  <c r="B1401" i="9"/>
  <c r="S1400" i="9"/>
  <c r="R1400" i="9"/>
  <c r="Q1400" i="9"/>
  <c r="P1400" i="9"/>
  <c r="N1400" i="9"/>
  <c r="L1400" i="9"/>
  <c r="J1400" i="9"/>
  <c r="H1400" i="9"/>
  <c r="F1400" i="9"/>
  <c r="D1400" i="9"/>
  <c r="B1400" i="9"/>
  <c r="S1399" i="9"/>
  <c r="R1399" i="9"/>
  <c r="Q1399" i="9"/>
  <c r="P1399" i="9"/>
  <c r="N1399" i="9"/>
  <c r="L1399" i="9"/>
  <c r="J1399" i="9"/>
  <c r="H1399" i="9"/>
  <c r="F1399" i="9"/>
  <c r="D1399" i="9"/>
  <c r="B1399" i="9"/>
  <c r="S1398" i="9"/>
  <c r="R1398" i="9"/>
  <c r="Q1398" i="9"/>
  <c r="P1398" i="9"/>
  <c r="N1398" i="9"/>
  <c r="L1398" i="9"/>
  <c r="J1398" i="9"/>
  <c r="H1398" i="9"/>
  <c r="F1398" i="9"/>
  <c r="D1398" i="9"/>
  <c r="B1398" i="9"/>
  <c r="S1397" i="9"/>
  <c r="R1397" i="9"/>
  <c r="Q1397" i="9"/>
  <c r="P1397" i="9"/>
  <c r="N1397" i="9"/>
  <c r="L1397" i="9"/>
  <c r="J1397" i="9"/>
  <c r="H1397" i="9"/>
  <c r="F1397" i="9"/>
  <c r="D1397" i="9"/>
  <c r="B1397" i="9"/>
  <c r="S1396" i="9"/>
  <c r="R1396" i="9"/>
  <c r="Q1396" i="9"/>
  <c r="P1396" i="9"/>
  <c r="N1396" i="9"/>
  <c r="L1396" i="9"/>
  <c r="J1396" i="9"/>
  <c r="H1396" i="9"/>
  <c r="F1396" i="9"/>
  <c r="D1396" i="9"/>
  <c r="B1396" i="9"/>
  <c r="S1395" i="9"/>
  <c r="R1395" i="9"/>
  <c r="Q1395" i="9"/>
  <c r="P1395" i="9"/>
  <c r="N1395" i="9"/>
  <c r="L1395" i="9"/>
  <c r="J1395" i="9"/>
  <c r="H1395" i="9"/>
  <c r="F1395" i="9"/>
  <c r="D1395" i="9"/>
  <c r="B1395" i="9"/>
  <c r="C1390" i="9"/>
  <c r="C1389" i="9"/>
  <c r="S1370" i="9"/>
  <c r="R1370" i="9"/>
  <c r="Q1370" i="9"/>
  <c r="P1370" i="9"/>
  <c r="N1370" i="9"/>
  <c r="L1370" i="9"/>
  <c r="J1370" i="9"/>
  <c r="H1370" i="9"/>
  <c r="F1370" i="9"/>
  <c r="D1370" i="9"/>
  <c r="B1370" i="9"/>
  <c r="S1369" i="9"/>
  <c r="R1369" i="9"/>
  <c r="Q1369" i="9"/>
  <c r="P1369" i="9"/>
  <c r="N1369" i="9"/>
  <c r="L1369" i="9"/>
  <c r="J1369" i="9"/>
  <c r="H1369" i="9"/>
  <c r="F1369" i="9"/>
  <c r="D1369" i="9"/>
  <c r="B1369" i="9"/>
  <c r="S1368" i="9"/>
  <c r="R1368" i="9"/>
  <c r="Q1368" i="9"/>
  <c r="P1368" i="9"/>
  <c r="N1368" i="9"/>
  <c r="L1368" i="9"/>
  <c r="J1368" i="9"/>
  <c r="H1368" i="9"/>
  <c r="F1368" i="9"/>
  <c r="D1368" i="9"/>
  <c r="B1368" i="9"/>
  <c r="S1367" i="9"/>
  <c r="R1367" i="9"/>
  <c r="Q1367" i="9"/>
  <c r="P1367" i="9"/>
  <c r="N1367" i="9"/>
  <c r="L1367" i="9"/>
  <c r="J1367" i="9"/>
  <c r="H1367" i="9"/>
  <c r="F1367" i="9"/>
  <c r="D1367" i="9"/>
  <c r="B1367" i="9"/>
  <c r="S1366" i="9"/>
  <c r="R1366" i="9"/>
  <c r="Q1366" i="9"/>
  <c r="P1366" i="9"/>
  <c r="N1366" i="9"/>
  <c r="L1366" i="9"/>
  <c r="J1366" i="9"/>
  <c r="H1366" i="9"/>
  <c r="F1366" i="9"/>
  <c r="D1366" i="9"/>
  <c r="B1366" i="9"/>
  <c r="S1365" i="9"/>
  <c r="R1365" i="9"/>
  <c r="Q1365" i="9"/>
  <c r="P1365" i="9"/>
  <c r="N1365" i="9"/>
  <c r="L1365" i="9"/>
  <c r="J1365" i="9"/>
  <c r="H1365" i="9"/>
  <c r="F1365" i="9"/>
  <c r="D1365" i="9"/>
  <c r="B1365" i="9"/>
  <c r="S1364" i="9"/>
  <c r="R1364" i="9"/>
  <c r="Q1364" i="9"/>
  <c r="P1364" i="9"/>
  <c r="N1364" i="9"/>
  <c r="L1364" i="9"/>
  <c r="J1364" i="9"/>
  <c r="H1364" i="9"/>
  <c r="F1364" i="9"/>
  <c r="D1364" i="9"/>
  <c r="B1364" i="9"/>
  <c r="S1363" i="9"/>
  <c r="R1363" i="9"/>
  <c r="Q1363" i="9"/>
  <c r="P1363" i="9"/>
  <c r="N1363" i="9"/>
  <c r="L1363" i="9"/>
  <c r="J1363" i="9"/>
  <c r="H1363" i="9"/>
  <c r="F1363" i="9"/>
  <c r="D1363" i="9"/>
  <c r="B1363" i="9"/>
  <c r="S1362" i="9"/>
  <c r="R1362" i="9"/>
  <c r="Q1362" i="9"/>
  <c r="P1362" i="9"/>
  <c r="N1362" i="9"/>
  <c r="L1362" i="9"/>
  <c r="J1362" i="9"/>
  <c r="H1362" i="9"/>
  <c r="F1362" i="9"/>
  <c r="D1362" i="9"/>
  <c r="B1362" i="9"/>
  <c r="S1361" i="9"/>
  <c r="R1361" i="9"/>
  <c r="Q1361" i="9"/>
  <c r="P1361" i="9"/>
  <c r="N1361" i="9"/>
  <c r="L1361" i="9"/>
  <c r="J1361" i="9"/>
  <c r="H1361" i="9"/>
  <c r="F1361" i="9"/>
  <c r="D1361" i="9"/>
  <c r="B1361" i="9"/>
  <c r="S1360" i="9"/>
  <c r="R1360" i="9"/>
  <c r="Q1360" i="9"/>
  <c r="P1360" i="9"/>
  <c r="N1360" i="9"/>
  <c r="L1360" i="9"/>
  <c r="J1360" i="9"/>
  <c r="H1360" i="9"/>
  <c r="F1360" i="9"/>
  <c r="D1360" i="9"/>
  <c r="B1360" i="9"/>
  <c r="S1359" i="9"/>
  <c r="R1359" i="9"/>
  <c r="Q1359" i="9"/>
  <c r="P1359" i="9"/>
  <c r="N1359" i="9"/>
  <c r="L1359" i="9"/>
  <c r="J1359" i="9"/>
  <c r="H1359" i="9"/>
  <c r="F1359" i="9"/>
  <c r="D1359" i="9"/>
  <c r="B1359" i="9"/>
  <c r="S1358" i="9"/>
  <c r="R1358" i="9"/>
  <c r="Q1358" i="9"/>
  <c r="P1358" i="9"/>
  <c r="N1358" i="9"/>
  <c r="L1358" i="9"/>
  <c r="J1358" i="9"/>
  <c r="H1358" i="9"/>
  <c r="F1358" i="9"/>
  <c r="D1358" i="9"/>
  <c r="B1358" i="9"/>
  <c r="S1357" i="9"/>
  <c r="R1357" i="9"/>
  <c r="Q1357" i="9"/>
  <c r="P1357" i="9"/>
  <c r="N1357" i="9"/>
  <c r="L1357" i="9"/>
  <c r="J1357" i="9"/>
  <c r="H1357" i="9"/>
  <c r="F1357" i="9"/>
  <c r="D1357" i="9"/>
  <c r="B1357" i="9"/>
  <c r="S1356" i="9"/>
  <c r="R1356" i="9"/>
  <c r="Q1356" i="9"/>
  <c r="P1356" i="9"/>
  <c r="N1356" i="9"/>
  <c r="L1356" i="9"/>
  <c r="J1356" i="9"/>
  <c r="H1356" i="9"/>
  <c r="F1356" i="9"/>
  <c r="D1356" i="9"/>
  <c r="B1356" i="9"/>
  <c r="S1355" i="9"/>
  <c r="R1355" i="9"/>
  <c r="Q1355" i="9"/>
  <c r="P1355" i="9"/>
  <c r="N1355" i="9"/>
  <c r="L1355" i="9"/>
  <c r="J1355" i="9"/>
  <c r="H1355" i="9"/>
  <c r="F1355" i="9"/>
  <c r="D1355" i="9"/>
  <c r="B1355" i="9"/>
  <c r="S1354" i="9"/>
  <c r="R1354" i="9"/>
  <c r="Q1354" i="9"/>
  <c r="P1354" i="9"/>
  <c r="N1354" i="9"/>
  <c r="L1354" i="9"/>
  <c r="J1354" i="9"/>
  <c r="H1354" i="9"/>
  <c r="F1354" i="9"/>
  <c r="D1354" i="9"/>
  <c r="B1354" i="9"/>
  <c r="S1353" i="9"/>
  <c r="R1353" i="9"/>
  <c r="Q1353" i="9"/>
  <c r="P1353" i="9"/>
  <c r="N1353" i="9"/>
  <c r="L1353" i="9"/>
  <c r="J1353" i="9"/>
  <c r="H1353" i="9"/>
  <c r="F1353" i="9"/>
  <c r="D1353" i="9"/>
  <c r="B1353" i="9"/>
  <c r="C1348" i="9"/>
  <c r="C1347" i="9"/>
  <c r="S1328" i="9"/>
  <c r="R1328" i="9"/>
  <c r="Q1328" i="9"/>
  <c r="P1328" i="9"/>
  <c r="N1328" i="9"/>
  <c r="L1328" i="9"/>
  <c r="J1328" i="9"/>
  <c r="H1328" i="9"/>
  <c r="F1328" i="9"/>
  <c r="D1328" i="9"/>
  <c r="B1328" i="9"/>
  <c r="S1327" i="9"/>
  <c r="R1327" i="9"/>
  <c r="Q1327" i="9"/>
  <c r="P1327" i="9"/>
  <c r="N1327" i="9"/>
  <c r="L1327" i="9"/>
  <c r="J1327" i="9"/>
  <c r="H1327" i="9"/>
  <c r="F1327" i="9"/>
  <c r="D1327" i="9"/>
  <c r="B1327" i="9"/>
  <c r="S1326" i="9"/>
  <c r="R1326" i="9"/>
  <c r="Q1326" i="9"/>
  <c r="P1326" i="9"/>
  <c r="N1326" i="9"/>
  <c r="L1326" i="9"/>
  <c r="J1326" i="9"/>
  <c r="H1326" i="9"/>
  <c r="F1326" i="9"/>
  <c r="D1326" i="9"/>
  <c r="B1326" i="9"/>
  <c r="S1325" i="9"/>
  <c r="R1325" i="9"/>
  <c r="Q1325" i="9"/>
  <c r="P1325" i="9"/>
  <c r="N1325" i="9"/>
  <c r="L1325" i="9"/>
  <c r="J1325" i="9"/>
  <c r="H1325" i="9"/>
  <c r="F1325" i="9"/>
  <c r="D1325" i="9"/>
  <c r="B1325" i="9"/>
  <c r="S1324" i="9"/>
  <c r="R1324" i="9"/>
  <c r="Q1324" i="9"/>
  <c r="P1324" i="9"/>
  <c r="N1324" i="9"/>
  <c r="L1324" i="9"/>
  <c r="J1324" i="9"/>
  <c r="H1324" i="9"/>
  <c r="F1324" i="9"/>
  <c r="D1324" i="9"/>
  <c r="B1324" i="9"/>
  <c r="S1323" i="9"/>
  <c r="R1323" i="9"/>
  <c r="Q1323" i="9"/>
  <c r="P1323" i="9"/>
  <c r="N1323" i="9"/>
  <c r="L1323" i="9"/>
  <c r="J1323" i="9"/>
  <c r="H1323" i="9"/>
  <c r="F1323" i="9"/>
  <c r="D1323" i="9"/>
  <c r="B1323" i="9"/>
  <c r="S1322" i="9"/>
  <c r="R1322" i="9"/>
  <c r="Q1322" i="9"/>
  <c r="P1322" i="9"/>
  <c r="N1322" i="9"/>
  <c r="L1322" i="9"/>
  <c r="J1322" i="9"/>
  <c r="H1322" i="9"/>
  <c r="F1322" i="9"/>
  <c r="D1322" i="9"/>
  <c r="B1322" i="9"/>
  <c r="S1321" i="9"/>
  <c r="R1321" i="9"/>
  <c r="Q1321" i="9"/>
  <c r="P1321" i="9"/>
  <c r="N1321" i="9"/>
  <c r="L1321" i="9"/>
  <c r="J1321" i="9"/>
  <c r="H1321" i="9"/>
  <c r="F1321" i="9"/>
  <c r="D1321" i="9"/>
  <c r="B1321" i="9"/>
  <c r="S1320" i="9"/>
  <c r="R1320" i="9"/>
  <c r="Q1320" i="9"/>
  <c r="P1320" i="9"/>
  <c r="N1320" i="9"/>
  <c r="L1320" i="9"/>
  <c r="J1320" i="9"/>
  <c r="H1320" i="9"/>
  <c r="F1320" i="9"/>
  <c r="D1320" i="9"/>
  <c r="B1320" i="9"/>
  <c r="S1319" i="9"/>
  <c r="R1319" i="9"/>
  <c r="Q1319" i="9"/>
  <c r="P1319" i="9"/>
  <c r="N1319" i="9"/>
  <c r="L1319" i="9"/>
  <c r="J1319" i="9"/>
  <c r="H1319" i="9"/>
  <c r="F1319" i="9"/>
  <c r="D1319" i="9"/>
  <c r="B1319" i="9"/>
  <c r="S1318" i="9"/>
  <c r="R1318" i="9"/>
  <c r="Q1318" i="9"/>
  <c r="P1318" i="9"/>
  <c r="N1318" i="9"/>
  <c r="L1318" i="9"/>
  <c r="J1318" i="9"/>
  <c r="H1318" i="9"/>
  <c r="F1318" i="9"/>
  <c r="D1318" i="9"/>
  <c r="B1318" i="9"/>
  <c r="S1317" i="9"/>
  <c r="R1317" i="9"/>
  <c r="Q1317" i="9"/>
  <c r="P1317" i="9"/>
  <c r="N1317" i="9"/>
  <c r="L1317" i="9"/>
  <c r="J1317" i="9"/>
  <c r="H1317" i="9"/>
  <c r="F1317" i="9"/>
  <c r="D1317" i="9"/>
  <c r="B1317" i="9"/>
  <c r="S1316" i="9"/>
  <c r="R1316" i="9"/>
  <c r="Q1316" i="9"/>
  <c r="P1316" i="9"/>
  <c r="N1316" i="9"/>
  <c r="L1316" i="9"/>
  <c r="J1316" i="9"/>
  <c r="H1316" i="9"/>
  <c r="F1316" i="9"/>
  <c r="D1316" i="9"/>
  <c r="B1316" i="9"/>
  <c r="S1315" i="9"/>
  <c r="R1315" i="9"/>
  <c r="Q1315" i="9"/>
  <c r="P1315" i="9"/>
  <c r="N1315" i="9"/>
  <c r="L1315" i="9"/>
  <c r="J1315" i="9"/>
  <c r="H1315" i="9"/>
  <c r="F1315" i="9"/>
  <c r="D1315" i="9"/>
  <c r="B1315" i="9"/>
  <c r="S1314" i="9"/>
  <c r="R1314" i="9"/>
  <c r="Q1314" i="9"/>
  <c r="P1314" i="9"/>
  <c r="N1314" i="9"/>
  <c r="L1314" i="9"/>
  <c r="J1314" i="9"/>
  <c r="H1314" i="9"/>
  <c r="F1314" i="9"/>
  <c r="D1314" i="9"/>
  <c r="B1314" i="9"/>
  <c r="S1313" i="9"/>
  <c r="R1313" i="9"/>
  <c r="Q1313" i="9"/>
  <c r="P1313" i="9"/>
  <c r="N1313" i="9"/>
  <c r="L1313" i="9"/>
  <c r="J1313" i="9"/>
  <c r="H1313" i="9"/>
  <c r="F1313" i="9"/>
  <c r="D1313" i="9"/>
  <c r="B1313" i="9"/>
  <c r="S1312" i="9"/>
  <c r="R1312" i="9"/>
  <c r="Q1312" i="9"/>
  <c r="P1312" i="9"/>
  <c r="N1312" i="9"/>
  <c r="L1312" i="9"/>
  <c r="J1312" i="9"/>
  <c r="H1312" i="9"/>
  <c r="F1312" i="9"/>
  <c r="D1312" i="9"/>
  <c r="B1312" i="9"/>
  <c r="S1311" i="9"/>
  <c r="R1311" i="9"/>
  <c r="Q1311" i="9"/>
  <c r="P1311" i="9"/>
  <c r="N1311" i="9"/>
  <c r="L1311" i="9"/>
  <c r="J1311" i="9"/>
  <c r="H1311" i="9"/>
  <c r="F1311" i="9"/>
  <c r="D1311" i="9"/>
  <c r="B1311" i="9"/>
  <c r="C1306" i="9"/>
  <c r="C1305" i="9"/>
  <c r="S1286" i="9"/>
  <c r="R1286" i="9"/>
  <c r="Q1286" i="9"/>
  <c r="P1286" i="9"/>
  <c r="N1286" i="9"/>
  <c r="L1286" i="9"/>
  <c r="J1286" i="9"/>
  <c r="H1286" i="9"/>
  <c r="F1286" i="9"/>
  <c r="D1286" i="9"/>
  <c r="B1286" i="9"/>
  <c r="S1285" i="9"/>
  <c r="R1285" i="9"/>
  <c r="Q1285" i="9"/>
  <c r="P1285" i="9"/>
  <c r="N1285" i="9"/>
  <c r="L1285" i="9"/>
  <c r="J1285" i="9"/>
  <c r="H1285" i="9"/>
  <c r="F1285" i="9"/>
  <c r="D1285" i="9"/>
  <c r="B1285" i="9"/>
  <c r="S1284" i="9"/>
  <c r="R1284" i="9"/>
  <c r="Q1284" i="9"/>
  <c r="P1284" i="9"/>
  <c r="N1284" i="9"/>
  <c r="L1284" i="9"/>
  <c r="J1284" i="9"/>
  <c r="H1284" i="9"/>
  <c r="F1284" i="9"/>
  <c r="D1284" i="9"/>
  <c r="B1284" i="9"/>
  <c r="S1283" i="9"/>
  <c r="R1283" i="9"/>
  <c r="Q1283" i="9"/>
  <c r="P1283" i="9"/>
  <c r="N1283" i="9"/>
  <c r="L1283" i="9"/>
  <c r="J1283" i="9"/>
  <c r="H1283" i="9"/>
  <c r="F1283" i="9"/>
  <c r="D1283" i="9"/>
  <c r="B1283" i="9"/>
  <c r="S1282" i="9"/>
  <c r="R1282" i="9"/>
  <c r="Q1282" i="9"/>
  <c r="P1282" i="9"/>
  <c r="N1282" i="9"/>
  <c r="L1282" i="9"/>
  <c r="J1282" i="9"/>
  <c r="H1282" i="9"/>
  <c r="F1282" i="9"/>
  <c r="D1282" i="9"/>
  <c r="B1282" i="9"/>
  <c r="S1281" i="9"/>
  <c r="R1281" i="9"/>
  <c r="Q1281" i="9"/>
  <c r="P1281" i="9"/>
  <c r="N1281" i="9"/>
  <c r="L1281" i="9"/>
  <c r="J1281" i="9"/>
  <c r="H1281" i="9"/>
  <c r="F1281" i="9"/>
  <c r="D1281" i="9"/>
  <c r="B1281" i="9"/>
  <c r="S1280" i="9"/>
  <c r="R1280" i="9"/>
  <c r="Q1280" i="9"/>
  <c r="P1280" i="9"/>
  <c r="N1280" i="9"/>
  <c r="L1280" i="9"/>
  <c r="J1280" i="9"/>
  <c r="H1280" i="9"/>
  <c r="F1280" i="9"/>
  <c r="D1280" i="9"/>
  <c r="B1280" i="9"/>
  <c r="S1279" i="9"/>
  <c r="R1279" i="9"/>
  <c r="Q1279" i="9"/>
  <c r="P1279" i="9"/>
  <c r="N1279" i="9"/>
  <c r="L1279" i="9"/>
  <c r="J1279" i="9"/>
  <c r="H1279" i="9"/>
  <c r="F1279" i="9"/>
  <c r="D1279" i="9"/>
  <c r="B1279" i="9"/>
  <c r="S1278" i="9"/>
  <c r="R1278" i="9"/>
  <c r="Q1278" i="9"/>
  <c r="P1278" i="9"/>
  <c r="N1278" i="9"/>
  <c r="L1278" i="9"/>
  <c r="J1278" i="9"/>
  <c r="H1278" i="9"/>
  <c r="F1278" i="9"/>
  <c r="D1278" i="9"/>
  <c r="B1278" i="9"/>
  <c r="S1277" i="9"/>
  <c r="R1277" i="9"/>
  <c r="Q1277" i="9"/>
  <c r="P1277" i="9"/>
  <c r="N1277" i="9"/>
  <c r="L1277" i="9"/>
  <c r="J1277" i="9"/>
  <c r="H1277" i="9"/>
  <c r="F1277" i="9"/>
  <c r="D1277" i="9"/>
  <c r="B1277" i="9"/>
  <c r="S1276" i="9"/>
  <c r="R1276" i="9"/>
  <c r="Q1276" i="9"/>
  <c r="P1276" i="9"/>
  <c r="N1276" i="9"/>
  <c r="L1276" i="9"/>
  <c r="J1276" i="9"/>
  <c r="H1276" i="9"/>
  <c r="F1276" i="9"/>
  <c r="D1276" i="9"/>
  <c r="B1276" i="9"/>
  <c r="S1275" i="9"/>
  <c r="R1275" i="9"/>
  <c r="Q1275" i="9"/>
  <c r="P1275" i="9"/>
  <c r="N1275" i="9"/>
  <c r="L1275" i="9"/>
  <c r="J1275" i="9"/>
  <c r="H1275" i="9"/>
  <c r="F1275" i="9"/>
  <c r="D1275" i="9"/>
  <c r="B1275" i="9"/>
  <c r="S1274" i="9"/>
  <c r="R1274" i="9"/>
  <c r="Q1274" i="9"/>
  <c r="P1274" i="9"/>
  <c r="N1274" i="9"/>
  <c r="L1274" i="9"/>
  <c r="J1274" i="9"/>
  <c r="H1274" i="9"/>
  <c r="F1274" i="9"/>
  <c r="D1274" i="9"/>
  <c r="B1274" i="9"/>
  <c r="S1273" i="9"/>
  <c r="R1273" i="9"/>
  <c r="Q1273" i="9"/>
  <c r="P1273" i="9"/>
  <c r="N1273" i="9"/>
  <c r="L1273" i="9"/>
  <c r="J1273" i="9"/>
  <c r="H1273" i="9"/>
  <c r="F1273" i="9"/>
  <c r="D1273" i="9"/>
  <c r="B1273" i="9"/>
  <c r="S1272" i="9"/>
  <c r="R1272" i="9"/>
  <c r="Q1272" i="9"/>
  <c r="P1272" i="9"/>
  <c r="N1272" i="9"/>
  <c r="L1272" i="9"/>
  <c r="J1272" i="9"/>
  <c r="H1272" i="9"/>
  <c r="F1272" i="9"/>
  <c r="D1272" i="9"/>
  <c r="B1272" i="9"/>
  <c r="S1271" i="9"/>
  <c r="R1271" i="9"/>
  <c r="Q1271" i="9"/>
  <c r="P1271" i="9"/>
  <c r="N1271" i="9"/>
  <c r="L1271" i="9"/>
  <c r="J1271" i="9"/>
  <c r="H1271" i="9"/>
  <c r="F1271" i="9"/>
  <c r="D1271" i="9"/>
  <c r="B1271" i="9"/>
  <c r="S1270" i="9"/>
  <c r="R1270" i="9"/>
  <c r="Q1270" i="9"/>
  <c r="P1270" i="9"/>
  <c r="N1270" i="9"/>
  <c r="L1270" i="9"/>
  <c r="J1270" i="9"/>
  <c r="H1270" i="9"/>
  <c r="F1270" i="9"/>
  <c r="D1270" i="9"/>
  <c r="B1270" i="9"/>
  <c r="S1269" i="9"/>
  <c r="R1269" i="9"/>
  <c r="Q1269" i="9"/>
  <c r="P1269" i="9"/>
  <c r="N1269" i="9"/>
  <c r="L1269" i="9"/>
  <c r="J1269" i="9"/>
  <c r="H1269" i="9"/>
  <c r="F1269" i="9"/>
  <c r="D1269" i="9"/>
  <c r="B1269" i="9"/>
  <c r="C1264" i="9"/>
  <c r="C1263" i="9"/>
  <c r="S1244" i="9"/>
  <c r="R1244" i="9"/>
  <c r="Q1244" i="9"/>
  <c r="P1244" i="9"/>
  <c r="N1244" i="9"/>
  <c r="L1244" i="9"/>
  <c r="J1244" i="9"/>
  <c r="H1244" i="9"/>
  <c r="F1244" i="9"/>
  <c r="D1244" i="9"/>
  <c r="B1244" i="9"/>
  <c r="S1243" i="9"/>
  <c r="R1243" i="9"/>
  <c r="Q1243" i="9"/>
  <c r="P1243" i="9"/>
  <c r="N1243" i="9"/>
  <c r="L1243" i="9"/>
  <c r="J1243" i="9"/>
  <c r="H1243" i="9"/>
  <c r="F1243" i="9"/>
  <c r="D1243" i="9"/>
  <c r="B1243" i="9"/>
  <c r="S1242" i="9"/>
  <c r="R1242" i="9"/>
  <c r="Q1242" i="9"/>
  <c r="P1242" i="9"/>
  <c r="N1242" i="9"/>
  <c r="L1242" i="9"/>
  <c r="J1242" i="9"/>
  <c r="H1242" i="9"/>
  <c r="F1242" i="9"/>
  <c r="D1242" i="9"/>
  <c r="B1242" i="9"/>
  <c r="S1241" i="9"/>
  <c r="R1241" i="9"/>
  <c r="Q1241" i="9"/>
  <c r="P1241" i="9"/>
  <c r="N1241" i="9"/>
  <c r="L1241" i="9"/>
  <c r="J1241" i="9"/>
  <c r="H1241" i="9"/>
  <c r="F1241" i="9"/>
  <c r="D1241" i="9"/>
  <c r="B1241" i="9"/>
  <c r="S1240" i="9"/>
  <c r="R1240" i="9"/>
  <c r="Q1240" i="9"/>
  <c r="P1240" i="9"/>
  <c r="N1240" i="9"/>
  <c r="L1240" i="9"/>
  <c r="J1240" i="9"/>
  <c r="H1240" i="9"/>
  <c r="F1240" i="9"/>
  <c r="D1240" i="9"/>
  <c r="B1240" i="9"/>
  <c r="S1239" i="9"/>
  <c r="R1239" i="9"/>
  <c r="Q1239" i="9"/>
  <c r="P1239" i="9"/>
  <c r="N1239" i="9"/>
  <c r="L1239" i="9"/>
  <c r="J1239" i="9"/>
  <c r="H1239" i="9"/>
  <c r="F1239" i="9"/>
  <c r="D1239" i="9"/>
  <c r="B1239" i="9"/>
  <c r="S1238" i="9"/>
  <c r="R1238" i="9"/>
  <c r="Q1238" i="9"/>
  <c r="P1238" i="9"/>
  <c r="N1238" i="9"/>
  <c r="L1238" i="9"/>
  <c r="J1238" i="9"/>
  <c r="H1238" i="9"/>
  <c r="F1238" i="9"/>
  <c r="D1238" i="9"/>
  <c r="B1238" i="9"/>
  <c r="S1237" i="9"/>
  <c r="R1237" i="9"/>
  <c r="Q1237" i="9"/>
  <c r="P1237" i="9"/>
  <c r="N1237" i="9"/>
  <c r="L1237" i="9"/>
  <c r="J1237" i="9"/>
  <c r="H1237" i="9"/>
  <c r="F1237" i="9"/>
  <c r="D1237" i="9"/>
  <c r="B1237" i="9"/>
  <c r="S1236" i="9"/>
  <c r="R1236" i="9"/>
  <c r="Q1236" i="9"/>
  <c r="P1236" i="9"/>
  <c r="N1236" i="9"/>
  <c r="L1236" i="9"/>
  <c r="J1236" i="9"/>
  <c r="H1236" i="9"/>
  <c r="F1236" i="9"/>
  <c r="D1236" i="9"/>
  <c r="B1236" i="9"/>
  <c r="S1235" i="9"/>
  <c r="R1235" i="9"/>
  <c r="Q1235" i="9"/>
  <c r="P1235" i="9"/>
  <c r="N1235" i="9"/>
  <c r="L1235" i="9"/>
  <c r="J1235" i="9"/>
  <c r="H1235" i="9"/>
  <c r="F1235" i="9"/>
  <c r="D1235" i="9"/>
  <c r="B1235" i="9"/>
  <c r="S1234" i="9"/>
  <c r="R1234" i="9"/>
  <c r="Q1234" i="9"/>
  <c r="P1234" i="9"/>
  <c r="N1234" i="9"/>
  <c r="L1234" i="9"/>
  <c r="J1234" i="9"/>
  <c r="H1234" i="9"/>
  <c r="F1234" i="9"/>
  <c r="D1234" i="9"/>
  <c r="B1234" i="9"/>
  <c r="S1233" i="9"/>
  <c r="R1233" i="9"/>
  <c r="Q1233" i="9"/>
  <c r="P1233" i="9"/>
  <c r="N1233" i="9"/>
  <c r="L1233" i="9"/>
  <c r="J1233" i="9"/>
  <c r="H1233" i="9"/>
  <c r="F1233" i="9"/>
  <c r="D1233" i="9"/>
  <c r="B1233" i="9"/>
  <c r="S1232" i="9"/>
  <c r="R1232" i="9"/>
  <c r="Q1232" i="9"/>
  <c r="P1232" i="9"/>
  <c r="N1232" i="9"/>
  <c r="L1232" i="9"/>
  <c r="J1232" i="9"/>
  <c r="H1232" i="9"/>
  <c r="F1232" i="9"/>
  <c r="D1232" i="9"/>
  <c r="B1232" i="9"/>
  <c r="S1231" i="9"/>
  <c r="R1231" i="9"/>
  <c r="Q1231" i="9"/>
  <c r="P1231" i="9"/>
  <c r="N1231" i="9"/>
  <c r="L1231" i="9"/>
  <c r="J1231" i="9"/>
  <c r="H1231" i="9"/>
  <c r="F1231" i="9"/>
  <c r="D1231" i="9"/>
  <c r="B1231" i="9"/>
  <c r="S1230" i="9"/>
  <c r="R1230" i="9"/>
  <c r="Q1230" i="9"/>
  <c r="P1230" i="9"/>
  <c r="N1230" i="9"/>
  <c r="L1230" i="9"/>
  <c r="J1230" i="9"/>
  <c r="H1230" i="9"/>
  <c r="F1230" i="9"/>
  <c r="D1230" i="9"/>
  <c r="B1230" i="9"/>
  <c r="S1229" i="9"/>
  <c r="R1229" i="9"/>
  <c r="Q1229" i="9"/>
  <c r="P1229" i="9"/>
  <c r="N1229" i="9"/>
  <c r="L1229" i="9"/>
  <c r="J1229" i="9"/>
  <c r="H1229" i="9"/>
  <c r="F1229" i="9"/>
  <c r="D1229" i="9"/>
  <c r="B1229" i="9"/>
  <c r="S1228" i="9"/>
  <c r="R1228" i="9"/>
  <c r="Q1228" i="9"/>
  <c r="P1228" i="9"/>
  <c r="N1228" i="9"/>
  <c r="L1228" i="9"/>
  <c r="J1228" i="9"/>
  <c r="H1228" i="9"/>
  <c r="F1228" i="9"/>
  <c r="D1228" i="9"/>
  <c r="B1228" i="9"/>
  <c r="S1227" i="9"/>
  <c r="R1227" i="9"/>
  <c r="Q1227" i="9"/>
  <c r="P1227" i="9"/>
  <c r="N1227" i="9"/>
  <c r="L1227" i="9"/>
  <c r="J1227" i="9"/>
  <c r="H1227" i="9"/>
  <c r="F1227" i="9"/>
  <c r="D1227" i="9"/>
  <c r="B1227" i="9"/>
  <c r="C1222" i="9"/>
  <c r="C1221" i="9"/>
  <c r="S1202" i="9"/>
  <c r="R1202" i="9"/>
  <c r="Q1202" i="9"/>
  <c r="P1202" i="9"/>
  <c r="N1202" i="9"/>
  <c r="L1202" i="9"/>
  <c r="J1202" i="9"/>
  <c r="H1202" i="9"/>
  <c r="F1202" i="9"/>
  <c r="D1202" i="9"/>
  <c r="B1202" i="9"/>
  <c r="S1201" i="9"/>
  <c r="R1201" i="9"/>
  <c r="Q1201" i="9"/>
  <c r="P1201" i="9"/>
  <c r="N1201" i="9"/>
  <c r="L1201" i="9"/>
  <c r="J1201" i="9"/>
  <c r="H1201" i="9"/>
  <c r="F1201" i="9"/>
  <c r="D1201" i="9"/>
  <c r="B1201" i="9"/>
  <c r="S1200" i="9"/>
  <c r="R1200" i="9"/>
  <c r="Q1200" i="9"/>
  <c r="P1200" i="9"/>
  <c r="N1200" i="9"/>
  <c r="L1200" i="9"/>
  <c r="J1200" i="9"/>
  <c r="H1200" i="9"/>
  <c r="F1200" i="9"/>
  <c r="D1200" i="9"/>
  <c r="B1200" i="9"/>
  <c r="S1199" i="9"/>
  <c r="R1199" i="9"/>
  <c r="Q1199" i="9"/>
  <c r="P1199" i="9"/>
  <c r="N1199" i="9"/>
  <c r="L1199" i="9"/>
  <c r="J1199" i="9"/>
  <c r="H1199" i="9"/>
  <c r="F1199" i="9"/>
  <c r="D1199" i="9"/>
  <c r="B1199" i="9"/>
  <c r="S1198" i="9"/>
  <c r="R1198" i="9"/>
  <c r="Q1198" i="9"/>
  <c r="P1198" i="9"/>
  <c r="N1198" i="9"/>
  <c r="L1198" i="9"/>
  <c r="J1198" i="9"/>
  <c r="H1198" i="9"/>
  <c r="F1198" i="9"/>
  <c r="D1198" i="9"/>
  <c r="B1198" i="9"/>
  <c r="S1197" i="9"/>
  <c r="R1197" i="9"/>
  <c r="Q1197" i="9"/>
  <c r="P1197" i="9"/>
  <c r="N1197" i="9"/>
  <c r="L1197" i="9"/>
  <c r="J1197" i="9"/>
  <c r="H1197" i="9"/>
  <c r="F1197" i="9"/>
  <c r="D1197" i="9"/>
  <c r="B1197" i="9"/>
  <c r="S1196" i="9"/>
  <c r="R1196" i="9"/>
  <c r="Q1196" i="9"/>
  <c r="P1196" i="9"/>
  <c r="N1196" i="9"/>
  <c r="L1196" i="9"/>
  <c r="J1196" i="9"/>
  <c r="H1196" i="9"/>
  <c r="F1196" i="9"/>
  <c r="D1196" i="9"/>
  <c r="B1196" i="9"/>
  <c r="S1195" i="9"/>
  <c r="R1195" i="9"/>
  <c r="Q1195" i="9"/>
  <c r="P1195" i="9"/>
  <c r="N1195" i="9"/>
  <c r="L1195" i="9"/>
  <c r="J1195" i="9"/>
  <c r="H1195" i="9"/>
  <c r="F1195" i="9"/>
  <c r="D1195" i="9"/>
  <c r="B1195" i="9"/>
  <c r="S1194" i="9"/>
  <c r="R1194" i="9"/>
  <c r="Q1194" i="9"/>
  <c r="P1194" i="9"/>
  <c r="N1194" i="9"/>
  <c r="L1194" i="9"/>
  <c r="J1194" i="9"/>
  <c r="H1194" i="9"/>
  <c r="F1194" i="9"/>
  <c r="D1194" i="9"/>
  <c r="B1194" i="9"/>
  <c r="S1193" i="9"/>
  <c r="R1193" i="9"/>
  <c r="Q1193" i="9"/>
  <c r="P1193" i="9"/>
  <c r="N1193" i="9"/>
  <c r="L1193" i="9"/>
  <c r="J1193" i="9"/>
  <c r="H1193" i="9"/>
  <c r="F1193" i="9"/>
  <c r="D1193" i="9"/>
  <c r="B1193" i="9"/>
  <c r="S1192" i="9"/>
  <c r="R1192" i="9"/>
  <c r="Q1192" i="9"/>
  <c r="P1192" i="9"/>
  <c r="N1192" i="9"/>
  <c r="L1192" i="9"/>
  <c r="J1192" i="9"/>
  <c r="H1192" i="9"/>
  <c r="F1192" i="9"/>
  <c r="D1192" i="9"/>
  <c r="B1192" i="9"/>
  <c r="S1191" i="9"/>
  <c r="R1191" i="9"/>
  <c r="Q1191" i="9"/>
  <c r="P1191" i="9"/>
  <c r="N1191" i="9"/>
  <c r="L1191" i="9"/>
  <c r="J1191" i="9"/>
  <c r="H1191" i="9"/>
  <c r="F1191" i="9"/>
  <c r="D1191" i="9"/>
  <c r="B1191" i="9"/>
  <c r="S1190" i="9"/>
  <c r="R1190" i="9"/>
  <c r="Q1190" i="9"/>
  <c r="P1190" i="9"/>
  <c r="N1190" i="9"/>
  <c r="L1190" i="9"/>
  <c r="J1190" i="9"/>
  <c r="H1190" i="9"/>
  <c r="F1190" i="9"/>
  <c r="D1190" i="9"/>
  <c r="B1190" i="9"/>
  <c r="S1189" i="9"/>
  <c r="R1189" i="9"/>
  <c r="Q1189" i="9"/>
  <c r="P1189" i="9"/>
  <c r="N1189" i="9"/>
  <c r="L1189" i="9"/>
  <c r="J1189" i="9"/>
  <c r="H1189" i="9"/>
  <c r="F1189" i="9"/>
  <c r="D1189" i="9"/>
  <c r="B1189" i="9"/>
  <c r="S1188" i="9"/>
  <c r="R1188" i="9"/>
  <c r="Q1188" i="9"/>
  <c r="P1188" i="9"/>
  <c r="N1188" i="9"/>
  <c r="L1188" i="9"/>
  <c r="J1188" i="9"/>
  <c r="H1188" i="9"/>
  <c r="F1188" i="9"/>
  <c r="D1188" i="9"/>
  <c r="B1188" i="9"/>
  <c r="S1187" i="9"/>
  <c r="R1187" i="9"/>
  <c r="Q1187" i="9"/>
  <c r="P1187" i="9"/>
  <c r="N1187" i="9"/>
  <c r="L1187" i="9"/>
  <c r="J1187" i="9"/>
  <c r="H1187" i="9"/>
  <c r="F1187" i="9"/>
  <c r="D1187" i="9"/>
  <c r="B1187" i="9"/>
  <c r="S1186" i="9"/>
  <c r="R1186" i="9"/>
  <c r="Q1186" i="9"/>
  <c r="P1186" i="9"/>
  <c r="N1186" i="9"/>
  <c r="L1186" i="9"/>
  <c r="J1186" i="9"/>
  <c r="H1186" i="9"/>
  <c r="F1186" i="9"/>
  <c r="D1186" i="9"/>
  <c r="B1186" i="9"/>
  <c r="S1185" i="9"/>
  <c r="R1185" i="9"/>
  <c r="Q1185" i="9"/>
  <c r="P1185" i="9"/>
  <c r="N1185" i="9"/>
  <c r="L1185" i="9"/>
  <c r="J1185" i="9"/>
  <c r="H1185" i="9"/>
  <c r="F1185" i="9"/>
  <c r="D1185" i="9"/>
  <c r="B1185" i="9"/>
  <c r="C1180" i="9"/>
  <c r="C1179" i="9"/>
  <c r="S1160" i="9"/>
  <c r="R1160" i="9"/>
  <c r="Q1160" i="9"/>
  <c r="P1160" i="9"/>
  <c r="N1160" i="9"/>
  <c r="L1160" i="9"/>
  <c r="J1160" i="9"/>
  <c r="H1160" i="9"/>
  <c r="F1160" i="9"/>
  <c r="D1160" i="9"/>
  <c r="B1160" i="9"/>
  <c r="S1159" i="9"/>
  <c r="R1159" i="9"/>
  <c r="Q1159" i="9"/>
  <c r="P1159" i="9"/>
  <c r="N1159" i="9"/>
  <c r="L1159" i="9"/>
  <c r="J1159" i="9"/>
  <c r="H1159" i="9"/>
  <c r="F1159" i="9"/>
  <c r="D1159" i="9"/>
  <c r="B1159" i="9"/>
  <c r="S1158" i="9"/>
  <c r="R1158" i="9"/>
  <c r="Q1158" i="9"/>
  <c r="P1158" i="9"/>
  <c r="N1158" i="9"/>
  <c r="L1158" i="9"/>
  <c r="J1158" i="9"/>
  <c r="H1158" i="9"/>
  <c r="F1158" i="9"/>
  <c r="D1158" i="9"/>
  <c r="B1158" i="9"/>
  <c r="S1157" i="9"/>
  <c r="R1157" i="9"/>
  <c r="Q1157" i="9"/>
  <c r="P1157" i="9"/>
  <c r="N1157" i="9"/>
  <c r="L1157" i="9"/>
  <c r="J1157" i="9"/>
  <c r="H1157" i="9"/>
  <c r="F1157" i="9"/>
  <c r="D1157" i="9"/>
  <c r="B1157" i="9"/>
  <c r="S1156" i="9"/>
  <c r="R1156" i="9"/>
  <c r="Q1156" i="9"/>
  <c r="P1156" i="9"/>
  <c r="N1156" i="9"/>
  <c r="L1156" i="9"/>
  <c r="J1156" i="9"/>
  <c r="H1156" i="9"/>
  <c r="F1156" i="9"/>
  <c r="D1156" i="9"/>
  <c r="B1156" i="9"/>
  <c r="S1155" i="9"/>
  <c r="R1155" i="9"/>
  <c r="Q1155" i="9"/>
  <c r="P1155" i="9"/>
  <c r="N1155" i="9"/>
  <c r="L1155" i="9"/>
  <c r="J1155" i="9"/>
  <c r="H1155" i="9"/>
  <c r="F1155" i="9"/>
  <c r="D1155" i="9"/>
  <c r="B1155" i="9"/>
  <c r="S1154" i="9"/>
  <c r="R1154" i="9"/>
  <c r="Q1154" i="9"/>
  <c r="P1154" i="9"/>
  <c r="N1154" i="9"/>
  <c r="L1154" i="9"/>
  <c r="J1154" i="9"/>
  <c r="H1154" i="9"/>
  <c r="F1154" i="9"/>
  <c r="D1154" i="9"/>
  <c r="B1154" i="9"/>
  <c r="S1153" i="9"/>
  <c r="R1153" i="9"/>
  <c r="Q1153" i="9"/>
  <c r="P1153" i="9"/>
  <c r="N1153" i="9"/>
  <c r="L1153" i="9"/>
  <c r="J1153" i="9"/>
  <c r="H1153" i="9"/>
  <c r="F1153" i="9"/>
  <c r="D1153" i="9"/>
  <c r="B1153" i="9"/>
  <c r="S1152" i="9"/>
  <c r="R1152" i="9"/>
  <c r="Q1152" i="9"/>
  <c r="P1152" i="9"/>
  <c r="N1152" i="9"/>
  <c r="L1152" i="9"/>
  <c r="J1152" i="9"/>
  <c r="H1152" i="9"/>
  <c r="F1152" i="9"/>
  <c r="D1152" i="9"/>
  <c r="B1152" i="9"/>
  <c r="S1151" i="9"/>
  <c r="R1151" i="9"/>
  <c r="Q1151" i="9"/>
  <c r="P1151" i="9"/>
  <c r="N1151" i="9"/>
  <c r="L1151" i="9"/>
  <c r="J1151" i="9"/>
  <c r="H1151" i="9"/>
  <c r="F1151" i="9"/>
  <c r="D1151" i="9"/>
  <c r="B1151" i="9"/>
  <c r="S1150" i="9"/>
  <c r="R1150" i="9"/>
  <c r="Q1150" i="9"/>
  <c r="P1150" i="9"/>
  <c r="N1150" i="9"/>
  <c r="L1150" i="9"/>
  <c r="J1150" i="9"/>
  <c r="H1150" i="9"/>
  <c r="F1150" i="9"/>
  <c r="D1150" i="9"/>
  <c r="B1150" i="9"/>
  <c r="S1149" i="9"/>
  <c r="R1149" i="9"/>
  <c r="Q1149" i="9"/>
  <c r="P1149" i="9"/>
  <c r="N1149" i="9"/>
  <c r="L1149" i="9"/>
  <c r="J1149" i="9"/>
  <c r="H1149" i="9"/>
  <c r="F1149" i="9"/>
  <c r="D1149" i="9"/>
  <c r="B1149" i="9"/>
  <c r="S1148" i="9"/>
  <c r="R1148" i="9"/>
  <c r="Q1148" i="9"/>
  <c r="P1148" i="9"/>
  <c r="N1148" i="9"/>
  <c r="L1148" i="9"/>
  <c r="J1148" i="9"/>
  <c r="H1148" i="9"/>
  <c r="F1148" i="9"/>
  <c r="D1148" i="9"/>
  <c r="B1148" i="9"/>
  <c r="S1147" i="9"/>
  <c r="R1147" i="9"/>
  <c r="Q1147" i="9"/>
  <c r="P1147" i="9"/>
  <c r="N1147" i="9"/>
  <c r="L1147" i="9"/>
  <c r="J1147" i="9"/>
  <c r="H1147" i="9"/>
  <c r="F1147" i="9"/>
  <c r="D1147" i="9"/>
  <c r="B1147" i="9"/>
  <c r="S1146" i="9"/>
  <c r="R1146" i="9"/>
  <c r="Q1146" i="9"/>
  <c r="P1146" i="9"/>
  <c r="N1146" i="9"/>
  <c r="L1146" i="9"/>
  <c r="J1146" i="9"/>
  <c r="H1146" i="9"/>
  <c r="F1146" i="9"/>
  <c r="D1146" i="9"/>
  <c r="B1146" i="9"/>
  <c r="S1145" i="9"/>
  <c r="R1145" i="9"/>
  <c r="Q1145" i="9"/>
  <c r="P1145" i="9"/>
  <c r="N1145" i="9"/>
  <c r="L1145" i="9"/>
  <c r="J1145" i="9"/>
  <c r="H1145" i="9"/>
  <c r="F1145" i="9"/>
  <c r="D1145" i="9"/>
  <c r="B1145" i="9"/>
  <c r="S1144" i="9"/>
  <c r="R1144" i="9"/>
  <c r="Q1144" i="9"/>
  <c r="P1144" i="9"/>
  <c r="N1144" i="9"/>
  <c r="L1144" i="9"/>
  <c r="J1144" i="9"/>
  <c r="H1144" i="9"/>
  <c r="F1144" i="9"/>
  <c r="D1144" i="9"/>
  <c r="B1144" i="9"/>
  <c r="S1143" i="9"/>
  <c r="R1143" i="9"/>
  <c r="Q1143" i="9"/>
  <c r="P1143" i="9"/>
  <c r="N1143" i="9"/>
  <c r="L1143" i="9"/>
  <c r="J1143" i="9"/>
  <c r="H1143" i="9"/>
  <c r="F1143" i="9"/>
  <c r="D1143" i="9"/>
  <c r="B1143" i="9"/>
  <c r="C1138" i="9"/>
  <c r="C1137" i="9"/>
  <c r="S1118" i="9"/>
  <c r="R1118" i="9"/>
  <c r="Q1118" i="9"/>
  <c r="P1118" i="9"/>
  <c r="N1118" i="9"/>
  <c r="L1118" i="9"/>
  <c r="J1118" i="9"/>
  <c r="H1118" i="9"/>
  <c r="F1118" i="9"/>
  <c r="D1118" i="9"/>
  <c r="B1118" i="9"/>
  <c r="S1117" i="9"/>
  <c r="R1117" i="9"/>
  <c r="Q1117" i="9"/>
  <c r="P1117" i="9"/>
  <c r="N1117" i="9"/>
  <c r="L1117" i="9"/>
  <c r="J1117" i="9"/>
  <c r="H1117" i="9"/>
  <c r="F1117" i="9"/>
  <c r="D1117" i="9"/>
  <c r="B1117" i="9"/>
  <c r="S1116" i="9"/>
  <c r="R1116" i="9"/>
  <c r="Q1116" i="9"/>
  <c r="P1116" i="9"/>
  <c r="N1116" i="9"/>
  <c r="L1116" i="9"/>
  <c r="J1116" i="9"/>
  <c r="H1116" i="9"/>
  <c r="F1116" i="9"/>
  <c r="D1116" i="9"/>
  <c r="B1116" i="9"/>
  <c r="S1115" i="9"/>
  <c r="R1115" i="9"/>
  <c r="Q1115" i="9"/>
  <c r="P1115" i="9"/>
  <c r="N1115" i="9"/>
  <c r="L1115" i="9"/>
  <c r="J1115" i="9"/>
  <c r="H1115" i="9"/>
  <c r="F1115" i="9"/>
  <c r="D1115" i="9"/>
  <c r="B1115" i="9"/>
  <c r="S1114" i="9"/>
  <c r="R1114" i="9"/>
  <c r="Q1114" i="9"/>
  <c r="P1114" i="9"/>
  <c r="N1114" i="9"/>
  <c r="L1114" i="9"/>
  <c r="J1114" i="9"/>
  <c r="H1114" i="9"/>
  <c r="F1114" i="9"/>
  <c r="D1114" i="9"/>
  <c r="B1114" i="9"/>
  <c r="S1113" i="9"/>
  <c r="R1113" i="9"/>
  <c r="Q1113" i="9"/>
  <c r="P1113" i="9"/>
  <c r="N1113" i="9"/>
  <c r="L1113" i="9"/>
  <c r="J1113" i="9"/>
  <c r="H1113" i="9"/>
  <c r="F1113" i="9"/>
  <c r="D1113" i="9"/>
  <c r="B1113" i="9"/>
  <c r="S1112" i="9"/>
  <c r="R1112" i="9"/>
  <c r="Q1112" i="9"/>
  <c r="P1112" i="9"/>
  <c r="N1112" i="9"/>
  <c r="L1112" i="9"/>
  <c r="J1112" i="9"/>
  <c r="H1112" i="9"/>
  <c r="F1112" i="9"/>
  <c r="D1112" i="9"/>
  <c r="B1112" i="9"/>
  <c r="S1111" i="9"/>
  <c r="R1111" i="9"/>
  <c r="Q1111" i="9"/>
  <c r="P1111" i="9"/>
  <c r="N1111" i="9"/>
  <c r="L1111" i="9"/>
  <c r="J1111" i="9"/>
  <c r="H1111" i="9"/>
  <c r="F1111" i="9"/>
  <c r="D1111" i="9"/>
  <c r="B1111" i="9"/>
  <c r="S1110" i="9"/>
  <c r="R1110" i="9"/>
  <c r="Q1110" i="9"/>
  <c r="P1110" i="9"/>
  <c r="N1110" i="9"/>
  <c r="L1110" i="9"/>
  <c r="J1110" i="9"/>
  <c r="H1110" i="9"/>
  <c r="F1110" i="9"/>
  <c r="D1110" i="9"/>
  <c r="B1110" i="9"/>
  <c r="S1109" i="9"/>
  <c r="R1109" i="9"/>
  <c r="Q1109" i="9"/>
  <c r="P1109" i="9"/>
  <c r="N1109" i="9"/>
  <c r="L1109" i="9"/>
  <c r="J1109" i="9"/>
  <c r="H1109" i="9"/>
  <c r="F1109" i="9"/>
  <c r="D1109" i="9"/>
  <c r="B1109" i="9"/>
  <c r="S1108" i="9"/>
  <c r="R1108" i="9"/>
  <c r="Q1108" i="9"/>
  <c r="P1108" i="9"/>
  <c r="N1108" i="9"/>
  <c r="L1108" i="9"/>
  <c r="J1108" i="9"/>
  <c r="H1108" i="9"/>
  <c r="F1108" i="9"/>
  <c r="D1108" i="9"/>
  <c r="B1108" i="9"/>
  <c r="S1107" i="9"/>
  <c r="R1107" i="9"/>
  <c r="Q1107" i="9"/>
  <c r="P1107" i="9"/>
  <c r="N1107" i="9"/>
  <c r="L1107" i="9"/>
  <c r="J1107" i="9"/>
  <c r="H1107" i="9"/>
  <c r="F1107" i="9"/>
  <c r="D1107" i="9"/>
  <c r="B1107" i="9"/>
  <c r="S1106" i="9"/>
  <c r="R1106" i="9"/>
  <c r="Q1106" i="9"/>
  <c r="P1106" i="9"/>
  <c r="N1106" i="9"/>
  <c r="L1106" i="9"/>
  <c r="J1106" i="9"/>
  <c r="H1106" i="9"/>
  <c r="F1106" i="9"/>
  <c r="D1106" i="9"/>
  <c r="B1106" i="9"/>
  <c r="S1105" i="9"/>
  <c r="R1105" i="9"/>
  <c r="Q1105" i="9"/>
  <c r="P1105" i="9"/>
  <c r="N1105" i="9"/>
  <c r="L1105" i="9"/>
  <c r="J1105" i="9"/>
  <c r="H1105" i="9"/>
  <c r="F1105" i="9"/>
  <c r="D1105" i="9"/>
  <c r="B1105" i="9"/>
  <c r="S1104" i="9"/>
  <c r="R1104" i="9"/>
  <c r="Q1104" i="9"/>
  <c r="P1104" i="9"/>
  <c r="N1104" i="9"/>
  <c r="L1104" i="9"/>
  <c r="J1104" i="9"/>
  <c r="H1104" i="9"/>
  <c r="F1104" i="9"/>
  <c r="D1104" i="9"/>
  <c r="B1104" i="9"/>
  <c r="S1103" i="9"/>
  <c r="R1103" i="9"/>
  <c r="Q1103" i="9"/>
  <c r="P1103" i="9"/>
  <c r="N1103" i="9"/>
  <c r="L1103" i="9"/>
  <c r="J1103" i="9"/>
  <c r="H1103" i="9"/>
  <c r="F1103" i="9"/>
  <c r="D1103" i="9"/>
  <c r="B1103" i="9"/>
  <c r="S1102" i="9"/>
  <c r="R1102" i="9"/>
  <c r="Q1102" i="9"/>
  <c r="P1102" i="9"/>
  <c r="N1102" i="9"/>
  <c r="L1102" i="9"/>
  <c r="J1102" i="9"/>
  <c r="H1102" i="9"/>
  <c r="F1102" i="9"/>
  <c r="D1102" i="9"/>
  <c r="B1102" i="9"/>
  <c r="S1101" i="9"/>
  <c r="R1101" i="9"/>
  <c r="Q1101" i="9"/>
  <c r="P1101" i="9"/>
  <c r="N1101" i="9"/>
  <c r="L1101" i="9"/>
  <c r="J1101" i="9"/>
  <c r="H1101" i="9"/>
  <c r="F1101" i="9"/>
  <c r="D1101" i="9"/>
  <c r="B1101" i="9"/>
  <c r="C1096" i="9"/>
  <c r="C1095" i="9"/>
  <c r="S1076" i="9"/>
  <c r="R1076" i="9"/>
  <c r="Q1076" i="9"/>
  <c r="P1076" i="9"/>
  <c r="N1076" i="9"/>
  <c r="L1076" i="9"/>
  <c r="J1076" i="9"/>
  <c r="H1076" i="9"/>
  <c r="F1076" i="9"/>
  <c r="D1076" i="9"/>
  <c r="B1076" i="9"/>
  <c r="S1075" i="9"/>
  <c r="R1075" i="9"/>
  <c r="Q1075" i="9"/>
  <c r="P1075" i="9"/>
  <c r="N1075" i="9"/>
  <c r="L1075" i="9"/>
  <c r="J1075" i="9"/>
  <c r="H1075" i="9"/>
  <c r="F1075" i="9"/>
  <c r="D1075" i="9"/>
  <c r="B1075" i="9"/>
  <c r="S1074" i="9"/>
  <c r="R1074" i="9"/>
  <c r="Q1074" i="9"/>
  <c r="P1074" i="9"/>
  <c r="N1074" i="9"/>
  <c r="L1074" i="9"/>
  <c r="J1074" i="9"/>
  <c r="H1074" i="9"/>
  <c r="F1074" i="9"/>
  <c r="D1074" i="9"/>
  <c r="B1074" i="9"/>
  <c r="S1073" i="9"/>
  <c r="R1073" i="9"/>
  <c r="Q1073" i="9"/>
  <c r="P1073" i="9"/>
  <c r="N1073" i="9"/>
  <c r="L1073" i="9"/>
  <c r="J1073" i="9"/>
  <c r="H1073" i="9"/>
  <c r="F1073" i="9"/>
  <c r="D1073" i="9"/>
  <c r="B1073" i="9"/>
  <c r="S1072" i="9"/>
  <c r="R1072" i="9"/>
  <c r="Q1072" i="9"/>
  <c r="P1072" i="9"/>
  <c r="N1072" i="9"/>
  <c r="L1072" i="9"/>
  <c r="J1072" i="9"/>
  <c r="H1072" i="9"/>
  <c r="F1072" i="9"/>
  <c r="D1072" i="9"/>
  <c r="B1072" i="9"/>
  <c r="S1071" i="9"/>
  <c r="R1071" i="9"/>
  <c r="Q1071" i="9"/>
  <c r="P1071" i="9"/>
  <c r="N1071" i="9"/>
  <c r="L1071" i="9"/>
  <c r="J1071" i="9"/>
  <c r="H1071" i="9"/>
  <c r="F1071" i="9"/>
  <c r="D1071" i="9"/>
  <c r="B1071" i="9"/>
  <c r="S1070" i="9"/>
  <c r="R1070" i="9"/>
  <c r="Q1070" i="9"/>
  <c r="P1070" i="9"/>
  <c r="N1070" i="9"/>
  <c r="L1070" i="9"/>
  <c r="J1070" i="9"/>
  <c r="H1070" i="9"/>
  <c r="F1070" i="9"/>
  <c r="D1070" i="9"/>
  <c r="B1070" i="9"/>
  <c r="S1069" i="9"/>
  <c r="R1069" i="9"/>
  <c r="Q1069" i="9"/>
  <c r="P1069" i="9"/>
  <c r="N1069" i="9"/>
  <c r="L1069" i="9"/>
  <c r="J1069" i="9"/>
  <c r="H1069" i="9"/>
  <c r="F1069" i="9"/>
  <c r="D1069" i="9"/>
  <c r="B1069" i="9"/>
  <c r="S1068" i="9"/>
  <c r="R1068" i="9"/>
  <c r="Q1068" i="9"/>
  <c r="P1068" i="9"/>
  <c r="N1068" i="9"/>
  <c r="L1068" i="9"/>
  <c r="J1068" i="9"/>
  <c r="H1068" i="9"/>
  <c r="F1068" i="9"/>
  <c r="D1068" i="9"/>
  <c r="B1068" i="9"/>
  <c r="S1067" i="9"/>
  <c r="R1067" i="9"/>
  <c r="Q1067" i="9"/>
  <c r="P1067" i="9"/>
  <c r="N1067" i="9"/>
  <c r="L1067" i="9"/>
  <c r="J1067" i="9"/>
  <c r="H1067" i="9"/>
  <c r="F1067" i="9"/>
  <c r="D1067" i="9"/>
  <c r="B1067" i="9"/>
  <c r="S1066" i="9"/>
  <c r="R1066" i="9"/>
  <c r="Q1066" i="9"/>
  <c r="P1066" i="9"/>
  <c r="N1066" i="9"/>
  <c r="L1066" i="9"/>
  <c r="J1066" i="9"/>
  <c r="H1066" i="9"/>
  <c r="F1066" i="9"/>
  <c r="D1066" i="9"/>
  <c r="B1066" i="9"/>
  <c r="S1065" i="9"/>
  <c r="R1065" i="9"/>
  <c r="Q1065" i="9"/>
  <c r="P1065" i="9"/>
  <c r="N1065" i="9"/>
  <c r="L1065" i="9"/>
  <c r="J1065" i="9"/>
  <c r="H1065" i="9"/>
  <c r="F1065" i="9"/>
  <c r="D1065" i="9"/>
  <c r="B1065" i="9"/>
  <c r="S1064" i="9"/>
  <c r="R1064" i="9"/>
  <c r="Q1064" i="9"/>
  <c r="P1064" i="9"/>
  <c r="N1064" i="9"/>
  <c r="L1064" i="9"/>
  <c r="J1064" i="9"/>
  <c r="H1064" i="9"/>
  <c r="F1064" i="9"/>
  <c r="D1064" i="9"/>
  <c r="B1064" i="9"/>
  <c r="S1063" i="9"/>
  <c r="R1063" i="9"/>
  <c r="Q1063" i="9"/>
  <c r="P1063" i="9"/>
  <c r="N1063" i="9"/>
  <c r="L1063" i="9"/>
  <c r="J1063" i="9"/>
  <c r="H1063" i="9"/>
  <c r="F1063" i="9"/>
  <c r="D1063" i="9"/>
  <c r="B1063" i="9"/>
  <c r="S1062" i="9"/>
  <c r="R1062" i="9"/>
  <c r="Q1062" i="9"/>
  <c r="P1062" i="9"/>
  <c r="N1062" i="9"/>
  <c r="L1062" i="9"/>
  <c r="J1062" i="9"/>
  <c r="H1062" i="9"/>
  <c r="F1062" i="9"/>
  <c r="D1062" i="9"/>
  <c r="B1062" i="9"/>
  <c r="S1061" i="9"/>
  <c r="R1061" i="9"/>
  <c r="Q1061" i="9"/>
  <c r="P1061" i="9"/>
  <c r="N1061" i="9"/>
  <c r="L1061" i="9"/>
  <c r="J1061" i="9"/>
  <c r="H1061" i="9"/>
  <c r="F1061" i="9"/>
  <c r="D1061" i="9"/>
  <c r="B1061" i="9"/>
  <c r="S1060" i="9"/>
  <c r="R1060" i="9"/>
  <c r="Q1060" i="9"/>
  <c r="P1060" i="9"/>
  <c r="N1060" i="9"/>
  <c r="L1060" i="9"/>
  <c r="J1060" i="9"/>
  <c r="H1060" i="9"/>
  <c r="F1060" i="9"/>
  <c r="D1060" i="9"/>
  <c r="B1060" i="9"/>
  <c r="S1059" i="9"/>
  <c r="R1059" i="9"/>
  <c r="Q1059" i="9"/>
  <c r="P1059" i="9"/>
  <c r="N1059" i="9"/>
  <c r="L1059" i="9"/>
  <c r="J1059" i="9"/>
  <c r="H1059" i="9"/>
  <c r="F1059" i="9"/>
  <c r="D1059" i="9"/>
  <c r="B1059" i="9"/>
  <c r="C1054" i="9"/>
  <c r="C1053" i="9"/>
  <c r="S1034" i="9"/>
  <c r="R1034" i="9"/>
  <c r="Q1034" i="9"/>
  <c r="P1034" i="9"/>
  <c r="N1034" i="9"/>
  <c r="L1034" i="9"/>
  <c r="J1034" i="9"/>
  <c r="H1034" i="9"/>
  <c r="F1034" i="9"/>
  <c r="D1034" i="9"/>
  <c r="B1034" i="9"/>
  <c r="S1033" i="9"/>
  <c r="R1033" i="9"/>
  <c r="Q1033" i="9"/>
  <c r="P1033" i="9"/>
  <c r="N1033" i="9"/>
  <c r="L1033" i="9"/>
  <c r="J1033" i="9"/>
  <c r="H1033" i="9"/>
  <c r="F1033" i="9"/>
  <c r="D1033" i="9"/>
  <c r="B1033" i="9"/>
  <c r="S1032" i="9"/>
  <c r="R1032" i="9"/>
  <c r="Q1032" i="9"/>
  <c r="P1032" i="9"/>
  <c r="N1032" i="9"/>
  <c r="L1032" i="9"/>
  <c r="J1032" i="9"/>
  <c r="H1032" i="9"/>
  <c r="F1032" i="9"/>
  <c r="D1032" i="9"/>
  <c r="B1032" i="9"/>
  <c r="S1031" i="9"/>
  <c r="R1031" i="9"/>
  <c r="Q1031" i="9"/>
  <c r="P1031" i="9"/>
  <c r="N1031" i="9"/>
  <c r="L1031" i="9"/>
  <c r="J1031" i="9"/>
  <c r="H1031" i="9"/>
  <c r="F1031" i="9"/>
  <c r="D1031" i="9"/>
  <c r="B1031" i="9"/>
  <c r="S1030" i="9"/>
  <c r="R1030" i="9"/>
  <c r="Q1030" i="9"/>
  <c r="P1030" i="9"/>
  <c r="N1030" i="9"/>
  <c r="L1030" i="9"/>
  <c r="J1030" i="9"/>
  <c r="H1030" i="9"/>
  <c r="F1030" i="9"/>
  <c r="D1030" i="9"/>
  <c r="B1030" i="9"/>
  <c r="S1029" i="9"/>
  <c r="R1029" i="9"/>
  <c r="Q1029" i="9"/>
  <c r="P1029" i="9"/>
  <c r="N1029" i="9"/>
  <c r="L1029" i="9"/>
  <c r="J1029" i="9"/>
  <c r="H1029" i="9"/>
  <c r="F1029" i="9"/>
  <c r="D1029" i="9"/>
  <c r="B1029" i="9"/>
  <c r="S1028" i="9"/>
  <c r="R1028" i="9"/>
  <c r="Q1028" i="9"/>
  <c r="P1028" i="9"/>
  <c r="N1028" i="9"/>
  <c r="L1028" i="9"/>
  <c r="J1028" i="9"/>
  <c r="H1028" i="9"/>
  <c r="F1028" i="9"/>
  <c r="D1028" i="9"/>
  <c r="B1028" i="9"/>
  <c r="S1027" i="9"/>
  <c r="R1027" i="9"/>
  <c r="Q1027" i="9"/>
  <c r="P1027" i="9"/>
  <c r="N1027" i="9"/>
  <c r="L1027" i="9"/>
  <c r="J1027" i="9"/>
  <c r="H1027" i="9"/>
  <c r="F1027" i="9"/>
  <c r="D1027" i="9"/>
  <c r="B1027" i="9"/>
  <c r="S1026" i="9"/>
  <c r="R1026" i="9"/>
  <c r="Q1026" i="9"/>
  <c r="P1026" i="9"/>
  <c r="N1026" i="9"/>
  <c r="L1026" i="9"/>
  <c r="J1026" i="9"/>
  <c r="H1026" i="9"/>
  <c r="F1026" i="9"/>
  <c r="D1026" i="9"/>
  <c r="B1026" i="9"/>
  <c r="S1025" i="9"/>
  <c r="R1025" i="9"/>
  <c r="Q1025" i="9"/>
  <c r="P1025" i="9"/>
  <c r="N1025" i="9"/>
  <c r="L1025" i="9"/>
  <c r="J1025" i="9"/>
  <c r="H1025" i="9"/>
  <c r="F1025" i="9"/>
  <c r="D1025" i="9"/>
  <c r="B1025" i="9"/>
  <c r="S1024" i="9"/>
  <c r="R1024" i="9"/>
  <c r="Q1024" i="9"/>
  <c r="P1024" i="9"/>
  <c r="N1024" i="9"/>
  <c r="L1024" i="9"/>
  <c r="J1024" i="9"/>
  <c r="H1024" i="9"/>
  <c r="F1024" i="9"/>
  <c r="D1024" i="9"/>
  <c r="B1024" i="9"/>
  <c r="S1023" i="9"/>
  <c r="R1023" i="9"/>
  <c r="Q1023" i="9"/>
  <c r="P1023" i="9"/>
  <c r="N1023" i="9"/>
  <c r="L1023" i="9"/>
  <c r="J1023" i="9"/>
  <c r="H1023" i="9"/>
  <c r="F1023" i="9"/>
  <c r="D1023" i="9"/>
  <c r="B1023" i="9"/>
  <c r="S1022" i="9"/>
  <c r="R1022" i="9"/>
  <c r="Q1022" i="9"/>
  <c r="P1022" i="9"/>
  <c r="N1022" i="9"/>
  <c r="L1022" i="9"/>
  <c r="J1022" i="9"/>
  <c r="H1022" i="9"/>
  <c r="F1022" i="9"/>
  <c r="D1022" i="9"/>
  <c r="B1022" i="9"/>
  <c r="S1021" i="9"/>
  <c r="R1021" i="9"/>
  <c r="Q1021" i="9"/>
  <c r="P1021" i="9"/>
  <c r="N1021" i="9"/>
  <c r="L1021" i="9"/>
  <c r="J1021" i="9"/>
  <c r="H1021" i="9"/>
  <c r="F1021" i="9"/>
  <c r="D1021" i="9"/>
  <c r="B1021" i="9"/>
  <c r="S1020" i="9"/>
  <c r="R1020" i="9"/>
  <c r="Q1020" i="9"/>
  <c r="P1020" i="9"/>
  <c r="N1020" i="9"/>
  <c r="L1020" i="9"/>
  <c r="J1020" i="9"/>
  <c r="H1020" i="9"/>
  <c r="F1020" i="9"/>
  <c r="D1020" i="9"/>
  <c r="B1020" i="9"/>
  <c r="S1019" i="9"/>
  <c r="R1019" i="9"/>
  <c r="Q1019" i="9"/>
  <c r="P1019" i="9"/>
  <c r="N1019" i="9"/>
  <c r="L1019" i="9"/>
  <c r="J1019" i="9"/>
  <c r="H1019" i="9"/>
  <c r="F1019" i="9"/>
  <c r="D1019" i="9"/>
  <c r="B1019" i="9"/>
  <c r="S1018" i="9"/>
  <c r="R1018" i="9"/>
  <c r="Q1018" i="9"/>
  <c r="P1018" i="9"/>
  <c r="N1018" i="9"/>
  <c r="L1018" i="9"/>
  <c r="J1018" i="9"/>
  <c r="H1018" i="9"/>
  <c r="F1018" i="9"/>
  <c r="D1018" i="9"/>
  <c r="B1018" i="9"/>
  <c r="S1017" i="9"/>
  <c r="R1017" i="9"/>
  <c r="Q1017" i="9"/>
  <c r="P1017" i="9"/>
  <c r="N1017" i="9"/>
  <c r="L1017" i="9"/>
  <c r="J1017" i="9"/>
  <c r="H1017" i="9"/>
  <c r="F1017" i="9"/>
  <c r="D1017" i="9"/>
  <c r="B1017" i="9"/>
  <c r="C1012" i="9"/>
  <c r="C1011" i="9"/>
  <c r="S992" i="9"/>
  <c r="R992" i="9"/>
  <c r="Q992" i="9"/>
  <c r="P992" i="9"/>
  <c r="N992" i="9"/>
  <c r="L992" i="9"/>
  <c r="J992" i="9"/>
  <c r="H992" i="9"/>
  <c r="F992" i="9"/>
  <c r="D992" i="9"/>
  <c r="B992" i="9"/>
  <c r="S991" i="9"/>
  <c r="R991" i="9"/>
  <c r="Q991" i="9"/>
  <c r="P991" i="9"/>
  <c r="N991" i="9"/>
  <c r="L991" i="9"/>
  <c r="J991" i="9"/>
  <c r="H991" i="9"/>
  <c r="F991" i="9"/>
  <c r="D991" i="9"/>
  <c r="B991" i="9"/>
  <c r="S990" i="9"/>
  <c r="R990" i="9"/>
  <c r="Q990" i="9"/>
  <c r="P990" i="9"/>
  <c r="N990" i="9"/>
  <c r="L990" i="9"/>
  <c r="J990" i="9"/>
  <c r="H990" i="9"/>
  <c r="F990" i="9"/>
  <c r="D990" i="9"/>
  <c r="B990" i="9"/>
  <c r="S989" i="9"/>
  <c r="R989" i="9"/>
  <c r="Q989" i="9"/>
  <c r="P989" i="9"/>
  <c r="N989" i="9"/>
  <c r="L989" i="9"/>
  <c r="J989" i="9"/>
  <c r="H989" i="9"/>
  <c r="F989" i="9"/>
  <c r="D989" i="9"/>
  <c r="B989" i="9"/>
  <c r="S988" i="9"/>
  <c r="R988" i="9"/>
  <c r="Q988" i="9"/>
  <c r="P988" i="9"/>
  <c r="N988" i="9"/>
  <c r="L988" i="9"/>
  <c r="J988" i="9"/>
  <c r="H988" i="9"/>
  <c r="F988" i="9"/>
  <c r="D988" i="9"/>
  <c r="B988" i="9"/>
  <c r="S987" i="9"/>
  <c r="R987" i="9"/>
  <c r="Q987" i="9"/>
  <c r="P987" i="9"/>
  <c r="N987" i="9"/>
  <c r="L987" i="9"/>
  <c r="J987" i="9"/>
  <c r="H987" i="9"/>
  <c r="F987" i="9"/>
  <c r="D987" i="9"/>
  <c r="B987" i="9"/>
  <c r="S986" i="9"/>
  <c r="R986" i="9"/>
  <c r="Q986" i="9"/>
  <c r="P986" i="9"/>
  <c r="N986" i="9"/>
  <c r="L986" i="9"/>
  <c r="J986" i="9"/>
  <c r="H986" i="9"/>
  <c r="F986" i="9"/>
  <c r="D986" i="9"/>
  <c r="B986" i="9"/>
  <c r="S985" i="9"/>
  <c r="R985" i="9"/>
  <c r="Q985" i="9"/>
  <c r="P985" i="9"/>
  <c r="N985" i="9"/>
  <c r="L985" i="9"/>
  <c r="J985" i="9"/>
  <c r="H985" i="9"/>
  <c r="F985" i="9"/>
  <c r="D985" i="9"/>
  <c r="B985" i="9"/>
  <c r="S984" i="9"/>
  <c r="R984" i="9"/>
  <c r="Q984" i="9"/>
  <c r="P984" i="9"/>
  <c r="N984" i="9"/>
  <c r="L984" i="9"/>
  <c r="J984" i="9"/>
  <c r="H984" i="9"/>
  <c r="F984" i="9"/>
  <c r="D984" i="9"/>
  <c r="B984" i="9"/>
  <c r="S983" i="9"/>
  <c r="R983" i="9"/>
  <c r="Q983" i="9"/>
  <c r="P983" i="9"/>
  <c r="N983" i="9"/>
  <c r="L983" i="9"/>
  <c r="J983" i="9"/>
  <c r="H983" i="9"/>
  <c r="F983" i="9"/>
  <c r="D983" i="9"/>
  <c r="B983" i="9"/>
  <c r="S982" i="9"/>
  <c r="R982" i="9"/>
  <c r="Q982" i="9"/>
  <c r="P982" i="9"/>
  <c r="N982" i="9"/>
  <c r="L982" i="9"/>
  <c r="J982" i="9"/>
  <c r="H982" i="9"/>
  <c r="F982" i="9"/>
  <c r="D982" i="9"/>
  <c r="B982" i="9"/>
  <c r="S981" i="9"/>
  <c r="R981" i="9"/>
  <c r="Q981" i="9"/>
  <c r="P981" i="9"/>
  <c r="N981" i="9"/>
  <c r="L981" i="9"/>
  <c r="J981" i="9"/>
  <c r="H981" i="9"/>
  <c r="F981" i="9"/>
  <c r="D981" i="9"/>
  <c r="B981" i="9"/>
  <c r="S980" i="9"/>
  <c r="R980" i="9"/>
  <c r="Q980" i="9"/>
  <c r="P980" i="9"/>
  <c r="N980" i="9"/>
  <c r="L980" i="9"/>
  <c r="J980" i="9"/>
  <c r="H980" i="9"/>
  <c r="F980" i="9"/>
  <c r="D980" i="9"/>
  <c r="B980" i="9"/>
  <c r="S979" i="9"/>
  <c r="R979" i="9"/>
  <c r="Q979" i="9"/>
  <c r="P979" i="9"/>
  <c r="N979" i="9"/>
  <c r="L979" i="9"/>
  <c r="J979" i="9"/>
  <c r="H979" i="9"/>
  <c r="F979" i="9"/>
  <c r="D979" i="9"/>
  <c r="B979" i="9"/>
  <c r="S978" i="9"/>
  <c r="R978" i="9"/>
  <c r="Q978" i="9"/>
  <c r="P978" i="9"/>
  <c r="N978" i="9"/>
  <c r="L978" i="9"/>
  <c r="J978" i="9"/>
  <c r="H978" i="9"/>
  <c r="F978" i="9"/>
  <c r="D978" i="9"/>
  <c r="B978" i="9"/>
  <c r="S977" i="9"/>
  <c r="R977" i="9"/>
  <c r="Q977" i="9"/>
  <c r="P977" i="9"/>
  <c r="N977" i="9"/>
  <c r="L977" i="9"/>
  <c r="J977" i="9"/>
  <c r="H977" i="9"/>
  <c r="F977" i="9"/>
  <c r="D977" i="9"/>
  <c r="B977" i="9"/>
  <c r="S976" i="9"/>
  <c r="R976" i="9"/>
  <c r="Q976" i="9"/>
  <c r="P976" i="9"/>
  <c r="N976" i="9"/>
  <c r="L976" i="9"/>
  <c r="J976" i="9"/>
  <c r="H976" i="9"/>
  <c r="F976" i="9"/>
  <c r="D976" i="9"/>
  <c r="B976" i="9"/>
  <c r="S975" i="9"/>
  <c r="R975" i="9"/>
  <c r="Q975" i="9"/>
  <c r="P975" i="9"/>
  <c r="N975" i="9"/>
  <c r="L975" i="9"/>
  <c r="J975" i="9"/>
  <c r="H975" i="9"/>
  <c r="F975" i="9"/>
  <c r="D975" i="9"/>
  <c r="B975" i="9"/>
  <c r="C970" i="9"/>
  <c r="C969" i="9"/>
  <c r="S950" i="9"/>
  <c r="R950" i="9"/>
  <c r="Q950" i="9"/>
  <c r="P950" i="9"/>
  <c r="N950" i="9"/>
  <c r="L950" i="9"/>
  <c r="J950" i="9"/>
  <c r="H950" i="9"/>
  <c r="F950" i="9"/>
  <c r="D950" i="9"/>
  <c r="B950" i="9"/>
  <c r="S949" i="9"/>
  <c r="R949" i="9"/>
  <c r="Q949" i="9"/>
  <c r="P949" i="9"/>
  <c r="N949" i="9"/>
  <c r="L949" i="9"/>
  <c r="J949" i="9"/>
  <c r="H949" i="9"/>
  <c r="F949" i="9"/>
  <c r="D949" i="9"/>
  <c r="B949" i="9"/>
  <c r="S948" i="9"/>
  <c r="R948" i="9"/>
  <c r="Q948" i="9"/>
  <c r="P948" i="9"/>
  <c r="N948" i="9"/>
  <c r="L948" i="9"/>
  <c r="J948" i="9"/>
  <c r="H948" i="9"/>
  <c r="F948" i="9"/>
  <c r="D948" i="9"/>
  <c r="B948" i="9"/>
  <c r="S947" i="9"/>
  <c r="R947" i="9"/>
  <c r="Q947" i="9"/>
  <c r="P947" i="9"/>
  <c r="N947" i="9"/>
  <c r="L947" i="9"/>
  <c r="J947" i="9"/>
  <c r="H947" i="9"/>
  <c r="F947" i="9"/>
  <c r="D947" i="9"/>
  <c r="B947" i="9"/>
  <c r="S946" i="9"/>
  <c r="R946" i="9"/>
  <c r="Q946" i="9"/>
  <c r="P946" i="9"/>
  <c r="N946" i="9"/>
  <c r="L946" i="9"/>
  <c r="J946" i="9"/>
  <c r="H946" i="9"/>
  <c r="F946" i="9"/>
  <c r="D946" i="9"/>
  <c r="B946" i="9"/>
  <c r="S945" i="9"/>
  <c r="R945" i="9"/>
  <c r="Q945" i="9"/>
  <c r="P945" i="9"/>
  <c r="N945" i="9"/>
  <c r="L945" i="9"/>
  <c r="J945" i="9"/>
  <c r="H945" i="9"/>
  <c r="F945" i="9"/>
  <c r="D945" i="9"/>
  <c r="B945" i="9"/>
  <c r="S944" i="9"/>
  <c r="R944" i="9"/>
  <c r="Q944" i="9"/>
  <c r="P944" i="9"/>
  <c r="N944" i="9"/>
  <c r="L944" i="9"/>
  <c r="J944" i="9"/>
  <c r="H944" i="9"/>
  <c r="F944" i="9"/>
  <c r="D944" i="9"/>
  <c r="B944" i="9"/>
  <c r="S943" i="9"/>
  <c r="R943" i="9"/>
  <c r="Q943" i="9"/>
  <c r="P943" i="9"/>
  <c r="N943" i="9"/>
  <c r="L943" i="9"/>
  <c r="J943" i="9"/>
  <c r="H943" i="9"/>
  <c r="F943" i="9"/>
  <c r="D943" i="9"/>
  <c r="B943" i="9"/>
  <c r="S942" i="9"/>
  <c r="R942" i="9"/>
  <c r="Q942" i="9"/>
  <c r="P942" i="9"/>
  <c r="N942" i="9"/>
  <c r="L942" i="9"/>
  <c r="J942" i="9"/>
  <c r="H942" i="9"/>
  <c r="F942" i="9"/>
  <c r="D942" i="9"/>
  <c r="B942" i="9"/>
  <c r="S941" i="9"/>
  <c r="R941" i="9"/>
  <c r="Q941" i="9"/>
  <c r="P941" i="9"/>
  <c r="N941" i="9"/>
  <c r="L941" i="9"/>
  <c r="J941" i="9"/>
  <c r="H941" i="9"/>
  <c r="F941" i="9"/>
  <c r="D941" i="9"/>
  <c r="B941" i="9"/>
  <c r="S940" i="9"/>
  <c r="R940" i="9"/>
  <c r="Q940" i="9"/>
  <c r="P940" i="9"/>
  <c r="N940" i="9"/>
  <c r="L940" i="9"/>
  <c r="J940" i="9"/>
  <c r="H940" i="9"/>
  <c r="F940" i="9"/>
  <c r="D940" i="9"/>
  <c r="B940" i="9"/>
  <c r="S939" i="9"/>
  <c r="R939" i="9"/>
  <c r="Q939" i="9"/>
  <c r="P939" i="9"/>
  <c r="N939" i="9"/>
  <c r="L939" i="9"/>
  <c r="J939" i="9"/>
  <c r="H939" i="9"/>
  <c r="F939" i="9"/>
  <c r="D939" i="9"/>
  <c r="B939" i="9"/>
  <c r="S938" i="9"/>
  <c r="R938" i="9"/>
  <c r="Q938" i="9"/>
  <c r="P938" i="9"/>
  <c r="N938" i="9"/>
  <c r="L938" i="9"/>
  <c r="J938" i="9"/>
  <c r="H938" i="9"/>
  <c r="F938" i="9"/>
  <c r="D938" i="9"/>
  <c r="B938" i="9"/>
  <c r="S937" i="9"/>
  <c r="R937" i="9"/>
  <c r="Q937" i="9"/>
  <c r="P937" i="9"/>
  <c r="N937" i="9"/>
  <c r="L937" i="9"/>
  <c r="J937" i="9"/>
  <c r="H937" i="9"/>
  <c r="F937" i="9"/>
  <c r="D937" i="9"/>
  <c r="B937" i="9"/>
  <c r="S936" i="9"/>
  <c r="R936" i="9"/>
  <c r="Q936" i="9"/>
  <c r="P936" i="9"/>
  <c r="N936" i="9"/>
  <c r="L936" i="9"/>
  <c r="J936" i="9"/>
  <c r="H936" i="9"/>
  <c r="F936" i="9"/>
  <c r="D936" i="9"/>
  <c r="B936" i="9"/>
  <c r="S935" i="9"/>
  <c r="R935" i="9"/>
  <c r="Q935" i="9"/>
  <c r="P935" i="9"/>
  <c r="N935" i="9"/>
  <c r="L935" i="9"/>
  <c r="J935" i="9"/>
  <c r="H935" i="9"/>
  <c r="F935" i="9"/>
  <c r="D935" i="9"/>
  <c r="B935" i="9"/>
  <c r="S934" i="9"/>
  <c r="R934" i="9"/>
  <c r="Q934" i="9"/>
  <c r="P934" i="9"/>
  <c r="N934" i="9"/>
  <c r="L934" i="9"/>
  <c r="J934" i="9"/>
  <c r="H934" i="9"/>
  <c r="F934" i="9"/>
  <c r="D934" i="9"/>
  <c r="B934" i="9"/>
  <c r="S933" i="9"/>
  <c r="R933" i="9"/>
  <c r="Q933" i="9"/>
  <c r="P933" i="9"/>
  <c r="N933" i="9"/>
  <c r="L933" i="9"/>
  <c r="J933" i="9"/>
  <c r="H933" i="9"/>
  <c r="F933" i="9"/>
  <c r="D933" i="9"/>
  <c r="B933" i="9"/>
  <c r="C928" i="9"/>
  <c r="C927" i="9"/>
  <c r="S908" i="9"/>
  <c r="R908" i="9"/>
  <c r="Q908" i="9"/>
  <c r="P908" i="9"/>
  <c r="N908" i="9"/>
  <c r="L908" i="9"/>
  <c r="J908" i="9"/>
  <c r="H908" i="9"/>
  <c r="F908" i="9"/>
  <c r="D908" i="9"/>
  <c r="B908" i="9"/>
  <c r="S907" i="9"/>
  <c r="R907" i="9"/>
  <c r="Q907" i="9"/>
  <c r="P907" i="9"/>
  <c r="N907" i="9"/>
  <c r="L907" i="9"/>
  <c r="J907" i="9"/>
  <c r="H907" i="9"/>
  <c r="F907" i="9"/>
  <c r="D907" i="9"/>
  <c r="B907" i="9"/>
  <c r="S906" i="9"/>
  <c r="R906" i="9"/>
  <c r="Q906" i="9"/>
  <c r="P906" i="9"/>
  <c r="N906" i="9"/>
  <c r="L906" i="9"/>
  <c r="J906" i="9"/>
  <c r="H906" i="9"/>
  <c r="F906" i="9"/>
  <c r="D906" i="9"/>
  <c r="B906" i="9"/>
  <c r="S905" i="9"/>
  <c r="R905" i="9"/>
  <c r="Q905" i="9"/>
  <c r="P905" i="9"/>
  <c r="N905" i="9"/>
  <c r="L905" i="9"/>
  <c r="J905" i="9"/>
  <c r="H905" i="9"/>
  <c r="F905" i="9"/>
  <c r="D905" i="9"/>
  <c r="B905" i="9"/>
  <c r="S904" i="9"/>
  <c r="R904" i="9"/>
  <c r="Q904" i="9"/>
  <c r="P904" i="9"/>
  <c r="N904" i="9"/>
  <c r="L904" i="9"/>
  <c r="J904" i="9"/>
  <c r="H904" i="9"/>
  <c r="F904" i="9"/>
  <c r="D904" i="9"/>
  <c r="B904" i="9"/>
  <c r="S903" i="9"/>
  <c r="R903" i="9"/>
  <c r="Q903" i="9"/>
  <c r="P903" i="9"/>
  <c r="N903" i="9"/>
  <c r="L903" i="9"/>
  <c r="J903" i="9"/>
  <c r="H903" i="9"/>
  <c r="F903" i="9"/>
  <c r="D903" i="9"/>
  <c r="B903" i="9"/>
  <c r="S902" i="9"/>
  <c r="R902" i="9"/>
  <c r="Q902" i="9"/>
  <c r="P902" i="9"/>
  <c r="N902" i="9"/>
  <c r="L902" i="9"/>
  <c r="J902" i="9"/>
  <c r="H902" i="9"/>
  <c r="F902" i="9"/>
  <c r="D902" i="9"/>
  <c r="B902" i="9"/>
  <c r="S901" i="9"/>
  <c r="R901" i="9"/>
  <c r="Q901" i="9"/>
  <c r="P901" i="9"/>
  <c r="N901" i="9"/>
  <c r="L901" i="9"/>
  <c r="J901" i="9"/>
  <c r="H901" i="9"/>
  <c r="F901" i="9"/>
  <c r="D901" i="9"/>
  <c r="B901" i="9"/>
  <c r="S900" i="9"/>
  <c r="R900" i="9"/>
  <c r="Q900" i="9"/>
  <c r="P900" i="9"/>
  <c r="N900" i="9"/>
  <c r="L900" i="9"/>
  <c r="J900" i="9"/>
  <c r="H900" i="9"/>
  <c r="F900" i="9"/>
  <c r="D900" i="9"/>
  <c r="B900" i="9"/>
  <c r="S899" i="9"/>
  <c r="R899" i="9"/>
  <c r="Q899" i="9"/>
  <c r="P899" i="9"/>
  <c r="N899" i="9"/>
  <c r="L899" i="9"/>
  <c r="J899" i="9"/>
  <c r="H899" i="9"/>
  <c r="F899" i="9"/>
  <c r="D899" i="9"/>
  <c r="B899" i="9"/>
  <c r="S898" i="9"/>
  <c r="R898" i="9"/>
  <c r="Q898" i="9"/>
  <c r="P898" i="9"/>
  <c r="N898" i="9"/>
  <c r="L898" i="9"/>
  <c r="J898" i="9"/>
  <c r="H898" i="9"/>
  <c r="F898" i="9"/>
  <c r="D898" i="9"/>
  <c r="B898" i="9"/>
  <c r="S897" i="9"/>
  <c r="R897" i="9"/>
  <c r="Q897" i="9"/>
  <c r="P897" i="9"/>
  <c r="N897" i="9"/>
  <c r="L897" i="9"/>
  <c r="J897" i="9"/>
  <c r="H897" i="9"/>
  <c r="F897" i="9"/>
  <c r="D897" i="9"/>
  <c r="B897" i="9"/>
  <c r="S896" i="9"/>
  <c r="R896" i="9"/>
  <c r="Q896" i="9"/>
  <c r="P896" i="9"/>
  <c r="N896" i="9"/>
  <c r="L896" i="9"/>
  <c r="J896" i="9"/>
  <c r="H896" i="9"/>
  <c r="F896" i="9"/>
  <c r="D896" i="9"/>
  <c r="B896" i="9"/>
  <c r="S895" i="9"/>
  <c r="R895" i="9"/>
  <c r="Q895" i="9"/>
  <c r="P895" i="9"/>
  <c r="N895" i="9"/>
  <c r="L895" i="9"/>
  <c r="J895" i="9"/>
  <c r="H895" i="9"/>
  <c r="F895" i="9"/>
  <c r="D895" i="9"/>
  <c r="B895" i="9"/>
  <c r="S894" i="9"/>
  <c r="R894" i="9"/>
  <c r="Q894" i="9"/>
  <c r="P894" i="9"/>
  <c r="N894" i="9"/>
  <c r="L894" i="9"/>
  <c r="J894" i="9"/>
  <c r="H894" i="9"/>
  <c r="F894" i="9"/>
  <c r="D894" i="9"/>
  <c r="B894" i="9"/>
  <c r="S893" i="9"/>
  <c r="R893" i="9"/>
  <c r="Q893" i="9"/>
  <c r="P893" i="9"/>
  <c r="N893" i="9"/>
  <c r="L893" i="9"/>
  <c r="J893" i="9"/>
  <c r="H893" i="9"/>
  <c r="F893" i="9"/>
  <c r="D893" i="9"/>
  <c r="B893" i="9"/>
  <c r="S892" i="9"/>
  <c r="R892" i="9"/>
  <c r="Q892" i="9"/>
  <c r="P892" i="9"/>
  <c r="N892" i="9"/>
  <c r="L892" i="9"/>
  <c r="J892" i="9"/>
  <c r="H892" i="9"/>
  <c r="F892" i="9"/>
  <c r="D892" i="9"/>
  <c r="B892" i="9"/>
  <c r="S891" i="9"/>
  <c r="R891" i="9"/>
  <c r="Q891" i="9"/>
  <c r="P891" i="9"/>
  <c r="N891" i="9"/>
  <c r="L891" i="9"/>
  <c r="J891" i="9"/>
  <c r="H891" i="9"/>
  <c r="F891" i="9"/>
  <c r="D891" i="9"/>
  <c r="B891" i="9"/>
  <c r="C886" i="9"/>
  <c r="C885" i="9"/>
  <c r="S866" i="9"/>
  <c r="R866" i="9"/>
  <c r="Q866" i="9"/>
  <c r="P866" i="9"/>
  <c r="N866" i="9"/>
  <c r="L866" i="9"/>
  <c r="J866" i="9"/>
  <c r="H866" i="9"/>
  <c r="F866" i="9"/>
  <c r="D866" i="9"/>
  <c r="B866" i="9"/>
  <c r="S865" i="9"/>
  <c r="R865" i="9"/>
  <c r="Q865" i="9"/>
  <c r="P865" i="9"/>
  <c r="N865" i="9"/>
  <c r="L865" i="9"/>
  <c r="J865" i="9"/>
  <c r="H865" i="9"/>
  <c r="F865" i="9"/>
  <c r="D865" i="9"/>
  <c r="B865" i="9"/>
  <c r="S864" i="9"/>
  <c r="R864" i="9"/>
  <c r="Q864" i="9"/>
  <c r="P864" i="9"/>
  <c r="N864" i="9"/>
  <c r="L864" i="9"/>
  <c r="J864" i="9"/>
  <c r="H864" i="9"/>
  <c r="F864" i="9"/>
  <c r="D864" i="9"/>
  <c r="B864" i="9"/>
  <c r="S863" i="9"/>
  <c r="R863" i="9"/>
  <c r="Q863" i="9"/>
  <c r="P863" i="9"/>
  <c r="N863" i="9"/>
  <c r="L863" i="9"/>
  <c r="J863" i="9"/>
  <c r="H863" i="9"/>
  <c r="F863" i="9"/>
  <c r="D863" i="9"/>
  <c r="B863" i="9"/>
  <c r="S862" i="9"/>
  <c r="R862" i="9"/>
  <c r="Q862" i="9"/>
  <c r="P862" i="9"/>
  <c r="N862" i="9"/>
  <c r="L862" i="9"/>
  <c r="J862" i="9"/>
  <c r="H862" i="9"/>
  <c r="F862" i="9"/>
  <c r="D862" i="9"/>
  <c r="B862" i="9"/>
  <c r="S861" i="9"/>
  <c r="R861" i="9"/>
  <c r="Q861" i="9"/>
  <c r="P861" i="9"/>
  <c r="N861" i="9"/>
  <c r="L861" i="9"/>
  <c r="J861" i="9"/>
  <c r="H861" i="9"/>
  <c r="F861" i="9"/>
  <c r="D861" i="9"/>
  <c r="B861" i="9"/>
  <c r="S860" i="9"/>
  <c r="R860" i="9"/>
  <c r="Q860" i="9"/>
  <c r="P860" i="9"/>
  <c r="N860" i="9"/>
  <c r="L860" i="9"/>
  <c r="J860" i="9"/>
  <c r="H860" i="9"/>
  <c r="F860" i="9"/>
  <c r="D860" i="9"/>
  <c r="B860" i="9"/>
  <c r="S859" i="9"/>
  <c r="R859" i="9"/>
  <c r="Q859" i="9"/>
  <c r="P859" i="9"/>
  <c r="N859" i="9"/>
  <c r="L859" i="9"/>
  <c r="J859" i="9"/>
  <c r="H859" i="9"/>
  <c r="F859" i="9"/>
  <c r="D859" i="9"/>
  <c r="B859" i="9"/>
  <c r="S858" i="9"/>
  <c r="R858" i="9"/>
  <c r="Q858" i="9"/>
  <c r="P858" i="9"/>
  <c r="N858" i="9"/>
  <c r="L858" i="9"/>
  <c r="J858" i="9"/>
  <c r="H858" i="9"/>
  <c r="F858" i="9"/>
  <c r="D858" i="9"/>
  <c r="B858" i="9"/>
  <c r="S857" i="9"/>
  <c r="R857" i="9"/>
  <c r="Q857" i="9"/>
  <c r="P857" i="9"/>
  <c r="N857" i="9"/>
  <c r="L857" i="9"/>
  <c r="J857" i="9"/>
  <c r="H857" i="9"/>
  <c r="F857" i="9"/>
  <c r="D857" i="9"/>
  <c r="B857" i="9"/>
  <c r="S856" i="9"/>
  <c r="R856" i="9"/>
  <c r="Q856" i="9"/>
  <c r="P856" i="9"/>
  <c r="N856" i="9"/>
  <c r="L856" i="9"/>
  <c r="J856" i="9"/>
  <c r="H856" i="9"/>
  <c r="F856" i="9"/>
  <c r="D856" i="9"/>
  <c r="B856" i="9"/>
  <c r="S855" i="9"/>
  <c r="R855" i="9"/>
  <c r="Q855" i="9"/>
  <c r="P855" i="9"/>
  <c r="N855" i="9"/>
  <c r="L855" i="9"/>
  <c r="J855" i="9"/>
  <c r="H855" i="9"/>
  <c r="F855" i="9"/>
  <c r="D855" i="9"/>
  <c r="B855" i="9"/>
  <c r="S854" i="9"/>
  <c r="R854" i="9"/>
  <c r="Q854" i="9"/>
  <c r="P854" i="9"/>
  <c r="N854" i="9"/>
  <c r="L854" i="9"/>
  <c r="J854" i="9"/>
  <c r="H854" i="9"/>
  <c r="F854" i="9"/>
  <c r="D854" i="9"/>
  <c r="B854" i="9"/>
  <c r="S853" i="9"/>
  <c r="R853" i="9"/>
  <c r="Q853" i="9"/>
  <c r="P853" i="9"/>
  <c r="N853" i="9"/>
  <c r="L853" i="9"/>
  <c r="J853" i="9"/>
  <c r="H853" i="9"/>
  <c r="F853" i="9"/>
  <c r="D853" i="9"/>
  <c r="B853" i="9"/>
  <c r="S852" i="9"/>
  <c r="R852" i="9"/>
  <c r="Q852" i="9"/>
  <c r="P852" i="9"/>
  <c r="N852" i="9"/>
  <c r="L852" i="9"/>
  <c r="J852" i="9"/>
  <c r="H852" i="9"/>
  <c r="F852" i="9"/>
  <c r="D852" i="9"/>
  <c r="B852" i="9"/>
  <c r="S851" i="9"/>
  <c r="R851" i="9"/>
  <c r="Q851" i="9"/>
  <c r="P851" i="9"/>
  <c r="N851" i="9"/>
  <c r="L851" i="9"/>
  <c r="J851" i="9"/>
  <c r="H851" i="9"/>
  <c r="F851" i="9"/>
  <c r="D851" i="9"/>
  <c r="B851" i="9"/>
  <c r="S850" i="9"/>
  <c r="R850" i="9"/>
  <c r="Q850" i="9"/>
  <c r="P850" i="9"/>
  <c r="N850" i="9"/>
  <c r="L850" i="9"/>
  <c r="J850" i="9"/>
  <c r="H850" i="9"/>
  <c r="F850" i="9"/>
  <c r="D850" i="9"/>
  <c r="B850" i="9"/>
  <c r="S849" i="9"/>
  <c r="R849" i="9"/>
  <c r="Q849" i="9"/>
  <c r="P849" i="9"/>
  <c r="N849" i="9"/>
  <c r="L849" i="9"/>
  <c r="J849" i="9"/>
  <c r="H849" i="9"/>
  <c r="F849" i="9"/>
  <c r="D849" i="9"/>
  <c r="B849" i="9"/>
  <c r="C844" i="9"/>
  <c r="C843" i="9"/>
  <c r="S824" i="9"/>
  <c r="R824" i="9"/>
  <c r="Q824" i="9"/>
  <c r="P824" i="9"/>
  <c r="N824" i="9"/>
  <c r="L824" i="9"/>
  <c r="J824" i="9"/>
  <c r="H824" i="9"/>
  <c r="F824" i="9"/>
  <c r="D824" i="9"/>
  <c r="B824" i="9"/>
  <c r="S823" i="9"/>
  <c r="R823" i="9"/>
  <c r="Q823" i="9"/>
  <c r="P823" i="9"/>
  <c r="N823" i="9"/>
  <c r="L823" i="9"/>
  <c r="J823" i="9"/>
  <c r="H823" i="9"/>
  <c r="F823" i="9"/>
  <c r="D823" i="9"/>
  <c r="B823" i="9"/>
  <c r="S822" i="9"/>
  <c r="R822" i="9"/>
  <c r="Q822" i="9"/>
  <c r="P822" i="9"/>
  <c r="N822" i="9"/>
  <c r="L822" i="9"/>
  <c r="J822" i="9"/>
  <c r="H822" i="9"/>
  <c r="F822" i="9"/>
  <c r="D822" i="9"/>
  <c r="B822" i="9"/>
  <c r="S821" i="9"/>
  <c r="R821" i="9"/>
  <c r="Q821" i="9"/>
  <c r="P821" i="9"/>
  <c r="N821" i="9"/>
  <c r="L821" i="9"/>
  <c r="J821" i="9"/>
  <c r="H821" i="9"/>
  <c r="F821" i="9"/>
  <c r="D821" i="9"/>
  <c r="B821" i="9"/>
  <c r="S820" i="9"/>
  <c r="R820" i="9"/>
  <c r="Q820" i="9"/>
  <c r="P820" i="9"/>
  <c r="N820" i="9"/>
  <c r="L820" i="9"/>
  <c r="J820" i="9"/>
  <c r="H820" i="9"/>
  <c r="F820" i="9"/>
  <c r="D820" i="9"/>
  <c r="B820" i="9"/>
  <c r="S819" i="9"/>
  <c r="R819" i="9"/>
  <c r="Q819" i="9"/>
  <c r="P819" i="9"/>
  <c r="N819" i="9"/>
  <c r="L819" i="9"/>
  <c r="J819" i="9"/>
  <c r="H819" i="9"/>
  <c r="F819" i="9"/>
  <c r="D819" i="9"/>
  <c r="B819" i="9"/>
  <c r="S818" i="9"/>
  <c r="R818" i="9"/>
  <c r="Q818" i="9"/>
  <c r="P818" i="9"/>
  <c r="N818" i="9"/>
  <c r="L818" i="9"/>
  <c r="J818" i="9"/>
  <c r="H818" i="9"/>
  <c r="F818" i="9"/>
  <c r="D818" i="9"/>
  <c r="B818" i="9"/>
  <c r="S817" i="9"/>
  <c r="R817" i="9"/>
  <c r="Q817" i="9"/>
  <c r="P817" i="9"/>
  <c r="N817" i="9"/>
  <c r="L817" i="9"/>
  <c r="J817" i="9"/>
  <c r="H817" i="9"/>
  <c r="F817" i="9"/>
  <c r="D817" i="9"/>
  <c r="B817" i="9"/>
  <c r="S816" i="9"/>
  <c r="R816" i="9"/>
  <c r="Q816" i="9"/>
  <c r="P816" i="9"/>
  <c r="N816" i="9"/>
  <c r="L816" i="9"/>
  <c r="J816" i="9"/>
  <c r="H816" i="9"/>
  <c r="F816" i="9"/>
  <c r="D816" i="9"/>
  <c r="B816" i="9"/>
  <c r="S815" i="9"/>
  <c r="R815" i="9"/>
  <c r="Q815" i="9"/>
  <c r="P815" i="9"/>
  <c r="N815" i="9"/>
  <c r="L815" i="9"/>
  <c r="J815" i="9"/>
  <c r="H815" i="9"/>
  <c r="F815" i="9"/>
  <c r="D815" i="9"/>
  <c r="B815" i="9"/>
  <c r="S814" i="9"/>
  <c r="R814" i="9"/>
  <c r="Q814" i="9"/>
  <c r="P814" i="9"/>
  <c r="N814" i="9"/>
  <c r="L814" i="9"/>
  <c r="J814" i="9"/>
  <c r="H814" i="9"/>
  <c r="F814" i="9"/>
  <c r="D814" i="9"/>
  <c r="B814" i="9"/>
  <c r="S813" i="9"/>
  <c r="R813" i="9"/>
  <c r="Q813" i="9"/>
  <c r="P813" i="9"/>
  <c r="N813" i="9"/>
  <c r="L813" i="9"/>
  <c r="J813" i="9"/>
  <c r="H813" i="9"/>
  <c r="F813" i="9"/>
  <c r="D813" i="9"/>
  <c r="B813" i="9"/>
  <c r="S812" i="9"/>
  <c r="R812" i="9"/>
  <c r="Q812" i="9"/>
  <c r="P812" i="9"/>
  <c r="N812" i="9"/>
  <c r="L812" i="9"/>
  <c r="J812" i="9"/>
  <c r="H812" i="9"/>
  <c r="F812" i="9"/>
  <c r="D812" i="9"/>
  <c r="B812" i="9"/>
  <c r="S811" i="9"/>
  <c r="R811" i="9"/>
  <c r="Q811" i="9"/>
  <c r="P811" i="9"/>
  <c r="N811" i="9"/>
  <c r="L811" i="9"/>
  <c r="J811" i="9"/>
  <c r="H811" i="9"/>
  <c r="F811" i="9"/>
  <c r="D811" i="9"/>
  <c r="B811" i="9"/>
  <c r="S810" i="9"/>
  <c r="R810" i="9"/>
  <c r="Q810" i="9"/>
  <c r="P810" i="9"/>
  <c r="N810" i="9"/>
  <c r="L810" i="9"/>
  <c r="J810" i="9"/>
  <c r="H810" i="9"/>
  <c r="F810" i="9"/>
  <c r="D810" i="9"/>
  <c r="B810" i="9"/>
  <c r="S809" i="9"/>
  <c r="R809" i="9"/>
  <c r="Q809" i="9"/>
  <c r="P809" i="9"/>
  <c r="N809" i="9"/>
  <c r="L809" i="9"/>
  <c r="J809" i="9"/>
  <c r="H809" i="9"/>
  <c r="F809" i="9"/>
  <c r="D809" i="9"/>
  <c r="B809" i="9"/>
  <c r="S808" i="9"/>
  <c r="R808" i="9"/>
  <c r="Q808" i="9"/>
  <c r="P808" i="9"/>
  <c r="N808" i="9"/>
  <c r="L808" i="9"/>
  <c r="J808" i="9"/>
  <c r="H808" i="9"/>
  <c r="F808" i="9"/>
  <c r="D808" i="9"/>
  <c r="B808" i="9"/>
  <c r="S807" i="9"/>
  <c r="R807" i="9"/>
  <c r="Q807" i="9"/>
  <c r="P807" i="9"/>
  <c r="N807" i="9"/>
  <c r="L807" i="9"/>
  <c r="J807" i="9"/>
  <c r="H807" i="9"/>
  <c r="F807" i="9"/>
  <c r="D807" i="9"/>
  <c r="B807" i="9"/>
  <c r="C802" i="9"/>
  <c r="C801" i="9"/>
  <c r="S782" i="9"/>
  <c r="R782" i="9"/>
  <c r="Q782" i="9"/>
  <c r="P782" i="9"/>
  <c r="N782" i="9"/>
  <c r="L782" i="9"/>
  <c r="J782" i="9"/>
  <c r="H782" i="9"/>
  <c r="F782" i="9"/>
  <c r="D782" i="9"/>
  <c r="B782" i="9"/>
  <c r="S781" i="9"/>
  <c r="R781" i="9"/>
  <c r="Q781" i="9"/>
  <c r="P781" i="9"/>
  <c r="N781" i="9"/>
  <c r="L781" i="9"/>
  <c r="J781" i="9"/>
  <c r="H781" i="9"/>
  <c r="F781" i="9"/>
  <c r="D781" i="9"/>
  <c r="B781" i="9"/>
  <c r="S780" i="9"/>
  <c r="R780" i="9"/>
  <c r="Q780" i="9"/>
  <c r="P780" i="9"/>
  <c r="N780" i="9"/>
  <c r="L780" i="9"/>
  <c r="J780" i="9"/>
  <c r="H780" i="9"/>
  <c r="F780" i="9"/>
  <c r="D780" i="9"/>
  <c r="B780" i="9"/>
  <c r="S779" i="9"/>
  <c r="R779" i="9"/>
  <c r="Q779" i="9"/>
  <c r="P779" i="9"/>
  <c r="N779" i="9"/>
  <c r="L779" i="9"/>
  <c r="J779" i="9"/>
  <c r="H779" i="9"/>
  <c r="F779" i="9"/>
  <c r="D779" i="9"/>
  <c r="B779" i="9"/>
  <c r="S778" i="9"/>
  <c r="R778" i="9"/>
  <c r="Q778" i="9"/>
  <c r="P778" i="9"/>
  <c r="N778" i="9"/>
  <c r="L778" i="9"/>
  <c r="J778" i="9"/>
  <c r="H778" i="9"/>
  <c r="F778" i="9"/>
  <c r="D778" i="9"/>
  <c r="B778" i="9"/>
  <c r="S777" i="9"/>
  <c r="R777" i="9"/>
  <c r="Q777" i="9"/>
  <c r="P777" i="9"/>
  <c r="N777" i="9"/>
  <c r="L777" i="9"/>
  <c r="J777" i="9"/>
  <c r="H777" i="9"/>
  <c r="F777" i="9"/>
  <c r="D777" i="9"/>
  <c r="B777" i="9"/>
  <c r="S776" i="9"/>
  <c r="R776" i="9"/>
  <c r="Q776" i="9"/>
  <c r="P776" i="9"/>
  <c r="N776" i="9"/>
  <c r="L776" i="9"/>
  <c r="J776" i="9"/>
  <c r="H776" i="9"/>
  <c r="F776" i="9"/>
  <c r="D776" i="9"/>
  <c r="B776" i="9"/>
  <c r="S775" i="9"/>
  <c r="R775" i="9"/>
  <c r="Q775" i="9"/>
  <c r="P775" i="9"/>
  <c r="N775" i="9"/>
  <c r="L775" i="9"/>
  <c r="J775" i="9"/>
  <c r="H775" i="9"/>
  <c r="F775" i="9"/>
  <c r="D775" i="9"/>
  <c r="B775" i="9"/>
  <c r="S774" i="9"/>
  <c r="R774" i="9"/>
  <c r="Q774" i="9"/>
  <c r="P774" i="9"/>
  <c r="N774" i="9"/>
  <c r="L774" i="9"/>
  <c r="J774" i="9"/>
  <c r="H774" i="9"/>
  <c r="F774" i="9"/>
  <c r="D774" i="9"/>
  <c r="B774" i="9"/>
  <c r="S773" i="9"/>
  <c r="R773" i="9"/>
  <c r="Q773" i="9"/>
  <c r="P773" i="9"/>
  <c r="N773" i="9"/>
  <c r="L773" i="9"/>
  <c r="J773" i="9"/>
  <c r="H773" i="9"/>
  <c r="F773" i="9"/>
  <c r="D773" i="9"/>
  <c r="B773" i="9"/>
  <c r="S772" i="9"/>
  <c r="R772" i="9"/>
  <c r="Q772" i="9"/>
  <c r="P772" i="9"/>
  <c r="N772" i="9"/>
  <c r="L772" i="9"/>
  <c r="J772" i="9"/>
  <c r="H772" i="9"/>
  <c r="F772" i="9"/>
  <c r="D772" i="9"/>
  <c r="B772" i="9"/>
  <c r="S771" i="9"/>
  <c r="R771" i="9"/>
  <c r="Q771" i="9"/>
  <c r="P771" i="9"/>
  <c r="N771" i="9"/>
  <c r="L771" i="9"/>
  <c r="J771" i="9"/>
  <c r="H771" i="9"/>
  <c r="F771" i="9"/>
  <c r="D771" i="9"/>
  <c r="B771" i="9"/>
  <c r="S770" i="9"/>
  <c r="R770" i="9"/>
  <c r="Q770" i="9"/>
  <c r="P770" i="9"/>
  <c r="N770" i="9"/>
  <c r="L770" i="9"/>
  <c r="J770" i="9"/>
  <c r="H770" i="9"/>
  <c r="F770" i="9"/>
  <c r="D770" i="9"/>
  <c r="B770" i="9"/>
  <c r="S769" i="9"/>
  <c r="R769" i="9"/>
  <c r="Q769" i="9"/>
  <c r="P769" i="9"/>
  <c r="N769" i="9"/>
  <c r="L769" i="9"/>
  <c r="J769" i="9"/>
  <c r="H769" i="9"/>
  <c r="F769" i="9"/>
  <c r="D769" i="9"/>
  <c r="B769" i="9"/>
  <c r="S768" i="9"/>
  <c r="R768" i="9"/>
  <c r="Q768" i="9"/>
  <c r="P768" i="9"/>
  <c r="N768" i="9"/>
  <c r="L768" i="9"/>
  <c r="J768" i="9"/>
  <c r="H768" i="9"/>
  <c r="F768" i="9"/>
  <c r="D768" i="9"/>
  <c r="B768" i="9"/>
  <c r="S767" i="9"/>
  <c r="R767" i="9"/>
  <c r="Q767" i="9"/>
  <c r="P767" i="9"/>
  <c r="N767" i="9"/>
  <c r="L767" i="9"/>
  <c r="J767" i="9"/>
  <c r="H767" i="9"/>
  <c r="F767" i="9"/>
  <c r="D767" i="9"/>
  <c r="B767" i="9"/>
  <c r="S766" i="9"/>
  <c r="R766" i="9"/>
  <c r="Q766" i="9"/>
  <c r="P766" i="9"/>
  <c r="N766" i="9"/>
  <c r="L766" i="9"/>
  <c r="J766" i="9"/>
  <c r="H766" i="9"/>
  <c r="F766" i="9"/>
  <c r="D766" i="9"/>
  <c r="B766" i="9"/>
  <c r="S765" i="9"/>
  <c r="R765" i="9"/>
  <c r="Q765" i="9"/>
  <c r="P765" i="9"/>
  <c r="N765" i="9"/>
  <c r="L765" i="9"/>
  <c r="J765" i="9"/>
  <c r="H765" i="9"/>
  <c r="F765" i="9"/>
  <c r="D765" i="9"/>
  <c r="B765" i="9"/>
  <c r="C760" i="9"/>
  <c r="C759" i="9"/>
  <c r="S740" i="9"/>
  <c r="R740" i="9"/>
  <c r="Q740" i="9"/>
  <c r="P740" i="9"/>
  <c r="N740" i="9"/>
  <c r="L740" i="9"/>
  <c r="J740" i="9"/>
  <c r="H740" i="9"/>
  <c r="F740" i="9"/>
  <c r="D740" i="9"/>
  <c r="B740" i="9"/>
  <c r="S739" i="9"/>
  <c r="R739" i="9"/>
  <c r="Q739" i="9"/>
  <c r="P739" i="9"/>
  <c r="N739" i="9"/>
  <c r="L739" i="9"/>
  <c r="J739" i="9"/>
  <c r="H739" i="9"/>
  <c r="F739" i="9"/>
  <c r="D739" i="9"/>
  <c r="B739" i="9"/>
  <c r="S738" i="9"/>
  <c r="R738" i="9"/>
  <c r="Q738" i="9"/>
  <c r="P738" i="9"/>
  <c r="N738" i="9"/>
  <c r="L738" i="9"/>
  <c r="J738" i="9"/>
  <c r="H738" i="9"/>
  <c r="F738" i="9"/>
  <c r="D738" i="9"/>
  <c r="B738" i="9"/>
  <c r="S737" i="9"/>
  <c r="R737" i="9"/>
  <c r="Q737" i="9"/>
  <c r="P737" i="9"/>
  <c r="N737" i="9"/>
  <c r="L737" i="9"/>
  <c r="J737" i="9"/>
  <c r="H737" i="9"/>
  <c r="F737" i="9"/>
  <c r="D737" i="9"/>
  <c r="B737" i="9"/>
  <c r="S736" i="9"/>
  <c r="R736" i="9"/>
  <c r="Q736" i="9"/>
  <c r="P736" i="9"/>
  <c r="N736" i="9"/>
  <c r="L736" i="9"/>
  <c r="J736" i="9"/>
  <c r="H736" i="9"/>
  <c r="F736" i="9"/>
  <c r="D736" i="9"/>
  <c r="B736" i="9"/>
  <c r="S735" i="9"/>
  <c r="R735" i="9"/>
  <c r="Q735" i="9"/>
  <c r="P735" i="9"/>
  <c r="N735" i="9"/>
  <c r="L735" i="9"/>
  <c r="J735" i="9"/>
  <c r="H735" i="9"/>
  <c r="F735" i="9"/>
  <c r="D735" i="9"/>
  <c r="B735" i="9"/>
  <c r="S734" i="9"/>
  <c r="R734" i="9"/>
  <c r="Q734" i="9"/>
  <c r="P734" i="9"/>
  <c r="N734" i="9"/>
  <c r="L734" i="9"/>
  <c r="J734" i="9"/>
  <c r="H734" i="9"/>
  <c r="F734" i="9"/>
  <c r="D734" i="9"/>
  <c r="B734" i="9"/>
  <c r="S733" i="9"/>
  <c r="R733" i="9"/>
  <c r="Q733" i="9"/>
  <c r="P733" i="9"/>
  <c r="N733" i="9"/>
  <c r="L733" i="9"/>
  <c r="J733" i="9"/>
  <c r="H733" i="9"/>
  <c r="F733" i="9"/>
  <c r="D733" i="9"/>
  <c r="B733" i="9"/>
  <c r="S732" i="9"/>
  <c r="R732" i="9"/>
  <c r="Q732" i="9"/>
  <c r="P732" i="9"/>
  <c r="N732" i="9"/>
  <c r="L732" i="9"/>
  <c r="J732" i="9"/>
  <c r="H732" i="9"/>
  <c r="F732" i="9"/>
  <c r="D732" i="9"/>
  <c r="B732" i="9"/>
  <c r="S731" i="9"/>
  <c r="R731" i="9"/>
  <c r="Q731" i="9"/>
  <c r="P731" i="9"/>
  <c r="N731" i="9"/>
  <c r="L731" i="9"/>
  <c r="J731" i="9"/>
  <c r="H731" i="9"/>
  <c r="F731" i="9"/>
  <c r="D731" i="9"/>
  <c r="B731" i="9"/>
  <c r="S730" i="9"/>
  <c r="R730" i="9"/>
  <c r="Q730" i="9"/>
  <c r="P730" i="9"/>
  <c r="N730" i="9"/>
  <c r="L730" i="9"/>
  <c r="J730" i="9"/>
  <c r="H730" i="9"/>
  <c r="F730" i="9"/>
  <c r="D730" i="9"/>
  <c r="B730" i="9"/>
  <c r="S729" i="9"/>
  <c r="R729" i="9"/>
  <c r="Q729" i="9"/>
  <c r="P729" i="9"/>
  <c r="N729" i="9"/>
  <c r="L729" i="9"/>
  <c r="J729" i="9"/>
  <c r="H729" i="9"/>
  <c r="F729" i="9"/>
  <c r="D729" i="9"/>
  <c r="B729" i="9"/>
  <c r="S728" i="9"/>
  <c r="R728" i="9"/>
  <c r="Q728" i="9"/>
  <c r="P728" i="9"/>
  <c r="N728" i="9"/>
  <c r="L728" i="9"/>
  <c r="J728" i="9"/>
  <c r="H728" i="9"/>
  <c r="F728" i="9"/>
  <c r="D728" i="9"/>
  <c r="B728" i="9"/>
  <c r="S727" i="9"/>
  <c r="R727" i="9"/>
  <c r="Q727" i="9"/>
  <c r="P727" i="9"/>
  <c r="N727" i="9"/>
  <c r="L727" i="9"/>
  <c r="J727" i="9"/>
  <c r="H727" i="9"/>
  <c r="F727" i="9"/>
  <c r="D727" i="9"/>
  <c r="B727" i="9"/>
  <c r="S726" i="9"/>
  <c r="R726" i="9"/>
  <c r="Q726" i="9"/>
  <c r="P726" i="9"/>
  <c r="N726" i="9"/>
  <c r="L726" i="9"/>
  <c r="J726" i="9"/>
  <c r="H726" i="9"/>
  <c r="F726" i="9"/>
  <c r="D726" i="9"/>
  <c r="B726" i="9"/>
  <c r="S725" i="9"/>
  <c r="R725" i="9"/>
  <c r="Q725" i="9"/>
  <c r="P725" i="9"/>
  <c r="N725" i="9"/>
  <c r="L725" i="9"/>
  <c r="J725" i="9"/>
  <c r="H725" i="9"/>
  <c r="F725" i="9"/>
  <c r="D725" i="9"/>
  <c r="B725" i="9"/>
  <c r="S724" i="9"/>
  <c r="R724" i="9"/>
  <c r="Q724" i="9"/>
  <c r="P724" i="9"/>
  <c r="N724" i="9"/>
  <c r="L724" i="9"/>
  <c r="J724" i="9"/>
  <c r="H724" i="9"/>
  <c r="F724" i="9"/>
  <c r="D724" i="9"/>
  <c r="B724" i="9"/>
  <c r="S723" i="9"/>
  <c r="R723" i="9"/>
  <c r="Q723" i="9"/>
  <c r="P723" i="9"/>
  <c r="N723" i="9"/>
  <c r="L723" i="9"/>
  <c r="J723" i="9"/>
  <c r="H723" i="9"/>
  <c r="F723" i="9"/>
  <c r="D723" i="9"/>
  <c r="B723" i="9"/>
  <c r="C718" i="9"/>
  <c r="C717" i="9"/>
  <c r="S698" i="9"/>
  <c r="R698" i="9"/>
  <c r="Q698" i="9"/>
  <c r="P698" i="9"/>
  <c r="N698" i="9"/>
  <c r="L698" i="9"/>
  <c r="J698" i="9"/>
  <c r="H698" i="9"/>
  <c r="F698" i="9"/>
  <c r="D698" i="9"/>
  <c r="B698" i="9"/>
  <c r="S697" i="9"/>
  <c r="R697" i="9"/>
  <c r="Q697" i="9"/>
  <c r="P697" i="9"/>
  <c r="N697" i="9"/>
  <c r="L697" i="9"/>
  <c r="J697" i="9"/>
  <c r="H697" i="9"/>
  <c r="F697" i="9"/>
  <c r="D697" i="9"/>
  <c r="B697" i="9"/>
  <c r="S696" i="9"/>
  <c r="R696" i="9"/>
  <c r="Q696" i="9"/>
  <c r="P696" i="9"/>
  <c r="N696" i="9"/>
  <c r="L696" i="9"/>
  <c r="J696" i="9"/>
  <c r="H696" i="9"/>
  <c r="F696" i="9"/>
  <c r="D696" i="9"/>
  <c r="B696" i="9"/>
  <c r="S695" i="9"/>
  <c r="R695" i="9"/>
  <c r="Q695" i="9"/>
  <c r="P695" i="9"/>
  <c r="N695" i="9"/>
  <c r="L695" i="9"/>
  <c r="J695" i="9"/>
  <c r="H695" i="9"/>
  <c r="F695" i="9"/>
  <c r="D695" i="9"/>
  <c r="B695" i="9"/>
  <c r="S694" i="9"/>
  <c r="R694" i="9"/>
  <c r="Q694" i="9"/>
  <c r="P694" i="9"/>
  <c r="N694" i="9"/>
  <c r="L694" i="9"/>
  <c r="J694" i="9"/>
  <c r="H694" i="9"/>
  <c r="F694" i="9"/>
  <c r="D694" i="9"/>
  <c r="B694" i="9"/>
  <c r="S693" i="9"/>
  <c r="R693" i="9"/>
  <c r="Q693" i="9"/>
  <c r="P693" i="9"/>
  <c r="N693" i="9"/>
  <c r="L693" i="9"/>
  <c r="J693" i="9"/>
  <c r="H693" i="9"/>
  <c r="F693" i="9"/>
  <c r="D693" i="9"/>
  <c r="B693" i="9"/>
  <c r="S692" i="9"/>
  <c r="R692" i="9"/>
  <c r="Q692" i="9"/>
  <c r="P692" i="9"/>
  <c r="N692" i="9"/>
  <c r="L692" i="9"/>
  <c r="J692" i="9"/>
  <c r="H692" i="9"/>
  <c r="F692" i="9"/>
  <c r="D692" i="9"/>
  <c r="B692" i="9"/>
  <c r="S691" i="9"/>
  <c r="R691" i="9"/>
  <c r="Q691" i="9"/>
  <c r="P691" i="9"/>
  <c r="N691" i="9"/>
  <c r="L691" i="9"/>
  <c r="J691" i="9"/>
  <c r="H691" i="9"/>
  <c r="F691" i="9"/>
  <c r="D691" i="9"/>
  <c r="B691" i="9"/>
  <c r="S690" i="9"/>
  <c r="R690" i="9"/>
  <c r="Q690" i="9"/>
  <c r="P690" i="9"/>
  <c r="N690" i="9"/>
  <c r="L690" i="9"/>
  <c r="J690" i="9"/>
  <c r="H690" i="9"/>
  <c r="F690" i="9"/>
  <c r="D690" i="9"/>
  <c r="B690" i="9"/>
  <c r="S689" i="9"/>
  <c r="R689" i="9"/>
  <c r="Q689" i="9"/>
  <c r="P689" i="9"/>
  <c r="N689" i="9"/>
  <c r="L689" i="9"/>
  <c r="J689" i="9"/>
  <c r="H689" i="9"/>
  <c r="F689" i="9"/>
  <c r="D689" i="9"/>
  <c r="B689" i="9"/>
  <c r="S688" i="9"/>
  <c r="R688" i="9"/>
  <c r="Q688" i="9"/>
  <c r="P688" i="9"/>
  <c r="N688" i="9"/>
  <c r="L688" i="9"/>
  <c r="J688" i="9"/>
  <c r="H688" i="9"/>
  <c r="F688" i="9"/>
  <c r="D688" i="9"/>
  <c r="B688" i="9"/>
  <c r="S687" i="9"/>
  <c r="R687" i="9"/>
  <c r="Q687" i="9"/>
  <c r="P687" i="9"/>
  <c r="N687" i="9"/>
  <c r="L687" i="9"/>
  <c r="J687" i="9"/>
  <c r="H687" i="9"/>
  <c r="F687" i="9"/>
  <c r="D687" i="9"/>
  <c r="B687" i="9"/>
  <c r="S686" i="9"/>
  <c r="R686" i="9"/>
  <c r="Q686" i="9"/>
  <c r="P686" i="9"/>
  <c r="N686" i="9"/>
  <c r="L686" i="9"/>
  <c r="J686" i="9"/>
  <c r="H686" i="9"/>
  <c r="F686" i="9"/>
  <c r="D686" i="9"/>
  <c r="B686" i="9"/>
  <c r="S685" i="9"/>
  <c r="R685" i="9"/>
  <c r="Q685" i="9"/>
  <c r="P685" i="9"/>
  <c r="N685" i="9"/>
  <c r="L685" i="9"/>
  <c r="J685" i="9"/>
  <c r="H685" i="9"/>
  <c r="F685" i="9"/>
  <c r="D685" i="9"/>
  <c r="B685" i="9"/>
  <c r="S684" i="9"/>
  <c r="R684" i="9"/>
  <c r="Q684" i="9"/>
  <c r="P684" i="9"/>
  <c r="N684" i="9"/>
  <c r="L684" i="9"/>
  <c r="J684" i="9"/>
  <c r="H684" i="9"/>
  <c r="F684" i="9"/>
  <c r="D684" i="9"/>
  <c r="B684" i="9"/>
  <c r="S683" i="9"/>
  <c r="R683" i="9"/>
  <c r="Q683" i="9"/>
  <c r="P683" i="9"/>
  <c r="N683" i="9"/>
  <c r="L683" i="9"/>
  <c r="J683" i="9"/>
  <c r="H683" i="9"/>
  <c r="F683" i="9"/>
  <c r="D683" i="9"/>
  <c r="B683" i="9"/>
  <c r="S682" i="9"/>
  <c r="R682" i="9"/>
  <c r="Q682" i="9"/>
  <c r="P682" i="9"/>
  <c r="N682" i="9"/>
  <c r="L682" i="9"/>
  <c r="J682" i="9"/>
  <c r="H682" i="9"/>
  <c r="F682" i="9"/>
  <c r="D682" i="9"/>
  <c r="B682" i="9"/>
  <c r="S681" i="9"/>
  <c r="R681" i="9"/>
  <c r="Q681" i="9"/>
  <c r="P681" i="9"/>
  <c r="N681" i="9"/>
  <c r="L681" i="9"/>
  <c r="J681" i="9"/>
  <c r="H681" i="9"/>
  <c r="F681" i="9"/>
  <c r="D681" i="9"/>
  <c r="B681" i="9"/>
  <c r="C676" i="9"/>
  <c r="C675" i="9"/>
  <c r="S656" i="9"/>
  <c r="R656" i="9"/>
  <c r="Q656" i="9"/>
  <c r="P656" i="9"/>
  <c r="N656" i="9"/>
  <c r="L656" i="9"/>
  <c r="J656" i="9"/>
  <c r="H656" i="9"/>
  <c r="F656" i="9"/>
  <c r="D656" i="9"/>
  <c r="B656" i="9"/>
  <c r="S655" i="9"/>
  <c r="R655" i="9"/>
  <c r="Q655" i="9"/>
  <c r="P655" i="9"/>
  <c r="N655" i="9"/>
  <c r="L655" i="9"/>
  <c r="J655" i="9"/>
  <c r="H655" i="9"/>
  <c r="F655" i="9"/>
  <c r="D655" i="9"/>
  <c r="B655" i="9"/>
  <c r="S654" i="9"/>
  <c r="R654" i="9"/>
  <c r="Q654" i="9"/>
  <c r="P654" i="9"/>
  <c r="N654" i="9"/>
  <c r="L654" i="9"/>
  <c r="J654" i="9"/>
  <c r="H654" i="9"/>
  <c r="F654" i="9"/>
  <c r="D654" i="9"/>
  <c r="B654" i="9"/>
  <c r="S653" i="9"/>
  <c r="R653" i="9"/>
  <c r="Q653" i="9"/>
  <c r="P653" i="9"/>
  <c r="N653" i="9"/>
  <c r="L653" i="9"/>
  <c r="J653" i="9"/>
  <c r="H653" i="9"/>
  <c r="F653" i="9"/>
  <c r="D653" i="9"/>
  <c r="B653" i="9"/>
  <c r="S652" i="9"/>
  <c r="R652" i="9"/>
  <c r="Q652" i="9"/>
  <c r="P652" i="9"/>
  <c r="N652" i="9"/>
  <c r="L652" i="9"/>
  <c r="J652" i="9"/>
  <c r="H652" i="9"/>
  <c r="F652" i="9"/>
  <c r="D652" i="9"/>
  <c r="B652" i="9"/>
  <c r="S651" i="9"/>
  <c r="R651" i="9"/>
  <c r="Q651" i="9"/>
  <c r="P651" i="9"/>
  <c r="N651" i="9"/>
  <c r="L651" i="9"/>
  <c r="J651" i="9"/>
  <c r="H651" i="9"/>
  <c r="F651" i="9"/>
  <c r="D651" i="9"/>
  <c r="B651" i="9"/>
  <c r="S650" i="9"/>
  <c r="R650" i="9"/>
  <c r="Q650" i="9"/>
  <c r="P650" i="9"/>
  <c r="N650" i="9"/>
  <c r="L650" i="9"/>
  <c r="J650" i="9"/>
  <c r="H650" i="9"/>
  <c r="F650" i="9"/>
  <c r="D650" i="9"/>
  <c r="B650" i="9"/>
  <c r="S649" i="9"/>
  <c r="R649" i="9"/>
  <c r="Q649" i="9"/>
  <c r="P649" i="9"/>
  <c r="N649" i="9"/>
  <c r="L649" i="9"/>
  <c r="J649" i="9"/>
  <c r="H649" i="9"/>
  <c r="F649" i="9"/>
  <c r="D649" i="9"/>
  <c r="B649" i="9"/>
  <c r="S648" i="9"/>
  <c r="R648" i="9"/>
  <c r="Q648" i="9"/>
  <c r="P648" i="9"/>
  <c r="N648" i="9"/>
  <c r="L648" i="9"/>
  <c r="J648" i="9"/>
  <c r="H648" i="9"/>
  <c r="F648" i="9"/>
  <c r="D648" i="9"/>
  <c r="B648" i="9"/>
  <c r="S647" i="9"/>
  <c r="R647" i="9"/>
  <c r="Q647" i="9"/>
  <c r="P647" i="9"/>
  <c r="N647" i="9"/>
  <c r="L647" i="9"/>
  <c r="J647" i="9"/>
  <c r="H647" i="9"/>
  <c r="F647" i="9"/>
  <c r="D647" i="9"/>
  <c r="B647" i="9"/>
  <c r="S646" i="9"/>
  <c r="R646" i="9"/>
  <c r="Q646" i="9"/>
  <c r="P646" i="9"/>
  <c r="N646" i="9"/>
  <c r="L646" i="9"/>
  <c r="J646" i="9"/>
  <c r="H646" i="9"/>
  <c r="F646" i="9"/>
  <c r="D646" i="9"/>
  <c r="B646" i="9"/>
  <c r="S645" i="9"/>
  <c r="R645" i="9"/>
  <c r="Q645" i="9"/>
  <c r="P645" i="9"/>
  <c r="N645" i="9"/>
  <c r="L645" i="9"/>
  <c r="J645" i="9"/>
  <c r="H645" i="9"/>
  <c r="F645" i="9"/>
  <c r="D645" i="9"/>
  <c r="B645" i="9"/>
  <c r="S644" i="9"/>
  <c r="R644" i="9"/>
  <c r="Q644" i="9"/>
  <c r="P644" i="9"/>
  <c r="N644" i="9"/>
  <c r="L644" i="9"/>
  <c r="J644" i="9"/>
  <c r="H644" i="9"/>
  <c r="F644" i="9"/>
  <c r="D644" i="9"/>
  <c r="B644" i="9"/>
  <c r="S643" i="9"/>
  <c r="R643" i="9"/>
  <c r="Q643" i="9"/>
  <c r="P643" i="9"/>
  <c r="N643" i="9"/>
  <c r="L643" i="9"/>
  <c r="J643" i="9"/>
  <c r="H643" i="9"/>
  <c r="F643" i="9"/>
  <c r="D643" i="9"/>
  <c r="B643" i="9"/>
  <c r="S642" i="9"/>
  <c r="R642" i="9"/>
  <c r="Q642" i="9"/>
  <c r="P642" i="9"/>
  <c r="N642" i="9"/>
  <c r="L642" i="9"/>
  <c r="J642" i="9"/>
  <c r="H642" i="9"/>
  <c r="F642" i="9"/>
  <c r="D642" i="9"/>
  <c r="B642" i="9"/>
  <c r="S641" i="9"/>
  <c r="R641" i="9"/>
  <c r="Q641" i="9"/>
  <c r="P641" i="9"/>
  <c r="N641" i="9"/>
  <c r="L641" i="9"/>
  <c r="J641" i="9"/>
  <c r="H641" i="9"/>
  <c r="F641" i="9"/>
  <c r="D641" i="9"/>
  <c r="B641" i="9"/>
  <c r="S640" i="9"/>
  <c r="R640" i="9"/>
  <c r="Q640" i="9"/>
  <c r="P640" i="9"/>
  <c r="N640" i="9"/>
  <c r="L640" i="9"/>
  <c r="J640" i="9"/>
  <c r="H640" i="9"/>
  <c r="F640" i="9"/>
  <c r="D640" i="9"/>
  <c r="B640" i="9"/>
  <c r="S639" i="9"/>
  <c r="R639" i="9"/>
  <c r="Q639" i="9"/>
  <c r="P639" i="9"/>
  <c r="N639" i="9"/>
  <c r="L639" i="9"/>
  <c r="J639" i="9"/>
  <c r="H639" i="9"/>
  <c r="F639" i="9"/>
  <c r="D639" i="9"/>
  <c r="B639" i="9"/>
  <c r="C634" i="9"/>
  <c r="C633" i="9"/>
  <c r="S614" i="9"/>
  <c r="R614" i="9"/>
  <c r="Q614" i="9"/>
  <c r="P614" i="9"/>
  <c r="N614" i="9"/>
  <c r="L614" i="9"/>
  <c r="J614" i="9"/>
  <c r="H614" i="9"/>
  <c r="F614" i="9"/>
  <c r="D614" i="9"/>
  <c r="B614" i="9"/>
  <c r="S613" i="9"/>
  <c r="R613" i="9"/>
  <c r="Q613" i="9"/>
  <c r="P613" i="9"/>
  <c r="N613" i="9"/>
  <c r="L613" i="9"/>
  <c r="J613" i="9"/>
  <c r="H613" i="9"/>
  <c r="F613" i="9"/>
  <c r="D613" i="9"/>
  <c r="B613" i="9"/>
  <c r="S612" i="9"/>
  <c r="R612" i="9"/>
  <c r="Q612" i="9"/>
  <c r="P612" i="9"/>
  <c r="N612" i="9"/>
  <c r="L612" i="9"/>
  <c r="J612" i="9"/>
  <c r="H612" i="9"/>
  <c r="F612" i="9"/>
  <c r="D612" i="9"/>
  <c r="B612" i="9"/>
  <c r="S611" i="9"/>
  <c r="R611" i="9"/>
  <c r="Q611" i="9"/>
  <c r="P611" i="9"/>
  <c r="N611" i="9"/>
  <c r="L611" i="9"/>
  <c r="J611" i="9"/>
  <c r="H611" i="9"/>
  <c r="F611" i="9"/>
  <c r="D611" i="9"/>
  <c r="B611" i="9"/>
  <c r="S610" i="9"/>
  <c r="R610" i="9"/>
  <c r="Q610" i="9"/>
  <c r="P610" i="9"/>
  <c r="N610" i="9"/>
  <c r="L610" i="9"/>
  <c r="J610" i="9"/>
  <c r="H610" i="9"/>
  <c r="F610" i="9"/>
  <c r="D610" i="9"/>
  <c r="B610" i="9"/>
  <c r="S609" i="9"/>
  <c r="R609" i="9"/>
  <c r="Q609" i="9"/>
  <c r="P609" i="9"/>
  <c r="N609" i="9"/>
  <c r="L609" i="9"/>
  <c r="J609" i="9"/>
  <c r="H609" i="9"/>
  <c r="F609" i="9"/>
  <c r="D609" i="9"/>
  <c r="B609" i="9"/>
  <c r="S608" i="9"/>
  <c r="R608" i="9"/>
  <c r="Q608" i="9"/>
  <c r="P608" i="9"/>
  <c r="N608" i="9"/>
  <c r="L608" i="9"/>
  <c r="J608" i="9"/>
  <c r="H608" i="9"/>
  <c r="F608" i="9"/>
  <c r="D608" i="9"/>
  <c r="B608" i="9"/>
  <c r="S607" i="9"/>
  <c r="R607" i="9"/>
  <c r="Q607" i="9"/>
  <c r="P607" i="9"/>
  <c r="N607" i="9"/>
  <c r="L607" i="9"/>
  <c r="J607" i="9"/>
  <c r="H607" i="9"/>
  <c r="F607" i="9"/>
  <c r="D607" i="9"/>
  <c r="B607" i="9"/>
  <c r="S606" i="9"/>
  <c r="R606" i="9"/>
  <c r="Q606" i="9"/>
  <c r="P606" i="9"/>
  <c r="N606" i="9"/>
  <c r="L606" i="9"/>
  <c r="J606" i="9"/>
  <c r="H606" i="9"/>
  <c r="F606" i="9"/>
  <c r="D606" i="9"/>
  <c r="B606" i="9"/>
  <c r="S605" i="9"/>
  <c r="R605" i="9"/>
  <c r="Q605" i="9"/>
  <c r="P605" i="9"/>
  <c r="N605" i="9"/>
  <c r="L605" i="9"/>
  <c r="J605" i="9"/>
  <c r="H605" i="9"/>
  <c r="F605" i="9"/>
  <c r="D605" i="9"/>
  <c r="B605" i="9"/>
  <c r="S604" i="9"/>
  <c r="R604" i="9"/>
  <c r="Q604" i="9"/>
  <c r="P604" i="9"/>
  <c r="N604" i="9"/>
  <c r="L604" i="9"/>
  <c r="J604" i="9"/>
  <c r="H604" i="9"/>
  <c r="F604" i="9"/>
  <c r="D604" i="9"/>
  <c r="B604" i="9"/>
  <c r="S603" i="9"/>
  <c r="R603" i="9"/>
  <c r="Q603" i="9"/>
  <c r="P603" i="9"/>
  <c r="N603" i="9"/>
  <c r="L603" i="9"/>
  <c r="J603" i="9"/>
  <c r="H603" i="9"/>
  <c r="F603" i="9"/>
  <c r="D603" i="9"/>
  <c r="B603" i="9"/>
  <c r="S602" i="9"/>
  <c r="R602" i="9"/>
  <c r="Q602" i="9"/>
  <c r="P602" i="9"/>
  <c r="N602" i="9"/>
  <c r="L602" i="9"/>
  <c r="J602" i="9"/>
  <c r="H602" i="9"/>
  <c r="F602" i="9"/>
  <c r="D602" i="9"/>
  <c r="B602" i="9"/>
  <c r="S601" i="9"/>
  <c r="R601" i="9"/>
  <c r="Q601" i="9"/>
  <c r="P601" i="9"/>
  <c r="N601" i="9"/>
  <c r="L601" i="9"/>
  <c r="J601" i="9"/>
  <c r="H601" i="9"/>
  <c r="F601" i="9"/>
  <c r="D601" i="9"/>
  <c r="B601" i="9"/>
  <c r="S600" i="9"/>
  <c r="R600" i="9"/>
  <c r="Q600" i="9"/>
  <c r="P600" i="9"/>
  <c r="N600" i="9"/>
  <c r="L600" i="9"/>
  <c r="J600" i="9"/>
  <c r="H600" i="9"/>
  <c r="F600" i="9"/>
  <c r="D600" i="9"/>
  <c r="B600" i="9"/>
  <c r="S599" i="9"/>
  <c r="R599" i="9"/>
  <c r="Q599" i="9"/>
  <c r="P599" i="9"/>
  <c r="N599" i="9"/>
  <c r="L599" i="9"/>
  <c r="J599" i="9"/>
  <c r="H599" i="9"/>
  <c r="F599" i="9"/>
  <c r="D599" i="9"/>
  <c r="B599" i="9"/>
  <c r="S598" i="9"/>
  <c r="R598" i="9"/>
  <c r="Q598" i="9"/>
  <c r="P598" i="9"/>
  <c r="N598" i="9"/>
  <c r="L598" i="9"/>
  <c r="J598" i="9"/>
  <c r="H598" i="9"/>
  <c r="F598" i="9"/>
  <c r="D598" i="9"/>
  <c r="B598" i="9"/>
  <c r="S597" i="9"/>
  <c r="R597" i="9"/>
  <c r="Q597" i="9"/>
  <c r="P597" i="9"/>
  <c r="N597" i="9"/>
  <c r="L597" i="9"/>
  <c r="J597" i="9"/>
  <c r="H597" i="9"/>
  <c r="F597" i="9"/>
  <c r="D597" i="9"/>
  <c r="B597" i="9"/>
  <c r="C592" i="9"/>
  <c r="C591" i="9"/>
  <c r="S572" i="9"/>
  <c r="R572" i="9"/>
  <c r="Q572" i="9"/>
  <c r="P572" i="9"/>
  <c r="N572" i="9"/>
  <c r="L572" i="9"/>
  <c r="J572" i="9"/>
  <c r="H572" i="9"/>
  <c r="F572" i="9"/>
  <c r="D572" i="9"/>
  <c r="B572" i="9"/>
  <c r="S571" i="9"/>
  <c r="R571" i="9"/>
  <c r="Q571" i="9"/>
  <c r="P571" i="9"/>
  <c r="N571" i="9"/>
  <c r="L571" i="9"/>
  <c r="J571" i="9"/>
  <c r="H571" i="9"/>
  <c r="F571" i="9"/>
  <c r="D571" i="9"/>
  <c r="B571" i="9"/>
  <c r="S570" i="9"/>
  <c r="R570" i="9"/>
  <c r="Q570" i="9"/>
  <c r="P570" i="9"/>
  <c r="N570" i="9"/>
  <c r="L570" i="9"/>
  <c r="J570" i="9"/>
  <c r="H570" i="9"/>
  <c r="F570" i="9"/>
  <c r="D570" i="9"/>
  <c r="B570" i="9"/>
  <c r="S569" i="9"/>
  <c r="R569" i="9"/>
  <c r="Q569" i="9"/>
  <c r="P569" i="9"/>
  <c r="N569" i="9"/>
  <c r="L569" i="9"/>
  <c r="J569" i="9"/>
  <c r="H569" i="9"/>
  <c r="F569" i="9"/>
  <c r="D569" i="9"/>
  <c r="B569" i="9"/>
  <c r="S568" i="9"/>
  <c r="R568" i="9"/>
  <c r="Q568" i="9"/>
  <c r="P568" i="9"/>
  <c r="N568" i="9"/>
  <c r="L568" i="9"/>
  <c r="J568" i="9"/>
  <c r="H568" i="9"/>
  <c r="F568" i="9"/>
  <c r="D568" i="9"/>
  <c r="B568" i="9"/>
  <c r="S567" i="9"/>
  <c r="R567" i="9"/>
  <c r="Q567" i="9"/>
  <c r="P567" i="9"/>
  <c r="N567" i="9"/>
  <c r="L567" i="9"/>
  <c r="J567" i="9"/>
  <c r="H567" i="9"/>
  <c r="F567" i="9"/>
  <c r="D567" i="9"/>
  <c r="B567" i="9"/>
  <c r="S566" i="9"/>
  <c r="R566" i="9"/>
  <c r="Q566" i="9"/>
  <c r="P566" i="9"/>
  <c r="N566" i="9"/>
  <c r="L566" i="9"/>
  <c r="J566" i="9"/>
  <c r="H566" i="9"/>
  <c r="F566" i="9"/>
  <c r="D566" i="9"/>
  <c r="B566" i="9"/>
  <c r="S565" i="9"/>
  <c r="R565" i="9"/>
  <c r="Q565" i="9"/>
  <c r="P565" i="9"/>
  <c r="N565" i="9"/>
  <c r="L565" i="9"/>
  <c r="J565" i="9"/>
  <c r="H565" i="9"/>
  <c r="F565" i="9"/>
  <c r="D565" i="9"/>
  <c r="B565" i="9"/>
  <c r="S564" i="9"/>
  <c r="R564" i="9"/>
  <c r="Q564" i="9"/>
  <c r="P564" i="9"/>
  <c r="N564" i="9"/>
  <c r="L564" i="9"/>
  <c r="J564" i="9"/>
  <c r="H564" i="9"/>
  <c r="F564" i="9"/>
  <c r="D564" i="9"/>
  <c r="B564" i="9"/>
  <c r="S563" i="9"/>
  <c r="R563" i="9"/>
  <c r="Q563" i="9"/>
  <c r="P563" i="9"/>
  <c r="N563" i="9"/>
  <c r="L563" i="9"/>
  <c r="J563" i="9"/>
  <c r="H563" i="9"/>
  <c r="F563" i="9"/>
  <c r="D563" i="9"/>
  <c r="B563" i="9"/>
  <c r="S562" i="9"/>
  <c r="R562" i="9"/>
  <c r="Q562" i="9"/>
  <c r="P562" i="9"/>
  <c r="N562" i="9"/>
  <c r="L562" i="9"/>
  <c r="J562" i="9"/>
  <c r="H562" i="9"/>
  <c r="F562" i="9"/>
  <c r="D562" i="9"/>
  <c r="B562" i="9"/>
  <c r="S561" i="9"/>
  <c r="R561" i="9"/>
  <c r="Q561" i="9"/>
  <c r="P561" i="9"/>
  <c r="N561" i="9"/>
  <c r="L561" i="9"/>
  <c r="J561" i="9"/>
  <c r="H561" i="9"/>
  <c r="F561" i="9"/>
  <c r="D561" i="9"/>
  <c r="B561" i="9"/>
  <c r="S560" i="9"/>
  <c r="R560" i="9"/>
  <c r="Q560" i="9"/>
  <c r="P560" i="9"/>
  <c r="N560" i="9"/>
  <c r="L560" i="9"/>
  <c r="J560" i="9"/>
  <c r="H560" i="9"/>
  <c r="F560" i="9"/>
  <c r="D560" i="9"/>
  <c r="B560" i="9"/>
  <c r="S559" i="9"/>
  <c r="R559" i="9"/>
  <c r="Q559" i="9"/>
  <c r="P559" i="9"/>
  <c r="N559" i="9"/>
  <c r="L559" i="9"/>
  <c r="J559" i="9"/>
  <c r="H559" i="9"/>
  <c r="F559" i="9"/>
  <c r="D559" i="9"/>
  <c r="B559" i="9"/>
  <c r="S558" i="9"/>
  <c r="R558" i="9"/>
  <c r="Q558" i="9"/>
  <c r="P558" i="9"/>
  <c r="N558" i="9"/>
  <c r="L558" i="9"/>
  <c r="J558" i="9"/>
  <c r="H558" i="9"/>
  <c r="F558" i="9"/>
  <c r="D558" i="9"/>
  <c r="B558" i="9"/>
  <c r="S557" i="9"/>
  <c r="R557" i="9"/>
  <c r="Q557" i="9"/>
  <c r="P557" i="9"/>
  <c r="N557" i="9"/>
  <c r="L557" i="9"/>
  <c r="J557" i="9"/>
  <c r="H557" i="9"/>
  <c r="F557" i="9"/>
  <c r="D557" i="9"/>
  <c r="B557" i="9"/>
  <c r="S556" i="9"/>
  <c r="R556" i="9"/>
  <c r="Q556" i="9"/>
  <c r="P556" i="9"/>
  <c r="N556" i="9"/>
  <c r="L556" i="9"/>
  <c r="J556" i="9"/>
  <c r="H556" i="9"/>
  <c r="F556" i="9"/>
  <c r="D556" i="9"/>
  <c r="B556" i="9"/>
  <c r="S555" i="9"/>
  <c r="R555" i="9"/>
  <c r="Q555" i="9"/>
  <c r="P555" i="9"/>
  <c r="N555" i="9"/>
  <c r="L555" i="9"/>
  <c r="J555" i="9"/>
  <c r="H555" i="9"/>
  <c r="F555" i="9"/>
  <c r="D555" i="9"/>
  <c r="B555" i="9"/>
  <c r="C550" i="9"/>
  <c r="C549" i="9"/>
  <c r="S530" i="9"/>
  <c r="R530" i="9"/>
  <c r="Q530" i="9"/>
  <c r="P530" i="9"/>
  <c r="N530" i="9"/>
  <c r="L530" i="9"/>
  <c r="J530" i="9"/>
  <c r="H530" i="9"/>
  <c r="F530" i="9"/>
  <c r="D530" i="9"/>
  <c r="B530" i="9"/>
  <c r="S529" i="9"/>
  <c r="R529" i="9"/>
  <c r="Q529" i="9"/>
  <c r="P529" i="9"/>
  <c r="N529" i="9"/>
  <c r="L529" i="9"/>
  <c r="J529" i="9"/>
  <c r="H529" i="9"/>
  <c r="F529" i="9"/>
  <c r="D529" i="9"/>
  <c r="B529" i="9"/>
  <c r="S528" i="9"/>
  <c r="R528" i="9"/>
  <c r="Q528" i="9"/>
  <c r="P528" i="9"/>
  <c r="N528" i="9"/>
  <c r="L528" i="9"/>
  <c r="J528" i="9"/>
  <c r="H528" i="9"/>
  <c r="F528" i="9"/>
  <c r="D528" i="9"/>
  <c r="B528" i="9"/>
  <c r="S527" i="9"/>
  <c r="R527" i="9"/>
  <c r="Q527" i="9"/>
  <c r="P527" i="9"/>
  <c r="N527" i="9"/>
  <c r="L527" i="9"/>
  <c r="J527" i="9"/>
  <c r="H527" i="9"/>
  <c r="F527" i="9"/>
  <c r="D527" i="9"/>
  <c r="B527" i="9"/>
  <c r="S526" i="9"/>
  <c r="R526" i="9"/>
  <c r="Q526" i="9"/>
  <c r="P526" i="9"/>
  <c r="N526" i="9"/>
  <c r="L526" i="9"/>
  <c r="J526" i="9"/>
  <c r="H526" i="9"/>
  <c r="F526" i="9"/>
  <c r="D526" i="9"/>
  <c r="B526" i="9"/>
  <c r="S525" i="9"/>
  <c r="R525" i="9"/>
  <c r="Q525" i="9"/>
  <c r="P525" i="9"/>
  <c r="N525" i="9"/>
  <c r="L525" i="9"/>
  <c r="J525" i="9"/>
  <c r="H525" i="9"/>
  <c r="F525" i="9"/>
  <c r="D525" i="9"/>
  <c r="B525" i="9"/>
  <c r="S524" i="9"/>
  <c r="R524" i="9"/>
  <c r="Q524" i="9"/>
  <c r="P524" i="9"/>
  <c r="N524" i="9"/>
  <c r="L524" i="9"/>
  <c r="J524" i="9"/>
  <c r="H524" i="9"/>
  <c r="F524" i="9"/>
  <c r="D524" i="9"/>
  <c r="B524" i="9"/>
  <c r="S523" i="9"/>
  <c r="R523" i="9"/>
  <c r="Q523" i="9"/>
  <c r="P523" i="9"/>
  <c r="N523" i="9"/>
  <c r="L523" i="9"/>
  <c r="J523" i="9"/>
  <c r="H523" i="9"/>
  <c r="F523" i="9"/>
  <c r="D523" i="9"/>
  <c r="B523" i="9"/>
  <c r="S522" i="9"/>
  <c r="R522" i="9"/>
  <c r="Q522" i="9"/>
  <c r="P522" i="9"/>
  <c r="N522" i="9"/>
  <c r="L522" i="9"/>
  <c r="J522" i="9"/>
  <c r="H522" i="9"/>
  <c r="F522" i="9"/>
  <c r="D522" i="9"/>
  <c r="B522" i="9"/>
  <c r="S521" i="9"/>
  <c r="R521" i="9"/>
  <c r="Q521" i="9"/>
  <c r="P521" i="9"/>
  <c r="N521" i="9"/>
  <c r="L521" i="9"/>
  <c r="J521" i="9"/>
  <c r="H521" i="9"/>
  <c r="F521" i="9"/>
  <c r="D521" i="9"/>
  <c r="B521" i="9"/>
  <c r="S520" i="9"/>
  <c r="R520" i="9"/>
  <c r="Q520" i="9"/>
  <c r="P520" i="9"/>
  <c r="N520" i="9"/>
  <c r="L520" i="9"/>
  <c r="J520" i="9"/>
  <c r="H520" i="9"/>
  <c r="F520" i="9"/>
  <c r="D520" i="9"/>
  <c r="B520" i="9"/>
  <c r="S519" i="9"/>
  <c r="R519" i="9"/>
  <c r="Q519" i="9"/>
  <c r="P519" i="9"/>
  <c r="N519" i="9"/>
  <c r="L519" i="9"/>
  <c r="J519" i="9"/>
  <c r="H519" i="9"/>
  <c r="F519" i="9"/>
  <c r="D519" i="9"/>
  <c r="B519" i="9"/>
  <c r="S518" i="9"/>
  <c r="R518" i="9"/>
  <c r="Q518" i="9"/>
  <c r="P518" i="9"/>
  <c r="N518" i="9"/>
  <c r="L518" i="9"/>
  <c r="J518" i="9"/>
  <c r="H518" i="9"/>
  <c r="F518" i="9"/>
  <c r="D518" i="9"/>
  <c r="B518" i="9"/>
  <c r="S517" i="9"/>
  <c r="R517" i="9"/>
  <c r="Q517" i="9"/>
  <c r="P517" i="9"/>
  <c r="N517" i="9"/>
  <c r="L517" i="9"/>
  <c r="J517" i="9"/>
  <c r="H517" i="9"/>
  <c r="F517" i="9"/>
  <c r="D517" i="9"/>
  <c r="B517" i="9"/>
  <c r="S516" i="9"/>
  <c r="R516" i="9"/>
  <c r="Q516" i="9"/>
  <c r="P516" i="9"/>
  <c r="N516" i="9"/>
  <c r="L516" i="9"/>
  <c r="J516" i="9"/>
  <c r="H516" i="9"/>
  <c r="F516" i="9"/>
  <c r="D516" i="9"/>
  <c r="B516" i="9"/>
  <c r="S515" i="9"/>
  <c r="R515" i="9"/>
  <c r="Q515" i="9"/>
  <c r="P515" i="9"/>
  <c r="N515" i="9"/>
  <c r="L515" i="9"/>
  <c r="J515" i="9"/>
  <c r="H515" i="9"/>
  <c r="F515" i="9"/>
  <c r="D515" i="9"/>
  <c r="B515" i="9"/>
  <c r="S514" i="9"/>
  <c r="R514" i="9"/>
  <c r="Q514" i="9"/>
  <c r="P514" i="9"/>
  <c r="N514" i="9"/>
  <c r="L514" i="9"/>
  <c r="J514" i="9"/>
  <c r="H514" i="9"/>
  <c r="F514" i="9"/>
  <c r="D514" i="9"/>
  <c r="B514" i="9"/>
  <c r="S513" i="9"/>
  <c r="R513" i="9"/>
  <c r="Q513" i="9"/>
  <c r="P513" i="9"/>
  <c r="N513" i="9"/>
  <c r="L513" i="9"/>
  <c r="J513" i="9"/>
  <c r="H513" i="9"/>
  <c r="F513" i="9"/>
  <c r="D513" i="9"/>
  <c r="B513" i="9"/>
  <c r="C508" i="9"/>
  <c r="C507" i="9"/>
  <c r="S488" i="9"/>
  <c r="R488" i="9"/>
  <c r="Q488" i="9"/>
  <c r="P488" i="9"/>
  <c r="N488" i="9"/>
  <c r="L488" i="9"/>
  <c r="J488" i="9"/>
  <c r="H488" i="9"/>
  <c r="F488" i="9"/>
  <c r="D488" i="9"/>
  <c r="B488" i="9"/>
  <c r="S487" i="9"/>
  <c r="R487" i="9"/>
  <c r="Q487" i="9"/>
  <c r="P487" i="9"/>
  <c r="N487" i="9"/>
  <c r="L487" i="9"/>
  <c r="J487" i="9"/>
  <c r="H487" i="9"/>
  <c r="F487" i="9"/>
  <c r="D487" i="9"/>
  <c r="B487" i="9"/>
  <c r="S486" i="9"/>
  <c r="R486" i="9"/>
  <c r="Q486" i="9"/>
  <c r="P486" i="9"/>
  <c r="N486" i="9"/>
  <c r="L486" i="9"/>
  <c r="J486" i="9"/>
  <c r="H486" i="9"/>
  <c r="F486" i="9"/>
  <c r="D486" i="9"/>
  <c r="B486" i="9"/>
  <c r="S485" i="9"/>
  <c r="R485" i="9"/>
  <c r="Q485" i="9"/>
  <c r="P485" i="9"/>
  <c r="N485" i="9"/>
  <c r="L485" i="9"/>
  <c r="J485" i="9"/>
  <c r="H485" i="9"/>
  <c r="F485" i="9"/>
  <c r="D485" i="9"/>
  <c r="B485" i="9"/>
  <c r="S484" i="9"/>
  <c r="R484" i="9"/>
  <c r="Q484" i="9"/>
  <c r="P484" i="9"/>
  <c r="N484" i="9"/>
  <c r="L484" i="9"/>
  <c r="J484" i="9"/>
  <c r="H484" i="9"/>
  <c r="F484" i="9"/>
  <c r="D484" i="9"/>
  <c r="B484" i="9"/>
  <c r="S483" i="9"/>
  <c r="R483" i="9"/>
  <c r="Q483" i="9"/>
  <c r="P483" i="9"/>
  <c r="N483" i="9"/>
  <c r="L483" i="9"/>
  <c r="J483" i="9"/>
  <c r="H483" i="9"/>
  <c r="F483" i="9"/>
  <c r="D483" i="9"/>
  <c r="B483" i="9"/>
  <c r="S482" i="9"/>
  <c r="R482" i="9"/>
  <c r="Q482" i="9"/>
  <c r="P482" i="9"/>
  <c r="N482" i="9"/>
  <c r="L482" i="9"/>
  <c r="J482" i="9"/>
  <c r="H482" i="9"/>
  <c r="F482" i="9"/>
  <c r="D482" i="9"/>
  <c r="B482" i="9"/>
  <c r="S481" i="9"/>
  <c r="R481" i="9"/>
  <c r="Q481" i="9"/>
  <c r="P481" i="9"/>
  <c r="N481" i="9"/>
  <c r="L481" i="9"/>
  <c r="J481" i="9"/>
  <c r="H481" i="9"/>
  <c r="F481" i="9"/>
  <c r="D481" i="9"/>
  <c r="B481" i="9"/>
  <c r="S480" i="9"/>
  <c r="R480" i="9"/>
  <c r="Q480" i="9"/>
  <c r="P480" i="9"/>
  <c r="N480" i="9"/>
  <c r="L480" i="9"/>
  <c r="J480" i="9"/>
  <c r="H480" i="9"/>
  <c r="F480" i="9"/>
  <c r="D480" i="9"/>
  <c r="B480" i="9"/>
  <c r="S479" i="9"/>
  <c r="R479" i="9"/>
  <c r="Q479" i="9"/>
  <c r="P479" i="9"/>
  <c r="N479" i="9"/>
  <c r="L479" i="9"/>
  <c r="J479" i="9"/>
  <c r="H479" i="9"/>
  <c r="F479" i="9"/>
  <c r="D479" i="9"/>
  <c r="B479" i="9"/>
  <c r="S478" i="9"/>
  <c r="R478" i="9"/>
  <c r="Q478" i="9"/>
  <c r="P478" i="9"/>
  <c r="N478" i="9"/>
  <c r="L478" i="9"/>
  <c r="J478" i="9"/>
  <c r="H478" i="9"/>
  <c r="F478" i="9"/>
  <c r="D478" i="9"/>
  <c r="B478" i="9"/>
  <c r="S477" i="9"/>
  <c r="R477" i="9"/>
  <c r="Q477" i="9"/>
  <c r="P477" i="9"/>
  <c r="N477" i="9"/>
  <c r="L477" i="9"/>
  <c r="J477" i="9"/>
  <c r="H477" i="9"/>
  <c r="F477" i="9"/>
  <c r="D477" i="9"/>
  <c r="B477" i="9"/>
  <c r="S476" i="9"/>
  <c r="R476" i="9"/>
  <c r="Q476" i="9"/>
  <c r="P476" i="9"/>
  <c r="N476" i="9"/>
  <c r="L476" i="9"/>
  <c r="J476" i="9"/>
  <c r="H476" i="9"/>
  <c r="F476" i="9"/>
  <c r="D476" i="9"/>
  <c r="B476" i="9"/>
  <c r="S475" i="9"/>
  <c r="R475" i="9"/>
  <c r="Q475" i="9"/>
  <c r="P475" i="9"/>
  <c r="N475" i="9"/>
  <c r="L475" i="9"/>
  <c r="J475" i="9"/>
  <c r="H475" i="9"/>
  <c r="F475" i="9"/>
  <c r="D475" i="9"/>
  <c r="B475" i="9"/>
  <c r="S474" i="9"/>
  <c r="R474" i="9"/>
  <c r="Q474" i="9"/>
  <c r="P474" i="9"/>
  <c r="N474" i="9"/>
  <c r="L474" i="9"/>
  <c r="J474" i="9"/>
  <c r="H474" i="9"/>
  <c r="F474" i="9"/>
  <c r="D474" i="9"/>
  <c r="B474" i="9"/>
  <c r="S473" i="9"/>
  <c r="R473" i="9"/>
  <c r="Q473" i="9"/>
  <c r="P473" i="9"/>
  <c r="N473" i="9"/>
  <c r="L473" i="9"/>
  <c r="J473" i="9"/>
  <c r="H473" i="9"/>
  <c r="F473" i="9"/>
  <c r="D473" i="9"/>
  <c r="B473" i="9"/>
  <c r="S472" i="9"/>
  <c r="R472" i="9"/>
  <c r="Q472" i="9"/>
  <c r="P472" i="9"/>
  <c r="N472" i="9"/>
  <c r="L472" i="9"/>
  <c r="J472" i="9"/>
  <c r="H472" i="9"/>
  <c r="F472" i="9"/>
  <c r="D472" i="9"/>
  <c r="B472" i="9"/>
  <c r="S471" i="9"/>
  <c r="R471" i="9"/>
  <c r="Q471" i="9"/>
  <c r="P471" i="9"/>
  <c r="N471" i="9"/>
  <c r="L471" i="9"/>
  <c r="J471" i="9"/>
  <c r="H471" i="9"/>
  <c r="F471" i="9"/>
  <c r="D471" i="9"/>
  <c r="B471" i="9"/>
  <c r="C466" i="9"/>
  <c r="C465" i="9"/>
  <c r="S446" i="9"/>
  <c r="R446" i="9"/>
  <c r="Q446" i="9"/>
  <c r="P446" i="9"/>
  <c r="N446" i="9"/>
  <c r="L446" i="9"/>
  <c r="J446" i="9"/>
  <c r="H446" i="9"/>
  <c r="F446" i="9"/>
  <c r="D446" i="9"/>
  <c r="B446" i="9"/>
  <c r="S445" i="9"/>
  <c r="R445" i="9"/>
  <c r="Q445" i="9"/>
  <c r="P445" i="9"/>
  <c r="N445" i="9"/>
  <c r="L445" i="9"/>
  <c r="J445" i="9"/>
  <c r="H445" i="9"/>
  <c r="F445" i="9"/>
  <c r="D445" i="9"/>
  <c r="B445" i="9"/>
  <c r="S444" i="9"/>
  <c r="R444" i="9"/>
  <c r="Q444" i="9"/>
  <c r="P444" i="9"/>
  <c r="N444" i="9"/>
  <c r="L444" i="9"/>
  <c r="J444" i="9"/>
  <c r="H444" i="9"/>
  <c r="F444" i="9"/>
  <c r="D444" i="9"/>
  <c r="B444" i="9"/>
  <c r="S443" i="9"/>
  <c r="R443" i="9"/>
  <c r="Q443" i="9"/>
  <c r="P443" i="9"/>
  <c r="N443" i="9"/>
  <c r="L443" i="9"/>
  <c r="J443" i="9"/>
  <c r="H443" i="9"/>
  <c r="F443" i="9"/>
  <c r="D443" i="9"/>
  <c r="B443" i="9"/>
  <c r="S442" i="9"/>
  <c r="R442" i="9"/>
  <c r="Q442" i="9"/>
  <c r="P442" i="9"/>
  <c r="N442" i="9"/>
  <c r="L442" i="9"/>
  <c r="J442" i="9"/>
  <c r="H442" i="9"/>
  <c r="F442" i="9"/>
  <c r="D442" i="9"/>
  <c r="B442" i="9"/>
  <c r="S441" i="9"/>
  <c r="R441" i="9"/>
  <c r="Q441" i="9"/>
  <c r="P441" i="9"/>
  <c r="N441" i="9"/>
  <c r="L441" i="9"/>
  <c r="J441" i="9"/>
  <c r="H441" i="9"/>
  <c r="F441" i="9"/>
  <c r="D441" i="9"/>
  <c r="B441" i="9"/>
  <c r="S440" i="9"/>
  <c r="R440" i="9"/>
  <c r="Q440" i="9"/>
  <c r="P440" i="9"/>
  <c r="N440" i="9"/>
  <c r="L440" i="9"/>
  <c r="J440" i="9"/>
  <c r="H440" i="9"/>
  <c r="F440" i="9"/>
  <c r="D440" i="9"/>
  <c r="B440" i="9"/>
  <c r="S439" i="9"/>
  <c r="R439" i="9"/>
  <c r="Q439" i="9"/>
  <c r="P439" i="9"/>
  <c r="N439" i="9"/>
  <c r="L439" i="9"/>
  <c r="J439" i="9"/>
  <c r="H439" i="9"/>
  <c r="F439" i="9"/>
  <c r="D439" i="9"/>
  <c r="B439" i="9"/>
  <c r="S438" i="9"/>
  <c r="R438" i="9"/>
  <c r="Q438" i="9"/>
  <c r="P438" i="9"/>
  <c r="N438" i="9"/>
  <c r="L438" i="9"/>
  <c r="J438" i="9"/>
  <c r="H438" i="9"/>
  <c r="F438" i="9"/>
  <c r="D438" i="9"/>
  <c r="B438" i="9"/>
  <c r="S437" i="9"/>
  <c r="R437" i="9"/>
  <c r="Q437" i="9"/>
  <c r="P437" i="9"/>
  <c r="N437" i="9"/>
  <c r="L437" i="9"/>
  <c r="J437" i="9"/>
  <c r="H437" i="9"/>
  <c r="F437" i="9"/>
  <c r="D437" i="9"/>
  <c r="B437" i="9"/>
  <c r="S436" i="9"/>
  <c r="R436" i="9"/>
  <c r="Q436" i="9"/>
  <c r="P436" i="9"/>
  <c r="N436" i="9"/>
  <c r="L436" i="9"/>
  <c r="J436" i="9"/>
  <c r="H436" i="9"/>
  <c r="F436" i="9"/>
  <c r="D436" i="9"/>
  <c r="B436" i="9"/>
  <c r="S435" i="9"/>
  <c r="R435" i="9"/>
  <c r="Q435" i="9"/>
  <c r="P435" i="9"/>
  <c r="N435" i="9"/>
  <c r="L435" i="9"/>
  <c r="J435" i="9"/>
  <c r="H435" i="9"/>
  <c r="F435" i="9"/>
  <c r="D435" i="9"/>
  <c r="B435" i="9"/>
  <c r="S434" i="9"/>
  <c r="R434" i="9"/>
  <c r="Q434" i="9"/>
  <c r="P434" i="9"/>
  <c r="N434" i="9"/>
  <c r="L434" i="9"/>
  <c r="J434" i="9"/>
  <c r="H434" i="9"/>
  <c r="F434" i="9"/>
  <c r="D434" i="9"/>
  <c r="B434" i="9"/>
  <c r="S433" i="9"/>
  <c r="R433" i="9"/>
  <c r="Q433" i="9"/>
  <c r="P433" i="9"/>
  <c r="N433" i="9"/>
  <c r="L433" i="9"/>
  <c r="J433" i="9"/>
  <c r="H433" i="9"/>
  <c r="F433" i="9"/>
  <c r="D433" i="9"/>
  <c r="B433" i="9"/>
  <c r="S432" i="9"/>
  <c r="R432" i="9"/>
  <c r="Q432" i="9"/>
  <c r="P432" i="9"/>
  <c r="N432" i="9"/>
  <c r="L432" i="9"/>
  <c r="J432" i="9"/>
  <c r="H432" i="9"/>
  <c r="F432" i="9"/>
  <c r="D432" i="9"/>
  <c r="B432" i="9"/>
  <c r="S431" i="9"/>
  <c r="R431" i="9"/>
  <c r="Q431" i="9"/>
  <c r="P431" i="9"/>
  <c r="N431" i="9"/>
  <c r="L431" i="9"/>
  <c r="J431" i="9"/>
  <c r="H431" i="9"/>
  <c r="F431" i="9"/>
  <c r="D431" i="9"/>
  <c r="B431" i="9"/>
  <c r="S430" i="9"/>
  <c r="R430" i="9"/>
  <c r="Q430" i="9"/>
  <c r="P430" i="9"/>
  <c r="N430" i="9"/>
  <c r="L430" i="9"/>
  <c r="J430" i="9"/>
  <c r="H430" i="9"/>
  <c r="F430" i="9"/>
  <c r="D430" i="9"/>
  <c r="B430" i="9"/>
  <c r="S429" i="9"/>
  <c r="R429" i="9"/>
  <c r="Q429" i="9"/>
  <c r="P429" i="9"/>
  <c r="N429" i="9"/>
  <c r="L429" i="9"/>
  <c r="J429" i="9"/>
  <c r="H429" i="9"/>
  <c r="F429" i="9"/>
  <c r="D429" i="9"/>
  <c r="B429" i="9"/>
  <c r="C424" i="9"/>
  <c r="C423" i="9"/>
  <c r="S404" i="9"/>
  <c r="R404" i="9"/>
  <c r="Q404" i="9"/>
  <c r="P404" i="9"/>
  <c r="N404" i="9"/>
  <c r="L404" i="9"/>
  <c r="J404" i="9"/>
  <c r="H404" i="9"/>
  <c r="F404" i="9"/>
  <c r="D404" i="9"/>
  <c r="B404" i="9"/>
  <c r="S403" i="9"/>
  <c r="R403" i="9"/>
  <c r="Q403" i="9"/>
  <c r="P403" i="9"/>
  <c r="N403" i="9"/>
  <c r="L403" i="9"/>
  <c r="J403" i="9"/>
  <c r="H403" i="9"/>
  <c r="F403" i="9"/>
  <c r="D403" i="9"/>
  <c r="B403" i="9"/>
  <c r="S402" i="9"/>
  <c r="R402" i="9"/>
  <c r="Q402" i="9"/>
  <c r="P402" i="9"/>
  <c r="N402" i="9"/>
  <c r="L402" i="9"/>
  <c r="J402" i="9"/>
  <c r="H402" i="9"/>
  <c r="F402" i="9"/>
  <c r="D402" i="9"/>
  <c r="B402" i="9"/>
  <c r="S401" i="9"/>
  <c r="R401" i="9"/>
  <c r="Q401" i="9"/>
  <c r="P401" i="9"/>
  <c r="N401" i="9"/>
  <c r="L401" i="9"/>
  <c r="J401" i="9"/>
  <c r="H401" i="9"/>
  <c r="F401" i="9"/>
  <c r="D401" i="9"/>
  <c r="B401" i="9"/>
  <c r="S400" i="9"/>
  <c r="R400" i="9"/>
  <c r="Q400" i="9"/>
  <c r="P400" i="9"/>
  <c r="N400" i="9"/>
  <c r="L400" i="9"/>
  <c r="J400" i="9"/>
  <c r="H400" i="9"/>
  <c r="F400" i="9"/>
  <c r="D400" i="9"/>
  <c r="B400" i="9"/>
  <c r="S399" i="9"/>
  <c r="R399" i="9"/>
  <c r="Q399" i="9"/>
  <c r="P399" i="9"/>
  <c r="N399" i="9"/>
  <c r="L399" i="9"/>
  <c r="J399" i="9"/>
  <c r="H399" i="9"/>
  <c r="F399" i="9"/>
  <c r="D399" i="9"/>
  <c r="B399" i="9"/>
  <c r="S398" i="9"/>
  <c r="R398" i="9"/>
  <c r="Q398" i="9"/>
  <c r="P398" i="9"/>
  <c r="N398" i="9"/>
  <c r="L398" i="9"/>
  <c r="J398" i="9"/>
  <c r="H398" i="9"/>
  <c r="F398" i="9"/>
  <c r="D398" i="9"/>
  <c r="B398" i="9"/>
  <c r="S397" i="9"/>
  <c r="R397" i="9"/>
  <c r="Q397" i="9"/>
  <c r="P397" i="9"/>
  <c r="N397" i="9"/>
  <c r="L397" i="9"/>
  <c r="J397" i="9"/>
  <c r="H397" i="9"/>
  <c r="F397" i="9"/>
  <c r="D397" i="9"/>
  <c r="B397" i="9"/>
  <c r="S396" i="9"/>
  <c r="R396" i="9"/>
  <c r="Q396" i="9"/>
  <c r="P396" i="9"/>
  <c r="N396" i="9"/>
  <c r="L396" i="9"/>
  <c r="J396" i="9"/>
  <c r="H396" i="9"/>
  <c r="F396" i="9"/>
  <c r="D396" i="9"/>
  <c r="B396" i="9"/>
  <c r="S395" i="9"/>
  <c r="R395" i="9"/>
  <c r="Q395" i="9"/>
  <c r="P395" i="9"/>
  <c r="N395" i="9"/>
  <c r="L395" i="9"/>
  <c r="J395" i="9"/>
  <c r="H395" i="9"/>
  <c r="F395" i="9"/>
  <c r="D395" i="9"/>
  <c r="B395" i="9"/>
  <c r="S394" i="9"/>
  <c r="R394" i="9"/>
  <c r="Q394" i="9"/>
  <c r="P394" i="9"/>
  <c r="N394" i="9"/>
  <c r="L394" i="9"/>
  <c r="J394" i="9"/>
  <c r="H394" i="9"/>
  <c r="F394" i="9"/>
  <c r="D394" i="9"/>
  <c r="B394" i="9"/>
  <c r="S393" i="9"/>
  <c r="R393" i="9"/>
  <c r="Q393" i="9"/>
  <c r="P393" i="9"/>
  <c r="N393" i="9"/>
  <c r="L393" i="9"/>
  <c r="J393" i="9"/>
  <c r="H393" i="9"/>
  <c r="F393" i="9"/>
  <c r="D393" i="9"/>
  <c r="B393" i="9"/>
  <c r="S392" i="9"/>
  <c r="R392" i="9"/>
  <c r="Q392" i="9"/>
  <c r="P392" i="9"/>
  <c r="N392" i="9"/>
  <c r="L392" i="9"/>
  <c r="J392" i="9"/>
  <c r="H392" i="9"/>
  <c r="F392" i="9"/>
  <c r="D392" i="9"/>
  <c r="B392" i="9"/>
  <c r="S391" i="9"/>
  <c r="R391" i="9"/>
  <c r="Q391" i="9"/>
  <c r="P391" i="9"/>
  <c r="N391" i="9"/>
  <c r="L391" i="9"/>
  <c r="J391" i="9"/>
  <c r="H391" i="9"/>
  <c r="F391" i="9"/>
  <c r="D391" i="9"/>
  <c r="B391" i="9"/>
  <c r="S390" i="9"/>
  <c r="R390" i="9"/>
  <c r="Q390" i="9"/>
  <c r="P390" i="9"/>
  <c r="N390" i="9"/>
  <c r="L390" i="9"/>
  <c r="J390" i="9"/>
  <c r="H390" i="9"/>
  <c r="F390" i="9"/>
  <c r="D390" i="9"/>
  <c r="B390" i="9"/>
  <c r="S389" i="9"/>
  <c r="R389" i="9"/>
  <c r="Q389" i="9"/>
  <c r="P389" i="9"/>
  <c r="N389" i="9"/>
  <c r="L389" i="9"/>
  <c r="J389" i="9"/>
  <c r="H389" i="9"/>
  <c r="F389" i="9"/>
  <c r="D389" i="9"/>
  <c r="B389" i="9"/>
  <c r="S388" i="9"/>
  <c r="R388" i="9"/>
  <c r="Q388" i="9"/>
  <c r="P388" i="9"/>
  <c r="N388" i="9"/>
  <c r="L388" i="9"/>
  <c r="J388" i="9"/>
  <c r="H388" i="9"/>
  <c r="F388" i="9"/>
  <c r="D388" i="9"/>
  <c r="B388" i="9"/>
  <c r="S387" i="9"/>
  <c r="R387" i="9"/>
  <c r="Q387" i="9"/>
  <c r="P387" i="9"/>
  <c r="N387" i="9"/>
  <c r="L387" i="9"/>
  <c r="J387" i="9"/>
  <c r="H387" i="9"/>
  <c r="F387" i="9"/>
  <c r="D387" i="9"/>
  <c r="B387" i="9"/>
  <c r="C382" i="9"/>
  <c r="C381" i="9"/>
  <c r="S362" i="9"/>
  <c r="R362" i="9"/>
  <c r="Q362" i="9"/>
  <c r="P362" i="9"/>
  <c r="N362" i="9"/>
  <c r="L362" i="9"/>
  <c r="J362" i="9"/>
  <c r="H362" i="9"/>
  <c r="F362" i="9"/>
  <c r="D362" i="9"/>
  <c r="B362" i="9"/>
  <c r="S361" i="9"/>
  <c r="R361" i="9"/>
  <c r="Q361" i="9"/>
  <c r="P361" i="9"/>
  <c r="N361" i="9"/>
  <c r="L361" i="9"/>
  <c r="J361" i="9"/>
  <c r="H361" i="9"/>
  <c r="F361" i="9"/>
  <c r="D361" i="9"/>
  <c r="B361" i="9"/>
  <c r="S360" i="9"/>
  <c r="R360" i="9"/>
  <c r="Q360" i="9"/>
  <c r="P360" i="9"/>
  <c r="N360" i="9"/>
  <c r="L360" i="9"/>
  <c r="J360" i="9"/>
  <c r="H360" i="9"/>
  <c r="F360" i="9"/>
  <c r="D360" i="9"/>
  <c r="B360" i="9"/>
  <c r="S359" i="9"/>
  <c r="R359" i="9"/>
  <c r="Q359" i="9"/>
  <c r="P359" i="9"/>
  <c r="N359" i="9"/>
  <c r="L359" i="9"/>
  <c r="J359" i="9"/>
  <c r="H359" i="9"/>
  <c r="F359" i="9"/>
  <c r="D359" i="9"/>
  <c r="B359" i="9"/>
  <c r="S358" i="9"/>
  <c r="R358" i="9"/>
  <c r="Q358" i="9"/>
  <c r="P358" i="9"/>
  <c r="N358" i="9"/>
  <c r="L358" i="9"/>
  <c r="J358" i="9"/>
  <c r="H358" i="9"/>
  <c r="F358" i="9"/>
  <c r="D358" i="9"/>
  <c r="B358" i="9"/>
  <c r="S357" i="9"/>
  <c r="R357" i="9"/>
  <c r="Q357" i="9"/>
  <c r="P357" i="9"/>
  <c r="N357" i="9"/>
  <c r="L357" i="9"/>
  <c r="J357" i="9"/>
  <c r="H357" i="9"/>
  <c r="F357" i="9"/>
  <c r="D357" i="9"/>
  <c r="B357" i="9"/>
  <c r="S356" i="9"/>
  <c r="R356" i="9"/>
  <c r="Q356" i="9"/>
  <c r="P356" i="9"/>
  <c r="N356" i="9"/>
  <c r="L356" i="9"/>
  <c r="J356" i="9"/>
  <c r="H356" i="9"/>
  <c r="F356" i="9"/>
  <c r="D356" i="9"/>
  <c r="B356" i="9"/>
  <c r="S355" i="9"/>
  <c r="R355" i="9"/>
  <c r="Q355" i="9"/>
  <c r="P355" i="9"/>
  <c r="N355" i="9"/>
  <c r="L355" i="9"/>
  <c r="J355" i="9"/>
  <c r="H355" i="9"/>
  <c r="F355" i="9"/>
  <c r="D355" i="9"/>
  <c r="B355" i="9"/>
  <c r="S354" i="9"/>
  <c r="R354" i="9"/>
  <c r="Q354" i="9"/>
  <c r="P354" i="9"/>
  <c r="N354" i="9"/>
  <c r="L354" i="9"/>
  <c r="J354" i="9"/>
  <c r="H354" i="9"/>
  <c r="F354" i="9"/>
  <c r="D354" i="9"/>
  <c r="B354" i="9"/>
  <c r="S353" i="9"/>
  <c r="R353" i="9"/>
  <c r="Q353" i="9"/>
  <c r="P353" i="9"/>
  <c r="N353" i="9"/>
  <c r="L353" i="9"/>
  <c r="J353" i="9"/>
  <c r="H353" i="9"/>
  <c r="F353" i="9"/>
  <c r="D353" i="9"/>
  <c r="B353" i="9"/>
  <c r="S352" i="9"/>
  <c r="R352" i="9"/>
  <c r="Q352" i="9"/>
  <c r="P352" i="9"/>
  <c r="N352" i="9"/>
  <c r="L352" i="9"/>
  <c r="J352" i="9"/>
  <c r="H352" i="9"/>
  <c r="F352" i="9"/>
  <c r="D352" i="9"/>
  <c r="B352" i="9"/>
  <c r="S351" i="9"/>
  <c r="R351" i="9"/>
  <c r="Q351" i="9"/>
  <c r="P351" i="9"/>
  <c r="N351" i="9"/>
  <c r="L351" i="9"/>
  <c r="J351" i="9"/>
  <c r="H351" i="9"/>
  <c r="F351" i="9"/>
  <c r="D351" i="9"/>
  <c r="B351" i="9"/>
  <c r="S350" i="9"/>
  <c r="R350" i="9"/>
  <c r="Q350" i="9"/>
  <c r="P350" i="9"/>
  <c r="N350" i="9"/>
  <c r="L350" i="9"/>
  <c r="J350" i="9"/>
  <c r="H350" i="9"/>
  <c r="F350" i="9"/>
  <c r="D350" i="9"/>
  <c r="B350" i="9"/>
  <c r="S349" i="9"/>
  <c r="R349" i="9"/>
  <c r="Q349" i="9"/>
  <c r="P349" i="9"/>
  <c r="N349" i="9"/>
  <c r="L349" i="9"/>
  <c r="J349" i="9"/>
  <c r="H349" i="9"/>
  <c r="F349" i="9"/>
  <c r="D349" i="9"/>
  <c r="B349" i="9"/>
  <c r="S348" i="9"/>
  <c r="R348" i="9"/>
  <c r="Q348" i="9"/>
  <c r="P348" i="9"/>
  <c r="N348" i="9"/>
  <c r="L348" i="9"/>
  <c r="J348" i="9"/>
  <c r="H348" i="9"/>
  <c r="F348" i="9"/>
  <c r="D348" i="9"/>
  <c r="B348" i="9"/>
  <c r="S347" i="9"/>
  <c r="R347" i="9"/>
  <c r="Q347" i="9"/>
  <c r="P347" i="9"/>
  <c r="N347" i="9"/>
  <c r="L347" i="9"/>
  <c r="J347" i="9"/>
  <c r="H347" i="9"/>
  <c r="F347" i="9"/>
  <c r="D347" i="9"/>
  <c r="B347" i="9"/>
  <c r="S346" i="9"/>
  <c r="R346" i="9"/>
  <c r="Q346" i="9"/>
  <c r="P346" i="9"/>
  <c r="N346" i="9"/>
  <c r="L346" i="9"/>
  <c r="J346" i="9"/>
  <c r="H346" i="9"/>
  <c r="F346" i="9"/>
  <c r="D346" i="9"/>
  <c r="B346" i="9"/>
  <c r="S345" i="9"/>
  <c r="R345" i="9"/>
  <c r="Q345" i="9"/>
  <c r="P345" i="9"/>
  <c r="N345" i="9"/>
  <c r="L345" i="9"/>
  <c r="J345" i="9"/>
  <c r="H345" i="9"/>
  <c r="F345" i="9"/>
  <c r="D345" i="9"/>
  <c r="B345" i="9"/>
  <c r="C340" i="9"/>
  <c r="C339" i="9"/>
  <c r="S320" i="9"/>
  <c r="R320" i="9"/>
  <c r="Q320" i="9"/>
  <c r="P320" i="9"/>
  <c r="N320" i="9"/>
  <c r="L320" i="9"/>
  <c r="J320" i="9"/>
  <c r="H320" i="9"/>
  <c r="F320" i="9"/>
  <c r="D320" i="9"/>
  <c r="B320" i="9"/>
  <c r="S319" i="9"/>
  <c r="R319" i="9"/>
  <c r="Q319" i="9"/>
  <c r="P319" i="9"/>
  <c r="N319" i="9"/>
  <c r="L319" i="9"/>
  <c r="J319" i="9"/>
  <c r="H319" i="9"/>
  <c r="F319" i="9"/>
  <c r="D319" i="9"/>
  <c r="B319" i="9"/>
  <c r="S318" i="9"/>
  <c r="R318" i="9"/>
  <c r="Q318" i="9"/>
  <c r="P318" i="9"/>
  <c r="N318" i="9"/>
  <c r="L318" i="9"/>
  <c r="J318" i="9"/>
  <c r="H318" i="9"/>
  <c r="F318" i="9"/>
  <c r="D318" i="9"/>
  <c r="B318" i="9"/>
  <c r="S317" i="9"/>
  <c r="R317" i="9"/>
  <c r="Q317" i="9"/>
  <c r="P317" i="9"/>
  <c r="N317" i="9"/>
  <c r="L317" i="9"/>
  <c r="J317" i="9"/>
  <c r="H317" i="9"/>
  <c r="F317" i="9"/>
  <c r="D317" i="9"/>
  <c r="B317" i="9"/>
  <c r="S316" i="9"/>
  <c r="R316" i="9"/>
  <c r="Q316" i="9"/>
  <c r="P316" i="9"/>
  <c r="N316" i="9"/>
  <c r="L316" i="9"/>
  <c r="J316" i="9"/>
  <c r="H316" i="9"/>
  <c r="F316" i="9"/>
  <c r="D316" i="9"/>
  <c r="B316" i="9"/>
  <c r="S315" i="9"/>
  <c r="R315" i="9"/>
  <c r="Q315" i="9"/>
  <c r="P315" i="9"/>
  <c r="N315" i="9"/>
  <c r="L315" i="9"/>
  <c r="J315" i="9"/>
  <c r="H315" i="9"/>
  <c r="F315" i="9"/>
  <c r="D315" i="9"/>
  <c r="B315" i="9"/>
  <c r="S314" i="9"/>
  <c r="R314" i="9"/>
  <c r="Q314" i="9"/>
  <c r="P314" i="9"/>
  <c r="N314" i="9"/>
  <c r="L314" i="9"/>
  <c r="J314" i="9"/>
  <c r="H314" i="9"/>
  <c r="F314" i="9"/>
  <c r="D314" i="9"/>
  <c r="B314" i="9"/>
  <c r="S313" i="9"/>
  <c r="R313" i="9"/>
  <c r="Q313" i="9"/>
  <c r="P313" i="9"/>
  <c r="N313" i="9"/>
  <c r="L313" i="9"/>
  <c r="J313" i="9"/>
  <c r="H313" i="9"/>
  <c r="F313" i="9"/>
  <c r="D313" i="9"/>
  <c r="B313" i="9"/>
  <c r="S312" i="9"/>
  <c r="R312" i="9"/>
  <c r="Q312" i="9"/>
  <c r="P312" i="9"/>
  <c r="N312" i="9"/>
  <c r="L312" i="9"/>
  <c r="J312" i="9"/>
  <c r="H312" i="9"/>
  <c r="F312" i="9"/>
  <c r="D312" i="9"/>
  <c r="B312" i="9"/>
  <c r="S311" i="9"/>
  <c r="R311" i="9"/>
  <c r="Q311" i="9"/>
  <c r="P311" i="9"/>
  <c r="N311" i="9"/>
  <c r="L311" i="9"/>
  <c r="J311" i="9"/>
  <c r="H311" i="9"/>
  <c r="F311" i="9"/>
  <c r="D311" i="9"/>
  <c r="B311" i="9"/>
  <c r="S310" i="9"/>
  <c r="R310" i="9"/>
  <c r="Q310" i="9"/>
  <c r="P310" i="9"/>
  <c r="N310" i="9"/>
  <c r="L310" i="9"/>
  <c r="J310" i="9"/>
  <c r="H310" i="9"/>
  <c r="F310" i="9"/>
  <c r="D310" i="9"/>
  <c r="B310" i="9"/>
  <c r="S309" i="9"/>
  <c r="R309" i="9"/>
  <c r="Q309" i="9"/>
  <c r="P309" i="9"/>
  <c r="N309" i="9"/>
  <c r="L309" i="9"/>
  <c r="J309" i="9"/>
  <c r="H309" i="9"/>
  <c r="F309" i="9"/>
  <c r="D309" i="9"/>
  <c r="B309" i="9"/>
  <c r="S308" i="9"/>
  <c r="R308" i="9"/>
  <c r="Q308" i="9"/>
  <c r="P308" i="9"/>
  <c r="N308" i="9"/>
  <c r="L308" i="9"/>
  <c r="J308" i="9"/>
  <c r="H308" i="9"/>
  <c r="F308" i="9"/>
  <c r="D308" i="9"/>
  <c r="B308" i="9"/>
  <c r="S307" i="9"/>
  <c r="R307" i="9"/>
  <c r="Q307" i="9"/>
  <c r="P307" i="9"/>
  <c r="N307" i="9"/>
  <c r="L307" i="9"/>
  <c r="J307" i="9"/>
  <c r="H307" i="9"/>
  <c r="F307" i="9"/>
  <c r="D307" i="9"/>
  <c r="B307" i="9"/>
  <c r="S306" i="9"/>
  <c r="R306" i="9"/>
  <c r="Q306" i="9"/>
  <c r="P306" i="9"/>
  <c r="N306" i="9"/>
  <c r="L306" i="9"/>
  <c r="J306" i="9"/>
  <c r="H306" i="9"/>
  <c r="F306" i="9"/>
  <c r="D306" i="9"/>
  <c r="B306" i="9"/>
  <c r="S305" i="9"/>
  <c r="R305" i="9"/>
  <c r="Q305" i="9"/>
  <c r="P305" i="9"/>
  <c r="N305" i="9"/>
  <c r="L305" i="9"/>
  <c r="J305" i="9"/>
  <c r="H305" i="9"/>
  <c r="F305" i="9"/>
  <c r="D305" i="9"/>
  <c r="B305" i="9"/>
  <c r="S304" i="9"/>
  <c r="R304" i="9"/>
  <c r="Q304" i="9"/>
  <c r="P304" i="9"/>
  <c r="N304" i="9"/>
  <c r="L304" i="9"/>
  <c r="J304" i="9"/>
  <c r="H304" i="9"/>
  <c r="F304" i="9"/>
  <c r="D304" i="9"/>
  <c r="B304" i="9"/>
  <c r="S303" i="9"/>
  <c r="R303" i="9"/>
  <c r="Q303" i="9"/>
  <c r="P303" i="9"/>
  <c r="N303" i="9"/>
  <c r="L303" i="9"/>
  <c r="J303" i="9"/>
  <c r="H303" i="9"/>
  <c r="F303" i="9"/>
  <c r="D303" i="9"/>
  <c r="B303" i="9"/>
  <c r="C298" i="9"/>
  <c r="C297" i="9"/>
  <c r="S278" i="9"/>
  <c r="R278" i="9"/>
  <c r="Q278" i="9"/>
  <c r="P278" i="9"/>
  <c r="N278" i="9"/>
  <c r="L278" i="9"/>
  <c r="J278" i="9"/>
  <c r="H278" i="9"/>
  <c r="F278" i="9"/>
  <c r="D278" i="9"/>
  <c r="B278" i="9"/>
  <c r="S277" i="9"/>
  <c r="R277" i="9"/>
  <c r="Q277" i="9"/>
  <c r="P277" i="9"/>
  <c r="N277" i="9"/>
  <c r="L277" i="9"/>
  <c r="J277" i="9"/>
  <c r="H277" i="9"/>
  <c r="F277" i="9"/>
  <c r="D277" i="9"/>
  <c r="B277" i="9"/>
  <c r="S276" i="9"/>
  <c r="R276" i="9"/>
  <c r="Q276" i="9"/>
  <c r="P276" i="9"/>
  <c r="N276" i="9"/>
  <c r="L276" i="9"/>
  <c r="J276" i="9"/>
  <c r="H276" i="9"/>
  <c r="F276" i="9"/>
  <c r="D276" i="9"/>
  <c r="B276" i="9"/>
  <c r="S275" i="9"/>
  <c r="R275" i="9"/>
  <c r="Q275" i="9"/>
  <c r="P275" i="9"/>
  <c r="N275" i="9"/>
  <c r="L275" i="9"/>
  <c r="J275" i="9"/>
  <c r="H275" i="9"/>
  <c r="F275" i="9"/>
  <c r="D275" i="9"/>
  <c r="B275" i="9"/>
  <c r="S274" i="9"/>
  <c r="R274" i="9"/>
  <c r="Q274" i="9"/>
  <c r="P274" i="9"/>
  <c r="N274" i="9"/>
  <c r="L274" i="9"/>
  <c r="J274" i="9"/>
  <c r="H274" i="9"/>
  <c r="F274" i="9"/>
  <c r="D274" i="9"/>
  <c r="B274" i="9"/>
  <c r="S273" i="9"/>
  <c r="R273" i="9"/>
  <c r="Q273" i="9"/>
  <c r="P273" i="9"/>
  <c r="N273" i="9"/>
  <c r="L273" i="9"/>
  <c r="J273" i="9"/>
  <c r="H273" i="9"/>
  <c r="F273" i="9"/>
  <c r="D273" i="9"/>
  <c r="B273" i="9"/>
  <c r="S272" i="9"/>
  <c r="R272" i="9"/>
  <c r="Q272" i="9"/>
  <c r="P272" i="9"/>
  <c r="N272" i="9"/>
  <c r="L272" i="9"/>
  <c r="J272" i="9"/>
  <c r="H272" i="9"/>
  <c r="F272" i="9"/>
  <c r="D272" i="9"/>
  <c r="B272" i="9"/>
  <c r="S271" i="9"/>
  <c r="R271" i="9"/>
  <c r="Q271" i="9"/>
  <c r="P271" i="9"/>
  <c r="N271" i="9"/>
  <c r="L271" i="9"/>
  <c r="J271" i="9"/>
  <c r="H271" i="9"/>
  <c r="F271" i="9"/>
  <c r="D271" i="9"/>
  <c r="B271" i="9"/>
  <c r="S270" i="9"/>
  <c r="R270" i="9"/>
  <c r="Q270" i="9"/>
  <c r="P270" i="9"/>
  <c r="N270" i="9"/>
  <c r="L270" i="9"/>
  <c r="J270" i="9"/>
  <c r="H270" i="9"/>
  <c r="F270" i="9"/>
  <c r="D270" i="9"/>
  <c r="B270" i="9"/>
  <c r="S269" i="9"/>
  <c r="R269" i="9"/>
  <c r="Q269" i="9"/>
  <c r="P269" i="9"/>
  <c r="N269" i="9"/>
  <c r="L269" i="9"/>
  <c r="J269" i="9"/>
  <c r="H269" i="9"/>
  <c r="F269" i="9"/>
  <c r="D269" i="9"/>
  <c r="B269" i="9"/>
  <c r="S268" i="9"/>
  <c r="R268" i="9"/>
  <c r="Q268" i="9"/>
  <c r="P268" i="9"/>
  <c r="N268" i="9"/>
  <c r="L268" i="9"/>
  <c r="J268" i="9"/>
  <c r="H268" i="9"/>
  <c r="F268" i="9"/>
  <c r="D268" i="9"/>
  <c r="B268" i="9"/>
  <c r="S267" i="9"/>
  <c r="R267" i="9"/>
  <c r="Q267" i="9"/>
  <c r="P267" i="9"/>
  <c r="N267" i="9"/>
  <c r="L267" i="9"/>
  <c r="J267" i="9"/>
  <c r="H267" i="9"/>
  <c r="F267" i="9"/>
  <c r="D267" i="9"/>
  <c r="B267" i="9"/>
  <c r="S266" i="9"/>
  <c r="R266" i="9"/>
  <c r="Q266" i="9"/>
  <c r="P266" i="9"/>
  <c r="N266" i="9"/>
  <c r="L266" i="9"/>
  <c r="J266" i="9"/>
  <c r="H266" i="9"/>
  <c r="F266" i="9"/>
  <c r="D266" i="9"/>
  <c r="B266" i="9"/>
  <c r="S265" i="9"/>
  <c r="R265" i="9"/>
  <c r="Q265" i="9"/>
  <c r="P265" i="9"/>
  <c r="N265" i="9"/>
  <c r="L265" i="9"/>
  <c r="J265" i="9"/>
  <c r="H265" i="9"/>
  <c r="F265" i="9"/>
  <c r="D265" i="9"/>
  <c r="B265" i="9"/>
  <c r="S264" i="9"/>
  <c r="R264" i="9"/>
  <c r="Q264" i="9"/>
  <c r="P264" i="9"/>
  <c r="N264" i="9"/>
  <c r="L264" i="9"/>
  <c r="J264" i="9"/>
  <c r="H264" i="9"/>
  <c r="F264" i="9"/>
  <c r="D264" i="9"/>
  <c r="B264" i="9"/>
  <c r="S263" i="9"/>
  <c r="R263" i="9"/>
  <c r="Q263" i="9"/>
  <c r="P263" i="9"/>
  <c r="N263" i="9"/>
  <c r="L263" i="9"/>
  <c r="J263" i="9"/>
  <c r="H263" i="9"/>
  <c r="F263" i="9"/>
  <c r="D263" i="9"/>
  <c r="B263" i="9"/>
  <c r="S262" i="9"/>
  <c r="R262" i="9"/>
  <c r="Q262" i="9"/>
  <c r="P262" i="9"/>
  <c r="N262" i="9"/>
  <c r="L262" i="9"/>
  <c r="J262" i="9"/>
  <c r="H262" i="9"/>
  <c r="F262" i="9"/>
  <c r="D262" i="9"/>
  <c r="B262" i="9"/>
  <c r="S261" i="9"/>
  <c r="R261" i="9"/>
  <c r="Q261" i="9"/>
  <c r="P261" i="9"/>
  <c r="N261" i="9"/>
  <c r="L261" i="9"/>
  <c r="J261" i="9"/>
  <c r="H261" i="9"/>
  <c r="F261" i="9"/>
  <c r="D261" i="9"/>
  <c r="B261" i="9"/>
  <c r="C256" i="9"/>
  <c r="C255" i="9"/>
  <c r="S236" i="9"/>
  <c r="R236" i="9"/>
  <c r="Q236" i="9"/>
  <c r="P236" i="9"/>
  <c r="N236" i="9"/>
  <c r="L236" i="9"/>
  <c r="J236" i="9"/>
  <c r="H236" i="9"/>
  <c r="F236" i="9"/>
  <c r="D236" i="9"/>
  <c r="B236" i="9"/>
  <c r="S235" i="9"/>
  <c r="R235" i="9"/>
  <c r="Q235" i="9"/>
  <c r="P235" i="9"/>
  <c r="N235" i="9"/>
  <c r="L235" i="9"/>
  <c r="J235" i="9"/>
  <c r="H235" i="9"/>
  <c r="F235" i="9"/>
  <c r="D235" i="9"/>
  <c r="B235" i="9"/>
  <c r="S234" i="9"/>
  <c r="R234" i="9"/>
  <c r="Q234" i="9"/>
  <c r="P234" i="9"/>
  <c r="N234" i="9"/>
  <c r="L234" i="9"/>
  <c r="J234" i="9"/>
  <c r="H234" i="9"/>
  <c r="F234" i="9"/>
  <c r="D234" i="9"/>
  <c r="B234" i="9"/>
  <c r="S233" i="9"/>
  <c r="R233" i="9"/>
  <c r="Q233" i="9"/>
  <c r="P233" i="9"/>
  <c r="N233" i="9"/>
  <c r="L233" i="9"/>
  <c r="J233" i="9"/>
  <c r="H233" i="9"/>
  <c r="F233" i="9"/>
  <c r="D233" i="9"/>
  <c r="B233" i="9"/>
  <c r="S232" i="9"/>
  <c r="R232" i="9"/>
  <c r="Q232" i="9"/>
  <c r="P232" i="9"/>
  <c r="N232" i="9"/>
  <c r="L232" i="9"/>
  <c r="J232" i="9"/>
  <c r="H232" i="9"/>
  <c r="F232" i="9"/>
  <c r="D232" i="9"/>
  <c r="B232" i="9"/>
  <c r="S231" i="9"/>
  <c r="R231" i="9"/>
  <c r="Q231" i="9"/>
  <c r="P231" i="9"/>
  <c r="N231" i="9"/>
  <c r="L231" i="9"/>
  <c r="J231" i="9"/>
  <c r="H231" i="9"/>
  <c r="F231" i="9"/>
  <c r="D231" i="9"/>
  <c r="B231" i="9"/>
  <c r="S230" i="9"/>
  <c r="R230" i="9"/>
  <c r="Q230" i="9"/>
  <c r="P230" i="9"/>
  <c r="N230" i="9"/>
  <c r="L230" i="9"/>
  <c r="J230" i="9"/>
  <c r="H230" i="9"/>
  <c r="F230" i="9"/>
  <c r="D230" i="9"/>
  <c r="B230" i="9"/>
  <c r="S229" i="9"/>
  <c r="R229" i="9"/>
  <c r="Q229" i="9"/>
  <c r="P229" i="9"/>
  <c r="N229" i="9"/>
  <c r="L229" i="9"/>
  <c r="J229" i="9"/>
  <c r="H229" i="9"/>
  <c r="F229" i="9"/>
  <c r="D229" i="9"/>
  <c r="B229" i="9"/>
  <c r="S228" i="9"/>
  <c r="R228" i="9"/>
  <c r="Q228" i="9"/>
  <c r="P228" i="9"/>
  <c r="N228" i="9"/>
  <c r="L228" i="9"/>
  <c r="J228" i="9"/>
  <c r="H228" i="9"/>
  <c r="F228" i="9"/>
  <c r="D228" i="9"/>
  <c r="B228" i="9"/>
  <c r="S227" i="9"/>
  <c r="R227" i="9"/>
  <c r="Q227" i="9"/>
  <c r="P227" i="9"/>
  <c r="N227" i="9"/>
  <c r="L227" i="9"/>
  <c r="J227" i="9"/>
  <c r="H227" i="9"/>
  <c r="F227" i="9"/>
  <c r="D227" i="9"/>
  <c r="B227" i="9"/>
  <c r="S226" i="9"/>
  <c r="R226" i="9"/>
  <c r="Q226" i="9"/>
  <c r="P226" i="9"/>
  <c r="N226" i="9"/>
  <c r="L226" i="9"/>
  <c r="J226" i="9"/>
  <c r="H226" i="9"/>
  <c r="F226" i="9"/>
  <c r="D226" i="9"/>
  <c r="B226" i="9"/>
  <c r="S225" i="9"/>
  <c r="R225" i="9"/>
  <c r="Q225" i="9"/>
  <c r="P225" i="9"/>
  <c r="N225" i="9"/>
  <c r="L225" i="9"/>
  <c r="J225" i="9"/>
  <c r="H225" i="9"/>
  <c r="F225" i="9"/>
  <c r="D225" i="9"/>
  <c r="B225" i="9"/>
  <c r="S224" i="9"/>
  <c r="R224" i="9"/>
  <c r="Q224" i="9"/>
  <c r="P224" i="9"/>
  <c r="N224" i="9"/>
  <c r="L224" i="9"/>
  <c r="J224" i="9"/>
  <c r="H224" i="9"/>
  <c r="F224" i="9"/>
  <c r="D224" i="9"/>
  <c r="B224" i="9"/>
  <c r="S223" i="9"/>
  <c r="R223" i="9"/>
  <c r="Q223" i="9"/>
  <c r="P223" i="9"/>
  <c r="N223" i="9"/>
  <c r="L223" i="9"/>
  <c r="J223" i="9"/>
  <c r="H223" i="9"/>
  <c r="F223" i="9"/>
  <c r="D223" i="9"/>
  <c r="B223" i="9"/>
  <c r="S222" i="9"/>
  <c r="R222" i="9"/>
  <c r="Q222" i="9"/>
  <c r="P222" i="9"/>
  <c r="N222" i="9"/>
  <c r="L222" i="9"/>
  <c r="J222" i="9"/>
  <c r="H222" i="9"/>
  <c r="F222" i="9"/>
  <c r="D222" i="9"/>
  <c r="B222" i="9"/>
  <c r="S221" i="9"/>
  <c r="R221" i="9"/>
  <c r="Q221" i="9"/>
  <c r="P221" i="9"/>
  <c r="N221" i="9"/>
  <c r="L221" i="9"/>
  <c r="J221" i="9"/>
  <c r="H221" i="9"/>
  <c r="F221" i="9"/>
  <c r="D221" i="9"/>
  <c r="B221" i="9"/>
  <c r="S220" i="9"/>
  <c r="R220" i="9"/>
  <c r="Q220" i="9"/>
  <c r="P220" i="9"/>
  <c r="N220" i="9"/>
  <c r="L220" i="9"/>
  <c r="J220" i="9"/>
  <c r="H220" i="9"/>
  <c r="F220" i="9"/>
  <c r="D220" i="9"/>
  <c r="B220" i="9"/>
  <c r="S219" i="9"/>
  <c r="R219" i="9"/>
  <c r="Q219" i="9"/>
  <c r="P219" i="9"/>
  <c r="N219" i="9"/>
  <c r="L219" i="9"/>
  <c r="J219" i="9"/>
  <c r="H219" i="9"/>
  <c r="F219" i="9"/>
  <c r="D219" i="9"/>
  <c r="B219" i="9"/>
  <c r="C214" i="9"/>
  <c r="C213" i="9"/>
  <c r="S194" i="9"/>
  <c r="R194" i="9"/>
  <c r="Q194" i="9"/>
  <c r="P194" i="9"/>
  <c r="N194" i="9"/>
  <c r="L194" i="9"/>
  <c r="J194" i="9"/>
  <c r="H194" i="9"/>
  <c r="F194" i="9"/>
  <c r="D194" i="9"/>
  <c r="B194" i="9"/>
  <c r="S193" i="9"/>
  <c r="R193" i="9"/>
  <c r="Q193" i="9"/>
  <c r="P193" i="9"/>
  <c r="N193" i="9"/>
  <c r="L193" i="9"/>
  <c r="J193" i="9"/>
  <c r="H193" i="9"/>
  <c r="F193" i="9"/>
  <c r="D193" i="9"/>
  <c r="B193" i="9"/>
  <c r="S192" i="9"/>
  <c r="R192" i="9"/>
  <c r="Q192" i="9"/>
  <c r="P192" i="9"/>
  <c r="N192" i="9"/>
  <c r="L192" i="9"/>
  <c r="J192" i="9"/>
  <c r="H192" i="9"/>
  <c r="F192" i="9"/>
  <c r="D192" i="9"/>
  <c r="B192" i="9"/>
  <c r="S191" i="9"/>
  <c r="R191" i="9"/>
  <c r="Q191" i="9"/>
  <c r="P191" i="9"/>
  <c r="N191" i="9"/>
  <c r="L191" i="9"/>
  <c r="J191" i="9"/>
  <c r="H191" i="9"/>
  <c r="F191" i="9"/>
  <c r="D191" i="9"/>
  <c r="B191" i="9"/>
  <c r="S190" i="9"/>
  <c r="R190" i="9"/>
  <c r="Q190" i="9"/>
  <c r="P190" i="9"/>
  <c r="N190" i="9"/>
  <c r="L190" i="9"/>
  <c r="J190" i="9"/>
  <c r="H190" i="9"/>
  <c r="F190" i="9"/>
  <c r="D190" i="9"/>
  <c r="B190" i="9"/>
  <c r="S189" i="9"/>
  <c r="R189" i="9"/>
  <c r="Q189" i="9"/>
  <c r="P189" i="9"/>
  <c r="N189" i="9"/>
  <c r="L189" i="9"/>
  <c r="J189" i="9"/>
  <c r="H189" i="9"/>
  <c r="F189" i="9"/>
  <c r="D189" i="9"/>
  <c r="B189" i="9"/>
  <c r="S188" i="9"/>
  <c r="R188" i="9"/>
  <c r="Q188" i="9"/>
  <c r="P188" i="9"/>
  <c r="N188" i="9"/>
  <c r="L188" i="9"/>
  <c r="J188" i="9"/>
  <c r="H188" i="9"/>
  <c r="F188" i="9"/>
  <c r="D188" i="9"/>
  <c r="B188" i="9"/>
  <c r="S187" i="9"/>
  <c r="R187" i="9"/>
  <c r="Q187" i="9"/>
  <c r="P187" i="9"/>
  <c r="N187" i="9"/>
  <c r="L187" i="9"/>
  <c r="J187" i="9"/>
  <c r="H187" i="9"/>
  <c r="F187" i="9"/>
  <c r="D187" i="9"/>
  <c r="B187" i="9"/>
  <c r="S186" i="9"/>
  <c r="R186" i="9"/>
  <c r="Q186" i="9"/>
  <c r="P186" i="9"/>
  <c r="N186" i="9"/>
  <c r="L186" i="9"/>
  <c r="J186" i="9"/>
  <c r="H186" i="9"/>
  <c r="F186" i="9"/>
  <c r="D186" i="9"/>
  <c r="B186" i="9"/>
  <c r="S185" i="9"/>
  <c r="R185" i="9"/>
  <c r="Q185" i="9"/>
  <c r="P185" i="9"/>
  <c r="N185" i="9"/>
  <c r="L185" i="9"/>
  <c r="J185" i="9"/>
  <c r="H185" i="9"/>
  <c r="F185" i="9"/>
  <c r="D185" i="9"/>
  <c r="B185" i="9"/>
  <c r="S184" i="9"/>
  <c r="R184" i="9"/>
  <c r="Q184" i="9"/>
  <c r="P184" i="9"/>
  <c r="N184" i="9"/>
  <c r="L184" i="9"/>
  <c r="J184" i="9"/>
  <c r="H184" i="9"/>
  <c r="F184" i="9"/>
  <c r="D184" i="9"/>
  <c r="B184" i="9"/>
  <c r="S183" i="9"/>
  <c r="R183" i="9"/>
  <c r="Q183" i="9"/>
  <c r="P183" i="9"/>
  <c r="N183" i="9"/>
  <c r="L183" i="9"/>
  <c r="J183" i="9"/>
  <c r="H183" i="9"/>
  <c r="F183" i="9"/>
  <c r="D183" i="9"/>
  <c r="B183" i="9"/>
  <c r="S182" i="9"/>
  <c r="R182" i="9"/>
  <c r="Q182" i="9"/>
  <c r="P182" i="9"/>
  <c r="N182" i="9"/>
  <c r="L182" i="9"/>
  <c r="J182" i="9"/>
  <c r="H182" i="9"/>
  <c r="F182" i="9"/>
  <c r="D182" i="9"/>
  <c r="B182" i="9"/>
  <c r="S181" i="9"/>
  <c r="R181" i="9"/>
  <c r="Q181" i="9"/>
  <c r="P181" i="9"/>
  <c r="N181" i="9"/>
  <c r="L181" i="9"/>
  <c r="J181" i="9"/>
  <c r="H181" i="9"/>
  <c r="F181" i="9"/>
  <c r="D181" i="9"/>
  <c r="B181" i="9"/>
  <c r="S180" i="9"/>
  <c r="R180" i="9"/>
  <c r="Q180" i="9"/>
  <c r="P180" i="9"/>
  <c r="N180" i="9"/>
  <c r="L180" i="9"/>
  <c r="J180" i="9"/>
  <c r="H180" i="9"/>
  <c r="F180" i="9"/>
  <c r="D180" i="9"/>
  <c r="B180" i="9"/>
  <c r="S179" i="9"/>
  <c r="R179" i="9"/>
  <c r="Q179" i="9"/>
  <c r="P179" i="9"/>
  <c r="N179" i="9"/>
  <c r="L179" i="9"/>
  <c r="J179" i="9"/>
  <c r="H179" i="9"/>
  <c r="F179" i="9"/>
  <c r="D179" i="9"/>
  <c r="B179" i="9"/>
  <c r="S178" i="9"/>
  <c r="R178" i="9"/>
  <c r="Q178" i="9"/>
  <c r="P178" i="9"/>
  <c r="N178" i="9"/>
  <c r="L178" i="9"/>
  <c r="J178" i="9"/>
  <c r="H178" i="9"/>
  <c r="F178" i="9"/>
  <c r="D178" i="9"/>
  <c r="B178" i="9"/>
  <c r="S177" i="9"/>
  <c r="R177" i="9"/>
  <c r="Q177" i="9"/>
  <c r="P177" i="9"/>
  <c r="N177" i="9"/>
  <c r="L177" i="9"/>
  <c r="J177" i="9"/>
  <c r="H177" i="9"/>
  <c r="F177" i="9"/>
  <c r="D177" i="9"/>
  <c r="B177" i="9"/>
  <c r="C172" i="9"/>
  <c r="C171" i="9"/>
  <c r="S152" i="9"/>
  <c r="R152" i="9"/>
  <c r="Q152" i="9"/>
  <c r="P152" i="9"/>
  <c r="N152" i="9"/>
  <c r="L152" i="9"/>
  <c r="J152" i="9"/>
  <c r="H152" i="9"/>
  <c r="F152" i="9"/>
  <c r="D152" i="9"/>
  <c r="B152" i="9"/>
  <c r="S151" i="9"/>
  <c r="R151" i="9"/>
  <c r="Q151" i="9"/>
  <c r="P151" i="9"/>
  <c r="N151" i="9"/>
  <c r="L151" i="9"/>
  <c r="J151" i="9"/>
  <c r="H151" i="9"/>
  <c r="F151" i="9"/>
  <c r="D151" i="9"/>
  <c r="B151" i="9"/>
  <c r="S150" i="9"/>
  <c r="R150" i="9"/>
  <c r="Q150" i="9"/>
  <c r="P150" i="9"/>
  <c r="N150" i="9"/>
  <c r="L150" i="9"/>
  <c r="J150" i="9"/>
  <c r="H150" i="9"/>
  <c r="F150" i="9"/>
  <c r="D150" i="9"/>
  <c r="B150" i="9"/>
  <c r="S149" i="9"/>
  <c r="R149" i="9"/>
  <c r="Q149" i="9"/>
  <c r="P149" i="9"/>
  <c r="N149" i="9"/>
  <c r="L149" i="9"/>
  <c r="J149" i="9"/>
  <c r="H149" i="9"/>
  <c r="F149" i="9"/>
  <c r="D149" i="9"/>
  <c r="B149" i="9"/>
  <c r="S148" i="9"/>
  <c r="R148" i="9"/>
  <c r="Q148" i="9"/>
  <c r="P148" i="9"/>
  <c r="N148" i="9"/>
  <c r="L148" i="9"/>
  <c r="J148" i="9"/>
  <c r="H148" i="9"/>
  <c r="F148" i="9"/>
  <c r="D148" i="9"/>
  <c r="B148" i="9"/>
  <c r="S147" i="9"/>
  <c r="R147" i="9"/>
  <c r="Q147" i="9"/>
  <c r="P147" i="9"/>
  <c r="N147" i="9"/>
  <c r="L147" i="9"/>
  <c r="J147" i="9"/>
  <c r="H147" i="9"/>
  <c r="F147" i="9"/>
  <c r="D147" i="9"/>
  <c r="B147" i="9"/>
  <c r="S146" i="9"/>
  <c r="R146" i="9"/>
  <c r="Q146" i="9"/>
  <c r="P146" i="9"/>
  <c r="N146" i="9"/>
  <c r="L146" i="9"/>
  <c r="J146" i="9"/>
  <c r="H146" i="9"/>
  <c r="F146" i="9"/>
  <c r="D146" i="9"/>
  <c r="B146" i="9"/>
  <c r="S145" i="9"/>
  <c r="R145" i="9"/>
  <c r="Q145" i="9"/>
  <c r="P145" i="9"/>
  <c r="N145" i="9"/>
  <c r="L145" i="9"/>
  <c r="J145" i="9"/>
  <c r="H145" i="9"/>
  <c r="F145" i="9"/>
  <c r="D145" i="9"/>
  <c r="B145" i="9"/>
  <c r="S144" i="9"/>
  <c r="R144" i="9"/>
  <c r="Q144" i="9"/>
  <c r="P144" i="9"/>
  <c r="N144" i="9"/>
  <c r="L144" i="9"/>
  <c r="J144" i="9"/>
  <c r="H144" i="9"/>
  <c r="F144" i="9"/>
  <c r="D144" i="9"/>
  <c r="B144" i="9"/>
  <c r="S143" i="9"/>
  <c r="R143" i="9"/>
  <c r="Q143" i="9"/>
  <c r="P143" i="9"/>
  <c r="N143" i="9"/>
  <c r="L143" i="9"/>
  <c r="J143" i="9"/>
  <c r="H143" i="9"/>
  <c r="F143" i="9"/>
  <c r="D143" i="9"/>
  <c r="B143" i="9"/>
  <c r="S142" i="9"/>
  <c r="R142" i="9"/>
  <c r="Q142" i="9"/>
  <c r="P142" i="9"/>
  <c r="N142" i="9"/>
  <c r="L142" i="9"/>
  <c r="J142" i="9"/>
  <c r="H142" i="9"/>
  <c r="F142" i="9"/>
  <c r="D142" i="9"/>
  <c r="B142" i="9"/>
  <c r="S141" i="9"/>
  <c r="R141" i="9"/>
  <c r="Q141" i="9"/>
  <c r="P141" i="9"/>
  <c r="N141" i="9"/>
  <c r="L141" i="9"/>
  <c r="J141" i="9"/>
  <c r="H141" i="9"/>
  <c r="F141" i="9"/>
  <c r="D141" i="9"/>
  <c r="B141" i="9"/>
  <c r="S140" i="9"/>
  <c r="R140" i="9"/>
  <c r="Q140" i="9"/>
  <c r="P140" i="9"/>
  <c r="N140" i="9"/>
  <c r="L140" i="9"/>
  <c r="J140" i="9"/>
  <c r="H140" i="9"/>
  <c r="F140" i="9"/>
  <c r="D140" i="9"/>
  <c r="B140" i="9"/>
  <c r="S139" i="9"/>
  <c r="R139" i="9"/>
  <c r="Q139" i="9"/>
  <c r="P139" i="9"/>
  <c r="N139" i="9"/>
  <c r="L139" i="9"/>
  <c r="J139" i="9"/>
  <c r="H139" i="9"/>
  <c r="F139" i="9"/>
  <c r="D139" i="9"/>
  <c r="B139" i="9"/>
  <c r="S138" i="9"/>
  <c r="R138" i="9"/>
  <c r="Q138" i="9"/>
  <c r="P138" i="9"/>
  <c r="N138" i="9"/>
  <c r="L138" i="9"/>
  <c r="J138" i="9"/>
  <c r="H138" i="9"/>
  <c r="F138" i="9"/>
  <c r="D138" i="9"/>
  <c r="B138" i="9"/>
  <c r="S137" i="9"/>
  <c r="R137" i="9"/>
  <c r="Q137" i="9"/>
  <c r="P137" i="9"/>
  <c r="N137" i="9"/>
  <c r="L137" i="9"/>
  <c r="J137" i="9"/>
  <c r="H137" i="9"/>
  <c r="F137" i="9"/>
  <c r="D137" i="9"/>
  <c r="B137" i="9"/>
  <c r="S136" i="9"/>
  <c r="R136" i="9"/>
  <c r="Q136" i="9"/>
  <c r="P136" i="9"/>
  <c r="N136" i="9"/>
  <c r="L136" i="9"/>
  <c r="J136" i="9"/>
  <c r="H136" i="9"/>
  <c r="F136" i="9"/>
  <c r="D136" i="9"/>
  <c r="B136" i="9"/>
  <c r="S135" i="9"/>
  <c r="R135" i="9"/>
  <c r="Q135" i="9"/>
  <c r="P135" i="9"/>
  <c r="N135" i="9"/>
  <c r="L135" i="9"/>
  <c r="J135" i="9"/>
  <c r="H135" i="9"/>
  <c r="F135" i="9"/>
  <c r="D135" i="9"/>
  <c r="B135" i="9"/>
  <c r="C130" i="9"/>
  <c r="C129" i="9"/>
  <c r="S110" i="9"/>
  <c r="R110" i="9"/>
  <c r="Q110" i="9"/>
  <c r="P110" i="9"/>
  <c r="N110" i="9"/>
  <c r="L110" i="9"/>
  <c r="J110" i="9"/>
  <c r="H110" i="9"/>
  <c r="F110" i="9"/>
  <c r="D110" i="9"/>
  <c r="B110" i="9"/>
  <c r="S109" i="9"/>
  <c r="R109" i="9"/>
  <c r="Q109" i="9"/>
  <c r="P109" i="9"/>
  <c r="N109" i="9"/>
  <c r="L109" i="9"/>
  <c r="J109" i="9"/>
  <c r="H109" i="9"/>
  <c r="F109" i="9"/>
  <c r="D109" i="9"/>
  <c r="B109" i="9"/>
  <c r="S108" i="9"/>
  <c r="R108" i="9"/>
  <c r="Q108" i="9"/>
  <c r="P108" i="9"/>
  <c r="N108" i="9"/>
  <c r="L108" i="9"/>
  <c r="J108" i="9"/>
  <c r="H108" i="9"/>
  <c r="F108" i="9"/>
  <c r="D108" i="9"/>
  <c r="B108" i="9"/>
  <c r="S107" i="9"/>
  <c r="R107" i="9"/>
  <c r="Q107" i="9"/>
  <c r="P107" i="9"/>
  <c r="N107" i="9"/>
  <c r="L107" i="9"/>
  <c r="J107" i="9"/>
  <c r="H107" i="9"/>
  <c r="F107" i="9"/>
  <c r="D107" i="9"/>
  <c r="B107" i="9"/>
  <c r="S106" i="9"/>
  <c r="R106" i="9"/>
  <c r="Q106" i="9"/>
  <c r="P106" i="9"/>
  <c r="N106" i="9"/>
  <c r="L106" i="9"/>
  <c r="J106" i="9"/>
  <c r="H106" i="9"/>
  <c r="F106" i="9"/>
  <c r="D106" i="9"/>
  <c r="B106" i="9"/>
  <c r="S105" i="9"/>
  <c r="R105" i="9"/>
  <c r="Q105" i="9"/>
  <c r="P105" i="9"/>
  <c r="N105" i="9"/>
  <c r="L105" i="9"/>
  <c r="J105" i="9"/>
  <c r="H105" i="9"/>
  <c r="F105" i="9"/>
  <c r="D105" i="9"/>
  <c r="B105" i="9"/>
  <c r="S104" i="9"/>
  <c r="R104" i="9"/>
  <c r="Q104" i="9"/>
  <c r="P104" i="9"/>
  <c r="N104" i="9"/>
  <c r="L104" i="9"/>
  <c r="J104" i="9"/>
  <c r="H104" i="9"/>
  <c r="F104" i="9"/>
  <c r="D104" i="9"/>
  <c r="B104" i="9"/>
  <c r="S103" i="9"/>
  <c r="R103" i="9"/>
  <c r="Q103" i="9"/>
  <c r="P103" i="9"/>
  <c r="N103" i="9"/>
  <c r="L103" i="9"/>
  <c r="J103" i="9"/>
  <c r="H103" i="9"/>
  <c r="F103" i="9"/>
  <c r="D103" i="9"/>
  <c r="B103" i="9"/>
  <c r="S102" i="9"/>
  <c r="R102" i="9"/>
  <c r="Q102" i="9"/>
  <c r="P102" i="9"/>
  <c r="N102" i="9"/>
  <c r="L102" i="9"/>
  <c r="J102" i="9"/>
  <c r="H102" i="9"/>
  <c r="F102" i="9"/>
  <c r="D102" i="9"/>
  <c r="B102" i="9"/>
  <c r="S101" i="9"/>
  <c r="R101" i="9"/>
  <c r="Q101" i="9"/>
  <c r="P101" i="9"/>
  <c r="N101" i="9"/>
  <c r="L101" i="9"/>
  <c r="J101" i="9"/>
  <c r="H101" i="9"/>
  <c r="F101" i="9"/>
  <c r="D101" i="9"/>
  <c r="B101" i="9"/>
  <c r="S100" i="9"/>
  <c r="R100" i="9"/>
  <c r="Q100" i="9"/>
  <c r="P100" i="9"/>
  <c r="N100" i="9"/>
  <c r="L100" i="9"/>
  <c r="J100" i="9"/>
  <c r="H100" i="9"/>
  <c r="F100" i="9"/>
  <c r="D100" i="9"/>
  <c r="B100" i="9"/>
  <c r="S99" i="9"/>
  <c r="R99" i="9"/>
  <c r="Q99" i="9"/>
  <c r="P99" i="9"/>
  <c r="N99" i="9"/>
  <c r="L99" i="9"/>
  <c r="J99" i="9"/>
  <c r="H99" i="9"/>
  <c r="F99" i="9"/>
  <c r="D99" i="9"/>
  <c r="B99" i="9"/>
  <c r="S98" i="9"/>
  <c r="R98" i="9"/>
  <c r="Q98" i="9"/>
  <c r="P98" i="9"/>
  <c r="N98" i="9"/>
  <c r="L98" i="9"/>
  <c r="J98" i="9"/>
  <c r="H98" i="9"/>
  <c r="F98" i="9"/>
  <c r="D98" i="9"/>
  <c r="B98" i="9"/>
  <c r="S97" i="9"/>
  <c r="R97" i="9"/>
  <c r="Q97" i="9"/>
  <c r="P97" i="9"/>
  <c r="N97" i="9"/>
  <c r="L97" i="9"/>
  <c r="J97" i="9"/>
  <c r="H97" i="9"/>
  <c r="F97" i="9"/>
  <c r="D97" i="9"/>
  <c r="B97" i="9"/>
  <c r="S96" i="9"/>
  <c r="R96" i="9"/>
  <c r="Q96" i="9"/>
  <c r="P96" i="9"/>
  <c r="N96" i="9"/>
  <c r="L96" i="9"/>
  <c r="J96" i="9"/>
  <c r="H96" i="9"/>
  <c r="F96" i="9"/>
  <c r="D96" i="9"/>
  <c r="B96" i="9"/>
  <c r="S95" i="9"/>
  <c r="R95" i="9"/>
  <c r="Q95" i="9"/>
  <c r="P95" i="9"/>
  <c r="N95" i="9"/>
  <c r="L95" i="9"/>
  <c r="J95" i="9"/>
  <c r="H95" i="9"/>
  <c r="F95" i="9"/>
  <c r="D95" i="9"/>
  <c r="B95" i="9"/>
  <c r="S94" i="9"/>
  <c r="R94" i="9"/>
  <c r="Q94" i="9"/>
  <c r="P94" i="9"/>
  <c r="N94" i="9"/>
  <c r="L94" i="9"/>
  <c r="J94" i="9"/>
  <c r="H94" i="9"/>
  <c r="F94" i="9"/>
  <c r="D94" i="9"/>
  <c r="B94" i="9"/>
  <c r="S93" i="9"/>
  <c r="R93" i="9"/>
  <c r="Q93" i="9"/>
  <c r="P93" i="9"/>
  <c r="N93" i="9"/>
  <c r="L93" i="9"/>
  <c r="J93" i="9"/>
  <c r="H93" i="9"/>
  <c r="F93" i="9"/>
  <c r="D93" i="9"/>
  <c r="B93" i="9"/>
  <c r="C88" i="9"/>
  <c r="C87" i="9"/>
  <c r="S68" i="9"/>
  <c r="R68" i="9"/>
  <c r="Q68" i="9"/>
  <c r="P68" i="9"/>
  <c r="N68" i="9"/>
  <c r="L68" i="9"/>
  <c r="J68" i="9"/>
  <c r="H68" i="9"/>
  <c r="F68" i="9"/>
  <c r="D68" i="9"/>
  <c r="B68" i="9"/>
  <c r="S67" i="9"/>
  <c r="R67" i="9"/>
  <c r="Q67" i="9"/>
  <c r="P67" i="9"/>
  <c r="N67" i="9"/>
  <c r="L67" i="9"/>
  <c r="J67" i="9"/>
  <c r="H67" i="9"/>
  <c r="F67" i="9"/>
  <c r="D67" i="9"/>
  <c r="B67" i="9"/>
  <c r="S66" i="9"/>
  <c r="R66" i="9"/>
  <c r="Q66" i="9"/>
  <c r="P66" i="9"/>
  <c r="N66" i="9"/>
  <c r="L66" i="9"/>
  <c r="J66" i="9"/>
  <c r="H66" i="9"/>
  <c r="F66" i="9"/>
  <c r="D66" i="9"/>
  <c r="B66" i="9"/>
  <c r="S65" i="9"/>
  <c r="R65" i="9"/>
  <c r="Q65" i="9"/>
  <c r="P65" i="9"/>
  <c r="N65" i="9"/>
  <c r="L65" i="9"/>
  <c r="J65" i="9"/>
  <c r="H65" i="9"/>
  <c r="F65" i="9"/>
  <c r="D65" i="9"/>
  <c r="B65" i="9"/>
  <c r="S64" i="9"/>
  <c r="R64" i="9"/>
  <c r="Q64" i="9"/>
  <c r="P64" i="9"/>
  <c r="N64" i="9"/>
  <c r="L64" i="9"/>
  <c r="J64" i="9"/>
  <c r="H64" i="9"/>
  <c r="F64" i="9"/>
  <c r="D64" i="9"/>
  <c r="B64" i="9"/>
  <c r="S63" i="9"/>
  <c r="R63" i="9"/>
  <c r="Q63" i="9"/>
  <c r="P63" i="9"/>
  <c r="N63" i="9"/>
  <c r="L63" i="9"/>
  <c r="J63" i="9"/>
  <c r="H63" i="9"/>
  <c r="F63" i="9"/>
  <c r="D63" i="9"/>
  <c r="B63" i="9"/>
  <c r="S62" i="9"/>
  <c r="R62" i="9"/>
  <c r="Q62" i="9"/>
  <c r="P62" i="9"/>
  <c r="N62" i="9"/>
  <c r="L62" i="9"/>
  <c r="J62" i="9"/>
  <c r="H62" i="9"/>
  <c r="F62" i="9"/>
  <c r="D62" i="9"/>
  <c r="B62" i="9"/>
  <c r="S61" i="9"/>
  <c r="R61" i="9"/>
  <c r="Q61" i="9"/>
  <c r="P61" i="9"/>
  <c r="N61" i="9"/>
  <c r="L61" i="9"/>
  <c r="J61" i="9"/>
  <c r="H61" i="9"/>
  <c r="F61" i="9"/>
  <c r="D61" i="9"/>
  <c r="B61" i="9"/>
  <c r="S60" i="9"/>
  <c r="R60" i="9"/>
  <c r="Q60" i="9"/>
  <c r="P60" i="9"/>
  <c r="N60" i="9"/>
  <c r="L60" i="9"/>
  <c r="J60" i="9"/>
  <c r="H60" i="9"/>
  <c r="F60" i="9"/>
  <c r="D60" i="9"/>
  <c r="B60" i="9"/>
  <c r="S59" i="9"/>
  <c r="R59" i="9"/>
  <c r="Q59" i="9"/>
  <c r="P59" i="9"/>
  <c r="N59" i="9"/>
  <c r="L59" i="9"/>
  <c r="J59" i="9"/>
  <c r="H59" i="9"/>
  <c r="F59" i="9"/>
  <c r="D59" i="9"/>
  <c r="B59" i="9"/>
  <c r="S58" i="9"/>
  <c r="R58" i="9"/>
  <c r="Q58" i="9"/>
  <c r="P58" i="9"/>
  <c r="N58" i="9"/>
  <c r="L58" i="9"/>
  <c r="J58" i="9"/>
  <c r="H58" i="9"/>
  <c r="F58" i="9"/>
  <c r="D58" i="9"/>
  <c r="B58" i="9"/>
  <c r="S57" i="9"/>
  <c r="R57" i="9"/>
  <c r="Q57" i="9"/>
  <c r="P57" i="9"/>
  <c r="N57" i="9"/>
  <c r="L57" i="9"/>
  <c r="J57" i="9"/>
  <c r="H57" i="9"/>
  <c r="F57" i="9"/>
  <c r="D57" i="9"/>
  <c r="B57" i="9"/>
  <c r="S56" i="9"/>
  <c r="R56" i="9"/>
  <c r="Q56" i="9"/>
  <c r="P56" i="9"/>
  <c r="N56" i="9"/>
  <c r="L56" i="9"/>
  <c r="J56" i="9"/>
  <c r="H56" i="9"/>
  <c r="F56" i="9"/>
  <c r="D56" i="9"/>
  <c r="B56" i="9"/>
  <c r="S55" i="9"/>
  <c r="R55" i="9"/>
  <c r="Q55" i="9"/>
  <c r="P55" i="9"/>
  <c r="N55" i="9"/>
  <c r="L55" i="9"/>
  <c r="J55" i="9"/>
  <c r="H55" i="9"/>
  <c r="F55" i="9"/>
  <c r="D55" i="9"/>
  <c r="B55" i="9"/>
  <c r="S54" i="9"/>
  <c r="R54" i="9"/>
  <c r="Q54" i="9"/>
  <c r="P54" i="9"/>
  <c r="N54" i="9"/>
  <c r="L54" i="9"/>
  <c r="J54" i="9"/>
  <c r="H54" i="9"/>
  <c r="F54" i="9"/>
  <c r="D54" i="9"/>
  <c r="B54" i="9"/>
  <c r="S53" i="9"/>
  <c r="R53" i="9"/>
  <c r="Q53" i="9"/>
  <c r="P53" i="9"/>
  <c r="N53" i="9"/>
  <c r="L53" i="9"/>
  <c r="J53" i="9"/>
  <c r="H53" i="9"/>
  <c r="F53" i="9"/>
  <c r="D53" i="9"/>
  <c r="B53" i="9"/>
  <c r="S52" i="9"/>
  <c r="R52" i="9"/>
  <c r="Q52" i="9"/>
  <c r="P52" i="9"/>
  <c r="N52" i="9"/>
  <c r="L52" i="9"/>
  <c r="J52" i="9"/>
  <c r="H52" i="9"/>
  <c r="F52" i="9"/>
  <c r="D52" i="9"/>
  <c r="B52" i="9"/>
  <c r="S51" i="9"/>
  <c r="R51" i="9"/>
  <c r="Q51" i="9"/>
  <c r="P51" i="9"/>
  <c r="N51" i="9"/>
  <c r="L51" i="9"/>
  <c r="J51" i="9"/>
  <c r="H51" i="9"/>
  <c r="F51" i="9"/>
  <c r="D51" i="9"/>
  <c r="B51" i="9"/>
  <c r="C46" i="9"/>
  <c r="C45" i="9"/>
  <c r="S27" i="9"/>
  <c r="R27" i="9"/>
  <c r="Q27" i="9"/>
  <c r="P27" i="9"/>
  <c r="N27" i="9"/>
  <c r="L27" i="9"/>
  <c r="J27" i="9"/>
  <c r="H27" i="9"/>
  <c r="F27" i="9"/>
  <c r="D27" i="9"/>
  <c r="B27" i="9"/>
  <c r="S26" i="9"/>
  <c r="R26" i="9"/>
  <c r="Q26" i="9"/>
  <c r="P26" i="9"/>
  <c r="N26" i="9"/>
  <c r="L26" i="9"/>
  <c r="J26" i="9"/>
  <c r="H26" i="9"/>
  <c r="F26" i="9"/>
  <c r="D26" i="9"/>
  <c r="B26" i="9"/>
  <c r="S25" i="9"/>
  <c r="R25" i="9"/>
  <c r="Q25" i="9"/>
  <c r="P25" i="9"/>
  <c r="N25" i="9"/>
  <c r="L25" i="9"/>
  <c r="J25" i="9"/>
  <c r="H25" i="9"/>
  <c r="F25" i="9"/>
  <c r="D25" i="9"/>
  <c r="B25" i="9"/>
  <c r="S24" i="9"/>
  <c r="R24" i="9"/>
  <c r="Q24" i="9"/>
  <c r="P24" i="9"/>
  <c r="N24" i="9"/>
  <c r="L24" i="9"/>
  <c r="J24" i="9"/>
  <c r="H24" i="9"/>
  <c r="F24" i="9"/>
  <c r="D24" i="9"/>
  <c r="B24" i="9"/>
  <c r="S23" i="9"/>
  <c r="R23" i="9"/>
  <c r="Q23" i="9"/>
  <c r="P23" i="9"/>
  <c r="N23" i="9"/>
  <c r="L23" i="9"/>
  <c r="J23" i="9"/>
  <c r="H23" i="9"/>
  <c r="F23" i="9"/>
  <c r="D23" i="9"/>
  <c r="B23" i="9"/>
  <c r="S22" i="9"/>
  <c r="R22" i="9"/>
  <c r="Q22" i="9"/>
  <c r="P22" i="9"/>
  <c r="N22" i="9"/>
  <c r="L22" i="9"/>
  <c r="J22" i="9"/>
  <c r="H22" i="9"/>
  <c r="F22" i="9"/>
  <c r="D22" i="9"/>
  <c r="B22" i="9"/>
  <c r="S21" i="9"/>
  <c r="R21" i="9"/>
  <c r="Q21" i="9"/>
  <c r="P21" i="9"/>
  <c r="N21" i="9"/>
  <c r="L21" i="9"/>
  <c r="J21" i="9"/>
  <c r="H21" i="9"/>
  <c r="F21" i="9"/>
  <c r="D21" i="9"/>
  <c r="B21" i="9"/>
  <c r="S20" i="9"/>
  <c r="R20" i="9"/>
  <c r="Q20" i="9"/>
  <c r="P20" i="9"/>
  <c r="N20" i="9"/>
  <c r="L20" i="9"/>
  <c r="J20" i="9"/>
  <c r="H20" i="9"/>
  <c r="F20" i="9"/>
  <c r="D20" i="9"/>
  <c r="B20" i="9"/>
  <c r="S19" i="9"/>
  <c r="R19" i="9"/>
  <c r="Q19" i="9"/>
  <c r="P19" i="9"/>
  <c r="N19" i="9"/>
  <c r="L19" i="9"/>
  <c r="J19" i="9"/>
  <c r="H19" i="9"/>
  <c r="F19" i="9"/>
  <c r="D19" i="9"/>
  <c r="B19" i="9"/>
  <c r="S18" i="9"/>
  <c r="R18" i="9"/>
  <c r="Q18" i="9"/>
  <c r="P18" i="9"/>
  <c r="N18" i="9"/>
  <c r="L18" i="9"/>
  <c r="J18" i="9"/>
  <c r="H18" i="9"/>
  <c r="F18" i="9"/>
  <c r="D18" i="9"/>
  <c r="B18" i="9"/>
  <c r="S17" i="9"/>
  <c r="R17" i="9"/>
  <c r="Q17" i="9"/>
  <c r="P17" i="9"/>
  <c r="N17" i="9"/>
  <c r="L17" i="9"/>
  <c r="J17" i="9"/>
  <c r="H17" i="9"/>
  <c r="F17" i="9"/>
  <c r="D17" i="9"/>
  <c r="B17" i="9"/>
  <c r="S16" i="9"/>
  <c r="R16" i="9"/>
  <c r="Q16" i="9"/>
  <c r="P16" i="9"/>
  <c r="N16" i="9"/>
  <c r="L16" i="9"/>
  <c r="J16" i="9"/>
  <c r="H16" i="9"/>
  <c r="F16" i="9"/>
  <c r="D16" i="9"/>
  <c r="B16" i="9"/>
  <c r="S15" i="9"/>
  <c r="R15" i="9"/>
  <c r="Q15" i="9"/>
  <c r="P15" i="9"/>
  <c r="N15" i="9"/>
  <c r="L15" i="9"/>
  <c r="J15" i="9"/>
  <c r="H15" i="9"/>
  <c r="F15" i="9"/>
  <c r="D15" i="9"/>
  <c r="B15" i="9"/>
  <c r="S14" i="9"/>
  <c r="R14" i="9"/>
  <c r="Q14" i="9"/>
  <c r="P14" i="9"/>
  <c r="N14" i="9"/>
  <c r="L14" i="9"/>
  <c r="J14" i="9"/>
  <c r="H14" i="9"/>
  <c r="F14" i="9"/>
  <c r="D14" i="9"/>
  <c r="B14" i="9"/>
  <c r="S13" i="9"/>
  <c r="R13" i="9"/>
  <c r="Q13" i="9"/>
  <c r="P13" i="9"/>
  <c r="N13" i="9"/>
  <c r="L13" i="9"/>
  <c r="J13" i="9"/>
  <c r="H13" i="9"/>
  <c r="F13" i="9"/>
  <c r="D13" i="9"/>
  <c r="B13" i="9"/>
  <c r="S12" i="9"/>
  <c r="R12" i="9"/>
  <c r="Q12" i="9"/>
  <c r="P12" i="9"/>
  <c r="N12" i="9"/>
  <c r="L12" i="9"/>
  <c r="J12" i="9"/>
  <c r="H12" i="9"/>
  <c r="F12" i="9"/>
  <c r="D12" i="9"/>
  <c r="B12" i="9"/>
  <c r="S11" i="9"/>
  <c r="R11" i="9"/>
  <c r="Q11" i="9"/>
  <c r="P11" i="9"/>
  <c r="N11" i="9"/>
  <c r="L11" i="9"/>
  <c r="J11" i="9"/>
  <c r="H11" i="9"/>
  <c r="F11" i="9"/>
  <c r="D11" i="9"/>
  <c r="B11" i="9"/>
  <c r="N10" i="9"/>
  <c r="L10" i="9"/>
  <c r="J10" i="9"/>
  <c r="H10" i="9"/>
  <c r="F10" i="9"/>
  <c r="D10" i="9"/>
  <c r="P10" i="9" s="1"/>
  <c r="R10" i="9" s="1"/>
  <c r="B10" i="9"/>
  <c r="C5" i="9"/>
  <c r="C4" i="9"/>
  <c r="K1978" i="8"/>
  <c r="O2336" i="9" s="1"/>
  <c r="B1978" i="8"/>
  <c r="K1977" i="8"/>
  <c r="O2335" i="9" s="1"/>
  <c r="B1977" i="8"/>
  <c r="K1976" i="8"/>
  <c r="O2334" i="9" s="1"/>
  <c r="B1976" i="8"/>
  <c r="K1975" i="8"/>
  <c r="O2333" i="9" s="1"/>
  <c r="B1975" i="8"/>
  <c r="K1974" i="8"/>
  <c r="O2332" i="9" s="1"/>
  <c r="B1974" i="8"/>
  <c r="K1973" i="8"/>
  <c r="O2331" i="9" s="1"/>
  <c r="B1973" i="8"/>
  <c r="K1972" i="8"/>
  <c r="O2330" i="9" s="1"/>
  <c r="B1972" i="8"/>
  <c r="K1971" i="8"/>
  <c r="O2329" i="9" s="1"/>
  <c r="B1971" i="8"/>
  <c r="K1970" i="8"/>
  <c r="O2328" i="9" s="1"/>
  <c r="B1970" i="8"/>
  <c r="K1969" i="8"/>
  <c r="O2327" i="9" s="1"/>
  <c r="B1969" i="8"/>
  <c r="K1968" i="8"/>
  <c r="O2326" i="9" s="1"/>
  <c r="B1968" i="8"/>
  <c r="K1967" i="8"/>
  <c r="O2325" i="9" s="1"/>
  <c r="B1967" i="8"/>
  <c r="K1966" i="8"/>
  <c r="O2324" i="9" s="1"/>
  <c r="B1966" i="8"/>
  <c r="K1965" i="8"/>
  <c r="O2323" i="9" s="1"/>
  <c r="B1965" i="8"/>
  <c r="K1964" i="8"/>
  <c r="O2322" i="9" s="1"/>
  <c r="B1964" i="8"/>
  <c r="K1963" i="8"/>
  <c r="O2321" i="9" s="1"/>
  <c r="B1963" i="8"/>
  <c r="K1962" i="8"/>
  <c r="O2320" i="9" s="1"/>
  <c r="B1962" i="8"/>
  <c r="K1961" i="8"/>
  <c r="O2319" i="9" s="1"/>
  <c r="B1961" i="8"/>
  <c r="C1956" i="8"/>
  <c r="C1955" i="8"/>
  <c r="G1953" i="8"/>
  <c r="F1953" i="8"/>
  <c r="K1942" i="8"/>
  <c r="O2294" i="9" s="1"/>
  <c r="B1942" i="8"/>
  <c r="K1941" i="8"/>
  <c r="O2293" i="9" s="1"/>
  <c r="B1941" i="8"/>
  <c r="K1940" i="8"/>
  <c r="O2292" i="9" s="1"/>
  <c r="B1940" i="8"/>
  <c r="K1939" i="8"/>
  <c r="O2291" i="9" s="1"/>
  <c r="B1939" i="8"/>
  <c r="K1938" i="8"/>
  <c r="O2290" i="9" s="1"/>
  <c r="B1938" i="8"/>
  <c r="K1937" i="8"/>
  <c r="O2289" i="9" s="1"/>
  <c r="B1937" i="8"/>
  <c r="K1936" i="8"/>
  <c r="O2288" i="9" s="1"/>
  <c r="B1936" i="8"/>
  <c r="K1935" i="8"/>
  <c r="O2287" i="9" s="1"/>
  <c r="B1935" i="8"/>
  <c r="K1934" i="8"/>
  <c r="O2286" i="9" s="1"/>
  <c r="B1934" i="8"/>
  <c r="K1933" i="8"/>
  <c r="O2285" i="9" s="1"/>
  <c r="B1933" i="8"/>
  <c r="K1932" i="8"/>
  <c r="O2284" i="9" s="1"/>
  <c r="B1932" i="8"/>
  <c r="K1931" i="8"/>
  <c r="O2283" i="9" s="1"/>
  <c r="B1931" i="8"/>
  <c r="K1930" i="8"/>
  <c r="O2282" i="9" s="1"/>
  <c r="B1930" i="8"/>
  <c r="K1929" i="8"/>
  <c r="O2281" i="9" s="1"/>
  <c r="B1929" i="8"/>
  <c r="K1928" i="8"/>
  <c r="O2280" i="9" s="1"/>
  <c r="B1928" i="8"/>
  <c r="K1927" i="8"/>
  <c r="O2279" i="9" s="1"/>
  <c r="B1927" i="8"/>
  <c r="K1926" i="8"/>
  <c r="O2278" i="9" s="1"/>
  <c r="B1926" i="8"/>
  <c r="K1925" i="8"/>
  <c r="O2277" i="9" s="1"/>
  <c r="B1925" i="8"/>
  <c r="C1920" i="8"/>
  <c r="C1919" i="8"/>
  <c r="G1917" i="8"/>
  <c r="F1917" i="8"/>
  <c r="K1906" i="8"/>
  <c r="O2252" i="9" s="1"/>
  <c r="B1906" i="8"/>
  <c r="K1905" i="8"/>
  <c r="O2251" i="9" s="1"/>
  <c r="B1905" i="8"/>
  <c r="K1904" i="8"/>
  <c r="O2250" i="9" s="1"/>
  <c r="B1904" i="8"/>
  <c r="K1903" i="8"/>
  <c r="O2249" i="9" s="1"/>
  <c r="B1903" i="8"/>
  <c r="K1902" i="8"/>
  <c r="O2248" i="9" s="1"/>
  <c r="B1902" i="8"/>
  <c r="K1901" i="8"/>
  <c r="O2247" i="9" s="1"/>
  <c r="B1901" i="8"/>
  <c r="K1900" i="8"/>
  <c r="O2246" i="9" s="1"/>
  <c r="B1900" i="8"/>
  <c r="K1899" i="8"/>
  <c r="O2245" i="9" s="1"/>
  <c r="B1899" i="8"/>
  <c r="K1898" i="8"/>
  <c r="O2244" i="9" s="1"/>
  <c r="B1898" i="8"/>
  <c r="K1897" i="8"/>
  <c r="O2243" i="9" s="1"/>
  <c r="B1897" i="8"/>
  <c r="K1896" i="8"/>
  <c r="O2242" i="9" s="1"/>
  <c r="B1896" i="8"/>
  <c r="K1895" i="8"/>
  <c r="O2241" i="9" s="1"/>
  <c r="B1895" i="8"/>
  <c r="K1894" i="8"/>
  <c r="O2240" i="9" s="1"/>
  <c r="B1894" i="8"/>
  <c r="K1893" i="8"/>
  <c r="O2239" i="9" s="1"/>
  <c r="B1893" i="8"/>
  <c r="K1892" i="8"/>
  <c r="O2238" i="9" s="1"/>
  <c r="B1892" i="8"/>
  <c r="K1891" i="8"/>
  <c r="O2237" i="9" s="1"/>
  <c r="B1891" i="8"/>
  <c r="K1890" i="8"/>
  <c r="O2236" i="9" s="1"/>
  <c r="B1890" i="8"/>
  <c r="K1889" i="8"/>
  <c r="O2235" i="9" s="1"/>
  <c r="B1889" i="8"/>
  <c r="C1884" i="8"/>
  <c r="C1883" i="8"/>
  <c r="G1881" i="8"/>
  <c r="F1881" i="8"/>
  <c r="K1870" i="8"/>
  <c r="O2210" i="9" s="1"/>
  <c r="B1870" i="8"/>
  <c r="K1869" i="8"/>
  <c r="O2209" i="9" s="1"/>
  <c r="B1869" i="8"/>
  <c r="K1868" i="8"/>
  <c r="O2208" i="9" s="1"/>
  <c r="B1868" i="8"/>
  <c r="K1867" i="8"/>
  <c r="O2207" i="9" s="1"/>
  <c r="B1867" i="8"/>
  <c r="K1866" i="8"/>
  <c r="O2206" i="9" s="1"/>
  <c r="B1866" i="8"/>
  <c r="K1865" i="8"/>
  <c r="O2205" i="9" s="1"/>
  <c r="B1865" i="8"/>
  <c r="K1864" i="8"/>
  <c r="O2204" i="9" s="1"/>
  <c r="B1864" i="8"/>
  <c r="K1863" i="8"/>
  <c r="O2203" i="9" s="1"/>
  <c r="B1863" i="8"/>
  <c r="K1862" i="8"/>
  <c r="O2202" i="9" s="1"/>
  <c r="B1862" i="8"/>
  <c r="K1861" i="8"/>
  <c r="O2201" i="9" s="1"/>
  <c r="B1861" i="8"/>
  <c r="K1860" i="8"/>
  <c r="O2200" i="9" s="1"/>
  <c r="B1860" i="8"/>
  <c r="K1859" i="8"/>
  <c r="O2199" i="9" s="1"/>
  <c r="B1859" i="8"/>
  <c r="K1858" i="8"/>
  <c r="O2198" i="9" s="1"/>
  <c r="B1858" i="8"/>
  <c r="K1857" i="8"/>
  <c r="O2197" i="9" s="1"/>
  <c r="B1857" i="8"/>
  <c r="K1856" i="8"/>
  <c r="O2196" i="9" s="1"/>
  <c r="B1856" i="8"/>
  <c r="K1855" i="8"/>
  <c r="O2195" i="9" s="1"/>
  <c r="B1855" i="8"/>
  <c r="K1854" i="8"/>
  <c r="O2194" i="9" s="1"/>
  <c r="B1854" i="8"/>
  <c r="K1853" i="8"/>
  <c r="O2193" i="9" s="1"/>
  <c r="B1853" i="8"/>
  <c r="C1848" i="8"/>
  <c r="C1847" i="8"/>
  <c r="G1845" i="8"/>
  <c r="F1845" i="8"/>
  <c r="K1834" i="8"/>
  <c r="O2168" i="9" s="1"/>
  <c r="B1834" i="8"/>
  <c r="K1833" i="8"/>
  <c r="O2167" i="9" s="1"/>
  <c r="B1833" i="8"/>
  <c r="K1832" i="8"/>
  <c r="O2166" i="9" s="1"/>
  <c r="B1832" i="8"/>
  <c r="K1831" i="8"/>
  <c r="O2165" i="9" s="1"/>
  <c r="B1831" i="8"/>
  <c r="K1830" i="8"/>
  <c r="O2164" i="9" s="1"/>
  <c r="B1830" i="8"/>
  <c r="K1829" i="8"/>
  <c r="O2163" i="9" s="1"/>
  <c r="B1829" i="8"/>
  <c r="K1828" i="8"/>
  <c r="O2162" i="9" s="1"/>
  <c r="B1828" i="8"/>
  <c r="K1827" i="8"/>
  <c r="O2161" i="9" s="1"/>
  <c r="B1827" i="8"/>
  <c r="K1826" i="8"/>
  <c r="O2160" i="9" s="1"/>
  <c r="B1826" i="8"/>
  <c r="K1825" i="8"/>
  <c r="O2159" i="9" s="1"/>
  <c r="B1825" i="8"/>
  <c r="K1824" i="8"/>
  <c r="O2158" i="9" s="1"/>
  <c r="B1824" i="8"/>
  <c r="K1823" i="8"/>
  <c r="O2157" i="9" s="1"/>
  <c r="B1823" i="8"/>
  <c r="K1822" i="8"/>
  <c r="O2156" i="9" s="1"/>
  <c r="B1822" i="8"/>
  <c r="K1821" i="8"/>
  <c r="O2155" i="9" s="1"/>
  <c r="B1821" i="8"/>
  <c r="K1820" i="8"/>
  <c r="O2154" i="9" s="1"/>
  <c r="B1820" i="8"/>
  <c r="K1819" i="8"/>
  <c r="O2153" i="9" s="1"/>
  <c r="B1819" i="8"/>
  <c r="K1818" i="8"/>
  <c r="O2152" i="9" s="1"/>
  <c r="B1818" i="8"/>
  <c r="K1817" i="8"/>
  <c r="O2151" i="9" s="1"/>
  <c r="B1817" i="8"/>
  <c r="C1812" i="8"/>
  <c r="C1811" i="8"/>
  <c r="G1809" i="8"/>
  <c r="F1809" i="8"/>
  <c r="K1798" i="8"/>
  <c r="O2126" i="9" s="1"/>
  <c r="B1798" i="8"/>
  <c r="K1797" i="8"/>
  <c r="O2125" i="9" s="1"/>
  <c r="B1797" i="8"/>
  <c r="K1796" i="8"/>
  <c r="O2124" i="9" s="1"/>
  <c r="B1796" i="8"/>
  <c r="K1795" i="8"/>
  <c r="O2123" i="9" s="1"/>
  <c r="B1795" i="8"/>
  <c r="K1794" i="8"/>
  <c r="O2122" i="9" s="1"/>
  <c r="B1794" i="8"/>
  <c r="K1793" i="8"/>
  <c r="O2121" i="9" s="1"/>
  <c r="B1793" i="8"/>
  <c r="K1792" i="8"/>
  <c r="O2120" i="9" s="1"/>
  <c r="B1792" i="8"/>
  <c r="K1791" i="8"/>
  <c r="O2119" i="9" s="1"/>
  <c r="B1791" i="8"/>
  <c r="K1790" i="8"/>
  <c r="O2118" i="9" s="1"/>
  <c r="B1790" i="8"/>
  <c r="K1789" i="8"/>
  <c r="O2117" i="9" s="1"/>
  <c r="B1789" i="8"/>
  <c r="K1788" i="8"/>
  <c r="O2116" i="9" s="1"/>
  <c r="B1788" i="8"/>
  <c r="K1787" i="8"/>
  <c r="O2115" i="9" s="1"/>
  <c r="B1787" i="8"/>
  <c r="K1786" i="8"/>
  <c r="O2114" i="9" s="1"/>
  <c r="B1786" i="8"/>
  <c r="K1785" i="8"/>
  <c r="O2113" i="9" s="1"/>
  <c r="B1785" i="8"/>
  <c r="K1784" i="8"/>
  <c r="O2112" i="9" s="1"/>
  <c r="B1784" i="8"/>
  <c r="K1783" i="8"/>
  <c r="O2111" i="9" s="1"/>
  <c r="B1783" i="8"/>
  <c r="K1782" i="8"/>
  <c r="O2110" i="9" s="1"/>
  <c r="B1782" i="8"/>
  <c r="K1781" i="8"/>
  <c r="O2109" i="9" s="1"/>
  <c r="B1781" i="8"/>
  <c r="C1776" i="8"/>
  <c r="C1775" i="8"/>
  <c r="G1773" i="8"/>
  <c r="F1773" i="8"/>
  <c r="K1762" i="8"/>
  <c r="O2084" i="9" s="1"/>
  <c r="B1762" i="8"/>
  <c r="K1761" i="8"/>
  <c r="O2083" i="9" s="1"/>
  <c r="B1761" i="8"/>
  <c r="K1760" i="8"/>
  <c r="O2082" i="9" s="1"/>
  <c r="B1760" i="8"/>
  <c r="K1759" i="8"/>
  <c r="O2081" i="9" s="1"/>
  <c r="B1759" i="8"/>
  <c r="K1758" i="8"/>
  <c r="O2080" i="9" s="1"/>
  <c r="B1758" i="8"/>
  <c r="K1757" i="8"/>
  <c r="O2079" i="9" s="1"/>
  <c r="B1757" i="8"/>
  <c r="K1756" i="8"/>
  <c r="O2078" i="9" s="1"/>
  <c r="B1756" i="8"/>
  <c r="K1755" i="8"/>
  <c r="O2077" i="9" s="1"/>
  <c r="B1755" i="8"/>
  <c r="K1754" i="8"/>
  <c r="O2076" i="9" s="1"/>
  <c r="B1754" i="8"/>
  <c r="K1753" i="8"/>
  <c r="O2075" i="9" s="1"/>
  <c r="B1753" i="8"/>
  <c r="K1752" i="8"/>
  <c r="O2074" i="9" s="1"/>
  <c r="B1752" i="8"/>
  <c r="K1751" i="8"/>
  <c r="O2073" i="9" s="1"/>
  <c r="B1751" i="8"/>
  <c r="K1750" i="8"/>
  <c r="O2072" i="9" s="1"/>
  <c r="B1750" i="8"/>
  <c r="K1749" i="8"/>
  <c r="O2071" i="9" s="1"/>
  <c r="B1749" i="8"/>
  <c r="K1748" i="8"/>
  <c r="O2070" i="9" s="1"/>
  <c r="B1748" i="8"/>
  <c r="K1747" i="8"/>
  <c r="O2069" i="9" s="1"/>
  <c r="B1747" i="8"/>
  <c r="K1746" i="8"/>
  <c r="O2068" i="9" s="1"/>
  <c r="B1746" i="8"/>
  <c r="K1745" i="8"/>
  <c r="O2067" i="9" s="1"/>
  <c r="B1745" i="8"/>
  <c r="C1740" i="8"/>
  <c r="C1739" i="8"/>
  <c r="G1737" i="8"/>
  <c r="F1737" i="8"/>
  <c r="K1726" i="8"/>
  <c r="O2042" i="9" s="1"/>
  <c r="B1726" i="8"/>
  <c r="K1725" i="8"/>
  <c r="O2041" i="9" s="1"/>
  <c r="B1725" i="8"/>
  <c r="K1724" i="8"/>
  <c r="O2040" i="9" s="1"/>
  <c r="B1724" i="8"/>
  <c r="K1723" i="8"/>
  <c r="O2039" i="9" s="1"/>
  <c r="B1723" i="8"/>
  <c r="K1722" i="8"/>
  <c r="O2038" i="9" s="1"/>
  <c r="B1722" i="8"/>
  <c r="K1721" i="8"/>
  <c r="O2037" i="9" s="1"/>
  <c r="B1721" i="8"/>
  <c r="K1720" i="8"/>
  <c r="O2036" i="9" s="1"/>
  <c r="B1720" i="8"/>
  <c r="K1719" i="8"/>
  <c r="O2035" i="9" s="1"/>
  <c r="B1719" i="8"/>
  <c r="K1718" i="8"/>
  <c r="O2034" i="9" s="1"/>
  <c r="B1718" i="8"/>
  <c r="K1717" i="8"/>
  <c r="O2033" i="9" s="1"/>
  <c r="B1717" i="8"/>
  <c r="K1716" i="8"/>
  <c r="O2032" i="9" s="1"/>
  <c r="B1716" i="8"/>
  <c r="K1715" i="8"/>
  <c r="O2031" i="9" s="1"/>
  <c r="B1715" i="8"/>
  <c r="K1714" i="8"/>
  <c r="O2030" i="9" s="1"/>
  <c r="B1714" i="8"/>
  <c r="K1713" i="8"/>
  <c r="O2029" i="9" s="1"/>
  <c r="B1713" i="8"/>
  <c r="K1712" i="8"/>
  <c r="O2028" i="9" s="1"/>
  <c r="B1712" i="8"/>
  <c r="K1711" i="8"/>
  <c r="O2027" i="9" s="1"/>
  <c r="B1711" i="8"/>
  <c r="K1710" i="8"/>
  <c r="O2026" i="9" s="1"/>
  <c r="B1710" i="8"/>
  <c r="K1709" i="8"/>
  <c r="O2025" i="9" s="1"/>
  <c r="B1709" i="8"/>
  <c r="C1704" i="8"/>
  <c r="C1703" i="8"/>
  <c r="G1701" i="8"/>
  <c r="F1701" i="8"/>
  <c r="K1690" i="8"/>
  <c r="O2000" i="9" s="1"/>
  <c r="B1690" i="8"/>
  <c r="K1689" i="8"/>
  <c r="O1999" i="9" s="1"/>
  <c r="B1689" i="8"/>
  <c r="K1688" i="8"/>
  <c r="O1998" i="9" s="1"/>
  <c r="B1688" i="8"/>
  <c r="K1687" i="8"/>
  <c r="O1997" i="9" s="1"/>
  <c r="B1687" i="8"/>
  <c r="K1686" i="8"/>
  <c r="O1996" i="9" s="1"/>
  <c r="B1686" i="8"/>
  <c r="K1685" i="8"/>
  <c r="O1995" i="9" s="1"/>
  <c r="B1685" i="8"/>
  <c r="K1684" i="8"/>
  <c r="O1994" i="9" s="1"/>
  <c r="B1684" i="8"/>
  <c r="K1683" i="8"/>
  <c r="O1993" i="9" s="1"/>
  <c r="B1683" i="8"/>
  <c r="K1682" i="8"/>
  <c r="O1992" i="9" s="1"/>
  <c r="B1682" i="8"/>
  <c r="K1681" i="8"/>
  <c r="O1991" i="9" s="1"/>
  <c r="B1681" i="8"/>
  <c r="K1680" i="8"/>
  <c r="O1990" i="9" s="1"/>
  <c r="B1680" i="8"/>
  <c r="K1679" i="8"/>
  <c r="O1989" i="9" s="1"/>
  <c r="B1679" i="8"/>
  <c r="K1678" i="8"/>
  <c r="O1988" i="9" s="1"/>
  <c r="B1678" i="8"/>
  <c r="K1677" i="8"/>
  <c r="O1987" i="9" s="1"/>
  <c r="B1677" i="8"/>
  <c r="K1676" i="8"/>
  <c r="O1986" i="9" s="1"/>
  <c r="B1676" i="8"/>
  <c r="K1675" i="8"/>
  <c r="O1985" i="9" s="1"/>
  <c r="B1675" i="8"/>
  <c r="K1674" i="8"/>
  <c r="O1984" i="9" s="1"/>
  <c r="B1674" i="8"/>
  <c r="K1673" i="8"/>
  <c r="O1983" i="9" s="1"/>
  <c r="B1673" i="8"/>
  <c r="C1668" i="8"/>
  <c r="C1667" i="8"/>
  <c r="G1665" i="8"/>
  <c r="F1665" i="8"/>
  <c r="K1654" i="8"/>
  <c r="O1958" i="9" s="1"/>
  <c r="B1654" i="8"/>
  <c r="K1653" i="8"/>
  <c r="O1957" i="9" s="1"/>
  <c r="B1653" i="8"/>
  <c r="K1652" i="8"/>
  <c r="O1956" i="9" s="1"/>
  <c r="B1652" i="8"/>
  <c r="K1651" i="8"/>
  <c r="O1955" i="9" s="1"/>
  <c r="B1651" i="8"/>
  <c r="K1650" i="8"/>
  <c r="O1954" i="9" s="1"/>
  <c r="B1650" i="8"/>
  <c r="K1649" i="8"/>
  <c r="O1953" i="9" s="1"/>
  <c r="B1649" i="8"/>
  <c r="K1648" i="8"/>
  <c r="O1952" i="9" s="1"/>
  <c r="B1648" i="8"/>
  <c r="K1647" i="8"/>
  <c r="O1951" i="9" s="1"/>
  <c r="B1647" i="8"/>
  <c r="K1646" i="8"/>
  <c r="O1950" i="9" s="1"/>
  <c r="B1646" i="8"/>
  <c r="K1645" i="8"/>
  <c r="O1949" i="9" s="1"/>
  <c r="B1645" i="8"/>
  <c r="K1644" i="8"/>
  <c r="O1948" i="9" s="1"/>
  <c r="B1644" i="8"/>
  <c r="K1643" i="8"/>
  <c r="O1947" i="9" s="1"/>
  <c r="B1643" i="8"/>
  <c r="K1642" i="8"/>
  <c r="O1946" i="9" s="1"/>
  <c r="B1642" i="8"/>
  <c r="K1641" i="8"/>
  <c r="O1945" i="9" s="1"/>
  <c r="B1641" i="8"/>
  <c r="K1640" i="8"/>
  <c r="O1944" i="9" s="1"/>
  <c r="B1640" i="8"/>
  <c r="K1639" i="8"/>
  <c r="O1943" i="9" s="1"/>
  <c r="B1639" i="8"/>
  <c r="K1638" i="8"/>
  <c r="O1942" i="9" s="1"/>
  <c r="B1638" i="8"/>
  <c r="K1637" i="8"/>
  <c r="O1941" i="9" s="1"/>
  <c r="B1637" i="8"/>
  <c r="C1632" i="8"/>
  <c r="C1631" i="8"/>
  <c r="G1629" i="8"/>
  <c r="F1629" i="8"/>
  <c r="K1618" i="8"/>
  <c r="O1916" i="9" s="1"/>
  <c r="B1618" i="8"/>
  <c r="K1617" i="8"/>
  <c r="O1915" i="9" s="1"/>
  <c r="B1617" i="8"/>
  <c r="K1616" i="8"/>
  <c r="O1914" i="9" s="1"/>
  <c r="B1616" i="8"/>
  <c r="K1615" i="8"/>
  <c r="O1913" i="9" s="1"/>
  <c r="B1615" i="8"/>
  <c r="K1614" i="8"/>
  <c r="O1912" i="9" s="1"/>
  <c r="B1614" i="8"/>
  <c r="K1613" i="8"/>
  <c r="O1911" i="9" s="1"/>
  <c r="B1613" i="8"/>
  <c r="K1612" i="8"/>
  <c r="O1910" i="9" s="1"/>
  <c r="B1612" i="8"/>
  <c r="K1611" i="8"/>
  <c r="O1909" i="9" s="1"/>
  <c r="B1611" i="8"/>
  <c r="K1610" i="8"/>
  <c r="O1908" i="9" s="1"/>
  <c r="B1610" i="8"/>
  <c r="K1609" i="8"/>
  <c r="O1907" i="9" s="1"/>
  <c r="B1609" i="8"/>
  <c r="K1608" i="8"/>
  <c r="O1906" i="9" s="1"/>
  <c r="B1608" i="8"/>
  <c r="K1607" i="8"/>
  <c r="O1905" i="9" s="1"/>
  <c r="B1607" i="8"/>
  <c r="K1606" i="8"/>
  <c r="O1904" i="9" s="1"/>
  <c r="B1606" i="8"/>
  <c r="K1605" i="8"/>
  <c r="O1903" i="9" s="1"/>
  <c r="B1605" i="8"/>
  <c r="K1604" i="8"/>
  <c r="O1902" i="9" s="1"/>
  <c r="B1604" i="8"/>
  <c r="K1603" i="8"/>
  <c r="O1901" i="9" s="1"/>
  <c r="B1603" i="8"/>
  <c r="K1602" i="8"/>
  <c r="O1900" i="9" s="1"/>
  <c r="B1602" i="8"/>
  <c r="K1601" i="8"/>
  <c r="O1899" i="9" s="1"/>
  <c r="B1601" i="8"/>
  <c r="C1596" i="8"/>
  <c r="C1595" i="8"/>
  <c r="G1593" i="8"/>
  <c r="F1593" i="8"/>
  <c r="K1582" i="8"/>
  <c r="O1874" i="9" s="1"/>
  <c r="B1582" i="8"/>
  <c r="K1581" i="8"/>
  <c r="O1873" i="9" s="1"/>
  <c r="B1581" i="8"/>
  <c r="K1580" i="8"/>
  <c r="O1872" i="9" s="1"/>
  <c r="B1580" i="8"/>
  <c r="K1579" i="8"/>
  <c r="O1871" i="9" s="1"/>
  <c r="B1579" i="8"/>
  <c r="K1578" i="8"/>
  <c r="O1870" i="9" s="1"/>
  <c r="B1578" i="8"/>
  <c r="K1577" i="8"/>
  <c r="O1869" i="9" s="1"/>
  <c r="B1577" i="8"/>
  <c r="K1576" i="8"/>
  <c r="O1868" i="9" s="1"/>
  <c r="B1576" i="8"/>
  <c r="K1575" i="8"/>
  <c r="O1867" i="9" s="1"/>
  <c r="B1575" i="8"/>
  <c r="K1574" i="8"/>
  <c r="O1866" i="9" s="1"/>
  <c r="B1574" i="8"/>
  <c r="K1573" i="8"/>
  <c r="O1865" i="9" s="1"/>
  <c r="B1573" i="8"/>
  <c r="K1572" i="8"/>
  <c r="O1864" i="9" s="1"/>
  <c r="B1572" i="8"/>
  <c r="K1571" i="8"/>
  <c r="O1863" i="9" s="1"/>
  <c r="B1571" i="8"/>
  <c r="K1570" i="8"/>
  <c r="O1862" i="9" s="1"/>
  <c r="B1570" i="8"/>
  <c r="K1569" i="8"/>
  <c r="O1861" i="9" s="1"/>
  <c r="B1569" i="8"/>
  <c r="K1568" i="8"/>
  <c r="O1860" i="9" s="1"/>
  <c r="B1568" i="8"/>
  <c r="K1567" i="8"/>
  <c r="O1859" i="9" s="1"/>
  <c r="B1567" i="8"/>
  <c r="K1566" i="8"/>
  <c r="O1858" i="9" s="1"/>
  <c r="B1566" i="8"/>
  <c r="K1565" i="8"/>
  <c r="O1857" i="9" s="1"/>
  <c r="B1565" i="8"/>
  <c r="C1560" i="8"/>
  <c r="C1559" i="8"/>
  <c r="G1557" i="8"/>
  <c r="F1557" i="8"/>
  <c r="K1546" i="8"/>
  <c r="O1832" i="9" s="1"/>
  <c r="B1546" i="8"/>
  <c r="K1545" i="8"/>
  <c r="O1831" i="9" s="1"/>
  <c r="B1545" i="8"/>
  <c r="K1544" i="8"/>
  <c r="O1830" i="9" s="1"/>
  <c r="B1544" i="8"/>
  <c r="K1543" i="8"/>
  <c r="O1829" i="9" s="1"/>
  <c r="B1543" i="8"/>
  <c r="K1542" i="8"/>
  <c r="O1828" i="9" s="1"/>
  <c r="B1542" i="8"/>
  <c r="K1541" i="8"/>
  <c r="O1827" i="9" s="1"/>
  <c r="B1541" i="8"/>
  <c r="K1540" i="8"/>
  <c r="O1826" i="9" s="1"/>
  <c r="B1540" i="8"/>
  <c r="K1539" i="8"/>
  <c r="O1825" i="9" s="1"/>
  <c r="B1539" i="8"/>
  <c r="K1538" i="8"/>
  <c r="O1824" i="9" s="1"/>
  <c r="B1538" i="8"/>
  <c r="K1537" i="8"/>
  <c r="O1823" i="9" s="1"/>
  <c r="B1537" i="8"/>
  <c r="K1536" i="8"/>
  <c r="O1822" i="9" s="1"/>
  <c r="B1536" i="8"/>
  <c r="K1535" i="8"/>
  <c r="O1821" i="9" s="1"/>
  <c r="B1535" i="8"/>
  <c r="K1534" i="8"/>
  <c r="O1820" i="9" s="1"/>
  <c r="B1534" i="8"/>
  <c r="K1533" i="8"/>
  <c r="O1819" i="9" s="1"/>
  <c r="B1533" i="8"/>
  <c r="K1532" i="8"/>
  <c r="O1818" i="9" s="1"/>
  <c r="B1532" i="8"/>
  <c r="K1531" i="8"/>
  <c r="O1817" i="9" s="1"/>
  <c r="B1531" i="8"/>
  <c r="K1530" i="8"/>
  <c r="O1816" i="9" s="1"/>
  <c r="B1530" i="8"/>
  <c r="K1529" i="8"/>
  <c r="O1815" i="9" s="1"/>
  <c r="B1529" i="8"/>
  <c r="C1524" i="8"/>
  <c r="C1523" i="8"/>
  <c r="G1521" i="8"/>
  <c r="F1521" i="8"/>
  <c r="K1510" i="8"/>
  <c r="O1790" i="9" s="1"/>
  <c r="B1510" i="8"/>
  <c r="K1509" i="8"/>
  <c r="O1789" i="9" s="1"/>
  <c r="B1509" i="8"/>
  <c r="K1508" i="8"/>
  <c r="O1788" i="9" s="1"/>
  <c r="B1508" i="8"/>
  <c r="K1507" i="8"/>
  <c r="O1787" i="9" s="1"/>
  <c r="B1507" i="8"/>
  <c r="K1506" i="8"/>
  <c r="O1786" i="9" s="1"/>
  <c r="B1506" i="8"/>
  <c r="K1505" i="8"/>
  <c r="O1785" i="9" s="1"/>
  <c r="B1505" i="8"/>
  <c r="K1504" i="8"/>
  <c r="O1784" i="9" s="1"/>
  <c r="B1504" i="8"/>
  <c r="K1503" i="8"/>
  <c r="O1783" i="9" s="1"/>
  <c r="B1503" i="8"/>
  <c r="K1502" i="8"/>
  <c r="O1782" i="9" s="1"/>
  <c r="B1502" i="8"/>
  <c r="K1501" i="8"/>
  <c r="O1781" i="9" s="1"/>
  <c r="B1501" i="8"/>
  <c r="K1500" i="8"/>
  <c r="O1780" i="9" s="1"/>
  <c r="B1500" i="8"/>
  <c r="K1499" i="8"/>
  <c r="O1779" i="9" s="1"/>
  <c r="B1499" i="8"/>
  <c r="K1498" i="8"/>
  <c r="O1778" i="9" s="1"/>
  <c r="B1498" i="8"/>
  <c r="K1497" i="8"/>
  <c r="O1777" i="9" s="1"/>
  <c r="B1497" i="8"/>
  <c r="K1496" i="8"/>
  <c r="O1776" i="9" s="1"/>
  <c r="B1496" i="8"/>
  <c r="K1495" i="8"/>
  <c r="O1775" i="9" s="1"/>
  <c r="B1495" i="8"/>
  <c r="K1494" i="8"/>
  <c r="O1774" i="9" s="1"/>
  <c r="B1494" i="8"/>
  <c r="K1493" i="8"/>
  <c r="O1773" i="9" s="1"/>
  <c r="B1493" i="8"/>
  <c r="C1488" i="8"/>
  <c r="C1487" i="8"/>
  <c r="G1485" i="8"/>
  <c r="F1485" i="8"/>
  <c r="K1474" i="8"/>
  <c r="O1748" i="9" s="1"/>
  <c r="B1474" i="8"/>
  <c r="K1473" i="8"/>
  <c r="O1747" i="9" s="1"/>
  <c r="B1473" i="8"/>
  <c r="K1472" i="8"/>
  <c r="O1746" i="9" s="1"/>
  <c r="B1472" i="8"/>
  <c r="K1471" i="8"/>
  <c r="O1745" i="9" s="1"/>
  <c r="B1471" i="8"/>
  <c r="K1470" i="8"/>
  <c r="O1744" i="9" s="1"/>
  <c r="B1470" i="8"/>
  <c r="K1469" i="8"/>
  <c r="O1743" i="9" s="1"/>
  <c r="B1469" i="8"/>
  <c r="K1468" i="8"/>
  <c r="O1742" i="9" s="1"/>
  <c r="B1468" i="8"/>
  <c r="K1467" i="8"/>
  <c r="O1741" i="9" s="1"/>
  <c r="B1467" i="8"/>
  <c r="K1466" i="8"/>
  <c r="O1740" i="9" s="1"/>
  <c r="B1466" i="8"/>
  <c r="K1465" i="8"/>
  <c r="O1739" i="9" s="1"/>
  <c r="B1465" i="8"/>
  <c r="K1464" i="8"/>
  <c r="O1738" i="9" s="1"/>
  <c r="B1464" i="8"/>
  <c r="K1463" i="8"/>
  <c r="O1737" i="9" s="1"/>
  <c r="B1463" i="8"/>
  <c r="K1462" i="8"/>
  <c r="O1736" i="9" s="1"/>
  <c r="B1462" i="8"/>
  <c r="K1461" i="8"/>
  <c r="O1735" i="9" s="1"/>
  <c r="B1461" i="8"/>
  <c r="K1460" i="8"/>
  <c r="O1734" i="9" s="1"/>
  <c r="B1460" i="8"/>
  <c r="K1459" i="8"/>
  <c r="O1733" i="9" s="1"/>
  <c r="B1459" i="8"/>
  <c r="K1458" i="8"/>
  <c r="O1732" i="9" s="1"/>
  <c r="B1458" i="8"/>
  <c r="K1457" i="8"/>
  <c r="O1731" i="9" s="1"/>
  <c r="B1457" i="8"/>
  <c r="C1452" i="8"/>
  <c r="C1451" i="8"/>
  <c r="G1449" i="8"/>
  <c r="F1449" i="8"/>
  <c r="K1438" i="8"/>
  <c r="O1706" i="9" s="1"/>
  <c r="B1438" i="8"/>
  <c r="K1437" i="8"/>
  <c r="O1705" i="9" s="1"/>
  <c r="B1437" i="8"/>
  <c r="K1436" i="8"/>
  <c r="O1704" i="9" s="1"/>
  <c r="B1436" i="8"/>
  <c r="K1435" i="8"/>
  <c r="O1703" i="9" s="1"/>
  <c r="B1435" i="8"/>
  <c r="K1434" i="8"/>
  <c r="O1702" i="9" s="1"/>
  <c r="B1434" i="8"/>
  <c r="K1433" i="8"/>
  <c r="O1701" i="9" s="1"/>
  <c r="B1433" i="8"/>
  <c r="K1432" i="8"/>
  <c r="O1700" i="9" s="1"/>
  <c r="B1432" i="8"/>
  <c r="K1431" i="8"/>
  <c r="O1699" i="9" s="1"/>
  <c r="B1431" i="8"/>
  <c r="K1430" i="8"/>
  <c r="O1698" i="9" s="1"/>
  <c r="B1430" i="8"/>
  <c r="K1429" i="8"/>
  <c r="O1697" i="9" s="1"/>
  <c r="B1429" i="8"/>
  <c r="K1428" i="8"/>
  <c r="O1696" i="9" s="1"/>
  <c r="B1428" i="8"/>
  <c r="K1427" i="8"/>
  <c r="O1695" i="9" s="1"/>
  <c r="B1427" i="8"/>
  <c r="K1426" i="8"/>
  <c r="O1694" i="9" s="1"/>
  <c r="B1426" i="8"/>
  <c r="K1425" i="8"/>
  <c r="O1693" i="9" s="1"/>
  <c r="B1425" i="8"/>
  <c r="K1424" i="8"/>
  <c r="O1692" i="9" s="1"/>
  <c r="B1424" i="8"/>
  <c r="K1423" i="8"/>
  <c r="O1691" i="9" s="1"/>
  <c r="B1423" i="8"/>
  <c r="K1422" i="8"/>
  <c r="O1690" i="9" s="1"/>
  <c r="B1422" i="8"/>
  <c r="K1421" i="8"/>
  <c r="O1689" i="9" s="1"/>
  <c r="B1421" i="8"/>
  <c r="C1416" i="8"/>
  <c r="C1415" i="8"/>
  <c r="G1413" i="8"/>
  <c r="F1413" i="8"/>
  <c r="K1402" i="8"/>
  <c r="O1664" i="9" s="1"/>
  <c r="B1402" i="8"/>
  <c r="K1401" i="8"/>
  <c r="O1663" i="9" s="1"/>
  <c r="B1401" i="8"/>
  <c r="K1400" i="8"/>
  <c r="O1662" i="9" s="1"/>
  <c r="B1400" i="8"/>
  <c r="K1399" i="8"/>
  <c r="O1661" i="9" s="1"/>
  <c r="B1399" i="8"/>
  <c r="K1398" i="8"/>
  <c r="O1660" i="9" s="1"/>
  <c r="B1398" i="8"/>
  <c r="K1397" i="8"/>
  <c r="O1659" i="9" s="1"/>
  <c r="B1397" i="8"/>
  <c r="K1396" i="8"/>
  <c r="O1658" i="9" s="1"/>
  <c r="B1396" i="8"/>
  <c r="K1395" i="8"/>
  <c r="O1657" i="9" s="1"/>
  <c r="B1395" i="8"/>
  <c r="K1394" i="8"/>
  <c r="O1656" i="9" s="1"/>
  <c r="B1394" i="8"/>
  <c r="K1393" i="8"/>
  <c r="O1655" i="9" s="1"/>
  <c r="B1393" i="8"/>
  <c r="K1392" i="8"/>
  <c r="O1654" i="9" s="1"/>
  <c r="B1392" i="8"/>
  <c r="K1391" i="8"/>
  <c r="O1653" i="9" s="1"/>
  <c r="B1391" i="8"/>
  <c r="K1390" i="8"/>
  <c r="O1652" i="9" s="1"/>
  <c r="B1390" i="8"/>
  <c r="K1389" i="8"/>
  <c r="O1651" i="9" s="1"/>
  <c r="B1389" i="8"/>
  <c r="K1388" i="8"/>
  <c r="O1650" i="9" s="1"/>
  <c r="B1388" i="8"/>
  <c r="K1387" i="8"/>
  <c r="O1649" i="9" s="1"/>
  <c r="B1387" i="8"/>
  <c r="K1386" i="8"/>
  <c r="O1648" i="9" s="1"/>
  <c r="B1386" i="8"/>
  <c r="K1385" i="8"/>
  <c r="O1647" i="9" s="1"/>
  <c r="B1385" i="8"/>
  <c r="C1380" i="8"/>
  <c r="C1379" i="8"/>
  <c r="G1377" i="8"/>
  <c r="F1377" i="8"/>
  <c r="K1366" i="8"/>
  <c r="O1622" i="9" s="1"/>
  <c r="B1366" i="8"/>
  <c r="K1365" i="8"/>
  <c r="O1621" i="9" s="1"/>
  <c r="B1365" i="8"/>
  <c r="K1364" i="8"/>
  <c r="O1620" i="9" s="1"/>
  <c r="B1364" i="8"/>
  <c r="K1363" i="8"/>
  <c r="O1619" i="9" s="1"/>
  <c r="B1363" i="8"/>
  <c r="K1362" i="8"/>
  <c r="O1618" i="9" s="1"/>
  <c r="B1362" i="8"/>
  <c r="K1361" i="8"/>
  <c r="O1617" i="9" s="1"/>
  <c r="B1361" i="8"/>
  <c r="K1360" i="8"/>
  <c r="O1616" i="9" s="1"/>
  <c r="B1360" i="8"/>
  <c r="K1359" i="8"/>
  <c r="O1615" i="9" s="1"/>
  <c r="B1359" i="8"/>
  <c r="K1358" i="8"/>
  <c r="O1614" i="9" s="1"/>
  <c r="B1358" i="8"/>
  <c r="K1357" i="8"/>
  <c r="O1613" i="9" s="1"/>
  <c r="B1357" i="8"/>
  <c r="K1356" i="8"/>
  <c r="O1612" i="9" s="1"/>
  <c r="B1356" i="8"/>
  <c r="K1355" i="8"/>
  <c r="O1611" i="9" s="1"/>
  <c r="B1355" i="8"/>
  <c r="K1354" i="8"/>
  <c r="O1610" i="9" s="1"/>
  <c r="B1354" i="8"/>
  <c r="K1353" i="8"/>
  <c r="O1609" i="9" s="1"/>
  <c r="B1353" i="8"/>
  <c r="K1352" i="8"/>
  <c r="O1608" i="9" s="1"/>
  <c r="B1352" i="8"/>
  <c r="K1351" i="8"/>
  <c r="O1607" i="9" s="1"/>
  <c r="B1351" i="8"/>
  <c r="K1350" i="8"/>
  <c r="O1606" i="9" s="1"/>
  <c r="B1350" i="8"/>
  <c r="K1349" i="8"/>
  <c r="O1605" i="9" s="1"/>
  <c r="B1349" i="8"/>
  <c r="C1344" i="8"/>
  <c r="C1343" i="8"/>
  <c r="G1341" i="8"/>
  <c r="F1341" i="8"/>
  <c r="K1330" i="8"/>
  <c r="O1580" i="9" s="1"/>
  <c r="B1330" i="8"/>
  <c r="K1329" i="8"/>
  <c r="O1579" i="9" s="1"/>
  <c r="B1329" i="8"/>
  <c r="K1328" i="8"/>
  <c r="O1578" i="9" s="1"/>
  <c r="B1328" i="8"/>
  <c r="K1327" i="8"/>
  <c r="O1577" i="9" s="1"/>
  <c r="B1327" i="8"/>
  <c r="K1326" i="8"/>
  <c r="O1576" i="9" s="1"/>
  <c r="B1326" i="8"/>
  <c r="K1325" i="8"/>
  <c r="O1575" i="9" s="1"/>
  <c r="B1325" i="8"/>
  <c r="K1324" i="8"/>
  <c r="O1574" i="9" s="1"/>
  <c r="B1324" i="8"/>
  <c r="K1323" i="8"/>
  <c r="O1573" i="9" s="1"/>
  <c r="B1323" i="8"/>
  <c r="K1322" i="8"/>
  <c r="O1572" i="9" s="1"/>
  <c r="B1322" i="8"/>
  <c r="K1321" i="8"/>
  <c r="O1571" i="9" s="1"/>
  <c r="B1321" i="8"/>
  <c r="K1320" i="8"/>
  <c r="O1570" i="9" s="1"/>
  <c r="B1320" i="8"/>
  <c r="K1319" i="8"/>
  <c r="O1569" i="9" s="1"/>
  <c r="B1319" i="8"/>
  <c r="K1318" i="8"/>
  <c r="O1568" i="9" s="1"/>
  <c r="B1318" i="8"/>
  <c r="K1317" i="8"/>
  <c r="O1567" i="9" s="1"/>
  <c r="B1317" i="8"/>
  <c r="K1316" i="8"/>
  <c r="O1566" i="9" s="1"/>
  <c r="B1316" i="8"/>
  <c r="K1315" i="8"/>
  <c r="O1565" i="9" s="1"/>
  <c r="B1315" i="8"/>
  <c r="K1314" i="8"/>
  <c r="O1564" i="9" s="1"/>
  <c r="B1314" i="8"/>
  <c r="K1313" i="8"/>
  <c r="O1563" i="9" s="1"/>
  <c r="B1313" i="8"/>
  <c r="C1308" i="8"/>
  <c r="C1307" i="8"/>
  <c r="G1305" i="8"/>
  <c r="F1305" i="8"/>
  <c r="K1294" i="8"/>
  <c r="O1538" i="9" s="1"/>
  <c r="B1294" i="8"/>
  <c r="K1293" i="8"/>
  <c r="O1537" i="9" s="1"/>
  <c r="B1293" i="8"/>
  <c r="K1292" i="8"/>
  <c r="O1536" i="9" s="1"/>
  <c r="B1292" i="8"/>
  <c r="K1291" i="8"/>
  <c r="O1535" i="9" s="1"/>
  <c r="B1291" i="8"/>
  <c r="K1290" i="8"/>
  <c r="O1534" i="9" s="1"/>
  <c r="B1290" i="8"/>
  <c r="K1289" i="8"/>
  <c r="O1533" i="9" s="1"/>
  <c r="B1289" i="8"/>
  <c r="K1288" i="8"/>
  <c r="O1532" i="9" s="1"/>
  <c r="B1288" i="8"/>
  <c r="K1287" i="8"/>
  <c r="O1531" i="9" s="1"/>
  <c r="B1287" i="8"/>
  <c r="K1286" i="8"/>
  <c r="O1530" i="9" s="1"/>
  <c r="B1286" i="8"/>
  <c r="K1285" i="8"/>
  <c r="O1529" i="9" s="1"/>
  <c r="B1285" i="8"/>
  <c r="K1284" i="8"/>
  <c r="O1528" i="9" s="1"/>
  <c r="B1284" i="8"/>
  <c r="K1283" i="8"/>
  <c r="O1527" i="9" s="1"/>
  <c r="B1283" i="8"/>
  <c r="K1282" i="8"/>
  <c r="O1526" i="9" s="1"/>
  <c r="B1282" i="8"/>
  <c r="K1281" i="8"/>
  <c r="O1525" i="9" s="1"/>
  <c r="B1281" i="8"/>
  <c r="K1280" i="8"/>
  <c r="O1524" i="9" s="1"/>
  <c r="B1280" i="8"/>
  <c r="K1279" i="8"/>
  <c r="O1523" i="9" s="1"/>
  <c r="B1279" i="8"/>
  <c r="K1278" i="8"/>
  <c r="O1522" i="9" s="1"/>
  <c r="B1278" i="8"/>
  <c r="K1277" i="8"/>
  <c r="O1521" i="9" s="1"/>
  <c r="B1277" i="8"/>
  <c r="C1272" i="8"/>
  <c r="C1271" i="8"/>
  <c r="G1269" i="8"/>
  <c r="F1269" i="8"/>
  <c r="K1258" i="8"/>
  <c r="O1496" i="9" s="1"/>
  <c r="B1258" i="8"/>
  <c r="K1257" i="8"/>
  <c r="O1495" i="9" s="1"/>
  <c r="B1257" i="8"/>
  <c r="K1256" i="8"/>
  <c r="O1494" i="9" s="1"/>
  <c r="B1256" i="8"/>
  <c r="K1255" i="8"/>
  <c r="O1493" i="9" s="1"/>
  <c r="B1255" i="8"/>
  <c r="K1254" i="8"/>
  <c r="O1492" i="9" s="1"/>
  <c r="B1254" i="8"/>
  <c r="K1253" i="8"/>
  <c r="O1491" i="9" s="1"/>
  <c r="B1253" i="8"/>
  <c r="K1252" i="8"/>
  <c r="O1490" i="9" s="1"/>
  <c r="B1252" i="8"/>
  <c r="K1251" i="8"/>
  <c r="O1489" i="9" s="1"/>
  <c r="B1251" i="8"/>
  <c r="K1250" i="8"/>
  <c r="O1488" i="9" s="1"/>
  <c r="B1250" i="8"/>
  <c r="K1249" i="8"/>
  <c r="O1487" i="9" s="1"/>
  <c r="B1249" i="8"/>
  <c r="K1248" i="8"/>
  <c r="O1486" i="9" s="1"/>
  <c r="B1248" i="8"/>
  <c r="K1247" i="8"/>
  <c r="O1485" i="9" s="1"/>
  <c r="B1247" i="8"/>
  <c r="K1246" i="8"/>
  <c r="O1484" i="9" s="1"/>
  <c r="B1246" i="8"/>
  <c r="K1245" i="8"/>
  <c r="O1483" i="9" s="1"/>
  <c r="B1245" i="8"/>
  <c r="K1244" i="8"/>
  <c r="O1482" i="9" s="1"/>
  <c r="B1244" i="8"/>
  <c r="K1243" i="8"/>
  <c r="O1481" i="9" s="1"/>
  <c r="B1243" i="8"/>
  <c r="K1242" i="8"/>
  <c r="O1480" i="9" s="1"/>
  <c r="B1242" i="8"/>
  <c r="K1241" i="8"/>
  <c r="O1479" i="9" s="1"/>
  <c r="B1241" i="8"/>
  <c r="C1236" i="8"/>
  <c r="C1235" i="8"/>
  <c r="G1233" i="8"/>
  <c r="F1233" i="8"/>
  <c r="K1222" i="8"/>
  <c r="O1454" i="9" s="1"/>
  <c r="B1222" i="8"/>
  <c r="K1221" i="8"/>
  <c r="O1453" i="9" s="1"/>
  <c r="B1221" i="8"/>
  <c r="K1220" i="8"/>
  <c r="O1452" i="9" s="1"/>
  <c r="B1220" i="8"/>
  <c r="K1219" i="8"/>
  <c r="O1451" i="9" s="1"/>
  <c r="B1219" i="8"/>
  <c r="K1218" i="8"/>
  <c r="O1450" i="9" s="1"/>
  <c r="B1218" i="8"/>
  <c r="K1217" i="8"/>
  <c r="O1449" i="9" s="1"/>
  <c r="B1217" i="8"/>
  <c r="K1216" i="8"/>
  <c r="O1448" i="9" s="1"/>
  <c r="B1216" i="8"/>
  <c r="K1215" i="8"/>
  <c r="O1447" i="9" s="1"/>
  <c r="B1215" i="8"/>
  <c r="K1214" i="8"/>
  <c r="O1446" i="9" s="1"/>
  <c r="B1214" i="8"/>
  <c r="K1213" i="8"/>
  <c r="O1445" i="9" s="1"/>
  <c r="B1213" i="8"/>
  <c r="K1212" i="8"/>
  <c r="O1444" i="9" s="1"/>
  <c r="B1212" i="8"/>
  <c r="K1211" i="8"/>
  <c r="O1443" i="9" s="1"/>
  <c r="B1211" i="8"/>
  <c r="K1210" i="8"/>
  <c r="O1442" i="9" s="1"/>
  <c r="B1210" i="8"/>
  <c r="K1209" i="8"/>
  <c r="O1441" i="9" s="1"/>
  <c r="B1209" i="8"/>
  <c r="K1208" i="8"/>
  <c r="O1440" i="9" s="1"/>
  <c r="B1208" i="8"/>
  <c r="K1207" i="8"/>
  <c r="O1439" i="9" s="1"/>
  <c r="B1207" i="8"/>
  <c r="K1206" i="8"/>
  <c r="O1438" i="9" s="1"/>
  <c r="B1206" i="8"/>
  <c r="K1205" i="8"/>
  <c r="O1437" i="9" s="1"/>
  <c r="B1205" i="8"/>
  <c r="C1200" i="8"/>
  <c r="C1199" i="8"/>
  <c r="G1197" i="8"/>
  <c r="F1197" i="8"/>
  <c r="K1186" i="8"/>
  <c r="O1412" i="9" s="1"/>
  <c r="B1186" i="8"/>
  <c r="K1185" i="8"/>
  <c r="O1411" i="9" s="1"/>
  <c r="B1185" i="8"/>
  <c r="K1184" i="8"/>
  <c r="O1410" i="9" s="1"/>
  <c r="B1184" i="8"/>
  <c r="K1183" i="8"/>
  <c r="O1409" i="9" s="1"/>
  <c r="B1183" i="8"/>
  <c r="K1182" i="8"/>
  <c r="O1408" i="9" s="1"/>
  <c r="B1182" i="8"/>
  <c r="K1181" i="8"/>
  <c r="O1407" i="9" s="1"/>
  <c r="B1181" i="8"/>
  <c r="K1180" i="8"/>
  <c r="O1406" i="9" s="1"/>
  <c r="B1180" i="8"/>
  <c r="K1179" i="8"/>
  <c r="O1405" i="9" s="1"/>
  <c r="B1179" i="8"/>
  <c r="K1178" i="8"/>
  <c r="O1404" i="9" s="1"/>
  <c r="B1178" i="8"/>
  <c r="K1177" i="8"/>
  <c r="O1403" i="9" s="1"/>
  <c r="B1177" i="8"/>
  <c r="K1176" i="8"/>
  <c r="O1402" i="9" s="1"/>
  <c r="B1176" i="8"/>
  <c r="K1175" i="8"/>
  <c r="O1401" i="9" s="1"/>
  <c r="B1175" i="8"/>
  <c r="K1174" i="8"/>
  <c r="O1400" i="9" s="1"/>
  <c r="B1174" i="8"/>
  <c r="K1173" i="8"/>
  <c r="O1399" i="9" s="1"/>
  <c r="B1173" i="8"/>
  <c r="K1172" i="8"/>
  <c r="O1398" i="9" s="1"/>
  <c r="B1172" i="8"/>
  <c r="K1171" i="8"/>
  <c r="O1397" i="9" s="1"/>
  <c r="B1171" i="8"/>
  <c r="K1170" i="8"/>
  <c r="O1396" i="9" s="1"/>
  <c r="B1170" i="8"/>
  <c r="K1169" i="8"/>
  <c r="O1395" i="9" s="1"/>
  <c r="B1169" i="8"/>
  <c r="C1164" i="8"/>
  <c r="C1163" i="8"/>
  <c r="G1161" i="8"/>
  <c r="F1161" i="8"/>
  <c r="K1150" i="8"/>
  <c r="O1370" i="9" s="1"/>
  <c r="B1150" i="8"/>
  <c r="K1149" i="8"/>
  <c r="O1369" i="9" s="1"/>
  <c r="B1149" i="8"/>
  <c r="K1148" i="8"/>
  <c r="O1368" i="9" s="1"/>
  <c r="B1148" i="8"/>
  <c r="K1147" i="8"/>
  <c r="O1367" i="9" s="1"/>
  <c r="B1147" i="8"/>
  <c r="K1146" i="8"/>
  <c r="O1366" i="9" s="1"/>
  <c r="B1146" i="8"/>
  <c r="K1145" i="8"/>
  <c r="O1365" i="9" s="1"/>
  <c r="B1145" i="8"/>
  <c r="K1144" i="8"/>
  <c r="O1364" i="9" s="1"/>
  <c r="B1144" i="8"/>
  <c r="K1143" i="8"/>
  <c r="O1363" i="9" s="1"/>
  <c r="B1143" i="8"/>
  <c r="K1142" i="8"/>
  <c r="O1362" i="9" s="1"/>
  <c r="B1142" i="8"/>
  <c r="K1141" i="8"/>
  <c r="O1361" i="9" s="1"/>
  <c r="B1141" i="8"/>
  <c r="K1140" i="8"/>
  <c r="O1360" i="9" s="1"/>
  <c r="B1140" i="8"/>
  <c r="K1139" i="8"/>
  <c r="O1359" i="9" s="1"/>
  <c r="B1139" i="8"/>
  <c r="K1138" i="8"/>
  <c r="O1358" i="9" s="1"/>
  <c r="B1138" i="8"/>
  <c r="K1137" i="8"/>
  <c r="O1357" i="9" s="1"/>
  <c r="B1137" i="8"/>
  <c r="K1136" i="8"/>
  <c r="O1356" i="9" s="1"/>
  <c r="B1136" i="8"/>
  <c r="K1135" i="8"/>
  <c r="O1355" i="9" s="1"/>
  <c r="B1135" i="8"/>
  <c r="K1134" i="8"/>
  <c r="O1354" i="9" s="1"/>
  <c r="B1134" i="8"/>
  <c r="K1133" i="8"/>
  <c r="O1353" i="9" s="1"/>
  <c r="B1133" i="8"/>
  <c r="C1128" i="8"/>
  <c r="C1127" i="8"/>
  <c r="G1125" i="8"/>
  <c r="F1125" i="8"/>
  <c r="K1114" i="8"/>
  <c r="O1328" i="9" s="1"/>
  <c r="B1114" i="8"/>
  <c r="K1113" i="8"/>
  <c r="O1327" i="9" s="1"/>
  <c r="B1113" i="8"/>
  <c r="K1112" i="8"/>
  <c r="O1326" i="9" s="1"/>
  <c r="B1112" i="8"/>
  <c r="K1111" i="8"/>
  <c r="O1325" i="9" s="1"/>
  <c r="B1111" i="8"/>
  <c r="K1110" i="8"/>
  <c r="O1324" i="9" s="1"/>
  <c r="B1110" i="8"/>
  <c r="K1109" i="8"/>
  <c r="O1323" i="9" s="1"/>
  <c r="B1109" i="8"/>
  <c r="K1108" i="8"/>
  <c r="O1322" i="9" s="1"/>
  <c r="B1108" i="8"/>
  <c r="K1107" i="8"/>
  <c r="O1321" i="9" s="1"/>
  <c r="B1107" i="8"/>
  <c r="K1106" i="8"/>
  <c r="O1320" i="9" s="1"/>
  <c r="B1106" i="8"/>
  <c r="K1105" i="8"/>
  <c r="O1319" i="9" s="1"/>
  <c r="B1105" i="8"/>
  <c r="K1104" i="8"/>
  <c r="O1318" i="9" s="1"/>
  <c r="B1104" i="8"/>
  <c r="K1103" i="8"/>
  <c r="O1317" i="9" s="1"/>
  <c r="B1103" i="8"/>
  <c r="K1102" i="8"/>
  <c r="O1316" i="9" s="1"/>
  <c r="B1102" i="8"/>
  <c r="K1101" i="8"/>
  <c r="O1315" i="9" s="1"/>
  <c r="B1101" i="8"/>
  <c r="K1100" i="8"/>
  <c r="O1314" i="9" s="1"/>
  <c r="B1100" i="8"/>
  <c r="K1099" i="8"/>
  <c r="O1313" i="9" s="1"/>
  <c r="B1099" i="8"/>
  <c r="K1098" i="8"/>
  <c r="O1312" i="9" s="1"/>
  <c r="B1098" i="8"/>
  <c r="K1097" i="8"/>
  <c r="O1311" i="9" s="1"/>
  <c r="B1097" i="8"/>
  <c r="C1092" i="8"/>
  <c r="C1091" i="8"/>
  <c r="G1089" i="8"/>
  <c r="F1089" i="8"/>
  <c r="K1078" i="8"/>
  <c r="O1286" i="9" s="1"/>
  <c r="B1078" i="8"/>
  <c r="K1077" i="8"/>
  <c r="O1285" i="9" s="1"/>
  <c r="B1077" i="8"/>
  <c r="K1076" i="8"/>
  <c r="O1284" i="9" s="1"/>
  <c r="B1076" i="8"/>
  <c r="K1075" i="8"/>
  <c r="O1283" i="9" s="1"/>
  <c r="B1075" i="8"/>
  <c r="K1074" i="8"/>
  <c r="O1282" i="9" s="1"/>
  <c r="B1074" i="8"/>
  <c r="K1073" i="8"/>
  <c r="O1281" i="9" s="1"/>
  <c r="B1073" i="8"/>
  <c r="K1072" i="8"/>
  <c r="O1280" i="9" s="1"/>
  <c r="B1072" i="8"/>
  <c r="K1071" i="8"/>
  <c r="O1279" i="9" s="1"/>
  <c r="B1071" i="8"/>
  <c r="K1070" i="8"/>
  <c r="O1278" i="9" s="1"/>
  <c r="B1070" i="8"/>
  <c r="K1069" i="8"/>
  <c r="O1277" i="9" s="1"/>
  <c r="B1069" i="8"/>
  <c r="K1068" i="8"/>
  <c r="O1276" i="9" s="1"/>
  <c r="B1068" i="8"/>
  <c r="K1067" i="8"/>
  <c r="O1275" i="9" s="1"/>
  <c r="B1067" i="8"/>
  <c r="K1066" i="8"/>
  <c r="O1274" i="9" s="1"/>
  <c r="B1066" i="8"/>
  <c r="K1065" i="8"/>
  <c r="O1273" i="9" s="1"/>
  <c r="B1065" i="8"/>
  <c r="K1064" i="8"/>
  <c r="O1272" i="9" s="1"/>
  <c r="B1064" i="8"/>
  <c r="K1063" i="8"/>
  <c r="O1271" i="9" s="1"/>
  <c r="B1063" i="8"/>
  <c r="K1062" i="8"/>
  <c r="O1270" i="9" s="1"/>
  <c r="B1062" i="8"/>
  <c r="K1061" i="8"/>
  <c r="O1269" i="9" s="1"/>
  <c r="B1061" i="8"/>
  <c r="C1056" i="8"/>
  <c r="C1055" i="8"/>
  <c r="G1053" i="8"/>
  <c r="F1053" i="8"/>
  <c r="K1042" i="8"/>
  <c r="O1244" i="9" s="1"/>
  <c r="B1042" i="8"/>
  <c r="K1041" i="8"/>
  <c r="O1243" i="9" s="1"/>
  <c r="B1041" i="8"/>
  <c r="K1040" i="8"/>
  <c r="O1242" i="9" s="1"/>
  <c r="B1040" i="8"/>
  <c r="K1039" i="8"/>
  <c r="O1241" i="9" s="1"/>
  <c r="B1039" i="8"/>
  <c r="K1038" i="8"/>
  <c r="O1240" i="9" s="1"/>
  <c r="B1038" i="8"/>
  <c r="K1037" i="8"/>
  <c r="O1239" i="9" s="1"/>
  <c r="B1037" i="8"/>
  <c r="K1036" i="8"/>
  <c r="O1238" i="9" s="1"/>
  <c r="B1036" i="8"/>
  <c r="K1035" i="8"/>
  <c r="O1237" i="9" s="1"/>
  <c r="B1035" i="8"/>
  <c r="K1034" i="8"/>
  <c r="O1236" i="9" s="1"/>
  <c r="B1034" i="8"/>
  <c r="K1033" i="8"/>
  <c r="O1235" i="9" s="1"/>
  <c r="B1033" i="8"/>
  <c r="K1032" i="8"/>
  <c r="O1234" i="9" s="1"/>
  <c r="B1032" i="8"/>
  <c r="K1031" i="8"/>
  <c r="O1233" i="9" s="1"/>
  <c r="B1031" i="8"/>
  <c r="K1030" i="8"/>
  <c r="O1232" i="9" s="1"/>
  <c r="B1030" i="8"/>
  <c r="K1029" i="8"/>
  <c r="O1231" i="9" s="1"/>
  <c r="B1029" i="8"/>
  <c r="K1028" i="8"/>
  <c r="O1230" i="9" s="1"/>
  <c r="B1028" i="8"/>
  <c r="K1027" i="8"/>
  <c r="O1229" i="9" s="1"/>
  <c r="B1027" i="8"/>
  <c r="K1026" i="8"/>
  <c r="O1228" i="9" s="1"/>
  <c r="B1026" i="8"/>
  <c r="K1025" i="8"/>
  <c r="O1227" i="9" s="1"/>
  <c r="B1025" i="8"/>
  <c r="C1020" i="8"/>
  <c r="C1019" i="8"/>
  <c r="G1017" i="8"/>
  <c r="F1017" i="8"/>
  <c r="K1006" i="8"/>
  <c r="O1202" i="9" s="1"/>
  <c r="B1006" i="8"/>
  <c r="K1005" i="8"/>
  <c r="O1201" i="9" s="1"/>
  <c r="B1005" i="8"/>
  <c r="K1004" i="8"/>
  <c r="O1200" i="9" s="1"/>
  <c r="B1004" i="8"/>
  <c r="K1003" i="8"/>
  <c r="O1199" i="9" s="1"/>
  <c r="B1003" i="8"/>
  <c r="K1002" i="8"/>
  <c r="O1198" i="9" s="1"/>
  <c r="B1002" i="8"/>
  <c r="K1001" i="8"/>
  <c r="O1197" i="9" s="1"/>
  <c r="B1001" i="8"/>
  <c r="K1000" i="8"/>
  <c r="O1196" i="9" s="1"/>
  <c r="B1000" i="8"/>
  <c r="K999" i="8"/>
  <c r="O1195" i="9" s="1"/>
  <c r="B999" i="8"/>
  <c r="K998" i="8"/>
  <c r="O1194" i="9" s="1"/>
  <c r="B998" i="8"/>
  <c r="K997" i="8"/>
  <c r="O1193" i="9" s="1"/>
  <c r="B997" i="8"/>
  <c r="K996" i="8"/>
  <c r="O1192" i="9" s="1"/>
  <c r="B996" i="8"/>
  <c r="K995" i="8"/>
  <c r="O1191" i="9" s="1"/>
  <c r="B995" i="8"/>
  <c r="K994" i="8"/>
  <c r="O1190" i="9" s="1"/>
  <c r="B994" i="8"/>
  <c r="K993" i="8"/>
  <c r="O1189" i="9" s="1"/>
  <c r="B993" i="8"/>
  <c r="K992" i="8"/>
  <c r="O1188" i="9" s="1"/>
  <c r="B992" i="8"/>
  <c r="K991" i="8"/>
  <c r="O1187" i="9" s="1"/>
  <c r="B991" i="8"/>
  <c r="K990" i="8"/>
  <c r="O1186" i="9" s="1"/>
  <c r="B990" i="8"/>
  <c r="K989" i="8"/>
  <c r="O1185" i="9" s="1"/>
  <c r="B989" i="8"/>
  <c r="C984" i="8"/>
  <c r="C983" i="8"/>
  <c r="G981" i="8"/>
  <c r="F981" i="8"/>
  <c r="K972" i="8"/>
  <c r="O1160" i="9" s="1"/>
  <c r="B972" i="8"/>
  <c r="K971" i="8"/>
  <c r="O1159" i="9" s="1"/>
  <c r="B971" i="8"/>
  <c r="K970" i="8"/>
  <c r="O1158" i="9" s="1"/>
  <c r="B970" i="8"/>
  <c r="K969" i="8"/>
  <c r="O1157" i="9" s="1"/>
  <c r="B969" i="8"/>
  <c r="K968" i="8"/>
  <c r="O1156" i="9" s="1"/>
  <c r="B968" i="8"/>
  <c r="K967" i="8"/>
  <c r="O1155" i="9" s="1"/>
  <c r="B967" i="8"/>
  <c r="K966" i="8"/>
  <c r="O1154" i="9" s="1"/>
  <c r="B966" i="8"/>
  <c r="K965" i="8"/>
  <c r="O1153" i="9" s="1"/>
  <c r="B965" i="8"/>
  <c r="K964" i="8"/>
  <c r="O1152" i="9" s="1"/>
  <c r="B964" i="8"/>
  <c r="K963" i="8"/>
  <c r="O1151" i="9" s="1"/>
  <c r="B963" i="8"/>
  <c r="K962" i="8"/>
  <c r="O1150" i="9" s="1"/>
  <c r="B962" i="8"/>
  <c r="K961" i="8"/>
  <c r="O1149" i="9" s="1"/>
  <c r="B961" i="8"/>
  <c r="K960" i="8"/>
  <c r="O1148" i="9" s="1"/>
  <c r="B960" i="8"/>
  <c r="K959" i="8"/>
  <c r="O1147" i="9" s="1"/>
  <c r="B959" i="8"/>
  <c r="K958" i="8"/>
  <c r="O1146" i="9" s="1"/>
  <c r="B958" i="8"/>
  <c r="K957" i="8"/>
  <c r="O1145" i="9" s="1"/>
  <c r="B957" i="8"/>
  <c r="K956" i="8"/>
  <c r="O1144" i="9" s="1"/>
  <c r="B956" i="8"/>
  <c r="K955" i="8"/>
  <c r="O1143" i="9" s="1"/>
  <c r="B955" i="8"/>
  <c r="C950" i="8"/>
  <c r="C949" i="8"/>
  <c r="F947" i="8"/>
  <c r="E947" i="8"/>
  <c r="K936" i="8"/>
  <c r="O1118" i="9" s="1"/>
  <c r="B936" i="8"/>
  <c r="K935" i="8"/>
  <c r="O1117" i="9" s="1"/>
  <c r="B935" i="8"/>
  <c r="K934" i="8"/>
  <c r="O1116" i="9" s="1"/>
  <c r="B934" i="8"/>
  <c r="K933" i="8"/>
  <c r="O1115" i="9" s="1"/>
  <c r="B933" i="8"/>
  <c r="K932" i="8"/>
  <c r="O1114" i="9" s="1"/>
  <c r="B932" i="8"/>
  <c r="K931" i="8"/>
  <c r="O1113" i="9" s="1"/>
  <c r="B931" i="8"/>
  <c r="K930" i="8"/>
  <c r="O1112" i="9" s="1"/>
  <c r="B930" i="8"/>
  <c r="K929" i="8"/>
  <c r="O1111" i="9" s="1"/>
  <c r="B929" i="8"/>
  <c r="K928" i="8"/>
  <c r="O1110" i="9" s="1"/>
  <c r="B928" i="8"/>
  <c r="K927" i="8"/>
  <c r="O1109" i="9" s="1"/>
  <c r="B927" i="8"/>
  <c r="K926" i="8"/>
  <c r="O1108" i="9" s="1"/>
  <c r="B926" i="8"/>
  <c r="K925" i="8"/>
  <c r="O1107" i="9" s="1"/>
  <c r="B925" i="8"/>
  <c r="K924" i="8"/>
  <c r="O1106" i="9" s="1"/>
  <c r="B924" i="8"/>
  <c r="K923" i="8"/>
  <c r="O1105" i="9" s="1"/>
  <c r="B923" i="8"/>
  <c r="K922" i="8"/>
  <c r="O1104" i="9" s="1"/>
  <c r="B922" i="8"/>
  <c r="K921" i="8"/>
  <c r="O1103" i="9" s="1"/>
  <c r="B921" i="8"/>
  <c r="K920" i="8"/>
  <c r="O1102" i="9" s="1"/>
  <c r="B920" i="8"/>
  <c r="K919" i="8"/>
  <c r="O1101" i="9" s="1"/>
  <c r="B919" i="8"/>
  <c r="C914" i="8"/>
  <c r="C913" i="8"/>
  <c r="F911" i="8"/>
  <c r="E911" i="8"/>
  <c r="K901" i="8"/>
  <c r="O1076" i="9" s="1"/>
  <c r="B901" i="8"/>
  <c r="K900" i="8"/>
  <c r="O1075" i="9" s="1"/>
  <c r="B900" i="8"/>
  <c r="K899" i="8"/>
  <c r="O1074" i="9" s="1"/>
  <c r="B899" i="8"/>
  <c r="K898" i="8"/>
  <c r="O1073" i="9" s="1"/>
  <c r="B898" i="8"/>
  <c r="K897" i="8"/>
  <c r="O1072" i="9" s="1"/>
  <c r="B897" i="8"/>
  <c r="K896" i="8"/>
  <c r="O1071" i="9" s="1"/>
  <c r="B896" i="8"/>
  <c r="K895" i="8"/>
  <c r="O1070" i="9" s="1"/>
  <c r="B895" i="8"/>
  <c r="K894" i="8"/>
  <c r="O1069" i="9" s="1"/>
  <c r="B894" i="8"/>
  <c r="K893" i="8"/>
  <c r="O1068" i="9" s="1"/>
  <c r="B893" i="8"/>
  <c r="K892" i="8"/>
  <c r="O1067" i="9" s="1"/>
  <c r="B892" i="8"/>
  <c r="K891" i="8"/>
  <c r="O1066" i="9" s="1"/>
  <c r="B891" i="8"/>
  <c r="K890" i="8"/>
  <c r="O1065" i="9" s="1"/>
  <c r="B890" i="8"/>
  <c r="K889" i="8"/>
  <c r="O1064" i="9" s="1"/>
  <c r="B889" i="8"/>
  <c r="K888" i="8"/>
  <c r="O1063" i="9" s="1"/>
  <c r="B888" i="8"/>
  <c r="K887" i="8"/>
  <c r="O1062" i="9" s="1"/>
  <c r="B887" i="8"/>
  <c r="K886" i="8"/>
  <c r="O1061" i="9" s="1"/>
  <c r="B886" i="8"/>
  <c r="K885" i="8"/>
  <c r="O1060" i="9" s="1"/>
  <c r="B885" i="8"/>
  <c r="K884" i="8"/>
  <c r="O1059" i="9" s="1"/>
  <c r="B884" i="8"/>
  <c r="C879" i="8"/>
  <c r="C878" i="8"/>
  <c r="F876" i="8"/>
  <c r="E876" i="8"/>
  <c r="K866" i="8"/>
  <c r="O1034" i="9" s="1"/>
  <c r="B866" i="8"/>
  <c r="K865" i="8"/>
  <c r="O1033" i="9" s="1"/>
  <c r="B865" i="8"/>
  <c r="K864" i="8"/>
  <c r="O1032" i="9" s="1"/>
  <c r="B864" i="8"/>
  <c r="K863" i="8"/>
  <c r="O1031" i="9" s="1"/>
  <c r="B863" i="8"/>
  <c r="K862" i="8"/>
  <c r="O1030" i="9" s="1"/>
  <c r="B862" i="8"/>
  <c r="K861" i="8"/>
  <c r="O1029" i="9" s="1"/>
  <c r="B861" i="8"/>
  <c r="K860" i="8"/>
  <c r="O1028" i="9" s="1"/>
  <c r="B860" i="8"/>
  <c r="K859" i="8"/>
  <c r="O1027" i="9" s="1"/>
  <c r="B859" i="8"/>
  <c r="K858" i="8"/>
  <c r="O1026" i="9" s="1"/>
  <c r="B858" i="8"/>
  <c r="K857" i="8"/>
  <c r="O1025" i="9" s="1"/>
  <c r="B857" i="8"/>
  <c r="K856" i="8"/>
  <c r="O1024" i="9" s="1"/>
  <c r="B856" i="8"/>
  <c r="K855" i="8"/>
  <c r="O1023" i="9" s="1"/>
  <c r="B855" i="8"/>
  <c r="K854" i="8"/>
  <c r="O1022" i="9" s="1"/>
  <c r="B854" i="8"/>
  <c r="K853" i="8"/>
  <c r="O1021" i="9" s="1"/>
  <c r="B853" i="8"/>
  <c r="K852" i="8"/>
  <c r="O1020" i="9" s="1"/>
  <c r="B852" i="8"/>
  <c r="K851" i="8"/>
  <c r="O1019" i="9" s="1"/>
  <c r="B851" i="8"/>
  <c r="K850" i="8"/>
  <c r="O1018" i="9" s="1"/>
  <c r="B850" i="8"/>
  <c r="K849" i="8"/>
  <c r="O1017" i="9" s="1"/>
  <c r="B849" i="8"/>
  <c r="C844" i="8"/>
  <c r="C843" i="8"/>
  <c r="F841" i="8"/>
  <c r="E841" i="8"/>
  <c r="K831" i="8"/>
  <c r="O992" i="9" s="1"/>
  <c r="B831" i="8"/>
  <c r="K830" i="8"/>
  <c r="O991" i="9" s="1"/>
  <c r="B830" i="8"/>
  <c r="K829" i="8"/>
  <c r="O990" i="9" s="1"/>
  <c r="B829" i="8"/>
  <c r="K828" i="8"/>
  <c r="O989" i="9" s="1"/>
  <c r="B828" i="8"/>
  <c r="K827" i="8"/>
  <c r="O988" i="9" s="1"/>
  <c r="B827" i="8"/>
  <c r="K826" i="8"/>
  <c r="O987" i="9" s="1"/>
  <c r="B826" i="8"/>
  <c r="K825" i="8"/>
  <c r="O986" i="9" s="1"/>
  <c r="B825" i="8"/>
  <c r="K824" i="8"/>
  <c r="O985" i="9" s="1"/>
  <c r="B824" i="8"/>
  <c r="K823" i="8"/>
  <c r="O984" i="9" s="1"/>
  <c r="B823" i="8"/>
  <c r="K822" i="8"/>
  <c r="O983" i="9" s="1"/>
  <c r="B822" i="8"/>
  <c r="K821" i="8"/>
  <c r="O982" i="9" s="1"/>
  <c r="B821" i="8"/>
  <c r="K820" i="8"/>
  <c r="O981" i="9" s="1"/>
  <c r="B820" i="8"/>
  <c r="K819" i="8"/>
  <c r="O980" i="9" s="1"/>
  <c r="B819" i="8"/>
  <c r="K818" i="8"/>
  <c r="O979" i="9" s="1"/>
  <c r="B818" i="8"/>
  <c r="K817" i="8"/>
  <c r="O978" i="9" s="1"/>
  <c r="B817" i="8"/>
  <c r="K816" i="8"/>
  <c r="O977" i="9" s="1"/>
  <c r="B816" i="8"/>
  <c r="K815" i="8"/>
  <c r="O976" i="9" s="1"/>
  <c r="B815" i="8"/>
  <c r="K814" i="8"/>
  <c r="O975" i="9" s="1"/>
  <c r="B814" i="8"/>
  <c r="C809" i="8"/>
  <c r="C808" i="8"/>
  <c r="F806" i="8"/>
  <c r="E806" i="8"/>
  <c r="K796" i="8"/>
  <c r="O950" i="9" s="1"/>
  <c r="B796" i="8"/>
  <c r="K795" i="8"/>
  <c r="O949" i="9" s="1"/>
  <c r="B795" i="8"/>
  <c r="K794" i="8"/>
  <c r="O948" i="9" s="1"/>
  <c r="B794" i="8"/>
  <c r="K793" i="8"/>
  <c r="O947" i="9" s="1"/>
  <c r="B793" i="8"/>
  <c r="K792" i="8"/>
  <c r="O946" i="9" s="1"/>
  <c r="B792" i="8"/>
  <c r="K791" i="8"/>
  <c r="O945" i="9" s="1"/>
  <c r="B791" i="8"/>
  <c r="K790" i="8"/>
  <c r="O944" i="9" s="1"/>
  <c r="B790" i="8"/>
  <c r="K789" i="8"/>
  <c r="O943" i="9" s="1"/>
  <c r="B789" i="8"/>
  <c r="K788" i="8"/>
  <c r="O942" i="9" s="1"/>
  <c r="B788" i="8"/>
  <c r="K787" i="8"/>
  <c r="O941" i="9" s="1"/>
  <c r="B787" i="8"/>
  <c r="K786" i="8"/>
  <c r="O940" i="9" s="1"/>
  <c r="B786" i="8"/>
  <c r="K785" i="8"/>
  <c r="O939" i="9" s="1"/>
  <c r="B785" i="8"/>
  <c r="K784" i="8"/>
  <c r="O938" i="9" s="1"/>
  <c r="B784" i="8"/>
  <c r="K783" i="8"/>
  <c r="O937" i="9" s="1"/>
  <c r="B783" i="8"/>
  <c r="K782" i="8"/>
  <c r="O936" i="9" s="1"/>
  <c r="B782" i="8"/>
  <c r="K781" i="8"/>
  <c r="O935" i="9" s="1"/>
  <c r="B781" i="8"/>
  <c r="K780" i="8"/>
  <c r="O934" i="9" s="1"/>
  <c r="B780" i="8"/>
  <c r="K779" i="8"/>
  <c r="O933" i="9" s="1"/>
  <c r="B779" i="8"/>
  <c r="C774" i="8"/>
  <c r="C773" i="8"/>
  <c r="F771" i="8"/>
  <c r="E771" i="8"/>
  <c r="K761" i="8"/>
  <c r="O908" i="9" s="1"/>
  <c r="B761" i="8"/>
  <c r="K760" i="8"/>
  <c r="O907" i="9" s="1"/>
  <c r="B760" i="8"/>
  <c r="K759" i="8"/>
  <c r="O906" i="9" s="1"/>
  <c r="B759" i="8"/>
  <c r="K758" i="8"/>
  <c r="O905" i="9" s="1"/>
  <c r="B758" i="8"/>
  <c r="K757" i="8"/>
  <c r="O904" i="9" s="1"/>
  <c r="B757" i="8"/>
  <c r="K756" i="8"/>
  <c r="O903" i="9" s="1"/>
  <c r="B756" i="8"/>
  <c r="K755" i="8"/>
  <c r="O902" i="9" s="1"/>
  <c r="B755" i="8"/>
  <c r="K754" i="8"/>
  <c r="O901" i="9" s="1"/>
  <c r="B754" i="8"/>
  <c r="K753" i="8"/>
  <c r="O900" i="9" s="1"/>
  <c r="B753" i="8"/>
  <c r="K752" i="8"/>
  <c r="O899" i="9" s="1"/>
  <c r="B752" i="8"/>
  <c r="K751" i="8"/>
  <c r="O898" i="9" s="1"/>
  <c r="B751" i="8"/>
  <c r="K750" i="8"/>
  <c r="O897" i="9" s="1"/>
  <c r="B750" i="8"/>
  <c r="K749" i="8"/>
  <c r="O896" i="9" s="1"/>
  <c r="B749" i="8"/>
  <c r="K748" i="8"/>
  <c r="O895" i="9" s="1"/>
  <c r="B748" i="8"/>
  <c r="K747" i="8"/>
  <c r="O894" i="9" s="1"/>
  <c r="B747" i="8"/>
  <c r="K746" i="8"/>
  <c r="O893" i="9" s="1"/>
  <c r="B746" i="8"/>
  <c r="K745" i="8"/>
  <c r="O892" i="9" s="1"/>
  <c r="B745" i="8"/>
  <c r="K744" i="8"/>
  <c r="O891" i="9" s="1"/>
  <c r="B744" i="8"/>
  <c r="C739" i="8"/>
  <c r="C738" i="8"/>
  <c r="F736" i="8"/>
  <c r="E736" i="8"/>
  <c r="K726" i="8"/>
  <c r="O866" i="9" s="1"/>
  <c r="B726" i="8"/>
  <c r="K725" i="8"/>
  <c r="O865" i="9" s="1"/>
  <c r="B725" i="8"/>
  <c r="K724" i="8"/>
  <c r="O864" i="9" s="1"/>
  <c r="B724" i="8"/>
  <c r="K723" i="8"/>
  <c r="O863" i="9" s="1"/>
  <c r="B723" i="8"/>
  <c r="K722" i="8"/>
  <c r="O862" i="9" s="1"/>
  <c r="B722" i="8"/>
  <c r="K721" i="8"/>
  <c r="O861" i="9" s="1"/>
  <c r="B721" i="8"/>
  <c r="K720" i="8"/>
  <c r="O860" i="9" s="1"/>
  <c r="B720" i="8"/>
  <c r="K719" i="8"/>
  <c r="O859" i="9" s="1"/>
  <c r="B719" i="8"/>
  <c r="K718" i="8"/>
  <c r="O858" i="9" s="1"/>
  <c r="B718" i="8"/>
  <c r="K717" i="8"/>
  <c r="O857" i="9" s="1"/>
  <c r="B717" i="8"/>
  <c r="K716" i="8"/>
  <c r="O856" i="9" s="1"/>
  <c r="B716" i="8"/>
  <c r="K715" i="8"/>
  <c r="O855" i="9" s="1"/>
  <c r="B715" i="8"/>
  <c r="K714" i="8"/>
  <c r="O854" i="9" s="1"/>
  <c r="B714" i="8"/>
  <c r="K713" i="8"/>
  <c r="O853" i="9" s="1"/>
  <c r="B713" i="8"/>
  <c r="K712" i="8"/>
  <c r="O852" i="9" s="1"/>
  <c r="B712" i="8"/>
  <c r="K711" i="8"/>
  <c r="O851" i="9" s="1"/>
  <c r="B711" i="8"/>
  <c r="K710" i="8"/>
  <c r="O850" i="9" s="1"/>
  <c r="B710" i="8"/>
  <c r="K709" i="8"/>
  <c r="O849" i="9" s="1"/>
  <c r="B709" i="8"/>
  <c r="C704" i="8"/>
  <c r="C703" i="8"/>
  <c r="F701" i="8"/>
  <c r="E701" i="8"/>
  <c r="K691" i="8"/>
  <c r="O824" i="9" s="1"/>
  <c r="B691" i="8"/>
  <c r="K690" i="8"/>
  <c r="O823" i="9" s="1"/>
  <c r="B690" i="8"/>
  <c r="K689" i="8"/>
  <c r="O822" i="9" s="1"/>
  <c r="B689" i="8"/>
  <c r="K688" i="8"/>
  <c r="O821" i="9" s="1"/>
  <c r="B688" i="8"/>
  <c r="K687" i="8"/>
  <c r="O820" i="9" s="1"/>
  <c r="B687" i="8"/>
  <c r="K686" i="8"/>
  <c r="O819" i="9" s="1"/>
  <c r="B686" i="8"/>
  <c r="K685" i="8"/>
  <c r="O818" i="9" s="1"/>
  <c r="B685" i="8"/>
  <c r="K684" i="8"/>
  <c r="O817" i="9" s="1"/>
  <c r="B684" i="8"/>
  <c r="K683" i="8"/>
  <c r="O816" i="9" s="1"/>
  <c r="B683" i="8"/>
  <c r="K682" i="8"/>
  <c r="O815" i="9" s="1"/>
  <c r="B682" i="8"/>
  <c r="K681" i="8"/>
  <c r="O814" i="9" s="1"/>
  <c r="B681" i="8"/>
  <c r="K680" i="8"/>
  <c r="O813" i="9" s="1"/>
  <c r="B680" i="8"/>
  <c r="K679" i="8"/>
  <c r="O812" i="9" s="1"/>
  <c r="B679" i="8"/>
  <c r="K678" i="8"/>
  <c r="O811" i="9" s="1"/>
  <c r="B678" i="8"/>
  <c r="K677" i="8"/>
  <c r="O810" i="9" s="1"/>
  <c r="B677" i="8"/>
  <c r="K676" i="8"/>
  <c r="O809" i="9" s="1"/>
  <c r="B676" i="8"/>
  <c r="K675" i="8"/>
  <c r="O808" i="9" s="1"/>
  <c r="B675" i="8"/>
  <c r="K674" i="8"/>
  <c r="O807" i="9" s="1"/>
  <c r="B674" i="8"/>
  <c r="C669" i="8"/>
  <c r="C668" i="8"/>
  <c r="F666" i="8"/>
  <c r="E666" i="8"/>
  <c r="K656" i="8"/>
  <c r="O782" i="9" s="1"/>
  <c r="B656" i="8"/>
  <c r="K655" i="8"/>
  <c r="O781" i="9" s="1"/>
  <c r="B655" i="8"/>
  <c r="K654" i="8"/>
  <c r="O780" i="9" s="1"/>
  <c r="B654" i="8"/>
  <c r="K653" i="8"/>
  <c r="O779" i="9" s="1"/>
  <c r="B653" i="8"/>
  <c r="K652" i="8"/>
  <c r="O778" i="9" s="1"/>
  <c r="B652" i="8"/>
  <c r="K651" i="8"/>
  <c r="O777" i="9" s="1"/>
  <c r="B651" i="8"/>
  <c r="K650" i="8"/>
  <c r="O776" i="9" s="1"/>
  <c r="B650" i="8"/>
  <c r="K649" i="8"/>
  <c r="O775" i="9" s="1"/>
  <c r="B649" i="8"/>
  <c r="K648" i="8"/>
  <c r="O774" i="9" s="1"/>
  <c r="B648" i="8"/>
  <c r="K647" i="8"/>
  <c r="O773" i="9" s="1"/>
  <c r="B647" i="8"/>
  <c r="K646" i="8"/>
  <c r="O772" i="9" s="1"/>
  <c r="B646" i="8"/>
  <c r="K645" i="8"/>
  <c r="O771" i="9" s="1"/>
  <c r="B645" i="8"/>
  <c r="K644" i="8"/>
  <c r="O770" i="9" s="1"/>
  <c r="B644" i="8"/>
  <c r="K643" i="8"/>
  <c r="O769" i="9" s="1"/>
  <c r="B643" i="8"/>
  <c r="K642" i="8"/>
  <c r="O768" i="9" s="1"/>
  <c r="B642" i="8"/>
  <c r="K641" i="8"/>
  <c r="O767" i="9" s="1"/>
  <c r="B641" i="8"/>
  <c r="K640" i="8"/>
  <c r="O766" i="9" s="1"/>
  <c r="B640" i="8"/>
  <c r="K639" i="8"/>
  <c r="O765" i="9" s="1"/>
  <c r="B639" i="8"/>
  <c r="C634" i="8"/>
  <c r="C633" i="8"/>
  <c r="F631" i="8"/>
  <c r="E631" i="8"/>
  <c r="K621" i="8"/>
  <c r="O740" i="9" s="1"/>
  <c r="B621" i="8"/>
  <c r="K620" i="8"/>
  <c r="O739" i="9" s="1"/>
  <c r="B620" i="8"/>
  <c r="K619" i="8"/>
  <c r="O738" i="9" s="1"/>
  <c r="B619" i="8"/>
  <c r="K618" i="8"/>
  <c r="O737" i="9" s="1"/>
  <c r="B618" i="8"/>
  <c r="K617" i="8"/>
  <c r="O736" i="9" s="1"/>
  <c r="B617" i="8"/>
  <c r="K616" i="8"/>
  <c r="O735" i="9" s="1"/>
  <c r="B616" i="8"/>
  <c r="K615" i="8"/>
  <c r="O734" i="9" s="1"/>
  <c r="B615" i="8"/>
  <c r="K614" i="8"/>
  <c r="O733" i="9" s="1"/>
  <c r="B614" i="8"/>
  <c r="K613" i="8"/>
  <c r="O732" i="9" s="1"/>
  <c r="B613" i="8"/>
  <c r="K612" i="8"/>
  <c r="O731" i="9" s="1"/>
  <c r="B612" i="8"/>
  <c r="K611" i="8"/>
  <c r="O730" i="9" s="1"/>
  <c r="B611" i="8"/>
  <c r="K610" i="8"/>
  <c r="O729" i="9" s="1"/>
  <c r="B610" i="8"/>
  <c r="K609" i="8"/>
  <c r="O728" i="9" s="1"/>
  <c r="B609" i="8"/>
  <c r="K608" i="8"/>
  <c r="O727" i="9" s="1"/>
  <c r="B608" i="8"/>
  <c r="K607" i="8"/>
  <c r="O726" i="9" s="1"/>
  <c r="B607" i="8"/>
  <c r="K606" i="8"/>
  <c r="O725" i="9" s="1"/>
  <c r="B606" i="8"/>
  <c r="K605" i="8"/>
  <c r="O724" i="9" s="1"/>
  <c r="B605" i="8"/>
  <c r="K604" i="8"/>
  <c r="O723" i="9" s="1"/>
  <c r="B604" i="8"/>
  <c r="C599" i="8"/>
  <c r="C598" i="8"/>
  <c r="F596" i="8"/>
  <c r="E596" i="8"/>
  <c r="K586" i="8"/>
  <c r="O698" i="9" s="1"/>
  <c r="B586" i="8"/>
  <c r="K585" i="8"/>
  <c r="O697" i="9" s="1"/>
  <c r="B585" i="8"/>
  <c r="K584" i="8"/>
  <c r="O696" i="9" s="1"/>
  <c r="B584" i="8"/>
  <c r="K583" i="8"/>
  <c r="O695" i="9" s="1"/>
  <c r="B583" i="8"/>
  <c r="K582" i="8"/>
  <c r="O694" i="9" s="1"/>
  <c r="B582" i="8"/>
  <c r="K581" i="8"/>
  <c r="O693" i="9" s="1"/>
  <c r="B581" i="8"/>
  <c r="K580" i="8"/>
  <c r="O692" i="9" s="1"/>
  <c r="B580" i="8"/>
  <c r="K579" i="8"/>
  <c r="O691" i="9" s="1"/>
  <c r="B579" i="8"/>
  <c r="K578" i="8"/>
  <c r="O690" i="9" s="1"/>
  <c r="B578" i="8"/>
  <c r="K577" i="8"/>
  <c r="O689" i="9" s="1"/>
  <c r="B577" i="8"/>
  <c r="K576" i="8"/>
  <c r="O688" i="9" s="1"/>
  <c r="B576" i="8"/>
  <c r="K575" i="8"/>
  <c r="O687" i="9" s="1"/>
  <c r="B575" i="8"/>
  <c r="K574" i="8"/>
  <c r="O686" i="9" s="1"/>
  <c r="B574" i="8"/>
  <c r="K573" i="8"/>
  <c r="O685" i="9" s="1"/>
  <c r="B573" i="8"/>
  <c r="K572" i="8"/>
  <c r="O684" i="9" s="1"/>
  <c r="B572" i="8"/>
  <c r="K571" i="8"/>
  <c r="O683" i="9" s="1"/>
  <c r="B571" i="8"/>
  <c r="K570" i="8"/>
  <c r="O682" i="9" s="1"/>
  <c r="B570" i="8"/>
  <c r="K569" i="8"/>
  <c r="O681" i="9" s="1"/>
  <c r="B569" i="8"/>
  <c r="C564" i="8"/>
  <c r="C563" i="8"/>
  <c r="F561" i="8"/>
  <c r="E561" i="8"/>
  <c r="K551" i="8"/>
  <c r="O656" i="9" s="1"/>
  <c r="B551" i="8"/>
  <c r="K550" i="8"/>
  <c r="O655" i="9" s="1"/>
  <c r="B550" i="8"/>
  <c r="K549" i="8"/>
  <c r="O654" i="9" s="1"/>
  <c r="B549" i="8"/>
  <c r="K548" i="8"/>
  <c r="O653" i="9" s="1"/>
  <c r="B548" i="8"/>
  <c r="K547" i="8"/>
  <c r="O652" i="9" s="1"/>
  <c r="B547" i="8"/>
  <c r="K546" i="8"/>
  <c r="O651" i="9" s="1"/>
  <c r="B546" i="8"/>
  <c r="K545" i="8"/>
  <c r="O650" i="9" s="1"/>
  <c r="B545" i="8"/>
  <c r="K544" i="8"/>
  <c r="O649" i="9" s="1"/>
  <c r="B544" i="8"/>
  <c r="K543" i="8"/>
  <c r="O648" i="9" s="1"/>
  <c r="B543" i="8"/>
  <c r="K542" i="8"/>
  <c r="O647" i="9" s="1"/>
  <c r="B542" i="8"/>
  <c r="K541" i="8"/>
  <c r="O646" i="9" s="1"/>
  <c r="B541" i="8"/>
  <c r="K540" i="8"/>
  <c r="O645" i="9" s="1"/>
  <c r="B540" i="8"/>
  <c r="K539" i="8"/>
  <c r="O644" i="9" s="1"/>
  <c r="B539" i="8"/>
  <c r="K538" i="8"/>
  <c r="O643" i="9" s="1"/>
  <c r="B538" i="8"/>
  <c r="K537" i="8"/>
  <c r="O642" i="9" s="1"/>
  <c r="B537" i="8"/>
  <c r="K536" i="8"/>
  <c r="O641" i="9" s="1"/>
  <c r="B536" i="8"/>
  <c r="K535" i="8"/>
  <c r="O640" i="9" s="1"/>
  <c r="B535" i="8"/>
  <c r="K534" i="8"/>
  <c r="O639" i="9" s="1"/>
  <c r="B534" i="8"/>
  <c r="C529" i="8"/>
  <c r="C528" i="8"/>
  <c r="F526" i="8"/>
  <c r="E526" i="8"/>
  <c r="K516" i="8"/>
  <c r="O614" i="9" s="1"/>
  <c r="B516" i="8"/>
  <c r="K515" i="8"/>
  <c r="O613" i="9" s="1"/>
  <c r="B515" i="8"/>
  <c r="K514" i="8"/>
  <c r="O612" i="9" s="1"/>
  <c r="B514" i="8"/>
  <c r="K513" i="8"/>
  <c r="O611" i="9" s="1"/>
  <c r="B513" i="8"/>
  <c r="K512" i="8"/>
  <c r="O610" i="9" s="1"/>
  <c r="B512" i="8"/>
  <c r="K511" i="8"/>
  <c r="O609" i="9" s="1"/>
  <c r="B511" i="8"/>
  <c r="K510" i="8"/>
  <c r="O608" i="9" s="1"/>
  <c r="B510" i="8"/>
  <c r="K509" i="8"/>
  <c r="O607" i="9" s="1"/>
  <c r="B509" i="8"/>
  <c r="K508" i="8"/>
  <c r="O606" i="9" s="1"/>
  <c r="B508" i="8"/>
  <c r="K507" i="8"/>
  <c r="O605" i="9" s="1"/>
  <c r="B507" i="8"/>
  <c r="K506" i="8"/>
  <c r="O604" i="9" s="1"/>
  <c r="B506" i="8"/>
  <c r="K505" i="8"/>
  <c r="O603" i="9" s="1"/>
  <c r="B505" i="8"/>
  <c r="K504" i="8"/>
  <c r="O602" i="9" s="1"/>
  <c r="B504" i="8"/>
  <c r="K503" i="8"/>
  <c r="O601" i="9" s="1"/>
  <c r="B503" i="8"/>
  <c r="K502" i="8"/>
  <c r="O600" i="9" s="1"/>
  <c r="B502" i="8"/>
  <c r="K501" i="8"/>
  <c r="O599" i="9" s="1"/>
  <c r="B501" i="8"/>
  <c r="K500" i="8"/>
  <c r="O598" i="9" s="1"/>
  <c r="B500" i="8"/>
  <c r="K499" i="8"/>
  <c r="O597" i="9" s="1"/>
  <c r="B499" i="8"/>
  <c r="C494" i="8"/>
  <c r="C493" i="8"/>
  <c r="F491" i="8"/>
  <c r="E491" i="8"/>
  <c r="K481" i="8"/>
  <c r="O572" i="9" s="1"/>
  <c r="B481" i="8"/>
  <c r="K480" i="8"/>
  <c r="O571" i="9" s="1"/>
  <c r="B480" i="8"/>
  <c r="K479" i="8"/>
  <c r="O570" i="9" s="1"/>
  <c r="B479" i="8"/>
  <c r="K478" i="8"/>
  <c r="O569" i="9" s="1"/>
  <c r="B478" i="8"/>
  <c r="K477" i="8"/>
  <c r="O568" i="9" s="1"/>
  <c r="B477" i="8"/>
  <c r="K476" i="8"/>
  <c r="O567" i="9" s="1"/>
  <c r="B476" i="8"/>
  <c r="K475" i="8"/>
  <c r="O566" i="9" s="1"/>
  <c r="B475" i="8"/>
  <c r="K474" i="8"/>
  <c r="O565" i="9" s="1"/>
  <c r="B474" i="8"/>
  <c r="K473" i="8"/>
  <c r="O564" i="9" s="1"/>
  <c r="B473" i="8"/>
  <c r="K472" i="8"/>
  <c r="O563" i="9" s="1"/>
  <c r="B472" i="8"/>
  <c r="K471" i="8"/>
  <c r="O562" i="9" s="1"/>
  <c r="B471" i="8"/>
  <c r="K470" i="8"/>
  <c r="O561" i="9" s="1"/>
  <c r="B470" i="8"/>
  <c r="K469" i="8"/>
  <c r="O560" i="9" s="1"/>
  <c r="B469" i="8"/>
  <c r="K468" i="8"/>
  <c r="O559" i="9" s="1"/>
  <c r="B468" i="8"/>
  <c r="K467" i="8"/>
  <c r="O558" i="9" s="1"/>
  <c r="B467" i="8"/>
  <c r="K466" i="8"/>
  <c r="O557" i="9" s="1"/>
  <c r="B466" i="8"/>
  <c r="K465" i="8"/>
  <c r="O556" i="9" s="1"/>
  <c r="B465" i="8"/>
  <c r="K464" i="8"/>
  <c r="O555" i="9" s="1"/>
  <c r="B464" i="8"/>
  <c r="C459" i="8"/>
  <c r="C458" i="8"/>
  <c r="F456" i="8"/>
  <c r="E456" i="8"/>
  <c r="K446" i="8"/>
  <c r="O530" i="9" s="1"/>
  <c r="B446" i="8"/>
  <c r="K445" i="8"/>
  <c r="O529" i="9" s="1"/>
  <c r="B445" i="8"/>
  <c r="K444" i="8"/>
  <c r="O528" i="9" s="1"/>
  <c r="B444" i="8"/>
  <c r="K443" i="8"/>
  <c r="O527" i="9" s="1"/>
  <c r="B443" i="8"/>
  <c r="K442" i="8"/>
  <c r="O526" i="9" s="1"/>
  <c r="B442" i="8"/>
  <c r="K441" i="8"/>
  <c r="O525" i="9" s="1"/>
  <c r="B441" i="8"/>
  <c r="K440" i="8"/>
  <c r="O524" i="9" s="1"/>
  <c r="B440" i="8"/>
  <c r="K439" i="8"/>
  <c r="O523" i="9" s="1"/>
  <c r="B439" i="8"/>
  <c r="K438" i="8"/>
  <c r="O522" i="9" s="1"/>
  <c r="B438" i="8"/>
  <c r="K437" i="8"/>
  <c r="O521" i="9" s="1"/>
  <c r="B437" i="8"/>
  <c r="K436" i="8"/>
  <c r="O520" i="9" s="1"/>
  <c r="B436" i="8"/>
  <c r="K435" i="8"/>
  <c r="O519" i="9" s="1"/>
  <c r="B435" i="8"/>
  <c r="K434" i="8"/>
  <c r="O518" i="9" s="1"/>
  <c r="B434" i="8"/>
  <c r="K433" i="8"/>
  <c r="O517" i="9" s="1"/>
  <c r="B433" i="8"/>
  <c r="K432" i="8"/>
  <c r="O516" i="9" s="1"/>
  <c r="B432" i="8"/>
  <c r="K431" i="8"/>
  <c r="O515" i="9" s="1"/>
  <c r="B431" i="8"/>
  <c r="K430" i="8"/>
  <c r="O514" i="9" s="1"/>
  <c r="B430" i="8"/>
  <c r="K429" i="8"/>
  <c r="O513" i="9" s="1"/>
  <c r="B429" i="8"/>
  <c r="C424" i="8"/>
  <c r="C423" i="8"/>
  <c r="F421" i="8"/>
  <c r="E421" i="8"/>
  <c r="K411" i="8"/>
  <c r="O488" i="9" s="1"/>
  <c r="B411" i="8"/>
  <c r="K410" i="8"/>
  <c r="O487" i="9" s="1"/>
  <c r="B410" i="8"/>
  <c r="K409" i="8"/>
  <c r="O486" i="9" s="1"/>
  <c r="B409" i="8"/>
  <c r="K408" i="8"/>
  <c r="O485" i="9" s="1"/>
  <c r="B408" i="8"/>
  <c r="K407" i="8"/>
  <c r="O484" i="9" s="1"/>
  <c r="B407" i="8"/>
  <c r="K406" i="8"/>
  <c r="O483" i="9" s="1"/>
  <c r="B406" i="8"/>
  <c r="K405" i="8"/>
  <c r="O482" i="9" s="1"/>
  <c r="B405" i="8"/>
  <c r="K404" i="8"/>
  <c r="O481" i="9" s="1"/>
  <c r="B404" i="8"/>
  <c r="K403" i="8"/>
  <c r="O480" i="9" s="1"/>
  <c r="B403" i="8"/>
  <c r="K402" i="8"/>
  <c r="O479" i="9" s="1"/>
  <c r="B402" i="8"/>
  <c r="K401" i="8"/>
  <c r="O478" i="9" s="1"/>
  <c r="B401" i="8"/>
  <c r="K400" i="8"/>
  <c r="O477" i="9" s="1"/>
  <c r="B400" i="8"/>
  <c r="K399" i="8"/>
  <c r="O476" i="9" s="1"/>
  <c r="B399" i="8"/>
  <c r="K398" i="8"/>
  <c r="O475" i="9" s="1"/>
  <c r="B398" i="8"/>
  <c r="K397" i="8"/>
  <c r="O474" i="9" s="1"/>
  <c r="B397" i="8"/>
  <c r="K396" i="8"/>
  <c r="O473" i="9" s="1"/>
  <c r="B396" i="8"/>
  <c r="K395" i="8"/>
  <c r="O472" i="9" s="1"/>
  <c r="B395" i="8"/>
  <c r="K394" i="8"/>
  <c r="O471" i="9" s="1"/>
  <c r="B394" i="8"/>
  <c r="C389" i="8"/>
  <c r="C388" i="8"/>
  <c r="F386" i="8"/>
  <c r="E386" i="8"/>
  <c r="K376" i="8"/>
  <c r="O446" i="9" s="1"/>
  <c r="B376" i="8"/>
  <c r="K375" i="8"/>
  <c r="O445" i="9" s="1"/>
  <c r="B375" i="8"/>
  <c r="K374" i="8"/>
  <c r="O444" i="9" s="1"/>
  <c r="B374" i="8"/>
  <c r="K373" i="8"/>
  <c r="O443" i="9" s="1"/>
  <c r="B373" i="8"/>
  <c r="K372" i="8"/>
  <c r="O442" i="9" s="1"/>
  <c r="B372" i="8"/>
  <c r="K371" i="8"/>
  <c r="O441" i="9" s="1"/>
  <c r="B371" i="8"/>
  <c r="K370" i="8"/>
  <c r="O440" i="9" s="1"/>
  <c r="B370" i="8"/>
  <c r="K369" i="8"/>
  <c r="O439" i="9" s="1"/>
  <c r="B369" i="8"/>
  <c r="K368" i="8"/>
  <c r="O438" i="9" s="1"/>
  <c r="B368" i="8"/>
  <c r="K367" i="8"/>
  <c r="O437" i="9" s="1"/>
  <c r="B367" i="8"/>
  <c r="K366" i="8"/>
  <c r="O436" i="9" s="1"/>
  <c r="B366" i="8"/>
  <c r="K365" i="8"/>
  <c r="O435" i="9" s="1"/>
  <c r="B365" i="8"/>
  <c r="K364" i="8"/>
  <c r="O434" i="9" s="1"/>
  <c r="B364" i="8"/>
  <c r="K363" i="8"/>
  <c r="O433" i="9" s="1"/>
  <c r="B363" i="8"/>
  <c r="K362" i="8"/>
  <c r="O432" i="9" s="1"/>
  <c r="B362" i="8"/>
  <c r="K361" i="8"/>
  <c r="O431" i="9" s="1"/>
  <c r="B361" i="8"/>
  <c r="K360" i="8"/>
  <c r="O430" i="9" s="1"/>
  <c r="B360" i="8"/>
  <c r="K359" i="8"/>
  <c r="O429" i="9" s="1"/>
  <c r="B359" i="8"/>
  <c r="C354" i="8"/>
  <c r="C353" i="8"/>
  <c r="F351" i="8"/>
  <c r="E351" i="8"/>
  <c r="K341" i="8"/>
  <c r="O404" i="9" s="1"/>
  <c r="B341" i="8"/>
  <c r="K340" i="8"/>
  <c r="O403" i="9" s="1"/>
  <c r="B340" i="8"/>
  <c r="K339" i="8"/>
  <c r="O402" i="9" s="1"/>
  <c r="B339" i="8"/>
  <c r="K338" i="8"/>
  <c r="O401" i="9" s="1"/>
  <c r="B338" i="8"/>
  <c r="K337" i="8"/>
  <c r="O400" i="9" s="1"/>
  <c r="B337" i="8"/>
  <c r="K336" i="8"/>
  <c r="O399" i="9" s="1"/>
  <c r="B336" i="8"/>
  <c r="K335" i="8"/>
  <c r="O398" i="9" s="1"/>
  <c r="B335" i="8"/>
  <c r="K334" i="8"/>
  <c r="O397" i="9" s="1"/>
  <c r="B334" i="8"/>
  <c r="K333" i="8"/>
  <c r="O396" i="9" s="1"/>
  <c r="B333" i="8"/>
  <c r="K332" i="8"/>
  <c r="O395" i="9" s="1"/>
  <c r="B332" i="8"/>
  <c r="K331" i="8"/>
  <c r="O394" i="9" s="1"/>
  <c r="B331" i="8"/>
  <c r="K330" i="8"/>
  <c r="O393" i="9" s="1"/>
  <c r="B330" i="8"/>
  <c r="K329" i="8"/>
  <c r="O392" i="9" s="1"/>
  <c r="B329" i="8"/>
  <c r="K328" i="8"/>
  <c r="O391" i="9" s="1"/>
  <c r="B328" i="8"/>
  <c r="K327" i="8"/>
  <c r="O390" i="9" s="1"/>
  <c r="B327" i="8"/>
  <c r="K326" i="8"/>
  <c r="O389" i="9" s="1"/>
  <c r="B326" i="8"/>
  <c r="K325" i="8"/>
  <c r="O388" i="9" s="1"/>
  <c r="B325" i="8"/>
  <c r="K324" i="8"/>
  <c r="O387" i="9" s="1"/>
  <c r="B324" i="8"/>
  <c r="C319" i="8"/>
  <c r="C318" i="8"/>
  <c r="F316" i="8"/>
  <c r="E316" i="8"/>
  <c r="K306" i="8"/>
  <c r="O362" i="9" s="1"/>
  <c r="B306" i="8"/>
  <c r="K305" i="8"/>
  <c r="O361" i="9" s="1"/>
  <c r="B305" i="8"/>
  <c r="K304" i="8"/>
  <c r="O360" i="9" s="1"/>
  <c r="B304" i="8"/>
  <c r="K303" i="8"/>
  <c r="O359" i="9" s="1"/>
  <c r="B303" i="8"/>
  <c r="K302" i="8"/>
  <c r="O358" i="9" s="1"/>
  <c r="B302" i="8"/>
  <c r="K301" i="8"/>
  <c r="O357" i="9" s="1"/>
  <c r="B301" i="8"/>
  <c r="K300" i="8"/>
  <c r="O356" i="9" s="1"/>
  <c r="B300" i="8"/>
  <c r="K299" i="8"/>
  <c r="O355" i="9" s="1"/>
  <c r="B299" i="8"/>
  <c r="K298" i="8"/>
  <c r="O354" i="9" s="1"/>
  <c r="B298" i="8"/>
  <c r="K297" i="8"/>
  <c r="O353" i="9" s="1"/>
  <c r="B297" i="8"/>
  <c r="K296" i="8"/>
  <c r="O352" i="9" s="1"/>
  <c r="B296" i="8"/>
  <c r="K295" i="8"/>
  <c r="O351" i="9" s="1"/>
  <c r="B295" i="8"/>
  <c r="K294" i="8"/>
  <c r="O350" i="9" s="1"/>
  <c r="B294" i="8"/>
  <c r="K293" i="8"/>
  <c r="O349" i="9" s="1"/>
  <c r="B293" i="8"/>
  <c r="K292" i="8"/>
  <c r="O348" i="9" s="1"/>
  <c r="B292" i="8"/>
  <c r="K291" i="8"/>
  <c r="O347" i="9" s="1"/>
  <c r="B291" i="8"/>
  <c r="K290" i="8"/>
  <c r="O346" i="9" s="1"/>
  <c r="B290" i="8"/>
  <c r="K289" i="8"/>
  <c r="O345" i="9" s="1"/>
  <c r="B289" i="8"/>
  <c r="C284" i="8"/>
  <c r="C283" i="8"/>
  <c r="F281" i="8"/>
  <c r="E281" i="8"/>
  <c r="K271" i="8"/>
  <c r="O320" i="9" s="1"/>
  <c r="B271" i="8"/>
  <c r="K270" i="8"/>
  <c r="O319" i="9" s="1"/>
  <c r="B270" i="8"/>
  <c r="K269" i="8"/>
  <c r="O318" i="9" s="1"/>
  <c r="B269" i="8"/>
  <c r="K268" i="8"/>
  <c r="O317" i="9" s="1"/>
  <c r="B268" i="8"/>
  <c r="K267" i="8"/>
  <c r="O316" i="9" s="1"/>
  <c r="B267" i="8"/>
  <c r="K266" i="8"/>
  <c r="O315" i="9" s="1"/>
  <c r="B266" i="8"/>
  <c r="K265" i="8"/>
  <c r="O314" i="9" s="1"/>
  <c r="B265" i="8"/>
  <c r="K264" i="8"/>
  <c r="O313" i="9" s="1"/>
  <c r="B264" i="8"/>
  <c r="K263" i="8"/>
  <c r="O312" i="9" s="1"/>
  <c r="B263" i="8"/>
  <c r="K262" i="8"/>
  <c r="O311" i="9" s="1"/>
  <c r="B262" i="8"/>
  <c r="K261" i="8"/>
  <c r="O310" i="9" s="1"/>
  <c r="B261" i="8"/>
  <c r="K260" i="8"/>
  <c r="O309" i="9" s="1"/>
  <c r="B260" i="8"/>
  <c r="K259" i="8"/>
  <c r="O308" i="9" s="1"/>
  <c r="B259" i="8"/>
  <c r="K258" i="8"/>
  <c r="O307" i="9" s="1"/>
  <c r="B258" i="8"/>
  <c r="K257" i="8"/>
  <c r="O306" i="9" s="1"/>
  <c r="B257" i="8"/>
  <c r="K256" i="8"/>
  <c r="O305" i="9" s="1"/>
  <c r="B256" i="8"/>
  <c r="K255" i="8"/>
  <c r="O304" i="9" s="1"/>
  <c r="B255" i="8"/>
  <c r="K254" i="8"/>
  <c r="O303" i="9" s="1"/>
  <c r="B254" i="8"/>
  <c r="C249" i="8"/>
  <c r="C248" i="8"/>
  <c r="F246" i="8"/>
  <c r="E246" i="8"/>
  <c r="K236" i="8"/>
  <c r="O278" i="9" s="1"/>
  <c r="B236" i="8"/>
  <c r="K235" i="8"/>
  <c r="O277" i="9" s="1"/>
  <c r="B235" i="8"/>
  <c r="K234" i="8"/>
  <c r="O276" i="9" s="1"/>
  <c r="B234" i="8"/>
  <c r="K233" i="8"/>
  <c r="O275" i="9" s="1"/>
  <c r="B233" i="8"/>
  <c r="K232" i="8"/>
  <c r="O274" i="9" s="1"/>
  <c r="B232" i="8"/>
  <c r="K231" i="8"/>
  <c r="O273" i="9" s="1"/>
  <c r="B231" i="8"/>
  <c r="K230" i="8"/>
  <c r="O272" i="9" s="1"/>
  <c r="B230" i="8"/>
  <c r="K229" i="8"/>
  <c r="O271" i="9" s="1"/>
  <c r="B229" i="8"/>
  <c r="K228" i="8"/>
  <c r="O270" i="9" s="1"/>
  <c r="B228" i="8"/>
  <c r="K227" i="8"/>
  <c r="O269" i="9" s="1"/>
  <c r="B227" i="8"/>
  <c r="K226" i="8"/>
  <c r="O268" i="9" s="1"/>
  <c r="B226" i="8"/>
  <c r="K225" i="8"/>
  <c r="O267" i="9" s="1"/>
  <c r="B225" i="8"/>
  <c r="K224" i="8"/>
  <c r="O266" i="9" s="1"/>
  <c r="B224" i="8"/>
  <c r="K223" i="8"/>
  <c r="O265" i="9" s="1"/>
  <c r="B223" i="8"/>
  <c r="K222" i="8"/>
  <c r="O264" i="9" s="1"/>
  <c r="B222" i="8"/>
  <c r="K221" i="8"/>
  <c r="O263" i="9" s="1"/>
  <c r="B221" i="8"/>
  <c r="K220" i="8"/>
  <c r="O262" i="9" s="1"/>
  <c r="B220" i="8"/>
  <c r="K219" i="8"/>
  <c r="O261" i="9" s="1"/>
  <c r="B219" i="8"/>
  <c r="C214" i="8"/>
  <c r="C213" i="8"/>
  <c r="F211" i="8"/>
  <c r="E211" i="8"/>
  <c r="K201" i="8"/>
  <c r="O236" i="9" s="1"/>
  <c r="B201" i="8"/>
  <c r="K200" i="8"/>
  <c r="O235" i="9" s="1"/>
  <c r="B200" i="8"/>
  <c r="K199" i="8"/>
  <c r="O234" i="9" s="1"/>
  <c r="B199" i="8"/>
  <c r="K198" i="8"/>
  <c r="O233" i="9" s="1"/>
  <c r="B198" i="8"/>
  <c r="K197" i="8"/>
  <c r="O232" i="9" s="1"/>
  <c r="B197" i="8"/>
  <c r="K196" i="8"/>
  <c r="O231" i="9" s="1"/>
  <c r="B196" i="8"/>
  <c r="K195" i="8"/>
  <c r="O230" i="9" s="1"/>
  <c r="B195" i="8"/>
  <c r="K194" i="8"/>
  <c r="O229" i="9" s="1"/>
  <c r="B194" i="8"/>
  <c r="K193" i="8"/>
  <c r="O228" i="9" s="1"/>
  <c r="B193" i="8"/>
  <c r="K192" i="8"/>
  <c r="O227" i="9" s="1"/>
  <c r="B192" i="8"/>
  <c r="K191" i="8"/>
  <c r="O226" i="9" s="1"/>
  <c r="B191" i="8"/>
  <c r="K190" i="8"/>
  <c r="O225" i="9" s="1"/>
  <c r="B190" i="8"/>
  <c r="K189" i="8"/>
  <c r="O224" i="9" s="1"/>
  <c r="B189" i="8"/>
  <c r="K188" i="8"/>
  <c r="O223" i="9" s="1"/>
  <c r="B188" i="8"/>
  <c r="K187" i="8"/>
  <c r="O222" i="9" s="1"/>
  <c r="B187" i="8"/>
  <c r="K186" i="8"/>
  <c r="O221" i="9" s="1"/>
  <c r="B186" i="8"/>
  <c r="K185" i="8"/>
  <c r="O220" i="9" s="1"/>
  <c r="B185" i="8"/>
  <c r="K184" i="8"/>
  <c r="O219" i="9" s="1"/>
  <c r="B184" i="8"/>
  <c r="C179" i="8"/>
  <c r="C178" i="8"/>
  <c r="F176" i="8"/>
  <c r="E176" i="8"/>
  <c r="K166" i="8"/>
  <c r="O194" i="9" s="1"/>
  <c r="B166" i="8"/>
  <c r="K165" i="8"/>
  <c r="O193" i="9" s="1"/>
  <c r="B165" i="8"/>
  <c r="K164" i="8"/>
  <c r="O192" i="9" s="1"/>
  <c r="B164" i="8"/>
  <c r="K163" i="8"/>
  <c r="O191" i="9" s="1"/>
  <c r="B163" i="8"/>
  <c r="K162" i="8"/>
  <c r="O190" i="9" s="1"/>
  <c r="B162" i="8"/>
  <c r="K161" i="8"/>
  <c r="O189" i="9" s="1"/>
  <c r="B161" i="8"/>
  <c r="K160" i="8"/>
  <c r="O188" i="9" s="1"/>
  <c r="B160" i="8"/>
  <c r="K159" i="8"/>
  <c r="O187" i="9" s="1"/>
  <c r="B159" i="8"/>
  <c r="K158" i="8"/>
  <c r="O186" i="9" s="1"/>
  <c r="B158" i="8"/>
  <c r="K157" i="8"/>
  <c r="O185" i="9" s="1"/>
  <c r="B157" i="8"/>
  <c r="K156" i="8"/>
  <c r="O184" i="9" s="1"/>
  <c r="B156" i="8"/>
  <c r="K155" i="8"/>
  <c r="O183" i="9" s="1"/>
  <c r="B155" i="8"/>
  <c r="K154" i="8"/>
  <c r="O182" i="9" s="1"/>
  <c r="B154" i="8"/>
  <c r="K153" i="8"/>
  <c r="O181" i="9" s="1"/>
  <c r="B153" i="8"/>
  <c r="K152" i="8"/>
  <c r="O180" i="9" s="1"/>
  <c r="B152" i="8"/>
  <c r="K151" i="8"/>
  <c r="O179" i="9" s="1"/>
  <c r="B151" i="8"/>
  <c r="K150" i="8"/>
  <c r="O178" i="9" s="1"/>
  <c r="B150" i="8"/>
  <c r="K149" i="8"/>
  <c r="O177" i="9" s="1"/>
  <c r="B149" i="8"/>
  <c r="C144" i="8"/>
  <c r="C143" i="8"/>
  <c r="F141" i="8"/>
  <c r="E141" i="8"/>
  <c r="K131" i="8"/>
  <c r="O152" i="9" s="1"/>
  <c r="B131" i="8"/>
  <c r="K130" i="8"/>
  <c r="O151" i="9" s="1"/>
  <c r="B130" i="8"/>
  <c r="K129" i="8"/>
  <c r="O150" i="9" s="1"/>
  <c r="B129" i="8"/>
  <c r="K128" i="8"/>
  <c r="O149" i="9" s="1"/>
  <c r="B128" i="8"/>
  <c r="K127" i="8"/>
  <c r="O148" i="9" s="1"/>
  <c r="B127" i="8"/>
  <c r="K126" i="8"/>
  <c r="O147" i="9" s="1"/>
  <c r="B126" i="8"/>
  <c r="K125" i="8"/>
  <c r="O146" i="9" s="1"/>
  <c r="B125" i="8"/>
  <c r="K124" i="8"/>
  <c r="O145" i="9" s="1"/>
  <c r="B124" i="8"/>
  <c r="K123" i="8"/>
  <c r="O144" i="9" s="1"/>
  <c r="B123" i="8"/>
  <c r="K122" i="8"/>
  <c r="O143" i="9" s="1"/>
  <c r="B122" i="8"/>
  <c r="K121" i="8"/>
  <c r="O142" i="9" s="1"/>
  <c r="B121" i="8"/>
  <c r="K120" i="8"/>
  <c r="O141" i="9" s="1"/>
  <c r="B120" i="8"/>
  <c r="K119" i="8"/>
  <c r="O140" i="9" s="1"/>
  <c r="B119" i="8"/>
  <c r="K118" i="8"/>
  <c r="O139" i="9" s="1"/>
  <c r="B118" i="8"/>
  <c r="K117" i="8"/>
  <c r="O138" i="9" s="1"/>
  <c r="B117" i="8"/>
  <c r="K116" i="8"/>
  <c r="O137" i="9" s="1"/>
  <c r="B116" i="8"/>
  <c r="K115" i="8"/>
  <c r="O136" i="9" s="1"/>
  <c r="B115" i="8"/>
  <c r="K114" i="8"/>
  <c r="O135" i="9" s="1"/>
  <c r="B114" i="8"/>
  <c r="C109" i="8"/>
  <c r="C108" i="8"/>
  <c r="F106" i="8"/>
  <c r="E106" i="8"/>
  <c r="K96" i="8"/>
  <c r="O110" i="9" s="1"/>
  <c r="B96" i="8"/>
  <c r="K95" i="8"/>
  <c r="O109" i="9" s="1"/>
  <c r="B95" i="8"/>
  <c r="K94" i="8"/>
  <c r="O108" i="9" s="1"/>
  <c r="B94" i="8"/>
  <c r="K93" i="8"/>
  <c r="O107" i="9" s="1"/>
  <c r="B93" i="8"/>
  <c r="K92" i="8"/>
  <c r="O106" i="9" s="1"/>
  <c r="B92" i="8"/>
  <c r="K91" i="8"/>
  <c r="O105" i="9" s="1"/>
  <c r="B91" i="8"/>
  <c r="K90" i="8"/>
  <c r="O104" i="9" s="1"/>
  <c r="B90" i="8"/>
  <c r="K89" i="8"/>
  <c r="O103" i="9" s="1"/>
  <c r="B89" i="8"/>
  <c r="K88" i="8"/>
  <c r="O102" i="9" s="1"/>
  <c r="B88" i="8"/>
  <c r="K87" i="8"/>
  <c r="O101" i="9" s="1"/>
  <c r="B87" i="8"/>
  <c r="K86" i="8"/>
  <c r="O100" i="9" s="1"/>
  <c r="B86" i="8"/>
  <c r="K85" i="8"/>
  <c r="O99" i="9" s="1"/>
  <c r="B85" i="8"/>
  <c r="K84" i="8"/>
  <c r="O98" i="9" s="1"/>
  <c r="B84" i="8"/>
  <c r="K83" i="8"/>
  <c r="O97" i="9" s="1"/>
  <c r="B83" i="8"/>
  <c r="K82" i="8"/>
  <c r="O96" i="9" s="1"/>
  <c r="B82" i="8"/>
  <c r="K81" i="8"/>
  <c r="O95" i="9" s="1"/>
  <c r="B81" i="8"/>
  <c r="K80" i="8"/>
  <c r="O94" i="9" s="1"/>
  <c r="B80" i="8"/>
  <c r="K79" i="8"/>
  <c r="O93" i="9" s="1"/>
  <c r="B79" i="8"/>
  <c r="C74" i="8"/>
  <c r="C73" i="8"/>
  <c r="F71" i="8"/>
  <c r="E71" i="8"/>
  <c r="K61" i="8"/>
  <c r="O68" i="9" s="1"/>
  <c r="B61" i="8"/>
  <c r="K60" i="8"/>
  <c r="O67" i="9" s="1"/>
  <c r="B60" i="8"/>
  <c r="K59" i="8"/>
  <c r="O66" i="9" s="1"/>
  <c r="B59" i="8"/>
  <c r="K58" i="8"/>
  <c r="O65" i="9" s="1"/>
  <c r="B58" i="8"/>
  <c r="K57" i="8"/>
  <c r="O64" i="9" s="1"/>
  <c r="B57" i="8"/>
  <c r="K56" i="8"/>
  <c r="O63" i="9" s="1"/>
  <c r="B56" i="8"/>
  <c r="K55" i="8"/>
  <c r="O62" i="9" s="1"/>
  <c r="B55" i="8"/>
  <c r="K54" i="8"/>
  <c r="O61" i="9" s="1"/>
  <c r="B54" i="8"/>
  <c r="K53" i="8"/>
  <c r="O60" i="9" s="1"/>
  <c r="B53" i="8"/>
  <c r="K52" i="8"/>
  <c r="O59" i="9" s="1"/>
  <c r="B52" i="8"/>
  <c r="K51" i="8"/>
  <c r="O58" i="9" s="1"/>
  <c r="B51" i="8"/>
  <c r="K50" i="8"/>
  <c r="O57" i="9" s="1"/>
  <c r="B50" i="8"/>
  <c r="K49" i="8"/>
  <c r="O56" i="9" s="1"/>
  <c r="B49" i="8"/>
  <c r="K48" i="8"/>
  <c r="O55" i="9" s="1"/>
  <c r="B48" i="8"/>
  <c r="K47" i="8"/>
  <c r="O54" i="9" s="1"/>
  <c r="B47" i="8"/>
  <c r="K46" i="8"/>
  <c r="O53" i="9" s="1"/>
  <c r="B46" i="8"/>
  <c r="K45" i="8"/>
  <c r="O52" i="9" s="1"/>
  <c r="B45" i="8"/>
  <c r="K44" i="8"/>
  <c r="O51" i="9" s="1"/>
  <c r="B44" i="8"/>
  <c r="C39" i="8"/>
  <c r="C38" i="8"/>
  <c r="F36" i="8"/>
  <c r="E36" i="8"/>
  <c r="K27" i="8"/>
  <c r="O27" i="9" s="1"/>
  <c r="B27" i="8"/>
  <c r="K26" i="8"/>
  <c r="O26" i="9" s="1"/>
  <c r="B26" i="8"/>
  <c r="K25" i="8"/>
  <c r="O25" i="9" s="1"/>
  <c r="B25" i="8"/>
  <c r="K24" i="8"/>
  <c r="O24" i="9" s="1"/>
  <c r="B24" i="8"/>
  <c r="K23" i="8"/>
  <c r="O23" i="9" s="1"/>
  <c r="B23" i="8"/>
  <c r="K22" i="8"/>
  <c r="O22" i="9" s="1"/>
  <c r="B22" i="8"/>
  <c r="K21" i="8"/>
  <c r="O21" i="9" s="1"/>
  <c r="B21" i="8"/>
  <c r="K20" i="8"/>
  <c r="O20" i="9" s="1"/>
  <c r="B20" i="8"/>
  <c r="K19" i="8"/>
  <c r="O19" i="9" s="1"/>
  <c r="B19" i="8"/>
  <c r="K18" i="8"/>
  <c r="O18" i="9" s="1"/>
  <c r="B18" i="8"/>
  <c r="K17" i="8"/>
  <c r="O17" i="9" s="1"/>
  <c r="B17" i="8"/>
  <c r="K16" i="8"/>
  <c r="O16" i="9" s="1"/>
  <c r="B16" i="8"/>
  <c r="K15" i="8"/>
  <c r="O15" i="9" s="1"/>
  <c r="B15" i="8"/>
  <c r="K14" i="8"/>
  <c r="O14" i="9" s="1"/>
  <c r="B14" i="8"/>
  <c r="K13" i="8"/>
  <c r="O13" i="9" s="1"/>
  <c r="B13" i="8"/>
  <c r="K12" i="8"/>
  <c r="O12" i="9" s="1"/>
  <c r="B12" i="8"/>
  <c r="K11" i="8"/>
  <c r="O11" i="9" s="1"/>
  <c r="B11" i="8"/>
  <c r="K10" i="8"/>
  <c r="O10" i="9" s="1"/>
  <c r="B10" i="8"/>
  <c r="C5" i="8"/>
  <c r="C4" i="8"/>
  <c r="F2" i="8"/>
  <c r="E2" i="8"/>
  <c r="K1926" i="7"/>
  <c r="M2336" i="9" s="1"/>
  <c r="B1926" i="7"/>
  <c r="K1925" i="7"/>
  <c r="M2335" i="9" s="1"/>
  <c r="B1925" i="7"/>
  <c r="K1924" i="7"/>
  <c r="M2334" i="9" s="1"/>
  <c r="B1924" i="7"/>
  <c r="K1923" i="7"/>
  <c r="M2333" i="9" s="1"/>
  <c r="B1923" i="7"/>
  <c r="K1922" i="7"/>
  <c r="M2332" i="9" s="1"/>
  <c r="B1922" i="7"/>
  <c r="K1921" i="7"/>
  <c r="M2331" i="9" s="1"/>
  <c r="B1921" i="7"/>
  <c r="K1920" i="7"/>
  <c r="M2330" i="9" s="1"/>
  <c r="B1920" i="7"/>
  <c r="K1919" i="7"/>
  <c r="M2329" i="9" s="1"/>
  <c r="B1919" i="7"/>
  <c r="K1918" i="7"/>
  <c r="M2328" i="9" s="1"/>
  <c r="B1918" i="7"/>
  <c r="K1917" i="7"/>
  <c r="M2327" i="9" s="1"/>
  <c r="B1917" i="7"/>
  <c r="K1916" i="7"/>
  <c r="M2326" i="9" s="1"/>
  <c r="B1916" i="7"/>
  <c r="K1915" i="7"/>
  <c r="M2325" i="9" s="1"/>
  <c r="B1915" i="7"/>
  <c r="K1914" i="7"/>
  <c r="M2324" i="9" s="1"/>
  <c r="B1914" i="7"/>
  <c r="K1913" i="7"/>
  <c r="M2323" i="9" s="1"/>
  <c r="B1913" i="7"/>
  <c r="K1912" i="7"/>
  <c r="M2322" i="9" s="1"/>
  <c r="B1912" i="7"/>
  <c r="K1911" i="7"/>
  <c r="M2321" i="9" s="1"/>
  <c r="B1911" i="7"/>
  <c r="K1910" i="7"/>
  <c r="M2320" i="9" s="1"/>
  <c r="B1910" i="7"/>
  <c r="K1909" i="7"/>
  <c r="M2319" i="9" s="1"/>
  <c r="B1909" i="7"/>
  <c r="C1904" i="7"/>
  <c r="C1903" i="7"/>
  <c r="G1901" i="7"/>
  <c r="F1901" i="7"/>
  <c r="K1890" i="7"/>
  <c r="M2294" i="9" s="1"/>
  <c r="B1890" i="7"/>
  <c r="K1889" i="7"/>
  <c r="M2293" i="9" s="1"/>
  <c r="B1889" i="7"/>
  <c r="K1888" i="7"/>
  <c r="M2292" i="9" s="1"/>
  <c r="B1888" i="7"/>
  <c r="K1887" i="7"/>
  <c r="M2291" i="9" s="1"/>
  <c r="B1887" i="7"/>
  <c r="K1886" i="7"/>
  <c r="M2290" i="9" s="1"/>
  <c r="B1886" i="7"/>
  <c r="K1885" i="7"/>
  <c r="M2289" i="9" s="1"/>
  <c r="B1885" i="7"/>
  <c r="K1884" i="7"/>
  <c r="M2288" i="9" s="1"/>
  <c r="B1884" i="7"/>
  <c r="K1883" i="7"/>
  <c r="M2287" i="9" s="1"/>
  <c r="B1883" i="7"/>
  <c r="K1882" i="7"/>
  <c r="M2286" i="9" s="1"/>
  <c r="B1882" i="7"/>
  <c r="K1881" i="7"/>
  <c r="M2285" i="9" s="1"/>
  <c r="B1881" i="7"/>
  <c r="K1880" i="7"/>
  <c r="M2284" i="9" s="1"/>
  <c r="B1880" i="7"/>
  <c r="K1879" i="7"/>
  <c r="M2283" i="9" s="1"/>
  <c r="B1879" i="7"/>
  <c r="K1878" i="7"/>
  <c r="M2282" i="9" s="1"/>
  <c r="B1878" i="7"/>
  <c r="K1877" i="7"/>
  <c r="M2281" i="9" s="1"/>
  <c r="B1877" i="7"/>
  <c r="K1876" i="7"/>
  <c r="M2280" i="9" s="1"/>
  <c r="B1876" i="7"/>
  <c r="K1875" i="7"/>
  <c r="M2279" i="9" s="1"/>
  <c r="B1875" i="7"/>
  <c r="K1874" i="7"/>
  <c r="M2278" i="9" s="1"/>
  <c r="B1874" i="7"/>
  <c r="K1873" i="7"/>
  <c r="M2277" i="9" s="1"/>
  <c r="B1873" i="7"/>
  <c r="C1868" i="7"/>
  <c r="C1867" i="7"/>
  <c r="G1865" i="7"/>
  <c r="F1865" i="7"/>
  <c r="K1854" i="7"/>
  <c r="M2252" i="9" s="1"/>
  <c r="B1854" i="7"/>
  <c r="K1853" i="7"/>
  <c r="M2251" i="9" s="1"/>
  <c r="B1853" i="7"/>
  <c r="K1852" i="7"/>
  <c r="M2250" i="9" s="1"/>
  <c r="B1852" i="7"/>
  <c r="K1851" i="7"/>
  <c r="M2249" i="9" s="1"/>
  <c r="B1851" i="7"/>
  <c r="K1850" i="7"/>
  <c r="M2248" i="9" s="1"/>
  <c r="B1850" i="7"/>
  <c r="K1849" i="7"/>
  <c r="M2247" i="9" s="1"/>
  <c r="B1849" i="7"/>
  <c r="K1848" i="7"/>
  <c r="M2246" i="9" s="1"/>
  <c r="B1848" i="7"/>
  <c r="K1847" i="7"/>
  <c r="M2245" i="9" s="1"/>
  <c r="B1847" i="7"/>
  <c r="K1846" i="7"/>
  <c r="M2244" i="9" s="1"/>
  <c r="B1846" i="7"/>
  <c r="K1845" i="7"/>
  <c r="M2243" i="9" s="1"/>
  <c r="B1845" i="7"/>
  <c r="K1844" i="7"/>
  <c r="M2242" i="9" s="1"/>
  <c r="B1844" i="7"/>
  <c r="K1843" i="7"/>
  <c r="M2241" i="9" s="1"/>
  <c r="B1843" i="7"/>
  <c r="K1842" i="7"/>
  <c r="M2240" i="9" s="1"/>
  <c r="B1842" i="7"/>
  <c r="K1841" i="7"/>
  <c r="M2239" i="9" s="1"/>
  <c r="B1841" i="7"/>
  <c r="K1840" i="7"/>
  <c r="M2238" i="9" s="1"/>
  <c r="B1840" i="7"/>
  <c r="K1839" i="7"/>
  <c r="M2237" i="9" s="1"/>
  <c r="B1839" i="7"/>
  <c r="K1838" i="7"/>
  <c r="M2236" i="9" s="1"/>
  <c r="B1838" i="7"/>
  <c r="K1837" i="7"/>
  <c r="M2235" i="9" s="1"/>
  <c r="B1837" i="7"/>
  <c r="C1832" i="7"/>
  <c r="C1831" i="7"/>
  <c r="G1829" i="7"/>
  <c r="F1829" i="7"/>
  <c r="K1821" i="7"/>
  <c r="M2210" i="9" s="1"/>
  <c r="B1821" i="7"/>
  <c r="K1820" i="7"/>
  <c r="M2209" i="9" s="1"/>
  <c r="B1820" i="7"/>
  <c r="K1819" i="7"/>
  <c r="M2208" i="9" s="1"/>
  <c r="B1819" i="7"/>
  <c r="K1818" i="7"/>
  <c r="M2207" i="9" s="1"/>
  <c r="B1818" i="7"/>
  <c r="K1817" i="7"/>
  <c r="M2206" i="9" s="1"/>
  <c r="B1817" i="7"/>
  <c r="K1816" i="7"/>
  <c r="M2205" i="9" s="1"/>
  <c r="B1816" i="7"/>
  <c r="K1815" i="7"/>
  <c r="M2204" i="9" s="1"/>
  <c r="B1815" i="7"/>
  <c r="K1814" i="7"/>
  <c r="M2203" i="9" s="1"/>
  <c r="B1814" i="7"/>
  <c r="K1813" i="7"/>
  <c r="M2202" i="9" s="1"/>
  <c r="B1813" i="7"/>
  <c r="K1812" i="7"/>
  <c r="M2201" i="9" s="1"/>
  <c r="B1812" i="7"/>
  <c r="K1811" i="7"/>
  <c r="M2200" i="9" s="1"/>
  <c r="B1811" i="7"/>
  <c r="K1810" i="7"/>
  <c r="M2199" i="9" s="1"/>
  <c r="B1810" i="7"/>
  <c r="K1809" i="7"/>
  <c r="M2198" i="9" s="1"/>
  <c r="B1809" i="7"/>
  <c r="K1808" i="7"/>
  <c r="M2197" i="9" s="1"/>
  <c r="B1808" i="7"/>
  <c r="K1807" i="7"/>
  <c r="M2196" i="9" s="1"/>
  <c r="B1807" i="7"/>
  <c r="K1806" i="7"/>
  <c r="M2195" i="9" s="1"/>
  <c r="B1806" i="7"/>
  <c r="K1805" i="7"/>
  <c r="M2194" i="9" s="1"/>
  <c r="B1805" i="7"/>
  <c r="K1804" i="7"/>
  <c r="M2193" i="9" s="1"/>
  <c r="B1804" i="7"/>
  <c r="C1799" i="7"/>
  <c r="C1798" i="7"/>
  <c r="G1796" i="7"/>
  <c r="F1796" i="7"/>
  <c r="K1785" i="7"/>
  <c r="M2168" i="9" s="1"/>
  <c r="B1785" i="7"/>
  <c r="K1784" i="7"/>
  <c r="M2167" i="9" s="1"/>
  <c r="B1784" i="7"/>
  <c r="K1783" i="7"/>
  <c r="M2166" i="9" s="1"/>
  <c r="B1783" i="7"/>
  <c r="K1782" i="7"/>
  <c r="M2165" i="9" s="1"/>
  <c r="B1782" i="7"/>
  <c r="K1781" i="7"/>
  <c r="M2164" i="9" s="1"/>
  <c r="B1781" i="7"/>
  <c r="K1780" i="7"/>
  <c r="M2163" i="9" s="1"/>
  <c r="B1780" i="7"/>
  <c r="K1779" i="7"/>
  <c r="M2162" i="9" s="1"/>
  <c r="B1779" i="7"/>
  <c r="K1778" i="7"/>
  <c r="M2161" i="9" s="1"/>
  <c r="B1778" i="7"/>
  <c r="K1777" i="7"/>
  <c r="M2160" i="9" s="1"/>
  <c r="B1777" i="7"/>
  <c r="K1776" i="7"/>
  <c r="M2159" i="9" s="1"/>
  <c r="B1776" i="7"/>
  <c r="K1775" i="7"/>
  <c r="M2158" i="9" s="1"/>
  <c r="B1775" i="7"/>
  <c r="K1774" i="7"/>
  <c r="M2157" i="9" s="1"/>
  <c r="B1774" i="7"/>
  <c r="K1773" i="7"/>
  <c r="M2156" i="9" s="1"/>
  <c r="B1773" i="7"/>
  <c r="K1772" i="7"/>
  <c r="M2155" i="9" s="1"/>
  <c r="B1772" i="7"/>
  <c r="K1771" i="7"/>
  <c r="M2154" i="9" s="1"/>
  <c r="B1771" i="7"/>
  <c r="K1770" i="7"/>
  <c r="M2153" i="9" s="1"/>
  <c r="B1770" i="7"/>
  <c r="K1769" i="7"/>
  <c r="M2152" i="9" s="1"/>
  <c r="B1769" i="7"/>
  <c r="K1768" i="7"/>
  <c r="M2151" i="9" s="1"/>
  <c r="B1768" i="7"/>
  <c r="C1763" i="7"/>
  <c r="C1762" i="7"/>
  <c r="G1760" i="7"/>
  <c r="F1760" i="7"/>
  <c r="K1749" i="7"/>
  <c r="M2126" i="9" s="1"/>
  <c r="B1749" i="7"/>
  <c r="K1748" i="7"/>
  <c r="M2125" i="9" s="1"/>
  <c r="B1748" i="7"/>
  <c r="K1747" i="7"/>
  <c r="M2124" i="9" s="1"/>
  <c r="B1747" i="7"/>
  <c r="K1746" i="7"/>
  <c r="M2123" i="9" s="1"/>
  <c r="B1746" i="7"/>
  <c r="K1745" i="7"/>
  <c r="M2122" i="9" s="1"/>
  <c r="B1745" i="7"/>
  <c r="K1744" i="7"/>
  <c r="M2121" i="9" s="1"/>
  <c r="B1744" i="7"/>
  <c r="K1743" i="7"/>
  <c r="M2120" i="9" s="1"/>
  <c r="B1743" i="7"/>
  <c r="K1742" i="7"/>
  <c r="M2119" i="9" s="1"/>
  <c r="B1742" i="7"/>
  <c r="K1741" i="7"/>
  <c r="M2118" i="9" s="1"/>
  <c r="B1741" i="7"/>
  <c r="K1740" i="7"/>
  <c r="M2117" i="9" s="1"/>
  <c r="B1740" i="7"/>
  <c r="K1739" i="7"/>
  <c r="M2116" i="9" s="1"/>
  <c r="B1739" i="7"/>
  <c r="K1738" i="7"/>
  <c r="M2115" i="9" s="1"/>
  <c r="B1738" i="7"/>
  <c r="K1737" i="7"/>
  <c r="M2114" i="9" s="1"/>
  <c r="B1737" i="7"/>
  <c r="K1736" i="7"/>
  <c r="M2113" i="9" s="1"/>
  <c r="B1736" i="7"/>
  <c r="K1735" i="7"/>
  <c r="M2112" i="9" s="1"/>
  <c r="B1735" i="7"/>
  <c r="K1734" i="7"/>
  <c r="M2111" i="9" s="1"/>
  <c r="B1734" i="7"/>
  <c r="K1733" i="7"/>
  <c r="M2110" i="9" s="1"/>
  <c r="B1733" i="7"/>
  <c r="K1732" i="7"/>
  <c r="M2109" i="9" s="1"/>
  <c r="B1732" i="7"/>
  <c r="C1727" i="7"/>
  <c r="C1726" i="7"/>
  <c r="G1724" i="7"/>
  <c r="F1724" i="7"/>
  <c r="K1716" i="7"/>
  <c r="M2084" i="9" s="1"/>
  <c r="B1716" i="7"/>
  <c r="K1715" i="7"/>
  <c r="M2083" i="9" s="1"/>
  <c r="B1715" i="7"/>
  <c r="K1714" i="7"/>
  <c r="M2082" i="9" s="1"/>
  <c r="B1714" i="7"/>
  <c r="K1713" i="7"/>
  <c r="M2081" i="9" s="1"/>
  <c r="B1713" i="7"/>
  <c r="K1712" i="7"/>
  <c r="M2080" i="9" s="1"/>
  <c r="B1712" i="7"/>
  <c r="K1711" i="7"/>
  <c r="M2079" i="9" s="1"/>
  <c r="B1711" i="7"/>
  <c r="K1710" i="7"/>
  <c r="M2078" i="9" s="1"/>
  <c r="B1710" i="7"/>
  <c r="K1709" i="7"/>
  <c r="M2077" i="9" s="1"/>
  <c r="B1709" i="7"/>
  <c r="K1708" i="7"/>
  <c r="M2076" i="9" s="1"/>
  <c r="B1708" i="7"/>
  <c r="K1707" i="7"/>
  <c r="M2075" i="9" s="1"/>
  <c r="B1707" i="7"/>
  <c r="K1706" i="7"/>
  <c r="M2074" i="9" s="1"/>
  <c r="B1706" i="7"/>
  <c r="K1705" i="7"/>
  <c r="M2073" i="9" s="1"/>
  <c r="B1705" i="7"/>
  <c r="K1704" i="7"/>
  <c r="M2072" i="9" s="1"/>
  <c r="B1704" i="7"/>
  <c r="K1703" i="7"/>
  <c r="M2071" i="9" s="1"/>
  <c r="B1703" i="7"/>
  <c r="K1702" i="7"/>
  <c r="M2070" i="9" s="1"/>
  <c r="B1702" i="7"/>
  <c r="K1701" i="7"/>
  <c r="M2069" i="9" s="1"/>
  <c r="B1701" i="7"/>
  <c r="K1700" i="7"/>
  <c r="M2068" i="9" s="1"/>
  <c r="B1700" i="7"/>
  <c r="K1699" i="7"/>
  <c r="M2067" i="9" s="1"/>
  <c r="B1699" i="7"/>
  <c r="C1694" i="7"/>
  <c r="C1693" i="7"/>
  <c r="G1691" i="7"/>
  <c r="F1691" i="7"/>
  <c r="K1680" i="7"/>
  <c r="M2042" i="9" s="1"/>
  <c r="B1680" i="7"/>
  <c r="K1679" i="7"/>
  <c r="M2041" i="9" s="1"/>
  <c r="B1679" i="7"/>
  <c r="K1678" i="7"/>
  <c r="M2040" i="9" s="1"/>
  <c r="B1678" i="7"/>
  <c r="K1677" i="7"/>
  <c r="M2039" i="9" s="1"/>
  <c r="B1677" i="7"/>
  <c r="K1676" i="7"/>
  <c r="M2038" i="9" s="1"/>
  <c r="B1676" i="7"/>
  <c r="K1675" i="7"/>
  <c r="M2037" i="9" s="1"/>
  <c r="B1675" i="7"/>
  <c r="K1674" i="7"/>
  <c r="M2036" i="9" s="1"/>
  <c r="B1674" i="7"/>
  <c r="K1673" i="7"/>
  <c r="M2035" i="9" s="1"/>
  <c r="B1673" i="7"/>
  <c r="K1672" i="7"/>
  <c r="M2034" i="9" s="1"/>
  <c r="B1672" i="7"/>
  <c r="K1671" i="7"/>
  <c r="M2033" i="9" s="1"/>
  <c r="B1671" i="7"/>
  <c r="K1670" i="7"/>
  <c r="M2032" i="9" s="1"/>
  <c r="B1670" i="7"/>
  <c r="K1669" i="7"/>
  <c r="M2031" i="9" s="1"/>
  <c r="B1669" i="7"/>
  <c r="K1668" i="7"/>
  <c r="M2030" i="9" s="1"/>
  <c r="B1668" i="7"/>
  <c r="K1667" i="7"/>
  <c r="M2029" i="9" s="1"/>
  <c r="B1667" i="7"/>
  <c r="K1666" i="7"/>
  <c r="M2028" i="9" s="1"/>
  <c r="B1666" i="7"/>
  <c r="K1665" i="7"/>
  <c r="M2027" i="9" s="1"/>
  <c r="B1665" i="7"/>
  <c r="K1664" i="7"/>
  <c r="M2026" i="9" s="1"/>
  <c r="B1664" i="7"/>
  <c r="K1663" i="7"/>
  <c r="M2025" i="9" s="1"/>
  <c r="B1663" i="7"/>
  <c r="C1658" i="7"/>
  <c r="C1657" i="7"/>
  <c r="G1655" i="7"/>
  <c r="F1655" i="7"/>
  <c r="K1644" i="7"/>
  <c r="M2000" i="9" s="1"/>
  <c r="B1644" i="7"/>
  <c r="K1643" i="7"/>
  <c r="M1999" i="9" s="1"/>
  <c r="B1643" i="7"/>
  <c r="K1642" i="7"/>
  <c r="M1998" i="9" s="1"/>
  <c r="B1642" i="7"/>
  <c r="K1641" i="7"/>
  <c r="M1997" i="9" s="1"/>
  <c r="B1641" i="7"/>
  <c r="K1640" i="7"/>
  <c r="M1996" i="9" s="1"/>
  <c r="B1640" i="7"/>
  <c r="K1639" i="7"/>
  <c r="M1995" i="9" s="1"/>
  <c r="B1639" i="7"/>
  <c r="K1638" i="7"/>
  <c r="M1994" i="9" s="1"/>
  <c r="B1638" i="7"/>
  <c r="K1637" i="7"/>
  <c r="M1993" i="9" s="1"/>
  <c r="B1637" i="7"/>
  <c r="K1636" i="7"/>
  <c r="M1992" i="9" s="1"/>
  <c r="B1636" i="7"/>
  <c r="K1635" i="7"/>
  <c r="M1991" i="9" s="1"/>
  <c r="B1635" i="7"/>
  <c r="K1634" i="7"/>
  <c r="M1990" i="9" s="1"/>
  <c r="B1634" i="7"/>
  <c r="K1633" i="7"/>
  <c r="M1989" i="9" s="1"/>
  <c r="B1633" i="7"/>
  <c r="K1632" i="7"/>
  <c r="M1988" i="9" s="1"/>
  <c r="B1632" i="7"/>
  <c r="K1631" i="7"/>
  <c r="M1987" i="9" s="1"/>
  <c r="B1631" i="7"/>
  <c r="K1630" i="7"/>
  <c r="M1986" i="9" s="1"/>
  <c r="B1630" i="7"/>
  <c r="K1629" i="7"/>
  <c r="M1985" i="9" s="1"/>
  <c r="B1629" i="7"/>
  <c r="K1628" i="7"/>
  <c r="M1984" i="9" s="1"/>
  <c r="B1628" i="7"/>
  <c r="K1627" i="7"/>
  <c r="M1983" i="9" s="1"/>
  <c r="B1627" i="7"/>
  <c r="C1622" i="7"/>
  <c r="C1621" i="7"/>
  <c r="G1619" i="7"/>
  <c r="F1619" i="7"/>
  <c r="K1611" i="7"/>
  <c r="M1958" i="9" s="1"/>
  <c r="B1611" i="7"/>
  <c r="K1610" i="7"/>
  <c r="M1957" i="9" s="1"/>
  <c r="B1610" i="7"/>
  <c r="K1609" i="7"/>
  <c r="M1956" i="9" s="1"/>
  <c r="B1609" i="7"/>
  <c r="K1608" i="7"/>
  <c r="M1955" i="9" s="1"/>
  <c r="B1608" i="7"/>
  <c r="K1607" i="7"/>
  <c r="M1954" i="9" s="1"/>
  <c r="B1607" i="7"/>
  <c r="K1606" i="7"/>
  <c r="M1953" i="9" s="1"/>
  <c r="B1606" i="7"/>
  <c r="K1605" i="7"/>
  <c r="M1952" i="9" s="1"/>
  <c r="B1605" i="7"/>
  <c r="K1604" i="7"/>
  <c r="M1951" i="9" s="1"/>
  <c r="B1604" i="7"/>
  <c r="K1603" i="7"/>
  <c r="M1950" i="9" s="1"/>
  <c r="B1603" i="7"/>
  <c r="K1602" i="7"/>
  <c r="M1949" i="9" s="1"/>
  <c r="B1602" i="7"/>
  <c r="K1601" i="7"/>
  <c r="M1948" i="9" s="1"/>
  <c r="B1601" i="7"/>
  <c r="K1600" i="7"/>
  <c r="M1947" i="9" s="1"/>
  <c r="B1600" i="7"/>
  <c r="K1599" i="7"/>
  <c r="M1946" i="9" s="1"/>
  <c r="B1599" i="7"/>
  <c r="K1598" i="7"/>
  <c r="M1945" i="9" s="1"/>
  <c r="B1598" i="7"/>
  <c r="K1597" i="7"/>
  <c r="M1944" i="9" s="1"/>
  <c r="B1597" i="7"/>
  <c r="K1596" i="7"/>
  <c r="M1943" i="9" s="1"/>
  <c r="B1596" i="7"/>
  <c r="K1595" i="7"/>
  <c r="M1942" i="9" s="1"/>
  <c r="B1595" i="7"/>
  <c r="K1594" i="7"/>
  <c r="M1941" i="9" s="1"/>
  <c r="B1594" i="7"/>
  <c r="C1589" i="7"/>
  <c r="C1588" i="7"/>
  <c r="G1586" i="7"/>
  <c r="F1586" i="7"/>
  <c r="K1575" i="7"/>
  <c r="M1916" i="9" s="1"/>
  <c r="B1575" i="7"/>
  <c r="K1574" i="7"/>
  <c r="M1915" i="9" s="1"/>
  <c r="B1574" i="7"/>
  <c r="K1573" i="7"/>
  <c r="M1914" i="9" s="1"/>
  <c r="B1573" i="7"/>
  <c r="K1572" i="7"/>
  <c r="M1913" i="9" s="1"/>
  <c r="B1572" i="7"/>
  <c r="K1571" i="7"/>
  <c r="M1912" i="9" s="1"/>
  <c r="B1571" i="7"/>
  <c r="K1570" i="7"/>
  <c r="M1911" i="9" s="1"/>
  <c r="B1570" i="7"/>
  <c r="K1569" i="7"/>
  <c r="M1910" i="9" s="1"/>
  <c r="B1569" i="7"/>
  <c r="K1568" i="7"/>
  <c r="M1909" i="9" s="1"/>
  <c r="B1568" i="7"/>
  <c r="K1567" i="7"/>
  <c r="M1908" i="9" s="1"/>
  <c r="B1567" i="7"/>
  <c r="K1566" i="7"/>
  <c r="M1907" i="9" s="1"/>
  <c r="B1566" i="7"/>
  <c r="K1565" i="7"/>
  <c r="M1906" i="9" s="1"/>
  <c r="B1565" i="7"/>
  <c r="K1564" i="7"/>
  <c r="M1905" i="9" s="1"/>
  <c r="B1564" i="7"/>
  <c r="K1563" i="7"/>
  <c r="M1904" i="9" s="1"/>
  <c r="B1563" i="7"/>
  <c r="K1562" i="7"/>
  <c r="M1903" i="9" s="1"/>
  <c r="B1562" i="7"/>
  <c r="K1561" i="7"/>
  <c r="M1902" i="9" s="1"/>
  <c r="B1561" i="7"/>
  <c r="K1560" i="7"/>
  <c r="M1901" i="9" s="1"/>
  <c r="B1560" i="7"/>
  <c r="K1559" i="7"/>
  <c r="M1900" i="9" s="1"/>
  <c r="B1559" i="7"/>
  <c r="K1558" i="7"/>
  <c r="M1899" i="9" s="1"/>
  <c r="B1558" i="7"/>
  <c r="C1553" i="7"/>
  <c r="C1552" i="7"/>
  <c r="G1550" i="7"/>
  <c r="F1550" i="7"/>
  <c r="K1539" i="7"/>
  <c r="M1874" i="9" s="1"/>
  <c r="B1539" i="7"/>
  <c r="K1538" i="7"/>
  <c r="M1873" i="9" s="1"/>
  <c r="B1538" i="7"/>
  <c r="K1537" i="7"/>
  <c r="M1872" i="9" s="1"/>
  <c r="B1537" i="7"/>
  <c r="K1536" i="7"/>
  <c r="M1871" i="9" s="1"/>
  <c r="B1536" i="7"/>
  <c r="K1535" i="7"/>
  <c r="M1870" i="9" s="1"/>
  <c r="B1535" i="7"/>
  <c r="K1534" i="7"/>
  <c r="M1869" i="9" s="1"/>
  <c r="B1534" i="7"/>
  <c r="K1533" i="7"/>
  <c r="M1868" i="9" s="1"/>
  <c r="B1533" i="7"/>
  <c r="K1532" i="7"/>
  <c r="M1867" i="9" s="1"/>
  <c r="B1532" i="7"/>
  <c r="K1531" i="7"/>
  <c r="M1866" i="9" s="1"/>
  <c r="B1531" i="7"/>
  <c r="K1530" i="7"/>
  <c r="M1865" i="9" s="1"/>
  <c r="B1530" i="7"/>
  <c r="K1529" i="7"/>
  <c r="M1864" i="9" s="1"/>
  <c r="B1529" i="7"/>
  <c r="K1528" i="7"/>
  <c r="M1863" i="9" s="1"/>
  <c r="B1528" i="7"/>
  <c r="K1527" i="7"/>
  <c r="M1862" i="9" s="1"/>
  <c r="B1527" i="7"/>
  <c r="K1526" i="7"/>
  <c r="M1861" i="9" s="1"/>
  <c r="B1526" i="7"/>
  <c r="K1525" i="7"/>
  <c r="M1860" i="9" s="1"/>
  <c r="B1525" i="7"/>
  <c r="K1524" i="7"/>
  <c r="M1859" i="9" s="1"/>
  <c r="B1524" i="7"/>
  <c r="K1523" i="7"/>
  <c r="M1858" i="9" s="1"/>
  <c r="B1523" i="7"/>
  <c r="K1522" i="7"/>
  <c r="M1857" i="9" s="1"/>
  <c r="B1522" i="7"/>
  <c r="C1517" i="7"/>
  <c r="C1516" i="7"/>
  <c r="G1514" i="7"/>
  <c r="F1514" i="7"/>
  <c r="K1506" i="7"/>
  <c r="M1832" i="9" s="1"/>
  <c r="B1506" i="7"/>
  <c r="K1505" i="7"/>
  <c r="M1831" i="9" s="1"/>
  <c r="B1505" i="7"/>
  <c r="K1504" i="7"/>
  <c r="M1830" i="9" s="1"/>
  <c r="B1504" i="7"/>
  <c r="K1503" i="7"/>
  <c r="M1829" i="9" s="1"/>
  <c r="B1503" i="7"/>
  <c r="K1502" i="7"/>
  <c r="M1828" i="9" s="1"/>
  <c r="B1502" i="7"/>
  <c r="K1501" i="7"/>
  <c r="M1827" i="9" s="1"/>
  <c r="B1501" i="7"/>
  <c r="K1500" i="7"/>
  <c r="M1826" i="9" s="1"/>
  <c r="B1500" i="7"/>
  <c r="K1499" i="7"/>
  <c r="M1825" i="9" s="1"/>
  <c r="B1499" i="7"/>
  <c r="K1498" i="7"/>
  <c r="M1824" i="9" s="1"/>
  <c r="B1498" i="7"/>
  <c r="K1497" i="7"/>
  <c r="M1823" i="9" s="1"/>
  <c r="B1497" i="7"/>
  <c r="K1496" i="7"/>
  <c r="M1822" i="9" s="1"/>
  <c r="B1496" i="7"/>
  <c r="K1495" i="7"/>
  <c r="M1821" i="9" s="1"/>
  <c r="B1495" i="7"/>
  <c r="K1494" i="7"/>
  <c r="M1820" i="9" s="1"/>
  <c r="B1494" i="7"/>
  <c r="K1493" i="7"/>
  <c r="M1819" i="9" s="1"/>
  <c r="B1493" i="7"/>
  <c r="K1492" i="7"/>
  <c r="M1818" i="9" s="1"/>
  <c r="B1492" i="7"/>
  <c r="K1491" i="7"/>
  <c r="M1817" i="9" s="1"/>
  <c r="B1491" i="7"/>
  <c r="K1490" i="7"/>
  <c r="M1816" i="9" s="1"/>
  <c r="B1490" i="7"/>
  <c r="K1489" i="7"/>
  <c r="M1815" i="9" s="1"/>
  <c r="B1489" i="7"/>
  <c r="C1484" i="7"/>
  <c r="C1483" i="7"/>
  <c r="G1481" i="7"/>
  <c r="F1481" i="7"/>
  <c r="K1470" i="7"/>
  <c r="M1790" i="9" s="1"/>
  <c r="B1470" i="7"/>
  <c r="K1469" i="7"/>
  <c r="M1789" i="9" s="1"/>
  <c r="B1469" i="7"/>
  <c r="K1468" i="7"/>
  <c r="M1788" i="9" s="1"/>
  <c r="B1468" i="7"/>
  <c r="K1467" i="7"/>
  <c r="M1787" i="9" s="1"/>
  <c r="B1467" i="7"/>
  <c r="K1466" i="7"/>
  <c r="M1786" i="9" s="1"/>
  <c r="B1466" i="7"/>
  <c r="K1465" i="7"/>
  <c r="M1785" i="9" s="1"/>
  <c r="B1465" i="7"/>
  <c r="K1464" i="7"/>
  <c r="M1784" i="9" s="1"/>
  <c r="B1464" i="7"/>
  <c r="K1463" i="7"/>
  <c r="M1783" i="9" s="1"/>
  <c r="B1463" i="7"/>
  <c r="K1462" i="7"/>
  <c r="M1782" i="9" s="1"/>
  <c r="B1462" i="7"/>
  <c r="K1461" i="7"/>
  <c r="M1781" i="9" s="1"/>
  <c r="B1461" i="7"/>
  <c r="K1460" i="7"/>
  <c r="M1780" i="9" s="1"/>
  <c r="B1460" i="7"/>
  <c r="K1459" i="7"/>
  <c r="M1779" i="9" s="1"/>
  <c r="B1459" i="7"/>
  <c r="K1458" i="7"/>
  <c r="M1778" i="9" s="1"/>
  <c r="B1458" i="7"/>
  <c r="K1457" i="7"/>
  <c r="M1777" i="9" s="1"/>
  <c r="B1457" i="7"/>
  <c r="K1456" i="7"/>
  <c r="M1776" i="9" s="1"/>
  <c r="B1456" i="7"/>
  <c r="K1455" i="7"/>
  <c r="M1775" i="9" s="1"/>
  <c r="B1455" i="7"/>
  <c r="K1454" i="7"/>
  <c r="M1774" i="9" s="1"/>
  <c r="B1454" i="7"/>
  <c r="K1453" i="7"/>
  <c r="M1773" i="9" s="1"/>
  <c r="B1453" i="7"/>
  <c r="C1448" i="7"/>
  <c r="C1447" i="7"/>
  <c r="G1445" i="7"/>
  <c r="F1445" i="7"/>
  <c r="K1434" i="7"/>
  <c r="M1748" i="9" s="1"/>
  <c r="B1434" i="7"/>
  <c r="K1433" i="7"/>
  <c r="M1747" i="9" s="1"/>
  <c r="B1433" i="7"/>
  <c r="K1432" i="7"/>
  <c r="M1746" i="9" s="1"/>
  <c r="B1432" i="7"/>
  <c r="K1431" i="7"/>
  <c r="M1745" i="9" s="1"/>
  <c r="B1431" i="7"/>
  <c r="K1430" i="7"/>
  <c r="M1744" i="9" s="1"/>
  <c r="B1430" i="7"/>
  <c r="K1429" i="7"/>
  <c r="M1743" i="9" s="1"/>
  <c r="B1429" i="7"/>
  <c r="K1428" i="7"/>
  <c r="M1742" i="9" s="1"/>
  <c r="B1428" i="7"/>
  <c r="K1427" i="7"/>
  <c r="M1741" i="9" s="1"/>
  <c r="B1427" i="7"/>
  <c r="K1426" i="7"/>
  <c r="M1740" i="9" s="1"/>
  <c r="B1426" i="7"/>
  <c r="K1425" i="7"/>
  <c r="M1739" i="9" s="1"/>
  <c r="B1425" i="7"/>
  <c r="K1424" i="7"/>
  <c r="M1738" i="9" s="1"/>
  <c r="B1424" i="7"/>
  <c r="K1423" i="7"/>
  <c r="M1737" i="9" s="1"/>
  <c r="B1423" i="7"/>
  <c r="K1422" i="7"/>
  <c r="M1736" i="9" s="1"/>
  <c r="B1422" i="7"/>
  <c r="K1421" i="7"/>
  <c r="M1735" i="9" s="1"/>
  <c r="B1421" i="7"/>
  <c r="K1420" i="7"/>
  <c r="M1734" i="9" s="1"/>
  <c r="B1420" i="7"/>
  <c r="K1419" i="7"/>
  <c r="M1733" i="9" s="1"/>
  <c r="B1419" i="7"/>
  <c r="K1418" i="7"/>
  <c r="M1732" i="9" s="1"/>
  <c r="B1418" i="7"/>
  <c r="K1417" i="7"/>
  <c r="M1731" i="9" s="1"/>
  <c r="B1417" i="7"/>
  <c r="C1412" i="7"/>
  <c r="C1411" i="7"/>
  <c r="G1409" i="7"/>
  <c r="F1409" i="7"/>
  <c r="K1401" i="7"/>
  <c r="M1706" i="9" s="1"/>
  <c r="B1401" i="7"/>
  <c r="K1400" i="7"/>
  <c r="M1705" i="9" s="1"/>
  <c r="B1400" i="7"/>
  <c r="K1399" i="7"/>
  <c r="M1704" i="9" s="1"/>
  <c r="B1399" i="7"/>
  <c r="K1398" i="7"/>
  <c r="M1703" i="9" s="1"/>
  <c r="B1398" i="7"/>
  <c r="K1397" i="7"/>
  <c r="M1702" i="9" s="1"/>
  <c r="B1397" i="7"/>
  <c r="K1396" i="7"/>
  <c r="M1701" i="9" s="1"/>
  <c r="B1396" i="7"/>
  <c r="K1395" i="7"/>
  <c r="M1700" i="9" s="1"/>
  <c r="B1395" i="7"/>
  <c r="K1394" i="7"/>
  <c r="M1699" i="9" s="1"/>
  <c r="B1394" i="7"/>
  <c r="K1393" i="7"/>
  <c r="M1698" i="9" s="1"/>
  <c r="B1393" i="7"/>
  <c r="K1392" i="7"/>
  <c r="M1697" i="9" s="1"/>
  <c r="B1392" i="7"/>
  <c r="K1391" i="7"/>
  <c r="M1696" i="9" s="1"/>
  <c r="B1391" i="7"/>
  <c r="K1390" i="7"/>
  <c r="M1695" i="9" s="1"/>
  <c r="B1390" i="7"/>
  <c r="K1389" i="7"/>
  <c r="M1694" i="9" s="1"/>
  <c r="B1389" i="7"/>
  <c r="K1388" i="7"/>
  <c r="M1693" i="9" s="1"/>
  <c r="B1388" i="7"/>
  <c r="K1387" i="7"/>
  <c r="M1692" i="9" s="1"/>
  <c r="B1387" i="7"/>
  <c r="K1386" i="7"/>
  <c r="M1691" i="9" s="1"/>
  <c r="B1386" i="7"/>
  <c r="K1385" i="7"/>
  <c r="M1690" i="9" s="1"/>
  <c r="B1385" i="7"/>
  <c r="K1384" i="7"/>
  <c r="M1689" i="9" s="1"/>
  <c r="B1384" i="7"/>
  <c r="C1379" i="7"/>
  <c r="C1378" i="7"/>
  <c r="G1376" i="7"/>
  <c r="F1376" i="7"/>
  <c r="K1365" i="7"/>
  <c r="M1664" i="9" s="1"/>
  <c r="B1365" i="7"/>
  <c r="K1364" i="7"/>
  <c r="M1663" i="9" s="1"/>
  <c r="B1364" i="7"/>
  <c r="K1363" i="7"/>
  <c r="M1662" i="9" s="1"/>
  <c r="B1363" i="7"/>
  <c r="K1362" i="7"/>
  <c r="M1661" i="9" s="1"/>
  <c r="B1362" i="7"/>
  <c r="K1361" i="7"/>
  <c r="M1660" i="9" s="1"/>
  <c r="B1361" i="7"/>
  <c r="K1360" i="7"/>
  <c r="M1659" i="9" s="1"/>
  <c r="B1360" i="7"/>
  <c r="K1359" i="7"/>
  <c r="M1658" i="9" s="1"/>
  <c r="B1359" i="7"/>
  <c r="K1358" i="7"/>
  <c r="M1657" i="9" s="1"/>
  <c r="B1358" i="7"/>
  <c r="K1357" i="7"/>
  <c r="M1656" i="9" s="1"/>
  <c r="B1357" i="7"/>
  <c r="K1356" i="7"/>
  <c r="M1655" i="9" s="1"/>
  <c r="B1356" i="7"/>
  <c r="K1355" i="7"/>
  <c r="M1654" i="9" s="1"/>
  <c r="B1355" i="7"/>
  <c r="K1354" i="7"/>
  <c r="M1653" i="9" s="1"/>
  <c r="B1354" i="7"/>
  <c r="K1353" i="7"/>
  <c r="M1652" i="9" s="1"/>
  <c r="B1353" i="7"/>
  <c r="K1352" i="7"/>
  <c r="M1651" i="9" s="1"/>
  <c r="B1352" i="7"/>
  <c r="K1351" i="7"/>
  <c r="M1650" i="9" s="1"/>
  <c r="B1351" i="7"/>
  <c r="K1350" i="7"/>
  <c r="M1649" i="9" s="1"/>
  <c r="B1350" i="7"/>
  <c r="K1349" i="7"/>
  <c r="M1648" i="9" s="1"/>
  <c r="B1349" i="7"/>
  <c r="K1348" i="7"/>
  <c r="M1647" i="9" s="1"/>
  <c r="B1348" i="7"/>
  <c r="C1343" i="7"/>
  <c r="C1342" i="7"/>
  <c r="G1340" i="7"/>
  <c r="F1340" i="7"/>
  <c r="K1329" i="7"/>
  <c r="M1622" i="9" s="1"/>
  <c r="B1329" i="7"/>
  <c r="K1328" i="7"/>
  <c r="M1621" i="9" s="1"/>
  <c r="B1328" i="7"/>
  <c r="K1327" i="7"/>
  <c r="M1620" i="9" s="1"/>
  <c r="B1327" i="7"/>
  <c r="K1326" i="7"/>
  <c r="M1619" i="9" s="1"/>
  <c r="B1326" i="7"/>
  <c r="K1325" i="7"/>
  <c r="M1618" i="9" s="1"/>
  <c r="B1325" i="7"/>
  <c r="K1324" i="7"/>
  <c r="M1617" i="9" s="1"/>
  <c r="B1324" i="7"/>
  <c r="K1323" i="7"/>
  <c r="M1616" i="9" s="1"/>
  <c r="B1323" i="7"/>
  <c r="K1322" i="7"/>
  <c r="M1615" i="9" s="1"/>
  <c r="B1322" i="7"/>
  <c r="K1321" i="7"/>
  <c r="M1614" i="9" s="1"/>
  <c r="B1321" i="7"/>
  <c r="K1320" i="7"/>
  <c r="M1613" i="9" s="1"/>
  <c r="B1320" i="7"/>
  <c r="K1319" i="7"/>
  <c r="M1612" i="9" s="1"/>
  <c r="B1319" i="7"/>
  <c r="K1318" i="7"/>
  <c r="M1611" i="9" s="1"/>
  <c r="B1318" i="7"/>
  <c r="K1317" i="7"/>
  <c r="M1610" i="9" s="1"/>
  <c r="B1317" i="7"/>
  <c r="K1316" i="7"/>
  <c r="M1609" i="9" s="1"/>
  <c r="B1316" i="7"/>
  <c r="K1315" i="7"/>
  <c r="M1608" i="9" s="1"/>
  <c r="B1315" i="7"/>
  <c r="K1314" i="7"/>
  <c r="M1607" i="9" s="1"/>
  <c r="B1314" i="7"/>
  <c r="K1313" i="7"/>
  <c r="M1606" i="9" s="1"/>
  <c r="B1313" i="7"/>
  <c r="K1312" i="7"/>
  <c r="M1605" i="9" s="1"/>
  <c r="B1312" i="7"/>
  <c r="C1307" i="7"/>
  <c r="C1306" i="7"/>
  <c r="G1304" i="7"/>
  <c r="F1304" i="7"/>
  <c r="K1296" i="7"/>
  <c r="M1580" i="9" s="1"/>
  <c r="B1296" i="7"/>
  <c r="K1295" i="7"/>
  <c r="M1579" i="9" s="1"/>
  <c r="B1295" i="7"/>
  <c r="K1294" i="7"/>
  <c r="M1578" i="9" s="1"/>
  <c r="B1294" i="7"/>
  <c r="K1293" i="7"/>
  <c r="M1577" i="9" s="1"/>
  <c r="B1293" i="7"/>
  <c r="K1292" i="7"/>
  <c r="M1576" i="9" s="1"/>
  <c r="B1292" i="7"/>
  <c r="K1291" i="7"/>
  <c r="M1575" i="9" s="1"/>
  <c r="B1291" i="7"/>
  <c r="K1290" i="7"/>
  <c r="M1574" i="9" s="1"/>
  <c r="B1290" i="7"/>
  <c r="K1289" i="7"/>
  <c r="M1573" i="9" s="1"/>
  <c r="B1289" i="7"/>
  <c r="K1288" i="7"/>
  <c r="M1572" i="9" s="1"/>
  <c r="B1288" i="7"/>
  <c r="K1287" i="7"/>
  <c r="M1571" i="9" s="1"/>
  <c r="B1287" i="7"/>
  <c r="K1286" i="7"/>
  <c r="M1570" i="9" s="1"/>
  <c r="B1286" i="7"/>
  <c r="K1285" i="7"/>
  <c r="M1569" i="9" s="1"/>
  <c r="B1285" i="7"/>
  <c r="K1284" i="7"/>
  <c r="M1568" i="9" s="1"/>
  <c r="B1284" i="7"/>
  <c r="K1283" i="7"/>
  <c r="M1567" i="9" s="1"/>
  <c r="B1283" i="7"/>
  <c r="K1282" i="7"/>
  <c r="M1566" i="9" s="1"/>
  <c r="B1282" i="7"/>
  <c r="K1281" i="7"/>
  <c r="M1565" i="9" s="1"/>
  <c r="B1281" i="7"/>
  <c r="K1280" i="7"/>
  <c r="M1564" i="9" s="1"/>
  <c r="B1280" i="7"/>
  <c r="K1279" i="7"/>
  <c r="M1563" i="9" s="1"/>
  <c r="B1279" i="7"/>
  <c r="C1274" i="7"/>
  <c r="C1273" i="7"/>
  <c r="G1271" i="7"/>
  <c r="F1271" i="7"/>
  <c r="K1260" i="7"/>
  <c r="M1538" i="9" s="1"/>
  <c r="B1260" i="7"/>
  <c r="K1259" i="7"/>
  <c r="M1537" i="9" s="1"/>
  <c r="B1259" i="7"/>
  <c r="K1258" i="7"/>
  <c r="M1536" i="9" s="1"/>
  <c r="B1258" i="7"/>
  <c r="K1257" i="7"/>
  <c r="M1535" i="9" s="1"/>
  <c r="B1257" i="7"/>
  <c r="K1256" i="7"/>
  <c r="M1534" i="9" s="1"/>
  <c r="B1256" i="7"/>
  <c r="K1255" i="7"/>
  <c r="M1533" i="9" s="1"/>
  <c r="B1255" i="7"/>
  <c r="K1254" i="7"/>
  <c r="M1532" i="9" s="1"/>
  <c r="B1254" i="7"/>
  <c r="K1253" i="7"/>
  <c r="M1531" i="9" s="1"/>
  <c r="B1253" i="7"/>
  <c r="K1252" i="7"/>
  <c r="M1530" i="9" s="1"/>
  <c r="B1252" i="7"/>
  <c r="K1251" i="7"/>
  <c r="M1529" i="9" s="1"/>
  <c r="B1251" i="7"/>
  <c r="K1250" i="7"/>
  <c r="M1528" i="9" s="1"/>
  <c r="B1250" i="7"/>
  <c r="K1249" i="7"/>
  <c r="M1527" i="9" s="1"/>
  <c r="B1249" i="7"/>
  <c r="K1248" i="7"/>
  <c r="M1526" i="9" s="1"/>
  <c r="B1248" i="7"/>
  <c r="K1247" i="7"/>
  <c r="M1525" i="9" s="1"/>
  <c r="B1247" i="7"/>
  <c r="K1246" i="7"/>
  <c r="M1524" i="9" s="1"/>
  <c r="B1246" i="7"/>
  <c r="K1245" i="7"/>
  <c r="M1523" i="9" s="1"/>
  <c r="B1245" i="7"/>
  <c r="K1244" i="7"/>
  <c r="M1522" i="9" s="1"/>
  <c r="B1244" i="7"/>
  <c r="K1243" i="7"/>
  <c r="M1521" i="9" s="1"/>
  <c r="B1243" i="7"/>
  <c r="C1238" i="7"/>
  <c r="C1237" i="7"/>
  <c r="G1235" i="7"/>
  <c r="F1235" i="7"/>
  <c r="K1224" i="7"/>
  <c r="M1496" i="9" s="1"/>
  <c r="B1224" i="7"/>
  <c r="K1223" i="7"/>
  <c r="M1495" i="9" s="1"/>
  <c r="B1223" i="7"/>
  <c r="K1222" i="7"/>
  <c r="M1494" i="9" s="1"/>
  <c r="B1222" i="7"/>
  <c r="K1221" i="7"/>
  <c r="M1493" i="9" s="1"/>
  <c r="B1221" i="7"/>
  <c r="K1220" i="7"/>
  <c r="M1492" i="9" s="1"/>
  <c r="B1220" i="7"/>
  <c r="K1219" i="7"/>
  <c r="M1491" i="9" s="1"/>
  <c r="B1219" i="7"/>
  <c r="K1218" i="7"/>
  <c r="M1490" i="9" s="1"/>
  <c r="B1218" i="7"/>
  <c r="K1217" i="7"/>
  <c r="M1489" i="9" s="1"/>
  <c r="B1217" i="7"/>
  <c r="K1216" i="7"/>
  <c r="M1488" i="9" s="1"/>
  <c r="B1216" i="7"/>
  <c r="K1215" i="7"/>
  <c r="M1487" i="9" s="1"/>
  <c r="B1215" i="7"/>
  <c r="K1214" i="7"/>
  <c r="M1486" i="9" s="1"/>
  <c r="B1214" i="7"/>
  <c r="K1213" i="7"/>
  <c r="M1485" i="9" s="1"/>
  <c r="B1213" i="7"/>
  <c r="K1212" i="7"/>
  <c r="M1484" i="9" s="1"/>
  <c r="B1212" i="7"/>
  <c r="K1211" i="7"/>
  <c r="M1483" i="9" s="1"/>
  <c r="B1211" i="7"/>
  <c r="K1210" i="7"/>
  <c r="M1482" i="9" s="1"/>
  <c r="B1210" i="7"/>
  <c r="K1209" i="7"/>
  <c r="M1481" i="9" s="1"/>
  <c r="B1209" i="7"/>
  <c r="K1208" i="7"/>
  <c r="M1480" i="9" s="1"/>
  <c r="B1208" i="7"/>
  <c r="K1207" i="7"/>
  <c r="M1479" i="9" s="1"/>
  <c r="B1207" i="7"/>
  <c r="C1202" i="7"/>
  <c r="C1201" i="7"/>
  <c r="G1199" i="7"/>
  <c r="F1199" i="7"/>
  <c r="K1191" i="7"/>
  <c r="M1454" i="9" s="1"/>
  <c r="B1191" i="7"/>
  <c r="K1190" i="7"/>
  <c r="M1453" i="9" s="1"/>
  <c r="B1190" i="7"/>
  <c r="K1189" i="7"/>
  <c r="M1452" i="9" s="1"/>
  <c r="B1189" i="7"/>
  <c r="K1188" i="7"/>
  <c r="M1451" i="9" s="1"/>
  <c r="B1188" i="7"/>
  <c r="K1187" i="7"/>
  <c r="M1450" i="9" s="1"/>
  <c r="B1187" i="7"/>
  <c r="K1186" i="7"/>
  <c r="M1449" i="9" s="1"/>
  <c r="B1186" i="7"/>
  <c r="K1185" i="7"/>
  <c r="M1448" i="9" s="1"/>
  <c r="B1185" i="7"/>
  <c r="K1184" i="7"/>
  <c r="M1447" i="9" s="1"/>
  <c r="B1184" i="7"/>
  <c r="K1183" i="7"/>
  <c r="M1446" i="9" s="1"/>
  <c r="B1183" i="7"/>
  <c r="K1182" i="7"/>
  <c r="M1445" i="9" s="1"/>
  <c r="B1182" i="7"/>
  <c r="K1181" i="7"/>
  <c r="M1444" i="9" s="1"/>
  <c r="B1181" i="7"/>
  <c r="K1180" i="7"/>
  <c r="M1443" i="9" s="1"/>
  <c r="B1180" i="7"/>
  <c r="K1179" i="7"/>
  <c r="M1442" i="9" s="1"/>
  <c r="B1179" i="7"/>
  <c r="K1178" i="7"/>
  <c r="M1441" i="9" s="1"/>
  <c r="B1178" i="7"/>
  <c r="K1177" i="7"/>
  <c r="M1440" i="9" s="1"/>
  <c r="B1177" i="7"/>
  <c r="K1176" i="7"/>
  <c r="M1439" i="9" s="1"/>
  <c r="B1176" i="7"/>
  <c r="K1175" i="7"/>
  <c r="M1438" i="9" s="1"/>
  <c r="B1175" i="7"/>
  <c r="K1174" i="7"/>
  <c r="M1437" i="9" s="1"/>
  <c r="B1174" i="7"/>
  <c r="C1169" i="7"/>
  <c r="C1168" i="7"/>
  <c r="G1166" i="7"/>
  <c r="F1166" i="7"/>
  <c r="K1155" i="7"/>
  <c r="M1412" i="9" s="1"/>
  <c r="B1155" i="7"/>
  <c r="K1154" i="7"/>
  <c r="M1411" i="9" s="1"/>
  <c r="B1154" i="7"/>
  <c r="K1153" i="7"/>
  <c r="M1410" i="9" s="1"/>
  <c r="B1153" i="7"/>
  <c r="K1152" i="7"/>
  <c r="M1409" i="9" s="1"/>
  <c r="B1152" i="7"/>
  <c r="K1151" i="7"/>
  <c r="M1408" i="9" s="1"/>
  <c r="B1151" i="7"/>
  <c r="K1150" i="7"/>
  <c r="M1407" i="9" s="1"/>
  <c r="B1150" i="7"/>
  <c r="K1149" i="7"/>
  <c r="M1406" i="9" s="1"/>
  <c r="B1149" i="7"/>
  <c r="K1148" i="7"/>
  <c r="M1405" i="9" s="1"/>
  <c r="B1148" i="7"/>
  <c r="K1147" i="7"/>
  <c r="M1404" i="9" s="1"/>
  <c r="B1147" i="7"/>
  <c r="K1146" i="7"/>
  <c r="M1403" i="9" s="1"/>
  <c r="B1146" i="7"/>
  <c r="K1145" i="7"/>
  <c r="M1402" i="9" s="1"/>
  <c r="B1145" i="7"/>
  <c r="K1144" i="7"/>
  <c r="M1401" i="9" s="1"/>
  <c r="B1144" i="7"/>
  <c r="K1143" i="7"/>
  <c r="M1400" i="9" s="1"/>
  <c r="B1143" i="7"/>
  <c r="K1142" i="7"/>
  <c r="M1399" i="9" s="1"/>
  <c r="B1142" i="7"/>
  <c r="K1141" i="7"/>
  <c r="M1398" i="9" s="1"/>
  <c r="B1141" i="7"/>
  <c r="K1140" i="7"/>
  <c r="M1397" i="9" s="1"/>
  <c r="B1140" i="7"/>
  <c r="K1139" i="7"/>
  <c r="M1396" i="9" s="1"/>
  <c r="B1139" i="7"/>
  <c r="K1138" i="7"/>
  <c r="M1395" i="9" s="1"/>
  <c r="B1138" i="7"/>
  <c r="C1133" i="7"/>
  <c r="C1132" i="7"/>
  <c r="G1130" i="7"/>
  <c r="F1130" i="7"/>
  <c r="K1119" i="7"/>
  <c r="M1370" i="9" s="1"/>
  <c r="B1119" i="7"/>
  <c r="K1118" i="7"/>
  <c r="M1369" i="9" s="1"/>
  <c r="B1118" i="7"/>
  <c r="K1117" i="7"/>
  <c r="M1368" i="9" s="1"/>
  <c r="B1117" i="7"/>
  <c r="K1116" i="7"/>
  <c r="M1367" i="9" s="1"/>
  <c r="B1116" i="7"/>
  <c r="K1115" i="7"/>
  <c r="M1366" i="9" s="1"/>
  <c r="B1115" i="7"/>
  <c r="K1114" i="7"/>
  <c r="M1365" i="9" s="1"/>
  <c r="B1114" i="7"/>
  <c r="K1113" i="7"/>
  <c r="M1364" i="9" s="1"/>
  <c r="B1113" i="7"/>
  <c r="K1112" i="7"/>
  <c r="M1363" i="9" s="1"/>
  <c r="B1112" i="7"/>
  <c r="K1111" i="7"/>
  <c r="M1362" i="9" s="1"/>
  <c r="B1111" i="7"/>
  <c r="K1110" i="7"/>
  <c r="M1361" i="9" s="1"/>
  <c r="B1110" i="7"/>
  <c r="K1109" i="7"/>
  <c r="M1360" i="9" s="1"/>
  <c r="B1109" i="7"/>
  <c r="K1108" i="7"/>
  <c r="M1359" i="9" s="1"/>
  <c r="B1108" i="7"/>
  <c r="K1107" i="7"/>
  <c r="M1358" i="9" s="1"/>
  <c r="B1107" i="7"/>
  <c r="K1106" i="7"/>
  <c r="M1357" i="9" s="1"/>
  <c r="B1106" i="7"/>
  <c r="K1105" i="7"/>
  <c r="M1356" i="9" s="1"/>
  <c r="B1105" i="7"/>
  <c r="K1104" i="7"/>
  <c r="M1355" i="9" s="1"/>
  <c r="B1104" i="7"/>
  <c r="K1103" i="7"/>
  <c r="M1354" i="9" s="1"/>
  <c r="B1103" i="7"/>
  <c r="K1102" i="7"/>
  <c r="M1353" i="9" s="1"/>
  <c r="B1102" i="7"/>
  <c r="C1097" i="7"/>
  <c r="C1096" i="7"/>
  <c r="G1094" i="7"/>
  <c r="F1094" i="7"/>
  <c r="K1086" i="7"/>
  <c r="M1328" i="9" s="1"/>
  <c r="B1086" i="7"/>
  <c r="K1085" i="7"/>
  <c r="M1327" i="9" s="1"/>
  <c r="B1085" i="7"/>
  <c r="K1084" i="7"/>
  <c r="M1326" i="9" s="1"/>
  <c r="B1084" i="7"/>
  <c r="K1083" i="7"/>
  <c r="M1325" i="9" s="1"/>
  <c r="B1083" i="7"/>
  <c r="K1082" i="7"/>
  <c r="M1324" i="9" s="1"/>
  <c r="B1082" i="7"/>
  <c r="K1081" i="7"/>
  <c r="M1323" i="9" s="1"/>
  <c r="B1081" i="7"/>
  <c r="K1080" i="7"/>
  <c r="M1322" i="9" s="1"/>
  <c r="B1080" i="7"/>
  <c r="K1079" i="7"/>
  <c r="M1321" i="9" s="1"/>
  <c r="B1079" i="7"/>
  <c r="K1078" i="7"/>
  <c r="M1320" i="9" s="1"/>
  <c r="B1078" i="7"/>
  <c r="K1077" i="7"/>
  <c r="M1319" i="9" s="1"/>
  <c r="B1077" i="7"/>
  <c r="K1076" i="7"/>
  <c r="M1318" i="9" s="1"/>
  <c r="B1076" i="7"/>
  <c r="K1075" i="7"/>
  <c r="M1317" i="9" s="1"/>
  <c r="B1075" i="7"/>
  <c r="K1074" i="7"/>
  <c r="M1316" i="9" s="1"/>
  <c r="B1074" i="7"/>
  <c r="K1073" i="7"/>
  <c r="M1315" i="9" s="1"/>
  <c r="B1073" i="7"/>
  <c r="K1072" i="7"/>
  <c r="M1314" i="9" s="1"/>
  <c r="B1072" i="7"/>
  <c r="K1071" i="7"/>
  <c r="M1313" i="9" s="1"/>
  <c r="B1071" i="7"/>
  <c r="K1070" i="7"/>
  <c r="M1312" i="9" s="1"/>
  <c r="B1070" i="7"/>
  <c r="K1069" i="7"/>
  <c r="M1311" i="9" s="1"/>
  <c r="B1069" i="7"/>
  <c r="C1064" i="7"/>
  <c r="C1063" i="7"/>
  <c r="G1061" i="7"/>
  <c r="F1061" i="7"/>
  <c r="K1050" i="7"/>
  <c r="M1286" i="9" s="1"/>
  <c r="B1050" i="7"/>
  <c r="K1049" i="7"/>
  <c r="M1285" i="9" s="1"/>
  <c r="B1049" i="7"/>
  <c r="K1048" i="7"/>
  <c r="M1284" i="9" s="1"/>
  <c r="B1048" i="7"/>
  <c r="K1047" i="7"/>
  <c r="M1283" i="9" s="1"/>
  <c r="B1047" i="7"/>
  <c r="K1046" i="7"/>
  <c r="M1282" i="9" s="1"/>
  <c r="B1046" i="7"/>
  <c r="K1045" i="7"/>
  <c r="M1281" i="9" s="1"/>
  <c r="B1045" i="7"/>
  <c r="K1044" i="7"/>
  <c r="M1280" i="9" s="1"/>
  <c r="B1044" i="7"/>
  <c r="K1043" i="7"/>
  <c r="M1279" i="9" s="1"/>
  <c r="B1043" i="7"/>
  <c r="K1042" i="7"/>
  <c r="M1278" i="9" s="1"/>
  <c r="B1042" i="7"/>
  <c r="K1041" i="7"/>
  <c r="M1277" i="9" s="1"/>
  <c r="B1041" i="7"/>
  <c r="K1040" i="7"/>
  <c r="M1276" i="9" s="1"/>
  <c r="B1040" i="7"/>
  <c r="K1039" i="7"/>
  <c r="M1275" i="9" s="1"/>
  <c r="B1039" i="7"/>
  <c r="K1038" i="7"/>
  <c r="M1274" i="9" s="1"/>
  <c r="B1038" i="7"/>
  <c r="K1037" i="7"/>
  <c r="M1273" i="9" s="1"/>
  <c r="B1037" i="7"/>
  <c r="K1036" i="7"/>
  <c r="M1272" i="9" s="1"/>
  <c r="B1036" i="7"/>
  <c r="K1035" i="7"/>
  <c r="M1271" i="9" s="1"/>
  <c r="B1035" i="7"/>
  <c r="K1034" i="7"/>
  <c r="M1270" i="9" s="1"/>
  <c r="B1034" i="7"/>
  <c r="K1033" i="7"/>
  <c r="M1269" i="9" s="1"/>
  <c r="B1033" i="7"/>
  <c r="C1028" i="7"/>
  <c r="C1027" i="7"/>
  <c r="G1025" i="7"/>
  <c r="F1025" i="7"/>
  <c r="K1014" i="7"/>
  <c r="M1244" i="9" s="1"/>
  <c r="B1014" i="7"/>
  <c r="K1013" i="7"/>
  <c r="M1243" i="9" s="1"/>
  <c r="B1013" i="7"/>
  <c r="K1012" i="7"/>
  <c r="M1242" i="9" s="1"/>
  <c r="B1012" i="7"/>
  <c r="K1011" i="7"/>
  <c r="M1241" i="9" s="1"/>
  <c r="B1011" i="7"/>
  <c r="K1010" i="7"/>
  <c r="M1240" i="9" s="1"/>
  <c r="B1010" i="7"/>
  <c r="K1009" i="7"/>
  <c r="M1239" i="9" s="1"/>
  <c r="B1009" i="7"/>
  <c r="K1008" i="7"/>
  <c r="M1238" i="9" s="1"/>
  <c r="B1008" i="7"/>
  <c r="K1007" i="7"/>
  <c r="M1237" i="9" s="1"/>
  <c r="B1007" i="7"/>
  <c r="K1006" i="7"/>
  <c r="M1236" i="9" s="1"/>
  <c r="B1006" i="7"/>
  <c r="K1005" i="7"/>
  <c r="M1235" i="9" s="1"/>
  <c r="B1005" i="7"/>
  <c r="K1004" i="7"/>
  <c r="M1234" i="9" s="1"/>
  <c r="B1004" i="7"/>
  <c r="K1003" i="7"/>
  <c r="M1233" i="9" s="1"/>
  <c r="B1003" i="7"/>
  <c r="K1002" i="7"/>
  <c r="M1232" i="9" s="1"/>
  <c r="B1002" i="7"/>
  <c r="K1001" i="7"/>
  <c r="M1231" i="9" s="1"/>
  <c r="B1001" i="7"/>
  <c r="K1000" i="7"/>
  <c r="M1230" i="9" s="1"/>
  <c r="B1000" i="7"/>
  <c r="K999" i="7"/>
  <c r="M1229" i="9" s="1"/>
  <c r="B999" i="7"/>
  <c r="K998" i="7"/>
  <c r="M1228" i="9" s="1"/>
  <c r="B998" i="7"/>
  <c r="K997" i="7"/>
  <c r="M1227" i="9" s="1"/>
  <c r="B997" i="7"/>
  <c r="C992" i="7"/>
  <c r="C991" i="7"/>
  <c r="G989" i="7"/>
  <c r="F989" i="7"/>
  <c r="K980" i="7"/>
  <c r="M1202" i="9" s="1"/>
  <c r="B980" i="7"/>
  <c r="K979" i="7"/>
  <c r="M1201" i="9" s="1"/>
  <c r="B979" i="7"/>
  <c r="K978" i="7"/>
  <c r="M1200" i="9" s="1"/>
  <c r="B978" i="7"/>
  <c r="K977" i="7"/>
  <c r="M1199" i="9" s="1"/>
  <c r="B977" i="7"/>
  <c r="K976" i="7"/>
  <c r="M1198" i="9" s="1"/>
  <c r="B976" i="7"/>
  <c r="K975" i="7"/>
  <c r="M1197" i="9" s="1"/>
  <c r="B975" i="7"/>
  <c r="K974" i="7"/>
  <c r="M1196" i="9" s="1"/>
  <c r="B974" i="7"/>
  <c r="K973" i="7"/>
  <c r="M1195" i="9" s="1"/>
  <c r="B973" i="7"/>
  <c r="K972" i="7"/>
  <c r="M1194" i="9" s="1"/>
  <c r="B972" i="7"/>
  <c r="K971" i="7"/>
  <c r="M1193" i="9" s="1"/>
  <c r="B971" i="7"/>
  <c r="K970" i="7"/>
  <c r="M1192" i="9" s="1"/>
  <c r="B970" i="7"/>
  <c r="K969" i="7"/>
  <c r="M1191" i="9" s="1"/>
  <c r="B969" i="7"/>
  <c r="K968" i="7"/>
  <c r="M1190" i="9" s="1"/>
  <c r="B968" i="7"/>
  <c r="K967" i="7"/>
  <c r="M1189" i="9" s="1"/>
  <c r="B967" i="7"/>
  <c r="K966" i="7"/>
  <c r="M1188" i="9" s="1"/>
  <c r="B966" i="7"/>
  <c r="K965" i="7"/>
  <c r="M1187" i="9" s="1"/>
  <c r="B965" i="7"/>
  <c r="K964" i="7"/>
  <c r="M1186" i="9" s="1"/>
  <c r="B964" i="7"/>
  <c r="K963" i="7"/>
  <c r="M1185" i="9" s="1"/>
  <c r="B963" i="7"/>
  <c r="C958" i="7"/>
  <c r="C957" i="7"/>
  <c r="G955" i="7"/>
  <c r="F955" i="7"/>
  <c r="K946" i="7"/>
  <c r="M1160" i="9" s="1"/>
  <c r="B946" i="7"/>
  <c r="K945" i="7"/>
  <c r="M1159" i="9" s="1"/>
  <c r="B945" i="7"/>
  <c r="K944" i="7"/>
  <c r="M1158" i="9" s="1"/>
  <c r="B944" i="7"/>
  <c r="K943" i="7"/>
  <c r="M1157" i="9" s="1"/>
  <c r="B943" i="7"/>
  <c r="K942" i="7"/>
  <c r="M1156" i="9" s="1"/>
  <c r="B942" i="7"/>
  <c r="K941" i="7"/>
  <c r="M1155" i="9" s="1"/>
  <c r="B941" i="7"/>
  <c r="K940" i="7"/>
  <c r="M1154" i="9" s="1"/>
  <c r="B940" i="7"/>
  <c r="K939" i="7"/>
  <c r="M1153" i="9" s="1"/>
  <c r="B939" i="7"/>
  <c r="K938" i="7"/>
  <c r="M1152" i="9" s="1"/>
  <c r="B938" i="7"/>
  <c r="K937" i="7"/>
  <c r="M1151" i="9" s="1"/>
  <c r="B937" i="7"/>
  <c r="K936" i="7"/>
  <c r="M1150" i="9" s="1"/>
  <c r="B936" i="7"/>
  <c r="K935" i="7"/>
  <c r="M1149" i="9" s="1"/>
  <c r="B935" i="7"/>
  <c r="K934" i="7"/>
  <c r="M1148" i="9" s="1"/>
  <c r="B934" i="7"/>
  <c r="K933" i="7"/>
  <c r="M1147" i="9" s="1"/>
  <c r="B933" i="7"/>
  <c r="K932" i="7"/>
  <c r="M1146" i="9" s="1"/>
  <c r="B932" i="7"/>
  <c r="K931" i="7"/>
  <c r="M1145" i="9" s="1"/>
  <c r="B931" i="7"/>
  <c r="K930" i="7"/>
  <c r="M1144" i="9" s="1"/>
  <c r="B930" i="7"/>
  <c r="K929" i="7"/>
  <c r="M1143" i="9" s="1"/>
  <c r="B929" i="7"/>
  <c r="C924" i="7"/>
  <c r="C923" i="7"/>
  <c r="F921" i="7"/>
  <c r="E921" i="7"/>
  <c r="K911" i="7"/>
  <c r="M1118" i="9" s="1"/>
  <c r="B911" i="7"/>
  <c r="K910" i="7"/>
  <c r="M1117" i="9" s="1"/>
  <c r="B910" i="7"/>
  <c r="K909" i="7"/>
  <c r="M1116" i="9" s="1"/>
  <c r="B909" i="7"/>
  <c r="K908" i="7"/>
  <c r="M1115" i="9" s="1"/>
  <c r="B908" i="7"/>
  <c r="K907" i="7"/>
  <c r="M1114" i="9" s="1"/>
  <c r="B907" i="7"/>
  <c r="K906" i="7"/>
  <c r="M1113" i="9" s="1"/>
  <c r="B906" i="7"/>
  <c r="K905" i="7"/>
  <c r="M1112" i="9" s="1"/>
  <c r="B905" i="7"/>
  <c r="K904" i="7"/>
  <c r="M1111" i="9" s="1"/>
  <c r="B904" i="7"/>
  <c r="K903" i="7"/>
  <c r="M1110" i="9" s="1"/>
  <c r="B903" i="7"/>
  <c r="K902" i="7"/>
  <c r="M1109" i="9" s="1"/>
  <c r="B902" i="7"/>
  <c r="K901" i="7"/>
  <c r="M1108" i="9" s="1"/>
  <c r="B901" i="7"/>
  <c r="K900" i="7"/>
  <c r="M1107" i="9" s="1"/>
  <c r="B900" i="7"/>
  <c r="K899" i="7"/>
  <c r="M1106" i="9" s="1"/>
  <c r="B899" i="7"/>
  <c r="K898" i="7"/>
  <c r="M1105" i="9" s="1"/>
  <c r="B898" i="7"/>
  <c r="K897" i="7"/>
  <c r="M1104" i="9" s="1"/>
  <c r="B897" i="7"/>
  <c r="K896" i="7"/>
  <c r="M1103" i="9" s="1"/>
  <c r="B896" i="7"/>
  <c r="K895" i="7"/>
  <c r="M1102" i="9" s="1"/>
  <c r="B895" i="7"/>
  <c r="K894" i="7"/>
  <c r="M1101" i="9" s="1"/>
  <c r="B894" i="7"/>
  <c r="C889" i="7"/>
  <c r="C888" i="7"/>
  <c r="F886" i="7"/>
  <c r="E886" i="7"/>
  <c r="K878" i="7"/>
  <c r="M1076" i="9" s="1"/>
  <c r="B878" i="7"/>
  <c r="K877" i="7"/>
  <c r="M1075" i="9" s="1"/>
  <c r="B877" i="7"/>
  <c r="K876" i="7"/>
  <c r="M1074" i="9" s="1"/>
  <c r="B876" i="7"/>
  <c r="K875" i="7"/>
  <c r="M1073" i="9" s="1"/>
  <c r="B875" i="7"/>
  <c r="K874" i="7"/>
  <c r="M1072" i="9" s="1"/>
  <c r="B874" i="7"/>
  <c r="K873" i="7"/>
  <c r="M1071" i="9" s="1"/>
  <c r="B873" i="7"/>
  <c r="K872" i="7"/>
  <c r="M1070" i="9" s="1"/>
  <c r="B872" i="7"/>
  <c r="K871" i="7"/>
  <c r="M1069" i="9" s="1"/>
  <c r="B871" i="7"/>
  <c r="K870" i="7"/>
  <c r="M1068" i="9" s="1"/>
  <c r="B870" i="7"/>
  <c r="K869" i="7"/>
  <c r="M1067" i="9" s="1"/>
  <c r="B869" i="7"/>
  <c r="K868" i="7"/>
  <c r="M1066" i="9" s="1"/>
  <c r="B868" i="7"/>
  <c r="K867" i="7"/>
  <c r="M1065" i="9" s="1"/>
  <c r="B867" i="7"/>
  <c r="K866" i="7"/>
  <c r="M1064" i="9" s="1"/>
  <c r="B866" i="7"/>
  <c r="K865" i="7"/>
  <c r="M1063" i="9" s="1"/>
  <c r="B865" i="7"/>
  <c r="K864" i="7"/>
  <c r="M1062" i="9" s="1"/>
  <c r="B864" i="7"/>
  <c r="K863" i="7"/>
  <c r="M1061" i="9" s="1"/>
  <c r="B863" i="7"/>
  <c r="K862" i="7"/>
  <c r="M1060" i="9" s="1"/>
  <c r="B862" i="7"/>
  <c r="K861" i="7"/>
  <c r="M1059" i="9" s="1"/>
  <c r="B861" i="7"/>
  <c r="C856" i="7"/>
  <c r="C855" i="7"/>
  <c r="F853" i="7"/>
  <c r="E853" i="7"/>
  <c r="K843" i="7"/>
  <c r="M1034" i="9" s="1"/>
  <c r="B843" i="7"/>
  <c r="K842" i="7"/>
  <c r="M1033" i="9" s="1"/>
  <c r="B842" i="7"/>
  <c r="K841" i="7"/>
  <c r="M1032" i="9" s="1"/>
  <c r="B841" i="7"/>
  <c r="K840" i="7"/>
  <c r="M1031" i="9" s="1"/>
  <c r="B840" i="7"/>
  <c r="K839" i="7"/>
  <c r="M1030" i="9" s="1"/>
  <c r="B839" i="7"/>
  <c r="K838" i="7"/>
  <c r="M1029" i="9" s="1"/>
  <c r="B838" i="7"/>
  <c r="K837" i="7"/>
  <c r="M1028" i="9" s="1"/>
  <c r="B837" i="7"/>
  <c r="K836" i="7"/>
  <c r="M1027" i="9" s="1"/>
  <c r="B836" i="7"/>
  <c r="K835" i="7"/>
  <c r="M1026" i="9" s="1"/>
  <c r="B835" i="7"/>
  <c r="K834" i="7"/>
  <c r="M1025" i="9" s="1"/>
  <c r="B834" i="7"/>
  <c r="K833" i="7"/>
  <c r="M1024" i="9" s="1"/>
  <c r="B833" i="7"/>
  <c r="K832" i="7"/>
  <c r="M1023" i="9" s="1"/>
  <c r="B832" i="7"/>
  <c r="K831" i="7"/>
  <c r="M1022" i="9" s="1"/>
  <c r="B831" i="7"/>
  <c r="K830" i="7"/>
  <c r="M1021" i="9" s="1"/>
  <c r="B830" i="7"/>
  <c r="K829" i="7"/>
  <c r="M1020" i="9" s="1"/>
  <c r="B829" i="7"/>
  <c r="K828" i="7"/>
  <c r="M1019" i="9" s="1"/>
  <c r="B828" i="7"/>
  <c r="K827" i="7"/>
  <c r="M1018" i="9" s="1"/>
  <c r="B827" i="7"/>
  <c r="K826" i="7"/>
  <c r="M1017" i="9" s="1"/>
  <c r="B826" i="7"/>
  <c r="C821" i="7"/>
  <c r="C820" i="7"/>
  <c r="F818" i="7"/>
  <c r="E818" i="7"/>
  <c r="K810" i="7"/>
  <c r="M992" i="9" s="1"/>
  <c r="B810" i="7"/>
  <c r="K809" i="7"/>
  <c r="M991" i="9" s="1"/>
  <c r="B809" i="7"/>
  <c r="K808" i="7"/>
  <c r="M990" i="9" s="1"/>
  <c r="B808" i="7"/>
  <c r="K807" i="7"/>
  <c r="M989" i="9" s="1"/>
  <c r="B807" i="7"/>
  <c r="K806" i="7"/>
  <c r="M988" i="9" s="1"/>
  <c r="B806" i="7"/>
  <c r="K805" i="7"/>
  <c r="M987" i="9" s="1"/>
  <c r="B805" i="7"/>
  <c r="K804" i="7"/>
  <c r="M986" i="9" s="1"/>
  <c r="B804" i="7"/>
  <c r="K803" i="7"/>
  <c r="M985" i="9" s="1"/>
  <c r="B803" i="7"/>
  <c r="K802" i="7"/>
  <c r="M984" i="9" s="1"/>
  <c r="B802" i="7"/>
  <c r="K801" i="7"/>
  <c r="M983" i="9" s="1"/>
  <c r="B801" i="7"/>
  <c r="K800" i="7"/>
  <c r="M982" i="9" s="1"/>
  <c r="B800" i="7"/>
  <c r="K799" i="7"/>
  <c r="M981" i="9" s="1"/>
  <c r="B799" i="7"/>
  <c r="K798" i="7"/>
  <c r="M980" i="9" s="1"/>
  <c r="B798" i="7"/>
  <c r="K797" i="7"/>
  <c r="M979" i="9" s="1"/>
  <c r="B797" i="7"/>
  <c r="K796" i="7"/>
  <c r="M978" i="9" s="1"/>
  <c r="B796" i="7"/>
  <c r="K795" i="7"/>
  <c r="M977" i="9" s="1"/>
  <c r="B795" i="7"/>
  <c r="K794" i="7"/>
  <c r="M976" i="9" s="1"/>
  <c r="B794" i="7"/>
  <c r="K793" i="7"/>
  <c r="M975" i="9" s="1"/>
  <c r="B793" i="7"/>
  <c r="C788" i="7"/>
  <c r="C787" i="7"/>
  <c r="F785" i="7"/>
  <c r="E785" i="7"/>
  <c r="K775" i="7"/>
  <c r="M950" i="9" s="1"/>
  <c r="B775" i="7"/>
  <c r="K774" i="7"/>
  <c r="M949" i="9" s="1"/>
  <c r="B774" i="7"/>
  <c r="K773" i="7"/>
  <c r="M948" i="9" s="1"/>
  <c r="B773" i="7"/>
  <c r="K772" i="7"/>
  <c r="M947" i="9" s="1"/>
  <c r="B772" i="7"/>
  <c r="K771" i="7"/>
  <c r="M946" i="9" s="1"/>
  <c r="B771" i="7"/>
  <c r="K770" i="7"/>
  <c r="M945" i="9" s="1"/>
  <c r="B770" i="7"/>
  <c r="K769" i="7"/>
  <c r="M944" i="9" s="1"/>
  <c r="B769" i="7"/>
  <c r="K768" i="7"/>
  <c r="M943" i="9" s="1"/>
  <c r="B768" i="7"/>
  <c r="K767" i="7"/>
  <c r="M942" i="9" s="1"/>
  <c r="B767" i="7"/>
  <c r="K766" i="7"/>
  <c r="M941" i="9" s="1"/>
  <c r="B766" i="7"/>
  <c r="K765" i="7"/>
  <c r="M940" i="9" s="1"/>
  <c r="B765" i="7"/>
  <c r="K764" i="7"/>
  <c r="M939" i="9" s="1"/>
  <c r="B764" i="7"/>
  <c r="K763" i="7"/>
  <c r="M938" i="9" s="1"/>
  <c r="B763" i="7"/>
  <c r="K762" i="7"/>
  <c r="M937" i="9" s="1"/>
  <c r="B762" i="7"/>
  <c r="K761" i="7"/>
  <c r="M936" i="9" s="1"/>
  <c r="B761" i="7"/>
  <c r="K760" i="7"/>
  <c r="M935" i="9" s="1"/>
  <c r="B760" i="7"/>
  <c r="K759" i="7"/>
  <c r="M934" i="9" s="1"/>
  <c r="B759" i="7"/>
  <c r="K758" i="7"/>
  <c r="M933" i="9" s="1"/>
  <c r="B758" i="7"/>
  <c r="C753" i="7"/>
  <c r="C752" i="7"/>
  <c r="F750" i="7"/>
  <c r="E750" i="7"/>
  <c r="K742" i="7"/>
  <c r="M908" i="9" s="1"/>
  <c r="B742" i="7"/>
  <c r="K741" i="7"/>
  <c r="M907" i="9" s="1"/>
  <c r="B741" i="7"/>
  <c r="K740" i="7"/>
  <c r="M906" i="9" s="1"/>
  <c r="B740" i="7"/>
  <c r="K739" i="7"/>
  <c r="M905" i="9" s="1"/>
  <c r="B739" i="7"/>
  <c r="K738" i="7"/>
  <c r="M904" i="9" s="1"/>
  <c r="B738" i="7"/>
  <c r="K737" i="7"/>
  <c r="M903" i="9" s="1"/>
  <c r="B737" i="7"/>
  <c r="K736" i="7"/>
  <c r="M902" i="9" s="1"/>
  <c r="B736" i="7"/>
  <c r="K735" i="7"/>
  <c r="M901" i="9" s="1"/>
  <c r="B735" i="7"/>
  <c r="K734" i="7"/>
  <c r="M900" i="9" s="1"/>
  <c r="B734" i="7"/>
  <c r="K733" i="7"/>
  <c r="M899" i="9" s="1"/>
  <c r="B733" i="7"/>
  <c r="K732" i="7"/>
  <c r="M898" i="9" s="1"/>
  <c r="B732" i="7"/>
  <c r="K731" i="7"/>
  <c r="M897" i="9" s="1"/>
  <c r="B731" i="7"/>
  <c r="K730" i="7"/>
  <c r="M896" i="9" s="1"/>
  <c r="B730" i="7"/>
  <c r="K729" i="7"/>
  <c r="M895" i="9" s="1"/>
  <c r="B729" i="7"/>
  <c r="K728" i="7"/>
  <c r="M894" i="9" s="1"/>
  <c r="B728" i="7"/>
  <c r="K727" i="7"/>
  <c r="M893" i="9" s="1"/>
  <c r="B727" i="7"/>
  <c r="K726" i="7"/>
  <c r="M892" i="9" s="1"/>
  <c r="B726" i="7"/>
  <c r="K725" i="7"/>
  <c r="M891" i="9" s="1"/>
  <c r="B725" i="7"/>
  <c r="C720" i="7"/>
  <c r="C719" i="7"/>
  <c r="F717" i="7"/>
  <c r="E717" i="7"/>
  <c r="K707" i="7"/>
  <c r="M866" i="9" s="1"/>
  <c r="B707" i="7"/>
  <c r="K706" i="7"/>
  <c r="M865" i="9" s="1"/>
  <c r="B706" i="7"/>
  <c r="K705" i="7"/>
  <c r="M864" i="9" s="1"/>
  <c r="B705" i="7"/>
  <c r="K704" i="7"/>
  <c r="M863" i="9" s="1"/>
  <c r="B704" i="7"/>
  <c r="K703" i="7"/>
  <c r="M862" i="9" s="1"/>
  <c r="B703" i="7"/>
  <c r="K702" i="7"/>
  <c r="M861" i="9" s="1"/>
  <c r="B702" i="7"/>
  <c r="K701" i="7"/>
  <c r="M860" i="9" s="1"/>
  <c r="B701" i="7"/>
  <c r="K700" i="7"/>
  <c r="M859" i="9" s="1"/>
  <c r="B700" i="7"/>
  <c r="K699" i="7"/>
  <c r="M858" i="9" s="1"/>
  <c r="B699" i="7"/>
  <c r="K698" i="7"/>
  <c r="M857" i="9" s="1"/>
  <c r="B698" i="7"/>
  <c r="K697" i="7"/>
  <c r="M856" i="9" s="1"/>
  <c r="B697" i="7"/>
  <c r="K696" i="7"/>
  <c r="M855" i="9" s="1"/>
  <c r="B696" i="7"/>
  <c r="K695" i="7"/>
  <c r="M854" i="9" s="1"/>
  <c r="B695" i="7"/>
  <c r="K694" i="7"/>
  <c r="M853" i="9" s="1"/>
  <c r="B694" i="7"/>
  <c r="K693" i="7"/>
  <c r="M852" i="9" s="1"/>
  <c r="B693" i="7"/>
  <c r="K692" i="7"/>
  <c r="M851" i="9" s="1"/>
  <c r="B692" i="7"/>
  <c r="K691" i="7"/>
  <c r="M850" i="9" s="1"/>
  <c r="B691" i="7"/>
  <c r="K690" i="7"/>
  <c r="M849" i="9" s="1"/>
  <c r="B690" i="7"/>
  <c r="C685" i="7"/>
  <c r="C684" i="7"/>
  <c r="F682" i="7"/>
  <c r="E682" i="7"/>
  <c r="K674" i="7"/>
  <c r="M824" i="9" s="1"/>
  <c r="B674" i="7"/>
  <c r="K673" i="7"/>
  <c r="M823" i="9" s="1"/>
  <c r="B673" i="7"/>
  <c r="K672" i="7"/>
  <c r="M822" i="9" s="1"/>
  <c r="B672" i="7"/>
  <c r="K671" i="7"/>
  <c r="M821" i="9" s="1"/>
  <c r="B671" i="7"/>
  <c r="K670" i="7"/>
  <c r="M820" i="9" s="1"/>
  <c r="B670" i="7"/>
  <c r="K669" i="7"/>
  <c r="M819" i="9" s="1"/>
  <c r="B669" i="7"/>
  <c r="K668" i="7"/>
  <c r="M818" i="9" s="1"/>
  <c r="B668" i="7"/>
  <c r="K667" i="7"/>
  <c r="M817" i="9" s="1"/>
  <c r="B667" i="7"/>
  <c r="K666" i="7"/>
  <c r="M816" i="9" s="1"/>
  <c r="B666" i="7"/>
  <c r="K665" i="7"/>
  <c r="M815" i="9" s="1"/>
  <c r="B665" i="7"/>
  <c r="K664" i="7"/>
  <c r="M814" i="9" s="1"/>
  <c r="B664" i="7"/>
  <c r="K663" i="7"/>
  <c r="M813" i="9" s="1"/>
  <c r="B663" i="7"/>
  <c r="K662" i="7"/>
  <c r="M812" i="9" s="1"/>
  <c r="B662" i="7"/>
  <c r="K661" i="7"/>
  <c r="M811" i="9" s="1"/>
  <c r="B661" i="7"/>
  <c r="K660" i="7"/>
  <c r="M810" i="9" s="1"/>
  <c r="B660" i="7"/>
  <c r="K659" i="7"/>
  <c r="M809" i="9" s="1"/>
  <c r="B659" i="7"/>
  <c r="K658" i="7"/>
  <c r="M808" i="9" s="1"/>
  <c r="B658" i="7"/>
  <c r="K657" i="7"/>
  <c r="M807" i="9" s="1"/>
  <c r="B657" i="7"/>
  <c r="C652" i="7"/>
  <c r="C651" i="7"/>
  <c r="F649" i="7"/>
  <c r="E649" i="7"/>
  <c r="K639" i="7"/>
  <c r="M782" i="9" s="1"/>
  <c r="B639" i="7"/>
  <c r="K638" i="7"/>
  <c r="M781" i="9" s="1"/>
  <c r="B638" i="7"/>
  <c r="K637" i="7"/>
  <c r="M780" i="9" s="1"/>
  <c r="B637" i="7"/>
  <c r="K636" i="7"/>
  <c r="M779" i="9" s="1"/>
  <c r="B636" i="7"/>
  <c r="K635" i="7"/>
  <c r="M778" i="9" s="1"/>
  <c r="B635" i="7"/>
  <c r="K634" i="7"/>
  <c r="M777" i="9" s="1"/>
  <c r="B634" i="7"/>
  <c r="K633" i="7"/>
  <c r="M776" i="9" s="1"/>
  <c r="B633" i="7"/>
  <c r="K632" i="7"/>
  <c r="M775" i="9" s="1"/>
  <c r="B632" i="7"/>
  <c r="K631" i="7"/>
  <c r="M774" i="9" s="1"/>
  <c r="B631" i="7"/>
  <c r="K630" i="7"/>
  <c r="M773" i="9" s="1"/>
  <c r="B630" i="7"/>
  <c r="K629" i="7"/>
  <c r="M772" i="9" s="1"/>
  <c r="B629" i="7"/>
  <c r="K628" i="7"/>
  <c r="M771" i="9" s="1"/>
  <c r="B628" i="7"/>
  <c r="K627" i="7"/>
  <c r="M770" i="9" s="1"/>
  <c r="B627" i="7"/>
  <c r="K626" i="7"/>
  <c r="M769" i="9" s="1"/>
  <c r="B626" i="7"/>
  <c r="K625" i="7"/>
  <c r="M768" i="9" s="1"/>
  <c r="B625" i="7"/>
  <c r="K624" i="7"/>
  <c r="M767" i="9" s="1"/>
  <c r="B624" i="7"/>
  <c r="K623" i="7"/>
  <c r="M766" i="9" s="1"/>
  <c r="B623" i="7"/>
  <c r="K622" i="7"/>
  <c r="M765" i="9" s="1"/>
  <c r="B622" i="7"/>
  <c r="C617" i="7"/>
  <c r="C616" i="7"/>
  <c r="F614" i="7"/>
  <c r="E614" i="7"/>
  <c r="K606" i="7"/>
  <c r="M740" i="9" s="1"/>
  <c r="B606" i="7"/>
  <c r="K605" i="7"/>
  <c r="M739" i="9" s="1"/>
  <c r="B605" i="7"/>
  <c r="K604" i="7"/>
  <c r="M738" i="9" s="1"/>
  <c r="B604" i="7"/>
  <c r="K603" i="7"/>
  <c r="M737" i="9" s="1"/>
  <c r="B603" i="7"/>
  <c r="K602" i="7"/>
  <c r="M736" i="9" s="1"/>
  <c r="B602" i="7"/>
  <c r="K601" i="7"/>
  <c r="M735" i="9" s="1"/>
  <c r="B601" i="7"/>
  <c r="K600" i="7"/>
  <c r="M734" i="9" s="1"/>
  <c r="B600" i="7"/>
  <c r="K599" i="7"/>
  <c r="M733" i="9" s="1"/>
  <c r="B599" i="7"/>
  <c r="K598" i="7"/>
  <c r="M732" i="9" s="1"/>
  <c r="B598" i="7"/>
  <c r="K597" i="7"/>
  <c r="M731" i="9" s="1"/>
  <c r="B597" i="7"/>
  <c r="K596" i="7"/>
  <c r="M730" i="9" s="1"/>
  <c r="B596" i="7"/>
  <c r="K595" i="7"/>
  <c r="M729" i="9" s="1"/>
  <c r="B595" i="7"/>
  <c r="K594" i="7"/>
  <c r="M728" i="9" s="1"/>
  <c r="B594" i="7"/>
  <c r="K593" i="7"/>
  <c r="M727" i="9" s="1"/>
  <c r="B593" i="7"/>
  <c r="K592" i="7"/>
  <c r="M726" i="9" s="1"/>
  <c r="B592" i="7"/>
  <c r="K591" i="7"/>
  <c r="M725" i="9" s="1"/>
  <c r="B591" i="7"/>
  <c r="K590" i="7"/>
  <c r="M724" i="9" s="1"/>
  <c r="B590" i="7"/>
  <c r="K589" i="7"/>
  <c r="M723" i="9" s="1"/>
  <c r="B589" i="7"/>
  <c r="C584" i="7"/>
  <c r="C583" i="7"/>
  <c r="F581" i="7"/>
  <c r="E581" i="7"/>
  <c r="K571" i="7"/>
  <c r="M698" i="9" s="1"/>
  <c r="B571" i="7"/>
  <c r="K570" i="7"/>
  <c r="M697" i="9" s="1"/>
  <c r="B570" i="7"/>
  <c r="K569" i="7"/>
  <c r="M696" i="9" s="1"/>
  <c r="B569" i="7"/>
  <c r="K568" i="7"/>
  <c r="M695" i="9" s="1"/>
  <c r="B568" i="7"/>
  <c r="K567" i="7"/>
  <c r="M694" i="9" s="1"/>
  <c r="B567" i="7"/>
  <c r="K566" i="7"/>
  <c r="M693" i="9" s="1"/>
  <c r="B566" i="7"/>
  <c r="K565" i="7"/>
  <c r="M692" i="9" s="1"/>
  <c r="B565" i="7"/>
  <c r="K564" i="7"/>
  <c r="M691" i="9" s="1"/>
  <c r="B564" i="7"/>
  <c r="K563" i="7"/>
  <c r="M690" i="9" s="1"/>
  <c r="B563" i="7"/>
  <c r="K562" i="7"/>
  <c r="M689" i="9" s="1"/>
  <c r="B562" i="7"/>
  <c r="K561" i="7"/>
  <c r="M688" i="9" s="1"/>
  <c r="B561" i="7"/>
  <c r="K560" i="7"/>
  <c r="M687" i="9" s="1"/>
  <c r="B560" i="7"/>
  <c r="K559" i="7"/>
  <c r="M686" i="9" s="1"/>
  <c r="B559" i="7"/>
  <c r="K558" i="7"/>
  <c r="M685" i="9" s="1"/>
  <c r="B558" i="7"/>
  <c r="K557" i="7"/>
  <c r="M684" i="9" s="1"/>
  <c r="B557" i="7"/>
  <c r="K556" i="7"/>
  <c r="M683" i="9" s="1"/>
  <c r="B556" i="7"/>
  <c r="K555" i="7"/>
  <c r="M682" i="9" s="1"/>
  <c r="B555" i="7"/>
  <c r="K554" i="7"/>
  <c r="M681" i="9" s="1"/>
  <c r="B554" i="7"/>
  <c r="C549" i="7"/>
  <c r="C548" i="7"/>
  <c r="F546" i="7"/>
  <c r="E546" i="7"/>
  <c r="K538" i="7"/>
  <c r="M656" i="9" s="1"/>
  <c r="B538" i="7"/>
  <c r="K537" i="7"/>
  <c r="M655" i="9" s="1"/>
  <c r="B537" i="7"/>
  <c r="K536" i="7"/>
  <c r="M654" i="9" s="1"/>
  <c r="B536" i="7"/>
  <c r="K535" i="7"/>
  <c r="M653" i="9" s="1"/>
  <c r="B535" i="7"/>
  <c r="K534" i="7"/>
  <c r="M652" i="9" s="1"/>
  <c r="B534" i="7"/>
  <c r="K533" i="7"/>
  <c r="M651" i="9" s="1"/>
  <c r="B533" i="7"/>
  <c r="K532" i="7"/>
  <c r="M650" i="9" s="1"/>
  <c r="B532" i="7"/>
  <c r="K531" i="7"/>
  <c r="M649" i="9" s="1"/>
  <c r="B531" i="7"/>
  <c r="K530" i="7"/>
  <c r="M648" i="9" s="1"/>
  <c r="B530" i="7"/>
  <c r="K529" i="7"/>
  <c r="M647" i="9" s="1"/>
  <c r="B529" i="7"/>
  <c r="K528" i="7"/>
  <c r="M646" i="9" s="1"/>
  <c r="B528" i="7"/>
  <c r="K527" i="7"/>
  <c r="M645" i="9" s="1"/>
  <c r="B527" i="7"/>
  <c r="K526" i="7"/>
  <c r="M644" i="9" s="1"/>
  <c r="B526" i="7"/>
  <c r="K525" i="7"/>
  <c r="M643" i="9" s="1"/>
  <c r="B525" i="7"/>
  <c r="K524" i="7"/>
  <c r="M642" i="9" s="1"/>
  <c r="B524" i="7"/>
  <c r="K523" i="7"/>
  <c r="M641" i="9" s="1"/>
  <c r="B523" i="7"/>
  <c r="K522" i="7"/>
  <c r="M640" i="9" s="1"/>
  <c r="B522" i="7"/>
  <c r="K521" i="7"/>
  <c r="M639" i="9" s="1"/>
  <c r="B521" i="7"/>
  <c r="C516" i="7"/>
  <c r="C515" i="7"/>
  <c r="F513" i="7"/>
  <c r="E513" i="7"/>
  <c r="K503" i="7"/>
  <c r="M614" i="9" s="1"/>
  <c r="B503" i="7"/>
  <c r="K502" i="7"/>
  <c r="M613" i="9" s="1"/>
  <c r="B502" i="7"/>
  <c r="K501" i="7"/>
  <c r="M612" i="9" s="1"/>
  <c r="B501" i="7"/>
  <c r="K500" i="7"/>
  <c r="M611" i="9" s="1"/>
  <c r="B500" i="7"/>
  <c r="K499" i="7"/>
  <c r="M610" i="9" s="1"/>
  <c r="B499" i="7"/>
  <c r="K498" i="7"/>
  <c r="M609" i="9" s="1"/>
  <c r="B498" i="7"/>
  <c r="K497" i="7"/>
  <c r="M608" i="9" s="1"/>
  <c r="B497" i="7"/>
  <c r="K496" i="7"/>
  <c r="M607" i="9" s="1"/>
  <c r="B496" i="7"/>
  <c r="K495" i="7"/>
  <c r="M606" i="9" s="1"/>
  <c r="B495" i="7"/>
  <c r="K494" i="7"/>
  <c r="M605" i="9" s="1"/>
  <c r="B494" i="7"/>
  <c r="K493" i="7"/>
  <c r="M604" i="9" s="1"/>
  <c r="B493" i="7"/>
  <c r="K492" i="7"/>
  <c r="M603" i="9" s="1"/>
  <c r="B492" i="7"/>
  <c r="K491" i="7"/>
  <c r="M602" i="9" s="1"/>
  <c r="B491" i="7"/>
  <c r="K490" i="7"/>
  <c r="M601" i="9" s="1"/>
  <c r="B490" i="7"/>
  <c r="K489" i="7"/>
  <c r="M600" i="9" s="1"/>
  <c r="B489" i="7"/>
  <c r="K488" i="7"/>
  <c r="M599" i="9" s="1"/>
  <c r="B488" i="7"/>
  <c r="K487" i="7"/>
  <c r="M598" i="9" s="1"/>
  <c r="B487" i="7"/>
  <c r="K486" i="7"/>
  <c r="M597" i="9" s="1"/>
  <c r="B486" i="7"/>
  <c r="C481" i="7"/>
  <c r="C480" i="7"/>
  <c r="F478" i="7"/>
  <c r="E478" i="7"/>
  <c r="K469" i="7"/>
  <c r="M572" i="9" s="1"/>
  <c r="B469" i="7"/>
  <c r="K468" i="7"/>
  <c r="M571" i="9" s="1"/>
  <c r="B468" i="7"/>
  <c r="K467" i="7"/>
  <c r="M570" i="9" s="1"/>
  <c r="B467" i="7"/>
  <c r="K466" i="7"/>
  <c r="M569" i="9" s="1"/>
  <c r="B466" i="7"/>
  <c r="K465" i="7"/>
  <c r="M568" i="9" s="1"/>
  <c r="B465" i="7"/>
  <c r="K464" i="7"/>
  <c r="M567" i="9" s="1"/>
  <c r="B464" i="7"/>
  <c r="K463" i="7"/>
  <c r="M566" i="9" s="1"/>
  <c r="B463" i="7"/>
  <c r="K462" i="7"/>
  <c r="M565" i="9" s="1"/>
  <c r="B462" i="7"/>
  <c r="K461" i="7"/>
  <c r="M564" i="9" s="1"/>
  <c r="B461" i="7"/>
  <c r="K460" i="7"/>
  <c r="M563" i="9" s="1"/>
  <c r="B460" i="7"/>
  <c r="K459" i="7"/>
  <c r="M562" i="9" s="1"/>
  <c r="B459" i="7"/>
  <c r="K458" i="7"/>
  <c r="M561" i="9" s="1"/>
  <c r="B458" i="7"/>
  <c r="K457" i="7"/>
  <c r="M560" i="9" s="1"/>
  <c r="B457" i="7"/>
  <c r="K456" i="7"/>
  <c r="M559" i="9" s="1"/>
  <c r="B456" i="7"/>
  <c r="K455" i="7"/>
  <c r="M558" i="9" s="1"/>
  <c r="B455" i="7"/>
  <c r="K454" i="7"/>
  <c r="M557" i="9" s="1"/>
  <c r="B454" i="7"/>
  <c r="K453" i="7"/>
  <c r="M556" i="9" s="1"/>
  <c r="B453" i="7"/>
  <c r="K452" i="7"/>
  <c r="M555" i="9" s="1"/>
  <c r="B452" i="7"/>
  <c r="C447" i="7"/>
  <c r="C446" i="7"/>
  <c r="F444" i="7"/>
  <c r="E444" i="7"/>
  <c r="K436" i="7"/>
  <c r="M530" i="9" s="1"/>
  <c r="B436" i="7"/>
  <c r="K435" i="7"/>
  <c r="M529" i="9" s="1"/>
  <c r="B435" i="7"/>
  <c r="K434" i="7"/>
  <c r="M528" i="9" s="1"/>
  <c r="B434" i="7"/>
  <c r="K433" i="7"/>
  <c r="M527" i="9" s="1"/>
  <c r="B433" i="7"/>
  <c r="K432" i="7"/>
  <c r="M526" i="9" s="1"/>
  <c r="B432" i="7"/>
  <c r="K431" i="7"/>
  <c r="M525" i="9" s="1"/>
  <c r="B431" i="7"/>
  <c r="K430" i="7"/>
  <c r="M524" i="9" s="1"/>
  <c r="B430" i="7"/>
  <c r="K429" i="7"/>
  <c r="M523" i="9" s="1"/>
  <c r="B429" i="7"/>
  <c r="K428" i="7"/>
  <c r="M522" i="9" s="1"/>
  <c r="B428" i="7"/>
  <c r="K427" i="7"/>
  <c r="M521" i="9" s="1"/>
  <c r="B427" i="7"/>
  <c r="K426" i="7"/>
  <c r="M520" i="9" s="1"/>
  <c r="B426" i="7"/>
  <c r="K425" i="7"/>
  <c r="M519" i="9" s="1"/>
  <c r="B425" i="7"/>
  <c r="K424" i="7"/>
  <c r="M518" i="9" s="1"/>
  <c r="B424" i="7"/>
  <c r="K423" i="7"/>
  <c r="M517" i="9" s="1"/>
  <c r="B423" i="7"/>
  <c r="K422" i="7"/>
  <c r="M516" i="9" s="1"/>
  <c r="B422" i="7"/>
  <c r="K421" i="7"/>
  <c r="M515" i="9" s="1"/>
  <c r="B421" i="7"/>
  <c r="K420" i="7"/>
  <c r="M514" i="9" s="1"/>
  <c r="B420" i="7"/>
  <c r="K419" i="7"/>
  <c r="M513" i="9" s="1"/>
  <c r="B419" i="7"/>
  <c r="C414" i="7"/>
  <c r="C413" i="7"/>
  <c r="F411" i="7"/>
  <c r="E411" i="7"/>
  <c r="K401" i="7"/>
  <c r="M488" i="9" s="1"/>
  <c r="B401" i="7"/>
  <c r="K400" i="7"/>
  <c r="M487" i="9" s="1"/>
  <c r="B400" i="7"/>
  <c r="K399" i="7"/>
  <c r="M486" i="9" s="1"/>
  <c r="B399" i="7"/>
  <c r="K398" i="7"/>
  <c r="M485" i="9" s="1"/>
  <c r="B398" i="7"/>
  <c r="K397" i="7"/>
  <c r="M484" i="9" s="1"/>
  <c r="B397" i="7"/>
  <c r="K396" i="7"/>
  <c r="M483" i="9" s="1"/>
  <c r="B396" i="7"/>
  <c r="K395" i="7"/>
  <c r="M482" i="9" s="1"/>
  <c r="B395" i="7"/>
  <c r="K394" i="7"/>
  <c r="M481" i="9" s="1"/>
  <c r="B394" i="7"/>
  <c r="K393" i="7"/>
  <c r="M480" i="9" s="1"/>
  <c r="B393" i="7"/>
  <c r="K392" i="7"/>
  <c r="M479" i="9" s="1"/>
  <c r="B392" i="7"/>
  <c r="K391" i="7"/>
  <c r="M478" i="9" s="1"/>
  <c r="B391" i="7"/>
  <c r="K390" i="7"/>
  <c r="M477" i="9" s="1"/>
  <c r="B390" i="7"/>
  <c r="K389" i="7"/>
  <c r="M476" i="9" s="1"/>
  <c r="B389" i="7"/>
  <c r="K388" i="7"/>
  <c r="M475" i="9" s="1"/>
  <c r="B388" i="7"/>
  <c r="K387" i="7"/>
  <c r="M474" i="9" s="1"/>
  <c r="B387" i="7"/>
  <c r="K386" i="7"/>
  <c r="M473" i="9" s="1"/>
  <c r="B386" i="7"/>
  <c r="K385" i="7"/>
  <c r="M472" i="9" s="1"/>
  <c r="B385" i="7"/>
  <c r="K384" i="7"/>
  <c r="M471" i="9" s="1"/>
  <c r="B384" i="7"/>
  <c r="C379" i="7"/>
  <c r="C378" i="7"/>
  <c r="F376" i="7"/>
  <c r="E376" i="7"/>
  <c r="K368" i="7"/>
  <c r="M446" i="9" s="1"/>
  <c r="B368" i="7"/>
  <c r="K367" i="7"/>
  <c r="M445" i="9" s="1"/>
  <c r="B367" i="7"/>
  <c r="K366" i="7"/>
  <c r="M444" i="9" s="1"/>
  <c r="B366" i="7"/>
  <c r="K365" i="7"/>
  <c r="M443" i="9" s="1"/>
  <c r="B365" i="7"/>
  <c r="K364" i="7"/>
  <c r="M442" i="9" s="1"/>
  <c r="B364" i="7"/>
  <c r="K363" i="7"/>
  <c r="M441" i="9" s="1"/>
  <c r="B363" i="7"/>
  <c r="K362" i="7"/>
  <c r="M440" i="9" s="1"/>
  <c r="B362" i="7"/>
  <c r="K361" i="7"/>
  <c r="M439" i="9" s="1"/>
  <c r="B361" i="7"/>
  <c r="K360" i="7"/>
  <c r="M438" i="9" s="1"/>
  <c r="B360" i="7"/>
  <c r="K359" i="7"/>
  <c r="M437" i="9" s="1"/>
  <c r="B359" i="7"/>
  <c r="K358" i="7"/>
  <c r="M436" i="9" s="1"/>
  <c r="B358" i="7"/>
  <c r="K357" i="7"/>
  <c r="M435" i="9" s="1"/>
  <c r="B357" i="7"/>
  <c r="K356" i="7"/>
  <c r="M434" i="9" s="1"/>
  <c r="B356" i="7"/>
  <c r="K355" i="7"/>
  <c r="M433" i="9" s="1"/>
  <c r="B355" i="7"/>
  <c r="K354" i="7"/>
  <c r="M432" i="9" s="1"/>
  <c r="B354" i="7"/>
  <c r="K353" i="7"/>
  <c r="M431" i="9" s="1"/>
  <c r="B353" i="7"/>
  <c r="K352" i="7"/>
  <c r="M430" i="9" s="1"/>
  <c r="B352" i="7"/>
  <c r="K351" i="7"/>
  <c r="M429" i="9" s="1"/>
  <c r="B351" i="7"/>
  <c r="C346" i="7"/>
  <c r="C345" i="7"/>
  <c r="F343" i="7"/>
  <c r="E343" i="7"/>
  <c r="K333" i="7"/>
  <c r="M404" i="9" s="1"/>
  <c r="B333" i="7"/>
  <c r="K332" i="7"/>
  <c r="M403" i="9" s="1"/>
  <c r="B332" i="7"/>
  <c r="K331" i="7"/>
  <c r="M402" i="9" s="1"/>
  <c r="B331" i="7"/>
  <c r="K330" i="7"/>
  <c r="M401" i="9" s="1"/>
  <c r="B330" i="7"/>
  <c r="K329" i="7"/>
  <c r="M400" i="9" s="1"/>
  <c r="B329" i="7"/>
  <c r="K328" i="7"/>
  <c r="M399" i="9" s="1"/>
  <c r="B328" i="7"/>
  <c r="K327" i="7"/>
  <c r="M398" i="9" s="1"/>
  <c r="B327" i="7"/>
  <c r="K326" i="7"/>
  <c r="M397" i="9" s="1"/>
  <c r="B326" i="7"/>
  <c r="K325" i="7"/>
  <c r="M396" i="9" s="1"/>
  <c r="B325" i="7"/>
  <c r="K324" i="7"/>
  <c r="M395" i="9" s="1"/>
  <c r="B324" i="7"/>
  <c r="K323" i="7"/>
  <c r="M394" i="9" s="1"/>
  <c r="B323" i="7"/>
  <c r="K322" i="7"/>
  <c r="M393" i="9" s="1"/>
  <c r="B322" i="7"/>
  <c r="K321" i="7"/>
  <c r="M392" i="9" s="1"/>
  <c r="B321" i="7"/>
  <c r="K320" i="7"/>
  <c r="M391" i="9" s="1"/>
  <c r="B320" i="7"/>
  <c r="K319" i="7"/>
  <c r="M390" i="9" s="1"/>
  <c r="B319" i="7"/>
  <c r="K318" i="7"/>
  <c r="M389" i="9" s="1"/>
  <c r="B318" i="7"/>
  <c r="K317" i="7"/>
  <c r="M388" i="9" s="1"/>
  <c r="B317" i="7"/>
  <c r="K316" i="7"/>
  <c r="M387" i="9" s="1"/>
  <c r="B316" i="7"/>
  <c r="C311" i="7"/>
  <c r="C310" i="7"/>
  <c r="F308" i="7"/>
  <c r="E308" i="7"/>
  <c r="K300" i="7"/>
  <c r="M362" i="9" s="1"/>
  <c r="B300" i="7"/>
  <c r="K299" i="7"/>
  <c r="M361" i="9" s="1"/>
  <c r="B299" i="7"/>
  <c r="K298" i="7"/>
  <c r="M360" i="9" s="1"/>
  <c r="B298" i="7"/>
  <c r="K297" i="7"/>
  <c r="M359" i="9" s="1"/>
  <c r="B297" i="7"/>
  <c r="K296" i="7"/>
  <c r="M358" i="9" s="1"/>
  <c r="B296" i="7"/>
  <c r="K295" i="7"/>
  <c r="M357" i="9" s="1"/>
  <c r="B295" i="7"/>
  <c r="K294" i="7"/>
  <c r="M356" i="9" s="1"/>
  <c r="B294" i="7"/>
  <c r="K293" i="7"/>
  <c r="M355" i="9" s="1"/>
  <c r="B293" i="7"/>
  <c r="K292" i="7"/>
  <c r="M354" i="9" s="1"/>
  <c r="B292" i="7"/>
  <c r="K291" i="7"/>
  <c r="M353" i="9" s="1"/>
  <c r="B291" i="7"/>
  <c r="K290" i="7"/>
  <c r="M352" i="9" s="1"/>
  <c r="B290" i="7"/>
  <c r="K289" i="7"/>
  <c r="M351" i="9" s="1"/>
  <c r="B289" i="7"/>
  <c r="K288" i="7"/>
  <c r="M350" i="9" s="1"/>
  <c r="B288" i="7"/>
  <c r="K287" i="7"/>
  <c r="M349" i="9" s="1"/>
  <c r="B287" i="7"/>
  <c r="K286" i="7"/>
  <c r="M348" i="9" s="1"/>
  <c r="B286" i="7"/>
  <c r="K285" i="7"/>
  <c r="M347" i="9" s="1"/>
  <c r="B285" i="7"/>
  <c r="K284" i="7"/>
  <c r="M346" i="9" s="1"/>
  <c r="B284" i="7"/>
  <c r="K283" i="7"/>
  <c r="M345" i="9" s="1"/>
  <c r="B283" i="7"/>
  <c r="C278" i="7"/>
  <c r="C277" i="7"/>
  <c r="F275" i="7"/>
  <c r="E275" i="7"/>
  <c r="K265" i="7"/>
  <c r="M320" i="9" s="1"/>
  <c r="B265" i="7"/>
  <c r="K264" i="7"/>
  <c r="M319" i="9" s="1"/>
  <c r="B264" i="7"/>
  <c r="K263" i="7"/>
  <c r="M318" i="9" s="1"/>
  <c r="B263" i="7"/>
  <c r="K262" i="7"/>
  <c r="M317" i="9" s="1"/>
  <c r="B262" i="7"/>
  <c r="K261" i="7"/>
  <c r="M316" i="9" s="1"/>
  <c r="B261" i="7"/>
  <c r="K260" i="7"/>
  <c r="M315" i="9" s="1"/>
  <c r="B260" i="7"/>
  <c r="K259" i="7"/>
  <c r="M314" i="9" s="1"/>
  <c r="B259" i="7"/>
  <c r="K258" i="7"/>
  <c r="M313" i="9" s="1"/>
  <c r="B258" i="7"/>
  <c r="K257" i="7"/>
  <c r="M312" i="9" s="1"/>
  <c r="B257" i="7"/>
  <c r="K256" i="7"/>
  <c r="M311" i="9" s="1"/>
  <c r="B256" i="7"/>
  <c r="K255" i="7"/>
  <c r="M310" i="9" s="1"/>
  <c r="B255" i="7"/>
  <c r="K254" i="7"/>
  <c r="M309" i="9" s="1"/>
  <c r="B254" i="7"/>
  <c r="K253" i="7"/>
  <c r="M308" i="9" s="1"/>
  <c r="B253" i="7"/>
  <c r="K252" i="7"/>
  <c r="M307" i="9" s="1"/>
  <c r="B252" i="7"/>
  <c r="K251" i="7"/>
  <c r="M306" i="9" s="1"/>
  <c r="B251" i="7"/>
  <c r="K250" i="7"/>
  <c r="M305" i="9" s="1"/>
  <c r="B250" i="7"/>
  <c r="K249" i="7"/>
  <c r="M304" i="9" s="1"/>
  <c r="B249" i="7"/>
  <c r="K248" i="7"/>
  <c r="M303" i="9" s="1"/>
  <c r="B248" i="7"/>
  <c r="C243" i="7"/>
  <c r="C242" i="7"/>
  <c r="F240" i="7"/>
  <c r="E240" i="7"/>
  <c r="K232" i="7"/>
  <c r="M278" i="9" s="1"/>
  <c r="B232" i="7"/>
  <c r="K231" i="7"/>
  <c r="M277" i="9" s="1"/>
  <c r="B231" i="7"/>
  <c r="K230" i="7"/>
  <c r="M276" i="9" s="1"/>
  <c r="B230" i="7"/>
  <c r="K229" i="7"/>
  <c r="M275" i="9" s="1"/>
  <c r="B229" i="7"/>
  <c r="K228" i="7"/>
  <c r="M274" i="9" s="1"/>
  <c r="B228" i="7"/>
  <c r="K227" i="7"/>
  <c r="M273" i="9" s="1"/>
  <c r="B227" i="7"/>
  <c r="K226" i="7"/>
  <c r="M272" i="9" s="1"/>
  <c r="B226" i="7"/>
  <c r="K225" i="7"/>
  <c r="M271" i="9" s="1"/>
  <c r="B225" i="7"/>
  <c r="K224" i="7"/>
  <c r="M270" i="9" s="1"/>
  <c r="B224" i="7"/>
  <c r="K223" i="7"/>
  <c r="M269" i="9" s="1"/>
  <c r="B223" i="7"/>
  <c r="K222" i="7"/>
  <c r="M268" i="9" s="1"/>
  <c r="B222" i="7"/>
  <c r="K221" i="7"/>
  <c r="M267" i="9" s="1"/>
  <c r="B221" i="7"/>
  <c r="K220" i="7"/>
  <c r="M266" i="9" s="1"/>
  <c r="B220" i="7"/>
  <c r="K219" i="7"/>
  <c r="M265" i="9" s="1"/>
  <c r="B219" i="7"/>
  <c r="K218" i="7"/>
  <c r="M264" i="9" s="1"/>
  <c r="B218" i="7"/>
  <c r="K217" i="7"/>
  <c r="M263" i="9" s="1"/>
  <c r="B217" i="7"/>
  <c r="K216" i="7"/>
  <c r="M262" i="9" s="1"/>
  <c r="B216" i="7"/>
  <c r="K215" i="7"/>
  <c r="M261" i="9" s="1"/>
  <c r="B215" i="7"/>
  <c r="C210" i="7"/>
  <c r="C209" i="7"/>
  <c r="F207" i="7"/>
  <c r="E207" i="7"/>
  <c r="K197" i="7"/>
  <c r="M236" i="9" s="1"/>
  <c r="B197" i="7"/>
  <c r="K196" i="7"/>
  <c r="M235" i="9" s="1"/>
  <c r="B196" i="7"/>
  <c r="K195" i="7"/>
  <c r="M234" i="9" s="1"/>
  <c r="B195" i="7"/>
  <c r="K194" i="7"/>
  <c r="M233" i="9" s="1"/>
  <c r="B194" i="7"/>
  <c r="K193" i="7"/>
  <c r="M232" i="9" s="1"/>
  <c r="B193" i="7"/>
  <c r="K192" i="7"/>
  <c r="M231" i="9" s="1"/>
  <c r="B192" i="7"/>
  <c r="K191" i="7"/>
  <c r="M230" i="9" s="1"/>
  <c r="B191" i="7"/>
  <c r="K190" i="7"/>
  <c r="M229" i="9" s="1"/>
  <c r="B190" i="7"/>
  <c r="K189" i="7"/>
  <c r="M228" i="9" s="1"/>
  <c r="B189" i="7"/>
  <c r="K188" i="7"/>
  <c r="M227" i="9" s="1"/>
  <c r="B188" i="7"/>
  <c r="K187" i="7"/>
  <c r="M226" i="9" s="1"/>
  <c r="B187" i="7"/>
  <c r="K186" i="7"/>
  <c r="M225" i="9" s="1"/>
  <c r="B186" i="7"/>
  <c r="K185" i="7"/>
  <c r="M224" i="9" s="1"/>
  <c r="B185" i="7"/>
  <c r="K184" i="7"/>
  <c r="M223" i="9" s="1"/>
  <c r="B184" i="7"/>
  <c r="K183" i="7"/>
  <c r="M222" i="9" s="1"/>
  <c r="B183" i="7"/>
  <c r="K182" i="7"/>
  <c r="M221" i="9" s="1"/>
  <c r="B182" i="7"/>
  <c r="K181" i="7"/>
  <c r="M220" i="9" s="1"/>
  <c r="B181" i="7"/>
  <c r="K180" i="7"/>
  <c r="M219" i="9" s="1"/>
  <c r="B180" i="7"/>
  <c r="C175" i="7"/>
  <c r="C174" i="7"/>
  <c r="F172" i="7"/>
  <c r="E172" i="7"/>
  <c r="K164" i="7"/>
  <c r="M194" i="9" s="1"/>
  <c r="B164" i="7"/>
  <c r="K163" i="7"/>
  <c r="M193" i="9" s="1"/>
  <c r="B163" i="7"/>
  <c r="K162" i="7"/>
  <c r="M192" i="9" s="1"/>
  <c r="B162" i="7"/>
  <c r="K161" i="7"/>
  <c r="M191" i="9" s="1"/>
  <c r="B161" i="7"/>
  <c r="K160" i="7"/>
  <c r="M190" i="9" s="1"/>
  <c r="B160" i="7"/>
  <c r="K159" i="7"/>
  <c r="M189" i="9" s="1"/>
  <c r="B159" i="7"/>
  <c r="K158" i="7"/>
  <c r="M188" i="9" s="1"/>
  <c r="B158" i="7"/>
  <c r="K157" i="7"/>
  <c r="M187" i="9" s="1"/>
  <c r="B157" i="7"/>
  <c r="K156" i="7"/>
  <c r="M186" i="9" s="1"/>
  <c r="B156" i="7"/>
  <c r="K155" i="7"/>
  <c r="M185" i="9" s="1"/>
  <c r="B155" i="7"/>
  <c r="K154" i="7"/>
  <c r="M184" i="9" s="1"/>
  <c r="B154" i="7"/>
  <c r="K153" i="7"/>
  <c r="M183" i="9" s="1"/>
  <c r="B153" i="7"/>
  <c r="K152" i="7"/>
  <c r="M182" i="9" s="1"/>
  <c r="B152" i="7"/>
  <c r="K151" i="7"/>
  <c r="M181" i="9" s="1"/>
  <c r="B151" i="7"/>
  <c r="K150" i="7"/>
  <c r="M180" i="9" s="1"/>
  <c r="B150" i="7"/>
  <c r="K149" i="7"/>
  <c r="M179" i="9" s="1"/>
  <c r="B149" i="7"/>
  <c r="K148" i="7"/>
  <c r="M178" i="9" s="1"/>
  <c r="B148" i="7"/>
  <c r="K147" i="7"/>
  <c r="M177" i="9" s="1"/>
  <c r="B147" i="7"/>
  <c r="C142" i="7"/>
  <c r="C141" i="7"/>
  <c r="F139" i="7"/>
  <c r="E139" i="7"/>
  <c r="K130" i="7"/>
  <c r="M152" i="9" s="1"/>
  <c r="B130" i="7"/>
  <c r="K129" i="7"/>
  <c r="M151" i="9" s="1"/>
  <c r="B129" i="7"/>
  <c r="K128" i="7"/>
  <c r="M150" i="9" s="1"/>
  <c r="B128" i="7"/>
  <c r="K127" i="7"/>
  <c r="M149" i="9" s="1"/>
  <c r="B127" i="7"/>
  <c r="K126" i="7"/>
  <c r="M148" i="9" s="1"/>
  <c r="B126" i="7"/>
  <c r="K125" i="7"/>
  <c r="M147" i="9" s="1"/>
  <c r="B125" i="7"/>
  <c r="K124" i="7"/>
  <c r="M146" i="9" s="1"/>
  <c r="B124" i="7"/>
  <c r="K123" i="7"/>
  <c r="M145" i="9" s="1"/>
  <c r="B123" i="7"/>
  <c r="K122" i="7"/>
  <c r="M144" i="9" s="1"/>
  <c r="B122" i="7"/>
  <c r="K121" i="7"/>
  <c r="M143" i="9" s="1"/>
  <c r="B121" i="7"/>
  <c r="K120" i="7"/>
  <c r="M142" i="9" s="1"/>
  <c r="B120" i="7"/>
  <c r="K119" i="7"/>
  <c r="M141" i="9" s="1"/>
  <c r="B119" i="7"/>
  <c r="K118" i="7"/>
  <c r="M140" i="9" s="1"/>
  <c r="B118" i="7"/>
  <c r="K117" i="7"/>
  <c r="M139" i="9" s="1"/>
  <c r="B117" i="7"/>
  <c r="K116" i="7"/>
  <c r="M138" i="9" s="1"/>
  <c r="B116" i="7"/>
  <c r="K115" i="7"/>
  <c r="M137" i="9" s="1"/>
  <c r="B115" i="7"/>
  <c r="K114" i="7"/>
  <c r="M136" i="9" s="1"/>
  <c r="B114" i="7"/>
  <c r="K113" i="7"/>
  <c r="M135" i="9" s="1"/>
  <c r="B113" i="7"/>
  <c r="C108" i="7"/>
  <c r="C107" i="7"/>
  <c r="F105" i="7"/>
  <c r="E105" i="7"/>
  <c r="K96" i="7"/>
  <c r="M110" i="9" s="1"/>
  <c r="B96" i="7"/>
  <c r="K95" i="7"/>
  <c r="M109" i="9" s="1"/>
  <c r="B95" i="7"/>
  <c r="K94" i="7"/>
  <c r="M108" i="9" s="1"/>
  <c r="B94" i="7"/>
  <c r="K93" i="7"/>
  <c r="M107" i="9" s="1"/>
  <c r="B93" i="7"/>
  <c r="K92" i="7"/>
  <c r="M106" i="9" s="1"/>
  <c r="B92" i="7"/>
  <c r="K91" i="7"/>
  <c r="M105" i="9" s="1"/>
  <c r="B91" i="7"/>
  <c r="K90" i="7"/>
  <c r="M104" i="9" s="1"/>
  <c r="B90" i="7"/>
  <c r="K89" i="7"/>
  <c r="M103" i="9" s="1"/>
  <c r="B89" i="7"/>
  <c r="K88" i="7"/>
  <c r="M102" i="9" s="1"/>
  <c r="B88" i="7"/>
  <c r="K87" i="7"/>
  <c r="M101" i="9" s="1"/>
  <c r="B87" i="7"/>
  <c r="K86" i="7"/>
  <c r="M100" i="9" s="1"/>
  <c r="B86" i="7"/>
  <c r="K85" i="7"/>
  <c r="M99" i="9" s="1"/>
  <c r="B85" i="7"/>
  <c r="K84" i="7"/>
  <c r="M98" i="9" s="1"/>
  <c r="B84" i="7"/>
  <c r="K83" i="7"/>
  <c r="M97" i="9" s="1"/>
  <c r="B83" i="7"/>
  <c r="K82" i="7"/>
  <c r="M96" i="9" s="1"/>
  <c r="B82" i="7"/>
  <c r="K81" i="7"/>
  <c r="M95" i="9" s="1"/>
  <c r="B81" i="7"/>
  <c r="K80" i="7"/>
  <c r="M94" i="9" s="1"/>
  <c r="B80" i="7"/>
  <c r="K79" i="7"/>
  <c r="M93" i="9" s="1"/>
  <c r="B79" i="7"/>
  <c r="C74" i="7"/>
  <c r="C73" i="7"/>
  <c r="F71" i="7"/>
  <c r="E71" i="7"/>
  <c r="K61" i="7"/>
  <c r="M68" i="9" s="1"/>
  <c r="B61" i="7"/>
  <c r="K60" i="7"/>
  <c r="M67" i="9" s="1"/>
  <c r="B60" i="7"/>
  <c r="K59" i="7"/>
  <c r="M66" i="9" s="1"/>
  <c r="B59" i="7"/>
  <c r="K58" i="7"/>
  <c r="M65" i="9" s="1"/>
  <c r="B58" i="7"/>
  <c r="K57" i="7"/>
  <c r="M64" i="9" s="1"/>
  <c r="B57" i="7"/>
  <c r="K56" i="7"/>
  <c r="M63" i="9" s="1"/>
  <c r="B56" i="7"/>
  <c r="K55" i="7"/>
  <c r="M62" i="9" s="1"/>
  <c r="B55" i="7"/>
  <c r="K54" i="7"/>
  <c r="M61" i="9" s="1"/>
  <c r="B54" i="7"/>
  <c r="K53" i="7"/>
  <c r="M60" i="9" s="1"/>
  <c r="B53" i="7"/>
  <c r="K52" i="7"/>
  <c r="M59" i="9" s="1"/>
  <c r="B52" i="7"/>
  <c r="K51" i="7"/>
  <c r="M58" i="9" s="1"/>
  <c r="B51" i="7"/>
  <c r="K50" i="7"/>
  <c r="M57" i="9" s="1"/>
  <c r="B50" i="7"/>
  <c r="K49" i="7"/>
  <c r="M56" i="9" s="1"/>
  <c r="B49" i="7"/>
  <c r="K48" i="7"/>
  <c r="M55" i="9" s="1"/>
  <c r="B48" i="7"/>
  <c r="K47" i="7"/>
  <c r="M54" i="9" s="1"/>
  <c r="B47" i="7"/>
  <c r="K46" i="7"/>
  <c r="M53" i="9" s="1"/>
  <c r="B46" i="7"/>
  <c r="K45" i="7"/>
  <c r="M52" i="9" s="1"/>
  <c r="B45" i="7"/>
  <c r="K44" i="7"/>
  <c r="M51" i="9" s="1"/>
  <c r="B44" i="7"/>
  <c r="C39" i="7"/>
  <c r="C38" i="7"/>
  <c r="F36" i="7"/>
  <c r="E36" i="7"/>
  <c r="K27" i="7"/>
  <c r="M27" i="9" s="1"/>
  <c r="B27" i="7"/>
  <c r="K26" i="7"/>
  <c r="M26" i="9" s="1"/>
  <c r="B26" i="7"/>
  <c r="K25" i="7"/>
  <c r="M25" i="9" s="1"/>
  <c r="B25" i="7"/>
  <c r="K24" i="7"/>
  <c r="M24" i="9" s="1"/>
  <c r="B24" i="7"/>
  <c r="K23" i="7"/>
  <c r="M23" i="9" s="1"/>
  <c r="B23" i="7"/>
  <c r="K22" i="7"/>
  <c r="M22" i="9" s="1"/>
  <c r="B22" i="7"/>
  <c r="K21" i="7"/>
  <c r="M21" i="9" s="1"/>
  <c r="B21" i="7"/>
  <c r="K20" i="7"/>
  <c r="M20" i="9" s="1"/>
  <c r="B20" i="7"/>
  <c r="K19" i="7"/>
  <c r="M19" i="9" s="1"/>
  <c r="B19" i="7"/>
  <c r="K18" i="7"/>
  <c r="M18" i="9" s="1"/>
  <c r="B18" i="7"/>
  <c r="K17" i="7"/>
  <c r="M17" i="9" s="1"/>
  <c r="B17" i="7"/>
  <c r="K16" i="7"/>
  <c r="M16" i="9" s="1"/>
  <c r="B16" i="7"/>
  <c r="K15" i="7"/>
  <c r="M15" i="9" s="1"/>
  <c r="B15" i="7"/>
  <c r="K14" i="7"/>
  <c r="M14" i="9" s="1"/>
  <c r="B14" i="7"/>
  <c r="K13" i="7"/>
  <c r="M13" i="9" s="1"/>
  <c r="B13" i="7"/>
  <c r="K12" i="7"/>
  <c r="M12" i="9" s="1"/>
  <c r="B12" i="7"/>
  <c r="K11" i="7"/>
  <c r="M11" i="9" s="1"/>
  <c r="B11" i="7"/>
  <c r="K10" i="7"/>
  <c r="M10" i="9" s="1"/>
  <c r="B10" i="7"/>
  <c r="C5" i="7"/>
  <c r="C4" i="7"/>
  <c r="F2" i="7"/>
  <c r="E2" i="7"/>
  <c r="K1925" i="6"/>
  <c r="K2336" i="9" s="1"/>
  <c r="B1925" i="6"/>
  <c r="K1924" i="6"/>
  <c r="K2335" i="9" s="1"/>
  <c r="B1924" i="6"/>
  <c r="K1923" i="6"/>
  <c r="K2334" i="9" s="1"/>
  <c r="B1923" i="6"/>
  <c r="K1922" i="6"/>
  <c r="K2333" i="9" s="1"/>
  <c r="B1922" i="6"/>
  <c r="K1921" i="6"/>
  <c r="K2332" i="9" s="1"/>
  <c r="B1921" i="6"/>
  <c r="K1920" i="6"/>
  <c r="K2331" i="9" s="1"/>
  <c r="B1920" i="6"/>
  <c r="K1919" i="6"/>
  <c r="K2330" i="9" s="1"/>
  <c r="B1919" i="6"/>
  <c r="K1918" i="6"/>
  <c r="K2329" i="9" s="1"/>
  <c r="B1918" i="6"/>
  <c r="K1917" i="6"/>
  <c r="K2328" i="9" s="1"/>
  <c r="B1917" i="6"/>
  <c r="K1916" i="6"/>
  <c r="K2327" i="9" s="1"/>
  <c r="B1916" i="6"/>
  <c r="K1915" i="6"/>
  <c r="K2326" i="9" s="1"/>
  <c r="B1915" i="6"/>
  <c r="K1914" i="6"/>
  <c r="K2325" i="9" s="1"/>
  <c r="B1914" i="6"/>
  <c r="K1913" i="6"/>
  <c r="K2324" i="9" s="1"/>
  <c r="B1913" i="6"/>
  <c r="K1912" i="6"/>
  <c r="K2323" i="9" s="1"/>
  <c r="B1912" i="6"/>
  <c r="K1911" i="6"/>
  <c r="K2322" i="9" s="1"/>
  <c r="B1911" i="6"/>
  <c r="K1910" i="6"/>
  <c r="K2321" i="9" s="1"/>
  <c r="B1910" i="6"/>
  <c r="K1909" i="6"/>
  <c r="K2320" i="9" s="1"/>
  <c r="B1909" i="6"/>
  <c r="K1908" i="6"/>
  <c r="K2319" i="9" s="1"/>
  <c r="B1908" i="6"/>
  <c r="C1903" i="6"/>
  <c r="C1902" i="6"/>
  <c r="G1900" i="6"/>
  <c r="F1900" i="6"/>
  <c r="K1890" i="6"/>
  <c r="K2294" i="9" s="1"/>
  <c r="B1890" i="6"/>
  <c r="K1889" i="6"/>
  <c r="K2293" i="9" s="1"/>
  <c r="B1889" i="6"/>
  <c r="K1888" i="6"/>
  <c r="K2292" i="9" s="1"/>
  <c r="B1888" i="6"/>
  <c r="K1887" i="6"/>
  <c r="K2291" i="9" s="1"/>
  <c r="B1887" i="6"/>
  <c r="K1886" i="6"/>
  <c r="K2290" i="9" s="1"/>
  <c r="B1886" i="6"/>
  <c r="K1885" i="6"/>
  <c r="K2289" i="9" s="1"/>
  <c r="B1885" i="6"/>
  <c r="K1884" i="6"/>
  <c r="K2288" i="9" s="1"/>
  <c r="B1884" i="6"/>
  <c r="K1883" i="6"/>
  <c r="K2287" i="9" s="1"/>
  <c r="B1883" i="6"/>
  <c r="K1882" i="6"/>
  <c r="K2286" i="9" s="1"/>
  <c r="B1882" i="6"/>
  <c r="K1881" i="6"/>
  <c r="K2285" i="9" s="1"/>
  <c r="B1881" i="6"/>
  <c r="K1880" i="6"/>
  <c r="K2284" i="9" s="1"/>
  <c r="B1880" i="6"/>
  <c r="K1879" i="6"/>
  <c r="K2283" i="9" s="1"/>
  <c r="B1879" i="6"/>
  <c r="K1878" i="6"/>
  <c r="K2282" i="9" s="1"/>
  <c r="B1878" i="6"/>
  <c r="K1877" i="6"/>
  <c r="K2281" i="9" s="1"/>
  <c r="B1877" i="6"/>
  <c r="K1876" i="6"/>
  <c r="K2280" i="9" s="1"/>
  <c r="B1876" i="6"/>
  <c r="K1875" i="6"/>
  <c r="K2279" i="9" s="1"/>
  <c r="B1875" i="6"/>
  <c r="K1874" i="6"/>
  <c r="K2278" i="9" s="1"/>
  <c r="B1874" i="6"/>
  <c r="K1873" i="6"/>
  <c r="K2277" i="9" s="1"/>
  <c r="B1873" i="6"/>
  <c r="C1868" i="6"/>
  <c r="C1867" i="6"/>
  <c r="G1865" i="6"/>
  <c r="F1865" i="6"/>
  <c r="K1855" i="6"/>
  <c r="K2252" i="9" s="1"/>
  <c r="B1855" i="6"/>
  <c r="K1854" i="6"/>
  <c r="K2251" i="9" s="1"/>
  <c r="B1854" i="6"/>
  <c r="K1853" i="6"/>
  <c r="K2250" i="9" s="1"/>
  <c r="B1853" i="6"/>
  <c r="K1852" i="6"/>
  <c r="K2249" i="9" s="1"/>
  <c r="B1852" i="6"/>
  <c r="K1851" i="6"/>
  <c r="K2248" i="9" s="1"/>
  <c r="B1851" i="6"/>
  <c r="K1850" i="6"/>
  <c r="K2247" i="9" s="1"/>
  <c r="B1850" i="6"/>
  <c r="K1849" i="6"/>
  <c r="K2246" i="9" s="1"/>
  <c r="B1849" i="6"/>
  <c r="K1848" i="6"/>
  <c r="K2245" i="9" s="1"/>
  <c r="B1848" i="6"/>
  <c r="K1847" i="6"/>
  <c r="K2244" i="9" s="1"/>
  <c r="B1847" i="6"/>
  <c r="K1846" i="6"/>
  <c r="K2243" i="9" s="1"/>
  <c r="B1846" i="6"/>
  <c r="K1845" i="6"/>
  <c r="K2242" i="9" s="1"/>
  <c r="B1845" i="6"/>
  <c r="K1844" i="6"/>
  <c r="K2241" i="9" s="1"/>
  <c r="B1844" i="6"/>
  <c r="K1843" i="6"/>
  <c r="K2240" i="9" s="1"/>
  <c r="B1843" i="6"/>
  <c r="K1842" i="6"/>
  <c r="K2239" i="9" s="1"/>
  <c r="B1842" i="6"/>
  <c r="K1841" i="6"/>
  <c r="K2238" i="9" s="1"/>
  <c r="B1841" i="6"/>
  <c r="K1840" i="6"/>
  <c r="K2237" i="9" s="1"/>
  <c r="B1840" i="6"/>
  <c r="K1839" i="6"/>
  <c r="K2236" i="9" s="1"/>
  <c r="B1839" i="6"/>
  <c r="K1838" i="6"/>
  <c r="K2235" i="9" s="1"/>
  <c r="B1838" i="6"/>
  <c r="C1833" i="6"/>
  <c r="C1832" i="6"/>
  <c r="G1830" i="6"/>
  <c r="F1830" i="6"/>
  <c r="K1819" i="6"/>
  <c r="K2210" i="9" s="1"/>
  <c r="B1819" i="6"/>
  <c r="K1818" i="6"/>
  <c r="K2209" i="9" s="1"/>
  <c r="B1818" i="6"/>
  <c r="K1817" i="6"/>
  <c r="K2208" i="9" s="1"/>
  <c r="B1817" i="6"/>
  <c r="K1816" i="6"/>
  <c r="K2207" i="9" s="1"/>
  <c r="B1816" i="6"/>
  <c r="K1815" i="6"/>
  <c r="K2206" i="9" s="1"/>
  <c r="B1815" i="6"/>
  <c r="K1814" i="6"/>
  <c r="K2205" i="9" s="1"/>
  <c r="B1814" i="6"/>
  <c r="K1813" i="6"/>
  <c r="K2204" i="9" s="1"/>
  <c r="B1813" i="6"/>
  <c r="K1812" i="6"/>
  <c r="K2203" i="9" s="1"/>
  <c r="B1812" i="6"/>
  <c r="K1811" i="6"/>
  <c r="K2202" i="9" s="1"/>
  <c r="B1811" i="6"/>
  <c r="K1810" i="6"/>
  <c r="K2201" i="9" s="1"/>
  <c r="B1810" i="6"/>
  <c r="K1809" i="6"/>
  <c r="K2200" i="9" s="1"/>
  <c r="B1809" i="6"/>
  <c r="K1808" i="6"/>
  <c r="K2199" i="9" s="1"/>
  <c r="B1808" i="6"/>
  <c r="K1807" i="6"/>
  <c r="K2198" i="9" s="1"/>
  <c r="B1807" i="6"/>
  <c r="K1806" i="6"/>
  <c r="K2197" i="9" s="1"/>
  <c r="B1806" i="6"/>
  <c r="K1805" i="6"/>
  <c r="K2196" i="9" s="1"/>
  <c r="B1805" i="6"/>
  <c r="K1804" i="6"/>
  <c r="K2195" i="9" s="1"/>
  <c r="B1804" i="6"/>
  <c r="K1803" i="6"/>
  <c r="K2194" i="9" s="1"/>
  <c r="B1803" i="6"/>
  <c r="K1802" i="6"/>
  <c r="K2193" i="9" s="1"/>
  <c r="B1802" i="6"/>
  <c r="C1797" i="6"/>
  <c r="C1796" i="6"/>
  <c r="G1794" i="6"/>
  <c r="F1794" i="6"/>
  <c r="K1785" i="6"/>
  <c r="K2168" i="9" s="1"/>
  <c r="B1785" i="6"/>
  <c r="K1784" i="6"/>
  <c r="K2167" i="9" s="1"/>
  <c r="B1784" i="6"/>
  <c r="K1783" i="6"/>
  <c r="K2166" i="9" s="1"/>
  <c r="B1783" i="6"/>
  <c r="K1782" i="6"/>
  <c r="K2165" i="9" s="1"/>
  <c r="B1782" i="6"/>
  <c r="K1781" i="6"/>
  <c r="K2164" i="9" s="1"/>
  <c r="B1781" i="6"/>
  <c r="K1780" i="6"/>
  <c r="K2163" i="9" s="1"/>
  <c r="B1780" i="6"/>
  <c r="K1779" i="6"/>
  <c r="K2162" i="9" s="1"/>
  <c r="B1779" i="6"/>
  <c r="K1778" i="6"/>
  <c r="K2161" i="9" s="1"/>
  <c r="B1778" i="6"/>
  <c r="K1777" i="6"/>
  <c r="K2160" i="9" s="1"/>
  <c r="B1777" i="6"/>
  <c r="K1776" i="6"/>
  <c r="K2159" i="9" s="1"/>
  <c r="B1776" i="6"/>
  <c r="K1775" i="6"/>
  <c r="K2158" i="9" s="1"/>
  <c r="B1775" i="6"/>
  <c r="K1774" i="6"/>
  <c r="K2157" i="9" s="1"/>
  <c r="B1774" i="6"/>
  <c r="K1773" i="6"/>
  <c r="K2156" i="9" s="1"/>
  <c r="B1773" i="6"/>
  <c r="K1772" i="6"/>
  <c r="K2155" i="9" s="1"/>
  <c r="B1772" i="6"/>
  <c r="K1771" i="6"/>
  <c r="K2154" i="9" s="1"/>
  <c r="B1771" i="6"/>
  <c r="K1770" i="6"/>
  <c r="K2153" i="9" s="1"/>
  <c r="B1770" i="6"/>
  <c r="K1769" i="6"/>
  <c r="K2152" i="9" s="1"/>
  <c r="B1769" i="6"/>
  <c r="K1768" i="6"/>
  <c r="K2151" i="9" s="1"/>
  <c r="B1768" i="6"/>
  <c r="C1763" i="6"/>
  <c r="C1762" i="6"/>
  <c r="G1760" i="6"/>
  <c r="F1760" i="6"/>
  <c r="K1750" i="6"/>
  <c r="K2126" i="9" s="1"/>
  <c r="B1750" i="6"/>
  <c r="K1749" i="6"/>
  <c r="K2125" i="9" s="1"/>
  <c r="B1749" i="6"/>
  <c r="K1748" i="6"/>
  <c r="K2124" i="9" s="1"/>
  <c r="B1748" i="6"/>
  <c r="K1747" i="6"/>
  <c r="K2123" i="9" s="1"/>
  <c r="B1747" i="6"/>
  <c r="K1746" i="6"/>
  <c r="K2122" i="9" s="1"/>
  <c r="B1746" i="6"/>
  <c r="K1745" i="6"/>
  <c r="K2121" i="9" s="1"/>
  <c r="B1745" i="6"/>
  <c r="K1744" i="6"/>
  <c r="K2120" i="9" s="1"/>
  <c r="B1744" i="6"/>
  <c r="K1743" i="6"/>
  <c r="K2119" i="9" s="1"/>
  <c r="B1743" i="6"/>
  <c r="K1742" i="6"/>
  <c r="K2118" i="9" s="1"/>
  <c r="B1742" i="6"/>
  <c r="K1741" i="6"/>
  <c r="K2117" i="9" s="1"/>
  <c r="B1741" i="6"/>
  <c r="K1740" i="6"/>
  <c r="K2116" i="9" s="1"/>
  <c r="B1740" i="6"/>
  <c r="K1739" i="6"/>
  <c r="K2115" i="9" s="1"/>
  <c r="B1739" i="6"/>
  <c r="K1738" i="6"/>
  <c r="K2114" i="9" s="1"/>
  <c r="B1738" i="6"/>
  <c r="K1737" i="6"/>
  <c r="K2113" i="9" s="1"/>
  <c r="B1737" i="6"/>
  <c r="K1736" i="6"/>
  <c r="K2112" i="9" s="1"/>
  <c r="B1736" i="6"/>
  <c r="K1735" i="6"/>
  <c r="K2111" i="9" s="1"/>
  <c r="B1735" i="6"/>
  <c r="K1734" i="6"/>
  <c r="K2110" i="9" s="1"/>
  <c r="B1734" i="6"/>
  <c r="K1733" i="6"/>
  <c r="K2109" i="9" s="1"/>
  <c r="B1733" i="6"/>
  <c r="C1728" i="6"/>
  <c r="C1727" i="6"/>
  <c r="G1725" i="6"/>
  <c r="F1725" i="6"/>
  <c r="K1715" i="6"/>
  <c r="K2084" i="9" s="1"/>
  <c r="B1715" i="6"/>
  <c r="K1714" i="6"/>
  <c r="K2083" i="9" s="1"/>
  <c r="B1714" i="6"/>
  <c r="K1713" i="6"/>
  <c r="K2082" i="9" s="1"/>
  <c r="B1713" i="6"/>
  <c r="K1712" i="6"/>
  <c r="K2081" i="9" s="1"/>
  <c r="B1712" i="6"/>
  <c r="K1711" i="6"/>
  <c r="K2080" i="9" s="1"/>
  <c r="B1711" i="6"/>
  <c r="K1710" i="6"/>
  <c r="K2079" i="9" s="1"/>
  <c r="B1710" i="6"/>
  <c r="K1709" i="6"/>
  <c r="K2078" i="9" s="1"/>
  <c r="B1709" i="6"/>
  <c r="K1708" i="6"/>
  <c r="K2077" i="9" s="1"/>
  <c r="B1708" i="6"/>
  <c r="K1707" i="6"/>
  <c r="K2076" i="9" s="1"/>
  <c r="B1707" i="6"/>
  <c r="K1706" i="6"/>
  <c r="K2075" i="9" s="1"/>
  <c r="B1706" i="6"/>
  <c r="K1705" i="6"/>
  <c r="K2074" i="9" s="1"/>
  <c r="B1705" i="6"/>
  <c r="K1704" i="6"/>
  <c r="K2073" i="9" s="1"/>
  <c r="B1704" i="6"/>
  <c r="K1703" i="6"/>
  <c r="K2072" i="9" s="1"/>
  <c r="B1703" i="6"/>
  <c r="K1702" i="6"/>
  <c r="K2071" i="9" s="1"/>
  <c r="B1702" i="6"/>
  <c r="K1701" i="6"/>
  <c r="K2070" i="9" s="1"/>
  <c r="B1701" i="6"/>
  <c r="K1700" i="6"/>
  <c r="K2069" i="9" s="1"/>
  <c r="B1700" i="6"/>
  <c r="K1699" i="6"/>
  <c r="K2068" i="9" s="1"/>
  <c r="B1699" i="6"/>
  <c r="K1698" i="6"/>
  <c r="K2067" i="9" s="1"/>
  <c r="B1698" i="6"/>
  <c r="C1693" i="6"/>
  <c r="C1692" i="6"/>
  <c r="G1690" i="6"/>
  <c r="F1690" i="6"/>
  <c r="K1679" i="6"/>
  <c r="K2042" i="9" s="1"/>
  <c r="B1679" i="6"/>
  <c r="K1678" i="6"/>
  <c r="K2041" i="9" s="1"/>
  <c r="B1678" i="6"/>
  <c r="K1677" i="6"/>
  <c r="K2040" i="9" s="1"/>
  <c r="B1677" i="6"/>
  <c r="K1676" i="6"/>
  <c r="K2039" i="9" s="1"/>
  <c r="B1676" i="6"/>
  <c r="K1675" i="6"/>
  <c r="K2038" i="9" s="1"/>
  <c r="B1675" i="6"/>
  <c r="K1674" i="6"/>
  <c r="K2037" i="9" s="1"/>
  <c r="B1674" i="6"/>
  <c r="K1673" i="6"/>
  <c r="K2036" i="9" s="1"/>
  <c r="B1673" i="6"/>
  <c r="K1672" i="6"/>
  <c r="K2035" i="9" s="1"/>
  <c r="B1672" i="6"/>
  <c r="K1671" i="6"/>
  <c r="K2034" i="9" s="1"/>
  <c r="B1671" i="6"/>
  <c r="K1670" i="6"/>
  <c r="K2033" i="9" s="1"/>
  <c r="B1670" i="6"/>
  <c r="K1669" i="6"/>
  <c r="K2032" i="9" s="1"/>
  <c r="B1669" i="6"/>
  <c r="K1668" i="6"/>
  <c r="K2031" i="9" s="1"/>
  <c r="B1668" i="6"/>
  <c r="K1667" i="6"/>
  <c r="K2030" i="9" s="1"/>
  <c r="B1667" i="6"/>
  <c r="K1666" i="6"/>
  <c r="K2029" i="9" s="1"/>
  <c r="B1666" i="6"/>
  <c r="K1665" i="6"/>
  <c r="K2028" i="9" s="1"/>
  <c r="B1665" i="6"/>
  <c r="K1664" i="6"/>
  <c r="K2027" i="9" s="1"/>
  <c r="B1664" i="6"/>
  <c r="K1663" i="6"/>
  <c r="K2026" i="9" s="1"/>
  <c r="B1663" i="6"/>
  <c r="K1662" i="6"/>
  <c r="K2025" i="9" s="1"/>
  <c r="B1662" i="6"/>
  <c r="C1657" i="6"/>
  <c r="C1656" i="6"/>
  <c r="G1654" i="6"/>
  <c r="F1654" i="6"/>
  <c r="K1645" i="6"/>
  <c r="K2000" i="9" s="1"/>
  <c r="B1645" i="6"/>
  <c r="K1644" i="6"/>
  <c r="K1999" i="9" s="1"/>
  <c r="B1644" i="6"/>
  <c r="K1643" i="6"/>
  <c r="K1998" i="9" s="1"/>
  <c r="B1643" i="6"/>
  <c r="K1642" i="6"/>
  <c r="K1997" i="9" s="1"/>
  <c r="B1642" i="6"/>
  <c r="K1641" i="6"/>
  <c r="K1996" i="9" s="1"/>
  <c r="B1641" i="6"/>
  <c r="K1640" i="6"/>
  <c r="K1995" i="9" s="1"/>
  <c r="B1640" i="6"/>
  <c r="K1639" i="6"/>
  <c r="K1994" i="9" s="1"/>
  <c r="B1639" i="6"/>
  <c r="K1638" i="6"/>
  <c r="K1993" i="9" s="1"/>
  <c r="B1638" i="6"/>
  <c r="K1637" i="6"/>
  <c r="K1992" i="9" s="1"/>
  <c r="B1637" i="6"/>
  <c r="K1636" i="6"/>
  <c r="K1991" i="9" s="1"/>
  <c r="B1636" i="6"/>
  <c r="K1635" i="6"/>
  <c r="K1990" i="9" s="1"/>
  <c r="B1635" i="6"/>
  <c r="K1634" i="6"/>
  <c r="K1989" i="9" s="1"/>
  <c r="B1634" i="6"/>
  <c r="K1633" i="6"/>
  <c r="K1988" i="9" s="1"/>
  <c r="B1633" i="6"/>
  <c r="K1632" i="6"/>
  <c r="K1987" i="9" s="1"/>
  <c r="B1632" i="6"/>
  <c r="K1631" i="6"/>
  <c r="K1986" i="9" s="1"/>
  <c r="B1631" i="6"/>
  <c r="K1630" i="6"/>
  <c r="K1985" i="9" s="1"/>
  <c r="B1630" i="6"/>
  <c r="K1629" i="6"/>
  <c r="K1984" i="9" s="1"/>
  <c r="B1629" i="6"/>
  <c r="K1628" i="6"/>
  <c r="K1983" i="9" s="1"/>
  <c r="B1628" i="6"/>
  <c r="C1623" i="6"/>
  <c r="C1622" i="6"/>
  <c r="G1620" i="6"/>
  <c r="F1620" i="6"/>
  <c r="K1610" i="6"/>
  <c r="K1958" i="9" s="1"/>
  <c r="B1610" i="6"/>
  <c r="K1609" i="6"/>
  <c r="K1957" i="9" s="1"/>
  <c r="B1609" i="6"/>
  <c r="K1608" i="6"/>
  <c r="K1956" i="9" s="1"/>
  <c r="B1608" i="6"/>
  <c r="K1607" i="6"/>
  <c r="K1955" i="9" s="1"/>
  <c r="B1607" i="6"/>
  <c r="K1606" i="6"/>
  <c r="K1954" i="9" s="1"/>
  <c r="B1606" i="6"/>
  <c r="K1605" i="6"/>
  <c r="K1953" i="9" s="1"/>
  <c r="B1605" i="6"/>
  <c r="K1604" i="6"/>
  <c r="K1952" i="9" s="1"/>
  <c r="B1604" i="6"/>
  <c r="K1603" i="6"/>
  <c r="K1951" i="9" s="1"/>
  <c r="B1603" i="6"/>
  <c r="K1602" i="6"/>
  <c r="K1950" i="9" s="1"/>
  <c r="B1602" i="6"/>
  <c r="K1601" i="6"/>
  <c r="K1949" i="9" s="1"/>
  <c r="B1601" i="6"/>
  <c r="K1600" i="6"/>
  <c r="K1948" i="9" s="1"/>
  <c r="B1600" i="6"/>
  <c r="K1599" i="6"/>
  <c r="K1947" i="9" s="1"/>
  <c r="B1599" i="6"/>
  <c r="K1598" i="6"/>
  <c r="K1946" i="9" s="1"/>
  <c r="B1598" i="6"/>
  <c r="K1597" i="6"/>
  <c r="K1945" i="9" s="1"/>
  <c r="B1597" i="6"/>
  <c r="K1596" i="6"/>
  <c r="K1944" i="9" s="1"/>
  <c r="B1596" i="6"/>
  <c r="K1595" i="6"/>
  <c r="K1943" i="9" s="1"/>
  <c r="B1595" i="6"/>
  <c r="K1594" i="6"/>
  <c r="K1942" i="9" s="1"/>
  <c r="B1594" i="6"/>
  <c r="K1593" i="6"/>
  <c r="K1941" i="9" s="1"/>
  <c r="B1593" i="6"/>
  <c r="C1588" i="6"/>
  <c r="C1587" i="6"/>
  <c r="G1585" i="6"/>
  <c r="F1585" i="6"/>
  <c r="K1575" i="6"/>
  <c r="K1916" i="9" s="1"/>
  <c r="B1575" i="6"/>
  <c r="K1574" i="6"/>
  <c r="K1915" i="9" s="1"/>
  <c r="B1574" i="6"/>
  <c r="K1573" i="6"/>
  <c r="K1914" i="9" s="1"/>
  <c r="B1573" i="6"/>
  <c r="K1572" i="6"/>
  <c r="K1913" i="9" s="1"/>
  <c r="B1572" i="6"/>
  <c r="K1571" i="6"/>
  <c r="K1912" i="9" s="1"/>
  <c r="B1571" i="6"/>
  <c r="K1570" i="6"/>
  <c r="K1911" i="9" s="1"/>
  <c r="B1570" i="6"/>
  <c r="K1569" i="6"/>
  <c r="K1910" i="9" s="1"/>
  <c r="B1569" i="6"/>
  <c r="K1568" i="6"/>
  <c r="K1909" i="9" s="1"/>
  <c r="B1568" i="6"/>
  <c r="K1567" i="6"/>
  <c r="K1908" i="9" s="1"/>
  <c r="B1567" i="6"/>
  <c r="K1566" i="6"/>
  <c r="K1907" i="9" s="1"/>
  <c r="B1566" i="6"/>
  <c r="K1565" i="6"/>
  <c r="K1906" i="9" s="1"/>
  <c r="B1565" i="6"/>
  <c r="K1564" i="6"/>
  <c r="K1905" i="9" s="1"/>
  <c r="B1564" i="6"/>
  <c r="K1563" i="6"/>
  <c r="K1904" i="9" s="1"/>
  <c r="B1563" i="6"/>
  <c r="K1562" i="6"/>
  <c r="K1903" i="9" s="1"/>
  <c r="B1562" i="6"/>
  <c r="K1561" i="6"/>
  <c r="K1902" i="9" s="1"/>
  <c r="B1561" i="6"/>
  <c r="K1560" i="6"/>
  <c r="K1901" i="9" s="1"/>
  <c r="B1560" i="6"/>
  <c r="K1559" i="6"/>
  <c r="K1900" i="9" s="1"/>
  <c r="B1559" i="6"/>
  <c r="K1558" i="6"/>
  <c r="K1899" i="9" s="1"/>
  <c r="B1558" i="6"/>
  <c r="C1553" i="6"/>
  <c r="C1552" i="6"/>
  <c r="G1550" i="6"/>
  <c r="F1550" i="6"/>
  <c r="K1540" i="6"/>
  <c r="K1874" i="9" s="1"/>
  <c r="B1540" i="6"/>
  <c r="K1539" i="6"/>
  <c r="K1873" i="9" s="1"/>
  <c r="B1539" i="6"/>
  <c r="K1538" i="6"/>
  <c r="K1872" i="9" s="1"/>
  <c r="B1538" i="6"/>
  <c r="K1537" i="6"/>
  <c r="K1871" i="9" s="1"/>
  <c r="B1537" i="6"/>
  <c r="K1536" i="6"/>
  <c r="K1870" i="9" s="1"/>
  <c r="B1536" i="6"/>
  <c r="K1535" i="6"/>
  <c r="K1869" i="9" s="1"/>
  <c r="B1535" i="6"/>
  <c r="K1534" i="6"/>
  <c r="K1868" i="9" s="1"/>
  <c r="B1534" i="6"/>
  <c r="K1533" i="6"/>
  <c r="K1867" i="9" s="1"/>
  <c r="B1533" i="6"/>
  <c r="K1532" i="6"/>
  <c r="K1866" i="9" s="1"/>
  <c r="B1532" i="6"/>
  <c r="K1531" i="6"/>
  <c r="K1865" i="9" s="1"/>
  <c r="B1531" i="6"/>
  <c r="K1530" i="6"/>
  <c r="K1864" i="9" s="1"/>
  <c r="B1530" i="6"/>
  <c r="K1529" i="6"/>
  <c r="K1863" i="9" s="1"/>
  <c r="B1529" i="6"/>
  <c r="K1528" i="6"/>
  <c r="K1862" i="9" s="1"/>
  <c r="B1528" i="6"/>
  <c r="K1527" i="6"/>
  <c r="K1861" i="9" s="1"/>
  <c r="B1527" i="6"/>
  <c r="K1526" i="6"/>
  <c r="K1860" i="9" s="1"/>
  <c r="B1526" i="6"/>
  <c r="K1525" i="6"/>
  <c r="K1859" i="9" s="1"/>
  <c r="B1525" i="6"/>
  <c r="K1524" i="6"/>
  <c r="K1858" i="9" s="1"/>
  <c r="B1524" i="6"/>
  <c r="K1523" i="6"/>
  <c r="K1857" i="9" s="1"/>
  <c r="B1523" i="6"/>
  <c r="C1518" i="6"/>
  <c r="C1517" i="6"/>
  <c r="G1515" i="6"/>
  <c r="F1515" i="6"/>
  <c r="K1505" i="6"/>
  <c r="K1832" i="9" s="1"/>
  <c r="B1505" i="6"/>
  <c r="K1504" i="6"/>
  <c r="K1831" i="9" s="1"/>
  <c r="B1504" i="6"/>
  <c r="K1503" i="6"/>
  <c r="K1830" i="9" s="1"/>
  <c r="B1503" i="6"/>
  <c r="K1502" i="6"/>
  <c r="K1829" i="9" s="1"/>
  <c r="B1502" i="6"/>
  <c r="K1501" i="6"/>
  <c r="K1828" i="9" s="1"/>
  <c r="B1501" i="6"/>
  <c r="K1500" i="6"/>
  <c r="K1827" i="9" s="1"/>
  <c r="B1500" i="6"/>
  <c r="K1499" i="6"/>
  <c r="K1826" i="9" s="1"/>
  <c r="B1499" i="6"/>
  <c r="K1498" i="6"/>
  <c r="K1825" i="9" s="1"/>
  <c r="B1498" i="6"/>
  <c r="K1497" i="6"/>
  <c r="K1824" i="9" s="1"/>
  <c r="B1497" i="6"/>
  <c r="K1496" i="6"/>
  <c r="K1823" i="9" s="1"/>
  <c r="B1496" i="6"/>
  <c r="K1495" i="6"/>
  <c r="K1822" i="9" s="1"/>
  <c r="B1495" i="6"/>
  <c r="K1494" i="6"/>
  <c r="K1821" i="9" s="1"/>
  <c r="B1494" i="6"/>
  <c r="K1493" i="6"/>
  <c r="K1820" i="9" s="1"/>
  <c r="B1493" i="6"/>
  <c r="K1492" i="6"/>
  <c r="K1819" i="9" s="1"/>
  <c r="B1492" i="6"/>
  <c r="K1491" i="6"/>
  <c r="K1818" i="9" s="1"/>
  <c r="B1491" i="6"/>
  <c r="K1490" i="6"/>
  <c r="K1817" i="9" s="1"/>
  <c r="B1490" i="6"/>
  <c r="K1489" i="6"/>
  <c r="K1816" i="9" s="1"/>
  <c r="B1489" i="6"/>
  <c r="K1488" i="6"/>
  <c r="K1815" i="9" s="1"/>
  <c r="B1488" i="6"/>
  <c r="C1483" i="6"/>
  <c r="C1482" i="6"/>
  <c r="G1480" i="6"/>
  <c r="F1480" i="6"/>
  <c r="K1469" i="6"/>
  <c r="K1790" i="9" s="1"/>
  <c r="B1469" i="6"/>
  <c r="K1468" i="6"/>
  <c r="K1789" i="9" s="1"/>
  <c r="B1468" i="6"/>
  <c r="K1467" i="6"/>
  <c r="K1788" i="9" s="1"/>
  <c r="B1467" i="6"/>
  <c r="K1466" i="6"/>
  <c r="K1787" i="9" s="1"/>
  <c r="B1466" i="6"/>
  <c r="K1465" i="6"/>
  <c r="K1786" i="9" s="1"/>
  <c r="B1465" i="6"/>
  <c r="K1464" i="6"/>
  <c r="K1785" i="9" s="1"/>
  <c r="B1464" i="6"/>
  <c r="K1463" i="6"/>
  <c r="K1784" i="9" s="1"/>
  <c r="B1463" i="6"/>
  <c r="K1462" i="6"/>
  <c r="K1783" i="9" s="1"/>
  <c r="B1462" i="6"/>
  <c r="K1461" i="6"/>
  <c r="K1782" i="9" s="1"/>
  <c r="B1461" i="6"/>
  <c r="K1460" i="6"/>
  <c r="K1781" i="9" s="1"/>
  <c r="B1460" i="6"/>
  <c r="K1459" i="6"/>
  <c r="K1780" i="9" s="1"/>
  <c r="B1459" i="6"/>
  <c r="K1458" i="6"/>
  <c r="K1779" i="9" s="1"/>
  <c r="B1458" i="6"/>
  <c r="K1457" i="6"/>
  <c r="K1778" i="9" s="1"/>
  <c r="B1457" i="6"/>
  <c r="K1456" i="6"/>
  <c r="K1777" i="9" s="1"/>
  <c r="B1456" i="6"/>
  <c r="K1455" i="6"/>
  <c r="K1776" i="9" s="1"/>
  <c r="B1455" i="6"/>
  <c r="K1454" i="6"/>
  <c r="K1775" i="9" s="1"/>
  <c r="B1454" i="6"/>
  <c r="K1453" i="6"/>
  <c r="K1774" i="9" s="1"/>
  <c r="B1453" i="6"/>
  <c r="K1452" i="6"/>
  <c r="K1773" i="9" s="1"/>
  <c r="B1452" i="6"/>
  <c r="C1447" i="6"/>
  <c r="C1446" i="6"/>
  <c r="G1444" i="6"/>
  <c r="F1444" i="6"/>
  <c r="K1435" i="6"/>
  <c r="K1748" i="9" s="1"/>
  <c r="B1435" i="6"/>
  <c r="K1434" i="6"/>
  <c r="K1747" i="9" s="1"/>
  <c r="B1434" i="6"/>
  <c r="K1433" i="6"/>
  <c r="K1746" i="9" s="1"/>
  <c r="B1433" i="6"/>
  <c r="K1432" i="6"/>
  <c r="K1745" i="9" s="1"/>
  <c r="B1432" i="6"/>
  <c r="K1431" i="6"/>
  <c r="K1744" i="9" s="1"/>
  <c r="B1431" i="6"/>
  <c r="K1430" i="6"/>
  <c r="K1743" i="9" s="1"/>
  <c r="B1430" i="6"/>
  <c r="K1429" i="6"/>
  <c r="K1742" i="9" s="1"/>
  <c r="B1429" i="6"/>
  <c r="K1428" i="6"/>
  <c r="K1741" i="9" s="1"/>
  <c r="B1428" i="6"/>
  <c r="K1427" i="6"/>
  <c r="K1740" i="9" s="1"/>
  <c r="B1427" i="6"/>
  <c r="K1426" i="6"/>
  <c r="K1739" i="9" s="1"/>
  <c r="B1426" i="6"/>
  <c r="K1425" i="6"/>
  <c r="K1738" i="9" s="1"/>
  <c r="B1425" i="6"/>
  <c r="K1424" i="6"/>
  <c r="K1737" i="9" s="1"/>
  <c r="B1424" i="6"/>
  <c r="K1423" i="6"/>
  <c r="K1736" i="9" s="1"/>
  <c r="B1423" i="6"/>
  <c r="K1422" i="6"/>
  <c r="K1735" i="9" s="1"/>
  <c r="B1422" i="6"/>
  <c r="K1421" i="6"/>
  <c r="K1734" i="9" s="1"/>
  <c r="B1421" i="6"/>
  <c r="K1420" i="6"/>
  <c r="K1733" i="9" s="1"/>
  <c r="B1420" i="6"/>
  <c r="K1419" i="6"/>
  <c r="K1732" i="9" s="1"/>
  <c r="B1419" i="6"/>
  <c r="K1418" i="6"/>
  <c r="K1731" i="9" s="1"/>
  <c r="B1418" i="6"/>
  <c r="C1413" i="6"/>
  <c r="C1412" i="6"/>
  <c r="G1410" i="6"/>
  <c r="F1410" i="6"/>
  <c r="K1399" i="6"/>
  <c r="K1706" i="9" s="1"/>
  <c r="B1399" i="6"/>
  <c r="K1398" i="6"/>
  <c r="K1705" i="9" s="1"/>
  <c r="B1398" i="6"/>
  <c r="K1397" i="6"/>
  <c r="K1704" i="9" s="1"/>
  <c r="B1397" i="6"/>
  <c r="K1396" i="6"/>
  <c r="K1703" i="9" s="1"/>
  <c r="B1396" i="6"/>
  <c r="K1395" i="6"/>
  <c r="K1702" i="9" s="1"/>
  <c r="B1395" i="6"/>
  <c r="K1394" i="6"/>
  <c r="K1701" i="9" s="1"/>
  <c r="B1394" i="6"/>
  <c r="K1393" i="6"/>
  <c r="K1700" i="9" s="1"/>
  <c r="B1393" i="6"/>
  <c r="K1392" i="6"/>
  <c r="K1699" i="9" s="1"/>
  <c r="B1392" i="6"/>
  <c r="K1391" i="6"/>
  <c r="K1698" i="9" s="1"/>
  <c r="B1391" i="6"/>
  <c r="K1390" i="6"/>
  <c r="K1697" i="9" s="1"/>
  <c r="B1390" i="6"/>
  <c r="K1389" i="6"/>
  <c r="K1696" i="9" s="1"/>
  <c r="B1389" i="6"/>
  <c r="K1388" i="6"/>
  <c r="K1695" i="9" s="1"/>
  <c r="B1388" i="6"/>
  <c r="K1387" i="6"/>
  <c r="K1694" i="9" s="1"/>
  <c r="B1387" i="6"/>
  <c r="K1386" i="6"/>
  <c r="K1693" i="9" s="1"/>
  <c r="B1386" i="6"/>
  <c r="K1385" i="6"/>
  <c r="K1692" i="9" s="1"/>
  <c r="B1385" i="6"/>
  <c r="K1384" i="6"/>
  <c r="K1691" i="9" s="1"/>
  <c r="B1384" i="6"/>
  <c r="K1383" i="6"/>
  <c r="K1690" i="9" s="1"/>
  <c r="B1383" i="6"/>
  <c r="K1382" i="6"/>
  <c r="K1689" i="9" s="1"/>
  <c r="B1382" i="6"/>
  <c r="C1377" i="6"/>
  <c r="C1376" i="6"/>
  <c r="G1374" i="6"/>
  <c r="F1374" i="6"/>
  <c r="K1365" i="6"/>
  <c r="K1664" i="9" s="1"/>
  <c r="B1365" i="6"/>
  <c r="K1364" i="6"/>
  <c r="K1663" i="9" s="1"/>
  <c r="B1364" i="6"/>
  <c r="K1363" i="6"/>
  <c r="K1662" i="9" s="1"/>
  <c r="B1363" i="6"/>
  <c r="K1362" i="6"/>
  <c r="K1661" i="9" s="1"/>
  <c r="B1362" i="6"/>
  <c r="K1361" i="6"/>
  <c r="K1660" i="9" s="1"/>
  <c r="B1361" i="6"/>
  <c r="K1360" i="6"/>
  <c r="K1659" i="9" s="1"/>
  <c r="B1360" i="6"/>
  <c r="K1359" i="6"/>
  <c r="K1658" i="9" s="1"/>
  <c r="B1359" i="6"/>
  <c r="K1358" i="6"/>
  <c r="K1657" i="9" s="1"/>
  <c r="B1358" i="6"/>
  <c r="K1357" i="6"/>
  <c r="K1656" i="9" s="1"/>
  <c r="B1357" i="6"/>
  <c r="K1356" i="6"/>
  <c r="K1655" i="9" s="1"/>
  <c r="B1356" i="6"/>
  <c r="K1355" i="6"/>
  <c r="K1654" i="9" s="1"/>
  <c r="B1355" i="6"/>
  <c r="K1354" i="6"/>
  <c r="K1653" i="9" s="1"/>
  <c r="B1354" i="6"/>
  <c r="K1353" i="6"/>
  <c r="K1652" i="9" s="1"/>
  <c r="B1353" i="6"/>
  <c r="K1352" i="6"/>
  <c r="K1651" i="9" s="1"/>
  <c r="B1352" i="6"/>
  <c r="K1351" i="6"/>
  <c r="K1650" i="9" s="1"/>
  <c r="B1351" i="6"/>
  <c r="K1350" i="6"/>
  <c r="K1649" i="9" s="1"/>
  <c r="B1350" i="6"/>
  <c r="K1349" i="6"/>
  <c r="K1648" i="9" s="1"/>
  <c r="B1349" i="6"/>
  <c r="K1348" i="6"/>
  <c r="K1647" i="9" s="1"/>
  <c r="B1348" i="6"/>
  <c r="C1343" i="6"/>
  <c r="C1342" i="6"/>
  <c r="G1340" i="6"/>
  <c r="F1340" i="6"/>
  <c r="K1330" i="6"/>
  <c r="K1622" i="9" s="1"/>
  <c r="B1330" i="6"/>
  <c r="K1329" i="6"/>
  <c r="K1621" i="9" s="1"/>
  <c r="B1329" i="6"/>
  <c r="K1328" i="6"/>
  <c r="K1620" i="9" s="1"/>
  <c r="B1328" i="6"/>
  <c r="K1327" i="6"/>
  <c r="K1619" i="9" s="1"/>
  <c r="B1327" i="6"/>
  <c r="K1326" i="6"/>
  <c r="K1618" i="9" s="1"/>
  <c r="B1326" i="6"/>
  <c r="K1325" i="6"/>
  <c r="K1617" i="9" s="1"/>
  <c r="B1325" i="6"/>
  <c r="K1324" i="6"/>
  <c r="K1616" i="9" s="1"/>
  <c r="B1324" i="6"/>
  <c r="K1323" i="6"/>
  <c r="K1615" i="9" s="1"/>
  <c r="B1323" i="6"/>
  <c r="K1322" i="6"/>
  <c r="K1614" i="9" s="1"/>
  <c r="B1322" i="6"/>
  <c r="K1321" i="6"/>
  <c r="K1613" i="9" s="1"/>
  <c r="B1321" i="6"/>
  <c r="K1320" i="6"/>
  <c r="K1612" i="9" s="1"/>
  <c r="B1320" i="6"/>
  <c r="K1319" i="6"/>
  <c r="K1611" i="9" s="1"/>
  <c r="B1319" i="6"/>
  <c r="K1318" i="6"/>
  <c r="K1610" i="9" s="1"/>
  <c r="B1318" i="6"/>
  <c r="K1317" i="6"/>
  <c r="K1609" i="9" s="1"/>
  <c r="B1317" i="6"/>
  <c r="K1316" i="6"/>
  <c r="K1608" i="9" s="1"/>
  <c r="B1316" i="6"/>
  <c r="K1315" i="6"/>
  <c r="K1607" i="9" s="1"/>
  <c r="B1315" i="6"/>
  <c r="K1314" i="6"/>
  <c r="K1606" i="9" s="1"/>
  <c r="B1314" i="6"/>
  <c r="K1313" i="6"/>
  <c r="K1605" i="9" s="1"/>
  <c r="B1313" i="6"/>
  <c r="C1308" i="6"/>
  <c r="C1307" i="6"/>
  <c r="G1305" i="6"/>
  <c r="F1305" i="6"/>
  <c r="K1295" i="6"/>
  <c r="K1580" i="9" s="1"/>
  <c r="B1295" i="6"/>
  <c r="K1294" i="6"/>
  <c r="K1579" i="9" s="1"/>
  <c r="B1294" i="6"/>
  <c r="K1293" i="6"/>
  <c r="K1578" i="9" s="1"/>
  <c r="B1293" i="6"/>
  <c r="K1292" i="6"/>
  <c r="K1577" i="9" s="1"/>
  <c r="B1292" i="6"/>
  <c r="K1291" i="6"/>
  <c r="K1576" i="9" s="1"/>
  <c r="B1291" i="6"/>
  <c r="K1290" i="6"/>
  <c r="K1575" i="9" s="1"/>
  <c r="B1290" i="6"/>
  <c r="K1289" i="6"/>
  <c r="K1574" i="9" s="1"/>
  <c r="B1289" i="6"/>
  <c r="K1288" i="6"/>
  <c r="K1573" i="9" s="1"/>
  <c r="B1288" i="6"/>
  <c r="K1287" i="6"/>
  <c r="K1572" i="9" s="1"/>
  <c r="B1287" i="6"/>
  <c r="K1286" i="6"/>
  <c r="K1571" i="9" s="1"/>
  <c r="B1286" i="6"/>
  <c r="K1285" i="6"/>
  <c r="K1570" i="9" s="1"/>
  <c r="B1285" i="6"/>
  <c r="K1284" i="6"/>
  <c r="K1569" i="9" s="1"/>
  <c r="B1284" i="6"/>
  <c r="K1283" i="6"/>
  <c r="K1568" i="9" s="1"/>
  <c r="B1283" i="6"/>
  <c r="K1282" i="6"/>
  <c r="K1567" i="9" s="1"/>
  <c r="B1282" i="6"/>
  <c r="K1281" i="6"/>
  <c r="K1566" i="9" s="1"/>
  <c r="B1281" i="6"/>
  <c r="K1280" i="6"/>
  <c r="K1565" i="9" s="1"/>
  <c r="B1280" i="6"/>
  <c r="K1279" i="6"/>
  <c r="K1564" i="9" s="1"/>
  <c r="B1279" i="6"/>
  <c r="K1278" i="6"/>
  <c r="K1563" i="9" s="1"/>
  <c r="B1278" i="6"/>
  <c r="C1273" i="6"/>
  <c r="C1272" i="6"/>
  <c r="G1270" i="6"/>
  <c r="F1270" i="6"/>
  <c r="K1260" i="6"/>
  <c r="K1538" i="9" s="1"/>
  <c r="B1260" i="6"/>
  <c r="K1259" i="6"/>
  <c r="K1537" i="9" s="1"/>
  <c r="B1259" i="6"/>
  <c r="K1258" i="6"/>
  <c r="K1536" i="9" s="1"/>
  <c r="B1258" i="6"/>
  <c r="K1257" i="6"/>
  <c r="K1535" i="9" s="1"/>
  <c r="B1257" i="6"/>
  <c r="K1256" i="6"/>
  <c r="K1534" i="9" s="1"/>
  <c r="B1256" i="6"/>
  <c r="K1255" i="6"/>
  <c r="K1533" i="9" s="1"/>
  <c r="B1255" i="6"/>
  <c r="K1254" i="6"/>
  <c r="K1532" i="9" s="1"/>
  <c r="B1254" i="6"/>
  <c r="K1253" i="6"/>
  <c r="K1531" i="9" s="1"/>
  <c r="B1253" i="6"/>
  <c r="K1252" i="6"/>
  <c r="K1530" i="9" s="1"/>
  <c r="B1252" i="6"/>
  <c r="K1251" i="6"/>
  <c r="K1529" i="9" s="1"/>
  <c r="B1251" i="6"/>
  <c r="K1250" i="6"/>
  <c r="K1528" i="9" s="1"/>
  <c r="B1250" i="6"/>
  <c r="K1249" i="6"/>
  <c r="K1527" i="9" s="1"/>
  <c r="B1249" i="6"/>
  <c r="K1248" i="6"/>
  <c r="K1526" i="9" s="1"/>
  <c r="B1248" i="6"/>
  <c r="K1247" i="6"/>
  <c r="K1525" i="9" s="1"/>
  <c r="B1247" i="6"/>
  <c r="K1246" i="6"/>
  <c r="K1524" i="9" s="1"/>
  <c r="B1246" i="6"/>
  <c r="K1245" i="6"/>
  <c r="K1523" i="9" s="1"/>
  <c r="B1245" i="6"/>
  <c r="K1244" i="6"/>
  <c r="K1522" i="9" s="1"/>
  <c r="B1244" i="6"/>
  <c r="K1243" i="6"/>
  <c r="K1521" i="9" s="1"/>
  <c r="B1243" i="6"/>
  <c r="C1238" i="6"/>
  <c r="C1237" i="6"/>
  <c r="G1235" i="6"/>
  <c r="F1235" i="6"/>
  <c r="K1225" i="6"/>
  <c r="K1496" i="9" s="1"/>
  <c r="B1225" i="6"/>
  <c r="K1224" i="6"/>
  <c r="K1495" i="9" s="1"/>
  <c r="B1224" i="6"/>
  <c r="K1223" i="6"/>
  <c r="K1494" i="9" s="1"/>
  <c r="B1223" i="6"/>
  <c r="K1222" i="6"/>
  <c r="K1493" i="9" s="1"/>
  <c r="B1222" i="6"/>
  <c r="K1221" i="6"/>
  <c r="K1492" i="9" s="1"/>
  <c r="B1221" i="6"/>
  <c r="K1220" i="6"/>
  <c r="K1491" i="9" s="1"/>
  <c r="B1220" i="6"/>
  <c r="K1219" i="6"/>
  <c r="K1490" i="9" s="1"/>
  <c r="B1219" i="6"/>
  <c r="K1218" i="6"/>
  <c r="K1489" i="9" s="1"/>
  <c r="B1218" i="6"/>
  <c r="K1217" i="6"/>
  <c r="K1488" i="9" s="1"/>
  <c r="B1217" i="6"/>
  <c r="K1216" i="6"/>
  <c r="K1487" i="9" s="1"/>
  <c r="B1216" i="6"/>
  <c r="K1215" i="6"/>
  <c r="K1486" i="9" s="1"/>
  <c r="B1215" i="6"/>
  <c r="K1214" i="6"/>
  <c r="K1485" i="9" s="1"/>
  <c r="B1214" i="6"/>
  <c r="K1213" i="6"/>
  <c r="K1484" i="9" s="1"/>
  <c r="B1213" i="6"/>
  <c r="K1212" i="6"/>
  <c r="K1483" i="9" s="1"/>
  <c r="B1212" i="6"/>
  <c r="K1211" i="6"/>
  <c r="K1482" i="9" s="1"/>
  <c r="B1211" i="6"/>
  <c r="K1210" i="6"/>
  <c r="K1481" i="9" s="1"/>
  <c r="B1210" i="6"/>
  <c r="K1209" i="6"/>
  <c r="K1480" i="9" s="1"/>
  <c r="B1209" i="6"/>
  <c r="K1208" i="6"/>
  <c r="K1479" i="9" s="1"/>
  <c r="B1208" i="6"/>
  <c r="C1203" i="6"/>
  <c r="C1202" i="6"/>
  <c r="G1200" i="6"/>
  <c r="F1200" i="6"/>
  <c r="K1189" i="6"/>
  <c r="K1454" i="9" s="1"/>
  <c r="B1189" i="6"/>
  <c r="K1188" i="6"/>
  <c r="K1453" i="9" s="1"/>
  <c r="B1188" i="6"/>
  <c r="K1187" i="6"/>
  <c r="K1452" i="9" s="1"/>
  <c r="B1187" i="6"/>
  <c r="K1186" i="6"/>
  <c r="K1451" i="9" s="1"/>
  <c r="B1186" i="6"/>
  <c r="K1185" i="6"/>
  <c r="K1450" i="9" s="1"/>
  <c r="B1185" i="6"/>
  <c r="K1184" i="6"/>
  <c r="K1449" i="9" s="1"/>
  <c r="B1184" i="6"/>
  <c r="K1183" i="6"/>
  <c r="K1448" i="9" s="1"/>
  <c r="B1183" i="6"/>
  <c r="K1182" i="6"/>
  <c r="K1447" i="9" s="1"/>
  <c r="B1182" i="6"/>
  <c r="K1181" i="6"/>
  <c r="K1446" i="9" s="1"/>
  <c r="B1181" i="6"/>
  <c r="K1180" i="6"/>
  <c r="K1445" i="9" s="1"/>
  <c r="B1180" i="6"/>
  <c r="K1179" i="6"/>
  <c r="K1444" i="9" s="1"/>
  <c r="B1179" i="6"/>
  <c r="K1178" i="6"/>
  <c r="K1443" i="9" s="1"/>
  <c r="B1178" i="6"/>
  <c r="K1177" i="6"/>
  <c r="K1442" i="9" s="1"/>
  <c r="B1177" i="6"/>
  <c r="K1176" i="6"/>
  <c r="K1441" i="9" s="1"/>
  <c r="B1176" i="6"/>
  <c r="K1175" i="6"/>
  <c r="K1440" i="9" s="1"/>
  <c r="B1175" i="6"/>
  <c r="K1174" i="6"/>
  <c r="K1439" i="9" s="1"/>
  <c r="B1174" i="6"/>
  <c r="K1173" i="6"/>
  <c r="K1438" i="9" s="1"/>
  <c r="B1173" i="6"/>
  <c r="K1172" i="6"/>
  <c r="K1437" i="9" s="1"/>
  <c r="B1172" i="6"/>
  <c r="C1167" i="6"/>
  <c r="C1166" i="6"/>
  <c r="G1164" i="6"/>
  <c r="F1164" i="6"/>
  <c r="K1156" i="6"/>
  <c r="K1412" i="9" s="1"/>
  <c r="B1156" i="6"/>
  <c r="K1155" i="6"/>
  <c r="K1411" i="9" s="1"/>
  <c r="B1155" i="6"/>
  <c r="K1154" i="6"/>
  <c r="K1410" i="9" s="1"/>
  <c r="B1154" i="6"/>
  <c r="K1153" i="6"/>
  <c r="K1409" i="9" s="1"/>
  <c r="B1153" i="6"/>
  <c r="K1152" i="6"/>
  <c r="K1408" i="9" s="1"/>
  <c r="B1152" i="6"/>
  <c r="K1151" i="6"/>
  <c r="K1407" i="9" s="1"/>
  <c r="B1151" i="6"/>
  <c r="K1150" i="6"/>
  <c r="K1406" i="9" s="1"/>
  <c r="B1150" i="6"/>
  <c r="K1149" i="6"/>
  <c r="K1405" i="9" s="1"/>
  <c r="B1149" i="6"/>
  <c r="K1148" i="6"/>
  <c r="K1404" i="9" s="1"/>
  <c r="B1148" i="6"/>
  <c r="K1147" i="6"/>
  <c r="K1403" i="9" s="1"/>
  <c r="B1147" i="6"/>
  <c r="K1146" i="6"/>
  <c r="K1402" i="9" s="1"/>
  <c r="B1146" i="6"/>
  <c r="K1145" i="6"/>
  <c r="K1401" i="9" s="1"/>
  <c r="B1145" i="6"/>
  <c r="K1144" i="6"/>
  <c r="K1400" i="9" s="1"/>
  <c r="B1144" i="6"/>
  <c r="K1143" i="6"/>
  <c r="K1399" i="9" s="1"/>
  <c r="B1143" i="6"/>
  <c r="K1142" i="6"/>
  <c r="K1398" i="9" s="1"/>
  <c r="B1142" i="6"/>
  <c r="K1141" i="6"/>
  <c r="K1397" i="9" s="1"/>
  <c r="B1141" i="6"/>
  <c r="K1140" i="6"/>
  <c r="K1396" i="9" s="1"/>
  <c r="B1140" i="6"/>
  <c r="K1139" i="6"/>
  <c r="K1395" i="9" s="1"/>
  <c r="B1139" i="6"/>
  <c r="C1134" i="6"/>
  <c r="C1133" i="6"/>
  <c r="G1131" i="6"/>
  <c r="F1131" i="6"/>
  <c r="K1120" i="6"/>
  <c r="K1370" i="9" s="1"/>
  <c r="B1120" i="6"/>
  <c r="K1119" i="6"/>
  <c r="K1369" i="9" s="1"/>
  <c r="B1119" i="6"/>
  <c r="K1118" i="6"/>
  <c r="K1368" i="9" s="1"/>
  <c r="B1118" i="6"/>
  <c r="K1117" i="6"/>
  <c r="K1367" i="9" s="1"/>
  <c r="B1117" i="6"/>
  <c r="K1116" i="6"/>
  <c r="K1366" i="9" s="1"/>
  <c r="B1116" i="6"/>
  <c r="K1115" i="6"/>
  <c r="K1365" i="9" s="1"/>
  <c r="B1115" i="6"/>
  <c r="K1114" i="6"/>
  <c r="K1364" i="9" s="1"/>
  <c r="B1114" i="6"/>
  <c r="K1113" i="6"/>
  <c r="K1363" i="9" s="1"/>
  <c r="B1113" i="6"/>
  <c r="K1112" i="6"/>
  <c r="K1362" i="9" s="1"/>
  <c r="B1112" i="6"/>
  <c r="K1111" i="6"/>
  <c r="K1361" i="9" s="1"/>
  <c r="B1111" i="6"/>
  <c r="K1110" i="6"/>
  <c r="K1360" i="9" s="1"/>
  <c r="B1110" i="6"/>
  <c r="K1109" i="6"/>
  <c r="K1359" i="9" s="1"/>
  <c r="B1109" i="6"/>
  <c r="K1108" i="6"/>
  <c r="K1358" i="9" s="1"/>
  <c r="B1108" i="6"/>
  <c r="K1107" i="6"/>
  <c r="K1357" i="9" s="1"/>
  <c r="B1107" i="6"/>
  <c r="K1106" i="6"/>
  <c r="K1356" i="9" s="1"/>
  <c r="B1106" i="6"/>
  <c r="K1105" i="6"/>
  <c r="K1355" i="9" s="1"/>
  <c r="B1105" i="6"/>
  <c r="K1104" i="6"/>
  <c r="K1354" i="9" s="1"/>
  <c r="B1104" i="6"/>
  <c r="K1103" i="6"/>
  <c r="K1353" i="9" s="1"/>
  <c r="B1103" i="6"/>
  <c r="C1098" i="6"/>
  <c r="C1097" i="6"/>
  <c r="G1095" i="6"/>
  <c r="F1095" i="6"/>
  <c r="K1085" i="6"/>
  <c r="K1328" i="9" s="1"/>
  <c r="B1085" i="6"/>
  <c r="K1084" i="6"/>
  <c r="K1327" i="9" s="1"/>
  <c r="B1084" i="6"/>
  <c r="K1083" i="6"/>
  <c r="K1326" i="9" s="1"/>
  <c r="B1083" i="6"/>
  <c r="K1082" i="6"/>
  <c r="K1325" i="9" s="1"/>
  <c r="B1082" i="6"/>
  <c r="K1081" i="6"/>
  <c r="K1324" i="9" s="1"/>
  <c r="B1081" i="6"/>
  <c r="K1080" i="6"/>
  <c r="K1323" i="9" s="1"/>
  <c r="B1080" i="6"/>
  <c r="K1079" i="6"/>
  <c r="K1322" i="9" s="1"/>
  <c r="B1079" i="6"/>
  <c r="K1078" i="6"/>
  <c r="K1321" i="9" s="1"/>
  <c r="B1078" i="6"/>
  <c r="K1077" i="6"/>
  <c r="K1320" i="9" s="1"/>
  <c r="B1077" i="6"/>
  <c r="K1076" i="6"/>
  <c r="K1319" i="9" s="1"/>
  <c r="B1076" i="6"/>
  <c r="K1075" i="6"/>
  <c r="K1318" i="9" s="1"/>
  <c r="B1075" i="6"/>
  <c r="K1074" i="6"/>
  <c r="K1317" i="9" s="1"/>
  <c r="B1074" i="6"/>
  <c r="K1073" i="6"/>
  <c r="K1316" i="9" s="1"/>
  <c r="B1073" i="6"/>
  <c r="K1072" i="6"/>
  <c r="K1315" i="9" s="1"/>
  <c r="B1072" i="6"/>
  <c r="K1071" i="6"/>
  <c r="K1314" i="9" s="1"/>
  <c r="B1071" i="6"/>
  <c r="K1070" i="6"/>
  <c r="K1313" i="9" s="1"/>
  <c r="B1070" i="6"/>
  <c r="K1069" i="6"/>
  <c r="K1312" i="9" s="1"/>
  <c r="B1069" i="6"/>
  <c r="K1068" i="6"/>
  <c r="K1311" i="9" s="1"/>
  <c r="B1068" i="6"/>
  <c r="C1063" i="6"/>
  <c r="C1062" i="6"/>
  <c r="G1060" i="6"/>
  <c r="F1060" i="6"/>
  <c r="K1050" i="6"/>
  <c r="K1286" i="9" s="1"/>
  <c r="B1050" i="6"/>
  <c r="K1049" i="6"/>
  <c r="K1285" i="9" s="1"/>
  <c r="B1049" i="6"/>
  <c r="K1048" i="6"/>
  <c r="K1284" i="9" s="1"/>
  <c r="B1048" i="6"/>
  <c r="K1047" i="6"/>
  <c r="K1283" i="9" s="1"/>
  <c r="B1047" i="6"/>
  <c r="K1046" i="6"/>
  <c r="K1282" i="9" s="1"/>
  <c r="B1046" i="6"/>
  <c r="K1045" i="6"/>
  <c r="K1281" i="9" s="1"/>
  <c r="B1045" i="6"/>
  <c r="K1044" i="6"/>
  <c r="K1280" i="9" s="1"/>
  <c r="B1044" i="6"/>
  <c r="K1043" i="6"/>
  <c r="K1279" i="9" s="1"/>
  <c r="B1043" i="6"/>
  <c r="K1042" i="6"/>
  <c r="K1278" i="9" s="1"/>
  <c r="B1042" i="6"/>
  <c r="K1041" i="6"/>
  <c r="K1277" i="9" s="1"/>
  <c r="B1041" i="6"/>
  <c r="K1040" i="6"/>
  <c r="K1276" i="9" s="1"/>
  <c r="B1040" i="6"/>
  <c r="K1039" i="6"/>
  <c r="K1275" i="9" s="1"/>
  <c r="B1039" i="6"/>
  <c r="K1038" i="6"/>
  <c r="K1274" i="9" s="1"/>
  <c r="B1038" i="6"/>
  <c r="K1037" i="6"/>
  <c r="K1273" i="9" s="1"/>
  <c r="B1037" i="6"/>
  <c r="K1036" i="6"/>
  <c r="K1272" i="9" s="1"/>
  <c r="B1036" i="6"/>
  <c r="K1035" i="6"/>
  <c r="K1271" i="9" s="1"/>
  <c r="B1035" i="6"/>
  <c r="K1034" i="6"/>
  <c r="K1270" i="9" s="1"/>
  <c r="B1034" i="6"/>
  <c r="K1033" i="6"/>
  <c r="K1269" i="9" s="1"/>
  <c r="B1033" i="6"/>
  <c r="C1028" i="6"/>
  <c r="C1027" i="6"/>
  <c r="G1025" i="6"/>
  <c r="F1025" i="6"/>
  <c r="K1015" i="6"/>
  <c r="K1244" i="9" s="1"/>
  <c r="B1015" i="6"/>
  <c r="K1014" i="6"/>
  <c r="K1243" i="9" s="1"/>
  <c r="B1014" i="6"/>
  <c r="K1013" i="6"/>
  <c r="K1242" i="9" s="1"/>
  <c r="B1013" i="6"/>
  <c r="K1012" i="6"/>
  <c r="K1241" i="9" s="1"/>
  <c r="B1012" i="6"/>
  <c r="K1011" i="6"/>
  <c r="K1240" i="9" s="1"/>
  <c r="B1011" i="6"/>
  <c r="K1010" i="6"/>
  <c r="K1239" i="9" s="1"/>
  <c r="B1010" i="6"/>
  <c r="K1009" i="6"/>
  <c r="K1238" i="9" s="1"/>
  <c r="B1009" i="6"/>
  <c r="K1008" i="6"/>
  <c r="K1237" i="9" s="1"/>
  <c r="B1008" i="6"/>
  <c r="K1007" i="6"/>
  <c r="K1236" i="9" s="1"/>
  <c r="B1007" i="6"/>
  <c r="K1006" i="6"/>
  <c r="K1235" i="9" s="1"/>
  <c r="B1006" i="6"/>
  <c r="K1005" i="6"/>
  <c r="K1234" i="9" s="1"/>
  <c r="B1005" i="6"/>
  <c r="K1004" i="6"/>
  <c r="K1233" i="9" s="1"/>
  <c r="B1004" i="6"/>
  <c r="K1003" i="6"/>
  <c r="K1232" i="9" s="1"/>
  <c r="B1003" i="6"/>
  <c r="K1002" i="6"/>
  <c r="K1231" i="9" s="1"/>
  <c r="B1002" i="6"/>
  <c r="K1001" i="6"/>
  <c r="K1230" i="9" s="1"/>
  <c r="B1001" i="6"/>
  <c r="K1000" i="6"/>
  <c r="K1229" i="9" s="1"/>
  <c r="B1000" i="6"/>
  <c r="K999" i="6"/>
  <c r="K1228" i="9" s="1"/>
  <c r="B999" i="6"/>
  <c r="K998" i="6"/>
  <c r="K1227" i="9" s="1"/>
  <c r="B998" i="6"/>
  <c r="C993" i="6"/>
  <c r="C992" i="6"/>
  <c r="G990" i="6"/>
  <c r="F990" i="6"/>
  <c r="K979" i="6"/>
  <c r="K1202" i="9" s="1"/>
  <c r="B979" i="6"/>
  <c r="K978" i="6"/>
  <c r="K1201" i="9" s="1"/>
  <c r="B978" i="6"/>
  <c r="K977" i="6"/>
  <c r="K1200" i="9" s="1"/>
  <c r="B977" i="6"/>
  <c r="K976" i="6"/>
  <c r="K1199" i="9" s="1"/>
  <c r="B976" i="6"/>
  <c r="K975" i="6"/>
  <c r="K1198" i="9" s="1"/>
  <c r="B975" i="6"/>
  <c r="K974" i="6"/>
  <c r="K1197" i="9" s="1"/>
  <c r="B974" i="6"/>
  <c r="K973" i="6"/>
  <c r="K1196" i="9" s="1"/>
  <c r="B973" i="6"/>
  <c r="K972" i="6"/>
  <c r="K1195" i="9" s="1"/>
  <c r="B972" i="6"/>
  <c r="K971" i="6"/>
  <c r="K1194" i="9" s="1"/>
  <c r="B971" i="6"/>
  <c r="K970" i="6"/>
  <c r="K1193" i="9" s="1"/>
  <c r="B970" i="6"/>
  <c r="K969" i="6"/>
  <c r="K1192" i="9" s="1"/>
  <c r="B969" i="6"/>
  <c r="K968" i="6"/>
  <c r="K1191" i="9" s="1"/>
  <c r="B968" i="6"/>
  <c r="K967" i="6"/>
  <c r="K1190" i="9" s="1"/>
  <c r="B967" i="6"/>
  <c r="K966" i="6"/>
  <c r="K1189" i="9" s="1"/>
  <c r="B966" i="6"/>
  <c r="K965" i="6"/>
  <c r="K1188" i="9" s="1"/>
  <c r="B965" i="6"/>
  <c r="K964" i="6"/>
  <c r="K1187" i="9" s="1"/>
  <c r="B964" i="6"/>
  <c r="K963" i="6"/>
  <c r="K1186" i="9" s="1"/>
  <c r="B963" i="6"/>
  <c r="K962" i="6"/>
  <c r="K1185" i="9" s="1"/>
  <c r="B962" i="6"/>
  <c r="C957" i="6"/>
  <c r="C956" i="6"/>
  <c r="G954" i="6"/>
  <c r="F954" i="6"/>
  <c r="K946" i="6"/>
  <c r="K1160" i="9" s="1"/>
  <c r="B946" i="6"/>
  <c r="K945" i="6"/>
  <c r="K1159" i="9" s="1"/>
  <c r="B945" i="6"/>
  <c r="K944" i="6"/>
  <c r="K1158" i="9" s="1"/>
  <c r="B944" i="6"/>
  <c r="K943" i="6"/>
  <c r="K1157" i="9" s="1"/>
  <c r="B943" i="6"/>
  <c r="K942" i="6"/>
  <c r="K1156" i="9" s="1"/>
  <c r="B942" i="6"/>
  <c r="K941" i="6"/>
  <c r="K1155" i="9" s="1"/>
  <c r="B941" i="6"/>
  <c r="K940" i="6"/>
  <c r="K1154" i="9" s="1"/>
  <c r="B940" i="6"/>
  <c r="K939" i="6"/>
  <c r="K1153" i="9" s="1"/>
  <c r="B939" i="6"/>
  <c r="K938" i="6"/>
  <c r="K1152" i="9" s="1"/>
  <c r="B938" i="6"/>
  <c r="K937" i="6"/>
  <c r="K1151" i="9" s="1"/>
  <c r="B937" i="6"/>
  <c r="K936" i="6"/>
  <c r="K1150" i="9" s="1"/>
  <c r="B936" i="6"/>
  <c r="K935" i="6"/>
  <c r="K1149" i="9" s="1"/>
  <c r="B935" i="6"/>
  <c r="K934" i="6"/>
  <c r="K1148" i="9" s="1"/>
  <c r="B934" i="6"/>
  <c r="K933" i="6"/>
  <c r="K1147" i="9" s="1"/>
  <c r="B933" i="6"/>
  <c r="K932" i="6"/>
  <c r="K1146" i="9" s="1"/>
  <c r="B932" i="6"/>
  <c r="K931" i="6"/>
  <c r="K1145" i="9" s="1"/>
  <c r="B931" i="6"/>
  <c r="K930" i="6"/>
  <c r="K1144" i="9" s="1"/>
  <c r="B930" i="6"/>
  <c r="K929" i="6"/>
  <c r="K1143" i="9" s="1"/>
  <c r="B929" i="6"/>
  <c r="C924" i="6"/>
  <c r="C923" i="6"/>
  <c r="G921" i="6"/>
  <c r="F921" i="6"/>
  <c r="K911" i="6"/>
  <c r="K1118" i="9" s="1"/>
  <c r="B911" i="6"/>
  <c r="K910" i="6"/>
  <c r="K1117" i="9" s="1"/>
  <c r="B910" i="6"/>
  <c r="K909" i="6"/>
  <c r="K1116" i="9" s="1"/>
  <c r="B909" i="6"/>
  <c r="K908" i="6"/>
  <c r="K1115" i="9" s="1"/>
  <c r="B908" i="6"/>
  <c r="K907" i="6"/>
  <c r="K1114" i="9" s="1"/>
  <c r="B907" i="6"/>
  <c r="K906" i="6"/>
  <c r="K1113" i="9" s="1"/>
  <c r="B906" i="6"/>
  <c r="K905" i="6"/>
  <c r="K1112" i="9" s="1"/>
  <c r="B905" i="6"/>
  <c r="K904" i="6"/>
  <c r="K1111" i="9" s="1"/>
  <c r="B904" i="6"/>
  <c r="K903" i="6"/>
  <c r="K1110" i="9" s="1"/>
  <c r="B903" i="6"/>
  <c r="K902" i="6"/>
  <c r="K1109" i="9" s="1"/>
  <c r="B902" i="6"/>
  <c r="K901" i="6"/>
  <c r="K1108" i="9" s="1"/>
  <c r="B901" i="6"/>
  <c r="K900" i="6"/>
  <c r="K1107" i="9" s="1"/>
  <c r="B900" i="6"/>
  <c r="K899" i="6"/>
  <c r="K1106" i="9" s="1"/>
  <c r="B899" i="6"/>
  <c r="K898" i="6"/>
  <c r="K1105" i="9" s="1"/>
  <c r="B898" i="6"/>
  <c r="K897" i="6"/>
  <c r="K1104" i="9" s="1"/>
  <c r="B897" i="6"/>
  <c r="K896" i="6"/>
  <c r="K1103" i="9" s="1"/>
  <c r="B896" i="6"/>
  <c r="K895" i="6"/>
  <c r="K1102" i="9" s="1"/>
  <c r="B895" i="6"/>
  <c r="K894" i="6"/>
  <c r="K1101" i="9" s="1"/>
  <c r="B894" i="6"/>
  <c r="C889" i="6"/>
  <c r="C888" i="6"/>
  <c r="G886" i="6"/>
  <c r="F886" i="6"/>
  <c r="K878" i="6"/>
  <c r="K1076" i="9" s="1"/>
  <c r="B878" i="6"/>
  <c r="K877" i="6"/>
  <c r="K1075" i="9" s="1"/>
  <c r="B877" i="6"/>
  <c r="K876" i="6"/>
  <c r="K1074" i="9" s="1"/>
  <c r="B876" i="6"/>
  <c r="K875" i="6"/>
  <c r="K1073" i="9" s="1"/>
  <c r="B875" i="6"/>
  <c r="K874" i="6"/>
  <c r="K1072" i="9" s="1"/>
  <c r="B874" i="6"/>
  <c r="K873" i="6"/>
  <c r="K1071" i="9" s="1"/>
  <c r="B873" i="6"/>
  <c r="K872" i="6"/>
  <c r="K1070" i="9" s="1"/>
  <c r="B872" i="6"/>
  <c r="K871" i="6"/>
  <c r="K1069" i="9" s="1"/>
  <c r="B871" i="6"/>
  <c r="K870" i="6"/>
  <c r="K1068" i="9" s="1"/>
  <c r="B870" i="6"/>
  <c r="K869" i="6"/>
  <c r="K1067" i="9" s="1"/>
  <c r="B869" i="6"/>
  <c r="K868" i="6"/>
  <c r="K1066" i="9" s="1"/>
  <c r="B868" i="6"/>
  <c r="K867" i="6"/>
  <c r="K1065" i="9" s="1"/>
  <c r="B867" i="6"/>
  <c r="K866" i="6"/>
  <c r="K1064" i="9" s="1"/>
  <c r="B866" i="6"/>
  <c r="K865" i="6"/>
  <c r="K1063" i="9" s="1"/>
  <c r="B865" i="6"/>
  <c r="K864" i="6"/>
  <c r="K1062" i="9" s="1"/>
  <c r="B864" i="6"/>
  <c r="K863" i="6"/>
  <c r="K1061" i="9" s="1"/>
  <c r="B863" i="6"/>
  <c r="K862" i="6"/>
  <c r="K1060" i="9" s="1"/>
  <c r="B862" i="6"/>
  <c r="K861" i="6"/>
  <c r="K1059" i="9" s="1"/>
  <c r="B861" i="6"/>
  <c r="C856" i="6"/>
  <c r="C855" i="6"/>
  <c r="G853" i="6"/>
  <c r="F853" i="6"/>
  <c r="K843" i="6"/>
  <c r="K1034" i="9" s="1"/>
  <c r="B843" i="6"/>
  <c r="K842" i="6"/>
  <c r="K1033" i="9" s="1"/>
  <c r="B842" i="6"/>
  <c r="K841" i="6"/>
  <c r="K1032" i="9" s="1"/>
  <c r="B841" i="6"/>
  <c r="K840" i="6"/>
  <c r="K1031" i="9" s="1"/>
  <c r="B840" i="6"/>
  <c r="K839" i="6"/>
  <c r="K1030" i="9" s="1"/>
  <c r="B839" i="6"/>
  <c r="K838" i="6"/>
  <c r="K1029" i="9" s="1"/>
  <c r="B838" i="6"/>
  <c r="K837" i="6"/>
  <c r="K1028" i="9" s="1"/>
  <c r="B837" i="6"/>
  <c r="K836" i="6"/>
  <c r="K1027" i="9" s="1"/>
  <c r="B836" i="6"/>
  <c r="K835" i="6"/>
  <c r="K1026" i="9" s="1"/>
  <c r="B835" i="6"/>
  <c r="K834" i="6"/>
  <c r="K1025" i="9" s="1"/>
  <c r="B834" i="6"/>
  <c r="K833" i="6"/>
  <c r="K1024" i="9" s="1"/>
  <c r="B833" i="6"/>
  <c r="K832" i="6"/>
  <c r="K1023" i="9" s="1"/>
  <c r="B832" i="6"/>
  <c r="K831" i="6"/>
  <c r="K1022" i="9" s="1"/>
  <c r="B831" i="6"/>
  <c r="K830" i="6"/>
  <c r="K1021" i="9" s="1"/>
  <c r="B830" i="6"/>
  <c r="K829" i="6"/>
  <c r="K1020" i="9" s="1"/>
  <c r="B829" i="6"/>
  <c r="K828" i="6"/>
  <c r="K1019" i="9" s="1"/>
  <c r="B828" i="6"/>
  <c r="K827" i="6"/>
  <c r="K1018" i="9" s="1"/>
  <c r="B827" i="6"/>
  <c r="K826" i="6"/>
  <c r="K1017" i="9" s="1"/>
  <c r="B826" i="6"/>
  <c r="C821" i="6"/>
  <c r="C820" i="6"/>
  <c r="G818" i="6"/>
  <c r="F818" i="6"/>
  <c r="K810" i="6"/>
  <c r="K992" i="9" s="1"/>
  <c r="B810" i="6"/>
  <c r="K809" i="6"/>
  <c r="K991" i="9" s="1"/>
  <c r="B809" i="6"/>
  <c r="K808" i="6"/>
  <c r="K990" i="9" s="1"/>
  <c r="B808" i="6"/>
  <c r="K807" i="6"/>
  <c r="K989" i="9" s="1"/>
  <c r="B807" i="6"/>
  <c r="K806" i="6"/>
  <c r="K988" i="9" s="1"/>
  <c r="B806" i="6"/>
  <c r="K805" i="6"/>
  <c r="K987" i="9" s="1"/>
  <c r="B805" i="6"/>
  <c r="K804" i="6"/>
  <c r="K986" i="9" s="1"/>
  <c r="B804" i="6"/>
  <c r="K803" i="6"/>
  <c r="K985" i="9" s="1"/>
  <c r="B803" i="6"/>
  <c r="K802" i="6"/>
  <c r="K984" i="9" s="1"/>
  <c r="B802" i="6"/>
  <c r="K801" i="6"/>
  <c r="K983" i="9" s="1"/>
  <c r="B801" i="6"/>
  <c r="K800" i="6"/>
  <c r="K982" i="9" s="1"/>
  <c r="B800" i="6"/>
  <c r="K799" i="6"/>
  <c r="K981" i="9" s="1"/>
  <c r="B799" i="6"/>
  <c r="K798" i="6"/>
  <c r="K980" i="9" s="1"/>
  <c r="B798" i="6"/>
  <c r="K797" i="6"/>
  <c r="K979" i="9" s="1"/>
  <c r="B797" i="6"/>
  <c r="K796" i="6"/>
  <c r="K978" i="9" s="1"/>
  <c r="B796" i="6"/>
  <c r="K795" i="6"/>
  <c r="K977" i="9" s="1"/>
  <c r="B795" i="6"/>
  <c r="K794" i="6"/>
  <c r="K976" i="9" s="1"/>
  <c r="B794" i="6"/>
  <c r="K793" i="6"/>
  <c r="K975" i="9" s="1"/>
  <c r="B793" i="6"/>
  <c r="C788" i="6"/>
  <c r="C787" i="6"/>
  <c r="G785" i="6"/>
  <c r="F785" i="6"/>
  <c r="K776" i="6"/>
  <c r="K950" i="9" s="1"/>
  <c r="B776" i="6"/>
  <c r="K775" i="6"/>
  <c r="K949" i="9" s="1"/>
  <c r="B775" i="6"/>
  <c r="K774" i="6"/>
  <c r="K948" i="9" s="1"/>
  <c r="B774" i="6"/>
  <c r="K773" i="6"/>
  <c r="K947" i="9" s="1"/>
  <c r="B773" i="6"/>
  <c r="K772" i="6"/>
  <c r="K946" i="9" s="1"/>
  <c r="B772" i="6"/>
  <c r="K771" i="6"/>
  <c r="K945" i="9" s="1"/>
  <c r="B771" i="6"/>
  <c r="K770" i="6"/>
  <c r="K944" i="9" s="1"/>
  <c r="B770" i="6"/>
  <c r="K769" i="6"/>
  <c r="K943" i="9" s="1"/>
  <c r="B769" i="6"/>
  <c r="K768" i="6"/>
  <c r="K942" i="9" s="1"/>
  <c r="B768" i="6"/>
  <c r="K767" i="6"/>
  <c r="K941" i="9" s="1"/>
  <c r="B767" i="6"/>
  <c r="K766" i="6"/>
  <c r="K940" i="9" s="1"/>
  <c r="B766" i="6"/>
  <c r="K765" i="6"/>
  <c r="K939" i="9" s="1"/>
  <c r="B765" i="6"/>
  <c r="K764" i="6"/>
  <c r="K938" i="9" s="1"/>
  <c r="B764" i="6"/>
  <c r="K763" i="6"/>
  <c r="K937" i="9" s="1"/>
  <c r="B763" i="6"/>
  <c r="K762" i="6"/>
  <c r="K936" i="9" s="1"/>
  <c r="B762" i="6"/>
  <c r="K761" i="6"/>
  <c r="K935" i="9" s="1"/>
  <c r="B761" i="6"/>
  <c r="K760" i="6"/>
  <c r="K934" i="9" s="1"/>
  <c r="B760" i="6"/>
  <c r="K759" i="6"/>
  <c r="K933" i="9" s="1"/>
  <c r="B759" i="6"/>
  <c r="C754" i="6"/>
  <c r="C753" i="6"/>
  <c r="G751" i="6"/>
  <c r="F751" i="6"/>
  <c r="K741" i="6"/>
  <c r="K908" i="9" s="1"/>
  <c r="B741" i="6"/>
  <c r="K740" i="6"/>
  <c r="K907" i="9" s="1"/>
  <c r="B740" i="6"/>
  <c r="K739" i="6"/>
  <c r="K906" i="9" s="1"/>
  <c r="B739" i="6"/>
  <c r="K738" i="6"/>
  <c r="K905" i="9" s="1"/>
  <c r="B738" i="6"/>
  <c r="K737" i="6"/>
  <c r="K904" i="9" s="1"/>
  <c r="B737" i="6"/>
  <c r="K736" i="6"/>
  <c r="K903" i="9" s="1"/>
  <c r="B736" i="6"/>
  <c r="K735" i="6"/>
  <c r="K902" i="9" s="1"/>
  <c r="B735" i="6"/>
  <c r="K734" i="6"/>
  <c r="K901" i="9" s="1"/>
  <c r="B734" i="6"/>
  <c r="K733" i="6"/>
  <c r="K900" i="9" s="1"/>
  <c r="B733" i="6"/>
  <c r="K732" i="6"/>
  <c r="K899" i="9" s="1"/>
  <c r="B732" i="6"/>
  <c r="K731" i="6"/>
  <c r="K898" i="9" s="1"/>
  <c r="B731" i="6"/>
  <c r="K730" i="6"/>
  <c r="K897" i="9" s="1"/>
  <c r="B730" i="6"/>
  <c r="K729" i="6"/>
  <c r="K896" i="9" s="1"/>
  <c r="B729" i="6"/>
  <c r="K728" i="6"/>
  <c r="K895" i="9" s="1"/>
  <c r="B728" i="6"/>
  <c r="K727" i="6"/>
  <c r="K894" i="9" s="1"/>
  <c r="B727" i="6"/>
  <c r="K726" i="6"/>
  <c r="K893" i="9" s="1"/>
  <c r="B726" i="6"/>
  <c r="K725" i="6"/>
  <c r="K892" i="9" s="1"/>
  <c r="B725" i="6"/>
  <c r="K724" i="6"/>
  <c r="K891" i="9" s="1"/>
  <c r="B724" i="6"/>
  <c r="C719" i="6"/>
  <c r="C718" i="6"/>
  <c r="G716" i="6"/>
  <c r="F716" i="6"/>
  <c r="K708" i="6"/>
  <c r="K866" i="9" s="1"/>
  <c r="B708" i="6"/>
  <c r="K707" i="6"/>
  <c r="K865" i="9" s="1"/>
  <c r="B707" i="6"/>
  <c r="K706" i="6"/>
  <c r="K864" i="9" s="1"/>
  <c r="B706" i="6"/>
  <c r="K705" i="6"/>
  <c r="K863" i="9" s="1"/>
  <c r="B705" i="6"/>
  <c r="K704" i="6"/>
  <c r="K862" i="9" s="1"/>
  <c r="B704" i="6"/>
  <c r="K703" i="6"/>
  <c r="K861" i="9" s="1"/>
  <c r="B703" i="6"/>
  <c r="K702" i="6"/>
  <c r="K860" i="9" s="1"/>
  <c r="B702" i="6"/>
  <c r="K701" i="6"/>
  <c r="K859" i="9" s="1"/>
  <c r="B701" i="6"/>
  <c r="K700" i="6"/>
  <c r="K858" i="9" s="1"/>
  <c r="B700" i="6"/>
  <c r="K699" i="6"/>
  <c r="K857" i="9" s="1"/>
  <c r="B699" i="6"/>
  <c r="K698" i="6"/>
  <c r="K856" i="9" s="1"/>
  <c r="B698" i="6"/>
  <c r="K697" i="6"/>
  <c r="K855" i="9" s="1"/>
  <c r="B697" i="6"/>
  <c r="K696" i="6"/>
  <c r="K854" i="9" s="1"/>
  <c r="B696" i="6"/>
  <c r="K695" i="6"/>
  <c r="K853" i="9" s="1"/>
  <c r="B695" i="6"/>
  <c r="K694" i="6"/>
  <c r="K852" i="9" s="1"/>
  <c r="B694" i="6"/>
  <c r="K693" i="6"/>
  <c r="K851" i="9" s="1"/>
  <c r="B693" i="6"/>
  <c r="K692" i="6"/>
  <c r="K850" i="9" s="1"/>
  <c r="B692" i="6"/>
  <c r="K691" i="6"/>
  <c r="K849" i="9" s="1"/>
  <c r="B691" i="6"/>
  <c r="C686" i="6"/>
  <c r="C685" i="6"/>
  <c r="G683" i="6"/>
  <c r="F683" i="6"/>
  <c r="K673" i="6"/>
  <c r="K824" i="9" s="1"/>
  <c r="B673" i="6"/>
  <c r="K672" i="6"/>
  <c r="K823" i="9" s="1"/>
  <c r="B672" i="6"/>
  <c r="K671" i="6"/>
  <c r="K822" i="9" s="1"/>
  <c r="B671" i="6"/>
  <c r="K670" i="6"/>
  <c r="K821" i="9" s="1"/>
  <c r="B670" i="6"/>
  <c r="K669" i="6"/>
  <c r="K820" i="9" s="1"/>
  <c r="B669" i="6"/>
  <c r="K668" i="6"/>
  <c r="K819" i="9" s="1"/>
  <c r="B668" i="6"/>
  <c r="K667" i="6"/>
  <c r="K818" i="9" s="1"/>
  <c r="B667" i="6"/>
  <c r="K666" i="6"/>
  <c r="K817" i="9" s="1"/>
  <c r="B666" i="6"/>
  <c r="K665" i="6"/>
  <c r="K816" i="9" s="1"/>
  <c r="B665" i="6"/>
  <c r="K664" i="6"/>
  <c r="K815" i="9" s="1"/>
  <c r="B664" i="6"/>
  <c r="K663" i="6"/>
  <c r="K814" i="9" s="1"/>
  <c r="B663" i="6"/>
  <c r="K662" i="6"/>
  <c r="K813" i="9" s="1"/>
  <c r="B662" i="6"/>
  <c r="K661" i="6"/>
  <c r="K812" i="9" s="1"/>
  <c r="B661" i="6"/>
  <c r="K660" i="6"/>
  <c r="K811" i="9" s="1"/>
  <c r="B660" i="6"/>
  <c r="K659" i="6"/>
  <c r="K810" i="9" s="1"/>
  <c r="B659" i="6"/>
  <c r="K658" i="6"/>
  <c r="K809" i="9" s="1"/>
  <c r="B658" i="6"/>
  <c r="K657" i="6"/>
  <c r="K808" i="9" s="1"/>
  <c r="B657" i="6"/>
  <c r="K656" i="6"/>
  <c r="K807" i="9" s="1"/>
  <c r="B656" i="6"/>
  <c r="C651" i="6"/>
  <c r="C650" i="6"/>
  <c r="G648" i="6"/>
  <c r="F648" i="6"/>
  <c r="K640" i="6"/>
  <c r="K782" i="9" s="1"/>
  <c r="B640" i="6"/>
  <c r="K639" i="6"/>
  <c r="K781" i="9" s="1"/>
  <c r="B639" i="6"/>
  <c r="K638" i="6"/>
  <c r="K780" i="9" s="1"/>
  <c r="B638" i="6"/>
  <c r="K637" i="6"/>
  <c r="K779" i="9" s="1"/>
  <c r="B637" i="6"/>
  <c r="K636" i="6"/>
  <c r="K778" i="9" s="1"/>
  <c r="B636" i="6"/>
  <c r="K635" i="6"/>
  <c r="K777" i="9" s="1"/>
  <c r="B635" i="6"/>
  <c r="K634" i="6"/>
  <c r="K776" i="9" s="1"/>
  <c r="B634" i="6"/>
  <c r="K633" i="6"/>
  <c r="K775" i="9" s="1"/>
  <c r="B633" i="6"/>
  <c r="K632" i="6"/>
  <c r="K774" i="9" s="1"/>
  <c r="B632" i="6"/>
  <c r="K631" i="6"/>
  <c r="K773" i="9" s="1"/>
  <c r="B631" i="6"/>
  <c r="K630" i="6"/>
  <c r="K772" i="9" s="1"/>
  <c r="B630" i="6"/>
  <c r="K629" i="6"/>
  <c r="K771" i="9" s="1"/>
  <c r="B629" i="6"/>
  <c r="K628" i="6"/>
  <c r="K770" i="9" s="1"/>
  <c r="B628" i="6"/>
  <c r="K627" i="6"/>
  <c r="K769" i="9" s="1"/>
  <c r="B627" i="6"/>
  <c r="K626" i="6"/>
  <c r="K768" i="9" s="1"/>
  <c r="B626" i="6"/>
  <c r="K625" i="6"/>
  <c r="K767" i="9" s="1"/>
  <c r="B625" i="6"/>
  <c r="K624" i="6"/>
  <c r="K766" i="9" s="1"/>
  <c r="B624" i="6"/>
  <c r="K623" i="6"/>
  <c r="K765" i="9" s="1"/>
  <c r="B623" i="6"/>
  <c r="C618" i="6"/>
  <c r="C617" i="6"/>
  <c r="G615" i="6"/>
  <c r="F615" i="6"/>
  <c r="K606" i="6"/>
  <c r="K740" i="9" s="1"/>
  <c r="B606" i="6"/>
  <c r="K605" i="6"/>
  <c r="K739" i="9" s="1"/>
  <c r="B605" i="6"/>
  <c r="K604" i="6"/>
  <c r="K738" i="9" s="1"/>
  <c r="B604" i="6"/>
  <c r="K603" i="6"/>
  <c r="K737" i="9" s="1"/>
  <c r="B603" i="6"/>
  <c r="K602" i="6"/>
  <c r="K736" i="9" s="1"/>
  <c r="B602" i="6"/>
  <c r="K601" i="6"/>
  <c r="K735" i="9" s="1"/>
  <c r="B601" i="6"/>
  <c r="K600" i="6"/>
  <c r="K734" i="9" s="1"/>
  <c r="B600" i="6"/>
  <c r="K599" i="6"/>
  <c r="K733" i="9" s="1"/>
  <c r="B599" i="6"/>
  <c r="K598" i="6"/>
  <c r="K732" i="9" s="1"/>
  <c r="B598" i="6"/>
  <c r="K597" i="6"/>
  <c r="K731" i="9" s="1"/>
  <c r="B597" i="6"/>
  <c r="K596" i="6"/>
  <c r="K730" i="9" s="1"/>
  <c r="B596" i="6"/>
  <c r="K595" i="6"/>
  <c r="K729" i="9" s="1"/>
  <c r="B595" i="6"/>
  <c r="K594" i="6"/>
  <c r="K728" i="9" s="1"/>
  <c r="B594" i="6"/>
  <c r="K593" i="6"/>
  <c r="K727" i="9" s="1"/>
  <c r="B593" i="6"/>
  <c r="K592" i="6"/>
  <c r="K726" i="9" s="1"/>
  <c r="B592" i="6"/>
  <c r="K591" i="6"/>
  <c r="K725" i="9" s="1"/>
  <c r="B591" i="6"/>
  <c r="K590" i="6"/>
  <c r="K724" i="9" s="1"/>
  <c r="B590" i="6"/>
  <c r="K589" i="6"/>
  <c r="K723" i="9" s="1"/>
  <c r="B589" i="6"/>
  <c r="C584" i="6"/>
  <c r="C583" i="6"/>
  <c r="G581" i="6"/>
  <c r="F581" i="6"/>
  <c r="K572" i="6"/>
  <c r="K698" i="9" s="1"/>
  <c r="B572" i="6"/>
  <c r="K571" i="6"/>
  <c r="K697" i="9" s="1"/>
  <c r="B571" i="6"/>
  <c r="K570" i="6"/>
  <c r="K696" i="9" s="1"/>
  <c r="B570" i="6"/>
  <c r="K569" i="6"/>
  <c r="K695" i="9" s="1"/>
  <c r="B569" i="6"/>
  <c r="K568" i="6"/>
  <c r="K694" i="9" s="1"/>
  <c r="B568" i="6"/>
  <c r="K567" i="6"/>
  <c r="K693" i="9" s="1"/>
  <c r="B567" i="6"/>
  <c r="K566" i="6"/>
  <c r="K692" i="9" s="1"/>
  <c r="B566" i="6"/>
  <c r="K565" i="6"/>
  <c r="K691" i="9" s="1"/>
  <c r="B565" i="6"/>
  <c r="K564" i="6"/>
  <c r="K690" i="9" s="1"/>
  <c r="B564" i="6"/>
  <c r="K563" i="6"/>
  <c r="K689" i="9" s="1"/>
  <c r="B563" i="6"/>
  <c r="K562" i="6"/>
  <c r="K688" i="9" s="1"/>
  <c r="B562" i="6"/>
  <c r="K561" i="6"/>
  <c r="K687" i="9" s="1"/>
  <c r="B561" i="6"/>
  <c r="K560" i="6"/>
  <c r="K686" i="9" s="1"/>
  <c r="B560" i="6"/>
  <c r="K559" i="6"/>
  <c r="K685" i="9" s="1"/>
  <c r="B559" i="6"/>
  <c r="K558" i="6"/>
  <c r="K684" i="9" s="1"/>
  <c r="B558" i="6"/>
  <c r="K557" i="6"/>
  <c r="K683" i="9" s="1"/>
  <c r="B557" i="6"/>
  <c r="K556" i="6"/>
  <c r="K682" i="9" s="1"/>
  <c r="B556" i="6"/>
  <c r="K555" i="6"/>
  <c r="K681" i="9" s="1"/>
  <c r="B555" i="6"/>
  <c r="C550" i="6"/>
  <c r="C549" i="6"/>
  <c r="G547" i="6"/>
  <c r="F547" i="6"/>
  <c r="K538" i="6"/>
  <c r="K656" i="9" s="1"/>
  <c r="B538" i="6"/>
  <c r="K537" i="6"/>
  <c r="K655" i="9" s="1"/>
  <c r="B537" i="6"/>
  <c r="K536" i="6"/>
  <c r="K654" i="9" s="1"/>
  <c r="B536" i="6"/>
  <c r="K535" i="6"/>
  <c r="K653" i="9" s="1"/>
  <c r="B535" i="6"/>
  <c r="K534" i="6"/>
  <c r="K652" i="9" s="1"/>
  <c r="B534" i="6"/>
  <c r="K533" i="6"/>
  <c r="K651" i="9" s="1"/>
  <c r="B533" i="6"/>
  <c r="K532" i="6"/>
  <c r="K650" i="9" s="1"/>
  <c r="B532" i="6"/>
  <c r="K531" i="6"/>
  <c r="K649" i="9" s="1"/>
  <c r="B531" i="6"/>
  <c r="K530" i="6"/>
  <c r="K648" i="9" s="1"/>
  <c r="B530" i="6"/>
  <c r="K529" i="6"/>
  <c r="K647" i="9" s="1"/>
  <c r="B529" i="6"/>
  <c r="K528" i="6"/>
  <c r="K646" i="9" s="1"/>
  <c r="B528" i="6"/>
  <c r="K527" i="6"/>
  <c r="K645" i="9" s="1"/>
  <c r="B527" i="6"/>
  <c r="K526" i="6"/>
  <c r="K644" i="9" s="1"/>
  <c r="B526" i="6"/>
  <c r="K525" i="6"/>
  <c r="K643" i="9" s="1"/>
  <c r="B525" i="6"/>
  <c r="K524" i="6"/>
  <c r="K642" i="9" s="1"/>
  <c r="B524" i="6"/>
  <c r="K523" i="6"/>
  <c r="K641" i="9" s="1"/>
  <c r="B523" i="6"/>
  <c r="K522" i="6"/>
  <c r="K640" i="9" s="1"/>
  <c r="B522" i="6"/>
  <c r="K521" i="6"/>
  <c r="K639" i="9" s="1"/>
  <c r="B521" i="6"/>
  <c r="C516" i="6"/>
  <c r="C515" i="6"/>
  <c r="G513" i="6"/>
  <c r="F513" i="6"/>
  <c r="K504" i="6"/>
  <c r="K614" i="9" s="1"/>
  <c r="B504" i="6"/>
  <c r="K503" i="6"/>
  <c r="K613" i="9" s="1"/>
  <c r="B503" i="6"/>
  <c r="K502" i="6"/>
  <c r="K612" i="9" s="1"/>
  <c r="B502" i="6"/>
  <c r="K501" i="6"/>
  <c r="K611" i="9" s="1"/>
  <c r="B501" i="6"/>
  <c r="K500" i="6"/>
  <c r="K610" i="9" s="1"/>
  <c r="B500" i="6"/>
  <c r="K499" i="6"/>
  <c r="K609" i="9" s="1"/>
  <c r="B499" i="6"/>
  <c r="K498" i="6"/>
  <c r="K608" i="9" s="1"/>
  <c r="B498" i="6"/>
  <c r="K497" i="6"/>
  <c r="K607" i="9" s="1"/>
  <c r="B497" i="6"/>
  <c r="K496" i="6"/>
  <c r="K606" i="9" s="1"/>
  <c r="B496" i="6"/>
  <c r="K495" i="6"/>
  <c r="K605" i="9" s="1"/>
  <c r="B495" i="6"/>
  <c r="K494" i="6"/>
  <c r="K604" i="9" s="1"/>
  <c r="B494" i="6"/>
  <c r="K493" i="6"/>
  <c r="K603" i="9" s="1"/>
  <c r="B493" i="6"/>
  <c r="K492" i="6"/>
  <c r="K602" i="9" s="1"/>
  <c r="B492" i="6"/>
  <c r="K491" i="6"/>
  <c r="K601" i="9" s="1"/>
  <c r="B491" i="6"/>
  <c r="K490" i="6"/>
  <c r="K600" i="9" s="1"/>
  <c r="B490" i="6"/>
  <c r="K489" i="6"/>
  <c r="K599" i="9" s="1"/>
  <c r="B489" i="6"/>
  <c r="K488" i="6"/>
  <c r="K598" i="9" s="1"/>
  <c r="B488" i="6"/>
  <c r="K487" i="6"/>
  <c r="K597" i="9" s="1"/>
  <c r="B487" i="6"/>
  <c r="C482" i="6"/>
  <c r="C481" i="6"/>
  <c r="G479" i="6"/>
  <c r="F479" i="6"/>
  <c r="K470" i="6"/>
  <c r="K572" i="9" s="1"/>
  <c r="B470" i="6"/>
  <c r="K469" i="6"/>
  <c r="K571" i="9" s="1"/>
  <c r="B469" i="6"/>
  <c r="K468" i="6"/>
  <c r="K570" i="9" s="1"/>
  <c r="B468" i="6"/>
  <c r="K467" i="6"/>
  <c r="K569" i="9" s="1"/>
  <c r="B467" i="6"/>
  <c r="K466" i="6"/>
  <c r="K568" i="9" s="1"/>
  <c r="B466" i="6"/>
  <c r="K465" i="6"/>
  <c r="K567" i="9" s="1"/>
  <c r="B465" i="6"/>
  <c r="K464" i="6"/>
  <c r="K566" i="9" s="1"/>
  <c r="B464" i="6"/>
  <c r="K463" i="6"/>
  <c r="K565" i="9" s="1"/>
  <c r="B463" i="6"/>
  <c r="K462" i="6"/>
  <c r="K564" i="9" s="1"/>
  <c r="B462" i="6"/>
  <c r="K461" i="6"/>
  <c r="K563" i="9" s="1"/>
  <c r="B461" i="6"/>
  <c r="K460" i="6"/>
  <c r="K562" i="9" s="1"/>
  <c r="B460" i="6"/>
  <c r="K459" i="6"/>
  <c r="K561" i="9" s="1"/>
  <c r="B459" i="6"/>
  <c r="K458" i="6"/>
  <c r="K560" i="9" s="1"/>
  <c r="B458" i="6"/>
  <c r="K457" i="6"/>
  <c r="K559" i="9" s="1"/>
  <c r="B457" i="6"/>
  <c r="K456" i="6"/>
  <c r="K558" i="9" s="1"/>
  <c r="B456" i="6"/>
  <c r="K455" i="6"/>
  <c r="K557" i="9" s="1"/>
  <c r="B455" i="6"/>
  <c r="K454" i="6"/>
  <c r="K556" i="9" s="1"/>
  <c r="B454" i="6"/>
  <c r="K453" i="6"/>
  <c r="K555" i="9" s="1"/>
  <c r="B453" i="6"/>
  <c r="C448" i="6"/>
  <c r="C447" i="6"/>
  <c r="G445" i="6"/>
  <c r="F445" i="6"/>
  <c r="K436" i="6"/>
  <c r="K530" i="9" s="1"/>
  <c r="B436" i="6"/>
  <c r="K435" i="6"/>
  <c r="K529" i="9" s="1"/>
  <c r="B435" i="6"/>
  <c r="K434" i="6"/>
  <c r="K528" i="9" s="1"/>
  <c r="B434" i="6"/>
  <c r="K433" i="6"/>
  <c r="K527" i="9" s="1"/>
  <c r="B433" i="6"/>
  <c r="K432" i="6"/>
  <c r="K526" i="9" s="1"/>
  <c r="B432" i="6"/>
  <c r="K431" i="6"/>
  <c r="K525" i="9" s="1"/>
  <c r="B431" i="6"/>
  <c r="K430" i="6"/>
  <c r="K524" i="9" s="1"/>
  <c r="B430" i="6"/>
  <c r="K429" i="6"/>
  <c r="K523" i="9" s="1"/>
  <c r="B429" i="6"/>
  <c r="K428" i="6"/>
  <c r="K522" i="9" s="1"/>
  <c r="B428" i="6"/>
  <c r="K427" i="6"/>
  <c r="K521" i="9" s="1"/>
  <c r="B427" i="6"/>
  <c r="K426" i="6"/>
  <c r="K520" i="9" s="1"/>
  <c r="B426" i="6"/>
  <c r="K425" i="6"/>
  <c r="K519" i="9" s="1"/>
  <c r="B425" i="6"/>
  <c r="K424" i="6"/>
  <c r="K518" i="9" s="1"/>
  <c r="B424" i="6"/>
  <c r="K423" i="6"/>
  <c r="K517" i="9" s="1"/>
  <c r="B423" i="6"/>
  <c r="K422" i="6"/>
  <c r="K516" i="9" s="1"/>
  <c r="B422" i="6"/>
  <c r="K421" i="6"/>
  <c r="K515" i="9" s="1"/>
  <c r="B421" i="6"/>
  <c r="K420" i="6"/>
  <c r="K514" i="9" s="1"/>
  <c r="B420" i="6"/>
  <c r="K419" i="6"/>
  <c r="K513" i="9" s="1"/>
  <c r="B419" i="6"/>
  <c r="C414" i="6"/>
  <c r="C413" i="6"/>
  <c r="G411" i="6"/>
  <c r="F411" i="6"/>
  <c r="K401" i="6"/>
  <c r="K488" i="9" s="1"/>
  <c r="B401" i="6"/>
  <c r="K400" i="6"/>
  <c r="K487" i="9" s="1"/>
  <c r="B400" i="6"/>
  <c r="K399" i="6"/>
  <c r="K486" i="9" s="1"/>
  <c r="B399" i="6"/>
  <c r="K398" i="6"/>
  <c r="K485" i="9" s="1"/>
  <c r="B398" i="6"/>
  <c r="K397" i="6"/>
  <c r="K484" i="9" s="1"/>
  <c r="B397" i="6"/>
  <c r="K396" i="6"/>
  <c r="K483" i="9" s="1"/>
  <c r="B396" i="6"/>
  <c r="K395" i="6"/>
  <c r="K482" i="9" s="1"/>
  <c r="B395" i="6"/>
  <c r="K394" i="6"/>
  <c r="K481" i="9" s="1"/>
  <c r="B394" i="6"/>
  <c r="K393" i="6"/>
  <c r="K480" i="9" s="1"/>
  <c r="B393" i="6"/>
  <c r="K392" i="6"/>
  <c r="K479" i="9" s="1"/>
  <c r="B392" i="6"/>
  <c r="K391" i="6"/>
  <c r="K478" i="9" s="1"/>
  <c r="B391" i="6"/>
  <c r="K390" i="6"/>
  <c r="K477" i="9" s="1"/>
  <c r="B390" i="6"/>
  <c r="K389" i="6"/>
  <c r="K476" i="9" s="1"/>
  <c r="B389" i="6"/>
  <c r="K388" i="6"/>
  <c r="K475" i="9" s="1"/>
  <c r="B388" i="6"/>
  <c r="K387" i="6"/>
  <c r="K474" i="9" s="1"/>
  <c r="B387" i="6"/>
  <c r="K386" i="6"/>
  <c r="K473" i="9" s="1"/>
  <c r="B386" i="6"/>
  <c r="K385" i="6"/>
  <c r="K472" i="9" s="1"/>
  <c r="B385" i="6"/>
  <c r="K384" i="6"/>
  <c r="K471" i="9" s="1"/>
  <c r="B384" i="6"/>
  <c r="C379" i="6"/>
  <c r="C378" i="6"/>
  <c r="G376" i="6"/>
  <c r="F376" i="6"/>
  <c r="K368" i="6"/>
  <c r="K446" i="9" s="1"/>
  <c r="B368" i="6"/>
  <c r="K367" i="6"/>
  <c r="K445" i="9" s="1"/>
  <c r="B367" i="6"/>
  <c r="K366" i="6"/>
  <c r="K444" i="9" s="1"/>
  <c r="B366" i="6"/>
  <c r="K365" i="6"/>
  <c r="K443" i="9" s="1"/>
  <c r="B365" i="6"/>
  <c r="K364" i="6"/>
  <c r="K442" i="9" s="1"/>
  <c r="B364" i="6"/>
  <c r="K363" i="6"/>
  <c r="K441" i="9" s="1"/>
  <c r="B363" i="6"/>
  <c r="K362" i="6"/>
  <c r="K440" i="9" s="1"/>
  <c r="B362" i="6"/>
  <c r="K361" i="6"/>
  <c r="K439" i="9" s="1"/>
  <c r="B361" i="6"/>
  <c r="K360" i="6"/>
  <c r="K438" i="9" s="1"/>
  <c r="B360" i="6"/>
  <c r="K359" i="6"/>
  <c r="K437" i="9" s="1"/>
  <c r="B359" i="6"/>
  <c r="K358" i="6"/>
  <c r="K436" i="9" s="1"/>
  <c r="B358" i="6"/>
  <c r="K357" i="6"/>
  <c r="K435" i="9" s="1"/>
  <c r="B357" i="6"/>
  <c r="K356" i="6"/>
  <c r="K434" i="9" s="1"/>
  <c r="B356" i="6"/>
  <c r="K355" i="6"/>
  <c r="K433" i="9" s="1"/>
  <c r="B355" i="6"/>
  <c r="K354" i="6"/>
  <c r="K432" i="9" s="1"/>
  <c r="B354" i="6"/>
  <c r="K353" i="6"/>
  <c r="K431" i="9" s="1"/>
  <c r="B353" i="6"/>
  <c r="K352" i="6"/>
  <c r="K430" i="9" s="1"/>
  <c r="B352" i="6"/>
  <c r="K351" i="6"/>
  <c r="K429" i="9" s="1"/>
  <c r="B351" i="6"/>
  <c r="C346" i="6"/>
  <c r="C345" i="6"/>
  <c r="G343" i="6"/>
  <c r="F343" i="6"/>
  <c r="K334" i="6"/>
  <c r="K404" i="9" s="1"/>
  <c r="B334" i="6"/>
  <c r="K333" i="6"/>
  <c r="K403" i="9" s="1"/>
  <c r="B333" i="6"/>
  <c r="K332" i="6"/>
  <c r="K402" i="9" s="1"/>
  <c r="B332" i="6"/>
  <c r="K331" i="6"/>
  <c r="K401" i="9" s="1"/>
  <c r="B331" i="6"/>
  <c r="K330" i="6"/>
  <c r="K400" i="9" s="1"/>
  <c r="B330" i="6"/>
  <c r="K329" i="6"/>
  <c r="K399" i="9" s="1"/>
  <c r="B329" i="6"/>
  <c r="K328" i="6"/>
  <c r="K398" i="9" s="1"/>
  <c r="B328" i="6"/>
  <c r="K327" i="6"/>
  <c r="K397" i="9" s="1"/>
  <c r="B327" i="6"/>
  <c r="K326" i="6"/>
  <c r="K396" i="9" s="1"/>
  <c r="B326" i="6"/>
  <c r="K325" i="6"/>
  <c r="K395" i="9" s="1"/>
  <c r="B325" i="6"/>
  <c r="K324" i="6"/>
  <c r="K394" i="9" s="1"/>
  <c r="B324" i="6"/>
  <c r="K323" i="6"/>
  <c r="K393" i="9" s="1"/>
  <c r="B323" i="6"/>
  <c r="K322" i="6"/>
  <c r="K392" i="9" s="1"/>
  <c r="B322" i="6"/>
  <c r="K321" i="6"/>
  <c r="K391" i="9" s="1"/>
  <c r="B321" i="6"/>
  <c r="K320" i="6"/>
  <c r="K390" i="9" s="1"/>
  <c r="B320" i="6"/>
  <c r="K319" i="6"/>
  <c r="K389" i="9" s="1"/>
  <c r="B319" i="6"/>
  <c r="K318" i="6"/>
  <c r="K388" i="9" s="1"/>
  <c r="B318" i="6"/>
  <c r="K317" i="6"/>
  <c r="K387" i="9" s="1"/>
  <c r="B317" i="6"/>
  <c r="C312" i="6"/>
  <c r="C311" i="6"/>
  <c r="G309" i="6"/>
  <c r="F309" i="6"/>
  <c r="K299" i="6"/>
  <c r="K362" i="9" s="1"/>
  <c r="B299" i="6"/>
  <c r="K298" i="6"/>
  <c r="K361" i="9" s="1"/>
  <c r="B298" i="6"/>
  <c r="K297" i="6"/>
  <c r="K360" i="9" s="1"/>
  <c r="B297" i="6"/>
  <c r="K296" i="6"/>
  <c r="K359" i="9" s="1"/>
  <c r="B296" i="6"/>
  <c r="K295" i="6"/>
  <c r="K358" i="9" s="1"/>
  <c r="B295" i="6"/>
  <c r="K294" i="6"/>
  <c r="K357" i="9" s="1"/>
  <c r="B294" i="6"/>
  <c r="K293" i="6"/>
  <c r="K356" i="9" s="1"/>
  <c r="B293" i="6"/>
  <c r="K292" i="6"/>
  <c r="K355" i="9" s="1"/>
  <c r="B292" i="6"/>
  <c r="K291" i="6"/>
  <c r="K354" i="9" s="1"/>
  <c r="B291" i="6"/>
  <c r="K290" i="6"/>
  <c r="K353" i="9" s="1"/>
  <c r="B290" i="6"/>
  <c r="K289" i="6"/>
  <c r="K352" i="9" s="1"/>
  <c r="B289" i="6"/>
  <c r="K288" i="6"/>
  <c r="K351" i="9" s="1"/>
  <c r="B288" i="6"/>
  <c r="K287" i="6"/>
  <c r="K350" i="9" s="1"/>
  <c r="B287" i="6"/>
  <c r="K286" i="6"/>
  <c r="K349" i="9" s="1"/>
  <c r="B286" i="6"/>
  <c r="K285" i="6"/>
  <c r="K348" i="9" s="1"/>
  <c r="B285" i="6"/>
  <c r="K284" i="6"/>
  <c r="K347" i="9" s="1"/>
  <c r="B284" i="6"/>
  <c r="K283" i="6"/>
  <c r="K346" i="9" s="1"/>
  <c r="B283" i="6"/>
  <c r="K282" i="6"/>
  <c r="K345" i="9" s="1"/>
  <c r="B282" i="6"/>
  <c r="C277" i="6"/>
  <c r="C276" i="6"/>
  <c r="G274" i="6"/>
  <c r="F274" i="6"/>
  <c r="K266" i="6"/>
  <c r="K320" i="9" s="1"/>
  <c r="B266" i="6"/>
  <c r="K265" i="6"/>
  <c r="K319" i="9" s="1"/>
  <c r="B265" i="6"/>
  <c r="K264" i="6"/>
  <c r="K318" i="9" s="1"/>
  <c r="B264" i="6"/>
  <c r="K263" i="6"/>
  <c r="K317" i="9" s="1"/>
  <c r="B263" i="6"/>
  <c r="K262" i="6"/>
  <c r="K316" i="9" s="1"/>
  <c r="B262" i="6"/>
  <c r="K261" i="6"/>
  <c r="K315" i="9" s="1"/>
  <c r="B261" i="6"/>
  <c r="K260" i="6"/>
  <c r="K314" i="9" s="1"/>
  <c r="B260" i="6"/>
  <c r="K259" i="6"/>
  <c r="K313" i="9" s="1"/>
  <c r="B259" i="6"/>
  <c r="K258" i="6"/>
  <c r="K312" i="9" s="1"/>
  <c r="B258" i="6"/>
  <c r="K257" i="6"/>
  <c r="K311" i="9" s="1"/>
  <c r="B257" i="6"/>
  <c r="K256" i="6"/>
  <c r="K310" i="9" s="1"/>
  <c r="B256" i="6"/>
  <c r="K255" i="6"/>
  <c r="K309" i="9" s="1"/>
  <c r="B255" i="6"/>
  <c r="K254" i="6"/>
  <c r="K308" i="9" s="1"/>
  <c r="B254" i="6"/>
  <c r="K253" i="6"/>
  <c r="K307" i="9" s="1"/>
  <c r="B253" i="6"/>
  <c r="K252" i="6"/>
  <c r="K306" i="9" s="1"/>
  <c r="B252" i="6"/>
  <c r="K251" i="6"/>
  <c r="K305" i="9" s="1"/>
  <c r="B251" i="6"/>
  <c r="K250" i="6"/>
  <c r="K304" i="9" s="1"/>
  <c r="B250" i="6"/>
  <c r="K249" i="6"/>
  <c r="K303" i="9" s="1"/>
  <c r="B249" i="6"/>
  <c r="C244" i="6"/>
  <c r="C243" i="6"/>
  <c r="G241" i="6"/>
  <c r="F241" i="6"/>
  <c r="K231" i="6"/>
  <c r="K278" i="9" s="1"/>
  <c r="B231" i="6"/>
  <c r="K230" i="6"/>
  <c r="K277" i="9" s="1"/>
  <c r="B230" i="6"/>
  <c r="K229" i="6"/>
  <c r="K276" i="9" s="1"/>
  <c r="B229" i="6"/>
  <c r="K228" i="6"/>
  <c r="K275" i="9" s="1"/>
  <c r="B228" i="6"/>
  <c r="K227" i="6"/>
  <c r="K274" i="9" s="1"/>
  <c r="B227" i="6"/>
  <c r="K226" i="6"/>
  <c r="K273" i="9" s="1"/>
  <c r="B226" i="6"/>
  <c r="K225" i="6"/>
  <c r="K272" i="9" s="1"/>
  <c r="B225" i="6"/>
  <c r="K224" i="6"/>
  <c r="K271" i="9" s="1"/>
  <c r="B224" i="6"/>
  <c r="K223" i="6"/>
  <c r="K270" i="9" s="1"/>
  <c r="B223" i="6"/>
  <c r="K222" i="6"/>
  <c r="K269" i="9" s="1"/>
  <c r="B222" i="6"/>
  <c r="K221" i="6"/>
  <c r="K268" i="9" s="1"/>
  <c r="B221" i="6"/>
  <c r="K220" i="6"/>
  <c r="K267" i="9" s="1"/>
  <c r="B220" i="6"/>
  <c r="K219" i="6"/>
  <c r="K266" i="9" s="1"/>
  <c r="B219" i="6"/>
  <c r="K218" i="6"/>
  <c r="K265" i="9" s="1"/>
  <c r="B218" i="6"/>
  <c r="K217" i="6"/>
  <c r="K264" i="9" s="1"/>
  <c r="B217" i="6"/>
  <c r="K216" i="6"/>
  <c r="K263" i="9" s="1"/>
  <c r="B216" i="6"/>
  <c r="K215" i="6"/>
  <c r="K262" i="9" s="1"/>
  <c r="B215" i="6"/>
  <c r="K214" i="6"/>
  <c r="K261" i="9" s="1"/>
  <c r="B214" i="6"/>
  <c r="C209" i="6"/>
  <c r="C208" i="6"/>
  <c r="G206" i="6"/>
  <c r="F206" i="6"/>
  <c r="K198" i="6"/>
  <c r="K236" i="9" s="1"/>
  <c r="B198" i="6"/>
  <c r="K197" i="6"/>
  <c r="K235" i="9" s="1"/>
  <c r="B197" i="6"/>
  <c r="K196" i="6"/>
  <c r="K234" i="9" s="1"/>
  <c r="B196" i="6"/>
  <c r="K195" i="6"/>
  <c r="K233" i="9" s="1"/>
  <c r="B195" i="6"/>
  <c r="K194" i="6"/>
  <c r="K232" i="9" s="1"/>
  <c r="B194" i="6"/>
  <c r="K193" i="6"/>
  <c r="K231" i="9" s="1"/>
  <c r="B193" i="6"/>
  <c r="K192" i="6"/>
  <c r="K230" i="9" s="1"/>
  <c r="B192" i="6"/>
  <c r="K191" i="6"/>
  <c r="K229" i="9" s="1"/>
  <c r="B191" i="6"/>
  <c r="K190" i="6"/>
  <c r="K228" i="9" s="1"/>
  <c r="B190" i="6"/>
  <c r="K189" i="6"/>
  <c r="K227" i="9" s="1"/>
  <c r="B189" i="6"/>
  <c r="K188" i="6"/>
  <c r="K226" i="9" s="1"/>
  <c r="B188" i="6"/>
  <c r="K187" i="6"/>
  <c r="K225" i="9" s="1"/>
  <c r="B187" i="6"/>
  <c r="K186" i="6"/>
  <c r="K224" i="9" s="1"/>
  <c r="B186" i="6"/>
  <c r="K185" i="6"/>
  <c r="K223" i="9" s="1"/>
  <c r="B185" i="6"/>
  <c r="K184" i="6"/>
  <c r="K222" i="9" s="1"/>
  <c r="B184" i="6"/>
  <c r="K183" i="6"/>
  <c r="K221" i="9" s="1"/>
  <c r="B183" i="6"/>
  <c r="K182" i="6"/>
  <c r="K220" i="9" s="1"/>
  <c r="B182" i="6"/>
  <c r="K181" i="6"/>
  <c r="K219" i="9" s="1"/>
  <c r="B181" i="6"/>
  <c r="C176" i="6"/>
  <c r="C175" i="6"/>
  <c r="G173" i="6"/>
  <c r="F173" i="6"/>
  <c r="K163" i="6"/>
  <c r="K194" i="9" s="1"/>
  <c r="B163" i="6"/>
  <c r="K162" i="6"/>
  <c r="K193" i="9" s="1"/>
  <c r="B162" i="6"/>
  <c r="K161" i="6"/>
  <c r="K192" i="9" s="1"/>
  <c r="B161" i="6"/>
  <c r="K160" i="6"/>
  <c r="K191" i="9" s="1"/>
  <c r="B160" i="6"/>
  <c r="K159" i="6"/>
  <c r="K190" i="9" s="1"/>
  <c r="B159" i="6"/>
  <c r="K158" i="6"/>
  <c r="K189" i="9" s="1"/>
  <c r="B158" i="6"/>
  <c r="K157" i="6"/>
  <c r="K188" i="9" s="1"/>
  <c r="B157" i="6"/>
  <c r="K156" i="6"/>
  <c r="K187" i="9" s="1"/>
  <c r="B156" i="6"/>
  <c r="K155" i="6"/>
  <c r="K186" i="9" s="1"/>
  <c r="B155" i="6"/>
  <c r="K154" i="6"/>
  <c r="K185" i="9" s="1"/>
  <c r="B154" i="6"/>
  <c r="K153" i="6"/>
  <c r="K184" i="9" s="1"/>
  <c r="B153" i="6"/>
  <c r="K152" i="6"/>
  <c r="K183" i="9" s="1"/>
  <c r="B152" i="6"/>
  <c r="K151" i="6"/>
  <c r="K182" i="9" s="1"/>
  <c r="B151" i="6"/>
  <c r="K150" i="6"/>
  <c r="K181" i="9" s="1"/>
  <c r="B150" i="6"/>
  <c r="K149" i="6"/>
  <c r="K180" i="9" s="1"/>
  <c r="B149" i="6"/>
  <c r="K148" i="6"/>
  <c r="K179" i="9" s="1"/>
  <c r="B148" i="6"/>
  <c r="K147" i="6"/>
  <c r="K178" i="9" s="1"/>
  <c r="B147" i="6"/>
  <c r="K146" i="6"/>
  <c r="K177" i="9" s="1"/>
  <c r="B146" i="6"/>
  <c r="C141" i="6"/>
  <c r="C140" i="6"/>
  <c r="G138" i="6"/>
  <c r="F138" i="6"/>
  <c r="K129" i="6"/>
  <c r="K152" i="9" s="1"/>
  <c r="B129" i="6"/>
  <c r="K128" i="6"/>
  <c r="K151" i="9" s="1"/>
  <c r="B128" i="6"/>
  <c r="K127" i="6"/>
  <c r="K150" i="9" s="1"/>
  <c r="B127" i="6"/>
  <c r="K126" i="6"/>
  <c r="K149" i="9" s="1"/>
  <c r="B126" i="6"/>
  <c r="K125" i="6"/>
  <c r="K148" i="9" s="1"/>
  <c r="B125" i="6"/>
  <c r="K124" i="6"/>
  <c r="K147" i="9" s="1"/>
  <c r="B124" i="6"/>
  <c r="K123" i="6"/>
  <c r="K146" i="9" s="1"/>
  <c r="B123" i="6"/>
  <c r="K122" i="6"/>
  <c r="K145" i="9" s="1"/>
  <c r="B122" i="6"/>
  <c r="K121" i="6"/>
  <c r="K144" i="9" s="1"/>
  <c r="B121" i="6"/>
  <c r="K120" i="6"/>
  <c r="K143" i="9" s="1"/>
  <c r="B120" i="6"/>
  <c r="K119" i="6"/>
  <c r="K142" i="9" s="1"/>
  <c r="B119" i="6"/>
  <c r="K118" i="6"/>
  <c r="K141" i="9" s="1"/>
  <c r="B118" i="6"/>
  <c r="K117" i="6"/>
  <c r="K140" i="9" s="1"/>
  <c r="B117" i="6"/>
  <c r="K116" i="6"/>
  <c r="K139" i="9" s="1"/>
  <c r="B116" i="6"/>
  <c r="K115" i="6"/>
  <c r="K138" i="9" s="1"/>
  <c r="B115" i="6"/>
  <c r="K114" i="6"/>
  <c r="K137" i="9" s="1"/>
  <c r="B114" i="6"/>
  <c r="K113" i="6"/>
  <c r="K136" i="9" s="1"/>
  <c r="B113" i="6"/>
  <c r="K112" i="6"/>
  <c r="K135" i="9" s="1"/>
  <c r="B112" i="6"/>
  <c r="C107" i="6"/>
  <c r="C106" i="6"/>
  <c r="G104" i="6"/>
  <c r="F104" i="6"/>
  <c r="K96" i="6"/>
  <c r="K110" i="9" s="1"/>
  <c r="B96" i="6"/>
  <c r="K95" i="6"/>
  <c r="K109" i="9" s="1"/>
  <c r="B95" i="6"/>
  <c r="K94" i="6"/>
  <c r="K108" i="9" s="1"/>
  <c r="B94" i="6"/>
  <c r="K93" i="6"/>
  <c r="K107" i="9" s="1"/>
  <c r="B93" i="6"/>
  <c r="K92" i="6"/>
  <c r="K106" i="9" s="1"/>
  <c r="B92" i="6"/>
  <c r="K91" i="6"/>
  <c r="K105" i="9" s="1"/>
  <c r="B91" i="6"/>
  <c r="K90" i="6"/>
  <c r="K104" i="9" s="1"/>
  <c r="B90" i="6"/>
  <c r="K89" i="6"/>
  <c r="K103" i="9" s="1"/>
  <c r="B89" i="6"/>
  <c r="K88" i="6"/>
  <c r="K102" i="9" s="1"/>
  <c r="B88" i="6"/>
  <c r="K87" i="6"/>
  <c r="K101" i="9" s="1"/>
  <c r="B87" i="6"/>
  <c r="K86" i="6"/>
  <c r="K100" i="9" s="1"/>
  <c r="B86" i="6"/>
  <c r="K85" i="6"/>
  <c r="K99" i="9" s="1"/>
  <c r="B85" i="6"/>
  <c r="K84" i="6"/>
  <c r="K98" i="9" s="1"/>
  <c r="B84" i="6"/>
  <c r="K83" i="6"/>
  <c r="K97" i="9" s="1"/>
  <c r="B83" i="6"/>
  <c r="K82" i="6"/>
  <c r="K96" i="9" s="1"/>
  <c r="B82" i="6"/>
  <c r="K81" i="6"/>
  <c r="K95" i="9" s="1"/>
  <c r="B81" i="6"/>
  <c r="K80" i="6"/>
  <c r="K94" i="9" s="1"/>
  <c r="B80" i="6"/>
  <c r="K79" i="6"/>
  <c r="K93" i="9" s="1"/>
  <c r="B79" i="6"/>
  <c r="C74" i="6"/>
  <c r="C73" i="6"/>
  <c r="G71" i="6"/>
  <c r="F71" i="6"/>
  <c r="K61" i="6"/>
  <c r="K68" i="9" s="1"/>
  <c r="B61" i="6"/>
  <c r="K60" i="6"/>
  <c r="K67" i="9" s="1"/>
  <c r="B60" i="6"/>
  <c r="K59" i="6"/>
  <c r="K66" i="9" s="1"/>
  <c r="B59" i="6"/>
  <c r="K58" i="6"/>
  <c r="K65" i="9" s="1"/>
  <c r="B58" i="6"/>
  <c r="K57" i="6"/>
  <c r="K64" i="9" s="1"/>
  <c r="B57" i="6"/>
  <c r="K56" i="6"/>
  <c r="K63" i="9" s="1"/>
  <c r="B56" i="6"/>
  <c r="K55" i="6"/>
  <c r="K62" i="9" s="1"/>
  <c r="B55" i="6"/>
  <c r="K54" i="6"/>
  <c r="K61" i="9" s="1"/>
  <c r="B54" i="6"/>
  <c r="K53" i="6"/>
  <c r="K60" i="9" s="1"/>
  <c r="B53" i="6"/>
  <c r="K52" i="6"/>
  <c r="K59" i="9" s="1"/>
  <c r="B52" i="6"/>
  <c r="K51" i="6"/>
  <c r="K58" i="9" s="1"/>
  <c r="B51" i="6"/>
  <c r="K50" i="6"/>
  <c r="K57" i="9" s="1"/>
  <c r="B50" i="6"/>
  <c r="K49" i="6"/>
  <c r="K56" i="9" s="1"/>
  <c r="B49" i="6"/>
  <c r="K48" i="6"/>
  <c r="K55" i="9" s="1"/>
  <c r="B48" i="6"/>
  <c r="K47" i="6"/>
  <c r="K54" i="9" s="1"/>
  <c r="B47" i="6"/>
  <c r="K46" i="6"/>
  <c r="K53" i="9" s="1"/>
  <c r="B46" i="6"/>
  <c r="K45" i="6"/>
  <c r="K52" i="9" s="1"/>
  <c r="B45" i="6"/>
  <c r="K44" i="6"/>
  <c r="K51" i="9" s="1"/>
  <c r="B44" i="6"/>
  <c r="C39" i="6"/>
  <c r="C38" i="6"/>
  <c r="G36" i="6"/>
  <c r="F36" i="6"/>
  <c r="K27" i="6"/>
  <c r="K27" i="9" s="1"/>
  <c r="B27" i="6"/>
  <c r="K26" i="6"/>
  <c r="K26" i="9" s="1"/>
  <c r="B26" i="6"/>
  <c r="K25" i="6"/>
  <c r="K25" i="9" s="1"/>
  <c r="B25" i="6"/>
  <c r="K24" i="6"/>
  <c r="K24" i="9" s="1"/>
  <c r="B24" i="6"/>
  <c r="K23" i="6"/>
  <c r="K23" i="9" s="1"/>
  <c r="B23" i="6"/>
  <c r="K22" i="6"/>
  <c r="K22" i="9" s="1"/>
  <c r="B22" i="6"/>
  <c r="K21" i="6"/>
  <c r="K21" i="9" s="1"/>
  <c r="B21" i="6"/>
  <c r="K20" i="6"/>
  <c r="K20" i="9" s="1"/>
  <c r="B20" i="6"/>
  <c r="K19" i="6"/>
  <c r="K19" i="9" s="1"/>
  <c r="B19" i="6"/>
  <c r="K18" i="6"/>
  <c r="K18" i="9" s="1"/>
  <c r="B18" i="6"/>
  <c r="K17" i="6"/>
  <c r="K17" i="9" s="1"/>
  <c r="B17" i="6"/>
  <c r="K16" i="6"/>
  <c r="K16" i="9" s="1"/>
  <c r="B16" i="6"/>
  <c r="K15" i="6"/>
  <c r="K15" i="9" s="1"/>
  <c r="B15" i="6"/>
  <c r="K14" i="6"/>
  <c r="K14" i="9" s="1"/>
  <c r="B14" i="6"/>
  <c r="K13" i="6"/>
  <c r="K13" i="9" s="1"/>
  <c r="B13" i="6"/>
  <c r="K12" i="6"/>
  <c r="K12" i="9" s="1"/>
  <c r="B12" i="6"/>
  <c r="K11" i="6"/>
  <c r="K11" i="9" s="1"/>
  <c r="B11" i="6"/>
  <c r="K10" i="6"/>
  <c r="K10" i="9" s="1"/>
  <c r="B10" i="6"/>
  <c r="C5" i="6"/>
  <c r="C4" i="6"/>
  <c r="G2" i="6"/>
  <c r="F2" i="6"/>
  <c r="K1925" i="5"/>
  <c r="I2336" i="9" s="1"/>
  <c r="B1925" i="5"/>
  <c r="K1924" i="5"/>
  <c r="I2335" i="9" s="1"/>
  <c r="B1924" i="5"/>
  <c r="K1923" i="5"/>
  <c r="I2334" i="9" s="1"/>
  <c r="B1923" i="5"/>
  <c r="K1922" i="5"/>
  <c r="I2333" i="9" s="1"/>
  <c r="B1922" i="5"/>
  <c r="K1921" i="5"/>
  <c r="I2332" i="9" s="1"/>
  <c r="B1921" i="5"/>
  <c r="K1920" i="5"/>
  <c r="I2331" i="9" s="1"/>
  <c r="B1920" i="5"/>
  <c r="K1919" i="5"/>
  <c r="I2330" i="9" s="1"/>
  <c r="B1919" i="5"/>
  <c r="K1918" i="5"/>
  <c r="I2329" i="9" s="1"/>
  <c r="B1918" i="5"/>
  <c r="K1917" i="5"/>
  <c r="I2328" i="9" s="1"/>
  <c r="B1917" i="5"/>
  <c r="K1916" i="5"/>
  <c r="I2327" i="9" s="1"/>
  <c r="B1916" i="5"/>
  <c r="K1915" i="5"/>
  <c r="I2326" i="9" s="1"/>
  <c r="B1915" i="5"/>
  <c r="K1914" i="5"/>
  <c r="I2325" i="9" s="1"/>
  <c r="B1914" i="5"/>
  <c r="K1913" i="5"/>
  <c r="I2324" i="9" s="1"/>
  <c r="B1913" i="5"/>
  <c r="K1912" i="5"/>
  <c r="I2323" i="9" s="1"/>
  <c r="B1912" i="5"/>
  <c r="K1911" i="5"/>
  <c r="I2322" i="9" s="1"/>
  <c r="B1911" i="5"/>
  <c r="K1910" i="5"/>
  <c r="I2321" i="9" s="1"/>
  <c r="B1910" i="5"/>
  <c r="K1909" i="5"/>
  <c r="I2320" i="9" s="1"/>
  <c r="B1909" i="5"/>
  <c r="K1908" i="5"/>
  <c r="I2319" i="9" s="1"/>
  <c r="B1908" i="5"/>
  <c r="C1903" i="5"/>
  <c r="C1902" i="5"/>
  <c r="G1900" i="5"/>
  <c r="F1900" i="5"/>
  <c r="K1890" i="5"/>
  <c r="I2294" i="9" s="1"/>
  <c r="B1890" i="5"/>
  <c r="K1889" i="5"/>
  <c r="I2293" i="9" s="1"/>
  <c r="B1889" i="5"/>
  <c r="K1888" i="5"/>
  <c r="I2292" i="9" s="1"/>
  <c r="B1888" i="5"/>
  <c r="K1887" i="5"/>
  <c r="I2291" i="9" s="1"/>
  <c r="B1887" i="5"/>
  <c r="K1886" i="5"/>
  <c r="I2290" i="9" s="1"/>
  <c r="B1886" i="5"/>
  <c r="K1885" i="5"/>
  <c r="I2289" i="9" s="1"/>
  <c r="B1885" i="5"/>
  <c r="K1884" i="5"/>
  <c r="I2288" i="9" s="1"/>
  <c r="B1884" i="5"/>
  <c r="K1883" i="5"/>
  <c r="I2287" i="9" s="1"/>
  <c r="B1883" i="5"/>
  <c r="K1882" i="5"/>
  <c r="I2286" i="9" s="1"/>
  <c r="B1882" i="5"/>
  <c r="K1881" i="5"/>
  <c r="I2285" i="9" s="1"/>
  <c r="B1881" i="5"/>
  <c r="K1880" i="5"/>
  <c r="I2284" i="9" s="1"/>
  <c r="B1880" i="5"/>
  <c r="K1879" i="5"/>
  <c r="I2283" i="9" s="1"/>
  <c r="B1879" i="5"/>
  <c r="K1878" i="5"/>
  <c r="I2282" i="9" s="1"/>
  <c r="B1878" i="5"/>
  <c r="K1877" i="5"/>
  <c r="I2281" i="9" s="1"/>
  <c r="B1877" i="5"/>
  <c r="K1876" i="5"/>
  <c r="I2280" i="9" s="1"/>
  <c r="B1876" i="5"/>
  <c r="K1875" i="5"/>
  <c r="I2279" i="9" s="1"/>
  <c r="B1875" i="5"/>
  <c r="K1874" i="5"/>
  <c r="I2278" i="9" s="1"/>
  <c r="B1874" i="5"/>
  <c r="K1873" i="5"/>
  <c r="I2277" i="9" s="1"/>
  <c r="B1873" i="5"/>
  <c r="C1868" i="5"/>
  <c r="C1867" i="5"/>
  <c r="G1865" i="5"/>
  <c r="F1865" i="5"/>
  <c r="K1855" i="5"/>
  <c r="I2252" i="9" s="1"/>
  <c r="B1855" i="5"/>
  <c r="K1854" i="5"/>
  <c r="I2251" i="9" s="1"/>
  <c r="B1854" i="5"/>
  <c r="K1853" i="5"/>
  <c r="I2250" i="9" s="1"/>
  <c r="B1853" i="5"/>
  <c r="K1852" i="5"/>
  <c r="I2249" i="9" s="1"/>
  <c r="B1852" i="5"/>
  <c r="K1851" i="5"/>
  <c r="I2248" i="9" s="1"/>
  <c r="B1851" i="5"/>
  <c r="K1850" i="5"/>
  <c r="I2247" i="9" s="1"/>
  <c r="B1850" i="5"/>
  <c r="K1849" i="5"/>
  <c r="I2246" i="9" s="1"/>
  <c r="B1849" i="5"/>
  <c r="K1848" i="5"/>
  <c r="I2245" i="9" s="1"/>
  <c r="B1848" i="5"/>
  <c r="K1847" i="5"/>
  <c r="I2244" i="9" s="1"/>
  <c r="B1847" i="5"/>
  <c r="K1846" i="5"/>
  <c r="I2243" i="9" s="1"/>
  <c r="B1846" i="5"/>
  <c r="K1845" i="5"/>
  <c r="I2242" i="9" s="1"/>
  <c r="B1845" i="5"/>
  <c r="K1844" i="5"/>
  <c r="I2241" i="9" s="1"/>
  <c r="B1844" i="5"/>
  <c r="K1843" i="5"/>
  <c r="I2240" i="9" s="1"/>
  <c r="B1843" i="5"/>
  <c r="K1842" i="5"/>
  <c r="I2239" i="9" s="1"/>
  <c r="B1842" i="5"/>
  <c r="K1841" i="5"/>
  <c r="I2238" i="9" s="1"/>
  <c r="B1841" i="5"/>
  <c r="K1840" i="5"/>
  <c r="I2237" i="9" s="1"/>
  <c r="B1840" i="5"/>
  <c r="K1839" i="5"/>
  <c r="I2236" i="9" s="1"/>
  <c r="B1839" i="5"/>
  <c r="K1838" i="5"/>
  <c r="I2235" i="9" s="1"/>
  <c r="B1838" i="5"/>
  <c r="C1833" i="5"/>
  <c r="C1832" i="5"/>
  <c r="G1830" i="5"/>
  <c r="F1830" i="5"/>
  <c r="K1819" i="5"/>
  <c r="I2210" i="9" s="1"/>
  <c r="B1819" i="5"/>
  <c r="K1818" i="5"/>
  <c r="I2209" i="9" s="1"/>
  <c r="B1818" i="5"/>
  <c r="K1817" i="5"/>
  <c r="I2208" i="9" s="1"/>
  <c r="B1817" i="5"/>
  <c r="K1816" i="5"/>
  <c r="I2207" i="9" s="1"/>
  <c r="B1816" i="5"/>
  <c r="K1815" i="5"/>
  <c r="I2206" i="9" s="1"/>
  <c r="B1815" i="5"/>
  <c r="K1814" i="5"/>
  <c r="I2205" i="9" s="1"/>
  <c r="B1814" i="5"/>
  <c r="K1813" i="5"/>
  <c r="I2204" i="9" s="1"/>
  <c r="B1813" i="5"/>
  <c r="K1812" i="5"/>
  <c r="I2203" i="9" s="1"/>
  <c r="B1812" i="5"/>
  <c r="K1811" i="5"/>
  <c r="I2202" i="9" s="1"/>
  <c r="B1811" i="5"/>
  <c r="K1810" i="5"/>
  <c r="I2201" i="9" s="1"/>
  <c r="B1810" i="5"/>
  <c r="K1809" i="5"/>
  <c r="I2200" i="9" s="1"/>
  <c r="B1809" i="5"/>
  <c r="K1808" i="5"/>
  <c r="I2199" i="9" s="1"/>
  <c r="B1808" i="5"/>
  <c r="K1807" i="5"/>
  <c r="I2198" i="9" s="1"/>
  <c r="B1807" i="5"/>
  <c r="K1806" i="5"/>
  <c r="I2197" i="9" s="1"/>
  <c r="B1806" i="5"/>
  <c r="K1805" i="5"/>
  <c r="I2196" i="9" s="1"/>
  <c r="B1805" i="5"/>
  <c r="K1804" i="5"/>
  <c r="I2195" i="9" s="1"/>
  <c r="B1804" i="5"/>
  <c r="K1803" i="5"/>
  <c r="I2194" i="9" s="1"/>
  <c r="B1803" i="5"/>
  <c r="K1802" i="5"/>
  <c r="I2193" i="9" s="1"/>
  <c r="B1802" i="5"/>
  <c r="C1797" i="5"/>
  <c r="C1796" i="5"/>
  <c r="G1794" i="5"/>
  <c r="F1794" i="5"/>
  <c r="K1785" i="5"/>
  <c r="I2168" i="9" s="1"/>
  <c r="B1785" i="5"/>
  <c r="K1784" i="5"/>
  <c r="I2167" i="9" s="1"/>
  <c r="B1784" i="5"/>
  <c r="K1783" i="5"/>
  <c r="I2166" i="9" s="1"/>
  <c r="B1783" i="5"/>
  <c r="K1782" i="5"/>
  <c r="I2165" i="9" s="1"/>
  <c r="B1782" i="5"/>
  <c r="K1781" i="5"/>
  <c r="I2164" i="9" s="1"/>
  <c r="B1781" i="5"/>
  <c r="K1780" i="5"/>
  <c r="I2163" i="9" s="1"/>
  <c r="B1780" i="5"/>
  <c r="K1779" i="5"/>
  <c r="I2162" i="9" s="1"/>
  <c r="B1779" i="5"/>
  <c r="K1778" i="5"/>
  <c r="I2161" i="9" s="1"/>
  <c r="B1778" i="5"/>
  <c r="K1777" i="5"/>
  <c r="I2160" i="9" s="1"/>
  <c r="B1777" i="5"/>
  <c r="K1776" i="5"/>
  <c r="I2159" i="9" s="1"/>
  <c r="B1776" i="5"/>
  <c r="K1775" i="5"/>
  <c r="I2158" i="9" s="1"/>
  <c r="B1775" i="5"/>
  <c r="K1774" i="5"/>
  <c r="I2157" i="9" s="1"/>
  <c r="B1774" i="5"/>
  <c r="K1773" i="5"/>
  <c r="I2156" i="9" s="1"/>
  <c r="B1773" i="5"/>
  <c r="K1772" i="5"/>
  <c r="I2155" i="9" s="1"/>
  <c r="B1772" i="5"/>
  <c r="K1771" i="5"/>
  <c r="I2154" i="9" s="1"/>
  <c r="B1771" i="5"/>
  <c r="K1770" i="5"/>
  <c r="I2153" i="9" s="1"/>
  <c r="B1770" i="5"/>
  <c r="K1769" i="5"/>
  <c r="I2152" i="9" s="1"/>
  <c r="B1769" i="5"/>
  <c r="K1768" i="5"/>
  <c r="I2151" i="9" s="1"/>
  <c r="B1768" i="5"/>
  <c r="C1763" i="5"/>
  <c r="C1762" i="5"/>
  <c r="G1760" i="5"/>
  <c r="F1760" i="5"/>
  <c r="K1750" i="5"/>
  <c r="I2126" i="9" s="1"/>
  <c r="B1750" i="5"/>
  <c r="K1749" i="5"/>
  <c r="I2125" i="9" s="1"/>
  <c r="B1749" i="5"/>
  <c r="K1748" i="5"/>
  <c r="I2124" i="9" s="1"/>
  <c r="B1748" i="5"/>
  <c r="K1747" i="5"/>
  <c r="I2123" i="9" s="1"/>
  <c r="B1747" i="5"/>
  <c r="K1746" i="5"/>
  <c r="I2122" i="9" s="1"/>
  <c r="B1746" i="5"/>
  <c r="K1745" i="5"/>
  <c r="I2121" i="9" s="1"/>
  <c r="B1745" i="5"/>
  <c r="K1744" i="5"/>
  <c r="I2120" i="9" s="1"/>
  <c r="B1744" i="5"/>
  <c r="K1743" i="5"/>
  <c r="I2119" i="9" s="1"/>
  <c r="B1743" i="5"/>
  <c r="K1742" i="5"/>
  <c r="I2118" i="9" s="1"/>
  <c r="B1742" i="5"/>
  <c r="K1741" i="5"/>
  <c r="I2117" i="9" s="1"/>
  <c r="B1741" i="5"/>
  <c r="K1740" i="5"/>
  <c r="I2116" i="9" s="1"/>
  <c r="B1740" i="5"/>
  <c r="K1739" i="5"/>
  <c r="I2115" i="9" s="1"/>
  <c r="B1739" i="5"/>
  <c r="K1738" i="5"/>
  <c r="I2114" i="9" s="1"/>
  <c r="B1738" i="5"/>
  <c r="K1737" i="5"/>
  <c r="I2113" i="9" s="1"/>
  <c r="B1737" i="5"/>
  <c r="K1736" i="5"/>
  <c r="I2112" i="9" s="1"/>
  <c r="B1736" i="5"/>
  <c r="K1735" i="5"/>
  <c r="I2111" i="9" s="1"/>
  <c r="B1735" i="5"/>
  <c r="K1734" i="5"/>
  <c r="I2110" i="9" s="1"/>
  <c r="B1734" i="5"/>
  <c r="K1733" i="5"/>
  <c r="I2109" i="9" s="1"/>
  <c r="B1733" i="5"/>
  <c r="C1728" i="5"/>
  <c r="C1727" i="5"/>
  <c r="G1725" i="5"/>
  <c r="F1725" i="5"/>
  <c r="K1715" i="5"/>
  <c r="I2084" i="9" s="1"/>
  <c r="B1715" i="5"/>
  <c r="K1714" i="5"/>
  <c r="I2083" i="9" s="1"/>
  <c r="B1714" i="5"/>
  <c r="K1713" i="5"/>
  <c r="I2082" i="9" s="1"/>
  <c r="B1713" i="5"/>
  <c r="K1712" i="5"/>
  <c r="I2081" i="9" s="1"/>
  <c r="B1712" i="5"/>
  <c r="K1711" i="5"/>
  <c r="I2080" i="9" s="1"/>
  <c r="B1711" i="5"/>
  <c r="K1710" i="5"/>
  <c r="I2079" i="9" s="1"/>
  <c r="B1710" i="5"/>
  <c r="K1709" i="5"/>
  <c r="I2078" i="9" s="1"/>
  <c r="B1709" i="5"/>
  <c r="K1708" i="5"/>
  <c r="I2077" i="9" s="1"/>
  <c r="B1708" i="5"/>
  <c r="K1707" i="5"/>
  <c r="I2076" i="9" s="1"/>
  <c r="B1707" i="5"/>
  <c r="K1706" i="5"/>
  <c r="I2075" i="9" s="1"/>
  <c r="B1706" i="5"/>
  <c r="K1705" i="5"/>
  <c r="I2074" i="9" s="1"/>
  <c r="B1705" i="5"/>
  <c r="K1704" i="5"/>
  <c r="I2073" i="9" s="1"/>
  <c r="B1704" i="5"/>
  <c r="K1703" i="5"/>
  <c r="I2072" i="9" s="1"/>
  <c r="B1703" i="5"/>
  <c r="K1702" i="5"/>
  <c r="I2071" i="9" s="1"/>
  <c r="B1702" i="5"/>
  <c r="K1701" i="5"/>
  <c r="I2070" i="9" s="1"/>
  <c r="B1701" i="5"/>
  <c r="K1700" i="5"/>
  <c r="I2069" i="9" s="1"/>
  <c r="B1700" i="5"/>
  <c r="K1699" i="5"/>
  <c r="I2068" i="9" s="1"/>
  <c r="B1699" i="5"/>
  <c r="K1698" i="5"/>
  <c r="I2067" i="9" s="1"/>
  <c r="B1698" i="5"/>
  <c r="C1693" i="5"/>
  <c r="C1692" i="5"/>
  <c r="G1690" i="5"/>
  <c r="F1690" i="5"/>
  <c r="K1679" i="5"/>
  <c r="I2042" i="9" s="1"/>
  <c r="B1679" i="5"/>
  <c r="K1678" i="5"/>
  <c r="I2041" i="9" s="1"/>
  <c r="B1678" i="5"/>
  <c r="K1677" i="5"/>
  <c r="I2040" i="9" s="1"/>
  <c r="B1677" i="5"/>
  <c r="K1676" i="5"/>
  <c r="I2039" i="9" s="1"/>
  <c r="B1676" i="5"/>
  <c r="K1675" i="5"/>
  <c r="I2038" i="9" s="1"/>
  <c r="B1675" i="5"/>
  <c r="K1674" i="5"/>
  <c r="I2037" i="9" s="1"/>
  <c r="B1674" i="5"/>
  <c r="K1673" i="5"/>
  <c r="I2036" i="9" s="1"/>
  <c r="B1673" i="5"/>
  <c r="K1672" i="5"/>
  <c r="I2035" i="9" s="1"/>
  <c r="B1672" i="5"/>
  <c r="K1671" i="5"/>
  <c r="I2034" i="9" s="1"/>
  <c r="B1671" i="5"/>
  <c r="K1670" i="5"/>
  <c r="I2033" i="9" s="1"/>
  <c r="B1670" i="5"/>
  <c r="K1669" i="5"/>
  <c r="I2032" i="9" s="1"/>
  <c r="B1669" i="5"/>
  <c r="K1668" i="5"/>
  <c r="I2031" i="9" s="1"/>
  <c r="B1668" i="5"/>
  <c r="K1667" i="5"/>
  <c r="I2030" i="9" s="1"/>
  <c r="B1667" i="5"/>
  <c r="K1666" i="5"/>
  <c r="I2029" i="9" s="1"/>
  <c r="B1666" i="5"/>
  <c r="K1665" i="5"/>
  <c r="I2028" i="9" s="1"/>
  <c r="B1665" i="5"/>
  <c r="K1664" i="5"/>
  <c r="I2027" i="9" s="1"/>
  <c r="B1664" i="5"/>
  <c r="K1663" i="5"/>
  <c r="I2026" i="9" s="1"/>
  <c r="B1663" i="5"/>
  <c r="K1662" i="5"/>
  <c r="I2025" i="9" s="1"/>
  <c r="B1662" i="5"/>
  <c r="C1657" i="5"/>
  <c r="C1656" i="5"/>
  <c r="G1654" i="5"/>
  <c r="F1654" i="5"/>
  <c r="K1646" i="5"/>
  <c r="I2000" i="9" s="1"/>
  <c r="B1646" i="5"/>
  <c r="K1645" i="5"/>
  <c r="I1999" i="9" s="1"/>
  <c r="B1645" i="5"/>
  <c r="K1644" i="5"/>
  <c r="I1998" i="9" s="1"/>
  <c r="B1644" i="5"/>
  <c r="K1643" i="5"/>
  <c r="I1997" i="9" s="1"/>
  <c r="B1643" i="5"/>
  <c r="K1642" i="5"/>
  <c r="I1996" i="9" s="1"/>
  <c r="B1642" i="5"/>
  <c r="K1641" i="5"/>
  <c r="I1995" i="9" s="1"/>
  <c r="B1641" i="5"/>
  <c r="K1640" i="5"/>
  <c r="I1994" i="9" s="1"/>
  <c r="B1640" i="5"/>
  <c r="K1639" i="5"/>
  <c r="I1993" i="9" s="1"/>
  <c r="B1639" i="5"/>
  <c r="K1638" i="5"/>
  <c r="I1992" i="9" s="1"/>
  <c r="B1638" i="5"/>
  <c r="K1637" i="5"/>
  <c r="I1991" i="9" s="1"/>
  <c r="B1637" i="5"/>
  <c r="K1636" i="5"/>
  <c r="I1990" i="9" s="1"/>
  <c r="B1636" i="5"/>
  <c r="K1635" i="5"/>
  <c r="I1989" i="9" s="1"/>
  <c r="B1635" i="5"/>
  <c r="K1634" i="5"/>
  <c r="I1988" i="9" s="1"/>
  <c r="B1634" i="5"/>
  <c r="K1633" i="5"/>
  <c r="I1987" i="9" s="1"/>
  <c r="B1633" i="5"/>
  <c r="K1632" i="5"/>
  <c r="I1986" i="9" s="1"/>
  <c r="B1632" i="5"/>
  <c r="K1631" i="5"/>
  <c r="I1985" i="9" s="1"/>
  <c r="B1631" i="5"/>
  <c r="K1630" i="5"/>
  <c r="I1984" i="9" s="1"/>
  <c r="B1630" i="5"/>
  <c r="K1629" i="5"/>
  <c r="I1983" i="9" s="1"/>
  <c r="B1629" i="5"/>
  <c r="C1624" i="5"/>
  <c r="C1623" i="5"/>
  <c r="G1621" i="5"/>
  <c r="F1621" i="5"/>
  <c r="K1610" i="5"/>
  <c r="I1958" i="9" s="1"/>
  <c r="B1610" i="5"/>
  <c r="K1609" i="5"/>
  <c r="I1957" i="9" s="1"/>
  <c r="B1609" i="5"/>
  <c r="K1608" i="5"/>
  <c r="I1956" i="9" s="1"/>
  <c r="B1608" i="5"/>
  <c r="K1607" i="5"/>
  <c r="I1955" i="9" s="1"/>
  <c r="B1607" i="5"/>
  <c r="K1606" i="5"/>
  <c r="I1954" i="9" s="1"/>
  <c r="B1606" i="5"/>
  <c r="K1605" i="5"/>
  <c r="I1953" i="9" s="1"/>
  <c r="B1605" i="5"/>
  <c r="K1604" i="5"/>
  <c r="I1952" i="9" s="1"/>
  <c r="B1604" i="5"/>
  <c r="K1603" i="5"/>
  <c r="I1951" i="9" s="1"/>
  <c r="B1603" i="5"/>
  <c r="K1602" i="5"/>
  <c r="I1950" i="9" s="1"/>
  <c r="B1602" i="5"/>
  <c r="K1601" i="5"/>
  <c r="I1949" i="9" s="1"/>
  <c r="B1601" i="5"/>
  <c r="K1600" i="5"/>
  <c r="I1948" i="9" s="1"/>
  <c r="B1600" i="5"/>
  <c r="K1599" i="5"/>
  <c r="I1947" i="9" s="1"/>
  <c r="B1599" i="5"/>
  <c r="K1598" i="5"/>
  <c r="I1946" i="9" s="1"/>
  <c r="B1598" i="5"/>
  <c r="K1597" i="5"/>
  <c r="I1945" i="9" s="1"/>
  <c r="B1597" i="5"/>
  <c r="K1596" i="5"/>
  <c r="I1944" i="9" s="1"/>
  <c r="B1596" i="5"/>
  <c r="K1595" i="5"/>
  <c r="I1943" i="9" s="1"/>
  <c r="B1595" i="5"/>
  <c r="K1594" i="5"/>
  <c r="I1942" i="9" s="1"/>
  <c r="B1594" i="5"/>
  <c r="K1593" i="5"/>
  <c r="I1941" i="9" s="1"/>
  <c r="B1593" i="5"/>
  <c r="C1588" i="5"/>
  <c r="C1587" i="5"/>
  <c r="G1585" i="5"/>
  <c r="F1585" i="5"/>
  <c r="K1575" i="5"/>
  <c r="I1916" i="9" s="1"/>
  <c r="B1575" i="5"/>
  <c r="K1574" i="5"/>
  <c r="I1915" i="9" s="1"/>
  <c r="B1574" i="5"/>
  <c r="K1573" i="5"/>
  <c r="I1914" i="9" s="1"/>
  <c r="B1573" i="5"/>
  <c r="K1572" i="5"/>
  <c r="I1913" i="9" s="1"/>
  <c r="B1572" i="5"/>
  <c r="K1571" i="5"/>
  <c r="I1912" i="9" s="1"/>
  <c r="B1571" i="5"/>
  <c r="K1570" i="5"/>
  <c r="I1911" i="9" s="1"/>
  <c r="B1570" i="5"/>
  <c r="K1569" i="5"/>
  <c r="I1910" i="9" s="1"/>
  <c r="B1569" i="5"/>
  <c r="K1568" i="5"/>
  <c r="I1909" i="9" s="1"/>
  <c r="B1568" i="5"/>
  <c r="K1567" i="5"/>
  <c r="I1908" i="9" s="1"/>
  <c r="B1567" i="5"/>
  <c r="K1566" i="5"/>
  <c r="I1907" i="9" s="1"/>
  <c r="B1566" i="5"/>
  <c r="K1565" i="5"/>
  <c r="I1906" i="9" s="1"/>
  <c r="B1565" i="5"/>
  <c r="K1564" i="5"/>
  <c r="I1905" i="9" s="1"/>
  <c r="B1564" i="5"/>
  <c r="K1563" i="5"/>
  <c r="I1904" i="9" s="1"/>
  <c r="B1563" i="5"/>
  <c r="K1562" i="5"/>
  <c r="I1903" i="9" s="1"/>
  <c r="B1562" i="5"/>
  <c r="K1561" i="5"/>
  <c r="I1902" i="9" s="1"/>
  <c r="B1561" i="5"/>
  <c r="K1560" i="5"/>
  <c r="I1901" i="9" s="1"/>
  <c r="B1560" i="5"/>
  <c r="K1559" i="5"/>
  <c r="I1900" i="9" s="1"/>
  <c r="B1559" i="5"/>
  <c r="K1558" i="5"/>
  <c r="I1899" i="9" s="1"/>
  <c r="B1558" i="5"/>
  <c r="C1553" i="5"/>
  <c r="C1552" i="5"/>
  <c r="G1550" i="5"/>
  <c r="F1550" i="5"/>
  <c r="K1540" i="5"/>
  <c r="I1874" i="9" s="1"/>
  <c r="B1540" i="5"/>
  <c r="K1539" i="5"/>
  <c r="I1873" i="9" s="1"/>
  <c r="B1539" i="5"/>
  <c r="K1538" i="5"/>
  <c r="I1872" i="9" s="1"/>
  <c r="B1538" i="5"/>
  <c r="K1537" i="5"/>
  <c r="I1871" i="9" s="1"/>
  <c r="B1537" i="5"/>
  <c r="K1536" i="5"/>
  <c r="I1870" i="9" s="1"/>
  <c r="B1536" i="5"/>
  <c r="K1535" i="5"/>
  <c r="I1869" i="9" s="1"/>
  <c r="B1535" i="5"/>
  <c r="K1534" i="5"/>
  <c r="I1868" i="9" s="1"/>
  <c r="B1534" i="5"/>
  <c r="K1533" i="5"/>
  <c r="I1867" i="9" s="1"/>
  <c r="B1533" i="5"/>
  <c r="K1532" i="5"/>
  <c r="I1866" i="9" s="1"/>
  <c r="B1532" i="5"/>
  <c r="K1531" i="5"/>
  <c r="I1865" i="9" s="1"/>
  <c r="B1531" i="5"/>
  <c r="K1530" i="5"/>
  <c r="I1864" i="9" s="1"/>
  <c r="B1530" i="5"/>
  <c r="K1529" i="5"/>
  <c r="I1863" i="9" s="1"/>
  <c r="B1529" i="5"/>
  <c r="K1528" i="5"/>
  <c r="I1862" i="9" s="1"/>
  <c r="B1528" i="5"/>
  <c r="K1527" i="5"/>
  <c r="I1861" i="9" s="1"/>
  <c r="B1527" i="5"/>
  <c r="K1526" i="5"/>
  <c r="I1860" i="9" s="1"/>
  <c r="B1526" i="5"/>
  <c r="K1525" i="5"/>
  <c r="I1859" i="9" s="1"/>
  <c r="B1525" i="5"/>
  <c r="K1524" i="5"/>
  <c r="I1858" i="9" s="1"/>
  <c r="B1524" i="5"/>
  <c r="K1523" i="5"/>
  <c r="I1857" i="9" s="1"/>
  <c r="B1523" i="5"/>
  <c r="C1518" i="5"/>
  <c r="C1517" i="5"/>
  <c r="G1515" i="5"/>
  <c r="F1515" i="5"/>
  <c r="K1505" i="5"/>
  <c r="I1832" i="9" s="1"/>
  <c r="B1505" i="5"/>
  <c r="K1504" i="5"/>
  <c r="I1831" i="9" s="1"/>
  <c r="B1504" i="5"/>
  <c r="K1503" i="5"/>
  <c r="I1830" i="9" s="1"/>
  <c r="B1503" i="5"/>
  <c r="K1502" i="5"/>
  <c r="I1829" i="9" s="1"/>
  <c r="B1502" i="5"/>
  <c r="K1501" i="5"/>
  <c r="I1828" i="9" s="1"/>
  <c r="B1501" i="5"/>
  <c r="K1500" i="5"/>
  <c r="I1827" i="9" s="1"/>
  <c r="B1500" i="5"/>
  <c r="K1499" i="5"/>
  <c r="I1826" i="9" s="1"/>
  <c r="B1499" i="5"/>
  <c r="K1498" i="5"/>
  <c r="I1825" i="9" s="1"/>
  <c r="B1498" i="5"/>
  <c r="K1497" i="5"/>
  <c r="I1824" i="9" s="1"/>
  <c r="B1497" i="5"/>
  <c r="K1496" i="5"/>
  <c r="I1823" i="9" s="1"/>
  <c r="B1496" i="5"/>
  <c r="K1495" i="5"/>
  <c r="I1822" i="9" s="1"/>
  <c r="B1495" i="5"/>
  <c r="K1494" i="5"/>
  <c r="I1821" i="9" s="1"/>
  <c r="B1494" i="5"/>
  <c r="K1493" i="5"/>
  <c r="I1820" i="9" s="1"/>
  <c r="B1493" i="5"/>
  <c r="K1492" i="5"/>
  <c r="I1819" i="9" s="1"/>
  <c r="B1492" i="5"/>
  <c r="K1491" i="5"/>
  <c r="I1818" i="9" s="1"/>
  <c r="B1491" i="5"/>
  <c r="K1490" i="5"/>
  <c r="I1817" i="9" s="1"/>
  <c r="B1490" i="5"/>
  <c r="K1489" i="5"/>
  <c r="I1816" i="9" s="1"/>
  <c r="B1489" i="5"/>
  <c r="K1488" i="5"/>
  <c r="I1815" i="9" s="1"/>
  <c r="B1488" i="5"/>
  <c r="C1483" i="5"/>
  <c r="C1482" i="5"/>
  <c r="G1480" i="5"/>
  <c r="F1480" i="5"/>
  <c r="K1470" i="5"/>
  <c r="I1790" i="9" s="1"/>
  <c r="B1470" i="5"/>
  <c r="K1469" i="5"/>
  <c r="I1789" i="9" s="1"/>
  <c r="B1469" i="5"/>
  <c r="K1468" i="5"/>
  <c r="I1788" i="9" s="1"/>
  <c r="B1468" i="5"/>
  <c r="K1467" i="5"/>
  <c r="I1787" i="9" s="1"/>
  <c r="B1467" i="5"/>
  <c r="K1466" i="5"/>
  <c r="I1786" i="9" s="1"/>
  <c r="B1466" i="5"/>
  <c r="K1465" i="5"/>
  <c r="I1785" i="9" s="1"/>
  <c r="B1465" i="5"/>
  <c r="K1464" i="5"/>
  <c r="I1784" i="9" s="1"/>
  <c r="B1464" i="5"/>
  <c r="K1463" i="5"/>
  <c r="I1783" i="9" s="1"/>
  <c r="B1463" i="5"/>
  <c r="K1462" i="5"/>
  <c r="I1782" i="9" s="1"/>
  <c r="B1462" i="5"/>
  <c r="K1461" i="5"/>
  <c r="I1781" i="9" s="1"/>
  <c r="B1461" i="5"/>
  <c r="K1460" i="5"/>
  <c r="I1780" i="9" s="1"/>
  <c r="B1460" i="5"/>
  <c r="K1459" i="5"/>
  <c r="I1779" i="9" s="1"/>
  <c r="B1459" i="5"/>
  <c r="K1458" i="5"/>
  <c r="I1778" i="9" s="1"/>
  <c r="B1458" i="5"/>
  <c r="K1457" i="5"/>
  <c r="I1777" i="9" s="1"/>
  <c r="B1457" i="5"/>
  <c r="K1456" i="5"/>
  <c r="I1776" i="9" s="1"/>
  <c r="B1456" i="5"/>
  <c r="K1455" i="5"/>
  <c r="I1775" i="9" s="1"/>
  <c r="B1455" i="5"/>
  <c r="K1454" i="5"/>
  <c r="I1774" i="9" s="1"/>
  <c r="B1454" i="5"/>
  <c r="K1453" i="5"/>
  <c r="I1773" i="9" s="1"/>
  <c r="B1453" i="5"/>
  <c r="C1448" i="5"/>
  <c r="C1447" i="5"/>
  <c r="G1445" i="5"/>
  <c r="F1445" i="5"/>
  <c r="K1434" i="5"/>
  <c r="I1748" i="9" s="1"/>
  <c r="B1434" i="5"/>
  <c r="K1433" i="5"/>
  <c r="I1747" i="9" s="1"/>
  <c r="B1433" i="5"/>
  <c r="K1432" i="5"/>
  <c r="I1746" i="9" s="1"/>
  <c r="B1432" i="5"/>
  <c r="K1431" i="5"/>
  <c r="I1745" i="9" s="1"/>
  <c r="B1431" i="5"/>
  <c r="K1430" i="5"/>
  <c r="I1744" i="9" s="1"/>
  <c r="B1430" i="5"/>
  <c r="K1429" i="5"/>
  <c r="I1743" i="9" s="1"/>
  <c r="B1429" i="5"/>
  <c r="K1428" i="5"/>
  <c r="I1742" i="9" s="1"/>
  <c r="B1428" i="5"/>
  <c r="K1427" i="5"/>
  <c r="I1741" i="9" s="1"/>
  <c r="B1427" i="5"/>
  <c r="K1426" i="5"/>
  <c r="I1740" i="9" s="1"/>
  <c r="B1426" i="5"/>
  <c r="K1425" i="5"/>
  <c r="I1739" i="9" s="1"/>
  <c r="B1425" i="5"/>
  <c r="K1424" i="5"/>
  <c r="I1738" i="9" s="1"/>
  <c r="B1424" i="5"/>
  <c r="K1423" i="5"/>
  <c r="I1737" i="9" s="1"/>
  <c r="B1423" i="5"/>
  <c r="K1422" i="5"/>
  <c r="I1736" i="9" s="1"/>
  <c r="B1422" i="5"/>
  <c r="K1421" i="5"/>
  <c r="I1735" i="9" s="1"/>
  <c r="B1421" i="5"/>
  <c r="K1420" i="5"/>
  <c r="I1734" i="9" s="1"/>
  <c r="B1420" i="5"/>
  <c r="K1419" i="5"/>
  <c r="I1733" i="9" s="1"/>
  <c r="B1419" i="5"/>
  <c r="K1418" i="5"/>
  <c r="I1732" i="9" s="1"/>
  <c r="B1418" i="5"/>
  <c r="K1417" i="5"/>
  <c r="I1731" i="9" s="1"/>
  <c r="B1417" i="5"/>
  <c r="C1412" i="5"/>
  <c r="C1411" i="5"/>
  <c r="G1409" i="5"/>
  <c r="F1409" i="5"/>
  <c r="K1401" i="5"/>
  <c r="I1706" i="9" s="1"/>
  <c r="B1401" i="5"/>
  <c r="K1400" i="5"/>
  <c r="I1705" i="9" s="1"/>
  <c r="B1400" i="5"/>
  <c r="K1399" i="5"/>
  <c r="I1704" i="9" s="1"/>
  <c r="B1399" i="5"/>
  <c r="K1398" i="5"/>
  <c r="I1703" i="9" s="1"/>
  <c r="B1398" i="5"/>
  <c r="K1397" i="5"/>
  <c r="I1702" i="9" s="1"/>
  <c r="B1397" i="5"/>
  <c r="K1396" i="5"/>
  <c r="I1701" i="9" s="1"/>
  <c r="B1396" i="5"/>
  <c r="K1395" i="5"/>
  <c r="I1700" i="9" s="1"/>
  <c r="B1395" i="5"/>
  <c r="K1394" i="5"/>
  <c r="I1699" i="9" s="1"/>
  <c r="B1394" i="5"/>
  <c r="K1393" i="5"/>
  <c r="I1698" i="9" s="1"/>
  <c r="B1393" i="5"/>
  <c r="K1392" i="5"/>
  <c r="I1697" i="9" s="1"/>
  <c r="B1392" i="5"/>
  <c r="K1391" i="5"/>
  <c r="I1696" i="9" s="1"/>
  <c r="B1391" i="5"/>
  <c r="K1390" i="5"/>
  <c r="I1695" i="9" s="1"/>
  <c r="B1390" i="5"/>
  <c r="K1389" i="5"/>
  <c r="I1694" i="9" s="1"/>
  <c r="B1389" i="5"/>
  <c r="K1388" i="5"/>
  <c r="I1693" i="9" s="1"/>
  <c r="B1388" i="5"/>
  <c r="K1387" i="5"/>
  <c r="I1692" i="9" s="1"/>
  <c r="B1387" i="5"/>
  <c r="K1386" i="5"/>
  <c r="I1691" i="9" s="1"/>
  <c r="B1386" i="5"/>
  <c r="K1385" i="5"/>
  <c r="I1690" i="9" s="1"/>
  <c r="B1385" i="5"/>
  <c r="K1384" i="5"/>
  <c r="I1689" i="9" s="1"/>
  <c r="B1384" i="5"/>
  <c r="C1379" i="5"/>
  <c r="C1378" i="5"/>
  <c r="G1376" i="5"/>
  <c r="F1376" i="5"/>
  <c r="K1365" i="5"/>
  <c r="I1664" i="9" s="1"/>
  <c r="B1365" i="5"/>
  <c r="K1364" i="5"/>
  <c r="I1663" i="9" s="1"/>
  <c r="B1364" i="5"/>
  <c r="K1363" i="5"/>
  <c r="I1662" i="9" s="1"/>
  <c r="B1363" i="5"/>
  <c r="K1362" i="5"/>
  <c r="I1661" i="9" s="1"/>
  <c r="B1362" i="5"/>
  <c r="K1361" i="5"/>
  <c r="I1660" i="9" s="1"/>
  <c r="B1361" i="5"/>
  <c r="K1360" i="5"/>
  <c r="I1659" i="9" s="1"/>
  <c r="B1360" i="5"/>
  <c r="K1359" i="5"/>
  <c r="I1658" i="9" s="1"/>
  <c r="B1359" i="5"/>
  <c r="K1358" i="5"/>
  <c r="I1657" i="9" s="1"/>
  <c r="B1358" i="5"/>
  <c r="K1357" i="5"/>
  <c r="I1656" i="9" s="1"/>
  <c r="B1357" i="5"/>
  <c r="K1356" i="5"/>
  <c r="I1655" i="9" s="1"/>
  <c r="B1356" i="5"/>
  <c r="K1355" i="5"/>
  <c r="I1654" i="9" s="1"/>
  <c r="B1355" i="5"/>
  <c r="K1354" i="5"/>
  <c r="I1653" i="9" s="1"/>
  <c r="B1354" i="5"/>
  <c r="K1353" i="5"/>
  <c r="I1652" i="9" s="1"/>
  <c r="B1353" i="5"/>
  <c r="K1352" i="5"/>
  <c r="I1651" i="9" s="1"/>
  <c r="B1352" i="5"/>
  <c r="K1351" i="5"/>
  <c r="I1650" i="9" s="1"/>
  <c r="B1351" i="5"/>
  <c r="K1350" i="5"/>
  <c r="I1649" i="9" s="1"/>
  <c r="B1350" i="5"/>
  <c r="K1349" i="5"/>
  <c r="I1648" i="9" s="1"/>
  <c r="B1349" i="5"/>
  <c r="K1348" i="5"/>
  <c r="I1647" i="9" s="1"/>
  <c r="B1348" i="5"/>
  <c r="C1343" i="5"/>
  <c r="C1342" i="5"/>
  <c r="G1340" i="5"/>
  <c r="F1340" i="5"/>
  <c r="K1329" i="5"/>
  <c r="I1622" i="9" s="1"/>
  <c r="B1329" i="5"/>
  <c r="K1328" i="5"/>
  <c r="I1621" i="9" s="1"/>
  <c r="B1328" i="5"/>
  <c r="K1327" i="5"/>
  <c r="I1620" i="9" s="1"/>
  <c r="B1327" i="5"/>
  <c r="K1326" i="5"/>
  <c r="I1619" i="9" s="1"/>
  <c r="B1326" i="5"/>
  <c r="K1325" i="5"/>
  <c r="I1618" i="9" s="1"/>
  <c r="B1325" i="5"/>
  <c r="K1324" i="5"/>
  <c r="I1617" i="9" s="1"/>
  <c r="B1324" i="5"/>
  <c r="K1323" i="5"/>
  <c r="I1616" i="9" s="1"/>
  <c r="B1323" i="5"/>
  <c r="K1322" i="5"/>
  <c r="I1615" i="9" s="1"/>
  <c r="B1322" i="5"/>
  <c r="K1321" i="5"/>
  <c r="I1614" i="9" s="1"/>
  <c r="B1321" i="5"/>
  <c r="K1320" i="5"/>
  <c r="I1613" i="9" s="1"/>
  <c r="B1320" i="5"/>
  <c r="K1319" i="5"/>
  <c r="I1612" i="9" s="1"/>
  <c r="B1319" i="5"/>
  <c r="K1318" i="5"/>
  <c r="I1611" i="9" s="1"/>
  <c r="B1318" i="5"/>
  <c r="K1317" i="5"/>
  <c r="I1610" i="9" s="1"/>
  <c r="B1317" i="5"/>
  <c r="K1316" i="5"/>
  <c r="I1609" i="9" s="1"/>
  <c r="B1316" i="5"/>
  <c r="K1315" i="5"/>
  <c r="I1608" i="9" s="1"/>
  <c r="B1315" i="5"/>
  <c r="K1314" i="5"/>
  <c r="I1607" i="9" s="1"/>
  <c r="B1314" i="5"/>
  <c r="K1313" i="5"/>
  <c r="I1606" i="9" s="1"/>
  <c r="B1313" i="5"/>
  <c r="K1312" i="5"/>
  <c r="I1605" i="9" s="1"/>
  <c r="B1312" i="5"/>
  <c r="C1307" i="5"/>
  <c r="C1306" i="5"/>
  <c r="G1304" i="5"/>
  <c r="F1304" i="5"/>
  <c r="K1296" i="5"/>
  <c r="I1580" i="9" s="1"/>
  <c r="B1296" i="5"/>
  <c r="K1295" i="5"/>
  <c r="I1579" i="9" s="1"/>
  <c r="B1295" i="5"/>
  <c r="K1294" i="5"/>
  <c r="I1578" i="9" s="1"/>
  <c r="B1294" i="5"/>
  <c r="K1293" i="5"/>
  <c r="I1577" i="9" s="1"/>
  <c r="B1293" i="5"/>
  <c r="K1292" i="5"/>
  <c r="I1576" i="9" s="1"/>
  <c r="B1292" i="5"/>
  <c r="K1291" i="5"/>
  <c r="I1575" i="9" s="1"/>
  <c r="B1291" i="5"/>
  <c r="K1290" i="5"/>
  <c r="I1574" i="9" s="1"/>
  <c r="B1290" i="5"/>
  <c r="K1289" i="5"/>
  <c r="I1573" i="9" s="1"/>
  <c r="B1289" i="5"/>
  <c r="K1288" i="5"/>
  <c r="I1572" i="9" s="1"/>
  <c r="B1288" i="5"/>
  <c r="K1287" i="5"/>
  <c r="I1571" i="9" s="1"/>
  <c r="B1287" i="5"/>
  <c r="K1286" i="5"/>
  <c r="I1570" i="9" s="1"/>
  <c r="B1286" i="5"/>
  <c r="K1285" i="5"/>
  <c r="I1569" i="9" s="1"/>
  <c r="B1285" i="5"/>
  <c r="K1284" i="5"/>
  <c r="I1568" i="9" s="1"/>
  <c r="B1284" i="5"/>
  <c r="K1283" i="5"/>
  <c r="I1567" i="9" s="1"/>
  <c r="B1283" i="5"/>
  <c r="K1282" i="5"/>
  <c r="I1566" i="9" s="1"/>
  <c r="B1282" i="5"/>
  <c r="K1281" i="5"/>
  <c r="I1565" i="9" s="1"/>
  <c r="B1281" i="5"/>
  <c r="K1280" i="5"/>
  <c r="I1564" i="9" s="1"/>
  <c r="B1280" i="5"/>
  <c r="K1279" i="5"/>
  <c r="I1563" i="9" s="1"/>
  <c r="B1279" i="5"/>
  <c r="C1274" i="5"/>
  <c r="C1273" i="5"/>
  <c r="G1271" i="5"/>
  <c r="F1271" i="5"/>
  <c r="K1260" i="5"/>
  <c r="I1538" i="9" s="1"/>
  <c r="B1260" i="5"/>
  <c r="K1259" i="5"/>
  <c r="I1537" i="9" s="1"/>
  <c r="B1259" i="5"/>
  <c r="K1258" i="5"/>
  <c r="I1536" i="9" s="1"/>
  <c r="B1258" i="5"/>
  <c r="K1257" i="5"/>
  <c r="I1535" i="9" s="1"/>
  <c r="B1257" i="5"/>
  <c r="K1256" i="5"/>
  <c r="I1534" i="9" s="1"/>
  <c r="B1256" i="5"/>
  <c r="K1255" i="5"/>
  <c r="I1533" i="9" s="1"/>
  <c r="B1255" i="5"/>
  <c r="K1254" i="5"/>
  <c r="I1532" i="9" s="1"/>
  <c r="B1254" i="5"/>
  <c r="K1253" i="5"/>
  <c r="I1531" i="9" s="1"/>
  <c r="B1253" i="5"/>
  <c r="K1252" i="5"/>
  <c r="I1530" i="9" s="1"/>
  <c r="B1252" i="5"/>
  <c r="K1251" i="5"/>
  <c r="I1529" i="9" s="1"/>
  <c r="B1251" i="5"/>
  <c r="K1250" i="5"/>
  <c r="I1528" i="9" s="1"/>
  <c r="B1250" i="5"/>
  <c r="K1249" i="5"/>
  <c r="I1527" i="9" s="1"/>
  <c r="B1249" i="5"/>
  <c r="K1248" i="5"/>
  <c r="I1526" i="9" s="1"/>
  <c r="B1248" i="5"/>
  <c r="K1247" i="5"/>
  <c r="I1525" i="9" s="1"/>
  <c r="B1247" i="5"/>
  <c r="K1246" i="5"/>
  <c r="I1524" i="9" s="1"/>
  <c r="B1246" i="5"/>
  <c r="K1245" i="5"/>
  <c r="I1523" i="9" s="1"/>
  <c r="B1245" i="5"/>
  <c r="K1244" i="5"/>
  <c r="I1522" i="9" s="1"/>
  <c r="B1244" i="5"/>
  <c r="K1243" i="5"/>
  <c r="I1521" i="9" s="1"/>
  <c r="B1243" i="5"/>
  <c r="C1238" i="5"/>
  <c r="C1237" i="5"/>
  <c r="G1235" i="5"/>
  <c r="F1235" i="5"/>
  <c r="K1225" i="5"/>
  <c r="I1496" i="9" s="1"/>
  <c r="B1225" i="5"/>
  <c r="K1224" i="5"/>
  <c r="I1495" i="9" s="1"/>
  <c r="B1224" i="5"/>
  <c r="K1223" i="5"/>
  <c r="I1494" i="9" s="1"/>
  <c r="B1223" i="5"/>
  <c r="K1222" i="5"/>
  <c r="I1493" i="9" s="1"/>
  <c r="B1222" i="5"/>
  <c r="K1221" i="5"/>
  <c r="I1492" i="9" s="1"/>
  <c r="B1221" i="5"/>
  <c r="K1220" i="5"/>
  <c r="I1491" i="9" s="1"/>
  <c r="B1220" i="5"/>
  <c r="K1219" i="5"/>
  <c r="I1490" i="9" s="1"/>
  <c r="B1219" i="5"/>
  <c r="K1218" i="5"/>
  <c r="I1489" i="9" s="1"/>
  <c r="B1218" i="5"/>
  <c r="K1217" i="5"/>
  <c r="I1488" i="9" s="1"/>
  <c r="B1217" i="5"/>
  <c r="K1216" i="5"/>
  <c r="I1487" i="9" s="1"/>
  <c r="B1216" i="5"/>
  <c r="K1215" i="5"/>
  <c r="I1486" i="9" s="1"/>
  <c r="B1215" i="5"/>
  <c r="K1214" i="5"/>
  <c r="I1485" i="9" s="1"/>
  <c r="B1214" i="5"/>
  <c r="K1213" i="5"/>
  <c r="I1484" i="9" s="1"/>
  <c r="B1213" i="5"/>
  <c r="K1212" i="5"/>
  <c r="I1483" i="9" s="1"/>
  <c r="B1212" i="5"/>
  <c r="K1211" i="5"/>
  <c r="I1482" i="9" s="1"/>
  <c r="B1211" i="5"/>
  <c r="K1210" i="5"/>
  <c r="I1481" i="9" s="1"/>
  <c r="B1210" i="5"/>
  <c r="K1209" i="5"/>
  <c r="I1480" i="9" s="1"/>
  <c r="B1209" i="5"/>
  <c r="K1208" i="5"/>
  <c r="I1479" i="9" s="1"/>
  <c r="B1208" i="5"/>
  <c r="C1203" i="5"/>
  <c r="C1202" i="5"/>
  <c r="G1200" i="5"/>
  <c r="F1200" i="5"/>
  <c r="K1190" i="5"/>
  <c r="I1454" i="9" s="1"/>
  <c r="B1190" i="5"/>
  <c r="K1189" i="5"/>
  <c r="I1453" i="9" s="1"/>
  <c r="B1189" i="5"/>
  <c r="K1188" i="5"/>
  <c r="I1452" i="9" s="1"/>
  <c r="B1188" i="5"/>
  <c r="K1187" i="5"/>
  <c r="I1451" i="9" s="1"/>
  <c r="B1187" i="5"/>
  <c r="K1186" i="5"/>
  <c r="I1450" i="9" s="1"/>
  <c r="B1186" i="5"/>
  <c r="K1185" i="5"/>
  <c r="I1449" i="9" s="1"/>
  <c r="B1185" i="5"/>
  <c r="K1184" i="5"/>
  <c r="I1448" i="9" s="1"/>
  <c r="B1184" i="5"/>
  <c r="K1183" i="5"/>
  <c r="I1447" i="9" s="1"/>
  <c r="B1183" i="5"/>
  <c r="K1182" i="5"/>
  <c r="I1446" i="9" s="1"/>
  <c r="B1182" i="5"/>
  <c r="K1181" i="5"/>
  <c r="I1445" i="9" s="1"/>
  <c r="B1181" i="5"/>
  <c r="K1180" i="5"/>
  <c r="I1444" i="9" s="1"/>
  <c r="B1180" i="5"/>
  <c r="K1179" i="5"/>
  <c r="I1443" i="9" s="1"/>
  <c r="B1179" i="5"/>
  <c r="K1178" i="5"/>
  <c r="I1442" i="9" s="1"/>
  <c r="B1178" i="5"/>
  <c r="K1177" i="5"/>
  <c r="I1441" i="9" s="1"/>
  <c r="B1177" i="5"/>
  <c r="K1176" i="5"/>
  <c r="I1440" i="9" s="1"/>
  <c r="B1176" i="5"/>
  <c r="K1175" i="5"/>
  <c r="I1439" i="9" s="1"/>
  <c r="B1175" i="5"/>
  <c r="K1174" i="5"/>
  <c r="I1438" i="9" s="1"/>
  <c r="B1174" i="5"/>
  <c r="K1173" i="5"/>
  <c r="I1437" i="9" s="1"/>
  <c r="B1173" i="5"/>
  <c r="C1168" i="5"/>
  <c r="C1167" i="5"/>
  <c r="G1165" i="5"/>
  <c r="F1165" i="5"/>
  <c r="K1155" i="5"/>
  <c r="I1412" i="9" s="1"/>
  <c r="B1155" i="5"/>
  <c r="K1154" i="5"/>
  <c r="I1411" i="9" s="1"/>
  <c r="B1154" i="5"/>
  <c r="K1153" i="5"/>
  <c r="I1410" i="9" s="1"/>
  <c r="B1153" i="5"/>
  <c r="K1152" i="5"/>
  <c r="I1409" i="9" s="1"/>
  <c r="B1152" i="5"/>
  <c r="K1151" i="5"/>
  <c r="I1408" i="9" s="1"/>
  <c r="B1151" i="5"/>
  <c r="K1150" i="5"/>
  <c r="I1407" i="9" s="1"/>
  <c r="B1150" i="5"/>
  <c r="K1149" i="5"/>
  <c r="I1406" i="9" s="1"/>
  <c r="B1149" i="5"/>
  <c r="K1148" i="5"/>
  <c r="I1405" i="9" s="1"/>
  <c r="B1148" i="5"/>
  <c r="K1147" i="5"/>
  <c r="I1404" i="9" s="1"/>
  <c r="B1147" i="5"/>
  <c r="K1146" i="5"/>
  <c r="I1403" i="9" s="1"/>
  <c r="B1146" i="5"/>
  <c r="K1145" i="5"/>
  <c r="I1402" i="9" s="1"/>
  <c r="B1145" i="5"/>
  <c r="K1144" i="5"/>
  <c r="I1401" i="9" s="1"/>
  <c r="B1144" i="5"/>
  <c r="K1143" i="5"/>
  <c r="I1400" i="9" s="1"/>
  <c r="B1143" i="5"/>
  <c r="K1142" i="5"/>
  <c r="I1399" i="9" s="1"/>
  <c r="B1142" i="5"/>
  <c r="K1141" i="5"/>
  <c r="I1398" i="9" s="1"/>
  <c r="B1141" i="5"/>
  <c r="K1140" i="5"/>
  <c r="I1397" i="9" s="1"/>
  <c r="B1140" i="5"/>
  <c r="K1139" i="5"/>
  <c r="I1396" i="9" s="1"/>
  <c r="B1139" i="5"/>
  <c r="K1138" i="5"/>
  <c r="I1395" i="9" s="1"/>
  <c r="B1138" i="5"/>
  <c r="C1133" i="5"/>
  <c r="C1132" i="5"/>
  <c r="G1130" i="5"/>
  <c r="F1130" i="5"/>
  <c r="K1120" i="5"/>
  <c r="I1370" i="9" s="1"/>
  <c r="B1120" i="5"/>
  <c r="K1119" i="5"/>
  <c r="I1369" i="9" s="1"/>
  <c r="B1119" i="5"/>
  <c r="K1118" i="5"/>
  <c r="I1368" i="9" s="1"/>
  <c r="B1118" i="5"/>
  <c r="K1117" i="5"/>
  <c r="I1367" i="9" s="1"/>
  <c r="B1117" i="5"/>
  <c r="K1116" i="5"/>
  <c r="I1366" i="9" s="1"/>
  <c r="B1116" i="5"/>
  <c r="K1115" i="5"/>
  <c r="I1365" i="9" s="1"/>
  <c r="B1115" i="5"/>
  <c r="K1114" i="5"/>
  <c r="I1364" i="9" s="1"/>
  <c r="B1114" i="5"/>
  <c r="K1113" i="5"/>
  <c r="I1363" i="9" s="1"/>
  <c r="B1113" i="5"/>
  <c r="K1112" i="5"/>
  <c r="I1362" i="9" s="1"/>
  <c r="B1112" i="5"/>
  <c r="K1111" i="5"/>
  <c r="I1361" i="9" s="1"/>
  <c r="B1111" i="5"/>
  <c r="K1110" i="5"/>
  <c r="I1360" i="9" s="1"/>
  <c r="B1110" i="5"/>
  <c r="K1109" i="5"/>
  <c r="I1359" i="9" s="1"/>
  <c r="B1109" i="5"/>
  <c r="K1108" i="5"/>
  <c r="I1358" i="9" s="1"/>
  <c r="B1108" i="5"/>
  <c r="K1107" i="5"/>
  <c r="I1357" i="9" s="1"/>
  <c r="B1107" i="5"/>
  <c r="K1106" i="5"/>
  <c r="I1356" i="9" s="1"/>
  <c r="B1106" i="5"/>
  <c r="K1105" i="5"/>
  <c r="I1355" i="9" s="1"/>
  <c r="B1105" i="5"/>
  <c r="K1104" i="5"/>
  <c r="I1354" i="9" s="1"/>
  <c r="B1104" i="5"/>
  <c r="K1103" i="5"/>
  <c r="I1353" i="9" s="1"/>
  <c r="B1103" i="5"/>
  <c r="C1098" i="5"/>
  <c r="C1097" i="5"/>
  <c r="G1095" i="5"/>
  <c r="F1095" i="5"/>
  <c r="K1085" i="5"/>
  <c r="I1328" i="9" s="1"/>
  <c r="B1085" i="5"/>
  <c r="K1084" i="5"/>
  <c r="I1327" i="9" s="1"/>
  <c r="B1084" i="5"/>
  <c r="K1083" i="5"/>
  <c r="I1326" i="9" s="1"/>
  <c r="B1083" i="5"/>
  <c r="K1082" i="5"/>
  <c r="I1325" i="9" s="1"/>
  <c r="B1082" i="5"/>
  <c r="K1081" i="5"/>
  <c r="I1324" i="9" s="1"/>
  <c r="B1081" i="5"/>
  <c r="K1080" i="5"/>
  <c r="I1323" i="9" s="1"/>
  <c r="B1080" i="5"/>
  <c r="K1079" i="5"/>
  <c r="I1322" i="9" s="1"/>
  <c r="B1079" i="5"/>
  <c r="K1078" i="5"/>
  <c r="I1321" i="9" s="1"/>
  <c r="B1078" i="5"/>
  <c r="K1077" i="5"/>
  <c r="I1320" i="9" s="1"/>
  <c r="B1077" i="5"/>
  <c r="K1076" i="5"/>
  <c r="I1319" i="9" s="1"/>
  <c r="B1076" i="5"/>
  <c r="K1075" i="5"/>
  <c r="I1318" i="9" s="1"/>
  <c r="B1075" i="5"/>
  <c r="K1074" i="5"/>
  <c r="I1317" i="9" s="1"/>
  <c r="B1074" i="5"/>
  <c r="K1073" i="5"/>
  <c r="I1316" i="9" s="1"/>
  <c r="B1073" i="5"/>
  <c r="K1072" i="5"/>
  <c r="I1315" i="9" s="1"/>
  <c r="B1072" i="5"/>
  <c r="K1071" i="5"/>
  <c r="I1314" i="9" s="1"/>
  <c r="B1071" i="5"/>
  <c r="K1070" i="5"/>
  <c r="I1313" i="9" s="1"/>
  <c r="B1070" i="5"/>
  <c r="K1069" i="5"/>
  <c r="I1312" i="9" s="1"/>
  <c r="B1069" i="5"/>
  <c r="K1068" i="5"/>
  <c r="I1311" i="9" s="1"/>
  <c r="B1068" i="5"/>
  <c r="C1063" i="5"/>
  <c r="C1062" i="5"/>
  <c r="G1060" i="5"/>
  <c r="F1060" i="5"/>
  <c r="K1050" i="5"/>
  <c r="I1286" i="9" s="1"/>
  <c r="B1050" i="5"/>
  <c r="K1049" i="5"/>
  <c r="I1285" i="9" s="1"/>
  <c r="B1049" i="5"/>
  <c r="K1048" i="5"/>
  <c r="I1284" i="9" s="1"/>
  <c r="B1048" i="5"/>
  <c r="K1047" i="5"/>
  <c r="I1283" i="9" s="1"/>
  <c r="B1047" i="5"/>
  <c r="K1046" i="5"/>
  <c r="I1282" i="9" s="1"/>
  <c r="B1046" i="5"/>
  <c r="K1045" i="5"/>
  <c r="I1281" i="9" s="1"/>
  <c r="B1045" i="5"/>
  <c r="K1044" i="5"/>
  <c r="I1280" i="9" s="1"/>
  <c r="B1044" i="5"/>
  <c r="K1043" i="5"/>
  <c r="I1279" i="9" s="1"/>
  <c r="B1043" i="5"/>
  <c r="K1042" i="5"/>
  <c r="I1278" i="9" s="1"/>
  <c r="B1042" i="5"/>
  <c r="K1041" i="5"/>
  <c r="I1277" i="9" s="1"/>
  <c r="B1041" i="5"/>
  <c r="K1040" i="5"/>
  <c r="I1276" i="9" s="1"/>
  <c r="B1040" i="5"/>
  <c r="K1039" i="5"/>
  <c r="I1275" i="9" s="1"/>
  <c r="B1039" i="5"/>
  <c r="K1038" i="5"/>
  <c r="I1274" i="9" s="1"/>
  <c r="B1038" i="5"/>
  <c r="K1037" i="5"/>
  <c r="I1273" i="9" s="1"/>
  <c r="B1037" i="5"/>
  <c r="K1036" i="5"/>
  <c r="I1272" i="9" s="1"/>
  <c r="B1036" i="5"/>
  <c r="K1035" i="5"/>
  <c r="I1271" i="9" s="1"/>
  <c r="B1035" i="5"/>
  <c r="K1034" i="5"/>
  <c r="I1270" i="9" s="1"/>
  <c r="B1034" i="5"/>
  <c r="K1033" i="5"/>
  <c r="I1269" i="9" s="1"/>
  <c r="B1033" i="5"/>
  <c r="C1028" i="5"/>
  <c r="C1027" i="5"/>
  <c r="G1025" i="5"/>
  <c r="F1025" i="5"/>
  <c r="K1015" i="5"/>
  <c r="I1244" i="9" s="1"/>
  <c r="B1015" i="5"/>
  <c r="K1014" i="5"/>
  <c r="I1243" i="9" s="1"/>
  <c r="B1014" i="5"/>
  <c r="K1013" i="5"/>
  <c r="I1242" i="9" s="1"/>
  <c r="B1013" i="5"/>
  <c r="K1012" i="5"/>
  <c r="I1241" i="9" s="1"/>
  <c r="B1012" i="5"/>
  <c r="K1011" i="5"/>
  <c r="I1240" i="9" s="1"/>
  <c r="B1011" i="5"/>
  <c r="K1010" i="5"/>
  <c r="I1239" i="9" s="1"/>
  <c r="B1010" i="5"/>
  <c r="K1009" i="5"/>
  <c r="I1238" i="9" s="1"/>
  <c r="B1009" i="5"/>
  <c r="K1008" i="5"/>
  <c r="I1237" i="9" s="1"/>
  <c r="B1008" i="5"/>
  <c r="K1007" i="5"/>
  <c r="I1236" i="9" s="1"/>
  <c r="B1007" i="5"/>
  <c r="K1006" i="5"/>
  <c r="I1235" i="9" s="1"/>
  <c r="B1006" i="5"/>
  <c r="K1005" i="5"/>
  <c r="I1234" i="9" s="1"/>
  <c r="B1005" i="5"/>
  <c r="K1004" i="5"/>
  <c r="I1233" i="9" s="1"/>
  <c r="B1004" i="5"/>
  <c r="K1003" i="5"/>
  <c r="I1232" i="9" s="1"/>
  <c r="B1003" i="5"/>
  <c r="K1002" i="5"/>
  <c r="I1231" i="9" s="1"/>
  <c r="B1002" i="5"/>
  <c r="K1001" i="5"/>
  <c r="I1230" i="9" s="1"/>
  <c r="B1001" i="5"/>
  <c r="K1000" i="5"/>
  <c r="I1229" i="9" s="1"/>
  <c r="B1000" i="5"/>
  <c r="K999" i="5"/>
  <c r="I1228" i="9" s="1"/>
  <c r="B999" i="5"/>
  <c r="K998" i="5"/>
  <c r="I1227" i="9" s="1"/>
  <c r="B998" i="5"/>
  <c r="C993" i="5"/>
  <c r="C992" i="5"/>
  <c r="G990" i="5"/>
  <c r="F990" i="5"/>
  <c r="K980" i="5"/>
  <c r="I1202" i="9" s="1"/>
  <c r="B980" i="5"/>
  <c r="K979" i="5"/>
  <c r="I1201" i="9" s="1"/>
  <c r="B979" i="5"/>
  <c r="K978" i="5"/>
  <c r="I1200" i="9" s="1"/>
  <c r="B978" i="5"/>
  <c r="K977" i="5"/>
  <c r="I1199" i="9" s="1"/>
  <c r="B977" i="5"/>
  <c r="K976" i="5"/>
  <c r="I1198" i="9" s="1"/>
  <c r="B976" i="5"/>
  <c r="K975" i="5"/>
  <c r="I1197" i="9" s="1"/>
  <c r="B975" i="5"/>
  <c r="K974" i="5"/>
  <c r="I1196" i="9" s="1"/>
  <c r="B974" i="5"/>
  <c r="K973" i="5"/>
  <c r="I1195" i="9" s="1"/>
  <c r="B973" i="5"/>
  <c r="K972" i="5"/>
  <c r="I1194" i="9" s="1"/>
  <c r="B972" i="5"/>
  <c r="K971" i="5"/>
  <c r="I1193" i="9" s="1"/>
  <c r="B971" i="5"/>
  <c r="K970" i="5"/>
  <c r="I1192" i="9" s="1"/>
  <c r="B970" i="5"/>
  <c r="K969" i="5"/>
  <c r="I1191" i="9" s="1"/>
  <c r="B969" i="5"/>
  <c r="K968" i="5"/>
  <c r="I1190" i="9" s="1"/>
  <c r="B968" i="5"/>
  <c r="K967" i="5"/>
  <c r="I1189" i="9" s="1"/>
  <c r="B967" i="5"/>
  <c r="K966" i="5"/>
  <c r="I1188" i="9" s="1"/>
  <c r="B966" i="5"/>
  <c r="K965" i="5"/>
  <c r="I1187" i="9" s="1"/>
  <c r="B965" i="5"/>
  <c r="K964" i="5"/>
  <c r="I1186" i="9" s="1"/>
  <c r="B964" i="5"/>
  <c r="K963" i="5"/>
  <c r="I1185" i="9" s="1"/>
  <c r="B963" i="5"/>
  <c r="C958" i="5"/>
  <c r="C957" i="5"/>
  <c r="G955" i="5"/>
  <c r="F955" i="5"/>
  <c r="K946" i="5"/>
  <c r="I1160" i="9" s="1"/>
  <c r="B946" i="5"/>
  <c r="K945" i="5"/>
  <c r="I1159" i="9" s="1"/>
  <c r="B945" i="5"/>
  <c r="K944" i="5"/>
  <c r="I1158" i="9" s="1"/>
  <c r="B944" i="5"/>
  <c r="K943" i="5"/>
  <c r="I1157" i="9" s="1"/>
  <c r="B943" i="5"/>
  <c r="K942" i="5"/>
  <c r="I1156" i="9" s="1"/>
  <c r="B942" i="5"/>
  <c r="K941" i="5"/>
  <c r="I1155" i="9" s="1"/>
  <c r="B941" i="5"/>
  <c r="K940" i="5"/>
  <c r="I1154" i="9" s="1"/>
  <c r="B940" i="5"/>
  <c r="K939" i="5"/>
  <c r="I1153" i="9" s="1"/>
  <c r="B939" i="5"/>
  <c r="K938" i="5"/>
  <c r="I1152" i="9" s="1"/>
  <c r="B938" i="5"/>
  <c r="K937" i="5"/>
  <c r="I1151" i="9" s="1"/>
  <c r="B937" i="5"/>
  <c r="K936" i="5"/>
  <c r="I1150" i="9" s="1"/>
  <c r="B936" i="5"/>
  <c r="K935" i="5"/>
  <c r="I1149" i="9" s="1"/>
  <c r="B935" i="5"/>
  <c r="K934" i="5"/>
  <c r="I1148" i="9" s="1"/>
  <c r="B934" i="5"/>
  <c r="K933" i="5"/>
  <c r="I1147" i="9" s="1"/>
  <c r="B933" i="5"/>
  <c r="K932" i="5"/>
  <c r="I1146" i="9" s="1"/>
  <c r="B932" i="5"/>
  <c r="K931" i="5"/>
  <c r="I1145" i="9" s="1"/>
  <c r="B931" i="5"/>
  <c r="K930" i="5"/>
  <c r="I1144" i="9" s="1"/>
  <c r="B930" i="5"/>
  <c r="K929" i="5"/>
  <c r="I1143" i="9" s="1"/>
  <c r="B929" i="5"/>
  <c r="C924" i="5"/>
  <c r="C923" i="5"/>
  <c r="G921" i="5"/>
  <c r="F921" i="5"/>
  <c r="K912" i="5"/>
  <c r="I1118" i="9" s="1"/>
  <c r="B912" i="5"/>
  <c r="K911" i="5"/>
  <c r="I1117" i="9" s="1"/>
  <c r="B911" i="5"/>
  <c r="K910" i="5"/>
  <c r="I1116" i="9" s="1"/>
  <c r="B910" i="5"/>
  <c r="K909" i="5"/>
  <c r="I1115" i="9" s="1"/>
  <c r="B909" i="5"/>
  <c r="K908" i="5"/>
  <c r="I1114" i="9" s="1"/>
  <c r="B908" i="5"/>
  <c r="K907" i="5"/>
  <c r="I1113" i="9" s="1"/>
  <c r="B907" i="5"/>
  <c r="K906" i="5"/>
  <c r="I1112" i="9" s="1"/>
  <c r="B906" i="5"/>
  <c r="K905" i="5"/>
  <c r="I1111" i="9" s="1"/>
  <c r="B905" i="5"/>
  <c r="K904" i="5"/>
  <c r="I1110" i="9" s="1"/>
  <c r="B904" i="5"/>
  <c r="K903" i="5"/>
  <c r="I1109" i="9" s="1"/>
  <c r="B903" i="5"/>
  <c r="K902" i="5"/>
  <c r="I1108" i="9" s="1"/>
  <c r="B902" i="5"/>
  <c r="K901" i="5"/>
  <c r="I1107" i="9" s="1"/>
  <c r="B901" i="5"/>
  <c r="K900" i="5"/>
  <c r="I1106" i="9" s="1"/>
  <c r="B900" i="5"/>
  <c r="K899" i="5"/>
  <c r="I1105" i="9" s="1"/>
  <c r="B899" i="5"/>
  <c r="K898" i="5"/>
  <c r="I1104" i="9" s="1"/>
  <c r="B898" i="5"/>
  <c r="K897" i="5"/>
  <c r="I1103" i="9" s="1"/>
  <c r="B897" i="5"/>
  <c r="K896" i="5"/>
  <c r="I1102" i="9" s="1"/>
  <c r="B896" i="5"/>
  <c r="K895" i="5"/>
  <c r="I1101" i="9" s="1"/>
  <c r="B895" i="5"/>
  <c r="C890" i="5"/>
  <c r="C889" i="5"/>
  <c r="G887" i="5"/>
  <c r="F887" i="5"/>
  <c r="K878" i="5"/>
  <c r="I1076" i="9" s="1"/>
  <c r="B878" i="5"/>
  <c r="K877" i="5"/>
  <c r="I1075" i="9" s="1"/>
  <c r="B877" i="5"/>
  <c r="K876" i="5"/>
  <c r="I1074" i="9" s="1"/>
  <c r="B876" i="5"/>
  <c r="K875" i="5"/>
  <c r="I1073" i="9" s="1"/>
  <c r="B875" i="5"/>
  <c r="K874" i="5"/>
  <c r="I1072" i="9" s="1"/>
  <c r="B874" i="5"/>
  <c r="K873" i="5"/>
  <c r="I1071" i="9" s="1"/>
  <c r="B873" i="5"/>
  <c r="K872" i="5"/>
  <c r="I1070" i="9" s="1"/>
  <c r="B872" i="5"/>
  <c r="K871" i="5"/>
  <c r="I1069" i="9" s="1"/>
  <c r="B871" i="5"/>
  <c r="K870" i="5"/>
  <c r="I1068" i="9" s="1"/>
  <c r="B870" i="5"/>
  <c r="K869" i="5"/>
  <c r="I1067" i="9" s="1"/>
  <c r="B869" i="5"/>
  <c r="K868" i="5"/>
  <c r="I1066" i="9" s="1"/>
  <c r="B868" i="5"/>
  <c r="K867" i="5"/>
  <c r="I1065" i="9" s="1"/>
  <c r="B867" i="5"/>
  <c r="K866" i="5"/>
  <c r="I1064" i="9" s="1"/>
  <c r="B866" i="5"/>
  <c r="K865" i="5"/>
  <c r="I1063" i="9" s="1"/>
  <c r="B865" i="5"/>
  <c r="K864" i="5"/>
  <c r="I1062" i="9" s="1"/>
  <c r="B864" i="5"/>
  <c r="K863" i="5"/>
  <c r="I1061" i="9" s="1"/>
  <c r="B863" i="5"/>
  <c r="K862" i="5"/>
  <c r="I1060" i="9" s="1"/>
  <c r="B862" i="5"/>
  <c r="K861" i="5"/>
  <c r="I1059" i="9" s="1"/>
  <c r="B861" i="5"/>
  <c r="C856" i="5"/>
  <c r="C855" i="5"/>
  <c r="G853" i="5"/>
  <c r="F853" i="5"/>
  <c r="K843" i="5"/>
  <c r="I1034" i="9" s="1"/>
  <c r="B843" i="5"/>
  <c r="K842" i="5"/>
  <c r="I1033" i="9" s="1"/>
  <c r="B842" i="5"/>
  <c r="K841" i="5"/>
  <c r="I1032" i="9" s="1"/>
  <c r="B841" i="5"/>
  <c r="K840" i="5"/>
  <c r="I1031" i="9" s="1"/>
  <c r="B840" i="5"/>
  <c r="K839" i="5"/>
  <c r="I1030" i="9" s="1"/>
  <c r="B839" i="5"/>
  <c r="K838" i="5"/>
  <c r="I1029" i="9" s="1"/>
  <c r="B838" i="5"/>
  <c r="K837" i="5"/>
  <c r="I1028" i="9" s="1"/>
  <c r="B837" i="5"/>
  <c r="K836" i="5"/>
  <c r="I1027" i="9" s="1"/>
  <c r="B836" i="5"/>
  <c r="K835" i="5"/>
  <c r="I1026" i="9" s="1"/>
  <c r="B835" i="5"/>
  <c r="K834" i="5"/>
  <c r="I1025" i="9" s="1"/>
  <c r="B834" i="5"/>
  <c r="K833" i="5"/>
  <c r="I1024" i="9" s="1"/>
  <c r="B833" i="5"/>
  <c r="K832" i="5"/>
  <c r="I1023" i="9" s="1"/>
  <c r="B832" i="5"/>
  <c r="K831" i="5"/>
  <c r="I1022" i="9" s="1"/>
  <c r="B831" i="5"/>
  <c r="K830" i="5"/>
  <c r="I1021" i="9" s="1"/>
  <c r="B830" i="5"/>
  <c r="K829" i="5"/>
  <c r="I1020" i="9" s="1"/>
  <c r="B829" i="5"/>
  <c r="K828" i="5"/>
  <c r="I1019" i="9" s="1"/>
  <c r="B828" i="5"/>
  <c r="K827" i="5"/>
  <c r="I1018" i="9" s="1"/>
  <c r="B827" i="5"/>
  <c r="K826" i="5"/>
  <c r="I1017" i="9" s="1"/>
  <c r="B826" i="5"/>
  <c r="C821" i="5"/>
  <c r="C820" i="5"/>
  <c r="G818" i="5"/>
  <c r="F818" i="5"/>
  <c r="K810" i="5"/>
  <c r="I992" i="9" s="1"/>
  <c r="B810" i="5"/>
  <c r="K809" i="5"/>
  <c r="I991" i="9" s="1"/>
  <c r="B809" i="5"/>
  <c r="K808" i="5"/>
  <c r="I990" i="9" s="1"/>
  <c r="B808" i="5"/>
  <c r="K807" i="5"/>
  <c r="I989" i="9" s="1"/>
  <c r="B807" i="5"/>
  <c r="K806" i="5"/>
  <c r="I988" i="9" s="1"/>
  <c r="B806" i="5"/>
  <c r="K805" i="5"/>
  <c r="I987" i="9" s="1"/>
  <c r="B805" i="5"/>
  <c r="K804" i="5"/>
  <c r="I986" i="9" s="1"/>
  <c r="B804" i="5"/>
  <c r="K803" i="5"/>
  <c r="I985" i="9" s="1"/>
  <c r="B803" i="5"/>
  <c r="K802" i="5"/>
  <c r="I984" i="9" s="1"/>
  <c r="B802" i="5"/>
  <c r="K801" i="5"/>
  <c r="I983" i="9" s="1"/>
  <c r="B801" i="5"/>
  <c r="K800" i="5"/>
  <c r="I982" i="9" s="1"/>
  <c r="B800" i="5"/>
  <c r="K799" i="5"/>
  <c r="I981" i="9" s="1"/>
  <c r="B799" i="5"/>
  <c r="K798" i="5"/>
  <c r="I980" i="9" s="1"/>
  <c r="B798" i="5"/>
  <c r="K797" i="5"/>
  <c r="I979" i="9" s="1"/>
  <c r="B797" i="5"/>
  <c r="K796" i="5"/>
  <c r="I978" i="9" s="1"/>
  <c r="B796" i="5"/>
  <c r="K795" i="5"/>
  <c r="I977" i="9" s="1"/>
  <c r="B795" i="5"/>
  <c r="K794" i="5"/>
  <c r="I976" i="9" s="1"/>
  <c r="B794" i="5"/>
  <c r="K793" i="5"/>
  <c r="I975" i="9" s="1"/>
  <c r="B793" i="5"/>
  <c r="C788" i="5"/>
  <c r="C787" i="5"/>
  <c r="G785" i="5"/>
  <c r="F785" i="5"/>
  <c r="K776" i="5"/>
  <c r="I950" i="9" s="1"/>
  <c r="B776" i="5"/>
  <c r="K775" i="5"/>
  <c r="I949" i="9" s="1"/>
  <c r="B775" i="5"/>
  <c r="K774" i="5"/>
  <c r="I948" i="9" s="1"/>
  <c r="B774" i="5"/>
  <c r="K773" i="5"/>
  <c r="I947" i="9" s="1"/>
  <c r="B773" i="5"/>
  <c r="K772" i="5"/>
  <c r="I946" i="9" s="1"/>
  <c r="B772" i="5"/>
  <c r="K771" i="5"/>
  <c r="I945" i="9" s="1"/>
  <c r="B771" i="5"/>
  <c r="K770" i="5"/>
  <c r="I944" i="9" s="1"/>
  <c r="B770" i="5"/>
  <c r="K769" i="5"/>
  <c r="I943" i="9" s="1"/>
  <c r="B769" i="5"/>
  <c r="K768" i="5"/>
  <c r="I942" i="9" s="1"/>
  <c r="B768" i="5"/>
  <c r="K767" i="5"/>
  <c r="I941" i="9" s="1"/>
  <c r="B767" i="5"/>
  <c r="K766" i="5"/>
  <c r="I940" i="9" s="1"/>
  <c r="B766" i="5"/>
  <c r="K765" i="5"/>
  <c r="I939" i="9" s="1"/>
  <c r="B765" i="5"/>
  <c r="K764" i="5"/>
  <c r="I938" i="9" s="1"/>
  <c r="B764" i="5"/>
  <c r="K763" i="5"/>
  <c r="I937" i="9" s="1"/>
  <c r="B763" i="5"/>
  <c r="K762" i="5"/>
  <c r="I936" i="9" s="1"/>
  <c r="B762" i="5"/>
  <c r="K761" i="5"/>
  <c r="I935" i="9" s="1"/>
  <c r="B761" i="5"/>
  <c r="K760" i="5"/>
  <c r="I934" i="9" s="1"/>
  <c r="B760" i="5"/>
  <c r="K759" i="5"/>
  <c r="I933" i="9" s="1"/>
  <c r="B759" i="5"/>
  <c r="C754" i="5"/>
  <c r="C753" i="5"/>
  <c r="G751" i="5"/>
  <c r="F751" i="5"/>
  <c r="K742" i="5"/>
  <c r="I908" i="9" s="1"/>
  <c r="B742" i="5"/>
  <c r="K741" i="5"/>
  <c r="I907" i="9" s="1"/>
  <c r="B741" i="5"/>
  <c r="K740" i="5"/>
  <c r="I906" i="9" s="1"/>
  <c r="B740" i="5"/>
  <c r="K739" i="5"/>
  <c r="I905" i="9" s="1"/>
  <c r="B739" i="5"/>
  <c r="K738" i="5"/>
  <c r="I904" i="9" s="1"/>
  <c r="B738" i="5"/>
  <c r="K737" i="5"/>
  <c r="I903" i="9" s="1"/>
  <c r="B737" i="5"/>
  <c r="K736" i="5"/>
  <c r="I902" i="9" s="1"/>
  <c r="B736" i="5"/>
  <c r="K735" i="5"/>
  <c r="I901" i="9" s="1"/>
  <c r="B735" i="5"/>
  <c r="K734" i="5"/>
  <c r="I900" i="9" s="1"/>
  <c r="B734" i="5"/>
  <c r="K733" i="5"/>
  <c r="I899" i="9" s="1"/>
  <c r="B733" i="5"/>
  <c r="K732" i="5"/>
  <c r="I898" i="9" s="1"/>
  <c r="B732" i="5"/>
  <c r="K731" i="5"/>
  <c r="I897" i="9" s="1"/>
  <c r="B731" i="5"/>
  <c r="K730" i="5"/>
  <c r="I896" i="9" s="1"/>
  <c r="B730" i="5"/>
  <c r="K729" i="5"/>
  <c r="I895" i="9" s="1"/>
  <c r="B729" i="5"/>
  <c r="K728" i="5"/>
  <c r="I894" i="9" s="1"/>
  <c r="B728" i="5"/>
  <c r="K727" i="5"/>
  <c r="I893" i="9" s="1"/>
  <c r="B727" i="5"/>
  <c r="K726" i="5"/>
  <c r="I892" i="9" s="1"/>
  <c r="B726" i="5"/>
  <c r="K725" i="5"/>
  <c r="I891" i="9" s="1"/>
  <c r="B725" i="5"/>
  <c r="C720" i="5"/>
  <c r="C719" i="5"/>
  <c r="G717" i="5"/>
  <c r="F717" i="5"/>
  <c r="K708" i="5"/>
  <c r="I866" i="9" s="1"/>
  <c r="B708" i="5"/>
  <c r="K707" i="5"/>
  <c r="I865" i="9" s="1"/>
  <c r="B707" i="5"/>
  <c r="K706" i="5"/>
  <c r="I864" i="9" s="1"/>
  <c r="B706" i="5"/>
  <c r="K705" i="5"/>
  <c r="I863" i="9" s="1"/>
  <c r="B705" i="5"/>
  <c r="K704" i="5"/>
  <c r="I862" i="9" s="1"/>
  <c r="B704" i="5"/>
  <c r="K703" i="5"/>
  <c r="I861" i="9" s="1"/>
  <c r="B703" i="5"/>
  <c r="K702" i="5"/>
  <c r="I860" i="9" s="1"/>
  <c r="B702" i="5"/>
  <c r="K701" i="5"/>
  <c r="I859" i="9" s="1"/>
  <c r="B701" i="5"/>
  <c r="K700" i="5"/>
  <c r="I858" i="9" s="1"/>
  <c r="B700" i="5"/>
  <c r="K699" i="5"/>
  <c r="I857" i="9" s="1"/>
  <c r="B699" i="5"/>
  <c r="K698" i="5"/>
  <c r="I856" i="9" s="1"/>
  <c r="B698" i="5"/>
  <c r="K697" i="5"/>
  <c r="I855" i="9" s="1"/>
  <c r="B697" i="5"/>
  <c r="K696" i="5"/>
  <c r="I854" i="9" s="1"/>
  <c r="B696" i="5"/>
  <c r="K695" i="5"/>
  <c r="I853" i="9" s="1"/>
  <c r="B695" i="5"/>
  <c r="K694" i="5"/>
  <c r="I852" i="9" s="1"/>
  <c r="B694" i="5"/>
  <c r="K693" i="5"/>
  <c r="I851" i="9" s="1"/>
  <c r="B693" i="5"/>
  <c r="K692" i="5"/>
  <c r="I850" i="9" s="1"/>
  <c r="B692" i="5"/>
  <c r="K691" i="5"/>
  <c r="I849" i="9" s="1"/>
  <c r="B691" i="5"/>
  <c r="C686" i="5"/>
  <c r="C685" i="5"/>
  <c r="G683" i="5"/>
  <c r="F683" i="5"/>
  <c r="K674" i="5"/>
  <c r="I824" i="9" s="1"/>
  <c r="B674" i="5"/>
  <c r="K673" i="5"/>
  <c r="I823" i="9" s="1"/>
  <c r="B673" i="5"/>
  <c r="K672" i="5"/>
  <c r="I822" i="9" s="1"/>
  <c r="B672" i="5"/>
  <c r="K671" i="5"/>
  <c r="I821" i="9" s="1"/>
  <c r="B671" i="5"/>
  <c r="K670" i="5"/>
  <c r="I820" i="9" s="1"/>
  <c r="B670" i="5"/>
  <c r="K669" i="5"/>
  <c r="I819" i="9" s="1"/>
  <c r="B669" i="5"/>
  <c r="K668" i="5"/>
  <c r="I818" i="9" s="1"/>
  <c r="B668" i="5"/>
  <c r="K667" i="5"/>
  <c r="I817" i="9" s="1"/>
  <c r="B667" i="5"/>
  <c r="K666" i="5"/>
  <c r="I816" i="9" s="1"/>
  <c r="B666" i="5"/>
  <c r="K665" i="5"/>
  <c r="I815" i="9" s="1"/>
  <c r="B665" i="5"/>
  <c r="K664" i="5"/>
  <c r="I814" i="9" s="1"/>
  <c r="B664" i="5"/>
  <c r="K663" i="5"/>
  <c r="I813" i="9" s="1"/>
  <c r="B663" i="5"/>
  <c r="K662" i="5"/>
  <c r="I812" i="9" s="1"/>
  <c r="B662" i="5"/>
  <c r="K661" i="5"/>
  <c r="I811" i="9" s="1"/>
  <c r="B661" i="5"/>
  <c r="K660" i="5"/>
  <c r="I810" i="9" s="1"/>
  <c r="B660" i="5"/>
  <c r="K659" i="5"/>
  <c r="I809" i="9" s="1"/>
  <c r="B659" i="5"/>
  <c r="K658" i="5"/>
  <c r="I808" i="9" s="1"/>
  <c r="B658" i="5"/>
  <c r="K657" i="5"/>
  <c r="I807" i="9" s="1"/>
  <c r="B657" i="5"/>
  <c r="C652" i="5"/>
  <c r="C651" i="5"/>
  <c r="G649" i="5"/>
  <c r="F649" i="5"/>
  <c r="K639" i="5"/>
  <c r="I782" i="9" s="1"/>
  <c r="B639" i="5"/>
  <c r="K638" i="5"/>
  <c r="I781" i="9" s="1"/>
  <c r="B638" i="5"/>
  <c r="K637" i="5"/>
  <c r="I780" i="9" s="1"/>
  <c r="B637" i="5"/>
  <c r="K636" i="5"/>
  <c r="I779" i="9" s="1"/>
  <c r="B636" i="5"/>
  <c r="K635" i="5"/>
  <c r="I778" i="9" s="1"/>
  <c r="B635" i="5"/>
  <c r="K634" i="5"/>
  <c r="I777" i="9" s="1"/>
  <c r="B634" i="5"/>
  <c r="K633" i="5"/>
  <c r="I776" i="9" s="1"/>
  <c r="B633" i="5"/>
  <c r="K632" i="5"/>
  <c r="I775" i="9" s="1"/>
  <c r="B632" i="5"/>
  <c r="K631" i="5"/>
  <c r="I774" i="9" s="1"/>
  <c r="B631" i="5"/>
  <c r="K630" i="5"/>
  <c r="I773" i="9" s="1"/>
  <c r="B630" i="5"/>
  <c r="K629" i="5"/>
  <c r="I772" i="9" s="1"/>
  <c r="B629" i="5"/>
  <c r="K628" i="5"/>
  <c r="I771" i="9" s="1"/>
  <c r="B628" i="5"/>
  <c r="K627" i="5"/>
  <c r="I770" i="9" s="1"/>
  <c r="B627" i="5"/>
  <c r="K626" i="5"/>
  <c r="I769" i="9" s="1"/>
  <c r="B626" i="5"/>
  <c r="K625" i="5"/>
  <c r="I768" i="9" s="1"/>
  <c r="B625" i="5"/>
  <c r="K624" i="5"/>
  <c r="I767" i="9" s="1"/>
  <c r="B624" i="5"/>
  <c r="K623" i="5"/>
  <c r="I766" i="9" s="1"/>
  <c r="B623" i="5"/>
  <c r="K622" i="5"/>
  <c r="I765" i="9" s="1"/>
  <c r="B622" i="5"/>
  <c r="C617" i="5"/>
  <c r="C616" i="5"/>
  <c r="G614" i="5"/>
  <c r="F614" i="5"/>
  <c r="K606" i="5"/>
  <c r="I740" i="9" s="1"/>
  <c r="B606" i="5"/>
  <c r="K605" i="5"/>
  <c r="I739" i="9" s="1"/>
  <c r="B605" i="5"/>
  <c r="K604" i="5"/>
  <c r="I738" i="9" s="1"/>
  <c r="B604" i="5"/>
  <c r="K603" i="5"/>
  <c r="I737" i="9" s="1"/>
  <c r="B603" i="5"/>
  <c r="K602" i="5"/>
  <c r="I736" i="9" s="1"/>
  <c r="B602" i="5"/>
  <c r="K601" i="5"/>
  <c r="I735" i="9" s="1"/>
  <c r="B601" i="5"/>
  <c r="K600" i="5"/>
  <c r="I734" i="9" s="1"/>
  <c r="B600" i="5"/>
  <c r="K599" i="5"/>
  <c r="I733" i="9" s="1"/>
  <c r="B599" i="5"/>
  <c r="K598" i="5"/>
  <c r="I732" i="9" s="1"/>
  <c r="B598" i="5"/>
  <c r="K597" i="5"/>
  <c r="I731" i="9" s="1"/>
  <c r="B597" i="5"/>
  <c r="K596" i="5"/>
  <c r="I730" i="9" s="1"/>
  <c r="B596" i="5"/>
  <c r="K595" i="5"/>
  <c r="I729" i="9" s="1"/>
  <c r="B595" i="5"/>
  <c r="K594" i="5"/>
  <c r="I728" i="9" s="1"/>
  <c r="B594" i="5"/>
  <c r="K593" i="5"/>
  <c r="I727" i="9" s="1"/>
  <c r="B593" i="5"/>
  <c r="K592" i="5"/>
  <c r="I726" i="9" s="1"/>
  <c r="B592" i="5"/>
  <c r="K591" i="5"/>
  <c r="I725" i="9" s="1"/>
  <c r="B591" i="5"/>
  <c r="K590" i="5"/>
  <c r="I724" i="9" s="1"/>
  <c r="B590" i="5"/>
  <c r="K589" i="5"/>
  <c r="I723" i="9" s="1"/>
  <c r="B589" i="5"/>
  <c r="C584" i="5"/>
  <c r="C583" i="5"/>
  <c r="G581" i="5"/>
  <c r="F581" i="5"/>
  <c r="K572" i="5"/>
  <c r="I698" i="9" s="1"/>
  <c r="B572" i="5"/>
  <c r="K571" i="5"/>
  <c r="I697" i="9" s="1"/>
  <c r="B571" i="5"/>
  <c r="K570" i="5"/>
  <c r="I696" i="9" s="1"/>
  <c r="B570" i="5"/>
  <c r="K569" i="5"/>
  <c r="I695" i="9" s="1"/>
  <c r="B569" i="5"/>
  <c r="K568" i="5"/>
  <c r="I694" i="9" s="1"/>
  <c r="B568" i="5"/>
  <c r="K567" i="5"/>
  <c r="I693" i="9" s="1"/>
  <c r="B567" i="5"/>
  <c r="K566" i="5"/>
  <c r="I692" i="9" s="1"/>
  <c r="B566" i="5"/>
  <c r="K565" i="5"/>
  <c r="I691" i="9" s="1"/>
  <c r="B565" i="5"/>
  <c r="K564" i="5"/>
  <c r="I690" i="9" s="1"/>
  <c r="B564" i="5"/>
  <c r="K563" i="5"/>
  <c r="I689" i="9" s="1"/>
  <c r="B563" i="5"/>
  <c r="K562" i="5"/>
  <c r="I688" i="9" s="1"/>
  <c r="B562" i="5"/>
  <c r="K561" i="5"/>
  <c r="I687" i="9" s="1"/>
  <c r="B561" i="5"/>
  <c r="K560" i="5"/>
  <c r="I686" i="9" s="1"/>
  <c r="B560" i="5"/>
  <c r="K559" i="5"/>
  <c r="I685" i="9" s="1"/>
  <c r="B559" i="5"/>
  <c r="K558" i="5"/>
  <c r="I684" i="9" s="1"/>
  <c r="B558" i="5"/>
  <c r="K557" i="5"/>
  <c r="I683" i="9" s="1"/>
  <c r="B557" i="5"/>
  <c r="K556" i="5"/>
  <c r="I682" i="9" s="1"/>
  <c r="B556" i="5"/>
  <c r="K555" i="5"/>
  <c r="I681" i="9" s="1"/>
  <c r="B555" i="5"/>
  <c r="C550" i="5"/>
  <c r="C549" i="5"/>
  <c r="G547" i="5"/>
  <c r="F547" i="5"/>
  <c r="K538" i="5"/>
  <c r="I656" i="9" s="1"/>
  <c r="B538" i="5"/>
  <c r="K537" i="5"/>
  <c r="I655" i="9" s="1"/>
  <c r="B537" i="5"/>
  <c r="K536" i="5"/>
  <c r="I654" i="9" s="1"/>
  <c r="B536" i="5"/>
  <c r="K535" i="5"/>
  <c r="I653" i="9" s="1"/>
  <c r="B535" i="5"/>
  <c r="K534" i="5"/>
  <c r="I652" i="9" s="1"/>
  <c r="B534" i="5"/>
  <c r="K533" i="5"/>
  <c r="I651" i="9" s="1"/>
  <c r="B533" i="5"/>
  <c r="K532" i="5"/>
  <c r="I650" i="9" s="1"/>
  <c r="B532" i="5"/>
  <c r="K531" i="5"/>
  <c r="I649" i="9" s="1"/>
  <c r="B531" i="5"/>
  <c r="K530" i="5"/>
  <c r="I648" i="9" s="1"/>
  <c r="B530" i="5"/>
  <c r="K529" i="5"/>
  <c r="I647" i="9" s="1"/>
  <c r="B529" i="5"/>
  <c r="K528" i="5"/>
  <c r="I646" i="9" s="1"/>
  <c r="B528" i="5"/>
  <c r="K527" i="5"/>
  <c r="I645" i="9" s="1"/>
  <c r="B527" i="5"/>
  <c r="K526" i="5"/>
  <c r="I644" i="9" s="1"/>
  <c r="B526" i="5"/>
  <c r="K525" i="5"/>
  <c r="I643" i="9" s="1"/>
  <c r="B525" i="5"/>
  <c r="K524" i="5"/>
  <c r="I642" i="9" s="1"/>
  <c r="B524" i="5"/>
  <c r="K523" i="5"/>
  <c r="I641" i="9" s="1"/>
  <c r="B523" i="5"/>
  <c r="K522" i="5"/>
  <c r="I640" i="9" s="1"/>
  <c r="B522" i="5"/>
  <c r="K521" i="5"/>
  <c r="I639" i="9" s="1"/>
  <c r="B521" i="5"/>
  <c r="C516" i="5"/>
  <c r="C515" i="5"/>
  <c r="G513" i="5"/>
  <c r="F513" i="5"/>
  <c r="K504" i="5"/>
  <c r="I614" i="9" s="1"/>
  <c r="B504" i="5"/>
  <c r="K503" i="5"/>
  <c r="I613" i="9" s="1"/>
  <c r="B503" i="5"/>
  <c r="K502" i="5"/>
  <c r="I612" i="9" s="1"/>
  <c r="B502" i="5"/>
  <c r="K501" i="5"/>
  <c r="I611" i="9" s="1"/>
  <c r="B501" i="5"/>
  <c r="K500" i="5"/>
  <c r="I610" i="9" s="1"/>
  <c r="B500" i="5"/>
  <c r="K499" i="5"/>
  <c r="I609" i="9" s="1"/>
  <c r="B499" i="5"/>
  <c r="K498" i="5"/>
  <c r="I608" i="9" s="1"/>
  <c r="B498" i="5"/>
  <c r="K497" i="5"/>
  <c r="I607" i="9" s="1"/>
  <c r="B497" i="5"/>
  <c r="K496" i="5"/>
  <c r="I606" i="9" s="1"/>
  <c r="B496" i="5"/>
  <c r="K495" i="5"/>
  <c r="I605" i="9" s="1"/>
  <c r="B495" i="5"/>
  <c r="K494" i="5"/>
  <c r="I604" i="9" s="1"/>
  <c r="B494" i="5"/>
  <c r="K493" i="5"/>
  <c r="I603" i="9" s="1"/>
  <c r="B493" i="5"/>
  <c r="K492" i="5"/>
  <c r="I602" i="9" s="1"/>
  <c r="B492" i="5"/>
  <c r="K491" i="5"/>
  <c r="I601" i="9" s="1"/>
  <c r="B491" i="5"/>
  <c r="K490" i="5"/>
  <c r="I600" i="9" s="1"/>
  <c r="B490" i="5"/>
  <c r="K489" i="5"/>
  <c r="I599" i="9" s="1"/>
  <c r="B489" i="5"/>
  <c r="K488" i="5"/>
  <c r="I598" i="9" s="1"/>
  <c r="B488" i="5"/>
  <c r="K487" i="5"/>
  <c r="I597" i="9" s="1"/>
  <c r="B487" i="5"/>
  <c r="C482" i="5"/>
  <c r="C481" i="5"/>
  <c r="G479" i="5"/>
  <c r="F479" i="5"/>
  <c r="K470" i="5"/>
  <c r="I572" i="9" s="1"/>
  <c r="B470" i="5"/>
  <c r="K469" i="5"/>
  <c r="I571" i="9" s="1"/>
  <c r="B469" i="5"/>
  <c r="K468" i="5"/>
  <c r="I570" i="9" s="1"/>
  <c r="B468" i="5"/>
  <c r="K467" i="5"/>
  <c r="I569" i="9" s="1"/>
  <c r="B467" i="5"/>
  <c r="K466" i="5"/>
  <c r="I568" i="9" s="1"/>
  <c r="B466" i="5"/>
  <c r="K465" i="5"/>
  <c r="I567" i="9" s="1"/>
  <c r="B465" i="5"/>
  <c r="K464" i="5"/>
  <c r="I566" i="9" s="1"/>
  <c r="B464" i="5"/>
  <c r="K463" i="5"/>
  <c r="I565" i="9" s="1"/>
  <c r="B463" i="5"/>
  <c r="K462" i="5"/>
  <c r="I564" i="9" s="1"/>
  <c r="B462" i="5"/>
  <c r="K461" i="5"/>
  <c r="I563" i="9" s="1"/>
  <c r="B461" i="5"/>
  <c r="K460" i="5"/>
  <c r="I562" i="9" s="1"/>
  <c r="B460" i="5"/>
  <c r="K459" i="5"/>
  <c r="I561" i="9" s="1"/>
  <c r="B459" i="5"/>
  <c r="K458" i="5"/>
  <c r="I560" i="9" s="1"/>
  <c r="B458" i="5"/>
  <c r="K457" i="5"/>
  <c r="I559" i="9" s="1"/>
  <c r="B457" i="5"/>
  <c r="K456" i="5"/>
  <c r="I558" i="9" s="1"/>
  <c r="B456" i="5"/>
  <c r="K455" i="5"/>
  <c r="I557" i="9" s="1"/>
  <c r="B455" i="5"/>
  <c r="K454" i="5"/>
  <c r="I556" i="9" s="1"/>
  <c r="B454" i="5"/>
  <c r="K453" i="5"/>
  <c r="I555" i="9" s="1"/>
  <c r="B453" i="5"/>
  <c r="C448" i="5"/>
  <c r="C447" i="5"/>
  <c r="G445" i="5"/>
  <c r="F445" i="5"/>
  <c r="K436" i="5"/>
  <c r="I530" i="9" s="1"/>
  <c r="B436" i="5"/>
  <c r="K435" i="5"/>
  <c r="I529" i="9" s="1"/>
  <c r="B435" i="5"/>
  <c r="K434" i="5"/>
  <c r="I528" i="9" s="1"/>
  <c r="B434" i="5"/>
  <c r="K433" i="5"/>
  <c r="I527" i="9" s="1"/>
  <c r="B433" i="5"/>
  <c r="K432" i="5"/>
  <c r="I526" i="9" s="1"/>
  <c r="B432" i="5"/>
  <c r="K431" i="5"/>
  <c r="I525" i="9" s="1"/>
  <c r="B431" i="5"/>
  <c r="K430" i="5"/>
  <c r="I524" i="9" s="1"/>
  <c r="B430" i="5"/>
  <c r="K429" i="5"/>
  <c r="I523" i="9" s="1"/>
  <c r="B429" i="5"/>
  <c r="K428" i="5"/>
  <c r="I522" i="9" s="1"/>
  <c r="B428" i="5"/>
  <c r="K427" i="5"/>
  <c r="I521" i="9" s="1"/>
  <c r="B427" i="5"/>
  <c r="K426" i="5"/>
  <c r="I520" i="9" s="1"/>
  <c r="B426" i="5"/>
  <c r="K425" i="5"/>
  <c r="I519" i="9" s="1"/>
  <c r="B425" i="5"/>
  <c r="K424" i="5"/>
  <c r="I518" i="9" s="1"/>
  <c r="B424" i="5"/>
  <c r="K423" i="5"/>
  <c r="I517" i="9" s="1"/>
  <c r="B423" i="5"/>
  <c r="K422" i="5"/>
  <c r="I516" i="9" s="1"/>
  <c r="B422" i="5"/>
  <c r="K421" i="5"/>
  <c r="I515" i="9" s="1"/>
  <c r="B421" i="5"/>
  <c r="K420" i="5"/>
  <c r="I514" i="9" s="1"/>
  <c r="B420" i="5"/>
  <c r="K419" i="5"/>
  <c r="I513" i="9" s="1"/>
  <c r="B419" i="5"/>
  <c r="C414" i="5"/>
  <c r="C413" i="5"/>
  <c r="G411" i="5"/>
  <c r="F411" i="5"/>
  <c r="K402" i="5"/>
  <c r="I488" i="9" s="1"/>
  <c r="B402" i="5"/>
  <c r="K401" i="5"/>
  <c r="I487" i="9" s="1"/>
  <c r="B401" i="5"/>
  <c r="K400" i="5"/>
  <c r="I486" i="9" s="1"/>
  <c r="B400" i="5"/>
  <c r="K399" i="5"/>
  <c r="I485" i="9" s="1"/>
  <c r="B399" i="5"/>
  <c r="K398" i="5"/>
  <c r="I484" i="9" s="1"/>
  <c r="B398" i="5"/>
  <c r="K397" i="5"/>
  <c r="I483" i="9" s="1"/>
  <c r="B397" i="5"/>
  <c r="K396" i="5"/>
  <c r="I482" i="9" s="1"/>
  <c r="B396" i="5"/>
  <c r="K395" i="5"/>
  <c r="I481" i="9" s="1"/>
  <c r="B395" i="5"/>
  <c r="K394" i="5"/>
  <c r="I480" i="9" s="1"/>
  <c r="B394" i="5"/>
  <c r="K393" i="5"/>
  <c r="I479" i="9" s="1"/>
  <c r="B393" i="5"/>
  <c r="K392" i="5"/>
  <c r="I478" i="9" s="1"/>
  <c r="B392" i="5"/>
  <c r="K391" i="5"/>
  <c r="I477" i="9" s="1"/>
  <c r="B391" i="5"/>
  <c r="K390" i="5"/>
  <c r="I476" i="9" s="1"/>
  <c r="B390" i="5"/>
  <c r="K389" i="5"/>
  <c r="I475" i="9" s="1"/>
  <c r="B389" i="5"/>
  <c r="K388" i="5"/>
  <c r="I474" i="9" s="1"/>
  <c r="B388" i="5"/>
  <c r="K387" i="5"/>
  <c r="I473" i="9" s="1"/>
  <c r="B387" i="5"/>
  <c r="K386" i="5"/>
  <c r="I472" i="9" s="1"/>
  <c r="B386" i="5"/>
  <c r="K385" i="5"/>
  <c r="I471" i="9" s="1"/>
  <c r="B385" i="5"/>
  <c r="C380" i="5"/>
  <c r="C379" i="5"/>
  <c r="G377" i="5"/>
  <c r="F377" i="5"/>
  <c r="K368" i="5"/>
  <c r="I446" i="9" s="1"/>
  <c r="B368" i="5"/>
  <c r="K367" i="5"/>
  <c r="I445" i="9" s="1"/>
  <c r="B367" i="5"/>
  <c r="K366" i="5"/>
  <c r="I444" i="9" s="1"/>
  <c r="B366" i="5"/>
  <c r="K365" i="5"/>
  <c r="I443" i="9" s="1"/>
  <c r="B365" i="5"/>
  <c r="K364" i="5"/>
  <c r="I442" i="9" s="1"/>
  <c r="B364" i="5"/>
  <c r="K363" i="5"/>
  <c r="I441" i="9" s="1"/>
  <c r="B363" i="5"/>
  <c r="K362" i="5"/>
  <c r="I440" i="9" s="1"/>
  <c r="B362" i="5"/>
  <c r="K361" i="5"/>
  <c r="I439" i="9" s="1"/>
  <c r="B361" i="5"/>
  <c r="K360" i="5"/>
  <c r="I438" i="9" s="1"/>
  <c r="B360" i="5"/>
  <c r="K359" i="5"/>
  <c r="I437" i="9" s="1"/>
  <c r="B359" i="5"/>
  <c r="K358" i="5"/>
  <c r="I436" i="9" s="1"/>
  <c r="B358" i="5"/>
  <c r="K357" i="5"/>
  <c r="I435" i="9" s="1"/>
  <c r="B357" i="5"/>
  <c r="K356" i="5"/>
  <c r="I434" i="9" s="1"/>
  <c r="B356" i="5"/>
  <c r="K355" i="5"/>
  <c r="I433" i="9" s="1"/>
  <c r="B355" i="5"/>
  <c r="K354" i="5"/>
  <c r="I432" i="9" s="1"/>
  <c r="B354" i="5"/>
  <c r="K353" i="5"/>
  <c r="I431" i="9" s="1"/>
  <c r="B353" i="5"/>
  <c r="K352" i="5"/>
  <c r="I430" i="9" s="1"/>
  <c r="B352" i="5"/>
  <c r="K351" i="5"/>
  <c r="I429" i="9" s="1"/>
  <c r="B351" i="5"/>
  <c r="C346" i="5"/>
  <c r="C345" i="5"/>
  <c r="G343" i="5"/>
  <c r="F343" i="5"/>
  <c r="K334" i="5"/>
  <c r="I404" i="9" s="1"/>
  <c r="B334" i="5"/>
  <c r="K333" i="5"/>
  <c r="I403" i="9" s="1"/>
  <c r="B333" i="5"/>
  <c r="K332" i="5"/>
  <c r="I402" i="9" s="1"/>
  <c r="B332" i="5"/>
  <c r="K331" i="5"/>
  <c r="I401" i="9" s="1"/>
  <c r="B331" i="5"/>
  <c r="K330" i="5"/>
  <c r="I400" i="9" s="1"/>
  <c r="B330" i="5"/>
  <c r="K329" i="5"/>
  <c r="I399" i="9" s="1"/>
  <c r="B329" i="5"/>
  <c r="K328" i="5"/>
  <c r="I398" i="9" s="1"/>
  <c r="B328" i="5"/>
  <c r="K327" i="5"/>
  <c r="I397" i="9" s="1"/>
  <c r="B327" i="5"/>
  <c r="K326" i="5"/>
  <c r="I396" i="9" s="1"/>
  <c r="B326" i="5"/>
  <c r="K325" i="5"/>
  <c r="I395" i="9" s="1"/>
  <c r="B325" i="5"/>
  <c r="K324" i="5"/>
  <c r="I394" i="9" s="1"/>
  <c r="B324" i="5"/>
  <c r="K323" i="5"/>
  <c r="I393" i="9" s="1"/>
  <c r="B323" i="5"/>
  <c r="K322" i="5"/>
  <c r="I392" i="9" s="1"/>
  <c r="B322" i="5"/>
  <c r="K321" i="5"/>
  <c r="I391" i="9" s="1"/>
  <c r="B321" i="5"/>
  <c r="K320" i="5"/>
  <c r="I390" i="9" s="1"/>
  <c r="B320" i="5"/>
  <c r="K319" i="5"/>
  <c r="I389" i="9" s="1"/>
  <c r="B319" i="5"/>
  <c r="K318" i="5"/>
  <c r="I388" i="9" s="1"/>
  <c r="B318" i="5"/>
  <c r="K317" i="5"/>
  <c r="I387" i="9" s="1"/>
  <c r="B317" i="5"/>
  <c r="C312" i="5"/>
  <c r="C311" i="5"/>
  <c r="G309" i="5"/>
  <c r="F309" i="5"/>
  <c r="K300" i="5"/>
  <c r="I362" i="9" s="1"/>
  <c r="B300" i="5"/>
  <c r="K299" i="5"/>
  <c r="I361" i="9" s="1"/>
  <c r="B299" i="5"/>
  <c r="K298" i="5"/>
  <c r="I360" i="9" s="1"/>
  <c r="B298" i="5"/>
  <c r="K297" i="5"/>
  <c r="I359" i="9" s="1"/>
  <c r="B297" i="5"/>
  <c r="K296" i="5"/>
  <c r="I358" i="9" s="1"/>
  <c r="B296" i="5"/>
  <c r="K295" i="5"/>
  <c r="I357" i="9" s="1"/>
  <c r="B295" i="5"/>
  <c r="K294" i="5"/>
  <c r="I356" i="9" s="1"/>
  <c r="B294" i="5"/>
  <c r="K293" i="5"/>
  <c r="I355" i="9" s="1"/>
  <c r="B293" i="5"/>
  <c r="K292" i="5"/>
  <c r="I354" i="9" s="1"/>
  <c r="B292" i="5"/>
  <c r="K291" i="5"/>
  <c r="I353" i="9" s="1"/>
  <c r="B291" i="5"/>
  <c r="K290" i="5"/>
  <c r="I352" i="9" s="1"/>
  <c r="B290" i="5"/>
  <c r="K289" i="5"/>
  <c r="I351" i="9" s="1"/>
  <c r="B289" i="5"/>
  <c r="K288" i="5"/>
  <c r="I350" i="9" s="1"/>
  <c r="B288" i="5"/>
  <c r="K287" i="5"/>
  <c r="I349" i="9" s="1"/>
  <c r="B287" i="5"/>
  <c r="K286" i="5"/>
  <c r="I348" i="9" s="1"/>
  <c r="B286" i="5"/>
  <c r="K285" i="5"/>
  <c r="I347" i="9" s="1"/>
  <c r="B285" i="5"/>
  <c r="K284" i="5"/>
  <c r="I346" i="9" s="1"/>
  <c r="B284" i="5"/>
  <c r="K283" i="5"/>
  <c r="I345" i="9" s="1"/>
  <c r="B283" i="5"/>
  <c r="C278" i="5"/>
  <c r="C277" i="5"/>
  <c r="G275" i="5"/>
  <c r="F275" i="5"/>
  <c r="K266" i="5"/>
  <c r="I320" i="9" s="1"/>
  <c r="B266" i="5"/>
  <c r="K265" i="5"/>
  <c r="I319" i="9" s="1"/>
  <c r="B265" i="5"/>
  <c r="K264" i="5"/>
  <c r="I318" i="9" s="1"/>
  <c r="B264" i="5"/>
  <c r="K263" i="5"/>
  <c r="I317" i="9" s="1"/>
  <c r="B263" i="5"/>
  <c r="K262" i="5"/>
  <c r="I316" i="9" s="1"/>
  <c r="B262" i="5"/>
  <c r="K261" i="5"/>
  <c r="I315" i="9" s="1"/>
  <c r="B261" i="5"/>
  <c r="K260" i="5"/>
  <c r="I314" i="9" s="1"/>
  <c r="B260" i="5"/>
  <c r="K259" i="5"/>
  <c r="I313" i="9" s="1"/>
  <c r="B259" i="5"/>
  <c r="K258" i="5"/>
  <c r="I312" i="9" s="1"/>
  <c r="B258" i="5"/>
  <c r="K257" i="5"/>
  <c r="I311" i="9" s="1"/>
  <c r="B257" i="5"/>
  <c r="K256" i="5"/>
  <c r="I310" i="9" s="1"/>
  <c r="B256" i="5"/>
  <c r="K255" i="5"/>
  <c r="I309" i="9" s="1"/>
  <c r="B255" i="5"/>
  <c r="K254" i="5"/>
  <c r="I308" i="9" s="1"/>
  <c r="B254" i="5"/>
  <c r="K253" i="5"/>
  <c r="I307" i="9" s="1"/>
  <c r="B253" i="5"/>
  <c r="K252" i="5"/>
  <c r="I306" i="9" s="1"/>
  <c r="B252" i="5"/>
  <c r="K251" i="5"/>
  <c r="I305" i="9" s="1"/>
  <c r="B251" i="5"/>
  <c r="K250" i="5"/>
  <c r="I304" i="9" s="1"/>
  <c r="B250" i="5"/>
  <c r="K249" i="5"/>
  <c r="I303" i="9" s="1"/>
  <c r="B249" i="5"/>
  <c r="C244" i="5"/>
  <c r="C243" i="5"/>
  <c r="G241" i="5"/>
  <c r="F241" i="5"/>
  <c r="K232" i="5"/>
  <c r="I278" i="9" s="1"/>
  <c r="B232" i="5"/>
  <c r="K231" i="5"/>
  <c r="I277" i="9" s="1"/>
  <c r="B231" i="5"/>
  <c r="K230" i="5"/>
  <c r="I276" i="9" s="1"/>
  <c r="B230" i="5"/>
  <c r="K229" i="5"/>
  <c r="I275" i="9" s="1"/>
  <c r="B229" i="5"/>
  <c r="K228" i="5"/>
  <c r="I274" i="9" s="1"/>
  <c r="B228" i="5"/>
  <c r="K227" i="5"/>
  <c r="I273" i="9" s="1"/>
  <c r="B227" i="5"/>
  <c r="K226" i="5"/>
  <c r="I272" i="9" s="1"/>
  <c r="B226" i="5"/>
  <c r="K225" i="5"/>
  <c r="I271" i="9" s="1"/>
  <c r="B225" i="5"/>
  <c r="K224" i="5"/>
  <c r="I270" i="9" s="1"/>
  <c r="B224" i="5"/>
  <c r="K223" i="5"/>
  <c r="I269" i="9" s="1"/>
  <c r="B223" i="5"/>
  <c r="K222" i="5"/>
  <c r="I268" i="9" s="1"/>
  <c r="B222" i="5"/>
  <c r="K221" i="5"/>
  <c r="I267" i="9" s="1"/>
  <c r="B221" i="5"/>
  <c r="K220" i="5"/>
  <c r="I266" i="9" s="1"/>
  <c r="B220" i="5"/>
  <c r="K219" i="5"/>
  <c r="I265" i="9" s="1"/>
  <c r="B219" i="5"/>
  <c r="K218" i="5"/>
  <c r="I264" i="9" s="1"/>
  <c r="B218" i="5"/>
  <c r="K217" i="5"/>
  <c r="I263" i="9" s="1"/>
  <c r="B217" i="5"/>
  <c r="K216" i="5"/>
  <c r="I262" i="9" s="1"/>
  <c r="B216" i="5"/>
  <c r="K215" i="5"/>
  <c r="I261" i="9" s="1"/>
  <c r="B215" i="5"/>
  <c r="C210" i="5"/>
  <c r="C209" i="5"/>
  <c r="G207" i="5"/>
  <c r="F207" i="5"/>
  <c r="K198" i="5"/>
  <c r="I236" i="9" s="1"/>
  <c r="B198" i="5"/>
  <c r="K197" i="5"/>
  <c r="I235" i="9" s="1"/>
  <c r="B197" i="5"/>
  <c r="K196" i="5"/>
  <c r="I234" i="9" s="1"/>
  <c r="B196" i="5"/>
  <c r="K195" i="5"/>
  <c r="I233" i="9" s="1"/>
  <c r="B195" i="5"/>
  <c r="K194" i="5"/>
  <c r="I232" i="9" s="1"/>
  <c r="B194" i="5"/>
  <c r="K193" i="5"/>
  <c r="I231" i="9" s="1"/>
  <c r="B193" i="5"/>
  <c r="K192" i="5"/>
  <c r="I230" i="9" s="1"/>
  <c r="B192" i="5"/>
  <c r="K191" i="5"/>
  <c r="I229" i="9" s="1"/>
  <c r="B191" i="5"/>
  <c r="K190" i="5"/>
  <c r="I228" i="9" s="1"/>
  <c r="B190" i="5"/>
  <c r="K189" i="5"/>
  <c r="I227" i="9" s="1"/>
  <c r="B189" i="5"/>
  <c r="K188" i="5"/>
  <c r="I226" i="9" s="1"/>
  <c r="B188" i="5"/>
  <c r="K187" i="5"/>
  <c r="I225" i="9" s="1"/>
  <c r="B187" i="5"/>
  <c r="K186" i="5"/>
  <c r="I224" i="9" s="1"/>
  <c r="B186" i="5"/>
  <c r="K185" i="5"/>
  <c r="I223" i="9" s="1"/>
  <c r="B185" i="5"/>
  <c r="K184" i="5"/>
  <c r="I222" i="9" s="1"/>
  <c r="B184" i="5"/>
  <c r="K183" i="5"/>
  <c r="I221" i="9" s="1"/>
  <c r="B183" i="5"/>
  <c r="K182" i="5"/>
  <c r="I220" i="9" s="1"/>
  <c r="B182" i="5"/>
  <c r="K181" i="5"/>
  <c r="I219" i="9" s="1"/>
  <c r="B181" i="5"/>
  <c r="C176" i="5"/>
  <c r="C175" i="5"/>
  <c r="G173" i="5"/>
  <c r="F173" i="5"/>
  <c r="K164" i="5"/>
  <c r="I194" i="9" s="1"/>
  <c r="B164" i="5"/>
  <c r="K163" i="5"/>
  <c r="I193" i="9" s="1"/>
  <c r="B163" i="5"/>
  <c r="K162" i="5"/>
  <c r="I192" i="9" s="1"/>
  <c r="B162" i="5"/>
  <c r="K161" i="5"/>
  <c r="I191" i="9" s="1"/>
  <c r="B161" i="5"/>
  <c r="K160" i="5"/>
  <c r="I190" i="9" s="1"/>
  <c r="B160" i="5"/>
  <c r="K159" i="5"/>
  <c r="I189" i="9" s="1"/>
  <c r="B159" i="5"/>
  <c r="K158" i="5"/>
  <c r="I188" i="9" s="1"/>
  <c r="B158" i="5"/>
  <c r="K157" i="5"/>
  <c r="I187" i="9" s="1"/>
  <c r="B157" i="5"/>
  <c r="K156" i="5"/>
  <c r="I186" i="9" s="1"/>
  <c r="B156" i="5"/>
  <c r="K155" i="5"/>
  <c r="I185" i="9" s="1"/>
  <c r="B155" i="5"/>
  <c r="K154" i="5"/>
  <c r="I184" i="9" s="1"/>
  <c r="B154" i="5"/>
  <c r="K153" i="5"/>
  <c r="I183" i="9" s="1"/>
  <c r="B153" i="5"/>
  <c r="K152" i="5"/>
  <c r="I182" i="9" s="1"/>
  <c r="B152" i="5"/>
  <c r="K151" i="5"/>
  <c r="I181" i="9" s="1"/>
  <c r="B151" i="5"/>
  <c r="K150" i="5"/>
  <c r="I180" i="9" s="1"/>
  <c r="B150" i="5"/>
  <c r="K149" i="5"/>
  <c r="I179" i="9" s="1"/>
  <c r="B149" i="5"/>
  <c r="K148" i="5"/>
  <c r="I178" i="9" s="1"/>
  <c r="B148" i="5"/>
  <c r="K147" i="5"/>
  <c r="I177" i="9" s="1"/>
  <c r="B147" i="5"/>
  <c r="C142" i="5"/>
  <c r="C141" i="5"/>
  <c r="G139" i="5"/>
  <c r="F139" i="5"/>
  <c r="K130" i="5"/>
  <c r="I152" i="9" s="1"/>
  <c r="B130" i="5"/>
  <c r="K129" i="5"/>
  <c r="I151" i="9" s="1"/>
  <c r="B129" i="5"/>
  <c r="K128" i="5"/>
  <c r="I150" i="9" s="1"/>
  <c r="B128" i="5"/>
  <c r="K127" i="5"/>
  <c r="I149" i="9" s="1"/>
  <c r="B127" i="5"/>
  <c r="K126" i="5"/>
  <c r="I148" i="9" s="1"/>
  <c r="B126" i="5"/>
  <c r="K125" i="5"/>
  <c r="I147" i="9" s="1"/>
  <c r="B125" i="5"/>
  <c r="K124" i="5"/>
  <c r="I146" i="9" s="1"/>
  <c r="B124" i="5"/>
  <c r="K123" i="5"/>
  <c r="I145" i="9" s="1"/>
  <c r="B123" i="5"/>
  <c r="K122" i="5"/>
  <c r="I144" i="9" s="1"/>
  <c r="B122" i="5"/>
  <c r="K121" i="5"/>
  <c r="I143" i="9" s="1"/>
  <c r="B121" i="5"/>
  <c r="K120" i="5"/>
  <c r="I142" i="9" s="1"/>
  <c r="B120" i="5"/>
  <c r="K119" i="5"/>
  <c r="I141" i="9" s="1"/>
  <c r="B119" i="5"/>
  <c r="K118" i="5"/>
  <c r="I140" i="9" s="1"/>
  <c r="B118" i="5"/>
  <c r="K117" i="5"/>
  <c r="I139" i="9" s="1"/>
  <c r="B117" i="5"/>
  <c r="K116" i="5"/>
  <c r="I138" i="9" s="1"/>
  <c r="B116" i="5"/>
  <c r="K115" i="5"/>
  <c r="I137" i="9" s="1"/>
  <c r="B115" i="5"/>
  <c r="K114" i="5"/>
  <c r="I136" i="9" s="1"/>
  <c r="B114" i="5"/>
  <c r="K113" i="5"/>
  <c r="I135" i="9" s="1"/>
  <c r="B113" i="5"/>
  <c r="C108" i="5"/>
  <c r="C107" i="5"/>
  <c r="G105" i="5"/>
  <c r="F105" i="5"/>
  <c r="K96" i="5"/>
  <c r="I110" i="9" s="1"/>
  <c r="B96" i="5"/>
  <c r="K95" i="5"/>
  <c r="I109" i="9" s="1"/>
  <c r="B95" i="5"/>
  <c r="K94" i="5"/>
  <c r="I108" i="9" s="1"/>
  <c r="B94" i="5"/>
  <c r="K93" i="5"/>
  <c r="I107" i="9" s="1"/>
  <c r="B93" i="5"/>
  <c r="K92" i="5"/>
  <c r="I106" i="9" s="1"/>
  <c r="B92" i="5"/>
  <c r="K91" i="5"/>
  <c r="I105" i="9" s="1"/>
  <c r="B91" i="5"/>
  <c r="K90" i="5"/>
  <c r="I104" i="9" s="1"/>
  <c r="B90" i="5"/>
  <c r="K89" i="5"/>
  <c r="I103" i="9" s="1"/>
  <c r="B89" i="5"/>
  <c r="K88" i="5"/>
  <c r="I102" i="9" s="1"/>
  <c r="B88" i="5"/>
  <c r="K87" i="5"/>
  <c r="I101" i="9" s="1"/>
  <c r="B87" i="5"/>
  <c r="K86" i="5"/>
  <c r="I100" i="9" s="1"/>
  <c r="B86" i="5"/>
  <c r="K85" i="5"/>
  <c r="I99" i="9" s="1"/>
  <c r="B85" i="5"/>
  <c r="K84" i="5"/>
  <c r="I98" i="9" s="1"/>
  <c r="B84" i="5"/>
  <c r="K83" i="5"/>
  <c r="I97" i="9" s="1"/>
  <c r="B83" i="5"/>
  <c r="K82" i="5"/>
  <c r="I96" i="9" s="1"/>
  <c r="B82" i="5"/>
  <c r="K81" i="5"/>
  <c r="I95" i="9" s="1"/>
  <c r="B81" i="5"/>
  <c r="K80" i="5"/>
  <c r="I94" i="9" s="1"/>
  <c r="B80" i="5"/>
  <c r="K79" i="5"/>
  <c r="I93" i="9" s="1"/>
  <c r="B79" i="5"/>
  <c r="C74" i="5"/>
  <c r="C73" i="5"/>
  <c r="G71" i="5"/>
  <c r="F71" i="5"/>
  <c r="K61" i="5"/>
  <c r="I68" i="9" s="1"/>
  <c r="B61" i="5"/>
  <c r="K60" i="5"/>
  <c r="I67" i="9" s="1"/>
  <c r="B60" i="5"/>
  <c r="K59" i="5"/>
  <c r="I66" i="9" s="1"/>
  <c r="B59" i="5"/>
  <c r="K58" i="5"/>
  <c r="I65" i="9" s="1"/>
  <c r="B58" i="5"/>
  <c r="K57" i="5"/>
  <c r="I64" i="9" s="1"/>
  <c r="B57" i="5"/>
  <c r="K56" i="5"/>
  <c r="I63" i="9" s="1"/>
  <c r="B56" i="5"/>
  <c r="K55" i="5"/>
  <c r="I62" i="9" s="1"/>
  <c r="B55" i="5"/>
  <c r="K54" i="5"/>
  <c r="I61" i="9" s="1"/>
  <c r="B54" i="5"/>
  <c r="K53" i="5"/>
  <c r="I60" i="9" s="1"/>
  <c r="B53" i="5"/>
  <c r="K52" i="5"/>
  <c r="I59" i="9" s="1"/>
  <c r="B52" i="5"/>
  <c r="K51" i="5"/>
  <c r="I58" i="9" s="1"/>
  <c r="B51" i="5"/>
  <c r="K50" i="5"/>
  <c r="I57" i="9" s="1"/>
  <c r="B50" i="5"/>
  <c r="K49" i="5"/>
  <c r="I56" i="9" s="1"/>
  <c r="B49" i="5"/>
  <c r="K48" i="5"/>
  <c r="I55" i="9" s="1"/>
  <c r="B48" i="5"/>
  <c r="K47" i="5"/>
  <c r="I54" i="9" s="1"/>
  <c r="B47" i="5"/>
  <c r="K46" i="5"/>
  <c r="I53" i="9" s="1"/>
  <c r="B46" i="5"/>
  <c r="K45" i="5"/>
  <c r="I52" i="9" s="1"/>
  <c r="B45" i="5"/>
  <c r="K44" i="5"/>
  <c r="I51" i="9" s="1"/>
  <c r="B44" i="5"/>
  <c r="C39" i="5"/>
  <c r="C38" i="5"/>
  <c r="G36" i="5"/>
  <c r="F36" i="5"/>
  <c r="K27" i="5"/>
  <c r="I27" i="9" s="1"/>
  <c r="B27" i="5"/>
  <c r="K26" i="5"/>
  <c r="I26" i="9" s="1"/>
  <c r="B26" i="5"/>
  <c r="K25" i="5"/>
  <c r="I25" i="9" s="1"/>
  <c r="B25" i="5"/>
  <c r="K24" i="5"/>
  <c r="I24" i="9" s="1"/>
  <c r="B24" i="5"/>
  <c r="K23" i="5"/>
  <c r="I23" i="9" s="1"/>
  <c r="B23" i="5"/>
  <c r="K22" i="5"/>
  <c r="I22" i="9" s="1"/>
  <c r="B22" i="5"/>
  <c r="K21" i="5"/>
  <c r="I21" i="9" s="1"/>
  <c r="B21" i="5"/>
  <c r="K20" i="5"/>
  <c r="I20" i="9" s="1"/>
  <c r="B20" i="5"/>
  <c r="K19" i="5"/>
  <c r="I19" i="9" s="1"/>
  <c r="B19" i="5"/>
  <c r="K18" i="5"/>
  <c r="I18" i="9" s="1"/>
  <c r="B18" i="5"/>
  <c r="K17" i="5"/>
  <c r="I17" i="9" s="1"/>
  <c r="B17" i="5"/>
  <c r="K16" i="5"/>
  <c r="I16" i="9" s="1"/>
  <c r="B16" i="5"/>
  <c r="K15" i="5"/>
  <c r="I15" i="9" s="1"/>
  <c r="B15" i="5"/>
  <c r="K14" i="5"/>
  <c r="I14" i="9" s="1"/>
  <c r="B14" i="5"/>
  <c r="K13" i="5"/>
  <c r="I13" i="9" s="1"/>
  <c r="B13" i="5"/>
  <c r="K12" i="5"/>
  <c r="I12" i="9" s="1"/>
  <c r="B12" i="5"/>
  <c r="K11" i="5"/>
  <c r="I11" i="9" s="1"/>
  <c r="B11" i="5"/>
  <c r="K10" i="5"/>
  <c r="I10" i="9" s="1"/>
  <c r="B10" i="5"/>
  <c r="C5" i="5"/>
  <c r="C4" i="5"/>
  <c r="G2" i="5"/>
  <c r="F2" i="5"/>
  <c r="K1925" i="4"/>
  <c r="G2336" i="9" s="1"/>
  <c r="B1925" i="4"/>
  <c r="K1924" i="4"/>
  <c r="G2335" i="9" s="1"/>
  <c r="B1924" i="4"/>
  <c r="K1923" i="4"/>
  <c r="G2334" i="9" s="1"/>
  <c r="B1923" i="4"/>
  <c r="K1922" i="4"/>
  <c r="G2333" i="9" s="1"/>
  <c r="B1922" i="4"/>
  <c r="K1921" i="4"/>
  <c r="G2332" i="9" s="1"/>
  <c r="B1921" i="4"/>
  <c r="K1920" i="4"/>
  <c r="G2331" i="9" s="1"/>
  <c r="B1920" i="4"/>
  <c r="K1919" i="4"/>
  <c r="G2330" i="9" s="1"/>
  <c r="B1919" i="4"/>
  <c r="K1918" i="4"/>
  <c r="G2329" i="9" s="1"/>
  <c r="B1918" i="4"/>
  <c r="K1917" i="4"/>
  <c r="G2328" i="9" s="1"/>
  <c r="B1917" i="4"/>
  <c r="K1916" i="4"/>
  <c r="G2327" i="9" s="1"/>
  <c r="B1916" i="4"/>
  <c r="K1915" i="4"/>
  <c r="G2326" i="9" s="1"/>
  <c r="B1915" i="4"/>
  <c r="K1914" i="4"/>
  <c r="G2325" i="9" s="1"/>
  <c r="B1914" i="4"/>
  <c r="K1913" i="4"/>
  <c r="G2324" i="9" s="1"/>
  <c r="B1913" i="4"/>
  <c r="K1912" i="4"/>
  <c r="G2323" i="9" s="1"/>
  <c r="B1912" i="4"/>
  <c r="K1911" i="4"/>
  <c r="G2322" i="9" s="1"/>
  <c r="B1911" i="4"/>
  <c r="K1910" i="4"/>
  <c r="G2321" i="9" s="1"/>
  <c r="B1910" i="4"/>
  <c r="K1909" i="4"/>
  <c r="G2320" i="9" s="1"/>
  <c r="B1909" i="4"/>
  <c r="K1908" i="4"/>
  <c r="G2319" i="9" s="1"/>
  <c r="B1908" i="4"/>
  <c r="C1903" i="4"/>
  <c r="C1902" i="4"/>
  <c r="G1900" i="4"/>
  <c r="F1900" i="4"/>
  <c r="K1890" i="4"/>
  <c r="G2294" i="9" s="1"/>
  <c r="B1890" i="4"/>
  <c r="K1889" i="4"/>
  <c r="G2293" i="9" s="1"/>
  <c r="B1889" i="4"/>
  <c r="K1888" i="4"/>
  <c r="G2292" i="9" s="1"/>
  <c r="B1888" i="4"/>
  <c r="K1887" i="4"/>
  <c r="G2291" i="9" s="1"/>
  <c r="B1887" i="4"/>
  <c r="K1886" i="4"/>
  <c r="G2290" i="9" s="1"/>
  <c r="B1886" i="4"/>
  <c r="K1885" i="4"/>
  <c r="G2289" i="9" s="1"/>
  <c r="B1885" i="4"/>
  <c r="K1884" i="4"/>
  <c r="G2288" i="9" s="1"/>
  <c r="B1884" i="4"/>
  <c r="K1883" i="4"/>
  <c r="G2287" i="9" s="1"/>
  <c r="B1883" i="4"/>
  <c r="K1882" i="4"/>
  <c r="G2286" i="9" s="1"/>
  <c r="B1882" i="4"/>
  <c r="K1881" i="4"/>
  <c r="G2285" i="9" s="1"/>
  <c r="B1881" i="4"/>
  <c r="K1880" i="4"/>
  <c r="G2284" i="9" s="1"/>
  <c r="B1880" i="4"/>
  <c r="K1879" i="4"/>
  <c r="G2283" i="9" s="1"/>
  <c r="B1879" i="4"/>
  <c r="K1878" i="4"/>
  <c r="G2282" i="9" s="1"/>
  <c r="B1878" i="4"/>
  <c r="K1877" i="4"/>
  <c r="G2281" i="9" s="1"/>
  <c r="B1877" i="4"/>
  <c r="K1876" i="4"/>
  <c r="G2280" i="9" s="1"/>
  <c r="B1876" i="4"/>
  <c r="K1875" i="4"/>
  <c r="G2279" i="9" s="1"/>
  <c r="B1875" i="4"/>
  <c r="K1874" i="4"/>
  <c r="G2278" i="9" s="1"/>
  <c r="B1874" i="4"/>
  <c r="K1873" i="4"/>
  <c r="G2277" i="9" s="1"/>
  <c r="B1873" i="4"/>
  <c r="C1868" i="4"/>
  <c r="C1867" i="4"/>
  <c r="G1865" i="4"/>
  <c r="F1865" i="4"/>
  <c r="K1855" i="4"/>
  <c r="G2252" i="9" s="1"/>
  <c r="B1855" i="4"/>
  <c r="K1854" i="4"/>
  <c r="G2251" i="9" s="1"/>
  <c r="B1854" i="4"/>
  <c r="K1853" i="4"/>
  <c r="G2250" i="9" s="1"/>
  <c r="B1853" i="4"/>
  <c r="K1852" i="4"/>
  <c r="G2249" i="9" s="1"/>
  <c r="B1852" i="4"/>
  <c r="K1851" i="4"/>
  <c r="G2248" i="9" s="1"/>
  <c r="B1851" i="4"/>
  <c r="K1850" i="4"/>
  <c r="G2247" i="9" s="1"/>
  <c r="B1850" i="4"/>
  <c r="K1849" i="4"/>
  <c r="G2246" i="9" s="1"/>
  <c r="B1849" i="4"/>
  <c r="K1848" i="4"/>
  <c r="G2245" i="9" s="1"/>
  <c r="B1848" i="4"/>
  <c r="K1847" i="4"/>
  <c r="G2244" i="9" s="1"/>
  <c r="B1847" i="4"/>
  <c r="K1846" i="4"/>
  <c r="G2243" i="9" s="1"/>
  <c r="B1846" i="4"/>
  <c r="K1845" i="4"/>
  <c r="G2242" i="9" s="1"/>
  <c r="B1845" i="4"/>
  <c r="K1844" i="4"/>
  <c r="G2241" i="9" s="1"/>
  <c r="B1844" i="4"/>
  <c r="K1843" i="4"/>
  <c r="G2240" i="9" s="1"/>
  <c r="B1843" i="4"/>
  <c r="K1842" i="4"/>
  <c r="G2239" i="9" s="1"/>
  <c r="B1842" i="4"/>
  <c r="K1841" i="4"/>
  <c r="G2238" i="9" s="1"/>
  <c r="B1841" i="4"/>
  <c r="K1840" i="4"/>
  <c r="G2237" i="9" s="1"/>
  <c r="B1840" i="4"/>
  <c r="K1839" i="4"/>
  <c r="G2236" i="9" s="1"/>
  <c r="B1839" i="4"/>
  <c r="K1838" i="4"/>
  <c r="G2235" i="9" s="1"/>
  <c r="B1838" i="4"/>
  <c r="C1833" i="4"/>
  <c r="C1832" i="4"/>
  <c r="G1830" i="4"/>
  <c r="F1830" i="4"/>
  <c r="K1820" i="4"/>
  <c r="G2210" i="9" s="1"/>
  <c r="B1820" i="4"/>
  <c r="K1819" i="4"/>
  <c r="G2209" i="9" s="1"/>
  <c r="B1819" i="4"/>
  <c r="K1818" i="4"/>
  <c r="G2208" i="9" s="1"/>
  <c r="B1818" i="4"/>
  <c r="K1817" i="4"/>
  <c r="G2207" i="9" s="1"/>
  <c r="B1817" i="4"/>
  <c r="K1816" i="4"/>
  <c r="G2206" i="9" s="1"/>
  <c r="B1816" i="4"/>
  <c r="K1815" i="4"/>
  <c r="G2205" i="9" s="1"/>
  <c r="B1815" i="4"/>
  <c r="K1814" i="4"/>
  <c r="G2204" i="9" s="1"/>
  <c r="B1814" i="4"/>
  <c r="K1813" i="4"/>
  <c r="G2203" i="9" s="1"/>
  <c r="B1813" i="4"/>
  <c r="K1812" i="4"/>
  <c r="G2202" i="9" s="1"/>
  <c r="B1812" i="4"/>
  <c r="K1811" i="4"/>
  <c r="G2201" i="9" s="1"/>
  <c r="B1811" i="4"/>
  <c r="K1810" i="4"/>
  <c r="G2200" i="9" s="1"/>
  <c r="B1810" i="4"/>
  <c r="K1809" i="4"/>
  <c r="G2199" i="9" s="1"/>
  <c r="B1809" i="4"/>
  <c r="K1808" i="4"/>
  <c r="G2198" i="9" s="1"/>
  <c r="B1808" i="4"/>
  <c r="K1807" i="4"/>
  <c r="G2197" i="9" s="1"/>
  <c r="B1807" i="4"/>
  <c r="K1806" i="4"/>
  <c r="G2196" i="9" s="1"/>
  <c r="B1806" i="4"/>
  <c r="K1805" i="4"/>
  <c r="G2195" i="9" s="1"/>
  <c r="B1805" i="4"/>
  <c r="K1804" i="4"/>
  <c r="G2194" i="9" s="1"/>
  <c r="B1804" i="4"/>
  <c r="K1803" i="4"/>
  <c r="G2193" i="9" s="1"/>
  <c r="B1803" i="4"/>
  <c r="C1798" i="4"/>
  <c r="C1797" i="4"/>
  <c r="G1795" i="4"/>
  <c r="F1795" i="4"/>
  <c r="K1785" i="4"/>
  <c r="G2168" i="9" s="1"/>
  <c r="B1785" i="4"/>
  <c r="K1784" i="4"/>
  <c r="G2167" i="9" s="1"/>
  <c r="B1784" i="4"/>
  <c r="K1783" i="4"/>
  <c r="G2166" i="9" s="1"/>
  <c r="B1783" i="4"/>
  <c r="K1782" i="4"/>
  <c r="G2165" i="9" s="1"/>
  <c r="B1782" i="4"/>
  <c r="K1781" i="4"/>
  <c r="G2164" i="9" s="1"/>
  <c r="B1781" i="4"/>
  <c r="K1780" i="4"/>
  <c r="G2163" i="9" s="1"/>
  <c r="B1780" i="4"/>
  <c r="K1779" i="4"/>
  <c r="G2162" i="9" s="1"/>
  <c r="B1779" i="4"/>
  <c r="K1778" i="4"/>
  <c r="G2161" i="9" s="1"/>
  <c r="B1778" i="4"/>
  <c r="K1777" i="4"/>
  <c r="G2160" i="9" s="1"/>
  <c r="B1777" i="4"/>
  <c r="K1776" i="4"/>
  <c r="G2159" i="9" s="1"/>
  <c r="B1776" i="4"/>
  <c r="K1775" i="4"/>
  <c r="G2158" i="9" s="1"/>
  <c r="B1775" i="4"/>
  <c r="K1774" i="4"/>
  <c r="G2157" i="9" s="1"/>
  <c r="B1774" i="4"/>
  <c r="K1773" i="4"/>
  <c r="G2156" i="9" s="1"/>
  <c r="B1773" i="4"/>
  <c r="K1772" i="4"/>
  <c r="G2155" i="9" s="1"/>
  <c r="B1772" i="4"/>
  <c r="K1771" i="4"/>
  <c r="G2154" i="9" s="1"/>
  <c r="B1771" i="4"/>
  <c r="K1770" i="4"/>
  <c r="G2153" i="9" s="1"/>
  <c r="B1770" i="4"/>
  <c r="K1769" i="4"/>
  <c r="G2152" i="9" s="1"/>
  <c r="B1769" i="4"/>
  <c r="K1768" i="4"/>
  <c r="G2151" i="9" s="1"/>
  <c r="B1768" i="4"/>
  <c r="C1763" i="4"/>
  <c r="C1762" i="4"/>
  <c r="G1760" i="4"/>
  <c r="F1760" i="4"/>
  <c r="K1750" i="4"/>
  <c r="G2126" i="9" s="1"/>
  <c r="B1750" i="4"/>
  <c r="K1749" i="4"/>
  <c r="G2125" i="9" s="1"/>
  <c r="B1749" i="4"/>
  <c r="K1748" i="4"/>
  <c r="G2124" i="9" s="1"/>
  <c r="B1748" i="4"/>
  <c r="K1747" i="4"/>
  <c r="G2123" i="9" s="1"/>
  <c r="B1747" i="4"/>
  <c r="K1746" i="4"/>
  <c r="G2122" i="9" s="1"/>
  <c r="B1746" i="4"/>
  <c r="K1745" i="4"/>
  <c r="G2121" i="9" s="1"/>
  <c r="B1745" i="4"/>
  <c r="K1744" i="4"/>
  <c r="G2120" i="9" s="1"/>
  <c r="B1744" i="4"/>
  <c r="K1743" i="4"/>
  <c r="G2119" i="9" s="1"/>
  <c r="B1743" i="4"/>
  <c r="K1742" i="4"/>
  <c r="G2118" i="9" s="1"/>
  <c r="B1742" i="4"/>
  <c r="K1741" i="4"/>
  <c r="G2117" i="9" s="1"/>
  <c r="B1741" i="4"/>
  <c r="K1740" i="4"/>
  <c r="G2116" i="9" s="1"/>
  <c r="B1740" i="4"/>
  <c r="K1739" i="4"/>
  <c r="G2115" i="9" s="1"/>
  <c r="B1739" i="4"/>
  <c r="K1738" i="4"/>
  <c r="G2114" i="9" s="1"/>
  <c r="B1738" i="4"/>
  <c r="K1737" i="4"/>
  <c r="G2113" i="9" s="1"/>
  <c r="B1737" i="4"/>
  <c r="K1736" i="4"/>
  <c r="G2112" i="9" s="1"/>
  <c r="B1736" i="4"/>
  <c r="K1735" i="4"/>
  <c r="G2111" i="9" s="1"/>
  <c r="B1735" i="4"/>
  <c r="K1734" i="4"/>
  <c r="G2110" i="9" s="1"/>
  <c r="B1734" i="4"/>
  <c r="K1733" i="4"/>
  <c r="G2109" i="9" s="1"/>
  <c r="B1733" i="4"/>
  <c r="C1728" i="4"/>
  <c r="C1727" i="4"/>
  <c r="G1725" i="4"/>
  <c r="F1725" i="4"/>
  <c r="K1716" i="4"/>
  <c r="G2084" i="9" s="1"/>
  <c r="B1716" i="4"/>
  <c r="K1715" i="4"/>
  <c r="G2083" i="9" s="1"/>
  <c r="B1715" i="4"/>
  <c r="K1714" i="4"/>
  <c r="G2082" i="9" s="1"/>
  <c r="B1714" i="4"/>
  <c r="K1713" i="4"/>
  <c r="G2081" i="9" s="1"/>
  <c r="B1713" i="4"/>
  <c r="K1712" i="4"/>
  <c r="G2080" i="9" s="1"/>
  <c r="B1712" i="4"/>
  <c r="K1711" i="4"/>
  <c r="G2079" i="9" s="1"/>
  <c r="B1711" i="4"/>
  <c r="K1710" i="4"/>
  <c r="G2078" i="9" s="1"/>
  <c r="B1710" i="4"/>
  <c r="K1709" i="4"/>
  <c r="G2077" i="9" s="1"/>
  <c r="B1709" i="4"/>
  <c r="K1708" i="4"/>
  <c r="G2076" i="9" s="1"/>
  <c r="B1708" i="4"/>
  <c r="K1707" i="4"/>
  <c r="G2075" i="9" s="1"/>
  <c r="B1707" i="4"/>
  <c r="K1706" i="4"/>
  <c r="G2074" i="9" s="1"/>
  <c r="B1706" i="4"/>
  <c r="K1705" i="4"/>
  <c r="G2073" i="9" s="1"/>
  <c r="B1705" i="4"/>
  <c r="K1704" i="4"/>
  <c r="G2072" i="9" s="1"/>
  <c r="B1704" i="4"/>
  <c r="K1703" i="4"/>
  <c r="G2071" i="9" s="1"/>
  <c r="B1703" i="4"/>
  <c r="K1702" i="4"/>
  <c r="G2070" i="9" s="1"/>
  <c r="B1702" i="4"/>
  <c r="K1701" i="4"/>
  <c r="G2069" i="9" s="1"/>
  <c r="B1701" i="4"/>
  <c r="K1700" i="4"/>
  <c r="G2068" i="9" s="1"/>
  <c r="B1700" i="4"/>
  <c r="K1699" i="4"/>
  <c r="G2067" i="9" s="1"/>
  <c r="B1699" i="4"/>
  <c r="C1694" i="4"/>
  <c r="C1693" i="4"/>
  <c r="G1691" i="4"/>
  <c r="F1691" i="4"/>
  <c r="K1680" i="4"/>
  <c r="G2042" i="9" s="1"/>
  <c r="B1680" i="4"/>
  <c r="K1679" i="4"/>
  <c r="G2041" i="9" s="1"/>
  <c r="B1679" i="4"/>
  <c r="K1678" i="4"/>
  <c r="G2040" i="9" s="1"/>
  <c r="B1678" i="4"/>
  <c r="K1677" i="4"/>
  <c r="G2039" i="9" s="1"/>
  <c r="B1677" i="4"/>
  <c r="K1676" i="4"/>
  <c r="G2038" i="9" s="1"/>
  <c r="B1676" i="4"/>
  <c r="K1675" i="4"/>
  <c r="G2037" i="9" s="1"/>
  <c r="B1675" i="4"/>
  <c r="K1674" i="4"/>
  <c r="G2036" i="9" s="1"/>
  <c r="B1674" i="4"/>
  <c r="K1673" i="4"/>
  <c r="G2035" i="9" s="1"/>
  <c r="B1673" i="4"/>
  <c r="K1672" i="4"/>
  <c r="G2034" i="9" s="1"/>
  <c r="B1672" i="4"/>
  <c r="K1671" i="4"/>
  <c r="G2033" i="9" s="1"/>
  <c r="B1671" i="4"/>
  <c r="K1670" i="4"/>
  <c r="G2032" i="9" s="1"/>
  <c r="B1670" i="4"/>
  <c r="K1669" i="4"/>
  <c r="G2031" i="9" s="1"/>
  <c r="B1669" i="4"/>
  <c r="K1668" i="4"/>
  <c r="G2030" i="9" s="1"/>
  <c r="B1668" i="4"/>
  <c r="K1667" i="4"/>
  <c r="G2029" i="9" s="1"/>
  <c r="B1667" i="4"/>
  <c r="K1666" i="4"/>
  <c r="G2028" i="9" s="1"/>
  <c r="B1666" i="4"/>
  <c r="K1665" i="4"/>
  <c r="G2027" i="9" s="1"/>
  <c r="B1665" i="4"/>
  <c r="K1664" i="4"/>
  <c r="G2026" i="9" s="1"/>
  <c r="B1664" i="4"/>
  <c r="K1663" i="4"/>
  <c r="G2025" i="9" s="1"/>
  <c r="B1663" i="4"/>
  <c r="C1658" i="4"/>
  <c r="C1657" i="4"/>
  <c r="G1655" i="4"/>
  <c r="F1655" i="4"/>
  <c r="K1646" i="4"/>
  <c r="G2000" i="9" s="1"/>
  <c r="B1646" i="4"/>
  <c r="K1645" i="4"/>
  <c r="G1999" i="9" s="1"/>
  <c r="B1645" i="4"/>
  <c r="K1644" i="4"/>
  <c r="G1998" i="9" s="1"/>
  <c r="B1644" i="4"/>
  <c r="K1643" i="4"/>
  <c r="G1997" i="9" s="1"/>
  <c r="B1643" i="4"/>
  <c r="K1642" i="4"/>
  <c r="G1996" i="9" s="1"/>
  <c r="B1642" i="4"/>
  <c r="K1641" i="4"/>
  <c r="G1995" i="9" s="1"/>
  <c r="B1641" i="4"/>
  <c r="K1640" i="4"/>
  <c r="G1994" i="9" s="1"/>
  <c r="B1640" i="4"/>
  <c r="K1639" i="4"/>
  <c r="G1993" i="9" s="1"/>
  <c r="B1639" i="4"/>
  <c r="K1638" i="4"/>
  <c r="G1992" i="9" s="1"/>
  <c r="B1638" i="4"/>
  <c r="K1637" i="4"/>
  <c r="G1991" i="9" s="1"/>
  <c r="B1637" i="4"/>
  <c r="K1636" i="4"/>
  <c r="G1990" i="9" s="1"/>
  <c r="B1636" i="4"/>
  <c r="K1635" i="4"/>
  <c r="G1989" i="9" s="1"/>
  <c r="B1635" i="4"/>
  <c r="K1634" i="4"/>
  <c r="G1988" i="9" s="1"/>
  <c r="B1634" i="4"/>
  <c r="K1633" i="4"/>
  <c r="G1987" i="9" s="1"/>
  <c r="B1633" i="4"/>
  <c r="K1632" i="4"/>
  <c r="G1986" i="9" s="1"/>
  <c r="B1632" i="4"/>
  <c r="K1631" i="4"/>
  <c r="G1985" i="9" s="1"/>
  <c r="B1631" i="4"/>
  <c r="K1630" i="4"/>
  <c r="G1984" i="9" s="1"/>
  <c r="B1630" i="4"/>
  <c r="K1629" i="4"/>
  <c r="G1983" i="9" s="1"/>
  <c r="B1629" i="4"/>
  <c r="C1624" i="4"/>
  <c r="C1623" i="4"/>
  <c r="G1621" i="4"/>
  <c r="F1621" i="4"/>
  <c r="K1610" i="4"/>
  <c r="G1958" i="9" s="1"/>
  <c r="B1610" i="4"/>
  <c r="K1609" i="4"/>
  <c r="G1957" i="9" s="1"/>
  <c r="B1609" i="4"/>
  <c r="K1608" i="4"/>
  <c r="G1956" i="9" s="1"/>
  <c r="B1608" i="4"/>
  <c r="K1607" i="4"/>
  <c r="G1955" i="9" s="1"/>
  <c r="B1607" i="4"/>
  <c r="K1606" i="4"/>
  <c r="G1954" i="9" s="1"/>
  <c r="B1606" i="4"/>
  <c r="K1605" i="4"/>
  <c r="G1953" i="9" s="1"/>
  <c r="B1605" i="4"/>
  <c r="K1604" i="4"/>
  <c r="G1952" i="9" s="1"/>
  <c r="B1604" i="4"/>
  <c r="K1603" i="4"/>
  <c r="G1951" i="9" s="1"/>
  <c r="B1603" i="4"/>
  <c r="K1602" i="4"/>
  <c r="G1950" i="9" s="1"/>
  <c r="B1602" i="4"/>
  <c r="K1601" i="4"/>
  <c r="G1949" i="9" s="1"/>
  <c r="B1601" i="4"/>
  <c r="K1600" i="4"/>
  <c r="G1948" i="9" s="1"/>
  <c r="B1600" i="4"/>
  <c r="K1599" i="4"/>
  <c r="G1947" i="9" s="1"/>
  <c r="B1599" i="4"/>
  <c r="K1598" i="4"/>
  <c r="G1946" i="9" s="1"/>
  <c r="B1598" i="4"/>
  <c r="K1597" i="4"/>
  <c r="G1945" i="9" s="1"/>
  <c r="B1597" i="4"/>
  <c r="K1596" i="4"/>
  <c r="G1944" i="9" s="1"/>
  <c r="B1596" i="4"/>
  <c r="K1595" i="4"/>
  <c r="G1943" i="9" s="1"/>
  <c r="B1595" i="4"/>
  <c r="K1594" i="4"/>
  <c r="G1942" i="9" s="1"/>
  <c r="B1594" i="4"/>
  <c r="K1593" i="4"/>
  <c r="G1941" i="9" s="1"/>
  <c r="B1593" i="4"/>
  <c r="C1588" i="4"/>
  <c r="C1587" i="4"/>
  <c r="G1585" i="4"/>
  <c r="F1585" i="4"/>
  <c r="K1576" i="4"/>
  <c r="G1916" i="9" s="1"/>
  <c r="B1576" i="4"/>
  <c r="K1575" i="4"/>
  <c r="G1915" i="9" s="1"/>
  <c r="B1575" i="4"/>
  <c r="K1574" i="4"/>
  <c r="G1914" i="9" s="1"/>
  <c r="B1574" i="4"/>
  <c r="K1573" i="4"/>
  <c r="G1913" i="9" s="1"/>
  <c r="B1573" i="4"/>
  <c r="K1572" i="4"/>
  <c r="G1912" i="9" s="1"/>
  <c r="B1572" i="4"/>
  <c r="K1571" i="4"/>
  <c r="G1911" i="9" s="1"/>
  <c r="B1571" i="4"/>
  <c r="K1570" i="4"/>
  <c r="G1910" i="9" s="1"/>
  <c r="B1570" i="4"/>
  <c r="K1569" i="4"/>
  <c r="G1909" i="9" s="1"/>
  <c r="B1569" i="4"/>
  <c r="K1568" i="4"/>
  <c r="G1908" i="9" s="1"/>
  <c r="B1568" i="4"/>
  <c r="K1567" i="4"/>
  <c r="G1907" i="9" s="1"/>
  <c r="B1567" i="4"/>
  <c r="K1566" i="4"/>
  <c r="G1906" i="9" s="1"/>
  <c r="B1566" i="4"/>
  <c r="K1565" i="4"/>
  <c r="G1905" i="9" s="1"/>
  <c r="B1565" i="4"/>
  <c r="K1564" i="4"/>
  <c r="G1904" i="9" s="1"/>
  <c r="B1564" i="4"/>
  <c r="K1563" i="4"/>
  <c r="G1903" i="9" s="1"/>
  <c r="B1563" i="4"/>
  <c r="K1562" i="4"/>
  <c r="G1902" i="9" s="1"/>
  <c r="B1562" i="4"/>
  <c r="K1561" i="4"/>
  <c r="G1901" i="9" s="1"/>
  <c r="B1561" i="4"/>
  <c r="K1560" i="4"/>
  <c r="G1900" i="9" s="1"/>
  <c r="B1560" i="4"/>
  <c r="K1559" i="4"/>
  <c r="G1899" i="9" s="1"/>
  <c r="B1559" i="4"/>
  <c r="C1554" i="4"/>
  <c r="C1553" i="4"/>
  <c r="G1551" i="4"/>
  <c r="F1551" i="4"/>
  <c r="K1540" i="4"/>
  <c r="G1874" i="9" s="1"/>
  <c r="B1540" i="4"/>
  <c r="K1539" i="4"/>
  <c r="G1873" i="9" s="1"/>
  <c r="B1539" i="4"/>
  <c r="K1538" i="4"/>
  <c r="G1872" i="9" s="1"/>
  <c r="B1538" i="4"/>
  <c r="K1537" i="4"/>
  <c r="G1871" i="9" s="1"/>
  <c r="B1537" i="4"/>
  <c r="K1536" i="4"/>
  <c r="G1870" i="9" s="1"/>
  <c r="B1536" i="4"/>
  <c r="K1535" i="4"/>
  <c r="G1869" i="9" s="1"/>
  <c r="B1535" i="4"/>
  <c r="K1534" i="4"/>
  <c r="G1868" i="9" s="1"/>
  <c r="B1534" i="4"/>
  <c r="K1533" i="4"/>
  <c r="G1867" i="9" s="1"/>
  <c r="B1533" i="4"/>
  <c r="K1532" i="4"/>
  <c r="G1866" i="9" s="1"/>
  <c r="B1532" i="4"/>
  <c r="K1531" i="4"/>
  <c r="G1865" i="9" s="1"/>
  <c r="B1531" i="4"/>
  <c r="K1530" i="4"/>
  <c r="G1864" i="9" s="1"/>
  <c r="B1530" i="4"/>
  <c r="K1529" i="4"/>
  <c r="G1863" i="9" s="1"/>
  <c r="B1529" i="4"/>
  <c r="K1528" i="4"/>
  <c r="G1862" i="9" s="1"/>
  <c r="B1528" i="4"/>
  <c r="K1527" i="4"/>
  <c r="G1861" i="9" s="1"/>
  <c r="B1527" i="4"/>
  <c r="K1526" i="4"/>
  <c r="G1860" i="9" s="1"/>
  <c r="B1526" i="4"/>
  <c r="K1525" i="4"/>
  <c r="G1859" i="9" s="1"/>
  <c r="B1525" i="4"/>
  <c r="K1524" i="4"/>
  <c r="G1858" i="9" s="1"/>
  <c r="B1524" i="4"/>
  <c r="K1523" i="4"/>
  <c r="G1857" i="9" s="1"/>
  <c r="B1523" i="4"/>
  <c r="C1518" i="4"/>
  <c r="C1517" i="4"/>
  <c r="G1515" i="4"/>
  <c r="F1515" i="4"/>
  <c r="K1506" i="4"/>
  <c r="G1832" i="9" s="1"/>
  <c r="B1506" i="4"/>
  <c r="K1505" i="4"/>
  <c r="G1831" i="9" s="1"/>
  <c r="B1505" i="4"/>
  <c r="K1504" i="4"/>
  <c r="G1830" i="9" s="1"/>
  <c r="B1504" i="4"/>
  <c r="K1503" i="4"/>
  <c r="G1829" i="9" s="1"/>
  <c r="B1503" i="4"/>
  <c r="K1502" i="4"/>
  <c r="G1828" i="9" s="1"/>
  <c r="B1502" i="4"/>
  <c r="K1501" i="4"/>
  <c r="G1827" i="9" s="1"/>
  <c r="B1501" i="4"/>
  <c r="K1500" i="4"/>
  <c r="G1826" i="9" s="1"/>
  <c r="B1500" i="4"/>
  <c r="K1499" i="4"/>
  <c r="G1825" i="9" s="1"/>
  <c r="B1499" i="4"/>
  <c r="K1498" i="4"/>
  <c r="G1824" i="9" s="1"/>
  <c r="B1498" i="4"/>
  <c r="K1497" i="4"/>
  <c r="G1823" i="9" s="1"/>
  <c r="B1497" i="4"/>
  <c r="K1496" i="4"/>
  <c r="G1822" i="9" s="1"/>
  <c r="B1496" i="4"/>
  <c r="K1495" i="4"/>
  <c r="G1821" i="9" s="1"/>
  <c r="B1495" i="4"/>
  <c r="K1494" i="4"/>
  <c r="G1820" i="9" s="1"/>
  <c r="B1494" i="4"/>
  <c r="K1493" i="4"/>
  <c r="G1819" i="9" s="1"/>
  <c r="B1493" i="4"/>
  <c r="K1492" i="4"/>
  <c r="G1818" i="9" s="1"/>
  <c r="B1492" i="4"/>
  <c r="K1491" i="4"/>
  <c r="G1817" i="9" s="1"/>
  <c r="B1491" i="4"/>
  <c r="K1490" i="4"/>
  <c r="G1816" i="9" s="1"/>
  <c r="B1490" i="4"/>
  <c r="K1489" i="4"/>
  <c r="G1815" i="9" s="1"/>
  <c r="B1489" i="4"/>
  <c r="C1484" i="4"/>
  <c r="C1483" i="4"/>
  <c r="G1481" i="4"/>
  <c r="F1481" i="4"/>
  <c r="K1470" i="4"/>
  <c r="G1790" i="9" s="1"/>
  <c r="B1470" i="4"/>
  <c r="K1469" i="4"/>
  <c r="G1789" i="9" s="1"/>
  <c r="B1469" i="4"/>
  <c r="K1468" i="4"/>
  <c r="G1788" i="9" s="1"/>
  <c r="B1468" i="4"/>
  <c r="K1467" i="4"/>
  <c r="G1787" i="9" s="1"/>
  <c r="B1467" i="4"/>
  <c r="K1466" i="4"/>
  <c r="G1786" i="9" s="1"/>
  <c r="B1466" i="4"/>
  <c r="K1465" i="4"/>
  <c r="G1785" i="9" s="1"/>
  <c r="B1465" i="4"/>
  <c r="K1464" i="4"/>
  <c r="G1784" i="9" s="1"/>
  <c r="B1464" i="4"/>
  <c r="K1463" i="4"/>
  <c r="G1783" i="9" s="1"/>
  <c r="B1463" i="4"/>
  <c r="K1462" i="4"/>
  <c r="G1782" i="9" s="1"/>
  <c r="B1462" i="4"/>
  <c r="K1461" i="4"/>
  <c r="G1781" i="9" s="1"/>
  <c r="B1461" i="4"/>
  <c r="K1460" i="4"/>
  <c r="G1780" i="9" s="1"/>
  <c r="B1460" i="4"/>
  <c r="K1459" i="4"/>
  <c r="G1779" i="9" s="1"/>
  <c r="B1459" i="4"/>
  <c r="K1458" i="4"/>
  <c r="G1778" i="9" s="1"/>
  <c r="B1458" i="4"/>
  <c r="K1457" i="4"/>
  <c r="G1777" i="9" s="1"/>
  <c r="B1457" i="4"/>
  <c r="K1456" i="4"/>
  <c r="G1776" i="9" s="1"/>
  <c r="B1456" i="4"/>
  <c r="K1455" i="4"/>
  <c r="G1775" i="9" s="1"/>
  <c r="B1455" i="4"/>
  <c r="K1454" i="4"/>
  <c r="G1774" i="9" s="1"/>
  <c r="B1454" i="4"/>
  <c r="K1453" i="4"/>
  <c r="G1773" i="9" s="1"/>
  <c r="B1453" i="4"/>
  <c r="C1448" i="4"/>
  <c r="C1447" i="4"/>
  <c r="G1445" i="4"/>
  <c r="F1445" i="4"/>
  <c r="K1436" i="4"/>
  <c r="G1748" i="9" s="1"/>
  <c r="B1436" i="4"/>
  <c r="K1435" i="4"/>
  <c r="G1747" i="9" s="1"/>
  <c r="B1435" i="4"/>
  <c r="K1434" i="4"/>
  <c r="G1746" i="9" s="1"/>
  <c r="B1434" i="4"/>
  <c r="K1433" i="4"/>
  <c r="G1745" i="9" s="1"/>
  <c r="B1433" i="4"/>
  <c r="K1432" i="4"/>
  <c r="G1744" i="9" s="1"/>
  <c r="B1432" i="4"/>
  <c r="K1431" i="4"/>
  <c r="G1743" i="9" s="1"/>
  <c r="B1431" i="4"/>
  <c r="K1430" i="4"/>
  <c r="G1742" i="9" s="1"/>
  <c r="B1430" i="4"/>
  <c r="K1429" i="4"/>
  <c r="G1741" i="9" s="1"/>
  <c r="B1429" i="4"/>
  <c r="K1428" i="4"/>
  <c r="G1740" i="9" s="1"/>
  <c r="B1428" i="4"/>
  <c r="K1427" i="4"/>
  <c r="G1739" i="9" s="1"/>
  <c r="B1427" i="4"/>
  <c r="K1426" i="4"/>
  <c r="G1738" i="9" s="1"/>
  <c r="B1426" i="4"/>
  <c r="K1425" i="4"/>
  <c r="G1737" i="9" s="1"/>
  <c r="B1425" i="4"/>
  <c r="K1424" i="4"/>
  <c r="G1736" i="9" s="1"/>
  <c r="B1424" i="4"/>
  <c r="K1423" i="4"/>
  <c r="G1735" i="9" s="1"/>
  <c r="B1423" i="4"/>
  <c r="K1422" i="4"/>
  <c r="G1734" i="9" s="1"/>
  <c r="B1422" i="4"/>
  <c r="K1421" i="4"/>
  <c r="G1733" i="9" s="1"/>
  <c r="B1421" i="4"/>
  <c r="K1420" i="4"/>
  <c r="G1732" i="9" s="1"/>
  <c r="B1420" i="4"/>
  <c r="K1419" i="4"/>
  <c r="G1731" i="9" s="1"/>
  <c r="B1419" i="4"/>
  <c r="C1414" i="4"/>
  <c r="C1413" i="4"/>
  <c r="G1411" i="4"/>
  <c r="F1411" i="4"/>
  <c r="K1400" i="4"/>
  <c r="G1706" i="9" s="1"/>
  <c r="B1400" i="4"/>
  <c r="K1399" i="4"/>
  <c r="G1705" i="9" s="1"/>
  <c r="B1399" i="4"/>
  <c r="K1398" i="4"/>
  <c r="G1704" i="9" s="1"/>
  <c r="B1398" i="4"/>
  <c r="K1397" i="4"/>
  <c r="G1703" i="9" s="1"/>
  <c r="B1397" i="4"/>
  <c r="K1396" i="4"/>
  <c r="G1702" i="9" s="1"/>
  <c r="B1396" i="4"/>
  <c r="K1395" i="4"/>
  <c r="G1701" i="9" s="1"/>
  <c r="B1395" i="4"/>
  <c r="K1394" i="4"/>
  <c r="G1700" i="9" s="1"/>
  <c r="B1394" i="4"/>
  <c r="K1393" i="4"/>
  <c r="G1699" i="9" s="1"/>
  <c r="B1393" i="4"/>
  <c r="K1392" i="4"/>
  <c r="G1698" i="9" s="1"/>
  <c r="B1392" i="4"/>
  <c r="K1391" i="4"/>
  <c r="G1697" i="9" s="1"/>
  <c r="B1391" i="4"/>
  <c r="K1390" i="4"/>
  <c r="G1696" i="9" s="1"/>
  <c r="B1390" i="4"/>
  <c r="K1389" i="4"/>
  <c r="G1695" i="9" s="1"/>
  <c r="B1389" i="4"/>
  <c r="K1388" i="4"/>
  <c r="G1694" i="9" s="1"/>
  <c r="B1388" i="4"/>
  <c r="K1387" i="4"/>
  <c r="G1693" i="9" s="1"/>
  <c r="B1387" i="4"/>
  <c r="K1386" i="4"/>
  <c r="G1692" i="9" s="1"/>
  <c r="B1386" i="4"/>
  <c r="K1385" i="4"/>
  <c r="G1691" i="9" s="1"/>
  <c r="B1385" i="4"/>
  <c r="K1384" i="4"/>
  <c r="G1690" i="9" s="1"/>
  <c r="B1384" i="4"/>
  <c r="K1383" i="4"/>
  <c r="G1689" i="9" s="1"/>
  <c r="B1383" i="4"/>
  <c r="C1378" i="4"/>
  <c r="C1377" i="4"/>
  <c r="G1375" i="4"/>
  <c r="F1375" i="4"/>
  <c r="K1364" i="4"/>
  <c r="G1664" i="9" s="1"/>
  <c r="B1364" i="4"/>
  <c r="K1363" i="4"/>
  <c r="G1663" i="9" s="1"/>
  <c r="B1363" i="4"/>
  <c r="K1362" i="4"/>
  <c r="G1662" i="9" s="1"/>
  <c r="B1362" i="4"/>
  <c r="K1361" i="4"/>
  <c r="G1661" i="9" s="1"/>
  <c r="B1361" i="4"/>
  <c r="K1360" i="4"/>
  <c r="G1660" i="9" s="1"/>
  <c r="B1360" i="4"/>
  <c r="K1359" i="4"/>
  <c r="G1659" i="9" s="1"/>
  <c r="B1359" i="4"/>
  <c r="K1358" i="4"/>
  <c r="G1658" i="9" s="1"/>
  <c r="B1358" i="4"/>
  <c r="K1357" i="4"/>
  <c r="G1657" i="9" s="1"/>
  <c r="B1357" i="4"/>
  <c r="K1356" i="4"/>
  <c r="G1656" i="9" s="1"/>
  <c r="B1356" i="4"/>
  <c r="K1355" i="4"/>
  <c r="G1655" i="9" s="1"/>
  <c r="B1355" i="4"/>
  <c r="K1354" i="4"/>
  <c r="G1654" i="9" s="1"/>
  <c r="B1354" i="4"/>
  <c r="K1353" i="4"/>
  <c r="G1653" i="9" s="1"/>
  <c r="B1353" i="4"/>
  <c r="K1352" i="4"/>
  <c r="G1652" i="9" s="1"/>
  <c r="B1352" i="4"/>
  <c r="K1351" i="4"/>
  <c r="G1651" i="9" s="1"/>
  <c r="B1351" i="4"/>
  <c r="K1350" i="4"/>
  <c r="G1650" i="9" s="1"/>
  <c r="B1350" i="4"/>
  <c r="K1349" i="4"/>
  <c r="G1649" i="9" s="1"/>
  <c r="B1349" i="4"/>
  <c r="K1348" i="4"/>
  <c r="G1648" i="9" s="1"/>
  <c r="B1348" i="4"/>
  <c r="K1347" i="4"/>
  <c r="G1647" i="9" s="1"/>
  <c r="B1347" i="4"/>
  <c r="C1342" i="4"/>
  <c r="C1341" i="4"/>
  <c r="G1339" i="4"/>
  <c r="F1339" i="4"/>
  <c r="K1330" i="4"/>
  <c r="G1622" i="9" s="1"/>
  <c r="B1330" i="4"/>
  <c r="K1329" i="4"/>
  <c r="G1621" i="9" s="1"/>
  <c r="B1329" i="4"/>
  <c r="K1328" i="4"/>
  <c r="G1620" i="9" s="1"/>
  <c r="B1328" i="4"/>
  <c r="K1327" i="4"/>
  <c r="G1619" i="9" s="1"/>
  <c r="B1327" i="4"/>
  <c r="K1326" i="4"/>
  <c r="G1618" i="9" s="1"/>
  <c r="B1326" i="4"/>
  <c r="K1325" i="4"/>
  <c r="G1617" i="9" s="1"/>
  <c r="B1325" i="4"/>
  <c r="K1324" i="4"/>
  <c r="G1616" i="9" s="1"/>
  <c r="B1324" i="4"/>
  <c r="K1323" i="4"/>
  <c r="G1615" i="9" s="1"/>
  <c r="B1323" i="4"/>
  <c r="K1322" i="4"/>
  <c r="G1614" i="9" s="1"/>
  <c r="B1322" i="4"/>
  <c r="K1321" i="4"/>
  <c r="G1613" i="9" s="1"/>
  <c r="B1321" i="4"/>
  <c r="K1320" i="4"/>
  <c r="G1612" i="9" s="1"/>
  <c r="B1320" i="4"/>
  <c r="K1319" i="4"/>
  <c r="G1611" i="9" s="1"/>
  <c r="B1319" i="4"/>
  <c r="K1318" i="4"/>
  <c r="G1610" i="9" s="1"/>
  <c r="B1318" i="4"/>
  <c r="K1317" i="4"/>
  <c r="G1609" i="9" s="1"/>
  <c r="B1317" i="4"/>
  <c r="K1316" i="4"/>
  <c r="G1608" i="9" s="1"/>
  <c r="B1316" i="4"/>
  <c r="K1315" i="4"/>
  <c r="G1607" i="9" s="1"/>
  <c r="B1315" i="4"/>
  <c r="K1314" i="4"/>
  <c r="G1606" i="9" s="1"/>
  <c r="B1314" i="4"/>
  <c r="K1313" i="4"/>
  <c r="G1605" i="9" s="1"/>
  <c r="B1313" i="4"/>
  <c r="C1308" i="4"/>
  <c r="C1307" i="4"/>
  <c r="G1305" i="4"/>
  <c r="F1305" i="4"/>
  <c r="K1295" i="4"/>
  <c r="G1580" i="9" s="1"/>
  <c r="B1295" i="4"/>
  <c r="K1294" i="4"/>
  <c r="G1579" i="9" s="1"/>
  <c r="B1294" i="4"/>
  <c r="K1293" i="4"/>
  <c r="G1578" i="9" s="1"/>
  <c r="B1293" i="4"/>
  <c r="K1292" i="4"/>
  <c r="G1577" i="9" s="1"/>
  <c r="B1292" i="4"/>
  <c r="K1291" i="4"/>
  <c r="G1576" i="9" s="1"/>
  <c r="B1291" i="4"/>
  <c r="K1290" i="4"/>
  <c r="G1575" i="9" s="1"/>
  <c r="B1290" i="4"/>
  <c r="K1289" i="4"/>
  <c r="G1574" i="9" s="1"/>
  <c r="B1289" i="4"/>
  <c r="K1288" i="4"/>
  <c r="G1573" i="9" s="1"/>
  <c r="B1288" i="4"/>
  <c r="K1287" i="4"/>
  <c r="G1572" i="9" s="1"/>
  <c r="B1287" i="4"/>
  <c r="K1286" i="4"/>
  <c r="G1571" i="9" s="1"/>
  <c r="B1286" i="4"/>
  <c r="K1285" i="4"/>
  <c r="G1570" i="9" s="1"/>
  <c r="B1285" i="4"/>
  <c r="K1284" i="4"/>
  <c r="G1569" i="9" s="1"/>
  <c r="B1284" i="4"/>
  <c r="K1283" i="4"/>
  <c r="G1568" i="9" s="1"/>
  <c r="B1283" i="4"/>
  <c r="K1282" i="4"/>
  <c r="G1567" i="9" s="1"/>
  <c r="B1282" i="4"/>
  <c r="K1281" i="4"/>
  <c r="G1566" i="9" s="1"/>
  <c r="B1281" i="4"/>
  <c r="K1280" i="4"/>
  <c r="G1565" i="9" s="1"/>
  <c r="B1280" i="4"/>
  <c r="K1279" i="4"/>
  <c r="G1564" i="9" s="1"/>
  <c r="B1279" i="4"/>
  <c r="K1278" i="4"/>
  <c r="G1563" i="9" s="1"/>
  <c r="B1278" i="4"/>
  <c r="C1273" i="4"/>
  <c r="C1272" i="4"/>
  <c r="G1270" i="4"/>
  <c r="F1270" i="4"/>
  <c r="K1260" i="4"/>
  <c r="G1538" i="9" s="1"/>
  <c r="B1260" i="4"/>
  <c r="K1259" i="4"/>
  <c r="G1537" i="9" s="1"/>
  <c r="B1259" i="4"/>
  <c r="K1258" i="4"/>
  <c r="G1536" i="9" s="1"/>
  <c r="B1258" i="4"/>
  <c r="K1257" i="4"/>
  <c r="G1535" i="9" s="1"/>
  <c r="B1257" i="4"/>
  <c r="K1256" i="4"/>
  <c r="G1534" i="9" s="1"/>
  <c r="B1256" i="4"/>
  <c r="K1255" i="4"/>
  <c r="G1533" i="9" s="1"/>
  <c r="B1255" i="4"/>
  <c r="K1254" i="4"/>
  <c r="G1532" i="9" s="1"/>
  <c r="B1254" i="4"/>
  <c r="K1253" i="4"/>
  <c r="G1531" i="9" s="1"/>
  <c r="B1253" i="4"/>
  <c r="K1252" i="4"/>
  <c r="G1530" i="9" s="1"/>
  <c r="B1252" i="4"/>
  <c r="K1251" i="4"/>
  <c r="G1529" i="9" s="1"/>
  <c r="B1251" i="4"/>
  <c r="K1250" i="4"/>
  <c r="G1528" i="9" s="1"/>
  <c r="B1250" i="4"/>
  <c r="K1249" i="4"/>
  <c r="G1527" i="9" s="1"/>
  <c r="B1249" i="4"/>
  <c r="K1248" i="4"/>
  <c r="G1526" i="9" s="1"/>
  <c r="B1248" i="4"/>
  <c r="K1247" i="4"/>
  <c r="G1525" i="9" s="1"/>
  <c r="B1247" i="4"/>
  <c r="K1246" i="4"/>
  <c r="G1524" i="9" s="1"/>
  <c r="B1246" i="4"/>
  <c r="K1245" i="4"/>
  <c r="G1523" i="9" s="1"/>
  <c r="B1245" i="4"/>
  <c r="K1244" i="4"/>
  <c r="G1522" i="9" s="1"/>
  <c r="B1244" i="4"/>
  <c r="K1243" i="4"/>
  <c r="G1521" i="9" s="1"/>
  <c r="B1243" i="4"/>
  <c r="C1238" i="4"/>
  <c r="C1237" i="4"/>
  <c r="G1235" i="4"/>
  <c r="F1235" i="4"/>
  <c r="K1225" i="4"/>
  <c r="G1496" i="9" s="1"/>
  <c r="B1225" i="4"/>
  <c r="K1224" i="4"/>
  <c r="G1495" i="9" s="1"/>
  <c r="B1224" i="4"/>
  <c r="K1223" i="4"/>
  <c r="G1494" i="9" s="1"/>
  <c r="B1223" i="4"/>
  <c r="K1222" i="4"/>
  <c r="G1493" i="9" s="1"/>
  <c r="B1222" i="4"/>
  <c r="K1221" i="4"/>
  <c r="G1492" i="9" s="1"/>
  <c r="B1221" i="4"/>
  <c r="K1220" i="4"/>
  <c r="G1491" i="9" s="1"/>
  <c r="B1220" i="4"/>
  <c r="K1219" i="4"/>
  <c r="G1490" i="9" s="1"/>
  <c r="B1219" i="4"/>
  <c r="K1218" i="4"/>
  <c r="G1489" i="9" s="1"/>
  <c r="B1218" i="4"/>
  <c r="K1217" i="4"/>
  <c r="G1488" i="9" s="1"/>
  <c r="B1217" i="4"/>
  <c r="K1216" i="4"/>
  <c r="G1487" i="9" s="1"/>
  <c r="B1216" i="4"/>
  <c r="K1215" i="4"/>
  <c r="G1486" i="9" s="1"/>
  <c r="B1215" i="4"/>
  <c r="K1214" i="4"/>
  <c r="G1485" i="9" s="1"/>
  <c r="B1214" i="4"/>
  <c r="K1213" i="4"/>
  <c r="G1484" i="9" s="1"/>
  <c r="B1213" i="4"/>
  <c r="K1212" i="4"/>
  <c r="G1483" i="9" s="1"/>
  <c r="B1212" i="4"/>
  <c r="K1211" i="4"/>
  <c r="G1482" i="9" s="1"/>
  <c r="B1211" i="4"/>
  <c r="K1210" i="4"/>
  <c r="G1481" i="9" s="1"/>
  <c r="B1210" i="4"/>
  <c r="K1209" i="4"/>
  <c r="G1480" i="9" s="1"/>
  <c r="B1209" i="4"/>
  <c r="K1208" i="4"/>
  <c r="G1479" i="9" s="1"/>
  <c r="B1208" i="4"/>
  <c r="C1203" i="4"/>
  <c r="C1202" i="4"/>
  <c r="G1200" i="4"/>
  <c r="F1200" i="4"/>
  <c r="K1190" i="4"/>
  <c r="G1454" i="9" s="1"/>
  <c r="B1190" i="4"/>
  <c r="K1189" i="4"/>
  <c r="G1453" i="9" s="1"/>
  <c r="B1189" i="4"/>
  <c r="K1188" i="4"/>
  <c r="G1452" i="9" s="1"/>
  <c r="B1188" i="4"/>
  <c r="K1187" i="4"/>
  <c r="G1451" i="9" s="1"/>
  <c r="B1187" i="4"/>
  <c r="K1186" i="4"/>
  <c r="G1450" i="9" s="1"/>
  <c r="B1186" i="4"/>
  <c r="K1185" i="4"/>
  <c r="G1449" i="9" s="1"/>
  <c r="B1185" i="4"/>
  <c r="K1184" i="4"/>
  <c r="G1448" i="9" s="1"/>
  <c r="B1184" i="4"/>
  <c r="K1183" i="4"/>
  <c r="G1447" i="9" s="1"/>
  <c r="B1183" i="4"/>
  <c r="K1182" i="4"/>
  <c r="G1446" i="9" s="1"/>
  <c r="B1182" i="4"/>
  <c r="K1181" i="4"/>
  <c r="G1445" i="9" s="1"/>
  <c r="B1181" i="4"/>
  <c r="K1180" i="4"/>
  <c r="G1444" i="9" s="1"/>
  <c r="B1180" i="4"/>
  <c r="K1179" i="4"/>
  <c r="G1443" i="9" s="1"/>
  <c r="B1179" i="4"/>
  <c r="K1178" i="4"/>
  <c r="G1442" i="9" s="1"/>
  <c r="B1178" i="4"/>
  <c r="K1177" i="4"/>
  <c r="G1441" i="9" s="1"/>
  <c r="B1177" i="4"/>
  <c r="K1176" i="4"/>
  <c r="G1440" i="9" s="1"/>
  <c r="B1176" i="4"/>
  <c r="K1175" i="4"/>
  <c r="G1439" i="9" s="1"/>
  <c r="B1175" i="4"/>
  <c r="K1174" i="4"/>
  <c r="G1438" i="9" s="1"/>
  <c r="B1174" i="4"/>
  <c r="K1173" i="4"/>
  <c r="G1437" i="9" s="1"/>
  <c r="B1173" i="4"/>
  <c r="C1168" i="4"/>
  <c r="C1167" i="4"/>
  <c r="G1165" i="4"/>
  <c r="F1165" i="4"/>
  <c r="K1155" i="4"/>
  <c r="G1412" i="9" s="1"/>
  <c r="B1155" i="4"/>
  <c r="K1154" i="4"/>
  <c r="G1411" i="9" s="1"/>
  <c r="B1154" i="4"/>
  <c r="K1153" i="4"/>
  <c r="G1410" i="9" s="1"/>
  <c r="B1153" i="4"/>
  <c r="K1152" i="4"/>
  <c r="G1409" i="9" s="1"/>
  <c r="B1152" i="4"/>
  <c r="K1151" i="4"/>
  <c r="G1408" i="9" s="1"/>
  <c r="B1151" i="4"/>
  <c r="K1150" i="4"/>
  <c r="G1407" i="9" s="1"/>
  <c r="B1150" i="4"/>
  <c r="K1149" i="4"/>
  <c r="G1406" i="9" s="1"/>
  <c r="B1149" i="4"/>
  <c r="K1148" i="4"/>
  <c r="G1405" i="9" s="1"/>
  <c r="B1148" i="4"/>
  <c r="K1147" i="4"/>
  <c r="G1404" i="9" s="1"/>
  <c r="B1147" i="4"/>
  <c r="K1146" i="4"/>
  <c r="G1403" i="9" s="1"/>
  <c r="B1146" i="4"/>
  <c r="K1145" i="4"/>
  <c r="G1402" i="9" s="1"/>
  <c r="B1145" i="4"/>
  <c r="K1144" i="4"/>
  <c r="G1401" i="9" s="1"/>
  <c r="B1144" i="4"/>
  <c r="K1143" i="4"/>
  <c r="G1400" i="9" s="1"/>
  <c r="B1143" i="4"/>
  <c r="K1142" i="4"/>
  <c r="G1399" i="9" s="1"/>
  <c r="B1142" i="4"/>
  <c r="K1141" i="4"/>
  <c r="G1398" i="9" s="1"/>
  <c r="B1141" i="4"/>
  <c r="K1140" i="4"/>
  <c r="G1397" i="9" s="1"/>
  <c r="B1140" i="4"/>
  <c r="K1139" i="4"/>
  <c r="G1396" i="9" s="1"/>
  <c r="B1139" i="4"/>
  <c r="K1138" i="4"/>
  <c r="G1395" i="9" s="1"/>
  <c r="B1138" i="4"/>
  <c r="C1133" i="4"/>
  <c r="C1132" i="4"/>
  <c r="G1130" i="4"/>
  <c r="F1130" i="4"/>
  <c r="K1120" i="4"/>
  <c r="G1370" i="9" s="1"/>
  <c r="B1120" i="4"/>
  <c r="K1119" i="4"/>
  <c r="G1369" i="9" s="1"/>
  <c r="B1119" i="4"/>
  <c r="K1118" i="4"/>
  <c r="G1368" i="9" s="1"/>
  <c r="B1118" i="4"/>
  <c r="K1117" i="4"/>
  <c r="G1367" i="9" s="1"/>
  <c r="B1117" i="4"/>
  <c r="K1116" i="4"/>
  <c r="G1366" i="9" s="1"/>
  <c r="B1116" i="4"/>
  <c r="K1115" i="4"/>
  <c r="G1365" i="9" s="1"/>
  <c r="B1115" i="4"/>
  <c r="K1114" i="4"/>
  <c r="G1364" i="9" s="1"/>
  <c r="B1114" i="4"/>
  <c r="K1113" i="4"/>
  <c r="G1363" i="9" s="1"/>
  <c r="B1113" i="4"/>
  <c r="K1112" i="4"/>
  <c r="G1362" i="9" s="1"/>
  <c r="B1112" i="4"/>
  <c r="K1111" i="4"/>
  <c r="G1361" i="9" s="1"/>
  <c r="B1111" i="4"/>
  <c r="K1110" i="4"/>
  <c r="G1360" i="9" s="1"/>
  <c r="B1110" i="4"/>
  <c r="K1109" i="4"/>
  <c r="G1359" i="9" s="1"/>
  <c r="B1109" i="4"/>
  <c r="K1108" i="4"/>
  <c r="G1358" i="9" s="1"/>
  <c r="B1108" i="4"/>
  <c r="K1107" i="4"/>
  <c r="G1357" i="9" s="1"/>
  <c r="B1107" i="4"/>
  <c r="K1106" i="4"/>
  <c r="G1356" i="9" s="1"/>
  <c r="B1106" i="4"/>
  <c r="K1105" i="4"/>
  <c r="G1355" i="9" s="1"/>
  <c r="B1105" i="4"/>
  <c r="K1104" i="4"/>
  <c r="G1354" i="9" s="1"/>
  <c r="B1104" i="4"/>
  <c r="K1103" i="4"/>
  <c r="G1353" i="9" s="1"/>
  <c r="B1103" i="4"/>
  <c r="C1098" i="4"/>
  <c r="C1097" i="4"/>
  <c r="G1095" i="4"/>
  <c r="F1095" i="4"/>
  <c r="K1085" i="4"/>
  <c r="G1328" i="9" s="1"/>
  <c r="B1085" i="4"/>
  <c r="K1084" i="4"/>
  <c r="G1327" i="9" s="1"/>
  <c r="B1084" i="4"/>
  <c r="K1083" i="4"/>
  <c r="G1326" i="9" s="1"/>
  <c r="B1083" i="4"/>
  <c r="K1082" i="4"/>
  <c r="G1325" i="9" s="1"/>
  <c r="B1082" i="4"/>
  <c r="K1081" i="4"/>
  <c r="G1324" i="9" s="1"/>
  <c r="B1081" i="4"/>
  <c r="K1080" i="4"/>
  <c r="G1323" i="9" s="1"/>
  <c r="B1080" i="4"/>
  <c r="K1079" i="4"/>
  <c r="G1322" i="9" s="1"/>
  <c r="B1079" i="4"/>
  <c r="K1078" i="4"/>
  <c r="G1321" i="9" s="1"/>
  <c r="B1078" i="4"/>
  <c r="K1077" i="4"/>
  <c r="G1320" i="9" s="1"/>
  <c r="B1077" i="4"/>
  <c r="K1076" i="4"/>
  <c r="G1319" i="9" s="1"/>
  <c r="B1076" i="4"/>
  <c r="K1075" i="4"/>
  <c r="G1318" i="9" s="1"/>
  <c r="B1075" i="4"/>
  <c r="K1074" i="4"/>
  <c r="G1317" i="9" s="1"/>
  <c r="B1074" i="4"/>
  <c r="K1073" i="4"/>
  <c r="G1316" i="9" s="1"/>
  <c r="B1073" i="4"/>
  <c r="K1072" i="4"/>
  <c r="G1315" i="9" s="1"/>
  <c r="B1072" i="4"/>
  <c r="K1071" i="4"/>
  <c r="G1314" i="9" s="1"/>
  <c r="B1071" i="4"/>
  <c r="K1070" i="4"/>
  <c r="G1313" i="9" s="1"/>
  <c r="B1070" i="4"/>
  <c r="K1069" i="4"/>
  <c r="G1312" i="9" s="1"/>
  <c r="B1069" i="4"/>
  <c r="K1068" i="4"/>
  <c r="G1311" i="9" s="1"/>
  <c r="B1068" i="4"/>
  <c r="C1063" i="4"/>
  <c r="C1062" i="4"/>
  <c r="G1060" i="4"/>
  <c r="F1060" i="4"/>
  <c r="K1050" i="4"/>
  <c r="G1286" i="9" s="1"/>
  <c r="B1050" i="4"/>
  <c r="K1049" i="4"/>
  <c r="G1285" i="9" s="1"/>
  <c r="B1049" i="4"/>
  <c r="K1048" i="4"/>
  <c r="G1284" i="9" s="1"/>
  <c r="B1048" i="4"/>
  <c r="K1047" i="4"/>
  <c r="G1283" i="9" s="1"/>
  <c r="B1047" i="4"/>
  <c r="K1046" i="4"/>
  <c r="G1282" i="9" s="1"/>
  <c r="B1046" i="4"/>
  <c r="K1045" i="4"/>
  <c r="G1281" i="9" s="1"/>
  <c r="B1045" i="4"/>
  <c r="K1044" i="4"/>
  <c r="G1280" i="9" s="1"/>
  <c r="B1044" i="4"/>
  <c r="K1043" i="4"/>
  <c r="G1279" i="9" s="1"/>
  <c r="B1043" i="4"/>
  <c r="K1042" i="4"/>
  <c r="G1278" i="9" s="1"/>
  <c r="B1042" i="4"/>
  <c r="K1041" i="4"/>
  <c r="G1277" i="9" s="1"/>
  <c r="B1041" i="4"/>
  <c r="K1040" i="4"/>
  <c r="G1276" i="9" s="1"/>
  <c r="B1040" i="4"/>
  <c r="K1039" i="4"/>
  <c r="G1275" i="9" s="1"/>
  <c r="B1039" i="4"/>
  <c r="K1038" i="4"/>
  <c r="G1274" i="9" s="1"/>
  <c r="B1038" i="4"/>
  <c r="K1037" i="4"/>
  <c r="G1273" i="9" s="1"/>
  <c r="B1037" i="4"/>
  <c r="K1036" i="4"/>
  <c r="G1272" i="9" s="1"/>
  <c r="B1036" i="4"/>
  <c r="K1035" i="4"/>
  <c r="G1271" i="9" s="1"/>
  <c r="B1035" i="4"/>
  <c r="K1034" i="4"/>
  <c r="G1270" i="9" s="1"/>
  <c r="B1034" i="4"/>
  <c r="K1033" i="4"/>
  <c r="G1269" i="9" s="1"/>
  <c r="B1033" i="4"/>
  <c r="C1028" i="4"/>
  <c r="C1027" i="4"/>
  <c r="G1025" i="4"/>
  <c r="F1025" i="4"/>
  <c r="K1015" i="4"/>
  <c r="G1244" i="9" s="1"/>
  <c r="B1015" i="4"/>
  <c r="K1014" i="4"/>
  <c r="G1243" i="9" s="1"/>
  <c r="B1014" i="4"/>
  <c r="K1013" i="4"/>
  <c r="G1242" i="9" s="1"/>
  <c r="B1013" i="4"/>
  <c r="K1012" i="4"/>
  <c r="G1241" i="9" s="1"/>
  <c r="B1012" i="4"/>
  <c r="K1011" i="4"/>
  <c r="G1240" i="9" s="1"/>
  <c r="B1011" i="4"/>
  <c r="K1010" i="4"/>
  <c r="G1239" i="9" s="1"/>
  <c r="B1010" i="4"/>
  <c r="K1009" i="4"/>
  <c r="G1238" i="9" s="1"/>
  <c r="B1009" i="4"/>
  <c r="K1008" i="4"/>
  <c r="G1237" i="9" s="1"/>
  <c r="B1008" i="4"/>
  <c r="K1007" i="4"/>
  <c r="G1236" i="9" s="1"/>
  <c r="B1007" i="4"/>
  <c r="K1006" i="4"/>
  <c r="G1235" i="9" s="1"/>
  <c r="B1006" i="4"/>
  <c r="K1005" i="4"/>
  <c r="G1234" i="9" s="1"/>
  <c r="B1005" i="4"/>
  <c r="K1004" i="4"/>
  <c r="G1233" i="9" s="1"/>
  <c r="B1004" i="4"/>
  <c r="K1003" i="4"/>
  <c r="G1232" i="9" s="1"/>
  <c r="B1003" i="4"/>
  <c r="K1002" i="4"/>
  <c r="G1231" i="9" s="1"/>
  <c r="B1002" i="4"/>
  <c r="K1001" i="4"/>
  <c r="G1230" i="9" s="1"/>
  <c r="B1001" i="4"/>
  <c r="K1000" i="4"/>
  <c r="G1229" i="9" s="1"/>
  <c r="B1000" i="4"/>
  <c r="K999" i="4"/>
  <c r="G1228" i="9" s="1"/>
  <c r="B999" i="4"/>
  <c r="K998" i="4"/>
  <c r="G1227" i="9" s="1"/>
  <c r="B998" i="4"/>
  <c r="C993" i="4"/>
  <c r="C992" i="4"/>
  <c r="G990" i="4"/>
  <c r="F990" i="4"/>
  <c r="K980" i="4"/>
  <c r="G1202" i="9" s="1"/>
  <c r="B980" i="4"/>
  <c r="K979" i="4"/>
  <c r="G1201" i="9" s="1"/>
  <c r="B979" i="4"/>
  <c r="K978" i="4"/>
  <c r="G1200" i="9" s="1"/>
  <c r="B978" i="4"/>
  <c r="K977" i="4"/>
  <c r="G1199" i="9" s="1"/>
  <c r="B977" i="4"/>
  <c r="K976" i="4"/>
  <c r="G1198" i="9" s="1"/>
  <c r="B976" i="4"/>
  <c r="K975" i="4"/>
  <c r="G1197" i="9" s="1"/>
  <c r="B975" i="4"/>
  <c r="K974" i="4"/>
  <c r="G1196" i="9" s="1"/>
  <c r="B974" i="4"/>
  <c r="K973" i="4"/>
  <c r="G1195" i="9" s="1"/>
  <c r="B973" i="4"/>
  <c r="K972" i="4"/>
  <c r="G1194" i="9" s="1"/>
  <c r="B972" i="4"/>
  <c r="K971" i="4"/>
  <c r="G1193" i="9" s="1"/>
  <c r="B971" i="4"/>
  <c r="K970" i="4"/>
  <c r="G1192" i="9" s="1"/>
  <c r="B970" i="4"/>
  <c r="K969" i="4"/>
  <c r="G1191" i="9" s="1"/>
  <c r="B969" i="4"/>
  <c r="K968" i="4"/>
  <c r="G1190" i="9" s="1"/>
  <c r="B968" i="4"/>
  <c r="K967" i="4"/>
  <c r="G1189" i="9" s="1"/>
  <c r="B967" i="4"/>
  <c r="K966" i="4"/>
  <c r="G1188" i="9" s="1"/>
  <c r="B966" i="4"/>
  <c r="K965" i="4"/>
  <c r="G1187" i="9" s="1"/>
  <c r="B965" i="4"/>
  <c r="K964" i="4"/>
  <c r="G1186" i="9" s="1"/>
  <c r="B964" i="4"/>
  <c r="K963" i="4"/>
  <c r="G1185" i="9" s="1"/>
  <c r="B963" i="4"/>
  <c r="C958" i="4"/>
  <c r="C957" i="4"/>
  <c r="G955" i="4"/>
  <c r="F955" i="4"/>
  <c r="K946" i="4"/>
  <c r="G1160" i="9" s="1"/>
  <c r="B946" i="4"/>
  <c r="K945" i="4"/>
  <c r="G1159" i="9" s="1"/>
  <c r="B945" i="4"/>
  <c r="K944" i="4"/>
  <c r="G1158" i="9" s="1"/>
  <c r="B944" i="4"/>
  <c r="K943" i="4"/>
  <c r="G1157" i="9" s="1"/>
  <c r="B943" i="4"/>
  <c r="K942" i="4"/>
  <c r="G1156" i="9" s="1"/>
  <c r="B942" i="4"/>
  <c r="K941" i="4"/>
  <c r="G1155" i="9" s="1"/>
  <c r="B941" i="4"/>
  <c r="K940" i="4"/>
  <c r="G1154" i="9" s="1"/>
  <c r="B940" i="4"/>
  <c r="K939" i="4"/>
  <c r="G1153" i="9" s="1"/>
  <c r="B939" i="4"/>
  <c r="K938" i="4"/>
  <c r="G1152" i="9" s="1"/>
  <c r="B938" i="4"/>
  <c r="K937" i="4"/>
  <c r="G1151" i="9" s="1"/>
  <c r="B937" i="4"/>
  <c r="K936" i="4"/>
  <c r="G1150" i="9" s="1"/>
  <c r="B936" i="4"/>
  <c r="K935" i="4"/>
  <c r="G1149" i="9" s="1"/>
  <c r="B935" i="4"/>
  <c r="K934" i="4"/>
  <c r="G1148" i="9" s="1"/>
  <c r="B934" i="4"/>
  <c r="K933" i="4"/>
  <c r="G1147" i="9" s="1"/>
  <c r="B933" i="4"/>
  <c r="K932" i="4"/>
  <c r="G1146" i="9" s="1"/>
  <c r="B932" i="4"/>
  <c r="K931" i="4"/>
  <c r="G1145" i="9" s="1"/>
  <c r="B931" i="4"/>
  <c r="K930" i="4"/>
  <c r="G1144" i="9" s="1"/>
  <c r="B930" i="4"/>
  <c r="K929" i="4"/>
  <c r="G1143" i="9" s="1"/>
  <c r="B929" i="4"/>
  <c r="C924" i="4"/>
  <c r="C923" i="4"/>
  <c r="G921" i="4"/>
  <c r="F921" i="4"/>
  <c r="K911" i="4"/>
  <c r="G1118" i="9" s="1"/>
  <c r="B911" i="4"/>
  <c r="K910" i="4"/>
  <c r="G1117" i="9" s="1"/>
  <c r="B910" i="4"/>
  <c r="K909" i="4"/>
  <c r="G1116" i="9" s="1"/>
  <c r="B909" i="4"/>
  <c r="K908" i="4"/>
  <c r="G1115" i="9" s="1"/>
  <c r="B908" i="4"/>
  <c r="K907" i="4"/>
  <c r="G1114" i="9" s="1"/>
  <c r="B907" i="4"/>
  <c r="K906" i="4"/>
  <c r="G1113" i="9" s="1"/>
  <c r="B906" i="4"/>
  <c r="K905" i="4"/>
  <c r="G1112" i="9" s="1"/>
  <c r="B905" i="4"/>
  <c r="K904" i="4"/>
  <c r="G1111" i="9" s="1"/>
  <c r="B904" i="4"/>
  <c r="K903" i="4"/>
  <c r="G1110" i="9" s="1"/>
  <c r="B903" i="4"/>
  <c r="K902" i="4"/>
  <c r="G1109" i="9" s="1"/>
  <c r="B902" i="4"/>
  <c r="K901" i="4"/>
  <c r="G1108" i="9" s="1"/>
  <c r="B901" i="4"/>
  <c r="K900" i="4"/>
  <c r="G1107" i="9" s="1"/>
  <c r="B900" i="4"/>
  <c r="K899" i="4"/>
  <c r="G1106" i="9" s="1"/>
  <c r="B899" i="4"/>
  <c r="K898" i="4"/>
  <c r="G1105" i="9" s="1"/>
  <c r="B898" i="4"/>
  <c r="K897" i="4"/>
  <c r="G1104" i="9" s="1"/>
  <c r="B897" i="4"/>
  <c r="K896" i="4"/>
  <c r="G1103" i="9" s="1"/>
  <c r="B896" i="4"/>
  <c r="K895" i="4"/>
  <c r="G1102" i="9" s="1"/>
  <c r="B895" i="4"/>
  <c r="K894" i="4"/>
  <c r="G1101" i="9" s="1"/>
  <c r="B894" i="4"/>
  <c r="C889" i="4"/>
  <c r="C888" i="4"/>
  <c r="G886" i="4"/>
  <c r="F886" i="4"/>
  <c r="K878" i="4"/>
  <c r="G1076" i="9" s="1"/>
  <c r="B878" i="4"/>
  <c r="K877" i="4"/>
  <c r="G1075" i="9" s="1"/>
  <c r="B877" i="4"/>
  <c r="K876" i="4"/>
  <c r="G1074" i="9" s="1"/>
  <c r="B876" i="4"/>
  <c r="K875" i="4"/>
  <c r="G1073" i="9" s="1"/>
  <c r="B875" i="4"/>
  <c r="K874" i="4"/>
  <c r="G1072" i="9" s="1"/>
  <c r="B874" i="4"/>
  <c r="K873" i="4"/>
  <c r="G1071" i="9" s="1"/>
  <c r="B873" i="4"/>
  <c r="K872" i="4"/>
  <c r="G1070" i="9" s="1"/>
  <c r="B872" i="4"/>
  <c r="K871" i="4"/>
  <c r="G1069" i="9" s="1"/>
  <c r="B871" i="4"/>
  <c r="K870" i="4"/>
  <c r="G1068" i="9" s="1"/>
  <c r="B870" i="4"/>
  <c r="K869" i="4"/>
  <c r="G1067" i="9" s="1"/>
  <c r="B869" i="4"/>
  <c r="K868" i="4"/>
  <c r="G1066" i="9" s="1"/>
  <c r="B868" i="4"/>
  <c r="K867" i="4"/>
  <c r="G1065" i="9" s="1"/>
  <c r="B867" i="4"/>
  <c r="K866" i="4"/>
  <c r="G1064" i="9" s="1"/>
  <c r="B866" i="4"/>
  <c r="K865" i="4"/>
  <c r="G1063" i="9" s="1"/>
  <c r="B865" i="4"/>
  <c r="K864" i="4"/>
  <c r="G1062" i="9" s="1"/>
  <c r="B864" i="4"/>
  <c r="K863" i="4"/>
  <c r="G1061" i="9" s="1"/>
  <c r="B863" i="4"/>
  <c r="K862" i="4"/>
  <c r="G1060" i="9" s="1"/>
  <c r="B862" i="4"/>
  <c r="K861" i="4"/>
  <c r="G1059" i="9" s="1"/>
  <c r="B861" i="4"/>
  <c r="C856" i="4"/>
  <c r="C855" i="4"/>
  <c r="G853" i="4"/>
  <c r="F853" i="4"/>
  <c r="K844" i="4"/>
  <c r="G1034" i="9" s="1"/>
  <c r="B844" i="4"/>
  <c r="K843" i="4"/>
  <c r="G1033" i="9" s="1"/>
  <c r="B843" i="4"/>
  <c r="K842" i="4"/>
  <c r="G1032" i="9" s="1"/>
  <c r="B842" i="4"/>
  <c r="K841" i="4"/>
  <c r="G1031" i="9" s="1"/>
  <c r="B841" i="4"/>
  <c r="K840" i="4"/>
  <c r="G1030" i="9" s="1"/>
  <c r="B840" i="4"/>
  <c r="K839" i="4"/>
  <c r="G1029" i="9" s="1"/>
  <c r="B839" i="4"/>
  <c r="K838" i="4"/>
  <c r="G1028" i="9" s="1"/>
  <c r="B838" i="4"/>
  <c r="K837" i="4"/>
  <c r="G1027" i="9" s="1"/>
  <c r="B837" i="4"/>
  <c r="K836" i="4"/>
  <c r="G1026" i="9" s="1"/>
  <c r="B836" i="4"/>
  <c r="K835" i="4"/>
  <c r="G1025" i="9" s="1"/>
  <c r="B835" i="4"/>
  <c r="K834" i="4"/>
  <c r="G1024" i="9" s="1"/>
  <c r="B834" i="4"/>
  <c r="K833" i="4"/>
  <c r="G1023" i="9" s="1"/>
  <c r="B833" i="4"/>
  <c r="K832" i="4"/>
  <c r="G1022" i="9" s="1"/>
  <c r="B832" i="4"/>
  <c r="K831" i="4"/>
  <c r="G1021" i="9" s="1"/>
  <c r="B831" i="4"/>
  <c r="K830" i="4"/>
  <c r="G1020" i="9" s="1"/>
  <c r="B830" i="4"/>
  <c r="K829" i="4"/>
  <c r="G1019" i="9" s="1"/>
  <c r="B829" i="4"/>
  <c r="K828" i="4"/>
  <c r="G1018" i="9" s="1"/>
  <c r="B828" i="4"/>
  <c r="K827" i="4"/>
  <c r="G1017" i="9" s="1"/>
  <c r="B827" i="4"/>
  <c r="C822" i="4"/>
  <c r="C821" i="4"/>
  <c r="G819" i="4"/>
  <c r="F819" i="4"/>
  <c r="K810" i="4"/>
  <c r="G992" i="9" s="1"/>
  <c r="B810" i="4"/>
  <c r="K809" i="4"/>
  <c r="G991" i="9" s="1"/>
  <c r="B809" i="4"/>
  <c r="K808" i="4"/>
  <c r="G990" i="9" s="1"/>
  <c r="B808" i="4"/>
  <c r="K807" i="4"/>
  <c r="G989" i="9" s="1"/>
  <c r="B807" i="4"/>
  <c r="K806" i="4"/>
  <c r="G988" i="9" s="1"/>
  <c r="B806" i="4"/>
  <c r="K805" i="4"/>
  <c r="G987" i="9" s="1"/>
  <c r="B805" i="4"/>
  <c r="K804" i="4"/>
  <c r="G986" i="9" s="1"/>
  <c r="B804" i="4"/>
  <c r="K803" i="4"/>
  <c r="G985" i="9" s="1"/>
  <c r="B803" i="4"/>
  <c r="K802" i="4"/>
  <c r="G984" i="9" s="1"/>
  <c r="B802" i="4"/>
  <c r="K801" i="4"/>
  <c r="G983" i="9" s="1"/>
  <c r="B801" i="4"/>
  <c r="K800" i="4"/>
  <c r="G982" i="9" s="1"/>
  <c r="B800" i="4"/>
  <c r="K799" i="4"/>
  <c r="G981" i="9" s="1"/>
  <c r="B799" i="4"/>
  <c r="K798" i="4"/>
  <c r="G980" i="9" s="1"/>
  <c r="B798" i="4"/>
  <c r="K797" i="4"/>
  <c r="G979" i="9" s="1"/>
  <c r="B797" i="4"/>
  <c r="K796" i="4"/>
  <c r="G978" i="9" s="1"/>
  <c r="B796" i="4"/>
  <c r="K795" i="4"/>
  <c r="G977" i="9" s="1"/>
  <c r="B795" i="4"/>
  <c r="K794" i="4"/>
  <c r="G976" i="9" s="1"/>
  <c r="B794" i="4"/>
  <c r="K793" i="4"/>
  <c r="G975" i="9" s="1"/>
  <c r="B793" i="4"/>
  <c r="C788" i="4"/>
  <c r="C787" i="4"/>
  <c r="G785" i="4"/>
  <c r="F785" i="4"/>
  <c r="K775" i="4"/>
  <c r="G950" i="9" s="1"/>
  <c r="B775" i="4"/>
  <c r="K774" i="4"/>
  <c r="G949" i="9" s="1"/>
  <c r="B774" i="4"/>
  <c r="K773" i="4"/>
  <c r="G948" i="9" s="1"/>
  <c r="B773" i="4"/>
  <c r="K772" i="4"/>
  <c r="G947" i="9" s="1"/>
  <c r="B772" i="4"/>
  <c r="K771" i="4"/>
  <c r="G946" i="9" s="1"/>
  <c r="B771" i="4"/>
  <c r="K770" i="4"/>
  <c r="G945" i="9" s="1"/>
  <c r="B770" i="4"/>
  <c r="K769" i="4"/>
  <c r="G944" i="9" s="1"/>
  <c r="B769" i="4"/>
  <c r="K768" i="4"/>
  <c r="G943" i="9" s="1"/>
  <c r="B768" i="4"/>
  <c r="K767" i="4"/>
  <c r="G942" i="9" s="1"/>
  <c r="B767" i="4"/>
  <c r="K766" i="4"/>
  <c r="G941" i="9" s="1"/>
  <c r="B766" i="4"/>
  <c r="K765" i="4"/>
  <c r="G940" i="9" s="1"/>
  <c r="B765" i="4"/>
  <c r="K764" i="4"/>
  <c r="G939" i="9" s="1"/>
  <c r="B764" i="4"/>
  <c r="K763" i="4"/>
  <c r="G938" i="9" s="1"/>
  <c r="B763" i="4"/>
  <c r="K762" i="4"/>
  <c r="G937" i="9" s="1"/>
  <c r="B762" i="4"/>
  <c r="K761" i="4"/>
  <c r="G936" i="9" s="1"/>
  <c r="B761" i="4"/>
  <c r="K760" i="4"/>
  <c r="G935" i="9" s="1"/>
  <c r="B760" i="4"/>
  <c r="K759" i="4"/>
  <c r="G934" i="9" s="1"/>
  <c r="B759" i="4"/>
  <c r="K758" i="4"/>
  <c r="G933" i="9" s="1"/>
  <c r="B758" i="4"/>
  <c r="C753" i="4"/>
  <c r="C752" i="4"/>
  <c r="G750" i="4"/>
  <c r="F750" i="4"/>
  <c r="K741" i="4"/>
  <c r="G908" i="9" s="1"/>
  <c r="B741" i="4"/>
  <c r="K740" i="4"/>
  <c r="G907" i="9" s="1"/>
  <c r="B740" i="4"/>
  <c r="K739" i="4"/>
  <c r="G906" i="9" s="1"/>
  <c r="B739" i="4"/>
  <c r="K738" i="4"/>
  <c r="G905" i="9" s="1"/>
  <c r="B738" i="4"/>
  <c r="K737" i="4"/>
  <c r="G904" i="9" s="1"/>
  <c r="B737" i="4"/>
  <c r="K736" i="4"/>
  <c r="G903" i="9" s="1"/>
  <c r="B736" i="4"/>
  <c r="K735" i="4"/>
  <c r="G902" i="9" s="1"/>
  <c r="B735" i="4"/>
  <c r="K734" i="4"/>
  <c r="G901" i="9" s="1"/>
  <c r="B734" i="4"/>
  <c r="K733" i="4"/>
  <c r="G900" i="9" s="1"/>
  <c r="B733" i="4"/>
  <c r="K732" i="4"/>
  <c r="G899" i="9" s="1"/>
  <c r="B732" i="4"/>
  <c r="K731" i="4"/>
  <c r="G898" i="9" s="1"/>
  <c r="B731" i="4"/>
  <c r="K730" i="4"/>
  <c r="G897" i="9" s="1"/>
  <c r="B730" i="4"/>
  <c r="K729" i="4"/>
  <c r="G896" i="9" s="1"/>
  <c r="B729" i="4"/>
  <c r="K728" i="4"/>
  <c r="G895" i="9" s="1"/>
  <c r="B728" i="4"/>
  <c r="K727" i="4"/>
  <c r="G894" i="9" s="1"/>
  <c r="B727" i="4"/>
  <c r="K726" i="4"/>
  <c r="G893" i="9" s="1"/>
  <c r="B726" i="4"/>
  <c r="K725" i="4"/>
  <c r="G892" i="9" s="1"/>
  <c r="B725" i="4"/>
  <c r="K724" i="4"/>
  <c r="G891" i="9" s="1"/>
  <c r="B724" i="4"/>
  <c r="C719" i="4"/>
  <c r="C718" i="4"/>
  <c r="G716" i="4"/>
  <c r="F716" i="4"/>
  <c r="K708" i="4"/>
  <c r="G866" i="9" s="1"/>
  <c r="B708" i="4"/>
  <c r="K707" i="4"/>
  <c r="G865" i="9" s="1"/>
  <c r="B707" i="4"/>
  <c r="K706" i="4"/>
  <c r="G864" i="9" s="1"/>
  <c r="B706" i="4"/>
  <c r="K705" i="4"/>
  <c r="G863" i="9" s="1"/>
  <c r="B705" i="4"/>
  <c r="K704" i="4"/>
  <c r="G862" i="9" s="1"/>
  <c r="B704" i="4"/>
  <c r="K703" i="4"/>
  <c r="G861" i="9" s="1"/>
  <c r="B703" i="4"/>
  <c r="K702" i="4"/>
  <c r="G860" i="9" s="1"/>
  <c r="B702" i="4"/>
  <c r="K701" i="4"/>
  <c r="G859" i="9" s="1"/>
  <c r="B701" i="4"/>
  <c r="K700" i="4"/>
  <c r="G858" i="9" s="1"/>
  <c r="B700" i="4"/>
  <c r="K699" i="4"/>
  <c r="G857" i="9" s="1"/>
  <c r="B699" i="4"/>
  <c r="K698" i="4"/>
  <c r="G856" i="9" s="1"/>
  <c r="B698" i="4"/>
  <c r="K697" i="4"/>
  <c r="G855" i="9" s="1"/>
  <c r="B697" i="4"/>
  <c r="K696" i="4"/>
  <c r="G854" i="9" s="1"/>
  <c r="B696" i="4"/>
  <c r="K695" i="4"/>
  <c r="G853" i="9" s="1"/>
  <c r="B695" i="4"/>
  <c r="K694" i="4"/>
  <c r="G852" i="9" s="1"/>
  <c r="B694" i="4"/>
  <c r="K693" i="4"/>
  <c r="G851" i="9" s="1"/>
  <c r="B693" i="4"/>
  <c r="K692" i="4"/>
  <c r="G850" i="9" s="1"/>
  <c r="B692" i="4"/>
  <c r="K691" i="4"/>
  <c r="G849" i="9" s="1"/>
  <c r="B691" i="4"/>
  <c r="C686" i="4"/>
  <c r="C685" i="4"/>
  <c r="G683" i="4"/>
  <c r="F683" i="4"/>
  <c r="K674" i="4"/>
  <c r="G824" i="9" s="1"/>
  <c r="B674" i="4"/>
  <c r="K673" i="4"/>
  <c r="G823" i="9" s="1"/>
  <c r="B673" i="4"/>
  <c r="K672" i="4"/>
  <c r="G822" i="9" s="1"/>
  <c r="B672" i="4"/>
  <c r="K671" i="4"/>
  <c r="G821" i="9" s="1"/>
  <c r="B671" i="4"/>
  <c r="K670" i="4"/>
  <c r="G820" i="9" s="1"/>
  <c r="B670" i="4"/>
  <c r="K669" i="4"/>
  <c r="G819" i="9" s="1"/>
  <c r="B669" i="4"/>
  <c r="K668" i="4"/>
  <c r="G818" i="9" s="1"/>
  <c r="B668" i="4"/>
  <c r="K667" i="4"/>
  <c r="G817" i="9" s="1"/>
  <c r="B667" i="4"/>
  <c r="K666" i="4"/>
  <c r="G816" i="9" s="1"/>
  <c r="B666" i="4"/>
  <c r="K665" i="4"/>
  <c r="G815" i="9" s="1"/>
  <c r="B665" i="4"/>
  <c r="K664" i="4"/>
  <c r="G814" i="9" s="1"/>
  <c r="B664" i="4"/>
  <c r="K663" i="4"/>
  <c r="G813" i="9" s="1"/>
  <c r="B663" i="4"/>
  <c r="K662" i="4"/>
  <c r="G812" i="9" s="1"/>
  <c r="B662" i="4"/>
  <c r="K661" i="4"/>
  <c r="G811" i="9" s="1"/>
  <c r="B661" i="4"/>
  <c r="K660" i="4"/>
  <c r="G810" i="9" s="1"/>
  <c r="B660" i="4"/>
  <c r="K659" i="4"/>
  <c r="G809" i="9" s="1"/>
  <c r="B659" i="4"/>
  <c r="K658" i="4"/>
  <c r="G808" i="9" s="1"/>
  <c r="B658" i="4"/>
  <c r="K657" i="4"/>
  <c r="G807" i="9" s="1"/>
  <c r="B657" i="4"/>
  <c r="C652" i="4"/>
  <c r="C651" i="4"/>
  <c r="G649" i="4"/>
  <c r="F649" i="4"/>
  <c r="K640" i="4"/>
  <c r="G782" i="9" s="1"/>
  <c r="B640" i="4"/>
  <c r="K639" i="4"/>
  <c r="G781" i="9" s="1"/>
  <c r="B639" i="4"/>
  <c r="K638" i="4"/>
  <c r="G780" i="9" s="1"/>
  <c r="B638" i="4"/>
  <c r="K637" i="4"/>
  <c r="G779" i="9" s="1"/>
  <c r="B637" i="4"/>
  <c r="K636" i="4"/>
  <c r="G778" i="9" s="1"/>
  <c r="B636" i="4"/>
  <c r="K635" i="4"/>
  <c r="G777" i="9" s="1"/>
  <c r="B635" i="4"/>
  <c r="K634" i="4"/>
  <c r="G776" i="9" s="1"/>
  <c r="B634" i="4"/>
  <c r="K633" i="4"/>
  <c r="G775" i="9" s="1"/>
  <c r="B633" i="4"/>
  <c r="K632" i="4"/>
  <c r="G774" i="9" s="1"/>
  <c r="B632" i="4"/>
  <c r="K631" i="4"/>
  <c r="G773" i="9" s="1"/>
  <c r="B631" i="4"/>
  <c r="K630" i="4"/>
  <c r="G772" i="9" s="1"/>
  <c r="B630" i="4"/>
  <c r="K629" i="4"/>
  <c r="G771" i="9" s="1"/>
  <c r="B629" i="4"/>
  <c r="K628" i="4"/>
  <c r="G770" i="9" s="1"/>
  <c r="B628" i="4"/>
  <c r="K627" i="4"/>
  <c r="G769" i="9" s="1"/>
  <c r="B627" i="4"/>
  <c r="K626" i="4"/>
  <c r="G768" i="9" s="1"/>
  <c r="B626" i="4"/>
  <c r="K625" i="4"/>
  <c r="G767" i="9" s="1"/>
  <c r="B625" i="4"/>
  <c r="K624" i="4"/>
  <c r="G766" i="9" s="1"/>
  <c r="B624" i="4"/>
  <c r="K623" i="4"/>
  <c r="G765" i="9" s="1"/>
  <c r="B623" i="4"/>
  <c r="C618" i="4"/>
  <c r="C617" i="4"/>
  <c r="G615" i="4"/>
  <c r="F615" i="4"/>
  <c r="K605" i="4"/>
  <c r="G740" i="9" s="1"/>
  <c r="B605" i="4"/>
  <c r="K604" i="4"/>
  <c r="G739" i="9" s="1"/>
  <c r="B604" i="4"/>
  <c r="K603" i="4"/>
  <c r="G738" i="9" s="1"/>
  <c r="B603" i="4"/>
  <c r="K602" i="4"/>
  <c r="G737" i="9" s="1"/>
  <c r="B602" i="4"/>
  <c r="K601" i="4"/>
  <c r="G736" i="9" s="1"/>
  <c r="B601" i="4"/>
  <c r="K600" i="4"/>
  <c r="G735" i="9" s="1"/>
  <c r="B600" i="4"/>
  <c r="K599" i="4"/>
  <c r="G734" i="9" s="1"/>
  <c r="B599" i="4"/>
  <c r="K598" i="4"/>
  <c r="G733" i="9" s="1"/>
  <c r="B598" i="4"/>
  <c r="K597" i="4"/>
  <c r="G732" i="9" s="1"/>
  <c r="B597" i="4"/>
  <c r="K596" i="4"/>
  <c r="G731" i="9" s="1"/>
  <c r="B596" i="4"/>
  <c r="K595" i="4"/>
  <c r="G730" i="9" s="1"/>
  <c r="B595" i="4"/>
  <c r="K594" i="4"/>
  <c r="G729" i="9" s="1"/>
  <c r="B594" i="4"/>
  <c r="K593" i="4"/>
  <c r="G728" i="9" s="1"/>
  <c r="B593" i="4"/>
  <c r="K592" i="4"/>
  <c r="G727" i="9" s="1"/>
  <c r="B592" i="4"/>
  <c r="K591" i="4"/>
  <c r="G726" i="9" s="1"/>
  <c r="B591" i="4"/>
  <c r="K590" i="4"/>
  <c r="G725" i="9" s="1"/>
  <c r="B590" i="4"/>
  <c r="K589" i="4"/>
  <c r="G724" i="9" s="1"/>
  <c r="B589" i="4"/>
  <c r="K588" i="4"/>
  <c r="G723" i="9" s="1"/>
  <c r="B588" i="4"/>
  <c r="C583" i="4"/>
  <c r="C582" i="4"/>
  <c r="G580" i="4"/>
  <c r="F580" i="4"/>
  <c r="K572" i="4"/>
  <c r="G698" i="9" s="1"/>
  <c r="B572" i="4"/>
  <c r="K571" i="4"/>
  <c r="G697" i="9" s="1"/>
  <c r="B571" i="4"/>
  <c r="K570" i="4"/>
  <c r="G696" i="9" s="1"/>
  <c r="B570" i="4"/>
  <c r="K569" i="4"/>
  <c r="G695" i="9" s="1"/>
  <c r="B569" i="4"/>
  <c r="K568" i="4"/>
  <c r="G694" i="9" s="1"/>
  <c r="B568" i="4"/>
  <c r="K567" i="4"/>
  <c r="G693" i="9" s="1"/>
  <c r="B567" i="4"/>
  <c r="K566" i="4"/>
  <c r="G692" i="9" s="1"/>
  <c r="B566" i="4"/>
  <c r="K565" i="4"/>
  <c r="G691" i="9" s="1"/>
  <c r="B565" i="4"/>
  <c r="K564" i="4"/>
  <c r="G690" i="9" s="1"/>
  <c r="B564" i="4"/>
  <c r="K563" i="4"/>
  <c r="G689" i="9" s="1"/>
  <c r="B563" i="4"/>
  <c r="K562" i="4"/>
  <c r="G688" i="9" s="1"/>
  <c r="B562" i="4"/>
  <c r="K561" i="4"/>
  <c r="G687" i="9" s="1"/>
  <c r="B561" i="4"/>
  <c r="K560" i="4"/>
  <c r="G686" i="9" s="1"/>
  <c r="B560" i="4"/>
  <c r="K559" i="4"/>
  <c r="G685" i="9" s="1"/>
  <c r="B559" i="4"/>
  <c r="K558" i="4"/>
  <c r="G684" i="9" s="1"/>
  <c r="B558" i="4"/>
  <c r="K557" i="4"/>
  <c r="G683" i="9" s="1"/>
  <c r="B557" i="4"/>
  <c r="K556" i="4"/>
  <c r="G682" i="9" s="1"/>
  <c r="B556" i="4"/>
  <c r="K555" i="4"/>
  <c r="G681" i="9" s="1"/>
  <c r="B555" i="4"/>
  <c r="C550" i="4"/>
  <c r="C549" i="4"/>
  <c r="G547" i="4"/>
  <c r="F547" i="4"/>
  <c r="K538" i="4"/>
  <c r="G656" i="9" s="1"/>
  <c r="B538" i="4"/>
  <c r="K537" i="4"/>
  <c r="G655" i="9" s="1"/>
  <c r="B537" i="4"/>
  <c r="K536" i="4"/>
  <c r="G654" i="9" s="1"/>
  <c r="B536" i="4"/>
  <c r="K535" i="4"/>
  <c r="G653" i="9" s="1"/>
  <c r="B535" i="4"/>
  <c r="K534" i="4"/>
  <c r="G652" i="9" s="1"/>
  <c r="B534" i="4"/>
  <c r="K533" i="4"/>
  <c r="G651" i="9" s="1"/>
  <c r="B533" i="4"/>
  <c r="K532" i="4"/>
  <c r="G650" i="9" s="1"/>
  <c r="B532" i="4"/>
  <c r="K531" i="4"/>
  <c r="G649" i="9" s="1"/>
  <c r="B531" i="4"/>
  <c r="K530" i="4"/>
  <c r="G648" i="9" s="1"/>
  <c r="B530" i="4"/>
  <c r="K529" i="4"/>
  <c r="G647" i="9" s="1"/>
  <c r="B529" i="4"/>
  <c r="K528" i="4"/>
  <c r="G646" i="9" s="1"/>
  <c r="B528" i="4"/>
  <c r="K527" i="4"/>
  <c r="G645" i="9" s="1"/>
  <c r="B527" i="4"/>
  <c r="K526" i="4"/>
  <c r="G644" i="9" s="1"/>
  <c r="B526" i="4"/>
  <c r="K525" i="4"/>
  <c r="G643" i="9" s="1"/>
  <c r="B525" i="4"/>
  <c r="K524" i="4"/>
  <c r="G642" i="9" s="1"/>
  <c r="B524" i="4"/>
  <c r="K523" i="4"/>
  <c r="G641" i="9" s="1"/>
  <c r="B523" i="4"/>
  <c r="K522" i="4"/>
  <c r="G640" i="9" s="1"/>
  <c r="B522" i="4"/>
  <c r="K521" i="4"/>
  <c r="G639" i="9" s="1"/>
  <c r="B521" i="4"/>
  <c r="C516" i="4"/>
  <c r="C515" i="4"/>
  <c r="G513" i="4"/>
  <c r="F513" i="4"/>
  <c r="K504" i="4"/>
  <c r="G614" i="9" s="1"/>
  <c r="B504" i="4"/>
  <c r="K503" i="4"/>
  <c r="G613" i="9" s="1"/>
  <c r="B503" i="4"/>
  <c r="K502" i="4"/>
  <c r="G612" i="9" s="1"/>
  <c r="B502" i="4"/>
  <c r="K501" i="4"/>
  <c r="G611" i="9" s="1"/>
  <c r="B501" i="4"/>
  <c r="K500" i="4"/>
  <c r="G610" i="9" s="1"/>
  <c r="B500" i="4"/>
  <c r="K499" i="4"/>
  <c r="G609" i="9" s="1"/>
  <c r="B499" i="4"/>
  <c r="K498" i="4"/>
  <c r="G608" i="9" s="1"/>
  <c r="B498" i="4"/>
  <c r="K497" i="4"/>
  <c r="G607" i="9" s="1"/>
  <c r="B497" i="4"/>
  <c r="K496" i="4"/>
  <c r="G606" i="9" s="1"/>
  <c r="B496" i="4"/>
  <c r="K495" i="4"/>
  <c r="G605" i="9" s="1"/>
  <c r="B495" i="4"/>
  <c r="K494" i="4"/>
  <c r="G604" i="9" s="1"/>
  <c r="B494" i="4"/>
  <c r="K493" i="4"/>
  <c r="G603" i="9" s="1"/>
  <c r="B493" i="4"/>
  <c r="K492" i="4"/>
  <c r="G602" i="9" s="1"/>
  <c r="B492" i="4"/>
  <c r="K491" i="4"/>
  <c r="G601" i="9" s="1"/>
  <c r="B491" i="4"/>
  <c r="K490" i="4"/>
  <c r="G600" i="9" s="1"/>
  <c r="B490" i="4"/>
  <c r="K489" i="4"/>
  <c r="G599" i="9" s="1"/>
  <c r="B489" i="4"/>
  <c r="K488" i="4"/>
  <c r="G598" i="9" s="1"/>
  <c r="B488" i="4"/>
  <c r="K487" i="4"/>
  <c r="G597" i="9" s="1"/>
  <c r="B487" i="4"/>
  <c r="C482" i="4"/>
  <c r="C481" i="4"/>
  <c r="G479" i="4"/>
  <c r="F479" i="4"/>
  <c r="K470" i="4"/>
  <c r="G572" i="9" s="1"/>
  <c r="B470" i="4"/>
  <c r="K469" i="4"/>
  <c r="G571" i="9" s="1"/>
  <c r="B469" i="4"/>
  <c r="K468" i="4"/>
  <c r="G570" i="9" s="1"/>
  <c r="B468" i="4"/>
  <c r="K467" i="4"/>
  <c r="G569" i="9" s="1"/>
  <c r="B467" i="4"/>
  <c r="K466" i="4"/>
  <c r="G568" i="9" s="1"/>
  <c r="B466" i="4"/>
  <c r="K465" i="4"/>
  <c r="G567" i="9" s="1"/>
  <c r="B465" i="4"/>
  <c r="K464" i="4"/>
  <c r="G566" i="9" s="1"/>
  <c r="B464" i="4"/>
  <c r="K463" i="4"/>
  <c r="G565" i="9" s="1"/>
  <c r="B463" i="4"/>
  <c r="K462" i="4"/>
  <c r="G564" i="9" s="1"/>
  <c r="B462" i="4"/>
  <c r="K461" i="4"/>
  <c r="G563" i="9" s="1"/>
  <c r="B461" i="4"/>
  <c r="K460" i="4"/>
  <c r="G562" i="9" s="1"/>
  <c r="B460" i="4"/>
  <c r="K459" i="4"/>
  <c r="G561" i="9" s="1"/>
  <c r="B459" i="4"/>
  <c r="K458" i="4"/>
  <c r="G560" i="9" s="1"/>
  <c r="B458" i="4"/>
  <c r="K457" i="4"/>
  <c r="G559" i="9" s="1"/>
  <c r="B457" i="4"/>
  <c r="K456" i="4"/>
  <c r="G558" i="9" s="1"/>
  <c r="B456" i="4"/>
  <c r="K455" i="4"/>
  <c r="G557" i="9" s="1"/>
  <c r="B455" i="4"/>
  <c r="K454" i="4"/>
  <c r="G556" i="9" s="1"/>
  <c r="B454" i="4"/>
  <c r="K453" i="4"/>
  <c r="G555" i="9" s="1"/>
  <c r="B453" i="4"/>
  <c r="C448" i="4"/>
  <c r="C447" i="4"/>
  <c r="G445" i="4"/>
  <c r="F445" i="4"/>
  <c r="K436" i="4"/>
  <c r="G530" i="9" s="1"/>
  <c r="B436" i="4"/>
  <c r="K435" i="4"/>
  <c r="G529" i="9" s="1"/>
  <c r="B435" i="4"/>
  <c r="K434" i="4"/>
  <c r="G528" i="9" s="1"/>
  <c r="B434" i="4"/>
  <c r="K433" i="4"/>
  <c r="G527" i="9" s="1"/>
  <c r="B433" i="4"/>
  <c r="K432" i="4"/>
  <c r="G526" i="9" s="1"/>
  <c r="B432" i="4"/>
  <c r="K431" i="4"/>
  <c r="G525" i="9" s="1"/>
  <c r="B431" i="4"/>
  <c r="K430" i="4"/>
  <c r="G524" i="9" s="1"/>
  <c r="B430" i="4"/>
  <c r="K429" i="4"/>
  <c r="G523" i="9" s="1"/>
  <c r="B429" i="4"/>
  <c r="K428" i="4"/>
  <c r="G522" i="9" s="1"/>
  <c r="B428" i="4"/>
  <c r="K427" i="4"/>
  <c r="G521" i="9" s="1"/>
  <c r="B427" i="4"/>
  <c r="K426" i="4"/>
  <c r="G520" i="9" s="1"/>
  <c r="B426" i="4"/>
  <c r="K425" i="4"/>
  <c r="G519" i="9" s="1"/>
  <c r="B425" i="4"/>
  <c r="K424" i="4"/>
  <c r="G518" i="9" s="1"/>
  <c r="B424" i="4"/>
  <c r="K423" i="4"/>
  <c r="G517" i="9" s="1"/>
  <c r="B423" i="4"/>
  <c r="K422" i="4"/>
  <c r="G516" i="9" s="1"/>
  <c r="B422" i="4"/>
  <c r="K421" i="4"/>
  <c r="G515" i="9" s="1"/>
  <c r="B421" i="4"/>
  <c r="K420" i="4"/>
  <c r="G514" i="9" s="1"/>
  <c r="B420" i="4"/>
  <c r="K419" i="4"/>
  <c r="G513" i="9" s="1"/>
  <c r="B419" i="4"/>
  <c r="C414" i="4"/>
  <c r="C413" i="4"/>
  <c r="G411" i="4"/>
  <c r="F411" i="4"/>
  <c r="K401" i="4"/>
  <c r="G488" i="9" s="1"/>
  <c r="B401" i="4"/>
  <c r="K400" i="4"/>
  <c r="G487" i="9" s="1"/>
  <c r="B400" i="4"/>
  <c r="K399" i="4"/>
  <c r="G486" i="9" s="1"/>
  <c r="B399" i="4"/>
  <c r="K398" i="4"/>
  <c r="G485" i="9" s="1"/>
  <c r="B398" i="4"/>
  <c r="K397" i="4"/>
  <c r="G484" i="9" s="1"/>
  <c r="B397" i="4"/>
  <c r="K396" i="4"/>
  <c r="G483" i="9" s="1"/>
  <c r="B396" i="4"/>
  <c r="K395" i="4"/>
  <c r="G482" i="9" s="1"/>
  <c r="B395" i="4"/>
  <c r="K394" i="4"/>
  <c r="G481" i="9" s="1"/>
  <c r="B394" i="4"/>
  <c r="K393" i="4"/>
  <c r="G480" i="9" s="1"/>
  <c r="B393" i="4"/>
  <c r="K392" i="4"/>
  <c r="G479" i="9" s="1"/>
  <c r="B392" i="4"/>
  <c r="K391" i="4"/>
  <c r="G478" i="9" s="1"/>
  <c r="B391" i="4"/>
  <c r="K390" i="4"/>
  <c r="G477" i="9" s="1"/>
  <c r="B390" i="4"/>
  <c r="K389" i="4"/>
  <c r="G476" i="9" s="1"/>
  <c r="B389" i="4"/>
  <c r="K388" i="4"/>
  <c r="G475" i="9" s="1"/>
  <c r="B388" i="4"/>
  <c r="K387" i="4"/>
  <c r="G474" i="9" s="1"/>
  <c r="B387" i="4"/>
  <c r="K386" i="4"/>
  <c r="G473" i="9" s="1"/>
  <c r="B386" i="4"/>
  <c r="K385" i="4"/>
  <c r="G472" i="9" s="1"/>
  <c r="B385" i="4"/>
  <c r="K384" i="4"/>
  <c r="G471" i="9" s="1"/>
  <c r="B384" i="4"/>
  <c r="C379" i="4"/>
  <c r="C378" i="4"/>
  <c r="G376" i="4"/>
  <c r="F376" i="4"/>
  <c r="K368" i="4"/>
  <c r="G446" i="9" s="1"/>
  <c r="B368" i="4"/>
  <c r="K367" i="4"/>
  <c r="G445" i="9" s="1"/>
  <c r="B367" i="4"/>
  <c r="K366" i="4"/>
  <c r="G444" i="9" s="1"/>
  <c r="B366" i="4"/>
  <c r="K365" i="4"/>
  <c r="G443" i="9" s="1"/>
  <c r="B365" i="4"/>
  <c r="K364" i="4"/>
  <c r="G442" i="9" s="1"/>
  <c r="B364" i="4"/>
  <c r="K363" i="4"/>
  <c r="G441" i="9" s="1"/>
  <c r="B363" i="4"/>
  <c r="K362" i="4"/>
  <c r="G440" i="9" s="1"/>
  <c r="B362" i="4"/>
  <c r="K361" i="4"/>
  <c r="G439" i="9" s="1"/>
  <c r="B361" i="4"/>
  <c r="K360" i="4"/>
  <c r="G438" i="9" s="1"/>
  <c r="B360" i="4"/>
  <c r="K359" i="4"/>
  <c r="G437" i="9" s="1"/>
  <c r="B359" i="4"/>
  <c r="K358" i="4"/>
  <c r="G436" i="9" s="1"/>
  <c r="B358" i="4"/>
  <c r="K357" i="4"/>
  <c r="G435" i="9" s="1"/>
  <c r="B357" i="4"/>
  <c r="K356" i="4"/>
  <c r="G434" i="9" s="1"/>
  <c r="B356" i="4"/>
  <c r="K355" i="4"/>
  <c r="G433" i="9" s="1"/>
  <c r="B355" i="4"/>
  <c r="K354" i="4"/>
  <c r="G432" i="9" s="1"/>
  <c r="B354" i="4"/>
  <c r="K353" i="4"/>
  <c r="G431" i="9" s="1"/>
  <c r="B353" i="4"/>
  <c r="K352" i="4"/>
  <c r="G430" i="9" s="1"/>
  <c r="B352" i="4"/>
  <c r="K351" i="4"/>
  <c r="G429" i="9" s="1"/>
  <c r="B351" i="4"/>
  <c r="C346" i="4"/>
  <c r="C345" i="4"/>
  <c r="G343" i="4"/>
  <c r="F343" i="4"/>
  <c r="K333" i="4"/>
  <c r="G404" i="9" s="1"/>
  <c r="B333" i="4"/>
  <c r="K332" i="4"/>
  <c r="G403" i="9" s="1"/>
  <c r="B332" i="4"/>
  <c r="K331" i="4"/>
  <c r="G402" i="9" s="1"/>
  <c r="B331" i="4"/>
  <c r="K330" i="4"/>
  <c r="G401" i="9" s="1"/>
  <c r="B330" i="4"/>
  <c r="K329" i="4"/>
  <c r="G400" i="9" s="1"/>
  <c r="B329" i="4"/>
  <c r="K328" i="4"/>
  <c r="G399" i="9" s="1"/>
  <c r="B328" i="4"/>
  <c r="K327" i="4"/>
  <c r="G398" i="9" s="1"/>
  <c r="B327" i="4"/>
  <c r="K326" i="4"/>
  <c r="G397" i="9" s="1"/>
  <c r="B326" i="4"/>
  <c r="K325" i="4"/>
  <c r="G396" i="9" s="1"/>
  <c r="B325" i="4"/>
  <c r="K324" i="4"/>
  <c r="G395" i="9" s="1"/>
  <c r="B324" i="4"/>
  <c r="K323" i="4"/>
  <c r="G394" i="9" s="1"/>
  <c r="B323" i="4"/>
  <c r="K322" i="4"/>
  <c r="G393" i="9" s="1"/>
  <c r="B322" i="4"/>
  <c r="K321" i="4"/>
  <c r="G392" i="9" s="1"/>
  <c r="B321" i="4"/>
  <c r="K320" i="4"/>
  <c r="G391" i="9" s="1"/>
  <c r="B320" i="4"/>
  <c r="K319" i="4"/>
  <c r="G390" i="9" s="1"/>
  <c r="B319" i="4"/>
  <c r="K318" i="4"/>
  <c r="G389" i="9" s="1"/>
  <c r="B318" i="4"/>
  <c r="K317" i="4"/>
  <c r="G388" i="9" s="1"/>
  <c r="B317" i="4"/>
  <c r="K316" i="4"/>
  <c r="G387" i="9" s="1"/>
  <c r="B316" i="4"/>
  <c r="C311" i="4"/>
  <c r="C310" i="4"/>
  <c r="G308" i="4"/>
  <c r="F308" i="4"/>
  <c r="K299" i="4"/>
  <c r="G362" i="9" s="1"/>
  <c r="B299" i="4"/>
  <c r="K298" i="4"/>
  <c r="G361" i="9" s="1"/>
  <c r="B298" i="4"/>
  <c r="K297" i="4"/>
  <c r="G360" i="9" s="1"/>
  <c r="B297" i="4"/>
  <c r="K296" i="4"/>
  <c r="G359" i="9" s="1"/>
  <c r="B296" i="4"/>
  <c r="K295" i="4"/>
  <c r="G358" i="9" s="1"/>
  <c r="B295" i="4"/>
  <c r="K294" i="4"/>
  <c r="G357" i="9" s="1"/>
  <c r="B294" i="4"/>
  <c r="K293" i="4"/>
  <c r="G356" i="9" s="1"/>
  <c r="B293" i="4"/>
  <c r="K292" i="4"/>
  <c r="G355" i="9" s="1"/>
  <c r="B292" i="4"/>
  <c r="K291" i="4"/>
  <c r="G354" i="9" s="1"/>
  <c r="B291" i="4"/>
  <c r="K290" i="4"/>
  <c r="G353" i="9" s="1"/>
  <c r="B290" i="4"/>
  <c r="K289" i="4"/>
  <c r="G352" i="9" s="1"/>
  <c r="B289" i="4"/>
  <c r="K288" i="4"/>
  <c r="G351" i="9" s="1"/>
  <c r="B288" i="4"/>
  <c r="K287" i="4"/>
  <c r="G350" i="9" s="1"/>
  <c r="B287" i="4"/>
  <c r="K286" i="4"/>
  <c r="G349" i="9" s="1"/>
  <c r="B286" i="4"/>
  <c r="K285" i="4"/>
  <c r="G348" i="9" s="1"/>
  <c r="B285" i="4"/>
  <c r="K284" i="4"/>
  <c r="G347" i="9" s="1"/>
  <c r="B284" i="4"/>
  <c r="K283" i="4"/>
  <c r="G346" i="9" s="1"/>
  <c r="B283" i="4"/>
  <c r="K282" i="4"/>
  <c r="G345" i="9" s="1"/>
  <c r="B282" i="4"/>
  <c r="C277" i="4"/>
  <c r="C276" i="4"/>
  <c r="G274" i="4"/>
  <c r="F274" i="4"/>
  <c r="K265" i="4"/>
  <c r="G320" i="9" s="1"/>
  <c r="B265" i="4"/>
  <c r="K264" i="4"/>
  <c r="G319" i="9" s="1"/>
  <c r="B264" i="4"/>
  <c r="K263" i="4"/>
  <c r="G318" i="9" s="1"/>
  <c r="B263" i="4"/>
  <c r="K262" i="4"/>
  <c r="G317" i="9" s="1"/>
  <c r="B262" i="4"/>
  <c r="K261" i="4"/>
  <c r="G316" i="9" s="1"/>
  <c r="B261" i="4"/>
  <c r="K260" i="4"/>
  <c r="G315" i="9" s="1"/>
  <c r="B260" i="4"/>
  <c r="K259" i="4"/>
  <c r="G314" i="9" s="1"/>
  <c r="B259" i="4"/>
  <c r="K258" i="4"/>
  <c r="G313" i="9" s="1"/>
  <c r="B258" i="4"/>
  <c r="K257" i="4"/>
  <c r="G312" i="9" s="1"/>
  <c r="B257" i="4"/>
  <c r="K256" i="4"/>
  <c r="G311" i="9" s="1"/>
  <c r="B256" i="4"/>
  <c r="K255" i="4"/>
  <c r="G310" i="9" s="1"/>
  <c r="B255" i="4"/>
  <c r="K254" i="4"/>
  <c r="G309" i="9" s="1"/>
  <c r="B254" i="4"/>
  <c r="K253" i="4"/>
  <c r="G308" i="9" s="1"/>
  <c r="B253" i="4"/>
  <c r="K252" i="4"/>
  <c r="G307" i="9" s="1"/>
  <c r="B252" i="4"/>
  <c r="K251" i="4"/>
  <c r="G306" i="9" s="1"/>
  <c r="B251" i="4"/>
  <c r="K250" i="4"/>
  <c r="G305" i="9" s="1"/>
  <c r="B250" i="4"/>
  <c r="K249" i="4"/>
  <c r="G304" i="9" s="1"/>
  <c r="B249" i="4"/>
  <c r="K248" i="4"/>
  <c r="G303" i="9" s="1"/>
  <c r="B248" i="4"/>
  <c r="C243" i="4"/>
  <c r="C242" i="4"/>
  <c r="G240" i="4"/>
  <c r="F240" i="4"/>
  <c r="K231" i="4"/>
  <c r="G278" i="9" s="1"/>
  <c r="B231" i="4"/>
  <c r="K230" i="4"/>
  <c r="G277" i="9" s="1"/>
  <c r="B230" i="4"/>
  <c r="K229" i="4"/>
  <c r="G276" i="9" s="1"/>
  <c r="B229" i="4"/>
  <c r="K228" i="4"/>
  <c r="G275" i="9" s="1"/>
  <c r="B228" i="4"/>
  <c r="K227" i="4"/>
  <c r="G274" i="9" s="1"/>
  <c r="B227" i="4"/>
  <c r="K226" i="4"/>
  <c r="G273" i="9" s="1"/>
  <c r="B226" i="4"/>
  <c r="K225" i="4"/>
  <c r="G272" i="9" s="1"/>
  <c r="B225" i="4"/>
  <c r="K224" i="4"/>
  <c r="G271" i="9" s="1"/>
  <c r="B224" i="4"/>
  <c r="K223" i="4"/>
  <c r="G270" i="9" s="1"/>
  <c r="B223" i="4"/>
  <c r="K222" i="4"/>
  <c r="G269" i="9" s="1"/>
  <c r="B222" i="4"/>
  <c r="K221" i="4"/>
  <c r="G268" i="9" s="1"/>
  <c r="B221" i="4"/>
  <c r="K220" i="4"/>
  <c r="G267" i="9" s="1"/>
  <c r="B220" i="4"/>
  <c r="K219" i="4"/>
  <c r="G266" i="9" s="1"/>
  <c r="B219" i="4"/>
  <c r="K218" i="4"/>
  <c r="G265" i="9" s="1"/>
  <c r="B218" i="4"/>
  <c r="K217" i="4"/>
  <c r="G264" i="9" s="1"/>
  <c r="B217" i="4"/>
  <c r="K216" i="4"/>
  <c r="G263" i="9" s="1"/>
  <c r="B216" i="4"/>
  <c r="K215" i="4"/>
  <c r="G262" i="9" s="1"/>
  <c r="B215" i="4"/>
  <c r="K214" i="4"/>
  <c r="G261" i="9" s="1"/>
  <c r="B214" i="4"/>
  <c r="C209" i="4"/>
  <c r="C208" i="4"/>
  <c r="G206" i="4"/>
  <c r="F206" i="4"/>
  <c r="K197" i="4"/>
  <c r="G236" i="9" s="1"/>
  <c r="B197" i="4"/>
  <c r="K196" i="4"/>
  <c r="G235" i="9" s="1"/>
  <c r="B196" i="4"/>
  <c r="K195" i="4"/>
  <c r="G234" i="9" s="1"/>
  <c r="B195" i="4"/>
  <c r="K194" i="4"/>
  <c r="G233" i="9" s="1"/>
  <c r="B194" i="4"/>
  <c r="K193" i="4"/>
  <c r="G232" i="9" s="1"/>
  <c r="B193" i="4"/>
  <c r="K192" i="4"/>
  <c r="G231" i="9" s="1"/>
  <c r="B192" i="4"/>
  <c r="K191" i="4"/>
  <c r="G230" i="9" s="1"/>
  <c r="B191" i="4"/>
  <c r="K190" i="4"/>
  <c r="G229" i="9" s="1"/>
  <c r="B190" i="4"/>
  <c r="K189" i="4"/>
  <c r="G228" i="9" s="1"/>
  <c r="B189" i="4"/>
  <c r="K188" i="4"/>
  <c r="G227" i="9" s="1"/>
  <c r="B188" i="4"/>
  <c r="K187" i="4"/>
  <c r="G226" i="9" s="1"/>
  <c r="B187" i="4"/>
  <c r="K186" i="4"/>
  <c r="G225" i="9" s="1"/>
  <c r="B186" i="4"/>
  <c r="K185" i="4"/>
  <c r="G224" i="9" s="1"/>
  <c r="B185" i="4"/>
  <c r="K184" i="4"/>
  <c r="G223" i="9" s="1"/>
  <c r="B184" i="4"/>
  <c r="K183" i="4"/>
  <c r="G222" i="9" s="1"/>
  <c r="B183" i="4"/>
  <c r="K182" i="4"/>
  <c r="G221" i="9" s="1"/>
  <c r="B182" i="4"/>
  <c r="K181" i="4"/>
  <c r="G220" i="9" s="1"/>
  <c r="B181" i="4"/>
  <c r="K180" i="4"/>
  <c r="G219" i="9" s="1"/>
  <c r="B180" i="4"/>
  <c r="C175" i="4"/>
  <c r="C174" i="4"/>
  <c r="G172" i="4"/>
  <c r="F172" i="4"/>
  <c r="K164" i="4"/>
  <c r="G194" i="9" s="1"/>
  <c r="B164" i="4"/>
  <c r="K163" i="4"/>
  <c r="G193" i="9" s="1"/>
  <c r="B163" i="4"/>
  <c r="K162" i="4"/>
  <c r="G192" i="9" s="1"/>
  <c r="B162" i="4"/>
  <c r="K161" i="4"/>
  <c r="G191" i="9" s="1"/>
  <c r="B161" i="4"/>
  <c r="K160" i="4"/>
  <c r="G190" i="9" s="1"/>
  <c r="B160" i="4"/>
  <c r="K159" i="4"/>
  <c r="G189" i="9" s="1"/>
  <c r="B159" i="4"/>
  <c r="K158" i="4"/>
  <c r="G188" i="9" s="1"/>
  <c r="B158" i="4"/>
  <c r="K157" i="4"/>
  <c r="G187" i="9" s="1"/>
  <c r="B157" i="4"/>
  <c r="K156" i="4"/>
  <c r="G186" i="9" s="1"/>
  <c r="B156" i="4"/>
  <c r="K155" i="4"/>
  <c r="G185" i="9" s="1"/>
  <c r="B155" i="4"/>
  <c r="K154" i="4"/>
  <c r="G184" i="9" s="1"/>
  <c r="B154" i="4"/>
  <c r="K153" i="4"/>
  <c r="G183" i="9" s="1"/>
  <c r="B153" i="4"/>
  <c r="K152" i="4"/>
  <c r="G182" i="9" s="1"/>
  <c r="B152" i="4"/>
  <c r="K151" i="4"/>
  <c r="G181" i="9" s="1"/>
  <c r="B151" i="4"/>
  <c r="K150" i="4"/>
  <c r="G180" i="9" s="1"/>
  <c r="B150" i="4"/>
  <c r="K149" i="4"/>
  <c r="G179" i="9" s="1"/>
  <c r="B149" i="4"/>
  <c r="K148" i="4"/>
  <c r="G178" i="9" s="1"/>
  <c r="B148" i="4"/>
  <c r="K147" i="4"/>
  <c r="G177" i="9" s="1"/>
  <c r="B147" i="4"/>
  <c r="C142" i="4"/>
  <c r="C141" i="4"/>
  <c r="G139" i="4"/>
  <c r="F139" i="4"/>
  <c r="K130" i="4"/>
  <c r="G152" i="9" s="1"/>
  <c r="B130" i="4"/>
  <c r="K129" i="4"/>
  <c r="G151" i="9" s="1"/>
  <c r="B129" i="4"/>
  <c r="K128" i="4"/>
  <c r="G150" i="9" s="1"/>
  <c r="B128" i="4"/>
  <c r="K127" i="4"/>
  <c r="G149" i="9" s="1"/>
  <c r="B127" i="4"/>
  <c r="K126" i="4"/>
  <c r="G148" i="9" s="1"/>
  <c r="B126" i="4"/>
  <c r="K125" i="4"/>
  <c r="G147" i="9" s="1"/>
  <c r="B125" i="4"/>
  <c r="K124" i="4"/>
  <c r="G146" i="9" s="1"/>
  <c r="B124" i="4"/>
  <c r="K123" i="4"/>
  <c r="G145" i="9" s="1"/>
  <c r="B123" i="4"/>
  <c r="K122" i="4"/>
  <c r="G144" i="9" s="1"/>
  <c r="B122" i="4"/>
  <c r="K121" i="4"/>
  <c r="G143" i="9" s="1"/>
  <c r="B121" i="4"/>
  <c r="K120" i="4"/>
  <c r="G142" i="9" s="1"/>
  <c r="B120" i="4"/>
  <c r="K119" i="4"/>
  <c r="G141" i="9" s="1"/>
  <c r="B119" i="4"/>
  <c r="K118" i="4"/>
  <c r="G140" i="9" s="1"/>
  <c r="B118" i="4"/>
  <c r="K117" i="4"/>
  <c r="G139" i="9" s="1"/>
  <c r="B117" i="4"/>
  <c r="K116" i="4"/>
  <c r="G138" i="9" s="1"/>
  <c r="B116" i="4"/>
  <c r="K115" i="4"/>
  <c r="G137" i="9" s="1"/>
  <c r="B115" i="4"/>
  <c r="K114" i="4"/>
  <c r="G136" i="9" s="1"/>
  <c r="B114" i="4"/>
  <c r="K113" i="4"/>
  <c r="G135" i="9" s="1"/>
  <c r="B113" i="4"/>
  <c r="C108" i="4"/>
  <c r="C107" i="4"/>
  <c r="G105" i="4"/>
  <c r="F105" i="4"/>
  <c r="K96" i="4"/>
  <c r="G110" i="9" s="1"/>
  <c r="B96" i="4"/>
  <c r="K95" i="4"/>
  <c r="G109" i="9" s="1"/>
  <c r="B95" i="4"/>
  <c r="K94" i="4"/>
  <c r="G108" i="9" s="1"/>
  <c r="B94" i="4"/>
  <c r="K93" i="4"/>
  <c r="G107" i="9" s="1"/>
  <c r="B93" i="4"/>
  <c r="K92" i="4"/>
  <c r="G106" i="9" s="1"/>
  <c r="B92" i="4"/>
  <c r="K91" i="4"/>
  <c r="G105" i="9" s="1"/>
  <c r="B91" i="4"/>
  <c r="K90" i="4"/>
  <c r="G104" i="9" s="1"/>
  <c r="B90" i="4"/>
  <c r="K89" i="4"/>
  <c r="G103" i="9" s="1"/>
  <c r="B89" i="4"/>
  <c r="K88" i="4"/>
  <c r="G102" i="9" s="1"/>
  <c r="B88" i="4"/>
  <c r="K87" i="4"/>
  <c r="G101" i="9" s="1"/>
  <c r="B87" i="4"/>
  <c r="K86" i="4"/>
  <c r="G100" i="9" s="1"/>
  <c r="B86" i="4"/>
  <c r="K85" i="4"/>
  <c r="G99" i="9" s="1"/>
  <c r="B85" i="4"/>
  <c r="K84" i="4"/>
  <c r="G98" i="9" s="1"/>
  <c r="B84" i="4"/>
  <c r="K83" i="4"/>
  <c r="G97" i="9" s="1"/>
  <c r="B83" i="4"/>
  <c r="K82" i="4"/>
  <c r="G96" i="9" s="1"/>
  <c r="B82" i="4"/>
  <c r="K81" i="4"/>
  <c r="G95" i="9" s="1"/>
  <c r="B81" i="4"/>
  <c r="K80" i="4"/>
  <c r="G94" i="9" s="1"/>
  <c r="B80" i="4"/>
  <c r="K79" i="4"/>
  <c r="G93" i="9" s="1"/>
  <c r="B79" i="4"/>
  <c r="C74" i="4"/>
  <c r="C73" i="4"/>
  <c r="G71" i="4"/>
  <c r="F71" i="4"/>
  <c r="K61" i="4"/>
  <c r="G68" i="9" s="1"/>
  <c r="B61" i="4"/>
  <c r="K60" i="4"/>
  <c r="G67" i="9" s="1"/>
  <c r="B60" i="4"/>
  <c r="K59" i="4"/>
  <c r="G66" i="9" s="1"/>
  <c r="B59" i="4"/>
  <c r="K58" i="4"/>
  <c r="G65" i="9" s="1"/>
  <c r="B58" i="4"/>
  <c r="K57" i="4"/>
  <c r="G64" i="9" s="1"/>
  <c r="B57" i="4"/>
  <c r="K56" i="4"/>
  <c r="G63" i="9" s="1"/>
  <c r="B56" i="4"/>
  <c r="K55" i="4"/>
  <c r="G62" i="9" s="1"/>
  <c r="B55" i="4"/>
  <c r="K54" i="4"/>
  <c r="G61" i="9" s="1"/>
  <c r="B54" i="4"/>
  <c r="K53" i="4"/>
  <c r="G60" i="9" s="1"/>
  <c r="B53" i="4"/>
  <c r="K52" i="4"/>
  <c r="G59" i="9" s="1"/>
  <c r="B52" i="4"/>
  <c r="K51" i="4"/>
  <c r="G58" i="9" s="1"/>
  <c r="B51" i="4"/>
  <c r="K50" i="4"/>
  <c r="G57" i="9" s="1"/>
  <c r="B50" i="4"/>
  <c r="K49" i="4"/>
  <c r="G56" i="9" s="1"/>
  <c r="B49" i="4"/>
  <c r="K48" i="4"/>
  <c r="G55" i="9" s="1"/>
  <c r="B48" i="4"/>
  <c r="K47" i="4"/>
  <c r="G54" i="9" s="1"/>
  <c r="B47" i="4"/>
  <c r="K46" i="4"/>
  <c r="G53" i="9" s="1"/>
  <c r="B46" i="4"/>
  <c r="K45" i="4"/>
  <c r="G52" i="9" s="1"/>
  <c r="B45" i="4"/>
  <c r="K44" i="4"/>
  <c r="G51" i="9" s="1"/>
  <c r="B44" i="4"/>
  <c r="C39" i="4"/>
  <c r="C38" i="4"/>
  <c r="G36" i="4"/>
  <c r="F36" i="4"/>
  <c r="K27" i="4"/>
  <c r="G27" i="9" s="1"/>
  <c r="B27" i="4"/>
  <c r="K26" i="4"/>
  <c r="G26" i="9" s="1"/>
  <c r="B26" i="4"/>
  <c r="K25" i="4"/>
  <c r="G25" i="9" s="1"/>
  <c r="B25" i="4"/>
  <c r="K24" i="4"/>
  <c r="G24" i="9" s="1"/>
  <c r="B24" i="4"/>
  <c r="K23" i="4"/>
  <c r="G23" i="9" s="1"/>
  <c r="B23" i="4"/>
  <c r="K22" i="4"/>
  <c r="G22" i="9" s="1"/>
  <c r="B22" i="4"/>
  <c r="K21" i="4"/>
  <c r="G21" i="9" s="1"/>
  <c r="B21" i="4"/>
  <c r="K20" i="4"/>
  <c r="G20" i="9" s="1"/>
  <c r="B20" i="4"/>
  <c r="K19" i="4"/>
  <c r="G19" i="9" s="1"/>
  <c r="B19" i="4"/>
  <c r="K18" i="4"/>
  <c r="G18" i="9" s="1"/>
  <c r="B18" i="4"/>
  <c r="K17" i="4"/>
  <c r="G17" i="9" s="1"/>
  <c r="B17" i="4"/>
  <c r="K16" i="4"/>
  <c r="G16" i="9" s="1"/>
  <c r="B16" i="4"/>
  <c r="K15" i="4"/>
  <c r="G15" i="9" s="1"/>
  <c r="B15" i="4"/>
  <c r="K14" i="4"/>
  <c r="G14" i="9" s="1"/>
  <c r="B14" i="4"/>
  <c r="K13" i="4"/>
  <c r="G13" i="9" s="1"/>
  <c r="B13" i="4"/>
  <c r="K12" i="4"/>
  <c r="G12" i="9" s="1"/>
  <c r="B12" i="4"/>
  <c r="K11" i="4"/>
  <c r="G11" i="9" s="1"/>
  <c r="B11" i="4"/>
  <c r="K10" i="4"/>
  <c r="G10" i="9" s="1"/>
  <c r="B10" i="4"/>
  <c r="C5" i="4"/>
  <c r="C4" i="4"/>
  <c r="G2" i="4"/>
  <c r="F2" i="4"/>
  <c r="K1961" i="3"/>
  <c r="E2336" i="9" s="1"/>
  <c r="B1961" i="3"/>
  <c r="K1960" i="3"/>
  <c r="E2335" i="9" s="1"/>
  <c r="B1960" i="3"/>
  <c r="K1959" i="3"/>
  <c r="E2334" i="9" s="1"/>
  <c r="B1959" i="3"/>
  <c r="K1958" i="3"/>
  <c r="E2333" i="9" s="1"/>
  <c r="B1958" i="3"/>
  <c r="K1957" i="3"/>
  <c r="E2332" i="9" s="1"/>
  <c r="B1957" i="3"/>
  <c r="K1956" i="3"/>
  <c r="E2331" i="9" s="1"/>
  <c r="B1956" i="3"/>
  <c r="K1955" i="3"/>
  <c r="E2330" i="9" s="1"/>
  <c r="B1955" i="3"/>
  <c r="K1954" i="3"/>
  <c r="E2329" i="9" s="1"/>
  <c r="B1954" i="3"/>
  <c r="K1953" i="3"/>
  <c r="E2328" i="9" s="1"/>
  <c r="B1953" i="3"/>
  <c r="K1952" i="3"/>
  <c r="E2327" i="9" s="1"/>
  <c r="B1952" i="3"/>
  <c r="K1951" i="3"/>
  <c r="E2326" i="9" s="1"/>
  <c r="B1951" i="3"/>
  <c r="K1950" i="3"/>
  <c r="E2325" i="9" s="1"/>
  <c r="B1950" i="3"/>
  <c r="K1949" i="3"/>
  <c r="E2324" i="9" s="1"/>
  <c r="B1949" i="3"/>
  <c r="K1948" i="3"/>
  <c r="E2323" i="9" s="1"/>
  <c r="B1948" i="3"/>
  <c r="K1947" i="3"/>
  <c r="E2322" i="9" s="1"/>
  <c r="B1947" i="3"/>
  <c r="K1946" i="3"/>
  <c r="E2321" i="9" s="1"/>
  <c r="B1946" i="3"/>
  <c r="K1945" i="3"/>
  <c r="E2320" i="9" s="1"/>
  <c r="B1945" i="3"/>
  <c r="K1944" i="3"/>
  <c r="E2319" i="9" s="1"/>
  <c r="B1944" i="3"/>
  <c r="C1939" i="3"/>
  <c r="C1938" i="3"/>
  <c r="G1936" i="3"/>
  <c r="F1936" i="3"/>
  <c r="K1925" i="3"/>
  <c r="E2294" i="9" s="1"/>
  <c r="B1925" i="3"/>
  <c r="K1924" i="3"/>
  <c r="E2293" i="9" s="1"/>
  <c r="B1924" i="3"/>
  <c r="K1923" i="3"/>
  <c r="E2292" i="9" s="1"/>
  <c r="B1923" i="3"/>
  <c r="K1922" i="3"/>
  <c r="E2291" i="9" s="1"/>
  <c r="B1922" i="3"/>
  <c r="K1921" i="3"/>
  <c r="E2290" i="9" s="1"/>
  <c r="B1921" i="3"/>
  <c r="K1920" i="3"/>
  <c r="E2289" i="9" s="1"/>
  <c r="B1920" i="3"/>
  <c r="K1919" i="3"/>
  <c r="E2288" i="9" s="1"/>
  <c r="B1919" i="3"/>
  <c r="K1918" i="3"/>
  <c r="E2287" i="9" s="1"/>
  <c r="B1918" i="3"/>
  <c r="K1917" i="3"/>
  <c r="E2286" i="9" s="1"/>
  <c r="B1917" i="3"/>
  <c r="K1916" i="3"/>
  <c r="E2285" i="9" s="1"/>
  <c r="B1916" i="3"/>
  <c r="K1915" i="3"/>
  <c r="E2284" i="9" s="1"/>
  <c r="B1915" i="3"/>
  <c r="K1914" i="3"/>
  <c r="E2283" i="9" s="1"/>
  <c r="B1914" i="3"/>
  <c r="K1913" i="3"/>
  <c r="E2282" i="9" s="1"/>
  <c r="B1913" i="3"/>
  <c r="K1912" i="3"/>
  <c r="E2281" i="9" s="1"/>
  <c r="B1912" i="3"/>
  <c r="K1911" i="3"/>
  <c r="E2280" i="9" s="1"/>
  <c r="B1911" i="3"/>
  <c r="K1910" i="3"/>
  <c r="E2279" i="9" s="1"/>
  <c r="B1910" i="3"/>
  <c r="K1909" i="3"/>
  <c r="E2278" i="9" s="1"/>
  <c r="B1909" i="3"/>
  <c r="K1908" i="3"/>
  <c r="E2277" i="9" s="1"/>
  <c r="B1908" i="3"/>
  <c r="C1903" i="3"/>
  <c r="C1902" i="3"/>
  <c r="G1900" i="3"/>
  <c r="F1900" i="3"/>
  <c r="K1889" i="3"/>
  <c r="E2252" i="9" s="1"/>
  <c r="B1889" i="3"/>
  <c r="K1888" i="3"/>
  <c r="E2251" i="9" s="1"/>
  <c r="B1888" i="3"/>
  <c r="K1887" i="3"/>
  <c r="E2250" i="9" s="1"/>
  <c r="B1887" i="3"/>
  <c r="K1886" i="3"/>
  <c r="E2249" i="9" s="1"/>
  <c r="B1886" i="3"/>
  <c r="K1885" i="3"/>
  <c r="E2248" i="9" s="1"/>
  <c r="B1885" i="3"/>
  <c r="K1884" i="3"/>
  <c r="E2247" i="9" s="1"/>
  <c r="B1884" i="3"/>
  <c r="K1883" i="3"/>
  <c r="E2246" i="9" s="1"/>
  <c r="B1883" i="3"/>
  <c r="K1882" i="3"/>
  <c r="E2245" i="9" s="1"/>
  <c r="B1882" i="3"/>
  <c r="K1881" i="3"/>
  <c r="E2244" i="9" s="1"/>
  <c r="B1881" i="3"/>
  <c r="K1880" i="3"/>
  <c r="E2243" i="9" s="1"/>
  <c r="B1880" i="3"/>
  <c r="K1879" i="3"/>
  <c r="E2242" i="9" s="1"/>
  <c r="B1879" i="3"/>
  <c r="K1878" i="3"/>
  <c r="E2241" i="9" s="1"/>
  <c r="B1878" i="3"/>
  <c r="K1877" i="3"/>
  <c r="E2240" i="9" s="1"/>
  <c r="B1877" i="3"/>
  <c r="K1876" i="3"/>
  <c r="E2239" i="9" s="1"/>
  <c r="B1876" i="3"/>
  <c r="K1875" i="3"/>
  <c r="E2238" i="9" s="1"/>
  <c r="B1875" i="3"/>
  <c r="K1874" i="3"/>
  <c r="E2237" i="9" s="1"/>
  <c r="B1874" i="3"/>
  <c r="K1873" i="3"/>
  <c r="E2236" i="9" s="1"/>
  <c r="B1873" i="3"/>
  <c r="K1872" i="3"/>
  <c r="E2235" i="9" s="1"/>
  <c r="B1872" i="3"/>
  <c r="C1867" i="3"/>
  <c r="C1866" i="3"/>
  <c r="G1864" i="3"/>
  <c r="F1864" i="3"/>
  <c r="K1853" i="3"/>
  <c r="E2210" i="9" s="1"/>
  <c r="B1853" i="3"/>
  <c r="K1852" i="3"/>
  <c r="E2209" i="9" s="1"/>
  <c r="B1852" i="3"/>
  <c r="K1851" i="3"/>
  <c r="E2208" i="9" s="1"/>
  <c r="B1851" i="3"/>
  <c r="K1850" i="3"/>
  <c r="E2207" i="9" s="1"/>
  <c r="B1850" i="3"/>
  <c r="K1849" i="3"/>
  <c r="E2206" i="9" s="1"/>
  <c r="B1849" i="3"/>
  <c r="K1848" i="3"/>
  <c r="E2205" i="9" s="1"/>
  <c r="B1848" i="3"/>
  <c r="K1847" i="3"/>
  <c r="E2204" i="9" s="1"/>
  <c r="B1847" i="3"/>
  <c r="K1846" i="3"/>
  <c r="E2203" i="9" s="1"/>
  <c r="B1846" i="3"/>
  <c r="K1845" i="3"/>
  <c r="E2202" i="9" s="1"/>
  <c r="B1845" i="3"/>
  <c r="K1844" i="3"/>
  <c r="E2201" i="9" s="1"/>
  <c r="B1844" i="3"/>
  <c r="K1843" i="3"/>
  <c r="E2200" i="9" s="1"/>
  <c r="B1843" i="3"/>
  <c r="K1842" i="3"/>
  <c r="E2199" i="9" s="1"/>
  <c r="B1842" i="3"/>
  <c r="K1841" i="3"/>
  <c r="E2198" i="9" s="1"/>
  <c r="B1841" i="3"/>
  <c r="K1840" i="3"/>
  <c r="E2197" i="9" s="1"/>
  <c r="B1840" i="3"/>
  <c r="K1839" i="3"/>
  <c r="E2196" i="9" s="1"/>
  <c r="B1839" i="3"/>
  <c r="K1838" i="3"/>
  <c r="E2195" i="9" s="1"/>
  <c r="B1838" i="3"/>
  <c r="K1837" i="3"/>
  <c r="E2194" i="9" s="1"/>
  <c r="B1837" i="3"/>
  <c r="K1836" i="3"/>
  <c r="E2193" i="9" s="1"/>
  <c r="B1836" i="3"/>
  <c r="C1831" i="3"/>
  <c r="C1830" i="3"/>
  <c r="G1828" i="3"/>
  <c r="F1828" i="3"/>
  <c r="K1817" i="3"/>
  <c r="E2168" i="9" s="1"/>
  <c r="B1817" i="3"/>
  <c r="K1816" i="3"/>
  <c r="E2167" i="9" s="1"/>
  <c r="B1816" i="3"/>
  <c r="K1815" i="3"/>
  <c r="E2166" i="9" s="1"/>
  <c r="B1815" i="3"/>
  <c r="K1814" i="3"/>
  <c r="E2165" i="9" s="1"/>
  <c r="B1814" i="3"/>
  <c r="K1813" i="3"/>
  <c r="E2164" i="9" s="1"/>
  <c r="B1813" i="3"/>
  <c r="K1812" i="3"/>
  <c r="E2163" i="9" s="1"/>
  <c r="B1812" i="3"/>
  <c r="K1811" i="3"/>
  <c r="E2162" i="9" s="1"/>
  <c r="B1811" i="3"/>
  <c r="K1810" i="3"/>
  <c r="E2161" i="9" s="1"/>
  <c r="B1810" i="3"/>
  <c r="K1809" i="3"/>
  <c r="E2160" i="9" s="1"/>
  <c r="B1809" i="3"/>
  <c r="K1808" i="3"/>
  <c r="E2159" i="9" s="1"/>
  <c r="B1808" i="3"/>
  <c r="K1807" i="3"/>
  <c r="E2158" i="9" s="1"/>
  <c r="B1807" i="3"/>
  <c r="K1806" i="3"/>
  <c r="E2157" i="9" s="1"/>
  <c r="B1806" i="3"/>
  <c r="K1805" i="3"/>
  <c r="E2156" i="9" s="1"/>
  <c r="B1805" i="3"/>
  <c r="K1804" i="3"/>
  <c r="E2155" i="9" s="1"/>
  <c r="B1804" i="3"/>
  <c r="K1803" i="3"/>
  <c r="E2154" i="9" s="1"/>
  <c r="B1803" i="3"/>
  <c r="K1802" i="3"/>
  <c r="E2153" i="9" s="1"/>
  <c r="B1802" i="3"/>
  <c r="K1801" i="3"/>
  <c r="E2152" i="9" s="1"/>
  <c r="B1801" i="3"/>
  <c r="K1800" i="3"/>
  <c r="E2151" i="9" s="1"/>
  <c r="B1800" i="3"/>
  <c r="C1795" i="3"/>
  <c r="C1794" i="3"/>
  <c r="G1792" i="3"/>
  <c r="F1792" i="3"/>
  <c r="K1781" i="3"/>
  <c r="E2126" i="9" s="1"/>
  <c r="B1781" i="3"/>
  <c r="K1780" i="3"/>
  <c r="E2125" i="9" s="1"/>
  <c r="B1780" i="3"/>
  <c r="K1779" i="3"/>
  <c r="E2124" i="9" s="1"/>
  <c r="B1779" i="3"/>
  <c r="K1778" i="3"/>
  <c r="E2123" i="9" s="1"/>
  <c r="B1778" i="3"/>
  <c r="K1777" i="3"/>
  <c r="E2122" i="9" s="1"/>
  <c r="B1777" i="3"/>
  <c r="K1776" i="3"/>
  <c r="E2121" i="9" s="1"/>
  <c r="B1776" i="3"/>
  <c r="K1775" i="3"/>
  <c r="E2120" i="9" s="1"/>
  <c r="B1775" i="3"/>
  <c r="K1774" i="3"/>
  <c r="E2119" i="9" s="1"/>
  <c r="B1774" i="3"/>
  <c r="K1773" i="3"/>
  <c r="E2118" i="9" s="1"/>
  <c r="B1773" i="3"/>
  <c r="K1772" i="3"/>
  <c r="E2117" i="9" s="1"/>
  <c r="B1772" i="3"/>
  <c r="K1771" i="3"/>
  <c r="E2116" i="9" s="1"/>
  <c r="B1771" i="3"/>
  <c r="K1770" i="3"/>
  <c r="E2115" i="9" s="1"/>
  <c r="B1770" i="3"/>
  <c r="K1769" i="3"/>
  <c r="E2114" i="9" s="1"/>
  <c r="B1769" i="3"/>
  <c r="K1768" i="3"/>
  <c r="E2113" i="9" s="1"/>
  <c r="B1768" i="3"/>
  <c r="K1767" i="3"/>
  <c r="E2112" i="9" s="1"/>
  <c r="B1767" i="3"/>
  <c r="K1766" i="3"/>
  <c r="E2111" i="9" s="1"/>
  <c r="B1766" i="3"/>
  <c r="K1765" i="3"/>
  <c r="E2110" i="9" s="1"/>
  <c r="B1765" i="3"/>
  <c r="K1764" i="3"/>
  <c r="E2109" i="9" s="1"/>
  <c r="B1764" i="3"/>
  <c r="C1759" i="3"/>
  <c r="C1758" i="3"/>
  <c r="G1756" i="3"/>
  <c r="F1756" i="3"/>
  <c r="K1745" i="3"/>
  <c r="E2084" i="9" s="1"/>
  <c r="B1745" i="3"/>
  <c r="K1744" i="3"/>
  <c r="E2083" i="9" s="1"/>
  <c r="B1744" i="3"/>
  <c r="K1743" i="3"/>
  <c r="E2082" i="9" s="1"/>
  <c r="B1743" i="3"/>
  <c r="K1742" i="3"/>
  <c r="E2081" i="9" s="1"/>
  <c r="B1742" i="3"/>
  <c r="K1741" i="3"/>
  <c r="E2080" i="9" s="1"/>
  <c r="B1741" i="3"/>
  <c r="K1740" i="3"/>
  <c r="E2079" i="9" s="1"/>
  <c r="B1740" i="3"/>
  <c r="K1739" i="3"/>
  <c r="E2078" i="9" s="1"/>
  <c r="B1739" i="3"/>
  <c r="K1738" i="3"/>
  <c r="E2077" i="9" s="1"/>
  <c r="B1738" i="3"/>
  <c r="K1737" i="3"/>
  <c r="E2076" i="9" s="1"/>
  <c r="B1737" i="3"/>
  <c r="K1736" i="3"/>
  <c r="E2075" i="9" s="1"/>
  <c r="B1736" i="3"/>
  <c r="K1735" i="3"/>
  <c r="E2074" i="9" s="1"/>
  <c r="B1735" i="3"/>
  <c r="K1734" i="3"/>
  <c r="E2073" i="9" s="1"/>
  <c r="B1734" i="3"/>
  <c r="K1733" i="3"/>
  <c r="E2072" i="9" s="1"/>
  <c r="B1733" i="3"/>
  <c r="K1732" i="3"/>
  <c r="E2071" i="9" s="1"/>
  <c r="B1732" i="3"/>
  <c r="K1731" i="3"/>
  <c r="E2070" i="9" s="1"/>
  <c r="B1731" i="3"/>
  <c r="K1730" i="3"/>
  <c r="E2069" i="9" s="1"/>
  <c r="B1730" i="3"/>
  <c r="K1729" i="3"/>
  <c r="E2068" i="9" s="1"/>
  <c r="B1729" i="3"/>
  <c r="K1728" i="3"/>
  <c r="E2067" i="9" s="1"/>
  <c r="B1728" i="3"/>
  <c r="C1723" i="3"/>
  <c r="C1722" i="3"/>
  <c r="G1720" i="3"/>
  <c r="F1720" i="3"/>
  <c r="K1709" i="3"/>
  <c r="E2042" i="9" s="1"/>
  <c r="B1709" i="3"/>
  <c r="K1708" i="3"/>
  <c r="E2041" i="9" s="1"/>
  <c r="B1708" i="3"/>
  <c r="K1707" i="3"/>
  <c r="E2040" i="9" s="1"/>
  <c r="B1707" i="3"/>
  <c r="K1706" i="3"/>
  <c r="E2039" i="9" s="1"/>
  <c r="B1706" i="3"/>
  <c r="K1705" i="3"/>
  <c r="E2038" i="9" s="1"/>
  <c r="B1705" i="3"/>
  <c r="K1704" i="3"/>
  <c r="E2037" i="9" s="1"/>
  <c r="B1704" i="3"/>
  <c r="K1703" i="3"/>
  <c r="E2036" i="9" s="1"/>
  <c r="B1703" i="3"/>
  <c r="K1702" i="3"/>
  <c r="E2035" i="9" s="1"/>
  <c r="B1702" i="3"/>
  <c r="K1701" i="3"/>
  <c r="E2034" i="9" s="1"/>
  <c r="B1701" i="3"/>
  <c r="K1700" i="3"/>
  <c r="E2033" i="9" s="1"/>
  <c r="B1700" i="3"/>
  <c r="K1699" i="3"/>
  <c r="E2032" i="9" s="1"/>
  <c r="B1699" i="3"/>
  <c r="K1698" i="3"/>
  <c r="E2031" i="9" s="1"/>
  <c r="B1698" i="3"/>
  <c r="K1697" i="3"/>
  <c r="E2030" i="9" s="1"/>
  <c r="B1697" i="3"/>
  <c r="K1696" i="3"/>
  <c r="E2029" i="9" s="1"/>
  <c r="B1696" i="3"/>
  <c r="K1695" i="3"/>
  <c r="E2028" i="9" s="1"/>
  <c r="B1695" i="3"/>
  <c r="K1694" i="3"/>
  <c r="E2027" i="9" s="1"/>
  <c r="B1694" i="3"/>
  <c r="K1693" i="3"/>
  <c r="E2026" i="9" s="1"/>
  <c r="B1693" i="3"/>
  <c r="K1692" i="3"/>
  <c r="E2025" i="9" s="1"/>
  <c r="B1692" i="3"/>
  <c r="C1687" i="3"/>
  <c r="C1686" i="3"/>
  <c r="G1684" i="3"/>
  <c r="F1684" i="3"/>
  <c r="K1673" i="3"/>
  <c r="E2000" i="9" s="1"/>
  <c r="B1673" i="3"/>
  <c r="K1672" i="3"/>
  <c r="E1999" i="9" s="1"/>
  <c r="B1672" i="3"/>
  <c r="K1671" i="3"/>
  <c r="E1998" i="9" s="1"/>
  <c r="B1671" i="3"/>
  <c r="K1670" i="3"/>
  <c r="E1997" i="9" s="1"/>
  <c r="B1670" i="3"/>
  <c r="K1669" i="3"/>
  <c r="E1996" i="9" s="1"/>
  <c r="B1669" i="3"/>
  <c r="K1668" i="3"/>
  <c r="E1995" i="9" s="1"/>
  <c r="B1668" i="3"/>
  <c r="K1667" i="3"/>
  <c r="E1994" i="9" s="1"/>
  <c r="B1667" i="3"/>
  <c r="K1666" i="3"/>
  <c r="E1993" i="9" s="1"/>
  <c r="B1666" i="3"/>
  <c r="K1665" i="3"/>
  <c r="E1992" i="9" s="1"/>
  <c r="B1665" i="3"/>
  <c r="K1664" i="3"/>
  <c r="E1991" i="9" s="1"/>
  <c r="B1664" i="3"/>
  <c r="K1663" i="3"/>
  <c r="E1990" i="9" s="1"/>
  <c r="B1663" i="3"/>
  <c r="K1662" i="3"/>
  <c r="E1989" i="9" s="1"/>
  <c r="B1662" i="3"/>
  <c r="K1661" i="3"/>
  <c r="E1988" i="9" s="1"/>
  <c r="B1661" i="3"/>
  <c r="K1660" i="3"/>
  <c r="E1987" i="9" s="1"/>
  <c r="B1660" i="3"/>
  <c r="K1659" i="3"/>
  <c r="E1986" i="9" s="1"/>
  <c r="B1659" i="3"/>
  <c r="K1658" i="3"/>
  <c r="E1985" i="9" s="1"/>
  <c r="B1658" i="3"/>
  <c r="K1657" i="3"/>
  <c r="E1984" i="9" s="1"/>
  <c r="B1657" i="3"/>
  <c r="K1656" i="3"/>
  <c r="E1983" i="9" s="1"/>
  <c r="B1656" i="3"/>
  <c r="C1651" i="3"/>
  <c r="C1650" i="3"/>
  <c r="G1648" i="3"/>
  <c r="F1648" i="3"/>
  <c r="K1637" i="3"/>
  <c r="E1958" i="9" s="1"/>
  <c r="B1637" i="3"/>
  <c r="K1636" i="3"/>
  <c r="E1957" i="9" s="1"/>
  <c r="B1636" i="3"/>
  <c r="K1635" i="3"/>
  <c r="E1956" i="9" s="1"/>
  <c r="B1635" i="3"/>
  <c r="K1634" i="3"/>
  <c r="E1955" i="9" s="1"/>
  <c r="B1634" i="3"/>
  <c r="K1633" i="3"/>
  <c r="E1954" i="9" s="1"/>
  <c r="B1633" i="3"/>
  <c r="K1632" i="3"/>
  <c r="E1953" i="9" s="1"/>
  <c r="B1632" i="3"/>
  <c r="K1631" i="3"/>
  <c r="E1952" i="9" s="1"/>
  <c r="B1631" i="3"/>
  <c r="K1630" i="3"/>
  <c r="E1951" i="9" s="1"/>
  <c r="B1630" i="3"/>
  <c r="K1629" i="3"/>
  <c r="E1950" i="9" s="1"/>
  <c r="B1629" i="3"/>
  <c r="K1628" i="3"/>
  <c r="E1949" i="9" s="1"/>
  <c r="B1628" i="3"/>
  <c r="K1627" i="3"/>
  <c r="E1948" i="9" s="1"/>
  <c r="B1627" i="3"/>
  <c r="K1626" i="3"/>
  <c r="E1947" i="9" s="1"/>
  <c r="B1626" i="3"/>
  <c r="K1625" i="3"/>
  <c r="E1946" i="9" s="1"/>
  <c r="B1625" i="3"/>
  <c r="K1624" i="3"/>
  <c r="E1945" i="9" s="1"/>
  <c r="B1624" i="3"/>
  <c r="K1623" i="3"/>
  <c r="E1944" i="9" s="1"/>
  <c r="B1623" i="3"/>
  <c r="K1622" i="3"/>
  <c r="E1943" i="9" s="1"/>
  <c r="B1622" i="3"/>
  <c r="K1621" i="3"/>
  <c r="E1942" i="9" s="1"/>
  <c r="B1621" i="3"/>
  <c r="K1620" i="3"/>
  <c r="E1941" i="9" s="1"/>
  <c r="B1620" i="3"/>
  <c r="C1615" i="3"/>
  <c r="C1614" i="3"/>
  <c r="G1612" i="3"/>
  <c r="F1612" i="3"/>
  <c r="K1601" i="3"/>
  <c r="E1916" i="9" s="1"/>
  <c r="B1601" i="3"/>
  <c r="K1600" i="3"/>
  <c r="E1915" i="9" s="1"/>
  <c r="B1600" i="3"/>
  <c r="K1599" i="3"/>
  <c r="E1914" i="9" s="1"/>
  <c r="B1599" i="3"/>
  <c r="K1598" i="3"/>
  <c r="E1913" i="9" s="1"/>
  <c r="B1598" i="3"/>
  <c r="K1597" i="3"/>
  <c r="E1912" i="9" s="1"/>
  <c r="B1597" i="3"/>
  <c r="K1596" i="3"/>
  <c r="E1911" i="9" s="1"/>
  <c r="B1596" i="3"/>
  <c r="K1595" i="3"/>
  <c r="E1910" i="9" s="1"/>
  <c r="B1595" i="3"/>
  <c r="K1594" i="3"/>
  <c r="E1909" i="9" s="1"/>
  <c r="B1594" i="3"/>
  <c r="K1593" i="3"/>
  <c r="E1908" i="9" s="1"/>
  <c r="B1593" i="3"/>
  <c r="K1592" i="3"/>
  <c r="E1907" i="9" s="1"/>
  <c r="B1592" i="3"/>
  <c r="K1591" i="3"/>
  <c r="E1906" i="9" s="1"/>
  <c r="B1591" i="3"/>
  <c r="K1590" i="3"/>
  <c r="E1905" i="9" s="1"/>
  <c r="B1590" i="3"/>
  <c r="K1589" i="3"/>
  <c r="E1904" i="9" s="1"/>
  <c r="B1589" i="3"/>
  <c r="K1588" i="3"/>
  <c r="E1903" i="9" s="1"/>
  <c r="B1588" i="3"/>
  <c r="K1587" i="3"/>
  <c r="E1902" i="9" s="1"/>
  <c r="B1587" i="3"/>
  <c r="K1586" i="3"/>
  <c r="E1901" i="9" s="1"/>
  <c r="B1586" i="3"/>
  <c r="K1585" i="3"/>
  <c r="E1900" i="9" s="1"/>
  <c r="B1585" i="3"/>
  <c r="K1584" i="3"/>
  <c r="E1899" i="9" s="1"/>
  <c r="B1584" i="3"/>
  <c r="C1579" i="3"/>
  <c r="C1578" i="3"/>
  <c r="G1576" i="3"/>
  <c r="F1576" i="3"/>
  <c r="K1565" i="3"/>
  <c r="E1874" i="9" s="1"/>
  <c r="B1565" i="3"/>
  <c r="K1564" i="3"/>
  <c r="E1873" i="9" s="1"/>
  <c r="B1564" i="3"/>
  <c r="K1563" i="3"/>
  <c r="E1872" i="9" s="1"/>
  <c r="B1563" i="3"/>
  <c r="K1562" i="3"/>
  <c r="E1871" i="9" s="1"/>
  <c r="B1562" i="3"/>
  <c r="K1561" i="3"/>
  <c r="E1870" i="9" s="1"/>
  <c r="B1561" i="3"/>
  <c r="K1560" i="3"/>
  <c r="E1869" i="9" s="1"/>
  <c r="B1560" i="3"/>
  <c r="K1559" i="3"/>
  <c r="E1868" i="9" s="1"/>
  <c r="B1559" i="3"/>
  <c r="K1558" i="3"/>
  <c r="E1867" i="9" s="1"/>
  <c r="B1558" i="3"/>
  <c r="K1557" i="3"/>
  <c r="E1866" i="9" s="1"/>
  <c r="B1557" i="3"/>
  <c r="K1556" i="3"/>
  <c r="E1865" i="9" s="1"/>
  <c r="B1556" i="3"/>
  <c r="K1555" i="3"/>
  <c r="E1864" i="9" s="1"/>
  <c r="B1555" i="3"/>
  <c r="K1554" i="3"/>
  <c r="E1863" i="9" s="1"/>
  <c r="B1554" i="3"/>
  <c r="K1553" i="3"/>
  <c r="E1862" i="9" s="1"/>
  <c r="B1553" i="3"/>
  <c r="K1552" i="3"/>
  <c r="E1861" i="9" s="1"/>
  <c r="B1552" i="3"/>
  <c r="K1551" i="3"/>
  <c r="E1860" i="9" s="1"/>
  <c r="B1551" i="3"/>
  <c r="K1550" i="3"/>
  <c r="E1859" i="9" s="1"/>
  <c r="B1550" i="3"/>
  <c r="K1549" i="3"/>
  <c r="E1858" i="9" s="1"/>
  <c r="B1549" i="3"/>
  <c r="K1548" i="3"/>
  <c r="E1857" i="9" s="1"/>
  <c r="B1548" i="3"/>
  <c r="C1543" i="3"/>
  <c r="C1542" i="3"/>
  <c r="G1540" i="3"/>
  <c r="F1540" i="3"/>
  <c r="K1529" i="3"/>
  <c r="E1832" i="9" s="1"/>
  <c r="B1529" i="3"/>
  <c r="K1528" i="3"/>
  <c r="E1831" i="9" s="1"/>
  <c r="B1528" i="3"/>
  <c r="K1527" i="3"/>
  <c r="E1830" i="9" s="1"/>
  <c r="B1527" i="3"/>
  <c r="K1526" i="3"/>
  <c r="E1829" i="9" s="1"/>
  <c r="B1526" i="3"/>
  <c r="K1525" i="3"/>
  <c r="E1828" i="9" s="1"/>
  <c r="B1525" i="3"/>
  <c r="K1524" i="3"/>
  <c r="E1827" i="9" s="1"/>
  <c r="B1524" i="3"/>
  <c r="K1523" i="3"/>
  <c r="E1826" i="9" s="1"/>
  <c r="B1523" i="3"/>
  <c r="K1522" i="3"/>
  <c r="E1825" i="9" s="1"/>
  <c r="B1522" i="3"/>
  <c r="K1521" i="3"/>
  <c r="E1824" i="9" s="1"/>
  <c r="B1521" i="3"/>
  <c r="K1520" i="3"/>
  <c r="E1823" i="9" s="1"/>
  <c r="B1520" i="3"/>
  <c r="K1519" i="3"/>
  <c r="E1822" i="9" s="1"/>
  <c r="B1519" i="3"/>
  <c r="K1518" i="3"/>
  <c r="E1821" i="9" s="1"/>
  <c r="B1518" i="3"/>
  <c r="K1517" i="3"/>
  <c r="E1820" i="9" s="1"/>
  <c r="B1517" i="3"/>
  <c r="K1516" i="3"/>
  <c r="E1819" i="9" s="1"/>
  <c r="B1516" i="3"/>
  <c r="K1515" i="3"/>
  <c r="E1818" i="9" s="1"/>
  <c r="B1515" i="3"/>
  <c r="K1514" i="3"/>
  <c r="E1817" i="9" s="1"/>
  <c r="B1514" i="3"/>
  <c r="K1513" i="3"/>
  <c r="E1816" i="9" s="1"/>
  <c r="B1513" i="3"/>
  <c r="K1512" i="3"/>
  <c r="E1815" i="9" s="1"/>
  <c r="B1512" i="3"/>
  <c r="C1507" i="3"/>
  <c r="C1506" i="3"/>
  <c r="G1504" i="3"/>
  <c r="F1504" i="3"/>
  <c r="K1493" i="3"/>
  <c r="E1790" i="9" s="1"/>
  <c r="B1493" i="3"/>
  <c r="K1492" i="3"/>
  <c r="E1789" i="9" s="1"/>
  <c r="B1492" i="3"/>
  <c r="K1491" i="3"/>
  <c r="E1788" i="9" s="1"/>
  <c r="B1491" i="3"/>
  <c r="K1490" i="3"/>
  <c r="E1787" i="9" s="1"/>
  <c r="B1490" i="3"/>
  <c r="K1489" i="3"/>
  <c r="E1786" i="9" s="1"/>
  <c r="B1489" i="3"/>
  <c r="K1488" i="3"/>
  <c r="E1785" i="9" s="1"/>
  <c r="B1488" i="3"/>
  <c r="K1487" i="3"/>
  <c r="E1784" i="9" s="1"/>
  <c r="B1487" i="3"/>
  <c r="K1486" i="3"/>
  <c r="E1783" i="9" s="1"/>
  <c r="B1486" i="3"/>
  <c r="K1485" i="3"/>
  <c r="E1782" i="9" s="1"/>
  <c r="B1485" i="3"/>
  <c r="K1484" i="3"/>
  <c r="E1781" i="9" s="1"/>
  <c r="B1484" i="3"/>
  <c r="K1483" i="3"/>
  <c r="E1780" i="9" s="1"/>
  <c r="B1483" i="3"/>
  <c r="K1482" i="3"/>
  <c r="E1779" i="9" s="1"/>
  <c r="B1482" i="3"/>
  <c r="K1481" i="3"/>
  <c r="E1778" i="9" s="1"/>
  <c r="B1481" i="3"/>
  <c r="K1480" i="3"/>
  <c r="E1777" i="9" s="1"/>
  <c r="B1480" i="3"/>
  <c r="K1479" i="3"/>
  <c r="E1776" i="9" s="1"/>
  <c r="B1479" i="3"/>
  <c r="K1478" i="3"/>
  <c r="E1775" i="9" s="1"/>
  <c r="B1478" i="3"/>
  <c r="K1477" i="3"/>
  <c r="E1774" i="9" s="1"/>
  <c r="B1477" i="3"/>
  <c r="K1476" i="3"/>
  <c r="E1773" i="9" s="1"/>
  <c r="B1476" i="3"/>
  <c r="C1471" i="3"/>
  <c r="C1470" i="3"/>
  <c r="G1468" i="3"/>
  <c r="F1468" i="3"/>
  <c r="K1457" i="3"/>
  <c r="E1748" i="9" s="1"/>
  <c r="B1457" i="3"/>
  <c r="K1456" i="3"/>
  <c r="E1747" i="9" s="1"/>
  <c r="B1456" i="3"/>
  <c r="K1455" i="3"/>
  <c r="E1746" i="9" s="1"/>
  <c r="B1455" i="3"/>
  <c r="K1454" i="3"/>
  <c r="E1745" i="9" s="1"/>
  <c r="B1454" i="3"/>
  <c r="K1453" i="3"/>
  <c r="E1744" i="9" s="1"/>
  <c r="B1453" i="3"/>
  <c r="K1452" i="3"/>
  <c r="E1743" i="9" s="1"/>
  <c r="B1452" i="3"/>
  <c r="K1451" i="3"/>
  <c r="E1742" i="9" s="1"/>
  <c r="B1451" i="3"/>
  <c r="K1450" i="3"/>
  <c r="E1741" i="9" s="1"/>
  <c r="B1450" i="3"/>
  <c r="K1449" i="3"/>
  <c r="E1740" i="9" s="1"/>
  <c r="B1449" i="3"/>
  <c r="K1448" i="3"/>
  <c r="E1739" i="9" s="1"/>
  <c r="B1448" i="3"/>
  <c r="K1447" i="3"/>
  <c r="E1738" i="9" s="1"/>
  <c r="B1447" i="3"/>
  <c r="K1446" i="3"/>
  <c r="E1737" i="9" s="1"/>
  <c r="B1446" i="3"/>
  <c r="K1445" i="3"/>
  <c r="E1736" i="9" s="1"/>
  <c r="B1445" i="3"/>
  <c r="K1444" i="3"/>
  <c r="E1735" i="9" s="1"/>
  <c r="B1444" i="3"/>
  <c r="K1443" i="3"/>
  <c r="E1734" i="9" s="1"/>
  <c r="B1443" i="3"/>
  <c r="K1442" i="3"/>
  <c r="E1733" i="9" s="1"/>
  <c r="B1442" i="3"/>
  <c r="K1441" i="3"/>
  <c r="E1732" i="9" s="1"/>
  <c r="B1441" i="3"/>
  <c r="K1440" i="3"/>
  <c r="E1731" i="9" s="1"/>
  <c r="B1440" i="3"/>
  <c r="C1435" i="3"/>
  <c r="C1434" i="3"/>
  <c r="G1432" i="3"/>
  <c r="F1432" i="3"/>
  <c r="K1421" i="3"/>
  <c r="E1706" i="9" s="1"/>
  <c r="B1421" i="3"/>
  <c r="K1420" i="3"/>
  <c r="E1705" i="9" s="1"/>
  <c r="B1420" i="3"/>
  <c r="K1419" i="3"/>
  <c r="E1704" i="9" s="1"/>
  <c r="B1419" i="3"/>
  <c r="K1418" i="3"/>
  <c r="E1703" i="9" s="1"/>
  <c r="B1418" i="3"/>
  <c r="K1417" i="3"/>
  <c r="E1702" i="9" s="1"/>
  <c r="B1417" i="3"/>
  <c r="K1416" i="3"/>
  <c r="E1701" i="9" s="1"/>
  <c r="B1416" i="3"/>
  <c r="K1415" i="3"/>
  <c r="E1700" i="9" s="1"/>
  <c r="B1415" i="3"/>
  <c r="K1414" i="3"/>
  <c r="E1699" i="9" s="1"/>
  <c r="B1414" i="3"/>
  <c r="K1413" i="3"/>
  <c r="E1698" i="9" s="1"/>
  <c r="B1413" i="3"/>
  <c r="K1412" i="3"/>
  <c r="E1697" i="9" s="1"/>
  <c r="B1412" i="3"/>
  <c r="K1411" i="3"/>
  <c r="E1696" i="9" s="1"/>
  <c r="B1411" i="3"/>
  <c r="K1410" i="3"/>
  <c r="E1695" i="9" s="1"/>
  <c r="B1410" i="3"/>
  <c r="K1409" i="3"/>
  <c r="E1694" i="9" s="1"/>
  <c r="B1409" i="3"/>
  <c r="K1408" i="3"/>
  <c r="E1693" i="9" s="1"/>
  <c r="B1408" i="3"/>
  <c r="K1407" i="3"/>
  <c r="E1692" i="9" s="1"/>
  <c r="B1407" i="3"/>
  <c r="K1406" i="3"/>
  <c r="E1691" i="9" s="1"/>
  <c r="B1406" i="3"/>
  <c r="K1405" i="3"/>
  <c r="E1690" i="9" s="1"/>
  <c r="B1405" i="3"/>
  <c r="K1404" i="3"/>
  <c r="E1689" i="9" s="1"/>
  <c r="B1404" i="3"/>
  <c r="C1399" i="3"/>
  <c r="C1398" i="3"/>
  <c r="G1396" i="3"/>
  <c r="F1396" i="3"/>
  <c r="K1385" i="3"/>
  <c r="E1664" i="9" s="1"/>
  <c r="B1385" i="3"/>
  <c r="K1384" i="3"/>
  <c r="E1663" i="9" s="1"/>
  <c r="B1384" i="3"/>
  <c r="K1383" i="3"/>
  <c r="E1662" i="9" s="1"/>
  <c r="B1383" i="3"/>
  <c r="K1382" i="3"/>
  <c r="E1661" i="9" s="1"/>
  <c r="B1382" i="3"/>
  <c r="K1381" i="3"/>
  <c r="E1660" i="9" s="1"/>
  <c r="B1381" i="3"/>
  <c r="K1380" i="3"/>
  <c r="E1659" i="9" s="1"/>
  <c r="B1380" i="3"/>
  <c r="K1379" i="3"/>
  <c r="E1658" i="9" s="1"/>
  <c r="B1379" i="3"/>
  <c r="K1378" i="3"/>
  <c r="E1657" i="9" s="1"/>
  <c r="B1378" i="3"/>
  <c r="K1377" i="3"/>
  <c r="E1656" i="9" s="1"/>
  <c r="B1377" i="3"/>
  <c r="K1376" i="3"/>
  <c r="E1655" i="9" s="1"/>
  <c r="B1376" i="3"/>
  <c r="K1375" i="3"/>
  <c r="E1654" i="9" s="1"/>
  <c r="B1375" i="3"/>
  <c r="K1374" i="3"/>
  <c r="E1653" i="9" s="1"/>
  <c r="B1374" i="3"/>
  <c r="K1373" i="3"/>
  <c r="E1652" i="9" s="1"/>
  <c r="B1373" i="3"/>
  <c r="K1372" i="3"/>
  <c r="E1651" i="9" s="1"/>
  <c r="B1372" i="3"/>
  <c r="K1371" i="3"/>
  <c r="E1650" i="9" s="1"/>
  <c r="B1371" i="3"/>
  <c r="K1370" i="3"/>
  <c r="E1649" i="9" s="1"/>
  <c r="B1370" i="3"/>
  <c r="K1369" i="3"/>
  <c r="E1648" i="9" s="1"/>
  <c r="B1369" i="3"/>
  <c r="K1368" i="3"/>
  <c r="E1647" i="9" s="1"/>
  <c r="B1368" i="3"/>
  <c r="C1363" i="3"/>
  <c r="C1362" i="3"/>
  <c r="G1360" i="3"/>
  <c r="F1360" i="3"/>
  <c r="K1349" i="3"/>
  <c r="E1622" i="9" s="1"/>
  <c r="B1349" i="3"/>
  <c r="K1348" i="3"/>
  <c r="E1621" i="9" s="1"/>
  <c r="B1348" i="3"/>
  <c r="K1347" i="3"/>
  <c r="E1620" i="9" s="1"/>
  <c r="B1347" i="3"/>
  <c r="K1346" i="3"/>
  <c r="E1619" i="9" s="1"/>
  <c r="B1346" i="3"/>
  <c r="K1345" i="3"/>
  <c r="E1618" i="9" s="1"/>
  <c r="B1345" i="3"/>
  <c r="K1344" i="3"/>
  <c r="E1617" i="9" s="1"/>
  <c r="B1344" i="3"/>
  <c r="K1343" i="3"/>
  <c r="E1616" i="9" s="1"/>
  <c r="B1343" i="3"/>
  <c r="K1342" i="3"/>
  <c r="E1615" i="9" s="1"/>
  <c r="B1342" i="3"/>
  <c r="K1341" i="3"/>
  <c r="E1614" i="9" s="1"/>
  <c r="B1341" i="3"/>
  <c r="K1340" i="3"/>
  <c r="E1613" i="9" s="1"/>
  <c r="B1340" i="3"/>
  <c r="K1339" i="3"/>
  <c r="E1612" i="9" s="1"/>
  <c r="B1339" i="3"/>
  <c r="K1338" i="3"/>
  <c r="E1611" i="9" s="1"/>
  <c r="B1338" i="3"/>
  <c r="K1337" i="3"/>
  <c r="E1610" i="9" s="1"/>
  <c r="B1337" i="3"/>
  <c r="K1336" i="3"/>
  <c r="E1609" i="9" s="1"/>
  <c r="B1336" i="3"/>
  <c r="K1335" i="3"/>
  <c r="E1608" i="9" s="1"/>
  <c r="B1335" i="3"/>
  <c r="K1334" i="3"/>
  <c r="E1607" i="9" s="1"/>
  <c r="B1334" i="3"/>
  <c r="K1333" i="3"/>
  <c r="E1606" i="9" s="1"/>
  <c r="B1333" i="3"/>
  <c r="K1332" i="3"/>
  <c r="E1605" i="9" s="1"/>
  <c r="B1332" i="3"/>
  <c r="C1327" i="3"/>
  <c r="C1326" i="3"/>
  <c r="G1324" i="3"/>
  <c r="F1324" i="3"/>
  <c r="K1313" i="3"/>
  <c r="E1580" i="9" s="1"/>
  <c r="B1313" i="3"/>
  <c r="K1312" i="3"/>
  <c r="E1579" i="9" s="1"/>
  <c r="B1312" i="3"/>
  <c r="K1311" i="3"/>
  <c r="E1578" i="9" s="1"/>
  <c r="B1311" i="3"/>
  <c r="K1310" i="3"/>
  <c r="E1577" i="9" s="1"/>
  <c r="B1310" i="3"/>
  <c r="K1309" i="3"/>
  <c r="E1576" i="9" s="1"/>
  <c r="B1309" i="3"/>
  <c r="K1308" i="3"/>
  <c r="E1575" i="9" s="1"/>
  <c r="B1308" i="3"/>
  <c r="K1307" i="3"/>
  <c r="E1574" i="9" s="1"/>
  <c r="B1307" i="3"/>
  <c r="K1306" i="3"/>
  <c r="E1573" i="9" s="1"/>
  <c r="B1306" i="3"/>
  <c r="K1305" i="3"/>
  <c r="E1572" i="9" s="1"/>
  <c r="B1305" i="3"/>
  <c r="K1304" i="3"/>
  <c r="E1571" i="9" s="1"/>
  <c r="B1304" i="3"/>
  <c r="K1303" i="3"/>
  <c r="E1570" i="9" s="1"/>
  <c r="B1303" i="3"/>
  <c r="K1302" i="3"/>
  <c r="E1569" i="9" s="1"/>
  <c r="B1302" i="3"/>
  <c r="K1301" i="3"/>
  <c r="E1568" i="9" s="1"/>
  <c r="B1301" i="3"/>
  <c r="K1300" i="3"/>
  <c r="E1567" i="9" s="1"/>
  <c r="B1300" i="3"/>
  <c r="K1299" i="3"/>
  <c r="E1566" i="9" s="1"/>
  <c r="B1299" i="3"/>
  <c r="K1298" i="3"/>
  <c r="E1565" i="9" s="1"/>
  <c r="B1298" i="3"/>
  <c r="K1297" i="3"/>
  <c r="E1564" i="9" s="1"/>
  <c r="B1297" i="3"/>
  <c r="K1296" i="3"/>
  <c r="E1563" i="9" s="1"/>
  <c r="B1296" i="3"/>
  <c r="C1291" i="3"/>
  <c r="C1290" i="3"/>
  <c r="G1288" i="3"/>
  <c r="F1288" i="3"/>
  <c r="K1277" i="3"/>
  <c r="E1538" i="9" s="1"/>
  <c r="B1277" i="3"/>
  <c r="K1276" i="3"/>
  <c r="E1537" i="9" s="1"/>
  <c r="B1276" i="3"/>
  <c r="K1275" i="3"/>
  <c r="E1536" i="9" s="1"/>
  <c r="B1275" i="3"/>
  <c r="K1274" i="3"/>
  <c r="E1535" i="9" s="1"/>
  <c r="B1274" i="3"/>
  <c r="K1273" i="3"/>
  <c r="E1534" i="9" s="1"/>
  <c r="B1273" i="3"/>
  <c r="K1272" i="3"/>
  <c r="E1533" i="9" s="1"/>
  <c r="B1272" i="3"/>
  <c r="K1271" i="3"/>
  <c r="E1532" i="9" s="1"/>
  <c r="B1271" i="3"/>
  <c r="K1270" i="3"/>
  <c r="E1531" i="9" s="1"/>
  <c r="B1270" i="3"/>
  <c r="K1269" i="3"/>
  <c r="E1530" i="9" s="1"/>
  <c r="B1269" i="3"/>
  <c r="K1268" i="3"/>
  <c r="E1529" i="9" s="1"/>
  <c r="B1268" i="3"/>
  <c r="K1267" i="3"/>
  <c r="E1528" i="9" s="1"/>
  <c r="B1267" i="3"/>
  <c r="K1266" i="3"/>
  <c r="E1527" i="9" s="1"/>
  <c r="B1266" i="3"/>
  <c r="K1265" i="3"/>
  <c r="E1526" i="9" s="1"/>
  <c r="B1265" i="3"/>
  <c r="K1264" i="3"/>
  <c r="E1525" i="9" s="1"/>
  <c r="B1264" i="3"/>
  <c r="K1263" i="3"/>
  <c r="E1524" i="9" s="1"/>
  <c r="B1263" i="3"/>
  <c r="K1262" i="3"/>
  <c r="E1523" i="9" s="1"/>
  <c r="B1262" i="3"/>
  <c r="K1261" i="3"/>
  <c r="E1522" i="9" s="1"/>
  <c r="B1261" i="3"/>
  <c r="K1260" i="3"/>
  <c r="E1521" i="9" s="1"/>
  <c r="B1260" i="3"/>
  <c r="C1255" i="3"/>
  <c r="C1254" i="3"/>
  <c r="G1252" i="3"/>
  <c r="F1252" i="3"/>
  <c r="K1241" i="3"/>
  <c r="E1496" i="9" s="1"/>
  <c r="B1241" i="3"/>
  <c r="K1240" i="3"/>
  <c r="E1495" i="9" s="1"/>
  <c r="B1240" i="3"/>
  <c r="K1239" i="3"/>
  <c r="E1494" i="9" s="1"/>
  <c r="B1239" i="3"/>
  <c r="K1238" i="3"/>
  <c r="E1493" i="9" s="1"/>
  <c r="B1238" i="3"/>
  <c r="K1237" i="3"/>
  <c r="E1492" i="9" s="1"/>
  <c r="B1237" i="3"/>
  <c r="K1236" i="3"/>
  <c r="E1491" i="9" s="1"/>
  <c r="B1236" i="3"/>
  <c r="K1235" i="3"/>
  <c r="E1490" i="9" s="1"/>
  <c r="B1235" i="3"/>
  <c r="K1234" i="3"/>
  <c r="E1489" i="9" s="1"/>
  <c r="B1234" i="3"/>
  <c r="K1233" i="3"/>
  <c r="E1488" i="9" s="1"/>
  <c r="B1233" i="3"/>
  <c r="K1232" i="3"/>
  <c r="E1487" i="9" s="1"/>
  <c r="B1232" i="3"/>
  <c r="K1231" i="3"/>
  <c r="E1486" i="9" s="1"/>
  <c r="B1231" i="3"/>
  <c r="K1230" i="3"/>
  <c r="E1485" i="9" s="1"/>
  <c r="B1230" i="3"/>
  <c r="K1229" i="3"/>
  <c r="E1484" i="9" s="1"/>
  <c r="B1229" i="3"/>
  <c r="K1228" i="3"/>
  <c r="E1483" i="9" s="1"/>
  <c r="B1228" i="3"/>
  <c r="K1227" i="3"/>
  <c r="E1482" i="9" s="1"/>
  <c r="B1227" i="3"/>
  <c r="K1226" i="3"/>
  <c r="E1481" i="9" s="1"/>
  <c r="B1226" i="3"/>
  <c r="K1225" i="3"/>
  <c r="E1480" i="9" s="1"/>
  <c r="B1225" i="3"/>
  <c r="K1224" i="3"/>
  <c r="E1479" i="9" s="1"/>
  <c r="B1224" i="3"/>
  <c r="C1219" i="3"/>
  <c r="C1218" i="3"/>
  <c r="G1216" i="3"/>
  <c r="F1216" i="3"/>
  <c r="K1205" i="3"/>
  <c r="E1454" i="9" s="1"/>
  <c r="B1205" i="3"/>
  <c r="K1204" i="3"/>
  <c r="E1453" i="9" s="1"/>
  <c r="B1204" i="3"/>
  <c r="K1203" i="3"/>
  <c r="E1452" i="9" s="1"/>
  <c r="B1203" i="3"/>
  <c r="K1202" i="3"/>
  <c r="E1451" i="9" s="1"/>
  <c r="B1202" i="3"/>
  <c r="K1201" i="3"/>
  <c r="E1450" i="9" s="1"/>
  <c r="B1201" i="3"/>
  <c r="K1200" i="3"/>
  <c r="E1449" i="9" s="1"/>
  <c r="B1200" i="3"/>
  <c r="K1199" i="3"/>
  <c r="E1448" i="9" s="1"/>
  <c r="B1199" i="3"/>
  <c r="K1198" i="3"/>
  <c r="E1447" i="9" s="1"/>
  <c r="B1198" i="3"/>
  <c r="K1197" i="3"/>
  <c r="E1446" i="9" s="1"/>
  <c r="B1197" i="3"/>
  <c r="K1196" i="3"/>
  <c r="E1445" i="9" s="1"/>
  <c r="B1196" i="3"/>
  <c r="K1195" i="3"/>
  <c r="E1444" i="9" s="1"/>
  <c r="B1195" i="3"/>
  <c r="K1194" i="3"/>
  <c r="E1443" i="9" s="1"/>
  <c r="B1194" i="3"/>
  <c r="K1193" i="3"/>
  <c r="E1442" i="9" s="1"/>
  <c r="B1193" i="3"/>
  <c r="K1192" i="3"/>
  <c r="E1441" i="9" s="1"/>
  <c r="B1192" i="3"/>
  <c r="K1191" i="3"/>
  <c r="E1440" i="9" s="1"/>
  <c r="B1191" i="3"/>
  <c r="K1190" i="3"/>
  <c r="E1439" i="9" s="1"/>
  <c r="B1190" i="3"/>
  <c r="K1189" i="3"/>
  <c r="E1438" i="9" s="1"/>
  <c r="B1189" i="3"/>
  <c r="K1188" i="3"/>
  <c r="E1437" i="9" s="1"/>
  <c r="B1188" i="3"/>
  <c r="C1183" i="3"/>
  <c r="C1182" i="3"/>
  <c r="G1180" i="3"/>
  <c r="F1180" i="3"/>
  <c r="K1169" i="3"/>
  <c r="E1412" i="9" s="1"/>
  <c r="B1169" i="3"/>
  <c r="K1168" i="3"/>
  <c r="E1411" i="9" s="1"/>
  <c r="B1168" i="3"/>
  <c r="K1167" i="3"/>
  <c r="E1410" i="9" s="1"/>
  <c r="B1167" i="3"/>
  <c r="K1166" i="3"/>
  <c r="E1409" i="9" s="1"/>
  <c r="B1166" i="3"/>
  <c r="K1165" i="3"/>
  <c r="E1408" i="9" s="1"/>
  <c r="B1165" i="3"/>
  <c r="K1164" i="3"/>
  <c r="E1407" i="9" s="1"/>
  <c r="B1164" i="3"/>
  <c r="K1163" i="3"/>
  <c r="E1406" i="9" s="1"/>
  <c r="B1163" i="3"/>
  <c r="K1162" i="3"/>
  <c r="E1405" i="9" s="1"/>
  <c r="B1162" i="3"/>
  <c r="K1161" i="3"/>
  <c r="E1404" i="9" s="1"/>
  <c r="B1161" i="3"/>
  <c r="K1160" i="3"/>
  <c r="E1403" i="9" s="1"/>
  <c r="B1160" i="3"/>
  <c r="K1159" i="3"/>
  <c r="E1402" i="9" s="1"/>
  <c r="B1159" i="3"/>
  <c r="K1158" i="3"/>
  <c r="E1401" i="9" s="1"/>
  <c r="B1158" i="3"/>
  <c r="K1157" i="3"/>
  <c r="E1400" i="9" s="1"/>
  <c r="B1157" i="3"/>
  <c r="K1156" i="3"/>
  <c r="E1399" i="9" s="1"/>
  <c r="B1156" i="3"/>
  <c r="K1155" i="3"/>
  <c r="E1398" i="9" s="1"/>
  <c r="B1155" i="3"/>
  <c r="K1154" i="3"/>
  <c r="E1397" i="9" s="1"/>
  <c r="B1154" i="3"/>
  <c r="K1153" i="3"/>
  <c r="E1396" i="9" s="1"/>
  <c r="B1153" i="3"/>
  <c r="K1152" i="3"/>
  <c r="E1395" i="9" s="1"/>
  <c r="B1152" i="3"/>
  <c r="C1147" i="3"/>
  <c r="C1146" i="3"/>
  <c r="G1144" i="3"/>
  <c r="F1144" i="3"/>
  <c r="K1133" i="3"/>
  <c r="E1370" i="9" s="1"/>
  <c r="B1133" i="3"/>
  <c r="K1132" i="3"/>
  <c r="E1369" i="9" s="1"/>
  <c r="B1132" i="3"/>
  <c r="K1131" i="3"/>
  <c r="E1368" i="9" s="1"/>
  <c r="B1131" i="3"/>
  <c r="K1130" i="3"/>
  <c r="E1367" i="9" s="1"/>
  <c r="B1130" i="3"/>
  <c r="K1129" i="3"/>
  <c r="E1366" i="9" s="1"/>
  <c r="B1129" i="3"/>
  <c r="K1128" i="3"/>
  <c r="E1365" i="9" s="1"/>
  <c r="B1128" i="3"/>
  <c r="K1127" i="3"/>
  <c r="E1364" i="9" s="1"/>
  <c r="B1127" i="3"/>
  <c r="K1126" i="3"/>
  <c r="E1363" i="9" s="1"/>
  <c r="B1126" i="3"/>
  <c r="K1125" i="3"/>
  <c r="E1362" i="9" s="1"/>
  <c r="B1125" i="3"/>
  <c r="K1124" i="3"/>
  <c r="E1361" i="9" s="1"/>
  <c r="B1124" i="3"/>
  <c r="K1123" i="3"/>
  <c r="E1360" i="9" s="1"/>
  <c r="B1123" i="3"/>
  <c r="K1122" i="3"/>
  <c r="E1359" i="9" s="1"/>
  <c r="B1122" i="3"/>
  <c r="K1121" i="3"/>
  <c r="E1358" i="9" s="1"/>
  <c r="B1121" i="3"/>
  <c r="K1120" i="3"/>
  <c r="E1357" i="9" s="1"/>
  <c r="B1120" i="3"/>
  <c r="K1119" i="3"/>
  <c r="E1356" i="9" s="1"/>
  <c r="B1119" i="3"/>
  <c r="K1118" i="3"/>
  <c r="E1355" i="9" s="1"/>
  <c r="B1118" i="3"/>
  <c r="K1117" i="3"/>
  <c r="E1354" i="9" s="1"/>
  <c r="B1117" i="3"/>
  <c r="K1116" i="3"/>
  <c r="E1353" i="9" s="1"/>
  <c r="B1116" i="3"/>
  <c r="C1111" i="3"/>
  <c r="C1110" i="3"/>
  <c r="G1108" i="3"/>
  <c r="F1108" i="3"/>
  <c r="K1097" i="3"/>
  <c r="E1328" i="9" s="1"/>
  <c r="B1097" i="3"/>
  <c r="K1096" i="3"/>
  <c r="E1327" i="9" s="1"/>
  <c r="B1096" i="3"/>
  <c r="K1095" i="3"/>
  <c r="E1326" i="9" s="1"/>
  <c r="B1095" i="3"/>
  <c r="K1094" i="3"/>
  <c r="E1325" i="9" s="1"/>
  <c r="B1094" i="3"/>
  <c r="K1093" i="3"/>
  <c r="E1324" i="9" s="1"/>
  <c r="B1093" i="3"/>
  <c r="K1092" i="3"/>
  <c r="E1323" i="9" s="1"/>
  <c r="B1092" i="3"/>
  <c r="K1091" i="3"/>
  <c r="E1322" i="9" s="1"/>
  <c r="B1091" i="3"/>
  <c r="K1090" i="3"/>
  <c r="E1321" i="9" s="1"/>
  <c r="B1090" i="3"/>
  <c r="K1089" i="3"/>
  <c r="E1320" i="9" s="1"/>
  <c r="B1089" i="3"/>
  <c r="K1088" i="3"/>
  <c r="E1319" i="9" s="1"/>
  <c r="B1088" i="3"/>
  <c r="K1087" i="3"/>
  <c r="E1318" i="9" s="1"/>
  <c r="B1087" i="3"/>
  <c r="K1086" i="3"/>
  <c r="E1317" i="9" s="1"/>
  <c r="B1086" i="3"/>
  <c r="K1085" i="3"/>
  <c r="E1316" i="9" s="1"/>
  <c r="B1085" i="3"/>
  <c r="K1084" i="3"/>
  <c r="E1315" i="9" s="1"/>
  <c r="B1084" i="3"/>
  <c r="K1083" i="3"/>
  <c r="E1314" i="9" s="1"/>
  <c r="B1083" i="3"/>
  <c r="K1082" i="3"/>
  <c r="E1313" i="9" s="1"/>
  <c r="B1082" i="3"/>
  <c r="K1081" i="3"/>
  <c r="E1312" i="9" s="1"/>
  <c r="B1081" i="3"/>
  <c r="K1080" i="3"/>
  <c r="E1311" i="9" s="1"/>
  <c r="B1080" i="3"/>
  <c r="C1075" i="3"/>
  <c r="C1074" i="3"/>
  <c r="G1072" i="3"/>
  <c r="F1072" i="3"/>
  <c r="K1061" i="3"/>
  <c r="E1286" i="9" s="1"/>
  <c r="B1061" i="3"/>
  <c r="K1060" i="3"/>
  <c r="E1285" i="9" s="1"/>
  <c r="B1060" i="3"/>
  <c r="K1059" i="3"/>
  <c r="E1284" i="9" s="1"/>
  <c r="B1059" i="3"/>
  <c r="K1058" i="3"/>
  <c r="E1283" i="9" s="1"/>
  <c r="B1058" i="3"/>
  <c r="K1057" i="3"/>
  <c r="E1282" i="9" s="1"/>
  <c r="B1057" i="3"/>
  <c r="K1056" i="3"/>
  <c r="E1281" i="9" s="1"/>
  <c r="B1056" i="3"/>
  <c r="K1055" i="3"/>
  <c r="E1280" i="9" s="1"/>
  <c r="B1055" i="3"/>
  <c r="K1054" i="3"/>
  <c r="E1279" i="9" s="1"/>
  <c r="B1054" i="3"/>
  <c r="K1053" i="3"/>
  <c r="E1278" i="9" s="1"/>
  <c r="B1053" i="3"/>
  <c r="K1052" i="3"/>
  <c r="E1277" i="9" s="1"/>
  <c r="B1052" i="3"/>
  <c r="K1051" i="3"/>
  <c r="E1276" i="9" s="1"/>
  <c r="B1051" i="3"/>
  <c r="K1050" i="3"/>
  <c r="E1275" i="9" s="1"/>
  <c r="B1050" i="3"/>
  <c r="K1049" i="3"/>
  <c r="E1274" i="9" s="1"/>
  <c r="B1049" i="3"/>
  <c r="K1048" i="3"/>
  <c r="E1273" i="9" s="1"/>
  <c r="B1048" i="3"/>
  <c r="K1047" i="3"/>
  <c r="E1272" i="9" s="1"/>
  <c r="B1047" i="3"/>
  <c r="K1046" i="3"/>
  <c r="E1271" i="9" s="1"/>
  <c r="B1046" i="3"/>
  <c r="K1045" i="3"/>
  <c r="E1270" i="9" s="1"/>
  <c r="B1045" i="3"/>
  <c r="K1044" i="3"/>
  <c r="E1269" i="9" s="1"/>
  <c r="B1044" i="3"/>
  <c r="C1039" i="3"/>
  <c r="C1038" i="3"/>
  <c r="G1036" i="3"/>
  <c r="F1036" i="3"/>
  <c r="K1025" i="3"/>
  <c r="E1244" i="9" s="1"/>
  <c r="B1025" i="3"/>
  <c r="K1024" i="3"/>
  <c r="E1243" i="9" s="1"/>
  <c r="B1024" i="3"/>
  <c r="K1023" i="3"/>
  <c r="E1242" i="9" s="1"/>
  <c r="B1023" i="3"/>
  <c r="K1022" i="3"/>
  <c r="E1241" i="9" s="1"/>
  <c r="B1022" i="3"/>
  <c r="K1021" i="3"/>
  <c r="E1240" i="9" s="1"/>
  <c r="B1021" i="3"/>
  <c r="K1020" i="3"/>
  <c r="E1239" i="9" s="1"/>
  <c r="B1020" i="3"/>
  <c r="K1019" i="3"/>
  <c r="E1238" i="9" s="1"/>
  <c r="B1019" i="3"/>
  <c r="K1018" i="3"/>
  <c r="E1237" i="9" s="1"/>
  <c r="B1018" i="3"/>
  <c r="K1017" i="3"/>
  <c r="E1236" i="9" s="1"/>
  <c r="B1017" i="3"/>
  <c r="K1016" i="3"/>
  <c r="E1235" i="9" s="1"/>
  <c r="B1016" i="3"/>
  <c r="K1015" i="3"/>
  <c r="E1234" i="9" s="1"/>
  <c r="B1015" i="3"/>
  <c r="K1014" i="3"/>
  <c r="E1233" i="9" s="1"/>
  <c r="B1014" i="3"/>
  <c r="K1013" i="3"/>
  <c r="E1232" i="9" s="1"/>
  <c r="B1013" i="3"/>
  <c r="K1012" i="3"/>
  <c r="E1231" i="9" s="1"/>
  <c r="B1012" i="3"/>
  <c r="K1011" i="3"/>
  <c r="E1230" i="9" s="1"/>
  <c r="B1011" i="3"/>
  <c r="K1010" i="3"/>
  <c r="E1229" i="9" s="1"/>
  <c r="B1010" i="3"/>
  <c r="K1009" i="3"/>
  <c r="E1228" i="9" s="1"/>
  <c r="B1009" i="3"/>
  <c r="K1008" i="3"/>
  <c r="E1227" i="9" s="1"/>
  <c r="B1008" i="3"/>
  <c r="C1003" i="3"/>
  <c r="C1002" i="3"/>
  <c r="G1000" i="3"/>
  <c r="F1000" i="3"/>
  <c r="K989" i="3"/>
  <c r="E1202" i="9" s="1"/>
  <c r="B989" i="3"/>
  <c r="K988" i="3"/>
  <c r="E1201" i="9" s="1"/>
  <c r="B988" i="3"/>
  <c r="K987" i="3"/>
  <c r="E1200" i="9" s="1"/>
  <c r="B987" i="3"/>
  <c r="K986" i="3"/>
  <c r="E1199" i="9" s="1"/>
  <c r="B986" i="3"/>
  <c r="K985" i="3"/>
  <c r="E1198" i="9" s="1"/>
  <c r="B985" i="3"/>
  <c r="K984" i="3"/>
  <c r="E1197" i="9" s="1"/>
  <c r="B984" i="3"/>
  <c r="K983" i="3"/>
  <c r="E1196" i="9" s="1"/>
  <c r="B983" i="3"/>
  <c r="K982" i="3"/>
  <c r="E1195" i="9" s="1"/>
  <c r="B982" i="3"/>
  <c r="K981" i="3"/>
  <c r="E1194" i="9" s="1"/>
  <c r="B981" i="3"/>
  <c r="K980" i="3"/>
  <c r="E1193" i="9" s="1"/>
  <c r="B980" i="3"/>
  <c r="K979" i="3"/>
  <c r="E1192" i="9" s="1"/>
  <c r="B979" i="3"/>
  <c r="K978" i="3"/>
  <c r="E1191" i="9" s="1"/>
  <c r="B978" i="3"/>
  <c r="K977" i="3"/>
  <c r="E1190" i="9" s="1"/>
  <c r="B977" i="3"/>
  <c r="K976" i="3"/>
  <c r="E1189" i="9" s="1"/>
  <c r="B976" i="3"/>
  <c r="K975" i="3"/>
  <c r="E1188" i="9" s="1"/>
  <c r="B975" i="3"/>
  <c r="K974" i="3"/>
  <c r="E1187" i="9" s="1"/>
  <c r="B974" i="3"/>
  <c r="K973" i="3"/>
  <c r="E1186" i="9" s="1"/>
  <c r="B973" i="3"/>
  <c r="K972" i="3"/>
  <c r="E1185" i="9" s="1"/>
  <c r="B972" i="3"/>
  <c r="C967" i="3"/>
  <c r="C966" i="3"/>
  <c r="G964" i="3"/>
  <c r="F964" i="3"/>
  <c r="K955" i="3"/>
  <c r="E1160" i="9" s="1"/>
  <c r="B955" i="3"/>
  <c r="K954" i="3"/>
  <c r="E1159" i="9" s="1"/>
  <c r="B954" i="3"/>
  <c r="K953" i="3"/>
  <c r="E1158" i="9" s="1"/>
  <c r="B953" i="3"/>
  <c r="K952" i="3"/>
  <c r="E1157" i="9" s="1"/>
  <c r="B952" i="3"/>
  <c r="K951" i="3"/>
  <c r="E1156" i="9" s="1"/>
  <c r="B951" i="3"/>
  <c r="K950" i="3"/>
  <c r="E1155" i="9" s="1"/>
  <c r="B950" i="3"/>
  <c r="K949" i="3"/>
  <c r="E1154" i="9" s="1"/>
  <c r="B949" i="3"/>
  <c r="K948" i="3"/>
  <c r="E1153" i="9" s="1"/>
  <c r="B948" i="3"/>
  <c r="K947" i="3"/>
  <c r="E1152" i="9" s="1"/>
  <c r="B947" i="3"/>
  <c r="K946" i="3"/>
  <c r="E1151" i="9" s="1"/>
  <c r="B946" i="3"/>
  <c r="K945" i="3"/>
  <c r="E1150" i="9" s="1"/>
  <c r="B945" i="3"/>
  <c r="K944" i="3"/>
  <c r="E1149" i="9" s="1"/>
  <c r="B944" i="3"/>
  <c r="K943" i="3"/>
  <c r="E1148" i="9" s="1"/>
  <c r="B943" i="3"/>
  <c r="K942" i="3"/>
  <c r="E1147" i="9" s="1"/>
  <c r="B942" i="3"/>
  <c r="K941" i="3"/>
  <c r="E1146" i="9" s="1"/>
  <c r="B941" i="3"/>
  <c r="K940" i="3"/>
  <c r="E1145" i="9" s="1"/>
  <c r="B940" i="3"/>
  <c r="K939" i="3"/>
  <c r="E1144" i="9" s="1"/>
  <c r="B939" i="3"/>
  <c r="K938" i="3"/>
  <c r="E1143" i="9" s="1"/>
  <c r="B938" i="3"/>
  <c r="C933" i="3"/>
  <c r="C932" i="3"/>
  <c r="G930" i="3"/>
  <c r="F930" i="3"/>
  <c r="K920" i="3"/>
  <c r="E1118" i="9" s="1"/>
  <c r="B920" i="3"/>
  <c r="K919" i="3"/>
  <c r="E1117" i="9" s="1"/>
  <c r="B919" i="3"/>
  <c r="K918" i="3"/>
  <c r="E1116" i="9" s="1"/>
  <c r="B918" i="3"/>
  <c r="K917" i="3"/>
  <c r="E1115" i="9" s="1"/>
  <c r="B917" i="3"/>
  <c r="K916" i="3"/>
  <c r="E1114" i="9" s="1"/>
  <c r="B916" i="3"/>
  <c r="K915" i="3"/>
  <c r="E1113" i="9" s="1"/>
  <c r="B915" i="3"/>
  <c r="K914" i="3"/>
  <c r="E1112" i="9" s="1"/>
  <c r="B914" i="3"/>
  <c r="K913" i="3"/>
  <c r="E1111" i="9" s="1"/>
  <c r="B913" i="3"/>
  <c r="K912" i="3"/>
  <c r="E1110" i="9" s="1"/>
  <c r="B912" i="3"/>
  <c r="K911" i="3"/>
  <c r="E1109" i="9" s="1"/>
  <c r="B911" i="3"/>
  <c r="K910" i="3"/>
  <c r="E1108" i="9" s="1"/>
  <c r="B910" i="3"/>
  <c r="K909" i="3"/>
  <c r="E1107" i="9" s="1"/>
  <c r="B909" i="3"/>
  <c r="K908" i="3"/>
  <c r="E1106" i="9" s="1"/>
  <c r="B908" i="3"/>
  <c r="K907" i="3"/>
  <c r="E1105" i="9" s="1"/>
  <c r="B907" i="3"/>
  <c r="K906" i="3"/>
  <c r="E1104" i="9" s="1"/>
  <c r="B906" i="3"/>
  <c r="K905" i="3"/>
  <c r="E1103" i="9" s="1"/>
  <c r="B905" i="3"/>
  <c r="K904" i="3"/>
  <c r="E1102" i="9" s="1"/>
  <c r="B904" i="3"/>
  <c r="K903" i="3"/>
  <c r="E1101" i="9" s="1"/>
  <c r="B903" i="3"/>
  <c r="C898" i="3"/>
  <c r="C897" i="3"/>
  <c r="G895" i="3"/>
  <c r="F895" i="3"/>
  <c r="K886" i="3"/>
  <c r="E1076" i="9" s="1"/>
  <c r="B886" i="3"/>
  <c r="K885" i="3"/>
  <c r="E1075" i="9" s="1"/>
  <c r="B885" i="3"/>
  <c r="K884" i="3"/>
  <c r="E1074" i="9" s="1"/>
  <c r="B884" i="3"/>
  <c r="K883" i="3"/>
  <c r="E1073" i="9" s="1"/>
  <c r="B883" i="3"/>
  <c r="K882" i="3"/>
  <c r="E1072" i="9" s="1"/>
  <c r="B882" i="3"/>
  <c r="K881" i="3"/>
  <c r="E1071" i="9" s="1"/>
  <c r="B881" i="3"/>
  <c r="K880" i="3"/>
  <c r="E1070" i="9" s="1"/>
  <c r="B880" i="3"/>
  <c r="K879" i="3"/>
  <c r="E1069" i="9" s="1"/>
  <c r="B879" i="3"/>
  <c r="K878" i="3"/>
  <c r="E1068" i="9" s="1"/>
  <c r="B878" i="3"/>
  <c r="K877" i="3"/>
  <c r="E1067" i="9" s="1"/>
  <c r="B877" i="3"/>
  <c r="K876" i="3"/>
  <c r="E1066" i="9" s="1"/>
  <c r="B876" i="3"/>
  <c r="K875" i="3"/>
  <c r="E1065" i="9" s="1"/>
  <c r="B875" i="3"/>
  <c r="K874" i="3"/>
  <c r="E1064" i="9" s="1"/>
  <c r="B874" i="3"/>
  <c r="K873" i="3"/>
  <c r="E1063" i="9" s="1"/>
  <c r="B873" i="3"/>
  <c r="K872" i="3"/>
  <c r="E1062" i="9" s="1"/>
  <c r="B872" i="3"/>
  <c r="K871" i="3"/>
  <c r="E1061" i="9" s="1"/>
  <c r="B871" i="3"/>
  <c r="K870" i="3"/>
  <c r="E1060" i="9" s="1"/>
  <c r="B870" i="3"/>
  <c r="K869" i="3"/>
  <c r="E1059" i="9" s="1"/>
  <c r="B869" i="3"/>
  <c r="C864" i="3"/>
  <c r="C863" i="3"/>
  <c r="G861" i="3"/>
  <c r="F861" i="3"/>
  <c r="K852" i="3"/>
  <c r="E1034" i="9" s="1"/>
  <c r="B852" i="3"/>
  <c r="K851" i="3"/>
  <c r="E1033" i="9" s="1"/>
  <c r="B851" i="3"/>
  <c r="K850" i="3"/>
  <c r="E1032" i="9" s="1"/>
  <c r="B850" i="3"/>
  <c r="K849" i="3"/>
  <c r="E1031" i="9" s="1"/>
  <c r="B849" i="3"/>
  <c r="K848" i="3"/>
  <c r="E1030" i="9" s="1"/>
  <c r="B848" i="3"/>
  <c r="K847" i="3"/>
  <c r="E1029" i="9" s="1"/>
  <c r="B847" i="3"/>
  <c r="K846" i="3"/>
  <c r="E1028" i="9" s="1"/>
  <c r="B846" i="3"/>
  <c r="K845" i="3"/>
  <c r="E1027" i="9" s="1"/>
  <c r="B845" i="3"/>
  <c r="K844" i="3"/>
  <c r="E1026" i="9" s="1"/>
  <c r="B844" i="3"/>
  <c r="K843" i="3"/>
  <c r="E1025" i="9" s="1"/>
  <c r="B843" i="3"/>
  <c r="K842" i="3"/>
  <c r="E1024" i="9" s="1"/>
  <c r="B842" i="3"/>
  <c r="K841" i="3"/>
  <c r="E1023" i="9" s="1"/>
  <c r="B841" i="3"/>
  <c r="K840" i="3"/>
  <c r="E1022" i="9" s="1"/>
  <c r="B840" i="3"/>
  <c r="K839" i="3"/>
  <c r="E1021" i="9" s="1"/>
  <c r="B839" i="3"/>
  <c r="K838" i="3"/>
  <c r="E1020" i="9" s="1"/>
  <c r="B838" i="3"/>
  <c r="K837" i="3"/>
  <c r="E1019" i="9" s="1"/>
  <c r="B837" i="3"/>
  <c r="K836" i="3"/>
  <c r="E1018" i="9" s="1"/>
  <c r="B836" i="3"/>
  <c r="K835" i="3"/>
  <c r="E1017" i="9" s="1"/>
  <c r="B835" i="3"/>
  <c r="C830" i="3"/>
  <c r="C829" i="3"/>
  <c r="G827" i="3"/>
  <c r="F827" i="3"/>
  <c r="K817" i="3"/>
  <c r="E992" i="9" s="1"/>
  <c r="B817" i="3"/>
  <c r="K816" i="3"/>
  <c r="E991" i="9" s="1"/>
  <c r="B816" i="3"/>
  <c r="K815" i="3"/>
  <c r="E990" i="9" s="1"/>
  <c r="B815" i="3"/>
  <c r="K814" i="3"/>
  <c r="E989" i="9" s="1"/>
  <c r="B814" i="3"/>
  <c r="K813" i="3"/>
  <c r="E988" i="9" s="1"/>
  <c r="B813" i="3"/>
  <c r="K812" i="3"/>
  <c r="E987" i="9" s="1"/>
  <c r="B812" i="3"/>
  <c r="K811" i="3"/>
  <c r="E986" i="9" s="1"/>
  <c r="B811" i="3"/>
  <c r="K810" i="3"/>
  <c r="E985" i="9" s="1"/>
  <c r="B810" i="3"/>
  <c r="K809" i="3"/>
  <c r="E984" i="9" s="1"/>
  <c r="B809" i="3"/>
  <c r="K808" i="3"/>
  <c r="E983" i="9" s="1"/>
  <c r="B808" i="3"/>
  <c r="K807" i="3"/>
  <c r="E982" i="9" s="1"/>
  <c r="B807" i="3"/>
  <c r="K806" i="3"/>
  <c r="E981" i="9" s="1"/>
  <c r="B806" i="3"/>
  <c r="K805" i="3"/>
  <c r="E980" i="9" s="1"/>
  <c r="B805" i="3"/>
  <c r="K804" i="3"/>
  <c r="E979" i="9" s="1"/>
  <c r="B804" i="3"/>
  <c r="K803" i="3"/>
  <c r="E978" i="9" s="1"/>
  <c r="B803" i="3"/>
  <c r="K802" i="3"/>
  <c r="E977" i="9" s="1"/>
  <c r="B802" i="3"/>
  <c r="K801" i="3"/>
  <c r="E976" i="9" s="1"/>
  <c r="B801" i="3"/>
  <c r="K800" i="3"/>
  <c r="E975" i="9" s="1"/>
  <c r="B800" i="3"/>
  <c r="C795" i="3"/>
  <c r="C794" i="3"/>
  <c r="G792" i="3"/>
  <c r="F792" i="3"/>
  <c r="K783" i="3"/>
  <c r="E950" i="9" s="1"/>
  <c r="B783" i="3"/>
  <c r="K782" i="3"/>
  <c r="E949" i="9" s="1"/>
  <c r="B782" i="3"/>
  <c r="K781" i="3"/>
  <c r="E948" i="9" s="1"/>
  <c r="B781" i="3"/>
  <c r="K780" i="3"/>
  <c r="E947" i="9" s="1"/>
  <c r="B780" i="3"/>
  <c r="K779" i="3"/>
  <c r="E946" i="9" s="1"/>
  <c r="B779" i="3"/>
  <c r="K778" i="3"/>
  <c r="E945" i="9" s="1"/>
  <c r="B778" i="3"/>
  <c r="K777" i="3"/>
  <c r="E944" i="9" s="1"/>
  <c r="B777" i="3"/>
  <c r="K776" i="3"/>
  <c r="E943" i="9" s="1"/>
  <c r="B776" i="3"/>
  <c r="K775" i="3"/>
  <c r="E942" i="9" s="1"/>
  <c r="B775" i="3"/>
  <c r="K774" i="3"/>
  <c r="E941" i="9" s="1"/>
  <c r="B774" i="3"/>
  <c r="K773" i="3"/>
  <c r="E940" i="9" s="1"/>
  <c r="B773" i="3"/>
  <c r="K772" i="3"/>
  <c r="E939" i="9" s="1"/>
  <c r="B772" i="3"/>
  <c r="K771" i="3"/>
  <c r="E938" i="9" s="1"/>
  <c r="B771" i="3"/>
  <c r="K770" i="3"/>
  <c r="E937" i="9" s="1"/>
  <c r="B770" i="3"/>
  <c r="K769" i="3"/>
  <c r="E936" i="9" s="1"/>
  <c r="B769" i="3"/>
  <c r="K768" i="3"/>
  <c r="E935" i="9" s="1"/>
  <c r="B768" i="3"/>
  <c r="K767" i="3"/>
  <c r="E934" i="9" s="1"/>
  <c r="B767" i="3"/>
  <c r="K766" i="3"/>
  <c r="E933" i="9" s="1"/>
  <c r="B766" i="3"/>
  <c r="C761" i="3"/>
  <c r="C760" i="3"/>
  <c r="G758" i="3"/>
  <c r="F758" i="3"/>
  <c r="K749" i="3"/>
  <c r="E908" i="9" s="1"/>
  <c r="B749" i="3"/>
  <c r="K748" i="3"/>
  <c r="E907" i="9" s="1"/>
  <c r="B748" i="3"/>
  <c r="K747" i="3"/>
  <c r="E906" i="9" s="1"/>
  <c r="B747" i="3"/>
  <c r="K746" i="3"/>
  <c r="E905" i="9" s="1"/>
  <c r="B746" i="3"/>
  <c r="K745" i="3"/>
  <c r="E904" i="9" s="1"/>
  <c r="B745" i="3"/>
  <c r="K744" i="3"/>
  <c r="E903" i="9" s="1"/>
  <c r="B744" i="3"/>
  <c r="K743" i="3"/>
  <c r="E902" i="9" s="1"/>
  <c r="B743" i="3"/>
  <c r="K742" i="3"/>
  <c r="E901" i="9" s="1"/>
  <c r="B742" i="3"/>
  <c r="K741" i="3"/>
  <c r="E900" i="9" s="1"/>
  <c r="B741" i="3"/>
  <c r="K740" i="3"/>
  <c r="E899" i="9" s="1"/>
  <c r="B740" i="3"/>
  <c r="K739" i="3"/>
  <c r="E898" i="9" s="1"/>
  <c r="B739" i="3"/>
  <c r="K738" i="3"/>
  <c r="E897" i="9" s="1"/>
  <c r="B738" i="3"/>
  <c r="K737" i="3"/>
  <c r="E896" i="9" s="1"/>
  <c r="B737" i="3"/>
  <c r="K736" i="3"/>
  <c r="E895" i="9" s="1"/>
  <c r="B736" i="3"/>
  <c r="K735" i="3"/>
  <c r="E894" i="9" s="1"/>
  <c r="B735" i="3"/>
  <c r="K734" i="3"/>
  <c r="E893" i="9" s="1"/>
  <c r="B734" i="3"/>
  <c r="K733" i="3"/>
  <c r="E892" i="9" s="1"/>
  <c r="B733" i="3"/>
  <c r="K732" i="3"/>
  <c r="E891" i="9" s="1"/>
  <c r="B732" i="3"/>
  <c r="C727" i="3"/>
  <c r="C726" i="3"/>
  <c r="G724" i="3"/>
  <c r="F724" i="3"/>
  <c r="K715" i="3"/>
  <c r="E866" i="9" s="1"/>
  <c r="B715" i="3"/>
  <c r="K714" i="3"/>
  <c r="E865" i="9" s="1"/>
  <c r="B714" i="3"/>
  <c r="K713" i="3"/>
  <c r="E864" i="9" s="1"/>
  <c r="B713" i="3"/>
  <c r="K712" i="3"/>
  <c r="E863" i="9" s="1"/>
  <c r="B712" i="3"/>
  <c r="K711" i="3"/>
  <c r="E862" i="9" s="1"/>
  <c r="B711" i="3"/>
  <c r="K710" i="3"/>
  <c r="E861" i="9" s="1"/>
  <c r="B710" i="3"/>
  <c r="K709" i="3"/>
  <c r="E860" i="9" s="1"/>
  <c r="B709" i="3"/>
  <c r="K708" i="3"/>
  <c r="E859" i="9" s="1"/>
  <c r="B708" i="3"/>
  <c r="K707" i="3"/>
  <c r="E858" i="9" s="1"/>
  <c r="B707" i="3"/>
  <c r="K706" i="3"/>
  <c r="E857" i="9" s="1"/>
  <c r="B706" i="3"/>
  <c r="K705" i="3"/>
  <c r="E856" i="9" s="1"/>
  <c r="B705" i="3"/>
  <c r="K704" i="3"/>
  <c r="E855" i="9" s="1"/>
  <c r="B704" i="3"/>
  <c r="K703" i="3"/>
  <c r="E854" i="9" s="1"/>
  <c r="B703" i="3"/>
  <c r="K702" i="3"/>
  <c r="E853" i="9" s="1"/>
  <c r="B702" i="3"/>
  <c r="K701" i="3"/>
  <c r="E852" i="9" s="1"/>
  <c r="B701" i="3"/>
  <c r="K700" i="3"/>
  <c r="E851" i="9" s="1"/>
  <c r="B700" i="3"/>
  <c r="K699" i="3"/>
  <c r="E850" i="9" s="1"/>
  <c r="B699" i="3"/>
  <c r="K698" i="3"/>
  <c r="E849" i="9" s="1"/>
  <c r="B698" i="3"/>
  <c r="C693" i="3"/>
  <c r="C692" i="3"/>
  <c r="G690" i="3"/>
  <c r="F690" i="3"/>
  <c r="K680" i="3"/>
  <c r="E824" i="9" s="1"/>
  <c r="B680" i="3"/>
  <c r="K679" i="3"/>
  <c r="E823" i="9" s="1"/>
  <c r="B679" i="3"/>
  <c r="K678" i="3"/>
  <c r="E822" i="9" s="1"/>
  <c r="B678" i="3"/>
  <c r="K677" i="3"/>
  <c r="E821" i="9" s="1"/>
  <c r="B677" i="3"/>
  <c r="K676" i="3"/>
  <c r="E820" i="9" s="1"/>
  <c r="B676" i="3"/>
  <c r="K675" i="3"/>
  <c r="E819" i="9" s="1"/>
  <c r="B675" i="3"/>
  <c r="K674" i="3"/>
  <c r="E818" i="9" s="1"/>
  <c r="B674" i="3"/>
  <c r="K673" i="3"/>
  <c r="E817" i="9" s="1"/>
  <c r="B673" i="3"/>
  <c r="K672" i="3"/>
  <c r="E816" i="9" s="1"/>
  <c r="B672" i="3"/>
  <c r="K671" i="3"/>
  <c r="E815" i="9" s="1"/>
  <c r="B671" i="3"/>
  <c r="K670" i="3"/>
  <c r="E814" i="9" s="1"/>
  <c r="B670" i="3"/>
  <c r="K669" i="3"/>
  <c r="E813" i="9" s="1"/>
  <c r="B669" i="3"/>
  <c r="K668" i="3"/>
  <c r="E812" i="9" s="1"/>
  <c r="B668" i="3"/>
  <c r="K667" i="3"/>
  <c r="E811" i="9" s="1"/>
  <c r="B667" i="3"/>
  <c r="K666" i="3"/>
  <c r="E810" i="9" s="1"/>
  <c r="B666" i="3"/>
  <c r="K665" i="3"/>
  <c r="E809" i="9" s="1"/>
  <c r="B665" i="3"/>
  <c r="K664" i="3"/>
  <c r="E808" i="9" s="1"/>
  <c r="B664" i="3"/>
  <c r="K663" i="3"/>
  <c r="E807" i="9" s="1"/>
  <c r="B663" i="3"/>
  <c r="C658" i="3"/>
  <c r="C657" i="3"/>
  <c r="G655" i="3"/>
  <c r="F655" i="3"/>
  <c r="K646" i="3"/>
  <c r="E782" i="9" s="1"/>
  <c r="B646" i="3"/>
  <c r="K645" i="3"/>
  <c r="E781" i="9" s="1"/>
  <c r="B645" i="3"/>
  <c r="K644" i="3"/>
  <c r="E780" i="9" s="1"/>
  <c r="B644" i="3"/>
  <c r="K643" i="3"/>
  <c r="E779" i="9" s="1"/>
  <c r="B643" i="3"/>
  <c r="K642" i="3"/>
  <c r="E778" i="9" s="1"/>
  <c r="B642" i="3"/>
  <c r="K641" i="3"/>
  <c r="E777" i="9" s="1"/>
  <c r="B641" i="3"/>
  <c r="K640" i="3"/>
  <c r="E776" i="9" s="1"/>
  <c r="B640" i="3"/>
  <c r="K639" i="3"/>
  <c r="E775" i="9" s="1"/>
  <c r="B639" i="3"/>
  <c r="K638" i="3"/>
  <c r="E774" i="9" s="1"/>
  <c r="B638" i="3"/>
  <c r="K637" i="3"/>
  <c r="E773" i="9" s="1"/>
  <c r="B637" i="3"/>
  <c r="K636" i="3"/>
  <c r="E772" i="9" s="1"/>
  <c r="B636" i="3"/>
  <c r="K635" i="3"/>
  <c r="E771" i="9" s="1"/>
  <c r="B635" i="3"/>
  <c r="K634" i="3"/>
  <c r="E770" i="9" s="1"/>
  <c r="B634" i="3"/>
  <c r="K633" i="3"/>
  <c r="E769" i="9" s="1"/>
  <c r="B633" i="3"/>
  <c r="K632" i="3"/>
  <c r="E768" i="9" s="1"/>
  <c r="B632" i="3"/>
  <c r="K631" i="3"/>
  <c r="E767" i="9" s="1"/>
  <c r="B631" i="3"/>
  <c r="K630" i="3"/>
  <c r="E766" i="9" s="1"/>
  <c r="B630" i="3"/>
  <c r="K629" i="3"/>
  <c r="E765" i="9" s="1"/>
  <c r="B629" i="3"/>
  <c r="C624" i="3"/>
  <c r="C623" i="3"/>
  <c r="G621" i="3"/>
  <c r="F621" i="3"/>
  <c r="K612" i="3"/>
  <c r="E740" i="9" s="1"/>
  <c r="B612" i="3"/>
  <c r="K611" i="3"/>
  <c r="E739" i="9" s="1"/>
  <c r="B611" i="3"/>
  <c r="K610" i="3"/>
  <c r="E738" i="9" s="1"/>
  <c r="B610" i="3"/>
  <c r="K609" i="3"/>
  <c r="E737" i="9" s="1"/>
  <c r="B609" i="3"/>
  <c r="K608" i="3"/>
  <c r="E736" i="9" s="1"/>
  <c r="B608" i="3"/>
  <c r="K607" i="3"/>
  <c r="E735" i="9" s="1"/>
  <c r="B607" i="3"/>
  <c r="K606" i="3"/>
  <c r="E734" i="9" s="1"/>
  <c r="B606" i="3"/>
  <c r="K605" i="3"/>
  <c r="E733" i="9" s="1"/>
  <c r="B605" i="3"/>
  <c r="K604" i="3"/>
  <c r="E732" i="9" s="1"/>
  <c r="B604" i="3"/>
  <c r="K603" i="3"/>
  <c r="E731" i="9" s="1"/>
  <c r="B603" i="3"/>
  <c r="K602" i="3"/>
  <c r="E730" i="9" s="1"/>
  <c r="B602" i="3"/>
  <c r="K601" i="3"/>
  <c r="E729" i="9" s="1"/>
  <c r="B601" i="3"/>
  <c r="K600" i="3"/>
  <c r="E728" i="9" s="1"/>
  <c r="B600" i="3"/>
  <c r="K599" i="3"/>
  <c r="E727" i="9" s="1"/>
  <c r="B599" i="3"/>
  <c r="K598" i="3"/>
  <c r="E726" i="9" s="1"/>
  <c r="B598" i="3"/>
  <c r="K597" i="3"/>
  <c r="E725" i="9" s="1"/>
  <c r="B597" i="3"/>
  <c r="K596" i="3"/>
  <c r="E724" i="9" s="1"/>
  <c r="B596" i="3"/>
  <c r="K595" i="3"/>
  <c r="E723" i="9" s="1"/>
  <c r="B595" i="3"/>
  <c r="C590" i="3"/>
  <c r="C589" i="3"/>
  <c r="G587" i="3"/>
  <c r="F587" i="3"/>
  <c r="K577" i="3"/>
  <c r="E698" i="9" s="1"/>
  <c r="B577" i="3"/>
  <c r="K576" i="3"/>
  <c r="E697" i="9" s="1"/>
  <c r="B576" i="3"/>
  <c r="K575" i="3"/>
  <c r="E696" i="9" s="1"/>
  <c r="B575" i="3"/>
  <c r="K574" i="3"/>
  <c r="E695" i="9" s="1"/>
  <c r="B574" i="3"/>
  <c r="K573" i="3"/>
  <c r="E694" i="9" s="1"/>
  <c r="B573" i="3"/>
  <c r="K572" i="3"/>
  <c r="E693" i="9" s="1"/>
  <c r="B572" i="3"/>
  <c r="K571" i="3"/>
  <c r="E692" i="9" s="1"/>
  <c r="B571" i="3"/>
  <c r="K570" i="3"/>
  <c r="E691" i="9" s="1"/>
  <c r="B570" i="3"/>
  <c r="K569" i="3"/>
  <c r="E690" i="9" s="1"/>
  <c r="B569" i="3"/>
  <c r="K568" i="3"/>
  <c r="E689" i="9" s="1"/>
  <c r="B568" i="3"/>
  <c r="K567" i="3"/>
  <c r="E688" i="9" s="1"/>
  <c r="B567" i="3"/>
  <c r="K566" i="3"/>
  <c r="E687" i="9" s="1"/>
  <c r="B566" i="3"/>
  <c r="K565" i="3"/>
  <c r="E686" i="9" s="1"/>
  <c r="B565" i="3"/>
  <c r="K564" i="3"/>
  <c r="E685" i="9" s="1"/>
  <c r="B564" i="3"/>
  <c r="K563" i="3"/>
  <c r="E684" i="9" s="1"/>
  <c r="B563" i="3"/>
  <c r="K562" i="3"/>
  <c r="E683" i="9" s="1"/>
  <c r="B562" i="3"/>
  <c r="K561" i="3"/>
  <c r="E682" i="9" s="1"/>
  <c r="B561" i="3"/>
  <c r="K560" i="3"/>
  <c r="E681" i="9" s="1"/>
  <c r="B560" i="3"/>
  <c r="C555" i="3"/>
  <c r="C554" i="3"/>
  <c r="G552" i="3"/>
  <c r="F552" i="3"/>
  <c r="K543" i="3"/>
  <c r="E656" i="9" s="1"/>
  <c r="B543" i="3"/>
  <c r="K542" i="3"/>
  <c r="E655" i="9" s="1"/>
  <c r="B542" i="3"/>
  <c r="K541" i="3"/>
  <c r="E654" i="9" s="1"/>
  <c r="B541" i="3"/>
  <c r="K540" i="3"/>
  <c r="E653" i="9" s="1"/>
  <c r="B540" i="3"/>
  <c r="K539" i="3"/>
  <c r="E652" i="9" s="1"/>
  <c r="B539" i="3"/>
  <c r="K538" i="3"/>
  <c r="E651" i="9" s="1"/>
  <c r="B538" i="3"/>
  <c r="K537" i="3"/>
  <c r="E650" i="9" s="1"/>
  <c r="B537" i="3"/>
  <c r="K536" i="3"/>
  <c r="E649" i="9" s="1"/>
  <c r="B536" i="3"/>
  <c r="K535" i="3"/>
  <c r="E648" i="9" s="1"/>
  <c r="B535" i="3"/>
  <c r="K534" i="3"/>
  <c r="E647" i="9" s="1"/>
  <c r="B534" i="3"/>
  <c r="K533" i="3"/>
  <c r="E646" i="9" s="1"/>
  <c r="B533" i="3"/>
  <c r="K532" i="3"/>
  <c r="E645" i="9" s="1"/>
  <c r="B532" i="3"/>
  <c r="K531" i="3"/>
  <c r="E644" i="9" s="1"/>
  <c r="B531" i="3"/>
  <c r="K530" i="3"/>
  <c r="E643" i="9" s="1"/>
  <c r="B530" i="3"/>
  <c r="K529" i="3"/>
  <c r="E642" i="9" s="1"/>
  <c r="B529" i="3"/>
  <c r="K528" i="3"/>
  <c r="E641" i="9" s="1"/>
  <c r="B528" i="3"/>
  <c r="K527" i="3"/>
  <c r="E640" i="9" s="1"/>
  <c r="B527" i="3"/>
  <c r="K526" i="3"/>
  <c r="E639" i="9" s="1"/>
  <c r="B526" i="3"/>
  <c r="C521" i="3"/>
  <c r="C520" i="3"/>
  <c r="G518" i="3"/>
  <c r="F518" i="3"/>
  <c r="K509" i="3"/>
  <c r="E614" i="9" s="1"/>
  <c r="B509" i="3"/>
  <c r="K508" i="3"/>
  <c r="E613" i="9" s="1"/>
  <c r="B508" i="3"/>
  <c r="K507" i="3"/>
  <c r="E612" i="9" s="1"/>
  <c r="B507" i="3"/>
  <c r="K506" i="3"/>
  <c r="E611" i="9" s="1"/>
  <c r="B506" i="3"/>
  <c r="K505" i="3"/>
  <c r="E610" i="9" s="1"/>
  <c r="B505" i="3"/>
  <c r="K504" i="3"/>
  <c r="E609" i="9" s="1"/>
  <c r="B504" i="3"/>
  <c r="K503" i="3"/>
  <c r="E608" i="9" s="1"/>
  <c r="B503" i="3"/>
  <c r="K502" i="3"/>
  <c r="E607" i="9" s="1"/>
  <c r="B502" i="3"/>
  <c r="K501" i="3"/>
  <c r="E606" i="9" s="1"/>
  <c r="B501" i="3"/>
  <c r="K500" i="3"/>
  <c r="E605" i="9" s="1"/>
  <c r="B500" i="3"/>
  <c r="K499" i="3"/>
  <c r="E604" i="9" s="1"/>
  <c r="B499" i="3"/>
  <c r="K498" i="3"/>
  <c r="E603" i="9" s="1"/>
  <c r="B498" i="3"/>
  <c r="K497" i="3"/>
  <c r="E602" i="9" s="1"/>
  <c r="B497" i="3"/>
  <c r="K496" i="3"/>
  <c r="E601" i="9" s="1"/>
  <c r="B496" i="3"/>
  <c r="K495" i="3"/>
  <c r="E600" i="9" s="1"/>
  <c r="B495" i="3"/>
  <c r="K494" i="3"/>
  <c r="E599" i="9" s="1"/>
  <c r="B494" i="3"/>
  <c r="K493" i="3"/>
  <c r="E598" i="9" s="1"/>
  <c r="B493" i="3"/>
  <c r="K492" i="3"/>
  <c r="E597" i="9" s="1"/>
  <c r="B492" i="3"/>
  <c r="C487" i="3"/>
  <c r="C486" i="3"/>
  <c r="G484" i="3"/>
  <c r="F484" i="3"/>
  <c r="K475" i="3"/>
  <c r="E572" i="9" s="1"/>
  <c r="B475" i="3"/>
  <c r="K474" i="3"/>
  <c r="E571" i="9" s="1"/>
  <c r="B474" i="3"/>
  <c r="K473" i="3"/>
  <c r="E570" i="9" s="1"/>
  <c r="B473" i="3"/>
  <c r="K472" i="3"/>
  <c r="E569" i="9" s="1"/>
  <c r="B472" i="3"/>
  <c r="K471" i="3"/>
  <c r="E568" i="9" s="1"/>
  <c r="B471" i="3"/>
  <c r="K470" i="3"/>
  <c r="E567" i="9" s="1"/>
  <c r="B470" i="3"/>
  <c r="K469" i="3"/>
  <c r="E566" i="9" s="1"/>
  <c r="B469" i="3"/>
  <c r="K468" i="3"/>
  <c r="E565" i="9" s="1"/>
  <c r="B468" i="3"/>
  <c r="K467" i="3"/>
  <c r="E564" i="9" s="1"/>
  <c r="B467" i="3"/>
  <c r="K466" i="3"/>
  <c r="E563" i="9" s="1"/>
  <c r="B466" i="3"/>
  <c r="K465" i="3"/>
  <c r="E562" i="9" s="1"/>
  <c r="B465" i="3"/>
  <c r="K464" i="3"/>
  <c r="E561" i="9" s="1"/>
  <c r="B464" i="3"/>
  <c r="K463" i="3"/>
  <c r="E560" i="9" s="1"/>
  <c r="B463" i="3"/>
  <c r="K462" i="3"/>
  <c r="E559" i="9" s="1"/>
  <c r="B462" i="3"/>
  <c r="K461" i="3"/>
  <c r="E558" i="9" s="1"/>
  <c r="B461" i="3"/>
  <c r="K460" i="3"/>
  <c r="E557" i="9" s="1"/>
  <c r="B460" i="3"/>
  <c r="K459" i="3"/>
  <c r="E556" i="9" s="1"/>
  <c r="B459" i="3"/>
  <c r="K458" i="3"/>
  <c r="E555" i="9" s="1"/>
  <c r="B458" i="3"/>
  <c r="C453" i="3"/>
  <c r="C452" i="3"/>
  <c r="G450" i="3"/>
  <c r="F450" i="3"/>
  <c r="K440" i="3"/>
  <c r="E530" i="9" s="1"/>
  <c r="B440" i="3"/>
  <c r="K439" i="3"/>
  <c r="E529" i="9" s="1"/>
  <c r="B439" i="3"/>
  <c r="K438" i="3"/>
  <c r="E528" i="9" s="1"/>
  <c r="B438" i="3"/>
  <c r="K437" i="3"/>
  <c r="E527" i="9" s="1"/>
  <c r="B437" i="3"/>
  <c r="K436" i="3"/>
  <c r="E526" i="9" s="1"/>
  <c r="B436" i="3"/>
  <c r="K435" i="3"/>
  <c r="E525" i="9" s="1"/>
  <c r="B435" i="3"/>
  <c r="K434" i="3"/>
  <c r="E524" i="9" s="1"/>
  <c r="B434" i="3"/>
  <c r="K433" i="3"/>
  <c r="E523" i="9" s="1"/>
  <c r="B433" i="3"/>
  <c r="K432" i="3"/>
  <c r="E522" i="9" s="1"/>
  <c r="B432" i="3"/>
  <c r="K431" i="3"/>
  <c r="E521" i="9" s="1"/>
  <c r="B431" i="3"/>
  <c r="K430" i="3"/>
  <c r="E520" i="9" s="1"/>
  <c r="B430" i="3"/>
  <c r="K429" i="3"/>
  <c r="E519" i="9" s="1"/>
  <c r="B429" i="3"/>
  <c r="K428" i="3"/>
  <c r="E518" i="9" s="1"/>
  <c r="B428" i="3"/>
  <c r="K427" i="3"/>
  <c r="E517" i="9" s="1"/>
  <c r="B427" i="3"/>
  <c r="K426" i="3"/>
  <c r="E516" i="9" s="1"/>
  <c r="B426" i="3"/>
  <c r="K425" i="3"/>
  <c r="E515" i="9" s="1"/>
  <c r="B425" i="3"/>
  <c r="K424" i="3"/>
  <c r="E514" i="9" s="1"/>
  <c r="B424" i="3"/>
  <c r="K423" i="3"/>
  <c r="E513" i="9" s="1"/>
  <c r="B423" i="3"/>
  <c r="C418" i="3"/>
  <c r="C417" i="3"/>
  <c r="G415" i="3"/>
  <c r="F415" i="3"/>
  <c r="K406" i="3"/>
  <c r="E488" i="9" s="1"/>
  <c r="B406" i="3"/>
  <c r="K405" i="3"/>
  <c r="E487" i="9" s="1"/>
  <c r="B405" i="3"/>
  <c r="K404" i="3"/>
  <c r="E486" i="9" s="1"/>
  <c r="B404" i="3"/>
  <c r="K403" i="3"/>
  <c r="E485" i="9" s="1"/>
  <c r="B403" i="3"/>
  <c r="K402" i="3"/>
  <c r="E484" i="9" s="1"/>
  <c r="B402" i="3"/>
  <c r="K401" i="3"/>
  <c r="E483" i="9" s="1"/>
  <c r="B401" i="3"/>
  <c r="K400" i="3"/>
  <c r="E482" i="9" s="1"/>
  <c r="B400" i="3"/>
  <c r="K399" i="3"/>
  <c r="E481" i="9" s="1"/>
  <c r="B399" i="3"/>
  <c r="K398" i="3"/>
  <c r="E480" i="9" s="1"/>
  <c r="B398" i="3"/>
  <c r="K397" i="3"/>
  <c r="E479" i="9" s="1"/>
  <c r="B397" i="3"/>
  <c r="K396" i="3"/>
  <c r="E478" i="9" s="1"/>
  <c r="B396" i="3"/>
  <c r="K395" i="3"/>
  <c r="E477" i="9" s="1"/>
  <c r="B395" i="3"/>
  <c r="K394" i="3"/>
  <c r="E476" i="9" s="1"/>
  <c r="B394" i="3"/>
  <c r="K393" i="3"/>
  <c r="E475" i="9" s="1"/>
  <c r="B393" i="3"/>
  <c r="K392" i="3"/>
  <c r="E474" i="9" s="1"/>
  <c r="B392" i="3"/>
  <c r="K391" i="3"/>
  <c r="E473" i="9" s="1"/>
  <c r="B391" i="3"/>
  <c r="K390" i="3"/>
  <c r="E472" i="9" s="1"/>
  <c r="B390" i="3"/>
  <c r="K389" i="3"/>
  <c r="E471" i="9" s="1"/>
  <c r="B389" i="3"/>
  <c r="C384" i="3"/>
  <c r="C383" i="3"/>
  <c r="G381" i="3"/>
  <c r="F381" i="3"/>
  <c r="K371" i="3"/>
  <c r="E446" i="9" s="1"/>
  <c r="B371" i="3"/>
  <c r="K370" i="3"/>
  <c r="E445" i="9" s="1"/>
  <c r="B370" i="3"/>
  <c r="K369" i="3"/>
  <c r="E444" i="9" s="1"/>
  <c r="B369" i="3"/>
  <c r="K368" i="3"/>
  <c r="E443" i="9" s="1"/>
  <c r="B368" i="3"/>
  <c r="K367" i="3"/>
  <c r="E442" i="9" s="1"/>
  <c r="B367" i="3"/>
  <c r="K366" i="3"/>
  <c r="E441" i="9" s="1"/>
  <c r="B366" i="3"/>
  <c r="K365" i="3"/>
  <c r="E440" i="9" s="1"/>
  <c r="B365" i="3"/>
  <c r="K364" i="3"/>
  <c r="E439" i="9" s="1"/>
  <c r="B364" i="3"/>
  <c r="K363" i="3"/>
  <c r="E438" i="9" s="1"/>
  <c r="B363" i="3"/>
  <c r="K362" i="3"/>
  <c r="E437" i="9" s="1"/>
  <c r="B362" i="3"/>
  <c r="K361" i="3"/>
  <c r="E436" i="9" s="1"/>
  <c r="B361" i="3"/>
  <c r="K360" i="3"/>
  <c r="E435" i="9" s="1"/>
  <c r="B360" i="3"/>
  <c r="K359" i="3"/>
  <c r="E434" i="9" s="1"/>
  <c r="B359" i="3"/>
  <c r="K358" i="3"/>
  <c r="E433" i="9" s="1"/>
  <c r="B358" i="3"/>
  <c r="K357" i="3"/>
  <c r="E432" i="9" s="1"/>
  <c r="B357" i="3"/>
  <c r="K356" i="3"/>
  <c r="E431" i="9" s="1"/>
  <c r="B356" i="3"/>
  <c r="K355" i="3"/>
  <c r="E430" i="9" s="1"/>
  <c r="B355" i="3"/>
  <c r="K354" i="3"/>
  <c r="E429" i="9" s="1"/>
  <c r="B354" i="3"/>
  <c r="C349" i="3"/>
  <c r="C348" i="3"/>
  <c r="G346" i="3"/>
  <c r="F346" i="3"/>
  <c r="K337" i="3"/>
  <c r="E404" i="9" s="1"/>
  <c r="B337" i="3"/>
  <c r="K336" i="3"/>
  <c r="E403" i="9" s="1"/>
  <c r="B336" i="3"/>
  <c r="K335" i="3"/>
  <c r="E402" i="9" s="1"/>
  <c r="B335" i="3"/>
  <c r="K334" i="3"/>
  <c r="E401" i="9" s="1"/>
  <c r="B334" i="3"/>
  <c r="K333" i="3"/>
  <c r="E400" i="9" s="1"/>
  <c r="B333" i="3"/>
  <c r="K332" i="3"/>
  <c r="E399" i="9" s="1"/>
  <c r="B332" i="3"/>
  <c r="K331" i="3"/>
  <c r="E398" i="9" s="1"/>
  <c r="B331" i="3"/>
  <c r="K330" i="3"/>
  <c r="E397" i="9" s="1"/>
  <c r="B330" i="3"/>
  <c r="K329" i="3"/>
  <c r="E396" i="9" s="1"/>
  <c r="B329" i="3"/>
  <c r="K328" i="3"/>
  <c r="E395" i="9" s="1"/>
  <c r="B328" i="3"/>
  <c r="K327" i="3"/>
  <c r="E394" i="9" s="1"/>
  <c r="B327" i="3"/>
  <c r="K326" i="3"/>
  <c r="E393" i="9" s="1"/>
  <c r="B326" i="3"/>
  <c r="K325" i="3"/>
  <c r="E392" i="9" s="1"/>
  <c r="B325" i="3"/>
  <c r="K324" i="3"/>
  <c r="E391" i="9" s="1"/>
  <c r="B324" i="3"/>
  <c r="K323" i="3"/>
  <c r="E390" i="9" s="1"/>
  <c r="B323" i="3"/>
  <c r="K322" i="3"/>
  <c r="E389" i="9" s="1"/>
  <c r="B322" i="3"/>
  <c r="K321" i="3"/>
  <c r="E388" i="9" s="1"/>
  <c r="B321" i="3"/>
  <c r="K320" i="3"/>
  <c r="E387" i="9" s="1"/>
  <c r="B320" i="3"/>
  <c r="C315" i="3"/>
  <c r="C314" i="3"/>
  <c r="G312" i="3"/>
  <c r="F312" i="3"/>
  <c r="K303" i="3"/>
  <c r="E362" i="9" s="1"/>
  <c r="B303" i="3"/>
  <c r="K302" i="3"/>
  <c r="E361" i="9" s="1"/>
  <c r="B302" i="3"/>
  <c r="K301" i="3"/>
  <c r="E360" i="9" s="1"/>
  <c r="B301" i="3"/>
  <c r="K300" i="3"/>
  <c r="E359" i="9" s="1"/>
  <c r="B300" i="3"/>
  <c r="K299" i="3"/>
  <c r="E358" i="9" s="1"/>
  <c r="B299" i="3"/>
  <c r="K298" i="3"/>
  <c r="E357" i="9" s="1"/>
  <c r="B298" i="3"/>
  <c r="K297" i="3"/>
  <c r="E356" i="9" s="1"/>
  <c r="B297" i="3"/>
  <c r="K296" i="3"/>
  <c r="E355" i="9" s="1"/>
  <c r="B296" i="3"/>
  <c r="K295" i="3"/>
  <c r="E354" i="9" s="1"/>
  <c r="B295" i="3"/>
  <c r="K294" i="3"/>
  <c r="E353" i="9" s="1"/>
  <c r="B294" i="3"/>
  <c r="K293" i="3"/>
  <c r="E352" i="9" s="1"/>
  <c r="B293" i="3"/>
  <c r="K292" i="3"/>
  <c r="E351" i="9" s="1"/>
  <c r="B292" i="3"/>
  <c r="K291" i="3"/>
  <c r="E350" i="9" s="1"/>
  <c r="B291" i="3"/>
  <c r="K290" i="3"/>
  <c r="E349" i="9" s="1"/>
  <c r="B290" i="3"/>
  <c r="K289" i="3"/>
  <c r="E348" i="9" s="1"/>
  <c r="B289" i="3"/>
  <c r="K288" i="3"/>
  <c r="E347" i="9" s="1"/>
  <c r="B288" i="3"/>
  <c r="K287" i="3"/>
  <c r="E346" i="9" s="1"/>
  <c r="B287" i="3"/>
  <c r="K286" i="3"/>
  <c r="E345" i="9" s="1"/>
  <c r="B286" i="3"/>
  <c r="C281" i="3"/>
  <c r="C280" i="3"/>
  <c r="G278" i="3"/>
  <c r="F278" i="3"/>
  <c r="K269" i="3"/>
  <c r="E320" i="9" s="1"/>
  <c r="B269" i="3"/>
  <c r="K268" i="3"/>
  <c r="E319" i="9" s="1"/>
  <c r="B268" i="3"/>
  <c r="K267" i="3"/>
  <c r="E318" i="9" s="1"/>
  <c r="B267" i="3"/>
  <c r="K266" i="3"/>
  <c r="E317" i="9" s="1"/>
  <c r="B266" i="3"/>
  <c r="K265" i="3"/>
  <c r="E316" i="9" s="1"/>
  <c r="B265" i="3"/>
  <c r="K264" i="3"/>
  <c r="E315" i="9" s="1"/>
  <c r="B264" i="3"/>
  <c r="K263" i="3"/>
  <c r="E314" i="9" s="1"/>
  <c r="B263" i="3"/>
  <c r="K262" i="3"/>
  <c r="E313" i="9" s="1"/>
  <c r="B262" i="3"/>
  <c r="K261" i="3"/>
  <c r="E312" i="9" s="1"/>
  <c r="B261" i="3"/>
  <c r="K260" i="3"/>
  <c r="E311" i="9" s="1"/>
  <c r="B260" i="3"/>
  <c r="K259" i="3"/>
  <c r="E310" i="9" s="1"/>
  <c r="B259" i="3"/>
  <c r="K258" i="3"/>
  <c r="E309" i="9" s="1"/>
  <c r="B258" i="3"/>
  <c r="K257" i="3"/>
  <c r="E308" i="9" s="1"/>
  <c r="B257" i="3"/>
  <c r="K256" i="3"/>
  <c r="E307" i="9" s="1"/>
  <c r="B256" i="3"/>
  <c r="K255" i="3"/>
  <c r="E306" i="9" s="1"/>
  <c r="B255" i="3"/>
  <c r="K254" i="3"/>
  <c r="E305" i="9" s="1"/>
  <c r="B254" i="3"/>
  <c r="K253" i="3"/>
  <c r="E304" i="9" s="1"/>
  <c r="B253" i="3"/>
  <c r="K252" i="3"/>
  <c r="E303" i="9" s="1"/>
  <c r="B252" i="3"/>
  <c r="C247" i="3"/>
  <c r="C246" i="3"/>
  <c r="G244" i="3"/>
  <c r="F244" i="3"/>
  <c r="K234" i="3"/>
  <c r="E278" i="9" s="1"/>
  <c r="B234" i="3"/>
  <c r="K233" i="3"/>
  <c r="E277" i="9" s="1"/>
  <c r="B233" i="3"/>
  <c r="K232" i="3"/>
  <c r="E276" i="9" s="1"/>
  <c r="B232" i="3"/>
  <c r="K231" i="3"/>
  <c r="E275" i="9" s="1"/>
  <c r="B231" i="3"/>
  <c r="K230" i="3"/>
  <c r="E274" i="9" s="1"/>
  <c r="B230" i="3"/>
  <c r="K229" i="3"/>
  <c r="E273" i="9" s="1"/>
  <c r="B229" i="3"/>
  <c r="K228" i="3"/>
  <c r="E272" i="9" s="1"/>
  <c r="B228" i="3"/>
  <c r="K227" i="3"/>
  <c r="E271" i="9" s="1"/>
  <c r="B227" i="3"/>
  <c r="K226" i="3"/>
  <c r="E270" i="9" s="1"/>
  <c r="B226" i="3"/>
  <c r="K225" i="3"/>
  <c r="E269" i="9" s="1"/>
  <c r="B225" i="3"/>
  <c r="K224" i="3"/>
  <c r="E268" i="9" s="1"/>
  <c r="B224" i="3"/>
  <c r="K223" i="3"/>
  <c r="E267" i="9" s="1"/>
  <c r="B223" i="3"/>
  <c r="K222" i="3"/>
  <c r="E266" i="9" s="1"/>
  <c r="B222" i="3"/>
  <c r="K221" i="3"/>
  <c r="E265" i="9" s="1"/>
  <c r="B221" i="3"/>
  <c r="K220" i="3"/>
  <c r="E264" i="9" s="1"/>
  <c r="B220" i="3"/>
  <c r="K219" i="3"/>
  <c r="E263" i="9" s="1"/>
  <c r="B219" i="3"/>
  <c r="K218" i="3"/>
  <c r="E262" i="9" s="1"/>
  <c r="B218" i="3"/>
  <c r="K217" i="3"/>
  <c r="E261" i="9" s="1"/>
  <c r="B217" i="3"/>
  <c r="C212" i="3"/>
  <c r="C211" i="3"/>
  <c r="G209" i="3"/>
  <c r="F209" i="3"/>
  <c r="K200" i="3"/>
  <c r="E236" i="9" s="1"/>
  <c r="B200" i="3"/>
  <c r="K199" i="3"/>
  <c r="E235" i="9" s="1"/>
  <c r="B199" i="3"/>
  <c r="K198" i="3"/>
  <c r="E234" i="9" s="1"/>
  <c r="B198" i="3"/>
  <c r="K197" i="3"/>
  <c r="E233" i="9" s="1"/>
  <c r="B197" i="3"/>
  <c r="K196" i="3"/>
  <c r="E232" i="9" s="1"/>
  <c r="B196" i="3"/>
  <c r="K195" i="3"/>
  <c r="E231" i="9" s="1"/>
  <c r="B195" i="3"/>
  <c r="K194" i="3"/>
  <c r="E230" i="9" s="1"/>
  <c r="B194" i="3"/>
  <c r="K193" i="3"/>
  <c r="E229" i="9" s="1"/>
  <c r="B193" i="3"/>
  <c r="K192" i="3"/>
  <c r="E228" i="9" s="1"/>
  <c r="B192" i="3"/>
  <c r="K191" i="3"/>
  <c r="E227" i="9" s="1"/>
  <c r="B191" i="3"/>
  <c r="K190" i="3"/>
  <c r="E226" i="9" s="1"/>
  <c r="B190" i="3"/>
  <c r="K189" i="3"/>
  <c r="E225" i="9" s="1"/>
  <c r="B189" i="3"/>
  <c r="K188" i="3"/>
  <c r="E224" i="9" s="1"/>
  <c r="B188" i="3"/>
  <c r="K187" i="3"/>
  <c r="E223" i="9" s="1"/>
  <c r="B187" i="3"/>
  <c r="K186" i="3"/>
  <c r="E222" i="9" s="1"/>
  <c r="B186" i="3"/>
  <c r="K185" i="3"/>
  <c r="E221" i="9" s="1"/>
  <c r="B185" i="3"/>
  <c r="K184" i="3"/>
  <c r="E220" i="9" s="1"/>
  <c r="B184" i="3"/>
  <c r="K183" i="3"/>
  <c r="E219" i="9" s="1"/>
  <c r="B183" i="3"/>
  <c r="C178" i="3"/>
  <c r="C177" i="3"/>
  <c r="G175" i="3"/>
  <c r="F175" i="3"/>
  <c r="K166" i="3"/>
  <c r="E194" i="9" s="1"/>
  <c r="B166" i="3"/>
  <c r="K165" i="3"/>
  <c r="E193" i="9" s="1"/>
  <c r="B165" i="3"/>
  <c r="K164" i="3"/>
  <c r="E192" i="9" s="1"/>
  <c r="B164" i="3"/>
  <c r="K163" i="3"/>
  <c r="E191" i="9" s="1"/>
  <c r="B163" i="3"/>
  <c r="K162" i="3"/>
  <c r="E190" i="9" s="1"/>
  <c r="B162" i="3"/>
  <c r="K161" i="3"/>
  <c r="E189" i="9" s="1"/>
  <c r="B161" i="3"/>
  <c r="K160" i="3"/>
  <c r="E188" i="9" s="1"/>
  <c r="B160" i="3"/>
  <c r="K159" i="3"/>
  <c r="E187" i="9" s="1"/>
  <c r="B159" i="3"/>
  <c r="K158" i="3"/>
  <c r="E186" i="9" s="1"/>
  <c r="B158" i="3"/>
  <c r="K157" i="3"/>
  <c r="E185" i="9" s="1"/>
  <c r="B157" i="3"/>
  <c r="K156" i="3"/>
  <c r="E184" i="9" s="1"/>
  <c r="B156" i="3"/>
  <c r="K155" i="3"/>
  <c r="E183" i="9" s="1"/>
  <c r="B155" i="3"/>
  <c r="K154" i="3"/>
  <c r="E182" i="9" s="1"/>
  <c r="B154" i="3"/>
  <c r="K153" i="3"/>
  <c r="E181" i="9" s="1"/>
  <c r="B153" i="3"/>
  <c r="K152" i="3"/>
  <c r="E180" i="9" s="1"/>
  <c r="B152" i="3"/>
  <c r="K151" i="3"/>
  <c r="E179" i="9" s="1"/>
  <c r="B151" i="3"/>
  <c r="K150" i="3"/>
  <c r="E178" i="9" s="1"/>
  <c r="B150" i="3"/>
  <c r="K149" i="3"/>
  <c r="E177" i="9" s="1"/>
  <c r="B149" i="3"/>
  <c r="C144" i="3"/>
  <c r="C143" i="3"/>
  <c r="G141" i="3"/>
  <c r="F141" i="3"/>
  <c r="K132" i="3"/>
  <c r="E152" i="9" s="1"/>
  <c r="B132" i="3"/>
  <c r="K131" i="3"/>
  <c r="E151" i="9" s="1"/>
  <c r="B131" i="3"/>
  <c r="K130" i="3"/>
  <c r="E150" i="9" s="1"/>
  <c r="B130" i="3"/>
  <c r="K129" i="3"/>
  <c r="E149" i="9" s="1"/>
  <c r="B129" i="3"/>
  <c r="K128" i="3"/>
  <c r="E148" i="9" s="1"/>
  <c r="B128" i="3"/>
  <c r="K127" i="3"/>
  <c r="E147" i="9" s="1"/>
  <c r="B127" i="3"/>
  <c r="K126" i="3"/>
  <c r="E146" i="9" s="1"/>
  <c r="B126" i="3"/>
  <c r="K125" i="3"/>
  <c r="E145" i="9" s="1"/>
  <c r="B125" i="3"/>
  <c r="K124" i="3"/>
  <c r="E144" i="9" s="1"/>
  <c r="B124" i="3"/>
  <c r="K123" i="3"/>
  <c r="E143" i="9" s="1"/>
  <c r="B123" i="3"/>
  <c r="K122" i="3"/>
  <c r="E142" i="9" s="1"/>
  <c r="B122" i="3"/>
  <c r="K121" i="3"/>
  <c r="E141" i="9" s="1"/>
  <c r="B121" i="3"/>
  <c r="K120" i="3"/>
  <c r="E140" i="9" s="1"/>
  <c r="B120" i="3"/>
  <c r="K119" i="3"/>
  <c r="E139" i="9" s="1"/>
  <c r="B119" i="3"/>
  <c r="K118" i="3"/>
  <c r="E138" i="9" s="1"/>
  <c r="B118" i="3"/>
  <c r="K117" i="3"/>
  <c r="E137" i="9" s="1"/>
  <c r="B117" i="3"/>
  <c r="K116" i="3"/>
  <c r="E136" i="9" s="1"/>
  <c r="B116" i="3"/>
  <c r="K115" i="3"/>
  <c r="E135" i="9" s="1"/>
  <c r="B115" i="3"/>
  <c r="C110" i="3"/>
  <c r="C109" i="3"/>
  <c r="G107" i="3"/>
  <c r="F107" i="3"/>
  <c r="K97" i="3"/>
  <c r="E110" i="9" s="1"/>
  <c r="B97" i="3"/>
  <c r="K96" i="3"/>
  <c r="E109" i="9" s="1"/>
  <c r="B96" i="3"/>
  <c r="K95" i="3"/>
  <c r="E108" i="9" s="1"/>
  <c r="B95" i="3"/>
  <c r="K94" i="3"/>
  <c r="E107" i="9" s="1"/>
  <c r="B94" i="3"/>
  <c r="K93" i="3"/>
  <c r="E106" i="9" s="1"/>
  <c r="B93" i="3"/>
  <c r="K92" i="3"/>
  <c r="E105" i="9" s="1"/>
  <c r="B92" i="3"/>
  <c r="K91" i="3"/>
  <c r="E104" i="9" s="1"/>
  <c r="B91" i="3"/>
  <c r="K90" i="3"/>
  <c r="E103" i="9" s="1"/>
  <c r="B90" i="3"/>
  <c r="K89" i="3"/>
  <c r="E102" i="9" s="1"/>
  <c r="B89" i="3"/>
  <c r="K88" i="3"/>
  <c r="E101" i="9" s="1"/>
  <c r="B88" i="3"/>
  <c r="K87" i="3"/>
  <c r="E100" i="9" s="1"/>
  <c r="B87" i="3"/>
  <c r="K86" i="3"/>
  <c r="E99" i="9" s="1"/>
  <c r="B86" i="3"/>
  <c r="K85" i="3"/>
  <c r="E98" i="9" s="1"/>
  <c r="B85" i="3"/>
  <c r="K84" i="3"/>
  <c r="E97" i="9" s="1"/>
  <c r="B84" i="3"/>
  <c r="K83" i="3"/>
  <c r="E96" i="9" s="1"/>
  <c r="B83" i="3"/>
  <c r="K82" i="3"/>
  <c r="E95" i="9" s="1"/>
  <c r="B82" i="3"/>
  <c r="K81" i="3"/>
  <c r="E94" i="9" s="1"/>
  <c r="B81" i="3"/>
  <c r="K80" i="3"/>
  <c r="E93" i="9" s="1"/>
  <c r="B80" i="3"/>
  <c r="C75" i="3"/>
  <c r="C74" i="3"/>
  <c r="G72" i="3"/>
  <c r="F72" i="3"/>
  <c r="K62" i="3"/>
  <c r="E68" i="9" s="1"/>
  <c r="B62" i="3"/>
  <c r="K61" i="3"/>
  <c r="E67" i="9" s="1"/>
  <c r="B61" i="3"/>
  <c r="K60" i="3"/>
  <c r="E66" i="9" s="1"/>
  <c r="B60" i="3"/>
  <c r="K59" i="3"/>
  <c r="E65" i="9" s="1"/>
  <c r="B59" i="3"/>
  <c r="K58" i="3"/>
  <c r="E64" i="9" s="1"/>
  <c r="B58" i="3"/>
  <c r="K57" i="3"/>
  <c r="E63" i="9" s="1"/>
  <c r="B57" i="3"/>
  <c r="K56" i="3"/>
  <c r="E62" i="9" s="1"/>
  <c r="B56" i="3"/>
  <c r="K55" i="3"/>
  <c r="E61" i="9" s="1"/>
  <c r="B55" i="3"/>
  <c r="K54" i="3"/>
  <c r="E60" i="9" s="1"/>
  <c r="B54" i="3"/>
  <c r="K53" i="3"/>
  <c r="E59" i="9" s="1"/>
  <c r="B53" i="3"/>
  <c r="K52" i="3"/>
  <c r="E58" i="9" s="1"/>
  <c r="B52" i="3"/>
  <c r="K51" i="3"/>
  <c r="E57" i="9" s="1"/>
  <c r="B51" i="3"/>
  <c r="K50" i="3"/>
  <c r="E56" i="9" s="1"/>
  <c r="B50" i="3"/>
  <c r="K49" i="3"/>
  <c r="E55" i="9" s="1"/>
  <c r="B49" i="3"/>
  <c r="K48" i="3"/>
  <c r="E54" i="9" s="1"/>
  <c r="B48" i="3"/>
  <c r="K47" i="3"/>
  <c r="E53" i="9" s="1"/>
  <c r="B47" i="3"/>
  <c r="K46" i="3"/>
  <c r="E52" i="9" s="1"/>
  <c r="B46" i="3"/>
  <c r="K45" i="3"/>
  <c r="E51" i="9" s="1"/>
  <c r="B45" i="3"/>
  <c r="C40" i="3"/>
  <c r="C39" i="3"/>
  <c r="G37" i="3"/>
  <c r="F37" i="3"/>
  <c r="K27" i="3"/>
  <c r="E27" i="9" s="1"/>
  <c r="B27" i="3"/>
  <c r="K26" i="3"/>
  <c r="E26" i="9" s="1"/>
  <c r="B26" i="3"/>
  <c r="K25" i="3"/>
  <c r="E25" i="9" s="1"/>
  <c r="B25" i="3"/>
  <c r="K24" i="3"/>
  <c r="E24" i="9" s="1"/>
  <c r="B24" i="3"/>
  <c r="K23" i="3"/>
  <c r="E23" i="9" s="1"/>
  <c r="B23" i="3"/>
  <c r="K22" i="3"/>
  <c r="E22" i="9" s="1"/>
  <c r="B22" i="3"/>
  <c r="K21" i="3"/>
  <c r="E21" i="9" s="1"/>
  <c r="B21" i="3"/>
  <c r="K20" i="3"/>
  <c r="E20" i="9" s="1"/>
  <c r="B20" i="3"/>
  <c r="K19" i="3"/>
  <c r="E19" i="9" s="1"/>
  <c r="B19" i="3"/>
  <c r="K18" i="3"/>
  <c r="E18" i="9" s="1"/>
  <c r="B18" i="3"/>
  <c r="K17" i="3"/>
  <c r="E17" i="9" s="1"/>
  <c r="B17" i="3"/>
  <c r="K16" i="3"/>
  <c r="E16" i="9" s="1"/>
  <c r="B16" i="3"/>
  <c r="K15" i="3"/>
  <c r="E15" i="9" s="1"/>
  <c r="B15" i="3"/>
  <c r="K14" i="3"/>
  <c r="E14" i="9" s="1"/>
  <c r="B14" i="3"/>
  <c r="K13" i="3"/>
  <c r="E13" i="9" s="1"/>
  <c r="B13" i="3"/>
  <c r="K12" i="3"/>
  <c r="E12" i="9" s="1"/>
  <c r="B12" i="3"/>
  <c r="K11" i="3"/>
  <c r="E11" i="9" s="1"/>
  <c r="B11" i="3"/>
  <c r="K10" i="3"/>
  <c r="E10" i="9" s="1"/>
  <c r="Q10" i="9" s="1"/>
  <c r="B10" i="3"/>
  <c r="C5" i="3"/>
  <c r="C4" i="3"/>
  <c r="G2" i="3"/>
  <c r="F2" i="3"/>
  <c r="C29" i="2"/>
  <c r="C28" i="2"/>
  <c r="C19" i="2"/>
  <c r="B7" i="1"/>
  <c r="A16" i="2" s="1"/>
  <c r="K63" i="11" l="1"/>
  <c r="K98" i="11" s="1"/>
  <c r="K133" i="11" s="1"/>
  <c r="K168" i="11" s="1"/>
  <c r="K203" i="11" s="1"/>
  <c r="K238" i="11" s="1"/>
  <c r="K273" i="11" s="1"/>
  <c r="K308" i="11" s="1"/>
  <c r="K343" i="11" s="1"/>
  <c r="K378" i="11" s="1"/>
  <c r="K413" i="11" s="1"/>
  <c r="K448" i="11" s="1"/>
  <c r="K483" i="11" s="1"/>
  <c r="K518" i="11" s="1"/>
  <c r="K553" i="11" s="1"/>
  <c r="K588" i="11" s="1"/>
  <c r="K623" i="11" s="1"/>
  <c r="K658" i="11" s="1"/>
  <c r="K693" i="11" s="1"/>
  <c r="K728" i="11" s="1"/>
  <c r="K763" i="11" s="1"/>
  <c r="K798" i="11" s="1"/>
  <c r="K833" i="11" s="1"/>
  <c r="K868" i="11" s="1"/>
  <c r="K903" i="11" s="1"/>
  <c r="K938" i="11" s="1"/>
  <c r="K973" i="11" s="1"/>
  <c r="K1008" i="11" s="1"/>
  <c r="K1043" i="11" s="1"/>
  <c r="K1078" i="11" s="1"/>
  <c r="K1113" i="11" s="1"/>
  <c r="K1148" i="11" s="1"/>
  <c r="K1183" i="11" s="1"/>
  <c r="K1218" i="11" s="1"/>
  <c r="K1253" i="11" s="1"/>
  <c r="K1288" i="11" s="1"/>
  <c r="K1323" i="11" s="1"/>
  <c r="K1358" i="11" s="1"/>
  <c r="K1393" i="11" s="1"/>
  <c r="K1428" i="11" s="1"/>
  <c r="K1463" i="11" s="1"/>
  <c r="K1498" i="11" s="1"/>
  <c r="K1533" i="11" s="1"/>
  <c r="K1568" i="11" s="1"/>
  <c r="K1603" i="11" s="1"/>
  <c r="K1638" i="11" s="1"/>
  <c r="K1673" i="11" s="1"/>
  <c r="K1708" i="11" s="1"/>
  <c r="K1743" i="11" s="1"/>
  <c r="K1778" i="11" s="1"/>
  <c r="K1813" i="11" s="1"/>
  <c r="K1848" i="11" s="1"/>
  <c r="K1883" i="11" s="1"/>
  <c r="K1918" i="11" s="1"/>
  <c r="K1953" i="11" s="1"/>
  <c r="D8" i="20" s="1"/>
  <c r="E8" i="20" s="1"/>
  <c r="S10" i="9"/>
  <c r="S12" i="10" s="1"/>
  <c r="K62" i="11"/>
  <c r="K97" i="11" s="1"/>
  <c r="K132" i="11" s="1"/>
  <c r="K167" i="11" s="1"/>
  <c r="K202" i="11" s="1"/>
  <c r="K237" i="11" s="1"/>
  <c r="K272" i="11" s="1"/>
  <c r="K307" i="11" s="1"/>
  <c r="K342" i="11" s="1"/>
  <c r="K377" i="11" s="1"/>
  <c r="K412" i="11" s="1"/>
  <c r="K447" i="11" s="1"/>
  <c r="K482" i="11" s="1"/>
  <c r="K517" i="11" s="1"/>
  <c r="K552" i="11" s="1"/>
  <c r="K587" i="11" s="1"/>
  <c r="K622" i="11" s="1"/>
  <c r="K657" i="11" s="1"/>
  <c r="K692" i="11" s="1"/>
  <c r="K727" i="11" s="1"/>
  <c r="K762" i="11" s="1"/>
  <c r="K797" i="11" s="1"/>
  <c r="K832" i="11" s="1"/>
  <c r="K867" i="11" s="1"/>
  <c r="K902" i="11" s="1"/>
  <c r="K937" i="11" s="1"/>
  <c r="K972" i="11" s="1"/>
  <c r="K1007" i="11" s="1"/>
  <c r="K1042" i="11" s="1"/>
  <c r="K1077" i="11" s="1"/>
  <c r="K1112" i="11" s="1"/>
  <c r="K1147" i="11" s="1"/>
  <c r="K1182" i="11" s="1"/>
  <c r="K1217" i="11" s="1"/>
  <c r="K1252" i="11" s="1"/>
  <c r="K1287" i="11" s="1"/>
  <c r="K1322" i="11" s="1"/>
  <c r="K1357" i="11" s="1"/>
  <c r="K1392" i="11" s="1"/>
  <c r="K1427" i="11" s="1"/>
  <c r="K1462" i="11" s="1"/>
  <c r="K1497" i="11" s="1"/>
  <c r="K1532" i="11" s="1"/>
  <c r="K1567" i="11" s="1"/>
  <c r="K1602" i="11" s="1"/>
  <c r="K1637" i="11" s="1"/>
  <c r="K1672" i="11" s="1"/>
  <c r="K1707" i="11" s="1"/>
  <c r="K1742" i="11" s="1"/>
  <c r="K1777" i="11" s="1"/>
  <c r="K1812" i="11" s="1"/>
  <c r="K1847" i="11" s="1"/>
  <c r="K1882" i="11" s="1"/>
  <c r="K1917" i="11" s="1"/>
  <c r="K1952" i="11" s="1"/>
  <c r="K28" i="3"/>
  <c r="K28" i="4"/>
  <c r="K28" i="5"/>
  <c r="K28" i="6"/>
  <c r="K28" i="7"/>
  <c r="K28" i="8"/>
  <c r="C871" i="19"/>
  <c r="C716" i="19"/>
  <c r="C592" i="19"/>
  <c r="B2" i="20"/>
  <c r="C840" i="19"/>
  <c r="C685" i="19"/>
  <c r="C561" i="19"/>
  <c r="C933" i="19"/>
  <c r="C809" i="19"/>
  <c r="C778" i="19"/>
  <c r="C654" i="19"/>
  <c r="C530" i="19"/>
  <c r="C902" i="19"/>
  <c r="C747" i="19"/>
  <c r="C623" i="19"/>
  <c r="C499" i="19"/>
  <c r="C406" i="19"/>
  <c r="C282" i="19"/>
  <c r="C158" i="19"/>
  <c r="C34" i="19"/>
  <c r="C375" i="19"/>
  <c r="C251" i="19"/>
  <c r="C127" i="19"/>
  <c r="C2" i="19"/>
  <c r="D1681" i="18"/>
  <c r="D1646" i="18"/>
  <c r="C468" i="19"/>
  <c r="C344" i="19"/>
  <c r="C220" i="19"/>
  <c r="C96" i="19"/>
  <c r="C313" i="19"/>
  <c r="D2" i="18"/>
  <c r="G122" i="17"/>
  <c r="G98" i="17"/>
  <c r="G74" i="17"/>
  <c r="G50" i="17"/>
  <c r="G26" i="17"/>
  <c r="G2" i="17"/>
  <c r="G537" i="16"/>
  <c r="G514" i="16"/>
  <c r="G491" i="16"/>
  <c r="G468" i="16"/>
  <c r="G445" i="16"/>
  <c r="G422" i="16"/>
  <c r="G399" i="16"/>
  <c r="G376" i="16"/>
  <c r="G353" i="16"/>
  <c r="G330" i="16"/>
  <c r="G307" i="16"/>
  <c r="G284" i="16"/>
  <c r="G261" i="16"/>
  <c r="G238" i="16"/>
  <c r="G215" i="16"/>
  <c r="G192" i="16"/>
  <c r="G169" i="16"/>
  <c r="G146" i="16"/>
  <c r="G122" i="16"/>
  <c r="G98" i="16"/>
  <c r="G74" i="16"/>
  <c r="G50" i="16"/>
  <c r="G26" i="16"/>
  <c r="G2" i="16"/>
  <c r="H137" i="15"/>
  <c r="H110" i="15"/>
  <c r="H83" i="15"/>
  <c r="H56" i="15"/>
  <c r="H29" i="15"/>
  <c r="H2" i="15"/>
  <c r="H650" i="14"/>
  <c r="H623" i="14"/>
  <c r="H596" i="14"/>
  <c r="H569" i="14"/>
  <c r="H542" i="14"/>
  <c r="H515" i="14"/>
  <c r="H488" i="14"/>
  <c r="H461" i="14"/>
  <c r="H434" i="14"/>
  <c r="H407" i="14"/>
  <c r="H380" i="14"/>
  <c r="H353" i="14"/>
  <c r="H326" i="14"/>
  <c r="H299" i="14"/>
  <c r="H272" i="14"/>
  <c r="H245" i="14"/>
  <c r="H218" i="14"/>
  <c r="H191" i="14"/>
  <c r="H164" i="14"/>
  <c r="H137" i="14"/>
  <c r="H110" i="14"/>
  <c r="H83" i="14"/>
  <c r="H56" i="14"/>
  <c r="H29" i="14"/>
  <c r="H2" i="14"/>
  <c r="D1028" i="13"/>
  <c r="D992" i="13"/>
  <c r="D957" i="13"/>
  <c r="D922" i="13"/>
  <c r="D887" i="13"/>
  <c r="D852" i="13"/>
  <c r="D817" i="13"/>
  <c r="D782" i="13"/>
  <c r="D746" i="13"/>
  <c r="D711" i="13"/>
  <c r="D675" i="13"/>
  <c r="D640" i="13"/>
  <c r="D604" i="13"/>
  <c r="D569" i="13"/>
  <c r="D534" i="13"/>
  <c r="D499" i="13"/>
  <c r="D464" i="13"/>
  <c r="D429" i="13"/>
  <c r="D393" i="13"/>
  <c r="D357" i="13"/>
  <c r="D321" i="13"/>
  <c r="C437" i="19"/>
  <c r="C65" i="19"/>
  <c r="D1542" i="18"/>
  <c r="D1507" i="18"/>
  <c r="D1473" i="18"/>
  <c r="D1439" i="18"/>
  <c r="D1405" i="18"/>
  <c r="D1371" i="18"/>
  <c r="D1337" i="18"/>
  <c r="D1303" i="18"/>
  <c r="D1269" i="18"/>
  <c r="D1234" i="18"/>
  <c r="D1200" i="18"/>
  <c r="D1166" i="18"/>
  <c r="D1132" i="18"/>
  <c r="D1098" i="18"/>
  <c r="D1064" i="18"/>
  <c r="D1030" i="18"/>
  <c r="D996" i="18"/>
  <c r="D962" i="18"/>
  <c r="D928" i="18"/>
  <c r="D894" i="18"/>
  <c r="D860" i="18"/>
  <c r="D825" i="18"/>
  <c r="D791" i="18"/>
  <c r="D757" i="18"/>
  <c r="D722" i="18"/>
  <c r="D688" i="18"/>
  <c r="D654" i="18"/>
  <c r="D619" i="18"/>
  <c r="D585" i="18"/>
  <c r="D551" i="18"/>
  <c r="D517" i="18"/>
  <c r="D483" i="18"/>
  <c r="D449" i="18"/>
  <c r="D414" i="18"/>
  <c r="D380" i="18"/>
  <c r="D346" i="18"/>
  <c r="D312" i="18"/>
  <c r="D278" i="18"/>
  <c r="D244" i="18"/>
  <c r="D209" i="18"/>
  <c r="D175" i="18"/>
  <c r="D141" i="18"/>
  <c r="D106" i="18"/>
  <c r="D72" i="18"/>
  <c r="D37" i="18"/>
  <c r="D1577" i="18"/>
  <c r="C189" i="19"/>
  <c r="D1612" i="18"/>
  <c r="D285" i="13"/>
  <c r="D249" i="13"/>
  <c r="D214" i="13"/>
  <c r="D179" i="13"/>
  <c r="D144" i="13"/>
  <c r="D109" i="13"/>
  <c r="D73" i="13"/>
  <c r="D38" i="13"/>
  <c r="D2" i="13"/>
  <c r="D1142" i="12"/>
  <c r="D1098" i="12"/>
  <c r="D1054" i="12"/>
  <c r="D1010" i="12"/>
  <c r="D966" i="12"/>
  <c r="D922" i="12"/>
  <c r="D878" i="12"/>
  <c r="D834" i="12"/>
  <c r="D790" i="12"/>
  <c r="D746" i="12"/>
  <c r="D702" i="12"/>
  <c r="D658" i="12"/>
  <c r="D614" i="12"/>
  <c r="D570" i="12"/>
  <c r="D526" i="12"/>
  <c r="D482" i="12"/>
  <c r="D438" i="12"/>
  <c r="D394" i="12"/>
  <c r="D350" i="12"/>
  <c r="D306" i="12"/>
  <c r="D262" i="12"/>
  <c r="D218" i="12"/>
  <c r="D174" i="12"/>
  <c r="D130" i="12"/>
  <c r="D86" i="12"/>
  <c r="D42" i="12"/>
  <c r="D2" i="12"/>
  <c r="F1892" i="11"/>
  <c r="F1822" i="11"/>
  <c r="F1752" i="11"/>
  <c r="F1682" i="11"/>
  <c r="F1612" i="11"/>
  <c r="F1542" i="11"/>
  <c r="F1472" i="11"/>
  <c r="F1402" i="11"/>
  <c r="F1332" i="11"/>
  <c r="F1262" i="11"/>
  <c r="F1192" i="11"/>
  <c r="F1122" i="11"/>
  <c r="F1052" i="11"/>
  <c r="F982" i="11"/>
  <c r="F912" i="11"/>
  <c r="F842" i="11"/>
  <c r="F772" i="11"/>
  <c r="F702" i="11"/>
  <c r="F632" i="11"/>
  <c r="F562" i="11"/>
  <c r="F492" i="11"/>
  <c r="F422" i="11"/>
  <c r="F352" i="11"/>
  <c r="F282" i="11"/>
  <c r="F212" i="11"/>
  <c r="F142" i="11"/>
  <c r="F72" i="11"/>
  <c r="F2" i="11"/>
  <c r="J2166" i="10"/>
  <c r="J2126" i="10"/>
  <c r="J2087" i="10"/>
  <c r="J2048" i="10"/>
  <c r="J2008" i="10"/>
  <c r="J1969" i="10"/>
  <c r="J1929" i="10"/>
  <c r="J1889" i="10"/>
  <c r="J1850" i="10"/>
  <c r="J1811" i="10"/>
  <c r="J1772" i="10"/>
  <c r="J1733" i="10"/>
  <c r="J1694" i="10"/>
  <c r="J1655" i="10"/>
  <c r="J1616" i="10"/>
  <c r="J1577" i="10"/>
  <c r="J1538" i="10"/>
  <c r="J1498" i="10"/>
  <c r="J1458" i="10"/>
  <c r="J1419" i="10"/>
  <c r="J1380" i="10"/>
  <c r="J1341" i="10"/>
  <c r="J1302" i="10"/>
  <c r="J1262" i="10"/>
  <c r="J1222" i="10"/>
  <c r="J1182" i="10"/>
  <c r="J1143" i="10"/>
  <c r="J1103" i="10"/>
  <c r="J1064" i="10"/>
  <c r="J1024" i="10"/>
  <c r="J985" i="10"/>
  <c r="J946" i="10"/>
  <c r="J906" i="10"/>
  <c r="J867" i="10"/>
  <c r="J827" i="10"/>
  <c r="J787" i="10"/>
  <c r="J748" i="10"/>
  <c r="J709" i="10"/>
  <c r="J670" i="10"/>
  <c r="J631" i="10"/>
  <c r="J592" i="10"/>
  <c r="J553" i="10"/>
  <c r="J514" i="10"/>
  <c r="J475" i="10"/>
  <c r="J436" i="10"/>
  <c r="J396" i="10"/>
  <c r="J356" i="10"/>
  <c r="J317" i="10"/>
  <c r="J278" i="10"/>
  <c r="I2311" i="9"/>
  <c r="F1927" i="11"/>
  <c r="F1857" i="11"/>
  <c r="F1787" i="11"/>
  <c r="F1717" i="11"/>
  <c r="F1647" i="11"/>
  <c r="F1577" i="11"/>
  <c r="F1507" i="11"/>
  <c r="F1437" i="11"/>
  <c r="F1367" i="11"/>
  <c r="F1297" i="11"/>
  <c r="F1227" i="11"/>
  <c r="F1157" i="11"/>
  <c r="F1087" i="11"/>
  <c r="F1017" i="11"/>
  <c r="F947" i="11"/>
  <c r="F877" i="11"/>
  <c r="F807" i="11"/>
  <c r="F737" i="11"/>
  <c r="F667" i="11"/>
  <c r="F597" i="11"/>
  <c r="F527" i="11"/>
  <c r="F457" i="11"/>
  <c r="F387" i="11"/>
  <c r="F317" i="11"/>
  <c r="F247" i="11"/>
  <c r="F177" i="11"/>
  <c r="F107" i="11"/>
  <c r="F37" i="11"/>
  <c r="J239" i="10"/>
  <c r="J200" i="10"/>
  <c r="J160" i="10"/>
  <c r="J120" i="10"/>
  <c r="J80" i="10"/>
  <c r="J41" i="10"/>
  <c r="J2" i="10"/>
  <c r="I2269" i="9"/>
  <c r="I2101" i="9"/>
  <c r="I2227" i="9"/>
  <c r="I2059" i="9"/>
  <c r="I2185" i="9"/>
  <c r="I1975" i="9"/>
  <c r="I1807" i="9"/>
  <c r="I1639" i="9"/>
  <c r="I2143" i="9"/>
  <c r="I1891" i="9"/>
  <c r="I1723" i="9"/>
  <c r="I1555" i="9"/>
  <c r="I1933" i="9"/>
  <c r="I1597" i="9"/>
  <c r="I1765" i="9"/>
  <c r="I1681" i="9"/>
  <c r="I1387" i="9"/>
  <c r="I2017" i="9"/>
  <c r="I1513" i="9"/>
  <c r="I1345" i="9"/>
  <c r="I1471" i="9"/>
  <c r="I1849" i="9"/>
  <c r="I1429" i="9"/>
  <c r="I1303" i="9"/>
  <c r="I1219" i="9"/>
  <c r="I1051" i="9"/>
  <c r="I1177" i="9"/>
  <c r="I1009" i="9"/>
  <c r="I1261" i="9"/>
  <c r="I1135" i="9"/>
  <c r="I967" i="9"/>
  <c r="I1093" i="9"/>
  <c r="I925" i="9"/>
  <c r="I883" i="9"/>
  <c r="I715" i="9"/>
  <c r="I547" i="9"/>
  <c r="I379" i="9"/>
  <c r="I841" i="9"/>
  <c r="I673" i="9"/>
  <c r="I505" i="9"/>
  <c r="I799" i="9"/>
  <c r="I631" i="9"/>
  <c r="I463" i="9"/>
  <c r="I757" i="9"/>
  <c r="I589" i="9"/>
  <c r="I421" i="9"/>
  <c r="I253" i="9"/>
  <c r="I85" i="9"/>
  <c r="I211" i="9"/>
  <c r="I43" i="9"/>
  <c r="I337" i="9"/>
  <c r="I169" i="9"/>
  <c r="I2" i="9"/>
  <c r="I295" i="9"/>
  <c r="I127" i="9"/>
  <c r="B11" i="1"/>
  <c r="M12" i="10" s="1"/>
  <c r="Q12" i="10" s="1"/>
  <c r="U12" i="10" s="1"/>
  <c r="G27" i="19"/>
  <c r="G59" i="19" s="1"/>
  <c r="G90" i="19" s="1"/>
  <c r="G121" i="19" s="1"/>
  <c r="G152" i="19" s="1"/>
  <c r="G183" i="19" s="1"/>
  <c r="G214" i="19" s="1"/>
  <c r="G245" i="19" s="1"/>
  <c r="G276" i="19" s="1"/>
  <c r="G307" i="19" s="1"/>
  <c r="G338" i="19" s="1"/>
  <c r="G369" i="19" s="1"/>
  <c r="G400" i="19" s="1"/>
  <c r="G431" i="19" s="1"/>
  <c r="G462" i="19" s="1"/>
  <c r="G493" i="19" s="1"/>
  <c r="G524" i="19" s="1"/>
  <c r="G555" i="19" s="1"/>
  <c r="G586" i="19" s="1"/>
  <c r="G617" i="19" s="1"/>
  <c r="G648" i="19" s="1"/>
  <c r="G679" i="19" s="1"/>
  <c r="G710" i="19" s="1"/>
  <c r="G741" i="19" s="1"/>
  <c r="G772" i="19" s="1"/>
  <c r="G803" i="19" s="1"/>
  <c r="G834" i="19" s="1"/>
  <c r="G865" i="19" s="1"/>
  <c r="G896" i="19" s="1"/>
  <c r="G927" i="19" s="1"/>
  <c r="G958" i="19" s="1"/>
  <c r="H9" i="18" s="1"/>
  <c r="H29" i="18" s="1"/>
  <c r="H64" i="18" s="1"/>
  <c r="H99" i="18" s="1"/>
  <c r="H133" i="18" s="1"/>
  <c r="H168" i="18" s="1"/>
  <c r="H202" i="18" s="1"/>
  <c r="H236" i="18" s="1"/>
  <c r="H271" i="18" s="1"/>
  <c r="H305" i="18" s="1"/>
  <c r="H339" i="18" s="1"/>
  <c r="H373" i="18" s="1"/>
  <c r="H407" i="18" s="1"/>
  <c r="H441" i="18" s="1"/>
  <c r="H476" i="18" s="1"/>
  <c r="H510" i="18" s="1"/>
  <c r="H544" i="18" s="1"/>
  <c r="H578" i="18" s="1"/>
  <c r="H612" i="18" s="1"/>
  <c r="H646" i="18" s="1"/>
  <c r="H681" i="18" s="1"/>
  <c r="H715" i="18" s="1"/>
  <c r="H749" i="18" s="1"/>
  <c r="H784" i="18" s="1"/>
  <c r="H818" i="18" s="1"/>
  <c r="H852" i="18" s="1"/>
  <c r="H887" i="18" s="1"/>
  <c r="H921" i="18" s="1"/>
  <c r="H955" i="18" s="1"/>
  <c r="H989" i="18" s="1"/>
  <c r="H1023" i="18" s="1"/>
  <c r="H1057" i="18" s="1"/>
  <c r="H1091" i="18" s="1"/>
  <c r="H1125" i="18" s="1"/>
  <c r="H1159" i="18" s="1"/>
  <c r="H1193" i="18" s="1"/>
  <c r="H1227" i="18" s="1"/>
  <c r="H1261" i="18" s="1"/>
  <c r="H1296" i="18" s="1"/>
  <c r="H1330" i="18" s="1"/>
  <c r="H1364" i="18" s="1"/>
  <c r="H1398" i="18" s="1"/>
  <c r="H1432" i="18" s="1"/>
  <c r="H1466" i="18" s="1"/>
  <c r="H1500" i="18" s="1"/>
  <c r="H1534" i="18" s="1"/>
  <c r="H1569" i="18" s="1"/>
  <c r="H1604" i="18" s="1"/>
  <c r="H1639" i="18" s="1"/>
  <c r="H1673" i="18" s="1"/>
  <c r="H1708" i="18" s="1"/>
  <c r="D15" i="20" s="1"/>
  <c r="E15" i="20" s="1"/>
  <c r="I9" i="19"/>
  <c r="G1926" i="6" l="1"/>
  <c r="C1926" i="6"/>
  <c r="H1891" i="6"/>
  <c r="D1891" i="6"/>
  <c r="I1856" i="6"/>
  <c r="E1856" i="6"/>
  <c r="J1820" i="6"/>
  <c r="F1820" i="6"/>
  <c r="G1786" i="6"/>
  <c r="C1786" i="6"/>
  <c r="H1751" i="6"/>
  <c r="D1751" i="6"/>
  <c r="I1716" i="6"/>
  <c r="E1716" i="6"/>
  <c r="J1680" i="6"/>
  <c r="F1680" i="6"/>
  <c r="G1646" i="6"/>
  <c r="C1646" i="6"/>
  <c r="H1611" i="6"/>
  <c r="D1611" i="6"/>
  <c r="I1576" i="6"/>
  <c r="E1576" i="6"/>
  <c r="J1541" i="6"/>
  <c r="F1541" i="6"/>
  <c r="G1506" i="6"/>
  <c r="C1506" i="6"/>
  <c r="H1470" i="6"/>
  <c r="D1470" i="6"/>
  <c r="I1436" i="6"/>
  <c r="E1436" i="6"/>
  <c r="J1400" i="6"/>
  <c r="F1400" i="6"/>
  <c r="G1366" i="6"/>
  <c r="C1366" i="6"/>
  <c r="H1331" i="6"/>
  <c r="D1331" i="6"/>
  <c r="I1296" i="6"/>
  <c r="E1296" i="6"/>
  <c r="J1261" i="6"/>
  <c r="F1261" i="6"/>
  <c r="G1226" i="6"/>
  <c r="C1226" i="6"/>
  <c r="H1190" i="6"/>
  <c r="D1190" i="6"/>
  <c r="I1157" i="6"/>
  <c r="E1157" i="6"/>
  <c r="J1121" i="6"/>
  <c r="F1121" i="6"/>
  <c r="G1086" i="6"/>
  <c r="C1086" i="6"/>
  <c r="H1051" i="6"/>
  <c r="D1051" i="6"/>
  <c r="I1016" i="6"/>
  <c r="E1016" i="6"/>
  <c r="J980" i="6"/>
  <c r="F980" i="6"/>
  <c r="G947" i="6"/>
  <c r="C947" i="6"/>
  <c r="H912" i="6"/>
  <c r="D912" i="6"/>
  <c r="I879" i="6"/>
  <c r="E879" i="6"/>
  <c r="J844" i="6"/>
  <c r="F844" i="6"/>
  <c r="G811" i="6"/>
  <c r="C811" i="6"/>
  <c r="H777" i="6"/>
  <c r="D777" i="6"/>
  <c r="I742" i="6"/>
  <c r="E742" i="6"/>
  <c r="J709" i="6"/>
  <c r="F709" i="6"/>
  <c r="G674" i="6"/>
  <c r="C674" i="6"/>
  <c r="H641" i="6"/>
  <c r="D641" i="6"/>
  <c r="I607" i="6"/>
  <c r="E607" i="6"/>
  <c r="J573" i="6"/>
  <c r="F573" i="6"/>
  <c r="G539" i="6"/>
  <c r="C539" i="6"/>
  <c r="H505" i="6"/>
  <c r="D505" i="6"/>
  <c r="I471" i="6"/>
  <c r="E471" i="6"/>
  <c r="J437" i="6"/>
  <c r="F437" i="6"/>
  <c r="G402" i="6"/>
  <c r="C402" i="6"/>
  <c r="H369" i="6"/>
  <c r="D369" i="6"/>
  <c r="I335" i="6"/>
  <c r="E335" i="6"/>
  <c r="J300" i="6"/>
  <c r="F300" i="6"/>
  <c r="G267" i="6"/>
  <c r="C267" i="6"/>
  <c r="H232" i="6"/>
  <c r="D232" i="6"/>
  <c r="I199" i="6"/>
  <c r="E199" i="6"/>
  <c r="J164" i="6"/>
  <c r="F164" i="6"/>
  <c r="G130" i="6"/>
  <c r="C130" i="6"/>
  <c r="H97" i="6"/>
  <c r="D97" i="6"/>
  <c r="I62" i="6"/>
  <c r="E62" i="6"/>
  <c r="J28" i="6"/>
  <c r="F28" i="6"/>
  <c r="J1926" i="6"/>
  <c r="F1926" i="6"/>
  <c r="G1891" i="6"/>
  <c r="C1891" i="6"/>
  <c r="H1856" i="6"/>
  <c r="D1856" i="6"/>
  <c r="I1820" i="6"/>
  <c r="E1820" i="6"/>
  <c r="J1786" i="6"/>
  <c r="F1786" i="6"/>
  <c r="G1751" i="6"/>
  <c r="C1751" i="6"/>
  <c r="H1716" i="6"/>
  <c r="D1716" i="6"/>
  <c r="I1680" i="6"/>
  <c r="E1680" i="6"/>
  <c r="J1646" i="6"/>
  <c r="F1646" i="6"/>
  <c r="G1611" i="6"/>
  <c r="C1611" i="6"/>
  <c r="H1576" i="6"/>
  <c r="D1576" i="6"/>
  <c r="I1541" i="6"/>
  <c r="E1541" i="6"/>
  <c r="J1506" i="6"/>
  <c r="F1506" i="6"/>
  <c r="G1470" i="6"/>
  <c r="C1470" i="6"/>
  <c r="H1436" i="6"/>
  <c r="D1436" i="6"/>
  <c r="I1400" i="6"/>
  <c r="E1400" i="6"/>
  <c r="J1366" i="6"/>
  <c r="F1366" i="6"/>
  <c r="G1331" i="6"/>
  <c r="C1331" i="6"/>
  <c r="H1296" i="6"/>
  <c r="D1296" i="6"/>
  <c r="I1261" i="6"/>
  <c r="E1261" i="6"/>
  <c r="J1226" i="6"/>
  <c r="F1226" i="6"/>
  <c r="G1190" i="6"/>
  <c r="C1190" i="6"/>
  <c r="H1157" i="6"/>
  <c r="D1157" i="6"/>
  <c r="I1121" i="6"/>
  <c r="E1121" i="6"/>
  <c r="J1086" i="6"/>
  <c r="F1086" i="6"/>
  <c r="G1051" i="6"/>
  <c r="C1051" i="6"/>
  <c r="H1016" i="6"/>
  <c r="D1016" i="6"/>
  <c r="I980" i="6"/>
  <c r="E980" i="6"/>
  <c r="J947" i="6"/>
  <c r="F947" i="6"/>
  <c r="G912" i="6"/>
  <c r="C912" i="6"/>
  <c r="H879" i="6"/>
  <c r="D879" i="6"/>
  <c r="I844" i="6"/>
  <c r="E844" i="6"/>
  <c r="J811" i="6"/>
  <c r="F811" i="6"/>
  <c r="G777" i="6"/>
  <c r="C777" i="6"/>
  <c r="H742" i="6"/>
  <c r="D742" i="6"/>
  <c r="I709" i="6"/>
  <c r="E709" i="6"/>
  <c r="J674" i="6"/>
  <c r="F674" i="6"/>
  <c r="G641" i="6"/>
  <c r="C641" i="6"/>
  <c r="H607" i="6"/>
  <c r="D607" i="6"/>
  <c r="I573" i="6"/>
  <c r="E573" i="6"/>
  <c r="J539" i="6"/>
  <c r="F539" i="6"/>
  <c r="G505" i="6"/>
  <c r="C505" i="6"/>
  <c r="H471" i="6"/>
  <c r="D471" i="6"/>
  <c r="I437" i="6"/>
  <c r="E437" i="6"/>
  <c r="J402" i="6"/>
  <c r="F402" i="6"/>
  <c r="G369" i="6"/>
  <c r="C369" i="6"/>
  <c r="H335" i="6"/>
  <c r="D335" i="6"/>
  <c r="I300" i="6"/>
  <c r="E300" i="6"/>
  <c r="J267" i="6"/>
  <c r="F267" i="6"/>
  <c r="G232" i="6"/>
  <c r="C232" i="6"/>
  <c r="H199" i="6"/>
  <c r="D199" i="6"/>
  <c r="I164" i="6"/>
  <c r="E164" i="6"/>
  <c r="J130" i="6"/>
  <c r="F130" i="6"/>
  <c r="G97" i="6"/>
  <c r="C97" i="6"/>
  <c r="H62" i="6"/>
  <c r="D62" i="6"/>
  <c r="I28" i="6"/>
  <c r="E28" i="6"/>
  <c r="I1926" i="6"/>
  <c r="E1926" i="6"/>
  <c r="J1891" i="6"/>
  <c r="F1891" i="6"/>
  <c r="G1856" i="6"/>
  <c r="C1856" i="6"/>
  <c r="H1820" i="6"/>
  <c r="D1820" i="6"/>
  <c r="I1786" i="6"/>
  <c r="E1786" i="6"/>
  <c r="J1751" i="6"/>
  <c r="F1751" i="6"/>
  <c r="G1716" i="6"/>
  <c r="C1716" i="6"/>
  <c r="H1680" i="6"/>
  <c r="D1680" i="6"/>
  <c r="I1646" i="6"/>
  <c r="E1646" i="6"/>
  <c r="J1611" i="6"/>
  <c r="F1611" i="6"/>
  <c r="G1576" i="6"/>
  <c r="C1576" i="6"/>
  <c r="H1541" i="6"/>
  <c r="D1541" i="6"/>
  <c r="I1506" i="6"/>
  <c r="E1506" i="6"/>
  <c r="J1470" i="6"/>
  <c r="F1470" i="6"/>
  <c r="G1436" i="6"/>
  <c r="C1436" i="6"/>
  <c r="H1400" i="6"/>
  <c r="D1400" i="6"/>
  <c r="I1366" i="6"/>
  <c r="E1366" i="6"/>
  <c r="J1331" i="6"/>
  <c r="F1331" i="6"/>
  <c r="G1296" i="6"/>
  <c r="C1296" i="6"/>
  <c r="H1261" i="6"/>
  <c r="D1261" i="6"/>
  <c r="I1226" i="6"/>
  <c r="E1226" i="6"/>
  <c r="J1190" i="6"/>
  <c r="F1190" i="6"/>
  <c r="G1157" i="6"/>
  <c r="C1157" i="6"/>
  <c r="H1121" i="6"/>
  <c r="D1121" i="6"/>
  <c r="I1086" i="6"/>
  <c r="E1086" i="6"/>
  <c r="J1051" i="6"/>
  <c r="F1051" i="6"/>
  <c r="G1016" i="6"/>
  <c r="C1016" i="6"/>
  <c r="H980" i="6"/>
  <c r="D980" i="6"/>
  <c r="I947" i="6"/>
  <c r="E947" i="6"/>
  <c r="J912" i="6"/>
  <c r="F912" i="6"/>
  <c r="G879" i="6"/>
  <c r="C879" i="6"/>
  <c r="H844" i="6"/>
  <c r="D844" i="6"/>
  <c r="I811" i="6"/>
  <c r="E811" i="6"/>
  <c r="J777" i="6"/>
  <c r="F777" i="6"/>
  <c r="G742" i="6"/>
  <c r="C742" i="6"/>
  <c r="H709" i="6"/>
  <c r="D709" i="6"/>
  <c r="I674" i="6"/>
  <c r="E674" i="6"/>
  <c r="J641" i="6"/>
  <c r="F641" i="6"/>
  <c r="G607" i="6"/>
  <c r="C607" i="6"/>
  <c r="H573" i="6"/>
  <c r="D573" i="6"/>
  <c r="I539" i="6"/>
  <c r="E539" i="6"/>
  <c r="J505" i="6"/>
  <c r="F505" i="6"/>
  <c r="G471" i="6"/>
  <c r="C471" i="6"/>
  <c r="H437" i="6"/>
  <c r="D437" i="6"/>
  <c r="I402" i="6"/>
  <c r="E402" i="6"/>
  <c r="J369" i="6"/>
  <c r="F369" i="6"/>
  <c r="G335" i="6"/>
  <c r="C335" i="6"/>
  <c r="H300" i="6"/>
  <c r="D300" i="6"/>
  <c r="I267" i="6"/>
  <c r="E267" i="6"/>
  <c r="J232" i="6"/>
  <c r="F232" i="6"/>
  <c r="G199" i="6"/>
  <c r="C199" i="6"/>
  <c r="H164" i="6"/>
  <c r="D164" i="6"/>
  <c r="I130" i="6"/>
  <c r="E130" i="6"/>
  <c r="J97" i="6"/>
  <c r="F97" i="6"/>
  <c r="K62" i="6"/>
  <c r="K97" i="6" s="1"/>
  <c r="K130" i="6" s="1"/>
  <c r="K164" i="6" s="1"/>
  <c r="K199" i="6" s="1"/>
  <c r="K232" i="6" s="1"/>
  <c r="K267" i="6" s="1"/>
  <c r="K300" i="6" s="1"/>
  <c r="K335" i="6" s="1"/>
  <c r="K369" i="6" s="1"/>
  <c r="K402" i="6" s="1"/>
  <c r="K437" i="6" s="1"/>
  <c r="K471" i="6" s="1"/>
  <c r="K505" i="6" s="1"/>
  <c r="K539" i="6" s="1"/>
  <c r="K573" i="6" s="1"/>
  <c r="K607" i="6" s="1"/>
  <c r="K641" i="6" s="1"/>
  <c r="K674" i="6" s="1"/>
  <c r="K709" i="6" s="1"/>
  <c r="K742" i="6" s="1"/>
  <c r="K777" i="6" s="1"/>
  <c r="K811" i="6" s="1"/>
  <c r="K844" i="6" s="1"/>
  <c r="K879" i="6" s="1"/>
  <c r="K912" i="6" s="1"/>
  <c r="K947" i="6" s="1"/>
  <c r="K980" i="6" s="1"/>
  <c r="K1016" i="6" s="1"/>
  <c r="K1051" i="6" s="1"/>
  <c r="K1086" i="6" s="1"/>
  <c r="K1121" i="6" s="1"/>
  <c r="K1157" i="6" s="1"/>
  <c r="K1190" i="6" s="1"/>
  <c r="K1226" i="6" s="1"/>
  <c r="K1261" i="6" s="1"/>
  <c r="K1296" i="6" s="1"/>
  <c r="K1331" i="6" s="1"/>
  <c r="K1366" i="6" s="1"/>
  <c r="K1400" i="6" s="1"/>
  <c r="K1436" i="6" s="1"/>
  <c r="K1470" i="6" s="1"/>
  <c r="K1506" i="6" s="1"/>
  <c r="K1541" i="6" s="1"/>
  <c r="K1576" i="6" s="1"/>
  <c r="K1611" i="6" s="1"/>
  <c r="K1646" i="6" s="1"/>
  <c r="K1680" i="6" s="1"/>
  <c r="K1716" i="6" s="1"/>
  <c r="K1751" i="6" s="1"/>
  <c r="K1786" i="6" s="1"/>
  <c r="K1820" i="6" s="1"/>
  <c r="K1856" i="6" s="1"/>
  <c r="K1891" i="6" s="1"/>
  <c r="K1926" i="6" s="1"/>
  <c r="G62" i="6"/>
  <c r="C62" i="6"/>
  <c r="H28" i="6"/>
  <c r="D28" i="6"/>
  <c r="H1926" i="6"/>
  <c r="D1926" i="6"/>
  <c r="I1891" i="6"/>
  <c r="E1891" i="6"/>
  <c r="J1856" i="6"/>
  <c r="F1856" i="6"/>
  <c r="G1820" i="6"/>
  <c r="C1820" i="6"/>
  <c r="H1786" i="6"/>
  <c r="D1786" i="6"/>
  <c r="I1751" i="6"/>
  <c r="E1751" i="6"/>
  <c r="J1716" i="6"/>
  <c r="F1716" i="6"/>
  <c r="G1680" i="6"/>
  <c r="C1680" i="6"/>
  <c r="H1646" i="6"/>
  <c r="D1646" i="6"/>
  <c r="I1611" i="6"/>
  <c r="E1611" i="6"/>
  <c r="J1576" i="6"/>
  <c r="F1576" i="6"/>
  <c r="G1541" i="6"/>
  <c r="C1541" i="6"/>
  <c r="H1506" i="6"/>
  <c r="D1506" i="6"/>
  <c r="I1470" i="6"/>
  <c r="E1470" i="6"/>
  <c r="J1436" i="6"/>
  <c r="F1436" i="6"/>
  <c r="G1400" i="6"/>
  <c r="C1400" i="6"/>
  <c r="H1366" i="6"/>
  <c r="D1366" i="6"/>
  <c r="I1331" i="6"/>
  <c r="E1331" i="6"/>
  <c r="J1296" i="6"/>
  <c r="F1296" i="6"/>
  <c r="G1261" i="6"/>
  <c r="C1261" i="6"/>
  <c r="H1226" i="6"/>
  <c r="D1226" i="6"/>
  <c r="I1190" i="6"/>
  <c r="E1190" i="6"/>
  <c r="J1157" i="6"/>
  <c r="F1157" i="6"/>
  <c r="G1121" i="6"/>
  <c r="C1121" i="6"/>
  <c r="H1086" i="6"/>
  <c r="D1086" i="6"/>
  <c r="I1051" i="6"/>
  <c r="E1051" i="6"/>
  <c r="J1016" i="6"/>
  <c r="F1016" i="6"/>
  <c r="G980" i="6"/>
  <c r="C980" i="6"/>
  <c r="H947" i="6"/>
  <c r="D947" i="6"/>
  <c r="I912" i="6"/>
  <c r="E912" i="6"/>
  <c r="J879" i="6"/>
  <c r="F879" i="6"/>
  <c r="G844" i="6"/>
  <c r="C844" i="6"/>
  <c r="H811" i="6"/>
  <c r="D811" i="6"/>
  <c r="I777" i="6"/>
  <c r="E777" i="6"/>
  <c r="J742" i="6"/>
  <c r="F742" i="6"/>
  <c r="G709" i="6"/>
  <c r="C709" i="6"/>
  <c r="H674" i="6"/>
  <c r="D674" i="6"/>
  <c r="I641" i="6"/>
  <c r="E641" i="6"/>
  <c r="J607" i="6"/>
  <c r="F607" i="6"/>
  <c r="G573" i="6"/>
  <c r="C573" i="6"/>
  <c r="H539" i="6"/>
  <c r="D539" i="6"/>
  <c r="I505" i="6"/>
  <c r="E505" i="6"/>
  <c r="J471" i="6"/>
  <c r="F471" i="6"/>
  <c r="G437" i="6"/>
  <c r="C437" i="6"/>
  <c r="H402" i="6"/>
  <c r="D402" i="6"/>
  <c r="I369" i="6"/>
  <c r="E369" i="6"/>
  <c r="J335" i="6"/>
  <c r="F335" i="6"/>
  <c r="G300" i="6"/>
  <c r="C300" i="6"/>
  <c r="H267" i="6"/>
  <c r="D267" i="6"/>
  <c r="I232" i="6"/>
  <c r="E232" i="6"/>
  <c r="J199" i="6"/>
  <c r="F199" i="6"/>
  <c r="G164" i="6"/>
  <c r="C164" i="6"/>
  <c r="H130" i="6"/>
  <c r="D130" i="6"/>
  <c r="I97" i="6"/>
  <c r="E97" i="6"/>
  <c r="J62" i="6"/>
  <c r="F62" i="6"/>
  <c r="G28" i="6"/>
  <c r="C28" i="6"/>
  <c r="G1926" i="5"/>
  <c r="C1926" i="5"/>
  <c r="H1891" i="5"/>
  <c r="D1891" i="5"/>
  <c r="I1856" i="5"/>
  <c r="E1856" i="5"/>
  <c r="J1820" i="5"/>
  <c r="F1820" i="5"/>
  <c r="G1786" i="5"/>
  <c r="C1786" i="5"/>
  <c r="H1751" i="5"/>
  <c r="D1751" i="5"/>
  <c r="I1716" i="5"/>
  <c r="E1716" i="5"/>
  <c r="J1680" i="5"/>
  <c r="F1680" i="5"/>
  <c r="G1647" i="5"/>
  <c r="C1647" i="5"/>
  <c r="H1611" i="5"/>
  <c r="D1611" i="5"/>
  <c r="I1576" i="5"/>
  <c r="E1576" i="5"/>
  <c r="J1541" i="5"/>
  <c r="F1541" i="5"/>
  <c r="G1506" i="5"/>
  <c r="C1506" i="5"/>
  <c r="H1471" i="5"/>
  <c r="D1471" i="5"/>
  <c r="I1435" i="5"/>
  <c r="E1435" i="5"/>
  <c r="J1402" i="5"/>
  <c r="F1402" i="5"/>
  <c r="G1366" i="5"/>
  <c r="C1366" i="5"/>
  <c r="H1330" i="5"/>
  <c r="D1330" i="5"/>
  <c r="I1297" i="5"/>
  <c r="E1297" i="5"/>
  <c r="J1261" i="5"/>
  <c r="F1261" i="5"/>
  <c r="G1226" i="5"/>
  <c r="C1226" i="5"/>
  <c r="H1191" i="5"/>
  <c r="D1191" i="5"/>
  <c r="I1156" i="5"/>
  <c r="E1156" i="5"/>
  <c r="J1121" i="5"/>
  <c r="F1121" i="5"/>
  <c r="G1086" i="5"/>
  <c r="C1086" i="5"/>
  <c r="H1051" i="5"/>
  <c r="D1051" i="5"/>
  <c r="I1016" i="5"/>
  <c r="E1016" i="5"/>
  <c r="J981" i="5"/>
  <c r="F981" i="5"/>
  <c r="G947" i="5"/>
  <c r="C947" i="5"/>
  <c r="H913" i="5"/>
  <c r="D913" i="5"/>
  <c r="I879" i="5"/>
  <c r="E879" i="5"/>
  <c r="J844" i="5"/>
  <c r="F844" i="5"/>
  <c r="G811" i="5"/>
  <c r="C811" i="5"/>
  <c r="H777" i="5"/>
  <c r="D777" i="5"/>
  <c r="I743" i="5"/>
  <c r="E743" i="5"/>
  <c r="J709" i="5"/>
  <c r="F709" i="5"/>
  <c r="G675" i="5"/>
  <c r="C675" i="5"/>
  <c r="H640" i="5"/>
  <c r="D640" i="5"/>
  <c r="I607" i="5"/>
  <c r="E607" i="5"/>
  <c r="J573" i="5"/>
  <c r="F573" i="5"/>
  <c r="G539" i="5"/>
  <c r="C539" i="5"/>
  <c r="H505" i="5"/>
  <c r="D505" i="5"/>
  <c r="I471" i="5"/>
  <c r="E471" i="5"/>
  <c r="J437" i="5"/>
  <c r="F437" i="5"/>
  <c r="G403" i="5"/>
  <c r="C403" i="5"/>
  <c r="H369" i="5"/>
  <c r="D369" i="5"/>
  <c r="I335" i="5"/>
  <c r="E335" i="5"/>
  <c r="J301" i="5"/>
  <c r="F301" i="5"/>
  <c r="G267" i="5"/>
  <c r="C267" i="5"/>
  <c r="H233" i="5"/>
  <c r="D233" i="5"/>
  <c r="I199" i="5"/>
  <c r="E199" i="5"/>
  <c r="J165" i="5"/>
  <c r="F165" i="5"/>
  <c r="G131" i="5"/>
  <c r="C131" i="5"/>
  <c r="H97" i="5"/>
  <c r="D97" i="5"/>
  <c r="I62" i="5"/>
  <c r="E62" i="5"/>
  <c r="J28" i="5"/>
  <c r="F28" i="5"/>
  <c r="J1926" i="5"/>
  <c r="F1926" i="5"/>
  <c r="G1891" i="5"/>
  <c r="C1891" i="5"/>
  <c r="H1856" i="5"/>
  <c r="D1856" i="5"/>
  <c r="I1820" i="5"/>
  <c r="E1820" i="5"/>
  <c r="J1786" i="5"/>
  <c r="F1786" i="5"/>
  <c r="G1751" i="5"/>
  <c r="C1751" i="5"/>
  <c r="H1716" i="5"/>
  <c r="D1716" i="5"/>
  <c r="I1680" i="5"/>
  <c r="E1680" i="5"/>
  <c r="J1647" i="5"/>
  <c r="F1647" i="5"/>
  <c r="G1611" i="5"/>
  <c r="C1611" i="5"/>
  <c r="H1576" i="5"/>
  <c r="D1576" i="5"/>
  <c r="I1541" i="5"/>
  <c r="E1541" i="5"/>
  <c r="J1506" i="5"/>
  <c r="F1506" i="5"/>
  <c r="G1471" i="5"/>
  <c r="C1471" i="5"/>
  <c r="H1435" i="5"/>
  <c r="D1435" i="5"/>
  <c r="I1402" i="5"/>
  <c r="E1402" i="5"/>
  <c r="J1366" i="5"/>
  <c r="F1366" i="5"/>
  <c r="G1330" i="5"/>
  <c r="C1330" i="5"/>
  <c r="H1297" i="5"/>
  <c r="D1297" i="5"/>
  <c r="I1261" i="5"/>
  <c r="E1261" i="5"/>
  <c r="J1226" i="5"/>
  <c r="F1226" i="5"/>
  <c r="G1191" i="5"/>
  <c r="C1191" i="5"/>
  <c r="H1156" i="5"/>
  <c r="D1156" i="5"/>
  <c r="I1121" i="5"/>
  <c r="E1121" i="5"/>
  <c r="J1086" i="5"/>
  <c r="F1086" i="5"/>
  <c r="G1051" i="5"/>
  <c r="C1051" i="5"/>
  <c r="H1016" i="5"/>
  <c r="D1016" i="5"/>
  <c r="I981" i="5"/>
  <c r="E981" i="5"/>
  <c r="J947" i="5"/>
  <c r="F947" i="5"/>
  <c r="G913" i="5"/>
  <c r="C913" i="5"/>
  <c r="H879" i="5"/>
  <c r="D879" i="5"/>
  <c r="I844" i="5"/>
  <c r="E844" i="5"/>
  <c r="J811" i="5"/>
  <c r="F811" i="5"/>
  <c r="G777" i="5"/>
  <c r="C777" i="5"/>
  <c r="H743" i="5"/>
  <c r="D743" i="5"/>
  <c r="I709" i="5"/>
  <c r="E709" i="5"/>
  <c r="J675" i="5"/>
  <c r="F675" i="5"/>
  <c r="G640" i="5"/>
  <c r="C640" i="5"/>
  <c r="H607" i="5"/>
  <c r="D607" i="5"/>
  <c r="I573" i="5"/>
  <c r="E573" i="5"/>
  <c r="J539" i="5"/>
  <c r="F539" i="5"/>
  <c r="G505" i="5"/>
  <c r="C505" i="5"/>
  <c r="H471" i="5"/>
  <c r="D471" i="5"/>
  <c r="I437" i="5"/>
  <c r="E437" i="5"/>
  <c r="J403" i="5"/>
  <c r="F403" i="5"/>
  <c r="G369" i="5"/>
  <c r="C369" i="5"/>
  <c r="H335" i="5"/>
  <c r="D335" i="5"/>
  <c r="I301" i="5"/>
  <c r="E301" i="5"/>
  <c r="J267" i="5"/>
  <c r="F267" i="5"/>
  <c r="G233" i="5"/>
  <c r="C233" i="5"/>
  <c r="H199" i="5"/>
  <c r="D199" i="5"/>
  <c r="I165" i="5"/>
  <c r="E165" i="5"/>
  <c r="J131" i="5"/>
  <c r="F131" i="5"/>
  <c r="G97" i="5"/>
  <c r="C97" i="5"/>
  <c r="H62" i="5"/>
  <c r="D62" i="5"/>
  <c r="I28" i="5"/>
  <c r="E28" i="5"/>
  <c r="I1926" i="5"/>
  <c r="E1926" i="5"/>
  <c r="J1891" i="5"/>
  <c r="F1891" i="5"/>
  <c r="G1856" i="5"/>
  <c r="C1856" i="5"/>
  <c r="H1820" i="5"/>
  <c r="D1820" i="5"/>
  <c r="I1786" i="5"/>
  <c r="E1786" i="5"/>
  <c r="J1751" i="5"/>
  <c r="F1751" i="5"/>
  <c r="G1716" i="5"/>
  <c r="C1716" i="5"/>
  <c r="H1680" i="5"/>
  <c r="D1680" i="5"/>
  <c r="I1647" i="5"/>
  <c r="E1647" i="5"/>
  <c r="J1611" i="5"/>
  <c r="F1611" i="5"/>
  <c r="G1576" i="5"/>
  <c r="C1576" i="5"/>
  <c r="H1541" i="5"/>
  <c r="D1541" i="5"/>
  <c r="I1506" i="5"/>
  <c r="E1506" i="5"/>
  <c r="J1471" i="5"/>
  <c r="F1471" i="5"/>
  <c r="G1435" i="5"/>
  <c r="C1435" i="5"/>
  <c r="H1402" i="5"/>
  <c r="D1402" i="5"/>
  <c r="I1366" i="5"/>
  <c r="E1366" i="5"/>
  <c r="J1330" i="5"/>
  <c r="F1330" i="5"/>
  <c r="G1297" i="5"/>
  <c r="C1297" i="5"/>
  <c r="H1261" i="5"/>
  <c r="D1261" i="5"/>
  <c r="I1226" i="5"/>
  <c r="E1226" i="5"/>
  <c r="J1191" i="5"/>
  <c r="F1191" i="5"/>
  <c r="G1156" i="5"/>
  <c r="C1156" i="5"/>
  <c r="H1121" i="5"/>
  <c r="D1121" i="5"/>
  <c r="I1086" i="5"/>
  <c r="E1086" i="5"/>
  <c r="J1051" i="5"/>
  <c r="F1051" i="5"/>
  <c r="G1016" i="5"/>
  <c r="C1016" i="5"/>
  <c r="H981" i="5"/>
  <c r="D981" i="5"/>
  <c r="I947" i="5"/>
  <c r="E947" i="5"/>
  <c r="J913" i="5"/>
  <c r="F913" i="5"/>
  <c r="G879" i="5"/>
  <c r="C879" i="5"/>
  <c r="H844" i="5"/>
  <c r="D844" i="5"/>
  <c r="I811" i="5"/>
  <c r="E811" i="5"/>
  <c r="J777" i="5"/>
  <c r="F777" i="5"/>
  <c r="G743" i="5"/>
  <c r="C743" i="5"/>
  <c r="H709" i="5"/>
  <c r="D709" i="5"/>
  <c r="I675" i="5"/>
  <c r="E675" i="5"/>
  <c r="J640" i="5"/>
  <c r="F640" i="5"/>
  <c r="G607" i="5"/>
  <c r="C607" i="5"/>
  <c r="H573" i="5"/>
  <c r="D573" i="5"/>
  <c r="I539" i="5"/>
  <c r="E539" i="5"/>
  <c r="J505" i="5"/>
  <c r="F505" i="5"/>
  <c r="G471" i="5"/>
  <c r="C471" i="5"/>
  <c r="H437" i="5"/>
  <c r="D437" i="5"/>
  <c r="I403" i="5"/>
  <c r="E403" i="5"/>
  <c r="J369" i="5"/>
  <c r="F369" i="5"/>
  <c r="G335" i="5"/>
  <c r="C335" i="5"/>
  <c r="H301" i="5"/>
  <c r="D301" i="5"/>
  <c r="I267" i="5"/>
  <c r="E267" i="5"/>
  <c r="J233" i="5"/>
  <c r="F233" i="5"/>
  <c r="G199" i="5"/>
  <c r="C199" i="5"/>
  <c r="H165" i="5"/>
  <c r="D165" i="5"/>
  <c r="I131" i="5"/>
  <c r="E131" i="5"/>
  <c r="J97" i="5"/>
  <c r="F97" i="5"/>
  <c r="K62" i="5"/>
  <c r="K97" i="5" s="1"/>
  <c r="K131" i="5" s="1"/>
  <c r="K165" i="5" s="1"/>
  <c r="K199" i="5" s="1"/>
  <c r="K233" i="5" s="1"/>
  <c r="K267" i="5" s="1"/>
  <c r="K301" i="5" s="1"/>
  <c r="K335" i="5" s="1"/>
  <c r="K369" i="5" s="1"/>
  <c r="K403" i="5" s="1"/>
  <c r="K437" i="5" s="1"/>
  <c r="K471" i="5" s="1"/>
  <c r="K505" i="5" s="1"/>
  <c r="K539" i="5" s="1"/>
  <c r="K573" i="5" s="1"/>
  <c r="K607" i="5" s="1"/>
  <c r="K640" i="5" s="1"/>
  <c r="K675" i="5" s="1"/>
  <c r="K709" i="5" s="1"/>
  <c r="K743" i="5" s="1"/>
  <c r="K777" i="5" s="1"/>
  <c r="K811" i="5" s="1"/>
  <c r="K844" i="5" s="1"/>
  <c r="K879" i="5" s="1"/>
  <c r="K913" i="5" s="1"/>
  <c r="K947" i="5" s="1"/>
  <c r="K981" i="5" s="1"/>
  <c r="K1016" i="5" s="1"/>
  <c r="K1051" i="5" s="1"/>
  <c r="K1086" i="5" s="1"/>
  <c r="K1121" i="5" s="1"/>
  <c r="K1156" i="5" s="1"/>
  <c r="K1191" i="5" s="1"/>
  <c r="K1226" i="5" s="1"/>
  <c r="K1261" i="5" s="1"/>
  <c r="K1297" i="5" s="1"/>
  <c r="K1330" i="5" s="1"/>
  <c r="K1366" i="5" s="1"/>
  <c r="K1402" i="5" s="1"/>
  <c r="K1435" i="5" s="1"/>
  <c r="K1471" i="5" s="1"/>
  <c r="K1506" i="5" s="1"/>
  <c r="K1541" i="5" s="1"/>
  <c r="K1576" i="5" s="1"/>
  <c r="K1611" i="5" s="1"/>
  <c r="K1647" i="5" s="1"/>
  <c r="K1680" i="5" s="1"/>
  <c r="K1716" i="5" s="1"/>
  <c r="K1751" i="5" s="1"/>
  <c r="K1786" i="5" s="1"/>
  <c r="K1820" i="5" s="1"/>
  <c r="K1856" i="5" s="1"/>
  <c r="K1891" i="5" s="1"/>
  <c r="K1926" i="5" s="1"/>
  <c r="G62" i="5"/>
  <c r="C62" i="5"/>
  <c r="H28" i="5"/>
  <c r="D28" i="5"/>
  <c r="H1926" i="5"/>
  <c r="D1926" i="5"/>
  <c r="I1891" i="5"/>
  <c r="E1891" i="5"/>
  <c r="J1856" i="5"/>
  <c r="F1856" i="5"/>
  <c r="G1820" i="5"/>
  <c r="C1820" i="5"/>
  <c r="H1786" i="5"/>
  <c r="D1786" i="5"/>
  <c r="I1751" i="5"/>
  <c r="E1751" i="5"/>
  <c r="J1716" i="5"/>
  <c r="F1716" i="5"/>
  <c r="G1680" i="5"/>
  <c r="C1680" i="5"/>
  <c r="H1647" i="5"/>
  <c r="D1647" i="5"/>
  <c r="I1611" i="5"/>
  <c r="E1611" i="5"/>
  <c r="J1576" i="5"/>
  <c r="F1576" i="5"/>
  <c r="G1541" i="5"/>
  <c r="C1541" i="5"/>
  <c r="H1506" i="5"/>
  <c r="D1506" i="5"/>
  <c r="I1471" i="5"/>
  <c r="E1471" i="5"/>
  <c r="J1435" i="5"/>
  <c r="F1435" i="5"/>
  <c r="G1402" i="5"/>
  <c r="C1402" i="5"/>
  <c r="H1366" i="5"/>
  <c r="D1366" i="5"/>
  <c r="I1330" i="5"/>
  <c r="E1330" i="5"/>
  <c r="J1297" i="5"/>
  <c r="F1297" i="5"/>
  <c r="G1261" i="5"/>
  <c r="C1261" i="5"/>
  <c r="H1226" i="5"/>
  <c r="D1226" i="5"/>
  <c r="I1191" i="5"/>
  <c r="E1191" i="5"/>
  <c r="J1156" i="5"/>
  <c r="F1156" i="5"/>
  <c r="G1121" i="5"/>
  <c r="C1121" i="5"/>
  <c r="H1086" i="5"/>
  <c r="D1086" i="5"/>
  <c r="I1051" i="5"/>
  <c r="E1051" i="5"/>
  <c r="J1016" i="5"/>
  <c r="F1016" i="5"/>
  <c r="G981" i="5"/>
  <c r="C981" i="5"/>
  <c r="H947" i="5"/>
  <c r="D947" i="5"/>
  <c r="I913" i="5"/>
  <c r="E913" i="5"/>
  <c r="J879" i="5"/>
  <c r="F879" i="5"/>
  <c r="G844" i="5"/>
  <c r="C844" i="5"/>
  <c r="H811" i="5"/>
  <c r="D811" i="5"/>
  <c r="I777" i="5"/>
  <c r="E777" i="5"/>
  <c r="J743" i="5"/>
  <c r="F743" i="5"/>
  <c r="G709" i="5"/>
  <c r="C709" i="5"/>
  <c r="H675" i="5"/>
  <c r="D675" i="5"/>
  <c r="I640" i="5"/>
  <c r="E640" i="5"/>
  <c r="J607" i="5"/>
  <c r="F607" i="5"/>
  <c r="G573" i="5"/>
  <c r="C573" i="5"/>
  <c r="H539" i="5"/>
  <c r="D539" i="5"/>
  <c r="I505" i="5"/>
  <c r="E505" i="5"/>
  <c r="J471" i="5"/>
  <c r="F471" i="5"/>
  <c r="G437" i="5"/>
  <c r="C437" i="5"/>
  <c r="H403" i="5"/>
  <c r="D403" i="5"/>
  <c r="I369" i="5"/>
  <c r="E369" i="5"/>
  <c r="J335" i="5"/>
  <c r="F335" i="5"/>
  <c r="G301" i="5"/>
  <c r="C301" i="5"/>
  <c r="H267" i="5"/>
  <c r="D267" i="5"/>
  <c r="I233" i="5"/>
  <c r="E233" i="5"/>
  <c r="J199" i="5"/>
  <c r="F199" i="5"/>
  <c r="G165" i="5"/>
  <c r="C165" i="5"/>
  <c r="H131" i="5"/>
  <c r="D131" i="5"/>
  <c r="I97" i="5"/>
  <c r="E97" i="5"/>
  <c r="J62" i="5"/>
  <c r="F62" i="5"/>
  <c r="G28" i="5"/>
  <c r="C28" i="5"/>
  <c r="J1979" i="8"/>
  <c r="F1979" i="8"/>
  <c r="G1943" i="8"/>
  <c r="C1943" i="8"/>
  <c r="H1907" i="8"/>
  <c r="D1907" i="8"/>
  <c r="I1871" i="8"/>
  <c r="E1871" i="8"/>
  <c r="J1835" i="8"/>
  <c r="F1835" i="8"/>
  <c r="G1799" i="8"/>
  <c r="C1799" i="8"/>
  <c r="H1763" i="8"/>
  <c r="D1763" i="8"/>
  <c r="I1727" i="8"/>
  <c r="E1727" i="8"/>
  <c r="J1691" i="8"/>
  <c r="F1691" i="8"/>
  <c r="G1655" i="8"/>
  <c r="C1655" i="8"/>
  <c r="H1619" i="8"/>
  <c r="D1619" i="8"/>
  <c r="I1583" i="8"/>
  <c r="E1583" i="8"/>
  <c r="J1547" i="8"/>
  <c r="F1547" i="8"/>
  <c r="G1511" i="8"/>
  <c r="C1511" i="8"/>
  <c r="H1475" i="8"/>
  <c r="D1475" i="8"/>
  <c r="I1439" i="8"/>
  <c r="E1439" i="8"/>
  <c r="J1403" i="8"/>
  <c r="F1403" i="8"/>
  <c r="G1367" i="8"/>
  <c r="C1367" i="8"/>
  <c r="H1331" i="8"/>
  <c r="D1331" i="8"/>
  <c r="I1295" i="8"/>
  <c r="E1295" i="8"/>
  <c r="J1259" i="8"/>
  <c r="F1259" i="8"/>
  <c r="G1223" i="8"/>
  <c r="C1223" i="8"/>
  <c r="H1187" i="8"/>
  <c r="D1187" i="8"/>
  <c r="I1151" i="8"/>
  <c r="E1151" i="8"/>
  <c r="J1115" i="8"/>
  <c r="F1115" i="8"/>
  <c r="G1079" i="8"/>
  <c r="C1079" i="8"/>
  <c r="H1043" i="8"/>
  <c r="D1043" i="8"/>
  <c r="I1007" i="8"/>
  <c r="E1007" i="8"/>
  <c r="J973" i="8"/>
  <c r="F973" i="8"/>
  <c r="G937" i="8"/>
  <c r="C937" i="8"/>
  <c r="H902" i="8"/>
  <c r="D902" i="8"/>
  <c r="I867" i="8"/>
  <c r="E867" i="8"/>
  <c r="J832" i="8"/>
  <c r="F832" i="8"/>
  <c r="G797" i="8"/>
  <c r="C797" i="8"/>
  <c r="H762" i="8"/>
  <c r="D762" i="8"/>
  <c r="I727" i="8"/>
  <c r="E727" i="8"/>
  <c r="J692" i="8"/>
  <c r="F692" i="8"/>
  <c r="G657" i="8"/>
  <c r="C657" i="8"/>
  <c r="H622" i="8"/>
  <c r="D622" i="8"/>
  <c r="I587" i="8"/>
  <c r="E587" i="8"/>
  <c r="J552" i="8"/>
  <c r="F552" i="8"/>
  <c r="G517" i="8"/>
  <c r="C517" i="8"/>
  <c r="H482" i="8"/>
  <c r="D482" i="8"/>
  <c r="I447" i="8"/>
  <c r="E447" i="8"/>
  <c r="J412" i="8"/>
  <c r="F412" i="8"/>
  <c r="G377" i="8"/>
  <c r="C377" i="8"/>
  <c r="H342" i="8"/>
  <c r="D342" i="8"/>
  <c r="I307" i="8"/>
  <c r="I1979" i="8"/>
  <c r="E1979" i="8"/>
  <c r="J1943" i="8"/>
  <c r="F1943" i="8"/>
  <c r="G1907" i="8"/>
  <c r="C1907" i="8"/>
  <c r="H1871" i="8"/>
  <c r="D1871" i="8"/>
  <c r="I1835" i="8"/>
  <c r="E1835" i="8"/>
  <c r="J1799" i="8"/>
  <c r="F1799" i="8"/>
  <c r="G1763" i="8"/>
  <c r="C1763" i="8"/>
  <c r="H1727" i="8"/>
  <c r="D1727" i="8"/>
  <c r="I1691" i="8"/>
  <c r="E1691" i="8"/>
  <c r="J1655" i="8"/>
  <c r="F1655" i="8"/>
  <c r="G1619" i="8"/>
  <c r="C1619" i="8"/>
  <c r="H1583" i="8"/>
  <c r="D1583" i="8"/>
  <c r="I1547" i="8"/>
  <c r="E1547" i="8"/>
  <c r="J1511" i="8"/>
  <c r="F1511" i="8"/>
  <c r="G1475" i="8"/>
  <c r="C1475" i="8"/>
  <c r="H1439" i="8"/>
  <c r="D1439" i="8"/>
  <c r="I1403" i="8"/>
  <c r="E1403" i="8"/>
  <c r="J1367" i="8"/>
  <c r="F1367" i="8"/>
  <c r="G1331" i="8"/>
  <c r="C1331" i="8"/>
  <c r="H1295" i="8"/>
  <c r="D1295" i="8"/>
  <c r="I1259" i="8"/>
  <c r="E1259" i="8"/>
  <c r="J1223" i="8"/>
  <c r="F1223" i="8"/>
  <c r="G1187" i="8"/>
  <c r="C1187" i="8"/>
  <c r="H1151" i="8"/>
  <c r="D1151" i="8"/>
  <c r="I1115" i="8"/>
  <c r="E1115" i="8"/>
  <c r="J1079" i="8"/>
  <c r="F1079" i="8"/>
  <c r="G1043" i="8"/>
  <c r="C1043" i="8"/>
  <c r="H1007" i="8"/>
  <c r="D1007" i="8"/>
  <c r="I973" i="8"/>
  <c r="E973" i="8"/>
  <c r="J937" i="8"/>
  <c r="F937" i="8"/>
  <c r="G902" i="8"/>
  <c r="C902" i="8"/>
  <c r="H867" i="8"/>
  <c r="D867" i="8"/>
  <c r="I832" i="8"/>
  <c r="E832" i="8"/>
  <c r="J797" i="8"/>
  <c r="F797" i="8"/>
  <c r="G762" i="8"/>
  <c r="C762" i="8"/>
  <c r="H727" i="8"/>
  <c r="D727" i="8"/>
  <c r="I692" i="8"/>
  <c r="E692" i="8"/>
  <c r="J657" i="8"/>
  <c r="F657" i="8"/>
  <c r="G622" i="8"/>
  <c r="C622" i="8"/>
  <c r="H587" i="8"/>
  <c r="D587" i="8"/>
  <c r="I552" i="8"/>
  <c r="E552" i="8"/>
  <c r="J517" i="8"/>
  <c r="F517" i="8"/>
  <c r="G482" i="8"/>
  <c r="C482" i="8"/>
  <c r="H447" i="8"/>
  <c r="D447" i="8"/>
  <c r="I412" i="8"/>
  <c r="E412" i="8"/>
  <c r="J377" i="8"/>
  <c r="F377" i="8"/>
  <c r="G342" i="8"/>
  <c r="C342" i="8"/>
  <c r="H307" i="8"/>
  <c r="D307" i="8"/>
  <c r="H1979" i="8"/>
  <c r="D1979" i="8"/>
  <c r="I1943" i="8"/>
  <c r="E1943" i="8"/>
  <c r="J1907" i="8"/>
  <c r="F1907" i="8"/>
  <c r="G1871" i="8"/>
  <c r="C1871" i="8"/>
  <c r="H1835" i="8"/>
  <c r="D1835" i="8"/>
  <c r="I1799" i="8"/>
  <c r="E1799" i="8"/>
  <c r="J1763" i="8"/>
  <c r="F1763" i="8"/>
  <c r="G1727" i="8"/>
  <c r="C1727" i="8"/>
  <c r="H1691" i="8"/>
  <c r="D1691" i="8"/>
  <c r="I1655" i="8"/>
  <c r="E1655" i="8"/>
  <c r="J1619" i="8"/>
  <c r="F1619" i="8"/>
  <c r="G1583" i="8"/>
  <c r="C1583" i="8"/>
  <c r="H1547" i="8"/>
  <c r="D1547" i="8"/>
  <c r="I1511" i="8"/>
  <c r="E1511" i="8"/>
  <c r="J1475" i="8"/>
  <c r="F1475" i="8"/>
  <c r="G1439" i="8"/>
  <c r="C1439" i="8"/>
  <c r="H1403" i="8"/>
  <c r="D1403" i="8"/>
  <c r="I1367" i="8"/>
  <c r="E1367" i="8"/>
  <c r="J1331" i="8"/>
  <c r="F1331" i="8"/>
  <c r="G1295" i="8"/>
  <c r="C1295" i="8"/>
  <c r="H1259" i="8"/>
  <c r="D1259" i="8"/>
  <c r="I1223" i="8"/>
  <c r="E1223" i="8"/>
  <c r="J1187" i="8"/>
  <c r="F1187" i="8"/>
  <c r="G1151" i="8"/>
  <c r="C1151" i="8"/>
  <c r="H1115" i="8"/>
  <c r="D1115" i="8"/>
  <c r="I1079" i="8"/>
  <c r="E1079" i="8"/>
  <c r="J1043" i="8"/>
  <c r="F1043" i="8"/>
  <c r="G1007" i="8"/>
  <c r="C1007" i="8"/>
  <c r="H973" i="8"/>
  <c r="D973" i="8"/>
  <c r="I937" i="8"/>
  <c r="E937" i="8"/>
  <c r="J902" i="8"/>
  <c r="F902" i="8"/>
  <c r="G867" i="8"/>
  <c r="C867" i="8"/>
  <c r="H832" i="8"/>
  <c r="D832" i="8"/>
  <c r="I797" i="8"/>
  <c r="E797" i="8"/>
  <c r="J762" i="8"/>
  <c r="F762" i="8"/>
  <c r="G727" i="8"/>
  <c r="C727" i="8"/>
  <c r="H692" i="8"/>
  <c r="D692" i="8"/>
  <c r="I657" i="8"/>
  <c r="E657" i="8"/>
  <c r="J622" i="8"/>
  <c r="F622" i="8"/>
  <c r="G587" i="8"/>
  <c r="C587" i="8"/>
  <c r="H552" i="8"/>
  <c r="D552" i="8"/>
  <c r="I517" i="8"/>
  <c r="E517" i="8"/>
  <c r="J482" i="8"/>
  <c r="F482" i="8"/>
  <c r="G447" i="8"/>
  <c r="C447" i="8"/>
  <c r="H412" i="8"/>
  <c r="D412" i="8"/>
  <c r="I377" i="8"/>
  <c r="E377" i="8"/>
  <c r="J342" i="8"/>
  <c r="F342" i="8"/>
  <c r="G307" i="8"/>
  <c r="G1979" i="8"/>
  <c r="C1979" i="8"/>
  <c r="H1943" i="8"/>
  <c r="D1943" i="8"/>
  <c r="I1907" i="8"/>
  <c r="E1907" i="8"/>
  <c r="J1871" i="8"/>
  <c r="F1871" i="8"/>
  <c r="G1835" i="8"/>
  <c r="C1835" i="8"/>
  <c r="H1799" i="8"/>
  <c r="D1799" i="8"/>
  <c r="I1763" i="8"/>
  <c r="E1763" i="8"/>
  <c r="J1727" i="8"/>
  <c r="F1727" i="8"/>
  <c r="G1691" i="8"/>
  <c r="C1691" i="8"/>
  <c r="H1655" i="8"/>
  <c r="D1655" i="8"/>
  <c r="I1619" i="8"/>
  <c r="E1619" i="8"/>
  <c r="J1583" i="8"/>
  <c r="F1583" i="8"/>
  <c r="G1547" i="8"/>
  <c r="C1547" i="8"/>
  <c r="H1511" i="8"/>
  <c r="D1511" i="8"/>
  <c r="I1475" i="8"/>
  <c r="E1475" i="8"/>
  <c r="J1439" i="8"/>
  <c r="F1439" i="8"/>
  <c r="G1403" i="8"/>
  <c r="C1403" i="8"/>
  <c r="H1367" i="8"/>
  <c r="D1367" i="8"/>
  <c r="I1331" i="8"/>
  <c r="E1331" i="8"/>
  <c r="J1295" i="8"/>
  <c r="F1295" i="8"/>
  <c r="G1259" i="8"/>
  <c r="C1259" i="8"/>
  <c r="H1223" i="8"/>
  <c r="D1223" i="8"/>
  <c r="I1187" i="8"/>
  <c r="E1187" i="8"/>
  <c r="J1151" i="8"/>
  <c r="F1151" i="8"/>
  <c r="G1115" i="8"/>
  <c r="C1115" i="8"/>
  <c r="H1079" i="8"/>
  <c r="D1079" i="8"/>
  <c r="I1043" i="8"/>
  <c r="E1043" i="8"/>
  <c r="J1007" i="8"/>
  <c r="F1007" i="8"/>
  <c r="G973" i="8"/>
  <c r="C973" i="8"/>
  <c r="H937" i="8"/>
  <c r="D937" i="8"/>
  <c r="I902" i="8"/>
  <c r="E902" i="8"/>
  <c r="J867" i="8"/>
  <c r="F867" i="8"/>
  <c r="G832" i="8"/>
  <c r="C832" i="8"/>
  <c r="H797" i="8"/>
  <c r="D797" i="8"/>
  <c r="I762" i="8"/>
  <c r="E762" i="8"/>
  <c r="J727" i="8"/>
  <c r="F727" i="8"/>
  <c r="G692" i="8"/>
  <c r="C692" i="8"/>
  <c r="H657" i="8"/>
  <c r="D657" i="8"/>
  <c r="I622" i="8"/>
  <c r="E622" i="8"/>
  <c r="J587" i="8"/>
  <c r="F587" i="8"/>
  <c r="G552" i="8"/>
  <c r="C552" i="8"/>
  <c r="H517" i="8"/>
  <c r="D517" i="8"/>
  <c r="I482" i="8"/>
  <c r="E482" i="8"/>
  <c r="J447" i="8"/>
  <c r="F447" i="8"/>
  <c r="G412" i="8"/>
  <c r="C412" i="8"/>
  <c r="H377" i="8"/>
  <c r="D377" i="8"/>
  <c r="I342" i="8"/>
  <c r="E342" i="8"/>
  <c r="J307" i="8"/>
  <c r="F307" i="8"/>
  <c r="G272" i="8"/>
  <c r="C272" i="8"/>
  <c r="H237" i="8"/>
  <c r="D237" i="8"/>
  <c r="I202" i="8"/>
  <c r="E202" i="8"/>
  <c r="J167" i="8"/>
  <c r="F167" i="8"/>
  <c r="G132" i="8"/>
  <c r="C132" i="8"/>
  <c r="H97" i="8"/>
  <c r="D97" i="8"/>
  <c r="I62" i="8"/>
  <c r="E62" i="8"/>
  <c r="J28" i="8"/>
  <c r="F28" i="8"/>
  <c r="J272" i="8"/>
  <c r="F272" i="8"/>
  <c r="G237" i="8"/>
  <c r="C237" i="8"/>
  <c r="H202" i="8"/>
  <c r="D202" i="8"/>
  <c r="I167" i="8"/>
  <c r="E167" i="8"/>
  <c r="J132" i="8"/>
  <c r="F132" i="8"/>
  <c r="G97" i="8"/>
  <c r="C97" i="8"/>
  <c r="H62" i="8"/>
  <c r="D62" i="8"/>
  <c r="I28" i="8"/>
  <c r="E28" i="8"/>
  <c r="E307" i="8"/>
  <c r="I272" i="8"/>
  <c r="E272" i="8"/>
  <c r="J237" i="8"/>
  <c r="F237" i="8"/>
  <c r="G202" i="8"/>
  <c r="C202" i="8"/>
  <c r="H167" i="8"/>
  <c r="D167" i="8"/>
  <c r="I132" i="8"/>
  <c r="E132" i="8"/>
  <c r="J97" i="8"/>
  <c r="F97" i="8"/>
  <c r="K62" i="8"/>
  <c r="K97" i="8" s="1"/>
  <c r="K132" i="8" s="1"/>
  <c r="K167" i="8" s="1"/>
  <c r="K202" i="8" s="1"/>
  <c r="K237" i="8" s="1"/>
  <c r="K272" i="8" s="1"/>
  <c r="K307" i="8" s="1"/>
  <c r="K342" i="8" s="1"/>
  <c r="K377" i="8" s="1"/>
  <c r="K412" i="8" s="1"/>
  <c r="K447" i="8" s="1"/>
  <c r="K482" i="8" s="1"/>
  <c r="K517" i="8" s="1"/>
  <c r="K552" i="8" s="1"/>
  <c r="K587" i="8" s="1"/>
  <c r="K622" i="8" s="1"/>
  <c r="K657" i="8" s="1"/>
  <c r="K692" i="8" s="1"/>
  <c r="K727" i="8" s="1"/>
  <c r="K762" i="8" s="1"/>
  <c r="K797" i="8" s="1"/>
  <c r="K832" i="8" s="1"/>
  <c r="K867" i="8" s="1"/>
  <c r="K902" i="8" s="1"/>
  <c r="K937" i="8" s="1"/>
  <c r="K973" i="8" s="1"/>
  <c r="K1007" i="8" s="1"/>
  <c r="K1043" i="8" s="1"/>
  <c r="K1079" i="8" s="1"/>
  <c r="K1115" i="8" s="1"/>
  <c r="K1151" i="8" s="1"/>
  <c r="K1187" i="8" s="1"/>
  <c r="K1223" i="8" s="1"/>
  <c r="K1259" i="8" s="1"/>
  <c r="K1295" i="8" s="1"/>
  <c r="K1331" i="8" s="1"/>
  <c r="K1367" i="8" s="1"/>
  <c r="K1403" i="8" s="1"/>
  <c r="K1439" i="8" s="1"/>
  <c r="K1475" i="8" s="1"/>
  <c r="K1511" i="8" s="1"/>
  <c r="K1547" i="8" s="1"/>
  <c r="K1583" i="8" s="1"/>
  <c r="K1619" i="8" s="1"/>
  <c r="K1655" i="8" s="1"/>
  <c r="K1691" i="8" s="1"/>
  <c r="K1727" i="8" s="1"/>
  <c r="K1763" i="8" s="1"/>
  <c r="K1799" i="8" s="1"/>
  <c r="K1835" i="8" s="1"/>
  <c r="K1871" i="8" s="1"/>
  <c r="K1907" i="8" s="1"/>
  <c r="K1943" i="8" s="1"/>
  <c r="K1979" i="8" s="1"/>
  <c r="G62" i="8"/>
  <c r="C62" i="8"/>
  <c r="H28" i="8"/>
  <c r="D28" i="8"/>
  <c r="C307" i="8"/>
  <c r="H272" i="8"/>
  <c r="D272" i="8"/>
  <c r="I237" i="8"/>
  <c r="E237" i="8"/>
  <c r="J202" i="8"/>
  <c r="F202" i="8"/>
  <c r="G167" i="8"/>
  <c r="C167" i="8"/>
  <c r="H132" i="8"/>
  <c r="D132" i="8"/>
  <c r="I97" i="8"/>
  <c r="E97" i="8"/>
  <c r="J62" i="8"/>
  <c r="F62" i="8"/>
  <c r="G28" i="8"/>
  <c r="C28" i="8"/>
  <c r="G1926" i="4"/>
  <c r="C1926" i="4"/>
  <c r="H1891" i="4"/>
  <c r="D1891" i="4"/>
  <c r="I1856" i="4"/>
  <c r="E1856" i="4"/>
  <c r="J1821" i="4"/>
  <c r="F1821" i="4"/>
  <c r="G1786" i="4"/>
  <c r="C1786" i="4"/>
  <c r="H1751" i="4"/>
  <c r="D1751" i="4"/>
  <c r="I1717" i="4"/>
  <c r="E1717" i="4"/>
  <c r="J1681" i="4"/>
  <c r="F1681" i="4"/>
  <c r="G1647" i="4"/>
  <c r="C1647" i="4"/>
  <c r="H1611" i="4"/>
  <c r="D1611" i="4"/>
  <c r="I1577" i="4"/>
  <c r="E1577" i="4"/>
  <c r="J1541" i="4"/>
  <c r="F1541" i="4"/>
  <c r="G1507" i="4"/>
  <c r="C1507" i="4"/>
  <c r="H1471" i="4"/>
  <c r="D1471" i="4"/>
  <c r="I1437" i="4"/>
  <c r="E1437" i="4"/>
  <c r="J1401" i="4"/>
  <c r="F1401" i="4"/>
  <c r="G1365" i="4"/>
  <c r="C1365" i="4"/>
  <c r="H1331" i="4"/>
  <c r="D1331" i="4"/>
  <c r="I1296" i="4"/>
  <c r="E1296" i="4"/>
  <c r="J1261" i="4"/>
  <c r="F1261" i="4"/>
  <c r="G1226" i="4"/>
  <c r="C1226" i="4"/>
  <c r="H1191" i="4"/>
  <c r="D1191" i="4"/>
  <c r="I1156" i="4"/>
  <c r="E1156" i="4"/>
  <c r="J1121" i="4"/>
  <c r="F1121" i="4"/>
  <c r="G1086" i="4"/>
  <c r="C1086" i="4"/>
  <c r="H1051" i="4"/>
  <c r="D1051" i="4"/>
  <c r="I1016" i="4"/>
  <c r="E1016" i="4"/>
  <c r="J981" i="4"/>
  <c r="F981" i="4"/>
  <c r="G947" i="4"/>
  <c r="C947" i="4"/>
  <c r="H912" i="4"/>
  <c r="D912" i="4"/>
  <c r="I879" i="4"/>
  <c r="E879" i="4"/>
  <c r="J845" i="4"/>
  <c r="F845" i="4"/>
  <c r="G811" i="4"/>
  <c r="C811" i="4"/>
  <c r="H776" i="4"/>
  <c r="D776" i="4"/>
  <c r="I742" i="4"/>
  <c r="E742" i="4"/>
  <c r="J709" i="4"/>
  <c r="F709" i="4"/>
  <c r="G675" i="4"/>
  <c r="C675" i="4"/>
  <c r="H641" i="4"/>
  <c r="D641" i="4"/>
  <c r="I606" i="4"/>
  <c r="E606" i="4"/>
  <c r="J573" i="4"/>
  <c r="F573" i="4"/>
  <c r="G539" i="4"/>
  <c r="C539" i="4"/>
  <c r="H505" i="4"/>
  <c r="D505" i="4"/>
  <c r="I471" i="4"/>
  <c r="E471" i="4"/>
  <c r="J437" i="4"/>
  <c r="F437" i="4"/>
  <c r="G402" i="4"/>
  <c r="C402" i="4"/>
  <c r="H369" i="4"/>
  <c r="D369" i="4"/>
  <c r="I334" i="4"/>
  <c r="E334" i="4"/>
  <c r="J300" i="4"/>
  <c r="F300" i="4"/>
  <c r="G266" i="4"/>
  <c r="C266" i="4"/>
  <c r="H232" i="4"/>
  <c r="D232" i="4"/>
  <c r="I198" i="4"/>
  <c r="E198" i="4"/>
  <c r="J165" i="4"/>
  <c r="F165" i="4"/>
  <c r="G131" i="4"/>
  <c r="C131" i="4"/>
  <c r="H97" i="4"/>
  <c r="D97" i="4"/>
  <c r="I62" i="4"/>
  <c r="E62" i="4"/>
  <c r="J28" i="4"/>
  <c r="F28" i="4"/>
  <c r="J1926" i="4"/>
  <c r="F1926" i="4"/>
  <c r="G1891" i="4"/>
  <c r="C1891" i="4"/>
  <c r="H1856" i="4"/>
  <c r="D1856" i="4"/>
  <c r="I1821" i="4"/>
  <c r="E1821" i="4"/>
  <c r="J1786" i="4"/>
  <c r="F1786" i="4"/>
  <c r="G1751" i="4"/>
  <c r="C1751" i="4"/>
  <c r="H1717" i="4"/>
  <c r="D1717" i="4"/>
  <c r="I1681" i="4"/>
  <c r="E1681" i="4"/>
  <c r="J1647" i="4"/>
  <c r="F1647" i="4"/>
  <c r="G1611" i="4"/>
  <c r="C1611" i="4"/>
  <c r="H1577" i="4"/>
  <c r="D1577" i="4"/>
  <c r="I1541" i="4"/>
  <c r="E1541" i="4"/>
  <c r="J1507" i="4"/>
  <c r="F1507" i="4"/>
  <c r="G1471" i="4"/>
  <c r="C1471" i="4"/>
  <c r="H1437" i="4"/>
  <c r="D1437" i="4"/>
  <c r="I1401" i="4"/>
  <c r="E1401" i="4"/>
  <c r="J1365" i="4"/>
  <c r="F1365" i="4"/>
  <c r="G1331" i="4"/>
  <c r="C1331" i="4"/>
  <c r="H1296" i="4"/>
  <c r="D1296" i="4"/>
  <c r="I1261" i="4"/>
  <c r="E1261" i="4"/>
  <c r="J1226" i="4"/>
  <c r="F1226" i="4"/>
  <c r="G1191" i="4"/>
  <c r="C1191" i="4"/>
  <c r="H1156" i="4"/>
  <c r="D1156" i="4"/>
  <c r="I1121" i="4"/>
  <c r="E1121" i="4"/>
  <c r="J1086" i="4"/>
  <c r="F1086" i="4"/>
  <c r="G1051" i="4"/>
  <c r="C1051" i="4"/>
  <c r="H1016" i="4"/>
  <c r="D1016" i="4"/>
  <c r="I981" i="4"/>
  <c r="E981" i="4"/>
  <c r="J947" i="4"/>
  <c r="F947" i="4"/>
  <c r="G912" i="4"/>
  <c r="C912" i="4"/>
  <c r="H879" i="4"/>
  <c r="D879" i="4"/>
  <c r="I845" i="4"/>
  <c r="E845" i="4"/>
  <c r="J811" i="4"/>
  <c r="F811" i="4"/>
  <c r="G776" i="4"/>
  <c r="C776" i="4"/>
  <c r="H742" i="4"/>
  <c r="D742" i="4"/>
  <c r="I709" i="4"/>
  <c r="E709" i="4"/>
  <c r="J675" i="4"/>
  <c r="F675" i="4"/>
  <c r="G641" i="4"/>
  <c r="C641" i="4"/>
  <c r="H606" i="4"/>
  <c r="D606" i="4"/>
  <c r="I573" i="4"/>
  <c r="E573" i="4"/>
  <c r="J539" i="4"/>
  <c r="F539" i="4"/>
  <c r="G505" i="4"/>
  <c r="C505" i="4"/>
  <c r="H471" i="4"/>
  <c r="D471" i="4"/>
  <c r="I437" i="4"/>
  <c r="E437" i="4"/>
  <c r="J402" i="4"/>
  <c r="F402" i="4"/>
  <c r="G369" i="4"/>
  <c r="C369" i="4"/>
  <c r="H334" i="4"/>
  <c r="D334" i="4"/>
  <c r="I300" i="4"/>
  <c r="E300" i="4"/>
  <c r="J266" i="4"/>
  <c r="F266" i="4"/>
  <c r="G232" i="4"/>
  <c r="C232" i="4"/>
  <c r="H198" i="4"/>
  <c r="D198" i="4"/>
  <c r="I165" i="4"/>
  <c r="E165" i="4"/>
  <c r="J131" i="4"/>
  <c r="F131" i="4"/>
  <c r="G97" i="4"/>
  <c r="C97" i="4"/>
  <c r="H62" i="4"/>
  <c r="D62" i="4"/>
  <c r="I28" i="4"/>
  <c r="E28" i="4"/>
  <c r="I1926" i="4"/>
  <c r="E1926" i="4"/>
  <c r="J1891" i="4"/>
  <c r="F1891" i="4"/>
  <c r="G1856" i="4"/>
  <c r="C1856" i="4"/>
  <c r="H1821" i="4"/>
  <c r="D1821" i="4"/>
  <c r="I1786" i="4"/>
  <c r="E1786" i="4"/>
  <c r="J1751" i="4"/>
  <c r="F1751" i="4"/>
  <c r="G1717" i="4"/>
  <c r="C1717" i="4"/>
  <c r="H1681" i="4"/>
  <c r="D1681" i="4"/>
  <c r="I1647" i="4"/>
  <c r="E1647" i="4"/>
  <c r="J1611" i="4"/>
  <c r="F1611" i="4"/>
  <c r="G1577" i="4"/>
  <c r="C1577" i="4"/>
  <c r="H1541" i="4"/>
  <c r="D1541" i="4"/>
  <c r="I1507" i="4"/>
  <c r="E1507" i="4"/>
  <c r="J1471" i="4"/>
  <c r="F1471" i="4"/>
  <c r="G1437" i="4"/>
  <c r="C1437" i="4"/>
  <c r="H1401" i="4"/>
  <c r="D1401" i="4"/>
  <c r="I1365" i="4"/>
  <c r="E1365" i="4"/>
  <c r="J1331" i="4"/>
  <c r="F1331" i="4"/>
  <c r="G1296" i="4"/>
  <c r="C1296" i="4"/>
  <c r="H1261" i="4"/>
  <c r="D1261" i="4"/>
  <c r="I1226" i="4"/>
  <c r="E1226" i="4"/>
  <c r="J1191" i="4"/>
  <c r="F1191" i="4"/>
  <c r="G1156" i="4"/>
  <c r="C1156" i="4"/>
  <c r="H1121" i="4"/>
  <c r="D1121" i="4"/>
  <c r="I1086" i="4"/>
  <c r="E1086" i="4"/>
  <c r="J1051" i="4"/>
  <c r="F1051" i="4"/>
  <c r="G1016" i="4"/>
  <c r="C1016" i="4"/>
  <c r="H981" i="4"/>
  <c r="D981" i="4"/>
  <c r="I947" i="4"/>
  <c r="E947" i="4"/>
  <c r="J912" i="4"/>
  <c r="F912" i="4"/>
  <c r="G879" i="4"/>
  <c r="C879" i="4"/>
  <c r="H845" i="4"/>
  <c r="D845" i="4"/>
  <c r="I811" i="4"/>
  <c r="E811" i="4"/>
  <c r="J776" i="4"/>
  <c r="F776" i="4"/>
  <c r="G742" i="4"/>
  <c r="C742" i="4"/>
  <c r="H709" i="4"/>
  <c r="D709" i="4"/>
  <c r="I675" i="4"/>
  <c r="E675" i="4"/>
  <c r="J641" i="4"/>
  <c r="F641" i="4"/>
  <c r="G606" i="4"/>
  <c r="C606" i="4"/>
  <c r="H573" i="4"/>
  <c r="D573" i="4"/>
  <c r="I539" i="4"/>
  <c r="E539" i="4"/>
  <c r="J505" i="4"/>
  <c r="F505" i="4"/>
  <c r="G471" i="4"/>
  <c r="C471" i="4"/>
  <c r="H437" i="4"/>
  <c r="D437" i="4"/>
  <c r="I402" i="4"/>
  <c r="E402" i="4"/>
  <c r="J369" i="4"/>
  <c r="F369" i="4"/>
  <c r="G334" i="4"/>
  <c r="C334" i="4"/>
  <c r="H300" i="4"/>
  <c r="D300" i="4"/>
  <c r="I266" i="4"/>
  <c r="E266" i="4"/>
  <c r="J232" i="4"/>
  <c r="F232" i="4"/>
  <c r="G198" i="4"/>
  <c r="C198" i="4"/>
  <c r="H165" i="4"/>
  <c r="D165" i="4"/>
  <c r="I131" i="4"/>
  <c r="E131" i="4"/>
  <c r="J97" i="4"/>
  <c r="F97" i="4"/>
  <c r="K62" i="4"/>
  <c r="K97" i="4" s="1"/>
  <c r="K131" i="4" s="1"/>
  <c r="K165" i="4" s="1"/>
  <c r="K198" i="4" s="1"/>
  <c r="K232" i="4" s="1"/>
  <c r="K266" i="4" s="1"/>
  <c r="K300" i="4" s="1"/>
  <c r="K334" i="4" s="1"/>
  <c r="K369" i="4" s="1"/>
  <c r="K402" i="4" s="1"/>
  <c r="K437" i="4" s="1"/>
  <c r="K471" i="4" s="1"/>
  <c r="K505" i="4" s="1"/>
  <c r="K539" i="4" s="1"/>
  <c r="K573" i="4" s="1"/>
  <c r="K606" i="4" s="1"/>
  <c r="K641" i="4" s="1"/>
  <c r="K675" i="4" s="1"/>
  <c r="K709" i="4" s="1"/>
  <c r="K742" i="4" s="1"/>
  <c r="K776" i="4" s="1"/>
  <c r="K811" i="4" s="1"/>
  <c r="K845" i="4" s="1"/>
  <c r="K879" i="4" s="1"/>
  <c r="K912" i="4" s="1"/>
  <c r="K947" i="4" s="1"/>
  <c r="K981" i="4" s="1"/>
  <c r="K1016" i="4" s="1"/>
  <c r="K1051" i="4" s="1"/>
  <c r="K1086" i="4" s="1"/>
  <c r="K1121" i="4" s="1"/>
  <c r="K1156" i="4" s="1"/>
  <c r="K1191" i="4" s="1"/>
  <c r="K1226" i="4" s="1"/>
  <c r="K1261" i="4" s="1"/>
  <c r="K1296" i="4" s="1"/>
  <c r="K1331" i="4" s="1"/>
  <c r="K1365" i="4" s="1"/>
  <c r="K1401" i="4" s="1"/>
  <c r="K1437" i="4" s="1"/>
  <c r="K1471" i="4" s="1"/>
  <c r="K1507" i="4" s="1"/>
  <c r="K1541" i="4" s="1"/>
  <c r="K1577" i="4" s="1"/>
  <c r="K1611" i="4" s="1"/>
  <c r="K1647" i="4" s="1"/>
  <c r="K1681" i="4" s="1"/>
  <c r="K1717" i="4" s="1"/>
  <c r="K1751" i="4" s="1"/>
  <c r="K1786" i="4" s="1"/>
  <c r="K1821" i="4" s="1"/>
  <c r="K1856" i="4" s="1"/>
  <c r="K1891" i="4" s="1"/>
  <c r="K1926" i="4" s="1"/>
  <c r="G62" i="4"/>
  <c r="C62" i="4"/>
  <c r="H28" i="4"/>
  <c r="D28" i="4"/>
  <c r="H1926" i="4"/>
  <c r="D1926" i="4"/>
  <c r="I1891" i="4"/>
  <c r="E1891" i="4"/>
  <c r="J1856" i="4"/>
  <c r="F1856" i="4"/>
  <c r="G1821" i="4"/>
  <c r="C1821" i="4"/>
  <c r="H1786" i="4"/>
  <c r="D1786" i="4"/>
  <c r="I1751" i="4"/>
  <c r="E1751" i="4"/>
  <c r="J1717" i="4"/>
  <c r="F1717" i="4"/>
  <c r="G1681" i="4"/>
  <c r="C1681" i="4"/>
  <c r="H1647" i="4"/>
  <c r="D1647" i="4"/>
  <c r="I1611" i="4"/>
  <c r="E1611" i="4"/>
  <c r="J1577" i="4"/>
  <c r="F1577" i="4"/>
  <c r="G1541" i="4"/>
  <c r="C1541" i="4"/>
  <c r="H1507" i="4"/>
  <c r="D1507" i="4"/>
  <c r="I1471" i="4"/>
  <c r="E1471" i="4"/>
  <c r="J1437" i="4"/>
  <c r="F1437" i="4"/>
  <c r="G1401" i="4"/>
  <c r="C1401" i="4"/>
  <c r="H1365" i="4"/>
  <c r="D1365" i="4"/>
  <c r="I1331" i="4"/>
  <c r="E1331" i="4"/>
  <c r="J1296" i="4"/>
  <c r="F1296" i="4"/>
  <c r="G1261" i="4"/>
  <c r="C1261" i="4"/>
  <c r="H1226" i="4"/>
  <c r="D1226" i="4"/>
  <c r="I1191" i="4"/>
  <c r="E1191" i="4"/>
  <c r="J1156" i="4"/>
  <c r="F1156" i="4"/>
  <c r="G1121" i="4"/>
  <c r="C1121" i="4"/>
  <c r="H1086" i="4"/>
  <c r="D1086" i="4"/>
  <c r="I1051" i="4"/>
  <c r="E1051" i="4"/>
  <c r="J1016" i="4"/>
  <c r="F1016" i="4"/>
  <c r="G981" i="4"/>
  <c r="C981" i="4"/>
  <c r="H947" i="4"/>
  <c r="D947" i="4"/>
  <c r="I912" i="4"/>
  <c r="E912" i="4"/>
  <c r="J879" i="4"/>
  <c r="F879" i="4"/>
  <c r="G845" i="4"/>
  <c r="C845" i="4"/>
  <c r="H811" i="4"/>
  <c r="D811" i="4"/>
  <c r="I776" i="4"/>
  <c r="E776" i="4"/>
  <c r="J742" i="4"/>
  <c r="F742" i="4"/>
  <c r="G709" i="4"/>
  <c r="C709" i="4"/>
  <c r="H675" i="4"/>
  <c r="D675" i="4"/>
  <c r="I641" i="4"/>
  <c r="E641" i="4"/>
  <c r="J606" i="4"/>
  <c r="F606" i="4"/>
  <c r="G573" i="4"/>
  <c r="C573" i="4"/>
  <c r="H539" i="4"/>
  <c r="D539" i="4"/>
  <c r="I505" i="4"/>
  <c r="E505" i="4"/>
  <c r="J471" i="4"/>
  <c r="F471" i="4"/>
  <c r="G437" i="4"/>
  <c r="C437" i="4"/>
  <c r="H402" i="4"/>
  <c r="D402" i="4"/>
  <c r="I369" i="4"/>
  <c r="E369" i="4"/>
  <c r="J334" i="4"/>
  <c r="F334" i="4"/>
  <c r="G300" i="4"/>
  <c r="C300" i="4"/>
  <c r="H266" i="4"/>
  <c r="D266" i="4"/>
  <c r="I232" i="4"/>
  <c r="E232" i="4"/>
  <c r="J198" i="4"/>
  <c r="F198" i="4"/>
  <c r="G165" i="4"/>
  <c r="C165" i="4"/>
  <c r="H131" i="4"/>
  <c r="D131" i="4"/>
  <c r="I97" i="4"/>
  <c r="E97" i="4"/>
  <c r="J62" i="4"/>
  <c r="F62" i="4"/>
  <c r="G28" i="4"/>
  <c r="C28" i="4"/>
  <c r="D16" i="20"/>
  <c r="G1927" i="7"/>
  <c r="C1927" i="7"/>
  <c r="H1891" i="7"/>
  <c r="D1891" i="7"/>
  <c r="I1855" i="7"/>
  <c r="E1855" i="7"/>
  <c r="J1822" i="7"/>
  <c r="F1822" i="7"/>
  <c r="G1786" i="7"/>
  <c r="C1786" i="7"/>
  <c r="H1750" i="7"/>
  <c r="D1750" i="7"/>
  <c r="I1717" i="7"/>
  <c r="E1717" i="7"/>
  <c r="J1681" i="7"/>
  <c r="F1681" i="7"/>
  <c r="G1645" i="7"/>
  <c r="C1645" i="7"/>
  <c r="H1612" i="7"/>
  <c r="D1612" i="7"/>
  <c r="I1576" i="7"/>
  <c r="E1576" i="7"/>
  <c r="J1540" i="7"/>
  <c r="F1540" i="7"/>
  <c r="G1507" i="7"/>
  <c r="C1507" i="7"/>
  <c r="H1471" i="7"/>
  <c r="D1471" i="7"/>
  <c r="I1435" i="7"/>
  <c r="E1435" i="7"/>
  <c r="J1402" i="7"/>
  <c r="F1402" i="7"/>
  <c r="G1366" i="7"/>
  <c r="C1366" i="7"/>
  <c r="H1330" i="7"/>
  <c r="D1330" i="7"/>
  <c r="I1297" i="7"/>
  <c r="E1297" i="7"/>
  <c r="J1261" i="7"/>
  <c r="F1261" i="7"/>
  <c r="G1225" i="7"/>
  <c r="C1225" i="7"/>
  <c r="H1192" i="7"/>
  <c r="D1192" i="7"/>
  <c r="I1156" i="7"/>
  <c r="E1156" i="7"/>
  <c r="J1120" i="7"/>
  <c r="F1120" i="7"/>
  <c r="G1087" i="7"/>
  <c r="C1087" i="7"/>
  <c r="H1051" i="7"/>
  <c r="D1051" i="7"/>
  <c r="I1015" i="7"/>
  <c r="E1015" i="7"/>
  <c r="J981" i="7"/>
  <c r="F981" i="7"/>
  <c r="G947" i="7"/>
  <c r="C947" i="7"/>
  <c r="H912" i="7"/>
  <c r="D912" i="7"/>
  <c r="I879" i="7"/>
  <c r="E879" i="7"/>
  <c r="J844" i="7"/>
  <c r="F844" i="7"/>
  <c r="G811" i="7"/>
  <c r="C811" i="7"/>
  <c r="H776" i="7"/>
  <c r="D776" i="7"/>
  <c r="I743" i="7"/>
  <c r="E743" i="7"/>
  <c r="J708" i="7"/>
  <c r="F708" i="7"/>
  <c r="G675" i="7"/>
  <c r="C675" i="7"/>
  <c r="H640" i="7"/>
  <c r="D640" i="7"/>
  <c r="I607" i="7"/>
  <c r="E607" i="7"/>
  <c r="J572" i="7"/>
  <c r="F572" i="7"/>
  <c r="G539" i="7"/>
  <c r="C539" i="7"/>
  <c r="H504" i="7"/>
  <c r="D504" i="7"/>
  <c r="I470" i="7"/>
  <c r="E470" i="7"/>
  <c r="J437" i="7"/>
  <c r="F437" i="7"/>
  <c r="G402" i="7"/>
  <c r="C402" i="7"/>
  <c r="H369" i="7"/>
  <c r="D369" i="7"/>
  <c r="I334" i="7"/>
  <c r="E334" i="7"/>
  <c r="J301" i="7"/>
  <c r="F301" i="7"/>
  <c r="G266" i="7"/>
  <c r="C266" i="7"/>
  <c r="H233" i="7"/>
  <c r="D233" i="7"/>
  <c r="I198" i="7"/>
  <c r="E198" i="7"/>
  <c r="J165" i="7"/>
  <c r="F165" i="7"/>
  <c r="G131" i="7"/>
  <c r="C131" i="7"/>
  <c r="H97" i="7"/>
  <c r="D97" i="7"/>
  <c r="I62" i="7"/>
  <c r="E62" i="7"/>
  <c r="J28" i="7"/>
  <c r="F28" i="7"/>
  <c r="J1927" i="7"/>
  <c r="F1927" i="7"/>
  <c r="G1891" i="7"/>
  <c r="C1891" i="7"/>
  <c r="H1855" i="7"/>
  <c r="D1855" i="7"/>
  <c r="I1822" i="7"/>
  <c r="E1822" i="7"/>
  <c r="J1786" i="7"/>
  <c r="F1786" i="7"/>
  <c r="G1750" i="7"/>
  <c r="C1750" i="7"/>
  <c r="H1717" i="7"/>
  <c r="D1717" i="7"/>
  <c r="I1681" i="7"/>
  <c r="E1681" i="7"/>
  <c r="J1645" i="7"/>
  <c r="F1645" i="7"/>
  <c r="G1612" i="7"/>
  <c r="C1612" i="7"/>
  <c r="H1576" i="7"/>
  <c r="D1576" i="7"/>
  <c r="I1540" i="7"/>
  <c r="E1540" i="7"/>
  <c r="J1507" i="7"/>
  <c r="F1507" i="7"/>
  <c r="G1471" i="7"/>
  <c r="C1471" i="7"/>
  <c r="H1435" i="7"/>
  <c r="D1435" i="7"/>
  <c r="I1402" i="7"/>
  <c r="E1402" i="7"/>
  <c r="J1366" i="7"/>
  <c r="F1366" i="7"/>
  <c r="G1330" i="7"/>
  <c r="C1330" i="7"/>
  <c r="H1297" i="7"/>
  <c r="D1297" i="7"/>
  <c r="I1261" i="7"/>
  <c r="E1261" i="7"/>
  <c r="J1225" i="7"/>
  <c r="F1225" i="7"/>
  <c r="G1192" i="7"/>
  <c r="C1192" i="7"/>
  <c r="H1156" i="7"/>
  <c r="D1156" i="7"/>
  <c r="I1120" i="7"/>
  <c r="E1120" i="7"/>
  <c r="J1087" i="7"/>
  <c r="F1087" i="7"/>
  <c r="G1051" i="7"/>
  <c r="C1051" i="7"/>
  <c r="H1015" i="7"/>
  <c r="D1015" i="7"/>
  <c r="I981" i="7"/>
  <c r="E981" i="7"/>
  <c r="J947" i="7"/>
  <c r="F947" i="7"/>
  <c r="G912" i="7"/>
  <c r="C912" i="7"/>
  <c r="H879" i="7"/>
  <c r="D879" i="7"/>
  <c r="I844" i="7"/>
  <c r="E844" i="7"/>
  <c r="J811" i="7"/>
  <c r="F811" i="7"/>
  <c r="G776" i="7"/>
  <c r="C776" i="7"/>
  <c r="H743" i="7"/>
  <c r="D743" i="7"/>
  <c r="I708" i="7"/>
  <c r="E708" i="7"/>
  <c r="J675" i="7"/>
  <c r="F675" i="7"/>
  <c r="G640" i="7"/>
  <c r="C640" i="7"/>
  <c r="H607" i="7"/>
  <c r="D607" i="7"/>
  <c r="I572" i="7"/>
  <c r="E572" i="7"/>
  <c r="J539" i="7"/>
  <c r="F539" i="7"/>
  <c r="G504" i="7"/>
  <c r="C504" i="7"/>
  <c r="H470" i="7"/>
  <c r="D470" i="7"/>
  <c r="I437" i="7"/>
  <c r="E437" i="7"/>
  <c r="J402" i="7"/>
  <c r="F402" i="7"/>
  <c r="G369" i="7"/>
  <c r="C369" i="7"/>
  <c r="H334" i="7"/>
  <c r="D334" i="7"/>
  <c r="I301" i="7"/>
  <c r="E301" i="7"/>
  <c r="J266" i="7"/>
  <c r="F266" i="7"/>
  <c r="G233" i="7"/>
  <c r="C233" i="7"/>
  <c r="H198" i="7"/>
  <c r="D198" i="7"/>
  <c r="I165" i="7"/>
  <c r="E165" i="7"/>
  <c r="J131" i="7"/>
  <c r="F131" i="7"/>
  <c r="G97" i="7"/>
  <c r="C97" i="7"/>
  <c r="H62" i="7"/>
  <c r="D62" i="7"/>
  <c r="I28" i="7"/>
  <c r="E28" i="7"/>
  <c r="I1927" i="7"/>
  <c r="E1927" i="7"/>
  <c r="J1891" i="7"/>
  <c r="F1891" i="7"/>
  <c r="G1855" i="7"/>
  <c r="C1855" i="7"/>
  <c r="H1822" i="7"/>
  <c r="D1822" i="7"/>
  <c r="I1786" i="7"/>
  <c r="E1786" i="7"/>
  <c r="J1750" i="7"/>
  <c r="F1750" i="7"/>
  <c r="G1717" i="7"/>
  <c r="C1717" i="7"/>
  <c r="H1681" i="7"/>
  <c r="D1681" i="7"/>
  <c r="I1645" i="7"/>
  <c r="E1645" i="7"/>
  <c r="J1612" i="7"/>
  <c r="F1612" i="7"/>
  <c r="G1576" i="7"/>
  <c r="C1576" i="7"/>
  <c r="H1540" i="7"/>
  <c r="D1540" i="7"/>
  <c r="I1507" i="7"/>
  <c r="E1507" i="7"/>
  <c r="J1471" i="7"/>
  <c r="F1471" i="7"/>
  <c r="G1435" i="7"/>
  <c r="C1435" i="7"/>
  <c r="H1402" i="7"/>
  <c r="D1402" i="7"/>
  <c r="I1366" i="7"/>
  <c r="E1366" i="7"/>
  <c r="J1330" i="7"/>
  <c r="F1330" i="7"/>
  <c r="G1297" i="7"/>
  <c r="C1297" i="7"/>
  <c r="H1261" i="7"/>
  <c r="D1261" i="7"/>
  <c r="I1225" i="7"/>
  <c r="E1225" i="7"/>
  <c r="J1192" i="7"/>
  <c r="F1192" i="7"/>
  <c r="G1156" i="7"/>
  <c r="C1156" i="7"/>
  <c r="H1120" i="7"/>
  <c r="D1120" i="7"/>
  <c r="I1087" i="7"/>
  <c r="E1087" i="7"/>
  <c r="J1051" i="7"/>
  <c r="F1051" i="7"/>
  <c r="G1015" i="7"/>
  <c r="C1015" i="7"/>
  <c r="H981" i="7"/>
  <c r="D981" i="7"/>
  <c r="I947" i="7"/>
  <c r="E947" i="7"/>
  <c r="J912" i="7"/>
  <c r="F912" i="7"/>
  <c r="G879" i="7"/>
  <c r="C879" i="7"/>
  <c r="H844" i="7"/>
  <c r="D844" i="7"/>
  <c r="I811" i="7"/>
  <c r="E811" i="7"/>
  <c r="J776" i="7"/>
  <c r="F776" i="7"/>
  <c r="G743" i="7"/>
  <c r="C743" i="7"/>
  <c r="H708" i="7"/>
  <c r="D708" i="7"/>
  <c r="I675" i="7"/>
  <c r="E675" i="7"/>
  <c r="J640" i="7"/>
  <c r="F640" i="7"/>
  <c r="G607" i="7"/>
  <c r="C607" i="7"/>
  <c r="H572" i="7"/>
  <c r="D572" i="7"/>
  <c r="I539" i="7"/>
  <c r="E539" i="7"/>
  <c r="J504" i="7"/>
  <c r="F504" i="7"/>
  <c r="G470" i="7"/>
  <c r="C470" i="7"/>
  <c r="H437" i="7"/>
  <c r="D437" i="7"/>
  <c r="I402" i="7"/>
  <c r="E402" i="7"/>
  <c r="J369" i="7"/>
  <c r="F369" i="7"/>
  <c r="G334" i="7"/>
  <c r="C334" i="7"/>
  <c r="H301" i="7"/>
  <c r="D301" i="7"/>
  <c r="I266" i="7"/>
  <c r="E266" i="7"/>
  <c r="J233" i="7"/>
  <c r="F233" i="7"/>
  <c r="G198" i="7"/>
  <c r="C198" i="7"/>
  <c r="H165" i="7"/>
  <c r="D165" i="7"/>
  <c r="I131" i="7"/>
  <c r="E131" i="7"/>
  <c r="J97" i="7"/>
  <c r="F97" i="7"/>
  <c r="K62" i="7"/>
  <c r="K97" i="7" s="1"/>
  <c r="K131" i="7" s="1"/>
  <c r="K165" i="7" s="1"/>
  <c r="K198" i="7" s="1"/>
  <c r="K233" i="7" s="1"/>
  <c r="K266" i="7" s="1"/>
  <c r="K301" i="7" s="1"/>
  <c r="K334" i="7" s="1"/>
  <c r="K369" i="7" s="1"/>
  <c r="K402" i="7" s="1"/>
  <c r="K437" i="7" s="1"/>
  <c r="K470" i="7" s="1"/>
  <c r="K504" i="7" s="1"/>
  <c r="K539" i="7" s="1"/>
  <c r="K572" i="7" s="1"/>
  <c r="K607" i="7" s="1"/>
  <c r="K640" i="7" s="1"/>
  <c r="K675" i="7" s="1"/>
  <c r="K708" i="7" s="1"/>
  <c r="K743" i="7" s="1"/>
  <c r="K776" i="7" s="1"/>
  <c r="K811" i="7" s="1"/>
  <c r="K844" i="7" s="1"/>
  <c r="K879" i="7" s="1"/>
  <c r="K912" i="7" s="1"/>
  <c r="K947" i="7" s="1"/>
  <c r="K981" i="7" s="1"/>
  <c r="K1015" i="7" s="1"/>
  <c r="K1051" i="7" s="1"/>
  <c r="K1087" i="7" s="1"/>
  <c r="K1120" i="7" s="1"/>
  <c r="K1156" i="7" s="1"/>
  <c r="K1192" i="7" s="1"/>
  <c r="K1225" i="7" s="1"/>
  <c r="K1261" i="7" s="1"/>
  <c r="K1297" i="7" s="1"/>
  <c r="K1330" i="7" s="1"/>
  <c r="K1366" i="7" s="1"/>
  <c r="K1402" i="7" s="1"/>
  <c r="K1435" i="7" s="1"/>
  <c r="K1471" i="7" s="1"/>
  <c r="K1507" i="7" s="1"/>
  <c r="K1540" i="7" s="1"/>
  <c r="K1576" i="7" s="1"/>
  <c r="K1612" i="7" s="1"/>
  <c r="K1645" i="7" s="1"/>
  <c r="K1681" i="7" s="1"/>
  <c r="K1717" i="7" s="1"/>
  <c r="K1750" i="7" s="1"/>
  <c r="K1786" i="7" s="1"/>
  <c r="K1822" i="7" s="1"/>
  <c r="K1855" i="7" s="1"/>
  <c r="K1891" i="7" s="1"/>
  <c r="K1927" i="7" s="1"/>
  <c r="G62" i="7"/>
  <c r="C62" i="7"/>
  <c r="H28" i="7"/>
  <c r="D28" i="7"/>
  <c r="H1927" i="7"/>
  <c r="D1927" i="7"/>
  <c r="I1891" i="7"/>
  <c r="E1891" i="7"/>
  <c r="J1855" i="7"/>
  <c r="F1855" i="7"/>
  <c r="G1822" i="7"/>
  <c r="C1822" i="7"/>
  <c r="H1786" i="7"/>
  <c r="D1786" i="7"/>
  <c r="I1750" i="7"/>
  <c r="E1750" i="7"/>
  <c r="J1717" i="7"/>
  <c r="F1717" i="7"/>
  <c r="G1681" i="7"/>
  <c r="C1681" i="7"/>
  <c r="H1645" i="7"/>
  <c r="D1645" i="7"/>
  <c r="I1612" i="7"/>
  <c r="E1612" i="7"/>
  <c r="J1576" i="7"/>
  <c r="F1576" i="7"/>
  <c r="G1540" i="7"/>
  <c r="C1540" i="7"/>
  <c r="H1507" i="7"/>
  <c r="D1507" i="7"/>
  <c r="I1471" i="7"/>
  <c r="E1471" i="7"/>
  <c r="J1435" i="7"/>
  <c r="F1435" i="7"/>
  <c r="G1402" i="7"/>
  <c r="C1402" i="7"/>
  <c r="H1366" i="7"/>
  <c r="D1366" i="7"/>
  <c r="I1330" i="7"/>
  <c r="E1330" i="7"/>
  <c r="J1297" i="7"/>
  <c r="F1297" i="7"/>
  <c r="G1261" i="7"/>
  <c r="C1261" i="7"/>
  <c r="H1225" i="7"/>
  <c r="D1225" i="7"/>
  <c r="I1192" i="7"/>
  <c r="E1192" i="7"/>
  <c r="J1156" i="7"/>
  <c r="F1156" i="7"/>
  <c r="G1120" i="7"/>
  <c r="C1120" i="7"/>
  <c r="H1087" i="7"/>
  <c r="D1087" i="7"/>
  <c r="I1051" i="7"/>
  <c r="E1051" i="7"/>
  <c r="J1015" i="7"/>
  <c r="F1015" i="7"/>
  <c r="G981" i="7"/>
  <c r="C981" i="7"/>
  <c r="H947" i="7"/>
  <c r="D947" i="7"/>
  <c r="I912" i="7"/>
  <c r="E912" i="7"/>
  <c r="J879" i="7"/>
  <c r="F879" i="7"/>
  <c r="G844" i="7"/>
  <c r="C844" i="7"/>
  <c r="H811" i="7"/>
  <c r="D811" i="7"/>
  <c r="I776" i="7"/>
  <c r="E776" i="7"/>
  <c r="J743" i="7"/>
  <c r="F743" i="7"/>
  <c r="G708" i="7"/>
  <c r="C708" i="7"/>
  <c r="H675" i="7"/>
  <c r="D675" i="7"/>
  <c r="I640" i="7"/>
  <c r="E640" i="7"/>
  <c r="J607" i="7"/>
  <c r="F607" i="7"/>
  <c r="G572" i="7"/>
  <c r="C572" i="7"/>
  <c r="H539" i="7"/>
  <c r="D539" i="7"/>
  <c r="I504" i="7"/>
  <c r="E504" i="7"/>
  <c r="J470" i="7"/>
  <c r="F470" i="7"/>
  <c r="G437" i="7"/>
  <c r="C437" i="7"/>
  <c r="H402" i="7"/>
  <c r="D402" i="7"/>
  <c r="I369" i="7"/>
  <c r="E369" i="7"/>
  <c r="J334" i="7"/>
  <c r="F334" i="7"/>
  <c r="G301" i="7"/>
  <c r="C301" i="7"/>
  <c r="H266" i="7"/>
  <c r="D266" i="7"/>
  <c r="I233" i="7"/>
  <c r="E233" i="7"/>
  <c r="J198" i="7"/>
  <c r="F198" i="7"/>
  <c r="G165" i="7"/>
  <c r="C165" i="7"/>
  <c r="H131" i="7"/>
  <c r="D131" i="7"/>
  <c r="I97" i="7"/>
  <c r="E97" i="7"/>
  <c r="J62" i="7"/>
  <c r="F62" i="7"/>
  <c r="G28" i="7"/>
  <c r="C28" i="7"/>
  <c r="G1962" i="3"/>
  <c r="C1962" i="3"/>
  <c r="H1926" i="3"/>
  <c r="D1926" i="3"/>
  <c r="I1890" i="3"/>
  <c r="E1890" i="3"/>
  <c r="J1854" i="3"/>
  <c r="F1854" i="3"/>
  <c r="G1818" i="3"/>
  <c r="C1818" i="3"/>
  <c r="H1782" i="3"/>
  <c r="D1782" i="3"/>
  <c r="I1746" i="3"/>
  <c r="E1746" i="3"/>
  <c r="J1710" i="3"/>
  <c r="F1710" i="3"/>
  <c r="G1674" i="3"/>
  <c r="C1674" i="3"/>
  <c r="H1638" i="3"/>
  <c r="D1638" i="3"/>
  <c r="I1602" i="3"/>
  <c r="E1602" i="3"/>
  <c r="J1566" i="3"/>
  <c r="F1566" i="3"/>
  <c r="G1530" i="3"/>
  <c r="C1530" i="3"/>
  <c r="H1494" i="3"/>
  <c r="D1494" i="3"/>
  <c r="I1458" i="3"/>
  <c r="E1458" i="3"/>
  <c r="J1422" i="3"/>
  <c r="F1422" i="3"/>
  <c r="G1386" i="3"/>
  <c r="C1386" i="3"/>
  <c r="H1350" i="3"/>
  <c r="D1350" i="3"/>
  <c r="I1314" i="3"/>
  <c r="E1314" i="3"/>
  <c r="J1278" i="3"/>
  <c r="F1278" i="3"/>
  <c r="G1242" i="3"/>
  <c r="C1242" i="3"/>
  <c r="H1206" i="3"/>
  <c r="D1206" i="3"/>
  <c r="I1170" i="3"/>
  <c r="E1170" i="3"/>
  <c r="J1134" i="3"/>
  <c r="F1134" i="3"/>
  <c r="G1098" i="3"/>
  <c r="C1098" i="3"/>
  <c r="H1062" i="3"/>
  <c r="D1062" i="3"/>
  <c r="I1026" i="3"/>
  <c r="E1026" i="3"/>
  <c r="J990" i="3"/>
  <c r="F990" i="3"/>
  <c r="G956" i="3"/>
  <c r="C956" i="3"/>
  <c r="H921" i="3"/>
  <c r="D921" i="3"/>
  <c r="I887" i="3"/>
  <c r="E887" i="3"/>
  <c r="J853" i="3"/>
  <c r="F853" i="3"/>
  <c r="G818" i="3"/>
  <c r="C818" i="3"/>
  <c r="H784" i="3"/>
  <c r="D784" i="3"/>
  <c r="I750" i="3"/>
  <c r="E750" i="3"/>
  <c r="J716" i="3"/>
  <c r="F716" i="3"/>
  <c r="G681" i="3"/>
  <c r="C681" i="3"/>
  <c r="H647" i="3"/>
  <c r="D647" i="3"/>
  <c r="I613" i="3"/>
  <c r="E613" i="3"/>
  <c r="J578" i="3"/>
  <c r="F578" i="3"/>
  <c r="G544" i="3"/>
  <c r="C544" i="3"/>
  <c r="H510" i="3"/>
  <c r="D510" i="3"/>
  <c r="I476" i="3"/>
  <c r="E476" i="3"/>
  <c r="J441" i="3"/>
  <c r="F441" i="3"/>
  <c r="G407" i="3"/>
  <c r="C407" i="3"/>
  <c r="H372" i="3"/>
  <c r="D372" i="3"/>
  <c r="I338" i="3"/>
  <c r="E338" i="3"/>
  <c r="J304" i="3"/>
  <c r="F304" i="3"/>
  <c r="G270" i="3"/>
  <c r="C270" i="3"/>
  <c r="H235" i="3"/>
  <c r="D235" i="3"/>
  <c r="I201" i="3"/>
  <c r="E201" i="3"/>
  <c r="J167" i="3"/>
  <c r="F167" i="3"/>
  <c r="G133" i="3"/>
  <c r="C133" i="3"/>
  <c r="H98" i="3"/>
  <c r="D98" i="3"/>
  <c r="I63" i="3"/>
  <c r="E63" i="3"/>
  <c r="J28" i="3"/>
  <c r="F28" i="3"/>
  <c r="J1962" i="3"/>
  <c r="F1962" i="3"/>
  <c r="G1926" i="3"/>
  <c r="C1926" i="3"/>
  <c r="H1890" i="3"/>
  <c r="D1890" i="3"/>
  <c r="I1854" i="3"/>
  <c r="E1854" i="3"/>
  <c r="J1818" i="3"/>
  <c r="F1818" i="3"/>
  <c r="G1782" i="3"/>
  <c r="C1782" i="3"/>
  <c r="H1746" i="3"/>
  <c r="D1746" i="3"/>
  <c r="I1710" i="3"/>
  <c r="E1710" i="3"/>
  <c r="J1674" i="3"/>
  <c r="F1674" i="3"/>
  <c r="G1638" i="3"/>
  <c r="C1638" i="3"/>
  <c r="H1602" i="3"/>
  <c r="D1602" i="3"/>
  <c r="I1566" i="3"/>
  <c r="E1566" i="3"/>
  <c r="J1530" i="3"/>
  <c r="F1530" i="3"/>
  <c r="G1494" i="3"/>
  <c r="C1494" i="3"/>
  <c r="H1458" i="3"/>
  <c r="D1458" i="3"/>
  <c r="I1422" i="3"/>
  <c r="E1422" i="3"/>
  <c r="J1386" i="3"/>
  <c r="F1386" i="3"/>
  <c r="G1350" i="3"/>
  <c r="C1350" i="3"/>
  <c r="H1314" i="3"/>
  <c r="D1314" i="3"/>
  <c r="I1278" i="3"/>
  <c r="E1278" i="3"/>
  <c r="J1242" i="3"/>
  <c r="F1242" i="3"/>
  <c r="G1206" i="3"/>
  <c r="C1206" i="3"/>
  <c r="H1170" i="3"/>
  <c r="D1170" i="3"/>
  <c r="I1134" i="3"/>
  <c r="E1134" i="3"/>
  <c r="J1098" i="3"/>
  <c r="F1098" i="3"/>
  <c r="G1062" i="3"/>
  <c r="C1062" i="3"/>
  <c r="H1026" i="3"/>
  <c r="D1026" i="3"/>
  <c r="I990" i="3"/>
  <c r="E990" i="3"/>
  <c r="J956" i="3"/>
  <c r="F956" i="3"/>
  <c r="G921" i="3"/>
  <c r="C921" i="3"/>
  <c r="H887" i="3"/>
  <c r="D887" i="3"/>
  <c r="I853" i="3"/>
  <c r="E853" i="3"/>
  <c r="J818" i="3"/>
  <c r="F818" i="3"/>
  <c r="G784" i="3"/>
  <c r="C784" i="3"/>
  <c r="H750" i="3"/>
  <c r="D750" i="3"/>
  <c r="I716" i="3"/>
  <c r="E716" i="3"/>
  <c r="J681" i="3"/>
  <c r="F681" i="3"/>
  <c r="G647" i="3"/>
  <c r="C647" i="3"/>
  <c r="H613" i="3"/>
  <c r="D613" i="3"/>
  <c r="I578" i="3"/>
  <c r="E578" i="3"/>
  <c r="J544" i="3"/>
  <c r="F544" i="3"/>
  <c r="G510" i="3"/>
  <c r="C510" i="3"/>
  <c r="H476" i="3"/>
  <c r="D476" i="3"/>
  <c r="I441" i="3"/>
  <c r="E441" i="3"/>
  <c r="J407" i="3"/>
  <c r="F407" i="3"/>
  <c r="G372" i="3"/>
  <c r="C372" i="3"/>
  <c r="H338" i="3"/>
  <c r="D338" i="3"/>
  <c r="I304" i="3"/>
  <c r="E304" i="3"/>
  <c r="J270" i="3"/>
  <c r="F270" i="3"/>
  <c r="G235" i="3"/>
  <c r="C235" i="3"/>
  <c r="H201" i="3"/>
  <c r="D201" i="3"/>
  <c r="I167" i="3"/>
  <c r="E167" i="3"/>
  <c r="J133" i="3"/>
  <c r="F133" i="3"/>
  <c r="G98" i="3"/>
  <c r="C98" i="3"/>
  <c r="H63" i="3"/>
  <c r="D63" i="3"/>
  <c r="I28" i="3"/>
  <c r="E28" i="3"/>
  <c r="I1962" i="3"/>
  <c r="E1962" i="3"/>
  <c r="J1926" i="3"/>
  <c r="F1926" i="3"/>
  <c r="G1890" i="3"/>
  <c r="C1890" i="3"/>
  <c r="H1854" i="3"/>
  <c r="D1854" i="3"/>
  <c r="I1818" i="3"/>
  <c r="E1818" i="3"/>
  <c r="J1782" i="3"/>
  <c r="F1782" i="3"/>
  <c r="G1746" i="3"/>
  <c r="C1746" i="3"/>
  <c r="H1710" i="3"/>
  <c r="D1710" i="3"/>
  <c r="I1674" i="3"/>
  <c r="E1674" i="3"/>
  <c r="J1638" i="3"/>
  <c r="F1638" i="3"/>
  <c r="G1602" i="3"/>
  <c r="C1602" i="3"/>
  <c r="H1566" i="3"/>
  <c r="D1566" i="3"/>
  <c r="I1530" i="3"/>
  <c r="E1530" i="3"/>
  <c r="J1494" i="3"/>
  <c r="F1494" i="3"/>
  <c r="G1458" i="3"/>
  <c r="C1458" i="3"/>
  <c r="H1422" i="3"/>
  <c r="D1422" i="3"/>
  <c r="I1386" i="3"/>
  <c r="E1386" i="3"/>
  <c r="J1350" i="3"/>
  <c r="F1350" i="3"/>
  <c r="G1314" i="3"/>
  <c r="C1314" i="3"/>
  <c r="H1278" i="3"/>
  <c r="D1278" i="3"/>
  <c r="I1242" i="3"/>
  <c r="E1242" i="3"/>
  <c r="J1206" i="3"/>
  <c r="F1206" i="3"/>
  <c r="G1170" i="3"/>
  <c r="C1170" i="3"/>
  <c r="H1134" i="3"/>
  <c r="D1134" i="3"/>
  <c r="I1098" i="3"/>
  <c r="E1098" i="3"/>
  <c r="J1062" i="3"/>
  <c r="F1062" i="3"/>
  <c r="G1026" i="3"/>
  <c r="C1026" i="3"/>
  <c r="H990" i="3"/>
  <c r="D990" i="3"/>
  <c r="I956" i="3"/>
  <c r="E956" i="3"/>
  <c r="J921" i="3"/>
  <c r="F921" i="3"/>
  <c r="G887" i="3"/>
  <c r="C887" i="3"/>
  <c r="H853" i="3"/>
  <c r="D853" i="3"/>
  <c r="I818" i="3"/>
  <c r="E818" i="3"/>
  <c r="J784" i="3"/>
  <c r="F784" i="3"/>
  <c r="G750" i="3"/>
  <c r="C750" i="3"/>
  <c r="H716" i="3"/>
  <c r="D716" i="3"/>
  <c r="I681" i="3"/>
  <c r="E681" i="3"/>
  <c r="J647" i="3"/>
  <c r="F647" i="3"/>
  <c r="G613" i="3"/>
  <c r="C613" i="3"/>
  <c r="H578" i="3"/>
  <c r="D578" i="3"/>
  <c r="I544" i="3"/>
  <c r="E544" i="3"/>
  <c r="J510" i="3"/>
  <c r="F510" i="3"/>
  <c r="G476" i="3"/>
  <c r="C476" i="3"/>
  <c r="H441" i="3"/>
  <c r="D441" i="3"/>
  <c r="I407" i="3"/>
  <c r="E407" i="3"/>
  <c r="J372" i="3"/>
  <c r="F372" i="3"/>
  <c r="G338" i="3"/>
  <c r="C338" i="3"/>
  <c r="H304" i="3"/>
  <c r="D304" i="3"/>
  <c r="I270" i="3"/>
  <c r="E270" i="3"/>
  <c r="J235" i="3"/>
  <c r="F235" i="3"/>
  <c r="G201" i="3"/>
  <c r="C201" i="3"/>
  <c r="H167" i="3"/>
  <c r="D167" i="3"/>
  <c r="I133" i="3"/>
  <c r="E133" i="3"/>
  <c r="J98" i="3"/>
  <c r="F98" i="3"/>
  <c r="K63" i="3"/>
  <c r="K98" i="3" s="1"/>
  <c r="K133" i="3" s="1"/>
  <c r="K167" i="3" s="1"/>
  <c r="K201" i="3" s="1"/>
  <c r="K235" i="3" s="1"/>
  <c r="K270" i="3" s="1"/>
  <c r="K304" i="3" s="1"/>
  <c r="K338" i="3" s="1"/>
  <c r="K372" i="3" s="1"/>
  <c r="K407" i="3" s="1"/>
  <c r="K441" i="3" s="1"/>
  <c r="K476" i="3" s="1"/>
  <c r="K510" i="3" s="1"/>
  <c r="K544" i="3" s="1"/>
  <c r="K578" i="3" s="1"/>
  <c r="K613" i="3" s="1"/>
  <c r="K647" i="3" s="1"/>
  <c r="K681" i="3" s="1"/>
  <c r="K716" i="3" s="1"/>
  <c r="K750" i="3" s="1"/>
  <c r="K784" i="3" s="1"/>
  <c r="K818" i="3" s="1"/>
  <c r="K853" i="3" s="1"/>
  <c r="K887" i="3" s="1"/>
  <c r="K921" i="3" s="1"/>
  <c r="K956" i="3" s="1"/>
  <c r="K990" i="3" s="1"/>
  <c r="K1026" i="3" s="1"/>
  <c r="K1062" i="3" s="1"/>
  <c r="K1098" i="3" s="1"/>
  <c r="K1134" i="3" s="1"/>
  <c r="K1170" i="3" s="1"/>
  <c r="K1206" i="3" s="1"/>
  <c r="K1242" i="3" s="1"/>
  <c r="K1278" i="3" s="1"/>
  <c r="K1314" i="3" s="1"/>
  <c r="K1350" i="3" s="1"/>
  <c r="K1386" i="3" s="1"/>
  <c r="K1422" i="3" s="1"/>
  <c r="K1458" i="3" s="1"/>
  <c r="K1494" i="3" s="1"/>
  <c r="K1530" i="3" s="1"/>
  <c r="K1566" i="3" s="1"/>
  <c r="K1602" i="3" s="1"/>
  <c r="K1638" i="3" s="1"/>
  <c r="K1674" i="3" s="1"/>
  <c r="K1710" i="3" s="1"/>
  <c r="K1746" i="3" s="1"/>
  <c r="K1782" i="3" s="1"/>
  <c r="K1818" i="3" s="1"/>
  <c r="K1854" i="3" s="1"/>
  <c r="K1890" i="3" s="1"/>
  <c r="K1926" i="3" s="1"/>
  <c r="K1962" i="3" s="1"/>
  <c r="G63" i="3"/>
  <c r="C63" i="3"/>
  <c r="H28" i="3"/>
  <c r="D28" i="3"/>
  <c r="H1962" i="3"/>
  <c r="D1962" i="3"/>
  <c r="I1926" i="3"/>
  <c r="E1926" i="3"/>
  <c r="J1890" i="3"/>
  <c r="F1890" i="3"/>
  <c r="G1854" i="3"/>
  <c r="C1854" i="3"/>
  <c r="H1818" i="3"/>
  <c r="D1818" i="3"/>
  <c r="I1782" i="3"/>
  <c r="E1782" i="3"/>
  <c r="J1746" i="3"/>
  <c r="F1746" i="3"/>
  <c r="G1710" i="3"/>
  <c r="C1710" i="3"/>
  <c r="H1674" i="3"/>
  <c r="D1674" i="3"/>
  <c r="I1638" i="3"/>
  <c r="E1638" i="3"/>
  <c r="J1602" i="3"/>
  <c r="F1602" i="3"/>
  <c r="G1566" i="3"/>
  <c r="C1566" i="3"/>
  <c r="H1530" i="3"/>
  <c r="D1530" i="3"/>
  <c r="I1494" i="3"/>
  <c r="E1494" i="3"/>
  <c r="J1458" i="3"/>
  <c r="F1458" i="3"/>
  <c r="G1422" i="3"/>
  <c r="C1422" i="3"/>
  <c r="H1386" i="3"/>
  <c r="D1386" i="3"/>
  <c r="I1350" i="3"/>
  <c r="E1350" i="3"/>
  <c r="J1314" i="3"/>
  <c r="F1314" i="3"/>
  <c r="G1278" i="3"/>
  <c r="C1278" i="3"/>
  <c r="H1242" i="3"/>
  <c r="D1242" i="3"/>
  <c r="I1206" i="3"/>
  <c r="E1206" i="3"/>
  <c r="J1170" i="3"/>
  <c r="F1170" i="3"/>
  <c r="G1134" i="3"/>
  <c r="C1134" i="3"/>
  <c r="H1098" i="3"/>
  <c r="D1098" i="3"/>
  <c r="I1062" i="3"/>
  <c r="E1062" i="3"/>
  <c r="J1026" i="3"/>
  <c r="F1026" i="3"/>
  <c r="G990" i="3"/>
  <c r="C990" i="3"/>
  <c r="H956" i="3"/>
  <c r="D956" i="3"/>
  <c r="I921" i="3"/>
  <c r="E921" i="3"/>
  <c r="J887" i="3"/>
  <c r="F887" i="3"/>
  <c r="G853" i="3"/>
  <c r="C853" i="3"/>
  <c r="H818" i="3"/>
  <c r="D818" i="3"/>
  <c r="I784" i="3"/>
  <c r="E784" i="3"/>
  <c r="J750" i="3"/>
  <c r="F750" i="3"/>
  <c r="G716" i="3"/>
  <c r="C716" i="3"/>
  <c r="H681" i="3"/>
  <c r="D681" i="3"/>
  <c r="I647" i="3"/>
  <c r="E647" i="3"/>
  <c r="J613" i="3"/>
  <c r="F613" i="3"/>
  <c r="G578" i="3"/>
  <c r="C578" i="3"/>
  <c r="H544" i="3"/>
  <c r="D544" i="3"/>
  <c r="I510" i="3"/>
  <c r="E510" i="3"/>
  <c r="J476" i="3"/>
  <c r="F476" i="3"/>
  <c r="G441" i="3"/>
  <c r="C441" i="3"/>
  <c r="H407" i="3"/>
  <c r="D407" i="3"/>
  <c r="I372" i="3"/>
  <c r="E372" i="3"/>
  <c r="J338" i="3"/>
  <c r="F338" i="3"/>
  <c r="G304" i="3"/>
  <c r="C304" i="3"/>
  <c r="H270" i="3"/>
  <c r="D270" i="3"/>
  <c r="I235" i="3"/>
  <c r="E235" i="3"/>
  <c r="J201" i="3"/>
  <c r="F201" i="3"/>
  <c r="G167" i="3"/>
  <c r="C167" i="3"/>
  <c r="H133" i="3"/>
  <c r="D133" i="3"/>
  <c r="I98" i="3"/>
  <c r="E98" i="3"/>
  <c r="J63" i="3"/>
  <c r="F63" i="3"/>
  <c r="G28" i="3"/>
  <c r="C28" i="3"/>
</calcChain>
</file>

<file path=xl/sharedStrings.xml><?xml version="1.0" encoding="utf-8"?>
<sst xmlns="http://schemas.openxmlformats.org/spreadsheetml/2006/main" count="18937" uniqueCount="278">
  <si>
    <t>Gerekli Bilgiler</t>
  </si>
  <si>
    <t>Önemli Not:</t>
  </si>
  <si>
    <t>Proje No</t>
  </si>
  <si>
    <t>1. G011 formunda "iş paketi no" bilgisi girilmelidir.</t>
  </si>
  <si>
    <t>Proje Adı</t>
  </si>
  <si>
    <t>2. Gider Formlarını PDF formatına çevirmek için sadece doldurduğunuz formların doldurduğunuz sayfalarını word dokümanına kopyalayarak PDF formatına çevirebilirsiniz. Yazdırma işlemini word dokümanından yapabilirsiniz.</t>
  </si>
  <si>
    <t>Program Kodu</t>
  </si>
  <si>
    <t>Yıl</t>
  </si>
  <si>
    <t>Yıl bilgisini yazarken nokta veya virgül gibi işaretler kullanmayınız.</t>
  </si>
  <si>
    <t>Dönem</t>
  </si>
  <si>
    <t>Yıl / Dönem</t>
  </si>
  <si>
    <t>Proje Başvuru Tarihi</t>
  </si>
  <si>
    <t>Destek Başlangıç Tarihi</t>
  </si>
  <si>
    <t>Destek Bitiş Tarihi</t>
  </si>
  <si>
    <t>Brüt Asgari Ücret</t>
  </si>
  <si>
    <t>Adı Soyadı</t>
  </si>
  <si>
    <t>TC Kimlik No</t>
  </si>
  <si>
    <t>Projedeki Görevi/Ünvanı</t>
  </si>
  <si>
    <t>2010/1</t>
  </si>
  <si>
    <t>DİKKAT!</t>
  </si>
  <si>
    <t>2010/2</t>
  </si>
  <si>
    <t>Asgari ücret yıllık olarak belirlendiğinden, mali rapor gider formları da buna göre güncellenmektedir. Lütfen mali rapor gider formlarının “www.tubitak.gov.tr” veya “www.teydeb.tubitak.gov.tr”  adresindeki güncel halini kullanınız.</t>
  </si>
  <si>
    <t>2011/1</t>
  </si>
  <si>
    <t>2011/2</t>
  </si>
  <si>
    <t>2012/1</t>
  </si>
  <si>
    <t>2012/2</t>
  </si>
  <si>
    <t>2013/1</t>
  </si>
  <si>
    <t>2013/2</t>
  </si>
  <si>
    <t>2014/1</t>
  </si>
  <si>
    <t>2014/2</t>
  </si>
  <si>
    <t>2015/1</t>
  </si>
  <si>
    <t>2015/2</t>
  </si>
  <si>
    <t>2016/1</t>
  </si>
  <si>
    <t>2016/2</t>
  </si>
  <si>
    <t>2017/1</t>
  </si>
  <si>
    <t>2017/2</t>
  </si>
  <si>
    <t>2018/1</t>
  </si>
  <si>
    <t>2018/2</t>
  </si>
  <si>
    <t>2019/1</t>
  </si>
  <si>
    <t>2019/2</t>
  </si>
  <si>
    <t>2020/1</t>
  </si>
  <si>
    <t>2020/2</t>
  </si>
  <si>
    <t>2021/1</t>
  </si>
  <si>
    <t>2021/2</t>
  </si>
  <si>
    <t>2022/1</t>
  </si>
  <si>
    <t>2022/2</t>
  </si>
  <si>
    <t>TÜBİTAK</t>
  </si>
  <si>
    <t>TEKNOLOJİ VE YENİLİK DESTEK PROGRAMLARI</t>
  </si>
  <si>
    <t xml:space="preserve">BAŞKANLIĞI </t>
  </si>
  <si>
    <t>DESTEK PROGRAMLARI</t>
  </si>
  <si>
    <t xml:space="preserve"> </t>
  </si>
  <si>
    <t>1501, 1507, 1509, 1511 VE 1512 KODLU PROGRAMLARI</t>
  </si>
  <si>
    <t>MALİ RAPOR</t>
  </si>
  <si>
    <t>SÜRÜM 04.00</t>
  </si>
  <si>
    <t>.</t>
  </si>
  <si>
    <t>dönemine aittir.</t>
  </si>
  <si>
    <t>PROJE NUMARASI</t>
  </si>
  <si>
    <t>:</t>
  </si>
  <si>
    <t>PROJE YÜRÜTÜCÜSÜ</t>
  </si>
  <si>
    <t>PROJE MALİ SORUMLUSU</t>
  </si>
  <si>
    <t>KURULUŞ ADI</t>
  </si>
  <si>
    <t>ADRES</t>
  </si>
  <si>
    <t>TELEFON</t>
  </si>
  <si>
    <t>FAX</t>
  </si>
  <si>
    <t>E-POSTA</t>
  </si>
  <si>
    <t>PROJE DESTEK BAŞLAMA TARİHİ</t>
  </si>
  <si>
    <t>PROJE DESTEK BİTİŞ TARİHİ</t>
  </si>
  <si>
    <t>GİRİŞ</t>
  </si>
  <si>
    <t xml:space="preserve">Mali rapor, dönemsel olarak hazırlanarak firma yetkilisi/yetkilileri tarafından imzalanan; desteklenen projeye ilişkin gider formları, belgeleri ve gerekli ekleri, diğer destekleyici formlar ile tamamlayıcı mali belgelerden oluşan dokümandır. </t>
  </si>
  <si>
    <r>
      <t xml:space="preserve">Mali rapor, harcama ve giderlerin desteklenen projenin gereklerine uygunluğundan sorumlu olan firma yetkilisi ile birlikte proje yürütücüsü ve proje mali sorumlusu tarafından </t>
    </r>
    <r>
      <rPr>
        <u/>
        <sz val="12"/>
        <color rgb="FF000000"/>
        <rFont val="Arial"/>
      </rPr>
      <t>destek karar yazısında</t>
    </r>
    <r>
      <rPr>
        <sz val="12"/>
        <color rgb="FF000000"/>
        <rFont val="Arial"/>
      </rPr>
      <t xml:space="preserve"> belirtilen destek kapsamı ve </t>
    </r>
    <r>
      <rPr>
        <u/>
        <sz val="12"/>
        <color rgb="FF000000"/>
        <rFont val="Arial"/>
      </rPr>
      <t>gerekçeleriyle sunulan proje değişiklikleri</t>
    </r>
    <r>
      <rPr>
        <sz val="12"/>
        <color rgb="FF000000"/>
        <rFont val="Arial"/>
      </rPr>
      <t xml:space="preserve"> dikkate alınarak, projenin dönem içindeki harcamalarına ilişkin bilgi, belge ve belge eklerini kapsayacak şekilde eksiksiz </t>
    </r>
    <r>
      <rPr>
        <b/>
        <sz val="12"/>
        <color rgb="FF000000"/>
        <rFont val="Arial"/>
      </rPr>
      <t>iki (2) nüsha</t>
    </r>
    <r>
      <rPr>
        <sz val="12"/>
        <color rgb="FF000000"/>
        <rFont val="Arial"/>
      </rPr>
      <t xml:space="preserve"> olarak hazırlanır ve firma yetkilisi tarafından onaylanır. Her iki nüshası da Yeminli Mali Müşavir tarafından tasdik edilmelidir. </t>
    </r>
    <r>
      <rPr>
        <b/>
        <u/>
        <sz val="12"/>
        <color rgb="FF000000"/>
        <rFont val="Arial"/>
      </rPr>
      <t>Mali Rapor TÜBİTAK’a sunulmaz.</t>
    </r>
    <r>
      <rPr>
        <b/>
        <sz val="12"/>
        <color rgb="FF000000"/>
        <rFont val="Arial"/>
      </rPr>
      <t xml:space="preserve"> </t>
    </r>
    <r>
      <rPr>
        <sz val="12"/>
        <color rgb="FF000000"/>
        <rFont val="Arial"/>
      </rPr>
      <t>Firma, kaşeleyip imzaladığı ve yeminli mali müşavirin tasdiklediği Mali Raporu on yıl süreyle saklamakla yükümlüdür.</t>
    </r>
  </si>
  <si>
    <t xml:space="preserve">Firma Mali Raporun içerisinde yer alması gereken gider formlarını, proje kapsamında gerçekleştirdiği faaliyetlere ilişkin harcama ve giderlerini gösterecek şekilde düzenler. Firma, düzenlediği gider formlarının eklerini (ücret bordroları, faturalar vb. vesikalar, ödeme belgeleri vb. fotokopilerini), ilgili gider formlarının altında dosyalamak suretiyle muhafaza etmelidir. Gider formları ve ekleri firma tarafından düzgün bir biçimde tasnif edilmeli ve böylece yapılacak mali inceleme ve denetimlerde yetkili mercilere kolaylık sağlanmalıdır.  </t>
  </si>
  <si>
    <t xml:space="preserve">Bu çerçevede aşağıda yer alan gider formlarında istenen tüm bilgiler, firma tarafından doğru ve eksiksiz bir biçimde düzenlenmeli, ilgili gider formlarına dayanak teşkil eden ekler de, her ek ilgili gider formunun altında yer alacak şekilde tasnif edilerek Mali Rapor oluşturulmalıdır. </t>
  </si>
  <si>
    <t>İÇİNDEKİLER</t>
  </si>
  <si>
    <t>1.Personel Giderleri Formu (G011)</t>
  </si>
  <si>
    <t>1.1 Personel Aylık Maliyet Formu (G011-A)</t>
  </si>
  <si>
    <t>1.2 Personel Ortalama Aylık Maliyet Formu (G011-B)</t>
  </si>
  <si>
    <t>1.3 İlgili Dönemde Eğitim Durumuna Göre Uygulanacak Personel Ortalama  Aylık Maliyet Formu(G011C)</t>
  </si>
  <si>
    <t>2.Seyahat Giderleri Formu (G012)</t>
  </si>
  <si>
    <t>3.Alet/Teçhizat/Yazılım/Yayın Giderleri Formu (G013)</t>
  </si>
  <si>
    <r>
      <t>4.</t>
    </r>
    <r>
      <rPr>
        <i/>
        <sz val="12"/>
        <color rgb="FF000000"/>
        <rFont val="Arial"/>
      </rPr>
      <t xml:space="preserve"> </t>
    </r>
    <r>
      <rPr>
        <sz val="13"/>
        <color rgb="FF000000"/>
        <rFont val="Arial"/>
      </rPr>
      <t>Ar-Ge ve Test Kuruluşlarina Yaptirilan İşlere Ait Gider Formu (G014)</t>
    </r>
  </si>
  <si>
    <t>5.Hizmet Alımları Gider Formu (G015)</t>
  </si>
  <si>
    <t>6.Malzeme Giderleri Formu (G016)</t>
  </si>
  <si>
    <r>
      <t>7</t>
    </r>
    <r>
      <rPr>
        <sz val="13"/>
        <color rgb="FF000000"/>
        <rFont val="Arial"/>
      </rPr>
      <t>.Stoktan Kullanilan Malzeme Giderleri Formu (G016-A)</t>
    </r>
  </si>
  <si>
    <t>8.Proje Dönemsel Toplam Giderler Tablosu (G020)</t>
  </si>
  <si>
    <t>10.Ar-Ge Ek Destek ve Mali Performans Bilgileri Formu (AGY331)</t>
  </si>
  <si>
    <t>PERSONEL AYLIK MALİYET FORMU</t>
  </si>
  <si>
    <t>G011-A</t>
  </si>
  <si>
    <t>Sıra No</t>
  </si>
  <si>
    <t>Prim Gün Sayısı</t>
  </si>
  <si>
    <t>Brüt Ücret (TL)</t>
  </si>
  <si>
    <t>İkramiye</t>
  </si>
  <si>
    <t>5510 Sayılı Kanun Kapsamında Faydalanılan Miktar</t>
  </si>
  <si>
    <t>5746 Sayılı Kanun Kapsamında Hesaplanan SGK İşveren Payı Desteği</t>
  </si>
  <si>
    <t>5746 / 4691 Sayılı Kanunlar Kapsamında Hesaplanan Gelir Vergisi Stopaj Teşviki ve Damga Vergisi İstisnası</t>
  </si>
  <si>
    <t>TOPLAM MALİYET (TL)</t>
  </si>
  <si>
    <t>İşveren Katkısı</t>
  </si>
  <si>
    <t xml:space="preserve">SGK İşveren Payı </t>
  </si>
  <si>
    <t>İşsizlik Sigortası İşveren Payı</t>
  </si>
  <si>
    <t>(TL)</t>
  </si>
  <si>
    <t xml:space="preserve">                        TOPLAM</t>
  </si>
  <si>
    <r>
      <t>Bu</t>
    </r>
    <r>
      <rPr>
        <sz val="10"/>
        <color rgb="FF000000"/>
        <rFont val="Arial"/>
      </rPr>
      <t xml:space="preserve"> formda  beyan edilen bilgilerin defter kayıt ve belgelere uygun olduğunu, bu dönemdeki Aylık Prim ve Hizmet Belgeleri ile mutabık bulunduğunu taahhüt  ederiz.</t>
    </r>
  </si>
  <si>
    <t xml:space="preserve">   </t>
  </si>
  <si>
    <t xml:space="preserve">TARİH :......./....../.........  </t>
  </si>
  <si>
    <t xml:space="preserve">Kuruluş Yetkilisi Adı Soyadı </t>
  </si>
  <si>
    <t xml:space="preserve">SGK İşveren Payı   </t>
  </si>
  <si>
    <t xml:space="preserve">SGK İşveren Payı (*)  </t>
  </si>
  <si>
    <t xml:space="preserve">SGK İşveren Payı  </t>
  </si>
  <si>
    <t>SGK İşveren Payı</t>
  </si>
  <si>
    <t>PERSONEL ORTALAMA AYLIK MALİYET FORMU</t>
  </si>
  <si>
    <t>dönemine aittir</t>
  </si>
  <si>
    <t>G011-B</t>
  </si>
  <si>
    <t>Ocak/ Temmuz</t>
  </si>
  <si>
    <t>Şubat/ Ağustos</t>
  </si>
  <si>
    <t xml:space="preserve">Mart/ </t>
  </si>
  <si>
    <t xml:space="preserve">Nisan/ </t>
  </si>
  <si>
    <t xml:space="preserve">Mayıs/ </t>
  </si>
  <si>
    <t>Haziran/ Aralık</t>
  </si>
  <si>
    <t>Dönemde Çalışılan Toplam Prim Gün Sayısı</t>
  </si>
  <si>
    <t>Dönem Toplam</t>
  </si>
  <si>
    <t>Çalışılan Toplam Ay</t>
  </si>
  <si>
    <t>Ortalama Aylık Maliyet (TL)</t>
  </si>
  <si>
    <t>Eylül</t>
  </si>
  <si>
    <t>Ekim</t>
  </si>
  <si>
    <t>Kasım</t>
  </si>
  <si>
    <t>Maliyeti</t>
  </si>
  <si>
    <t>PrimGün Sayı</t>
  </si>
  <si>
    <t>Toplam Maliyet</t>
  </si>
  <si>
    <r>
      <t>Yetkili İmza</t>
    </r>
    <r>
      <rPr>
        <sz val="11"/>
        <color rgb="FF000000"/>
        <rFont val="Arial"/>
      </rPr>
      <t xml:space="preserve"> Kaşe</t>
    </r>
  </si>
  <si>
    <t>İLGİLİ DÖNEMDE EĞİTİM DURUMUNA GÖRE UYGULANACAK PERSONEL ORTALAMA AYLIK MALİYET FORMU</t>
  </si>
  <si>
    <t xml:space="preserve"> G011-C</t>
  </si>
  <si>
    <t xml:space="preserve">Proje No.                                    </t>
  </si>
  <si>
    <t xml:space="preserve">Proje Adı                                               </t>
  </si>
  <si>
    <t>Kuruluş Tescil Tarihi (Ticaret Sicil Gazetesinde Belirtilen)</t>
  </si>
  <si>
    <t xml:space="preserve">Proje Başvuru Tarihi                         </t>
  </si>
  <si>
    <t>T.C. Kimlik NO</t>
  </si>
  <si>
    <t>Firmada İşe Başlama Tarihi</t>
  </si>
  <si>
    <t>Eğitim Durumu</t>
  </si>
  <si>
    <t>Lisans Mezuniyet Tarihi (*)</t>
  </si>
  <si>
    <t>Lisans Mezuniyet tarihi ile proje başvuru tarihi arasında geçen ay sayısı (*)</t>
  </si>
  <si>
    <t xml:space="preserve">İlgili Dönemde Geçerli Brüt Asgari Ücret  (TL) </t>
  </si>
  <si>
    <t>Brüt Asgari Ücret Katları</t>
  </si>
  <si>
    <r>
      <t xml:space="preserve"> Eğitim Durumuna Göre Personel Ortalama Aylık Maliyeti (TL) </t>
    </r>
    <r>
      <rPr>
        <b/>
        <sz val="9"/>
        <color rgb="FF000000"/>
        <rFont val="Arial"/>
      </rPr>
      <t>[3= 1x2]</t>
    </r>
  </si>
  <si>
    <t xml:space="preserve"> Personelin G011-B Formunda Hesaplanan Ortalama Aylık Maliyeti (TL)        [4]</t>
  </si>
  <si>
    <t xml:space="preserve">İlgili Dönemde Uygulanacak Personel Ortalama Aylık Maliyeti (TL) (**)  </t>
  </si>
  <si>
    <t>(İlgili alana x atınız)</t>
  </si>
  <si>
    <t>Lise ve altı</t>
  </si>
  <si>
    <t>Ön Lisans</t>
  </si>
  <si>
    <t>Lisans</t>
  </si>
  <si>
    <t>Yüksek Lisans</t>
  </si>
  <si>
    <t>Doktora</t>
  </si>
  <si>
    <t>[1]</t>
  </si>
  <si>
    <t>[2]</t>
  </si>
  <si>
    <t xml:space="preserve"> (*) Bu alan lisans diplomasına sahip (lisans, yüksek lisans ve doktora dereceli) tüm personel için doldurulacaktır.</t>
  </si>
  <si>
    <t xml:space="preserve">(**) Bu alana [3] ve [4]’deki değerlerden küçük olan yazılacaktır. Bu alana yazılan değer, G011 formunda Ortalama Aylık Maliyet sütununa aktarılarak dönem içinde desteğe esas alınır. </t>
  </si>
  <si>
    <t>Bu formda beyan edilen proje personeline ilişkin özlük bilgilerinin gerçeği yansıttığını, ilgili personel maliyet tutarlarının ve hesaplamalarının doğru olduğunu taahhüt ederiz.</t>
  </si>
  <si>
    <t>TARİH:......./..../....         Kuruluş yetkilisi Adı Soyadı           Yetkili İmza Kaşe</t>
  </si>
  <si>
    <t xml:space="preserve">Brüt Asgari Ücret Katları </t>
  </si>
  <si>
    <t>PERSONEL GİDERLERİ FORMU</t>
  </si>
  <si>
    <t>G011</t>
  </si>
  <si>
    <t xml:space="preserve">Proje Adı                                                                                                  </t>
  </si>
  <si>
    <t>İş Paketi No/Adı</t>
  </si>
  <si>
    <t>T.C.</t>
  </si>
  <si>
    <t>Adam/Ay Oranı</t>
  </si>
  <si>
    <t>Çalışılan Ay</t>
  </si>
  <si>
    <t>Adam-Ay Değeri</t>
  </si>
  <si>
    <t>Ortalama</t>
  </si>
  <si>
    <t xml:space="preserve">Toplam Maliyet </t>
  </si>
  <si>
    <t xml:space="preserve"> Kimlik No</t>
  </si>
  <si>
    <t>Aylık Maliyet (TL)</t>
  </si>
  <si>
    <t xml:space="preserve">                                                                                                                                 TOPLAM</t>
  </si>
  <si>
    <t>Dönemdeki tüm iş paketlerinde gerçekleşen adam-ay değeri toplamı =</t>
  </si>
  <si>
    <t xml:space="preserve">Bu formda beyan edilen harcama ve giderlere ilişkin mali raporda yer alan belgelerin asıllarının aynısı olduğunu ve asıllarının kuruluşumuzda saklandığını taahhüt ederiz. </t>
  </si>
  <si>
    <t>SEYAHAT GİDERLERİ FORMU</t>
  </si>
  <si>
    <t xml:space="preserve">   G012</t>
  </si>
  <si>
    <t>Projedeki Görevi / Ünvanı</t>
  </si>
  <si>
    <t>Gidilen Yer ve Seyahatin Proje İle İlgisi</t>
  </si>
  <si>
    <t>Belgenin</t>
  </si>
  <si>
    <t>Tutarı TL-KDV'siz</t>
  </si>
  <si>
    <t>Ödenen Tutar TL-KDV'li</t>
  </si>
  <si>
    <t>Tarihi</t>
  </si>
  <si>
    <t>Numarası</t>
  </si>
  <si>
    <t>TOPLAM</t>
  </si>
  <si>
    <t>ALET / TEÇHİZAT /  YAZILIM / YAYIN GİDERLERİ FORMU</t>
  </si>
  <si>
    <t>G013</t>
  </si>
  <si>
    <t xml:space="preserve">Proje Adı                                                                                     </t>
  </si>
  <si>
    <t>Proje Başvurusu M013</t>
  </si>
  <si>
    <t>Alet/Teçhizat/Yazılım/Yayın Adı</t>
  </si>
  <si>
    <t>Adet</t>
  </si>
  <si>
    <t xml:space="preserve">Belgenin </t>
  </si>
  <si>
    <t xml:space="preserve">Tutarı TL-KDV'siz </t>
  </si>
  <si>
    <t>Formundaki</t>
  </si>
  <si>
    <t xml:space="preserve">         TOPLAM</t>
  </si>
  <si>
    <t>AR-GE VE TEST KURULUŞLARINA YAPTIRILAN İŞLER GİDER FORMU</t>
  </si>
  <si>
    <t>G014-A</t>
  </si>
  <si>
    <t>Yurtiçi</t>
  </si>
  <si>
    <t>M014 Formu Sıra no</t>
  </si>
  <si>
    <t xml:space="preserve">Ar-Ge’nin Yaptırıldığı Kuruluş Türü* </t>
  </si>
  <si>
    <t>Kuruluş Adı                         (Üniversite ise, Bölüm, Akademisyen unvan ve adı)</t>
  </si>
  <si>
    <t>Yaptırılan İş**</t>
  </si>
  <si>
    <t>Yaptırılan İşin Açıklaması ve Firma Dışında Yaptırılma Nedenleri</t>
  </si>
  <si>
    <t>Belge Tarihi</t>
  </si>
  <si>
    <t>Belge Numarası</t>
  </si>
  <si>
    <t xml:space="preserve">Tutarı TL-
KDV'siz </t>
  </si>
  <si>
    <t xml:space="preserve">Ödenen Tutar TL-KDV'li </t>
  </si>
  <si>
    <t>*Üniversite, Kamu Araştırma Kurumu, Kamu Test Enstitüsü, Özel Sektör Test Merkezi, KOBİ veya Büyük Firma (Birini Seçiniz)</t>
  </si>
  <si>
    <t>**Bilimsel Danışmanlık, Tasarım, Test/Analiz (Birini Seçiniz)</t>
  </si>
  <si>
    <t>G014-B</t>
  </si>
  <si>
    <t>Yurtdışı</t>
  </si>
  <si>
    <t>HİZMET ALIMLARI GİDER FORMU</t>
  </si>
  <si>
    <t>G015-A</t>
  </si>
  <si>
    <t>M015 Formu Sıra no</t>
  </si>
  <si>
    <t>Kuruluş Türü*</t>
  </si>
  <si>
    <t xml:space="preserve">Kuruluş/Kişi Adı        </t>
  </si>
  <si>
    <t>Yapılan İş**</t>
  </si>
  <si>
    <t>*KOBİ, Büyük firma, üniversite,Konferans/Fuar (Birini Seçiniz)</t>
  </si>
  <si>
    <t>**YMM Rapor Hazırlama, Proje Yazım Hizmeti, Eğitim, Konferans/Fuar, İşçilik, Ara Mamül Üretimi, Kalıp Tasarım ve Üretimi, (Birini Seçiniz)</t>
  </si>
  <si>
    <t>*KOBİ, Büyük firma, üniversite, Konferans/Fuar (Birini Seçiniz)</t>
  </si>
  <si>
    <t>**YMM Rapor Hazırlama, Proje Yazım Hizmeti, Eğitim, Konferans/Fuar İşçilik, Ara Mamül Üretimi, Kalıp Tasarım ve Üretimi, (Birini Seçiniz)</t>
  </si>
  <si>
    <t>G015-B</t>
  </si>
  <si>
    <t>**Eğitim, Konferans/Fuar, İşçilik, Ara Mamül Üretimi, Kalıp Tasarım ve Üretimi, (Birini Seçiniz)</t>
  </si>
  <si>
    <t>*KOBİ, Büyük firma, üniversite (Birini Seçiniz)</t>
  </si>
  <si>
    <t>MALZEME GİDERLERİ FORMU</t>
  </si>
  <si>
    <t xml:space="preserve">                                                                                                                                                                                               </t>
  </si>
  <si>
    <r>
      <t xml:space="preserve">          </t>
    </r>
    <r>
      <rPr>
        <b/>
        <sz val="14"/>
        <color rgb="FF000000"/>
        <rFont val="Arial"/>
      </rPr>
      <t>G016</t>
    </r>
  </si>
  <si>
    <t xml:space="preserve">Proje No </t>
  </si>
  <si>
    <t xml:space="preserve">Proje Adı                                                                                                               </t>
  </si>
  <si>
    <t>Proje Başvurusu M016 Formundaki Sıra No</t>
  </si>
  <si>
    <t>Malzeme Adı ve Açıklama</t>
  </si>
  <si>
    <t>Miktar/Birim</t>
  </si>
  <si>
    <t>Stoktan kullanılan malzeme</t>
  </si>
  <si>
    <t xml:space="preserve">               TOPLAM</t>
  </si>
  <si>
    <t>TARİH :......./....../.........   Kuruluş Yetkilisi Adı Soyadı    Yetkili İmza Kaşe</t>
  </si>
  <si>
    <t>STOKTAN KULLANILAN MALZEME GİDERLERİ FORMU</t>
  </si>
  <si>
    <t>G016-A</t>
  </si>
  <si>
    <t>Proje Başvurusu M016</t>
  </si>
  <si>
    <t>Birim</t>
  </si>
  <si>
    <t>Miktar</t>
  </si>
  <si>
    <t>Birim Fiyatı (TL)</t>
  </si>
  <si>
    <t>Stok Çıkış Tarihi</t>
  </si>
  <si>
    <t>Formundaki Sıra No</t>
  </si>
  <si>
    <t>GENEL TOPLAM</t>
  </si>
  <si>
    <t xml:space="preserve">                                                                          </t>
  </si>
  <si>
    <t>Yukarıda verilen bilgilerin doğru olduğunu, belgelerin asıl ve eklerinin kuruluş merkezimizde saklandığını, ..............stok maliyetlendirme yöntemi kullanılarak birim fiyatlarının belirlendiğini ve toplam tutarın muhasebe kayıtlarına uygunluğunu taahhüt ederiz.</t>
  </si>
  <si>
    <t>TARİH :......./....../.........  Kuruluş Yetkilisi Adı Soyadı    Yetkili İmza Kaşe</t>
  </si>
  <si>
    <t>PROJE DÖNEMSEL TOPLAM GİDERLER TABLOSU</t>
  </si>
  <si>
    <t>G020</t>
  </si>
  <si>
    <t>Gider Kalemleri</t>
  </si>
  <si>
    <t xml:space="preserve">Dönem Gideri </t>
  </si>
  <si>
    <t>Toplam İçindeki Oranı (%)</t>
  </si>
  <si>
    <t>Personel (G011)</t>
  </si>
  <si>
    <t>Seyahat (G012)</t>
  </si>
  <si>
    <t>Alet/Teçhizat/Yazılım/Yayın Alımları (G013)</t>
  </si>
  <si>
    <t>Ar-Ge ve Test Kuruluşlarına Yaptırılan İşler (G014)</t>
  </si>
  <si>
    <t>Hizmet Alımları (G015)</t>
  </si>
  <si>
    <t>Malzeme (G016)</t>
  </si>
  <si>
    <t>Dönem Toplamı</t>
  </si>
  <si>
    <t xml:space="preserve">Projenin bu dönemi gerçekleşen ve beyan edilen harcamaları için TÜBİTAK dışındaki bir kurumdan geri ödemesiz (hibe) destek(AB fonları dahil) alınmıştır. İlgili belgeler ekte sunulmuştur.        </t>
  </si>
  <si>
    <t>Alınan hibe destek tutarı (TL) : ………………</t>
  </si>
  <si>
    <t xml:space="preserve">Projenin bu dönemi gerçekleşen ve beyan edilen harcamaları için TÜBİTAK dışındaki bir kurumdan geri ödemesiz (hibe) destek alınmamıştır.     
</t>
  </si>
  <si>
    <t>TARİH :......./....../.........  Kuruluş Yetkilisi Adı Soyadı            Yetkili İmza Kaşe</t>
  </si>
  <si>
    <t>AR-GE EK DESTEK VE MALİ PERFORMANS BİLGİLERİ FORMU</t>
  </si>
  <si>
    <t>AGY331</t>
  </si>
  <si>
    <t>Yılı(*)</t>
  </si>
  <si>
    <t>Kuruluş Ölçeği</t>
  </si>
  <si>
    <t>BÜYÜK</t>
  </si>
  <si>
    <t>ORTA KOBİ</t>
  </si>
  <si>
    <t xml:space="preserve">KÜÇÜK KOBİ </t>
  </si>
  <si>
    <t xml:space="preserve">MİKROKOBİ  </t>
  </si>
  <si>
    <t>Net Satış Hasılatı</t>
  </si>
  <si>
    <t>TL</t>
  </si>
  <si>
    <t>Yurt Dışı Satış Tutarı ve İhraç Kaydıyla Teslim Tutarı</t>
  </si>
  <si>
    <t>Araştırma ve Geliştirme Giderleri (İlgili Yılın Ayrıntılı Bilançosunda Aktifleştirilen Net Ar-Ge Giderleri ve Gelir Tablosunda Gerçekleşen Ar-Ge Giderleri Toplamı)</t>
  </si>
  <si>
    <t xml:space="preserve">Ar-Ge Gideri/Net Satış Hasılatı </t>
  </si>
  <si>
    <t>%</t>
  </si>
  <si>
    <t>Doktora derecesine sahip personele ilişkin giderlerin toplam tutarı (Bu dönem sunulan G011 Formundaki giderler esas alınmalıdır)</t>
  </si>
  <si>
    <t>(*)Dönemin bulunduğu yıldan bir önceki yıl veya hesap dönemi.</t>
  </si>
  <si>
    <t>Formda beyan edilen bilgilerin doğruluğunu taahhüt ederim.</t>
  </si>
  <si>
    <t>TARİH :......./....../.........     Kuruluş Yetkilisi Adı Soyadı                     Yetkili İmza Kaşe</t>
  </si>
</sst>
</file>

<file path=xl/styles.xml><?xml version="1.0" encoding="utf-8"?>
<styleSheet xmlns="http://schemas.openxmlformats.org/spreadsheetml/2006/main" xmlns:mc="http://schemas.openxmlformats.org/markup-compatibility/2006" xmlns:x14ac="http://schemas.microsoft.com/office/spreadsheetml/2009/9/ac" mc:Ignorable="x14ac">
  <fonts count="32" x14ac:knownFonts="1">
    <font>
      <sz val="11"/>
      <color rgb="FF000000"/>
      <name val="Calibri"/>
    </font>
    <font>
      <b/>
      <sz val="11"/>
      <color rgb="FF000000"/>
      <name val="Arial"/>
    </font>
    <font>
      <b/>
      <sz val="14"/>
      <color rgb="FF000000"/>
      <name val="Arial"/>
    </font>
    <font>
      <sz val="11"/>
      <color rgb="FF000000"/>
      <name val="Arial"/>
    </font>
    <font>
      <b/>
      <sz val="10.5"/>
      <color rgb="FF000000"/>
      <name val="Arial"/>
    </font>
    <font>
      <sz val="9"/>
      <color rgb="FF000000"/>
      <name val="Arial"/>
    </font>
    <font>
      <b/>
      <sz val="9"/>
      <color rgb="FF000000"/>
      <name val="Arial"/>
    </font>
    <font>
      <b/>
      <sz val="11"/>
      <color rgb="FF000000"/>
      <name val="Calibri"/>
    </font>
    <font>
      <b/>
      <sz val="8"/>
      <color rgb="FFFF0000"/>
      <name val="Calibri"/>
    </font>
    <font>
      <b/>
      <i/>
      <sz val="11"/>
      <color rgb="FF000000"/>
      <name val="Arial"/>
    </font>
    <font>
      <sz val="10"/>
      <color rgb="FF000000"/>
      <name val="Times New Roman"/>
    </font>
    <font>
      <sz val="10"/>
      <color rgb="FF000000"/>
      <name val="Calibri"/>
    </font>
    <font>
      <sz val="10"/>
      <color rgb="FF000000"/>
      <name val="Arial"/>
    </font>
    <font>
      <b/>
      <sz val="10"/>
      <color rgb="FF000000"/>
      <name val="Arial"/>
    </font>
    <font>
      <b/>
      <sz val="14"/>
      <color rgb="FF000000"/>
      <name val="Calibri"/>
    </font>
    <font>
      <b/>
      <sz val="12"/>
      <color rgb="FF000000"/>
      <name val="Calibri"/>
    </font>
    <font>
      <sz val="14"/>
      <color rgb="FF000000"/>
      <name val="Calibri"/>
    </font>
    <font>
      <b/>
      <sz val="12"/>
      <color rgb="FF000000"/>
      <name val="Arial"/>
    </font>
    <font>
      <b/>
      <sz val="4"/>
      <color rgb="FF000000"/>
      <name val="Arial"/>
    </font>
    <font>
      <b/>
      <sz val="16"/>
      <color rgb="FF000000"/>
      <name val="Arial"/>
    </font>
    <font>
      <sz val="12"/>
      <color rgb="FFFF0000"/>
      <name val="Arial"/>
    </font>
    <font>
      <sz val="12"/>
      <color rgb="FF000000"/>
      <name val="Arial"/>
    </font>
    <font>
      <sz val="13"/>
      <color rgb="FF000000"/>
      <name val="Arial"/>
    </font>
    <font>
      <b/>
      <sz val="14"/>
      <color rgb="FF000000"/>
      <name val="Times New Roman"/>
    </font>
    <font>
      <b/>
      <sz val="16"/>
      <color rgb="FF0000FF"/>
      <name val="Arial"/>
    </font>
    <font>
      <b/>
      <sz val="14"/>
      <color rgb="FFFF0000"/>
      <name val="Calibri"/>
    </font>
    <font>
      <sz val="11"/>
      <color rgb="FFFF0000"/>
      <name val="Calibri"/>
    </font>
    <font>
      <b/>
      <sz val="22"/>
      <color rgb="FF000000"/>
      <name val="Arial"/>
    </font>
    <font>
      <sz val="9"/>
      <color rgb="FF000000"/>
      <name val="Symbol"/>
    </font>
    <font>
      <u/>
      <sz val="12"/>
      <color rgb="FF000000"/>
      <name val="Arial"/>
    </font>
    <font>
      <b/>
      <u/>
      <sz val="12"/>
      <color rgb="FF000000"/>
      <name val="Arial"/>
    </font>
    <font>
      <i/>
      <sz val="12"/>
      <color rgb="FF000000"/>
      <name val="Arial"/>
    </font>
  </fonts>
  <fills count="8">
    <fill>
      <patternFill patternType="none"/>
    </fill>
    <fill>
      <patternFill patternType="gray125"/>
    </fill>
    <fill>
      <patternFill patternType="none"/>
    </fill>
    <fill>
      <patternFill patternType="solid">
        <fgColor rgb="FF000000"/>
        <bgColor rgb="FF000000"/>
      </patternFill>
    </fill>
    <fill>
      <patternFill patternType="solid">
        <fgColor rgb="FFFFFFFF"/>
        <bgColor rgb="FF000000"/>
      </patternFill>
    </fill>
    <fill>
      <patternFill patternType="solid">
        <fgColor rgb="FFC0C0C0"/>
        <bgColor rgb="FF000000"/>
      </patternFill>
    </fill>
    <fill>
      <patternFill patternType="solid">
        <fgColor rgb="FFFFFF00"/>
        <bgColor rgb="FF000000"/>
      </patternFill>
    </fill>
    <fill>
      <patternFill patternType="solid">
        <fgColor rgb="FF92D050"/>
        <bgColor rgb="FF000000"/>
      </patternFill>
    </fill>
  </fills>
  <borders count="47">
    <border>
      <left/>
      <right/>
      <top/>
      <bottom/>
      <diagonal/>
    </border>
    <border>
      <left style="medium">
        <color rgb="FF000000"/>
      </left>
      <right style="thin">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right style="medium">
        <color rgb="FF000000"/>
      </right>
      <top/>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style="medium">
        <color rgb="FF000000"/>
      </right>
      <top/>
      <bottom style="medium">
        <color rgb="FF000000"/>
      </bottom>
      <diagonal/>
    </border>
    <border>
      <left/>
      <right/>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medium">
        <color rgb="FF000000"/>
      </right>
      <top/>
      <bottom/>
      <diagonal/>
    </border>
    <border>
      <left/>
      <right style="medium">
        <color rgb="FF000000"/>
      </right>
      <top/>
      <bottom style="medium">
        <color rgb="FF000000"/>
      </bottom>
      <diagonal/>
    </border>
    <border>
      <left style="medium">
        <color rgb="FF000000"/>
      </left>
      <right style="thin">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thin">
        <color rgb="FF000000"/>
      </left>
      <right/>
      <top style="thin">
        <color rgb="FF000000"/>
      </top>
      <bottom style="thin">
        <color rgb="FF000000"/>
      </bottom>
      <diagonal/>
    </border>
    <border>
      <left/>
      <right style="medium">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style="thin">
        <color rgb="FF000000"/>
      </right>
      <top style="medium">
        <color rgb="FF000000"/>
      </top>
      <bottom style="medium">
        <color rgb="FF000000"/>
      </bottom>
      <diagonal/>
    </border>
    <border>
      <left/>
      <right style="medium">
        <color rgb="FF000000"/>
      </right>
      <top style="medium">
        <color rgb="FF000000"/>
      </top>
      <bottom/>
      <diagonal/>
    </border>
    <border>
      <left style="thin">
        <color rgb="FF000000"/>
      </left>
      <right style="medium">
        <color rgb="FF000000"/>
      </right>
      <top style="medium">
        <color rgb="FF000000"/>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rgb="FF000000"/>
      </left>
      <right/>
      <top style="medium">
        <color rgb="FF000000"/>
      </top>
      <bottom/>
      <diagonal/>
    </border>
    <border>
      <left/>
      <right style="thin">
        <color rgb="FF000000"/>
      </right>
      <top style="thin">
        <color rgb="FF000000"/>
      </top>
      <bottom style="thin">
        <color rgb="FF000000"/>
      </bottom>
      <diagonal/>
    </border>
    <border>
      <left/>
      <right style="medium">
        <color rgb="FF000000"/>
      </right>
      <top style="thin">
        <color rgb="FF000000"/>
      </top>
      <bottom style="thin">
        <color rgb="FF000000"/>
      </bottom>
      <diagonal/>
    </border>
    <border>
      <left style="thin">
        <color rgb="FF000000"/>
      </left>
      <right/>
      <top style="thin">
        <color rgb="FF000000"/>
      </top>
      <bottom style="medium">
        <color rgb="FF000000"/>
      </bottom>
      <diagonal/>
    </border>
    <border>
      <left/>
      <right/>
      <top style="thin">
        <color rgb="FF000000"/>
      </top>
      <bottom style="thin">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diagonal/>
    </border>
    <border>
      <left style="medium">
        <color rgb="FF000000"/>
      </left>
      <right/>
      <top/>
      <bottom style="medium">
        <color rgb="FF000000"/>
      </bottom>
      <diagonal/>
    </border>
    <border>
      <left style="thin">
        <color rgb="FF000000"/>
      </left>
      <right/>
      <top style="medium">
        <color rgb="FF000000"/>
      </top>
      <bottom style="medium">
        <color rgb="FF000000"/>
      </bottom>
      <diagonal/>
    </border>
    <border>
      <left/>
      <right style="thin">
        <color rgb="FF000000"/>
      </right>
      <top style="medium">
        <color rgb="FF000000"/>
      </top>
      <bottom style="medium">
        <color rgb="FF000000"/>
      </bottom>
      <diagonal/>
    </border>
    <border>
      <left/>
      <right/>
      <top style="medium">
        <color rgb="FF000000"/>
      </top>
      <bottom style="thin">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diagonal/>
    </border>
    <border>
      <left/>
      <right style="thin">
        <color rgb="FF000000"/>
      </right>
      <top style="medium">
        <color rgb="FF000000"/>
      </top>
      <bottom style="thin">
        <color rgb="FF000000"/>
      </bottom>
      <diagonal/>
    </border>
  </borders>
  <cellStyleXfs count="1">
    <xf numFmtId="0" fontId="0" fillId="0" borderId="0"/>
  </cellStyleXfs>
  <cellXfs count="550">
    <xf numFmtId="0" fontId="0" fillId="2" borderId="0" xfId="0" applyFill="1" applyProtection="1"/>
    <xf numFmtId="0" fontId="1" fillId="2" borderId="1" xfId="0" applyFont="1" applyFill="1" applyBorder="1" applyAlignment="1" applyProtection="1">
      <alignment horizontal="center" wrapText="1"/>
      <protection locked="0"/>
    </xf>
    <xf numFmtId="0" fontId="1" fillId="2" borderId="2" xfId="0" applyFont="1" applyFill="1" applyBorder="1" applyAlignment="1" applyProtection="1">
      <alignment horizontal="center" wrapText="1"/>
      <protection locked="0"/>
    </xf>
    <xf numFmtId="0" fontId="0" fillId="2" borderId="0" xfId="0" applyFill="1" applyProtection="1">
      <protection locked="0"/>
    </xf>
    <xf numFmtId="0" fontId="2" fillId="2" borderId="0" xfId="0" applyFont="1" applyFill="1" applyAlignment="1" applyProtection="1">
      <alignment horizontal="center"/>
      <protection locked="0"/>
    </xf>
    <xf numFmtId="0" fontId="1" fillId="2" borderId="3" xfId="0" applyFont="1" applyFill="1" applyBorder="1" applyAlignment="1" applyProtection="1">
      <alignment horizontal="center" wrapText="1"/>
      <protection locked="0"/>
    </xf>
    <xf numFmtId="0" fontId="1" fillId="2" borderId="4" xfId="0" applyFont="1" applyFill="1" applyBorder="1" applyAlignment="1" applyProtection="1">
      <alignment horizontal="center" wrapText="1"/>
      <protection locked="0"/>
    </xf>
    <xf numFmtId="3" fontId="3" fillId="2" borderId="5" xfId="0" applyNumberFormat="1" applyFont="1" applyFill="1" applyBorder="1" applyAlignment="1" applyProtection="1">
      <alignment horizontal="center" wrapText="1"/>
    </xf>
    <xf numFmtId="4" fontId="3" fillId="2" borderId="6" xfId="0" applyNumberFormat="1" applyFont="1" applyFill="1" applyBorder="1" applyAlignment="1" applyProtection="1">
      <alignment horizontal="center" wrapText="1"/>
    </xf>
    <xf numFmtId="4" fontId="3" fillId="2" borderId="7" xfId="0" applyNumberFormat="1" applyFont="1" applyFill="1" applyBorder="1" applyAlignment="1" applyProtection="1">
      <alignment horizontal="center" wrapText="1"/>
    </xf>
    <xf numFmtId="0" fontId="2" fillId="2" borderId="0" xfId="0" applyFont="1" applyFill="1" applyAlignment="1" applyProtection="1">
      <alignment horizontal="right"/>
      <protection locked="0"/>
    </xf>
    <xf numFmtId="0" fontId="4" fillId="2" borderId="4" xfId="0" applyFont="1" applyFill="1" applyBorder="1" applyAlignment="1" applyProtection="1">
      <alignment horizontal="center" wrapText="1"/>
      <protection locked="0"/>
    </xf>
    <xf numFmtId="0" fontId="4" fillId="2" borderId="4" xfId="0" applyFont="1" applyFill="1" applyBorder="1" applyAlignment="1" applyProtection="1">
      <alignment wrapText="1"/>
      <protection locked="0"/>
    </xf>
    <xf numFmtId="0" fontId="0" fillId="2" borderId="4" xfId="0" applyFill="1" applyBorder="1" applyAlignment="1" applyProtection="1">
      <alignment wrapText="1"/>
      <protection locked="0"/>
    </xf>
    <xf numFmtId="0" fontId="1" fillId="2" borderId="1" xfId="0" applyFont="1" applyFill="1" applyBorder="1" applyAlignment="1" applyProtection="1">
      <alignment horizontal="center" wrapText="1"/>
      <protection locked="0"/>
    </xf>
    <xf numFmtId="0" fontId="1" fillId="2" borderId="2" xfId="0" applyFont="1" applyFill="1" applyBorder="1" applyAlignment="1" applyProtection="1">
      <alignment horizontal="center" wrapText="1"/>
      <protection locked="0"/>
    </xf>
    <xf numFmtId="0" fontId="1" fillId="2" borderId="5" xfId="0" applyFont="1" applyFill="1" applyBorder="1" applyAlignment="1" applyProtection="1">
      <alignment horizontal="center" wrapText="1"/>
      <protection locked="0"/>
    </xf>
    <xf numFmtId="0" fontId="5" fillId="2" borderId="8" xfId="0" applyFont="1" applyFill="1" applyBorder="1" applyAlignment="1" applyProtection="1">
      <alignment horizontal="center" textRotation="90"/>
      <protection locked="0"/>
    </xf>
    <xf numFmtId="0" fontId="5" fillId="2" borderId="8" xfId="0" applyFont="1" applyFill="1" applyBorder="1" applyAlignment="1" applyProtection="1">
      <alignment horizontal="center" textRotation="90" wrapText="1"/>
      <protection locked="0"/>
    </xf>
    <xf numFmtId="0" fontId="6" fillId="2" borderId="1" xfId="0" applyFont="1" applyFill="1" applyBorder="1" applyAlignment="1" applyProtection="1">
      <alignment horizontal="center"/>
      <protection locked="0"/>
    </xf>
    <xf numFmtId="14" fontId="5" fillId="2" borderId="9" xfId="0" applyNumberFormat="1" applyFont="1" applyFill="1" applyBorder="1" applyProtection="1">
      <protection locked="0"/>
    </xf>
    <xf numFmtId="49" fontId="5" fillId="2" borderId="9" xfId="0" applyNumberFormat="1" applyFont="1" applyFill="1" applyBorder="1" applyAlignment="1" applyProtection="1">
      <alignment horizontal="center"/>
      <protection locked="0"/>
    </xf>
    <xf numFmtId="14" fontId="5" fillId="2" borderId="9" xfId="0" applyNumberFormat="1" applyFont="1" applyFill="1" applyBorder="1" applyAlignment="1" applyProtection="1">
      <alignment horizontal="center"/>
      <protection locked="0"/>
    </xf>
    <xf numFmtId="0" fontId="6" fillId="2" borderId="2" xfId="0" applyFont="1" applyFill="1" applyBorder="1" applyAlignment="1" applyProtection="1">
      <alignment horizontal="center"/>
      <protection locked="0"/>
    </xf>
    <xf numFmtId="14" fontId="5" fillId="2" borderId="10" xfId="0" applyNumberFormat="1" applyFont="1" applyFill="1" applyBorder="1" applyProtection="1">
      <protection locked="0"/>
    </xf>
    <xf numFmtId="49" fontId="5" fillId="2" borderId="10" xfId="0" applyNumberFormat="1" applyFont="1" applyFill="1" applyBorder="1" applyAlignment="1" applyProtection="1">
      <alignment horizontal="center"/>
      <protection locked="0"/>
    </xf>
    <xf numFmtId="14" fontId="5" fillId="2" borderId="10" xfId="0" applyNumberFormat="1" applyFont="1" applyFill="1" applyBorder="1" applyAlignment="1" applyProtection="1">
      <alignment horizontal="center"/>
      <protection locked="0"/>
    </xf>
    <xf numFmtId="0" fontId="6" fillId="2" borderId="5" xfId="0" applyFont="1" applyFill="1" applyBorder="1" applyAlignment="1" applyProtection="1">
      <alignment horizontal="center"/>
      <protection locked="0"/>
    </xf>
    <xf numFmtId="14" fontId="5" fillId="2" borderId="6" xfId="0" applyNumberFormat="1" applyFont="1" applyFill="1" applyBorder="1" applyProtection="1">
      <protection locked="0"/>
    </xf>
    <xf numFmtId="49" fontId="5" fillId="2" borderId="6" xfId="0" applyNumberFormat="1" applyFont="1" applyFill="1" applyBorder="1" applyAlignment="1" applyProtection="1">
      <alignment horizontal="center"/>
      <protection locked="0"/>
    </xf>
    <xf numFmtId="14" fontId="5" fillId="2" borderId="6" xfId="0" applyNumberFormat="1" applyFont="1" applyFill="1" applyBorder="1" applyAlignment="1" applyProtection="1">
      <alignment horizontal="center"/>
      <protection locked="0"/>
    </xf>
    <xf numFmtId="4" fontId="1" fillId="3" borderId="6" xfId="0" applyNumberFormat="1" applyFont="1" applyFill="1" applyBorder="1" applyAlignment="1" applyProtection="1">
      <alignment horizontal="center" vertical="top" wrapText="1"/>
      <protection locked="0"/>
    </xf>
    <xf numFmtId="4" fontId="1" fillId="2" borderId="11" xfId="0" applyNumberFormat="1" applyFont="1" applyFill="1" applyBorder="1" applyAlignment="1" applyProtection="1">
      <alignment vertical="top" wrapText="1"/>
      <protection locked="0"/>
    </xf>
    <xf numFmtId="0" fontId="1" fillId="2" borderId="12" xfId="0" applyFont="1" applyFill="1" applyBorder="1" applyAlignment="1" applyProtection="1">
      <alignment vertical="top" wrapText="1"/>
      <protection locked="0"/>
    </xf>
    <xf numFmtId="4" fontId="1" fillId="2" borderId="6" xfId="0" applyNumberFormat="1" applyFont="1" applyFill="1" applyBorder="1" applyAlignment="1" applyProtection="1">
      <alignment horizontal="right" wrapText="1"/>
    </xf>
    <xf numFmtId="4" fontId="1" fillId="2" borderId="13" xfId="0" applyNumberFormat="1" applyFont="1" applyFill="1" applyBorder="1" applyAlignment="1" applyProtection="1">
      <alignment horizontal="right" wrapText="1"/>
    </xf>
    <xf numFmtId="0" fontId="7" fillId="2" borderId="14" xfId="0" applyFont="1" applyFill="1" applyBorder="1" applyAlignment="1" applyProtection="1">
      <alignment horizontal="center" wrapText="1"/>
      <protection locked="0"/>
    </xf>
    <xf numFmtId="0" fontId="8" fillId="2" borderId="0" xfId="0" applyFont="1" applyFill="1" applyProtection="1">
      <protection locked="0"/>
    </xf>
    <xf numFmtId="0" fontId="8" fillId="2" borderId="0" xfId="0" applyFont="1" applyFill="1" applyProtection="1"/>
    <xf numFmtId="4" fontId="1" fillId="2" borderId="12" xfId="0" applyNumberFormat="1" applyFont="1" applyFill="1" applyBorder="1" applyAlignment="1" applyProtection="1">
      <alignment horizontal="center" wrapText="1"/>
    </xf>
    <xf numFmtId="0" fontId="1" fillId="2" borderId="8" xfId="0" applyFont="1" applyFill="1" applyBorder="1" applyAlignment="1" applyProtection="1">
      <alignment horizontal="right" wrapText="1"/>
      <protection locked="0"/>
    </xf>
    <xf numFmtId="4" fontId="3" fillId="2" borderId="15" xfId="0" applyNumberFormat="1" applyFont="1" applyFill="1" applyBorder="1" applyAlignment="1" applyProtection="1">
      <alignment horizontal="right" wrapText="1"/>
    </xf>
    <xf numFmtId="0" fontId="2" fillId="2" borderId="0" xfId="0" applyFont="1" applyFill="1" applyAlignment="1" applyProtection="1">
      <alignment horizontal="right"/>
      <protection locked="0"/>
    </xf>
    <xf numFmtId="0" fontId="1" fillId="2" borderId="3" xfId="0" applyFont="1" applyFill="1" applyBorder="1" applyAlignment="1" applyProtection="1">
      <alignment wrapText="1"/>
      <protection locked="0"/>
    </xf>
    <xf numFmtId="0" fontId="1" fillId="2" borderId="11" xfId="0" applyFont="1" applyFill="1" applyBorder="1" applyAlignment="1" applyProtection="1">
      <alignment wrapText="1"/>
      <protection locked="0"/>
    </xf>
    <xf numFmtId="0" fontId="9" fillId="2" borderId="0" xfId="0" applyFont="1" applyFill="1" applyAlignment="1" applyProtection="1">
      <alignment horizontal="center" wrapText="1"/>
      <protection locked="0"/>
    </xf>
    <xf numFmtId="0" fontId="10" fillId="2" borderId="0" xfId="0" applyFont="1" applyFill="1" applyAlignment="1" applyProtection="1">
      <alignment wrapText="1"/>
      <protection locked="0"/>
    </xf>
    <xf numFmtId="0" fontId="9" fillId="2" borderId="0" xfId="0" applyFont="1" applyFill="1" applyProtection="1">
      <protection locked="0"/>
    </xf>
    <xf numFmtId="4" fontId="3" fillId="2" borderId="3" xfId="0" applyNumberFormat="1" applyFont="1" applyFill="1" applyBorder="1" applyAlignment="1" applyProtection="1">
      <alignment horizontal="right" wrapText="1"/>
    </xf>
    <xf numFmtId="4" fontId="3" fillId="2" borderId="15" xfId="0" applyNumberFormat="1" applyFont="1" applyFill="1" applyBorder="1" applyAlignment="1" applyProtection="1">
      <alignment horizontal="right" wrapText="1"/>
      <protection locked="0"/>
    </xf>
    <xf numFmtId="0" fontId="3" fillId="2" borderId="0" xfId="0" applyFont="1" applyFill="1" applyProtection="1">
      <protection locked="0"/>
    </xf>
    <xf numFmtId="0" fontId="3" fillId="2" borderId="0" xfId="0" applyFont="1" applyFill="1" applyProtection="1">
      <protection locked="0"/>
    </xf>
    <xf numFmtId="0" fontId="1" fillId="2" borderId="0" xfId="0" applyFont="1" applyFill="1" applyAlignment="1" applyProtection="1">
      <alignment horizontal="right"/>
      <protection locked="0"/>
    </xf>
    <xf numFmtId="0" fontId="1" fillId="2" borderId="3" xfId="0" applyFont="1" applyFill="1" applyBorder="1" applyAlignment="1" applyProtection="1">
      <alignment wrapText="1"/>
      <protection locked="0"/>
    </xf>
    <xf numFmtId="0" fontId="1" fillId="2" borderId="11" xfId="0" applyFont="1" applyFill="1" applyBorder="1" applyAlignment="1" applyProtection="1">
      <alignment wrapText="1"/>
      <protection locked="0"/>
    </xf>
    <xf numFmtId="0" fontId="1" fillId="2" borderId="0" xfId="0" applyFont="1" applyFill="1" applyProtection="1">
      <protection locked="0"/>
    </xf>
    <xf numFmtId="0" fontId="0" fillId="2" borderId="0" xfId="0" applyFill="1" applyAlignment="1" applyProtection="1">
      <alignment wrapText="1"/>
      <protection locked="0"/>
    </xf>
    <xf numFmtId="0" fontId="3" fillId="2" borderId="0" xfId="0" applyFont="1" applyFill="1" applyAlignment="1" applyProtection="1">
      <alignment horizontal="right" indent="15"/>
      <protection locked="0"/>
    </xf>
    <xf numFmtId="0" fontId="3" fillId="2" borderId="0" xfId="0" applyFont="1" applyFill="1" applyAlignment="1" applyProtection="1">
      <alignment horizontal="right" indent="15"/>
      <protection locked="0"/>
    </xf>
    <xf numFmtId="3" fontId="3" fillId="2" borderId="0" xfId="0" applyNumberFormat="1" applyFont="1" applyFill="1" applyAlignment="1" applyProtection="1">
      <alignment horizontal="center" wrapText="1"/>
      <protection locked="0"/>
    </xf>
    <xf numFmtId="4" fontId="3" fillId="2" borderId="0" xfId="0" applyNumberFormat="1" applyFont="1" applyFill="1" applyAlignment="1" applyProtection="1">
      <alignment horizontal="center" wrapText="1"/>
      <protection locked="0"/>
    </xf>
    <xf numFmtId="4" fontId="0" fillId="2" borderId="0" xfId="0" applyNumberFormat="1" applyFill="1" applyProtection="1">
      <protection locked="0"/>
    </xf>
    <xf numFmtId="4" fontId="3" fillId="4" borderId="15" xfId="0" applyNumberFormat="1" applyFont="1" applyFill="1" applyBorder="1" applyAlignment="1" applyProtection="1">
      <alignment horizontal="right" wrapText="1"/>
      <protection locked="0"/>
    </xf>
    <xf numFmtId="0" fontId="1" fillId="2" borderId="16" xfId="0" applyFont="1" applyFill="1" applyBorder="1" applyAlignment="1" applyProtection="1">
      <alignment horizontal="center" wrapText="1"/>
      <protection locked="0"/>
    </xf>
    <xf numFmtId="0" fontId="1" fillId="2" borderId="0" xfId="0" applyFont="1" applyFill="1" applyAlignment="1" applyProtection="1">
      <alignment horizontal="center"/>
      <protection locked="0"/>
    </xf>
    <xf numFmtId="4" fontId="1" fillId="2" borderId="15" xfId="0" applyNumberFormat="1" applyFont="1" applyFill="1" applyBorder="1" applyAlignment="1" applyProtection="1">
      <alignment vertical="top" wrapText="1"/>
    </xf>
    <xf numFmtId="0" fontId="1" fillId="2" borderId="0" xfId="0" applyFont="1" applyFill="1" applyAlignment="1" applyProtection="1">
      <alignment horizontal="center"/>
      <protection locked="0"/>
    </xf>
    <xf numFmtId="0" fontId="1" fillId="2" borderId="15" xfId="0" applyFont="1" applyFill="1" applyBorder="1" applyAlignment="1" applyProtection="1">
      <alignment vertical="top" wrapText="1"/>
      <protection locked="0"/>
    </xf>
    <xf numFmtId="0" fontId="1" fillId="2" borderId="0" xfId="0" applyFont="1" applyFill="1" applyProtection="1">
      <protection locked="0"/>
    </xf>
    <xf numFmtId="0" fontId="1" fillId="2" borderId="0" xfId="0" applyFont="1" applyFill="1" applyAlignment="1" applyProtection="1">
      <alignment horizontal="center"/>
    </xf>
    <xf numFmtId="0" fontId="1" fillId="2" borderId="0" xfId="0" applyFont="1" applyFill="1" applyProtection="1">
      <protection locked="0"/>
    </xf>
    <xf numFmtId="0" fontId="1" fillId="2" borderId="0" xfId="0" applyFont="1" applyFill="1" applyAlignment="1" applyProtection="1">
      <alignment horizontal="right"/>
    </xf>
    <xf numFmtId="0" fontId="1" fillId="2" borderId="0" xfId="0" applyFont="1" applyFill="1" applyProtection="1"/>
    <xf numFmtId="0" fontId="1" fillId="2" borderId="0" xfId="0" applyFont="1" applyFill="1" applyAlignment="1" applyProtection="1">
      <alignment horizontal="right"/>
    </xf>
    <xf numFmtId="0" fontId="3" fillId="2" borderId="0" xfId="0" applyFont="1" applyFill="1" applyAlignment="1" applyProtection="1">
      <alignment horizontal="center"/>
      <protection locked="0"/>
    </xf>
    <xf numFmtId="0" fontId="5" fillId="2" borderId="0" xfId="0" applyFont="1" applyFill="1" applyProtection="1">
      <protection locked="0"/>
    </xf>
    <xf numFmtId="0" fontId="1" fillId="2" borderId="0" xfId="0" applyFont="1" applyFill="1" applyAlignment="1" applyProtection="1">
      <alignment horizontal="right"/>
    </xf>
    <xf numFmtId="0" fontId="1" fillId="2" borderId="0" xfId="0" applyFont="1" applyFill="1" applyProtection="1">
      <protection locked="0"/>
    </xf>
    <xf numFmtId="49" fontId="1" fillId="2" borderId="0" xfId="0" applyNumberFormat="1" applyFont="1" applyFill="1" applyAlignment="1" applyProtection="1">
      <alignment horizontal="right"/>
    </xf>
    <xf numFmtId="0" fontId="3" fillId="2" borderId="0" xfId="0" applyFont="1" applyFill="1" applyAlignment="1" applyProtection="1">
      <alignment horizontal="left"/>
      <protection locked="0"/>
    </xf>
    <xf numFmtId="0" fontId="0" fillId="2" borderId="0" xfId="0" applyFill="1" applyAlignment="1" applyProtection="1">
      <alignment horizontal="left"/>
      <protection locked="0"/>
    </xf>
    <xf numFmtId="0" fontId="3" fillId="2" borderId="0" xfId="0" applyFont="1" applyFill="1" applyAlignment="1" applyProtection="1">
      <alignment horizontal="left"/>
      <protection locked="0"/>
    </xf>
    <xf numFmtId="0" fontId="1" fillId="2" borderId="8" xfId="0" applyFont="1" applyFill="1" applyBorder="1" applyAlignment="1" applyProtection="1">
      <alignment horizontal="center" wrapText="1"/>
      <protection locked="0"/>
    </xf>
    <xf numFmtId="0" fontId="1" fillId="2" borderId="5" xfId="0" applyFont="1" applyFill="1" applyBorder="1" applyAlignment="1" applyProtection="1">
      <alignment horizontal="center" wrapText="1"/>
      <protection locked="0"/>
    </xf>
    <xf numFmtId="0" fontId="5" fillId="2" borderId="0" xfId="0" applyFont="1" applyFill="1" applyAlignment="1" applyProtection="1">
      <alignment horizontal="justify"/>
      <protection locked="0"/>
    </xf>
    <xf numFmtId="0" fontId="1" fillId="2" borderId="17" xfId="0" applyFont="1" applyFill="1" applyBorder="1" applyAlignment="1" applyProtection="1">
      <alignment horizontal="center" wrapText="1"/>
      <protection locked="0"/>
    </xf>
    <xf numFmtId="0" fontId="3" fillId="2" borderId="8" xfId="0" applyFont="1" applyFill="1" applyBorder="1" applyAlignment="1" applyProtection="1">
      <alignment horizontal="right" wrapText="1"/>
      <protection locked="0"/>
    </xf>
    <xf numFmtId="0" fontId="1" fillId="2" borderId="0" xfId="0" applyFont="1" applyFill="1" applyAlignment="1" applyProtection="1">
      <alignment horizontal="center" wrapText="1"/>
      <protection locked="0"/>
    </xf>
    <xf numFmtId="0" fontId="1" fillId="2" borderId="8" xfId="0" applyFont="1" applyFill="1" applyBorder="1" applyAlignment="1" applyProtection="1">
      <alignment horizontal="center" wrapText="1"/>
      <protection locked="0"/>
    </xf>
    <xf numFmtId="0" fontId="3" fillId="2" borderId="0" xfId="0" applyFont="1" applyFill="1" applyAlignment="1" applyProtection="1">
      <alignment horizontal="center"/>
      <protection locked="0"/>
    </xf>
    <xf numFmtId="0" fontId="3" fillId="2" borderId="0" xfId="0" applyFont="1" applyFill="1" applyAlignment="1" applyProtection="1">
      <alignment wrapText="1"/>
      <protection locked="0"/>
    </xf>
    <xf numFmtId="0" fontId="1" fillId="2" borderId="15" xfId="0" applyFont="1" applyFill="1" applyBorder="1" applyAlignment="1" applyProtection="1">
      <alignment horizontal="center" wrapText="1"/>
      <protection locked="0"/>
    </xf>
    <xf numFmtId="0" fontId="1" fillId="2" borderId="11" xfId="0" applyFont="1" applyFill="1" applyBorder="1" applyAlignment="1" applyProtection="1">
      <alignment horizontal="center" wrapText="1"/>
      <protection locked="0"/>
    </xf>
    <xf numFmtId="4" fontId="3" fillId="2" borderId="11" xfId="0" applyNumberFormat="1" applyFont="1" applyFill="1" applyBorder="1" applyAlignment="1" applyProtection="1">
      <alignment horizontal="right" wrapText="1"/>
    </xf>
    <xf numFmtId="0" fontId="11" fillId="2" borderId="18" xfId="0" applyFont="1" applyFill="1" applyBorder="1" applyAlignment="1" applyProtection="1">
      <alignment horizontal="center"/>
    </xf>
    <xf numFmtId="3" fontId="12" fillId="2" borderId="1" xfId="0" applyNumberFormat="1" applyFont="1" applyFill="1" applyBorder="1" applyAlignment="1" applyProtection="1">
      <alignment horizontal="center" wrapText="1"/>
      <protection locked="0"/>
    </xf>
    <xf numFmtId="4" fontId="12" fillId="2" borderId="9" xfId="0" applyNumberFormat="1" applyFont="1" applyFill="1" applyBorder="1" applyAlignment="1" applyProtection="1">
      <alignment horizontal="center" wrapText="1"/>
      <protection locked="0"/>
    </xf>
    <xf numFmtId="4" fontId="12" fillId="2" borderId="19" xfId="0" applyNumberFormat="1" applyFont="1" applyFill="1" applyBorder="1" applyAlignment="1" applyProtection="1">
      <alignment horizontal="center" wrapText="1"/>
    </xf>
    <xf numFmtId="3" fontId="12" fillId="2" borderId="2" xfId="0" applyNumberFormat="1" applyFont="1" applyFill="1" applyBorder="1" applyAlignment="1" applyProtection="1">
      <alignment horizontal="center" wrapText="1"/>
      <protection locked="0"/>
    </xf>
    <xf numFmtId="0" fontId="11" fillId="2" borderId="20" xfId="0" applyFont="1" applyFill="1" applyBorder="1" applyAlignment="1" applyProtection="1">
      <alignment horizontal="center"/>
    </xf>
    <xf numFmtId="4" fontId="12" fillId="2" borderId="10" xfId="0" applyNumberFormat="1" applyFont="1" applyFill="1" applyBorder="1" applyAlignment="1" applyProtection="1">
      <alignment horizontal="center" wrapText="1"/>
      <protection locked="0"/>
    </xf>
    <xf numFmtId="0" fontId="12" fillId="2" borderId="20" xfId="0" applyFont="1" applyFill="1" applyBorder="1" applyAlignment="1" applyProtection="1">
      <alignment horizontal="center"/>
    </xf>
    <xf numFmtId="3" fontId="12" fillId="2" borderId="1" xfId="0" applyNumberFormat="1" applyFont="1" applyFill="1" applyBorder="1" applyAlignment="1" applyProtection="1">
      <alignment horizontal="center" wrapText="1"/>
      <protection locked="0"/>
    </xf>
    <xf numFmtId="4" fontId="12" fillId="2" borderId="9" xfId="0" applyNumberFormat="1" applyFont="1" applyFill="1" applyBorder="1" applyAlignment="1" applyProtection="1">
      <alignment horizontal="center" wrapText="1"/>
      <protection locked="0"/>
    </xf>
    <xf numFmtId="4" fontId="12" fillId="2" borderId="19" xfId="0" applyNumberFormat="1" applyFont="1" applyFill="1" applyBorder="1" applyAlignment="1" applyProtection="1">
      <alignment horizontal="center" wrapText="1"/>
    </xf>
    <xf numFmtId="3" fontId="12" fillId="2" borderId="2" xfId="0" applyNumberFormat="1" applyFont="1" applyFill="1" applyBorder="1" applyAlignment="1" applyProtection="1">
      <alignment horizontal="center" wrapText="1"/>
      <protection locked="0"/>
    </xf>
    <xf numFmtId="0" fontId="12" fillId="2" borderId="18" xfId="0" applyFont="1" applyFill="1" applyBorder="1" applyAlignment="1" applyProtection="1">
      <alignment horizontal="center"/>
    </xf>
    <xf numFmtId="0" fontId="12" fillId="2" borderId="0" xfId="0" applyFont="1" applyFill="1" applyAlignment="1" applyProtection="1">
      <alignment wrapText="1"/>
      <protection locked="0"/>
    </xf>
    <xf numFmtId="4" fontId="13" fillId="2" borderId="9" xfId="0" applyNumberFormat="1" applyFont="1" applyFill="1" applyBorder="1" applyAlignment="1" applyProtection="1">
      <alignment horizontal="right" wrapText="1"/>
      <protection locked="0"/>
    </xf>
    <xf numFmtId="4" fontId="13" fillId="2" borderId="10" xfId="0" applyNumberFormat="1" applyFont="1" applyFill="1" applyBorder="1" applyAlignment="1" applyProtection="1">
      <alignment horizontal="right" vertical="top" wrapText="1"/>
    </xf>
    <xf numFmtId="4" fontId="13" fillId="2" borderId="9" xfId="0" applyNumberFormat="1" applyFont="1" applyFill="1" applyBorder="1" applyAlignment="1" applyProtection="1">
      <alignment horizontal="right" wrapText="1"/>
    </xf>
    <xf numFmtId="4" fontId="13" fillId="2" borderId="21" xfId="0" applyNumberFormat="1" applyFont="1" applyFill="1" applyBorder="1" applyAlignment="1" applyProtection="1">
      <alignment horizontal="right" wrapText="1"/>
    </xf>
    <xf numFmtId="4" fontId="13" fillId="2" borderId="10" xfId="0" applyNumberFormat="1" applyFont="1" applyFill="1" applyBorder="1" applyAlignment="1" applyProtection="1">
      <alignment horizontal="right" wrapText="1"/>
      <protection locked="0"/>
    </xf>
    <xf numFmtId="0" fontId="12" fillId="2" borderId="9" xfId="0" applyFont="1" applyFill="1" applyBorder="1" applyAlignment="1" applyProtection="1">
      <alignment horizontal="center"/>
      <protection locked="0"/>
    </xf>
    <xf numFmtId="0" fontId="12" fillId="2" borderId="9" xfId="0" applyFont="1" applyFill="1" applyBorder="1" applyAlignment="1" applyProtection="1">
      <alignment horizontal="center" wrapText="1"/>
      <protection locked="0"/>
    </xf>
    <xf numFmtId="0" fontId="13" fillId="2" borderId="9" xfId="0" applyFont="1" applyFill="1" applyBorder="1" applyAlignment="1" applyProtection="1">
      <alignment horizontal="center" wrapText="1"/>
      <protection locked="0"/>
    </xf>
    <xf numFmtId="14" fontId="13" fillId="2" borderId="9" xfId="0" applyNumberFormat="1" applyFont="1" applyFill="1" applyBorder="1" applyAlignment="1" applyProtection="1">
      <alignment horizontal="center" wrapText="1"/>
      <protection locked="0"/>
    </xf>
    <xf numFmtId="0" fontId="13" fillId="2" borderId="9" xfId="0" applyFont="1" applyFill="1" applyBorder="1" applyAlignment="1" applyProtection="1">
      <alignment horizontal="center" wrapText="1"/>
      <protection locked="0"/>
    </xf>
    <xf numFmtId="0" fontId="12" fillId="2" borderId="10" xfId="0" applyFont="1" applyFill="1" applyBorder="1" applyAlignment="1" applyProtection="1">
      <alignment horizontal="center"/>
      <protection locked="0"/>
    </xf>
    <xf numFmtId="0" fontId="13" fillId="2" borderId="10" xfId="0" applyFont="1" applyFill="1" applyBorder="1" applyAlignment="1" applyProtection="1">
      <alignment horizontal="center" wrapText="1"/>
      <protection locked="0"/>
    </xf>
    <xf numFmtId="0" fontId="13" fillId="2" borderId="10" xfId="0" applyFont="1" applyFill="1" applyBorder="1" applyAlignment="1" applyProtection="1">
      <alignment horizontal="center" wrapText="1"/>
      <protection locked="0"/>
    </xf>
    <xf numFmtId="49" fontId="12" fillId="2" borderId="10" xfId="0" applyNumberFormat="1" applyFont="1" applyFill="1" applyBorder="1" applyAlignment="1" applyProtection="1">
      <alignment horizontal="center" wrapText="1"/>
      <protection locked="0"/>
    </xf>
    <xf numFmtId="0" fontId="12" fillId="2" borderId="6" xfId="0" applyFont="1" applyFill="1" applyBorder="1" applyAlignment="1" applyProtection="1">
      <alignment horizontal="center"/>
      <protection locked="0"/>
    </xf>
    <xf numFmtId="49" fontId="12" fillId="2" borderId="6" xfId="0" applyNumberFormat="1" applyFont="1" applyFill="1" applyBorder="1" applyAlignment="1" applyProtection="1">
      <alignment horizontal="center" wrapText="1"/>
      <protection locked="0"/>
    </xf>
    <xf numFmtId="49" fontId="12" fillId="2" borderId="9" xfId="0" applyNumberFormat="1" applyFont="1" applyFill="1" applyBorder="1" applyAlignment="1" applyProtection="1">
      <alignment horizontal="right" wrapText="1"/>
      <protection locked="0"/>
    </xf>
    <xf numFmtId="4" fontId="12" fillId="2" borderId="9" xfId="0" applyNumberFormat="1" applyFont="1" applyFill="1" applyBorder="1" applyAlignment="1" applyProtection="1">
      <alignment horizontal="right" wrapText="1"/>
      <protection locked="0"/>
    </xf>
    <xf numFmtId="4" fontId="12" fillId="2" borderId="21" xfId="0" applyNumberFormat="1" applyFont="1" applyFill="1" applyBorder="1" applyAlignment="1" applyProtection="1">
      <alignment horizontal="right" wrapText="1"/>
      <protection locked="0"/>
    </xf>
    <xf numFmtId="49" fontId="12" fillId="2" borderId="10" xfId="0" applyNumberFormat="1" applyFont="1" applyFill="1" applyBorder="1" applyAlignment="1" applyProtection="1">
      <alignment horizontal="right" wrapText="1"/>
      <protection locked="0"/>
    </xf>
    <xf numFmtId="4" fontId="12" fillId="2" borderId="10" xfId="0" applyNumberFormat="1" applyFont="1" applyFill="1" applyBorder="1" applyAlignment="1" applyProtection="1">
      <alignment horizontal="right" wrapText="1"/>
      <protection locked="0"/>
    </xf>
    <xf numFmtId="4" fontId="12" fillId="2" borderId="22" xfId="0" applyNumberFormat="1" applyFont="1" applyFill="1" applyBorder="1" applyAlignment="1" applyProtection="1">
      <alignment horizontal="right" wrapText="1"/>
      <protection locked="0"/>
    </xf>
    <xf numFmtId="49" fontId="12" fillId="2" borderId="6" xfId="0" applyNumberFormat="1" applyFont="1" applyFill="1" applyBorder="1" applyAlignment="1" applyProtection="1">
      <alignment horizontal="right" wrapText="1"/>
      <protection locked="0"/>
    </xf>
    <xf numFmtId="4" fontId="12" fillId="2" borderId="6" xfId="0" applyNumberFormat="1" applyFont="1" applyFill="1" applyBorder="1" applyAlignment="1" applyProtection="1">
      <alignment horizontal="right" wrapText="1"/>
      <protection locked="0"/>
    </xf>
    <xf numFmtId="4" fontId="12" fillId="2" borderId="13" xfId="0" applyNumberFormat="1" applyFont="1" applyFill="1" applyBorder="1" applyAlignment="1" applyProtection="1">
      <alignment horizontal="right" wrapText="1"/>
      <protection locked="0"/>
    </xf>
    <xf numFmtId="49" fontId="12" fillId="2" borderId="9" xfId="0" applyNumberFormat="1" applyFont="1" applyFill="1" applyBorder="1" applyAlignment="1" applyProtection="1">
      <alignment wrapText="1"/>
      <protection locked="0"/>
    </xf>
    <xf numFmtId="4" fontId="12" fillId="2" borderId="9" xfId="0" applyNumberFormat="1" applyFont="1" applyFill="1" applyBorder="1" applyAlignment="1" applyProtection="1">
      <alignment wrapText="1"/>
    </xf>
    <xf numFmtId="4" fontId="12" fillId="2" borderId="21" xfId="0" applyNumberFormat="1" applyFont="1" applyFill="1" applyBorder="1" applyAlignment="1" applyProtection="1">
      <alignment wrapText="1"/>
      <protection locked="0"/>
    </xf>
    <xf numFmtId="49" fontId="12" fillId="2" borderId="10" xfId="0" applyNumberFormat="1" applyFont="1" applyFill="1" applyBorder="1" applyAlignment="1" applyProtection="1">
      <alignment wrapText="1"/>
      <protection locked="0"/>
    </xf>
    <xf numFmtId="4" fontId="12" fillId="2" borderId="10" xfId="0" applyNumberFormat="1" applyFont="1" applyFill="1" applyBorder="1" applyAlignment="1" applyProtection="1">
      <alignment wrapText="1"/>
      <protection locked="0"/>
    </xf>
    <xf numFmtId="4" fontId="12" fillId="2" borderId="22" xfId="0" applyNumberFormat="1" applyFont="1" applyFill="1" applyBorder="1" applyAlignment="1" applyProtection="1">
      <alignment wrapText="1"/>
      <protection locked="0"/>
    </xf>
    <xf numFmtId="49" fontId="12" fillId="2" borderId="6" xfId="0" applyNumberFormat="1" applyFont="1" applyFill="1" applyBorder="1" applyAlignment="1" applyProtection="1">
      <alignment wrapText="1"/>
      <protection locked="0"/>
    </xf>
    <xf numFmtId="4" fontId="12" fillId="2" borderId="6" xfId="0" applyNumberFormat="1" applyFont="1" applyFill="1" applyBorder="1" applyAlignment="1" applyProtection="1">
      <alignment wrapText="1"/>
      <protection locked="0"/>
    </xf>
    <xf numFmtId="4" fontId="12" fillId="2" borderId="13" xfId="0" applyNumberFormat="1" applyFont="1" applyFill="1" applyBorder="1" applyAlignment="1" applyProtection="1">
      <alignment wrapText="1"/>
      <protection locked="0"/>
    </xf>
    <xf numFmtId="4" fontId="12" fillId="2" borderId="9" xfId="0" applyNumberFormat="1" applyFont="1" applyFill="1" applyBorder="1" applyAlignment="1" applyProtection="1">
      <alignment wrapText="1"/>
      <protection locked="0"/>
    </xf>
    <xf numFmtId="4" fontId="12" fillId="2" borderId="9" xfId="0" applyNumberFormat="1" applyFont="1" applyFill="1" applyBorder="1" applyAlignment="1" applyProtection="1">
      <alignment horizontal="right" wrapText="1"/>
    </xf>
    <xf numFmtId="14" fontId="12" fillId="2" borderId="21" xfId="0" applyNumberFormat="1" applyFont="1" applyFill="1" applyBorder="1" applyAlignment="1" applyProtection="1">
      <alignment horizontal="right" wrapText="1"/>
      <protection locked="0"/>
    </xf>
    <xf numFmtId="4" fontId="12" fillId="2" borderId="10" xfId="0" applyNumberFormat="1" applyFont="1" applyFill="1" applyBorder="1" applyAlignment="1" applyProtection="1">
      <alignment horizontal="right" wrapText="1"/>
    </xf>
    <xf numFmtId="14" fontId="12" fillId="2" borderId="22" xfId="0" applyNumberFormat="1" applyFont="1" applyFill="1" applyBorder="1" applyAlignment="1" applyProtection="1">
      <alignment horizontal="right" wrapText="1"/>
      <protection locked="0"/>
    </xf>
    <xf numFmtId="4" fontId="12" fillId="2" borderId="6" xfId="0" applyNumberFormat="1" applyFont="1" applyFill="1" applyBorder="1" applyAlignment="1" applyProtection="1">
      <alignment horizontal="right" wrapText="1"/>
    </xf>
    <xf numFmtId="14" fontId="12" fillId="2" borderId="13" xfId="0" applyNumberFormat="1" applyFont="1" applyFill="1" applyBorder="1" applyAlignment="1" applyProtection="1">
      <alignment horizontal="right" wrapText="1"/>
      <protection locked="0"/>
    </xf>
    <xf numFmtId="49" fontId="12" fillId="2" borderId="23" xfId="0" applyNumberFormat="1" applyFont="1" applyFill="1" applyBorder="1" applyAlignment="1" applyProtection="1">
      <alignment wrapText="1"/>
      <protection locked="0"/>
    </xf>
    <xf numFmtId="49" fontId="12" fillId="2" borderId="23" xfId="0" applyNumberFormat="1" applyFont="1" applyFill="1" applyBorder="1" applyAlignment="1" applyProtection="1">
      <alignment horizontal="right" wrapText="1"/>
      <protection locked="0"/>
    </xf>
    <xf numFmtId="4" fontId="12" fillId="2" borderId="23" xfId="0" applyNumberFormat="1" applyFont="1" applyFill="1" applyBorder="1" applyAlignment="1" applyProtection="1">
      <alignment horizontal="right" wrapText="1"/>
      <protection locked="0"/>
    </xf>
    <xf numFmtId="14" fontId="12" fillId="2" borderId="24" xfId="0" applyNumberFormat="1" applyFont="1" applyFill="1" applyBorder="1" applyAlignment="1" applyProtection="1">
      <alignment horizontal="right" wrapText="1"/>
      <protection locked="0"/>
    </xf>
    <xf numFmtId="4" fontId="12" fillId="2" borderId="25" xfId="0" applyNumberFormat="1" applyFont="1" applyFill="1" applyBorder="1" applyAlignment="1" applyProtection="1">
      <alignment horizontal="right" wrapText="1"/>
    </xf>
    <xf numFmtId="0" fontId="1" fillId="2" borderId="26" xfId="0" applyFont="1" applyFill="1" applyBorder="1" applyAlignment="1" applyProtection="1">
      <alignment vertical="top" wrapText="1"/>
      <protection locked="0"/>
    </xf>
    <xf numFmtId="4" fontId="12" fillId="2" borderId="9" xfId="0" applyNumberFormat="1" applyFont="1" applyFill="1" applyBorder="1" applyProtection="1">
      <protection locked="0"/>
    </xf>
    <xf numFmtId="0" fontId="0" fillId="2" borderId="10" xfId="0" applyFill="1" applyBorder="1" applyAlignment="1" applyProtection="1">
      <alignment horizontal="left" vertical="center"/>
    </xf>
    <xf numFmtId="0" fontId="0" fillId="2" borderId="10" xfId="0" applyFill="1" applyBorder="1" applyAlignment="1" applyProtection="1">
      <alignment horizontal="left"/>
    </xf>
    <xf numFmtId="0" fontId="0" fillId="2" borderId="10" xfId="0" applyFill="1" applyBorder="1" applyAlignment="1" applyProtection="1">
      <alignment horizontal="left"/>
      <protection locked="0"/>
    </xf>
    <xf numFmtId="0" fontId="14" fillId="5" borderId="0" xfId="0" applyFont="1" applyFill="1" applyProtection="1">
      <protection locked="0"/>
    </xf>
    <xf numFmtId="0" fontId="14" fillId="6" borderId="17" xfId="0" applyFont="1" applyFill="1" applyBorder="1" applyProtection="1">
      <protection locked="0"/>
    </xf>
    <xf numFmtId="0" fontId="15" fillId="2" borderId="1" xfId="0" applyFont="1" applyFill="1" applyBorder="1" applyProtection="1">
      <protection locked="0"/>
    </xf>
    <xf numFmtId="0" fontId="0" fillId="2" borderId="9" xfId="0" applyFill="1" applyBorder="1" applyAlignment="1" applyProtection="1">
      <alignment horizontal="left"/>
      <protection locked="0"/>
    </xf>
    <xf numFmtId="0" fontId="16" fillId="6" borderId="14" xfId="0" applyFont="1" applyFill="1" applyBorder="1" applyAlignment="1" applyProtection="1">
      <alignment horizontal="left" vertical="center" wrapText="1"/>
      <protection locked="0"/>
    </xf>
    <xf numFmtId="0" fontId="15" fillId="2" borderId="2" xfId="0" applyFont="1" applyFill="1" applyBorder="1" applyProtection="1">
      <protection locked="0"/>
    </xf>
    <xf numFmtId="0" fontId="16" fillId="6" borderId="11" xfId="0" applyFont="1" applyFill="1" applyBorder="1" applyAlignment="1" applyProtection="1">
      <alignment horizontal="left" wrapText="1"/>
      <protection locked="0"/>
    </xf>
    <xf numFmtId="49" fontId="0" fillId="2" borderId="10" xfId="0" applyNumberFormat="1" applyFill="1" applyBorder="1" applyAlignment="1" applyProtection="1">
      <alignment horizontal="left"/>
      <protection locked="0"/>
    </xf>
    <xf numFmtId="14" fontId="0" fillId="2" borderId="10" xfId="0" applyNumberFormat="1" applyFill="1" applyBorder="1" applyAlignment="1" applyProtection="1">
      <alignment horizontal="left"/>
      <protection locked="0"/>
    </xf>
    <xf numFmtId="0" fontId="15" fillId="2" borderId="5" xfId="0" applyFont="1" applyFill="1" applyBorder="1" applyProtection="1">
      <protection locked="0"/>
    </xf>
    <xf numFmtId="0" fontId="0" fillId="2" borderId="0" xfId="0" applyFill="1" applyProtection="1">
      <protection locked="0"/>
    </xf>
    <xf numFmtId="0" fontId="7" fillId="2" borderId="10" xfId="0" applyFont="1" applyFill="1" applyBorder="1" applyProtection="1">
      <protection locked="0"/>
    </xf>
    <xf numFmtId="0" fontId="3" fillId="2" borderId="10" xfId="0" applyFont="1" applyFill="1" applyBorder="1" applyAlignment="1" applyProtection="1">
      <alignment horizontal="left" wrapText="1"/>
      <protection locked="0"/>
    </xf>
    <xf numFmtId="0" fontId="5" fillId="2" borderId="10" xfId="0" applyFont="1" applyFill="1" applyBorder="1" applyAlignment="1" applyProtection="1">
      <alignment horizontal="center"/>
      <protection locked="0"/>
    </xf>
    <xf numFmtId="0" fontId="0" fillId="2" borderId="10" xfId="0" applyFill="1" applyBorder="1" applyProtection="1">
      <protection locked="0"/>
    </xf>
    <xf numFmtId="0" fontId="5" fillId="2" borderId="10" xfId="0" applyFont="1" applyFill="1" applyBorder="1" applyAlignment="1" applyProtection="1">
      <alignment horizontal="center" wrapText="1"/>
      <protection locked="0"/>
    </xf>
    <xf numFmtId="4" fontId="12" fillId="2" borderId="9" xfId="0" applyNumberFormat="1" applyFont="1" applyFill="1" applyBorder="1" applyAlignment="1" applyProtection="1">
      <alignment horizontal="center" wrapText="1"/>
    </xf>
    <xf numFmtId="3" fontId="12" fillId="2" borderId="9" xfId="0" applyNumberFormat="1" applyFont="1" applyFill="1" applyBorder="1" applyAlignment="1" applyProtection="1">
      <alignment horizontal="center" wrapText="1"/>
    </xf>
    <xf numFmtId="4" fontId="12" fillId="2" borderId="21" xfId="0" applyNumberFormat="1" applyFont="1" applyFill="1" applyBorder="1" applyAlignment="1" applyProtection="1">
      <alignment horizontal="center" wrapText="1"/>
    </xf>
    <xf numFmtId="4" fontId="12" fillId="2" borderId="25" xfId="0" applyNumberFormat="1" applyFont="1" applyFill="1" applyBorder="1" applyAlignment="1" applyProtection="1">
      <alignment horizontal="center" wrapText="1"/>
    </xf>
    <xf numFmtId="4" fontId="12" fillId="2" borderId="27" xfId="0" applyNumberFormat="1" applyFont="1" applyFill="1" applyBorder="1" applyAlignment="1" applyProtection="1">
      <alignment horizontal="center" wrapText="1"/>
    </xf>
    <xf numFmtId="4" fontId="12" fillId="2" borderId="28" xfId="0" applyNumberFormat="1" applyFont="1" applyFill="1" applyBorder="1" applyAlignment="1" applyProtection="1">
      <alignment horizontal="center" wrapText="1"/>
    </xf>
    <xf numFmtId="4" fontId="12" fillId="2" borderId="29" xfId="0" applyNumberFormat="1" applyFont="1" applyFill="1" applyBorder="1" applyAlignment="1" applyProtection="1">
      <alignment horizontal="center" wrapText="1"/>
    </xf>
    <xf numFmtId="3" fontId="3" fillId="2" borderId="9" xfId="0" applyNumberFormat="1" applyFont="1" applyFill="1" applyBorder="1" applyAlignment="1" applyProtection="1">
      <alignment horizontal="center" wrapText="1"/>
    </xf>
    <xf numFmtId="4" fontId="3" fillId="2" borderId="9" xfId="0" applyNumberFormat="1" applyFont="1" applyFill="1" applyBorder="1" applyAlignment="1" applyProtection="1">
      <alignment horizontal="center" wrapText="1"/>
    </xf>
    <xf numFmtId="4" fontId="3" fillId="2" borderId="28" xfId="0" applyNumberFormat="1" applyFont="1" applyFill="1" applyBorder="1" applyAlignment="1" applyProtection="1">
      <alignment horizontal="center" wrapText="1"/>
    </xf>
    <xf numFmtId="4" fontId="3" fillId="2" borderId="29" xfId="0" applyNumberFormat="1" applyFont="1" applyFill="1" applyBorder="1" applyAlignment="1" applyProtection="1">
      <alignment horizontal="center" wrapText="1"/>
    </xf>
    <xf numFmtId="0" fontId="17" fillId="2" borderId="0" xfId="0" applyFont="1" applyFill="1" applyAlignment="1" applyProtection="1">
      <alignment horizontal="center"/>
      <protection locked="0"/>
    </xf>
    <xf numFmtId="0" fontId="1" fillId="2" borderId="0" xfId="0" applyFont="1" applyFill="1" applyAlignment="1" applyProtection="1">
      <alignment horizontal="center"/>
      <protection locked="0"/>
    </xf>
    <xf numFmtId="0" fontId="0" fillId="2" borderId="0" xfId="0" applyFill="1" applyAlignment="1" applyProtection="1">
      <alignment horizontal="center"/>
      <protection locked="0"/>
    </xf>
    <xf numFmtId="0" fontId="1" fillId="2" borderId="0" xfId="0" applyFont="1" applyFill="1" applyAlignment="1" applyProtection="1">
      <alignment horizontal="right"/>
      <protection locked="0"/>
    </xf>
    <xf numFmtId="0" fontId="1" fillId="2" borderId="0" xfId="0" applyFont="1" applyFill="1" applyProtection="1">
      <protection locked="0"/>
    </xf>
    <xf numFmtId="0" fontId="0" fillId="2" borderId="0" xfId="0" applyFill="1" applyProtection="1">
      <protection locked="0"/>
    </xf>
    <xf numFmtId="0" fontId="1" fillId="2" borderId="1" xfId="0" applyFont="1" applyFill="1" applyBorder="1" applyAlignment="1" applyProtection="1">
      <alignment wrapText="1"/>
      <protection locked="0"/>
    </xf>
    <xf numFmtId="0" fontId="1" fillId="2" borderId="9" xfId="0" applyFont="1" applyFill="1" applyBorder="1" applyAlignment="1" applyProtection="1">
      <alignment horizontal="center" wrapText="1"/>
      <protection locked="0"/>
    </xf>
    <xf numFmtId="0" fontId="1" fillId="2" borderId="20" xfId="0" applyFont="1" applyFill="1" applyBorder="1" applyAlignment="1" applyProtection="1">
      <alignment horizontal="center" wrapText="1"/>
      <protection locked="0"/>
    </xf>
    <xf numFmtId="0" fontId="1" fillId="2" borderId="20" xfId="0" applyFont="1" applyFill="1" applyBorder="1" applyAlignment="1" applyProtection="1">
      <alignment horizontal="center" vertical="center" wrapText="1"/>
      <protection locked="0"/>
    </xf>
    <xf numFmtId="0" fontId="1" fillId="2" borderId="21" xfId="0" applyFont="1" applyFill="1" applyBorder="1" applyAlignment="1" applyProtection="1">
      <alignment horizontal="center" vertical="center" wrapText="1"/>
      <protection locked="0"/>
    </xf>
    <xf numFmtId="0" fontId="0" fillId="2" borderId="2" xfId="0" applyFill="1" applyBorder="1" applyProtection="1">
      <protection locked="0"/>
    </xf>
    <xf numFmtId="0" fontId="12" fillId="2" borderId="18" xfId="0" applyFont="1" applyFill="1" applyBorder="1" applyAlignment="1" applyProtection="1">
      <alignment horizontal="left"/>
      <protection locked="0"/>
    </xf>
    <xf numFmtId="4" fontId="12" fillId="2" borderId="10" xfId="0" applyNumberFormat="1" applyFont="1" applyFill="1" applyBorder="1" applyAlignment="1" applyProtection="1">
      <alignment horizontal="center"/>
      <protection locked="0"/>
    </xf>
    <xf numFmtId="4" fontId="12" fillId="2" borderId="22" xfId="0" applyNumberFormat="1" applyFont="1" applyFill="1" applyBorder="1" applyProtection="1">
      <protection locked="0"/>
    </xf>
    <xf numFmtId="0" fontId="12" fillId="2" borderId="10" xfId="0" applyFont="1" applyFill="1" applyBorder="1" applyProtection="1">
      <protection locked="0"/>
    </xf>
    <xf numFmtId="4" fontId="12" fillId="2" borderId="10" xfId="0" applyNumberFormat="1" applyFont="1" applyFill="1" applyBorder="1" applyProtection="1">
      <protection locked="0"/>
    </xf>
    <xf numFmtId="0" fontId="12" fillId="2" borderId="10" xfId="0" applyFont="1" applyFill="1" applyBorder="1" applyAlignment="1" applyProtection="1">
      <alignment horizontal="left"/>
      <protection locked="0"/>
    </xf>
    <xf numFmtId="0" fontId="0" fillId="2" borderId="0" xfId="0" applyFill="1" applyProtection="1">
      <protection locked="0"/>
    </xf>
    <xf numFmtId="0" fontId="0" fillId="2" borderId="0" xfId="0" applyFill="1" applyAlignment="1" applyProtection="1">
      <alignment horizontal="left"/>
      <protection locked="0"/>
    </xf>
    <xf numFmtId="0" fontId="0" fillId="2" borderId="0" xfId="0" applyFill="1" applyAlignment="1" applyProtection="1">
      <alignment horizontal="center"/>
      <protection locked="0"/>
    </xf>
    <xf numFmtId="0" fontId="7" fillId="2" borderId="16" xfId="0" applyFont="1" applyFill="1" applyBorder="1" applyProtection="1">
      <protection locked="0"/>
    </xf>
    <xf numFmtId="4" fontId="0" fillId="2" borderId="27" xfId="0" applyNumberFormat="1" applyFill="1" applyBorder="1" applyProtection="1">
      <protection locked="0"/>
    </xf>
    <xf numFmtId="0" fontId="12" fillId="2" borderId="0" xfId="0" applyFont="1" applyFill="1" applyProtection="1">
      <protection locked="0"/>
    </xf>
    <xf numFmtId="4" fontId="0" fillId="2" borderId="25" xfId="0" applyNumberFormat="1" applyFill="1" applyBorder="1" applyProtection="1"/>
    <xf numFmtId="0" fontId="1" fillId="2" borderId="18" xfId="0" applyFont="1" applyFill="1" applyBorder="1" applyAlignment="1" applyProtection="1">
      <alignment wrapText="1"/>
      <protection locked="0"/>
    </xf>
    <xf numFmtId="0" fontId="1" fillId="2" borderId="1" xfId="0" applyFont="1" applyFill="1" applyBorder="1" applyAlignment="1" applyProtection="1">
      <alignment horizontal="center" wrapText="1"/>
      <protection locked="0"/>
    </xf>
    <xf numFmtId="0" fontId="1" fillId="2" borderId="20" xfId="0" applyFont="1" applyFill="1" applyBorder="1" applyAlignment="1" applyProtection="1">
      <alignment horizontal="center" wrapText="1"/>
      <protection locked="0"/>
    </xf>
    <xf numFmtId="0" fontId="11" fillId="2" borderId="18" xfId="0" applyFont="1" applyFill="1" applyBorder="1" applyProtection="1">
      <protection locked="0"/>
    </xf>
    <xf numFmtId="0" fontId="12" fillId="2" borderId="2" xfId="0" applyFont="1" applyFill="1" applyBorder="1" applyAlignment="1" applyProtection="1">
      <alignment horizontal="left"/>
      <protection locked="0"/>
    </xf>
    <xf numFmtId="0" fontId="12" fillId="2" borderId="10" xfId="0" applyFont="1" applyFill="1" applyBorder="1" applyAlignment="1" applyProtection="1">
      <alignment horizontal="center"/>
      <protection locked="0"/>
    </xf>
    <xf numFmtId="4" fontId="12" fillId="2" borderId="10" xfId="0" applyNumberFormat="1" applyFont="1" applyFill="1" applyBorder="1" applyAlignment="1" applyProtection="1">
      <alignment horizontal="center"/>
      <protection locked="0"/>
    </xf>
    <xf numFmtId="4" fontId="12" fillId="2" borderId="22" xfId="0" applyNumberFormat="1" applyFont="1" applyFill="1" applyBorder="1" applyProtection="1">
      <protection locked="0"/>
    </xf>
    <xf numFmtId="0" fontId="12" fillId="2" borderId="10" xfId="0" applyFont="1" applyFill="1" applyBorder="1" applyProtection="1">
      <protection locked="0"/>
    </xf>
    <xf numFmtId="4" fontId="12" fillId="2" borderId="10" xfId="0" applyNumberFormat="1" applyFont="1" applyFill="1" applyBorder="1" applyProtection="1">
      <protection locked="0"/>
    </xf>
    <xf numFmtId="0" fontId="12" fillId="2" borderId="2" xfId="0" applyFont="1" applyFill="1" applyBorder="1" applyProtection="1">
      <protection locked="0"/>
    </xf>
    <xf numFmtId="0" fontId="1" fillId="2" borderId="3" xfId="0" applyFont="1" applyFill="1" applyBorder="1" applyAlignment="1" applyProtection="1">
      <alignment horizontal="justify" wrapText="1"/>
      <protection locked="0"/>
    </xf>
    <xf numFmtId="0" fontId="1" fillId="2" borderId="11" xfId="0" applyFont="1" applyFill="1" applyBorder="1" applyAlignment="1" applyProtection="1">
      <alignment horizontal="justify" wrapText="1"/>
      <protection locked="0"/>
    </xf>
    <xf numFmtId="0" fontId="5" fillId="2" borderId="8" xfId="0" applyFont="1" applyFill="1" applyBorder="1" applyAlignment="1" applyProtection="1">
      <alignment horizontal="left" wrapText="1"/>
      <protection locked="0"/>
    </xf>
    <xf numFmtId="0" fontId="5" fillId="2" borderId="15" xfId="0" applyFont="1" applyFill="1" applyBorder="1" applyAlignment="1" applyProtection="1">
      <alignment horizontal="left" wrapText="1"/>
      <protection locked="0"/>
    </xf>
    <xf numFmtId="0" fontId="1" fillId="2" borderId="15" xfId="0" applyFont="1" applyFill="1" applyBorder="1" applyAlignment="1" applyProtection="1">
      <alignment horizontal="right" wrapText="1"/>
      <protection locked="0"/>
    </xf>
    <xf numFmtId="0" fontId="11" fillId="2" borderId="0" xfId="0" applyFont="1" applyFill="1" applyAlignment="1" applyProtection="1">
      <alignment wrapText="1"/>
      <protection locked="0"/>
    </xf>
    <xf numFmtId="0" fontId="18" fillId="2" borderId="0" xfId="0" applyFont="1" applyFill="1" applyProtection="1">
      <protection locked="0"/>
    </xf>
    <xf numFmtId="0" fontId="3" fillId="2" borderId="0" xfId="0" applyFont="1" applyFill="1" applyAlignment="1" applyProtection="1">
      <alignment horizontal="justify"/>
      <protection locked="0"/>
    </xf>
    <xf numFmtId="0" fontId="3" fillId="2" borderId="0" xfId="0" applyFont="1" applyFill="1" applyAlignment="1" applyProtection="1">
      <alignment horizontal="left" indent="15"/>
      <protection locked="0"/>
    </xf>
    <xf numFmtId="14" fontId="12" fillId="2" borderId="10" xfId="0" applyNumberFormat="1" applyFont="1" applyFill="1" applyBorder="1" applyAlignment="1" applyProtection="1">
      <alignment horizontal="center"/>
      <protection locked="0"/>
    </xf>
    <xf numFmtId="0" fontId="19" fillId="2" borderId="0" xfId="0" applyFont="1" applyFill="1" applyAlignment="1" applyProtection="1">
      <alignment horizontal="center" vertical="center"/>
    </xf>
    <xf numFmtId="0" fontId="17" fillId="2" borderId="0" xfId="0" applyFont="1" applyFill="1" applyAlignment="1" applyProtection="1">
      <alignment horizontal="center" vertical="center"/>
    </xf>
    <xf numFmtId="0" fontId="2" fillId="2" borderId="0" xfId="0" applyFont="1" applyFill="1" applyAlignment="1" applyProtection="1">
      <alignment horizontal="center" vertical="center"/>
    </xf>
    <xf numFmtId="0" fontId="17" fillId="2" borderId="0" xfId="0" applyFont="1" applyFill="1" applyAlignment="1" applyProtection="1">
      <alignment horizontal="justify" vertical="center"/>
    </xf>
    <xf numFmtId="0" fontId="17" fillId="2" borderId="0" xfId="0" applyFont="1" applyFill="1" applyAlignment="1" applyProtection="1">
      <alignment vertical="center"/>
    </xf>
    <xf numFmtId="0" fontId="17" fillId="2" borderId="0" xfId="0" applyFont="1" applyFill="1" applyAlignment="1" applyProtection="1">
      <alignment horizontal="right" vertical="center"/>
    </xf>
    <xf numFmtId="0" fontId="2" fillId="2" borderId="0" xfId="0" applyFont="1" applyFill="1" applyAlignment="1" applyProtection="1">
      <alignment horizontal="right" vertical="center"/>
    </xf>
    <xf numFmtId="0" fontId="20" fillId="2" borderId="0" xfId="0" applyFont="1" applyFill="1" applyAlignment="1" applyProtection="1">
      <alignment vertical="center"/>
    </xf>
    <xf numFmtId="0" fontId="21" fillId="2" borderId="0" xfId="0" applyFont="1" applyFill="1" applyAlignment="1" applyProtection="1">
      <alignment vertical="center"/>
    </xf>
    <xf numFmtId="0" fontId="22" fillId="2" borderId="0" xfId="0" applyFont="1" applyFill="1" applyAlignment="1" applyProtection="1">
      <alignment vertical="center"/>
    </xf>
    <xf numFmtId="0" fontId="23" fillId="2" borderId="0" xfId="0" applyFont="1" applyFill="1" applyAlignment="1" applyProtection="1">
      <alignment vertical="center"/>
    </xf>
    <xf numFmtId="0" fontId="21" fillId="2" borderId="0" xfId="0" applyFont="1" applyFill="1" applyAlignment="1" applyProtection="1">
      <alignment horizontal="justify" vertical="center"/>
    </xf>
    <xf numFmtId="0" fontId="24" fillId="2" borderId="0" xfId="0" applyFont="1" applyFill="1" applyAlignment="1" applyProtection="1">
      <alignment horizontal="center" vertical="center"/>
    </xf>
    <xf numFmtId="0" fontId="21" fillId="2" borderId="0" xfId="0" applyFont="1" applyFill="1" applyAlignment="1" applyProtection="1">
      <alignment horizontal="center" vertical="center"/>
    </xf>
    <xf numFmtId="0" fontId="22" fillId="2" borderId="0" xfId="0" applyFont="1" applyFill="1" applyAlignment="1" applyProtection="1">
      <alignment horizontal="left" vertical="center"/>
    </xf>
    <xf numFmtId="0" fontId="22" fillId="2" borderId="0" xfId="0" applyFont="1" applyFill="1" applyAlignment="1" applyProtection="1">
      <alignment horizontal="left" vertical="center"/>
    </xf>
    <xf numFmtId="3" fontId="5" fillId="2" borderId="9" xfId="0" applyNumberFormat="1" applyFont="1" applyFill="1" applyBorder="1" applyAlignment="1" applyProtection="1">
      <alignment horizontal="center" wrapText="1"/>
    </xf>
    <xf numFmtId="4" fontId="5" fillId="2" borderId="9" xfId="0" applyNumberFormat="1" applyFont="1" applyFill="1" applyBorder="1" applyAlignment="1" applyProtection="1">
      <alignment horizontal="center" wrapText="1"/>
    </xf>
    <xf numFmtId="4" fontId="5" fillId="2" borderId="21" xfId="0" applyNumberFormat="1" applyFont="1" applyFill="1" applyBorder="1" applyAlignment="1" applyProtection="1">
      <alignment horizontal="center" wrapText="1"/>
    </xf>
    <xf numFmtId="0" fontId="1" fillId="2" borderId="5" xfId="0" applyFont="1" applyFill="1" applyBorder="1" applyAlignment="1" applyProtection="1">
      <alignment horizontal="center" wrapText="1"/>
      <protection locked="0"/>
    </xf>
    <xf numFmtId="0" fontId="5" fillId="2" borderId="0" xfId="0" applyFont="1" applyFill="1" applyAlignment="1" applyProtection="1">
      <alignment horizontal="center"/>
      <protection locked="0"/>
    </xf>
    <xf numFmtId="49" fontId="12" fillId="2" borderId="10" xfId="0" applyNumberFormat="1" applyFont="1" applyFill="1" applyBorder="1" applyAlignment="1" applyProtection="1">
      <alignment wrapText="1"/>
      <protection locked="0"/>
    </xf>
    <xf numFmtId="49" fontId="12" fillId="2" borderId="6" xfId="0" applyNumberFormat="1" applyFont="1" applyFill="1" applyBorder="1" applyAlignment="1" applyProtection="1">
      <alignment wrapText="1"/>
      <protection locked="0"/>
    </xf>
    <xf numFmtId="0" fontId="3" fillId="2" borderId="0" xfId="0" applyFont="1" applyFill="1" applyAlignment="1" applyProtection="1">
      <alignment horizontal="center"/>
      <protection locked="0"/>
    </xf>
    <xf numFmtId="49" fontId="12" fillId="2" borderId="9" xfId="0" applyNumberFormat="1" applyFont="1" applyFill="1" applyBorder="1" applyAlignment="1" applyProtection="1">
      <alignment wrapText="1"/>
      <protection locked="0"/>
    </xf>
    <xf numFmtId="0" fontId="1" fillId="2" borderId="0" xfId="0" applyFont="1" applyFill="1" applyAlignment="1" applyProtection="1">
      <alignment vertical="top" wrapText="1"/>
      <protection locked="0"/>
    </xf>
    <xf numFmtId="0" fontId="1" fillId="2" borderId="15" xfId="0" applyFont="1" applyFill="1" applyBorder="1" applyAlignment="1" applyProtection="1">
      <alignment horizontal="center" wrapText="1"/>
      <protection locked="0"/>
    </xf>
    <xf numFmtId="0" fontId="12" fillId="2" borderId="10" xfId="0" applyFont="1" applyFill="1" applyBorder="1" applyAlignment="1" applyProtection="1">
      <alignment horizontal="center" wrapText="1"/>
      <protection locked="0"/>
    </xf>
    <xf numFmtId="4" fontId="1" fillId="2" borderId="3" xfId="0" applyNumberFormat="1" applyFont="1" applyFill="1" applyBorder="1" applyAlignment="1" applyProtection="1">
      <alignment horizontal="center" vertical="center"/>
    </xf>
    <xf numFmtId="4" fontId="1" fillId="2" borderId="15" xfId="0" applyNumberFormat="1" applyFont="1" applyFill="1" applyBorder="1" applyAlignment="1" applyProtection="1">
      <alignment horizontal="center" vertical="center" wrapText="1"/>
    </xf>
    <xf numFmtId="4" fontId="1" fillId="2" borderId="15" xfId="0" applyNumberFormat="1" applyFont="1" applyFill="1" applyBorder="1" applyAlignment="1" applyProtection="1">
      <alignment horizontal="center" vertical="center" wrapText="1"/>
      <protection locked="0"/>
    </xf>
    <xf numFmtId="0" fontId="0" fillId="2" borderId="10" xfId="0" applyFill="1" applyBorder="1" applyAlignment="1" applyProtection="1">
      <alignment vertical="center"/>
      <protection locked="0"/>
    </xf>
    <xf numFmtId="4" fontId="0" fillId="2" borderId="10" xfId="0" applyNumberFormat="1" applyFill="1" applyBorder="1" applyAlignment="1" applyProtection="1">
      <alignment vertical="center"/>
      <protection locked="0"/>
    </xf>
    <xf numFmtId="0" fontId="0" fillId="2" borderId="10" xfId="0" applyFill="1" applyBorder="1" applyAlignment="1" applyProtection="1">
      <alignment vertical="center"/>
      <protection locked="0"/>
    </xf>
    <xf numFmtId="0" fontId="3" fillId="2" borderId="0" xfId="0" applyFont="1" applyFill="1" applyAlignment="1" applyProtection="1">
      <alignment vertical="top" wrapText="1"/>
      <protection locked="0"/>
    </xf>
    <xf numFmtId="0" fontId="1" fillId="2" borderId="8" xfId="0" applyFont="1" applyFill="1" applyBorder="1" applyAlignment="1" applyProtection="1">
      <alignment horizontal="center" wrapText="1"/>
      <protection locked="0"/>
    </xf>
    <xf numFmtId="0" fontId="12" fillId="2" borderId="9" xfId="0" applyFont="1" applyFill="1" applyBorder="1" applyAlignment="1" applyProtection="1">
      <alignment horizontal="center"/>
      <protection locked="0"/>
    </xf>
    <xf numFmtId="0" fontId="1" fillId="2" borderId="8" xfId="0" applyFont="1" applyFill="1" applyBorder="1" applyAlignment="1" applyProtection="1">
      <alignment horizontal="center" wrapText="1"/>
      <protection locked="0"/>
    </xf>
    <xf numFmtId="0" fontId="3" fillId="2" borderId="0" xfId="0" applyFont="1" applyFill="1" applyAlignment="1" applyProtection="1">
      <alignment horizontal="center"/>
      <protection locked="0"/>
    </xf>
    <xf numFmtId="0" fontId="1" fillId="2" borderId="8" xfId="0" applyFont="1" applyFill="1" applyBorder="1" applyAlignment="1" applyProtection="1">
      <alignment horizontal="center" wrapText="1"/>
      <protection locked="0"/>
    </xf>
    <xf numFmtId="0" fontId="12" fillId="2" borderId="10" xfId="0" applyFont="1" applyFill="1" applyBorder="1" applyAlignment="1" applyProtection="1">
      <alignment horizontal="center"/>
      <protection locked="0"/>
    </xf>
    <xf numFmtId="0" fontId="5" fillId="2" borderId="0" xfId="0" applyFont="1" applyFill="1" applyAlignment="1" applyProtection="1">
      <alignment horizontal="center"/>
      <protection locked="0"/>
    </xf>
    <xf numFmtId="0" fontId="12" fillId="2" borderId="10" xfId="0" applyFont="1" applyFill="1" applyBorder="1" applyAlignment="1" applyProtection="1">
      <alignment horizontal="left"/>
      <protection locked="0"/>
    </xf>
    <xf numFmtId="0" fontId="3" fillId="2" borderId="0" xfId="0" applyFont="1" applyFill="1" applyAlignment="1" applyProtection="1">
      <alignment horizontal="center"/>
      <protection locked="0"/>
    </xf>
    <xf numFmtId="0" fontId="3" fillId="2" borderId="0" xfId="0" applyFont="1" applyFill="1" applyAlignment="1" applyProtection="1">
      <alignment horizontal="right"/>
      <protection locked="0"/>
    </xf>
    <xf numFmtId="0" fontId="1" fillId="2" borderId="15" xfId="0" applyFont="1" applyFill="1" applyBorder="1" applyAlignment="1" applyProtection="1">
      <alignment horizontal="center" wrapText="1"/>
      <protection locked="0"/>
    </xf>
    <xf numFmtId="0" fontId="12" fillId="2" borderId="18" xfId="0" applyFont="1" applyFill="1" applyBorder="1" applyAlignment="1" applyProtection="1">
      <alignment horizontal="left" wrapText="1"/>
      <protection locked="0"/>
    </xf>
    <xf numFmtId="0" fontId="12" fillId="2" borderId="10" xfId="0" applyFont="1" applyFill="1" applyBorder="1" applyAlignment="1" applyProtection="1">
      <alignment wrapText="1"/>
      <protection locked="0"/>
    </xf>
    <xf numFmtId="0" fontId="12" fillId="2" borderId="10" xfId="0" applyFont="1" applyFill="1" applyBorder="1" applyAlignment="1" applyProtection="1">
      <alignment wrapText="1"/>
      <protection locked="0"/>
    </xf>
    <xf numFmtId="0" fontId="12" fillId="2" borderId="2" xfId="0" applyFont="1" applyFill="1" applyBorder="1" applyAlignment="1" applyProtection="1">
      <alignment horizontal="left" wrapText="1"/>
      <protection locked="0"/>
    </xf>
    <xf numFmtId="0" fontId="12" fillId="2" borderId="2" xfId="0" applyFont="1" applyFill="1" applyBorder="1" applyAlignment="1" applyProtection="1">
      <alignment wrapText="1"/>
      <protection locked="0"/>
    </xf>
    <xf numFmtId="14" fontId="12" fillId="2" borderId="10" xfId="0" applyNumberFormat="1" applyFont="1" applyFill="1" applyBorder="1" applyAlignment="1" applyProtection="1">
      <alignment horizontal="center"/>
      <protection locked="0"/>
    </xf>
    <xf numFmtId="0" fontId="12" fillId="2" borderId="18" xfId="0" applyFont="1" applyFill="1" applyBorder="1" applyAlignment="1" applyProtection="1">
      <alignment horizontal="left" wrapText="1"/>
      <protection locked="0"/>
    </xf>
    <xf numFmtId="0" fontId="12" fillId="2" borderId="10" xfId="0" applyFont="1" applyFill="1" applyBorder="1" applyAlignment="1" applyProtection="1">
      <alignment horizontal="left" wrapText="1"/>
      <protection locked="0"/>
    </xf>
    <xf numFmtId="0" fontId="4" fillId="2" borderId="30" xfId="0" applyFont="1" applyFill="1" applyBorder="1" applyAlignment="1" applyProtection="1">
      <alignment horizontal="center" wrapText="1"/>
      <protection locked="0"/>
    </xf>
    <xf numFmtId="0" fontId="3" fillId="2" borderId="0" xfId="0" applyFont="1" applyFill="1" applyAlignment="1" applyProtection="1">
      <alignment horizontal="justify"/>
      <protection locked="0"/>
    </xf>
    <xf numFmtId="0" fontId="3" fillId="2" borderId="0" xfId="0" applyFont="1" applyFill="1" applyAlignment="1" applyProtection="1">
      <alignment horizontal="center"/>
      <protection locked="0"/>
    </xf>
    <xf numFmtId="0" fontId="5" fillId="2" borderId="0" xfId="0" applyFont="1" applyFill="1" applyAlignment="1" applyProtection="1">
      <alignment horizontal="center"/>
      <protection locked="0"/>
    </xf>
    <xf numFmtId="0" fontId="5" fillId="2" borderId="0" xfId="0" applyFont="1" applyFill="1" applyProtection="1">
      <protection locked="0"/>
    </xf>
    <xf numFmtId="0" fontId="5" fillId="2" borderId="12" xfId="0" applyFont="1" applyFill="1" applyBorder="1" applyProtection="1">
      <protection locked="0"/>
    </xf>
    <xf numFmtId="0" fontId="5" fillId="2" borderId="15" xfId="0" applyFont="1" applyFill="1" applyBorder="1" applyProtection="1">
      <protection locked="0"/>
    </xf>
    <xf numFmtId="0" fontId="0" fillId="2" borderId="9" xfId="0" applyFill="1" applyBorder="1" applyAlignment="1" applyProtection="1">
      <alignment horizontal="center"/>
    </xf>
    <xf numFmtId="0" fontId="1" fillId="2" borderId="17" xfId="0" applyFont="1" applyFill="1" applyBorder="1" applyAlignment="1" applyProtection="1">
      <alignment horizontal="center" vertical="center" wrapText="1"/>
      <protection locked="0"/>
    </xf>
    <xf numFmtId="0" fontId="17" fillId="2" borderId="0" xfId="0" applyFont="1" applyFill="1" applyAlignment="1" applyProtection="1">
      <alignment horizontal="center"/>
      <protection locked="0"/>
    </xf>
    <xf numFmtId="4" fontId="12" fillId="2" borderId="10" xfId="0" applyNumberFormat="1" applyFont="1" applyFill="1" applyBorder="1" applyAlignment="1" applyProtection="1">
      <alignment horizontal="center" wrapText="1"/>
      <protection locked="0"/>
    </xf>
    <xf numFmtId="0" fontId="1" fillId="2" borderId="0" xfId="0" applyFont="1" applyFill="1" applyAlignment="1" applyProtection="1">
      <alignment horizontal="center" wrapText="1"/>
      <protection locked="0"/>
    </xf>
    <xf numFmtId="0" fontId="3" fillId="2" borderId="0" xfId="0" applyFont="1" applyFill="1" applyAlignment="1" applyProtection="1">
      <alignment horizontal="center"/>
      <protection locked="0"/>
    </xf>
    <xf numFmtId="0" fontId="3" fillId="2" borderId="0" xfId="0" applyFont="1" applyFill="1" applyAlignment="1" applyProtection="1">
      <alignment horizontal="center"/>
      <protection locked="0"/>
    </xf>
    <xf numFmtId="0" fontId="12" fillId="2" borderId="0" xfId="0" applyFont="1" applyFill="1" applyProtection="1">
      <protection locked="0"/>
    </xf>
    <xf numFmtId="0" fontId="2" fillId="2" borderId="0" xfId="0" applyFont="1" applyFill="1" applyAlignment="1" applyProtection="1">
      <alignment vertical="center"/>
    </xf>
    <xf numFmtId="0" fontId="0" fillId="2" borderId="31" xfId="0" applyFill="1" applyBorder="1" applyAlignment="1" applyProtection="1">
      <alignment vertical="center"/>
      <protection locked="0"/>
    </xf>
    <xf numFmtId="0" fontId="0" fillId="2" borderId="31" xfId="0" applyFill="1" applyBorder="1" applyAlignment="1" applyProtection="1">
      <alignment vertical="center"/>
      <protection locked="0"/>
    </xf>
    <xf numFmtId="0" fontId="25" fillId="2" borderId="0" xfId="0" applyFont="1" applyFill="1" applyAlignment="1" applyProtection="1">
      <alignment horizontal="center"/>
      <protection locked="0"/>
    </xf>
    <xf numFmtId="0" fontId="0" fillId="2" borderId="0" xfId="0" applyFill="1" applyAlignment="1" applyProtection="1">
      <alignment horizontal="justify"/>
    </xf>
    <xf numFmtId="0" fontId="22" fillId="2" borderId="0" xfId="0" applyFont="1" applyFill="1" applyAlignment="1" applyProtection="1">
      <alignment horizontal="left"/>
    </xf>
    <xf numFmtId="14" fontId="5" fillId="2" borderId="12" xfId="0" applyNumberFormat="1" applyFont="1" applyFill="1" applyBorder="1" applyProtection="1"/>
    <xf numFmtId="0" fontId="21" fillId="2" borderId="0" xfId="0" applyFont="1" applyFill="1" applyProtection="1">
      <protection locked="0"/>
    </xf>
    <xf numFmtId="0" fontId="21" fillId="2" borderId="0" xfId="0" applyFont="1" applyFill="1" applyAlignment="1" applyProtection="1">
      <alignment horizontal="left"/>
    </xf>
    <xf numFmtId="14" fontId="21" fillId="2" borderId="0" xfId="0" applyNumberFormat="1" applyFont="1" applyFill="1" applyAlignment="1" applyProtection="1">
      <alignment horizontal="left"/>
    </xf>
    <xf numFmtId="0" fontId="16" fillId="7" borderId="17" xfId="0" applyFont="1" applyFill="1" applyBorder="1" applyAlignment="1" applyProtection="1">
      <alignment horizontal="center" vertical="center" wrapText="1"/>
      <protection locked="0"/>
    </xf>
    <xf numFmtId="0" fontId="16" fillId="7" borderId="14" xfId="0" applyFont="1" applyFill="1" applyBorder="1" applyAlignment="1" applyProtection="1">
      <alignment horizontal="center" vertical="center" wrapText="1"/>
      <protection locked="0"/>
    </xf>
    <xf numFmtId="0" fontId="16" fillId="7" borderId="11" xfId="0" applyFont="1" applyFill="1" applyBorder="1" applyAlignment="1" applyProtection="1">
      <alignment horizontal="center" vertical="center" wrapText="1"/>
      <protection locked="0"/>
    </xf>
    <xf numFmtId="0" fontId="0" fillId="2" borderId="18" xfId="0" applyFill="1" applyBorder="1" applyAlignment="1" applyProtection="1">
      <alignment horizontal="center"/>
      <protection locked="0"/>
    </xf>
    <xf numFmtId="0" fontId="0" fillId="2" borderId="32" xfId="0" applyFill="1" applyBorder="1" applyAlignment="1" applyProtection="1">
      <alignment horizontal="center"/>
      <protection locked="0"/>
    </xf>
    <xf numFmtId="0" fontId="0" fillId="2" borderId="33" xfId="0" applyFill="1" applyBorder="1" applyAlignment="1" applyProtection="1">
      <alignment horizontal="center"/>
      <protection locked="0"/>
    </xf>
    <xf numFmtId="0" fontId="0" fillId="2" borderId="7" xfId="0" applyFill="1" applyBorder="1" applyAlignment="1" applyProtection="1">
      <alignment horizontal="center"/>
      <protection locked="0"/>
    </xf>
    <xf numFmtId="0" fontId="0" fillId="2" borderId="20" xfId="0" applyFill="1" applyBorder="1" applyAlignment="1" applyProtection="1">
      <alignment horizontal="center"/>
      <protection locked="0"/>
    </xf>
    <xf numFmtId="0" fontId="0" fillId="2" borderId="19" xfId="0" applyFill="1" applyBorder="1" applyAlignment="1" applyProtection="1">
      <alignment horizontal="center"/>
      <protection locked="0"/>
    </xf>
    <xf numFmtId="0" fontId="26" fillId="2" borderId="18" xfId="0" applyFont="1" applyFill="1" applyBorder="1" applyAlignment="1" applyProtection="1">
      <alignment horizontal="left"/>
      <protection locked="0"/>
    </xf>
    <xf numFmtId="0" fontId="26" fillId="2" borderId="32" xfId="0" applyFont="1" applyFill="1" applyBorder="1" applyAlignment="1" applyProtection="1">
      <alignment horizontal="left"/>
      <protection locked="0"/>
    </xf>
    <xf numFmtId="0" fontId="0" fillId="2" borderId="18" xfId="0" applyFill="1" applyBorder="1" applyAlignment="1" applyProtection="1">
      <alignment horizontal="left"/>
      <protection locked="0"/>
    </xf>
    <xf numFmtId="0" fontId="0" fillId="2" borderId="34" xfId="0" applyFill="1" applyBorder="1" applyAlignment="1" applyProtection="1">
      <alignment horizontal="left"/>
      <protection locked="0"/>
    </xf>
    <xf numFmtId="0" fontId="0" fillId="2" borderId="32" xfId="0" applyFill="1" applyBorder="1" applyAlignment="1" applyProtection="1">
      <alignment horizontal="left"/>
      <protection locked="0"/>
    </xf>
    <xf numFmtId="0" fontId="21" fillId="2" borderId="0" xfId="0" applyFont="1" applyFill="1" applyAlignment="1" applyProtection="1">
      <alignment horizontal="justify" vertical="center" wrapText="1"/>
    </xf>
    <xf numFmtId="0" fontId="22" fillId="2" borderId="0" xfId="0" applyFont="1" applyFill="1" applyAlignment="1" applyProtection="1">
      <alignment horizontal="left" vertical="center" wrapText="1"/>
    </xf>
    <xf numFmtId="0" fontId="19" fillId="2" borderId="0" xfId="0" applyFont="1" applyFill="1" applyAlignment="1" applyProtection="1">
      <alignment horizontal="center" vertical="center"/>
    </xf>
    <xf numFmtId="0" fontId="2" fillId="2" borderId="0" xfId="0" applyFont="1" applyFill="1" applyAlignment="1" applyProtection="1">
      <alignment horizontal="center" vertical="center"/>
    </xf>
    <xf numFmtId="14" fontId="2" fillId="2" borderId="0" xfId="0" applyNumberFormat="1" applyFont="1" applyFill="1" applyAlignment="1" applyProtection="1">
      <alignment horizontal="center"/>
    </xf>
    <xf numFmtId="0" fontId="27" fillId="2" borderId="0" xfId="0" applyFont="1" applyFill="1" applyAlignment="1" applyProtection="1">
      <alignment horizontal="center" vertical="center"/>
    </xf>
    <xf numFmtId="0" fontId="17" fillId="2" borderId="0" xfId="0" applyFont="1" applyFill="1" applyAlignment="1" applyProtection="1">
      <alignment horizontal="center" vertical="center"/>
    </xf>
    <xf numFmtId="0" fontId="12" fillId="2" borderId="0" xfId="0" applyFont="1" applyFill="1" applyAlignment="1" applyProtection="1">
      <alignment horizontal="justify"/>
      <protection locked="0"/>
    </xf>
    <xf numFmtId="0" fontId="6" fillId="2" borderId="17" xfId="0"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wrapText="1"/>
      <protection locked="0"/>
    </xf>
    <xf numFmtId="0" fontId="6" fillId="2" borderId="11" xfId="0" applyFont="1" applyFill="1" applyBorder="1" applyAlignment="1" applyProtection="1">
      <alignment horizontal="center" vertical="center" wrapText="1"/>
      <protection locked="0"/>
    </xf>
    <xf numFmtId="0" fontId="1" fillId="2" borderId="26" xfId="0" applyFont="1" applyFill="1" applyBorder="1" applyAlignment="1" applyProtection="1">
      <alignment horizontal="center" vertical="center" wrapText="1"/>
      <protection locked="0"/>
    </xf>
    <xf numFmtId="0" fontId="1" fillId="2" borderId="8" xfId="0" applyFont="1" applyFill="1" applyBorder="1" applyAlignment="1" applyProtection="1">
      <alignment horizontal="center" vertical="center" wrapText="1"/>
      <protection locked="0"/>
    </xf>
    <xf numFmtId="0" fontId="1" fillId="2" borderId="14" xfId="0" applyFont="1" applyFill="1" applyBorder="1" applyAlignment="1" applyProtection="1">
      <alignment horizontal="center" vertical="center" wrapText="1"/>
      <protection locked="0"/>
    </xf>
    <xf numFmtId="0" fontId="1" fillId="2" borderId="4" xfId="0" applyFont="1" applyFill="1" applyBorder="1" applyAlignment="1" applyProtection="1">
      <alignment horizontal="center" wrapText="1"/>
      <protection locked="0"/>
    </xf>
    <xf numFmtId="0" fontId="1" fillId="2" borderId="8" xfId="0" applyFont="1" applyFill="1" applyBorder="1" applyAlignment="1" applyProtection="1">
      <alignment horizontal="center" wrapText="1"/>
      <protection locked="0"/>
    </xf>
    <xf numFmtId="0" fontId="1" fillId="2" borderId="5" xfId="0" applyFont="1" applyFill="1" applyBorder="1" applyAlignment="1" applyProtection="1">
      <alignment horizontal="center" wrapText="1"/>
      <protection locked="0"/>
    </xf>
    <xf numFmtId="0" fontId="1" fillId="2" borderId="33" xfId="0" applyFont="1" applyFill="1" applyBorder="1" applyAlignment="1" applyProtection="1">
      <alignment horizontal="center" wrapText="1"/>
      <protection locked="0"/>
    </xf>
    <xf numFmtId="0" fontId="1" fillId="2" borderId="17" xfId="0" applyFont="1" applyFill="1" applyBorder="1" applyAlignment="1" applyProtection="1">
      <alignment horizontal="center" vertical="center" wrapText="1"/>
      <protection locked="0"/>
    </xf>
    <xf numFmtId="0" fontId="1" fillId="2" borderId="30" xfId="0" applyFont="1" applyFill="1" applyBorder="1" applyAlignment="1" applyProtection="1">
      <alignment horizontal="center" vertical="center" wrapText="1"/>
      <protection locked="0"/>
    </xf>
    <xf numFmtId="0" fontId="1" fillId="2" borderId="4" xfId="0" applyFont="1" applyFill="1" applyBorder="1" applyAlignment="1" applyProtection="1">
      <alignment horizontal="center" vertical="center" wrapText="1"/>
      <protection locked="0"/>
    </xf>
    <xf numFmtId="0" fontId="1" fillId="2" borderId="30" xfId="0" applyFont="1" applyFill="1" applyBorder="1" applyAlignment="1" applyProtection="1">
      <alignment horizontal="center" wrapText="1"/>
      <protection locked="0"/>
    </xf>
    <xf numFmtId="0" fontId="1" fillId="2" borderId="26" xfId="0" applyFont="1" applyFill="1" applyBorder="1" applyAlignment="1" applyProtection="1">
      <alignment horizontal="center" wrapText="1"/>
      <protection locked="0"/>
    </xf>
    <xf numFmtId="0" fontId="17" fillId="2" borderId="0" xfId="0" applyFont="1" applyFill="1" applyAlignment="1" applyProtection="1">
      <alignment horizontal="center"/>
      <protection locked="0"/>
    </xf>
    <xf numFmtId="0" fontId="1" fillId="2" borderId="35" xfId="0" applyFont="1" applyFill="1" applyBorder="1" applyAlignment="1" applyProtection="1">
      <alignment wrapText="1"/>
      <protection locked="0"/>
    </xf>
    <xf numFmtId="0" fontId="1" fillId="2" borderId="36" xfId="0" applyFont="1" applyFill="1" applyBorder="1" applyAlignment="1" applyProtection="1">
      <alignment wrapText="1"/>
      <protection locked="0"/>
    </xf>
    <xf numFmtId="0" fontId="1" fillId="2" borderId="35" xfId="0" applyFont="1" applyFill="1" applyBorder="1" applyAlignment="1" applyProtection="1">
      <alignment horizontal="left" vertical="top" wrapText="1"/>
    </xf>
    <xf numFmtId="0" fontId="1" fillId="2" borderId="37" xfId="0" applyFont="1" applyFill="1" applyBorder="1" applyAlignment="1" applyProtection="1">
      <alignment horizontal="left" vertical="top" wrapText="1"/>
    </xf>
    <xf numFmtId="0" fontId="1" fillId="2" borderId="36" xfId="0" applyFont="1" applyFill="1" applyBorder="1" applyAlignment="1" applyProtection="1">
      <alignment horizontal="left" vertical="top" wrapText="1"/>
    </xf>
    <xf numFmtId="0" fontId="1" fillId="2" borderId="30" xfId="0" applyFont="1" applyFill="1" applyBorder="1" applyAlignment="1" applyProtection="1">
      <alignment wrapText="1"/>
      <protection locked="0"/>
    </xf>
    <xf numFmtId="0" fontId="1" fillId="2" borderId="26" xfId="0" applyFont="1" applyFill="1" applyBorder="1" applyAlignment="1" applyProtection="1">
      <alignment wrapText="1"/>
      <protection locked="0"/>
    </xf>
    <xf numFmtId="0" fontId="1" fillId="2" borderId="30" xfId="0" applyFont="1" applyFill="1" applyBorder="1" applyAlignment="1" applyProtection="1">
      <alignment horizontal="left" vertical="top" wrapText="1"/>
    </xf>
    <xf numFmtId="0" fontId="1" fillId="2" borderId="38" xfId="0" applyFont="1" applyFill="1" applyBorder="1" applyAlignment="1" applyProtection="1">
      <alignment horizontal="left" vertical="top" wrapText="1"/>
    </xf>
    <xf numFmtId="0" fontId="1" fillId="2" borderId="26" xfId="0" applyFont="1" applyFill="1" applyBorder="1" applyAlignment="1" applyProtection="1">
      <alignment horizontal="left" vertical="top" wrapText="1"/>
    </xf>
    <xf numFmtId="0" fontId="12" fillId="2" borderId="9" xfId="0" applyFont="1" applyFill="1" applyBorder="1" applyAlignment="1" applyProtection="1">
      <alignment horizontal="center"/>
    </xf>
    <xf numFmtId="0" fontId="4" fillId="2" borderId="17" xfId="0" applyFont="1" applyFill="1" applyBorder="1" applyAlignment="1" applyProtection="1">
      <alignment horizontal="center" wrapText="1"/>
      <protection locked="0"/>
    </xf>
    <xf numFmtId="0" fontId="4" fillId="2" borderId="14" xfId="0" applyFont="1" applyFill="1" applyBorder="1" applyAlignment="1" applyProtection="1">
      <alignment horizontal="center" wrapText="1"/>
      <protection locked="0"/>
    </xf>
    <xf numFmtId="0" fontId="4" fillId="2" borderId="17" xfId="0" applyFont="1" applyFill="1" applyBorder="1" applyAlignment="1" applyProtection="1">
      <alignment horizontal="center" vertical="center" wrapText="1"/>
      <protection locked="0"/>
    </xf>
    <xf numFmtId="0" fontId="4" fillId="2" borderId="14" xfId="0" applyFont="1" applyFill="1" applyBorder="1" applyAlignment="1" applyProtection="1">
      <alignment horizontal="center" vertical="center" wrapText="1"/>
      <protection locked="0"/>
    </xf>
    <xf numFmtId="0" fontId="4" fillId="2" borderId="39" xfId="0" applyFont="1" applyFill="1" applyBorder="1" applyAlignment="1" applyProtection="1">
      <alignment horizontal="center" wrapText="1"/>
      <protection locked="0"/>
    </xf>
    <xf numFmtId="0" fontId="4" fillId="2" borderId="15" xfId="0" applyFont="1" applyFill="1" applyBorder="1" applyAlignment="1" applyProtection="1">
      <alignment horizontal="center" wrapText="1"/>
      <protection locked="0"/>
    </xf>
    <xf numFmtId="0" fontId="4" fillId="2" borderId="30" xfId="0" applyFont="1" applyFill="1" applyBorder="1" applyAlignment="1" applyProtection="1">
      <alignment horizontal="center" wrapText="1"/>
      <protection locked="0"/>
    </xf>
    <xf numFmtId="0" fontId="4" fillId="2" borderId="26" xfId="0" applyFont="1" applyFill="1" applyBorder="1" applyAlignment="1" applyProtection="1">
      <alignment horizontal="center" wrapText="1"/>
      <protection locked="0"/>
    </xf>
    <xf numFmtId="0" fontId="4" fillId="2" borderId="30" xfId="0" applyFont="1" applyFill="1" applyBorder="1" applyAlignment="1" applyProtection="1">
      <alignment horizontal="center" vertical="center" wrapText="1"/>
      <protection locked="0"/>
    </xf>
    <xf numFmtId="0" fontId="4" fillId="2" borderId="26" xfId="0" applyFont="1" applyFill="1" applyBorder="1" applyAlignment="1" applyProtection="1">
      <alignment horizontal="center" vertical="center" wrapText="1"/>
      <protection locked="0"/>
    </xf>
    <xf numFmtId="0" fontId="4" fillId="2" borderId="39" xfId="0" applyFont="1" applyFill="1" applyBorder="1" applyAlignment="1" applyProtection="1">
      <alignment horizontal="center" vertical="center" wrapText="1"/>
      <protection locked="0"/>
    </xf>
    <xf numFmtId="0" fontId="4" fillId="2" borderId="15" xfId="0" applyFont="1" applyFill="1" applyBorder="1" applyAlignment="1" applyProtection="1">
      <alignment horizontal="center" vertical="center" wrapText="1"/>
      <protection locked="0"/>
    </xf>
    <xf numFmtId="0" fontId="4" fillId="2" borderId="4" xfId="0" applyFont="1" applyFill="1" applyBorder="1" applyAlignment="1" applyProtection="1">
      <alignment horizontal="center" vertical="center" wrapText="1"/>
      <protection locked="0"/>
    </xf>
    <xf numFmtId="0" fontId="4" fillId="2" borderId="8" xfId="0" applyFont="1" applyFill="1" applyBorder="1" applyAlignment="1" applyProtection="1">
      <alignment horizontal="center" vertical="center" wrapText="1"/>
      <protection locked="0"/>
    </xf>
    <xf numFmtId="0" fontId="1" fillId="2" borderId="35" xfId="0" applyFont="1" applyFill="1" applyBorder="1" applyAlignment="1" applyProtection="1">
      <alignment horizontal="left" wrapText="1"/>
    </xf>
    <xf numFmtId="0" fontId="1" fillId="2" borderId="37" xfId="0" applyFont="1" applyFill="1" applyBorder="1" applyAlignment="1" applyProtection="1">
      <alignment horizontal="left" wrapText="1"/>
    </xf>
    <xf numFmtId="0" fontId="1" fillId="2" borderId="36" xfId="0" applyFont="1" applyFill="1" applyBorder="1" applyAlignment="1" applyProtection="1">
      <alignment horizontal="left" wrapText="1"/>
    </xf>
    <xf numFmtId="0" fontId="0" fillId="2" borderId="9" xfId="0" applyFill="1" applyBorder="1" applyAlignment="1" applyProtection="1">
      <alignment horizontal="center"/>
    </xf>
    <xf numFmtId="0" fontId="5" fillId="2" borderId="9" xfId="0" applyFont="1" applyFill="1" applyBorder="1" applyAlignment="1" applyProtection="1">
      <alignment horizontal="center"/>
    </xf>
    <xf numFmtId="0" fontId="4" fillId="2" borderId="11" xfId="0" applyFont="1" applyFill="1" applyBorder="1" applyAlignment="1" applyProtection="1">
      <alignment horizontal="center" vertical="center" wrapText="1"/>
      <protection locked="0"/>
    </xf>
    <xf numFmtId="0" fontId="28" fillId="2" borderId="0" xfId="0" applyFont="1" applyFill="1" applyAlignment="1" applyProtection="1">
      <alignment horizontal="left" indent="5"/>
      <protection locked="0"/>
    </xf>
    <xf numFmtId="0" fontId="5" fillId="2" borderId="0" xfId="0" applyFont="1" applyFill="1" applyAlignment="1" applyProtection="1">
      <alignment horizontal="center"/>
      <protection locked="0"/>
    </xf>
    <xf numFmtId="0" fontId="13" fillId="2" borderId="35" xfId="0" applyFont="1" applyFill="1" applyBorder="1" applyProtection="1">
      <protection locked="0"/>
    </xf>
    <xf numFmtId="0" fontId="13" fillId="2" borderId="37" xfId="0" applyFont="1" applyFill="1" applyBorder="1" applyProtection="1">
      <protection locked="0"/>
    </xf>
    <xf numFmtId="0" fontId="13" fillId="2" borderId="36" xfId="0" applyFont="1" applyFill="1" applyBorder="1" applyProtection="1">
      <protection locked="0"/>
    </xf>
    <xf numFmtId="4" fontId="5" fillId="2" borderId="9" xfId="0" applyNumberFormat="1" applyFont="1" applyFill="1" applyBorder="1" applyAlignment="1" applyProtection="1">
      <alignment horizontal="center"/>
    </xf>
    <xf numFmtId="0" fontId="5" fillId="2" borderId="21" xfId="0" applyFont="1" applyFill="1" applyBorder="1" applyAlignment="1" applyProtection="1">
      <alignment horizontal="center"/>
    </xf>
    <xf numFmtId="3" fontId="5" fillId="2" borderId="9" xfId="0" applyNumberFormat="1" applyFont="1" applyFill="1" applyBorder="1" applyAlignment="1" applyProtection="1">
      <alignment horizontal="center"/>
    </xf>
    <xf numFmtId="0" fontId="0" fillId="2" borderId="40" xfId="0" applyFill="1" applyBorder="1" applyAlignment="1" applyProtection="1">
      <alignment horizontal="center"/>
    </xf>
    <xf numFmtId="0" fontId="0" fillId="2" borderId="41" xfId="0" applyFill="1" applyBorder="1" applyAlignment="1" applyProtection="1">
      <alignment horizontal="center"/>
    </xf>
    <xf numFmtId="0" fontId="5" fillId="2" borderId="0" xfId="0" applyFont="1" applyFill="1" applyProtection="1">
      <protection locked="0"/>
    </xf>
    <xf numFmtId="0" fontId="12" fillId="2" borderId="0" xfId="0" applyFont="1" applyFill="1" applyProtection="1">
      <protection locked="0"/>
    </xf>
    <xf numFmtId="0" fontId="5" fillId="2" borderId="35" xfId="0" applyFont="1" applyFill="1" applyBorder="1" applyAlignment="1" applyProtection="1">
      <alignment horizontal="left"/>
    </xf>
    <xf numFmtId="0" fontId="5" fillId="2" borderId="37" xfId="0" applyFont="1" applyFill="1" applyBorder="1" applyAlignment="1" applyProtection="1">
      <alignment horizontal="left"/>
    </xf>
    <xf numFmtId="0" fontId="5" fillId="2" borderId="36" xfId="0" applyFont="1" applyFill="1" applyBorder="1" applyAlignment="1" applyProtection="1">
      <alignment horizontal="left"/>
    </xf>
    <xf numFmtId="0" fontId="5" fillId="2" borderId="30" xfId="0" applyFont="1" applyFill="1" applyBorder="1" applyAlignment="1" applyProtection="1">
      <alignment horizontal="center" wrapText="1"/>
      <protection locked="0"/>
    </xf>
    <xf numFmtId="0" fontId="5" fillId="2" borderId="26" xfId="0" applyFont="1" applyFill="1" applyBorder="1" applyAlignment="1" applyProtection="1">
      <alignment horizontal="center" wrapText="1"/>
      <protection locked="0"/>
    </xf>
    <xf numFmtId="0" fontId="5" fillId="2" borderId="4" xfId="0" applyFont="1" applyFill="1" applyBorder="1" applyAlignment="1" applyProtection="1">
      <alignment horizontal="center" wrapText="1"/>
      <protection locked="0"/>
    </xf>
    <xf numFmtId="0" fontId="5" fillId="2" borderId="8" xfId="0" applyFont="1" applyFill="1" applyBorder="1" applyAlignment="1" applyProtection="1">
      <alignment horizontal="center" wrapText="1"/>
      <protection locked="0"/>
    </xf>
    <xf numFmtId="0" fontId="6" fillId="2" borderId="4" xfId="0" applyFont="1" applyFill="1" applyBorder="1" applyAlignment="1" applyProtection="1">
      <alignment horizontal="center" wrapText="1"/>
      <protection locked="0"/>
    </xf>
    <xf numFmtId="0" fontId="6" fillId="2" borderId="8" xfId="0" applyFont="1" applyFill="1" applyBorder="1" applyAlignment="1" applyProtection="1">
      <alignment horizontal="center" wrapText="1"/>
      <protection locked="0"/>
    </xf>
    <xf numFmtId="0" fontId="0" fillId="2" borderId="8" xfId="0" applyFill="1" applyBorder="1" applyProtection="1">
      <protection locked="0"/>
    </xf>
    <xf numFmtId="0" fontId="5" fillId="2" borderId="37" xfId="0" applyFont="1" applyFill="1" applyBorder="1" applyProtection="1">
      <protection locked="0"/>
    </xf>
    <xf numFmtId="0" fontId="5" fillId="2" borderId="38" xfId="0" applyFont="1" applyFill="1" applyBorder="1" applyProtection="1">
      <protection locked="0"/>
    </xf>
    <xf numFmtId="0" fontId="5" fillId="2" borderId="12" xfId="0" applyFont="1" applyFill="1" applyBorder="1" applyProtection="1">
      <protection locked="0"/>
    </xf>
    <xf numFmtId="0" fontId="5" fillId="2" borderId="17" xfId="0" applyFont="1" applyFill="1" applyBorder="1" applyAlignment="1" applyProtection="1">
      <alignment horizontal="center" vertical="center" wrapText="1"/>
      <protection locked="0"/>
    </xf>
    <xf numFmtId="0" fontId="5" fillId="2" borderId="14" xfId="0" applyFont="1" applyFill="1" applyBorder="1" applyAlignment="1" applyProtection="1">
      <alignment horizontal="center" vertical="center" wrapText="1"/>
      <protection locked="0"/>
    </xf>
    <xf numFmtId="0" fontId="5" fillId="2" borderId="38" xfId="0" applyFont="1" applyFill="1" applyBorder="1" applyAlignment="1" applyProtection="1">
      <alignment horizontal="center" wrapText="1"/>
      <protection locked="0"/>
    </xf>
    <xf numFmtId="0" fontId="5" fillId="2" borderId="39" xfId="0" applyFont="1" applyFill="1" applyBorder="1" applyAlignment="1" applyProtection="1">
      <alignment horizontal="center" wrapText="1"/>
      <protection locked="0"/>
    </xf>
    <xf numFmtId="0" fontId="5" fillId="2" borderId="12" xfId="0" applyFont="1" applyFill="1" applyBorder="1" applyAlignment="1" applyProtection="1">
      <alignment horizontal="center" wrapText="1"/>
      <protection locked="0"/>
    </xf>
    <xf numFmtId="0" fontId="5" fillId="2" borderId="15" xfId="0" applyFont="1" applyFill="1" applyBorder="1" applyAlignment="1" applyProtection="1">
      <alignment horizontal="center" wrapText="1"/>
      <protection locked="0"/>
    </xf>
    <xf numFmtId="0" fontId="5" fillId="2" borderId="30" xfId="0" applyFont="1" applyFill="1" applyBorder="1" applyAlignment="1" applyProtection="1">
      <alignment wrapText="1"/>
      <protection locked="0"/>
    </xf>
    <xf numFmtId="0" fontId="5" fillId="2" borderId="26" xfId="0" applyFont="1" applyFill="1" applyBorder="1" applyAlignment="1" applyProtection="1">
      <alignment wrapText="1"/>
      <protection locked="0"/>
    </xf>
    <xf numFmtId="0" fontId="5" fillId="2" borderId="4" xfId="0" applyFont="1" applyFill="1" applyBorder="1" applyAlignment="1" applyProtection="1">
      <alignment wrapText="1"/>
      <protection locked="0"/>
    </xf>
    <xf numFmtId="0" fontId="5" fillId="2" borderId="8" xfId="0" applyFont="1" applyFill="1" applyBorder="1" applyAlignment="1" applyProtection="1">
      <alignment wrapText="1"/>
      <protection locked="0"/>
    </xf>
    <xf numFmtId="0" fontId="13" fillId="2" borderId="30" xfId="0" applyFont="1" applyFill="1" applyBorder="1" applyAlignment="1" applyProtection="1">
      <alignment wrapText="1"/>
      <protection locked="0"/>
    </xf>
    <xf numFmtId="0" fontId="13" fillId="2" borderId="38" xfId="0" applyFont="1" applyFill="1" applyBorder="1" applyAlignment="1" applyProtection="1">
      <alignment wrapText="1"/>
      <protection locked="0"/>
    </xf>
    <xf numFmtId="0" fontId="13" fillId="2" borderId="26" xfId="0" applyFont="1" applyFill="1" applyBorder="1" applyAlignment="1" applyProtection="1">
      <alignment wrapText="1"/>
      <protection locked="0"/>
    </xf>
    <xf numFmtId="0" fontId="13" fillId="2" borderId="39" xfId="0" applyFont="1" applyFill="1" applyBorder="1" applyAlignment="1" applyProtection="1">
      <alignment wrapText="1"/>
      <protection locked="0"/>
    </xf>
    <xf numFmtId="0" fontId="13" fillId="2" borderId="12" xfId="0" applyFont="1" applyFill="1" applyBorder="1" applyAlignment="1" applyProtection="1">
      <alignment wrapText="1"/>
      <protection locked="0"/>
    </xf>
    <xf numFmtId="0" fontId="13" fillId="2" borderId="15" xfId="0" applyFont="1" applyFill="1" applyBorder="1" applyAlignment="1" applyProtection="1">
      <alignment wrapText="1"/>
      <protection locked="0"/>
    </xf>
    <xf numFmtId="0" fontId="5" fillId="2" borderId="30" xfId="0" applyFont="1" applyFill="1" applyBorder="1" applyProtection="1">
      <protection locked="0"/>
    </xf>
    <xf numFmtId="0" fontId="5" fillId="2" borderId="39" xfId="0" applyFont="1" applyFill="1" applyBorder="1" applyProtection="1">
      <protection locked="0"/>
    </xf>
    <xf numFmtId="0" fontId="5" fillId="2" borderId="26" xfId="0" applyFont="1" applyFill="1" applyBorder="1" applyProtection="1">
      <protection locked="0"/>
    </xf>
    <xf numFmtId="0" fontId="5" fillId="2" borderId="15" xfId="0" applyFont="1" applyFill="1" applyBorder="1" applyProtection="1">
      <protection locked="0"/>
    </xf>
    <xf numFmtId="0" fontId="28" fillId="2" borderId="0" xfId="0" applyFont="1" applyFill="1" applyAlignment="1" applyProtection="1">
      <alignment horizontal="left" wrapText="1" indent="5"/>
      <protection locked="0"/>
    </xf>
    <xf numFmtId="0" fontId="12" fillId="2" borderId="10" xfId="0" applyFont="1" applyFill="1" applyBorder="1" applyAlignment="1" applyProtection="1">
      <alignment horizontal="center"/>
      <protection locked="0"/>
    </xf>
    <xf numFmtId="0" fontId="1" fillId="2" borderId="6" xfId="0" applyFont="1" applyFill="1" applyBorder="1" applyAlignment="1" applyProtection="1">
      <alignment horizontal="center" wrapText="1"/>
      <protection locked="0"/>
    </xf>
    <xf numFmtId="0" fontId="1" fillId="2" borderId="39" xfId="0" applyFont="1" applyFill="1" applyBorder="1" applyAlignment="1" applyProtection="1">
      <alignment horizontal="center" vertical="top" wrapText="1"/>
      <protection locked="0"/>
    </xf>
    <xf numFmtId="0" fontId="1" fillId="2" borderId="12" xfId="0" applyFont="1" applyFill="1" applyBorder="1" applyAlignment="1" applyProtection="1">
      <alignment horizontal="center" vertical="top" wrapText="1"/>
      <protection locked="0"/>
    </xf>
    <xf numFmtId="0" fontId="1" fillId="2" borderId="15" xfId="0" applyFont="1" applyFill="1" applyBorder="1" applyAlignment="1" applyProtection="1">
      <alignment horizontal="center" vertical="top" wrapText="1"/>
      <protection locked="0"/>
    </xf>
    <xf numFmtId="0" fontId="5" fillId="2" borderId="0" xfId="0" applyFont="1" applyFill="1" applyAlignment="1" applyProtection="1">
      <alignment horizontal="justify"/>
      <protection locked="0"/>
    </xf>
    <xf numFmtId="0" fontId="1" fillId="2" borderId="17" xfId="0" applyFont="1" applyFill="1" applyBorder="1" applyAlignment="1" applyProtection="1">
      <alignment horizontal="center" wrapText="1"/>
      <protection locked="0"/>
    </xf>
    <xf numFmtId="0" fontId="1" fillId="2" borderId="14" xfId="0" applyFont="1" applyFill="1" applyBorder="1" applyAlignment="1" applyProtection="1">
      <alignment horizontal="center" wrapText="1"/>
      <protection locked="0"/>
    </xf>
    <xf numFmtId="0" fontId="12" fillId="2" borderId="9" xfId="0" applyFont="1" applyFill="1" applyBorder="1" applyAlignment="1" applyProtection="1">
      <alignment horizontal="center"/>
      <protection locked="0"/>
    </xf>
    <xf numFmtId="0" fontId="1" fillId="2" borderId="35" xfId="0" applyFont="1" applyFill="1" applyBorder="1" applyAlignment="1" applyProtection="1">
      <alignment horizontal="justify" wrapText="1"/>
      <protection locked="0"/>
    </xf>
    <xf numFmtId="0" fontId="1" fillId="2" borderId="36" xfId="0" applyFont="1" applyFill="1" applyBorder="1" applyAlignment="1" applyProtection="1">
      <alignment horizontal="justify" wrapText="1"/>
      <protection locked="0"/>
    </xf>
    <xf numFmtId="49" fontId="1" fillId="2" borderId="35" xfId="0" applyNumberFormat="1" applyFont="1" applyFill="1" applyBorder="1" applyAlignment="1" applyProtection="1">
      <alignment horizontal="justify" vertical="top" wrapText="1"/>
      <protection locked="0"/>
    </xf>
    <xf numFmtId="49" fontId="1" fillId="2" borderId="36" xfId="0" applyNumberFormat="1" applyFont="1" applyFill="1" applyBorder="1" applyAlignment="1" applyProtection="1">
      <alignment horizontal="justify" vertical="top" wrapText="1"/>
      <protection locked="0"/>
    </xf>
    <xf numFmtId="0" fontId="1" fillId="2" borderId="37" xfId="0" applyFont="1" applyFill="1" applyBorder="1" applyAlignment="1" applyProtection="1">
      <alignment horizontal="justify" wrapText="1"/>
      <protection locked="0"/>
    </xf>
    <xf numFmtId="0" fontId="0" fillId="2" borderId="0" xfId="0" applyFill="1" applyProtection="1">
      <protection locked="0"/>
    </xf>
    <xf numFmtId="0" fontId="3" fillId="2" borderId="0" xfId="0" applyFont="1" applyFill="1" applyAlignment="1" applyProtection="1">
      <alignment horizontal="justify"/>
      <protection locked="0"/>
    </xf>
    <xf numFmtId="0" fontId="1" fillId="2" borderId="35" xfId="0" applyFont="1" applyFill="1" applyBorder="1" applyAlignment="1" applyProtection="1">
      <alignment horizontal="center" wrapText="1"/>
      <protection locked="0"/>
    </xf>
    <xf numFmtId="0" fontId="1" fillId="2" borderId="36" xfId="0" applyFont="1" applyFill="1" applyBorder="1" applyAlignment="1" applyProtection="1">
      <alignment horizontal="center" wrapText="1"/>
      <protection locked="0"/>
    </xf>
    <xf numFmtId="0" fontId="3" fillId="2" borderId="35" xfId="0" applyFont="1" applyFill="1" applyBorder="1" applyAlignment="1" applyProtection="1">
      <alignment horizontal="left" wrapText="1"/>
    </xf>
    <xf numFmtId="0" fontId="3" fillId="2" borderId="37" xfId="0" applyFont="1" applyFill="1" applyBorder="1" applyAlignment="1" applyProtection="1">
      <alignment horizontal="left" wrapText="1"/>
    </xf>
    <xf numFmtId="0" fontId="3" fillId="2" borderId="36" xfId="0" applyFont="1" applyFill="1" applyBorder="1" applyAlignment="1" applyProtection="1">
      <alignment horizontal="left" wrapText="1"/>
    </xf>
    <xf numFmtId="4" fontId="12" fillId="2" borderId="10" xfId="0" applyNumberFormat="1" applyFont="1" applyFill="1" applyBorder="1" applyAlignment="1" applyProtection="1">
      <alignment horizontal="center" wrapText="1"/>
      <protection locked="0"/>
    </xf>
    <xf numFmtId="4" fontId="12" fillId="2" borderId="22" xfId="0" applyNumberFormat="1" applyFont="1" applyFill="1" applyBorder="1" applyAlignment="1" applyProtection="1">
      <alignment horizontal="center" wrapText="1"/>
      <protection locked="0"/>
    </xf>
    <xf numFmtId="0" fontId="0" fillId="2" borderId="26" xfId="0" applyFill="1" applyBorder="1" applyProtection="1">
      <protection locked="0"/>
    </xf>
    <xf numFmtId="0" fontId="0" fillId="2" borderId="39" xfId="0" applyFill="1" applyBorder="1" applyAlignment="1" applyProtection="1">
      <alignment horizontal="center" wrapText="1"/>
      <protection locked="0"/>
    </xf>
    <xf numFmtId="0" fontId="0" fillId="2" borderId="15" xfId="0" applyFill="1" applyBorder="1" applyProtection="1">
      <protection locked="0"/>
    </xf>
    <xf numFmtId="4" fontId="13" fillId="2" borderId="18" xfId="0" applyNumberFormat="1" applyFont="1" applyFill="1" applyBorder="1" applyAlignment="1" applyProtection="1">
      <alignment horizontal="center" wrapText="1"/>
      <protection locked="0"/>
    </xf>
    <xf numFmtId="4" fontId="13" fillId="2" borderId="34" xfId="0" applyNumberFormat="1" applyFont="1" applyFill="1" applyBorder="1" applyAlignment="1" applyProtection="1">
      <alignment horizontal="center" wrapText="1"/>
      <protection locked="0"/>
    </xf>
    <xf numFmtId="4" fontId="13" fillId="2" borderId="32" xfId="0" applyNumberFormat="1" applyFont="1" applyFill="1" applyBorder="1" applyAlignment="1" applyProtection="1">
      <alignment horizontal="center" wrapText="1"/>
      <protection locked="0"/>
    </xf>
    <xf numFmtId="0" fontId="3" fillId="2" borderId="0" xfId="0" applyFont="1" applyFill="1" applyAlignment="1" applyProtection="1">
      <alignment horizontal="right" wrapText="1"/>
      <protection locked="0"/>
    </xf>
    <xf numFmtId="0" fontId="3" fillId="2" borderId="8" xfId="0" applyFont="1" applyFill="1" applyBorder="1" applyAlignment="1" applyProtection="1">
      <alignment horizontal="right" wrapText="1"/>
      <protection locked="0"/>
    </xf>
    <xf numFmtId="0" fontId="1" fillId="2" borderId="43" xfId="0" applyFont="1" applyFill="1" applyBorder="1" applyAlignment="1" applyProtection="1">
      <alignment horizontal="center" wrapText="1"/>
      <protection locked="0"/>
    </xf>
    <xf numFmtId="0" fontId="1" fillId="2" borderId="44" xfId="0" applyFont="1" applyFill="1" applyBorder="1" applyAlignment="1" applyProtection="1">
      <alignment horizontal="center" wrapText="1"/>
      <protection locked="0"/>
    </xf>
    <xf numFmtId="0" fontId="1" fillId="2" borderId="45" xfId="0" applyFont="1" applyFill="1" applyBorder="1" applyAlignment="1" applyProtection="1">
      <alignment horizontal="center" wrapText="1"/>
      <protection locked="0"/>
    </xf>
    <xf numFmtId="4" fontId="3" fillId="4" borderId="39" xfId="0" applyNumberFormat="1" applyFont="1" applyFill="1" applyBorder="1" applyAlignment="1" applyProtection="1">
      <alignment horizontal="center" wrapText="1"/>
      <protection locked="0"/>
    </xf>
    <xf numFmtId="4" fontId="3" fillId="4" borderId="12" xfId="0" applyNumberFormat="1" applyFont="1" applyFill="1" applyBorder="1" applyAlignment="1" applyProtection="1">
      <alignment horizontal="center" wrapText="1"/>
      <protection locked="0"/>
    </xf>
    <xf numFmtId="4" fontId="3" fillId="4" borderId="15" xfId="0" applyNumberFormat="1" applyFont="1" applyFill="1" applyBorder="1" applyAlignment="1" applyProtection="1">
      <alignment horizontal="center" wrapText="1"/>
      <protection locked="0"/>
    </xf>
    <xf numFmtId="0" fontId="0" fillId="2" borderId="14" xfId="0" applyFill="1" applyBorder="1" applyProtection="1">
      <protection locked="0"/>
    </xf>
    <xf numFmtId="0" fontId="1" fillId="2" borderId="38" xfId="0" applyFont="1" applyFill="1" applyBorder="1" applyAlignment="1" applyProtection="1">
      <alignment horizontal="center" wrapText="1"/>
      <protection locked="0"/>
    </xf>
    <xf numFmtId="0" fontId="1" fillId="2" borderId="0" xfId="0" applyFont="1" applyFill="1" applyAlignment="1" applyProtection="1">
      <alignment horizontal="center" wrapText="1"/>
      <protection locked="0"/>
    </xf>
    <xf numFmtId="4" fontId="12" fillId="2" borderId="6" xfId="0" applyNumberFormat="1" applyFont="1" applyFill="1" applyBorder="1" applyAlignment="1" applyProtection="1">
      <alignment horizontal="center" wrapText="1"/>
      <protection locked="0"/>
    </xf>
    <xf numFmtId="4" fontId="12" fillId="2" borderId="13" xfId="0" applyNumberFormat="1" applyFont="1" applyFill="1" applyBorder="1" applyAlignment="1" applyProtection="1">
      <alignment horizontal="center" wrapText="1"/>
      <protection locked="0"/>
    </xf>
    <xf numFmtId="4" fontId="13" fillId="2" borderId="20" xfId="0" applyNumberFormat="1" applyFont="1" applyFill="1" applyBorder="1" applyAlignment="1" applyProtection="1">
      <alignment horizontal="center" wrapText="1"/>
      <protection locked="0"/>
    </xf>
    <xf numFmtId="4" fontId="13" fillId="2" borderId="42" xfId="0" applyNumberFormat="1" applyFont="1" applyFill="1" applyBorder="1" applyAlignment="1" applyProtection="1">
      <alignment horizontal="center" wrapText="1"/>
      <protection locked="0"/>
    </xf>
    <xf numFmtId="4" fontId="13" fillId="2" borderId="19" xfId="0" applyNumberFormat="1" applyFont="1" applyFill="1" applyBorder="1" applyAlignment="1" applyProtection="1">
      <alignment horizontal="center" wrapText="1"/>
      <protection locked="0"/>
    </xf>
    <xf numFmtId="4" fontId="12" fillId="2" borderId="18" xfId="0" applyNumberFormat="1" applyFont="1" applyFill="1" applyBorder="1" applyAlignment="1" applyProtection="1">
      <alignment horizontal="center" wrapText="1"/>
      <protection locked="0"/>
    </xf>
    <xf numFmtId="4" fontId="12" fillId="2" borderId="34" xfId="0" applyNumberFormat="1" applyFont="1" applyFill="1" applyBorder="1" applyAlignment="1" applyProtection="1">
      <alignment horizontal="center" wrapText="1"/>
      <protection locked="0"/>
    </xf>
    <xf numFmtId="4" fontId="12" fillId="2" borderId="32" xfId="0" applyNumberFormat="1" applyFont="1" applyFill="1" applyBorder="1" applyAlignment="1" applyProtection="1">
      <alignment horizontal="center" wrapText="1"/>
      <protection locked="0"/>
    </xf>
    <xf numFmtId="49" fontId="12" fillId="2" borderId="6" xfId="0" applyNumberFormat="1" applyFont="1" applyFill="1" applyBorder="1" applyAlignment="1" applyProtection="1">
      <alignment horizontal="center" wrapText="1"/>
      <protection locked="0"/>
    </xf>
    <xf numFmtId="0" fontId="1" fillId="2" borderId="0" xfId="0" applyFont="1" applyFill="1" applyAlignment="1" applyProtection="1">
      <alignment horizontal="right" wrapText="1"/>
      <protection locked="0"/>
    </xf>
    <xf numFmtId="49" fontId="12" fillId="2" borderId="9" xfId="0" applyNumberFormat="1" applyFont="1" applyFill="1" applyBorder="1" applyAlignment="1" applyProtection="1">
      <alignment horizontal="center" wrapText="1"/>
      <protection locked="0"/>
    </xf>
    <xf numFmtId="49" fontId="12" fillId="2" borderId="10" xfId="0" applyNumberFormat="1" applyFont="1" applyFill="1" applyBorder="1" applyAlignment="1" applyProtection="1">
      <alignment horizontal="center" wrapText="1"/>
      <protection locked="0"/>
    </xf>
    <xf numFmtId="0" fontId="0" fillId="2" borderId="36" xfId="0" applyFill="1" applyBorder="1" applyProtection="1">
      <protection locked="0"/>
    </xf>
    <xf numFmtId="0" fontId="3" fillId="2" borderId="35" xfId="0" applyFont="1" applyFill="1" applyBorder="1" applyAlignment="1" applyProtection="1">
      <alignment horizontal="left" vertical="top" wrapText="1"/>
    </xf>
    <xf numFmtId="0" fontId="3" fillId="2" borderId="37" xfId="0" applyFont="1" applyFill="1" applyBorder="1" applyAlignment="1" applyProtection="1">
      <alignment horizontal="left" vertical="top" wrapText="1"/>
    </xf>
    <xf numFmtId="0" fontId="3" fillId="2" borderId="36" xfId="0" applyFont="1" applyFill="1" applyBorder="1" applyAlignment="1" applyProtection="1">
      <alignment horizontal="left" vertical="top" wrapText="1"/>
    </xf>
    <xf numFmtId="0" fontId="12" fillId="2" borderId="10" xfId="0" applyFont="1" applyFill="1" applyBorder="1" applyAlignment="1" applyProtection="1">
      <alignment horizontal="left" wrapText="1"/>
      <protection locked="0"/>
    </xf>
    <xf numFmtId="0" fontId="12" fillId="2" borderId="10" xfId="0" applyFont="1" applyFill="1" applyBorder="1" applyAlignment="1" applyProtection="1">
      <alignment horizontal="center" wrapText="1"/>
      <protection locked="0"/>
    </xf>
    <xf numFmtId="0" fontId="12" fillId="2" borderId="18" xfId="0" applyFont="1" applyFill="1" applyBorder="1" applyAlignment="1" applyProtection="1">
      <alignment horizontal="center" wrapText="1"/>
      <protection locked="0"/>
    </xf>
    <xf numFmtId="0" fontId="12" fillId="2" borderId="34" xfId="0" applyFont="1" applyFill="1" applyBorder="1" applyAlignment="1" applyProtection="1">
      <alignment horizontal="center" wrapText="1"/>
      <protection locked="0"/>
    </xf>
    <xf numFmtId="0" fontId="12" fillId="2" borderId="31" xfId="0" applyFont="1" applyFill="1" applyBorder="1" applyAlignment="1" applyProtection="1">
      <alignment horizontal="center" wrapText="1"/>
      <protection locked="0"/>
    </xf>
    <xf numFmtId="0" fontId="1" fillId="2" borderId="9" xfId="0" applyFont="1" applyFill="1" applyBorder="1" applyAlignment="1" applyProtection="1">
      <alignment horizontal="center" wrapText="1"/>
      <protection locked="0"/>
    </xf>
    <xf numFmtId="0" fontId="1" fillId="2" borderId="20" xfId="0" applyFont="1" applyFill="1" applyBorder="1" applyAlignment="1" applyProtection="1">
      <alignment horizontal="center" wrapText="1"/>
      <protection locked="0"/>
    </xf>
    <xf numFmtId="0" fontId="1" fillId="2" borderId="42" xfId="0" applyFont="1" applyFill="1" applyBorder="1" applyAlignment="1" applyProtection="1">
      <alignment horizontal="center" wrapText="1"/>
      <protection locked="0"/>
    </xf>
    <xf numFmtId="0" fontId="1" fillId="2" borderId="46" xfId="0" applyFont="1" applyFill="1" applyBorder="1" applyAlignment="1" applyProtection="1">
      <alignment horizontal="center" wrapText="1"/>
      <protection locked="0"/>
    </xf>
    <xf numFmtId="0" fontId="3" fillId="2" borderId="39" xfId="0" applyFont="1" applyFill="1" applyBorder="1" applyAlignment="1" applyProtection="1">
      <alignment horizontal="left" vertical="top" wrapText="1"/>
    </xf>
    <xf numFmtId="0" fontId="3" fillId="2" borderId="12" xfId="0" applyFont="1" applyFill="1" applyBorder="1" applyAlignment="1" applyProtection="1">
      <alignment horizontal="left" vertical="top" wrapText="1"/>
    </xf>
    <xf numFmtId="0" fontId="3" fillId="2" borderId="15" xfId="0" applyFont="1" applyFill="1" applyBorder="1" applyAlignment="1" applyProtection="1">
      <alignment horizontal="left" vertical="top" wrapText="1"/>
    </xf>
    <xf numFmtId="0" fontId="12" fillId="2" borderId="18" xfId="0" applyFont="1" applyFill="1" applyBorder="1" applyAlignment="1" applyProtection="1">
      <alignment horizontal="left" wrapText="1"/>
      <protection locked="0"/>
    </xf>
    <xf numFmtId="0" fontId="12" fillId="2" borderId="31" xfId="0" applyFont="1" applyFill="1" applyBorder="1" applyAlignment="1" applyProtection="1">
      <alignment horizontal="left" wrapText="1"/>
      <protection locked="0"/>
    </xf>
    <xf numFmtId="0" fontId="12" fillId="2" borderId="10" xfId="0" applyFont="1" applyFill="1" applyBorder="1" applyAlignment="1" applyProtection="1">
      <alignment horizontal="left"/>
      <protection locked="0"/>
    </xf>
    <xf numFmtId="0" fontId="12" fillId="2" borderId="18" xfId="0" applyFont="1" applyFill="1" applyBorder="1" applyAlignment="1" applyProtection="1">
      <alignment horizontal="center"/>
      <protection locked="0"/>
    </xf>
    <xf numFmtId="0" fontId="12" fillId="2" borderId="34" xfId="0" applyFont="1" applyFill="1" applyBorder="1" applyAlignment="1" applyProtection="1">
      <alignment horizontal="center"/>
      <protection locked="0"/>
    </xf>
    <xf numFmtId="0" fontId="12" fillId="2" borderId="31" xfId="0" applyFont="1" applyFill="1" applyBorder="1" applyAlignment="1" applyProtection="1">
      <alignment horizontal="center"/>
      <protection locked="0"/>
    </xf>
    <xf numFmtId="49" fontId="12" fillId="2" borderId="10" xfId="0" applyNumberFormat="1" applyFont="1" applyFill="1" applyBorder="1" applyAlignment="1" applyProtection="1">
      <alignment wrapText="1"/>
      <protection locked="0"/>
    </xf>
    <xf numFmtId="49" fontId="12" fillId="2" borderId="6" xfId="0" applyNumberFormat="1" applyFont="1" applyFill="1" applyBorder="1" applyAlignment="1" applyProtection="1">
      <alignment wrapText="1"/>
      <protection locked="0"/>
    </xf>
    <xf numFmtId="0" fontId="5" fillId="2" borderId="0" xfId="0" applyFont="1" applyFill="1" applyAlignment="1" applyProtection="1">
      <alignment horizontal="left"/>
      <protection locked="0"/>
    </xf>
    <xf numFmtId="0" fontId="3" fillId="2" borderId="0" xfId="0" applyFont="1" applyFill="1" applyAlignment="1" applyProtection="1">
      <alignment horizontal="center"/>
      <protection locked="0"/>
    </xf>
    <xf numFmtId="49" fontId="12" fillId="2" borderId="9" xfId="0" applyNumberFormat="1" applyFont="1" applyFill="1" applyBorder="1" applyAlignment="1" applyProtection="1">
      <alignment wrapText="1"/>
      <protection locked="0"/>
    </xf>
    <xf numFmtId="0" fontId="1" fillId="2" borderId="11" xfId="0" applyFont="1" applyFill="1" applyBorder="1" applyAlignment="1" applyProtection="1">
      <alignment horizontal="center" vertical="center" wrapText="1"/>
      <protection locked="0"/>
    </xf>
    <xf numFmtId="0" fontId="0" fillId="2" borderId="26" xfId="0" applyFill="1" applyBorder="1" applyAlignment="1" applyProtection="1">
      <alignment horizontal="center" vertical="center" wrapText="1"/>
      <protection locked="0"/>
    </xf>
    <xf numFmtId="0" fontId="0" fillId="2" borderId="39" xfId="0" applyFill="1" applyBorder="1" applyAlignment="1" applyProtection="1">
      <alignment horizontal="center" vertical="center" wrapText="1"/>
      <protection locked="0"/>
    </xf>
    <xf numFmtId="0" fontId="0" fillId="2" borderId="15" xfId="0" applyFill="1" applyBorder="1" applyAlignment="1" applyProtection="1">
      <alignment horizontal="center" vertical="center" wrapText="1"/>
      <protection locked="0"/>
    </xf>
    <xf numFmtId="0" fontId="1" fillId="2" borderId="30" xfId="0" applyFont="1" applyFill="1" applyBorder="1" applyAlignment="1" applyProtection="1">
      <alignment horizontal="justify" wrapText="1"/>
      <protection locked="0"/>
    </xf>
    <xf numFmtId="0" fontId="1" fillId="2" borderId="26" xfId="0" applyFont="1" applyFill="1" applyBorder="1" applyAlignment="1" applyProtection="1">
      <alignment horizontal="justify" wrapText="1"/>
      <protection locked="0"/>
    </xf>
    <xf numFmtId="0" fontId="5" fillId="2" borderId="0" xfId="0" applyFont="1" applyFill="1" applyAlignment="1" applyProtection="1">
      <alignment horizontal="left" wrapText="1"/>
      <protection locked="0"/>
    </xf>
    <xf numFmtId="0" fontId="3" fillId="2" borderId="0" xfId="0" applyFont="1" applyFill="1" applyAlignment="1" applyProtection="1">
      <alignment horizontal="right"/>
      <protection locked="0"/>
    </xf>
    <xf numFmtId="0" fontId="3" fillId="2" borderId="0" xfId="0" applyFont="1" applyFill="1" applyAlignment="1" applyProtection="1">
      <alignment wrapText="1"/>
      <protection locked="0"/>
    </xf>
    <xf numFmtId="0" fontId="1" fillId="2" borderId="39" xfId="0" applyFont="1" applyFill="1" applyBorder="1" applyAlignment="1" applyProtection="1">
      <alignment horizontal="center" wrapText="1"/>
      <protection locked="0"/>
    </xf>
    <xf numFmtId="0" fontId="1" fillId="2" borderId="15" xfId="0" applyFont="1" applyFill="1" applyBorder="1" applyAlignment="1" applyProtection="1">
      <alignment horizontal="center" wrapText="1"/>
      <protection locked="0"/>
    </xf>
    <xf numFmtId="0" fontId="1" fillId="2" borderId="0" xfId="0" applyFont="1" applyFill="1" applyAlignment="1" applyProtection="1">
      <alignment vertical="top" wrapText="1"/>
      <protection locked="0"/>
    </xf>
    <xf numFmtId="0" fontId="1" fillId="2" borderId="39" xfId="0" applyFont="1" applyFill="1" applyBorder="1" applyAlignment="1" applyProtection="1">
      <alignment horizontal="left" vertical="top" wrapText="1"/>
      <protection locked="0"/>
    </xf>
    <xf numFmtId="0" fontId="1" fillId="2" borderId="12" xfId="0" applyFont="1" applyFill="1" applyBorder="1" applyAlignment="1" applyProtection="1">
      <alignment horizontal="left" vertical="top" wrapText="1"/>
      <protection locked="0"/>
    </xf>
    <xf numFmtId="0" fontId="1" fillId="2" borderId="4" xfId="0" applyFont="1" applyFill="1" applyBorder="1" applyAlignment="1" applyProtection="1">
      <alignment vertical="top" wrapText="1"/>
      <protection locked="0"/>
    </xf>
    <xf numFmtId="0" fontId="1" fillId="2" borderId="8" xfId="0" applyFont="1" applyFill="1" applyBorder="1" applyAlignment="1" applyProtection="1">
      <alignment vertical="top" wrapText="1"/>
      <protection locked="0"/>
    </xf>
    <xf numFmtId="0" fontId="1" fillId="2" borderId="35" xfId="0" applyFont="1" applyFill="1" applyBorder="1" applyAlignment="1" applyProtection="1">
      <alignment horizontal="left" vertical="center" wrapText="1"/>
    </xf>
    <xf numFmtId="0" fontId="1" fillId="2" borderId="37" xfId="0" applyFont="1" applyFill="1" applyBorder="1" applyAlignment="1" applyProtection="1">
      <alignment horizontal="left" vertical="center" wrapText="1"/>
    </xf>
    <xf numFmtId="0" fontId="1" fillId="2" borderId="36" xfId="0" applyFont="1" applyFill="1" applyBorder="1" applyAlignment="1" applyProtection="1">
      <alignment horizontal="left" vertical="center" wrapText="1"/>
    </xf>
    <xf numFmtId="0" fontId="1" fillId="2" borderId="38" xfId="0" applyFont="1" applyFill="1" applyBorder="1" applyAlignment="1" applyProtection="1">
      <alignment wrapText="1"/>
      <protection locked="0"/>
    </xf>
    <xf numFmtId="0" fontId="1" fillId="2" borderId="39" xfId="0" applyFont="1" applyFill="1" applyBorder="1" applyAlignment="1" applyProtection="1">
      <alignment wrapText="1"/>
      <protection locked="0"/>
    </xf>
    <xf numFmtId="0" fontId="1" fillId="2" borderId="12" xfId="0" applyFont="1" applyFill="1" applyBorder="1" applyAlignment="1" applyProtection="1">
      <alignment wrapText="1"/>
      <protection locked="0"/>
    </xf>
    <xf numFmtId="0" fontId="1" fillId="2" borderId="15" xfId="0" applyFont="1" applyFill="1" applyBorder="1" applyAlignment="1" applyProtection="1">
      <alignment wrapText="1"/>
      <protection locked="0"/>
    </xf>
    <xf numFmtId="0" fontId="1" fillId="2" borderId="11" xfId="0" applyFont="1" applyFill="1" applyBorder="1" applyAlignment="1" applyProtection="1">
      <alignment horizontal="center" wrapText="1"/>
      <protection locked="0"/>
    </xf>
    <xf numFmtId="0" fontId="1" fillId="2" borderId="30" xfId="0" applyFont="1" applyFill="1" applyBorder="1" applyAlignment="1" applyProtection="1">
      <alignment horizontal="left" vertical="top" wrapText="1"/>
      <protection locked="0"/>
    </xf>
    <xf numFmtId="0" fontId="1" fillId="2" borderId="38" xfId="0" applyFont="1" applyFill="1" applyBorder="1" applyAlignment="1" applyProtection="1">
      <alignment horizontal="left" vertical="top" wrapText="1"/>
      <protection locked="0"/>
    </xf>
    <xf numFmtId="0" fontId="1" fillId="2" borderId="35" xfId="0" applyFont="1" applyFill="1" applyBorder="1" applyAlignment="1" applyProtection="1">
      <alignment horizontal="right" wrapText="1"/>
      <protection locked="0"/>
    </xf>
    <xf numFmtId="0" fontId="1" fillId="2" borderId="37" xfId="0" applyFont="1" applyFill="1" applyBorder="1" applyAlignment="1" applyProtection="1">
      <alignment horizontal="right" wrapText="1"/>
      <protection locked="0"/>
    </xf>
    <xf numFmtId="0" fontId="1" fillId="2" borderId="36" xfId="0" applyFont="1" applyFill="1" applyBorder="1" applyAlignment="1" applyProtection="1">
      <alignment horizontal="right" wrapText="1"/>
      <protection locked="0"/>
    </xf>
    <xf numFmtId="0" fontId="1" fillId="2" borderId="37" xfId="0" applyFont="1" applyFill="1" applyBorder="1" applyAlignment="1" applyProtection="1">
      <alignment wrapText="1"/>
      <protection locked="0"/>
    </xf>
    <xf numFmtId="0" fontId="1" fillId="2" borderId="30" xfId="0" applyFont="1" applyFill="1" applyBorder="1" applyAlignment="1" applyProtection="1">
      <alignment vertical="center" wrapText="1"/>
      <protection locked="0"/>
    </xf>
    <xf numFmtId="0" fontId="1" fillId="2" borderId="26" xfId="0" applyFont="1" applyFill="1" applyBorder="1" applyAlignment="1" applyProtection="1">
      <alignment vertical="center" wrapText="1"/>
      <protection locked="0"/>
    </xf>
    <xf numFmtId="0" fontId="1" fillId="2" borderId="39" xfId="0" applyFont="1" applyFill="1" applyBorder="1" applyAlignment="1" applyProtection="1">
      <alignment vertical="center" wrapText="1"/>
      <protection locked="0"/>
    </xf>
    <xf numFmtId="0" fontId="1" fillId="2" borderId="15" xfId="0" applyFont="1" applyFill="1" applyBorder="1" applyAlignment="1" applyProtection="1">
      <alignment vertical="center" wrapText="1"/>
      <protection locked="0"/>
    </xf>
    <xf numFmtId="0" fontId="1" fillId="2" borderId="30" xfId="0" applyFont="1" applyFill="1" applyBorder="1" applyAlignment="1" applyProtection="1">
      <alignment horizontal="left" vertical="center" wrapText="1"/>
      <protection locked="0"/>
    </xf>
    <xf numFmtId="0" fontId="1" fillId="2" borderId="26" xfId="0" applyFont="1" applyFill="1" applyBorder="1" applyAlignment="1" applyProtection="1">
      <alignment horizontal="left" vertical="center" wrapText="1"/>
      <protection locked="0"/>
    </xf>
    <xf numFmtId="0" fontId="1" fillId="2" borderId="39" xfId="0" applyFont="1" applyFill="1" applyBorder="1" applyAlignment="1" applyProtection="1">
      <alignment horizontal="left" vertical="center" wrapText="1"/>
      <protection locked="0"/>
    </xf>
    <xf numFmtId="0" fontId="1" fillId="2" borderId="15" xfId="0" applyFont="1" applyFill="1" applyBorder="1" applyAlignment="1" applyProtection="1">
      <alignment horizontal="left" vertical="center" wrapText="1"/>
      <protection locked="0"/>
    </xf>
    <xf numFmtId="0" fontId="3" fillId="2" borderId="0" xfId="0" applyFont="1" applyFill="1" applyAlignment="1" applyProtection="1">
      <alignment horizontal="left"/>
      <protection locked="0"/>
    </xf>
    <xf numFmtId="0" fontId="1" fillId="2" borderId="35" xfId="0" applyFont="1" applyFill="1" applyBorder="1" applyAlignment="1" applyProtection="1">
      <alignment horizontal="justify" wrapText="1"/>
    </xf>
    <xf numFmtId="0" fontId="1" fillId="2" borderId="36" xfId="0" applyFont="1" applyFill="1" applyBorder="1" applyAlignment="1" applyProtection="1">
      <alignment horizontal="justify" wrapText="1"/>
    </xf>
    <xf numFmtId="0" fontId="1" fillId="2" borderId="35" xfId="0" applyFont="1" applyFill="1" applyBorder="1" applyAlignment="1" applyProtection="1">
      <alignment horizontal="left" wrapText="1"/>
      <protection locked="0"/>
    </xf>
    <xf numFmtId="0" fontId="1" fillId="2" borderId="36" xfId="0" applyFont="1" applyFill="1" applyBorder="1" applyAlignment="1" applyProtection="1">
      <alignment horizontal="left" wrapText="1"/>
      <protection locked="0"/>
    </xf>
    <xf numFmtId="0" fontId="1" fillId="2" borderId="4" xfId="0" applyFont="1" applyFill="1" applyBorder="1" applyAlignment="1" applyProtection="1">
      <alignment horizontal="left" vertical="center" wrapText="1"/>
      <protection locked="0"/>
    </xf>
    <xf numFmtId="0" fontId="1" fillId="2" borderId="8" xfId="0" applyFont="1" applyFill="1" applyBorder="1" applyAlignment="1" applyProtection="1">
      <alignment horizontal="left" vertical="center" wrapText="1"/>
      <protection locked="0"/>
    </xf>
  </cellXfs>
  <cellStyles count="1">
    <cellStyle name="Normal" xfId="0" builtinId="0"/>
  </cellStyles>
  <dxfs count="0"/>
  <tableStyles count="0" defaultTableStyle="Table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21"/>
  <sheetViews>
    <sheetView tabSelected="1" zoomScaleNormal="100" workbookViewId="0"/>
  </sheetViews>
  <sheetFormatPr defaultColWidth="9.140625" defaultRowHeight="15" customHeight="1" x14ac:dyDescent="0.25"/>
  <cols>
    <col min="1" max="1" width="24.7109375" style="3" customWidth="1"/>
    <col min="2" max="2" width="16.5703125" style="3" customWidth="1"/>
    <col min="3" max="3" width="23.5703125" style="3" customWidth="1"/>
    <col min="4" max="4" width="41.28515625" style="3" customWidth="1"/>
    <col min="5" max="5" width="69.140625" style="3" customWidth="1"/>
    <col min="6" max="7" width="0" style="3" hidden="1" customWidth="1"/>
  </cols>
  <sheetData>
    <row r="1" spans="1:7" ht="19.5" customHeight="1" x14ac:dyDescent="0.3">
      <c r="A1" s="159" t="s">
        <v>0</v>
      </c>
      <c r="E1" s="160" t="s">
        <v>1</v>
      </c>
    </row>
    <row r="2" spans="1:7" ht="33.75" customHeight="1" x14ac:dyDescent="0.25">
      <c r="A2" s="161" t="s">
        <v>2</v>
      </c>
      <c r="B2" s="162"/>
      <c r="C2" s="318"/>
      <c r="D2" s="319"/>
      <c r="E2" s="163" t="s">
        <v>3</v>
      </c>
    </row>
    <row r="3" spans="1:7" ht="74.25" customHeight="1" x14ac:dyDescent="0.3">
      <c r="A3" s="164" t="s">
        <v>4</v>
      </c>
      <c r="B3" s="322"/>
      <c r="C3" s="323"/>
      <c r="D3" s="324"/>
      <c r="E3" s="165" t="s">
        <v>5</v>
      </c>
    </row>
    <row r="4" spans="1:7" ht="21" customHeight="1" x14ac:dyDescent="0.25">
      <c r="A4" s="164" t="s">
        <v>6</v>
      </c>
      <c r="B4" s="158"/>
      <c r="C4" s="314"/>
      <c r="D4" s="315"/>
    </row>
    <row r="5" spans="1:7" ht="16.5" customHeight="1" x14ac:dyDescent="0.25">
      <c r="A5" s="164" t="s">
        <v>7</v>
      </c>
      <c r="B5" s="166"/>
      <c r="C5" s="320" t="s">
        <v>8</v>
      </c>
      <c r="D5" s="321"/>
    </row>
    <row r="6" spans="1:7" ht="15.75" customHeight="1" x14ac:dyDescent="0.25">
      <c r="A6" s="164" t="s">
        <v>9</v>
      </c>
      <c r="B6" s="158"/>
      <c r="C6" s="314"/>
      <c r="D6" s="315"/>
    </row>
    <row r="7" spans="1:7" ht="15.75" customHeight="1" x14ac:dyDescent="0.25">
      <c r="A7" s="164" t="s">
        <v>10</v>
      </c>
      <c r="B7" s="157" t="str">
        <f>B5&amp;"/"&amp;B6</f>
        <v>/</v>
      </c>
      <c r="C7" s="314"/>
      <c r="D7" s="315"/>
    </row>
    <row r="8" spans="1:7" ht="18" customHeight="1" x14ac:dyDescent="0.25">
      <c r="A8" s="164" t="s">
        <v>11</v>
      </c>
      <c r="B8" s="167"/>
      <c r="C8" s="314"/>
      <c r="D8" s="315"/>
    </row>
    <row r="9" spans="1:7" ht="15.75" customHeight="1" x14ac:dyDescent="0.25">
      <c r="A9" s="164" t="s">
        <v>12</v>
      </c>
      <c r="B9" s="167"/>
      <c r="C9" s="314"/>
      <c r="D9" s="315"/>
    </row>
    <row r="10" spans="1:7" ht="15.75" customHeight="1" x14ac:dyDescent="0.25">
      <c r="A10" s="164" t="s">
        <v>13</v>
      </c>
      <c r="B10" s="167"/>
      <c r="C10" s="314"/>
      <c r="D10" s="315"/>
    </row>
    <row r="11" spans="1:7" ht="16.5" customHeight="1" x14ac:dyDescent="0.25">
      <c r="A11" s="168" t="s">
        <v>14</v>
      </c>
      <c r="B11" s="156" t="e">
        <f>VLOOKUP(B7,F13:G38,2,0)</f>
        <v>#N/A</v>
      </c>
      <c r="C11" s="316"/>
      <c r="D11" s="317"/>
    </row>
    <row r="12" spans="1:7" ht="15" customHeight="1" x14ac:dyDescent="0.25">
      <c r="A12" s="169"/>
      <c r="B12" s="169"/>
    </row>
    <row r="13" spans="1:7" ht="15" customHeight="1" x14ac:dyDescent="0.25">
      <c r="A13" s="170" t="s">
        <v>15</v>
      </c>
      <c r="B13" s="170" t="s">
        <v>16</v>
      </c>
      <c r="C13" s="170" t="s">
        <v>17</v>
      </c>
      <c r="F13" s="263" t="s">
        <v>18</v>
      </c>
      <c r="G13" s="264">
        <v>729</v>
      </c>
    </row>
    <row r="14" spans="1:7" ht="17.25" customHeight="1" x14ac:dyDescent="0.3">
      <c r="A14" s="171"/>
      <c r="B14" s="172"/>
      <c r="C14" s="173"/>
      <c r="E14" s="304" t="s">
        <v>19</v>
      </c>
      <c r="F14" s="263" t="s">
        <v>20</v>
      </c>
      <c r="G14" s="264">
        <v>760.5</v>
      </c>
    </row>
    <row r="15" spans="1:7" ht="15" customHeight="1" x14ac:dyDescent="0.25">
      <c r="A15" s="171"/>
      <c r="B15" s="174"/>
      <c r="C15" s="173"/>
      <c r="E15" s="311" t="s">
        <v>21</v>
      </c>
      <c r="F15" s="302" t="s">
        <v>22</v>
      </c>
      <c r="G15" s="264">
        <v>796.5</v>
      </c>
    </row>
    <row r="16" spans="1:7" ht="15" customHeight="1" x14ac:dyDescent="0.25">
      <c r="A16" s="171"/>
      <c r="B16" s="172"/>
      <c r="C16" s="173"/>
      <c r="E16" s="312"/>
      <c r="F16" s="302" t="s">
        <v>23</v>
      </c>
      <c r="G16" s="264">
        <v>837</v>
      </c>
    </row>
    <row r="17" spans="1:7" ht="15" customHeight="1" x14ac:dyDescent="0.25">
      <c r="A17" s="171"/>
      <c r="B17" s="172"/>
      <c r="C17" s="173"/>
      <c r="E17" s="312"/>
      <c r="F17" s="302" t="s">
        <v>24</v>
      </c>
      <c r="G17" s="264">
        <v>886.5</v>
      </c>
    </row>
    <row r="18" spans="1:7" ht="17.25" customHeight="1" x14ac:dyDescent="0.25">
      <c r="A18" s="171"/>
      <c r="B18" s="172"/>
      <c r="C18" s="173"/>
      <c r="E18" s="312"/>
      <c r="F18" s="302" t="s">
        <v>25</v>
      </c>
      <c r="G18" s="264">
        <v>940.5</v>
      </c>
    </row>
    <row r="19" spans="1:7" ht="15" customHeight="1" x14ac:dyDescent="0.25">
      <c r="A19" s="171"/>
      <c r="B19" s="172"/>
      <c r="C19" s="173"/>
      <c r="E19" s="312"/>
      <c r="F19" s="303" t="s">
        <v>26</v>
      </c>
      <c r="G19" s="264">
        <v>978.6</v>
      </c>
    </row>
    <row r="20" spans="1:7" ht="15" customHeight="1" x14ac:dyDescent="0.25">
      <c r="A20" s="171"/>
      <c r="B20" s="172"/>
      <c r="C20" s="173"/>
      <c r="E20" s="312"/>
      <c r="F20" s="303" t="s">
        <v>27</v>
      </c>
      <c r="G20" s="264">
        <v>1021.5</v>
      </c>
    </row>
    <row r="21" spans="1:7" ht="15.75" customHeight="1" x14ac:dyDescent="0.25">
      <c r="A21" s="171"/>
      <c r="B21" s="172"/>
      <c r="C21" s="173"/>
      <c r="E21" s="313"/>
      <c r="F21" s="303" t="s">
        <v>28</v>
      </c>
      <c r="G21" s="264">
        <v>1071</v>
      </c>
    </row>
    <row r="22" spans="1:7" ht="15" customHeight="1" x14ac:dyDescent="0.25">
      <c r="A22" s="171"/>
      <c r="B22" s="172"/>
      <c r="C22" s="173"/>
      <c r="F22" s="265" t="s">
        <v>29</v>
      </c>
      <c r="G22" s="264">
        <v>1134</v>
      </c>
    </row>
    <row r="23" spans="1:7" ht="15" customHeight="1" x14ac:dyDescent="0.25">
      <c r="A23" s="171"/>
      <c r="B23" s="172"/>
      <c r="C23" s="173"/>
      <c r="F23" s="265" t="s">
        <v>30</v>
      </c>
      <c r="G23" s="264">
        <v>1201.5</v>
      </c>
    </row>
    <row r="24" spans="1:7" ht="15" customHeight="1" x14ac:dyDescent="0.25">
      <c r="A24" s="171"/>
      <c r="B24" s="172"/>
      <c r="C24" s="173"/>
      <c r="F24" s="265" t="s">
        <v>31</v>
      </c>
      <c r="G24" s="264">
        <v>1273.5</v>
      </c>
    </row>
    <row r="25" spans="1:7" ht="15" customHeight="1" x14ac:dyDescent="0.25">
      <c r="A25" s="171"/>
      <c r="B25" s="172"/>
      <c r="C25" s="173"/>
      <c r="F25" s="265" t="s">
        <v>32</v>
      </c>
      <c r="G25" s="264">
        <v>1647</v>
      </c>
    </row>
    <row r="26" spans="1:7" ht="15" customHeight="1" x14ac:dyDescent="0.25">
      <c r="A26" s="171"/>
      <c r="B26" s="172"/>
      <c r="C26" s="173"/>
      <c r="F26" s="265" t="s">
        <v>33</v>
      </c>
      <c r="G26" s="264">
        <v>1647</v>
      </c>
    </row>
    <row r="27" spans="1:7" ht="15" customHeight="1" x14ac:dyDescent="0.25">
      <c r="A27" s="171"/>
      <c r="B27" s="172"/>
      <c r="C27" s="173"/>
      <c r="F27" s="265" t="s">
        <v>34</v>
      </c>
      <c r="G27" s="264">
        <v>1777.5</v>
      </c>
    </row>
    <row r="28" spans="1:7" ht="15" customHeight="1" x14ac:dyDescent="0.25">
      <c r="A28" s="171"/>
      <c r="B28" s="172"/>
      <c r="C28" s="173"/>
      <c r="F28" s="265" t="s">
        <v>35</v>
      </c>
      <c r="G28" s="264">
        <v>1777.5</v>
      </c>
    </row>
    <row r="29" spans="1:7" ht="15" customHeight="1" x14ac:dyDescent="0.25">
      <c r="A29" s="171"/>
      <c r="B29" s="172"/>
      <c r="C29" s="173"/>
      <c r="F29" s="265" t="s">
        <v>36</v>
      </c>
      <c r="G29" s="264"/>
    </row>
    <row r="30" spans="1:7" ht="15" customHeight="1" x14ac:dyDescent="0.25">
      <c r="A30" s="171"/>
      <c r="B30" s="172"/>
      <c r="C30" s="173"/>
      <c r="F30" s="265" t="s">
        <v>37</v>
      </c>
      <c r="G30" s="264"/>
    </row>
    <row r="31" spans="1:7" ht="15" customHeight="1" x14ac:dyDescent="0.25">
      <c r="A31" s="171"/>
      <c r="B31" s="172"/>
      <c r="C31" s="173"/>
      <c r="F31" s="265" t="s">
        <v>38</v>
      </c>
      <c r="G31" s="264"/>
    </row>
    <row r="32" spans="1:7" ht="15" customHeight="1" x14ac:dyDescent="0.25">
      <c r="A32" s="171"/>
      <c r="B32" s="173"/>
      <c r="C32" s="173"/>
      <c r="F32" s="265" t="s">
        <v>39</v>
      </c>
      <c r="G32" s="264"/>
    </row>
    <row r="33" spans="1:7" ht="15" customHeight="1" x14ac:dyDescent="0.25">
      <c r="A33" s="171"/>
      <c r="B33" s="173"/>
      <c r="C33" s="173"/>
      <c r="F33" s="265" t="s">
        <v>40</v>
      </c>
      <c r="G33" s="264"/>
    </row>
    <row r="34" spans="1:7" ht="15" customHeight="1" x14ac:dyDescent="0.25">
      <c r="A34" s="171"/>
      <c r="B34" s="173"/>
      <c r="C34" s="173"/>
      <c r="F34" s="265" t="s">
        <v>41</v>
      </c>
      <c r="G34" s="264"/>
    </row>
    <row r="35" spans="1:7" ht="15" customHeight="1" x14ac:dyDescent="0.25">
      <c r="A35" s="171"/>
      <c r="B35" s="173"/>
      <c r="C35" s="173"/>
      <c r="F35" s="265" t="s">
        <v>42</v>
      </c>
      <c r="G35" s="264"/>
    </row>
    <row r="36" spans="1:7" ht="15" customHeight="1" x14ac:dyDescent="0.25">
      <c r="A36" s="171"/>
      <c r="B36" s="173"/>
      <c r="C36" s="173"/>
      <c r="F36" s="265" t="s">
        <v>43</v>
      </c>
      <c r="G36" s="264"/>
    </row>
    <row r="37" spans="1:7" ht="15" customHeight="1" x14ac:dyDescent="0.25">
      <c r="A37" s="171"/>
      <c r="B37" s="173"/>
      <c r="C37" s="173"/>
      <c r="F37" s="265" t="s">
        <v>44</v>
      </c>
      <c r="G37" s="264"/>
    </row>
    <row r="38" spans="1:7" ht="15" customHeight="1" x14ac:dyDescent="0.25">
      <c r="A38" s="171"/>
      <c r="B38" s="173"/>
      <c r="C38" s="173"/>
      <c r="F38" s="265" t="s">
        <v>45</v>
      </c>
      <c r="G38" s="264"/>
    </row>
    <row r="39" spans="1:7" ht="15" customHeight="1" x14ac:dyDescent="0.25">
      <c r="A39" s="171"/>
      <c r="B39" s="173"/>
      <c r="C39" s="173"/>
    </row>
    <row r="40" spans="1:7" ht="15" customHeight="1" x14ac:dyDescent="0.25">
      <c r="A40" s="171"/>
      <c r="B40" s="173"/>
      <c r="C40" s="173"/>
    </row>
    <row r="41" spans="1:7" ht="15" customHeight="1" x14ac:dyDescent="0.25">
      <c r="A41" s="171"/>
      <c r="B41" s="173"/>
      <c r="C41" s="173"/>
    </row>
    <row r="42" spans="1:7" ht="15" customHeight="1" x14ac:dyDescent="0.25">
      <c r="A42" s="171"/>
      <c r="B42" s="173"/>
      <c r="C42" s="173"/>
    </row>
    <row r="43" spans="1:7" ht="15" customHeight="1" x14ac:dyDescent="0.25">
      <c r="A43" s="171"/>
      <c r="B43" s="173"/>
      <c r="C43" s="173"/>
    </row>
    <row r="44" spans="1:7" ht="15" customHeight="1" x14ac:dyDescent="0.25">
      <c r="A44" s="171"/>
      <c r="B44" s="173"/>
      <c r="C44" s="173"/>
    </row>
    <row r="45" spans="1:7" ht="15" customHeight="1" x14ac:dyDescent="0.25">
      <c r="A45" s="171"/>
      <c r="B45" s="173"/>
      <c r="C45" s="173"/>
    </row>
    <row r="46" spans="1:7" ht="15" customHeight="1" x14ac:dyDescent="0.25">
      <c r="A46" s="171"/>
      <c r="B46" s="173"/>
      <c r="C46" s="173"/>
    </row>
    <row r="47" spans="1:7" ht="15" customHeight="1" x14ac:dyDescent="0.25">
      <c r="A47" s="171"/>
      <c r="B47" s="173"/>
      <c r="C47" s="173"/>
    </row>
    <row r="48" spans="1:7" ht="15" customHeight="1" x14ac:dyDescent="0.25">
      <c r="A48" s="171"/>
      <c r="B48" s="173"/>
      <c r="C48" s="173"/>
    </row>
    <row r="49" spans="1:3" ht="15" customHeight="1" x14ac:dyDescent="0.25">
      <c r="A49" s="171"/>
      <c r="B49" s="173"/>
      <c r="C49" s="173"/>
    </row>
    <row r="50" spans="1:3" ht="15" customHeight="1" x14ac:dyDescent="0.25">
      <c r="A50" s="171"/>
      <c r="B50" s="173"/>
      <c r="C50" s="173"/>
    </row>
    <row r="51" spans="1:3" ht="15" customHeight="1" x14ac:dyDescent="0.25">
      <c r="A51" s="171"/>
      <c r="B51" s="173"/>
      <c r="C51" s="173"/>
    </row>
    <row r="52" spans="1:3" ht="15" customHeight="1" x14ac:dyDescent="0.25">
      <c r="A52" s="171"/>
      <c r="B52" s="173"/>
      <c r="C52" s="173"/>
    </row>
    <row r="53" spans="1:3" ht="15" customHeight="1" x14ac:dyDescent="0.25">
      <c r="A53" s="171"/>
      <c r="B53" s="173"/>
      <c r="C53" s="173"/>
    </row>
    <row r="54" spans="1:3" ht="15" customHeight="1" x14ac:dyDescent="0.25">
      <c r="A54" s="171"/>
      <c r="B54" s="173"/>
      <c r="C54" s="173"/>
    </row>
    <row r="55" spans="1:3" ht="15" customHeight="1" x14ac:dyDescent="0.25">
      <c r="A55" s="171"/>
      <c r="B55" s="173"/>
      <c r="C55" s="173"/>
    </row>
    <row r="56" spans="1:3" ht="15" customHeight="1" x14ac:dyDescent="0.25">
      <c r="A56" s="171"/>
      <c r="B56" s="173"/>
      <c r="C56" s="173"/>
    </row>
    <row r="57" spans="1:3" ht="15" customHeight="1" x14ac:dyDescent="0.25">
      <c r="A57" s="171"/>
      <c r="B57" s="173"/>
      <c r="C57" s="173"/>
    </row>
    <row r="58" spans="1:3" ht="15" customHeight="1" x14ac:dyDescent="0.25">
      <c r="A58" s="171"/>
      <c r="B58" s="173"/>
      <c r="C58" s="173"/>
    </row>
    <row r="59" spans="1:3" ht="15" customHeight="1" x14ac:dyDescent="0.25">
      <c r="A59" s="173"/>
      <c r="B59" s="173"/>
      <c r="C59" s="173"/>
    </row>
    <row r="60" spans="1:3" ht="15" customHeight="1" x14ac:dyDescent="0.25">
      <c r="A60" s="173"/>
      <c r="B60" s="173"/>
      <c r="C60" s="173"/>
    </row>
    <row r="61" spans="1:3" ht="15" customHeight="1" x14ac:dyDescent="0.25">
      <c r="A61" s="173"/>
      <c r="B61" s="173"/>
      <c r="C61" s="173"/>
    </row>
    <row r="62" spans="1:3" ht="15" customHeight="1" x14ac:dyDescent="0.25">
      <c r="A62" s="173"/>
      <c r="B62" s="173"/>
      <c r="C62" s="173"/>
    </row>
    <row r="63" spans="1:3" ht="15" customHeight="1" x14ac:dyDescent="0.25">
      <c r="A63" s="173"/>
      <c r="B63" s="173"/>
      <c r="C63" s="173"/>
    </row>
    <row r="64" spans="1:3" ht="15" customHeight="1" x14ac:dyDescent="0.25">
      <c r="A64" s="173"/>
      <c r="B64" s="173"/>
      <c r="C64" s="173"/>
    </row>
    <row r="65" spans="1:3" ht="15" customHeight="1" x14ac:dyDescent="0.25">
      <c r="A65" s="173"/>
      <c r="B65" s="173"/>
      <c r="C65" s="173"/>
    </row>
    <row r="66" spans="1:3" ht="15" customHeight="1" x14ac:dyDescent="0.25">
      <c r="A66" s="173"/>
      <c r="B66" s="173"/>
      <c r="C66" s="173"/>
    </row>
    <row r="67" spans="1:3" ht="15" customHeight="1" x14ac:dyDescent="0.25">
      <c r="A67" s="173"/>
      <c r="B67" s="173"/>
      <c r="C67" s="173"/>
    </row>
    <row r="68" spans="1:3" ht="15" customHeight="1" x14ac:dyDescent="0.25">
      <c r="A68" s="173"/>
      <c r="B68" s="173"/>
      <c r="C68" s="173"/>
    </row>
    <row r="69" spans="1:3" ht="15" customHeight="1" x14ac:dyDescent="0.25">
      <c r="A69" s="173"/>
      <c r="B69" s="173"/>
      <c r="C69" s="173"/>
    </row>
    <row r="70" spans="1:3" ht="15" customHeight="1" x14ac:dyDescent="0.25">
      <c r="A70" s="173"/>
      <c r="B70" s="173"/>
      <c r="C70" s="173"/>
    </row>
    <row r="71" spans="1:3" ht="15" customHeight="1" x14ac:dyDescent="0.25">
      <c r="A71" s="173"/>
      <c r="B71" s="173"/>
      <c r="C71" s="173"/>
    </row>
    <row r="72" spans="1:3" ht="15" customHeight="1" x14ac:dyDescent="0.25">
      <c r="A72" s="173"/>
      <c r="B72" s="173"/>
      <c r="C72" s="173"/>
    </row>
    <row r="73" spans="1:3" ht="15" customHeight="1" x14ac:dyDescent="0.25">
      <c r="A73" s="173"/>
      <c r="B73" s="173"/>
      <c r="C73" s="173"/>
    </row>
    <row r="74" spans="1:3" ht="15" customHeight="1" x14ac:dyDescent="0.25">
      <c r="A74" s="173"/>
      <c r="B74" s="173"/>
      <c r="C74" s="173"/>
    </row>
    <row r="75" spans="1:3" ht="15" customHeight="1" x14ac:dyDescent="0.25">
      <c r="A75" s="173"/>
      <c r="B75" s="173"/>
      <c r="C75" s="173"/>
    </row>
    <row r="76" spans="1:3" ht="15" customHeight="1" x14ac:dyDescent="0.25">
      <c r="A76" s="173"/>
      <c r="B76" s="173"/>
      <c r="C76" s="173"/>
    </row>
    <row r="77" spans="1:3" ht="15" customHeight="1" x14ac:dyDescent="0.25">
      <c r="A77" s="173"/>
      <c r="B77" s="173"/>
      <c r="C77" s="173"/>
    </row>
    <row r="78" spans="1:3" ht="15" customHeight="1" x14ac:dyDescent="0.25">
      <c r="A78" s="173"/>
      <c r="B78" s="173"/>
      <c r="C78" s="173"/>
    </row>
    <row r="79" spans="1:3" ht="15" customHeight="1" x14ac:dyDescent="0.25">
      <c r="A79" s="173"/>
      <c r="B79" s="173"/>
      <c r="C79" s="173"/>
    </row>
    <row r="80" spans="1:3" ht="15" customHeight="1" x14ac:dyDescent="0.25">
      <c r="A80" s="173"/>
      <c r="B80" s="173"/>
      <c r="C80" s="173"/>
    </row>
    <row r="81" spans="1:3" ht="15" customHeight="1" x14ac:dyDescent="0.25">
      <c r="A81" s="173"/>
      <c r="B81" s="173"/>
      <c r="C81" s="173"/>
    </row>
    <row r="82" spans="1:3" ht="15" customHeight="1" x14ac:dyDescent="0.25">
      <c r="A82" s="173"/>
      <c r="B82" s="173"/>
      <c r="C82" s="173"/>
    </row>
    <row r="83" spans="1:3" ht="15" customHeight="1" x14ac:dyDescent="0.25">
      <c r="A83" s="173"/>
      <c r="B83" s="173"/>
      <c r="C83" s="173"/>
    </row>
    <row r="84" spans="1:3" ht="15" customHeight="1" x14ac:dyDescent="0.25">
      <c r="A84" s="173"/>
      <c r="B84" s="173"/>
      <c r="C84" s="173"/>
    </row>
    <row r="85" spans="1:3" ht="15" customHeight="1" x14ac:dyDescent="0.25">
      <c r="A85" s="173"/>
      <c r="B85" s="173"/>
      <c r="C85" s="173"/>
    </row>
    <row r="86" spans="1:3" ht="15" customHeight="1" x14ac:dyDescent="0.25">
      <c r="A86" s="173"/>
      <c r="B86" s="173"/>
      <c r="C86" s="173"/>
    </row>
    <row r="87" spans="1:3" ht="15" customHeight="1" x14ac:dyDescent="0.25">
      <c r="A87" s="173"/>
      <c r="B87" s="173"/>
      <c r="C87" s="173"/>
    </row>
    <row r="88" spans="1:3" ht="15" customHeight="1" x14ac:dyDescent="0.25">
      <c r="A88" s="173"/>
      <c r="B88" s="173"/>
      <c r="C88" s="173"/>
    </row>
    <row r="89" spans="1:3" ht="15" customHeight="1" x14ac:dyDescent="0.25">
      <c r="A89" s="173"/>
      <c r="B89" s="173"/>
      <c r="C89" s="173"/>
    </row>
    <row r="90" spans="1:3" ht="15" customHeight="1" x14ac:dyDescent="0.25">
      <c r="A90" s="173"/>
      <c r="B90" s="173"/>
      <c r="C90" s="173"/>
    </row>
    <row r="91" spans="1:3" ht="15" customHeight="1" x14ac:dyDescent="0.25">
      <c r="A91" s="173"/>
      <c r="B91" s="173"/>
      <c r="C91" s="173"/>
    </row>
    <row r="92" spans="1:3" ht="15" customHeight="1" x14ac:dyDescent="0.25">
      <c r="A92" s="173"/>
      <c r="B92" s="173"/>
      <c r="C92" s="173"/>
    </row>
    <row r="93" spans="1:3" ht="15" customHeight="1" x14ac:dyDescent="0.25">
      <c r="A93" s="173"/>
      <c r="B93" s="173"/>
      <c r="C93" s="173"/>
    </row>
    <row r="94" spans="1:3" ht="15" customHeight="1" x14ac:dyDescent="0.25">
      <c r="A94" s="173"/>
      <c r="B94" s="173"/>
      <c r="C94" s="173"/>
    </row>
    <row r="95" spans="1:3" ht="15" customHeight="1" x14ac:dyDescent="0.25">
      <c r="A95" s="173"/>
      <c r="B95" s="173"/>
      <c r="C95" s="173"/>
    </row>
    <row r="96" spans="1:3" ht="15" customHeight="1" x14ac:dyDescent="0.25">
      <c r="A96" s="173"/>
      <c r="B96" s="173"/>
      <c r="C96" s="173"/>
    </row>
    <row r="97" spans="1:3" ht="15" customHeight="1" x14ac:dyDescent="0.25">
      <c r="A97" s="173"/>
      <c r="B97" s="173"/>
      <c r="C97" s="173"/>
    </row>
    <row r="98" spans="1:3" ht="15" customHeight="1" x14ac:dyDescent="0.25">
      <c r="A98" s="173"/>
      <c r="B98" s="173"/>
      <c r="C98" s="173"/>
    </row>
    <row r="99" spans="1:3" ht="15" customHeight="1" x14ac:dyDescent="0.25">
      <c r="A99" s="173"/>
      <c r="B99" s="173"/>
      <c r="C99" s="173"/>
    </row>
    <row r="100" spans="1:3" ht="15" customHeight="1" x14ac:dyDescent="0.25">
      <c r="A100" s="173"/>
      <c r="B100" s="173"/>
      <c r="C100" s="173"/>
    </row>
    <row r="101" spans="1:3" ht="15" customHeight="1" x14ac:dyDescent="0.25">
      <c r="A101" s="173"/>
      <c r="B101" s="173"/>
      <c r="C101" s="173"/>
    </row>
    <row r="102" spans="1:3" ht="15" customHeight="1" x14ac:dyDescent="0.25">
      <c r="A102" s="173"/>
      <c r="B102" s="173"/>
      <c r="C102" s="173"/>
    </row>
    <row r="103" spans="1:3" ht="15" customHeight="1" x14ac:dyDescent="0.25">
      <c r="A103" s="173"/>
      <c r="B103" s="173"/>
      <c r="C103" s="173"/>
    </row>
    <row r="104" spans="1:3" ht="15" customHeight="1" x14ac:dyDescent="0.25">
      <c r="A104" s="173"/>
      <c r="B104" s="173"/>
      <c r="C104" s="173"/>
    </row>
    <row r="105" spans="1:3" ht="15" customHeight="1" x14ac:dyDescent="0.25">
      <c r="A105" s="173"/>
      <c r="B105" s="173"/>
      <c r="C105" s="173"/>
    </row>
    <row r="106" spans="1:3" ht="15" customHeight="1" x14ac:dyDescent="0.25">
      <c r="A106" s="173"/>
      <c r="B106" s="173"/>
      <c r="C106" s="173"/>
    </row>
    <row r="107" spans="1:3" ht="15" customHeight="1" x14ac:dyDescent="0.25">
      <c r="A107" s="173"/>
      <c r="B107" s="173"/>
      <c r="C107" s="173"/>
    </row>
    <row r="108" spans="1:3" ht="15" customHeight="1" x14ac:dyDescent="0.25">
      <c r="A108" s="173"/>
      <c r="B108" s="173"/>
      <c r="C108" s="173"/>
    </row>
    <row r="109" spans="1:3" ht="15" customHeight="1" x14ac:dyDescent="0.25">
      <c r="A109" s="173"/>
      <c r="B109" s="173"/>
      <c r="C109" s="173"/>
    </row>
    <row r="110" spans="1:3" ht="15" customHeight="1" x14ac:dyDescent="0.25">
      <c r="A110" s="173"/>
      <c r="B110" s="173"/>
      <c r="C110" s="173"/>
    </row>
    <row r="111" spans="1:3" ht="15" customHeight="1" x14ac:dyDescent="0.25">
      <c r="A111" s="173"/>
      <c r="B111" s="173"/>
      <c r="C111" s="173"/>
    </row>
    <row r="112" spans="1:3" ht="15" customHeight="1" x14ac:dyDescent="0.25">
      <c r="A112" s="173"/>
      <c r="B112" s="173"/>
      <c r="C112" s="173"/>
    </row>
    <row r="113" spans="1:3" ht="15" customHeight="1" x14ac:dyDescent="0.25">
      <c r="A113" s="173"/>
      <c r="B113" s="173"/>
      <c r="C113" s="173"/>
    </row>
    <row r="114" spans="1:3" ht="15" customHeight="1" x14ac:dyDescent="0.25">
      <c r="A114" s="173"/>
      <c r="B114" s="173"/>
      <c r="C114" s="173"/>
    </row>
    <row r="115" spans="1:3" ht="15" customHeight="1" x14ac:dyDescent="0.25">
      <c r="A115" s="173"/>
      <c r="B115" s="173"/>
      <c r="C115" s="173"/>
    </row>
    <row r="116" spans="1:3" ht="15" customHeight="1" x14ac:dyDescent="0.25">
      <c r="A116" s="173"/>
      <c r="B116" s="173"/>
      <c r="C116" s="173"/>
    </row>
    <row r="117" spans="1:3" ht="15" customHeight="1" x14ac:dyDescent="0.25">
      <c r="A117" s="173"/>
      <c r="B117" s="173"/>
      <c r="C117" s="173"/>
    </row>
    <row r="118" spans="1:3" ht="15" customHeight="1" x14ac:dyDescent="0.25">
      <c r="A118" s="173"/>
      <c r="B118" s="173"/>
      <c r="C118" s="173"/>
    </row>
    <row r="119" spans="1:3" ht="15" customHeight="1" x14ac:dyDescent="0.25">
      <c r="A119" s="173"/>
      <c r="B119" s="173"/>
      <c r="C119" s="173"/>
    </row>
    <row r="120" spans="1:3" ht="15" customHeight="1" x14ac:dyDescent="0.25">
      <c r="A120" s="173"/>
      <c r="B120" s="173"/>
      <c r="C120" s="173"/>
    </row>
    <row r="121" spans="1:3" ht="15" customHeight="1" x14ac:dyDescent="0.25">
      <c r="A121" s="173"/>
      <c r="B121" s="173"/>
      <c r="C121" s="173"/>
    </row>
    <row r="122" spans="1:3" ht="15" customHeight="1" x14ac:dyDescent="0.25">
      <c r="A122" s="173"/>
      <c r="B122" s="173"/>
      <c r="C122" s="173"/>
    </row>
    <row r="123" spans="1:3" ht="15" customHeight="1" x14ac:dyDescent="0.25">
      <c r="A123" s="173"/>
      <c r="B123" s="173"/>
      <c r="C123" s="173"/>
    </row>
    <row r="124" spans="1:3" ht="15" customHeight="1" x14ac:dyDescent="0.25">
      <c r="A124" s="173"/>
      <c r="B124" s="173"/>
      <c r="C124" s="173"/>
    </row>
    <row r="125" spans="1:3" ht="15" customHeight="1" x14ac:dyDescent="0.25">
      <c r="A125" s="173"/>
      <c r="B125" s="173"/>
      <c r="C125" s="173"/>
    </row>
    <row r="126" spans="1:3" ht="15" customHeight="1" x14ac:dyDescent="0.25">
      <c r="A126" s="173"/>
      <c r="B126" s="173"/>
      <c r="C126" s="173"/>
    </row>
    <row r="127" spans="1:3" ht="15" customHeight="1" x14ac:dyDescent="0.25">
      <c r="A127" s="173"/>
      <c r="B127" s="173"/>
      <c r="C127" s="173"/>
    </row>
    <row r="128" spans="1:3" ht="15" customHeight="1" x14ac:dyDescent="0.25">
      <c r="A128" s="173"/>
      <c r="B128" s="173"/>
      <c r="C128" s="173"/>
    </row>
    <row r="129" spans="1:3" ht="15" customHeight="1" x14ac:dyDescent="0.25">
      <c r="A129" s="173"/>
      <c r="B129" s="173"/>
      <c r="C129" s="173"/>
    </row>
    <row r="130" spans="1:3" ht="15" customHeight="1" x14ac:dyDescent="0.25">
      <c r="A130" s="173"/>
      <c r="B130" s="173"/>
      <c r="C130" s="173"/>
    </row>
    <row r="131" spans="1:3" ht="15" customHeight="1" x14ac:dyDescent="0.25">
      <c r="A131" s="173"/>
      <c r="B131" s="173"/>
      <c r="C131" s="173"/>
    </row>
    <row r="132" spans="1:3" ht="15" customHeight="1" x14ac:dyDescent="0.25">
      <c r="A132" s="173"/>
      <c r="B132" s="173"/>
      <c r="C132" s="173"/>
    </row>
    <row r="133" spans="1:3" ht="15" customHeight="1" x14ac:dyDescent="0.25">
      <c r="A133" s="173"/>
      <c r="B133" s="173"/>
      <c r="C133" s="173"/>
    </row>
    <row r="134" spans="1:3" ht="15" customHeight="1" x14ac:dyDescent="0.25">
      <c r="A134" s="173"/>
      <c r="B134" s="173"/>
      <c r="C134" s="173"/>
    </row>
    <row r="135" spans="1:3" ht="15" customHeight="1" x14ac:dyDescent="0.25">
      <c r="A135" s="173"/>
      <c r="B135" s="173"/>
      <c r="C135" s="173"/>
    </row>
    <row r="136" spans="1:3" ht="15" customHeight="1" x14ac:dyDescent="0.25">
      <c r="A136" s="173"/>
      <c r="B136" s="173"/>
      <c r="C136" s="173"/>
    </row>
    <row r="137" spans="1:3" ht="15" customHeight="1" x14ac:dyDescent="0.25">
      <c r="A137" s="173"/>
      <c r="B137" s="173"/>
      <c r="C137" s="173"/>
    </row>
    <row r="138" spans="1:3" ht="15" customHeight="1" x14ac:dyDescent="0.25">
      <c r="A138" s="173"/>
      <c r="B138" s="173"/>
      <c r="C138" s="173"/>
    </row>
    <row r="139" spans="1:3" ht="15" customHeight="1" x14ac:dyDescent="0.25">
      <c r="A139" s="173"/>
      <c r="B139" s="173"/>
      <c r="C139" s="173"/>
    </row>
    <row r="140" spans="1:3" ht="15" customHeight="1" x14ac:dyDescent="0.25">
      <c r="A140" s="173"/>
      <c r="B140" s="173"/>
      <c r="C140" s="173"/>
    </row>
    <row r="141" spans="1:3" ht="15" customHeight="1" x14ac:dyDescent="0.25">
      <c r="A141" s="173"/>
      <c r="B141" s="173"/>
      <c r="C141" s="173"/>
    </row>
    <row r="142" spans="1:3" ht="15" customHeight="1" x14ac:dyDescent="0.25">
      <c r="A142" s="173"/>
      <c r="B142" s="173"/>
      <c r="C142" s="173"/>
    </row>
    <row r="143" spans="1:3" ht="15" customHeight="1" x14ac:dyDescent="0.25">
      <c r="A143" s="173"/>
      <c r="B143" s="173"/>
      <c r="C143" s="173"/>
    </row>
    <row r="144" spans="1:3" ht="15" customHeight="1" x14ac:dyDescent="0.25">
      <c r="A144" s="173"/>
      <c r="B144" s="173"/>
      <c r="C144" s="173"/>
    </row>
    <row r="145" spans="1:3" ht="15" customHeight="1" x14ac:dyDescent="0.25">
      <c r="A145" s="173"/>
      <c r="B145" s="173"/>
      <c r="C145" s="173"/>
    </row>
    <row r="146" spans="1:3" ht="15" customHeight="1" x14ac:dyDescent="0.25">
      <c r="A146" s="173"/>
      <c r="B146" s="173"/>
      <c r="C146" s="173"/>
    </row>
    <row r="147" spans="1:3" ht="15" customHeight="1" x14ac:dyDescent="0.25">
      <c r="A147" s="173"/>
      <c r="B147" s="173"/>
      <c r="C147" s="173"/>
    </row>
    <row r="148" spans="1:3" ht="15" customHeight="1" x14ac:dyDescent="0.25">
      <c r="A148" s="173"/>
      <c r="B148" s="173"/>
      <c r="C148" s="173"/>
    </row>
    <row r="149" spans="1:3" ht="15" customHeight="1" x14ac:dyDescent="0.25">
      <c r="A149" s="173"/>
      <c r="B149" s="173"/>
      <c r="C149" s="173"/>
    </row>
    <row r="150" spans="1:3" ht="15" customHeight="1" x14ac:dyDescent="0.25">
      <c r="A150" s="173"/>
      <c r="B150" s="173"/>
      <c r="C150" s="173"/>
    </row>
    <row r="151" spans="1:3" ht="15" customHeight="1" x14ac:dyDescent="0.25">
      <c r="A151" s="173"/>
      <c r="B151" s="173"/>
      <c r="C151" s="173"/>
    </row>
    <row r="152" spans="1:3" ht="15" customHeight="1" x14ac:dyDescent="0.25">
      <c r="A152" s="173"/>
      <c r="B152" s="173"/>
      <c r="C152" s="173"/>
    </row>
    <row r="153" spans="1:3" ht="15" customHeight="1" x14ac:dyDescent="0.25">
      <c r="A153" s="173"/>
      <c r="B153" s="173"/>
      <c r="C153" s="173"/>
    </row>
    <row r="154" spans="1:3" ht="15" customHeight="1" x14ac:dyDescent="0.25">
      <c r="A154" s="173"/>
      <c r="B154" s="173"/>
      <c r="C154" s="173"/>
    </row>
    <row r="155" spans="1:3" ht="15" customHeight="1" x14ac:dyDescent="0.25">
      <c r="A155" s="173"/>
      <c r="B155" s="173"/>
      <c r="C155" s="173"/>
    </row>
    <row r="156" spans="1:3" ht="15" customHeight="1" x14ac:dyDescent="0.25">
      <c r="A156" s="173"/>
      <c r="B156" s="173"/>
      <c r="C156" s="173"/>
    </row>
    <row r="157" spans="1:3" ht="15" customHeight="1" x14ac:dyDescent="0.25">
      <c r="A157" s="173"/>
      <c r="B157" s="173"/>
      <c r="C157" s="173"/>
    </row>
    <row r="158" spans="1:3" ht="15" customHeight="1" x14ac:dyDescent="0.25">
      <c r="A158" s="173"/>
      <c r="B158" s="173"/>
      <c r="C158" s="173"/>
    </row>
    <row r="159" spans="1:3" ht="15" customHeight="1" x14ac:dyDescent="0.25">
      <c r="A159" s="173"/>
      <c r="B159" s="173"/>
      <c r="C159" s="173"/>
    </row>
    <row r="160" spans="1:3" ht="15" customHeight="1" x14ac:dyDescent="0.25">
      <c r="A160" s="173"/>
      <c r="B160" s="173"/>
      <c r="C160" s="173"/>
    </row>
    <row r="161" spans="1:3" ht="15" customHeight="1" x14ac:dyDescent="0.25">
      <c r="A161" s="173"/>
      <c r="B161" s="173"/>
      <c r="C161" s="173"/>
    </row>
    <row r="162" spans="1:3" ht="15" customHeight="1" x14ac:dyDescent="0.25">
      <c r="A162" s="173"/>
      <c r="B162" s="173"/>
      <c r="C162" s="173"/>
    </row>
    <row r="163" spans="1:3" ht="15" customHeight="1" x14ac:dyDescent="0.25">
      <c r="A163" s="173"/>
      <c r="B163" s="173"/>
      <c r="C163" s="173"/>
    </row>
    <row r="164" spans="1:3" ht="15" customHeight="1" x14ac:dyDescent="0.25">
      <c r="A164" s="173"/>
      <c r="B164" s="173"/>
      <c r="C164" s="173"/>
    </row>
    <row r="165" spans="1:3" ht="15" customHeight="1" x14ac:dyDescent="0.25">
      <c r="A165" s="173"/>
      <c r="B165" s="173"/>
      <c r="C165" s="173"/>
    </row>
    <row r="166" spans="1:3" ht="15" customHeight="1" x14ac:dyDescent="0.25">
      <c r="A166" s="173"/>
      <c r="B166" s="173"/>
      <c r="C166" s="173"/>
    </row>
    <row r="167" spans="1:3" ht="15" customHeight="1" x14ac:dyDescent="0.25">
      <c r="A167" s="173"/>
      <c r="B167" s="173"/>
      <c r="C167" s="173"/>
    </row>
    <row r="168" spans="1:3" ht="15" customHeight="1" x14ac:dyDescent="0.25">
      <c r="A168" s="173"/>
      <c r="B168" s="173"/>
      <c r="C168" s="173"/>
    </row>
    <row r="169" spans="1:3" ht="15" customHeight="1" x14ac:dyDescent="0.25">
      <c r="A169" s="173"/>
      <c r="B169" s="173"/>
      <c r="C169" s="173"/>
    </row>
    <row r="170" spans="1:3" ht="15" customHeight="1" x14ac:dyDescent="0.25">
      <c r="A170" s="173"/>
      <c r="B170" s="173"/>
      <c r="C170" s="173"/>
    </row>
    <row r="171" spans="1:3" ht="15" customHeight="1" x14ac:dyDescent="0.25">
      <c r="A171" s="173"/>
      <c r="B171" s="173"/>
      <c r="C171" s="173"/>
    </row>
    <row r="172" spans="1:3" ht="15" customHeight="1" x14ac:dyDescent="0.25">
      <c r="A172" s="173"/>
      <c r="B172" s="173"/>
      <c r="C172" s="173"/>
    </row>
    <row r="173" spans="1:3" ht="15" customHeight="1" x14ac:dyDescent="0.25">
      <c r="A173" s="173"/>
      <c r="B173" s="173"/>
      <c r="C173" s="173"/>
    </row>
    <row r="174" spans="1:3" ht="15" customHeight="1" x14ac:dyDescent="0.25">
      <c r="A174" s="173"/>
      <c r="B174" s="173"/>
      <c r="C174" s="173"/>
    </row>
    <row r="175" spans="1:3" ht="15" customHeight="1" x14ac:dyDescent="0.25">
      <c r="A175" s="173"/>
      <c r="B175" s="173"/>
      <c r="C175" s="173"/>
    </row>
    <row r="176" spans="1:3" ht="15" customHeight="1" x14ac:dyDescent="0.25">
      <c r="A176" s="173"/>
      <c r="B176" s="173"/>
      <c r="C176" s="173"/>
    </row>
    <row r="177" spans="1:3" ht="15" customHeight="1" x14ac:dyDescent="0.25">
      <c r="A177" s="173"/>
      <c r="B177" s="173"/>
      <c r="C177" s="173"/>
    </row>
    <row r="178" spans="1:3" ht="15" customHeight="1" x14ac:dyDescent="0.25">
      <c r="A178" s="173"/>
      <c r="B178" s="173"/>
      <c r="C178" s="173"/>
    </row>
    <row r="179" spans="1:3" ht="15" customHeight="1" x14ac:dyDescent="0.25">
      <c r="A179" s="173"/>
      <c r="B179" s="173"/>
      <c r="C179" s="173"/>
    </row>
    <row r="180" spans="1:3" ht="15" customHeight="1" x14ac:dyDescent="0.25">
      <c r="A180" s="173"/>
      <c r="B180" s="173"/>
      <c r="C180" s="173"/>
    </row>
    <row r="181" spans="1:3" ht="15" customHeight="1" x14ac:dyDescent="0.25">
      <c r="A181" s="173"/>
      <c r="B181" s="173"/>
      <c r="C181" s="173"/>
    </row>
    <row r="182" spans="1:3" ht="15" customHeight="1" x14ac:dyDescent="0.25">
      <c r="A182" s="173"/>
      <c r="B182" s="173"/>
      <c r="C182" s="173"/>
    </row>
    <row r="183" spans="1:3" ht="15" customHeight="1" x14ac:dyDescent="0.25">
      <c r="A183" s="173"/>
      <c r="B183" s="173"/>
      <c r="C183" s="173"/>
    </row>
    <row r="184" spans="1:3" ht="15" customHeight="1" x14ac:dyDescent="0.25">
      <c r="A184" s="173"/>
      <c r="B184" s="173"/>
      <c r="C184" s="173"/>
    </row>
    <row r="185" spans="1:3" ht="15" customHeight="1" x14ac:dyDescent="0.25">
      <c r="A185" s="173"/>
      <c r="B185" s="173"/>
      <c r="C185" s="173"/>
    </row>
    <row r="186" spans="1:3" ht="15" customHeight="1" x14ac:dyDescent="0.25">
      <c r="A186" s="173"/>
      <c r="B186" s="173"/>
      <c r="C186" s="173"/>
    </row>
    <row r="187" spans="1:3" ht="15" customHeight="1" x14ac:dyDescent="0.25">
      <c r="A187" s="173"/>
      <c r="B187" s="173"/>
      <c r="C187" s="173"/>
    </row>
    <row r="188" spans="1:3" ht="15" customHeight="1" x14ac:dyDescent="0.25">
      <c r="A188" s="173"/>
      <c r="B188" s="173"/>
      <c r="C188" s="173"/>
    </row>
    <row r="189" spans="1:3" ht="15" customHeight="1" x14ac:dyDescent="0.25">
      <c r="A189" s="173"/>
      <c r="B189" s="173"/>
      <c r="C189" s="173"/>
    </row>
    <row r="190" spans="1:3" ht="15" customHeight="1" x14ac:dyDescent="0.25">
      <c r="A190" s="173"/>
      <c r="B190" s="173"/>
      <c r="C190" s="173"/>
    </row>
    <row r="191" spans="1:3" ht="15" customHeight="1" x14ac:dyDescent="0.25">
      <c r="A191" s="173"/>
      <c r="B191" s="173"/>
      <c r="C191" s="173"/>
    </row>
    <row r="192" spans="1:3" ht="15" customHeight="1" x14ac:dyDescent="0.25">
      <c r="A192" s="173"/>
      <c r="B192" s="173"/>
      <c r="C192" s="173"/>
    </row>
    <row r="193" spans="1:3" ht="15" customHeight="1" x14ac:dyDescent="0.25">
      <c r="A193" s="173"/>
      <c r="B193" s="173"/>
      <c r="C193" s="173"/>
    </row>
    <row r="194" spans="1:3" ht="15" customHeight="1" x14ac:dyDescent="0.25">
      <c r="A194" s="173"/>
      <c r="B194" s="173"/>
      <c r="C194" s="173"/>
    </row>
    <row r="195" spans="1:3" ht="15" customHeight="1" x14ac:dyDescent="0.25">
      <c r="A195" s="173"/>
      <c r="B195" s="173"/>
      <c r="C195" s="173"/>
    </row>
    <row r="196" spans="1:3" ht="15" customHeight="1" x14ac:dyDescent="0.25">
      <c r="A196" s="173"/>
      <c r="B196" s="173"/>
      <c r="C196" s="173"/>
    </row>
    <row r="197" spans="1:3" ht="15" customHeight="1" x14ac:dyDescent="0.25">
      <c r="A197" s="173"/>
      <c r="B197" s="173"/>
      <c r="C197" s="173"/>
    </row>
    <row r="198" spans="1:3" ht="15" customHeight="1" x14ac:dyDescent="0.25">
      <c r="A198" s="173"/>
      <c r="B198" s="173"/>
      <c r="C198" s="173"/>
    </row>
    <row r="199" spans="1:3" ht="15" customHeight="1" x14ac:dyDescent="0.25">
      <c r="A199" s="173"/>
      <c r="B199" s="173"/>
      <c r="C199" s="173"/>
    </row>
    <row r="200" spans="1:3" ht="15" customHeight="1" x14ac:dyDescent="0.25">
      <c r="A200" s="173"/>
      <c r="B200" s="173"/>
      <c r="C200" s="173"/>
    </row>
    <row r="201" spans="1:3" ht="15" customHeight="1" x14ac:dyDescent="0.25">
      <c r="A201" s="173"/>
      <c r="B201" s="173"/>
      <c r="C201" s="173"/>
    </row>
    <row r="202" spans="1:3" ht="15" customHeight="1" x14ac:dyDescent="0.25">
      <c r="A202" s="173"/>
      <c r="B202" s="173"/>
      <c r="C202" s="173"/>
    </row>
    <row r="203" spans="1:3" ht="15" customHeight="1" x14ac:dyDescent="0.25">
      <c r="A203" s="173"/>
      <c r="B203" s="173"/>
      <c r="C203" s="173"/>
    </row>
    <row r="204" spans="1:3" ht="15" customHeight="1" x14ac:dyDescent="0.25">
      <c r="A204" s="173"/>
      <c r="B204" s="173"/>
      <c r="C204" s="173"/>
    </row>
    <row r="205" spans="1:3" ht="15" customHeight="1" x14ac:dyDescent="0.25">
      <c r="A205" s="173"/>
      <c r="B205" s="173"/>
      <c r="C205" s="173"/>
    </row>
    <row r="206" spans="1:3" ht="15" customHeight="1" x14ac:dyDescent="0.25">
      <c r="A206" s="173"/>
      <c r="B206" s="173"/>
      <c r="C206" s="173"/>
    </row>
    <row r="207" spans="1:3" ht="15" customHeight="1" x14ac:dyDescent="0.25">
      <c r="A207" s="173"/>
      <c r="B207" s="173"/>
      <c r="C207" s="173"/>
    </row>
    <row r="208" spans="1:3" ht="15" customHeight="1" x14ac:dyDescent="0.25">
      <c r="A208" s="173"/>
      <c r="B208" s="173"/>
      <c r="C208" s="173"/>
    </row>
    <row r="209" spans="1:3" ht="15" customHeight="1" x14ac:dyDescent="0.25">
      <c r="A209" s="173"/>
      <c r="B209" s="173"/>
      <c r="C209" s="173"/>
    </row>
    <row r="210" spans="1:3" ht="15" customHeight="1" x14ac:dyDescent="0.25">
      <c r="A210" s="173"/>
      <c r="B210" s="173"/>
      <c r="C210" s="173"/>
    </row>
    <row r="211" spans="1:3" ht="15" customHeight="1" x14ac:dyDescent="0.25">
      <c r="A211" s="173"/>
      <c r="B211" s="173"/>
      <c r="C211" s="173"/>
    </row>
    <row r="212" spans="1:3" ht="15" customHeight="1" x14ac:dyDescent="0.25">
      <c r="A212" s="173"/>
      <c r="B212" s="173"/>
      <c r="C212" s="173"/>
    </row>
    <row r="213" spans="1:3" ht="15" customHeight="1" x14ac:dyDescent="0.25">
      <c r="A213" s="173"/>
      <c r="B213" s="173"/>
      <c r="C213" s="173"/>
    </row>
    <row r="214" spans="1:3" ht="15" customHeight="1" x14ac:dyDescent="0.25">
      <c r="A214" s="173"/>
      <c r="B214" s="173"/>
      <c r="C214" s="173"/>
    </row>
    <row r="215" spans="1:3" ht="15" customHeight="1" x14ac:dyDescent="0.25">
      <c r="A215" s="173"/>
      <c r="B215" s="173"/>
      <c r="C215" s="173"/>
    </row>
    <row r="216" spans="1:3" ht="15" customHeight="1" x14ac:dyDescent="0.25">
      <c r="A216" s="173"/>
      <c r="B216" s="173"/>
      <c r="C216" s="173"/>
    </row>
    <row r="217" spans="1:3" ht="15" customHeight="1" x14ac:dyDescent="0.25">
      <c r="A217" s="173"/>
      <c r="B217" s="173"/>
      <c r="C217" s="173"/>
    </row>
    <row r="218" spans="1:3" ht="15" customHeight="1" x14ac:dyDescent="0.25">
      <c r="A218" s="173"/>
      <c r="B218" s="173"/>
      <c r="C218" s="173"/>
    </row>
    <row r="219" spans="1:3" ht="15" customHeight="1" x14ac:dyDescent="0.25">
      <c r="A219" s="173"/>
      <c r="B219" s="173"/>
      <c r="C219" s="173"/>
    </row>
    <row r="220" spans="1:3" ht="15" customHeight="1" x14ac:dyDescent="0.25">
      <c r="A220" s="173"/>
      <c r="B220" s="173"/>
      <c r="C220" s="173"/>
    </row>
    <row r="221" spans="1:3" ht="15" customHeight="1" x14ac:dyDescent="0.25">
      <c r="A221" s="173"/>
      <c r="B221" s="173"/>
      <c r="C221" s="173"/>
    </row>
    <row r="222" spans="1:3" ht="15" customHeight="1" x14ac:dyDescent="0.25">
      <c r="A222" s="173"/>
      <c r="B222" s="173"/>
      <c r="C222" s="173"/>
    </row>
    <row r="223" spans="1:3" ht="15" customHeight="1" x14ac:dyDescent="0.25">
      <c r="A223" s="173"/>
      <c r="B223" s="173"/>
      <c r="C223" s="173"/>
    </row>
    <row r="224" spans="1:3" ht="15" customHeight="1" x14ac:dyDescent="0.25">
      <c r="A224" s="173"/>
      <c r="B224" s="173"/>
      <c r="C224" s="173"/>
    </row>
    <row r="225" spans="1:3" ht="15" customHeight="1" x14ac:dyDescent="0.25">
      <c r="A225" s="173"/>
      <c r="B225" s="173"/>
      <c r="C225" s="173"/>
    </row>
    <row r="226" spans="1:3" ht="15" customHeight="1" x14ac:dyDescent="0.25">
      <c r="A226" s="173"/>
      <c r="B226" s="173"/>
      <c r="C226" s="173"/>
    </row>
    <row r="227" spans="1:3" ht="15" customHeight="1" x14ac:dyDescent="0.25">
      <c r="A227" s="173"/>
      <c r="B227" s="173"/>
      <c r="C227" s="173"/>
    </row>
    <row r="228" spans="1:3" ht="15" customHeight="1" x14ac:dyDescent="0.25">
      <c r="A228" s="173"/>
      <c r="B228" s="173"/>
      <c r="C228" s="173"/>
    </row>
    <row r="229" spans="1:3" ht="15" customHeight="1" x14ac:dyDescent="0.25">
      <c r="A229" s="173"/>
      <c r="B229" s="173"/>
      <c r="C229" s="173"/>
    </row>
    <row r="230" spans="1:3" ht="15" customHeight="1" x14ac:dyDescent="0.25">
      <c r="A230" s="173"/>
      <c r="B230" s="173"/>
      <c r="C230" s="173"/>
    </row>
    <row r="231" spans="1:3" ht="15" customHeight="1" x14ac:dyDescent="0.25">
      <c r="A231" s="173"/>
      <c r="B231" s="173"/>
      <c r="C231" s="173"/>
    </row>
    <row r="232" spans="1:3" ht="15" customHeight="1" x14ac:dyDescent="0.25">
      <c r="A232" s="173"/>
      <c r="B232" s="173"/>
      <c r="C232" s="173"/>
    </row>
    <row r="233" spans="1:3" ht="15" customHeight="1" x14ac:dyDescent="0.25">
      <c r="A233" s="173"/>
      <c r="B233" s="173"/>
      <c r="C233" s="173"/>
    </row>
    <row r="234" spans="1:3" ht="15" customHeight="1" x14ac:dyDescent="0.25">
      <c r="A234" s="173"/>
      <c r="B234" s="173"/>
      <c r="C234" s="173"/>
    </row>
    <row r="235" spans="1:3" ht="15" customHeight="1" x14ac:dyDescent="0.25">
      <c r="A235" s="173"/>
      <c r="B235" s="173"/>
      <c r="C235" s="173"/>
    </row>
    <row r="236" spans="1:3" ht="15" customHeight="1" x14ac:dyDescent="0.25">
      <c r="A236" s="173"/>
      <c r="B236" s="173"/>
      <c r="C236" s="173"/>
    </row>
    <row r="237" spans="1:3" ht="15" customHeight="1" x14ac:dyDescent="0.25">
      <c r="A237" s="173"/>
      <c r="B237" s="173"/>
      <c r="C237" s="173"/>
    </row>
    <row r="238" spans="1:3" ht="15" customHeight="1" x14ac:dyDescent="0.25">
      <c r="A238" s="173"/>
      <c r="B238" s="173"/>
      <c r="C238" s="173"/>
    </row>
    <row r="239" spans="1:3" ht="15" customHeight="1" x14ac:dyDescent="0.25">
      <c r="A239" s="173"/>
      <c r="B239" s="173"/>
      <c r="C239" s="173"/>
    </row>
    <row r="240" spans="1:3" ht="15" customHeight="1" x14ac:dyDescent="0.25">
      <c r="A240" s="173"/>
      <c r="B240" s="173"/>
      <c r="C240" s="173"/>
    </row>
    <row r="241" spans="1:3" ht="15" customHeight="1" x14ac:dyDescent="0.25">
      <c r="A241" s="173"/>
      <c r="B241" s="173"/>
      <c r="C241" s="173"/>
    </row>
    <row r="242" spans="1:3" ht="15" customHeight="1" x14ac:dyDescent="0.25">
      <c r="A242" s="173"/>
      <c r="B242" s="173"/>
      <c r="C242" s="173"/>
    </row>
    <row r="243" spans="1:3" ht="15" customHeight="1" x14ac:dyDescent="0.25">
      <c r="A243" s="173"/>
      <c r="B243" s="173"/>
      <c r="C243" s="173"/>
    </row>
    <row r="244" spans="1:3" ht="15" customHeight="1" x14ac:dyDescent="0.25">
      <c r="A244" s="173"/>
      <c r="B244" s="173"/>
      <c r="C244" s="173"/>
    </row>
    <row r="245" spans="1:3" ht="15" customHeight="1" x14ac:dyDescent="0.25">
      <c r="A245" s="173"/>
      <c r="B245" s="173"/>
      <c r="C245" s="173"/>
    </row>
    <row r="246" spans="1:3" ht="15" customHeight="1" x14ac:dyDescent="0.25">
      <c r="A246" s="173"/>
      <c r="B246" s="173"/>
      <c r="C246" s="173"/>
    </row>
    <row r="247" spans="1:3" ht="15" customHeight="1" x14ac:dyDescent="0.25">
      <c r="A247" s="173"/>
      <c r="B247" s="173"/>
      <c r="C247" s="173"/>
    </row>
    <row r="248" spans="1:3" ht="15" customHeight="1" x14ac:dyDescent="0.25">
      <c r="A248" s="173"/>
      <c r="B248" s="173"/>
      <c r="C248" s="173"/>
    </row>
    <row r="249" spans="1:3" ht="15" customHeight="1" x14ac:dyDescent="0.25">
      <c r="A249" s="173"/>
      <c r="B249" s="173"/>
      <c r="C249" s="173"/>
    </row>
    <row r="250" spans="1:3" ht="15" customHeight="1" x14ac:dyDescent="0.25">
      <c r="A250" s="173"/>
      <c r="B250" s="173"/>
      <c r="C250" s="173"/>
    </row>
    <row r="251" spans="1:3" ht="15" customHeight="1" x14ac:dyDescent="0.25">
      <c r="A251" s="173"/>
      <c r="B251" s="173"/>
      <c r="C251" s="173"/>
    </row>
    <row r="252" spans="1:3" ht="15" customHeight="1" x14ac:dyDescent="0.25">
      <c r="A252" s="173"/>
      <c r="B252" s="173"/>
      <c r="C252" s="173"/>
    </row>
    <row r="253" spans="1:3" ht="15" customHeight="1" x14ac:dyDescent="0.25">
      <c r="A253" s="173"/>
      <c r="B253" s="173"/>
      <c r="C253" s="173"/>
    </row>
    <row r="254" spans="1:3" ht="15" customHeight="1" x14ac:dyDescent="0.25">
      <c r="A254" s="173"/>
      <c r="B254" s="173"/>
      <c r="C254" s="173"/>
    </row>
    <row r="255" spans="1:3" ht="15" customHeight="1" x14ac:dyDescent="0.25">
      <c r="A255" s="173"/>
      <c r="B255" s="173"/>
      <c r="C255" s="173"/>
    </row>
    <row r="256" spans="1:3" ht="15" customHeight="1" x14ac:dyDescent="0.25">
      <c r="A256" s="173"/>
      <c r="B256" s="173"/>
      <c r="C256" s="173"/>
    </row>
    <row r="257" spans="1:3" ht="15" customHeight="1" x14ac:dyDescent="0.25">
      <c r="A257" s="173"/>
      <c r="B257" s="173"/>
      <c r="C257" s="173"/>
    </row>
    <row r="258" spans="1:3" ht="15" customHeight="1" x14ac:dyDescent="0.25">
      <c r="A258" s="173"/>
      <c r="B258" s="173"/>
      <c r="C258" s="173"/>
    </row>
    <row r="259" spans="1:3" ht="15" customHeight="1" x14ac:dyDescent="0.25">
      <c r="A259" s="173"/>
      <c r="B259" s="173"/>
      <c r="C259" s="173"/>
    </row>
    <row r="260" spans="1:3" ht="15" customHeight="1" x14ac:dyDescent="0.25">
      <c r="A260" s="173"/>
      <c r="B260" s="173"/>
      <c r="C260" s="173"/>
    </row>
    <row r="261" spans="1:3" ht="15" customHeight="1" x14ac:dyDescent="0.25">
      <c r="A261" s="173"/>
      <c r="B261" s="173"/>
      <c r="C261" s="173"/>
    </row>
    <row r="262" spans="1:3" ht="15" customHeight="1" x14ac:dyDescent="0.25">
      <c r="A262" s="173"/>
      <c r="B262" s="173"/>
      <c r="C262" s="173"/>
    </row>
    <row r="263" spans="1:3" ht="15" customHeight="1" x14ac:dyDescent="0.25">
      <c r="A263" s="173"/>
      <c r="B263" s="173"/>
      <c r="C263" s="173"/>
    </row>
    <row r="264" spans="1:3" ht="15" customHeight="1" x14ac:dyDescent="0.25">
      <c r="A264" s="173"/>
      <c r="B264" s="173"/>
      <c r="C264" s="173"/>
    </row>
    <row r="265" spans="1:3" ht="15" customHeight="1" x14ac:dyDescent="0.25">
      <c r="A265" s="173"/>
      <c r="B265" s="173"/>
      <c r="C265" s="173"/>
    </row>
    <row r="266" spans="1:3" ht="15" customHeight="1" x14ac:dyDescent="0.25">
      <c r="A266" s="173"/>
      <c r="B266" s="173"/>
      <c r="C266" s="173"/>
    </row>
    <row r="267" spans="1:3" ht="15" customHeight="1" x14ac:dyDescent="0.25">
      <c r="A267" s="173"/>
      <c r="B267" s="173"/>
      <c r="C267" s="173"/>
    </row>
    <row r="268" spans="1:3" ht="15" customHeight="1" x14ac:dyDescent="0.25">
      <c r="A268" s="173"/>
      <c r="B268" s="173"/>
      <c r="C268" s="173"/>
    </row>
    <row r="269" spans="1:3" ht="15" customHeight="1" x14ac:dyDescent="0.25">
      <c r="A269" s="173"/>
      <c r="B269" s="173"/>
      <c r="C269" s="173"/>
    </row>
    <row r="270" spans="1:3" ht="15" customHeight="1" x14ac:dyDescent="0.25">
      <c r="A270" s="173"/>
      <c r="B270" s="173"/>
      <c r="C270" s="173"/>
    </row>
    <row r="271" spans="1:3" ht="15" customHeight="1" x14ac:dyDescent="0.25">
      <c r="A271" s="173"/>
      <c r="B271" s="173"/>
      <c r="C271" s="173"/>
    </row>
    <row r="272" spans="1:3" ht="15" customHeight="1" x14ac:dyDescent="0.25">
      <c r="A272" s="173"/>
      <c r="B272" s="173"/>
      <c r="C272" s="173"/>
    </row>
    <row r="273" spans="1:3" ht="15" customHeight="1" x14ac:dyDescent="0.25">
      <c r="A273" s="173"/>
      <c r="B273" s="173"/>
      <c r="C273" s="173"/>
    </row>
    <row r="274" spans="1:3" ht="15" customHeight="1" x14ac:dyDescent="0.25">
      <c r="A274" s="173"/>
      <c r="B274" s="173"/>
      <c r="C274" s="173"/>
    </row>
    <row r="275" spans="1:3" ht="15" customHeight="1" x14ac:dyDescent="0.25">
      <c r="A275" s="173"/>
      <c r="B275" s="173"/>
      <c r="C275" s="173"/>
    </row>
    <row r="276" spans="1:3" ht="15" customHeight="1" x14ac:dyDescent="0.25">
      <c r="A276" s="173"/>
      <c r="B276" s="173"/>
      <c r="C276" s="173"/>
    </row>
    <row r="277" spans="1:3" ht="15" customHeight="1" x14ac:dyDescent="0.25">
      <c r="A277" s="173"/>
      <c r="B277" s="173"/>
      <c r="C277" s="173"/>
    </row>
    <row r="278" spans="1:3" ht="15" customHeight="1" x14ac:dyDescent="0.25">
      <c r="A278" s="173"/>
      <c r="B278" s="173"/>
      <c r="C278" s="173"/>
    </row>
    <row r="279" spans="1:3" ht="15" customHeight="1" x14ac:dyDescent="0.25">
      <c r="A279" s="173"/>
      <c r="B279" s="173"/>
      <c r="C279" s="173"/>
    </row>
    <row r="280" spans="1:3" ht="15" customHeight="1" x14ac:dyDescent="0.25">
      <c r="A280" s="173"/>
      <c r="B280" s="173"/>
      <c r="C280" s="173"/>
    </row>
    <row r="281" spans="1:3" ht="15" customHeight="1" x14ac:dyDescent="0.25">
      <c r="A281" s="173"/>
      <c r="B281" s="173"/>
      <c r="C281" s="173"/>
    </row>
    <row r="282" spans="1:3" ht="15" customHeight="1" x14ac:dyDescent="0.25">
      <c r="A282" s="173"/>
      <c r="B282" s="173"/>
      <c r="C282" s="173"/>
    </row>
    <row r="283" spans="1:3" ht="15" customHeight="1" x14ac:dyDescent="0.25">
      <c r="A283" s="173"/>
      <c r="B283" s="173"/>
      <c r="C283" s="173"/>
    </row>
    <row r="284" spans="1:3" ht="15" customHeight="1" x14ac:dyDescent="0.25">
      <c r="A284" s="173"/>
      <c r="B284" s="173"/>
      <c r="C284" s="173"/>
    </row>
    <row r="285" spans="1:3" ht="15" customHeight="1" x14ac:dyDescent="0.25">
      <c r="A285" s="173"/>
      <c r="B285" s="173"/>
      <c r="C285" s="173"/>
    </row>
    <row r="286" spans="1:3" ht="15" customHeight="1" x14ac:dyDescent="0.25">
      <c r="A286" s="173"/>
      <c r="B286" s="173"/>
      <c r="C286" s="173"/>
    </row>
    <row r="287" spans="1:3" ht="15" customHeight="1" x14ac:dyDescent="0.25">
      <c r="A287" s="173"/>
      <c r="B287" s="173"/>
      <c r="C287" s="173"/>
    </row>
    <row r="288" spans="1:3" ht="15" customHeight="1" x14ac:dyDescent="0.25">
      <c r="A288" s="173"/>
      <c r="B288" s="173"/>
      <c r="C288" s="173"/>
    </row>
    <row r="289" spans="1:3" ht="15" customHeight="1" x14ac:dyDescent="0.25">
      <c r="A289" s="173"/>
      <c r="B289" s="173"/>
      <c r="C289" s="173"/>
    </row>
    <row r="290" spans="1:3" ht="15" customHeight="1" x14ac:dyDescent="0.25">
      <c r="A290" s="173"/>
      <c r="B290" s="173"/>
      <c r="C290" s="173"/>
    </row>
    <row r="291" spans="1:3" ht="15" customHeight="1" x14ac:dyDescent="0.25">
      <c r="A291" s="173"/>
      <c r="B291" s="173"/>
      <c r="C291" s="173"/>
    </row>
    <row r="292" spans="1:3" ht="15" customHeight="1" x14ac:dyDescent="0.25">
      <c r="A292" s="173"/>
      <c r="B292" s="173"/>
      <c r="C292" s="173"/>
    </row>
    <row r="293" spans="1:3" ht="15" customHeight="1" x14ac:dyDescent="0.25">
      <c r="A293" s="173"/>
      <c r="B293" s="173"/>
      <c r="C293" s="173"/>
    </row>
    <row r="294" spans="1:3" ht="15" customHeight="1" x14ac:dyDescent="0.25">
      <c r="A294" s="173"/>
      <c r="B294" s="173"/>
      <c r="C294" s="173"/>
    </row>
    <row r="295" spans="1:3" ht="15" customHeight="1" x14ac:dyDescent="0.25">
      <c r="A295" s="173"/>
      <c r="B295" s="173"/>
      <c r="C295" s="173"/>
    </row>
    <row r="296" spans="1:3" ht="15" customHeight="1" x14ac:dyDescent="0.25">
      <c r="A296" s="173"/>
      <c r="B296" s="173"/>
      <c r="C296" s="173"/>
    </row>
    <row r="297" spans="1:3" ht="15" customHeight="1" x14ac:dyDescent="0.25">
      <c r="A297" s="173"/>
      <c r="B297" s="173"/>
      <c r="C297" s="173"/>
    </row>
    <row r="298" spans="1:3" ht="15" customHeight="1" x14ac:dyDescent="0.25">
      <c r="A298" s="173"/>
      <c r="B298" s="173"/>
      <c r="C298" s="173"/>
    </row>
    <row r="299" spans="1:3" ht="15" customHeight="1" x14ac:dyDescent="0.25">
      <c r="A299" s="173"/>
      <c r="B299" s="173"/>
      <c r="C299" s="173"/>
    </row>
    <row r="300" spans="1:3" ht="15" customHeight="1" x14ac:dyDescent="0.25">
      <c r="A300" s="173"/>
      <c r="B300" s="173"/>
      <c r="C300" s="173"/>
    </row>
    <row r="301" spans="1:3" ht="15" customHeight="1" x14ac:dyDescent="0.25">
      <c r="A301" s="173"/>
      <c r="B301" s="173"/>
      <c r="C301" s="173"/>
    </row>
    <row r="302" spans="1:3" ht="15" customHeight="1" x14ac:dyDescent="0.25">
      <c r="A302" s="173"/>
      <c r="B302" s="173"/>
      <c r="C302" s="173"/>
    </row>
    <row r="303" spans="1:3" ht="15" customHeight="1" x14ac:dyDescent="0.25">
      <c r="A303" s="173"/>
      <c r="B303" s="173"/>
      <c r="C303" s="173"/>
    </row>
    <row r="304" spans="1:3" ht="15" customHeight="1" x14ac:dyDescent="0.25">
      <c r="A304" s="173"/>
      <c r="B304" s="173"/>
      <c r="C304" s="173"/>
    </row>
    <row r="305" spans="1:3" ht="15" customHeight="1" x14ac:dyDescent="0.25">
      <c r="A305" s="173"/>
      <c r="B305" s="173"/>
      <c r="C305" s="173"/>
    </row>
    <row r="306" spans="1:3" ht="15" customHeight="1" x14ac:dyDescent="0.25">
      <c r="A306" s="173"/>
      <c r="B306" s="173"/>
      <c r="C306" s="173"/>
    </row>
    <row r="307" spans="1:3" ht="15" customHeight="1" x14ac:dyDescent="0.25">
      <c r="A307" s="173"/>
      <c r="B307" s="173"/>
      <c r="C307" s="173"/>
    </row>
    <row r="308" spans="1:3" ht="15" customHeight="1" x14ac:dyDescent="0.25">
      <c r="A308" s="173"/>
      <c r="B308" s="173"/>
      <c r="C308" s="173"/>
    </row>
    <row r="309" spans="1:3" ht="15" customHeight="1" x14ac:dyDescent="0.25">
      <c r="A309" s="173"/>
      <c r="B309" s="173"/>
      <c r="C309" s="173"/>
    </row>
    <row r="310" spans="1:3" ht="15" customHeight="1" x14ac:dyDescent="0.25">
      <c r="A310" s="173"/>
      <c r="B310" s="173"/>
      <c r="C310" s="173"/>
    </row>
    <row r="311" spans="1:3" ht="15" customHeight="1" x14ac:dyDescent="0.25">
      <c r="A311" s="173"/>
      <c r="B311" s="173"/>
      <c r="C311" s="173"/>
    </row>
    <row r="312" spans="1:3" ht="15" customHeight="1" x14ac:dyDescent="0.25">
      <c r="A312" s="173"/>
      <c r="B312" s="173"/>
      <c r="C312" s="173"/>
    </row>
    <row r="313" spans="1:3" ht="15" customHeight="1" x14ac:dyDescent="0.25">
      <c r="A313" s="173"/>
      <c r="B313" s="173"/>
      <c r="C313" s="173"/>
    </row>
    <row r="314" spans="1:3" ht="15" customHeight="1" x14ac:dyDescent="0.25">
      <c r="A314" s="173"/>
      <c r="B314" s="173"/>
      <c r="C314" s="173"/>
    </row>
    <row r="315" spans="1:3" ht="15" customHeight="1" x14ac:dyDescent="0.25">
      <c r="A315" s="173"/>
      <c r="B315" s="173"/>
      <c r="C315" s="173"/>
    </row>
    <row r="316" spans="1:3" ht="15" customHeight="1" x14ac:dyDescent="0.25">
      <c r="A316" s="173"/>
      <c r="B316" s="173"/>
      <c r="C316" s="173"/>
    </row>
    <row r="317" spans="1:3" ht="15" customHeight="1" x14ac:dyDescent="0.25">
      <c r="A317" s="173"/>
      <c r="B317" s="173"/>
      <c r="C317" s="173"/>
    </row>
    <row r="318" spans="1:3" ht="15" customHeight="1" x14ac:dyDescent="0.25">
      <c r="A318" s="173"/>
      <c r="B318" s="173"/>
      <c r="C318" s="173"/>
    </row>
    <row r="319" spans="1:3" ht="15" customHeight="1" x14ac:dyDescent="0.25">
      <c r="A319" s="173"/>
      <c r="B319" s="173"/>
      <c r="C319" s="173"/>
    </row>
    <row r="320" spans="1:3" ht="15" customHeight="1" x14ac:dyDescent="0.25">
      <c r="A320" s="173"/>
      <c r="B320" s="173"/>
      <c r="C320" s="173"/>
    </row>
    <row r="321" spans="1:3" ht="15" customHeight="1" x14ac:dyDescent="0.25">
      <c r="A321" s="173"/>
      <c r="B321" s="173"/>
      <c r="C321" s="173"/>
    </row>
    <row r="322" spans="1:3" ht="15" customHeight="1" x14ac:dyDescent="0.25">
      <c r="A322" s="173"/>
      <c r="B322" s="173"/>
      <c r="C322" s="173"/>
    </row>
    <row r="323" spans="1:3" ht="15" customHeight="1" x14ac:dyDescent="0.25">
      <c r="A323" s="173"/>
      <c r="B323" s="173"/>
      <c r="C323" s="173"/>
    </row>
    <row r="324" spans="1:3" ht="15" customHeight="1" x14ac:dyDescent="0.25">
      <c r="A324" s="173"/>
      <c r="B324" s="173"/>
      <c r="C324" s="173"/>
    </row>
    <row r="325" spans="1:3" ht="15" customHeight="1" x14ac:dyDescent="0.25">
      <c r="A325" s="173"/>
      <c r="B325" s="173"/>
      <c r="C325" s="173"/>
    </row>
    <row r="326" spans="1:3" ht="15" customHeight="1" x14ac:dyDescent="0.25">
      <c r="A326" s="173"/>
      <c r="B326" s="173"/>
      <c r="C326" s="173"/>
    </row>
    <row r="327" spans="1:3" ht="15" customHeight="1" x14ac:dyDescent="0.25">
      <c r="A327" s="173"/>
      <c r="B327" s="173"/>
      <c r="C327" s="173"/>
    </row>
    <row r="328" spans="1:3" ht="15" customHeight="1" x14ac:dyDescent="0.25">
      <c r="A328" s="173"/>
      <c r="B328" s="173"/>
      <c r="C328" s="173"/>
    </row>
    <row r="329" spans="1:3" ht="15" customHeight="1" x14ac:dyDescent="0.25">
      <c r="A329" s="173"/>
      <c r="B329" s="173"/>
      <c r="C329" s="173"/>
    </row>
    <row r="330" spans="1:3" ht="15" customHeight="1" x14ac:dyDescent="0.25">
      <c r="A330" s="173"/>
      <c r="B330" s="173"/>
      <c r="C330" s="173"/>
    </row>
    <row r="331" spans="1:3" ht="15" customHeight="1" x14ac:dyDescent="0.25">
      <c r="A331" s="173"/>
      <c r="B331" s="173"/>
      <c r="C331" s="173"/>
    </row>
    <row r="332" spans="1:3" ht="15" customHeight="1" x14ac:dyDescent="0.25">
      <c r="A332" s="173"/>
      <c r="B332" s="173"/>
      <c r="C332" s="173"/>
    </row>
    <row r="333" spans="1:3" ht="15" customHeight="1" x14ac:dyDescent="0.25">
      <c r="A333" s="173"/>
      <c r="B333" s="173"/>
      <c r="C333" s="173"/>
    </row>
    <row r="334" spans="1:3" ht="15" customHeight="1" x14ac:dyDescent="0.25">
      <c r="A334" s="173"/>
      <c r="B334" s="173"/>
      <c r="C334" s="173"/>
    </row>
    <row r="335" spans="1:3" ht="15" customHeight="1" x14ac:dyDescent="0.25">
      <c r="A335" s="173"/>
      <c r="B335" s="173"/>
      <c r="C335" s="173"/>
    </row>
    <row r="336" spans="1:3" ht="15" customHeight="1" x14ac:dyDescent="0.25">
      <c r="A336" s="173"/>
      <c r="B336" s="173"/>
      <c r="C336" s="173"/>
    </row>
    <row r="337" spans="1:3" ht="15" customHeight="1" x14ac:dyDescent="0.25">
      <c r="A337" s="173"/>
      <c r="B337" s="173"/>
      <c r="C337" s="173"/>
    </row>
    <row r="338" spans="1:3" ht="15" customHeight="1" x14ac:dyDescent="0.25">
      <c r="A338" s="173"/>
      <c r="B338" s="173"/>
      <c r="C338" s="173"/>
    </row>
    <row r="339" spans="1:3" ht="15" customHeight="1" x14ac:dyDescent="0.25">
      <c r="A339" s="173"/>
      <c r="B339" s="173"/>
      <c r="C339" s="173"/>
    </row>
    <row r="340" spans="1:3" ht="15" customHeight="1" x14ac:dyDescent="0.25">
      <c r="A340" s="173"/>
      <c r="B340" s="173"/>
      <c r="C340" s="173"/>
    </row>
    <row r="341" spans="1:3" ht="15" customHeight="1" x14ac:dyDescent="0.25">
      <c r="A341" s="173"/>
      <c r="B341" s="173"/>
      <c r="C341" s="173"/>
    </row>
    <row r="342" spans="1:3" ht="15" customHeight="1" x14ac:dyDescent="0.25">
      <c r="A342" s="173"/>
      <c r="B342" s="173"/>
      <c r="C342" s="173"/>
    </row>
    <row r="343" spans="1:3" ht="15" customHeight="1" x14ac:dyDescent="0.25">
      <c r="A343" s="173"/>
      <c r="B343" s="173"/>
      <c r="C343" s="173"/>
    </row>
    <row r="344" spans="1:3" ht="15" customHeight="1" x14ac:dyDescent="0.25">
      <c r="A344" s="173"/>
      <c r="B344" s="173"/>
      <c r="C344" s="173"/>
    </row>
    <row r="345" spans="1:3" ht="15" customHeight="1" x14ac:dyDescent="0.25">
      <c r="A345" s="173"/>
      <c r="B345" s="173"/>
      <c r="C345" s="173"/>
    </row>
    <row r="346" spans="1:3" ht="15" customHeight="1" x14ac:dyDescent="0.25">
      <c r="A346" s="173"/>
      <c r="B346" s="173"/>
      <c r="C346" s="173"/>
    </row>
    <row r="347" spans="1:3" ht="15" customHeight="1" x14ac:dyDescent="0.25">
      <c r="A347" s="173"/>
      <c r="B347" s="173"/>
      <c r="C347" s="173"/>
    </row>
    <row r="348" spans="1:3" ht="15" customHeight="1" x14ac:dyDescent="0.25">
      <c r="A348" s="173"/>
      <c r="B348" s="173"/>
      <c r="C348" s="173"/>
    </row>
    <row r="349" spans="1:3" ht="15" customHeight="1" x14ac:dyDescent="0.25">
      <c r="A349" s="173"/>
      <c r="B349" s="173"/>
      <c r="C349" s="173"/>
    </row>
    <row r="350" spans="1:3" ht="15" customHeight="1" x14ac:dyDescent="0.25">
      <c r="A350" s="173"/>
      <c r="B350" s="173"/>
      <c r="C350" s="173"/>
    </row>
    <row r="351" spans="1:3" ht="15" customHeight="1" x14ac:dyDescent="0.25">
      <c r="A351" s="173"/>
      <c r="B351" s="173"/>
      <c r="C351" s="173"/>
    </row>
    <row r="352" spans="1:3" ht="15" customHeight="1" x14ac:dyDescent="0.25">
      <c r="A352" s="173"/>
      <c r="B352" s="173"/>
      <c r="C352" s="173"/>
    </row>
    <row r="353" spans="1:3" ht="15" customHeight="1" x14ac:dyDescent="0.25">
      <c r="A353" s="173"/>
      <c r="B353" s="173"/>
      <c r="C353" s="173"/>
    </row>
    <row r="354" spans="1:3" ht="15" customHeight="1" x14ac:dyDescent="0.25">
      <c r="A354" s="173"/>
      <c r="B354" s="173"/>
      <c r="C354" s="173"/>
    </row>
    <row r="355" spans="1:3" ht="15" customHeight="1" x14ac:dyDescent="0.25">
      <c r="A355" s="173"/>
      <c r="B355" s="173"/>
      <c r="C355" s="173"/>
    </row>
    <row r="356" spans="1:3" ht="15" customHeight="1" x14ac:dyDescent="0.25">
      <c r="A356" s="173"/>
      <c r="B356" s="173"/>
      <c r="C356" s="173"/>
    </row>
    <row r="357" spans="1:3" ht="15" customHeight="1" x14ac:dyDescent="0.25">
      <c r="A357" s="173"/>
      <c r="B357" s="173"/>
      <c r="C357" s="173"/>
    </row>
    <row r="358" spans="1:3" ht="15" customHeight="1" x14ac:dyDescent="0.25">
      <c r="A358" s="173"/>
      <c r="B358" s="173"/>
      <c r="C358" s="173"/>
    </row>
    <row r="359" spans="1:3" ht="15" customHeight="1" x14ac:dyDescent="0.25">
      <c r="A359" s="173"/>
      <c r="B359" s="173"/>
      <c r="C359" s="173"/>
    </row>
    <row r="360" spans="1:3" ht="15" customHeight="1" x14ac:dyDescent="0.25">
      <c r="A360" s="173"/>
      <c r="B360" s="173"/>
      <c r="C360" s="173"/>
    </row>
    <row r="361" spans="1:3" ht="15" customHeight="1" x14ac:dyDescent="0.25">
      <c r="A361" s="173"/>
      <c r="B361" s="173"/>
      <c r="C361" s="173"/>
    </row>
    <row r="362" spans="1:3" ht="15" customHeight="1" x14ac:dyDescent="0.25">
      <c r="A362" s="173"/>
      <c r="B362" s="173"/>
      <c r="C362" s="173"/>
    </row>
    <row r="363" spans="1:3" ht="15" customHeight="1" x14ac:dyDescent="0.25">
      <c r="A363" s="173"/>
      <c r="B363" s="173"/>
      <c r="C363" s="173"/>
    </row>
    <row r="364" spans="1:3" ht="15" customHeight="1" x14ac:dyDescent="0.25">
      <c r="A364" s="173"/>
      <c r="B364" s="173"/>
      <c r="C364" s="173"/>
    </row>
    <row r="365" spans="1:3" ht="15" customHeight="1" x14ac:dyDescent="0.25">
      <c r="A365" s="173"/>
      <c r="B365" s="173"/>
      <c r="C365" s="173"/>
    </row>
    <row r="366" spans="1:3" ht="15" customHeight="1" x14ac:dyDescent="0.25">
      <c r="A366" s="173"/>
      <c r="B366" s="173"/>
      <c r="C366" s="173"/>
    </row>
    <row r="367" spans="1:3" ht="15" customHeight="1" x14ac:dyDescent="0.25">
      <c r="A367" s="173"/>
      <c r="B367" s="173"/>
      <c r="C367" s="173"/>
    </row>
    <row r="368" spans="1:3" ht="15" customHeight="1" x14ac:dyDescent="0.25">
      <c r="A368" s="173"/>
      <c r="B368" s="173"/>
      <c r="C368" s="173"/>
    </row>
    <row r="369" spans="1:3" ht="15" customHeight="1" x14ac:dyDescent="0.25">
      <c r="A369" s="173"/>
      <c r="B369" s="173"/>
      <c r="C369" s="173"/>
    </row>
    <row r="370" spans="1:3" ht="15" customHeight="1" x14ac:dyDescent="0.25">
      <c r="A370" s="173"/>
      <c r="B370" s="173"/>
      <c r="C370" s="173"/>
    </row>
    <row r="371" spans="1:3" ht="15" customHeight="1" x14ac:dyDescent="0.25">
      <c r="A371" s="173"/>
      <c r="B371" s="173"/>
      <c r="C371" s="173"/>
    </row>
    <row r="372" spans="1:3" ht="15" customHeight="1" x14ac:dyDescent="0.25">
      <c r="A372" s="173"/>
      <c r="B372" s="173"/>
      <c r="C372" s="173"/>
    </row>
    <row r="373" spans="1:3" ht="15" customHeight="1" x14ac:dyDescent="0.25">
      <c r="A373" s="173"/>
      <c r="B373" s="173"/>
      <c r="C373" s="173"/>
    </row>
    <row r="374" spans="1:3" ht="15" customHeight="1" x14ac:dyDescent="0.25">
      <c r="A374" s="173"/>
      <c r="B374" s="173"/>
      <c r="C374" s="173"/>
    </row>
    <row r="375" spans="1:3" ht="15" customHeight="1" x14ac:dyDescent="0.25">
      <c r="A375" s="173"/>
      <c r="B375" s="173"/>
      <c r="C375" s="173"/>
    </row>
    <row r="376" spans="1:3" ht="15" customHeight="1" x14ac:dyDescent="0.25">
      <c r="A376" s="173"/>
      <c r="B376" s="173"/>
      <c r="C376" s="173"/>
    </row>
    <row r="377" spans="1:3" ht="15" customHeight="1" x14ac:dyDescent="0.25">
      <c r="A377" s="173"/>
      <c r="B377" s="173"/>
      <c r="C377" s="173"/>
    </row>
    <row r="378" spans="1:3" ht="15" customHeight="1" x14ac:dyDescent="0.25">
      <c r="A378" s="173"/>
      <c r="B378" s="173"/>
      <c r="C378" s="173"/>
    </row>
    <row r="379" spans="1:3" ht="15" customHeight="1" x14ac:dyDescent="0.25">
      <c r="A379" s="173"/>
      <c r="B379" s="173"/>
      <c r="C379" s="173"/>
    </row>
    <row r="380" spans="1:3" ht="15" customHeight="1" x14ac:dyDescent="0.25">
      <c r="A380" s="173"/>
      <c r="B380" s="173"/>
      <c r="C380" s="173"/>
    </row>
    <row r="381" spans="1:3" ht="15" customHeight="1" x14ac:dyDescent="0.25">
      <c r="A381" s="173"/>
      <c r="B381" s="173"/>
      <c r="C381" s="173"/>
    </row>
    <row r="382" spans="1:3" ht="15" customHeight="1" x14ac:dyDescent="0.25">
      <c r="A382" s="173"/>
      <c r="B382" s="173"/>
      <c r="C382" s="173"/>
    </row>
    <row r="383" spans="1:3" ht="15" customHeight="1" x14ac:dyDescent="0.25">
      <c r="A383" s="173"/>
      <c r="B383" s="173"/>
      <c r="C383" s="173"/>
    </row>
    <row r="384" spans="1:3" ht="15" customHeight="1" x14ac:dyDescent="0.25">
      <c r="A384" s="173"/>
      <c r="B384" s="173"/>
      <c r="C384" s="173"/>
    </row>
    <row r="385" spans="1:3" ht="15" customHeight="1" x14ac:dyDescent="0.25">
      <c r="A385" s="173"/>
      <c r="B385" s="173"/>
      <c r="C385" s="173"/>
    </row>
    <row r="386" spans="1:3" ht="15" customHeight="1" x14ac:dyDescent="0.25">
      <c r="A386" s="173"/>
      <c r="B386" s="173"/>
      <c r="C386" s="173"/>
    </row>
    <row r="387" spans="1:3" ht="15" customHeight="1" x14ac:dyDescent="0.25">
      <c r="A387" s="173"/>
      <c r="B387" s="173"/>
      <c r="C387" s="173"/>
    </row>
    <row r="388" spans="1:3" ht="15" customHeight="1" x14ac:dyDescent="0.25">
      <c r="A388" s="173"/>
      <c r="B388" s="173"/>
      <c r="C388" s="173"/>
    </row>
    <row r="389" spans="1:3" ht="15" customHeight="1" x14ac:dyDescent="0.25">
      <c r="A389" s="173"/>
      <c r="B389" s="173"/>
      <c r="C389" s="173"/>
    </row>
    <row r="390" spans="1:3" ht="15" customHeight="1" x14ac:dyDescent="0.25">
      <c r="A390" s="173"/>
      <c r="B390" s="173"/>
      <c r="C390" s="173"/>
    </row>
    <row r="391" spans="1:3" ht="15" customHeight="1" x14ac:dyDescent="0.25">
      <c r="A391" s="173"/>
      <c r="B391" s="173"/>
      <c r="C391" s="173"/>
    </row>
    <row r="392" spans="1:3" ht="15" customHeight="1" x14ac:dyDescent="0.25">
      <c r="A392" s="173"/>
      <c r="B392" s="173"/>
      <c r="C392" s="173"/>
    </row>
    <row r="393" spans="1:3" ht="15" customHeight="1" x14ac:dyDescent="0.25">
      <c r="A393" s="173"/>
      <c r="B393" s="173"/>
      <c r="C393" s="173"/>
    </row>
    <row r="394" spans="1:3" ht="15" customHeight="1" x14ac:dyDescent="0.25">
      <c r="A394" s="173"/>
      <c r="B394" s="173"/>
      <c r="C394" s="173"/>
    </row>
    <row r="395" spans="1:3" ht="15" customHeight="1" x14ac:dyDescent="0.25">
      <c r="A395" s="173"/>
      <c r="B395" s="173"/>
      <c r="C395" s="173"/>
    </row>
    <row r="396" spans="1:3" ht="15" customHeight="1" x14ac:dyDescent="0.25">
      <c r="A396" s="173"/>
      <c r="B396" s="173"/>
      <c r="C396" s="173"/>
    </row>
    <row r="397" spans="1:3" ht="15" customHeight="1" x14ac:dyDescent="0.25">
      <c r="A397" s="173"/>
      <c r="B397" s="173"/>
      <c r="C397" s="173"/>
    </row>
    <row r="398" spans="1:3" ht="15" customHeight="1" x14ac:dyDescent="0.25">
      <c r="A398" s="173"/>
      <c r="B398" s="173"/>
      <c r="C398" s="173"/>
    </row>
    <row r="399" spans="1:3" ht="15" customHeight="1" x14ac:dyDescent="0.25">
      <c r="A399" s="173"/>
      <c r="B399" s="173"/>
      <c r="C399" s="173"/>
    </row>
    <row r="400" spans="1:3" ht="15" customHeight="1" x14ac:dyDescent="0.25">
      <c r="A400" s="173"/>
      <c r="B400" s="173"/>
      <c r="C400" s="173"/>
    </row>
    <row r="401" spans="1:3" ht="15" customHeight="1" x14ac:dyDescent="0.25">
      <c r="A401" s="173"/>
      <c r="B401" s="173"/>
      <c r="C401" s="173"/>
    </row>
    <row r="402" spans="1:3" ht="15" customHeight="1" x14ac:dyDescent="0.25">
      <c r="A402" s="173"/>
      <c r="B402" s="173"/>
      <c r="C402" s="173"/>
    </row>
    <row r="403" spans="1:3" ht="15" customHeight="1" x14ac:dyDescent="0.25">
      <c r="A403" s="173"/>
      <c r="B403" s="173"/>
      <c r="C403" s="173"/>
    </row>
    <row r="404" spans="1:3" ht="15" customHeight="1" x14ac:dyDescent="0.25">
      <c r="A404" s="173"/>
      <c r="B404" s="173"/>
      <c r="C404" s="173"/>
    </row>
    <row r="405" spans="1:3" ht="15" customHeight="1" x14ac:dyDescent="0.25">
      <c r="A405" s="173"/>
      <c r="B405" s="173"/>
      <c r="C405" s="173"/>
    </row>
    <row r="406" spans="1:3" ht="15" customHeight="1" x14ac:dyDescent="0.25">
      <c r="A406" s="173"/>
      <c r="B406" s="173"/>
      <c r="C406" s="173"/>
    </row>
    <row r="407" spans="1:3" ht="15" customHeight="1" x14ac:dyDescent="0.25">
      <c r="A407" s="173"/>
      <c r="B407" s="173"/>
      <c r="C407" s="173"/>
    </row>
    <row r="408" spans="1:3" ht="15" customHeight="1" x14ac:dyDescent="0.25">
      <c r="A408" s="173"/>
      <c r="B408" s="173"/>
      <c r="C408" s="173"/>
    </row>
    <row r="409" spans="1:3" ht="15" customHeight="1" x14ac:dyDescent="0.25">
      <c r="A409" s="173"/>
      <c r="B409" s="173"/>
      <c r="C409" s="173"/>
    </row>
    <row r="410" spans="1:3" ht="15" customHeight="1" x14ac:dyDescent="0.25">
      <c r="A410" s="173"/>
      <c r="B410" s="173"/>
      <c r="C410" s="173"/>
    </row>
    <row r="411" spans="1:3" ht="15" customHeight="1" x14ac:dyDescent="0.25">
      <c r="A411" s="173"/>
      <c r="B411" s="173"/>
      <c r="C411" s="173"/>
    </row>
    <row r="412" spans="1:3" ht="15" customHeight="1" x14ac:dyDescent="0.25">
      <c r="A412" s="173"/>
      <c r="B412" s="173"/>
      <c r="C412" s="173"/>
    </row>
    <row r="413" spans="1:3" ht="15" customHeight="1" x14ac:dyDescent="0.25">
      <c r="A413" s="173"/>
      <c r="B413" s="173"/>
      <c r="C413" s="173"/>
    </row>
    <row r="414" spans="1:3" ht="15" customHeight="1" x14ac:dyDescent="0.25">
      <c r="A414" s="173"/>
      <c r="B414" s="173"/>
      <c r="C414" s="173"/>
    </row>
    <row r="415" spans="1:3" ht="15" customHeight="1" x14ac:dyDescent="0.25">
      <c r="A415" s="173"/>
      <c r="B415" s="173"/>
      <c r="C415" s="173"/>
    </row>
    <row r="416" spans="1:3" ht="15" customHeight="1" x14ac:dyDescent="0.25">
      <c r="A416" s="173"/>
      <c r="B416" s="173"/>
      <c r="C416" s="173"/>
    </row>
    <row r="417" spans="1:3" ht="15" customHeight="1" x14ac:dyDescent="0.25">
      <c r="A417" s="173"/>
      <c r="B417" s="173"/>
      <c r="C417" s="173"/>
    </row>
    <row r="418" spans="1:3" ht="15" customHeight="1" x14ac:dyDescent="0.25">
      <c r="A418" s="173"/>
      <c r="B418" s="173"/>
      <c r="C418" s="173"/>
    </row>
    <row r="419" spans="1:3" ht="15" customHeight="1" x14ac:dyDescent="0.25">
      <c r="A419" s="173"/>
      <c r="B419" s="173"/>
      <c r="C419" s="173"/>
    </row>
    <row r="420" spans="1:3" ht="15" customHeight="1" x14ac:dyDescent="0.25">
      <c r="A420" s="173"/>
      <c r="B420" s="173"/>
      <c r="C420" s="173"/>
    </row>
    <row r="421" spans="1:3" ht="15" customHeight="1" x14ac:dyDescent="0.25">
      <c r="A421" s="173"/>
      <c r="B421" s="173"/>
      <c r="C421" s="173"/>
    </row>
    <row r="422" spans="1:3" ht="15" customHeight="1" x14ac:dyDescent="0.25">
      <c r="A422" s="173"/>
      <c r="B422" s="173"/>
      <c r="C422" s="173"/>
    </row>
    <row r="423" spans="1:3" ht="15" customHeight="1" x14ac:dyDescent="0.25">
      <c r="A423" s="173"/>
      <c r="B423" s="173"/>
      <c r="C423" s="173"/>
    </row>
    <row r="424" spans="1:3" ht="15" customHeight="1" x14ac:dyDescent="0.25">
      <c r="A424" s="173"/>
      <c r="B424" s="173"/>
      <c r="C424" s="173"/>
    </row>
    <row r="425" spans="1:3" ht="15" customHeight="1" x14ac:dyDescent="0.25">
      <c r="A425" s="173"/>
      <c r="B425" s="173"/>
      <c r="C425" s="173"/>
    </row>
    <row r="426" spans="1:3" ht="15" customHeight="1" x14ac:dyDescent="0.25">
      <c r="A426" s="173"/>
      <c r="B426" s="173"/>
      <c r="C426" s="173"/>
    </row>
    <row r="427" spans="1:3" ht="15" customHeight="1" x14ac:dyDescent="0.25">
      <c r="A427" s="173"/>
      <c r="B427" s="173"/>
      <c r="C427" s="173"/>
    </row>
    <row r="428" spans="1:3" ht="15" customHeight="1" x14ac:dyDescent="0.25">
      <c r="A428" s="173"/>
      <c r="B428" s="173"/>
      <c r="C428" s="173"/>
    </row>
    <row r="429" spans="1:3" ht="15" customHeight="1" x14ac:dyDescent="0.25">
      <c r="A429" s="173"/>
      <c r="B429" s="173"/>
      <c r="C429" s="173"/>
    </row>
    <row r="430" spans="1:3" ht="15" customHeight="1" x14ac:dyDescent="0.25">
      <c r="A430" s="173"/>
      <c r="B430" s="173"/>
      <c r="C430" s="173"/>
    </row>
    <row r="431" spans="1:3" ht="15" customHeight="1" x14ac:dyDescent="0.25">
      <c r="A431" s="173"/>
      <c r="B431" s="173"/>
      <c r="C431" s="173"/>
    </row>
    <row r="432" spans="1:3" ht="15" customHeight="1" x14ac:dyDescent="0.25">
      <c r="A432" s="173"/>
      <c r="B432" s="173"/>
      <c r="C432" s="173"/>
    </row>
    <row r="433" spans="1:3" ht="15" customHeight="1" x14ac:dyDescent="0.25">
      <c r="A433" s="173"/>
      <c r="B433" s="173"/>
      <c r="C433" s="173"/>
    </row>
    <row r="434" spans="1:3" ht="15" customHeight="1" x14ac:dyDescent="0.25">
      <c r="A434" s="173"/>
      <c r="B434" s="173"/>
      <c r="C434" s="173"/>
    </row>
    <row r="435" spans="1:3" ht="15" customHeight="1" x14ac:dyDescent="0.25">
      <c r="A435" s="173"/>
      <c r="B435" s="173"/>
      <c r="C435" s="173"/>
    </row>
    <row r="436" spans="1:3" ht="15" customHeight="1" x14ac:dyDescent="0.25">
      <c r="A436" s="173"/>
      <c r="B436" s="173"/>
      <c r="C436" s="173"/>
    </row>
    <row r="437" spans="1:3" ht="15" customHeight="1" x14ac:dyDescent="0.25">
      <c r="A437" s="173"/>
      <c r="B437" s="173"/>
      <c r="C437" s="173"/>
    </row>
    <row r="438" spans="1:3" ht="15" customHeight="1" x14ac:dyDescent="0.25">
      <c r="A438" s="173"/>
      <c r="B438" s="173"/>
      <c r="C438" s="173"/>
    </row>
    <row r="439" spans="1:3" ht="15" customHeight="1" x14ac:dyDescent="0.25">
      <c r="A439" s="173"/>
      <c r="B439" s="173"/>
      <c r="C439" s="173"/>
    </row>
    <row r="440" spans="1:3" ht="15" customHeight="1" x14ac:dyDescent="0.25">
      <c r="A440" s="173"/>
      <c r="B440" s="173"/>
      <c r="C440" s="173"/>
    </row>
    <row r="441" spans="1:3" ht="15" customHeight="1" x14ac:dyDescent="0.25">
      <c r="A441" s="173"/>
      <c r="B441" s="173"/>
      <c r="C441" s="173"/>
    </row>
    <row r="442" spans="1:3" ht="15" customHeight="1" x14ac:dyDescent="0.25">
      <c r="A442" s="173"/>
      <c r="B442" s="173"/>
      <c r="C442" s="173"/>
    </row>
    <row r="443" spans="1:3" ht="15" customHeight="1" x14ac:dyDescent="0.25">
      <c r="A443" s="173"/>
      <c r="B443" s="173"/>
      <c r="C443" s="173"/>
    </row>
    <row r="444" spans="1:3" ht="15" customHeight="1" x14ac:dyDescent="0.25">
      <c r="A444" s="173"/>
      <c r="B444" s="173"/>
      <c r="C444" s="173"/>
    </row>
    <row r="445" spans="1:3" ht="15" customHeight="1" x14ac:dyDescent="0.25">
      <c r="A445" s="173"/>
      <c r="B445" s="173"/>
      <c r="C445" s="173"/>
    </row>
    <row r="446" spans="1:3" ht="15" customHeight="1" x14ac:dyDescent="0.25">
      <c r="A446" s="173"/>
      <c r="B446" s="173"/>
      <c r="C446" s="173"/>
    </row>
    <row r="447" spans="1:3" ht="15" customHeight="1" x14ac:dyDescent="0.25">
      <c r="A447" s="173"/>
      <c r="B447" s="173"/>
      <c r="C447" s="173"/>
    </row>
    <row r="448" spans="1:3" ht="15" customHeight="1" x14ac:dyDescent="0.25">
      <c r="A448" s="173"/>
      <c r="B448" s="173"/>
      <c r="C448" s="173"/>
    </row>
    <row r="449" spans="1:3" ht="15" customHeight="1" x14ac:dyDescent="0.25">
      <c r="A449" s="173"/>
      <c r="B449" s="173"/>
      <c r="C449" s="173"/>
    </row>
    <row r="450" spans="1:3" ht="15" customHeight="1" x14ac:dyDescent="0.25">
      <c r="A450" s="173"/>
      <c r="B450" s="173"/>
      <c r="C450" s="173"/>
    </row>
    <row r="451" spans="1:3" ht="15" customHeight="1" x14ac:dyDescent="0.25">
      <c r="A451" s="173"/>
      <c r="B451" s="173"/>
      <c r="C451" s="173"/>
    </row>
    <row r="452" spans="1:3" ht="15" customHeight="1" x14ac:dyDescent="0.25">
      <c r="A452" s="173"/>
      <c r="B452" s="173"/>
      <c r="C452" s="173"/>
    </row>
    <row r="453" spans="1:3" ht="15" customHeight="1" x14ac:dyDescent="0.25">
      <c r="A453" s="173"/>
      <c r="B453" s="173"/>
      <c r="C453" s="173"/>
    </row>
    <row r="454" spans="1:3" ht="15" customHeight="1" x14ac:dyDescent="0.25">
      <c r="A454" s="173"/>
      <c r="B454" s="173"/>
      <c r="C454" s="173"/>
    </row>
    <row r="455" spans="1:3" ht="15" customHeight="1" x14ac:dyDescent="0.25">
      <c r="A455" s="173"/>
      <c r="B455" s="173"/>
      <c r="C455" s="173"/>
    </row>
    <row r="456" spans="1:3" ht="15" customHeight="1" x14ac:dyDescent="0.25">
      <c r="A456" s="173"/>
      <c r="B456" s="173"/>
      <c r="C456" s="173"/>
    </row>
    <row r="457" spans="1:3" ht="15" customHeight="1" x14ac:dyDescent="0.25">
      <c r="A457" s="173"/>
      <c r="B457" s="173"/>
      <c r="C457" s="173"/>
    </row>
    <row r="458" spans="1:3" ht="15" customHeight="1" x14ac:dyDescent="0.25">
      <c r="A458" s="173"/>
      <c r="B458" s="173"/>
      <c r="C458" s="173"/>
    </row>
    <row r="459" spans="1:3" ht="15" customHeight="1" x14ac:dyDescent="0.25">
      <c r="A459" s="173"/>
      <c r="B459" s="173"/>
      <c r="C459" s="173"/>
    </row>
    <row r="460" spans="1:3" ht="15" customHeight="1" x14ac:dyDescent="0.25">
      <c r="A460" s="173"/>
      <c r="B460" s="173"/>
      <c r="C460" s="173"/>
    </row>
    <row r="461" spans="1:3" ht="15" customHeight="1" x14ac:dyDescent="0.25">
      <c r="A461" s="173"/>
      <c r="B461" s="173"/>
      <c r="C461" s="173"/>
    </row>
    <row r="462" spans="1:3" ht="15" customHeight="1" x14ac:dyDescent="0.25">
      <c r="A462" s="173"/>
      <c r="B462" s="173"/>
      <c r="C462" s="173"/>
    </row>
    <row r="463" spans="1:3" ht="15" customHeight="1" x14ac:dyDescent="0.25">
      <c r="A463" s="173"/>
      <c r="B463" s="173"/>
      <c r="C463" s="173"/>
    </row>
    <row r="464" spans="1:3" ht="15" customHeight="1" x14ac:dyDescent="0.25">
      <c r="A464" s="173"/>
      <c r="B464" s="173"/>
      <c r="C464" s="173"/>
    </row>
    <row r="465" spans="1:3" ht="15" customHeight="1" x14ac:dyDescent="0.25">
      <c r="A465" s="173"/>
      <c r="B465" s="173"/>
      <c r="C465" s="173"/>
    </row>
    <row r="466" spans="1:3" ht="15" customHeight="1" x14ac:dyDescent="0.25">
      <c r="A466" s="173"/>
      <c r="B466" s="173"/>
      <c r="C466" s="173"/>
    </row>
    <row r="467" spans="1:3" ht="15" customHeight="1" x14ac:dyDescent="0.25">
      <c r="A467" s="173"/>
      <c r="B467" s="173"/>
      <c r="C467" s="173"/>
    </row>
    <row r="468" spans="1:3" ht="15" customHeight="1" x14ac:dyDescent="0.25">
      <c r="A468" s="173"/>
      <c r="B468" s="173"/>
      <c r="C468" s="173"/>
    </row>
    <row r="469" spans="1:3" ht="15" customHeight="1" x14ac:dyDescent="0.25">
      <c r="A469" s="173"/>
      <c r="B469" s="173"/>
      <c r="C469" s="173"/>
    </row>
    <row r="470" spans="1:3" ht="15" customHeight="1" x14ac:dyDescent="0.25">
      <c r="A470" s="173"/>
      <c r="B470" s="173"/>
      <c r="C470" s="173"/>
    </row>
    <row r="471" spans="1:3" ht="15" customHeight="1" x14ac:dyDescent="0.25">
      <c r="A471" s="173"/>
      <c r="B471" s="173"/>
      <c r="C471" s="173"/>
    </row>
    <row r="472" spans="1:3" ht="15" customHeight="1" x14ac:dyDescent="0.25">
      <c r="A472" s="173"/>
      <c r="B472" s="173"/>
      <c r="C472" s="173"/>
    </row>
    <row r="473" spans="1:3" ht="15" customHeight="1" x14ac:dyDescent="0.25">
      <c r="A473" s="173"/>
      <c r="B473" s="173"/>
      <c r="C473" s="173"/>
    </row>
    <row r="474" spans="1:3" ht="15" customHeight="1" x14ac:dyDescent="0.25">
      <c r="A474" s="173"/>
      <c r="B474" s="173"/>
      <c r="C474" s="173"/>
    </row>
    <row r="475" spans="1:3" ht="15" customHeight="1" x14ac:dyDescent="0.25">
      <c r="A475" s="173"/>
      <c r="B475" s="173"/>
      <c r="C475" s="173"/>
    </row>
    <row r="476" spans="1:3" ht="15" customHeight="1" x14ac:dyDescent="0.25">
      <c r="A476" s="173"/>
      <c r="B476" s="173"/>
      <c r="C476" s="173"/>
    </row>
    <row r="477" spans="1:3" ht="15" customHeight="1" x14ac:dyDescent="0.25">
      <c r="A477" s="173"/>
      <c r="B477" s="173"/>
      <c r="C477" s="173"/>
    </row>
    <row r="478" spans="1:3" ht="15" customHeight="1" x14ac:dyDescent="0.25">
      <c r="A478" s="173"/>
      <c r="B478" s="173"/>
      <c r="C478" s="173"/>
    </row>
    <row r="479" spans="1:3" ht="15" customHeight="1" x14ac:dyDescent="0.25">
      <c r="A479" s="173"/>
      <c r="B479" s="173"/>
      <c r="C479" s="173"/>
    </row>
    <row r="480" spans="1:3" ht="15" customHeight="1" x14ac:dyDescent="0.25">
      <c r="A480" s="173"/>
      <c r="B480" s="173"/>
      <c r="C480" s="173"/>
    </row>
    <row r="481" spans="1:3" ht="15" customHeight="1" x14ac:dyDescent="0.25">
      <c r="A481" s="173"/>
      <c r="B481" s="173"/>
      <c r="C481" s="173"/>
    </row>
    <row r="482" spans="1:3" ht="15" customHeight="1" x14ac:dyDescent="0.25">
      <c r="A482" s="173"/>
      <c r="B482" s="173"/>
      <c r="C482" s="173"/>
    </row>
    <row r="483" spans="1:3" ht="15" customHeight="1" x14ac:dyDescent="0.25">
      <c r="A483" s="173"/>
      <c r="B483" s="173"/>
      <c r="C483" s="173"/>
    </row>
    <row r="484" spans="1:3" ht="15" customHeight="1" x14ac:dyDescent="0.25">
      <c r="A484" s="173"/>
      <c r="B484" s="173"/>
      <c r="C484" s="173"/>
    </row>
    <row r="485" spans="1:3" ht="15" customHeight="1" x14ac:dyDescent="0.25">
      <c r="A485" s="173"/>
      <c r="B485" s="173"/>
      <c r="C485" s="173"/>
    </row>
    <row r="486" spans="1:3" ht="15" customHeight="1" x14ac:dyDescent="0.25">
      <c r="A486" s="173"/>
      <c r="B486" s="173"/>
      <c r="C486" s="173"/>
    </row>
    <row r="487" spans="1:3" ht="15" customHeight="1" x14ac:dyDescent="0.25">
      <c r="A487" s="173"/>
      <c r="B487" s="173"/>
      <c r="C487" s="173"/>
    </row>
    <row r="488" spans="1:3" ht="15" customHeight="1" x14ac:dyDescent="0.25">
      <c r="A488" s="173"/>
      <c r="B488" s="173"/>
      <c r="C488" s="173"/>
    </row>
    <row r="489" spans="1:3" ht="15" customHeight="1" x14ac:dyDescent="0.25">
      <c r="A489" s="173"/>
      <c r="B489" s="173"/>
      <c r="C489" s="173"/>
    </row>
    <row r="490" spans="1:3" ht="15" customHeight="1" x14ac:dyDescent="0.25">
      <c r="A490" s="173"/>
      <c r="B490" s="173"/>
      <c r="C490" s="173"/>
    </row>
    <row r="491" spans="1:3" ht="15" customHeight="1" x14ac:dyDescent="0.25">
      <c r="A491" s="173"/>
      <c r="B491" s="173"/>
      <c r="C491" s="173"/>
    </row>
    <row r="492" spans="1:3" ht="15" customHeight="1" x14ac:dyDescent="0.25">
      <c r="A492" s="173"/>
      <c r="B492" s="173"/>
      <c r="C492" s="173"/>
    </row>
    <row r="493" spans="1:3" ht="15" customHeight="1" x14ac:dyDescent="0.25">
      <c r="A493" s="173"/>
      <c r="B493" s="173"/>
      <c r="C493" s="173"/>
    </row>
    <row r="494" spans="1:3" ht="15" customHeight="1" x14ac:dyDescent="0.25">
      <c r="A494" s="173"/>
      <c r="B494" s="173"/>
      <c r="C494" s="173"/>
    </row>
    <row r="495" spans="1:3" ht="15" customHeight="1" x14ac:dyDescent="0.25">
      <c r="A495" s="173"/>
      <c r="B495" s="173"/>
      <c r="C495" s="173"/>
    </row>
    <row r="496" spans="1:3" ht="15" customHeight="1" x14ac:dyDescent="0.25">
      <c r="A496" s="173"/>
      <c r="B496" s="173"/>
      <c r="C496" s="173"/>
    </row>
    <row r="497" spans="1:3" ht="15" customHeight="1" x14ac:dyDescent="0.25">
      <c r="A497" s="173"/>
      <c r="B497" s="173"/>
      <c r="C497" s="173"/>
    </row>
    <row r="498" spans="1:3" ht="15" customHeight="1" x14ac:dyDescent="0.25">
      <c r="A498" s="173"/>
      <c r="B498" s="173"/>
      <c r="C498" s="173"/>
    </row>
    <row r="499" spans="1:3" ht="15" customHeight="1" x14ac:dyDescent="0.25">
      <c r="A499" s="173"/>
      <c r="B499" s="173"/>
      <c r="C499" s="173"/>
    </row>
    <row r="500" spans="1:3" ht="15" customHeight="1" x14ac:dyDescent="0.25">
      <c r="A500" s="173"/>
      <c r="B500" s="173"/>
      <c r="C500" s="173"/>
    </row>
    <row r="501" spans="1:3" ht="15" customHeight="1" x14ac:dyDescent="0.25">
      <c r="A501" s="173"/>
      <c r="B501" s="173"/>
      <c r="C501" s="173"/>
    </row>
    <row r="502" spans="1:3" ht="15" customHeight="1" x14ac:dyDescent="0.25">
      <c r="A502" s="173"/>
      <c r="B502" s="173"/>
      <c r="C502" s="173"/>
    </row>
    <row r="503" spans="1:3" ht="15" customHeight="1" x14ac:dyDescent="0.25">
      <c r="A503" s="173"/>
      <c r="B503" s="173"/>
      <c r="C503" s="173"/>
    </row>
    <row r="504" spans="1:3" ht="15" customHeight="1" x14ac:dyDescent="0.25">
      <c r="A504" s="173"/>
      <c r="B504" s="173"/>
      <c r="C504" s="173"/>
    </row>
    <row r="505" spans="1:3" ht="15" customHeight="1" x14ac:dyDescent="0.25">
      <c r="A505" s="173"/>
      <c r="B505" s="173"/>
      <c r="C505" s="173"/>
    </row>
    <row r="506" spans="1:3" ht="15" customHeight="1" x14ac:dyDescent="0.25">
      <c r="A506" s="173"/>
      <c r="B506" s="173"/>
      <c r="C506" s="173"/>
    </row>
    <row r="507" spans="1:3" ht="15" customHeight="1" x14ac:dyDescent="0.25">
      <c r="A507" s="173"/>
      <c r="B507" s="173"/>
      <c r="C507" s="173"/>
    </row>
    <row r="508" spans="1:3" ht="15" customHeight="1" x14ac:dyDescent="0.25">
      <c r="A508" s="173"/>
      <c r="B508" s="173"/>
      <c r="C508" s="173"/>
    </row>
    <row r="509" spans="1:3" ht="15" customHeight="1" x14ac:dyDescent="0.25">
      <c r="A509" s="173"/>
      <c r="B509" s="173"/>
      <c r="C509" s="173"/>
    </row>
    <row r="510" spans="1:3" ht="15" customHeight="1" x14ac:dyDescent="0.25">
      <c r="A510" s="173"/>
      <c r="B510" s="173"/>
      <c r="C510" s="173"/>
    </row>
    <row r="511" spans="1:3" ht="15" customHeight="1" x14ac:dyDescent="0.25">
      <c r="A511" s="173"/>
      <c r="B511" s="173"/>
      <c r="C511" s="173"/>
    </row>
    <row r="512" spans="1:3" ht="15" customHeight="1" x14ac:dyDescent="0.25">
      <c r="A512" s="173"/>
      <c r="B512" s="173"/>
      <c r="C512" s="173"/>
    </row>
    <row r="513" spans="1:3" ht="15" customHeight="1" x14ac:dyDescent="0.25">
      <c r="A513" s="173"/>
      <c r="B513" s="173"/>
      <c r="C513" s="173"/>
    </row>
    <row r="514" spans="1:3" ht="15" customHeight="1" x14ac:dyDescent="0.25">
      <c r="A514" s="173"/>
      <c r="B514" s="173"/>
      <c r="C514" s="173"/>
    </row>
    <row r="515" spans="1:3" ht="15" customHeight="1" x14ac:dyDescent="0.25">
      <c r="A515" s="173"/>
      <c r="B515" s="173"/>
      <c r="C515" s="173"/>
    </row>
    <row r="516" spans="1:3" ht="15" customHeight="1" x14ac:dyDescent="0.25">
      <c r="A516" s="173"/>
      <c r="B516" s="173"/>
      <c r="C516" s="173"/>
    </row>
    <row r="517" spans="1:3" ht="15" customHeight="1" x14ac:dyDescent="0.25">
      <c r="A517" s="173"/>
      <c r="B517" s="173"/>
      <c r="C517" s="173"/>
    </row>
    <row r="518" spans="1:3" ht="15" customHeight="1" x14ac:dyDescent="0.25">
      <c r="A518" s="173"/>
      <c r="B518" s="173"/>
      <c r="C518" s="173"/>
    </row>
    <row r="519" spans="1:3" ht="15" customHeight="1" x14ac:dyDescent="0.25">
      <c r="A519" s="173"/>
      <c r="B519" s="173"/>
      <c r="C519" s="173"/>
    </row>
    <row r="520" spans="1:3" ht="15" customHeight="1" x14ac:dyDescent="0.25">
      <c r="A520" s="173"/>
      <c r="B520" s="173"/>
      <c r="C520" s="173"/>
    </row>
    <row r="521" spans="1:3" ht="15" customHeight="1" x14ac:dyDescent="0.25">
      <c r="A521" s="173"/>
      <c r="B521" s="173"/>
      <c r="C521" s="173"/>
    </row>
    <row r="522" spans="1:3" ht="15" customHeight="1" x14ac:dyDescent="0.25">
      <c r="A522" s="173"/>
      <c r="B522" s="173"/>
      <c r="C522" s="173"/>
    </row>
    <row r="523" spans="1:3" ht="15" customHeight="1" x14ac:dyDescent="0.25">
      <c r="A523" s="173"/>
      <c r="B523" s="173"/>
      <c r="C523" s="173"/>
    </row>
    <row r="524" spans="1:3" ht="15" customHeight="1" x14ac:dyDescent="0.25">
      <c r="A524" s="173"/>
      <c r="B524" s="173"/>
      <c r="C524" s="173"/>
    </row>
    <row r="525" spans="1:3" ht="15" customHeight="1" x14ac:dyDescent="0.25">
      <c r="A525" s="173"/>
      <c r="B525" s="173"/>
      <c r="C525" s="173"/>
    </row>
    <row r="526" spans="1:3" ht="15" customHeight="1" x14ac:dyDescent="0.25">
      <c r="A526" s="173"/>
      <c r="B526" s="173"/>
      <c r="C526" s="173"/>
    </row>
    <row r="527" spans="1:3" ht="15" customHeight="1" x14ac:dyDescent="0.25">
      <c r="A527" s="173"/>
      <c r="B527" s="173"/>
      <c r="C527" s="173"/>
    </row>
    <row r="528" spans="1:3" ht="15" customHeight="1" x14ac:dyDescent="0.25">
      <c r="A528" s="173"/>
      <c r="B528" s="173"/>
      <c r="C528" s="173"/>
    </row>
    <row r="529" spans="1:3" ht="15" customHeight="1" x14ac:dyDescent="0.25">
      <c r="A529" s="173"/>
      <c r="B529" s="173"/>
      <c r="C529" s="173"/>
    </row>
    <row r="530" spans="1:3" ht="15" customHeight="1" x14ac:dyDescent="0.25">
      <c r="A530" s="173"/>
      <c r="B530" s="173"/>
      <c r="C530" s="173"/>
    </row>
    <row r="531" spans="1:3" ht="15" customHeight="1" x14ac:dyDescent="0.25">
      <c r="A531" s="173"/>
      <c r="B531" s="173"/>
      <c r="C531" s="173"/>
    </row>
    <row r="532" spans="1:3" ht="15" customHeight="1" x14ac:dyDescent="0.25">
      <c r="A532" s="173"/>
      <c r="B532" s="173"/>
      <c r="C532" s="173"/>
    </row>
    <row r="533" spans="1:3" ht="15" customHeight="1" x14ac:dyDescent="0.25">
      <c r="A533" s="173"/>
      <c r="B533" s="173"/>
      <c r="C533" s="173"/>
    </row>
    <row r="534" spans="1:3" ht="15" customHeight="1" x14ac:dyDescent="0.25">
      <c r="A534" s="173"/>
      <c r="B534" s="173"/>
      <c r="C534" s="173"/>
    </row>
    <row r="535" spans="1:3" ht="15" customHeight="1" x14ac:dyDescent="0.25">
      <c r="A535" s="173"/>
      <c r="B535" s="173"/>
      <c r="C535" s="173"/>
    </row>
    <row r="536" spans="1:3" ht="15" customHeight="1" x14ac:dyDescent="0.25">
      <c r="A536" s="173"/>
      <c r="B536" s="173"/>
      <c r="C536" s="173"/>
    </row>
    <row r="537" spans="1:3" ht="15" customHeight="1" x14ac:dyDescent="0.25">
      <c r="A537" s="173"/>
      <c r="B537" s="173"/>
      <c r="C537" s="173"/>
    </row>
    <row r="538" spans="1:3" ht="15" customHeight="1" x14ac:dyDescent="0.25">
      <c r="A538" s="173"/>
      <c r="B538" s="173"/>
      <c r="C538" s="173"/>
    </row>
    <row r="539" spans="1:3" ht="15" customHeight="1" x14ac:dyDescent="0.25">
      <c r="A539" s="173"/>
      <c r="B539" s="173"/>
      <c r="C539" s="173"/>
    </row>
    <row r="540" spans="1:3" ht="15" customHeight="1" x14ac:dyDescent="0.25">
      <c r="A540" s="173"/>
      <c r="B540" s="173"/>
      <c r="C540" s="173"/>
    </row>
    <row r="541" spans="1:3" ht="15" customHeight="1" x14ac:dyDescent="0.25">
      <c r="A541" s="173"/>
      <c r="B541" s="173"/>
      <c r="C541" s="173"/>
    </row>
    <row r="542" spans="1:3" ht="15" customHeight="1" x14ac:dyDescent="0.25">
      <c r="A542" s="173"/>
      <c r="B542" s="173"/>
      <c r="C542" s="173"/>
    </row>
    <row r="543" spans="1:3" ht="15" customHeight="1" x14ac:dyDescent="0.25">
      <c r="A543" s="173"/>
      <c r="B543" s="173"/>
      <c r="C543" s="173"/>
    </row>
    <row r="544" spans="1:3" ht="15" customHeight="1" x14ac:dyDescent="0.25">
      <c r="A544" s="173"/>
      <c r="B544" s="173"/>
      <c r="C544" s="173"/>
    </row>
    <row r="545" spans="1:3" ht="15" customHeight="1" x14ac:dyDescent="0.25">
      <c r="A545" s="173"/>
      <c r="B545" s="173"/>
      <c r="C545" s="173"/>
    </row>
    <row r="546" spans="1:3" ht="15" customHeight="1" x14ac:dyDescent="0.25">
      <c r="A546" s="173"/>
      <c r="B546" s="173"/>
      <c r="C546" s="173"/>
    </row>
    <row r="547" spans="1:3" ht="15" customHeight="1" x14ac:dyDescent="0.25">
      <c r="A547" s="173"/>
      <c r="B547" s="173"/>
      <c r="C547" s="173"/>
    </row>
    <row r="548" spans="1:3" ht="15" customHeight="1" x14ac:dyDescent="0.25">
      <c r="A548" s="173"/>
      <c r="B548" s="173"/>
      <c r="C548" s="173"/>
    </row>
    <row r="549" spans="1:3" ht="15" customHeight="1" x14ac:dyDescent="0.25">
      <c r="A549" s="173"/>
      <c r="B549" s="173"/>
      <c r="C549" s="173"/>
    </row>
    <row r="550" spans="1:3" ht="15" customHeight="1" x14ac:dyDescent="0.25">
      <c r="A550" s="173"/>
      <c r="B550" s="173"/>
      <c r="C550" s="173"/>
    </row>
    <row r="551" spans="1:3" ht="15" customHeight="1" x14ac:dyDescent="0.25">
      <c r="A551" s="173"/>
      <c r="B551" s="173"/>
      <c r="C551" s="173"/>
    </row>
    <row r="552" spans="1:3" ht="15" customHeight="1" x14ac:dyDescent="0.25">
      <c r="A552" s="173"/>
      <c r="B552" s="173"/>
      <c r="C552" s="173"/>
    </row>
    <row r="553" spans="1:3" ht="15" customHeight="1" x14ac:dyDescent="0.25">
      <c r="A553" s="173"/>
      <c r="B553" s="173"/>
      <c r="C553" s="173"/>
    </row>
    <row r="554" spans="1:3" ht="15" customHeight="1" x14ac:dyDescent="0.25">
      <c r="A554" s="173"/>
      <c r="B554" s="173"/>
      <c r="C554" s="173"/>
    </row>
    <row r="555" spans="1:3" ht="15" customHeight="1" x14ac:dyDescent="0.25">
      <c r="A555" s="173"/>
      <c r="B555" s="173"/>
      <c r="C555" s="173"/>
    </row>
    <row r="556" spans="1:3" ht="15" customHeight="1" x14ac:dyDescent="0.25">
      <c r="A556" s="173"/>
      <c r="B556" s="173"/>
      <c r="C556" s="173"/>
    </row>
    <row r="557" spans="1:3" ht="15" customHeight="1" x14ac:dyDescent="0.25">
      <c r="A557" s="173"/>
      <c r="B557" s="173"/>
      <c r="C557" s="173"/>
    </row>
    <row r="558" spans="1:3" ht="15" customHeight="1" x14ac:dyDescent="0.25">
      <c r="A558" s="173"/>
      <c r="B558" s="173"/>
      <c r="C558" s="173"/>
    </row>
    <row r="559" spans="1:3" ht="15" customHeight="1" x14ac:dyDescent="0.25">
      <c r="A559" s="173"/>
      <c r="B559" s="173"/>
      <c r="C559" s="173"/>
    </row>
    <row r="560" spans="1:3" ht="15" customHeight="1" x14ac:dyDescent="0.25">
      <c r="A560" s="173"/>
      <c r="B560" s="173"/>
      <c r="C560" s="173"/>
    </row>
    <row r="561" spans="1:3" ht="15" customHeight="1" x14ac:dyDescent="0.25">
      <c r="A561" s="173"/>
      <c r="B561" s="173"/>
      <c r="C561" s="173"/>
    </row>
    <row r="562" spans="1:3" ht="15" customHeight="1" x14ac:dyDescent="0.25">
      <c r="A562" s="173"/>
      <c r="B562" s="173"/>
      <c r="C562" s="173"/>
    </row>
    <row r="563" spans="1:3" ht="15" customHeight="1" x14ac:dyDescent="0.25">
      <c r="A563" s="173"/>
      <c r="B563" s="173"/>
      <c r="C563" s="173"/>
    </row>
    <row r="564" spans="1:3" ht="15" customHeight="1" x14ac:dyDescent="0.25">
      <c r="A564" s="173"/>
      <c r="B564" s="173"/>
      <c r="C564" s="173"/>
    </row>
    <row r="565" spans="1:3" ht="15" customHeight="1" x14ac:dyDescent="0.25">
      <c r="A565" s="173"/>
      <c r="B565" s="173"/>
      <c r="C565" s="173"/>
    </row>
    <row r="566" spans="1:3" ht="15" customHeight="1" x14ac:dyDescent="0.25">
      <c r="A566" s="173"/>
      <c r="B566" s="173"/>
      <c r="C566" s="173"/>
    </row>
    <row r="567" spans="1:3" ht="15" customHeight="1" x14ac:dyDescent="0.25">
      <c r="A567" s="173"/>
      <c r="B567" s="173"/>
      <c r="C567" s="173"/>
    </row>
    <row r="568" spans="1:3" ht="15" customHeight="1" x14ac:dyDescent="0.25">
      <c r="A568" s="173"/>
      <c r="B568" s="173"/>
      <c r="C568" s="173"/>
    </row>
    <row r="569" spans="1:3" ht="15" customHeight="1" x14ac:dyDescent="0.25">
      <c r="A569" s="173"/>
      <c r="B569" s="173"/>
      <c r="C569" s="173"/>
    </row>
    <row r="570" spans="1:3" ht="15" customHeight="1" x14ac:dyDescent="0.25">
      <c r="A570" s="173"/>
      <c r="B570" s="173"/>
      <c r="C570" s="173"/>
    </row>
    <row r="571" spans="1:3" ht="15" customHeight="1" x14ac:dyDescent="0.25">
      <c r="A571" s="173"/>
      <c r="B571" s="173"/>
      <c r="C571" s="173"/>
    </row>
    <row r="572" spans="1:3" ht="15" customHeight="1" x14ac:dyDescent="0.25">
      <c r="A572" s="173"/>
      <c r="B572" s="173"/>
      <c r="C572" s="173"/>
    </row>
    <row r="573" spans="1:3" ht="15" customHeight="1" x14ac:dyDescent="0.25">
      <c r="A573" s="173"/>
      <c r="B573" s="173"/>
      <c r="C573" s="173"/>
    </row>
    <row r="574" spans="1:3" ht="15" customHeight="1" x14ac:dyDescent="0.25">
      <c r="A574" s="173"/>
      <c r="B574" s="173"/>
      <c r="C574" s="173"/>
    </row>
    <row r="575" spans="1:3" ht="15" customHeight="1" x14ac:dyDescent="0.25">
      <c r="A575" s="173"/>
      <c r="B575" s="173"/>
      <c r="C575" s="173"/>
    </row>
    <row r="576" spans="1:3" ht="15" customHeight="1" x14ac:dyDescent="0.25">
      <c r="A576" s="173"/>
      <c r="B576" s="173"/>
      <c r="C576" s="173"/>
    </row>
    <row r="577" spans="1:3" ht="15" customHeight="1" x14ac:dyDescent="0.25">
      <c r="A577" s="173"/>
      <c r="B577" s="173"/>
      <c r="C577" s="173"/>
    </row>
    <row r="578" spans="1:3" ht="15" customHeight="1" x14ac:dyDescent="0.25">
      <c r="A578" s="173"/>
      <c r="B578" s="173"/>
      <c r="C578" s="173"/>
    </row>
    <row r="579" spans="1:3" ht="15" customHeight="1" x14ac:dyDescent="0.25">
      <c r="A579" s="173"/>
      <c r="B579" s="173"/>
      <c r="C579" s="173"/>
    </row>
    <row r="580" spans="1:3" ht="15" customHeight="1" x14ac:dyDescent="0.25">
      <c r="A580" s="173"/>
      <c r="B580" s="173"/>
      <c r="C580" s="173"/>
    </row>
    <row r="581" spans="1:3" ht="15" customHeight="1" x14ac:dyDescent="0.25">
      <c r="A581" s="173"/>
      <c r="B581" s="173"/>
      <c r="C581" s="173"/>
    </row>
    <row r="582" spans="1:3" ht="15" customHeight="1" x14ac:dyDescent="0.25">
      <c r="A582" s="173"/>
      <c r="B582" s="173"/>
      <c r="C582" s="173"/>
    </row>
    <row r="583" spans="1:3" ht="15" customHeight="1" x14ac:dyDescent="0.25">
      <c r="A583" s="173"/>
      <c r="B583" s="173"/>
      <c r="C583" s="173"/>
    </row>
    <row r="584" spans="1:3" ht="15" customHeight="1" x14ac:dyDescent="0.25">
      <c r="A584" s="173"/>
      <c r="B584" s="173"/>
      <c r="C584" s="173"/>
    </row>
    <row r="585" spans="1:3" ht="15" customHeight="1" x14ac:dyDescent="0.25">
      <c r="A585" s="173"/>
      <c r="B585" s="173"/>
      <c r="C585" s="173"/>
    </row>
    <row r="586" spans="1:3" ht="15" customHeight="1" x14ac:dyDescent="0.25">
      <c r="A586" s="173"/>
      <c r="B586" s="173"/>
      <c r="C586" s="173"/>
    </row>
    <row r="587" spans="1:3" ht="15" customHeight="1" x14ac:dyDescent="0.25">
      <c r="A587" s="173"/>
      <c r="B587" s="173"/>
      <c r="C587" s="173"/>
    </row>
    <row r="588" spans="1:3" ht="15" customHeight="1" x14ac:dyDescent="0.25">
      <c r="A588" s="173"/>
      <c r="B588" s="173"/>
      <c r="C588" s="173"/>
    </row>
    <row r="589" spans="1:3" ht="15" customHeight="1" x14ac:dyDescent="0.25">
      <c r="A589" s="173"/>
      <c r="B589" s="173"/>
      <c r="C589" s="173"/>
    </row>
    <row r="590" spans="1:3" ht="15" customHeight="1" x14ac:dyDescent="0.25">
      <c r="A590" s="173"/>
      <c r="B590" s="173"/>
      <c r="C590" s="173"/>
    </row>
    <row r="591" spans="1:3" ht="15" customHeight="1" x14ac:dyDescent="0.25">
      <c r="A591" s="173"/>
      <c r="B591" s="173"/>
      <c r="C591" s="173"/>
    </row>
    <row r="592" spans="1:3" ht="15" customHeight="1" x14ac:dyDescent="0.25">
      <c r="A592" s="173"/>
      <c r="B592" s="173"/>
      <c r="C592" s="173"/>
    </row>
    <row r="593" spans="1:3" ht="15" customHeight="1" x14ac:dyDescent="0.25">
      <c r="A593" s="173"/>
      <c r="B593" s="173"/>
      <c r="C593" s="173"/>
    </row>
    <row r="594" spans="1:3" ht="15" customHeight="1" x14ac:dyDescent="0.25">
      <c r="A594" s="173"/>
      <c r="B594" s="173"/>
      <c r="C594" s="173"/>
    </row>
    <row r="595" spans="1:3" ht="15" customHeight="1" x14ac:dyDescent="0.25">
      <c r="A595" s="173"/>
      <c r="B595" s="173"/>
      <c r="C595" s="173"/>
    </row>
    <row r="596" spans="1:3" ht="15" customHeight="1" x14ac:dyDescent="0.25">
      <c r="A596" s="173"/>
      <c r="B596" s="173"/>
      <c r="C596" s="173"/>
    </row>
    <row r="597" spans="1:3" ht="15" customHeight="1" x14ac:dyDescent="0.25">
      <c r="A597" s="173"/>
      <c r="B597" s="173"/>
      <c r="C597" s="173"/>
    </row>
    <row r="598" spans="1:3" ht="15" customHeight="1" x14ac:dyDescent="0.25">
      <c r="A598" s="173"/>
      <c r="B598" s="173"/>
      <c r="C598" s="173"/>
    </row>
    <row r="599" spans="1:3" ht="15" customHeight="1" x14ac:dyDescent="0.25">
      <c r="A599" s="173"/>
      <c r="B599" s="173"/>
      <c r="C599" s="173"/>
    </row>
    <row r="600" spans="1:3" ht="15" customHeight="1" x14ac:dyDescent="0.25">
      <c r="A600" s="173"/>
      <c r="B600" s="173"/>
      <c r="C600" s="173"/>
    </row>
    <row r="601" spans="1:3" ht="15" customHeight="1" x14ac:dyDescent="0.25">
      <c r="A601" s="173"/>
      <c r="B601" s="173"/>
      <c r="C601" s="173"/>
    </row>
    <row r="602" spans="1:3" ht="15" customHeight="1" x14ac:dyDescent="0.25">
      <c r="A602" s="173"/>
      <c r="B602" s="173"/>
      <c r="C602" s="173"/>
    </row>
    <row r="603" spans="1:3" ht="15" customHeight="1" x14ac:dyDescent="0.25">
      <c r="A603" s="173"/>
      <c r="B603" s="173"/>
      <c r="C603" s="173"/>
    </row>
    <row r="604" spans="1:3" ht="15" customHeight="1" x14ac:dyDescent="0.25">
      <c r="A604" s="173"/>
      <c r="B604" s="173"/>
      <c r="C604" s="173"/>
    </row>
    <row r="605" spans="1:3" ht="15" customHeight="1" x14ac:dyDescent="0.25">
      <c r="A605" s="173"/>
      <c r="B605" s="173"/>
      <c r="C605" s="173"/>
    </row>
    <row r="606" spans="1:3" ht="15" customHeight="1" x14ac:dyDescent="0.25">
      <c r="A606" s="173"/>
      <c r="B606" s="173"/>
      <c r="C606" s="173"/>
    </row>
    <row r="607" spans="1:3" ht="15" customHeight="1" x14ac:dyDescent="0.25">
      <c r="A607" s="173"/>
      <c r="B607" s="173"/>
      <c r="C607" s="173"/>
    </row>
    <row r="608" spans="1:3" ht="15" customHeight="1" x14ac:dyDescent="0.25">
      <c r="A608" s="173"/>
      <c r="B608" s="173"/>
      <c r="C608" s="173"/>
    </row>
    <row r="609" spans="1:3" ht="15" customHeight="1" x14ac:dyDescent="0.25">
      <c r="A609" s="173"/>
      <c r="B609" s="173"/>
      <c r="C609" s="173"/>
    </row>
    <row r="610" spans="1:3" ht="15" customHeight="1" x14ac:dyDescent="0.25">
      <c r="A610" s="173"/>
      <c r="B610" s="173"/>
      <c r="C610" s="173"/>
    </row>
    <row r="611" spans="1:3" ht="15" customHeight="1" x14ac:dyDescent="0.25">
      <c r="A611" s="173"/>
      <c r="B611" s="173"/>
      <c r="C611" s="173"/>
    </row>
    <row r="612" spans="1:3" ht="15" customHeight="1" x14ac:dyDescent="0.25">
      <c r="A612" s="173"/>
      <c r="B612" s="173"/>
      <c r="C612" s="173"/>
    </row>
    <row r="613" spans="1:3" ht="15" customHeight="1" x14ac:dyDescent="0.25">
      <c r="A613" s="173"/>
      <c r="B613" s="173"/>
      <c r="C613" s="173"/>
    </row>
    <row r="614" spans="1:3" ht="15" customHeight="1" x14ac:dyDescent="0.25">
      <c r="A614" s="173"/>
      <c r="B614" s="173"/>
      <c r="C614" s="173"/>
    </row>
    <row r="615" spans="1:3" ht="15" customHeight="1" x14ac:dyDescent="0.25">
      <c r="A615" s="173"/>
      <c r="B615" s="173"/>
      <c r="C615" s="173"/>
    </row>
    <row r="616" spans="1:3" ht="15" customHeight="1" x14ac:dyDescent="0.25">
      <c r="A616" s="173"/>
      <c r="B616" s="173"/>
      <c r="C616" s="173"/>
    </row>
    <row r="617" spans="1:3" ht="15" customHeight="1" x14ac:dyDescent="0.25">
      <c r="A617" s="173"/>
      <c r="B617" s="173"/>
      <c r="C617" s="173"/>
    </row>
    <row r="618" spans="1:3" ht="15" customHeight="1" x14ac:dyDescent="0.25">
      <c r="A618" s="173"/>
      <c r="B618" s="173"/>
      <c r="C618" s="173"/>
    </row>
    <row r="619" spans="1:3" ht="15" customHeight="1" x14ac:dyDescent="0.25">
      <c r="A619" s="173"/>
      <c r="B619" s="173"/>
      <c r="C619" s="173"/>
    </row>
    <row r="620" spans="1:3" ht="15" customHeight="1" x14ac:dyDescent="0.25">
      <c r="A620" s="173"/>
      <c r="B620" s="173"/>
      <c r="C620" s="173"/>
    </row>
    <row r="621" spans="1:3" ht="15" customHeight="1" x14ac:dyDescent="0.25">
      <c r="A621" s="173"/>
      <c r="B621" s="173"/>
      <c r="C621" s="173"/>
    </row>
    <row r="622" spans="1:3" ht="15" customHeight="1" x14ac:dyDescent="0.25">
      <c r="A622" s="173"/>
      <c r="B622" s="173"/>
      <c r="C622" s="173"/>
    </row>
    <row r="623" spans="1:3" ht="15" customHeight="1" x14ac:dyDescent="0.25">
      <c r="A623" s="173"/>
      <c r="B623" s="173"/>
      <c r="C623" s="173"/>
    </row>
    <row r="624" spans="1:3" ht="15" customHeight="1" x14ac:dyDescent="0.25">
      <c r="A624" s="173"/>
      <c r="B624" s="173"/>
      <c r="C624" s="173"/>
    </row>
    <row r="625" spans="1:3" ht="15" customHeight="1" x14ac:dyDescent="0.25">
      <c r="A625" s="173"/>
      <c r="B625" s="173"/>
      <c r="C625" s="173"/>
    </row>
    <row r="626" spans="1:3" ht="15" customHeight="1" x14ac:dyDescent="0.25">
      <c r="A626" s="173"/>
      <c r="B626" s="173"/>
      <c r="C626" s="173"/>
    </row>
    <row r="627" spans="1:3" ht="15" customHeight="1" x14ac:dyDescent="0.25">
      <c r="A627" s="173"/>
      <c r="B627" s="173"/>
      <c r="C627" s="173"/>
    </row>
    <row r="628" spans="1:3" ht="15" customHeight="1" x14ac:dyDescent="0.25">
      <c r="A628" s="173"/>
      <c r="B628" s="173"/>
      <c r="C628" s="173"/>
    </row>
    <row r="629" spans="1:3" ht="15" customHeight="1" x14ac:dyDescent="0.25">
      <c r="A629" s="173"/>
      <c r="B629" s="173"/>
      <c r="C629" s="173"/>
    </row>
    <row r="630" spans="1:3" ht="15" customHeight="1" x14ac:dyDescent="0.25">
      <c r="A630" s="173"/>
      <c r="B630" s="173"/>
      <c r="C630" s="173"/>
    </row>
    <row r="631" spans="1:3" ht="15" customHeight="1" x14ac:dyDescent="0.25">
      <c r="A631" s="173"/>
      <c r="B631" s="173"/>
      <c r="C631" s="173"/>
    </row>
    <row r="632" spans="1:3" ht="15" customHeight="1" x14ac:dyDescent="0.25">
      <c r="A632" s="173"/>
      <c r="B632" s="173"/>
      <c r="C632" s="173"/>
    </row>
    <row r="633" spans="1:3" ht="15" customHeight="1" x14ac:dyDescent="0.25">
      <c r="A633" s="173"/>
      <c r="B633" s="173"/>
      <c r="C633" s="173"/>
    </row>
    <row r="634" spans="1:3" ht="15" customHeight="1" x14ac:dyDescent="0.25">
      <c r="A634" s="173"/>
      <c r="B634" s="173"/>
      <c r="C634" s="173"/>
    </row>
    <row r="635" spans="1:3" ht="15" customHeight="1" x14ac:dyDescent="0.25">
      <c r="A635" s="173"/>
      <c r="B635" s="173"/>
      <c r="C635" s="173"/>
    </row>
    <row r="636" spans="1:3" ht="15" customHeight="1" x14ac:dyDescent="0.25">
      <c r="A636" s="173"/>
      <c r="B636" s="173"/>
      <c r="C636" s="173"/>
    </row>
    <row r="637" spans="1:3" ht="15" customHeight="1" x14ac:dyDescent="0.25">
      <c r="A637" s="173"/>
      <c r="B637" s="173"/>
      <c r="C637" s="173"/>
    </row>
    <row r="638" spans="1:3" ht="15" customHeight="1" x14ac:dyDescent="0.25">
      <c r="A638" s="173"/>
      <c r="B638" s="173"/>
      <c r="C638" s="173"/>
    </row>
    <row r="639" spans="1:3" ht="15" customHeight="1" x14ac:dyDescent="0.25">
      <c r="A639" s="173"/>
      <c r="B639" s="173"/>
      <c r="C639" s="173"/>
    </row>
    <row r="640" spans="1:3" ht="15" customHeight="1" x14ac:dyDescent="0.25">
      <c r="A640" s="173"/>
      <c r="B640" s="173"/>
      <c r="C640" s="173"/>
    </row>
    <row r="641" spans="1:3" ht="15" customHeight="1" x14ac:dyDescent="0.25">
      <c r="A641" s="173"/>
      <c r="B641" s="173"/>
      <c r="C641" s="173"/>
    </row>
    <row r="642" spans="1:3" ht="15" customHeight="1" x14ac:dyDescent="0.25">
      <c r="A642" s="173"/>
      <c r="B642" s="173"/>
      <c r="C642" s="173"/>
    </row>
    <row r="643" spans="1:3" ht="15" customHeight="1" x14ac:dyDescent="0.25">
      <c r="A643" s="173"/>
      <c r="B643" s="173"/>
      <c r="C643" s="173"/>
    </row>
    <row r="644" spans="1:3" ht="15" customHeight="1" x14ac:dyDescent="0.25">
      <c r="A644" s="173"/>
      <c r="B644" s="173"/>
      <c r="C644" s="173"/>
    </row>
    <row r="645" spans="1:3" ht="15" customHeight="1" x14ac:dyDescent="0.25">
      <c r="A645" s="173"/>
      <c r="B645" s="173"/>
      <c r="C645" s="173"/>
    </row>
    <row r="646" spans="1:3" ht="15" customHeight="1" x14ac:dyDescent="0.25">
      <c r="A646" s="173"/>
      <c r="B646" s="173"/>
      <c r="C646" s="173"/>
    </row>
    <row r="647" spans="1:3" ht="15" customHeight="1" x14ac:dyDescent="0.25">
      <c r="A647" s="173"/>
      <c r="B647" s="173"/>
      <c r="C647" s="173"/>
    </row>
    <row r="648" spans="1:3" ht="15" customHeight="1" x14ac:dyDescent="0.25">
      <c r="A648" s="173"/>
      <c r="B648" s="173"/>
      <c r="C648" s="173"/>
    </row>
    <row r="649" spans="1:3" ht="15" customHeight="1" x14ac:dyDescent="0.25">
      <c r="A649" s="173"/>
      <c r="B649" s="173"/>
      <c r="C649" s="173"/>
    </row>
    <row r="650" spans="1:3" ht="15" customHeight="1" x14ac:dyDescent="0.25">
      <c r="A650" s="173"/>
      <c r="B650" s="173"/>
      <c r="C650" s="173"/>
    </row>
    <row r="651" spans="1:3" ht="15" customHeight="1" x14ac:dyDescent="0.25">
      <c r="A651" s="173"/>
      <c r="B651" s="173"/>
      <c r="C651" s="173"/>
    </row>
    <row r="652" spans="1:3" ht="15" customHeight="1" x14ac:dyDescent="0.25">
      <c r="A652" s="173"/>
      <c r="B652" s="173"/>
      <c r="C652" s="173"/>
    </row>
    <row r="653" spans="1:3" ht="15" customHeight="1" x14ac:dyDescent="0.25">
      <c r="A653" s="173"/>
      <c r="B653" s="173"/>
      <c r="C653" s="173"/>
    </row>
    <row r="654" spans="1:3" ht="15" customHeight="1" x14ac:dyDescent="0.25">
      <c r="A654" s="173"/>
      <c r="B654" s="173"/>
      <c r="C654" s="173"/>
    </row>
    <row r="655" spans="1:3" ht="15" customHeight="1" x14ac:dyDescent="0.25">
      <c r="A655" s="173"/>
      <c r="B655" s="173"/>
      <c r="C655" s="173"/>
    </row>
    <row r="656" spans="1:3" ht="15" customHeight="1" x14ac:dyDescent="0.25">
      <c r="A656" s="173"/>
      <c r="B656" s="173"/>
      <c r="C656" s="173"/>
    </row>
    <row r="657" spans="1:3" ht="15" customHeight="1" x14ac:dyDescent="0.25">
      <c r="A657" s="173"/>
      <c r="B657" s="173"/>
      <c r="C657" s="173"/>
    </row>
    <row r="658" spans="1:3" ht="15" customHeight="1" x14ac:dyDescent="0.25">
      <c r="A658" s="173"/>
      <c r="B658" s="173"/>
      <c r="C658" s="173"/>
    </row>
    <row r="659" spans="1:3" ht="15" customHeight="1" x14ac:dyDescent="0.25">
      <c r="A659" s="173"/>
      <c r="B659" s="173"/>
      <c r="C659" s="173"/>
    </row>
    <row r="660" spans="1:3" ht="15" customHeight="1" x14ac:dyDescent="0.25">
      <c r="A660" s="173"/>
      <c r="B660" s="173"/>
      <c r="C660" s="173"/>
    </row>
    <row r="661" spans="1:3" ht="15" customHeight="1" x14ac:dyDescent="0.25">
      <c r="A661" s="173"/>
      <c r="B661" s="173"/>
      <c r="C661" s="173"/>
    </row>
    <row r="662" spans="1:3" ht="15" customHeight="1" x14ac:dyDescent="0.25">
      <c r="A662" s="173"/>
      <c r="B662" s="173"/>
      <c r="C662" s="173"/>
    </row>
    <row r="663" spans="1:3" ht="15" customHeight="1" x14ac:dyDescent="0.25">
      <c r="A663" s="173"/>
      <c r="B663" s="173"/>
      <c r="C663" s="173"/>
    </row>
    <row r="664" spans="1:3" ht="15" customHeight="1" x14ac:dyDescent="0.25">
      <c r="A664" s="173"/>
      <c r="B664" s="173"/>
      <c r="C664" s="173"/>
    </row>
    <row r="665" spans="1:3" ht="15" customHeight="1" x14ac:dyDescent="0.25">
      <c r="A665" s="173"/>
      <c r="B665" s="173"/>
      <c r="C665" s="173"/>
    </row>
    <row r="666" spans="1:3" ht="15" customHeight="1" x14ac:dyDescent="0.25">
      <c r="A666" s="173"/>
      <c r="B666" s="173"/>
      <c r="C666" s="173"/>
    </row>
    <row r="667" spans="1:3" ht="15" customHeight="1" x14ac:dyDescent="0.25">
      <c r="A667" s="173"/>
      <c r="B667" s="173"/>
      <c r="C667" s="173"/>
    </row>
    <row r="668" spans="1:3" ht="15" customHeight="1" x14ac:dyDescent="0.25">
      <c r="A668" s="173"/>
      <c r="B668" s="173"/>
      <c r="C668" s="173"/>
    </row>
    <row r="669" spans="1:3" ht="15" customHeight="1" x14ac:dyDescent="0.25">
      <c r="A669" s="173"/>
      <c r="B669" s="173"/>
      <c r="C669" s="173"/>
    </row>
    <row r="670" spans="1:3" ht="15" customHeight="1" x14ac:dyDescent="0.25">
      <c r="A670" s="173"/>
      <c r="B670" s="173"/>
      <c r="C670" s="173"/>
    </row>
    <row r="671" spans="1:3" ht="15" customHeight="1" x14ac:dyDescent="0.25">
      <c r="A671" s="173"/>
      <c r="B671" s="173"/>
      <c r="C671" s="173"/>
    </row>
    <row r="672" spans="1:3" ht="15" customHeight="1" x14ac:dyDescent="0.25">
      <c r="A672" s="173"/>
      <c r="B672" s="173"/>
      <c r="C672" s="173"/>
    </row>
    <row r="673" spans="1:3" ht="15" customHeight="1" x14ac:dyDescent="0.25">
      <c r="A673" s="173"/>
      <c r="B673" s="173"/>
      <c r="C673" s="173"/>
    </row>
    <row r="674" spans="1:3" ht="15" customHeight="1" x14ac:dyDescent="0.25">
      <c r="A674" s="173"/>
      <c r="B674" s="173"/>
      <c r="C674" s="173"/>
    </row>
    <row r="675" spans="1:3" ht="15" customHeight="1" x14ac:dyDescent="0.25">
      <c r="A675" s="173"/>
      <c r="B675" s="173"/>
      <c r="C675" s="173"/>
    </row>
    <row r="676" spans="1:3" ht="15" customHeight="1" x14ac:dyDescent="0.25">
      <c r="A676" s="173"/>
      <c r="B676" s="173"/>
      <c r="C676" s="173"/>
    </row>
    <row r="677" spans="1:3" ht="15" customHeight="1" x14ac:dyDescent="0.25">
      <c r="A677" s="173"/>
      <c r="B677" s="173"/>
      <c r="C677" s="173"/>
    </row>
    <row r="678" spans="1:3" ht="15" customHeight="1" x14ac:dyDescent="0.25">
      <c r="A678" s="173"/>
      <c r="B678" s="173"/>
      <c r="C678" s="173"/>
    </row>
    <row r="679" spans="1:3" ht="15" customHeight="1" x14ac:dyDescent="0.25">
      <c r="A679" s="173"/>
      <c r="B679" s="173"/>
      <c r="C679" s="173"/>
    </row>
    <row r="680" spans="1:3" ht="15" customHeight="1" x14ac:dyDescent="0.25">
      <c r="A680" s="173"/>
      <c r="B680" s="173"/>
      <c r="C680" s="173"/>
    </row>
    <row r="681" spans="1:3" ht="15" customHeight="1" x14ac:dyDescent="0.25">
      <c r="A681" s="173"/>
      <c r="B681" s="173"/>
      <c r="C681" s="173"/>
    </row>
    <row r="682" spans="1:3" ht="15" customHeight="1" x14ac:dyDescent="0.25">
      <c r="A682" s="173"/>
      <c r="B682" s="173"/>
      <c r="C682" s="173"/>
    </row>
    <row r="683" spans="1:3" ht="15" customHeight="1" x14ac:dyDescent="0.25">
      <c r="A683" s="173"/>
      <c r="B683" s="173"/>
      <c r="C683" s="173"/>
    </row>
    <row r="684" spans="1:3" ht="15" customHeight="1" x14ac:dyDescent="0.25">
      <c r="A684" s="173"/>
      <c r="B684" s="173"/>
      <c r="C684" s="173"/>
    </row>
    <row r="685" spans="1:3" ht="15" customHeight="1" x14ac:dyDescent="0.25">
      <c r="A685" s="173"/>
      <c r="B685" s="173"/>
      <c r="C685" s="173"/>
    </row>
    <row r="686" spans="1:3" ht="15" customHeight="1" x14ac:dyDescent="0.25">
      <c r="A686" s="173"/>
      <c r="B686" s="173"/>
      <c r="C686" s="173"/>
    </row>
    <row r="687" spans="1:3" ht="15" customHeight="1" x14ac:dyDescent="0.25">
      <c r="A687" s="173"/>
      <c r="B687" s="173"/>
      <c r="C687" s="173"/>
    </row>
    <row r="688" spans="1:3" ht="15" customHeight="1" x14ac:dyDescent="0.25">
      <c r="A688" s="173"/>
      <c r="B688" s="173"/>
      <c r="C688" s="173"/>
    </row>
    <row r="689" spans="1:3" ht="15" customHeight="1" x14ac:dyDescent="0.25">
      <c r="A689" s="173"/>
      <c r="B689" s="173"/>
      <c r="C689" s="173"/>
    </row>
    <row r="690" spans="1:3" ht="15" customHeight="1" x14ac:dyDescent="0.25">
      <c r="A690" s="173"/>
      <c r="B690" s="173"/>
      <c r="C690" s="173"/>
    </row>
    <row r="691" spans="1:3" ht="15" customHeight="1" x14ac:dyDescent="0.25">
      <c r="A691" s="173"/>
      <c r="B691" s="173"/>
      <c r="C691" s="173"/>
    </row>
    <row r="692" spans="1:3" ht="15" customHeight="1" x14ac:dyDescent="0.25">
      <c r="A692" s="173"/>
      <c r="B692" s="173"/>
      <c r="C692" s="173"/>
    </row>
    <row r="693" spans="1:3" ht="15" customHeight="1" x14ac:dyDescent="0.25">
      <c r="A693" s="173"/>
      <c r="B693" s="173"/>
      <c r="C693" s="173"/>
    </row>
    <row r="694" spans="1:3" ht="15" customHeight="1" x14ac:dyDescent="0.25">
      <c r="A694" s="173"/>
      <c r="B694" s="173"/>
      <c r="C694" s="173"/>
    </row>
    <row r="695" spans="1:3" ht="15" customHeight="1" x14ac:dyDescent="0.25">
      <c r="A695" s="173"/>
      <c r="B695" s="173"/>
      <c r="C695" s="173"/>
    </row>
    <row r="696" spans="1:3" ht="15" customHeight="1" x14ac:dyDescent="0.25">
      <c r="A696" s="173"/>
      <c r="B696" s="173"/>
      <c r="C696" s="173"/>
    </row>
    <row r="697" spans="1:3" ht="15" customHeight="1" x14ac:dyDescent="0.25">
      <c r="A697" s="173"/>
      <c r="B697" s="173"/>
      <c r="C697" s="173"/>
    </row>
    <row r="698" spans="1:3" ht="15" customHeight="1" x14ac:dyDescent="0.25">
      <c r="A698" s="173"/>
      <c r="B698" s="173"/>
      <c r="C698" s="173"/>
    </row>
    <row r="699" spans="1:3" ht="15" customHeight="1" x14ac:dyDescent="0.25">
      <c r="A699" s="173"/>
      <c r="B699" s="173"/>
      <c r="C699" s="173"/>
    </row>
    <row r="700" spans="1:3" ht="15" customHeight="1" x14ac:dyDescent="0.25">
      <c r="A700" s="173"/>
      <c r="B700" s="173"/>
      <c r="C700" s="173"/>
    </row>
    <row r="701" spans="1:3" ht="15" customHeight="1" x14ac:dyDescent="0.25">
      <c r="A701" s="173"/>
      <c r="B701" s="173"/>
      <c r="C701" s="173"/>
    </row>
    <row r="702" spans="1:3" ht="15" customHeight="1" x14ac:dyDescent="0.25">
      <c r="A702" s="173"/>
      <c r="B702" s="173"/>
      <c r="C702" s="173"/>
    </row>
    <row r="703" spans="1:3" ht="15" customHeight="1" x14ac:dyDescent="0.25">
      <c r="A703" s="173"/>
      <c r="B703" s="173"/>
      <c r="C703" s="173"/>
    </row>
    <row r="704" spans="1:3" ht="15" customHeight="1" x14ac:dyDescent="0.25">
      <c r="A704" s="173"/>
      <c r="B704" s="173"/>
      <c r="C704" s="173"/>
    </row>
    <row r="705" spans="1:3" ht="15" customHeight="1" x14ac:dyDescent="0.25">
      <c r="A705" s="173"/>
      <c r="B705" s="173"/>
      <c r="C705" s="173"/>
    </row>
    <row r="706" spans="1:3" ht="15" customHeight="1" x14ac:dyDescent="0.25">
      <c r="A706" s="173"/>
      <c r="B706" s="173"/>
      <c r="C706" s="173"/>
    </row>
    <row r="707" spans="1:3" ht="15" customHeight="1" x14ac:dyDescent="0.25">
      <c r="A707" s="173"/>
      <c r="B707" s="173"/>
      <c r="C707" s="173"/>
    </row>
    <row r="708" spans="1:3" ht="15" customHeight="1" x14ac:dyDescent="0.25">
      <c r="A708" s="173"/>
      <c r="B708" s="173"/>
      <c r="C708" s="173"/>
    </row>
    <row r="709" spans="1:3" ht="15" customHeight="1" x14ac:dyDescent="0.25">
      <c r="A709" s="173"/>
      <c r="B709" s="173"/>
      <c r="C709" s="173"/>
    </row>
    <row r="710" spans="1:3" ht="15" customHeight="1" x14ac:dyDescent="0.25">
      <c r="A710" s="173"/>
      <c r="B710" s="173"/>
      <c r="C710" s="173"/>
    </row>
    <row r="711" spans="1:3" ht="15" customHeight="1" x14ac:dyDescent="0.25">
      <c r="A711" s="173"/>
      <c r="B711" s="173"/>
      <c r="C711" s="173"/>
    </row>
    <row r="712" spans="1:3" ht="15" customHeight="1" x14ac:dyDescent="0.25">
      <c r="A712" s="173"/>
      <c r="B712" s="173"/>
      <c r="C712" s="173"/>
    </row>
    <row r="713" spans="1:3" ht="15" customHeight="1" x14ac:dyDescent="0.25">
      <c r="A713" s="173"/>
      <c r="B713" s="173"/>
      <c r="C713" s="173"/>
    </row>
    <row r="714" spans="1:3" ht="15" customHeight="1" x14ac:dyDescent="0.25">
      <c r="A714" s="173"/>
      <c r="B714" s="173"/>
      <c r="C714" s="173"/>
    </row>
    <row r="715" spans="1:3" ht="15" customHeight="1" x14ac:dyDescent="0.25">
      <c r="A715" s="173"/>
      <c r="B715" s="173"/>
      <c r="C715" s="173"/>
    </row>
    <row r="716" spans="1:3" ht="15" customHeight="1" x14ac:dyDescent="0.25">
      <c r="A716" s="173"/>
      <c r="B716" s="173"/>
      <c r="C716" s="173"/>
    </row>
    <row r="717" spans="1:3" ht="15" customHeight="1" x14ac:dyDescent="0.25">
      <c r="A717" s="173"/>
      <c r="B717" s="173"/>
      <c r="C717" s="173"/>
    </row>
    <row r="718" spans="1:3" ht="15" customHeight="1" x14ac:dyDescent="0.25">
      <c r="A718" s="173"/>
      <c r="B718" s="173"/>
      <c r="C718" s="173"/>
    </row>
    <row r="719" spans="1:3" ht="15" customHeight="1" x14ac:dyDescent="0.25">
      <c r="A719" s="173"/>
      <c r="B719" s="173"/>
      <c r="C719" s="173"/>
    </row>
    <row r="720" spans="1:3" ht="15" customHeight="1" x14ac:dyDescent="0.25">
      <c r="A720" s="173"/>
      <c r="B720" s="173"/>
      <c r="C720" s="173"/>
    </row>
    <row r="721" spans="1:3" ht="15" customHeight="1" x14ac:dyDescent="0.25">
      <c r="A721" s="173"/>
      <c r="B721" s="173"/>
      <c r="C721" s="173"/>
    </row>
    <row r="722" spans="1:3" ht="15" customHeight="1" x14ac:dyDescent="0.25">
      <c r="A722" s="173"/>
      <c r="B722" s="173"/>
      <c r="C722" s="173"/>
    </row>
    <row r="723" spans="1:3" ht="15" customHeight="1" x14ac:dyDescent="0.25">
      <c r="A723" s="173"/>
      <c r="B723" s="173"/>
      <c r="C723" s="173"/>
    </row>
    <row r="724" spans="1:3" ht="15" customHeight="1" x14ac:dyDescent="0.25">
      <c r="A724" s="173"/>
      <c r="B724" s="173"/>
      <c r="C724" s="173"/>
    </row>
    <row r="725" spans="1:3" ht="15" customHeight="1" x14ac:dyDescent="0.25">
      <c r="A725" s="173"/>
      <c r="B725" s="173"/>
      <c r="C725" s="173"/>
    </row>
    <row r="726" spans="1:3" ht="15" customHeight="1" x14ac:dyDescent="0.25">
      <c r="A726" s="173"/>
      <c r="B726" s="173"/>
      <c r="C726" s="173"/>
    </row>
    <row r="727" spans="1:3" ht="15" customHeight="1" x14ac:dyDescent="0.25">
      <c r="A727" s="173"/>
      <c r="B727" s="173"/>
      <c r="C727" s="173"/>
    </row>
    <row r="728" spans="1:3" ht="15" customHeight="1" x14ac:dyDescent="0.25">
      <c r="A728" s="173"/>
      <c r="B728" s="173"/>
      <c r="C728" s="173"/>
    </row>
    <row r="729" spans="1:3" ht="15" customHeight="1" x14ac:dyDescent="0.25">
      <c r="A729" s="173"/>
      <c r="B729" s="173"/>
      <c r="C729" s="173"/>
    </row>
    <row r="730" spans="1:3" ht="15" customHeight="1" x14ac:dyDescent="0.25">
      <c r="A730" s="173"/>
      <c r="B730" s="173"/>
      <c r="C730" s="173"/>
    </row>
    <row r="731" spans="1:3" ht="15" customHeight="1" x14ac:dyDescent="0.25">
      <c r="A731" s="173"/>
      <c r="B731" s="173"/>
      <c r="C731" s="173"/>
    </row>
    <row r="732" spans="1:3" ht="15" customHeight="1" x14ac:dyDescent="0.25">
      <c r="A732" s="173"/>
      <c r="B732" s="173"/>
      <c r="C732" s="173"/>
    </row>
    <row r="733" spans="1:3" ht="15" customHeight="1" x14ac:dyDescent="0.25">
      <c r="A733" s="173"/>
      <c r="B733" s="173"/>
      <c r="C733" s="173"/>
    </row>
    <row r="734" spans="1:3" ht="15" customHeight="1" x14ac:dyDescent="0.25">
      <c r="A734" s="173"/>
      <c r="B734" s="173"/>
      <c r="C734" s="173"/>
    </row>
    <row r="735" spans="1:3" ht="15" customHeight="1" x14ac:dyDescent="0.25">
      <c r="A735" s="173"/>
      <c r="B735" s="173"/>
      <c r="C735" s="173"/>
    </row>
    <row r="736" spans="1:3" ht="15" customHeight="1" x14ac:dyDescent="0.25">
      <c r="A736" s="173"/>
      <c r="B736" s="173"/>
      <c r="C736" s="173"/>
    </row>
    <row r="737" spans="1:3" ht="15" customHeight="1" x14ac:dyDescent="0.25">
      <c r="A737" s="173"/>
      <c r="B737" s="173"/>
      <c r="C737" s="173"/>
    </row>
    <row r="738" spans="1:3" ht="15" customHeight="1" x14ac:dyDescent="0.25">
      <c r="A738" s="173"/>
      <c r="B738" s="173"/>
      <c r="C738" s="173"/>
    </row>
    <row r="739" spans="1:3" ht="15" customHeight="1" x14ac:dyDescent="0.25">
      <c r="A739" s="173"/>
      <c r="B739" s="173"/>
      <c r="C739" s="173"/>
    </row>
    <row r="740" spans="1:3" ht="15" customHeight="1" x14ac:dyDescent="0.25">
      <c r="A740" s="173"/>
      <c r="B740" s="173"/>
      <c r="C740" s="173"/>
    </row>
    <row r="741" spans="1:3" ht="15" customHeight="1" x14ac:dyDescent="0.25">
      <c r="A741" s="173"/>
      <c r="B741" s="173"/>
      <c r="C741" s="173"/>
    </row>
    <row r="742" spans="1:3" ht="15" customHeight="1" x14ac:dyDescent="0.25">
      <c r="A742" s="173"/>
      <c r="B742" s="173"/>
      <c r="C742" s="173"/>
    </row>
    <row r="743" spans="1:3" ht="15" customHeight="1" x14ac:dyDescent="0.25">
      <c r="A743" s="173"/>
      <c r="B743" s="173"/>
      <c r="C743" s="173"/>
    </row>
    <row r="744" spans="1:3" ht="15" customHeight="1" x14ac:dyDescent="0.25">
      <c r="A744" s="173"/>
      <c r="B744" s="173"/>
      <c r="C744" s="173"/>
    </row>
    <row r="745" spans="1:3" ht="15" customHeight="1" x14ac:dyDescent="0.25">
      <c r="A745" s="173"/>
      <c r="B745" s="173"/>
      <c r="C745" s="173"/>
    </row>
    <row r="746" spans="1:3" ht="15" customHeight="1" x14ac:dyDescent="0.25">
      <c r="A746" s="173"/>
      <c r="B746" s="173"/>
      <c r="C746" s="173"/>
    </row>
    <row r="747" spans="1:3" ht="15" customHeight="1" x14ac:dyDescent="0.25">
      <c r="A747" s="173"/>
      <c r="B747" s="173"/>
      <c r="C747" s="173"/>
    </row>
    <row r="748" spans="1:3" ht="15" customHeight="1" x14ac:dyDescent="0.25">
      <c r="A748" s="173"/>
      <c r="B748" s="173"/>
      <c r="C748" s="173"/>
    </row>
    <row r="749" spans="1:3" ht="15" customHeight="1" x14ac:dyDescent="0.25">
      <c r="A749" s="173"/>
      <c r="B749" s="173"/>
      <c r="C749" s="173"/>
    </row>
    <row r="750" spans="1:3" ht="15" customHeight="1" x14ac:dyDescent="0.25">
      <c r="A750" s="173"/>
      <c r="B750" s="173"/>
      <c r="C750" s="173"/>
    </row>
    <row r="751" spans="1:3" ht="15" customHeight="1" x14ac:dyDescent="0.25">
      <c r="A751" s="173"/>
      <c r="B751" s="173"/>
      <c r="C751" s="173"/>
    </row>
    <row r="752" spans="1:3" ht="15" customHeight="1" x14ac:dyDescent="0.25">
      <c r="A752" s="173"/>
      <c r="B752" s="173"/>
      <c r="C752" s="173"/>
    </row>
    <row r="753" spans="1:3" ht="15" customHeight="1" x14ac:dyDescent="0.25">
      <c r="A753" s="173"/>
      <c r="B753" s="173"/>
      <c r="C753" s="173"/>
    </row>
    <row r="754" spans="1:3" ht="15" customHeight="1" x14ac:dyDescent="0.25">
      <c r="A754" s="173"/>
      <c r="B754" s="173"/>
      <c r="C754" s="173"/>
    </row>
    <row r="755" spans="1:3" ht="15" customHeight="1" x14ac:dyDescent="0.25">
      <c r="A755" s="173"/>
      <c r="B755" s="173"/>
      <c r="C755" s="173"/>
    </row>
    <row r="756" spans="1:3" ht="15" customHeight="1" x14ac:dyDescent="0.25">
      <c r="A756" s="173"/>
      <c r="B756" s="173"/>
      <c r="C756" s="173"/>
    </row>
    <row r="757" spans="1:3" ht="15" customHeight="1" x14ac:dyDescent="0.25">
      <c r="A757" s="173"/>
      <c r="B757" s="173"/>
      <c r="C757" s="173"/>
    </row>
    <row r="758" spans="1:3" ht="15" customHeight="1" x14ac:dyDescent="0.25">
      <c r="A758" s="173"/>
      <c r="B758" s="173"/>
      <c r="C758" s="173"/>
    </row>
    <row r="759" spans="1:3" ht="15" customHeight="1" x14ac:dyDescent="0.25">
      <c r="A759" s="173"/>
      <c r="B759" s="173"/>
      <c r="C759" s="173"/>
    </row>
    <row r="760" spans="1:3" ht="15" customHeight="1" x14ac:dyDescent="0.25">
      <c r="A760" s="173"/>
      <c r="B760" s="173"/>
      <c r="C760" s="173"/>
    </row>
    <row r="761" spans="1:3" ht="15" customHeight="1" x14ac:dyDescent="0.25">
      <c r="A761" s="173"/>
      <c r="B761" s="173"/>
      <c r="C761" s="173"/>
    </row>
    <row r="762" spans="1:3" ht="15" customHeight="1" x14ac:dyDescent="0.25">
      <c r="A762" s="173"/>
      <c r="B762" s="173"/>
      <c r="C762" s="173"/>
    </row>
    <row r="763" spans="1:3" ht="15" customHeight="1" x14ac:dyDescent="0.25">
      <c r="A763" s="173"/>
      <c r="B763" s="173"/>
      <c r="C763" s="173"/>
    </row>
    <row r="764" spans="1:3" ht="15" customHeight="1" x14ac:dyDescent="0.25">
      <c r="A764" s="173"/>
      <c r="B764" s="173"/>
      <c r="C764" s="173"/>
    </row>
    <row r="765" spans="1:3" ht="15" customHeight="1" x14ac:dyDescent="0.25">
      <c r="A765" s="173"/>
      <c r="B765" s="173"/>
      <c r="C765" s="173"/>
    </row>
    <row r="766" spans="1:3" ht="15" customHeight="1" x14ac:dyDescent="0.25">
      <c r="A766" s="173"/>
      <c r="B766" s="173"/>
      <c r="C766" s="173"/>
    </row>
    <row r="767" spans="1:3" ht="15" customHeight="1" x14ac:dyDescent="0.25">
      <c r="A767" s="173"/>
      <c r="B767" s="173"/>
      <c r="C767" s="173"/>
    </row>
    <row r="768" spans="1:3" ht="15" customHeight="1" x14ac:dyDescent="0.25">
      <c r="A768" s="173"/>
      <c r="B768" s="173"/>
      <c r="C768" s="173"/>
    </row>
    <row r="769" spans="1:3" ht="15" customHeight="1" x14ac:dyDescent="0.25">
      <c r="A769" s="173"/>
      <c r="B769" s="173"/>
      <c r="C769" s="173"/>
    </row>
    <row r="770" spans="1:3" ht="15" customHeight="1" x14ac:dyDescent="0.25">
      <c r="A770" s="173"/>
      <c r="B770" s="173"/>
      <c r="C770" s="173"/>
    </row>
    <row r="771" spans="1:3" ht="15" customHeight="1" x14ac:dyDescent="0.25">
      <c r="A771" s="173"/>
      <c r="B771" s="173"/>
      <c r="C771" s="173"/>
    </row>
    <row r="772" spans="1:3" ht="15" customHeight="1" x14ac:dyDescent="0.25">
      <c r="A772" s="173"/>
      <c r="B772" s="173"/>
      <c r="C772" s="173"/>
    </row>
    <row r="773" spans="1:3" ht="15" customHeight="1" x14ac:dyDescent="0.25">
      <c r="A773" s="173"/>
      <c r="B773" s="173"/>
      <c r="C773" s="173"/>
    </row>
    <row r="774" spans="1:3" ht="15" customHeight="1" x14ac:dyDescent="0.25">
      <c r="A774" s="173"/>
      <c r="B774" s="173"/>
      <c r="C774" s="173"/>
    </row>
    <row r="775" spans="1:3" ht="15" customHeight="1" x14ac:dyDescent="0.25">
      <c r="A775" s="173"/>
      <c r="B775" s="173"/>
      <c r="C775" s="173"/>
    </row>
    <row r="776" spans="1:3" ht="15" customHeight="1" x14ac:dyDescent="0.25">
      <c r="A776" s="173"/>
      <c r="B776" s="173"/>
      <c r="C776" s="173"/>
    </row>
    <row r="777" spans="1:3" ht="15" customHeight="1" x14ac:dyDescent="0.25">
      <c r="A777" s="173"/>
      <c r="B777" s="173"/>
      <c r="C777" s="173"/>
    </row>
    <row r="778" spans="1:3" ht="15" customHeight="1" x14ac:dyDescent="0.25">
      <c r="A778" s="173"/>
      <c r="B778" s="173"/>
      <c r="C778" s="173"/>
    </row>
    <row r="779" spans="1:3" ht="15" customHeight="1" x14ac:dyDescent="0.25">
      <c r="A779" s="173"/>
      <c r="B779" s="173"/>
      <c r="C779" s="173"/>
    </row>
    <row r="780" spans="1:3" ht="15" customHeight="1" x14ac:dyDescent="0.25">
      <c r="A780" s="173"/>
      <c r="B780" s="173"/>
      <c r="C780" s="173"/>
    </row>
    <row r="781" spans="1:3" ht="15" customHeight="1" x14ac:dyDescent="0.25">
      <c r="A781" s="173"/>
      <c r="B781" s="173"/>
      <c r="C781" s="173"/>
    </row>
    <row r="782" spans="1:3" ht="15" customHeight="1" x14ac:dyDescent="0.25">
      <c r="A782" s="173"/>
      <c r="B782" s="173"/>
      <c r="C782" s="173"/>
    </row>
    <row r="783" spans="1:3" ht="15" customHeight="1" x14ac:dyDescent="0.25">
      <c r="A783" s="173"/>
      <c r="B783" s="173"/>
      <c r="C783" s="173"/>
    </row>
    <row r="784" spans="1:3" ht="15" customHeight="1" x14ac:dyDescent="0.25">
      <c r="A784" s="173"/>
      <c r="B784" s="173"/>
      <c r="C784" s="173"/>
    </row>
    <row r="785" spans="1:3" ht="15" customHeight="1" x14ac:dyDescent="0.25">
      <c r="A785" s="173"/>
      <c r="B785" s="173"/>
      <c r="C785" s="173"/>
    </row>
    <row r="786" spans="1:3" ht="15" customHeight="1" x14ac:dyDescent="0.25">
      <c r="A786" s="173"/>
      <c r="B786" s="173"/>
      <c r="C786" s="173"/>
    </row>
    <row r="787" spans="1:3" ht="15" customHeight="1" x14ac:dyDescent="0.25">
      <c r="A787" s="173"/>
      <c r="B787" s="173"/>
      <c r="C787" s="173"/>
    </row>
    <row r="788" spans="1:3" ht="15" customHeight="1" x14ac:dyDescent="0.25">
      <c r="A788" s="173"/>
      <c r="B788" s="173"/>
      <c r="C788" s="173"/>
    </row>
    <row r="789" spans="1:3" ht="15" customHeight="1" x14ac:dyDescent="0.25">
      <c r="A789" s="173"/>
      <c r="B789" s="173"/>
      <c r="C789" s="173"/>
    </row>
    <row r="790" spans="1:3" ht="15" customHeight="1" x14ac:dyDescent="0.25">
      <c r="A790" s="173"/>
      <c r="B790" s="173"/>
      <c r="C790" s="173"/>
    </row>
    <row r="791" spans="1:3" ht="15" customHeight="1" x14ac:dyDescent="0.25">
      <c r="A791" s="173"/>
      <c r="B791" s="173"/>
      <c r="C791" s="173"/>
    </row>
    <row r="792" spans="1:3" ht="15" customHeight="1" x14ac:dyDescent="0.25">
      <c r="A792" s="173"/>
      <c r="B792" s="173"/>
      <c r="C792" s="173"/>
    </row>
    <row r="793" spans="1:3" ht="15" customHeight="1" x14ac:dyDescent="0.25">
      <c r="A793" s="173"/>
      <c r="B793" s="173"/>
      <c r="C793" s="173"/>
    </row>
    <row r="794" spans="1:3" ht="15" customHeight="1" x14ac:dyDescent="0.25">
      <c r="A794" s="173"/>
      <c r="B794" s="173"/>
      <c r="C794" s="173"/>
    </row>
    <row r="795" spans="1:3" ht="15" customHeight="1" x14ac:dyDescent="0.25">
      <c r="A795" s="173"/>
      <c r="B795" s="173"/>
      <c r="C795" s="173"/>
    </row>
    <row r="796" spans="1:3" ht="15" customHeight="1" x14ac:dyDescent="0.25">
      <c r="A796" s="173"/>
      <c r="B796" s="173"/>
      <c r="C796" s="173"/>
    </row>
    <row r="797" spans="1:3" ht="15" customHeight="1" x14ac:dyDescent="0.25">
      <c r="A797" s="173"/>
      <c r="B797" s="173"/>
      <c r="C797" s="173"/>
    </row>
    <row r="798" spans="1:3" ht="15" customHeight="1" x14ac:dyDescent="0.25">
      <c r="A798" s="173"/>
      <c r="B798" s="173"/>
      <c r="C798" s="173"/>
    </row>
    <row r="799" spans="1:3" ht="15" customHeight="1" x14ac:dyDescent="0.25">
      <c r="A799" s="173"/>
      <c r="B799" s="173"/>
      <c r="C799" s="173"/>
    </row>
    <row r="800" spans="1:3" ht="15" customHeight="1" x14ac:dyDescent="0.25">
      <c r="A800" s="173"/>
      <c r="B800" s="173"/>
      <c r="C800" s="173"/>
    </row>
    <row r="801" spans="1:3" ht="15" customHeight="1" x14ac:dyDescent="0.25">
      <c r="A801" s="173"/>
      <c r="B801" s="173"/>
      <c r="C801" s="173"/>
    </row>
    <row r="802" spans="1:3" ht="15" customHeight="1" x14ac:dyDescent="0.25">
      <c r="A802" s="173"/>
      <c r="B802" s="173"/>
      <c r="C802" s="173"/>
    </row>
    <row r="803" spans="1:3" ht="15" customHeight="1" x14ac:dyDescent="0.25">
      <c r="A803" s="173"/>
      <c r="B803" s="173"/>
      <c r="C803" s="173"/>
    </row>
    <row r="804" spans="1:3" ht="15" customHeight="1" x14ac:dyDescent="0.25">
      <c r="A804" s="173"/>
      <c r="B804" s="173"/>
      <c r="C804" s="173"/>
    </row>
    <row r="805" spans="1:3" ht="15" customHeight="1" x14ac:dyDescent="0.25">
      <c r="A805" s="173"/>
      <c r="B805" s="173"/>
      <c r="C805" s="173"/>
    </row>
    <row r="806" spans="1:3" ht="15" customHeight="1" x14ac:dyDescent="0.25">
      <c r="A806" s="173"/>
      <c r="B806" s="173"/>
      <c r="C806" s="173"/>
    </row>
    <row r="807" spans="1:3" ht="15" customHeight="1" x14ac:dyDescent="0.25">
      <c r="A807" s="173"/>
      <c r="B807" s="173"/>
      <c r="C807" s="173"/>
    </row>
    <row r="808" spans="1:3" ht="15" customHeight="1" x14ac:dyDescent="0.25">
      <c r="A808" s="173"/>
      <c r="B808" s="173"/>
      <c r="C808" s="173"/>
    </row>
    <row r="809" spans="1:3" ht="15" customHeight="1" x14ac:dyDescent="0.25">
      <c r="A809" s="173"/>
      <c r="B809" s="173"/>
      <c r="C809" s="173"/>
    </row>
    <row r="810" spans="1:3" ht="15" customHeight="1" x14ac:dyDescent="0.25">
      <c r="A810" s="173"/>
      <c r="B810" s="173"/>
      <c r="C810" s="173"/>
    </row>
    <row r="811" spans="1:3" ht="15" customHeight="1" x14ac:dyDescent="0.25">
      <c r="A811" s="173"/>
      <c r="B811" s="173"/>
      <c r="C811" s="173"/>
    </row>
    <row r="812" spans="1:3" ht="15" customHeight="1" x14ac:dyDescent="0.25">
      <c r="A812" s="173"/>
      <c r="B812" s="173"/>
      <c r="C812" s="173"/>
    </row>
    <row r="813" spans="1:3" ht="15" customHeight="1" x14ac:dyDescent="0.25">
      <c r="A813" s="173"/>
      <c r="B813" s="173"/>
      <c r="C813" s="173"/>
    </row>
    <row r="814" spans="1:3" ht="15" customHeight="1" x14ac:dyDescent="0.25">
      <c r="A814" s="173"/>
      <c r="B814" s="173"/>
      <c r="C814" s="173"/>
    </row>
    <row r="815" spans="1:3" ht="15" customHeight="1" x14ac:dyDescent="0.25">
      <c r="A815" s="173"/>
      <c r="B815" s="173"/>
      <c r="C815" s="173"/>
    </row>
    <row r="816" spans="1:3" ht="15" customHeight="1" x14ac:dyDescent="0.25">
      <c r="A816" s="173"/>
      <c r="B816" s="173"/>
      <c r="C816" s="173"/>
    </row>
    <row r="817" spans="1:3" ht="15" customHeight="1" x14ac:dyDescent="0.25">
      <c r="A817" s="173"/>
      <c r="B817" s="173"/>
      <c r="C817" s="173"/>
    </row>
    <row r="818" spans="1:3" ht="15" customHeight="1" x14ac:dyDescent="0.25">
      <c r="A818" s="173"/>
      <c r="B818" s="173"/>
      <c r="C818" s="173"/>
    </row>
    <row r="819" spans="1:3" ht="15" customHeight="1" x14ac:dyDescent="0.25">
      <c r="A819" s="173"/>
      <c r="B819" s="173"/>
      <c r="C819" s="173"/>
    </row>
    <row r="820" spans="1:3" ht="15" customHeight="1" x14ac:dyDescent="0.25">
      <c r="A820" s="173"/>
      <c r="B820" s="173"/>
      <c r="C820" s="173"/>
    </row>
    <row r="821" spans="1:3" ht="15" customHeight="1" x14ac:dyDescent="0.25">
      <c r="A821" s="173"/>
      <c r="B821" s="173"/>
      <c r="C821" s="173"/>
    </row>
    <row r="822" spans="1:3" ht="15" customHeight="1" x14ac:dyDescent="0.25">
      <c r="A822" s="173"/>
      <c r="B822" s="173"/>
      <c r="C822" s="173"/>
    </row>
    <row r="823" spans="1:3" ht="15" customHeight="1" x14ac:dyDescent="0.25">
      <c r="A823" s="173"/>
      <c r="B823" s="173"/>
      <c r="C823" s="173"/>
    </row>
    <row r="824" spans="1:3" ht="15" customHeight="1" x14ac:dyDescent="0.25">
      <c r="A824" s="173"/>
      <c r="B824" s="173"/>
      <c r="C824" s="173"/>
    </row>
    <row r="825" spans="1:3" ht="15" customHeight="1" x14ac:dyDescent="0.25">
      <c r="A825" s="173"/>
      <c r="B825" s="173"/>
      <c r="C825" s="173"/>
    </row>
    <row r="826" spans="1:3" ht="15" customHeight="1" x14ac:dyDescent="0.25">
      <c r="A826" s="173"/>
      <c r="B826" s="173"/>
      <c r="C826" s="173"/>
    </row>
    <row r="827" spans="1:3" ht="15" customHeight="1" x14ac:dyDescent="0.25">
      <c r="A827" s="173"/>
      <c r="B827" s="173"/>
      <c r="C827" s="173"/>
    </row>
    <row r="828" spans="1:3" ht="15" customHeight="1" x14ac:dyDescent="0.25">
      <c r="A828" s="173"/>
      <c r="B828" s="173"/>
      <c r="C828" s="173"/>
    </row>
    <row r="829" spans="1:3" ht="15" customHeight="1" x14ac:dyDescent="0.25">
      <c r="A829" s="173"/>
      <c r="B829" s="173"/>
      <c r="C829" s="173"/>
    </row>
    <row r="830" spans="1:3" ht="15" customHeight="1" x14ac:dyDescent="0.25">
      <c r="A830" s="173"/>
      <c r="B830" s="173"/>
      <c r="C830" s="173"/>
    </row>
    <row r="831" spans="1:3" ht="15" customHeight="1" x14ac:dyDescent="0.25">
      <c r="A831" s="173"/>
      <c r="B831" s="173"/>
      <c r="C831" s="173"/>
    </row>
    <row r="832" spans="1:3" ht="15" customHeight="1" x14ac:dyDescent="0.25">
      <c r="A832" s="173"/>
      <c r="B832" s="173"/>
      <c r="C832" s="173"/>
    </row>
    <row r="833" spans="1:3" ht="15" customHeight="1" x14ac:dyDescent="0.25">
      <c r="A833" s="173"/>
      <c r="B833" s="173"/>
      <c r="C833" s="173"/>
    </row>
    <row r="834" spans="1:3" ht="15" customHeight="1" x14ac:dyDescent="0.25">
      <c r="A834" s="173"/>
      <c r="B834" s="173"/>
      <c r="C834" s="173"/>
    </row>
    <row r="835" spans="1:3" ht="15" customHeight="1" x14ac:dyDescent="0.25">
      <c r="A835" s="173"/>
      <c r="B835" s="173"/>
      <c r="C835" s="173"/>
    </row>
    <row r="836" spans="1:3" ht="15" customHeight="1" x14ac:dyDescent="0.25">
      <c r="A836" s="173"/>
      <c r="B836" s="173"/>
      <c r="C836" s="173"/>
    </row>
    <row r="837" spans="1:3" ht="15" customHeight="1" x14ac:dyDescent="0.25">
      <c r="A837" s="173"/>
      <c r="B837" s="173"/>
      <c r="C837" s="173"/>
    </row>
    <row r="838" spans="1:3" ht="15" customHeight="1" x14ac:dyDescent="0.25">
      <c r="A838" s="173"/>
      <c r="B838" s="173"/>
      <c r="C838" s="173"/>
    </row>
    <row r="839" spans="1:3" ht="15" customHeight="1" x14ac:dyDescent="0.25">
      <c r="A839" s="173"/>
      <c r="B839" s="173"/>
      <c r="C839" s="173"/>
    </row>
    <row r="840" spans="1:3" ht="15" customHeight="1" x14ac:dyDescent="0.25">
      <c r="A840" s="173"/>
      <c r="B840" s="173"/>
      <c r="C840" s="173"/>
    </row>
    <row r="841" spans="1:3" ht="15" customHeight="1" x14ac:dyDescent="0.25">
      <c r="A841" s="173"/>
      <c r="B841" s="173"/>
      <c r="C841" s="173"/>
    </row>
    <row r="842" spans="1:3" ht="15" customHeight="1" x14ac:dyDescent="0.25">
      <c r="A842" s="173"/>
      <c r="B842" s="173"/>
      <c r="C842" s="173"/>
    </row>
    <row r="843" spans="1:3" ht="15" customHeight="1" x14ac:dyDescent="0.25">
      <c r="A843" s="173"/>
      <c r="B843" s="173"/>
      <c r="C843" s="173"/>
    </row>
    <row r="844" spans="1:3" ht="15" customHeight="1" x14ac:dyDescent="0.25">
      <c r="A844" s="173"/>
      <c r="B844" s="173"/>
      <c r="C844" s="173"/>
    </row>
    <row r="845" spans="1:3" ht="15" customHeight="1" x14ac:dyDescent="0.25">
      <c r="A845" s="173"/>
      <c r="B845" s="173"/>
      <c r="C845" s="173"/>
    </row>
    <row r="846" spans="1:3" ht="15" customHeight="1" x14ac:dyDescent="0.25">
      <c r="A846" s="173"/>
      <c r="B846" s="173"/>
      <c r="C846" s="173"/>
    </row>
    <row r="847" spans="1:3" ht="15" customHeight="1" x14ac:dyDescent="0.25">
      <c r="A847" s="173"/>
      <c r="B847" s="173"/>
      <c r="C847" s="173"/>
    </row>
    <row r="848" spans="1:3" ht="15" customHeight="1" x14ac:dyDescent="0.25">
      <c r="A848" s="173"/>
      <c r="B848" s="173"/>
      <c r="C848" s="173"/>
    </row>
    <row r="849" spans="1:3" ht="15" customHeight="1" x14ac:dyDescent="0.25">
      <c r="A849" s="173"/>
      <c r="B849" s="173"/>
      <c r="C849" s="173"/>
    </row>
    <row r="850" spans="1:3" ht="15" customHeight="1" x14ac:dyDescent="0.25">
      <c r="A850" s="173"/>
      <c r="B850" s="173"/>
      <c r="C850" s="173"/>
    </row>
    <row r="851" spans="1:3" ht="15" customHeight="1" x14ac:dyDescent="0.25">
      <c r="A851" s="173"/>
      <c r="B851" s="173"/>
      <c r="C851" s="173"/>
    </row>
    <row r="852" spans="1:3" ht="15" customHeight="1" x14ac:dyDescent="0.25">
      <c r="A852" s="173"/>
      <c r="B852" s="173"/>
      <c r="C852" s="173"/>
    </row>
    <row r="853" spans="1:3" ht="15" customHeight="1" x14ac:dyDescent="0.25">
      <c r="A853" s="173"/>
      <c r="B853" s="173"/>
      <c r="C853" s="173"/>
    </row>
    <row r="854" spans="1:3" ht="15" customHeight="1" x14ac:dyDescent="0.25">
      <c r="A854" s="173"/>
      <c r="B854" s="173"/>
      <c r="C854" s="173"/>
    </row>
    <row r="855" spans="1:3" ht="15" customHeight="1" x14ac:dyDescent="0.25">
      <c r="A855" s="173"/>
      <c r="B855" s="173"/>
      <c r="C855" s="173"/>
    </row>
    <row r="856" spans="1:3" ht="15" customHeight="1" x14ac:dyDescent="0.25">
      <c r="A856" s="173"/>
      <c r="B856" s="173"/>
      <c r="C856" s="173"/>
    </row>
    <row r="857" spans="1:3" ht="15" customHeight="1" x14ac:dyDescent="0.25">
      <c r="A857" s="173"/>
      <c r="B857" s="173"/>
      <c r="C857" s="173"/>
    </row>
    <row r="858" spans="1:3" ht="15" customHeight="1" x14ac:dyDescent="0.25">
      <c r="A858" s="173"/>
      <c r="B858" s="173"/>
      <c r="C858" s="173"/>
    </row>
    <row r="859" spans="1:3" ht="15" customHeight="1" x14ac:dyDescent="0.25">
      <c r="A859" s="173"/>
      <c r="B859" s="173"/>
      <c r="C859" s="173"/>
    </row>
    <row r="860" spans="1:3" ht="15" customHeight="1" x14ac:dyDescent="0.25">
      <c r="A860" s="173"/>
      <c r="B860" s="173"/>
      <c r="C860" s="173"/>
    </row>
    <row r="861" spans="1:3" ht="15" customHeight="1" x14ac:dyDescent="0.25">
      <c r="A861" s="173"/>
      <c r="B861" s="173"/>
      <c r="C861" s="173"/>
    </row>
    <row r="862" spans="1:3" ht="15" customHeight="1" x14ac:dyDescent="0.25">
      <c r="A862" s="173"/>
      <c r="B862" s="173"/>
      <c r="C862" s="173"/>
    </row>
    <row r="863" spans="1:3" ht="15" customHeight="1" x14ac:dyDescent="0.25">
      <c r="A863" s="173"/>
      <c r="B863" s="173"/>
      <c r="C863" s="173"/>
    </row>
    <row r="864" spans="1:3" ht="15" customHeight="1" x14ac:dyDescent="0.25">
      <c r="A864" s="173"/>
      <c r="B864" s="173"/>
      <c r="C864" s="173"/>
    </row>
    <row r="865" spans="1:3" ht="15" customHeight="1" x14ac:dyDescent="0.25">
      <c r="A865" s="173"/>
      <c r="B865" s="173"/>
      <c r="C865" s="173"/>
    </row>
    <row r="866" spans="1:3" ht="15" customHeight="1" x14ac:dyDescent="0.25">
      <c r="A866" s="173"/>
      <c r="B866" s="173"/>
      <c r="C866" s="173"/>
    </row>
    <row r="867" spans="1:3" ht="15" customHeight="1" x14ac:dyDescent="0.25">
      <c r="A867" s="173"/>
      <c r="B867" s="173"/>
      <c r="C867" s="173"/>
    </row>
    <row r="868" spans="1:3" ht="15" customHeight="1" x14ac:dyDescent="0.25">
      <c r="A868" s="173"/>
      <c r="B868" s="173"/>
      <c r="C868" s="173"/>
    </row>
    <row r="869" spans="1:3" ht="15" customHeight="1" x14ac:dyDescent="0.25">
      <c r="A869" s="173"/>
      <c r="B869" s="173"/>
      <c r="C869" s="173"/>
    </row>
    <row r="870" spans="1:3" ht="15" customHeight="1" x14ac:dyDescent="0.25">
      <c r="A870" s="173"/>
      <c r="B870" s="173"/>
      <c r="C870" s="173"/>
    </row>
    <row r="871" spans="1:3" ht="15" customHeight="1" x14ac:dyDescent="0.25">
      <c r="A871" s="173"/>
      <c r="B871" s="173"/>
      <c r="C871" s="173"/>
    </row>
    <row r="872" spans="1:3" ht="15" customHeight="1" x14ac:dyDescent="0.25">
      <c r="A872" s="173"/>
      <c r="B872" s="173"/>
      <c r="C872" s="173"/>
    </row>
    <row r="873" spans="1:3" ht="15" customHeight="1" x14ac:dyDescent="0.25">
      <c r="A873" s="173"/>
      <c r="B873" s="173"/>
      <c r="C873" s="173"/>
    </row>
    <row r="874" spans="1:3" ht="15" customHeight="1" x14ac:dyDescent="0.25">
      <c r="A874" s="173"/>
      <c r="B874" s="173"/>
      <c r="C874" s="173"/>
    </row>
    <row r="875" spans="1:3" ht="15" customHeight="1" x14ac:dyDescent="0.25">
      <c r="A875" s="173"/>
      <c r="B875" s="173"/>
      <c r="C875" s="173"/>
    </row>
    <row r="876" spans="1:3" ht="15" customHeight="1" x14ac:dyDescent="0.25">
      <c r="A876" s="173"/>
      <c r="B876" s="173"/>
      <c r="C876" s="173"/>
    </row>
    <row r="877" spans="1:3" ht="15" customHeight="1" x14ac:dyDescent="0.25">
      <c r="A877" s="173"/>
      <c r="B877" s="173"/>
      <c r="C877" s="173"/>
    </row>
    <row r="878" spans="1:3" ht="15" customHeight="1" x14ac:dyDescent="0.25">
      <c r="A878" s="173"/>
      <c r="B878" s="173"/>
      <c r="C878" s="173"/>
    </row>
    <row r="879" spans="1:3" ht="15" customHeight="1" x14ac:dyDescent="0.25">
      <c r="A879" s="173"/>
      <c r="B879" s="173"/>
      <c r="C879" s="173"/>
    </row>
    <row r="880" spans="1:3" ht="15" customHeight="1" x14ac:dyDescent="0.25">
      <c r="A880" s="173"/>
      <c r="B880" s="173"/>
      <c r="C880" s="173"/>
    </row>
    <row r="881" spans="1:3" ht="15" customHeight="1" x14ac:dyDescent="0.25">
      <c r="A881" s="173"/>
      <c r="B881" s="173"/>
      <c r="C881" s="173"/>
    </row>
    <row r="882" spans="1:3" ht="15" customHeight="1" x14ac:dyDescent="0.25">
      <c r="A882" s="173"/>
      <c r="B882" s="173"/>
      <c r="C882" s="173"/>
    </row>
    <row r="883" spans="1:3" ht="15" customHeight="1" x14ac:dyDescent="0.25">
      <c r="A883" s="173"/>
      <c r="B883" s="173"/>
      <c r="C883" s="173"/>
    </row>
    <row r="884" spans="1:3" ht="15" customHeight="1" x14ac:dyDescent="0.25">
      <c r="A884" s="173"/>
      <c r="B884" s="173"/>
      <c r="C884" s="173"/>
    </row>
    <row r="885" spans="1:3" ht="15" customHeight="1" x14ac:dyDescent="0.25">
      <c r="A885" s="173"/>
      <c r="B885" s="173"/>
      <c r="C885" s="173"/>
    </row>
    <row r="886" spans="1:3" ht="15" customHeight="1" x14ac:dyDescent="0.25">
      <c r="A886" s="173"/>
      <c r="B886" s="173"/>
      <c r="C886" s="173"/>
    </row>
    <row r="887" spans="1:3" ht="15" customHeight="1" x14ac:dyDescent="0.25">
      <c r="A887" s="173"/>
      <c r="B887" s="173"/>
      <c r="C887" s="173"/>
    </row>
    <row r="888" spans="1:3" ht="15" customHeight="1" x14ac:dyDescent="0.25">
      <c r="A888" s="173"/>
      <c r="B888" s="173"/>
      <c r="C888" s="173"/>
    </row>
    <row r="889" spans="1:3" ht="15" customHeight="1" x14ac:dyDescent="0.25">
      <c r="A889" s="173"/>
      <c r="B889" s="173"/>
      <c r="C889" s="173"/>
    </row>
    <row r="890" spans="1:3" ht="15" customHeight="1" x14ac:dyDescent="0.25">
      <c r="A890" s="173"/>
      <c r="B890" s="173"/>
      <c r="C890" s="173"/>
    </row>
    <row r="891" spans="1:3" ht="15" customHeight="1" x14ac:dyDescent="0.25">
      <c r="A891" s="173"/>
      <c r="B891" s="173"/>
      <c r="C891" s="173"/>
    </row>
    <row r="892" spans="1:3" ht="15" customHeight="1" x14ac:dyDescent="0.25">
      <c r="A892" s="173"/>
      <c r="B892" s="173"/>
      <c r="C892" s="173"/>
    </row>
    <row r="893" spans="1:3" ht="15" customHeight="1" x14ac:dyDescent="0.25">
      <c r="A893" s="173"/>
      <c r="B893" s="173"/>
      <c r="C893" s="173"/>
    </row>
    <row r="894" spans="1:3" ht="15" customHeight="1" x14ac:dyDescent="0.25">
      <c r="A894" s="173"/>
      <c r="B894" s="173"/>
      <c r="C894" s="173"/>
    </row>
    <row r="895" spans="1:3" ht="15" customHeight="1" x14ac:dyDescent="0.25">
      <c r="A895" s="173"/>
      <c r="B895" s="173"/>
      <c r="C895" s="173"/>
    </row>
    <row r="896" spans="1:3" ht="15" customHeight="1" x14ac:dyDescent="0.25">
      <c r="A896" s="173"/>
      <c r="B896" s="173"/>
      <c r="C896" s="173"/>
    </row>
    <row r="897" spans="1:3" ht="15" customHeight="1" x14ac:dyDescent="0.25">
      <c r="A897" s="173"/>
      <c r="B897" s="173"/>
      <c r="C897" s="173"/>
    </row>
    <row r="898" spans="1:3" ht="15" customHeight="1" x14ac:dyDescent="0.25">
      <c r="A898" s="173"/>
      <c r="B898" s="173"/>
      <c r="C898" s="173"/>
    </row>
    <row r="899" spans="1:3" ht="15" customHeight="1" x14ac:dyDescent="0.25">
      <c r="A899" s="173"/>
      <c r="B899" s="173"/>
      <c r="C899" s="173"/>
    </row>
    <row r="900" spans="1:3" ht="15" customHeight="1" x14ac:dyDescent="0.25">
      <c r="A900" s="173"/>
      <c r="B900" s="173"/>
      <c r="C900" s="173"/>
    </row>
    <row r="901" spans="1:3" ht="15" customHeight="1" x14ac:dyDescent="0.25">
      <c r="A901" s="173"/>
      <c r="B901" s="173"/>
      <c r="C901" s="173"/>
    </row>
    <row r="902" spans="1:3" ht="15" customHeight="1" x14ac:dyDescent="0.25">
      <c r="A902" s="173"/>
      <c r="B902" s="173"/>
      <c r="C902" s="173"/>
    </row>
    <row r="903" spans="1:3" ht="15" customHeight="1" x14ac:dyDescent="0.25">
      <c r="A903" s="173"/>
      <c r="B903" s="173"/>
      <c r="C903" s="173"/>
    </row>
    <row r="904" spans="1:3" ht="15" customHeight="1" x14ac:dyDescent="0.25">
      <c r="A904" s="173"/>
      <c r="B904" s="173"/>
      <c r="C904" s="173"/>
    </row>
    <row r="905" spans="1:3" ht="15" customHeight="1" x14ac:dyDescent="0.25">
      <c r="A905" s="173"/>
      <c r="B905" s="173"/>
      <c r="C905" s="173"/>
    </row>
    <row r="906" spans="1:3" ht="15" customHeight="1" x14ac:dyDescent="0.25">
      <c r="A906" s="173"/>
      <c r="B906" s="173"/>
      <c r="C906" s="173"/>
    </row>
    <row r="907" spans="1:3" ht="15" customHeight="1" x14ac:dyDescent="0.25">
      <c r="A907" s="173"/>
      <c r="B907" s="173"/>
      <c r="C907" s="173"/>
    </row>
    <row r="908" spans="1:3" ht="15" customHeight="1" x14ac:dyDescent="0.25">
      <c r="A908" s="173"/>
      <c r="B908" s="173"/>
      <c r="C908" s="173"/>
    </row>
    <row r="909" spans="1:3" ht="15" customHeight="1" x14ac:dyDescent="0.25">
      <c r="A909" s="173"/>
      <c r="B909" s="173"/>
      <c r="C909" s="173"/>
    </row>
    <row r="910" spans="1:3" ht="15" customHeight="1" x14ac:dyDescent="0.25">
      <c r="A910" s="173"/>
      <c r="B910" s="173"/>
      <c r="C910" s="173"/>
    </row>
    <row r="911" spans="1:3" ht="15" customHeight="1" x14ac:dyDescent="0.25">
      <c r="A911" s="173"/>
      <c r="B911" s="173"/>
      <c r="C911" s="173"/>
    </row>
    <row r="912" spans="1:3" ht="15" customHeight="1" x14ac:dyDescent="0.25">
      <c r="A912" s="173"/>
      <c r="B912" s="173"/>
      <c r="C912" s="173"/>
    </row>
    <row r="913" spans="1:3" ht="15" customHeight="1" x14ac:dyDescent="0.25">
      <c r="A913" s="173"/>
      <c r="B913" s="173"/>
      <c r="C913" s="173"/>
    </row>
    <row r="914" spans="1:3" ht="15" customHeight="1" x14ac:dyDescent="0.25">
      <c r="A914" s="173"/>
      <c r="B914" s="173"/>
      <c r="C914" s="173"/>
    </row>
    <row r="915" spans="1:3" ht="15" customHeight="1" x14ac:dyDescent="0.25">
      <c r="A915" s="173"/>
      <c r="B915" s="173"/>
      <c r="C915" s="173"/>
    </row>
    <row r="916" spans="1:3" ht="15" customHeight="1" x14ac:dyDescent="0.25">
      <c r="A916" s="173"/>
      <c r="B916" s="173"/>
      <c r="C916" s="173"/>
    </row>
    <row r="917" spans="1:3" ht="15" customHeight="1" x14ac:dyDescent="0.25">
      <c r="A917" s="173"/>
      <c r="B917" s="173"/>
      <c r="C917" s="173"/>
    </row>
    <row r="918" spans="1:3" ht="15" customHeight="1" x14ac:dyDescent="0.25">
      <c r="A918" s="173"/>
      <c r="B918" s="173"/>
      <c r="C918" s="173"/>
    </row>
    <row r="919" spans="1:3" ht="15" customHeight="1" x14ac:dyDescent="0.25">
      <c r="A919" s="173"/>
      <c r="B919" s="173"/>
      <c r="C919" s="173"/>
    </row>
    <row r="920" spans="1:3" ht="15" customHeight="1" x14ac:dyDescent="0.25">
      <c r="A920" s="173"/>
      <c r="B920" s="173"/>
      <c r="C920" s="173"/>
    </row>
    <row r="921" spans="1:3" ht="15" customHeight="1" x14ac:dyDescent="0.25">
      <c r="A921" s="173"/>
      <c r="B921" s="173"/>
      <c r="C921" s="173"/>
    </row>
    <row r="922" spans="1:3" ht="15" customHeight="1" x14ac:dyDescent="0.25">
      <c r="A922" s="173"/>
      <c r="B922" s="173"/>
      <c r="C922" s="173"/>
    </row>
    <row r="923" spans="1:3" ht="15" customHeight="1" x14ac:dyDescent="0.25">
      <c r="A923" s="173"/>
      <c r="B923" s="173"/>
      <c r="C923" s="173"/>
    </row>
    <row r="924" spans="1:3" ht="15" customHeight="1" x14ac:dyDescent="0.25">
      <c r="A924" s="173"/>
      <c r="B924" s="173"/>
      <c r="C924" s="173"/>
    </row>
    <row r="925" spans="1:3" ht="15" customHeight="1" x14ac:dyDescent="0.25">
      <c r="A925" s="173"/>
      <c r="B925" s="173"/>
      <c r="C925" s="173"/>
    </row>
    <row r="926" spans="1:3" ht="15" customHeight="1" x14ac:dyDescent="0.25">
      <c r="A926" s="173"/>
      <c r="B926" s="173"/>
      <c r="C926" s="173"/>
    </row>
    <row r="927" spans="1:3" ht="15" customHeight="1" x14ac:dyDescent="0.25">
      <c r="A927" s="173"/>
      <c r="B927" s="173"/>
      <c r="C927" s="173"/>
    </row>
    <row r="928" spans="1:3" ht="15" customHeight="1" x14ac:dyDescent="0.25">
      <c r="A928" s="173"/>
      <c r="B928" s="173"/>
      <c r="C928" s="173"/>
    </row>
    <row r="929" spans="1:3" ht="15" customHeight="1" x14ac:dyDescent="0.25">
      <c r="A929" s="173"/>
      <c r="B929" s="173"/>
      <c r="C929" s="173"/>
    </row>
    <row r="930" spans="1:3" ht="15" customHeight="1" x14ac:dyDescent="0.25">
      <c r="A930" s="173"/>
      <c r="B930" s="173"/>
      <c r="C930" s="173"/>
    </row>
    <row r="931" spans="1:3" ht="15" customHeight="1" x14ac:dyDescent="0.25">
      <c r="A931" s="173"/>
      <c r="B931" s="173"/>
      <c r="C931" s="173"/>
    </row>
    <row r="932" spans="1:3" ht="15" customHeight="1" x14ac:dyDescent="0.25">
      <c r="A932" s="173"/>
      <c r="B932" s="173"/>
      <c r="C932" s="173"/>
    </row>
    <row r="933" spans="1:3" ht="15" customHeight="1" x14ac:dyDescent="0.25">
      <c r="A933" s="173"/>
      <c r="B933" s="173"/>
      <c r="C933" s="173"/>
    </row>
    <row r="934" spans="1:3" ht="15" customHeight="1" x14ac:dyDescent="0.25">
      <c r="A934" s="173"/>
      <c r="B934" s="173"/>
      <c r="C934" s="173"/>
    </row>
    <row r="935" spans="1:3" ht="15" customHeight="1" x14ac:dyDescent="0.25">
      <c r="A935" s="173"/>
      <c r="B935" s="173"/>
      <c r="C935" s="173"/>
    </row>
    <row r="936" spans="1:3" ht="15" customHeight="1" x14ac:dyDescent="0.25">
      <c r="A936" s="173"/>
      <c r="B936" s="173"/>
      <c r="C936" s="173"/>
    </row>
    <row r="937" spans="1:3" ht="15" customHeight="1" x14ac:dyDescent="0.25">
      <c r="A937" s="173"/>
      <c r="B937" s="173"/>
      <c r="C937" s="173"/>
    </row>
    <row r="938" spans="1:3" ht="15" customHeight="1" x14ac:dyDescent="0.25">
      <c r="A938" s="173"/>
      <c r="B938" s="173"/>
      <c r="C938" s="173"/>
    </row>
    <row r="939" spans="1:3" ht="15" customHeight="1" x14ac:dyDescent="0.25">
      <c r="A939" s="173"/>
      <c r="B939" s="173"/>
      <c r="C939" s="173"/>
    </row>
    <row r="940" spans="1:3" ht="15" customHeight="1" x14ac:dyDescent="0.25">
      <c r="A940" s="173"/>
      <c r="B940" s="173"/>
      <c r="C940" s="173"/>
    </row>
    <row r="941" spans="1:3" ht="15" customHeight="1" x14ac:dyDescent="0.25">
      <c r="A941" s="173"/>
      <c r="B941" s="173"/>
      <c r="C941" s="173"/>
    </row>
    <row r="942" spans="1:3" ht="15" customHeight="1" x14ac:dyDescent="0.25">
      <c r="A942" s="173"/>
      <c r="B942" s="173"/>
      <c r="C942" s="173"/>
    </row>
    <row r="943" spans="1:3" ht="15" customHeight="1" x14ac:dyDescent="0.25">
      <c r="A943" s="173"/>
      <c r="B943" s="173"/>
      <c r="C943" s="173"/>
    </row>
    <row r="944" spans="1:3" ht="15" customHeight="1" x14ac:dyDescent="0.25">
      <c r="A944" s="173"/>
      <c r="B944" s="173"/>
      <c r="C944" s="173"/>
    </row>
    <row r="945" spans="1:3" ht="15" customHeight="1" x14ac:dyDescent="0.25">
      <c r="A945" s="173"/>
      <c r="B945" s="173"/>
      <c r="C945" s="173"/>
    </row>
    <row r="946" spans="1:3" ht="15" customHeight="1" x14ac:dyDescent="0.25">
      <c r="A946" s="173"/>
      <c r="B946" s="173"/>
      <c r="C946" s="173"/>
    </row>
    <row r="947" spans="1:3" ht="15" customHeight="1" x14ac:dyDescent="0.25">
      <c r="A947" s="173"/>
      <c r="B947" s="173"/>
      <c r="C947" s="173"/>
    </row>
    <row r="948" spans="1:3" ht="15" customHeight="1" x14ac:dyDescent="0.25">
      <c r="A948" s="173"/>
      <c r="B948" s="173"/>
      <c r="C948" s="173"/>
    </row>
    <row r="949" spans="1:3" ht="15" customHeight="1" x14ac:dyDescent="0.25">
      <c r="A949" s="173"/>
      <c r="B949" s="173"/>
      <c r="C949" s="173"/>
    </row>
    <row r="950" spans="1:3" ht="15" customHeight="1" x14ac:dyDescent="0.25">
      <c r="A950" s="173"/>
      <c r="B950" s="173"/>
      <c r="C950" s="173"/>
    </row>
    <row r="951" spans="1:3" ht="15" customHeight="1" x14ac:dyDescent="0.25">
      <c r="A951" s="173"/>
      <c r="B951" s="173"/>
      <c r="C951" s="173"/>
    </row>
    <row r="952" spans="1:3" ht="15" customHeight="1" x14ac:dyDescent="0.25">
      <c r="A952" s="173"/>
      <c r="B952" s="173"/>
      <c r="C952" s="173"/>
    </row>
    <row r="953" spans="1:3" ht="15" customHeight="1" x14ac:dyDescent="0.25">
      <c r="A953" s="173"/>
      <c r="B953" s="173"/>
      <c r="C953" s="173"/>
    </row>
    <row r="954" spans="1:3" ht="15" customHeight="1" x14ac:dyDescent="0.25">
      <c r="A954" s="173"/>
      <c r="B954" s="173"/>
      <c r="C954" s="173"/>
    </row>
    <row r="955" spans="1:3" ht="15" customHeight="1" x14ac:dyDescent="0.25">
      <c r="A955" s="173"/>
      <c r="B955" s="173"/>
      <c r="C955" s="173"/>
    </row>
    <row r="956" spans="1:3" ht="15" customHeight="1" x14ac:dyDescent="0.25">
      <c r="A956" s="173"/>
      <c r="B956" s="173"/>
      <c r="C956" s="173"/>
    </row>
    <row r="957" spans="1:3" ht="15" customHeight="1" x14ac:dyDescent="0.25">
      <c r="A957" s="173"/>
      <c r="B957" s="173"/>
      <c r="C957" s="173"/>
    </row>
    <row r="958" spans="1:3" ht="15" customHeight="1" x14ac:dyDescent="0.25">
      <c r="A958" s="173"/>
      <c r="B958" s="173"/>
      <c r="C958" s="173"/>
    </row>
    <row r="959" spans="1:3" ht="15" customHeight="1" x14ac:dyDescent="0.25">
      <c r="A959" s="173"/>
      <c r="B959" s="173"/>
      <c r="C959" s="173"/>
    </row>
    <row r="960" spans="1:3" ht="15" customHeight="1" x14ac:dyDescent="0.25">
      <c r="A960" s="173"/>
      <c r="B960" s="173"/>
      <c r="C960" s="173"/>
    </row>
    <row r="961" spans="1:3" ht="15" customHeight="1" x14ac:dyDescent="0.25">
      <c r="A961" s="173"/>
      <c r="B961" s="173"/>
      <c r="C961" s="173"/>
    </row>
    <row r="962" spans="1:3" ht="15" customHeight="1" x14ac:dyDescent="0.25">
      <c r="A962" s="173"/>
      <c r="B962" s="173"/>
      <c r="C962" s="173"/>
    </row>
    <row r="963" spans="1:3" ht="15" customHeight="1" x14ac:dyDescent="0.25">
      <c r="A963" s="173"/>
      <c r="B963" s="173"/>
      <c r="C963" s="173"/>
    </row>
    <row r="964" spans="1:3" ht="15" customHeight="1" x14ac:dyDescent="0.25">
      <c r="A964" s="173"/>
      <c r="B964" s="173"/>
      <c r="C964" s="173"/>
    </row>
    <row r="965" spans="1:3" ht="15" customHeight="1" x14ac:dyDescent="0.25">
      <c r="A965" s="173"/>
      <c r="B965" s="173"/>
      <c r="C965" s="173"/>
    </row>
    <row r="966" spans="1:3" ht="15" customHeight="1" x14ac:dyDescent="0.25">
      <c r="A966" s="173"/>
      <c r="B966" s="173"/>
      <c r="C966" s="173"/>
    </row>
    <row r="967" spans="1:3" ht="15" customHeight="1" x14ac:dyDescent="0.25">
      <c r="A967" s="173"/>
      <c r="B967" s="173"/>
      <c r="C967" s="173"/>
    </row>
    <row r="968" spans="1:3" ht="15" customHeight="1" x14ac:dyDescent="0.25">
      <c r="A968" s="173"/>
      <c r="B968" s="173"/>
      <c r="C968" s="173"/>
    </row>
    <row r="969" spans="1:3" ht="15" customHeight="1" x14ac:dyDescent="0.25">
      <c r="A969" s="173"/>
      <c r="B969" s="173"/>
      <c r="C969" s="173"/>
    </row>
    <row r="970" spans="1:3" ht="15" customHeight="1" x14ac:dyDescent="0.25">
      <c r="A970" s="173"/>
      <c r="B970" s="173"/>
      <c r="C970" s="173"/>
    </row>
    <row r="971" spans="1:3" ht="15" customHeight="1" x14ac:dyDescent="0.25">
      <c r="A971" s="173"/>
      <c r="B971" s="173"/>
      <c r="C971" s="173"/>
    </row>
    <row r="972" spans="1:3" ht="15" customHeight="1" x14ac:dyDescent="0.25">
      <c r="A972" s="173"/>
      <c r="B972" s="173"/>
      <c r="C972" s="173"/>
    </row>
    <row r="973" spans="1:3" ht="15" customHeight="1" x14ac:dyDescent="0.25">
      <c r="A973" s="173"/>
      <c r="B973" s="173"/>
      <c r="C973" s="173"/>
    </row>
    <row r="974" spans="1:3" ht="15" customHeight="1" x14ac:dyDescent="0.25">
      <c r="A974" s="173"/>
      <c r="B974" s="173"/>
      <c r="C974" s="173"/>
    </row>
    <row r="975" spans="1:3" ht="15" customHeight="1" x14ac:dyDescent="0.25">
      <c r="A975" s="173"/>
      <c r="B975" s="173"/>
      <c r="C975" s="173"/>
    </row>
    <row r="976" spans="1:3" ht="15" customHeight="1" x14ac:dyDescent="0.25">
      <c r="A976" s="173"/>
      <c r="B976" s="173"/>
      <c r="C976" s="173"/>
    </row>
    <row r="977" spans="1:3" ht="15" customHeight="1" x14ac:dyDescent="0.25">
      <c r="A977" s="173"/>
      <c r="B977" s="173"/>
      <c r="C977" s="173"/>
    </row>
    <row r="978" spans="1:3" ht="15" customHeight="1" x14ac:dyDescent="0.25">
      <c r="A978" s="173"/>
      <c r="B978" s="173"/>
      <c r="C978" s="173"/>
    </row>
    <row r="979" spans="1:3" ht="15" customHeight="1" x14ac:dyDescent="0.25">
      <c r="A979" s="173"/>
      <c r="B979" s="173"/>
      <c r="C979" s="173"/>
    </row>
    <row r="980" spans="1:3" ht="15" customHeight="1" x14ac:dyDescent="0.25">
      <c r="A980" s="173"/>
      <c r="B980" s="173"/>
      <c r="C980" s="173"/>
    </row>
    <row r="981" spans="1:3" ht="15" customHeight="1" x14ac:dyDescent="0.25">
      <c r="A981" s="173"/>
      <c r="B981" s="173"/>
      <c r="C981" s="173"/>
    </row>
    <row r="982" spans="1:3" ht="15" customHeight="1" x14ac:dyDescent="0.25">
      <c r="A982" s="173"/>
      <c r="B982" s="173"/>
      <c r="C982" s="173"/>
    </row>
    <row r="983" spans="1:3" ht="15" customHeight="1" x14ac:dyDescent="0.25">
      <c r="A983" s="173"/>
      <c r="B983" s="173"/>
      <c r="C983" s="173"/>
    </row>
    <row r="984" spans="1:3" ht="15" customHeight="1" x14ac:dyDescent="0.25">
      <c r="A984" s="173"/>
      <c r="B984" s="173"/>
      <c r="C984" s="173"/>
    </row>
    <row r="985" spans="1:3" ht="15" customHeight="1" x14ac:dyDescent="0.25">
      <c r="A985" s="173"/>
      <c r="B985" s="173"/>
      <c r="C985" s="173"/>
    </row>
    <row r="986" spans="1:3" ht="15" customHeight="1" x14ac:dyDescent="0.25">
      <c r="A986" s="173"/>
      <c r="B986" s="173"/>
      <c r="C986" s="173"/>
    </row>
    <row r="987" spans="1:3" ht="15" customHeight="1" x14ac:dyDescent="0.25">
      <c r="A987" s="173"/>
      <c r="B987" s="173"/>
      <c r="C987" s="173"/>
    </row>
    <row r="988" spans="1:3" ht="15" customHeight="1" x14ac:dyDescent="0.25">
      <c r="A988" s="173"/>
      <c r="B988" s="173"/>
      <c r="C988" s="173"/>
    </row>
    <row r="989" spans="1:3" ht="15" customHeight="1" x14ac:dyDescent="0.25">
      <c r="A989" s="173"/>
      <c r="B989" s="173"/>
      <c r="C989" s="173"/>
    </row>
    <row r="990" spans="1:3" ht="15" customHeight="1" x14ac:dyDescent="0.25">
      <c r="A990" s="173"/>
      <c r="B990" s="173"/>
      <c r="C990" s="173"/>
    </row>
    <row r="991" spans="1:3" ht="15" customHeight="1" x14ac:dyDescent="0.25">
      <c r="A991" s="173"/>
      <c r="B991" s="173"/>
      <c r="C991" s="173"/>
    </row>
    <row r="992" spans="1:3" ht="15" customHeight="1" x14ac:dyDescent="0.25">
      <c r="A992" s="173"/>
      <c r="B992" s="173"/>
      <c r="C992" s="173"/>
    </row>
    <row r="993" spans="1:3" ht="15" customHeight="1" x14ac:dyDescent="0.25">
      <c r="A993" s="173"/>
      <c r="B993" s="173"/>
      <c r="C993" s="173"/>
    </row>
    <row r="994" spans="1:3" ht="15" customHeight="1" x14ac:dyDescent="0.25">
      <c r="A994" s="173"/>
      <c r="B994" s="173"/>
      <c r="C994" s="173"/>
    </row>
    <row r="995" spans="1:3" ht="15" customHeight="1" x14ac:dyDescent="0.25">
      <c r="A995" s="173"/>
      <c r="B995" s="173"/>
      <c r="C995" s="173"/>
    </row>
    <row r="996" spans="1:3" ht="15" customHeight="1" x14ac:dyDescent="0.25">
      <c r="A996" s="173"/>
      <c r="B996" s="173"/>
      <c r="C996" s="173"/>
    </row>
    <row r="997" spans="1:3" ht="15" customHeight="1" x14ac:dyDescent="0.25">
      <c r="A997" s="173"/>
      <c r="B997" s="173"/>
      <c r="C997" s="173"/>
    </row>
    <row r="998" spans="1:3" ht="15" customHeight="1" x14ac:dyDescent="0.25">
      <c r="A998" s="173"/>
      <c r="B998" s="173"/>
      <c r="C998" s="173"/>
    </row>
    <row r="999" spans="1:3" ht="15" customHeight="1" x14ac:dyDescent="0.25">
      <c r="A999" s="173"/>
      <c r="B999" s="173"/>
      <c r="C999" s="173"/>
    </row>
    <row r="1000" spans="1:3" ht="15" customHeight="1" x14ac:dyDescent="0.25">
      <c r="A1000" s="173"/>
      <c r="B1000" s="173"/>
      <c r="C1000" s="173"/>
    </row>
    <row r="1001" spans="1:3" ht="15" customHeight="1" x14ac:dyDescent="0.25">
      <c r="A1001" s="173"/>
      <c r="B1001" s="173"/>
      <c r="C1001" s="173"/>
    </row>
    <row r="1002" spans="1:3" ht="15" customHeight="1" x14ac:dyDescent="0.25">
      <c r="A1002" s="173"/>
      <c r="B1002" s="173"/>
      <c r="C1002" s="173"/>
    </row>
    <row r="1003" spans="1:3" ht="15" customHeight="1" x14ac:dyDescent="0.25">
      <c r="A1003" s="173"/>
      <c r="B1003" s="173"/>
      <c r="C1003" s="173"/>
    </row>
    <row r="1004" spans="1:3" ht="15" customHeight="1" x14ac:dyDescent="0.25">
      <c r="A1004" s="173"/>
      <c r="B1004" s="173"/>
      <c r="C1004" s="173"/>
    </row>
    <row r="1005" spans="1:3" ht="15" customHeight="1" x14ac:dyDescent="0.25">
      <c r="A1005" s="173"/>
      <c r="B1005" s="173"/>
      <c r="C1005" s="173"/>
    </row>
    <row r="1006" spans="1:3" ht="15" customHeight="1" x14ac:dyDescent="0.25">
      <c r="A1006" s="173"/>
      <c r="B1006" s="173"/>
      <c r="C1006" s="173"/>
    </row>
    <row r="1007" spans="1:3" ht="15" customHeight="1" x14ac:dyDescent="0.25">
      <c r="A1007" s="173"/>
      <c r="B1007" s="173"/>
      <c r="C1007" s="173"/>
    </row>
    <row r="1008" spans="1:3" ht="15" customHeight="1" x14ac:dyDescent="0.25">
      <c r="A1008" s="173"/>
      <c r="B1008" s="173"/>
      <c r="C1008" s="173"/>
    </row>
    <row r="1009" spans="1:3" ht="15" customHeight="1" x14ac:dyDescent="0.25">
      <c r="A1009" s="173"/>
      <c r="B1009" s="173"/>
      <c r="C1009" s="173"/>
    </row>
    <row r="1010" spans="1:3" ht="15" customHeight="1" x14ac:dyDescent="0.25">
      <c r="A1010" s="173"/>
      <c r="B1010" s="173"/>
      <c r="C1010" s="173"/>
    </row>
    <row r="1011" spans="1:3" ht="15" customHeight="1" x14ac:dyDescent="0.25">
      <c r="A1011" s="173"/>
      <c r="B1011" s="173"/>
      <c r="C1011" s="173"/>
    </row>
    <row r="1012" spans="1:3" ht="15" customHeight="1" x14ac:dyDescent="0.25">
      <c r="A1012" s="173"/>
      <c r="B1012" s="173"/>
      <c r="C1012" s="173"/>
    </row>
    <row r="1013" spans="1:3" ht="15" customHeight="1" x14ac:dyDescent="0.25">
      <c r="A1013" s="173"/>
      <c r="B1013" s="173"/>
      <c r="C1013" s="173"/>
    </row>
    <row r="1014" spans="1:3" ht="15" customHeight="1" x14ac:dyDescent="0.25">
      <c r="A1014" s="173"/>
      <c r="B1014" s="173"/>
      <c r="C1014" s="173"/>
    </row>
    <row r="1015" spans="1:3" ht="15" customHeight="1" x14ac:dyDescent="0.25">
      <c r="A1015" s="173"/>
      <c r="B1015" s="173"/>
      <c r="C1015" s="173"/>
    </row>
    <row r="1016" spans="1:3" ht="15" customHeight="1" x14ac:dyDescent="0.25">
      <c r="A1016" s="173"/>
      <c r="B1016" s="173"/>
      <c r="C1016" s="173"/>
    </row>
    <row r="1017" spans="1:3" ht="15" customHeight="1" x14ac:dyDescent="0.25">
      <c r="A1017" s="173"/>
      <c r="B1017" s="173"/>
      <c r="C1017" s="173"/>
    </row>
    <row r="1018" spans="1:3" ht="15" customHeight="1" x14ac:dyDescent="0.25">
      <c r="A1018" s="173"/>
      <c r="B1018" s="173"/>
      <c r="C1018" s="173"/>
    </row>
    <row r="1019" spans="1:3" ht="15" customHeight="1" x14ac:dyDescent="0.25">
      <c r="A1019" s="173"/>
      <c r="B1019" s="173"/>
      <c r="C1019" s="173"/>
    </row>
    <row r="1020" spans="1:3" ht="15" customHeight="1" x14ac:dyDescent="0.25">
      <c r="A1020" s="173"/>
      <c r="B1020" s="173"/>
      <c r="C1020" s="173"/>
    </row>
    <row r="1021" spans="1:3" ht="15" customHeight="1" x14ac:dyDescent="0.25">
      <c r="A1021" s="173"/>
      <c r="B1021" s="173"/>
      <c r="C1021" s="173"/>
    </row>
  </sheetData>
  <sheetProtection password="D0BF" sheet="1" objects="1" scenarios="1"/>
  <mergeCells count="11">
    <mergeCell ref="C2:D2"/>
    <mergeCell ref="C4:D4"/>
    <mergeCell ref="C5:D5"/>
    <mergeCell ref="C6:D6"/>
    <mergeCell ref="C7:D7"/>
    <mergeCell ref="B3:D3"/>
    <mergeCell ref="E15:E21"/>
    <mergeCell ref="C8:D8"/>
    <mergeCell ref="C9:D9"/>
    <mergeCell ref="C10:D10"/>
    <mergeCell ref="C11:D11"/>
  </mergeCells>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199"/>
  <sheetViews>
    <sheetView workbookViewId="0">
      <selection sqref="A1:V1"/>
    </sheetView>
  </sheetViews>
  <sheetFormatPr defaultColWidth="9.140625" defaultRowHeight="15" customHeight="1" x14ac:dyDescent="0.25"/>
  <cols>
    <col min="1" max="1" width="4.140625" style="3" customWidth="1"/>
    <col min="2" max="2" width="30.5703125" style="3" customWidth="1"/>
    <col min="3" max="3" width="15.28515625" style="3" customWidth="1"/>
    <col min="4" max="4" width="9.85546875" style="3" customWidth="1"/>
    <col min="5" max="5" width="3.85546875" style="3" customWidth="1"/>
    <col min="6" max="7" width="3.7109375" style="3" customWidth="1"/>
    <col min="8" max="8" width="4.140625" style="3" customWidth="1"/>
    <col min="9" max="9" width="3.42578125" style="3" customWidth="1"/>
    <col min="10" max="10" width="9.85546875" style="3" customWidth="1"/>
    <col min="11" max="11" width="5.28515625" style="3" customWidth="1"/>
    <col min="12" max="12" width="4.42578125" style="3" customWidth="1"/>
    <col min="13" max="13" width="5.140625" style="3" customWidth="1"/>
    <col min="14" max="14" width="5" style="3" customWidth="1"/>
    <col min="15" max="15" width="3.42578125" style="3" customWidth="1"/>
    <col min="16" max="16" width="2.85546875" style="3" customWidth="1"/>
    <col min="17" max="17" width="7.42578125" style="3" customWidth="1"/>
    <col min="18" max="18" width="6.85546875" style="3" customWidth="1"/>
    <col min="19" max="19" width="6" style="3" customWidth="1"/>
    <col min="20" max="20" width="6.7109375" style="3" customWidth="1"/>
    <col min="21" max="21" width="9.28515625" style="3" customWidth="1"/>
    <col min="22" max="22" width="10.5703125" style="3" customWidth="1"/>
    <col min="23" max="23" width="9.140625" style="3"/>
    <col min="24" max="24" width="10.140625" style="3" customWidth="1"/>
  </cols>
  <sheetData>
    <row r="1" spans="1:25" ht="15.75" customHeight="1" x14ac:dyDescent="0.25">
      <c r="A1" s="348" t="s">
        <v>128</v>
      </c>
      <c r="B1" s="348"/>
      <c r="C1" s="348"/>
      <c r="D1" s="348"/>
      <c r="E1" s="348"/>
      <c r="F1" s="348"/>
      <c r="G1" s="348"/>
      <c r="H1" s="348"/>
      <c r="I1" s="348"/>
      <c r="J1" s="348"/>
      <c r="K1" s="348"/>
      <c r="L1" s="348"/>
      <c r="M1" s="348"/>
      <c r="N1" s="348"/>
      <c r="O1" s="348"/>
      <c r="P1" s="348"/>
      <c r="Q1" s="348"/>
      <c r="R1" s="348"/>
      <c r="S1" s="348"/>
      <c r="T1" s="348"/>
      <c r="U1" s="348"/>
      <c r="V1" s="348"/>
    </row>
    <row r="2" spans="1:25" ht="15" customHeight="1" x14ac:dyDescent="0.25">
      <c r="A2" s="68"/>
      <c r="B2" s="68"/>
      <c r="C2" s="68"/>
      <c r="D2" s="68"/>
      <c r="E2" s="68"/>
      <c r="F2" s="68"/>
      <c r="G2" s="68"/>
      <c r="H2" s="68"/>
      <c r="I2" s="68"/>
      <c r="J2" s="69" t="str">
        <f>'proje ve personel bilgileri'!$B$7</f>
        <v>/</v>
      </c>
      <c r="K2" s="68" t="s">
        <v>109</v>
      </c>
      <c r="L2" s="68"/>
      <c r="M2" s="68"/>
      <c r="N2" s="68"/>
      <c r="O2" s="68"/>
      <c r="P2" s="68"/>
      <c r="Q2" s="68"/>
      <c r="R2" s="68"/>
      <c r="S2" s="68"/>
      <c r="T2" s="68"/>
      <c r="U2" s="68"/>
      <c r="V2" s="68"/>
    </row>
    <row r="3" spans="1:25" ht="18.75" customHeight="1" x14ac:dyDescent="0.25">
      <c r="U3" s="10" t="s">
        <v>129</v>
      </c>
    </row>
    <row r="4" spans="1:25" ht="15.75" customHeight="1" x14ac:dyDescent="0.25">
      <c r="A4" s="382" t="s">
        <v>130</v>
      </c>
      <c r="B4" s="383"/>
      <c r="C4" s="384"/>
      <c r="D4" s="392">
        <f>'proje ve personel bilgileri'!$B$2</f>
        <v>0</v>
      </c>
      <c r="E4" s="393"/>
      <c r="F4" s="393"/>
      <c r="G4" s="393"/>
      <c r="H4" s="393"/>
      <c r="I4" s="393"/>
      <c r="J4" s="393"/>
      <c r="K4" s="393"/>
      <c r="L4" s="393"/>
      <c r="M4" s="393"/>
      <c r="N4" s="393"/>
      <c r="O4" s="393"/>
      <c r="P4" s="393"/>
      <c r="Q4" s="393"/>
      <c r="R4" s="393"/>
      <c r="S4" s="393"/>
      <c r="T4" s="393"/>
      <c r="U4" s="393"/>
      <c r="V4" s="394"/>
    </row>
    <row r="5" spans="1:25" ht="15.75" customHeight="1" x14ac:dyDescent="0.25">
      <c r="A5" s="382" t="s">
        <v>131</v>
      </c>
      <c r="B5" s="383"/>
      <c r="C5" s="384"/>
      <c r="D5" s="392">
        <f>'proje ve personel bilgileri'!$B$3</f>
        <v>0</v>
      </c>
      <c r="E5" s="393"/>
      <c r="F5" s="393"/>
      <c r="G5" s="393"/>
      <c r="H5" s="393"/>
      <c r="I5" s="393"/>
      <c r="J5" s="393"/>
      <c r="K5" s="393"/>
      <c r="L5" s="393"/>
      <c r="M5" s="393"/>
      <c r="N5" s="393"/>
      <c r="O5" s="393"/>
      <c r="P5" s="393"/>
      <c r="Q5" s="393"/>
      <c r="R5" s="393"/>
      <c r="S5" s="393"/>
      <c r="T5" s="393"/>
      <c r="U5" s="393"/>
      <c r="V5" s="394"/>
    </row>
    <row r="6" spans="1:25" ht="12.75" customHeight="1" x14ac:dyDescent="0.25">
      <c r="A6" s="415" t="s">
        <v>132</v>
      </c>
      <c r="B6" s="416"/>
      <c r="C6" s="417"/>
      <c r="D6" s="421"/>
      <c r="E6" s="403"/>
      <c r="F6" s="403"/>
      <c r="G6" s="403"/>
      <c r="H6" s="403"/>
      <c r="I6" s="403"/>
      <c r="J6" s="403"/>
      <c r="K6" s="403"/>
      <c r="L6" s="403"/>
      <c r="M6" s="403"/>
      <c r="N6" s="403"/>
      <c r="O6" s="403"/>
      <c r="P6" s="403"/>
      <c r="Q6" s="403"/>
      <c r="R6" s="403"/>
      <c r="S6" s="403"/>
      <c r="T6" s="403"/>
      <c r="U6" s="403"/>
      <c r="V6" s="423"/>
    </row>
    <row r="7" spans="1:25" ht="15.75" customHeight="1" x14ac:dyDescent="0.25">
      <c r="A7" s="418"/>
      <c r="B7" s="419"/>
      <c r="C7" s="420"/>
      <c r="D7" s="422"/>
      <c r="E7" s="404"/>
      <c r="F7" s="404"/>
      <c r="G7" s="404"/>
      <c r="H7" s="404"/>
      <c r="I7" s="404"/>
      <c r="J7" s="404"/>
      <c r="K7" s="404"/>
      <c r="L7" s="404"/>
      <c r="M7" s="404"/>
      <c r="N7" s="404"/>
      <c r="O7" s="404"/>
      <c r="P7" s="404"/>
      <c r="Q7" s="404"/>
      <c r="R7" s="404"/>
      <c r="S7" s="404"/>
      <c r="T7" s="404"/>
      <c r="U7" s="404"/>
      <c r="V7" s="424"/>
    </row>
    <row r="8" spans="1:25" ht="15.75" customHeight="1" x14ac:dyDescent="0.25">
      <c r="A8" s="382" t="s">
        <v>133</v>
      </c>
      <c r="B8" s="383"/>
      <c r="C8" s="384"/>
      <c r="D8" s="307">
        <f>'proje ve personel bilgileri'!B8</f>
        <v>0</v>
      </c>
      <c r="E8" s="291"/>
      <c r="F8" s="291"/>
      <c r="G8" s="291"/>
      <c r="H8" s="291"/>
      <c r="I8" s="291"/>
      <c r="J8" s="402"/>
      <c r="K8" s="402"/>
      <c r="L8" s="402"/>
      <c r="M8" s="402"/>
      <c r="N8" s="402"/>
      <c r="O8" s="402"/>
      <c r="P8" s="402"/>
      <c r="Q8" s="402"/>
      <c r="R8" s="402"/>
      <c r="S8" s="402"/>
      <c r="T8" s="402"/>
      <c r="U8" s="402"/>
      <c r="V8" s="292"/>
    </row>
    <row r="9" spans="1:25" ht="22.5" customHeight="1" x14ac:dyDescent="0.25">
      <c r="A9" s="405" t="s">
        <v>87</v>
      </c>
      <c r="B9" s="405" t="s">
        <v>15</v>
      </c>
      <c r="C9" s="405" t="s">
        <v>134</v>
      </c>
      <c r="D9" s="405" t="s">
        <v>135</v>
      </c>
      <c r="E9" s="395" t="s">
        <v>136</v>
      </c>
      <c r="F9" s="407"/>
      <c r="G9" s="407"/>
      <c r="H9" s="407"/>
      <c r="I9" s="396"/>
      <c r="J9" s="405" t="s">
        <v>137</v>
      </c>
      <c r="K9" s="395" t="s">
        <v>138</v>
      </c>
      <c r="L9" s="396"/>
      <c r="M9" s="411" t="s">
        <v>139</v>
      </c>
      <c r="N9" s="412"/>
      <c r="O9" s="395" t="s">
        <v>140</v>
      </c>
      <c r="P9" s="396"/>
      <c r="Q9" s="395" t="s">
        <v>141</v>
      </c>
      <c r="R9" s="396"/>
      <c r="S9" s="395" t="s">
        <v>142</v>
      </c>
      <c r="T9" s="396"/>
      <c r="U9" s="395" t="s">
        <v>143</v>
      </c>
      <c r="V9" s="396"/>
    </row>
    <row r="10" spans="1:25" ht="39.75" customHeight="1" x14ac:dyDescent="0.25">
      <c r="A10" s="406"/>
      <c r="B10" s="406"/>
      <c r="C10" s="406"/>
      <c r="D10" s="406"/>
      <c r="E10" s="408" t="s">
        <v>144</v>
      </c>
      <c r="F10" s="409"/>
      <c r="G10" s="409"/>
      <c r="H10" s="409"/>
      <c r="I10" s="410"/>
      <c r="J10" s="406"/>
      <c r="K10" s="397"/>
      <c r="L10" s="398"/>
      <c r="M10" s="413"/>
      <c r="N10" s="414"/>
      <c r="O10" s="397"/>
      <c r="P10" s="398"/>
      <c r="Q10" s="397"/>
      <c r="R10" s="398"/>
      <c r="S10" s="397"/>
      <c r="T10" s="398"/>
      <c r="U10" s="397"/>
      <c r="V10" s="398"/>
    </row>
    <row r="11" spans="1:25" ht="50.25" customHeight="1" x14ac:dyDescent="0.25">
      <c r="A11" s="406"/>
      <c r="B11" s="406"/>
      <c r="C11" s="406"/>
      <c r="D11" s="406"/>
      <c r="E11" s="17" t="s">
        <v>145</v>
      </c>
      <c r="F11" s="17" t="s">
        <v>146</v>
      </c>
      <c r="G11" s="17" t="s">
        <v>147</v>
      </c>
      <c r="H11" s="18" t="s">
        <v>148</v>
      </c>
      <c r="I11" s="17" t="s">
        <v>149</v>
      </c>
      <c r="J11" s="406"/>
      <c r="K11" s="397"/>
      <c r="L11" s="398"/>
      <c r="M11" s="399" t="s">
        <v>150</v>
      </c>
      <c r="N11" s="400"/>
      <c r="O11" s="399" t="s">
        <v>151</v>
      </c>
      <c r="P11" s="401"/>
      <c r="Q11" s="397"/>
      <c r="R11" s="398"/>
      <c r="S11" s="397"/>
      <c r="T11" s="398"/>
      <c r="U11" s="397"/>
      <c r="V11" s="398"/>
    </row>
    <row r="12" spans="1:25" ht="15.75" customHeight="1" x14ac:dyDescent="0.25">
      <c r="A12" s="19">
        <v>1</v>
      </c>
      <c r="B12" s="293" t="str">
        <f>IF('proje ve personel bilgileri'!A14&lt;&gt;0,('proje ve personel bilgileri'!A14)," ")</f>
        <v xml:space="preserve"> </v>
      </c>
      <c r="C12" s="293" t="str">
        <f>IF('proje ve personel bilgileri'!A14&lt;&gt;0,('proje ve personel bilgileri'!B14)," ")</f>
        <v xml:space="preserve"> </v>
      </c>
      <c r="D12" s="20"/>
      <c r="E12" s="21"/>
      <c r="F12" s="21"/>
      <c r="G12" s="21"/>
      <c r="H12" s="21"/>
      <c r="I12" s="21"/>
      <c r="J12" s="22"/>
      <c r="K12" s="387" t="str">
        <f>IF(J12&lt;&gt;0,DAYS360(J12,'proje ve personel bilgileri'!$B$8)/30," ")</f>
        <v xml:space="preserve"> </v>
      </c>
      <c r="L12" s="387"/>
      <c r="M12" s="385" t="str">
        <f>IF('proje ve personel bilgileri'!A14&lt;&gt;0,('proje ve personel bilgileri'!$B$11)," ")</f>
        <v xml:space="preserve"> </v>
      </c>
      <c r="N12" s="385"/>
      <c r="O12" s="388">
        <f>IF('proje ve personel bilgileri'!$B$4=1512,(IF(E12&lt;&gt;0,2,IF(F12&lt;&gt;0,2,IF(G12&lt;&gt;0,IF(AND(J12&lt;&gt;0,K12&gt;=48),4,3),IF(H12&lt;&gt;0,IF(AND(J12&lt;&gt;0,K12&gt;=48),4,3),IF(I12&lt;&gt;0,7,0)))))),IF('proje ve personel bilgileri'!$B$4=1511,(IF(E12&lt;&gt;0,4,IF(F12&lt;&gt;0,5,IF(G12&lt;&gt;0,IF(AND(J12&lt;&gt;0,K12&gt;=48),12,8),IF(H12&lt;&gt;0,IF(AND(J12&lt;&gt;0,K12&gt;=48),12,8),IF(I12&lt;&gt;0,14,0)))))),(IF(E12&lt;&gt;0,3,IF(F12&lt;&gt;0,4,IF(G12&lt;&gt;0,IF(AND(J12&lt;&gt;0,K12&gt;=48),10,6),IF(H12&lt;&gt;0,IF(AND(J12&lt;&gt;0,K12&gt;=48),10,6),IF(I12&lt;&gt;0,12,0))))))))</f>
        <v>0</v>
      </c>
      <c r="P12" s="389"/>
      <c r="Q12" s="385" t="str">
        <f>IF('proje ve personel bilgileri'!A14&lt;&gt;0,(M12*O12)," ")</f>
        <v xml:space="preserve"> </v>
      </c>
      <c r="R12" s="385"/>
      <c r="S12" s="385" t="str">
        <f>IF('proje ve personel bilgileri'!A14&lt;&gt;0,G011B!S10," ")</f>
        <v xml:space="preserve"> </v>
      </c>
      <c r="T12" s="378"/>
      <c r="U12" s="385" t="str">
        <f>IF('proje ve personel bilgileri'!A14&lt;&gt;0,MIN(Q12,S12)," ")</f>
        <v xml:space="preserve"> </v>
      </c>
      <c r="V12" s="386"/>
      <c r="Y12" s="61"/>
    </row>
    <row r="13" spans="1:25" ht="15.75" customHeight="1" x14ac:dyDescent="0.25">
      <c r="A13" s="23">
        <v>2</v>
      </c>
      <c r="B13" s="293" t="str">
        <f>IF('proje ve personel bilgileri'!A15&lt;&gt;0,('proje ve personel bilgileri'!A15)," ")</f>
        <v xml:space="preserve"> </v>
      </c>
      <c r="C13" s="293" t="str">
        <f>IF('proje ve personel bilgileri'!A15&lt;&gt;0,('proje ve personel bilgileri'!B15)," ")</f>
        <v xml:space="preserve"> </v>
      </c>
      <c r="D13" s="24"/>
      <c r="E13" s="25"/>
      <c r="F13" s="25"/>
      <c r="G13" s="25"/>
      <c r="H13" s="25"/>
      <c r="I13" s="25"/>
      <c r="J13" s="22"/>
      <c r="K13" s="387" t="str">
        <f>IF(J13&lt;&gt;0,DAYS360(J13,'proje ve personel bilgileri'!$B$8)/30," ")</f>
        <v xml:space="preserve"> </v>
      </c>
      <c r="L13" s="387"/>
      <c r="M13" s="385" t="str">
        <f>IF('proje ve personel bilgileri'!A15&lt;&gt;0,('proje ve personel bilgileri'!$B$11)," ")</f>
        <v xml:space="preserve"> </v>
      </c>
      <c r="N13" s="385"/>
      <c r="O13" s="388">
        <f>IF('proje ve personel bilgileri'!$B$4=1512,(IF(E13&lt;&gt;0,2,IF(F13&lt;&gt;0,2,IF(G13&lt;&gt;0,IF(AND(J13&lt;&gt;0,K13&gt;=48),4,3),IF(H13&lt;&gt;0,IF(AND(J13&lt;&gt;0,K13&gt;=48),4,3),IF(I13&lt;&gt;0,7,0)))))),IF('proje ve personel bilgileri'!$B$4=1511,(IF(E13&lt;&gt;0,4,IF(F13&lt;&gt;0,5,IF(G13&lt;&gt;0,IF(AND(J13&lt;&gt;0,K13&gt;=48),12,8),IF(H13&lt;&gt;0,IF(AND(J13&lt;&gt;0,K13&gt;=48),12,8),IF(I13&lt;&gt;0,14,0)))))),(IF(E13&lt;&gt;0,3,IF(F13&lt;&gt;0,4,IF(G13&lt;&gt;0,IF(AND(J13&lt;&gt;0,K13&gt;=48),10,6),IF(H13&lt;&gt;0,IF(AND(J13&lt;&gt;0,K13&gt;=48),10,6),IF(I13&lt;&gt;0,12,0))))))))</f>
        <v>0</v>
      </c>
      <c r="P13" s="389"/>
      <c r="Q13" s="385" t="str">
        <f>IF('proje ve personel bilgileri'!A15&lt;&gt;0,(M13*O13)," ")</f>
        <v xml:space="preserve"> </v>
      </c>
      <c r="R13" s="385"/>
      <c r="S13" s="385" t="str">
        <f>IF('proje ve personel bilgileri'!A15&lt;&gt;0,G011B!S11," ")</f>
        <v xml:space="preserve"> </v>
      </c>
      <c r="T13" s="378"/>
      <c r="U13" s="385" t="str">
        <f>IF('proje ve personel bilgileri'!A15&lt;&gt;0,MIN(Q13,S13)," ")</f>
        <v xml:space="preserve"> </v>
      </c>
      <c r="V13" s="386"/>
      <c r="Y13" s="61"/>
    </row>
    <row r="14" spans="1:25" ht="15.75" customHeight="1" x14ac:dyDescent="0.25">
      <c r="A14" s="23">
        <v>3</v>
      </c>
      <c r="B14" s="293" t="str">
        <f>IF('proje ve personel bilgileri'!A16&lt;&gt;0,('proje ve personel bilgileri'!A16)," ")</f>
        <v xml:space="preserve"> </v>
      </c>
      <c r="C14" s="293" t="str">
        <f>IF('proje ve personel bilgileri'!A16&lt;&gt;0,('proje ve personel bilgileri'!B16)," ")</f>
        <v xml:space="preserve"> </v>
      </c>
      <c r="D14" s="24"/>
      <c r="E14" s="25"/>
      <c r="F14" s="25"/>
      <c r="G14" s="25"/>
      <c r="H14" s="25"/>
      <c r="I14" s="25"/>
      <c r="J14" s="22"/>
      <c r="K14" s="387" t="str">
        <f>IF(J14&lt;&gt;0,DAYS360(J14,'proje ve personel bilgileri'!$B$8)/30," ")</f>
        <v xml:space="preserve"> </v>
      </c>
      <c r="L14" s="387"/>
      <c r="M14" s="385" t="str">
        <f>IF('proje ve personel bilgileri'!A16&lt;&gt;0,('proje ve personel bilgileri'!$B$11)," ")</f>
        <v xml:space="preserve"> </v>
      </c>
      <c r="N14" s="385"/>
      <c r="O14" s="388">
        <f>IF('proje ve personel bilgileri'!$B$4=1512,(IF(E14&lt;&gt;0,2,IF(F14&lt;&gt;0,2,IF(G14&lt;&gt;0,IF(AND(J14&lt;&gt;0,K14&gt;=48),4,3),IF(H14&lt;&gt;0,IF(AND(J14&lt;&gt;0,K14&gt;=48),4,3),IF(I14&lt;&gt;0,7,0)))))),IF('proje ve personel bilgileri'!$B$4=1511,(IF(E14&lt;&gt;0,4,IF(F14&lt;&gt;0,5,IF(G14&lt;&gt;0,IF(AND(J14&lt;&gt;0,K14&gt;=48),12,8),IF(H14&lt;&gt;0,IF(AND(J14&lt;&gt;0,K14&gt;=48),12,8),IF(I14&lt;&gt;0,14,0)))))),(IF(E14&lt;&gt;0,3,IF(F14&lt;&gt;0,4,IF(G14&lt;&gt;0,IF(AND(J14&lt;&gt;0,K14&gt;=48),10,6),IF(H14&lt;&gt;0,IF(AND(J14&lt;&gt;0,K14&gt;=48),10,6),IF(I14&lt;&gt;0,12,0))))))))</f>
        <v>0</v>
      </c>
      <c r="P14" s="389"/>
      <c r="Q14" s="385" t="str">
        <f>IF('proje ve personel bilgileri'!A16&lt;&gt;0,(M14*O14)," ")</f>
        <v xml:space="preserve"> </v>
      </c>
      <c r="R14" s="385"/>
      <c r="S14" s="385" t="str">
        <f>IF('proje ve personel bilgileri'!A16&lt;&gt;0,G011B!S12," ")</f>
        <v xml:space="preserve"> </v>
      </c>
      <c r="T14" s="378"/>
      <c r="U14" s="385" t="str">
        <f>IF('proje ve personel bilgileri'!A16&lt;&gt;0,MIN(Q14,S14)," ")</f>
        <v xml:space="preserve"> </v>
      </c>
      <c r="V14" s="386"/>
      <c r="Y14" s="61"/>
    </row>
    <row r="15" spans="1:25" ht="15.75" customHeight="1" x14ac:dyDescent="0.25">
      <c r="A15" s="23">
        <v>4</v>
      </c>
      <c r="B15" s="293" t="str">
        <f>IF('proje ve personel bilgileri'!A17&lt;&gt;0,('proje ve personel bilgileri'!A17)," ")</f>
        <v xml:space="preserve"> </v>
      </c>
      <c r="C15" s="293" t="str">
        <f>IF('proje ve personel bilgileri'!A17&lt;&gt;0,('proje ve personel bilgileri'!B17)," ")</f>
        <v xml:space="preserve"> </v>
      </c>
      <c r="D15" s="24"/>
      <c r="E15" s="25"/>
      <c r="F15" s="25"/>
      <c r="G15" s="25"/>
      <c r="H15" s="25"/>
      <c r="I15" s="25"/>
      <c r="J15" s="22"/>
      <c r="K15" s="387" t="str">
        <f>IF(J15&lt;&gt;0,DAYS360(J15,'proje ve personel bilgileri'!$B$8)/30," ")</f>
        <v xml:space="preserve"> </v>
      </c>
      <c r="L15" s="387"/>
      <c r="M15" s="385" t="str">
        <f>IF('proje ve personel bilgileri'!A17&lt;&gt;0,('proje ve personel bilgileri'!$B$11)," ")</f>
        <v xml:space="preserve"> </v>
      </c>
      <c r="N15" s="385"/>
      <c r="O15" s="388">
        <f>IF('proje ve personel bilgileri'!$B$4=1512,(IF(E15&lt;&gt;0,2,IF(F15&lt;&gt;0,2,IF(G15&lt;&gt;0,IF(AND(J15&lt;&gt;0,K15&gt;=48),4,3),IF(H15&lt;&gt;0,IF(AND(J15&lt;&gt;0,K15&gt;=48),4,3),IF(I15&lt;&gt;0,7,0)))))),IF('proje ve personel bilgileri'!$B$4=1511,(IF(E15&lt;&gt;0,4,IF(F15&lt;&gt;0,5,IF(G15&lt;&gt;0,IF(AND(J15&lt;&gt;0,K15&gt;=48),12,8),IF(H15&lt;&gt;0,IF(AND(J15&lt;&gt;0,K15&gt;=48),12,8),IF(I15&lt;&gt;0,14,0)))))),(IF(E15&lt;&gt;0,3,IF(F15&lt;&gt;0,4,IF(G15&lt;&gt;0,IF(AND(J15&lt;&gt;0,K15&gt;=48),10,6),IF(H15&lt;&gt;0,IF(AND(J15&lt;&gt;0,K15&gt;=48),10,6),IF(I15&lt;&gt;0,12,0))))))))</f>
        <v>0</v>
      </c>
      <c r="P15" s="389"/>
      <c r="Q15" s="385" t="str">
        <f>IF('proje ve personel bilgileri'!A17&lt;&gt;0,(M15*O15)," ")</f>
        <v xml:space="preserve"> </v>
      </c>
      <c r="R15" s="385"/>
      <c r="S15" s="385" t="str">
        <f>IF('proje ve personel bilgileri'!A17&lt;&gt;0,G011B!S13," ")</f>
        <v xml:space="preserve"> </v>
      </c>
      <c r="T15" s="378"/>
      <c r="U15" s="385" t="str">
        <f>IF('proje ve personel bilgileri'!A17&lt;&gt;0,MIN(Q15,S15)," ")</f>
        <v xml:space="preserve"> </v>
      </c>
      <c r="V15" s="386"/>
      <c r="Y15" s="61"/>
    </row>
    <row r="16" spans="1:25" ht="15.75" customHeight="1" x14ac:dyDescent="0.25">
      <c r="A16" s="23">
        <v>5</v>
      </c>
      <c r="B16" s="293" t="str">
        <f>IF('proje ve personel bilgileri'!A18&lt;&gt;0,('proje ve personel bilgileri'!A18)," ")</f>
        <v xml:space="preserve"> </v>
      </c>
      <c r="C16" s="293" t="str">
        <f>IF('proje ve personel bilgileri'!A18&lt;&gt;0,('proje ve personel bilgileri'!B18)," ")</f>
        <v xml:space="preserve"> </v>
      </c>
      <c r="D16" s="24"/>
      <c r="E16" s="25"/>
      <c r="F16" s="25"/>
      <c r="G16" s="25"/>
      <c r="H16" s="25"/>
      <c r="I16" s="25"/>
      <c r="J16" s="22"/>
      <c r="K16" s="387" t="str">
        <f>IF(J16&lt;&gt;0,DAYS360(J16,'proje ve personel bilgileri'!$B$8)/30," ")</f>
        <v xml:space="preserve"> </v>
      </c>
      <c r="L16" s="387"/>
      <c r="M16" s="385" t="str">
        <f>IF('proje ve personel bilgileri'!A18&lt;&gt;0,('proje ve personel bilgileri'!$B$11)," ")</f>
        <v xml:space="preserve"> </v>
      </c>
      <c r="N16" s="385"/>
      <c r="O16" s="388">
        <f>IF('proje ve personel bilgileri'!$B$4=1512,(IF(E16&lt;&gt;0,2,IF(F16&lt;&gt;0,2,IF(G16&lt;&gt;0,IF(AND(J16&lt;&gt;0,K16&gt;=48),4,3),IF(H16&lt;&gt;0,IF(AND(J16&lt;&gt;0,K16&gt;=48),4,3),IF(I16&lt;&gt;0,7,0)))))),IF('proje ve personel bilgileri'!$B$4=1511,(IF(E16&lt;&gt;0,4,IF(F16&lt;&gt;0,5,IF(G16&lt;&gt;0,IF(AND(J16&lt;&gt;0,K16&gt;=48),12,8),IF(H16&lt;&gt;0,IF(AND(J16&lt;&gt;0,K16&gt;=48),12,8),IF(I16&lt;&gt;0,14,0)))))),(IF(E16&lt;&gt;0,3,IF(F16&lt;&gt;0,4,IF(G16&lt;&gt;0,IF(AND(J16&lt;&gt;0,K16&gt;=48),10,6),IF(H16&lt;&gt;0,IF(AND(J16&lt;&gt;0,K16&gt;=48),10,6),IF(I16&lt;&gt;0,12,0))))))))</f>
        <v>0</v>
      </c>
      <c r="P16" s="389"/>
      <c r="Q16" s="385" t="str">
        <f>IF('proje ve personel bilgileri'!A18&lt;&gt;0,(M16*O16)," ")</f>
        <v xml:space="preserve"> </v>
      </c>
      <c r="R16" s="385"/>
      <c r="S16" s="385" t="str">
        <f>IF('proje ve personel bilgileri'!A18&lt;&gt;0,G011B!S14," ")</f>
        <v xml:space="preserve"> </v>
      </c>
      <c r="T16" s="378"/>
      <c r="U16" s="385" t="str">
        <f>IF('proje ve personel bilgileri'!A18&lt;&gt;0,MIN(Q16,S16)," ")</f>
        <v xml:space="preserve"> </v>
      </c>
      <c r="V16" s="386"/>
      <c r="Y16" s="61"/>
    </row>
    <row r="17" spans="1:25" ht="15.75" customHeight="1" x14ac:dyDescent="0.25">
      <c r="A17" s="23">
        <v>6</v>
      </c>
      <c r="B17" s="293" t="str">
        <f>IF('proje ve personel bilgileri'!A19&lt;&gt;0,('proje ve personel bilgileri'!A19)," ")</f>
        <v xml:space="preserve"> </v>
      </c>
      <c r="C17" s="293" t="str">
        <f>IF('proje ve personel bilgileri'!A19&lt;&gt;0,('proje ve personel bilgileri'!B19)," ")</f>
        <v xml:space="preserve"> </v>
      </c>
      <c r="D17" s="24"/>
      <c r="E17" s="25"/>
      <c r="F17" s="25"/>
      <c r="G17" s="25"/>
      <c r="H17" s="25"/>
      <c r="I17" s="25"/>
      <c r="J17" s="22"/>
      <c r="K17" s="387" t="str">
        <f>IF(J17&lt;&gt;0,DAYS360(J17,'proje ve personel bilgileri'!$B$8)/30," ")</f>
        <v xml:space="preserve"> </v>
      </c>
      <c r="L17" s="387"/>
      <c r="M17" s="385" t="str">
        <f>IF('proje ve personel bilgileri'!A19&lt;&gt;0,('proje ve personel bilgileri'!$B$11)," ")</f>
        <v xml:space="preserve"> </v>
      </c>
      <c r="N17" s="385"/>
      <c r="O17" s="388">
        <f>IF('proje ve personel bilgileri'!$B$4=1512,(IF(E17&lt;&gt;0,2,IF(F17&lt;&gt;0,2,IF(G17&lt;&gt;0,IF(AND(J17&lt;&gt;0,K17&gt;=48),4,3),IF(H17&lt;&gt;0,IF(AND(J17&lt;&gt;0,K17&gt;=48),4,3),IF(I17&lt;&gt;0,7,0)))))),IF('proje ve personel bilgileri'!$B$4=1511,(IF(E17&lt;&gt;0,4,IF(F17&lt;&gt;0,5,IF(G17&lt;&gt;0,IF(AND(J17&lt;&gt;0,K17&gt;=48),12,8),IF(H17&lt;&gt;0,IF(AND(J17&lt;&gt;0,K17&gt;=48),12,8),IF(I17&lt;&gt;0,14,0)))))),(IF(E17&lt;&gt;0,3,IF(F17&lt;&gt;0,4,IF(G17&lt;&gt;0,IF(AND(J17&lt;&gt;0,K17&gt;=48),10,6),IF(H17&lt;&gt;0,IF(AND(J17&lt;&gt;0,K17&gt;=48),10,6),IF(I17&lt;&gt;0,12,0))))))))</f>
        <v>0</v>
      </c>
      <c r="P17" s="389"/>
      <c r="Q17" s="385" t="str">
        <f>IF('proje ve personel bilgileri'!A19&lt;&gt;0,(M17*O17)," ")</f>
        <v xml:space="preserve"> </v>
      </c>
      <c r="R17" s="385"/>
      <c r="S17" s="385" t="str">
        <f>IF('proje ve personel bilgileri'!A19&lt;&gt;0,G011B!S15," ")</f>
        <v xml:space="preserve"> </v>
      </c>
      <c r="T17" s="378"/>
      <c r="U17" s="385" t="str">
        <f>IF('proje ve personel bilgileri'!A19&lt;&gt;0,MIN(Q17,S17)," ")</f>
        <v xml:space="preserve"> </v>
      </c>
      <c r="V17" s="386"/>
      <c r="Y17" s="61"/>
    </row>
    <row r="18" spans="1:25" ht="15.75" customHeight="1" x14ac:dyDescent="0.25">
      <c r="A18" s="23">
        <v>7</v>
      </c>
      <c r="B18" s="293" t="str">
        <f>IF('proje ve personel bilgileri'!A20&lt;&gt;0,('proje ve personel bilgileri'!A20)," ")</f>
        <v xml:space="preserve"> </v>
      </c>
      <c r="C18" s="293" t="str">
        <f>IF('proje ve personel bilgileri'!A20&lt;&gt;0,('proje ve personel bilgileri'!B20)," ")</f>
        <v xml:space="preserve"> </v>
      </c>
      <c r="D18" s="24"/>
      <c r="E18" s="25"/>
      <c r="F18" s="25"/>
      <c r="G18" s="25"/>
      <c r="H18" s="25"/>
      <c r="I18" s="25"/>
      <c r="J18" s="22"/>
      <c r="K18" s="387" t="str">
        <f>IF(J18&lt;&gt;0,DAYS360(J18,'proje ve personel bilgileri'!$B$8)/30," ")</f>
        <v xml:space="preserve"> </v>
      </c>
      <c r="L18" s="387"/>
      <c r="M18" s="385" t="str">
        <f>IF('proje ve personel bilgileri'!A20&lt;&gt;0,('proje ve personel bilgileri'!$B$11)," ")</f>
        <v xml:space="preserve"> </v>
      </c>
      <c r="N18" s="385"/>
      <c r="O18" s="388">
        <f>IF('proje ve personel bilgileri'!$B$4=1512,(IF(E18&lt;&gt;0,2,IF(F18&lt;&gt;0,2,IF(G18&lt;&gt;0,IF(AND(J18&lt;&gt;0,K18&gt;=48),4,3),IF(H18&lt;&gt;0,IF(AND(J18&lt;&gt;0,K18&gt;=48),4,3),IF(I18&lt;&gt;0,7,0)))))),IF('proje ve personel bilgileri'!$B$4=1511,(IF(E18&lt;&gt;0,4,IF(F18&lt;&gt;0,5,IF(G18&lt;&gt;0,IF(AND(J18&lt;&gt;0,K18&gt;=48),12,8),IF(H18&lt;&gt;0,IF(AND(J18&lt;&gt;0,K18&gt;=48),12,8),IF(I18&lt;&gt;0,14,0)))))),(IF(E18&lt;&gt;0,3,IF(F18&lt;&gt;0,4,IF(G18&lt;&gt;0,IF(AND(J18&lt;&gt;0,K18&gt;=48),10,6),IF(H18&lt;&gt;0,IF(AND(J18&lt;&gt;0,K18&gt;=48),10,6),IF(I18&lt;&gt;0,12,0))))))))</f>
        <v>0</v>
      </c>
      <c r="P18" s="389"/>
      <c r="Q18" s="385" t="str">
        <f>IF('proje ve personel bilgileri'!A20&lt;&gt;0,(M18*O18)," ")</f>
        <v xml:space="preserve"> </v>
      </c>
      <c r="R18" s="385"/>
      <c r="S18" s="385" t="str">
        <f>IF('proje ve personel bilgileri'!A20&lt;&gt;0,G011B!S16," ")</f>
        <v xml:space="preserve"> </v>
      </c>
      <c r="T18" s="378"/>
      <c r="U18" s="385" t="str">
        <f>IF('proje ve personel bilgileri'!A20&lt;&gt;0,MIN(Q18,S18)," ")</f>
        <v xml:space="preserve"> </v>
      </c>
      <c r="V18" s="386"/>
      <c r="Y18" s="61"/>
    </row>
    <row r="19" spans="1:25" ht="15.75" customHeight="1" x14ac:dyDescent="0.25">
      <c r="A19" s="23">
        <v>8</v>
      </c>
      <c r="B19" s="293" t="str">
        <f>IF('proje ve personel bilgileri'!A21&lt;&gt;0,('proje ve personel bilgileri'!A21)," ")</f>
        <v xml:space="preserve"> </v>
      </c>
      <c r="C19" s="293" t="str">
        <f>IF('proje ve personel bilgileri'!A21&lt;&gt;0,('proje ve personel bilgileri'!B21)," ")</f>
        <v xml:space="preserve"> </v>
      </c>
      <c r="D19" s="24"/>
      <c r="E19" s="25"/>
      <c r="F19" s="25"/>
      <c r="G19" s="25"/>
      <c r="H19" s="25"/>
      <c r="I19" s="25"/>
      <c r="J19" s="22"/>
      <c r="K19" s="387" t="str">
        <f>IF(J19&lt;&gt;0,DAYS360(J19,'proje ve personel bilgileri'!$B$8)/30," ")</f>
        <v xml:space="preserve"> </v>
      </c>
      <c r="L19" s="387"/>
      <c r="M19" s="385" t="str">
        <f>IF('proje ve personel bilgileri'!A21&lt;&gt;0,('proje ve personel bilgileri'!$B$11)," ")</f>
        <v xml:space="preserve"> </v>
      </c>
      <c r="N19" s="385"/>
      <c r="O19" s="388">
        <f>IF('proje ve personel bilgileri'!$B$4=1512,(IF(E19&lt;&gt;0,2,IF(F19&lt;&gt;0,2,IF(G19&lt;&gt;0,IF(AND(J19&lt;&gt;0,K19&gt;=48),4,3),IF(H19&lt;&gt;0,IF(AND(J19&lt;&gt;0,K19&gt;=48),4,3),IF(I19&lt;&gt;0,7,0)))))),IF('proje ve personel bilgileri'!$B$4=1511,(IF(E19&lt;&gt;0,4,IF(F19&lt;&gt;0,5,IF(G19&lt;&gt;0,IF(AND(J19&lt;&gt;0,K19&gt;=48),12,8),IF(H19&lt;&gt;0,IF(AND(J19&lt;&gt;0,K19&gt;=48),12,8),IF(I19&lt;&gt;0,14,0)))))),(IF(E19&lt;&gt;0,3,IF(F19&lt;&gt;0,4,IF(G19&lt;&gt;0,IF(AND(J19&lt;&gt;0,K19&gt;=48),10,6),IF(H19&lt;&gt;0,IF(AND(J19&lt;&gt;0,K19&gt;=48),10,6),IF(I19&lt;&gt;0,12,0))))))))</f>
        <v>0</v>
      </c>
      <c r="P19" s="389"/>
      <c r="Q19" s="385" t="str">
        <f>IF('proje ve personel bilgileri'!A21&lt;&gt;0,(M19*O19)," ")</f>
        <v xml:space="preserve"> </v>
      </c>
      <c r="R19" s="385"/>
      <c r="S19" s="385" t="str">
        <f>IF('proje ve personel bilgileri'!A21&lt;&gt;0,G011B!S17," ")</f>
        <v xml:space="preserve"> </v>
      </c>
      <c r="T19" s="378"/>
      <c r="U19" s="385" t="str">
        <f>IF('proje ve personel bilgileri'!A21&lt;&gt;0,MIN(Q19,S19)," ")</f>
        <v xml:space="preserve"> </v>
      </c>
      <c r="V19" s="386"/>
      <c r="Y19" s="61"/>
    </row>
    <row r="20" spans="1:25" ht="15.75" customHeight="1" x14ac:dyDescent="0.25">
      <c r="A20" s="23">
        <v>9</v>
      </c>
      <c r="B20" s="293" t="str">
        <f>IF('proje ve personel bilgileri'!A22&lt;&gt;0,('proje ve personel bilgileri'!A22)," ")</f>
        <v xml:space="preserve"> </v>
      </c>
      <c r="C20" s="293" t="str">
        <f>IF('proje ve personel bilgileri'!A22&lt;&gt;0,('proje ve personel bilgileri'!B22)," ")</f>
        <v xml:space="preserve"> </v>
      </c>
      <c r="D20" s="24"/>
      <c r="E20" s="25"/>
      <c r="F20" s="25"/>
      <c r="G20" s="25"/>
      <c r="H20" s="25"/>
      <c r="I20" s="25"/>
      <c r="J20" s="22"/>
      <c r="K20" s="387" t="str">
        <f>IF(J20&lt;&gt;0,DAYS360(J20,'proje ve personel bilgileri'!$B$8)/30," ")</f>
        <v xml:space="preserve"> </v>
      </c>
      <c r="L20" s="387"/>
      <c r="M20" s="385" t="str">
        <f>IF('proje ve personel bilgileri'!A22&lt;&gt;0,('proje ve personel bilgileri'!$B$11)," ")</f>
        <v xml:space="preserve"> </v>
      </c>
      <c r="N20" s="385"/>
      <c r="O20" s="388">
        <f>IF('proje ve personel bilgileri'!$B$4=1512,(IF(E20&lt;&gt;0,2,IF(F20&lt;&gt;0,2,IF(G20&lt;&gt;0,IF(AND(J20&lt;&gt;0,K20&gt;=48),4,3),IF(H20&lt;&gt;0,IF(AND(J20&lt;&gt;0,K20&gt;=48),4,3),IF(I20&lt;&gt;0,7,0)))))),IF('proje ve personel bilgileri'!$B$4=1511,(IF(E20&lt;&gt;0,4,IF(F20&lt;&gt;0,5,IF(G20&lt;&gt;0,IF(AND(J20&lt;&gt;0,K20&gt;=48),12,8),IF(H20&lt;&gt;0,IF(AND(J20&lt;&gt;0,K20&gt;=48),12,8),IF(I20&lt;&gt;0,14,0)))))),(IF(E20&lt;&gt;0,3,IF(F20&lt;&gt;0,4,IF(G20&lt;&gt;0,IF(AND(J20&lt;&gt;0,K20&gt;=48),10,6),IF(H20&lt;&gt;0,IF(AND(J20&lt;&gt;0,K20&gt;=48),10,6),IF(I20&lt;&gt;0,12,0))))))))</f>
        <v>0</v>
      </c>
      <c r="P20" s="389"/>
      <c r="Q20" s="385" t="str">
        <f>IF('proje ve personel bilgileri'!A22&lt;&gt;0,(M20*O20)," ")</f>
        <v xml:space="preserve"> </v>
      </c>
      <c r="R20" s="385"/>
      <c r="S20" s="385" t="str">
        <f>IF('proje ve personel bilgileri'!A22&lt;&gt;0,G011B!S18," ")</f>
        <v xml:space="preserve"> </v>
      </c>
      <c r="T20" s="378"/>
      <c r="U20" s="385" t="str">
        <f>IF('proje ve personel bilgileri'!A22&lt;&gt;0,MIN(Q20,S20)," ")</f>
        <v xml:space="preserve"> </v>
      </c>
      <c r="V20" s="386"/>
      <c r="Y20" s="61"/>
    </row>
    <row r="21" spans="1:25" ht="15.75" customHeight="1" x14ac:dyDescent="0.25">
      <c r="A21" s="23">
        <v>10</v>
      </c>
      <c r="B21" s="293" t="str">
        <f>IF('proje ve personel bilgileri'!A23&lt;&gt;0,('proje ve personel bilgileri'!A23)," ")</f>
        <v xml:space="preserve"> </v>
      </c>
      <c r="C21" s="293" t="str">
        <f>IF('proje ve personel bilgileri'!A23&lt;&gt;0,('proje ve personel bilgileri'!B23)," ")</f>
        <v xml:space="preserve"> </v>
      </c>
      <c r="D21" s="24"/>
      <c r="E21" s="25"/>
      <c r="F21" s="25"/>
      <c r="G21" s="25"/>
      <c r="H21" s="25"/>
      <c r="I21" s="25"/>
      <c r="J21" s="22"/>
      <c r="K21" s="387" t="str">
        <f>IF(J21&lt;&gt;0,DAYS360(J21,'proje ve personel bilgileri'!$B$8)/30," ")</f>
        <v xml:space="preserve"> </v>
      </c>
      <c r="L21" s="387"/>
      <c r="M21" s="385" t="str">
        <f>IF('proje ve personel bilgileri'!A23&lt;&gt;0,('proje ve personel bilgileri'!$B$11)," ")</f>
        <v xml:space="preserve"> </v>
      </c>
      <c r="N21" s="385"/>
      <c r="O21" s="388">
        <f>IF('proje ve personel bilgileri'!$B$4=1512,(IF(E21&lt;&gt;0,2,IF(F21&lt;&gt;0,2,IF(G21&lt;&gt;0,IF(AND(J21&lt;&gt;0,K21&gt;=48),4,3),IF(H21&lt;&gt;0,IF(AND(J21&lt;&gt;0,K21&gt;=48),4,3),IF(I21&lt;&gt;0,7,0)))))),IF('proje ve personel bilgileri'!$B$4=1511,(IF(E21&lt;&gt;0,4,IF(F21&lt;&gt;0,5,IF(G21&lt;&gt;0,IF(AND(J21&lt;&gt;0,K21&gt;=48),12,8),IF(H21&lt;&gt;0,IF(AND(J21&lt;&gt;0,K21&gt;=48),12,8),IF(I21&lt;&gt;0,14,0)))))),(IF(E21&lt;&gt;0,3,IF(F21&lt;&gt;0,4,IF(G21&lt;&gt;0,IF(AND(J21&lt;&gt;0,K21&gt;=48),10,6),IF(H21&lt;&gt;0,IF(AND(J21&lt;&gt;0,K21&gt;=48),10,6),IF(I21&lt;&gt;0,12,0))))))))</f>
        <v>0</v>
      </c>
      <c r="P21" s="389"/>
      <c r="Q21" s="385" t="str">
        <f>IF('proje ve personel bilgileri'!A23&lt;&gt;0,(M21*O21)," ")</f>
        <v xml:space="preserve"> </v>
      </c>
      <c r="R21" s="385"/>
      <c r="S21" s="385" t="str">
        <f>IF('proje ve personel bilgileri'!A23&lt;&gt;0,G011B!S19," ")</f>
        <v xml:space="preserve"> </v>
      </c>
      <c r="T21" s="378"/>
      <c r="U21" s="385" t="str">
        <f>IF('proje ve personel bilgileri'!A23&lt;&gt;0,MIN(Q21,S21)," ")</f>
        <v xml:space="preserve"> </v>
      </c>
      <c r="V21" s="386"/>
      <c r="Y21" s="61"/>
    </row>
    <row r="22" spans="1:25" ht="15.75" customHeight="1" x14ac:dyDescent="0.25">
      <c r="A22" s="23">
        <v>11</v>
      </c>
      <c r="B22" s="293" t="str">
        <f>IF('proje ve personel bilgileri'!A24&lt;&gt;0,('proje ve personel bilgileri'!A24)," ")</f>
        <v xml:space="preserve"> </v>
      </c>
      <c r="C22" s="293" t="str">
        <f>IF('proje ve personel bilgileri'!A24&lt;&gt;0,('proje ve personel bilgileri'!B24)," ")</f>
        <v xml:space="preserve"> </v>
      </c>
      <c r="D22" s="24"/>
      <c r="E22" s="25"/>
      <c r="F22" s="25"/>
      <c r="G22" s="25"/>
      <c r="H22" s="25"/>
      <c r="I22" s="25"/>
      <c r="J22" s="22"/>
      <c r="K22" s="387" t="str">
        <f>IF(J22&lt;&gt;0,DAYS360(J22,'proje ve personel bilgileri'!$B$8)/30," ")</f>
        <v xml:space="preserve"> </v>
      </c>
      <c r="L22" s="387"/>
      <c r="M22" s="385" t="str">
        <f>IF('proje ve personel bilgileri'!A24&lt;&gt;0,('proje ve personel bilgileri'!$B$11)," ")</f>
        <v xml:space="preserve"> </v>
      </c>
      <c r="N22" s="385"/>
      <c r="O22" s="388">
        <f>IF('proje ve personel bilgileri'!$B$4=1512,(IF(E22&lt;&gt;0,2,IF(F22&lt;&gt;0,2,IF(G22&lt;&gt;0,IF(AND(J22&lt;&gt;0,K22&gt;=48),4,3),IF(H22&lt;&gt;0,IF(AND(J22&lt;&gt;0,K22&gt;=48),4,3),IF(I22&lt;&gt;0,7,0)))))),IF('proje ve personel bilgileri'!$B$4=1511,(IF(E22&lt;&gt;0,4,IF(F22&lt;&gt;0,5,IF(G22&lt;&gt;0,IF(AND(J22&lt;&gt;0,K22&gt;=48),12,8),IF(H22&lt;&gt;0,IF(AND(J22&lt;&gt;0,K22&gt;=48),12,8),IF(I22&lt;&gt;0,14,0)))))),(IF(E22&lt;&gt;0,3,IF(F22&lt;&gt;0,4,IF(G22&lt;&gt;0,IF(AND(J22&lt;&gt;0,K22&gt;=48),10,6),IF(H22&lt;&gt;0,IF(AND(J22&lt;&gt;0,K22&gt;=48),10,6),IF(I22&lt;&gt;0,12,0))))))))</f>
        <v>0</v>
      </c>
      <c r="P22" s="389"/>
      <c r="Q22" s="385" t="str">
        <f>IF('proje ve personel bilgileri'!A24&lt;&gt;0,(M22*O22)," ")</f>
        <v xml:space="preserve"> </v>
      </c>
      <c r="R22" s="385"/>
      <c r="S22" s="385" t="str">
        <f>IF('proje ve personel bilgileri'!A24&lt;&gt;0,G011B!S20," ")</f>
        <v xml:space="preserve"> </v>
      </c>
      <c r="T22" s="378"/>
      <c r="U22" s="385" t="str">
        <f>IF('proje ve personel bilgileri'!A24&lt;&gt;0,MIN(Q22,S22)," ")</f>
        <v xml:space="preserve"> </v>
      </c>
      <c r="V22" s="386"/>
      <c r="Y22" s="61"/>
    </row>
    <row r="23" spans="1:25" ht="15.75" customHeight="1" x14ac:dyDescent="0.25">
      <c r="A23" s="23">
        <v>12</v>
      </c>
      <c r="B23" s="293" t="str">
        <f>IF('proje ve personel bilgileri'!A25&lt;&gt;0,('proje ve personel bilgileri'!A25)," ")</f>
        <v xml:space="preserve"> </v>
      </c>
      <c r="C23" s="293" t="str">
        <f>IF('proje ve personel bilgileri'!A25&lt;&gt;0,('proje ve personel bilgileri'!B25)," ")</f>
        <v xml:space="preserve"> </v>
      </c>
      <c r="D23" s="24"/>
      <c r="E23" s="25"/>
      <c r="F23" s="25"/>
      <c r="G23" s="25"/>
      <c r="H23" s="25"/>
      <c r="I23" s="25"/>
      <c r="J23" s="26"/>
      <c r="K23" s="387" t="str">
        <f>IF(J23&lt;&gt;0,DAYS360(J23,'proje ve personel bilgileri'!$B$8)/30," ")</f>
        <v xml:space="preserve"> </v>
      </c>
      <c r="L23" s="387"/>
      <c r="M23" s="385" t="str">
        <f>IF('proje ve personel bilgileri'!A25&lt;&gt;0,('proje ve personel bilgileri'!$B$11)," ")</f>
        <v xml:space="preserve"> </v>
      </c>
      <c r="N23" s="385"/>
      <c r="O23" s="388">
        <f>IF('proje ve personel bilgileri'!$B$4=1512,(IF(E23&lt;&gt;0,2,IF(F23&lt;&gt;0,2,IF(G23&lt;&gt;0,IF(AND(J23&lt;&gt;0,K23&gt;=48),4,3),IF(H23&lt;&gt;0,IF(AND(J23&lt;&gt;0,K23&gt;=48),4,3),IF(I23&lt;&gt;0,7,0)))))),IF('proje ve personel bilgileri'!$B$4=1511,(IF(E23&lt;&gt;0,4,IF(F23&lt;&gt;0,5,IF(G23&lt;&gt;0,IF(AND(J23&lt;&gt;0,K23&gt;=48),12,8),IF(H23&lt;&gt;0,IF(AND(J23&lt;&gt;0,K23&gt;=48),12,8),IF(I23&lt;&gt;0,14,0)))))),(IF(E23&lt;&gt;0,3,IF(F23&lt;&gt;0,4,IF(G23&lt;&gt;0,IF(AND(J23&lt;&gt;0,K23&gt;=48),10,6),IF(H23&lt;&gt;0,IF(AND(J23&lt;&gt;0,K23&gt;=48),10,6),IF(I23&lt;&gt;0,12,0))))))))</f>
        <v>0</v>
      </c>
      <c r="P23" s="389"/>
      <c r="Q23" s="385" t="str">
        <f>IF('proje ve personel bilgileri'!A25&lt;&gt;0,(M23*O23)," ")</f>
        <v xml:space="preserve"> </v>
      </c>
      <c r="R23" s="385"/>
      <c r="S23" s="385" t="str">
        <f>IF('proje ve personel bilgileri'!A25&lt;&gt;0,G011B!S21," ")</f>
        <v xml:space="preserve"> </v>
      </c>
      <c r="T23" s="378"/>
      <c r="U23" s="385" t="str">
        <f>IF('proje ve personel bilgileri'!A25&lt;&gt;0,MIN(Q23,S23)," ")</f>
        <v xml:space="preserve"> </v>
      </c>
      <c r="V23" s="386"/>
      <c r="Y23" s="61"/>
    </row>
    <row r="24" spans="1:25" ht="15.75" customHeight="1" x14ac:dyDescent="0.25">
      <c r="A24" s="23">
        <v>13</v>
      </c>
      <c r="B24" s="293" t="str">
        <f>IF('proje ve personel bilgileri'!A26&lt;&gt;0,('proje ve personel bilgileri'!A26)," ")</f>
        <v xml:space="preserve"> </v>
      </c>
      <c r="C24" s="293" t="str">
        <f>IF('proje ve personel bilgileri'!A26&lt;&gt;0,('proje ve personel bilgileri'!B26)," ")</f>
        <v xml:space="preserve"> </v>
      </c>
      <c r="D24" s="24"/>
      <c r="E24" s="25"/>
      <c r="F24" s="25"/>
      <c r="G24" s="25"/>
      <c r="H24" s="25"/>
      <c r="I24" s="25"/>
      <c r="J24" s="26"/>
      <c r="K24" s="387" t="str">
        <f>IF(J24&lt;&gt;0,DAYS360(J24,'proje ve personel bilgileri'!$B$8)/30," ")</f>
        <v xml:space="preserve"> </v>
      </c>
      <c r="L24" s="387"/>
      <c r="M24" s="385" t="str">
        <f>IF('proje ve personel bilgileri'!A26&lt;&gt;0,('proje ve personel bilgileri'!$B$11)," ")</f>
        <v xml:space="preserve"> </v>
      </c>
      <c r="N24" s="385"/>
      <c r="O24" s="388">
        <f>IF('proje ve personel bilgileri'!$B$4=1512,(IF(E24&lt;&gt;0,2,IF(F24&lt;&gt;0,2,IF(G24&lt;&gt;0,IF(AND(J24&lt;&gt;0,K24&gt;=48),4,3),IF(H24&lt;&gt;0,IF(AND(J24&lt;&gt;0,K24&gt;=48),4,3),IF(I24&lt;&gt;0,7,0)))))),IF('proje ve personel bilgileri'!$B$4=1511,(IF(E24&lt;&gt;0,4,IF(F24&lt;&gt;0,5,IF(G24&lt;&gt;0,IF(AND(J24&lt;&gt;0,K24&gt;=48),12,8),IF(H24&lt;&gt;0,IF(AND(J24&lt;&gt;0,K24&gt;=48),12,8),IF(I24&lt;&gt;0,14,0)))))),(IF(E24&lt;&gt;0,3,IF(F24&lt;&gt;0,4,IF(G24&lt;&gt;0,IF(AND(J24&lt;&gt;0,K24&gt;=48),10,6),IF(H24&lt;&gt;0,IF(AND(J24&lt;&gt;0,K24&gt;=48),10,6),IF(I24&lt;&gt;0,12,0))))))))</f>
        <v>0</v>
      </c>
      <c r="P24" s="389"/>
      <c r="Q24" s="385" t="str">
        <f>IF('proje ve personel bilgileri'!A26&lt;&gt;0,(M24*O24)," ")</f>
        <v xml:space="preserve"> </v>
      </c>
      <c r="R24" s="385"/>
      <c r="S24" s="385" t="str">
        <f>IF('proje ve personel bilgileri'!A26&lt;&gt;0,G011B!S22," ")</f>
        <v xml:space="preserve"> </v>
      </c>
      <c r="T24" s="378"/>
      <c r="U24" s="385" t="str">
        <f>IF('proje ve personel bilgileri'!A26&lt;&gt;0,MIN(Q24,S24)," ")</f>
        <v xml:space="preserve"> </v>
      </c>
      <c r="V24" s="386"/>
      <c r="Y24" s="61"/>
    </row>
    <row r="25" spans="1:25" ht="15.75" customHeight="1" x14ac:dyDescent="0.25">
      <c r="A25" s="23">
        <v>14</v>
      </c>
      <c r="B25" s="293" t="str">
        <f>IF('proje ve personel bilgileri'!A27&lt;&gt;0,('proje ve personel bilgileri'!A27)," ")</f>
        <v xml:space="preserve"> </v>
      </c>
      <c r="C25" s="293" t="str">
        <f>IF('proje ve personel bilgileri'!A27&lt;&gt;0,('proje ve personel bilgileri'!B27)," ")</f>
        <v xml:space="preserve"> </v>
      </c>
      <c r="D25" s="24"/>
      <c r="E25" s="25"/>
      <c r="F25" s="25"/>
      <c r="G25" s="25"/>
      <c r="H25" s="25"/>
      <c r="I25" s="25"/>
      <c r="J25" s="26"/>
      <c r="K25" s="387" t="str">
        <f>IF(J25&lt;&gt;0,DAYS360(J25,'proje ve personel bilgileri'!$B$8)/30," ")</f>
        <v xml:space="preserve"> </v>
      </c>
      <c r="L25" s="387"/>
      <c r="M25" s="385" t="str">
        <f>IF('proje ve personel bilgileri'!A27&lt;&gt;0,('proje ve personel bilgileri'!$B$11)," ")</f>
        <v xml:space="preserve"> </v>
      </c>
      <c r="N25" s="385"/>
      <c r="O25" s="388">
        <f>IF('proje ve personel bilgileri'!$B$4=1512,(IF(E25&lt;&gt;0,2,IF(F25&lt;&gt;0,2,IF(G25&lt;&gt;0,IF(AND(J25&lt;&gt;0,K25&gt;=48),4,3),IF(H25&lt;&gt;0,IF(AND(J25&lt;&gt;0,K25&gt;=48),4,3),IF(I25&lt;&gt;0,7,0)))))),IF('proje ve personel bilgileri'!$B$4=1511,(IF(E25&lt;&gt;0,4,IF(F25&lt;&gt;0,5,IF(G25&lt;&gt;0,IF(AND(J25&lt;&gt;0,K25&gt;=48),12,8),IF(H25&lt;&gt;0,IF(AND(J25&lt;&gt;0,K25&gt;=48),12,8),IF(I25&lt;&gt;0,14,0)))))),(IF(E25&lt;&gt;0,3,IF(F25&lt;&gt;0,4,IF(G25&lt;&gt;0,IF(AND(J25&lt;&gt;0,K25&gt;=48),10,6),IF(H25&lt;&gt;0,IF(AND(J25&lt;&gt;0,K25&gt;=48),10,6),IF(I25&lt;&gt;0,12,0))))))))</f>
        <v>0</v>
      </c>
      <c r="P25" s="389"/>
      <c r="Q25" s="385" t="str">
        <f>IF('proje ve personel bilgileri'!A27&lt;&gt;0,(M25*O25)," ")</f>
        <v xml:space="preserve"> </v>
      </c>
      <c r="R25" s="385"/>
      <c r="S25" s="385" t="str">
        <f>IF('proje ve personel bilgileri'!A27&lt;&gt;0,G011B!S23," ")</f>
        <v xml:space="preserve"> </v>
      </c>
      <c r="T25" s="378"/>
      <c r="U25" s="385" t="str">
        <f>IF('proje ve personel bilgileri'!A27&lt;&gt;0,MIN(Q25,S25)," ")</f>
        <v xml:space="preserve"> </v>
      </c>
      <c r="V25" s="386"/>
      <c r="Y25" s="61"/>
    </row>
    <row r="26" spans="1:25" ht="15.75" customHeight="1" x14ac:dyDescent="0.25">
      <c r="A26" s="23">
        <v>15</v>
      </c>
      <c r="B26" s="293" t="str">
        <f>IF('proje ve personel bilgileri'!A28&lt;&gt;0,('proje ve personel bilgileri'!A28)," ")</f>
        <v xml:space="preserve"> </v>
      </c>
      <c r="C26" s="293" t="str">
        <f>IF('proje ve personel bilgileri'!A28&lt;&gt;0,('proje ve personel bilgileri'!B28)," ")</f>
        <v xml:space="preserve"> </v>
      </c>
      <c r="D26" s="24"/>
      <c r="E26" s="25"/>
      <c r="F26" s="25"/>
      <c r="G26" s="25"/>
      <c r="H26" s="25"/>
      <c r="I26" s="25"/>
      <c r="J26" s="26"/>
      <c r="K26" s="387" t="str">
        <f>IF(J26&lt;&gt;0,DAYS360(J26,'proje ve personel bilgileri'!$B$8)/30," ")</f>
        <v xml:space="preserve"> </v>
      </c>
      <c r="L26" s="387"/>
      <c r="M26" s="385" t="str">
        <f>IF('proje ve personel bilgileri'!A28&lt;&gt;0,('proje ve personel bilgileri'!$B$11)," ")</f>
        <v xml:space="preserve"> </v>
      </c>
      <c r="N26" s="385"/>
      <c r="O26" s="388">
        <f>IF('proje ve personel bilgileri'!$B$4=1512,(IF(E26&lt;&gt;0,2,IF(F26&lt;&gt;0,2,IF(G26&lt;&gt;0,IF(AND(J26&lt;&gt;0,K26&gt;=48),4,3),IF(H26&lt;&gt;0,IF(AND(J26&lt;&gt;0,K26&gt;=48),4,3),IF(I26&lt;&gt;0,7,0)))))),IF('proje ve personel bilgileri'!$B$4=1511,(IF(E26&lt;&gt;0,4,IF(F26&lt;&gt;0,5,IF(G26&lt;&gt;0,IF(AND(J26&lt;&gt;0,K26&gt;=48),12,8),IF(H26&lt;&gt;0,IF(AND(J26&lt;&gt;0,K26&gt;=48),12,8),IF(I26&lt;&gt;0,14,0)))))),(IF(E26&lt;&gt;0,3,IF(F26&lt;&gt;0,4,IF(G26&lt;&gt;0,IF(AND(J26&lt;&gt;0,K26&gt;=48),10,6),IF(H26&lt;&gt;0,IF(AND(J26&lt;&gt;0,K26&gt;=48),10,6),IF(I26&lt;&gt;0,12,0))))))))</f>
        <v>0</v>
      </c>
      <c r="P26" s="389"/>
      <c r="Q26" s="385" t="str">
        <f>IF('proje ve personel bilgileri'!A28&lt;&gt;0,(M26*O26)," ")</f>
        <v xml:space="preserve"> </v>
      </c>
      <c r="R26" s="385"/>
      <c r="S26" s="385" t="str">
        <f>IF('proje ve personel bilgileri'!A28&lt;&gt;0,G011B!S24," ")</f>
        <v xml:space="preserve"> </v>
      </c>
      <c r="T26" s="378"/>
      <c r="U26" s="385" t="str">
        <f>IF('proje ve personel bilgileri'!A28&lt;&gt;0,MIN(Q26,S26)," ")</f>
        <v xml:space="preserve"> </v>
      </c>
      <c r="V26" s="386"/>
      <c r="Y26" s="61"/>
    </row>
    <row r="27" spans="1:25" ht="15.75" customHeight="1" x14ac:dyDescent="0.25">
      <c r="A27" s="23">
        <v>16</v>
      </c>
      <c r="B27" s="293" t="str">
        <f>IF('proje ve personel bilgileri'!A29&lt;&gt;0,('proje ve personel bilgileri'!A29)," ")</f>
        <v xml:space="preserve"> </v>
      </c>
      <c r="C27" s="293" t="str">
        <f>IF('proje ve personel bilgileri'!A29&lt;&gt;0,('proje ve personel bilgileri'!B29)," ")</f>
        <v xml:space="preserve"> </v>
      </c>
      <c r="D27" s="24"/>
      <c r="E27" s="25"/>
      <c r="F27" s="25"/>
      <c r="G27" s="25"/>
      <c r="H27" s="25"/>
      <c r="I27" s="25"/>
      <c r="J27" s="26"/>
      <c r="K27" s="387" t="str">
        <f>IF(J27&lt;&gt;0,DAYS360(J27,'proje ve personel bilgileri'!$B$8)/30," ")</f>
        <v xml:space="preserve"> </v>
      </c>
      <c r="L27" s="387"/>
      <c r="M27" s="385" t="str">
        <f>IF('proje ve personel bilgileri'!A29&lt;&gt;0,('proje ve personel bilgileri'!$B$11)," ")</f>
        <v xml:space="preserve"> </v>
      </c>
      <c r="N27" s="385"/>
      <c r="O27" s="388">
        <f>IF('proje ve personel bilgileri'!$B$4=1512,(IF(E27&lt;&gt;0,2,IF(F27&lt;&gt;0,2,IF(G27&lt;&gt;0,IF(AND(J27&lt;&gt;0,K27&gt;=48),4,3),IF(H27&lt;&gt;0,IF(AND(J27&lt;&gt;0,K27&gt;=48),4,3),IF(I27&lt;&gt;0,7,0)))))),IF('proje ve personel bilgileri'!$B$4=1511,(IF(E27&lt;&gt;0,4,IF(F27&lt;&gt;0,5,IF(G27&lt;&gt;0,IF(AND(J27&lt;&gt;0,K27&gt;=48),12,8),IF(H27&lt;&gt;0,IF(AND(J27&lt;&gt;0,K27&gt;=48),12,8),IF(I27&lt;&gt;0,14,0)))))),(IF(E27&lt;&gt;0,3,IF(F27&lt;&gt;0,4,IF(G27&lt;&gt;0,IF(AND(J27&lt;&gt;0,K27&gt;=48),10,6),IF(H27&lt;&gt;0,IF(AND(J27&lt;&gt;0,K27&gt;=48),10,6),IF(I27&lt;&gt;0,12,0))))))))</f>
        <v>0</v>
      </c>
      <c r="P27" s="389"/>
      <c r="Q27" s="385" t="str">
        <f>IF('proje ve personel bilgileri'!A29&lt;&gt;0,(M27*O27)," ")</f>
        <v xml:space="preserve"> </v>
      </c>
      <c r="R27" s="385"/>
      <c r="S27" s="385" t="str">
        <f>IF('proje ve personel bilgileri'!A29&lt;&gt;0,G011B!S25," ")</f>
        <v xml:space="preserve"> </v>
      </c>
      <c r="T27" s="378"/>
      <c r="U27" s="385" t="str">
        <f>IF('proje ve personel bilgileri'!A29&lt;&gt;0,MIN(Q27,S27)," ")</f>
        <v xml:space="preserve"> </v>
      </c>
      <c r="V27" s="386"/>
      <c r="Y27" s="61"/>
    </row>
    <row r="28" spans="1:25" ht="15.75" customHeight="1" x14ac:dyDescent="0.25">
      <c r="A28" s="23">
        <v>17</v>
      </c>
      <c r="B28" s="293" t="str">
        <f>IF('proje ve personel bilgileri'!A30&lt;&gt;0,('proje ve personel bilgileri'!A30)," ")</f>
        <v xml:space="preserve"> </v>
      </c>
      <c r="C28" s="293" t="str">
        <f>IF('proje ve personel bilgileri'!A30&lt;&gt;0,('proje ve personel bilgileri'!B30)," ")</f>
        <v xml:space="preserve"> </v>
      </c>
      <c r="D28" s="24"/>
      <c r="E28" s="25"/>
      <c r="F28" s="25"/>
      <c r="G28" s="25"/>
      <c r="H28" s="25"/>
      <c r="I28" s="25"/>
      <c r="J28" s="26"/>
      <c r="K28" s="387" t="str">
        <f>IF(J28&lt;&gt;0,DAYS360(J28,'proje ve personel bilgileri'!$B$8)/30," ")</f>
        <v xml:space="preserve"> </v>
      </c>
      <c r="L28" s="387"/>
      <c r="M28" s="385" t="str">
        <f>IF('proje ve personel bilgileri'!A30&lt;&gt;0,('proje ve personel bilgileri'!$B$11)," ")</f>
        <v xml:space="preserve"> </v>
      </c>
      <c r="N28" s="385"/>
      <c r="O28" s="388">
        <f>IF('proje ve personel bilgileri'!$B$4=1512,(IF(E28&lt;&gt;0,2,IF(F28&lt;&gt;0,2,IF(G28&lt;&gt;0,IF(AND(J28&lt;&gt;0,K28&gt;=48),4,3),IF(H28&lt;&gt;0,IF(AND(J28&lt;&gt;0,K28&gt;=48),4,3),IF(I28&lt;&gt;0,7,0)))))),IF('proje ve personel bilgileri'!$B$4=1511,(IF(E28&lt;&gt;0,4,IF(F28&lt;&gt;0,5,IF(G28&lt;&gt;0,IF(AND(J28&lt;&gt;0,K28&gt;=48),12,8),IF(H28&lt;&gt;0,IF(AND(J28&lt;&gt;0,K28&gt;=48),12,8),IF(I28&lt;&gt;0,14,0)))))),(IF(E28&lt;&gt;0,3,IF(F28&lt;&gt;0,4,IF(G28&lt;&gt;0,IF(AND(J28&lt;&gt;0,K28&gt;=48),10,6),IF(H28&lt;&gt;0,IF(AND(J28&lt;&gt;0,K28&gt;=48),10,6),IF(I28&lt;&gt;0,12,0))))))))</f>
        <v>0</v>
      </c>
      <c r="P28" s="389"/>
      <c r="Q28" s="385" t="str">
        <f>IF('proje ve personel bilgileri'!A30&lt;&gt;0,(M28*O28)," ")</f>
        <v xml:space="preserve"> </v>
      </c>
      <c r="R28" s="385"/>
      <c r="S28" s="385" t="str">
        <f>IF('proje ve personel bilgileri'!A30&lt;&gt;0,G011B!S26," ")</f>
        <v xml:space="preserve"> </v>
      </c>
      <c r="T28" s="378"/>
      <c r="U28" s="385" t="str">
        <f>IF('proje ve personel bilgileri'!A30&lt;&gt;0,MIN(Q28,S28)," ")</f>
        <v xml:space="preserve"> </v>
      </c>
      <c r="V28" s="386"/>
      <c r="Y28" s="61"/>
    </row>
    <row r="29" spans="1:25" ht="15.75" customHeight="1" x14ac:dyDescent="0.25">
      <c r="A29" s="27">
        <v>18</v>
      </c>
      <c r="B29" s="293" t="str">
        <f>IF('proje ve personel bilgileri'!A31&lt;&gt;0,('proje ve personel bilgileri'!A31)," ")</f>
        <v xml:space="preserve"> </v>
      </c>
      <c r="C29" s="293" t="str">
        <f>IF('proje ve personel bilgileri'!A31&lt;&gt;0,('proje ve personel bilgileri'!B31)," ")</f>
        <v xml:space="preserve"> </v>
      </c>
      <c r="D29" s="28"/>
      <c r="E29" s="29"/>
      <c r="F29" s="29"/>
      <c r="G29" s="29"/>
      <c r="H29" s="29"/>
      <c r="I29" s="29"/>
      <c r="J29" s="30"/>
      <c r="K29" s="387" t="str">
        <f>IF(J29&lt;&gt;0,DAYS360(J29,'proje ve personel bilgileri'!$B$8)/30," ")</f>
        <v xml:space="preserve"> </v>
      </c>
      <c r="L29" s="387"/>
      <c r="M29" s="385" t="str">
        <f>IF('proje ve personel bilgileri'!A31&lt;&gt;0,('proje ve personel bilgileri'!$B$11)," ")</f>
        <v xml:space="preserve"> </v>
      </c>
      <c r="N29" s="385"/>
      <c r="O29" s="388">
        <f>IF('proje ve personel bilgileri'!$B$4=1512,(IF(E29&lt;&gt;0,2,IF(F29&lt;&gt;0,2,IF(G29&lt;&gt;0,IF(AND(J29&lt;&gt;0,K29&gt;=48),4,3),IF(H29&lt;&gt;0,IF(AND(J29&lt;&gt;0,K29&gt;=48),4,3),IF(I29&lt;&gt;0,7,0)))))),IF('proje ve personel bilgileri'!$B$4=1511,(IF(E29&lt;&gt;0,4,IF(F29&lt;&gt;0,5,IF(G29&lt;&gt;0,IF(AND(J29&lt;&gt;0,K29&gt;=48),12,8),IF(H29&lt;&gt;0,IF(AND(J29&lt;&gt;0,K29&gt;=48),12,8),IF(I29&lt;&gt;0,14,0)))))),(IF(E29&lt;&gt;0,3,IF(F29&lt;&gt;0,4,IF(G29&lt;&gt;0,IF(AND(J29&lt;&gt;0,K29&gt;=48),10,6),IF(H29&lt;&gt;0,IF(AND(J29&lt;&gt;0,K29&gt;=48),10,6),IF(I29&lt;&gt;0,12,0))))))))</f>
        <v>0</v>
      </c>
      <c r="P29" s="389"/>
      <c r="Q29" s="385" t="str">
        <f>IF('proje ve personel bilgileri'!A31&lt;&gt;0,(M29*O29)," ")</f>
        <v xml:space="preserve"> </v>
      </c>
      <c r="R29" s="385"/>
      <c r="S29" s="385" t="str">
        <f>IF('proje ve personel bilgileri'!A31&lt;&gt;0,G011B!S27," ")</f>
        <v xml:space="preserve"> </v>
      </c>
      <c r="T29" s="378"/>
      <c r="U29" s="385" t="str">
        <f>IF('proje ve personel bilgileri'!A31&lt;&gt;0,MIN(Q29,S29)," ")</f>
        <v xml:space="preserve"> </v>
      </c>
      <c r="V29" s="386"/>
      <c r="Y29" s="61"/>
    </row>
    <row r="30" spans="1:25" ht="15" customHeight="1" x14ac:dyDescent="0.25">
      <c r="A30" s="290" t="s">
        <v>152</v>
      </c>
    </row>
    <row r="31" spans="1:25" ht="15" customHeight="1" x14ac:dyDescent="0.25">
      <c r="A31" s="390" t="s">
        <v>153</v>
      </c>
      <c r="B31" s="390"/>
      <c r="C31" s="390"/>
      <c r="D31" s="390"/>
      <c r="E31" s="390"/>
      <c r="F31" s="390"/>
      <c r="G31" s="390"/>
      <c r="H31" s="390"/>
      <c r="I31" s="390"/>
      <c r="J31" s="390"/>
      <c r="K31" s="390"/>
      <c r="L31" s="390"/>
      <c r="M31" s="390"/>
      <c r="N31" s="390"/>
      <c r="O31" s="390"/>
      <c r="P31" s="390"/>
      <c r="Q31" s="390"/>
      <c r="R31" s="390"/>
      <c r="S31" s="390"/>
      <c r="T31" s="390"/>
      <c r="U31" s="390"/>
      <c r="V31" s="390"/>
    </row>
    <row r="32" spans="1:25" ht="15" customHeight="1" x14ac:dyDescent="0.25">
      <c r="A32" s="391" t="s">
        <v>154</v>
      </c>
      <c r="B32" s="391"/>
      <c r="C32" s="391"/>
      <c r="D32" s="391"/>
      <c r="E32" s="391"/>
      <c r="F32" s="391"/>
      <c r="G32" s="391"/>
      <c r="H32" s="391"/>
      <c r="I32" s="391"/>
      <c r="J32" s="391"/>
      <c r="K32" s="391"/>
      <c r="L32" s="391"/>
      <c r="M32" s="391"/>
      <c r="N32" s="391"/>
      <c r="O32" s="391"/>
      <c r="P32" s="391"/>
      <c r="Q32" s="391"/>
      <c r="R32" s="391"/>
      <c r="S32" s="391"/>
      <c r="T32" s="391"/>
      <c r="U32" s="391"/>
      <c r="V32" s="391"/>
    </row>
    <row r="33" spans="1:22" ht="24.75" customHeight="1" x14ac:dyDescent="0.25">
      <c r="A33" s="425"/>
      <c r="B33" s="425"/>
      <c r="C33" s="425"/>
      <c r="D33" s="425"/>
      <c r="E33" s="425"/>
      <c r="F33" s="425"/>
      <c r="G33" s="425"/>
      <c r="H33" s="425"/>
      <c r="I33" s="425"/>
      <c r="J33" s="425"/>
      <c r="K33" s="425"/>
      <c r="L33" s="425"/>
      <c r="M33" s="425"/>
      <c r="N33" s="425"/>
      <c r="O33" s="425"/>
      <c r="P33" s="425"/>
      <c r="Q33" s="425"/>
      <c r="R33" s="425"/>
      <c r="S33" s="425"/>
      <c r="T33" s="425"/>
      <c r="U33" s="425"/>
      <c r="V33" s="425"/>
    </row>
    <row r="34" spans="1:22" ht="15" customHeight="1" x14ac:dyDescent="0.25">
      <c r="A34" s="381" t="s">
        <v>155</v>
      </c>
      <c r="B34" s="381"/>
      <c r="C34" s="381"/>
      <c r="D34" s="381"/>
      <c r="E34" s="381"/>
      <c r="F34" s="381"/>
      <c r="G34" s="381"/>
      <c r="H34" s="381"/>
      <c r="I34" s="381"/>
      <c r="J34" s="381"/>
      <c r="K34" s="381"/>
      <c r="L34" s="381"/>
      <c r="M34" s="381"/>
      <c r="N34" s="381"/>
      <c r="O34" s="381"/>
      <c r="P34" s="381"/>
      <c r="Q34" s="381"/>
      <c r="R34" s="381"/>
      <c r="S34" s="381"/>
      <c r="T34" s="381"/>
      <c r="U34" s="381"/>
    </row>
    <row r="35" spans="1:22" ht="15" customHeight="1" x14ac:dyDescent="0.25">
      <c r="A35" s="380"/>
      <c r="B35" s="380"/>
      <c r="C35" s="380"/>
      <c r="D35" s="380"/>
      <c r="E35" s="380"/>
      <c r="F35" s="380"/>
      <c r="G35" s="380"/>
      <c r="H35" s="380"/>
      <c r="I35" s="380"/>
      <c r="J35" s="380"/>
      <c r="K35" s="380"/>
      <c r="L35" s="380"/>
      <c r="M35" s="380"/>
      <c r="N35" s="380"/>
      <c r="O35" s="380"/>
      <c r="P35" s="380"/>
      <c r="Q35" s="380"/>
      <c r="R35" s="380"/>
      <c r="S35" s="380"/>
      <c r="T35" s="380"/>
      <c r="U35" s="380"/>
    </row>
    <row r="38" spans="1:22" ht="15" customHeight="1" x14ac:dyDescent="0.25">
      <c r="A38" s="289"/>
    </row>
    <row r="40" spans="1:22" ht="15.75" customHeight="1" x14ac:dyDescent="0.25">
      <c r="A40" s="348" t="s">
        <v>128</v>
      </c>
      <c r="B40" s="348"/>
      <c r="C40" s="348"/>
      <c r="D40" s="348"/>
      <c r="E40" s="348"/>
      <c r="F40" s="348"/>
      <c r="G40" s="348"/>
      <c r="H40" s="348"/>
      <c r="I40" s="348"/>
      <c r="J40" s="348"/>
      <c r="K40" s="348"/>
      <c r="L40" s="348"/>
      <c r="M40" s="348"/>
      <c r="N40" s="348"/>
      <c r="O40" s="348"/>
      <c r="P40" s="348"/>
      <c r="Q40" s="348"/>
      <c r="R40" s="348"/>
      <c r="S40" s="348"/>
      <c r="T40" s="348"/>
      <c r="U40" s="348"/>
      <c r="V40" s="348"/>
    </row>
    <row r="41" spans="1:22" ht="15" customHeight="1" x14ac:dyDescent="0.25">
      <c r="A41" s="68"/>
      <c r="B41" s="68"/>
      <c r="C41" s="68"/>
      <c r="D41" s="68"/>
      <c r="E41" s="68"/>
      <c r="F41" s="68"/>
      <c r="G41" s="68"/>
      <c r="H41" s="68"/>
      <c r="I41" s="68"/>
      <c r="J41" s="69" t="str">
        <f>'proje ve personel bilgileri'!$B$7</f>
        <v>/</v>
      </c>
      <c r="K41" s="68" t="s">
        <v>109</v>
      </c>
      <c r="L41" s="68"/>
      <c r="M41" s="68"/>
      <c r="N41" s="68"/>
      <c r="O41" s="68"/>
      <c r="P41" s="68"/>
      <c r="Q41" s="68"/>
      <c r="R41" s="68"/>
      <c r="S41" s="68"/>
      <c r="T41" s="68"/>
      <c r="U41" s="68"/>
      <c r="V41" s="68"/>
    </row>
    <row r="42" spans="1:22" ht="18.75" customHeight="1" x14ac:dyDescent="0.25">
      <c r="U42" s="10" t="s">
        <v>129</v>
      </c>
    </row>
    <row r="43" spans="1:22" ht="15.75" customHeight="1" x14ac:dyDescent="0.25">
      <c r="A43" s="382" t="s">
        <v>130</v>
      </c>
      <c r="B43" s="383"/>
      <c r="C43" s="384"/>
      <c r="D43" s="392">
        <f>'proje ve personel bilgileri'!$B$2</f>
        <v>0</v>
      </c>
      <c r="E43" s="393"/>
      <c r="F43" s="393"/>
      <c r="G43" s="393"/>
      <c r="H43" s="393"/>
      <c r="I43" s="393"/>
      <c r="J43" s="393"/>
      <c r="K43" s="393"/>
      <c r="L43" s="393"/>
      <c r="M43" s="393"/>
      <c r="N43" s="393"/>
      <c r="O43" s="393"/>
      <c r="P43" s="393"/>
      <c r="Q43" s="393"/>
      <c r="R43" s="393"/>
      <c r="S43" s="393"/>
      <c r="T43" s="393"/>
      <c r="U43" s="393"/>
      <c r="V43" s="394"/>
    </row>
    <row r="44" spans="1:22" ht="15.75" customHeight="1" x14ac:dyDescent="0.25">
      <c r="A44" s="382" t="s">
        <v>131</v>
      </c>
      <c r="B44" s="383"/>
      <c r="C44" s="384"/>
      <c r="D44" s="392">
        <f>'proje ve personel bilgileri'!$B$3</f>
        <v>0</v>
      </c>
      <c r="E44" s="393"/>
      <c r="F44" s="393"/>
      <c r="G44" s="393"/>
      <c r="H44" s="393"/>
      <c r="I44" s="393"/>
      <c r="J44" s="393"/>
      <c r="K44" s="393"/>
      <c r="L44" s="393"/>
      <c r="M44" s="393"/>
      <c r="N44" s="393"/>
      <c r="O44" s="393"/>
      <c r="P44" s="393"/>
      <c r="Q44" s="393"/>
      <c r="R44" s="393"/>
      <c r="S44" s="393"/>
      <c r="T44" s="393"/>
      <c r="U44" s="393"/>
      <c r="V44" s="394"/>
    </row>
    <row r="45" spans="1:22" ht="15" customHeight="1" x14ac:dyDescent="0.25">
      <c r="A45" s="415" t="s">
        <v>132</v>
      </c>
      <c r="B45" s="416"/>
      <c r="C45" s="417"/>
      <c r="D45" s="421"/>
      <c r="E45" s="403"/>
      <c r="F45" s="403"/>
      <c r="G45" s="403"/>
      <c r="H45" s="403"/>
      <c r="I45" s="403"/>
      <c r="J45" s="403"/>
      <c r="K45" s="403"/>
      <c r="L45" s="403"/>
      <c r="M45" s="403"/>
      <c r="N45" s="403"/>
      <c r="O45" s="403"/>
      <c r="P45" s="403"/>
      <c r="Q45" s="403"/>
      <c r="R45" s="403"/>
      <c r="S45" s="403"/>
      <c r="T45" s="403"/>
      <c r="U45" s="403"/>
      <c r="V45" s="423"/>
    </row>
    <row r="46" spans="1:22" ht="15.75" customHeight="1" x14ac:dyDescent="0.25">
      <c r="A46" s="418"/>
      <c r="B46" s="419"/>
      <c r="C46" s="420"/>
      <c r="D46" s="422"/>
      <c r="E46" s="404"/>
      <c r="F46" s="404"/>
      <c r="G46" s="404"/>
      <c r="H46" s="404"/>
      <c r="I46" s="404"/>
      <c r="J46" s="404"/>
      <c r="K46" s="404"/>
      <c r="L46" s="404"/>
      <c r="M46" s="404"/>
      <c r="N46" s="404"/>
      <c r="O46" s="404"/>
      <c r="P46" s="404"/>
      <c r="Q46" s="404"/>
      <c r="R46" s="404"/>
      <c r="S46" s="404"/>
      <c r="T46" s="404"/>
      <c r="U46" s="404"/>
      <c r="V46" s="424"/>
    </row>
    <row r="47" spans="1:22" ht="15.75" customHeight="1" x14ac:dyDescent="0.25">
      <c r="A47" s="382" t="s">
        <v>133</v>
      </c>
      <c r="B47" s="383"/>
      <c r="C47" s="384"/>
      <c r="D47" s="307">
        <f>'proje ve personel bilgileri'!B8</f>
        <v>0</v>
      </c>
      <c r="E47" s="291"/>
      <c r="F47" s="291"/>
      <c r="G47" s="291"/>
      <c r="H47" s="291"/>
      <c r="I47" s="291"/>
      <c r="J47" s="402"/>
      <c r="K47" s="402"/>
      <c r="L47" s="402"/>
      <c r="M47" s="402"/>
      <c r="N47" s="402"/>
      <c r="O47" s="402"/>
      <c r="P47" s="402"/>
      <c r="Q47" s="402"/>
      <c r="R47" s="402"/>
      <c r="S47" s="402"/>
      <c r="T47" s="402"/>
      <c r="U47" s="402"/>
      <c r="V47" s="292"/>
    </row>
    <row r="48" spans="1:22" ht="15" customHeight="1" x14ac:dyDescent="0.25">
      <c r="A48" s="405" t="s">
        <v>87</v>
      </c>
      <c r="B48" s="405" t="s">
        <v>15</v>
      </c>
      <c r="C48" s="405" t="s">
        <v>134</v>
      </c>
      <c r="D48" s="405" t="s">
        <v>135</v>
      </c>
      <c r="E48" s="395" t="s">
        <v>136</v>
      </c>
      <c r="F48" s="407"/>
      <c r="G48" s="407"/>
      <c r="H48" s="407"/>
      <c r="I48" s="396"/>
      <c r="J48" s="405" t="s">
        <v>137</v>
      </c>
      <c r="K48" s="395" t="s">
        <v>138</v>
      </c>
      <c r="L48" s="396"/>
      <c r="M48" s="411" t="s">
        <v>139</v>
      </c>
      <c r="N48" s="412"/>
      <c r="O48" s="395" t="s">
        <v>156</v>
      </c>
      <c r="P48" s="396"/>
      <c r="Q48" s="395" t="s">
        <v>141</v>
      </c>
      <c r="R48" s="396"/>
      <c r="S48" s="395" t="s">
        <v>142</v>
      </c>
      <c r="T48" s="396"/>
      <c r="U48" s="395" t="s">
        <v>143</v>
      </c>
      <c r="V48" s="396"/>
    </row>
    <row r="49" spans="1:22" ht="21.75" customHeight="1" x14ac:dyDescent="0.25">
      <c r="A49" s="406"/>
      <c r="B49" s="406"/>
      <c r="C49" s="406"/>
      <c r="D49" s="406"/>
      <c r="E49" s="408" t="s">
        <v>144</v>
      </c>
      <c r="F49" s="409"/>
      <c r="G49" s="409"/>
      <c r="H49" s="409"/>
      <c r="I49" s="410"/>
      <c r="J49" s="406"/>
      <c r="K49" s="397"/>
      <c r="L49" s="398"/>
      <c r="M49" s="413"/>
      <c r="N49" s="414"/>
      <c r="O49" s="397"/>
      <c r="P49" s="398"/>
      <c r="Q49" s="397"/>
      <c r="R49" s="398"/>
      <c r="S49" s="397"/>
      <c r="T49" s="398"/>
      <c r="U49" s="397"/>
      <c r="V49" s="398"/>
    </row>
    <row r="50" spans="1:22" ht="72" customHeight="1" x14ac:dyDescent="0.25">
      <c r="A50" s="406"/>
      <c r="B50" s="406"/>
      <c r="C50" s="406"/>
      <c r="D50" s="406"/>
      <c r="E50" s="17" t="s">
        <v>145</v>
      </c>
      <c r="F50" s="17" t="s">
        <v>146</v>
      </c>
      <c r="G50" s="17" t="s">
        <v>147</v>
      </c>
      <c r="H50" s="18" t="s">
        <v>148</v>
      </c>
      <c r="I50" s="17" t="s">
        <v>149</v>
      </c>
      <c r="J50" s="406"/>
      <c r="K50" s="397"/>
      <c r="L50" s="398"/>
      <c r="M50" s="399" t="s">
        <v>150</v>
      </c>
      <c r="N50" s="400"/>
      <c r="O50" s="399" t="s">
        <v>151</v>
      </c>
      <c r="P50" s="401"/>
      <c r="Q50" s="397"/>
      <c r="R50" s="398"/>
      <c r="S50" s="397"/>
      <c r="T50" s="398"/>
      <c r="U50" s="397"/>
      <c r="V50" s="398"/>
    </row>
    <row r="51" spans="1:22" ht="15.75" customHeight="1" x14ac:dyDescent="0.25">
      <c r="A51" s="19">
        <v>19</v>
      </c>
      <c r="B51" s="293" t="str">
        <f>IF('proje ve personel bilgileri'!A32&lt;&gt;0,('proje ve personel bilgileri'!A32)," ")</f>
        <v xml:space="preserve"> </v>
      </c>
      <c r="C51" s="293" t="str">
        <f>IF('proje ve personel bilgileri'!A32&lt;&gt;0,('proje ve personel bilgileri'!B32)," ")</f>
        <v xml:space="preserve"> </v>
      </c>
      <c r="D51" s="20"/>
      <c r="E51" s="21"/>
      <c r="F51" s="21"/>
      <c r="G51" s="21"/>
      <c r="H51" s="21"/>
      <c r="I51" s="21"/>
      <c r="J51" s="22"/>
      <c r="K51" s="387" t="str">
        <f>IF(J51&lt;&gt;0,DAYS360(J51,'proje ve personel bilgileri'!$B$8)/30," ")</f>
        <v xml:space="preserve"> </v>
      </c>
      <c r="L51" s="387"/>
      <c r="M51" s="385" t="str">
        <f>IF('proje ve personel bilgileri'!A32&lt;&gt;0,('proje ve personel bilgileri'!$B$11)," ")</f>
        <v xml:space="preserve"> </v>
      </c>
      <c r="N51" s="385"/>
      <c r="O51" s="388">
        <f>IF('proje ve personel bilgileri'!$B$4=1512,(IF(E51&lt;&gt;0,2,IF(F51&lt;&gt;0,2,IF(G51&lt;&gt;0,IF(AND(J51&lt;&gt;0,K51&gt;=48),4,3),IF(H51&lt;&gt;0,IF(AND(J51&lt;&gt;0,K51&gt;=48),4,3),IF(I51&lt;&gt;0,7,0)))))),IF('proje ve personel bilgileri'!$B$4=1511,(IF(E51&lt;&gt;0,4,IF(F51&lt;&gt;0,5,IF(G51&lt;&gt;0,IF(AND(J51&lt;&gt;0,K51&gt;=48),12,8),IF(H51&lt;&gt;0,IF(AND(J51&lt;&gt;0,K51&gt;=48),12,8),IF(I51&lt;&gt;0,14,0)))))),(IF(E51&lt;&gt;0,3,IF(F51&lt;&gt;0,4,IF(G51&lt;&gt;0,IF(AND(J51&lt;&gt;0,K51&gt;=48),10,6),IF(H51&lt;&gt;0,IF(AND(J51&lt;&gt;0,K51&gt;=48),10,6),IF(I51&lt;&gt;0,12,0))))))))</f>
        <v>0</v>
      </c>
      <c r="P51" s="389"/>
      <c r="Q51" s="385" t="str">
        <f>IF('proje ve personel bilgileri'!A32&lt;&gt;0,(M51*O51)," ")</f>
        <v xml:space="preserve"> </v>
      </c>
      <c r="R51" s="385"/>
      <c r="S51" s="385" t="str">
        <f>IF('proje ve personel bilgileri'!A32&lt;&gt;0,G011B!S51," ")</f>
        <v xml:space="preserve"> </v>
      </c>
      <c r="T51" s="378"/>
      <c r="U51" s="385" t="str">
        <f>IF('proje ve personel bilgileri'!A32&lt;&gt;0,MIN(Q51,S51)," ")</f>
        <v xml:space="preserve"> </v>
      </c>
      <c r="V51" s="386"/>
    </row>
    <row r="52" spans="1:22" ht="15.75" customHeight="1" x14ac:dyDescent="0.25">
      <c r="A52" s="23">
        <v>20</v>
      </c>
      <c r="B52" s="293" t="str">
        <f>IF('proje ve personel bilgileri'!A33&lt;&gt;0,('proje ve personel bilgileri'!A33)," ")</f>
        <v xml:space="preserve"> </v>
      </c>
      <c r="C52" s="293" t="str">
        <f>IF('proje ve personel bilgileri'!A33&lt;&gt;0,('proje ve personel bilgileri'!B33)," ")</f>
        <v xml:space="preserve"> </v>
      </c>
      <c r="D52" s="24"/>
      <c r="E52" s="25"/>
      <c r="F52" s="25"/>
      <c r="G52" s="25"/>
      <c r="H52" s="25"/>
      <c r="I52" s="25"/>
      <c r="J52" s="26"/>
      <c r="K52" s="387" t="str">
        <f>IF(J52&lt;&gt;0,DAYS360(J52,'proje ve personel bilgileri'!$B$8)/30," ")</f>
        <v xml:space="preserve"> </v>
      </c>
      <c r="L52" s="387"/>
      <c r="M52" s="385" t="str">
        <f>IF('proje ve personel bilgileri'!A33&lt;&gt;0,('proje ve personel bilgileri'!$B$11)," ")</f>
        <v xml:space="preserve"> </v>
      </c>
      <c r="N52" s="385"/>
      <c r="O52" s="388">
        <f>IF('proje ve personel bilgileri'!$B$4=1512,(IF(E52&lt;&gt;0,2,IF(F52&lt;&gt;0,2,IF(G52&lt;&gt;0,IF(AND(J52&lt;&gt;0,K52&gt;=48),4,3),IF(H52&lt;&gt;0,IF(AND(J52&lt;&gt;0,K52&gt;=48),4,3),IF(I52&lt;&gt;0,7,0)))))),IF('proje ve personel bilgileri'!$B$4=1511,(IF(E52&lt;&gt;0,4,IF(F52&lt;&gt;0,5,IF(G52&lt;&gt;0,IF(AND(J52&lt;&gt;0,K52&gt;=48),12,8),IF(H52&lt;&gt;0,IF(AND(J52&lt;&gt;0,K52&gt;=48),12,8),IF(I52&lt;&gt;0,14,0)))))),(IF(E52&lt;&gt;0,3,IF(F52&lt;&gt;0,4,IF(G52&lt;&gt;0,IF(AND(J52&lt;&gt;0,K52&gt;=48),10,6),IF(H52&lt;&gt;0,IF(AND(J52&lt;&gt;0,K52&gt;=48),10,6),IF(I52&lt;&gt;0,12,0))))))))</f>
        <v>0</v>
      </c>
      <c r="P52" s="389"/>
      <c r="Q52" s="385" t="str">
        <f>IF('proje ve personel bilgileri'!A33&lt;&gt;0,(M52*O52)," ")</f>
        <v xml:space="preserve"> </v>
      </c>
      <c r="R52" s="385"/>
      <c r="S52" s="385" t="str">
        <f>IF('proje ve personel bilgileri'!A33&lt;&gt;0,G011B!S52," ")</f>
        <v xml:space="preserve"> </v>
      </c>
      <c r="T52" s="378"/>
      <c r="U52" s="385" t="str">
        <f>IF('proje ve personel bilgileri'!A33&lt;&gt;0,MIN(Q52,S52)," ")</f>
        <v xml:space="preserve"> </v>
      </c>
      <c r="V52" s="386"/>
    </row>
    <row r="53" spans="1:22" ht="15.75" customHeight="1" x14ac:dyDescent="0.25">
      <c r="A53" s="19">
        <v>21</v>
      </c>
      <c r="B53" s="293" t="str">
        <f>IF('proje ve personel bilgileri'!A34&lt;&gt;0,('proje ve personel bilgileri'!A34)," ")</f>
        <v xml:space="preserve"> </v>
      </c>
      <c r="C53" s="293" t="str">
        <f>IF('proje ve personel bilgileri'!A34&lt;&gt;0,('proje ve personel bilgileri'!B34)," ")</f>
        <v xml:space="preserve"> </v>
      </c>
      <c r="D53" s="24"/>
      <c r="E53" s="25"/>
      <c r="F53" s="25"/>
      <c r="G53" s="25"/>
      <c r="H53" s="25"/>
      <c r="I53" s="25"/>
      <c r="J53" s="26"/>
      <c r="K53" s="387" t="str">
        <f>IF(J53&lt;&gt;0,DAYS360(J53,'proje ve personel bilgileri'!$B$8)/30," ")</f>
        <v xml:space="preserve"> </v>
      </c>
      <c r="L53" s="387"/>
      <c r="M53" s="385" t="str">
        <f>IF('proje ve personel bilgileri'!A34&lt;&gt;0,('proje ve personel bilgileri'!$B$11)," ")</f>
        <v xml:space="preserve"> </v>
      </c>
      <c r="N53" s="385"/>
      <c r="O53" s="388">
        <f>IF('proje ve personel bilgileri'!$B$4=1512,(IF(E53&lt;&gt;0,2,IF(F53&lt;&gt;0,2,IF(G53&lt;&gt;0,IF(AND(J53&lt;&gt;0,K53&gt;=48),4,3),IF(H53&lt;&gt;0,IF(AND(J53&lt;&gt;0,K53&gt;=48),4,3),IF(I53&lt;&gt;0,7,0)))))),IF('proje ve personel bilgileri'!$B$4=1511,(IF(E53&lt;&gt;0,4,IF(F53&lt;&gt;0,5,IF(G53&lt;&gt;0,IF(AND(J53&lt;&gt;0,K53&gt;=48),12,8),IF(H53&lt;&gt;0,IF(AND(J53&lt;&gt;0,K53&gt;=48),12,8),IF(I53&lt;&gt;0,14,0)))))),(IF(E53&lt;&gt;0,3,IF(F53&lt;&gt;0,4,IF(G53&lt;&gt;0,IF(AND(J53&lt;&gt;0,K53&gt;=48),10,6),IF(H53&lt;&gt;0,IF(AND(J53&lt;&gt;0,K53&gt;=48),10,6),IF(I53&lt;&gt;0,12,0))))))))</f>
        <v>0</v>
      </c>
      <c r="P53" s="389"/>
      <c r="Q53" s="385" t="str">
        <f>IF('proje ve personel bilgileri'!A34&lt;&gt;0,(M53*O53)," ")</f>
        <v xml:space="preserve"> </v>
      </c>
      <c r="R53" s="385"/>
      <c r="S53" s="385" t="str">
        <f>IF('proje ve personel bilgileri'!A34&lt;&gt;0,G011B!S53," ")</f>
        <v xml:space="preserve"> </v>
      </c>
      <c r="T53" s="378"/>
      <c r="U53" s="385" t="str">
        <f>IF('proje ve personel bilgileri'!A34&lt;&gt;0,MIN(Q53,S53)," ")</f>
        <v xml:space="preserve"> </v>
      </c>
      <c r="V53" s="386"/>
    </row>
    <row r="54" spans="1:22" ht="15.75" customHeight="1" x14ac:dyDescent="0.25">
      <c r="A54" s="23">
        <v>22</v>
      </c>
      <c r="B54" s="293" t="str">
        <f>IF('proje ve personel bilgileri'!A35&lt;&gt;0,('proje ve personel bilgileri'!A35)," ")</f>
        <v xml:space="preserve"> </v>
      </c>
      <c r="C54" s="293" t="str">
        <f>IF('proje ve personel bilgileri'!A35&lt;&gt;0,('proje ve personel bilgileri'!B35)," ")</f>
        <v xml:space="preserve"> </v>
      </c>
      <c r="D54" s="24"/>
      <c r="E54" s="25"/>
      <c r="F54" s="25"/>
      <c r="G54" s="25"/>
      <c r="H54" s="25"/>
      <c r="I54" s="25"/>
      <c r="J54" s="26"/>
      <c r="K54" s="387" t="str">
        <f>IF(J54&lt;&gt;0,DAYS360(J54,'proje ve personel bilgileri'!$B$8)/30," ")</f>
        <v xml:space="preserve"> </v>
      </c>
      <c r="L54" s="387"/>
      <c r="M54" s="385" t="str">
        <f>IF('proje ve personel bilgileri'!A35&lt;&gt;0,('proje ve personel bilgileri'!$B$11)," ")</f>
        <v xml:space="preserve"> </v>
      </c>
      <c r="N54" s="385"/>
      <c r="O54" s="388">
        <f>IF('proje ve personel bilgileri'!$B$4=1512,(IF(E54&lt;&gt;0,2,IF(F54&lt;&gt;0,2,IF(G54&lt;&gt;0,IF(AND(J54&lt;&gt;0,K54&gt;=48),4,3),IF(H54&lt;&gt;0,IF(AND(J54&lt;&gt;0,K54&gt;=48),4,3),IF(I54&lt;&gt;0,7,0)))))),IF('proje ve personel bilgileri'!$B$4=1511,(IF(E54&lt;&gt;0,4,IF(F54&lt;&gt;0,5,IF(G54&lt;&gt;0,IF(AND(J54&lt;&gt;0,K54&gt;=48),12,8),IF(H54&lt;&gt;0,IF(AND(J54&lt;&gt;0,K54&gt;=48),12,8),IF(I54&lt;&gt;0,14,0)))))),(IF(E54&lt;&gt;0,3,IF(F54&lt;&gt;0,4,IF(G54&lt;&gt;0,IF(AND(J54&lt;&gt;0,K54&gt;=48),10,6),IF(H54&lt;&gt;0,IF(AND(J54&lt;&gt;0,K54&gt;=48),10,6),IF(I54&lt;&gt;0,12,0))))))))</f>
        <v>0</v>
      </c>
      <c r="P54" s="389"/>
      <c r="Q54" s="385" t="str">
        <f>IF('proje ve personel bilgileri'!A35&lt;&gt;0,(M54*O54)," ")</f>
        <v xml:space="preserve"> </v>
      </c>
      <c r="R54" s="385"/>
      <c r="S54" s="385" t="str">
        <f>IF('proje ve personel bilgileri'!A35&lt;&gt;0,G011B!S54," ")</f>
        <v xml:space="preserve"> </v>
      </c>
      <c r="T54" s="378"/>
      <c r="U54" s="385" t="str">
        <f>IF('proje ve personel bilgileri'!A35&lt;&gt;0,MIN(Q54,S54)," ")</f>
        <v xml:space="preserve"> </v>
      </c>
      <c r="V54" s="386"/>
    </row>
    <row r="55" spans="1:22" ht="15.75" customHeight="1" x14ac:dyDescent="0.25">
      <c r="A55" s="19">
        <v>23</v>
      </c>
      <c r="B55" s="293" t="str">
        <f>IF('proje ve personel bilgileri'!A36&lt;&gt;0,('proje ve personel bilgileri'!A36)," ")</f>
        <v xml:space="preserve"> </v>
      </c>
      <c r="C55" s="293" t="str">
        <f>IF('proje ve personel bilgileri'!A36&lt;&gt;0,('proje ve personel bilgileri'!B36)," ")</f>
        <v xml:space="preserve"> </v>
      </c>
      <c r="D55" s="24"/>
      <c r="E55" s="25"/>
      <c r="F55" s="25"/>
      <c r="G55" s="25"/>
      <c r="H55" s="25"/>
      <c r="I55" s="25"/>
      <c r="J55" s="26"/>
      <c r="K55" s="387" t="str">
        <f>IF(J55&lt;&gt;0,DAYS360(J55,'proje ve personel bilgileri'!$B$8)/30," ")</f>
        <v xml:space="preserve"> </v>
      </c>
      <c r="L55" s="387"/>
      <c r="M55" s="385" t="str">
        <f>IF('proje ve personel bilgileri'!A36&lt;&gt;0,('proje ve personel bilgileri'!$B$11)," ")</f>
        <v xml:space="preserve"> </v>
      </c>
      <c r="N55" s="385"/>
      <c r="O55" s="388">
        <f>IF('proje ve personel bilgileri'!$B$4=1512,(IF(E55&lt;&gt;0,2,IF(F55&lt;&gt;0,2,IF(G55&lt;&gt;0,IF(AND(J55&lt;&gt;0,K55&gt;=48),4,3),IF(H55&lt;&gt;0,IF(AND(J55&lt;&gt;0,K55&gt;=48),4,3),IF(I55&lt;&gt;0,7,0)))))),IF('proje ve personel bilgileri'!$B$4=1511,(IF(E55&lt;&gt;0,4,IF(F55&lt;&gt;0,5,IF(G55&lt;&gt;0,IF(AND(J55&lt;&gt;0,K55&gt;=48),12,8),IF(H55&lt;&gt;0,IF(AND(J55&lt;&gt;0,K55&gt;=48),12,8),IF(I55&lt;&gt;0,14,0)))))),(IF(E55&lt;&gt;0,3,IF(F55&lt;&gt;0,4,IF(G55&lt;&gt;0,IF(AND(J55&lt;&gt;0,K55&gt;=48),10,6),IF(H55&lt;&gt;0,IF(AND(J55&lt;&gt;0,K55&gt;=48),10,6),IF(I55&lt;&gt;0,12,0))))))))</f>
        <v>0</v>
      </c>
      <c r="P55" s="389"/>
      <c r="Q55" s="385" t="str">
        <f>IF('proje ve personel bilgileri'!A36&lt;&gt;0,(M55*O55)," ")</f>
        <v xml:space="preserve"> </v>
      </c>
      <c r="R55" s="385"/>
      <c r="S55" s="385" t="str">
        <f>IF('proje ve personel bilgileri'!A36&lt;&gt;0,G011B!S55," ")</f>
        <v xml:space="preserve"> </v>
      </c>
      <c r="T55" s="378"/>
      <c r="U55" s="385" t="str">
        <f>IF('proje ve personel bilgileri'!A36&lt;&gt;0,MIN(Q55,S55)," ")</f>
        <v xml:space="preserve"> </v>
      </c>
      <c r="V55" s="386"/>
    </row>
    <row r="56" spans="1:22" ht="15.75" customHeight="1" x14ac:dyDescent="0.25">
      <c r="A56" s="23">
        <v>24</v>
      </c>
      <c r="B56" s="293" t="str">
        <f>IF('proje ve personel bilgileri'!A37&lt;&gt;0,('proje ve personel bilgileri'!A37)," ")</f>
        <v xml:space="preserve"> </v>
      </c>
      <c r="C56" s="293" t="str">
        <f>IF('proje ve personel bilgileri'!A37&lt;&gt;0,('proje ve personel bilgileri'!B37)," ")</f>
        <v xml:space="preserve"> </v>
      </c>
      <c r="D56" s="24"/>
      <c r="E56" s="25"/>
      <c r="F56" s="25"/>
      <c r="G56" s="25"/>
      <c r="H56" s="25"/>
      <c r="I56" s="25"/>
      <c r="J56" s="26"/>
      <c r="K56" s="387" t="str">
        <f>IF(J56&lt;&gt;0,DAYS360(J56,'proje ve personel bilgileri'!$B$8)/30," ")</f>
        <v xml:space="preserve"> </v>
      </c>
      <c r="L56" s="387"/>
      <c r="M56" s="385" t="str">
        <f>IF('proje ve personel bilgileri'!A37&lt;&gt;0,('proje ve personel bilgileri'!$B$11)," ")</f>
        <v xml:space="preserve"> </v>
      </c>
      <c r="N56" s="385"/>
      <c r="O56" s="388">
        <f>IF('proje ve personel bilgileri'!$B$4=1512,(IF(E56&lt;&gt;0,2,IF(F56&lt;&gt;0,2,IF(G56&lt;&gt;0,IF(AND(J56&lt;&gt;0,K56&gt;=48),4,3),IF(H56&lt;&gt;0,IF(AND(J56&lt;&gt;0,K56&gt;=48),4,3),IF(I56&lt;&gt;0,7,0)))))),IF('proje ve personel bilgileri'!$B$4=1511,(IF(E56&lt;&gt;0,4,IF(F56&lt;&gt;0,5,IF(G56&lt;&gt;0,IF(AND(J56&lt;&gt;0,K56&gt;=48),12,8),IF(H56&lt;&gt;0,IF(AND(J56&lt;&gt;0,K56&gt;=48),12,8),IF(I56&lt;&gt;0,14,0)))))),(IF(E56&lt;&gt;0,3,IF(F56&lt;&gt;0,4,IF(G56&lt;&gt;0,IF(AND(J56&lt;&gt;0,K56&gt;=48),10,6),IF(H56&lt;&gt;0,IF(AND(J56&lt;&gt;0,K56&gt;=48),10,6),IF(I56&lt;&gt;0,12,0))))))))</f>
        <v>0</v>
      </c>
      <c r="P56" s="389"/>
      <c r="Q56" s="385" t="str">
        <f>IF('proje ve personel bilgileri'!A37&lt;&gt;0,(M56*O56)," ")</f>
        <v xml:space="preserve"> </v>
      </c>
      <c r="R56" s="385"/>
      <c r="S56" s="385" t="str">
        <f>IF('proje ve personel bilgileri'!A37&lt;&gt;0,G011B!S56," ")</f>
        <v xml:space="preserve"> </v>
      </c>
      <c r="T56" s="378"/>
      <c r="U56" s="385" t="str">
        <f>IF('proje ve personel bilgileri'!A37&lt;&gt;0,MIN(Q56,S56)," ")</f>
        <v xml:space="preserve"> </v>
      </c>
      <c r="V56" s="386"/>
    </row>
    <row r="57" spans="1:22" ht="15.75" customHeight="1" x14ac:dyDescent="0.25">
      <c r="A57" s="19">
        <v>25</v>
      </c>
      <c r="B57" s="293" t="str">
        <f>IF('proje ve personel bilgileri'!A38&lt;&gt;0,('proje ve personel bilgileri'!A38)," ")</f>
        <v xml:space="preserve"> </v>
      </c>
      <c r="C57" s="293" t="str">
        <f>IF('proje ve personel bilgileri'!A38&lt;&gt;0,('proje ve personel bilgileri'!B38)," ")</f>
        <v xml:space="preserve"> </v>
      </c>
      <c r="D57" s="24"/>
      <c r="E57" s="25"/>
      <c r="F57" s="25"/>
      <c r="G57" s="25"/>
      <c r="H57" s="25"/>
      <c r="I57" s="25"/>
      <c r="J57" s="26"/>
      <c r="K57" s="387" t="str">
        <f>IF(J57&lt;&gt;0,DAYS360(J57,'proje ve personel bilgileri'!$B$8)/30," ")</f>
        <v xml:space="preserve"> </v>
      </c>
      <c r="L57" s="387"/>
      <c r="M57" s="385" t="str">
        <f>IF('proje ve personel bilgileri'!A38&lt;&gt;0,('proje ve personel bilgileri'!$B$11)," ")</f>
        <v xml:space="preserve"> </v>
      </c>
      <c r="N57" s="385"/>
      <c r="O57" s="388">
        <f>IF('proje ve personel bilgileri'!$B$4=1512,(IF(E57&lt;&gt;0,2,IF(F57&lt;&gt;0,2,IF(G57&lt;&gt;0,IF(AND(J57&lt;&gt;0,K57&gt;=48),4,3),IF(H57&lt;&gt;0,IF(AND(J57&lt;&gt;0,K57&gt;=48),4,3),IF(I57&lt;&gt;0,7,0)))))),IF('proje ve personel bilgileri'!$B$4=1511,(IF(E57&lt;&gt;0,4,IF(F57&lt;&gt;0,5,IF(G57&lt;&gt;0,IF(AND(J57&lt;&gt;0,K57&gt;=48),12,8),IF(H57&lt;&gt;0,IF(AND(J57&lt;&gt;0,K57&gt;=48),12,8),IF(I57&lt;&gt;0,14,0)))))),(IF(E57&lt;&gt;0,3,IF(F57&lt;&gt;0,4,IF(G57&lt;&gt;0,IF(AND(J57&lt;&gt;0,K57&gt;=48),10,6),IF(H57&lt;&gt;0,IF(AND(J57&lt;&gt;0,K57&gt;=48),10,6),IF(I57&lt;&gt;0,12,0))))))))</f>
        <v>0</v>
      </c>
      <c r="P57" s="389"/>
      <c r="Q57" s="385" t="str">
        <f>IF('proje ve personel bilgileri'!A38&lt;&gt;0,(M57*O57)," ")</f>
        <v xml:space="preserve"> </v>
      </c>
      <c r="R57" s="385"/>
      <c r="S57" s="385" t="str">
        <f>IF('proje ve personel bilgileri'!A38&lt;&gt;0,G011B!S57," ")</f>
        <v xml:space="preserve"> </v>
      </c>
      <c r="T57" s="378"/>
      <c r="U57" s="385" t="str">
        <f>IF('proje ve personel bilgileri'!A38&lt;&gt;0,MIN(Q57,S57)," ")</f>
        <v xml:space="preserve"> </v>
      </c>
      <c r="V57" s="386"/>
    </row>
    <row r="58" spans="1:22" ht="15.75" customHeight="1" x14ac:dyDescent="0.25">
      <c r="A58" s="23">
        <v>26</v>
      </c>
      <c r="B58" s="293" t="str">
        <f>IF('proje ve personel bilgileri'!A39&lt;&gt;0,('proje ve personel bilgileri'!A39)," ")</f>
        <v xml:space="preserve"> </v>
      </c>
      <c r="C58" s="293" t="str">
        <f>IF('proje ve personel bilgileri'!A39&lt;&gt;0,('proje ve personel bilgileri'!B39)," ")</f>
        <v xml:space="preserve"> </v>
      </c>
      <c r="D58" s="24"/>
      <c r="E58" s="25"/>
      <c r="F58" s="25"/>
      <c r="G58" s="25"/>
      <c r="H58" s="25"/>
      <c r="I58" s="25"/>
      <c r="J58" s="26"/>
      <c r="K58" s="387" t="str">
        <f>IF(J58&lt;&gt;0,DAYS360(J58,'proje ve personel bilgileri'!$B$8)/30," ")</f>
        <v xml:space="preserve"> </v>
      </c>
      <c r="L58" s="387"/>
      <c r="M58" s="385" t="str">
        <f>IF('proje ve personel bilgileri'!A39&lt;&gt;0,('proje ve personel bilgileri'!$B$11)," ")</f>
        <v xml:space="preserve"> </v>
      </c>
      <c r="N58" s="385"/>
      <c r="O58" s="388">
        <f>IF('proje ve personel bilgileri'!$B$4=1512,(IF(E58&lt;&gt;0,2,IF(F58&lt;&gt;0,2,IF(G58&lt;&gt;0,IF(AND(J58&lt;&gt;0,K58&gt;=48),4,3),IF(H58&lt;&gt;0,IF(AND(J58&lt;&gt;0,K58&gt;=48),4,3),IF(I58&lt;&gt;0,7,0)))))),IF('proje ve personel bilgileri'!$B$4=1511,(IF(E58&lt;&gt;0,4,IF(F58&lt;&gt;0,5,IF(G58&lt;&gt;0,IF(AND(J58&lt;&gt;0,K58&gt;=48),12,8),IF(H58&lt;&gt;0,IF(AND(J58&lt;&gt;0,K58&gt;=48),12,8),IF(I58&lt;&gt;0,14,0)))))),(IF(E58&lt;&gt;0,3,IF(F58&lt;&gt;0,4,IF(G58&lt;&gt;0,IF(AND(J58&lt;&gt;0,K58&gt;=48),10,6),IF(H58&lt;&gt;0,IF(AND(J58&lt;&gt;0,K58&gt;=48),10,6),IF(I58&lt;&gt;0,12,0))))))))</f>
        <v>0</v>
      </c>
      <c r="P58" s="389"/>
      <c r="Q58" s="385" t="str">
        <f>IF('proje ve personel bilgileri'!A39&lt;&gt;0,(M58*O58)," ")</f>
        <v xml:space="preserve"> </v>
      </c>
      <c r="R58" s="385"/>
      <c r="S58" s="385" t="str">
        <f>IF('proje ve personel bilgileri'!A39&lt;&gt;0,G011B!S58," ")</f>
        <v xml:space="preserve"> </v>
      </c>
      <c r="T58" s="378"/>
      <c r="U58" s="385" t="str">
        <f>IF('proje ve personel bilgileri'!A39&lt;&gt;0,MIN(Q58,S58)," ")</f>
        <v xml:space="preserve"> </v>
      </c>
      <c r="V58" s="386"/>
    </row>
    <row r="59" spans="1:22" ht="15.75" customHeight="1" x14ac:dyDescent="0.25">
      <c r="A59" s="19">
        <v>27</v>
      </c>
      <c r="B59" s="293" t="str">
        <f>IF('proje ve personel bilgileri'!A40&lt;&gt;0,('proje ve personel bilgileri'!A40)," ")</f>
        <v xml:space="preserve"> </v>
      </c>
      <c r="C59" s="293" t="str">
        <f>IF('proje ve personel bilgileri'!A40&lt;&gt;0,('proje ve personel bilgileri'!B40)," ")</f>
        <v xml:space="preserve"> </v>
      </c>
      <c r="D59" s="24"/>
      <c r="E59" s="25"/>
      <c r="F59" s="25"/>
      <c r="G59" s="25"/>
      <c r="H59" s="25"/>
      <c r="I59" s="25"/>
      <c r="J59" s="26"/>
      <c r="K59" s="387" t="str">
        <f>IF(J59&lt;&gt;0,DAYS360(J59,'proje ve personel bilgileri'!$B$8)/30," ")</f>
        <v xml:space="preserve"> </v>
      </c>
      <c r="L59" s="387"/>
      <c r="M59" s="385" t="str">
        <f>IF('proje ve personel bilgileri'!A40&lt;&gt;0,('proje ve personel bilgileri'!$B$11)," ")</f>
        <v xml:space="preserve"> </v>
      </c>
      <c r="N59" s="385"/>
      <c r="O59" s="388">
        <f>IF('proje ve personel bilgileri'!$B$4=1512,(IF(E59&lt;&gt;0,2,IF(F59&lt;&gt;0,2,IF(G59&lt;&gt;0,IF(AND(J59&lt;&gt;0,K59&gt;=48),4,3),IF(H59&lt;&gt;0,IF(AND(J59&lt;&gt;0,K59&gt;=48),4,3),IF(I59&lt;&gt;0,7,0)))))),IF('proje ve personel bilgileri'!$B$4=1511,(IF(E59&lt;&gt;0,4,IF(F59&lt;&gt;0,5,IF(G59&lt;&gt;0,IF(AND(J59&lt;&gt;0,K59&gt;=48),12,8),IF(H59&lt;&gt;0,IF(AND(J59&lt;&gt;0,K59&gt;=48),12,8),IF(I59&lt;&gt;0,14,0)))))),(IF(E59&lt;&gt;0,3,IF(F59&lt;&gt;0,4,IF(G59&lt;&gt;0,IF(AND(J59&lt;&gt;0,K59&gt;=48),10,6),IF(H59&lt;&gt;0,IF(AND(J59&lt;&gt;0,K59&gt;=48),10,6),IF(I59&lt;&gt;0,12,0))))))))</f>
        <v>0</v>
      </c>
      <c r="P59" s="389"/>
      <c r="Q59" s="385" t="str">
        <f>IF('proje ve personel bilgileri'!A40&lt;&gt;0,(M59*O59)," ")</f>
        <v xml:space="preserve"> </v>
      </c>
      <c r="R59" s="385"/>
      <c r="S59" s="385" t="str">
        <f>IF('proje ve personel bilgileri'!A40&lt;&gt;0,G011B!S59," ")</f>
        <v xml:space="preserve"> </v>
      </c>
      <c r="T59" s="378"/>
      <c r="U59" s="385" t="str">
        <f>IF('proje ve personel bilgileri'!A40&lt;&gt;0,MIN(Q59,S59)," ")</f>
        <v xml:space="preserve"> </v>
      </c>
      <c r="V59" s="386"/>
    </row>
    <row r="60" spans="1:22" ht="15.75" customHeight="1" x14ac:dyDescent="0.25">
      <c r="A60" s="23">
        <v>28</v>
      </c>
      <c r="B60" s="293" t="str">
        <f>IF('proje ve personel bilgileri'!A41&lt;&gt;0,('proje ve personel bilgileri'!A41)," ")</f>
        <v xml:space="preserve"> </v>
      </c>
      <c r="C60" s="293" t="str">
        <f>IF('proje ve personel bilgileri'!A41&lt;&gt;0,('proje ve personel bilgileri'!B41)," ")</f>
        <v xml:space="preserve"> </v>
      </c>
      <c r="D60" s="24"/>
      <c r="E60" s="25"/>
      <c r="F60" s="25"/>
      <c r="G60" s="25"/>
      <c r="H60" s="25"/>
      <c r="I60" s="25"/>
      <c r="J60" s="26"/>
      <c r="K60" s="387" t="str">
        <f>IF(J60&lt;&gt;0,DAYS360(J60,'proje ve personel bilgileri'!$B$8)/30," ")</f>
        <v xml:space="preserve"> </v>
      </c>
      <c r="L60" s="387"/>
      <c r="M60" s="385" t="str">
        <f>IF('proje ve personel bilgileri'!A41&lt;&gt;0,('proje ve personel bilgileri'!$B$11)," ")</f>
        <v xml:space="preserve"> </v>
      </c>
      <c r="N60" s="385"/>
      <c r="O60" s="388">
        <f>IF('proje ve personel bilgileri'!$B$4=1512,(IF(E60&lt;&gt;0,2,IF(F60&lt;&gt;0,2,IF(G60&lt;&gt;0,IF(AND(J60&lt;&gt;0,K60&gt;=48),4,3),IF(H60&lt;&gt;0,IF(AND(J60&lt;&gt;0,K60&gt;=48),4,3),IF(I60&lt;&gt;0,7,0)))))),IF('proje ve personel bilgileri'!$B$4=1511,(IF(E60&lt;&gt;0,4,IF(F60&lt;&gt;0,5,IF(G60&lt;&gt;0,IF(AND(J60&lt;&gt;0,K60&gt;=48),12,8),IF(H60&lt;&gt;0,IF(AND(J60&lt;&gt;0,K60&gt;=48),12,8),IF(I60&lt;&gt;0,14,0)))))),(IF(E60&lt;&gt;0,3,IF(F60&lt;&gt;0,4,IF(G60&lt;&gt;0,IF(AND(J60&lt;&gt;0,K60&gt;=48),10,6),IF(H60&lt;&gt;0,IF(AND(J60&lt;&gt;0,K60&gt;=48),10,6),IF(I60&lt;&gt;0,12,0))))))))</f>
        <v>0</v>
      </c>
      <c r="P60" s="389"/>
      <c r="Q60" s="385" t="str">
        <f>IF('proje ve personel bilgileri'!A41&lt;&gt;0,(M60*O60)," ")</f>
        <v xml:space="preserve"> </v>
      </c>
      <c r="R60" s="385"/>
      <c r="S60" s="385" t="str">
        <f>IF('proje ve personel bilgileri'!A41&lt;&gt;0,G011B!S60," ")</f>
        <v xml:space="preserve"> </v>
      </c>
      <c r="T60" s="378"/>
      <c r="U60" s="385" t="str">
        <f>IF('proje ve personel bilgileri'!A41&lt;&gt;0,MIN(Q60,S60)," ")</f>
        <v xml:space="preserve"> </v>
      </c>
      <c r="V60" s="386"/>
    </row>
    <row r="61" spans="1:22" ht="15.75" customHeight="1" x14ac:dyDescent="0.25">
      <c r="A61" s="19">
        <v>29</v>
      </c>
      <c r="B61" s="293" t="str">
        <f>IF('proje ve personel bilgileri'!A42&lt;&gt;0,('proje ve personel bilgileri'!A42)," ")</f>
        <v xml:space="preserve"> </v>
      </c>
      <c r="C61" s="293" t="str">
        <f>IF('proje ve personel bilgileri'!A42&lt;&gt;0,('proje ve personel bilgileri'!B42)," ")</f>
        <v xml:space="preserve"> </v>
      </c>
      <c r="D61" s="24"/>
      <c r="E61" s="25"/>
      <c r="F61" s="25"/>
      <c r="G61" s="25"/>
      <c r="H61" s="25"/>
      <c r="I61" s="25"/>
      <c r="J61" s="26"/>
      <c r="K61" s="387" t="str">
        <f>IF(J61&lt;&gt;0,DAYS360(J61,'proje ve personel bilgileri'!$B$8)/30," ")</f>
        <v xml:space="preserve"> </v>
      </c>
      <c r="L61" s="387"/>
      <c r="M61" s="385" t="str">
        <f>IF('proje ve personel bilgileri'!A42&lt;&gt;0,('proje ve personel bilgileri'!$B$11)," ")</f>
        <v xml:space="preserve"> </v>
      </c>
      <c r="N61" s="385"/>
      <c r="O61" s="388">
        <f>IF('proje ve personel bilgileri'!$B$4=1512,(IF(E61&lt;&gt;0,2,IF(F61&lt;&gt;0,2,IF(G61&lt;&gt;0,IF(AND(J61&lt;&gt;0,K61&gt;=48),4,3),IF(H61&lt;&gt;0,IF(AND(J61&lt;&gt;0,K61&gt;=48),4,3),IF(I61&lt;&gt;0,7,0)))))),IF('proje ve personel bilgileri'!$B$4=1511,(IF(E61&lt;&gt;0,4,IF(F61&lt;&gt;0,5,IF(G61&lt;&gt;0,IF(AND(J61&lt;&gt;0,K61&gt;=48),12,8),IF(H61&lt;&gt;0,IF(AND(J61&lt;&gt;0,K61&gt;=48),12,8),IF(I61&lt;&gt;0,14,0)))))),(IF(E61&lt;&gt;0,3,IF(F61&lt;&gt;0,4,IF(G61&lt;&gt;0,IF(AND(J61&lt;&gt;0,K61&gt;=48),10,6),IF(H61&lt;&gt;0,IF(AND(J61&lt;&gt;0,K61&gt;=48),10,6),IF(I61&lt;&gt;0,12,0))))))))</f>
        <v>0</v>
      </c>
      <c r="P61" s="389"/>
      <c r="Q61" s="385" t="str">
        <f>IF('proje ve personel bilgileri'!A42&lt;&gt;0,(M61*O61)," ")</f>
        <v xml:space="preserve"> </v>
      </c>
      <c r="R61" s="385"/>
      <c r="S61" s="385" t="str">
        <f>IF('proje ve personel bilgileri'!A42&lt;&gt;0,G011B!S61," ")</f>
        <v xml:space="preserve"> </v>
      </c>
      <c r="T61" s="378"/>
      <c r="U61" s="385" t="str">
        <f>IF('proje ve personel bilgileri'!A42&lt;&gt;0,MIN(Q61,S61)," ")</f>
        <v xml:space="preserve"> </v>
      </c>
      <c r="V61" s="386"/>
    </row>
    <row r="62" spans="1:22" ht="15.75" customHeight="1" x14ac:dyDescent="0.25">
      <c r="A62" s="23">
        <v>30</v>
      </c>
      <c r="B62" s="293" t="str">
        <f>IF('proje ve personel bilgileri'!A43&lt;&gt;0,('proje ve personel bilgileri'!A43)," ")</f>
        <v xml:space="preserve"> </v>
      </c>
      <c r="C62" s="293" t="str">
        <f>IF('proje ve personel bilgileri'!A43&lt;&gt;0,('proje ve personel bilgileri'!B43)," ")</f>
        <v xml:space="preserve"> </v>
      </c>
      <c r="D62" s="24"/>
      <c r="E62" s="25"/>
      <c r="F62" s="25"/>
      <c r="G62" s="25"/>
      <c r="H62" s="25"/>
      <c r="I62" s="25"/>
      <c r="J62" s="26"/>
      <c r="K62" s="387" t="str">
        <f>IF(J62&lt;&gt;0,DAYS360(J62,'proje ve personel bilgileri'!$B$8)/30," ")</f>
        <v xml:space="preserve"> </v>
      </c>
      <c r="L62" s="387"/>
      <c r="M62" s="385" t="str">
        <f>IF('proje ve personel bilgileri'!A43&lt;&gt;0,('proje ve personel bilgileri'!$B$11)," ")</f>
        <v xml:space="preserve"> </v>
      </c>
      <c r="N62" s="385"/>
      <c r="O62" s="388">
        <f>IF('proje ve personel bilgileri'!$B$4=1512,(IF(E62&lt;&gt;0,2,IF(F62&lt;&gt;0,2,IF(G62&lt;&gt;0,IF(AND(J62&lt;&gt;0,K62&gt;=48),4,3),IF(H62&lt;&gt;0,IF(AND(J62&lt;&gt;0,K62&gt;=48),4,3),IF(I62&lt;&gt;0,7,0)))))),IF('proje ve personel bilgileri'!$B$4=1511,(IF(E62&lt;&gt;0,4,IF(F62&lt;&gt;0,5,IF(G62&lt;&gt;0,IF(AND(J62&lt;&gt;0,K62&gt;=48),12,8),IF(H62&lt;&gt;0,IF(AND(J62&lt;&gt;0,K62&gt;=48),12,8),IF(I62&lt;&gt;0,14,0)))))),(IF(E62&lt;&gt;0,3,IF(F62&lt;&gt;0,4,IF(G62&lt;&gt;0,IF(AND(J62&lt;&gt;0,K62&gt;=48),10,6),IF(H62&lt;&gt;0,IF(AND(J62&lt;&gt;0,K62&gt;=48),10,6),IF(I62&lt;&gt;0,12,0))))))))</f>
        <v>0</v>
      </c>
      <c r="P62" s="389"/>
      <c r="Q62" s="385" t="str">
        <f>IF('proje ve personel bilgileri'!A43&lt;&gt;0,(M62*O62)," ")</f>
        <v xml:space="preserve"> </v>
      </c>
      <c r="R62" s="385"/>
      <c r="S62" s="385" t="str">
        <f>IF('proje ve personel bilgileri'!A43&lt;&gt;0,G011B!S62," ")</f>
        <v xml:space="preserve"> </v>
      </c>
      <c r="T62" s="378"/>
      <c r="U62" s="385" t="str">
        <f>IF('proje ve personel bilgileri'!A43&lt;&gt;0,MIN(Q62,S62)," ")</f>
        <v xml:space="preserve"> </v>
      </c>
      <c r="V62" s="386"/>
    </row>
    <row r="63" spans="1:22" ht="15.75" customHeight="1" x14ac:dyDescent="0.25">
      <c r="A63" s="19">
        <v>31</v>
      </c>
      <c r="B63" s="293" t="str">
        <f>IF('proje ve personel bilgileri'!A44&lt;&gt;0,('proje ve personel bilgileri'!A44)," ")</f>
        <v xml:space="preserve"> </v>
      </c>
      <c r="C63" s="293" t="str">
        <f>IF('proje ve personel bilgileri'!A44&lt;&gt;0,('proje ve personel bilgileri'!B44)," ")</f>
        <v xml:space="preserve"> </v>
      </c>
      <c r="D63" s="24"/>
      <c r="E63" s="25"/>
      <c r="F63" s="25"/>
      <c r="G63" s="25"/>
      <c r="H63" s="25"/>
      <c r="I63" s="25"/>
      <c r="J63" s="26"/>
      <c r="K63" s="387" t="str">
        <f>IF(J63&lt;&gt;0,DAYS360(J63,'proje ve personel bilgileri'!$B$8)/30," ")</f>
        <v xml:space="preserve"> </v>
      </c>
      <c r="L63" s="387"/>
      <c r="M63" s="385" t="str">
        <f>IF('proje ve personel bilgileri'!A44&lt;&gt;0,('proje ve personel bilgileri'!$B$11)," ")</f>
        <v xml:space="preserve"> </v>
      </c>
      <c r="N63" s="385"/>
      <c r="O63" s="388">
        <f>IF('proje ve personel bilgileri'!$B$4=1512,(IF(E63&lt;&gt;0,2,IF(F63&lt;&gt;0,2,IF(G63&lt;&gt;0,IF(AND(J63&lt;&gt;0,K63&gt;=48),4,3),IF(H63&lt;&gt;0,IF(AND(J63&lt;&gt;0,K63&gt;=48),4,3),IF(I63&lt;&gt;0,7,0)))))),IF('proje ve personel bilgileri'!$B$4=1511,(IF(E63&lt;&gt;0,4,IF(F63&lt;&gt;0,5,IF(G63&lt;&gt;0,IF(AND(J63&lt;&gt;0,K63&gt;=48),12,8),IF(H63&lt;&gt;0,IF(AND(J63&lt;&gt;0,K63&gt;=48),12,8),IF(I63&lt;&gt;0,14,0)))))),(IF(E63&lt;&gt;0,3,IF(F63&lt;&gt;0,4,IF(G63&lt;&gt;0,IF(AND(J63&lt;&gt;0,K63&gt;=48),10,6),IF(H63&lt;&gt;0,IF(AND(J63&lt;&gt;0,K63&gt;=48),10,6),IF(I63&lt;&gt;0,12,0))))))))</f>
        <v>0</v>
      </c>
      <c r="P63" s="389"/>
      <c r="Q63" s="385" t="str">
        <f>IF('proje ve personel bilgileri'!A44&lt;&gt;0,(M63*O63)," ")</f>
        <v xml:space="preserve"> </v>
      </c>
      <c r="R63" s="385"/>
      <c r="S63" s="385" t="str">
        <f>IF('proje ve personel bilgileri'!A44&lt;&gt;0,G011B!S63," ")</f>
        <v xml:space="preserve"> </v>
      </c>
      <c r="T63" s="378"/>
      <c r="U63" s="385" t="str">
        <f>IF('proje ve personel bilgileri'!A44&lt;&gt;0,MIN(Q63,S63)," ")</f>
        <v xml:space="preserve"> </v>
      </c>
      <c r="V63" s="386"/>
    </row>
    <row r="64" spans="1:22" ht="15.75" customHeight="1" x14ac:dyDescent="0.25">
      <c r="A64" s="23">
        <v>32</v>
      </c>
      <c r="B64" s="293" t="str">
        <f>IF('proje ve personel bilgileri'!A45&lt;&gt;0,('proje ve personel bilgileri'!A45)," ")</f>
        <v xml:space="preserve"> </v>
      </c>
      <c r="C64" s="293" t="str">
        <f>IF('proje ve personel bilgileri'!A45&lt;&gt;0,('proje ve personel bilgileri'!B45)," ")</f>
        <v xml:space="preserve"> </v>
      </c>
      <c r="D64" s="24"/>
      <c r="E64" s="25"/>
      <c r="F64" s="25"/>
      <c r="G64" s="25"/>
      <c r="H64" s="25"/>
      <c r="I64" s="25"/>
      <c r="J64" s="26"/>
      <c r="K64" s="387" t="str">
        <f>IF(J64&lt;&gt;0,DAYS360(J64,'proje ve personel bilgileri'!$B$8)/30," ")</f>
        <v xml:space="preserve"> </v>
      </c>
      <c r="L64" s="387"/>
      <c r="M64" s="385" t="str">
        <f>IF('proje ve personel bilgileri'!A45&lt;&gt;0,('proje ve personel bilgileri'!$B$11)," ")</f>
        <v xml:space="preserve"> </v>
      </c>
      <c r="N64" s="385"/>
      <c r="O64" s="388">
        <f>IF('proje ve personel bilgileri'!$B$4=1512,(IF(E64&lt;&gt;0,2,IF(F64&lt;&gt;0,2,IF(G64&lt;&gt;0,IF(AND(J64&lt;&gt;0,K64&gt;=48),4,3),IF(H64&lt;&gt;0,IF(AND(J64&lt;&gt;0,K64&gt;=48),4,3),IF(I64&lt;&gt;0,7,0)))))),IF('proje ve personel bilgileri'!$B$4=1511,(IF(E64&lt;&gt;0,4,IF(F64&lt;&gt;0,5,IF(G64&lt;&gt;0,IF(AND(J64&lt;&gt;0,K64&gt;=48),12,8),IF(H64&lt;&gt;0,IF(AND(J64&lt;&gt;0,K64&gt;=48),12,8),IF(I64&lt;&gt;0,14,0)))))),(IF(E64&lt;&gt;0,3,IF(F64&lt;&gt;0,4,IF(G64&lt;&gt;0,IF(AND(J64&lt;&gt;0,K64&gt;=48),10,6),IF(H64&lt;&gt;0,IF(AND(J64&lt;&gt;0,K64&gt;=48),10,6),IF(I64&lt;&gt;0,12,0))))))))</f>
        <v>0</v>
      </c>
      <c r="P64" s="389"/>
      <c r="Q64" s="385" t="str">
        <f>IF('proje ve personel bilgileri'!A45&lt;&gt;0,(M64*O64)," ")</f>
        <v xml:space="preserve"> </v>
      </c>
      <c r="R64" s="385"/>
      <c r="S64" s="385" t="str">
        <f>IF('proje ve personel bilgileri'!A45&lt;&gt;0,G011B!S64," ")</f>
        <v xml:space="preserve"> </v>
      </c>
      <c r="T64" s="378"/>
      <c r="U64" s="385" t="str">
        <f>IF('proje ve personel bilgileri'!A45&lt;&gt;0,MIN(Q64,S64)," ")</f>
        <v xml:space="preserve"> </v>
      </c>
      <c r="V64" s="386"/>
    </row>
    <row r="65" spans="1:22" ht="15.75" customHeight="1" x14ac:dyDescent="0.25">
      <c r="A65" s="19">
        <v>33</v>
      </c>
      <c r="B65" s="293" t="str">
        <f>IF('proje ve personel bilgileri'!A46&lt;&gt;0,('proje ve personel bilgileri'!A46)," ")</f>
        <v xml:space="preserve"> </v>
      </c>
      <c r="C65" s="293" t="str">
        <f>IF('proje ve personel bilgileri'!A46&lt;&gt;0,('proje ve personel bilgileri'!B46)," ")</f>
        <v xml:space="preserve"> </v>
      </c>
      <c r="D65" s="24"/>
      <c r="E65" s="25"/>
      <c r="F65" s="25"/>
      <c r="G65" s="25"/>
      <c r="H65" s="25"/>
      <c r="I65" s="25"/>
      <c r="J65" s="26"/>
      <c r="K65" s="387" t="str">
        <f>IF(J65&lt;&gt;0,DAYS360(J65,'proje ve personel bilgileri'!$B$8)/30," ")</f>
        <v xml:space="preserve"> </v>
      </c>
      <c r="L65" s="387"/>
      <c r="M65" s="385" t="str">
        <f>IF('proje ve personel bilgileri'!A46&lt;&gt;0,('proje ve personel bilgileri'!$B$11)," ")</f>
        <v xml:space="preserve"> </v>
      </c>
      <c r="N65" s="385"/>
      <c r="O65" s="388">
        <f>IF('proje ve personel bilgileri'!$B$4=1512,(IF(E65&lt;&gt;0,2,IF(F65&lt;&gt;0,2,IF(G65&lt;&gt;0,IF(AND(J65&lt;&gt;0,K65&gt;=48),4,3),IF(H65&lt;&gt;0,IF(AND(J65&lt;&gt;0,K65&gt;=48),4,3),IF(I65&lt;&gt;0,7,0)))))),IF('proje ve personel bilgileri'!$B$4=1511,(IF(E65&lt;&gt;0,4,IF(F65&lt;&gt;0,5,IF(G65&lt;&gt;0,IF(AND(J65&lt;&gt;0,K65&gt;=48),12,8),IF(H65&lt;&gt;0,IF(AND(J65&lt;&gt;0,K65&gt;=48),12,8),IF(I65&lt;&gt;0,14,0)))))),(IF(E65&lt;&gt;0,3,IF(F65&lt;&gt;0,4,IF(G65&lt;&gt;0,IF(AND(J65&lt;&gt;0,K65&gt;=48),10,6),IF(H65&lt;&gt;0,IF(AND(J65&lt;&gt;0,K65&gt;=48),10,6),IF(I65&lt;&gt;0,12,0))))))))</f>
        <v>0</v>
      </c>
      <c r="P65" s="389"/>
      <c r="Q65" s="385" t="str">
        <f>IF('proje ve personel bilgileri'!A46&lt;&gt;0,(M65*O65)," ")</f>
        <v xml:space="preserve"> </v>
      </c>
      <c r="R65" s="385"/>
      <c r="S65" s="385" t="str">
        <f>IF('proje ve personel bilgileri'!A46&lt;&gt;0,G011B!S65," ")</f>
        <v xml:space="preserve"> </v>
      </c>
      <c r="T65" s="378"/>
      <c r="U65" s="385" t="str">
        <f>IF('proje ve personel bilgileri'!A46&lt;&gt;0,MIN(Q65,S65)," ")</f>
        <v xml:space="preserve"> </v>
      </c>
      <c r="V65" s="386"/>
    </row>
    <row r="66" spans="1:22" ht="15.75" customHeight="1" x14ac:dyDescent="0.25">
      <c r="A66" s="23">
        <v>34</v>
      </c>
      <c r="B66" s="293" t="str">
        <f>IF('proje ve personel bilgileri'!A47&lt;&gt;0,('proje ve personel bilgileri'!A47)," ")</f>
        <v xml:space="preserve"> </v>
      </c>
      <c r="C66" s="293" t="str">
        <f>IF('proje ve personel bilgileri'!A47&lt;&gt;0,('proje ve personel bilgileri'!B47)," ")</f>
        <v xml:space="preserve"> </v>
      </c>
      <c r="D66" s="24"/>
      <c r="E66" s="25"/>
      <c r="F66" s="25"/>
      <c r="G66" s="25"/>
      <c r="H66" s="25"/>
      <c r="I66" s="25"/>
      <c r="J66" s="26"/>
      <c r="K66" s="387" t="str">
        <f>IF(J66&lt;&gt;0,DAYS360(J66,'proje ve personel bilgileri'!$B$8)/30," ")</f>
        <v xml:space="preserve"> </v>
      </c>
      <c r="L66" s="387"/>
      <c r="M66" s="385" t="str">
        <f>IF('proje ve personel bilgileri'!A47&lt;&gt;0,('proje ve personel bilgileri'!$B$11)," ")</f>
        <v xml:space="preserve"> </v>
      </c>
      <c r="N66" s="385"/>
      <c r="O66" s="388">
        <f>IF('proje ve personel bilgileri'!$B$4=1512,(IF(E66&lt;&gt;0,2,IF(F66&lt;&gt;0,2,IF(G66&lt;&gt;0,IF(AND(J66&lt;&gt;0,K66&gt;=48),4,3),IF(H66&lt;&gt;0,IF(AND(J66&lt;&gt;0,K66&gt;=48),4,3),IF(I66&lt;&gt;0,7,0)))))),IF('proje ve personel bilgileri'!$B$4=1511,(IF(E66&lt;&gt;0,4,IF(F66&lt;&gt;0,5,IF(G66&lt;&gt;0,IF(AND(J66&lt;&gt;0,K66&gt;=48),12,8),IF(H66&lt;&gt;0,IF(AND(J66&lt;&gt;0,K66&gt;=48),12,8),IF(I66&lt;&gt;0,14,0)))))),(IF(E66&lt;&gt;0,3,IF(F66&lt;&gt;0,4,IF(G66&lt;&gt;0,IF(AND(J66&lt;&gt;0,K66&gt;=48),10,6),IF(H66&lt;&gt;0,IF(AND(J66&lt;&gt;0,K66&gt;=48),10,6),IF(I66&lt;&gt;0,12,0))))))))</f>
        <v>0</v>
      </c>
      <c r="P66" s="389"/>
      <c r="Q66" s="385" t="str">
        <f>IF('proje ve personel bilgileri'!A47&lt;&gt;0,(M66*O66)," ")</f>
        <v xml:space="preserve"> </v>
      </c>
      <c r="R66" s="385"/>
      <c r="S66" s="385" t="str">
        <f>IF('proje ve personel bilgileri'!A47&lt;&gt;0,G011B!S66," ")</f>
        <v xml:space="preserve"> </v>
      </c>
      <c r="T66" s="378"/>
      <c r="U66" s="385" t="str">
        <f>IF('proje ve personel bilgileri'!A47&lt;&gt;0,MIN(Q66,S66)," ")</f>
        <v xml:space="preserve"> </v>
      </c>
      <c r="V66" s="386"/>
    </row>
    <row r="67" spans="1:22" ht="15.75" customHeight="1" x14ac:dyDescent="0.25">
      <c r="A67" s="19">
        <v>35</v>
      </c>
      <c r="B67" s="293" t="str">
        <f>IF('proje ve personel bilgileri'!A48&lt;&gt;0,('proje ve personel bilgileri'!A48)," ")</f>
        <v xml:space="preserve"> </v>
      </c>
      <c r="C67" s="293" t="str">
        <f>IF('proje ve personel bilgileri'!A48&lt;&gt;0,('proje ve personel bilgileri'!B48)," ")</f>
        <v xml:space="preserve"> </v>
      </c>
      <c r="D67" s="24"/>
      <c r="E67" s="25"/>
      <c r="F67" s="25"/>
      <c r="G67" s="25"/>
      <c r="H67" s="25"/>
      <c r="I67" s="25"/>
      <c r="J67" s="26"/>
      <c r="K67" s="387" t="str">
        <f>IF(J67&lt;&gt;0,DAYS360(J67,'proje ve personel bilgileri'!$B$8)/30," ")</f>
        <v xml:space="preserve"> </v>
      </c>
      <c r="L67" s="387"/>
      <c r="M67" s="385" t="str">
        <f>IF('proje ve personel bilgileri'!A48&lt;&gt;0,('proje ve personel bilgileri'!$B$11)," ")</f>
        <v xml:space="preserve"> </v>
      </c>
      <c r="N67" s="385"/>
      <c r="O67" s="388">
        <f>IF('proje ve personel bilgileri'!$B$4=1512,(IF(E67&lt;&gt;0,2,IF(F67&lt;&gt;0,2,IF(G67&lt;&gt;0,IF(AND(J67&lt;&gt;0,K67&gt;=48),4,3),IF(H67&lt;&gt;0,IF(AND(J67&lt;&gt;0,K67&gt;=48),4,3),IF(I67&lt;&gt;0,7,0)))))),IF('proje ve personel bilgileri'!$B$4=1511,(IF(E67&lt;&gt;0,4,IF(F67&lt;&gt;0,5,IF(G67&lt;&gt;0,IF(AND(J67&lt;&gt;0,K67&gt;=48),12,8),IF(H67&lt;&gt;0,IF(AND(J67&lt;&gt;0,K67&gt;=48),12,8),IF(I67&lt;&gt;0,14,0)))))),(IF(E67&lt;&gt;0,3,IF(F67&lt;&gt;0,4,IF(G67&lt;&gt;0,IF(AND(J67&lt;&gt;0,K67&gt;=48),10,6),IF(H67&lt;&gt;0,IF(AND(J67&lt;&gt;0,K67&gt;=48),10,6),IF(I67&lt;&gt;0,12,0))))))))</f>
        <v>0</v>
      </c>
      <c r="P67" s="389"/>
      <c r="Q67" s="385" t="str">
        <f>IF('proje ve personel bilgileri'!A48&lt;&gt;0,(M67*O67)," ")</f>
        <v xml:space="preserve"> </v>
      </c>
      <c r="R67" s="385"/>
      <c r="S67" s="385" t="str">
        <f>IF('proje ve personel bilgileri'!A48&lt;&gt;0,G011B!S67," ")</f>
        <v xml:space="preserve"> </v>
      </c>
      <c r="T67" s="378"/>
      <c r="U67" s="385" t="str">
        <f>IF('proje ve personel bilgileri'!A48&lt;&gt;0,MIN(Q67,S67)," ")</f>
        <v xml:space="preserve"> </v>
      </c>
      <c r="V67" s="386"/>
    </row>
    <row r="68" spans="1:22" ht="15.75" customHeight="1" x14ac:dyDescent="0.25">
      <c r="A68" s="23">
        <v>36</v>
      </c>
      <c r="B68" s="293" t="str">
        <f>IF('proje ve personel bilgileri'!A49&lt;&gt;0,('proje ve personel bilgileri'!A49)," ")</f>
        <v xml:space="preserve"> </v>
      </c>
      <c r="C68" s="293" t="str">
        <f>IF('proje ve personel bilgileri'!A49&lt;&gt;0,('proje ve personel bilgileri'!B49)," ")</f>
        <v xml:space="preserve"> </v>
      </c>
      <c r="D68" s="28"/>
      <c r="E68" s="29"/>
      <c r="F68" s="29"/>
      <c r="G68" s="29"/>
      <c r="H68" s="29"/>
      <c r="I68" s="29"/>
      <c r="J68" s="30"/>
      <c r="K68" s="387" t="str">
        <f>IF(J68&lt;&gt;0,DAYS360(J68,'proje ve personel bilgileri'!$B$8)/30," ")</f>
        <v xml:space="preserve"> </v>
      </c>
      <c r="L68" s="387"/>
      <c r="M68" s="385" t="str">
        <f>IF('proje ve personel bilgileri'!A49&lt;&gt;0,('proje ve personel bilgileri'!$B$11)," ")</f>
        <v xml:space="preserve"> </v>
      </c>
      <c r="N68" s="385"/>
      <c r="O68" s="388">
        <f>IF('proje ve personel bilgileri'!$B$4=1512,(IF(E68&lt;&gt;0,2,IF(F68&lt;&gt;0,2,IF(G68&lt;&gt;0,IF(AND(J68&lt;&gt;0,K68&gt;=48),4,3),IF(H68&lt;&gt;0,IF(AND(J68&lt;&gt;0,K68&gt;=48),4,3),IF(I68&lt;&gt;0,7,0)))))),IF('proje ve personel bilgileri'!$B$4=1511,(IF(E68&lt;&gt;0,4,IF(F68&lt;&gt;0,5,IF(G68&lt;&gt;0,IF(AND(J68&lt;&gt;0,K68&gt;=48),12,8),IF(H68&lt;&gt;0,IF(AND(J68&lt;&gt;0,K68&gt;=48),12,8),IF(I68&lt;&gt;0,14,0)))))),(IF(E68&lt;&gt;0,3,IF(F68&lt;&gt;0,4,IF(G68&lt;&gt;0,IF(AND(J68&lt;&gt;0,K68&gt;=48),10,6),IF(H68&lt;&gt;0,IF(AND(J68&lt;&gt;0,K68&gt;=48),10,6),IF(I68&lt;&gt;0,12,0))))))))</f>
        <v>0</v>
      </c>
      <c r="P68" s="389"/>
      <c r="Q68" s="385" t="str">
        <f>IF('proje ve personel bilgileri'!A49&lt;&gt;0,(M68*O68)," ")</f>
        <v xml:space="preserve"> </v>
      </c>
      <c r="R68" s="385"/>
      <c r="S68" s="385" t="str">
        <f>IF('proje ve personel bilgileri'!A49&lt;&gt;0,G011B!S68," ")</f>
        <v xml:space="preserve"> </v>
      </c>
      <c r="T68" s="378"/>
      <c r="U68" s="385" t="str">
        <f>IF('proje ve personel bilgileri'!A49&lt;&gt;0,MIN(Q68,S68)," ")</f>
        <v xml:space="preserve"> </v>
      </c>
      <c r="V68" s="386"/>
    </row>
    <row r="69" spans="1:22" ht="15" customHeight="1" x14ac:dyDescent="0.25">
      <c r="A69" s="290" t="s">
        <v>152</v>
      </c>
    </row>
    <row r="70" spans="1:22" ht="15" customHeight="1" x14ac:dyDescent="0.25">
      <c r="A70" s="390" t="s">
        <v>153</v>
      </c>
      <c r="B70" s="390"/>
      <c r="C70" s="390"/>
      <c r="D70" s="390"/>
      <c r="E70" s="390"/>
      <c r="F70" s="390"/>
      <c r="G70" s="390"/>
      <c r="H70" s="390"/>
      <c r="I70" s="390"/>
      <c r="J70" s="390"/>
      <c r="K70" s="390"/>
      <c r="L70" s="390"/>
      <c r="M70" s="390"/>
      <c r="N70" s="390"/>
      <c r="O70" s="390"/>
      <c r="P70" s="390"/>
      <c r="Q70" s="390"/>
      <c r="R70" s="390"/>
      <c r="S70" s="390"/>
      <c r="T70" s="390"/>
      <c r="U70" s="390"/>
      <c r="V70" s="390"/>
    </row>
    <row r="71" spans="1:22" ht="15" customHeight="1" x14ac:dyDescent="0.25">
      <c r="A71" s="391" t="s">
        <v>154</v>
      </c>
      <c r="B71" s="391"/>
      <c r="C71" s="391"/>
      <c r="D71" s="391"/>
      <c r="E71" s="391"/>
      <c r="F71" s="391"/>
      <c r="G71" s="391"/>
      <c r="H71" s="391"/>
      <c r="I71" s="391"/>
      <c r="J71" s="391"/>
      <c r="K71" s="391"/>
      <c r="L71" s="391"/>
      <c r="M71" s="391"/>
      <c r="N71" s="391"/>
      <c r="O71" s="391"/>
      <c r="P71" s="391"/>
      <c r="Q71" s="391"/>
      <c r="R71" s="391"/>
      <c r="S71" s="391"/>
      <c r="T71" s="391"/>
      <c r="U71" s="391"/>
      <c r="V71" s="391"/>
    </row>
    <row r="72" spans="1:22" ht="22.5" customHeight="1" x14ac:dyDescent="0.25">
      <c r="A72" s="289"/>
    </row>
    <row r="73" spans="1:22" ht="15" customHeight="1" x14ac:dyDescent="0.25">
      <c r="A73" s="381" t="s">
        <v>155</v>
      </c>
      <c r="B73" s="381"/>
      <c r="C73" s="381"/>
      <c r="D73" s="381"/>
      <c r="E73" s="381"/>
      <c r="F73" s="381"/>
      <c r="G73" s="381"/>
      <c r="H73" s="381"/>
      <c r="I73" s="381"/>
      <c r="J73" s="381"/>
      <c r="K73" s="381"/>
      <c r="L73" s="381"/>
      <c r="M73" s="381"/>
      <c r="N73" s="381"/>
      <c r="O73" s="381"/>
      <c r="P73" s="381"/>
      <c r="Q73" s="381"/>
      <c r="R73" s="381"/>
      <c r="S73" s="381"/>
      <c r="T73" s="381"/>
      <c r="U73" s="381"/>
    </row>
    <row r="74" spans="1:22" ht="15" customHeight="1" x14ac:dyDescent="0.25">
      <c r="A74" s="380"/>
      <c r="B74" s="380"/>
      <c r="C74" s="380"/>
      <c r="D74" s="380"/>
      <c r="E74" s="380"/>
      <c r="F74" s="380"/>
      <c r="G74" s="380"/>
      <c r="H74" s="380"/>
      <c r="I74" s="380"/>
      <c r="J74" s="380"/>
      <c r="K74" s="380"/>
      <c r="L74" s="380"/>
      <c r="M74" s="380"/>
      <c r="N74" s="380"/>
      <c r="O74" s="380"/>
      <c r="P74" s="380"/>
      <c r="Q74" s="380"/>
      <c r="R74" s="380"/>
      <c r="S74" s="380"/>
      <c r="T74" s="380"/>
      <c r="U74" s="380"/>
    </row>
    <row r="79" spans="1:22" ht="15.75" customHeight="1" x14ac:dyDescent="0.25">
      <c r="A79" s="348" t="s">
        <v>128</v>
      </c>
      <c r="B79" s="348"/>
      <c r="C79" s="348"/>
      <c r="D79" s="348"/>
      <c r="E79" s="348"/>
      <c r="F79" s="348"/>
      <c r="G79" s="348"/>
      <c r="H79" s="348"/>
      <c r="I79" s="348"/>
      <c r="J79" s="348"/>
      <c r="K79" s="348"/>
      <c r="L79" s="348"/>
      <c r="M79" s="348"/>
      <c r="N79" s="348"/>
      <c r="O79" s="348"/>
      <c r="P79" s="348"/>
      <c r="Q79" s="348"/>
      <c r="R79" s="348"/>
      <c r="S79" s="348"/>
      <c r="T79" s="348"/>
      <c r="U79" s="348"/>
      <c r="V79" s="348"/>
    </row>
    <row r="80" spans="1:22" ht="15" customHeight="1" x14ac:dyDescent="0.25">
      <c r="A80" s="68"/>
      <c r="B80" s="68"/>
      <c r="C80" s="68"/>
      <c r="D80" s="68"/>
      <c r="E80" s="68"/>
      <c r="F80" s="68"/>
      <c r="G80" s="68"/>
      <c r="H80" s="68"/>
      <c r="I80" s="68"/>
      <c r="J80" s="69" t="str">
        <f>'proje ve personel bilgileri'!$B$7</f>
        <v>/</v>
      </c>
      <c r="K80" s="68" t="s">
        <v>109</v>
      </c>
      <c r="L80" s="68"/>
      <c r="M80" s="68"/>
      <c r="N80" s="68"/>
      <c r="O80" s="68"/>
      <c r="P80" s="68"/>
      <c r="Q80" s="68"/>
      <c r="R80" s="68"/>
      <c r="S80" s="68"/>
      <c r="T80" s="68"/>
      <c r="U80" s="68"/>
      <c r="V80" s="68"/>
    </row>
    <row r="81" spans="1:22" ht="18.75" customHeight="1" x14ac:dyDescent="0.25">
      <c r="U81" s="10" t="s">
        <v>129</v>
      </c>
    </row>
    <row r="82" spans="1:22" ht="15.75" customHeight="1" x14ac:dyDescent="0.25">
      <c r="A82" s="382" t="s">
        <v>130</v>
      </c>
      <c r="B82" s="383"/>
      <c r="C82" s="384"/>
      <c r="D82" s="392">
        <f>'proje ve personel bilgileri'!$B$2</f>
        <v>0</v>
      </c>
      <c r="E82" s="393"/>
      <c r="F82" s="393"/>
      <c r="G82" s="393"/>
      <c r="H82" s="393"/>
      <c r="I82" s="393"/>
      <c r="J82" s="393"/>
      <c r="K82" s="393"/>
      <c r="L82" s="393"/>
      <c r="M82" s="393"/>
      <c r="N82" s="393"/>
      <c r="O82" s="393"/>
      <c r="P82" s="393"/>
      <c r="Q82" s="393"/>
      <c r="R82" s="393"/>
      <c r="S82" s="393"/>
      <c r="T82" s="393"/>
      <c r="U82" s="393"/>
      <c r="V82" s="394"/>
    </row>
    <row r="83" spans="1:22" ht="15.75" customHeight="1" x14ac:dyDescent="0.25">
      <c r="A83" s="382" t="s">
        <v>131</v>
      </c>
      <c r="B83" s="383"/>
      <c r="C83" s="384"/>
      <c r="D83" s="392">
        <f>'proje ve personel bilgileri'!$B$3</f>
        <v>0</v>
      </c>
      <c r="E83" s="393"/>
      <c r="F83" s="393"/>
      <c r="G83" s="393"/>
      <c r="H83" s="393"/>
      <c r="I83" s="393"/>
      <c r="J83" s="393"/>
      <c r="K83" s="393"/>
      <c r="L83" s="393"/>
      <c r="M83" s="393"/>
      <c r="N83" s="393"/>
      <c r="O83" s="393"/>
      <c r="P83" s="393"/>
      <c r="Q83" s="393"/>
      <c r="R83" s="393"/>
      <c r="S83" s="393"/>
      <c r="T83" s="393"/>
      <c r="U83" s="393"/>
      <c r="V83" s="394"/>
    </row>
    <row r="84" spans="1:22" ht="15" customHeight="1" x14ac:dyDescent="0.25">
      <c r="A84" s="415" t="s">
        <v>132</v>
      </c>
      <c r="B84" s="416"/>
      <c r="C84" s="417"/>
      <c r="D84" s="421"/>
      <c r="E84" s="403"/>
      <c r="F84" s="403"/>
      <c r="G84" s="403"/>
      <c r="H84" s="403"/>
      <c r="I84" s="403"/>
      <c r="J84" s="403"/>
      <c r="K84" s="403"/>
      <c r="L84" s="403"/>
      <c r="M84" s="403"/>
      <c r="N84" s="403"/>
      <c r="O84" s="403"/>
      <c r="P84" s="403"/>
      <c r="Q84" s="403"/>
      <c r="R84" s="403"/>
      <c r="S84" s="403"/>
      <c r="T84" s="403"/>
      <c r="U84" s="403"/>
      <c r="V84" s="423"/>
    </row>
    <row r="85" spans="1:22" ht="15.75" customHeight="1" x14ac:dyDescent="0.25">
      <c r="A85" s="418"/>
      <c r="B85" s="419"/>
      <c r="C85" s="420"/>
      <c r="D85" s="422"/>
      <c r="E85" s="404"/>
      <c r="F85" s="404"/>
      <c r="G85" s="404"/>
      <c r="H85" s="404"/>
      <c r="I85" s="404"/>
      <c r="J85" s="404"/>
      <c r="K85" s="404"/>
      <c r="L85" s="404"/>
      <c r="M85" s="404"/>
      <c r="N85" s="404"/>
      <c r="O85" s="404"/>
      <c r="P85" s="404"/>
      <c r="Q85" s="404"/>
      <c r="R85" s="404"/>
      <c r="S85" s="404"/>
      <c r="T85" s="404"/>
      <c r="U85" s="404"/>
      <c r="V85" s="424"/>
    </row>
    <row r="86" spans="1:22" ht="15.75" customHeight="1" x14ac:dyDescent="0.25">
      <c r="A86" s="382" t="s">
        <v>133</v>
      </c>
      <c r="B86" s="383"/>
      <c r="C86" s="384"/>
      <c r="D86" s="307">
        <f>'proje ve personel bilgileri'!B8</f>
        <v>0</v>
      </c>
      <c r="E86" s="291"/>
      <c r="F86" s="291"/>
      <c r="G86" s="291"/>
      <c r="H86" s="291"/>
      <c r="I86" s="291"/>
      <c r="J86" s="402"/>
      <c r="K86" s="402"/>
      <c r="L86" s="402"/>
      <c r="M86" s="402"/>
      <c r="N86" s="402"/>
      <c r="O86" s="402"/>
      <c r="P86" s="402"/>
      <c r="Q86" s="402"/>
      <c r="R86" s="402"/>
      <c r="S86" s="402"/>
      <c r="T86" s="402"/>
      <c r="U86" s="402"/>
      <c r="V86" s="292"/>
    </row>
    <row r="87" spans="1:22" ht="15" customHeight="1" x14ac:dyDescent="0.25">
      <c r="A87" s="405" t="s">
        <v>87</v>
      </c>
      <c r="B87" s="405" t="s">
        <v>15</v>
      </c>
      <c r="C87" s="405" t="s">
        <v>134</v>
      </c>
      <c r="D87" s="405" t="s">
        <v>135</v>
      </c>
      <c r="E87" s="395" t="s">
        <v>136</v>
      </c>
      <c r="F87" s="407"/>
      <c r="G87" s="407"/>
      <c r="H87" s="407"/>
      <c r="I87" s="396"/>
      <c r="J87" s="405" t="s">
        <v>137</v>
      </c>
      <c r="K87" s="395" t="s">
        <v>138</v>
      </c>
      <c r="L87" s="396"/>
      <c r="M87" s="411" t="s">
        <v>139</v>
      </c>
      <c r="N87" s="412"/>
      <c r="O87" s="395" t="s">
        <v>140</v>
      </c>
      <c r="P87" s="396"/>
      <c r="Q87" s="395" t="s">
        <v>141</v>
      </c>
      <c r="R87" s="396"/>
      <c r="S87" s="395" t="s">
        <v>142</v>
      </c>
      <c r="T87" s="396"/>
      <c r="U87" s="395" t="s">
        <v>143</v>
      </c>
      <c r="V87" s="396"/>
    </row>
    <row r="88" spans="1:22" ht="21" customHeight="1" x14ac:dyDescent="0.25">
      <c r="A88" s="406"/>
      <c r="B88" s="406"/>
      <c r="C88" s="406"/>
      <c r="D88" s="406"/>
      <c r="E88" s="408" t="s">
        <v>144</v>
      </c>
      <c r="F88" s="409"/>
      <c r="G88" s="409"/>
      <c r="H88" s="409"/>
      <c r="I88" s="410"/>
      <c r="J88" s="406"/>
      <c r="K88" s="397"/>
      <c r="L88" s="398"/>
      <c r="M88" s="413"/>
      <c r="N88" s="414"/>
      <c r="O88" s="397"/>
      <c r="P88" s="398"/>
      <c r="Q88" s="397"/>
      <c r="R88" s="398"/>
      <c r="S88" s="397"/>
      <c r="T88" s="398"/>
      <c r="U88" s="397"/>
      <c r="V88" s="398"/>
    </row>
    <row r="89" spans="1:22" ht="59.25" customHeight="1" x14ac:dyDescent="0.25">
      <c r="A89" s="406"/>
      <c r="B89" s="406"/>
      <c r="C89" s="406"/>
      <c r="D89" s="406"/>
      <c r="E89" s="17" t="s">
        <v>145</v>
      </c>
      <c r="F89" s="17" t="s">
        <v>146</v>
      </c>
      <c r="G89" s="17" t="s">
        <v>147</v>
      </c>
      <c r="H89" s="18" t="s">
        <v>148</v>
      </c>
      <c r="I89" s="17" t="s">
        <v>149</v>
      </c>
      <c r="J89" s="406"/>
      <c r="K89" s="397"/>
      <c r="L89" s="398"/>
      <c r="M89" s="399" t="s">
        <v>150</v>
      </c>
      <c r="N89" s="400"/>
      <c r="O89" s="399" t="s">
        <v>151</v>
      </c>
      <c r="P89" s="401"/>
      <c r="Q89" s="397"/>
      <c r="R89" s="398"/>
      <c r="S89" s="397"/>
      <c r="T89" s="398"/>
      <c r="U89" s="397"/>
      <c r="V89" s="398"/>
    </row>
    <row r="90" spans="1:22" ht="15.75" customHeight="1" x14ac:dyDescent="0.25">
      <c r="A90" s="19">
        <v>37</v>
      </c>
      <c r="B90" s="293" t="str">
        <f>IF('proje ve personel bilgileri'!A50&lt;&gt;0,('proje ve personel bilgileri'!A50)," ")</f>
        <v xml:space="preserve"> </v>
      </c>
      <c r="C90" s="293" t="str">
        <f>IF('proje ve personel bilgileri'!A50&lt;&gt;0,('proje ve personel bilgileri'!B50)," ")</f>
        <v xml:space="preserve"> </v>
      </c>
      <c r="D90" s="20"/>
      <c r="E90" s="21"/>
      <c r="F90" s="21"/>
      <c r="G90" s="21"/>
      <c r="H90" s="21"/>
      <c r="I90" s="21"/>
      <c r="J90" s="22"/>
      <c r="K90" s="387" t="str">
        <f>IF(J90&lt;&gt;0,DAYS360(J90,'proje ve personel bilgileri'!$B$8)/30," ")</f>
        <v xml:space="preserve"> </v>
      </c>
      <c r="L90" s="387"/>
      <c r="M90" s="385" t="str">
        <f>IF('proje ve personel bilgileri'!A50&lt;&gt;0,('proje ve personel bilgileri'!$B$11)," ")</f>
        <v xml:space="preserve"> </v>
      </c>
      <c r="N90" s="385"/>
      <c r="O90" s="388">
        <f>IF('proje ve personel bilgileri'!$B$4=1512,(IF(E90&lt;&gt;0,2,IF(F90&lt;&gt;0,2,IF(G90&lt;&gt;0,IF(AND(J90&lt;&gt;0,K90&gt;=48),4,3),IF(H90&lt;&gt;0,IF(AND(J90&lt;&gt;0,K90&gt;=48),4,3),IF(I90&lt;&gt;0,7,0)))))),IF('proje ve personel bilgileri'!$B$4=1511,(IF(E90&lt;&gt;0,4,IF(F90&lt;&gt;0,5,IF(G90&lt;&gt;0,IF(AND(J90&lt;&gt;0,K90&gt;=48),12,8),IF(H90&lt;&gt;0,IF(AND(J90&lt;&gt;0,K90&gt;=48),12,8),IF(I90&lt;&gt;0,14,0)))))),(IF(E90&lt;&gt;0,3,IF(F90&lt;&gt;0,4,IF(G90&lt;&gt;0,IF(AND(J90&lt;&gt;0,K90&gt;=48),10,6),IF(H90&lt;&gt;0,IF(AND(J90&lt;&gt;0,K90&gt;=48),10,6),IF(I90&lt;&gt;0,12,0))))))))</f>
        <v>0</v>
      </c>
      <c r="P90" s="389"/>
      <c r="Q90" s="385" t="str">
        <f>IF('proje ve personel bilgileri'!A50&lt;&gt;0,(M90*O90)," ")</f>
        <v xml:space="preserve"> </v>
      </c>
      <c r="R90" s="385"/>
      <c r="S90" s="385" t="str">
        <f>IF('proje ve personel bilgileri'!A50&lt;&gt;0,G011B!S93," ")</f>
        <v xml:space="preserve"> </v>
      </c>
      <c r="T90" s="378"/>
      <c r="U90" s="385" t="str">
        <f>IF('proje ve personel bilgileri'!A50&lt;&gt;0,MIN(Q90,S90)," ")</f>
        <v xml:space="preserve"> </v>
      </c>
      <c r="V90" s="386"/>
    </row>
    <row r="91" spans="1:22" ht="15.75" customHeight="1" x14ac:dyDescent="0.25">
      <c r="A91" s="23">
        <v>38</v>
      </c>
      <c r="B91" s="293" t="str">
        <f>IF('proje ve personel bilgileri'!A51&lt;&gt;0,('proje ve personel bilgileri'!A51)," ")</f>
        <v xml:space="preserve"> </v>
      </c>
      <c r="C91" s="293" t="str">
        <f>IF('proje ve personel bilgileri'!A51&lt;&gt;0,('proje ve personel bilgileri'!B51)," ")</f>
        <v xml:space="preserve"> </v>
      </c>
      <c r="D91" s="24"/>
      <c r="E91" s="25"/>
      <c r="F91" s="25"/>
      <c r="G91" s="25"/>
      <c r="H91" s="25"/>
      <c r="I91" s="25"/>
      <c r="J91" s="26"/>
      <c r="K91" s="387" t="str">
        <f>IF(J91&lt;&gt;0,DAYS360(J91,'proje ve personel bilgileri'!$B$8)/30," ")</f>
        <v xml:space="preserve"> </v>
      </c>
      <c r="L91" s="387"/>
      <c r="M91" s="385" t="str">
        <f>IF('proje ve personel bilgileri'!A51&lt;&gt;0,('proje ve personel bilgileri'!$B$11)," ")</f>
        <v xml:space="preserve"> </v>
      </c>
      <c r="N91" s="385"/>
      <c r="O91" s="388">
        <f>IF('proje ve personel bilgileri'!$B$4=1512,(IF(E91&lt;&gt;0,2,IF(F91&lt;&gt;0,2,IF(G91&lt;&gt;0,IF(AND(J91&lt;&gt;0,K91&gt;=48),4,3),IF(H91&lt;&gt;0,IF(AND(J91&lt;&gt;0,K91&gt;=48),4,3),IF(I91&lt;&gt;0,7,0)))))),IF('proje ve personel bilgileri'!$B$4=1511,(IF(E91&lt;&gt;0,4,IF(F91&lt;&gt;0,5,IF(G91&lt;&gt;0,IF(AND(J91&lt;&gt;0,K91&gt;=48),12,8),IF(H91&lt;&gt;0,IF(AND(J91&lt;&gt;0,K91&gt;=48),12,8),IF(I91&lt;&gt;0,14,0)))))),(IF(E91&lt;&gt;0,3,IF(F91&lt;&gt;0,4,IF(G91&lt;&gt;0,IF(AND(J91&lt;&gt;0,K91&gt;=48),10,6),IF(H91&lt;&gt;0,IF(AND(J91&lt;&gt;0,K91&gt;=48),10,6),IF(I91&lt;&gt;0,12,0))))))))</f>
        <v>0</v>
      </c>
      <c r="P91" s="389"/>
      <c r="Q91" s="385" t="str">
        <f>IF('proje ve personel bilgileri'!A51&lt;&gt;0,(M91*O91)," ")</f>
        <v xml:space="preserve"> </v>
      </c>
      <c r="R91" s="385"/>
      <c r="S91" s="385" t="str">
        <f>IF('proje ve personel bilgileri'!A51&lt;&gt;0,G011B!S94," ")</f>
        <v xml:space="preserve"> </v>
      </c>
      <c r="T91" s="378"/>
      <c r="U91" s="385" t="str">
        <f>IF('proje ve personel bilgileri'!A51&lt;&gt;0,MIN(Q91,S91)," ")</f>
        <v xml:space="preserve"> </v>
      </c>
      <c r="V91" s="386"/>
    </row>
    <row r="92" spans="1:22" ht="15.75" customHeight="1" x14ac:dyDescent="0.25">
      <c r="A92" s="19">
        <v>39</v>
      </c>
      <c r="B92" s="293" t="str">
        <f>IF('proje ve personel bilgileri'!A52&lt;&gt;0,('proje ve personel bilgileri'!A52)," ")</f>
        <v xml:space="preserve"> </v>
      </c>
      <c r="C92" s="293" t="str">
        <f>IF('proje ve personel bilgileri'!A52&lt;&gt;0,('proje ve personel bilgileri'!B52)," ")</f>
        <v xml:space="preserve"> </v>
      </c>
      <c r="D92" s="24"/>
      <c r="E92" s="25"/>
      <c r="F92" s="25"/>
      <c r="G92" s="25"/>
      <c r="H92" s="25"/>
      <c r="I92" s="25"/>
      <c r="J92" s="26"/>
      <c r="K92" s="387" t="str">
        <f>IF(J92&lt;&gt;0,DAYS360(J92,'proje ve personel bilgileri'!$B$8)/30," ")</f>
        <v xml:space="preserve"> </v>
      </c>
      <c r="L92" s="387"/>
      <c r="M92" s="385" t="str">
        <f>IF('proje ve personel bilgileri'!A52&lt;&gt;0,('proje ve personel bilgileri'!$B$11)," ")</f>
        <v xml:space="preserve"> </v>
      </c>
      <c r="N92" s="385"/>
      <c r="O92" s="388">
        <f>IF('proje ve personel bilgileri'!$B$4=1512,(IF(E92&lt;&gt;0,2,IF(F92&lt;&gt;0,2,IF(G92&lt;&gt;0,IF(AND(J92&lt;&gt;0,K92&gt;=48),4,3),IF(H92&lt;&gt;0,IF(AND(J92&lt;&gt;0,K92&gt;=48),4,3),IF(I92&lt;&gt;0,7,0)))))),IF('proje ve personel bilgileri'!$B$4=1511,(IF(E92&lt;&gt;0,4,IF(F92&lt;&gt;0,5,IF(G92&lt;&gt;0,IF(AND(J92&lt;&gt;0,K92&gt;=48),12,8),IF(H92&lt;&gt;0,IF(AND(J92&lt;&gt;0,K92&gt;=48),12,8),IF(I92&lt;&gt;0,14,0)))))),(IF(E92&lt;&gt;0,3,IF(F92&lt;&gt;0,4,IF(G92&lt;&gt;0,IF(AND(J92&lt;&gt;0,K92&gt;=48),10,6),IF(H92&lt;&gt;0,IF(AND(J92&lt;&gt;0,K92&gt;=48),10,6),IF(I92&lt;&gt;0,12,0))))))))</f>
        <v>0</v>
      </c>
      <c r="P92" s="389"/>
      <c r="Q92" s="385" t="str">
        <f>IF('proje ve personel bilgileri'!A52&lt;&gt;0,(M92*O92)," ")</f>
        <v xml:space="preserve"> </v>
      </c>
      <c r="R92" s="385"/>
      <c r="S92" s="385" t="str">
        <f>IF('proje ve personel bilgileri'!A52&lt;&gt;0,G011B!S95," ")</f>
        <v xml:space="preserve"> </v>
      </c>
      <c r="T92" s="378"/>
      <c r="U92" s="385" t="str">
        <f>IF('proje ve personel bilgileri'!A52&lt;&gt;0,MIN(Q92,S92)," ")</f>
        <v xml:space="preserve"> </v>
      </c>
      <c r="V92" s="386"/>
    </row>
    <row r="93" spans="1:22" ht="15.75" customHeight="1" x14ac:dyDescent="0.25">
      <c r="A93" s="23">
        <v>40</v>
      </c>
      <c r="B93" s="293" t="str">
        <f>IF('proje ve personel bilgileri'!A53&lt;&gt;0,('proje ve personel bilgileri'!A53)," ")</f>
        <v xml:space="preserve"> </v>
      </c>
      <c r="C93" s="293" t="str">
        <f>IF('proje ve personel bilgileri'!A53&lt;&gt;0,('proje ve personel bilgileri'!B53)," ")</f>
        <v xml:space="preserve"> </v>
      </c>
      <c r="D93" s="24"/>
      <c r="E93" s="25"/>
      <c r="F93" s="25"/>
      <c r="G93" s="25"/>
      <c r="H93" s="25"/>
      <c r="I93" s="25"/>
      <c r="J93" s="26"/>
      <c r="K93" s="387" t="str">
        <f>IF(J93&lt;&gt;0,DAYS360(J93,'proje ve personel bilgileri'!$B$8)/30," ")</f>
        <v xml:space="preserve"> </v>
      </c>
      <c r="L93" s="387"/>
      <c r="M93" s="385" t="str">
        <f>IF('proje ve personel bilgileri'!A53&lt;&gt;0,('proje ve personel bilgileri'!$B$11)," ")</f>
        <v xml:space="preserve"> </v>
      </c>
      <c r="N93" s="385"/>
      <c r="O93" s="388">
        <f>IF('proje ve personel bilgileri'!$B$4=1512,(IF(E93&lt;&gt;0,2,IF(F93&lt;&gt;0,2,IF(G93&lt;&gt;0,IF(AND(J93&lt;&gt;0,K93&gt;=48),4,3),IF(H93&lt;&gt;0,IF(AND(J93&lt;&gt;0,K93&gt;=48),4,3),IF(I93&lt;&gt;0,7,0)))))),IF('proje ve personel bilgileri'!$B$4=1511,(IF(E93&lt;&gt;0,4,IF(F93&lt;&gt;0,5,IF(G93&lt;&gt;0,IF(AND(J93&lt;&gt;0,K93&gt;=48),12,8),IF(H93&lt;&gt;0,IF(AND(J93&lt;&gt;0,K93&gt;=48),12,8),IF(I93&lt;&gt;0,14,0)))))),(IF(E93&lt;&gt;0,3,IF(F93&lt;&gt;0,4,IF(G93&lt;&gt;0,IF(AND(J93&lt;&gt;0,K93&gt;=48),10,6),IF(H93&lt;&gt;0,IF(AND(J93&lt;&gt;0,K93&gt;=48),10,6),IF(I93&lt;&gt;0,12,0))))))))</f>
        <v>0</v>
      </c>
      <c r="P93" s="389"/>
      <c r="Q93" s="385" t="str">
        <f>IF('proje ve personel bilgileri'!A53&lt;&gt;0,(M93*O93)," ")</f>
        <v xml:space="preserve"> </v>
      </c>
      <c r="R93" s="385"/>
      <c r="S93" s="385" t="str">
        <f>IF('proje ve personel bilgileri'!A53&lt;&gt;0,G011B!S96," ")</f>
        <v xml:space="preserve"> </v>
      </c>
      <c r="T93" s="378"/>
      <c r="U93" s="385" t="str">
        <f>IF('proje ve personel bilgileri'!A53&lt;&gt;0,MIN(Q93,S93)," ")</f>
        <v xml:space="preserve"> </v>
      </c>
      <c r="V93" s="386"/>
    </row>
    <row r="94" spans="1:22" ht="15.75" customHeight="1" x14ac:dyDescent="0.25">
      <c r="A94" s="19">
        <v>41</v>
      </c>
      <c r="B94" s="293" t="str">
        <f>IF('proje ve personel bilgileri'!A54&lt;&gt;0,('proje ve personel bilgileri'!A54)," ")</f>
        <v xml:space="preserve"> </v>
      </c>
      <c r="C94" s="293" t="str">
        <f>IF('proje ve personel bilgileri'!A54&lt;&gt;0,('proje ve personel bilgileri'!B54)," ")</f>
        <v xml:space="preserve"> </v>
      </c>
      <c r="D94" s="24"/>
      <c r="E94" s="25"/>
      <c r="F94" s="25"/>
      <c r="G94" s="25"/>
      <c r="H94" s="25"/>
      <c r="I94" s="25"/>
      <c r="J94" s="26"/>
      <c r="K94" s="387" t="str">
        <f>IF(J94&lt;&gt;0,DAYS360(J94,'proje ve personel bilgileri'!$B$8)/30," ")</f>
        <v xml:space="preserve"> </v>
      </c>
      <c r="L94" s="387"/>
      <c r="M94" s="385" t="str">
        <f>IF('proje ve personel bilgileri'!A54&lt;&gt;0,('proje ve personel bilgileri'!$B$11)," ")</f>
        <v xml:space="preserve"> </v>
      </c>
      <c r="N94" s="385"/>
      <c r="O94" s="388">
        <f>IF('proje ve personel bilgileri'!$B$4=1512,(IF(E94&lt;&gt;0,2,IF(F94&lt;&gt;0,2,IF(G94&lt;&gt;0,IF(AND(J94&lt;&gt;0,K94&gt;=48),4,3),IF(H94&lt;&gt;0,IF(AND(J94&lt;&gt;0,K94&gt;=48),4,3),IF(I94&lt;&gt;0,7,0)))))),IF('proje ve personel bilgileri'!$B$4=1511,(IF(E94&lt;&gt;0,4,IF(F94&lt;&gt;0,5,IF(G94&lt;&gt;0,IF(AND(J94&lt;&gt;0,K94&gt;=48),12,8),IF(H94&lt;&gt;0,IF(AND(J94&lt;&gt;0,K94&gt;=48),12,8),IF(I94&lt;&gt;0,14,0)))))),(IF(E94&lt;&gt;0,3,IF(F94&lt;&gt;0,4,IF(G94&lt;&gt;0,IF(AND(J94&lt;&gt;0,K94&gt;=48),10,6),IF(H94&lt;&gt;0,IF(AND(J94&lt;&gt;0,K94&gt;=48),10,6),IF(I94&lt;&gt;0,12,0))))))))</f>
        <v>0</v>
      </c>
      <c r="P94" s="389"/>
      <c r="Q94" s="385" t="str">
        <f>IF('proje ve personel bilgileri'!A54&lt;&gt;0,(M94*O94)," ")</f>
        <v xml:space="preserve"> </v>
      </c>
      <c r="R94" s="385"/>
      <c r="S94" s="385" t="str">
        <f>IF('proje ve personel bilgileri'!A54&lt;&gt;0,G011B!S97," ")</f>
        <v xml:space="preserve"> </v>
      </c>
      <c r="T94" s="378"/>
      <c r="U94" s="385" t="str">
        <f>IF('proje ve personel bilgileri'!A54&lt;&gt;0,MIN(Q94,S94)," ")</f>
        <v xml:space="preserve"> </v>
      </c>
      <c r="V94" s="386"/>
    </row>
    <row r="95" spans="1:22" ht="15.75" customHeight="1" x14ac:dyDescent="0.25">
      <c r="A95" s="23">
        <v>42</v>
      </c>
      <c r="B95" s="293" t="str">
        <f>IF('proje ve personel bilgileri'!A55&lt;&gt;0,('proje ve personel bilgileri'!A55)," ")</f>
        <v xml:space="preserve"> </v>
      </c>
      <c r="C95" s="293" t="str">
        <f>IF('proje ve personel bilgileri'!A55&lt;&gt;0,('proje ve personel bilgileri'!B55)," ")</f>
        <v xml:space="preserve"> </v>
      </c>
      <c r="D95" s="24"/>
      <c r="E95" s="25"/>
      <c r="F95" s="25"/>
      <c r="G95" s="25"/>
      <c r="H95" s="25"/>
      <c r="I95" s="25"/>
      <c r="J95" s="26"/>
      <c r="K95" s="387" t="str">
        <f>IF(J95&lt;&gt;0,DAYS360(J95,'proje ve personel bilgileri'!$B$8)/30," ")</f>
        <v xml:space="preserve"> </v>
      </c>
      <c r="L95" s="387"/>
      <c r="M95" s="385" t="str">
        <f>IF('proje ve personel bilgileri'!A55&lt;&gt;0,('proje ve personel bilgileri'!$B$11)," ")</f>
        <v xml:space="preserve"> </v>
      </c>
      <c r="N95" s="385"/>
      <c r="O95" s="388">
        <f>IF('proje ve personel bilgileri'!$B$4=1512,(IF(E95&lt;&gt;0,2,IF(F95&lt;&gt;0,2,IF(G95&lt;&gt;0,IF(AND(J95&lt;&gt;0,K95&gt;=48),4,3),IF(H95&lt;&gt;0,IF(AND(J95&lt;&gt;0,K95&gt;=48),4,3),IF(I95&lt;&gt;0,7,0)))))),IF('proje ve personel bilgileri'!$B$4=1511,(IF(E95&lt;&gt;0,4,IF(F95&lt;&gt;0,5,IF(G95&lt;&gt;0,IF(AND(J95&lt;&gt;0,K95&gt;=48),12,8),IF(H95&lt;&gt;0,IF(AND(J95&lt;&gt;0,K95&gt;=48),12,8),IF(I95&lt;&gt;0,14,0)))))),(IF(E95&lt;&gt;0,3,IF(F95&lt;&gt;0,4,IF(G95&lt;&gt;0,IF(AND(J95&lt;&gt;0,K95&gt;=48),10,6),IF(H95&lt;&gt;0,IF(AND(J95&lt;&gt;0,K95&gt;=48),10,6),IF(I95&lt;&gt;0,12,0))))))))</f>
        <v>0</v>
      </c>
      <c r="P95" s="389"/>
      <c r="Q95" s="385" t="str">
        <f>IF('proje ve personel bilgileri'!A55&lt;&gt;0,(M95*O95)," ")</f>
        <v xml:space="preserve"> </v>
      </c>
      <c r="R95" s="385"/>
      <c r="S95" s="385" t="str">
        <f>IF('proje ve personel bilgileri'!A55&lt;&gt;0,G011B!S98," ")</f>
        <v xml:space="preserve"> </v>
      </c>
      <c r="T95" s="378"/>
      <c r="U95" s="385" t="str">
        <f>IF('proje ve personel bilgileri'!A55&lt;&gt;0,MIN(Q95,S95)," ")</f>
        <v xml:space="preserve"> </v>
      </c>
      <c r="V95" s="386"/>
    </row>
    <row r="96" spans="1:22" ht="15.75" customHeight="1" x14ac:dyDescent="0.25">
      <c r="A96" s="19">
        <v>43</v>
      </c>
      <c r="B96" s="293" t="str">
        <f>IF('proje ve personel bilgileri'!A56&lt;&gt;0,('proje ve personel bilgileri'!A56)," ")</f>
        <v xml:space="preserve"> </v>
      </c>
      <c r="C96" s="293" t="str">
        <f>IF('proje ve personel bilgileri'!A56&lt;&gt;0,('proje ve personel bilgileri'!B56)," ")</f>
        <v xml:space="preserve"> </v>
      </c>
      <c r="D96" s="24"/>
      <c r="E96" s="25"/>
      <c r="F96" s="25"/>
      <c r="G96" s="25"/>
      <c r="H96" s="25"/>
      <c r="I96" s="25"/>
      <c r="J96" s="26"/>
      <c r="K96" s="387" t="str">
        <f>IF(J96&lt;&gt;0,DAYS360(J96,'proje ve personel bilgileri'!$B$8)/30," ")</f>
        <v xml:space="preserve"> </v>
      </c>
      <c r="L96" s="387"/>
      <c r="M96" s="385" t="str">
        <f>IF('proje ve personel bilgileri'!A56&lt;&gt;0,('proje ve personel bilgileri'!$B$11)," ")</f>
        <v xml:space="preserve"> </v>
      </c>
      <c r="N96" s="385"/>
      <c r="O96" s="388">
        <f>IF('proje ve personel bilgileri'!$B$4=1512,(IF(E96&lt;&gt;0,2,IF(F96&lt;&gt;0,2,IF(G96&lt;&gt;0,IF(AND(J96&lt;&gt;0,K96&gt;=48),4,3),IF(H96&lt;&gt;0,IF(AND(J96&lt;&gt;0,K96&gt;=48),4,3),IF(I96&lt;&gt;0,7,0)))))),IF('proje ve personel bilgileri'!$B$4=1511,(IF(E96&lt;&gt;0,4,IF(F96&lt;&gt;0,5,IF(G96&lt;&gt;0,IF(AND(J96&lt;&gt;0,K96&gt;=48),12,8),IF(H96&lt;&gt;0,IF(AND(J96&lt;&gt;0,K96&gt;=48),12,8),IF(I96&lt;&gt;0,14,0)))))),(IF(E96&lt;&gt;0,3,IF(F96&lt;&gt;0,4,IF(G96&lt;&gt;0,IF(AND(J96&lt;&gt;0,K96&gt;=48),10,6),IF(H96&lt;&gt;0,IF(AND(J96&lt;&gt;0,K96&gt;=48),10,6),IF(I96&lt;&gt;0,12,0))))))))</f>
        <v>0</v>
      </c>
      <c r="P96" s="389"/>
      <c r="Q96" s="385" t="str">
        <f>IF('proje ve personel bilgileri'!A56&lt;&gt;0,(M96*O96)," ")</f>
        <v xml:space="preserve"> </v>
      </c>
      <c r="R96" s="385"/>
      <c r="S96" s="385" t="str">
        <f>IF('proje ve personel bilgileri'!A56&lt;&gt;0,G011B!S99," ")</f>
        <v xml:space="preserve"> </v>
      </c>
      <c r="T96" s="378"/>
      <c r="U96" s="385" t="str">
        <f>IF('proje ve personel bilgileri'!A56&lt;&gt;0,MIN(Q96,S96)," ")</f>
        <v xml:space="preserve"> </v>
      </c>
      <c r="V96" s="386"/>
    </row>
    <row r="97" spans="1:22" ht="15.75" customHeight="1" x14ac:dyDescent="0.25">
      <c r="A97" s="23">
        <v>44</v>
      </c>
      <c r="B97" s="293" t="str">
        <f>IF('proje ve personel bilgileri'!A57&lt;&gt;0,('proje ve personel bilgileri'!A57)," ")</f>
        <v xml:space="preserve"> </v>
      </c>
      <c r="C97" s="293" t="str">
        <f>IF('proje ve personel bilgileri'!A57&lt;&gt;0,('proje ve personel bilgileri'!B57)," ")</f>
        <v xml:space="preserve"> </v>
      </c>
      <c r="D97" s="24"/>
      <c r="E97" s="25"/>
      <c r="F97" s="25"/>
      <c r="G97" s="25"/>
      <c r="H97" s="25"/>
      <c r="I97" s="25"/>
      <c r="J97" s="26"/>
      <c r="K97" s="387" t="str">
        <f>IF(J97&lt;&gt;0,DAYS360(J97,'proje ve personel bilgileri'!$B$8)/30," ")</f>
        <v xml:space="preserve"> </v>
      </c>
      <c r="L97" s="387"/>
      <c r="M97" s="385" t="str">
        <f>IF('proje ve personel bilgileri'!A57&lt;&gt;0,('proje ve personel bilgileri'!$B$11)," ")</f>
        <v xml:space="preserve"> </v>
      </c>
      <c r="N97" s="385"/>
      <c r="O97" s="388">
        <f>IF('proje ve personel bilgileri'!$B$4=1512,(IF(E97&lt;&gt;0,2,IF(F97&lt;&gt;0,2,IF(G97&lt;&gt;0,IF(AND(J97&lt;&gt;0,K97&gt;=48),4,3),IF(H97&lt;&gt;0,IF(AND(J97&lt;&gt;0,K97&gt;=48),4,3),IF(I97&lt;&gt;0,7,0)))))),IF('proje ve personel bilgileri'!$B$4=1511,(IF(E97&lt;&gt;0,4,IF(F97&lt;&gt;0,5,IF(G97&lt;&gt;0,IF(AND(J97&lt;&gt;0,K97&gt;=48),12,8),IF(H97&lt;&gt;0,IF(AND(J97&lt;&gt;0,K97&gt;=48),12,8),IF(I97&lt;&gt;0,14,0)))))),(IF(E97&lt;&gt;0,3,IF(F97&lt;&gt;0,4,IF(G97&lt;&gt;0,IF(AND(J97&lt;&gt;0,K97&gt;=48),10,6),IF(H97&lt;&gt;0,IF(AND(J97&lt;&gt;0,K97&gt;=48),10,6),IF(I97&lt;&gt;0,12,0))))))))</f>
        <v>0</v>
      </c>
      <c r="P97" s="389"/>
      <c r="Q97" s="385" t="str">
        <f>IF('proje ve personel bilgileri'!A57&lt;&gt;0,(M97*O97)," ")</f>
        <v xml:space="preserve"> </v>
      </c>
      <c r="R97" s="385"/>
      <c r="S97" s="385" t="str">
        <f>IF('proje ve personel bilgileri'!A57&lt;&gt;0,G011B!S100," ")</f>
        <v xml:space="preserve"> </v>
      </c>
      <c r="T97" s="378"/>
      <c r="U97" s="385" t="str">
        <f>IF('proje ve personel bilgileri'!A57&lt;&gt;0,MIN(Q97,S97)," ")</f>
        <v xml:space="preserve"> </v>
      </c>
      <c r="V97" s="386"/>
    </row>
    <row r="98" spans="1:22" ht="15.75" customHeight="1" x14ac:dyDescent="0.25">
      <c r="A98" s="19">
        <v>45</v>
      </c>
      <c r="B98" s="293" t="str">
        <f>IF('proje ve personel bilgileri'!A58&lt;&gt;0,('proje ve personel bilgileri'!A58)," ")</f>
        <v xml:space="preserve"> </v>
      </c>
      <c r="C98" s="293" t="str">
        <f>IF('proje ve personel bilgileri'!A58&lt;&gt;0,('proje ve personel bilgileri'!B58)," ")</f>
        <v xml:space="preserve"> </v>
      </c>
      <c r="D98" s="24"/>
      <c r="E98" s="25"/>
      <c r="F98" s="25"/>
      <c r="G98" s="25"/>
      <c r="H98" s="25"/>
      <c r="I98" s="25"/>
      <c r="J98" s="26"/>
      <c r="K98" s="387" t="str">
        <f>IF(J98&lt;&gt;0,DAYS360(J98,'proje ve personel bilgileri'!$B$8)/30," ")</f>
        <v xml:space="preserve"> </v>
      </c>
      <c r="L98" s="387"/>
      <c r="M98" s="385" t="str">
        <f>IF('proje ve personel bilgileri'!A58&lt;&gt;0,('proje ve personel bilgileri'!$B$11)," ")</f>
        <v xml:space="preserve"> </v>
      </c>
      <c r="N98" s="385"/>
      <c r="O98" s="388">
        <f>IF('proje ve personel bilgileri'!$B$4=1512,(IF(E98&lt;&gt;0,2,IF(F98&lt;&gt;0,2,IF(G98&lt;&gt;0,IF(AND(J98&lt;&gt;0,K98&gt;=48),4,3),IF(H98&lt;&gt;0,IF(AND(J98&lt;&gt;0,K98&gt;=48),4,3),IF(I98&lt;&gt;0,7,0)))))),IF('proje ve personel bilgileri'!$B$4=1511,(IF(E98&lt;&gt;0,4,IF(F98&lt;&gt;0,5,IF(G98&lt;&gt;0,IF(AND(J98&lt;&gt;0,K98&gt;=48),12,8),IF(H98&lt;&gt;0,IF(AND(J98&lt;&gt;0,K98&gt;=48),12,8),IF(I98&lt;&gt;0,14,0)))))),(IF(E98&lt;&gt;0,3,IF(F98&lt;&gt;0,4,IF(G98&lt;&gt;0,IF(AND(J98&lt;&gt;0,K98&gt;=48),10,6),IF(H98&lt;&gt;0,IF(AND(J98&lt;&gt;0,K98&gt;=48),10,6),IF(I98&lt;&gt;0,12,0))))))))</f>
        <v>0</v>
      </c>
      <c r="P98" s="389"/>
      <c r="Q98" s="385" t="str">
        <f>IF('proje ve personel bilgileri'!A58&lt;&gt;0,(M98*O98)," ")</f>
        <v xml:space="preserve"> </v>
      </c>
      <c r="R98" s="385"/>
      <c r="S98" s="385" t="str">
        <f>IF('proje ve personel bilgileri'!A58&lt;&gt;0,G011B!S101," ")</f>
        <v xml:space="preserve"> </v>
      </c>
      <c r="T98" s="378"/>
      <c r="U98" s="385" t="str">
        <f>IF('proje ve personel bilgileri'!A58&lt;&gt;0,MIN(Q98,S98)," ")</f>
        <v xml:space="preserve"> </v>
      </c>
      <c r="V98" s="386"/>
    </row>
    <row r="99" spans="1:22" ht="15.75" customHeight="1" x14ac:dyDescent="0.25">
      <c r="A99" s="23">
        <v>46</v>
      </c>
      <c r="B99" s="293" t="str">
        <f>IF('proje ve personel bilgileri'!A59&lt;&gt;0,('proje ve personel bilgileri'!A59)," ")</f>
        <v xml:space="preserve"> </v>
      </c>
      <c r="C99" s="293" t="str">
        <f>IF('proje ve personel bilgileri'!A59&lt;&gt;0,('proje ve personel bilgileri'!B59)," ")</f>
        <v xml:space="preserve"> </v>
      </c>
      <c r="D99" s="24"/>
      <c r="E99" s="25"/>
      <c r="F99" s="25"/>
      <c r="G99" s="25"/>
      <c r="H99" s="25"/>
      <c r="I99" s="25"/>
      <c r="J99" s="26"/>
      <c r="K99" s="387" t="str">
        <f>IF(J99&lt;&gt;0,DAYS360(J99,'proje ve personel bilgileri'!$B$8)/30," ")</f>
        <v xml:space="preserve"> </v>
      </c>
      <c r="L99" s="387"/>
      <c r="M99" s="385" t="str">
        <f>IF('proje ve personel bilgileri'!A59&lt;&gt;0,('proje ve personel bilgileri'!$B$11)," ")</f>
        <v xml:space="preserve"> </v>
      </c>
      <c r="N99" s="385"/>
      <c r="O99" s="388">
        <f>IF('proje ve personel bilgileri'!$B$4=1512,(IF(E99&lt;&gt;0,2,IF(F99&lt;&gt;0,2,IF(G99&lt;&gt;0,IF(AND(J99&lt;&gt;0,K99&gt;=48),4,3),IF(H99&lt;&gt;0,IF(AND(J99&lt;&gt;0,K99&gt;=48),4,3),IF(I99&lt;&gt;0,7,0)))))),IF('proje ve personel bilgileri'!$B$4=1511,(IF(E99&lt;&gt;0,4,IF(F99&lt;&gt;0,5,IF(G99&lt;&gt;0,IF(AND(J99&lt;&gt;0,K99&gt;=48),12,8),IF(H99&lt;&gt;0,IF(AND(J99&lt;&gt;0,K99&gt;=48),12,8),IF(I99&lt;&gt;0,14,0)))))),(IF(E99&lt;&gt;0,3,IF(F99&lt;&gt;0,4,IF(G99&lt;&gt;0,IF(AND(J99&lt;&gt;0,K99&gt;=48),10,6),IF(H99&lt;&gt;0,IF(AND(J99&lt;&gt;0,K99&gt;=48),10,6),IF(I99&lt;&gt;0,12,0))))))))</f>
        <v>0</v>
      </c>
      <c r="P99" s="389"/>
      <c r="Q99" s="385" t="str">
        <f>IF('proje ve personel bilgileri'!A59&lt;&gt;0,(M99*O99)," ")</f>
        <v xml:space="preserve"> </v>
      </c>
      <c r="R99" s="385"/>
      <c r="S99" s="385" t="str">
        <f>IF('proje ve personel bilgileri'!A59&lt;&gt;0,G011B!S102," ")</f>
        <v xml:space="preserve"> </v>
      </c>
      <c r="T99" s="378"/>
      <c r="U99" s="385" t="str">
        <f>IF('proje ve personel bilgileri'!A59&lt;&gt;0,MIN(Q99,S99)," ")</f>
        <v xml:space="preserve"> </v>
      </c>
      <c r="V99" s="386"/>
    </row>
    <row r="100" spans="1:22" ht="15.75" customHeight="1" x14ac:dyDescent="0.25">
      <c r="A100" s="19">
        <v>47</v>
      </c>
      <c r="B100" s="293" t="str">
        <f>IF('proje ve personel bilgileri'!A60&lt;&gt;0,('proje ve personel bilgileri'!A60)," ")</f>
        <v xml:space="preserve"> </v>
      </c>
      <c r="C100" s="293" t="str">
        <f>IF('proje ve personel bilgileri'!A60&lt;&gt;0,('proje ve personel bilgileri'!B60)," ")</f>
        <v xml:space="preserve"> </v>
      </c>
      <c r="D100" s="24"/>
      <c r="E100" s="25"/>
      <c r="F100" s="25"/>
      <c r="G100" s="25"/>
      <c r="H100" s="25"/>
      <c r="I100" s="25"/>
      <c r="J100" s="26"/>
      <c r="K100" s="387" t="str">
        <f>IF(J100&lt;&gt;0,DAYS360(J100,'proje ve personel bilgileri'!$B$8)/30," ")</f>
        <v xml:space="preserve"> </v>
      </c>
      <c r="L100" s="387"/>
      <c r="M100" s="385" t="str">
        <f>IF('proje ve personel bilgileri'!A60&lt;&gt;0,('proje ve personel bilgileri'!$B$11)," ")</f>
        <v xml:space="preserve"> </v>
      </c>
      <c r="N100" s="385"/>
      <c r="O100" s="388">
        <f>IF('proje ve personel bilgileri'!$B$4=1512,(IF(E100&lt;&gt;0,2,IF(F100&lt;&gt;0,2,IF(G100&lt;&gt;0,IF(AND(J100&lt;&gt;0,K100&gt;=48),4,3),IF(H100&lt;&gt;0,IF(AND(J100&lt;&gt;0,K100&gt;=48),4,3),IF(I100&lt;&gt;0,7,0)))))),IF('proje ve personel bilgileri'!$B$4=1511,(IF(E100&lt;&gt;0,4,IF(F100&lt;&gt;0,5,IF(G100&lt;&gt;0,IF(AND(J100&lt;&gt;0,K100&gt;=48),12,8),IF(H100&lt;&gt;0,IF(AND(J100&lt;&gt;0,K100&gt;=48),12,8),IF(I100&lt;&gt;0,14,0)))))),(IF(E100&lt;&gt;0,3,IF(F100&lt;&gt;0,4,IF(G100&lt;&gt;0,IF(AND(J100&lt;&gt;0,K100&gt;=48),10,6),IF(H100&lt;&gt;0,IF(AND(J100&lt;&gt;0,K100&gt;=48),10,6),IF(I100&lt;&gt;0,12,0))))))))</f>
        <v>0</v>
      </c>
      <c r="P100" s="389"/>
      <c r="Q100" s="385" t="str">
        <f>IF('proje ve personel bilgileri'!A60&lt;&gt;0,(M100*O100)," ")</f>
        <v xml:space="preserve"> </v>
      </c>
      <c r="R100" s="385"/>
      <c r="S100" s="385" t="str">
        <f>IF('proje ve personel bilgileri'!A60&lt;&gt;0,G011B!S103," ")</f>
        <v xml:space="preserve"> </v>
      </c>
      <c r="T100" s="378"/>
      <c r="U100" s="385" t="str">
        <f>IF('proje ve personel bilgileri'!A60&lt;&gt;0,MIN(Q100,S100)," ")</f>
        <v xml:space="preserve"> </v>
      </c>
      <c r="V100" s="386"/>
    </row>
    <row r="101" spans="1:22" ht="15.75" customHeight="1" x14ac:dyDescent="0.25">
      <c r="A101" s="23">
        <v>48</v>
      </c>
      <c r="B101" s="293" t="str">
        <f>IF('proje ve personel bilgileri'!A61&lt;&gt;0,('proje ve personel bilgileri'!A61)," ")</f>
        <v xml:space="preserve"> </v>
      </c>
      <c r="C101" s="293" t="str">
        <f>IF('proje ve personel bilgileri'!A61&lt;&gt;0,('proje ve personel bilgileri'!B61)," ")</f>
        <v xml:space="preserve"> </v>
      </c>
      <c r="D101" s="24"/>
      <c r="E101" s="25"/>
      <c r="F101" s="25"/>
      <c r="G101" s="25"/>
      <c r="H101" s="25"/>
      <c r="I101" s="25"/>
      <c r="J101" s="26"/>
      <c r="K101" s="387" t="str">
        <f>IF(J101&lt;&gt;0,DAYS360(J101,'proje ve personel bilgileri'!$B$8)/30," ")</f>
        <v xml:space="preserve"> </v>
      </c>
      <c r="L101" s="387"/>
      <c r="M101" s="385" t="str">
        <f>IF('proje ve personel bilgileri'!A61&lt;&gt;0,('proje ve personel bilgileri'!$B$11)," ")</f>
        <v xml:space="preserve"> </v>
      </c>
      <c r="N101" s="385"/>
      <c r="O101" s="388">
        <f>IF('proje ve personel bilgileri'!$B$4=1512,(IF(E101&lt;&gt;0,2,IF(F101&lt;&gt;0,2,IF(G101&lt;&gt;0,IF(AND(J101&lt;&gt;0,K101&gt;=48),4,3),IF(H101&lt;&gt;0,IF(AND(J101&lt;&gt;0,K101&gt;=48),4,3),IF(I101&lt;&gt;0,7,0)))))),IF('proje ve personel bilgileri'!$B$4=1511,(IF(E101&lt;&gt;0,4,IF(F101&lt;&gt;0,5,IF(G101&lt;&gt;0,IF(AND(J101&lt;&gt;0,K101&gt;=48),12,8),IF(H101&lt;&gt;0,IF(AND(J101&lt;&gt;0,K101&gt;=48),12,8),IF(I101&lt;&gt;0,14,0)))))),(IF(E101&lt;&gt;0,3,IF(F101&lt;&gt;0,4,IF(G101&lt;&gt;0,IF(AND(J101&lt;&gt;0,K101&gt;=48),10,6),IF(H101&lt;&gt;0,IF(AND(J101&lt;&gt;0,K101&gt;=48),10,6),IF(I101&lt;&gt;0,12,0))))))))</f>
        <v>0</v>
      </c>
      <c r="P101" s="389"/>
      <c r="Q101" s="385" t="str">
        <f>IF('proje ve personel bilgileri'!A61&lt;&gt;0,(M101*O101)," ")</f>
        <v xml:space="preserve"> </v>
      </c>
      <c r="R101" s="385"/>
      <c r="S101" s="385" t="str">
        <f>IF('proje ve personel bilgileri'!A61&lt;&gt;0,G011B!S104," ")</f>
        <v xml:space="preserve"> </v>
      </c>
      <c r="T101" s="378"/>
      <c r="U101" s="385" t="str">
        <f>IF('proje ve personel bilgileri'!A61&lt;&gt;0,MIN(Q101,S101)," ")</f>
        <v xml:space="preserve"> </v>
      </c>
      <c r="V101" s="386"/>
    </row>
    <row r="102" spans="1:22" ht="15.75" customHeight="1" x14ac:dyDescent="0.25">
      <c r="A102" s="19">
        <v>49</v>
      </c>
      <c r="B102" s="293" t="str">
        <f>IF('proje ve personel bilgileri'!A62&lt;&gt;0,('proje ve personel bilgileri'!A62)," ")</f>
        <v xml:space="preserve"> </v>
      </c>
      <c r="C102" s="293" t="str">
        <f>IF('proje ve personel bilgileri'!A62&lt;&gt;0,('proje ve personel bilgileri'!B62)," ")</f>
        <v xml:space="preserve"> </v>
      </c>
      <c r="D102" s="24"/>
      <c r="E102" s="25"/>
      <c r="F102" s="25"/>
      <c r="G102" s="25"/>
      <c r="H102" s="25"/>
      <c r="I102" s="25"/>
      <c r="J102" s="26"/>
      <c r="K102" s="387" t="str">
        <f>IF(J102&lt;&gt;0,DAYS360(J102,'proje ve personel bilgileri'!$B$8)/30," ")</f>
        <v xml:space="preserve"> </v>
      </c>
      <c r="L102" s="387"/>
      <c r="M102" s="385" t="str">
        <f>IF('proje ve personel bilgileri'!A62&lt;&gt;0,('proje ve personel bilgileri'!$B$11)," ")</f>
        <v xml:space="preserve"> </v>
      </c>
      <c r="N102" s="385"/>
      <c r="O102" s="388">
        <f>IF('proje ve personel bilgileri'!$B$4=1512,(IF(E102&lt;&gt;0,2,IF(F102&lt;&gt;0,2,IF(G102&lt;&gt;0,IF(AND(J102&lt;&gt;0,K102&gt;=48),4,3),IF(H102&lt;&gt;0,IF(AND(J102&lt;&gt;0,K102&gt;=48),4,3),IF(I102&lt;&gt;0,7,0)))))),IF('proje ve personel bilgileri'!$B$4=1511,(IF(E102&lt;&gt;0,4,IF(F102&lt;&gt;0,5,IF(G102&lt;&gt;0,IF(AND(J102&lt;&gt;0,K102&gt;=48),12,8),IF(H102&lt;&gt;0,IF(AND(J102&lt;&gt;0,K102&gt;=48),12,8),IF(I102&lt;&gt;0,14,0)))))),(IF(E102&lt;&gt;0,3,IF(F102&lt;&gt;0,4,IF(G102&lt;&gt;0,IF(AND(J102&lt;&gt;0,K102&gt;=48),10,6),IF(H102&lt;&gt;0,IF(AND(J102&lt;&gt;0,K102&gt;=48),10,6),IF(I102&lt;&gt;0,12,0))))))))</f>
        <v>0</v>
      </c>
      <c r="P102" s="389"/>
      <c r="Q102" s="385" t="str">
        <f>IF('proje ve personel bilgileri'!A62&lt;&gt;0,(M102*O102)," ")</f>
        <v xml:space="preserve"> </v>
      </c>
      <c r="R102" s="385"/>
      <c r="S102" s="385" t="str">
        <f>IF('proje ve personel bilgileri'!A62&lt;&gt;0,G011B!S105," ")</f>
        <v xml:space="preserve"> </v>
      </c>
      <c r="T102" s="378"/>
      <c r="U102" s="385" t="str">
        <f>IF('proje ve personel bilgileri'!A62&lt;&gt;0,MIN(Q102,S102)," ")</f>
        <v xml:space="preserve"> </v>
      </c>
      <c r="V102" s="386"/>
    </row>
    <row r="103" spans="1:22" ht="15.75" customHeight="1" x14ac:dyDescent="0.25">
      <c r="A103" s="23">
        <v>50</v>
      </c>
      <c r="B103" s="293" t="str">
        <f>IF('proje ve personel bilgileri'!A63&lt;&gt;0,('proje ve personel bilgileri'!A63)," ")</f>
        <v xml:space="preserve"> </v>
      </c>
      <c r="C103" s="293" t="str">
        <f>IF('proje ve personel bilgileri'!A63&lt;&gt;0,('proje ve personel bilgileri'!B63)," ")</f>
        <v xml:space="preserve"> </v>
      </c>
      <c r="D103" s="24"/>
      <c r="E103" s="25"/>
      <c r="F103" s="25"/>
      <c r="G103" s="25"/>
      <c r="H103" s="25"/>
      <c r="I103" s="25"/>
      <c r="J103" s="26"/>
      <c r="K103" s="387" t="str">
        <f>IF(J103&lt;&gt;0,DAYS360(J103,'proje ve personel bilgileri'!$B$8)/30," ")</f>
        <v xml:space="preserve"> </v>
      </c>
      <c r="L103" s="387"/>
      <c r="M103" s="385" t="str">
        <f>IF('proje ve personel bilgileri'!A63&lt;&gt;0,('proje ve personel bilgileri'!$B$11)," ")</f>
        <v xml:space="preserve"> </v>
      </c>
      <c r="N103" s="385"/>
      <c r="O103" s="388">
        <f>IF('proje ve personel bilgileri'!$B$4=1512,(IF(E103&lt;&gt;0,2,IF(F103&lt;&gt;0,2,IF(G103&lt;&gt;0,IF(AND(J103&lt;&gt;0,K103&gt;=48),4,3),IF(H103&lt;&gt;0,IF(AND(J103&lt;&gt;0,K103&gt;=48),4,3),IF(I103&lt;&gt;0,7,0)))))),IF('proje ve personel bilgileri'!$B$4=1511,(IF(E103&lt;&gt;0,4,IF(F103&lt;&gt;0,5,IF(G103&lt;&gt;0,IF(AND(J103&lt;&gt;0,K103&gt;=48),12,8),IF(H103&lt;&gt;0,IF(AND(J103&lt;&gt;0,K103&gt;=48),12,8),IF(I103&lt;&gt;0,14,0)))))),(IF(E103&lt;&gt;0,3,IF(F103&lt;&gt;0,4,IF(G103&lt;&gt;0,IF(AND(J103&lt;&gt;0,K103&gt;=48),10,6),IF(H103&lt;&gt;0,IF(AND(J103&lt;&gt;0,K103&gt;=48),10,6),IF(I103&lt;&gt;0,12,0))))))))</f>
        <v>0</v>
      </c>
      <c r="P103" s="389"/>
      <c r="Q103" s="385" t="str">
        <f>IF('proje ve personel bilgileri'!A63&lt;&gt;0,(M103*O103)," ")</f>
        <v xml:space="preserve"> </v>
      </c>
      <c r="R103" s="385"/>
      <c r="S103" s="385" t="str">
        <f>IF('proje ve personel bilgileri'!A63&lt;&gt;0,G011B!S106," ")</f>
        <v xml:space="preserve"> </v>
      </c>
      <c r="T103" s="378"/>
      <c r="U103" s="385" t="str">
        <f>IF('proje ve personel bilgileri'!A63&lt;&gt;0,MIN(Q103,S103)," ")</f>
        <v xml:space="preserve"> </v>
      </c>
      <c r="V103" s="386"/>
    </row>
    <row r="104" spans="1:22" ht="15.75" customHeight="1" x14ac:dyDescent="0.25">
      <c r="A104" s="19">
        <v>51</v>
      </c>
      <c r="B104" s="293" t="str">
        <f>IF('proje ve personel bilgileri'!A64&lt;&gt;0,('proje ve personel bilgileri'!A64)," ")</f>
        <v xml:space="preserve"> </v>
      </c>
      <c r="C104" s="293" t="str">
        <f>IF('proje ve personel bilgileri'!A64&lt;&gt;0,('proje ve personel bilgileri'!B64)," ")</f>
        <v xml:space="preserve"> </v>
      </c>
      <c r="D104" s="24"/>
      <c r="E104" s="25"/>
      <c r="F104" s="25"/>
      <c r="G104" s="25"/>
      <c r="H104" s="25"/>
      <c r="I104" s="25"/>
      <c r="J104" s="26"/>
      <c r="K104" s="387" t="str">
        <f>IF(J104&lt;&gt;0,DAYS360(J104,'proje ve personel bilgileri'!$B$8)/30," ")</f>
        <v xml:space="preserve"> </v>
      </c>
      <c r="L104" s="387"/>
      <c r="M104" s="385" t="str">
        <f>IF('proje ve personel bilgileri'!A64&lt;&gt;0,('proje ve personel bilgileri'!$B$11)," ")</f>
        <v xml:space="preserve"> </v>
      </c>
      <c r="N104" s="385"/>
      <c r="O104" s="388">
        <f>IF('proje ve personel bilgileri'!$B$4=1512,(IF(E104&lt;&gt;0,2,IF(F104&lt;&gt;0,2,IF(G104&lt;&gt;0,IF(AND(J104&lt;&gt;0,K104&gt;=48),4,3),IF(H104&lt;&gt;0,IF(AND(J104&lt;&gt;0,K104&gt;=48),4,3),IF(I104&lt;&gt;0,7,0)))))),IF('proje ve personel bilgileri'!$B$4=1511,(IF(E104&lt;&gt;0,4,IF(F104&lt;&gt;0,5,IF(G104&lt;&gt;0,IF(AND(J104&lt;&gt;0,K104&gt;=48),12,8),IF(H104&lt;&gt;0,IF(AND(J104&lt;&gt;0,K104&gt;=48),12,8),IF(I104&lt;&gt;0,14,0)))))),(IF(E104&lt;&gt;0,3,IF(F104&lt;&gt;0,4,IF(G104&lt;&gt;0,IF(AND(J104&lt;&gt;0,K104&gt;=48),10,6),IF(H104&lt;&gt;0,IF(AND(J104&lt;&gt;0,K104&gt;=48),10,6),IF(I104&lt;&gt;0,12,0))))))))</f>
        <v>0</v>
      </c>
      <c r="P104" s="389"/>
      <c r="Q104" s="385" t="str">
        <f>IF('proje ve personel bilgileri'!A64&lt;&gt;0,(M104*O104)," ")</f>
        <v xml:space="preserve"> </v>
      </c>
      <c r="R104" s="385"/>
      <c r="S104" s="385" t="str">
        <f>IF('proje ve personel bilgileri'!A64&lt;&gt;0,G011B!S107," ")</f>
        <v xml:space="preserve"> </v>
      </c>
      <c r="T104" s="378"/>
      <c r="U104" s="385" t="str">
        <f>IF('proje ve personel bilgileri'!A64&lt;&gt;0,MIN(Q104,S104)," ")</f>
        <v xml:space="preserve"> </v>
      </c>
      <c r="V104" s="386"/>
    </row>
    <row r="105" spans="1:22" ht="15.75" customHeight="1" x14ac:dyDescent="0.25">
      <c r="A105" s="23">
        <v>52</v>
      </c>
      <c r="B105" s="293" t="str">
        <f>IF('proje ve personel bilgileri'!A65&lt;&gt;0,('proje ve personel bilgileri'!A65)," ")</f>
        <v xml:space="preserve"> </v>
      </c>
      <c r="C105" s="293" t="str">
        <f>IF('proje ve personel bilgileri'!A65&lt;&gt;0,('proje ve personel bilgileri'!B65)," ")</f>
        <v xml:space="preserve"> </v>
      </c>
      <c r="D105" s="24"/>
      <c r="E105" s="25"/>
      <c r="F105" s="25"/>
      <c r="G105" s="25"/>
      <c r="H105" s="25"/>
      <c r="I105" s="25"/>
      <c r="J105" s="26"/>
      <c r="K105" s="387" t="str">
        <f>IF(J105&lt;&gt;0,DAYS360(J105,'proje ve personel bilgileri'!$B$8)/30," ")</f>
        <v xml:space="preserve"> </v>
      </c>
      <c r="L105" s="387"/>
      <c r="M105" s="385" t="str">
        <f>IF('proje ve personel bilgileri'!A65&lt;&gt;0,('proje ve personel bilgileri'!$B$11)," ")</f>
        <v xml:space="preserve"> </v>
      </c>
      <c r="N105" s="385"/>
      <c r="O105" s="388">
        <f>IF('proje ve personel bilgileri'!$B$4=1512,(IF(E105&lt;&gt;0,2,IF(F105&lt;&gt;0,2,IF(G105&lt;&gt;0,IF(AND(J105&lt;&gt;0,K105&gt;=48),4,3),IF(H105&lt;&gt;0,IF(AND(J105&lt;&gt;0,K105&gt;=48),4,3),IF(I105&lt;&gt;0,7,0)))))),IF('proje ve personel bilgileri'!$B$4=1511,(IF(E105&lt;&gt;0,4,IF(F105&lt;&gt;0,5,IF(G105&lt;&gt;0,IF(AND(J105&lt;&gt;0,K105&gt;=48),12,8),IF(H105&lt;&gt;0,IF(AND(J105&lt;&gt;0,K105&gt;=48),12,8),IF(I105&lt;&gt;0,14,0)))))),(IF(E105&lt;&gt;0,3,IF(F105&lt;&gt;0,4,IF(G105&lt;&gt;0,IF(AND(J105&lt;&gt;0,K105&gt;=48),10,6),IF(H105&lt;&gt;0,IF(AND(J105&lt;&gt;0,K105&gt;=48),10,6),IF(I105&lt;&gt;0,12,0))))))))</f>
        <v>0</v>
      </c>
      <c r="P105" s="389"/>
      <c r="Q105" s="385" t="str">
        <f>IF('proje ve personel bilgileri'!A65&lt;&gt;0,(M105*O105)," ")</f>
        <v xml:space="preserve"> </v>
      </c>
      <c r="R105" s="385"/>
      <c r="S105" s="385" t="str">
        <f>IF('proje ve personel bilgileri'!A65&lt;&gt;0,G011B!S108," ")</f>
        <v xml:space="preserve"> </v>
      </c>
      <c r="T105" s="378"/>
      <c r="U105" s="385" t="str">
        <f>IF('proje ve personel bilgileri'!A65&lt;&gt;0,MIN(Q105,S105)," ")</f>
        <v xml:space="preserve"> </v>
      </c>
      <c r="V105" s="386"/>
    </row>
    <row r="106" spans="1:22" ht="15.75" customHeight="1" x14ac:dyDescent="0.25">
      <c r="A106" s="19">
        <v>53</v>
      </c>
      <c r="B106" s="293" t="str">
        <f>IF('proje ve personel bilgileri'!A66&lt;&gt;0,('proje ve personel bilgileri'!A66)," ")</f>
        <v xml:space="preserve"> </v>
      </c>
      <c r="C106" s="293" t="str">
        <f>IF('proje ve personel bilgileri'!A66&lt;&gt;0,('proje ve personel bilgileri'!B66)," ")</f>
        <v xml:space="preserve"> </v>
      </c>
      <c r="D106" s="24"/>
      <c r="E106" s="25"/>
      <c r="F106" s="25"/>
      <c r="G106" s="25"/>
      <c r="H106" s="25"/>
      <c r="I106" s="25"/>
      <c r="J106" s="26"/>
      <c r="K106" s="387" t="str">
        <f>IF(J106&lt;&gt;0,DAYS360(J106,'proje ve personel bilgileri'!$B$8)/30," ")</f>
        <v xml:space="preserve"> </v>
      </c>
      <c r="L106" s="387"/>
      <c r="M106" s="385" t="str">
        <f>IF('proje ve personel bilgileri'!A66&lt;&gt;0,('proje ve personel bilgileri'!$B$11)," ")</f>
        <v xml:space="preserve"> </v>
      </c>
      <c r="N106" s="385"/>
      <c r="O106" s="388">
        <f>IF('proje ve personel bilgileri'!$B$4=1512,(IF(E106&lt;&gt;0,2,IF(F106&lt;&gt;0,2,IF(G106&lt;&gt;0,IF(AND(J106&lt;&gt;0,K106&gt;=48),4,3),IF(H106&lt;&gt;0,IF(AND(J106&lt;&gt;0,K106&gt;=48),4,3),IF(I106&lt;&gt;0,7,0)))))),IF('proje ve personel bilgileri'!$B$4=1511,(IF(E106&lt;&gt;0,4,IF(F106&lt;&gt;0,5,IF(G106&lt;&gt;0,IF(AND(J106&lt;&gt;0,K106&gt;=48),12,8),IF(H106&lt;&gt;0,IF(AND(J106&lt;&gt;0,K106&gt;=48),12,8),IF(I106&lt;&gt;0,14,0)))))),(IF(E106&lt;&gt;0,3,IF(F106&lt;&gt;0,4,IF(G106&lt;&gt;0,IF(AND(J106&lt;&gt;0,K106&gt;=48),10,6),IF(H106&lt;&gt;0,IF(AND(J106&lt;&gt;0,K106&gt;=48),10,6),IF(I106&lt;&gt;0,12,0))))))))</f>
        <v>0</v>
      </c>
      <c r="P106" s="389"/>
      <c r="Q106" s="385" t="str">
        <f>IF('proje ve personel bilgileri'!A66&lt;&gt;0,(M106*O106)," ")</f>
        <v xml:space="preserve"> </v>
      </c>
      <c r="R106" s="385"/>
      <c r="S106" s="385" t="str">
        <f>IF('proje ve personel bilgileri'!A66&lt;&gt;0,G011B!S109," ")</f>
        <v xml:space="preserve"> </v>
      </c>
      <c r="T106" s="378"/>
      <c r="U106" s="385" t="str">
        <f>IF('proje ve personel bilgileri'!A66&lt;&gt;0,MIN(Q106,S106)," ")</f>
        <v xml:space="preserve"> </v>
      </c>
      <c r="V106" s="386"/>
    </row>
    <row r="107" spans="1:22" ht="15.75" customHeight="1" x14ac:dyDescent="0.25">
      <c r="A107" s="23">
        <v>54</v>
      </c>
      <c r="B107" s="293" t="str">
        <f>IF('proje ve personel bilgileri'!A67&lt;&gt;0,('proje ve personel bilgileri'!A67)," ")</f>
        <v xml:space="preserve"> </v>
      </c>
      <c r="C107" s="293" t="str">
        <f>IF('proje ve personel bilgileri'!A67&lt;&gt;0,('proje ve personel bilgileri'!B67)," ")</f>
        <v xml:space="preserve"> </v>
      </c>
      <c r="D107" s="28"/>
      <c r="E107" s="29"/>
      <c r="F107" s="29"/>
      <c r="G107" s="29"/>
      <c r="H107" s="29"/>
      <c r="I107" s="29"/>
      <c r="J107" s="30"/>
      <c r="K107" s="387" t="str">
        <f>IF(J107&lt;&gt;0,DAYS360(J107,'proje ve personel bilgileri'!$B$8)/30," ")</f>
        <v xml:space="preserve"> </v>
      </c>
      <c r="L107" s="387"/>
      <c r="M107" s="385" t="str">
        <f>IF('proje ve personel bilgileri'!A67&lt;&gt;0,('proje ve personel bilgileri'!$B$11)," ")</f>
        <v xml:space="preserve"> </v>
      </c>
      <c r="N107" s="385"/>
      <c r="O107" s="388">
        <f>IF('proje ve personel bilgileri'!$B$4=1512,(IF(E107&lt;&gt;0,2,IF(F107&lt;&gt;0,2,IF(G107&lt;&gt;0,IF(AND(J107&lt;&gt;0,K107&gt;=48),4,3),IF(H107&lt;&gt;0,IF(AND(J107&lt;&gt;0,K107&gt;=48),4,3),IF(I107&lt;&gt;0,7,0)))))),IF('proje ve personel bilgileri'!$B$4=1511,(IF(E107&lt;&gt;0,4,IF(F107&lt;&gt;0,5,IF(G107&lt;&gt;0,IF(AND(J107&lt;&gt;0,K107&gt;=48),12,8),IF(H107&lt;&gt;0,IF(AND(J107&lt;&gt;0,K107&gt;=48),12,8),IF(I107&lt;&gt;0,14,0)))))),(IF(E107&lt;&gt;0,3,IF(F107&lt;&gt;0,4,IF(G107&lt;&gt;0,IF(AND(J107&lt;&gt;0,K107&gt;=48),10,6),IF(H107&lt;&gt;0,IF(AND(J107&lt;&gt;0,K107&gt;=48),10,6),IF(I107&lt;&gt;0,12,0))))))))</f>
        <v>0</v>
      </c>
      <c r="P107" s="389"/>
      <c r="Q107" s="385" t="str">
        <f>IF('proje ve personel bilgileri'!A67&lt;&gt;0,(M107*O107)," ")</f>
        <v xml:space="preserve"> </v>
      </c>
      <c r="R107" s="385"/>
      <c r="S107" s="385" t="str">
        <f>IF('proje ve personel bilgileri'!A67&lt;&gt;0,G011B!S110," ")</f>
        <v xml:space="preserve"> </v>
      </c>
      <c r="T107" s="378"/>
      <c r="U107" s="385" t="str">
        <f>IF('proje ve personel bilgileri'!A67&lt;&gt;0,MIN(Q107,S107)," ")</f>
        <v xml:space="preserve"> </v>
      </c>
      <c r="V107" s="386"/>
    </row>
    <row r="108" spans="1:22" ht="15" customHeight="1" x14ac:dyDescent="0.25">
      <c r="A108" s="290" t="s">
        <v>152</v>
      </c>
    </row>
    <row r="109" spans="1:22" ht="15" customHeight="1" x14ac:dyDescent="0.25">
      <c r="A109" s="390" t="s">
        <v>153</v>
      </c>
      <c r="B109" s="390"/>
      <c r="C109" s="390"/>
      <c r="D109" s="390"/>
      <c r="E109" s="390"/>
      <c r="F109" s="390"/>
      <c r="G109" s="390"/>
      <c r="H109" s="390"/>
      <c r="I109" s="390"/>
      <c r="J109" s="390"/>
      <c r="K109" s="390"/>
      <c r="L109" s="390"/>
      <c r="M109" s="390"/>
      <c r="N109" s="390"/>
      <c r="O109" s="390"/>
      <c r="P109" s="390"/>
      <c r="Q109" s="390"/>
      <c r="R109" s="390"/>
      <c r="S109" s="390"/>
      <c r="T109" s="390"/>
      <c r="U109" s="390"/>
      <c r="V109" s="390"/>
    </row>
    <row r="110" spans="1:22" ht="15" customHeight="1" x14ac:dyDescent="0.25">
      <c r="A110" s="391" t="s">
        <v>154</v>
      </c>
      <c r="B110" s="391"/>
      <c r="C110" s="391"/>
      <c r="D110" s="391"/>
      <c r="E110" s="391"/>
      <c r="F110" s="391"/>
      <c r="G110" s="391"/>
      <c r="H110" s="391"/>
      <c r="I110" s="391"/>
      <c r="J110" s="391"/>
      <c r="K110" s="391"/>
      <c r="L110" s="391"/>
      <c r="M110" s="391"/>
      <c r="N110" s="391"/>
      <c r="O110" s="391"/>
      <c r="P110" s="391"/>
      <c r="Q110" s="391"/>
      <c r="R110" s="391"/>
      <c r="S110" s="391"/>
      <c r="T110" s="391"/>
      <c r="U110" s="391"/>
      <c r="V110" s="391"/>
    </row>
    <row r="111" spans="1:22" ht="24.75" customHeight="1" x14ac:dyDescent="0.25">
      <c r="A111" s="289"/>
    </row>
    <row r="112" spans="1:22" ht="15" customHeight="1" x14ac:dyDescent="0.25">
      <c r="A112" s="381" t="s">
        <v>155</v>
      </c>
      <c r="B112" s="381"/>
      <c r="C112" s="381"/>
      <c r="D112" s="381"/>
      <c r="E112" s="381"/>
      <c r="F112" s="381"/>
      <c r="G112" s="381"/>
      <c r="H112" s="381"/>
      <c r="I112" s="381"/>
      <c r="J112" s="381"/>
      <c r="K112" s="381"/>
      <c r="L112" s="381"/>
      <c r="M112" s="381"/>
      <c r="N112" s="381"/>
      <c r="O112" s="381"/>
      <c r="P112" s="381"/>
      <c r="Q112" s="381"/>
      <c r="R112" s="381"/>
      <c r="S112" s="381"/>
      <c r="T112" s="381"/>
      <c r="U112" s="381"/>
    </row>
    <row r="113" spans="1:22" ht="15" customHeight="1" x14ac:dyDescent="0.25">
      <c r="A113" s="380"/>
      <c r="B113" s="380"/>
      <c r="C113" s="380"/>
      <c r="D113" s="380"/>
      <c r="E113" s="380"/>
      <c r="F113" s="380"/>
      <c r="G113" s="380"/>
      <c r="H113" s="380"/>
      <c r="I113" s="380"/>
      <c r="J113" s="380"/>
      <c r="K113" s="380"/>
      <c r="L113" s="380"/>
      <c r="M113" s="380"/>
      <c r="N113" s="380"/>
      <c r="O113" s="380"/>
      <c r="P113" s="380"/>
      <c r="Q113" s="380"/>
      <c r="R113" s="380"/>
      <c r="S113" s="380"/>
      <c r="T113" s="380"/>
      <c r="U113" s="380"/>
    </row>
    <row r="119" spans="1:22" ht="15.75" customHeight="1" x14ac:dyDescent="0.25">
      <c r="A119" s="348" t="s">
        <v>128</v>
      </c>
      <c r="B119" s="348"/>
      <c r="C119" s="348"/>
      <c r="D119" s="348"/>
      <c r="E119" s="348"/>
      <c r="F119" s="348"/>
      <c r="G119" s="348"/>
      <c r="H119" s="348"/>
      <c r="I119" s="348"/>
      <c r="J119" s="348"/>
      <c r="K119" s="348"/>
      <c r="L119" s="348"/>
      <c r="M119" s="348"/>
      <c r="N119" s="348"/>
      <c r="O119" s="348"/>
      <c r="P119" s="348"/>
      <c r="Q119" s="348"/>
      <c r="R119" s="348"/>
      <c r="S119" s="348"/>
      <c r="T119" s="348"/>
      <c r="U119" s="348"/>
      <c r="V119" s="348"/>
    </row>
    <row r="120" spans="1:22" ht="15" customHeight="1" x14ac:dyDescent="0.25">
      <c r="A120" s="68"/>
      <c r="B120" s="68"/>
      <c r="C120" s="68"/>
      <c r="D120" s="68"/>
      <c r="E120" s="68"/>
      <c r="F120" s="68"/>
      <c r="G120" s="68"/>
      <c r="H120" s="68"/>
      <c r="I120" s="68"/>
      <c r="J120" s="69" t="str">
        <f>'proje ve personel bilgileri'!$B$7</f>
        <v>/</v>
      </c>
      <c r="K120" s="68" t="s">
        <v>109</v>
      </c>
      <c r="L120" s="68"/>
      <c r="M120" s="68"/>
      <c r="N120" s="68"/>
      <c r="O120" s="68"/>
      <c r="P120" s="68"/>
      <c r="Q120" s="68"/>
      <c r="R120" s="68"/>
      <c r="S120" s="68"/>
      <c r="T120" s="68"/>
      <c r="U120" s="68"/>
      <c r="V120" s="68"/>
    </row>
    <row r="121" spans="1:22" ht="18.75" customHeight="1" x14ac:dyDescent="0.25">
      <c r="U121" s="10" t="s">
        <v>129</v>
      </c>
    </row>
    <row r="122" spans="1:22" ht="15.75" customHeight="1" x14ac:dyDescent="0.25">
      <c r="A122" s="382" t="s">
        <v>130</v>
      </c>
      <c r="B122" s="383"/>
      <c r="C122" s="384"/>
      <c r="D122" s="392">
        <f>'proje ve personel bilgileri'!$B$2</f>
        <v>0</v>
      </c>
      <c r="E122" s="393"/>
      <c r="F122" s="393"/>
      <c r="G122" s="393"/>
      <c r="H122" s="393"/>
      <c r="I122" s="393"/>
      <c r="J122" s="393"/>
      <c r="K122" s="393"/>
      <c r="L122" s="393"/>
      <c r="M122" s="393"/>
      <c r="N122" s="393"/>
      <c r="O122" s="393"/>
      <c r="P122" s="393"/>
      <c r="Q122" s="393"/>
      <c r="R122" s="393"/>
      <c r="S122" s="393"/>
      <c r="T122" s="393"/>
      <c r="U122" s="393"/>
      <c r="V122" s="394"/>
    </row>
    <row r="123" spans="1:22" ht="15.75" customHeight="1" x14ac:dyDescent="0.25">
      <c r="A123" s="382" t="s">
        <v>131</v>
      </c>
      <c r="B123" s="383"/>
      <c r="C123" s="384"/>
      <c r="D123" s="392">
        <f>'proje ve personel bilgileri'!$B$3</f>
        <v>0</v>
      </c>
      <c r="E123" s="393"/>
      <c r="F123" s="393"/>
      <c r="G123" s="393"/>
      <c r="H123" s="393"/>
      <c r="I123" s="393"/>
      <c r="J123" s="393"/>
      <c r="K123" s="393"/>
      <c r="L123" s="393"/>
      <c r="M123" s="393"/>
      <c r="N123" s="393"/>
      <c r="O123" s="393"/>
      <c r="P123" s="393"/>
      <c r="Q123" s="393"/>
      <c r="R123" s="393"/>
      <c r="S123" s="393"/>
      <c r="T123" s="393"/>
      <c r="U123" s="393"/>
      <c r="V123" s="394"/>
    </row>
    <row r="124" spans="1:22" ht="15" customHeight="1" x14ac:dyDescent="0.25">
      <c r="A124" s="415" t="s">
        <v>132</v>
      </c>
      <c r="B124" s="416"/>
      <c r="C124" s="417"/>
      <c r="D124" s="421"/>
      <c r="E124" s="403"/>
      <c r="F124" s="403"/>
      <c r="G124" s="403"/>
      <c r="H124" s="403"/>
      <c r="I124" s="403"/>
      <c r="J124" s="403"/>
      <c r="K124" s="403"/>
      <c r="L124" s="403"/>
      <c r="M124" s="403"/>
      <c r="N124" s="403"/>
      <c r="O124" s="403"/>
      <c r="P124" s="403"/>
      <c r="Q124" s="403"/>
      <c r="R124" s="403"/>
      <c r="S124" s="403"/>
      <c r="T124" s="403"/>
      <c r="U124" s="403"/>
      <c r="V124" s="423"/>
    </row>
    <row r="125" spans="1:22" ht="15.75" customHeight="1" x14ac:dyDescent="0.25">
      <c r="A125" s="418"/>
      <c r="B125" s="419"/>
      <c r="C125" s="420"/>
      <c r="D125" s="422"/>
      <c r="E125" s="404"/>
      <c r="F125" s="404"/>
      <c r="G125" s="404"/>
      <c r="H125" s="404"/>
      <c r="I125" s="404"/>
      <c r="J125" s="404"/>
      <c r="K125" s="404"/>
      <c r="L125" s="404"/>
      <c r="M125" s="404"/>
      <c r="N125" s="404"/>
      <c r="O125" s="404"/>
      <c r="P125" s="404"/>
      <c r="Q125" s="404"/>
      <c r="R125" s="404"/>
      <c r="S125" s="404"/>
      <c r="T125" s="404"/>
      <c r="U125" s="404"/>
      <c r="V125" s="424"/>
    </row>
    <row r="126" spans="1:22" ht="15.75" customHeight="1" x14ac:dyDescent="0.25">
      <c r="A126" s="382" t="s">
        <v>133</v>
      </c>
      <c r="B126" s="383"/>
      <c r="C126" s="384"/>
      <c r="D126" s="307">
        <f>'proje ve personel bilgileri'!B8</f>
        <v>0</v>
      </c>
      <c r="E126" s="291"/>
      <c r="F126" s="291"/>
      <c r="G126" s="291"/>
      <c r="H126" s="291"/>
      <c r="I126" s="291"/>
      <c r="J126" s="402"/>
      <c r="K126" s="402"/>
      <c r="L126" s="402"/>
      <c r="M126" s="402"/>
      <c r="N126" s="402"/>
      <c r="O126" s="402"/>
      <c r="P126" s="402"/>
      <c r="Q126" s="402"/>
      <c r="R126" s="402"/>
      <c r="S126" s="402"/>
      <c r="T126" s="402"/>
      <c r="U126" s="402"/>
      <c r="V126" s="292"/>
    </row>
    <row r="127" spans="1:22" ht="24" customHeight="1" x14ac:dyDescent="0.25">
      <c r="A127" s="405" t="s">
        <v>87</v>
      </c>
      <c r="B127" s="405" t="s">
        <v>15</v>
      </c>
      <c r="C127" s="405" t="s">
        <v>134</v>
      </c>
      <c r="D127" s="405" t="s">
        <v>135</v>
      </c>
      <c r="E127" s="395" t="s">
        <v>136</v>
      </c>
      <c r="F127" s="407"/>
      <c r="G127" s="407"/>
      <c r="H127" s="407"/>
      <c r="I127" s="396"/>
      <c r="J127" s="405" t="s">
        <v>137</v>
      </c>
      <c r="K127" s="395" t="s">
        <v>138</v>
      </c>
      <c r="L127" s="396"/>
      <c r="M127" s="411" t="s">
        <v>139</v>
      </c>
      <c r="N127" s="412"/>
      <c r="O127" s="395" t="s">
        <v>156</v>
      </c>
      <c r="P127" s="396"/>
      <c r="Q127" s="395" t="s">
        <v>141</v>
      </c>
      <c r="R127" s="396"/>
      <c r="S127" s="395" t="s">
        <v>142</v>
      </c>
      <c r="T127" s="396"/>
      <c r="U127" s="395" t="s">
        <v>143</v>
      </c>
      <c r="V127" s="396"/>
    </row>
    <row r="128" spans="1:22" ht="23.25" customHeight="1" x14ac:dyDescent="0.25">
      <c r="A128" s="406"/>
      <c r="B128" s="406"/>
      <c r="C128" s="406"/>
      <c r="D128" s="406"/>
      <c r="E128" s="408" t="s">
        <v>144</v>
      </c>
      <c r="F128" s="409"/>
      <c r="G128" s="409"/>
      <c r="H128" s="409"/>
      <c r="I128" s="410"/>
      <c r="J128" s="406"/>
      <c r="K128" s="397"/>
      <c r="L128" s="398"/>
      <c r="M128" s="413"/>
      <c r="N128" s="414"/>
      <c r="O128" s="397"/>
      <c r="P128" s="398"/>
      <c r="Q128" s="397"/>
      <c r="R128" s="398"/>
      <c r="S128" s="397"/>
      <c r="T128" s="398"/>
      <c r="U128" s="397"/>
      <c r="V128" s="398"/>
    </row>
    <row r="129" spans="1:22" ht="48" customHeight="1" x14ac:dyDescent="0.25">
      <c r="A129" s="406"/>
      <c r="B129" s="406"/>
      <c r="C129" s="406"/>
      <c r="D129" s="406"/>
      <c r="E129" s="17" t="s">
        <v>145</v>
      </c>
      <c r="F129" s="17" t="s">
        <v>146</v>
      </c>
      <c r="G129" s="17" t="s">
        <v>147</v>
      </c>
      <c r="H129" s="18" t="s">
        <v>148</v>
      </c>
      <c r="I129" s="17" t="s">
        <v>149</v>
      </c>
      <c r="J129" s="406"/>
      <c r="K129" s="397"/>
      <c r="L129" s="398"/>
      <c r="M129" s="399" t="s">
        <v>150</v>
      </c>
      <c r="N129" s="400"/>
      <c r="O129" s="399" t="s">
        <v>151</v>
      </c>
      <c r="P129" s="401"/>
      <c r="Q129" s="397"/>
      <c r="R129" s="398"/>
      <c r="S129" s="397"/>
      <c r="T129" s="398"/>
      <c r="U129" s="397"/>
      <c r="V129" s="398"/>
    </row>
    <row r="130" spans="1:22" ht="15.75" customHeight="1" x14ac:dyDescent="0.25">
      <c r="A130" s="19">
        <v>55</v>
      </c>
      <c r="B130" s="293" t="str">
        <f>IF('proje ve personel bilgileri'!A68&lt;&gt;0,('proje ve personel bilgileri'!A68)," ")</f>
        <v xml:space="preserve"> </v>
      </c>
      <c r="C130" s="293" t="str">
        <f>IF('proje ve personel bilgileri'!A68&lt;&gt;0,('proje ve personel bilgileri'!B68)," ")</f>
        <v xml:space="preserve"> </v>
      </c>
      <c r="D130" s="20"/>
      <c r="E130" s="21"/>
      <c r="F130" s="21"/>
      <c r="G130" s="21"/>
      <c r="H130" s="21"/>
      <c r="I130" s="21"/>
      <c r="J130" s="22"/>
      <c r="K130" s="387" t="str">
        <f>IF(J130&lt;&gt;0,DAYS360(J130,'proje ve personel bilgileri'!$B$8)/30," ")</f>
        <v xml:space="preserve"> </v>
      </c>
      <c r="L130" s="387"/>
      <c r="M130" s="385" t="str">
        <f>IF('proje ve personel bilgileri'!A68&lt;&gt;0,('proje ve personel bilgileri'!$B$11)," ")</f>
        <v xml:space="preserve"> </v>
      </c>
      <c r="N130" s="385"/>
      <c r="O130" s="388">
        <f>IF('proje ve personel bilgileri'!$B$4=1512,(IF(E130&lt;&gt;0,2,IF(F130&lt;&gt;0,2,IF(G130&lt;&gt;0,IF(AND(J130&lt;&gt;0,K130&gt;=48),4,3),IF(H130&lt;&gt;0,IF(AND(J130&lt;&gt;0,K130&gt;=48),4,3),IF(I130&lt;&gt;0,7,0)))))),IF('proje ve personel bilgileri'!$B$4=1511,(IF(E130&lt;&gt;0,4,IF(F130&lt;&gt;0,5,IF(G130&lt;&gt;0,IF(AND(J130&lt;&gt;0,K130&gt;=48),12,8),IF(H130&lt;&gt;0,IF(AND(J130&lt;&gt;0,K130&gt;=48),12,8),IF(I130&lt;&gt;0,14,0)))))),(IF(E130&lt;&gt;0,3,IF(F130&lt;&gt;0,4,IF(G130&lt;&gt;0,IF(AND(J130&lt;&gt;0,K130&gt;=48),10,6),IF(H130&lt;&gt;0,IF(AND(J130&lt;&gt;0,K130&gt;=48),10,6),IF(I130&lt;&gt;0,12,0))))))))</f>
        <v>0</v>
      </c>
      <c r="P130" s="389"/>
      <c r="Q130" s="385" t="str">
        <f>IF('proje ve personel bilgileri'!A68&lt;&gt;0,(M130*O130)," ")</f>
        <v xml:space="preserve"> </v>
      </c>
      <c r="R130" s="385"/>
      <c r="S130" s="385" t="str">
        <f>IF('proje ve personel bilgileri'!A68&lt;&gt;0,G011B!S135," ")</f>
        <v xml:space="preserve"> </v>
      </c>
      <c r="T130" s="378"/>
      <c r="U130" s="385" t="str">
        <f>IF('proje ve personel bilgileri'!A68&lt;&gt;0,MIN(Q130,S130)," ")</f>
        <v xml:space="preserve"> </v>
      </c>
      <c r="V130" s="386"/>
    </row>
    <row r="131" spans="1:22" ht="15.75" customHeight="1" x14ac:dyDescent="0.25">
      <c r="A131" s="23">
        <v>56</v>
      </c>
      <c r="B131" s="293" t="str">
        <f>IF('proje ve personel bilgileri'!A69&lt;&gt;0,('proje ve personel bilgileri'!A69)," ")</f>
        <v xml:space="preserve"> </v>
      </c>
      <c r="C131" s="293" t="str">
        <f>IF('proje ve personel bilgileri'!A69&lt;&gt;0,('proje ve personel bilgileri'!B69)," ")</f>
        <v xml:space="preserve"> </v>
      </c>
      <c r="D131" s="24"/>
      <c r="E131" s="25"/>
      <c r="F131" s="25"/>
      <c r="G131" s="25"/>
      <c r="H131" s="25"/>
      <c r="I131" s="25"/>
      <c r="J131" s="26"/>
      <c r="K131" s="387" t="str">
        <f>IF(J131&lt;&gt;0,DAYS360(J131,'proje ve personel bilgileri'!$B$8)/30," ")</f>
        <v xml:space="preserve"> </v>
      </c>
      <c r="L131" s="387"/>
      <c r="M131" s="385" t="str">
        <f>IF('proje ve personel bilgileri'!A69&lt;&gt;0,('proje ve personel bilgileri'!$B$11)," ")</f>
        <v xml:space="preserve"> </v>
      </c>
      <c r="N131" s="385"/>
      <c r="O131" s="388">
        <f>IF('proje ve personel bilgileri'!$B$4=1512,(IF(E131&lt;&gt;0,2,IF(F131&lt;&gt;0,2,IF(G131&lt;&gt;0,IF(AND(J131&lt;&gt;0,K131&gt;=48),4,3),IF(H131&lt;&gt;0,IF(AND(J131&lt;&gt;0,K131&gt;=48),4,3),IF(I131&lt;&gt;0,7,0)))))),IF('proje ve personel bilgileri'!$B$4=1511,(IF(E131&lt;&gt;0,4,IF(F131&lt;&gt;0,5,IF(G131&lt;&gt;0,IF(AND(J131&lt;&gt;0,K131&gt;=48),12,8),IF(H131&lt;&gt;0,IF(AND(J131&lt;&gt;0,K131&gt;=48),12,8),IF(I131&lt;&gt;0,14,0)))))),(IF(E131&lt;&gt;0,3,IF(F131&lt;&gt;0,4,IF(G131&lt;&gt;0,IF(AND(J131&lt;&gt;0,K131&gt;=48),10,6),IF(H131&lt;&gt;0,IF(AND(J131&lt;&gt;0,K131&gt;=48),10,6),IF(I131&lt;&gt;0,12,0))))))))</f>
        <v>0</v>
      </c>
      <c r="P131" s="389"/>
      <c r="Q131" s="385" t="str">
        <f>IF('proje ve personel bilgileri'!A69&lt;&gt;0,(M131*O131)," ")</f>
        <v xml:space="preserve"> </v>
      </c>
      <c r="R131" s="385"/>
      <c r="S131" s="385" t="str">
        <f>IF('proje ve personel bilgileri'!A69&lt;&gt;0,G011B!S136," ")</f>
        <v xml:space="preserve"> </v>
      </c>
      <c r="T131" s="378"/>
      <c r="U131" s="385" t="str">
        <f>IF('proje ve personel bilgileri'!A69&lt;&gt;0,MIN(Q131,S131)," ")</f>
        <v xml:space="preserve"> </v>
      </c>
      <c r="V131" s="386"/>
    </row>
    <row r="132" spans="1:22" ht="15.75" customHeight="1" x14ac:dyDescent="0.25">
      <c r="A132" s="19">
        <v>57</v>
      </c>
      <c r="B132" s="293" t="str">
        <f>IF('proje ve personel bilgileri'!A70&lt;&gt;0,('proje ve personel bilgileri'!A70)," ")</f>
        <v xml:space="preserve"> </v>
      </c>
      <c r="C132" s="293" t="str">
        <f>IF('proje ve personel bilgileri'!A70&lt;&gt;0,('proje ve personel bilgileri'!B70)," ")</f>
        <v xml:space="preserve"> </v>
      </c>
      <c r="D132" s="24"/>
      <c r="E132" s="25"/>
      <c r="F132" s="25"/>
      <c r="G132" s="25"/>
      <c r="H132" s="25"/>
      <c r="I132" s="25"/>
      <c r="J132" s="26"/>
      <c r="K132" s="387" t="str">
        <f>IF(J132&lt;&gt;0,DAYS360(J132,'proje ve personel bilgileri'!$B$8)/30," ")</f>
        <v xml:space="preserve"> </v>
      </c>
      <c r="L132" s="387"/>
      <c r="M132" s="385" t="str">
        <f>IF('proje ve personel bilgileri'!A70&lt;&gt;0,('proje ve personel bilgileri'!$B$11)," ")</f>
        <v xml:space="preserve"> </v>
      </c>
      <c r="N132" s="385"/>
      <c r="O132" s="388">
        <f>IF('proje ve personel bilgileri'!$B$4=1512,(IF(E132&lt;&gt;0,2,IF(F132&lt;&gt;0,2,IF(G132&lt;&gt;0,IF(AND(J132&lt;&gt;0,K132&gt;=48),4,3),IF(H132&lt;&gt;0,IF(AND(J132&lt;&gt;0,K132&gt;=48),4,3),IF(I132&lt;&gt;0,7,0)))))),IF('proje ve personel bilgileri'!$B$4=1511,(IF(E132&lt;&gt;0,4,IF(F132&lt;&gt;0,5,IF(G132&lt;&gt;0,IF(AND(J132&lt;&gt;0,K132&gt;=48),12,8),IF(H132&lt;&gt;0,IF(AND(J132&lt;&gt;0,K132&gt;=48),12,8),IF(I132&lt;&gt;0,14,0)))))),(IF(E132&lt;&gt;0,3,IF(F132&lt;&gt;0,4,IF(G132&lt;&gt;0,IF(AND(J132&lt;&gt;0,K132&gt;=48),10,6),IF(H132&lt;&gt;0,IF(AND(J132&lt;&gt;0,K132&gt;=48),10,6),IF(I132&lt;&gt;0,12,0))))))))</f>
        <v>0</v>
      </c>
      <c r="P132" s="389"/>
      <c r="Q132" s="385" t="str">
        <f>IF('proje ve personel bilgileri'!A70&lt;&gt;0,(M132*O132)," ")</f>
        <v xml:space="preserve"> </v>
      </c>
      <c r="R132" s="385"/>
      <c r="S132" s="385" t="str">
        <f>IF('proje ve personel bilgileri'!A70&lt;&gt;0,G011B!S137," ")</f>
        <v xml:space="preserve"> </v>
      </c>
      <c r="T132" s="378"/>
      <c r="U132" s="385" t="str">
        <f>IF('proje ve personel bilgileri'!A70&lt;&gt;0,MIN(Q132,S132)," ")</f>
        <v xml:space="preserve"> </v>
      </c>
      <c r="V132" s="386"/>
    </row>
    <row r="133" spans="1:22" ht="15.75" customHeight="1" x14ac:dyDescent="0.25">
      <c r="A133" s="23">
        <v>58</v>
      </c>
      <c r="B133" s="293" t="str">
        <f>IF('proje ve personel bilgileri'!A71&lt;&gt;0,('proje ve personel bilgileri'!A71)," ")</f>
        <v xml:space="preserve"> </v>
      </c>
      <c r="C133" s="293" t="str">
        <f>IF('proje ve personel bilgileri'!A71&lt;&gt;0,('proje ve personel bilgileri'!B71)," ")</f>
        <v xml:space="preserve"> </v>
      </c>
      <c r="D133" s="24"/>
      <c r="E133" s="25"/>
      <c r="F133" s="25"/>
      <c r="G133" s="25"/>
      <c r="H133" s="25"/>
      <c r="I133" s="25"/>
      <c r="J133" s="26"/>
      <c r="K133" s="387" t="str">
        <f>IF(J133&lt;&gt;0,DAYS360(J133,'proje ve personel bilgileri'!$B$8)/30," ")</f>
        <v xml:space="preserve"> </v>
      </c>
      <c r="L133" s="387"/>
      <c r="M133" s="385" t="str">
        <f>IF('proje ve personel bilgileri'!A71&lt;&gt;0,('proje ve personel bilgileri'!$B$11)," ")</f>
        <v xml:space="preserve"> </v>
      </c>
      <c r="N133" s="385"/>
      <c r="O133" s="388">
        <f>IF('proje ve personel bilgileri'!$B$4=1512,(IF(E133&lt;&gt;0,2,IF(F133&lt;&gt;0,2,IF(G133&lt;&gt;0,IF(AND(J133&lt;&gt;0,K133&gt;=48),4,3),IF(H133&lt;&gt;0,IF(AND(J133&lt;&gt;0,K133&gt;=48),4,3),IF(I133&lt;&gt;0,7,0)))))),IF('proje ve personel bilgileri'!$B$4=1511,(IF(E133&lt;&gt;0,4,IF(F133&lt;&gt;0,5,IF(G133&lt;&gt;0,IF(AND(J133&lt;&gt;0,K133&gt;=48),12,8),IF(H133&lt;&gt;0,IF(AND(J133&lt;&gt;0,K133&gt;=48),12,8),IF(I133&lt;&gt;0,14,0)))))),(IF(E133&lt;&gt;0,3,IF(F133&lt;&gt;0,4,IF(G133&lt;&gt;0,IF(AND(J133&lt;&gt;0,K133&gt;=48),10,6),IF(H133&lt;&gt;0,IF(AND(J133&lt;&gt;0,K133&gt;=48),10,6),IF(I133&lt;&gt;0,12,0))))))))</f>
        <v>0</v>
      </c>
      <c r="P133" s="389"/>
      <c r="Q133" s="385" t="str">
        <f>IF('proje ve personel bilgileri'!A71&lt;&gt;0,(M133*O133)," ")</f>
        <v xml:space="preserve"> </v>
      </c>
      <c r="R133" s="385"/>
      <c r="S133" s="385" t="str">
        <f>IF('proje ve personel bilgileri'!A71&lt;&gt;0,G011B!S138," ")</f>
        <v xml:space="preserve"> </v>
      </c>
      <c r="T133" s="378"/>
      <c r="U133" s="385" t="str">
        <f>IF('proje ve personel bilgileri'!A71&lt;&gt;0,MIN(Q133,S133)," ")</f>
        <v xml:space="preserve"> </v>
      </c>
      <c r="V133" s="386"/>
    </row>
    <row r="134" spans="1:22" ht="15.75" customHeight="1" x14ac:dyDescent="0.25">
      <c r="A134" s="19">
        <v>59</v>
      </c>
      <c r="B134" s="293" t="str">
        <f>IF('proje ve personel bilgileri'!A72&lt;&gt;0,('proje ve personel bilgileri'!A72)," ")</f>
        <v xml:space="preserve"> </v>
      </c>
      <c r="C134" s="293" t="str">
        <f>IF('proje ve personel bilgileri'!A72&lt;&gt;0,('proje ve personel bilgileri'!B72)," ")</f>
        <v xml:space="preserve"> </v>
      </c>
      <c r="D134" s="24"/>
      <c r="E134" s="25"/>
      <c r="F134" s="25"/>
      <c r="G134" s="25"/>
      <c r="H134" s="25"/>
      <c r="I134" s="25"/>
      <c r="J134" s="26"/>
      <c r="K134" s="387" t="str">
        <f>IF(J134&lt;&gt;0,DAYS360(J134,'proje ve personel bilgileri'!$B$8)/30," ")</f>
        <v xml:space="preserve"> </v>
      </c>
      <c r="L134" s="387"/>
      <c r="M134" s="385" t="str">
        <f>IF('proje ve personel bilgileri'!A72&lt;&gt;0,('proje ve personel bilgileri'!$B$11)," ")</f>
        <v xml:space="preserve"> </v>
      </c>
      <c r="N134" s="385"/>
      <c r="O134" s="388">
        <f>IF('proje ve personel bilgileri'!$B$4=1512,(IF(E134&lt;&gt;0,2,IF(F134&lt;&gt;0,2,IF(G134&lt;&gt;0,IF(AND(J134&lt;&gt;0,K134&gt;=48),4,3),IF(H134&lt;&gt;0,IF(AND(J134&lt;&gt;0,K134&gt;=48),4,3),IF(I134&lt;&gt;0,7,0)))))),IF('proje ve personel bilgileri'!$B$4=1511,(IF(E134&lt;&gt;0,4,IF(F134&lt;&gt;0,5,IF(G134&lt;&gt;0,IF(AND(J134&lt;&gt;0,K134&gt;=48),12,8),IF(H134&lt;&gt;0,IF(AND(J134&lt;&gt;0,K134&gt;=48),12,8),IF(I134&lt;&gt;0,14,0)))))),(IF(E134&lt;&gt;0,3,IF(F134&lt;&gt;0,4,IF(G134&lt;&gt;0,IF(AND(J134&lt;&gt;0,K134&gt;=48),10,6),IF(H134&lt;&gt;0,IF(AND(J134&lt;&gt;0,K134&gt;=48),10,6),IF(I134&lt;&gt;0,12,0))))))))</f>
        <v>0</v>
      </c>
      <c r="P134" s="389"/>
      <c r="Q134" s="385" t="str">
        <f>IF('proje ve personel bilgileri'!A72&lt;&gt;0,(M134*O134)," ")</f>
        <v xml:space="preserve"> </v>
      </c>
      <c r="R134" s="385"/>
      <c r="S134" s="385" t="str">
        <f>IF('proje ve personel bilgileri'!A72&lt;&gt;0,G011B!S139," ")</f>
        <v xml:space="preserve"> </v>
      </c>
      <c r="T134" s="378"/>
      <c r="U134" s="385" t="str">
        <f>IF('proje ve personel bilgileri'!A72&lt;&gt;0,MIN(Q134,S134)," ")</f>
        <v xml:space="preserve"> </v>
      </c>
      <c r="V134" s="386"/>
    </row>
    <row r="135" spans="1:22" ht="15.75" customHeight="1" x14ac:dyDescent="0.25">
      <c r="A135" s="23">
        <v>60</v>
      </c>
      <c r="B135" s="293" t="str">
        <f>IF('proje ve personel bilgileri'!A73&lt;&gt;0,('proje ve personel bilgileri'!A73)," ")</f>
        <v xml:space="preserve"> </v>
      </c>
      <c r="C135" s="293" t="str">
        <f>IF('proje ve personel bilgileri'!A73&lt;&gt;0,('proje ve personel bilgileri'!B73)," ")</f>
        <v xml:space="preserve"> </v>
      </c>
      <c r="D135" s="24"/>
      <c r="E135" s="25"/>
      <c r="F135" s="25"/>
      <c r="G135" s="25"/>
      <c r="H135" s="25"/>
      <c r="I135" s="25"/>
      <c r="J135" s="26"/>
      <c r="K135" s="387" t="str">
        <f>IF(J135&lt;&gt;0,DAYS360(J135,'proje ve personel bilgileri'!$B$8)/30," ")</f>
        <v xml:space="preserve"> </v>
      </c>
      <c r="L135" s="387"/>
      <c r="M135" s="385" t="str">
        <f>IF('proje ve personel bilgileri'!A73&lt;&gt;0,('proje ve personel bilgileri'!$B$11)," ")</f>
        <v xml:space="preserve"> </v>
      </c>
      <c r="N135" s="385"/>
      <c r="O135" s="388">
        <f>IF('proje ve personel bilgileri'!$B$4=1512,(IF(E135&lt;&gt;0,2,IF(F135&lt;&gt;0,2,IF(G135&lt;&gt;0,IF(AND(J135&lt;&gt;0,K135&gt;=48),4,3),IF(H135&lt;&gt;0,IF(AND(J135&lt;&gt;0,K135&gt;=48),4,3),IF(I135&lt;&gt;0,7,0)))))),IF('proje ve personel bilgileri'!$B$4=1511,(IF(E135&lt;&gt;0,4,IF(F135&lt;&gt;0,5,IF(G135&lt;&gt;0,IF(AND(J135&lt;&gt;0,K135&gt;=48),12,8),IF(H135&lt;&gt;0,IF(AND(J135&lt;&gt;0,K135&gt;=48),12,8),IF(I135&lt;&gt;0,14,0)))))),(IF(E135&lt;&gt;0,3,IF(F135&lt;&gt;0,4,IF(G135&lt;&gt;0,IF(AND(J135&lt;&gt;0,K135&gt;=48),10,6),IF(H135&lt;&gt;0,IF(AND(J135&lt;&gt;0,K135&gt;=48),10,6),IF(I135&lt;&gt;0,12,0))))))))</f>
        <v>0</v>
      </c>
      <c r="P135" s="389"/>
      <c r="Q135" s="385" t="str">
        <f>IF('proje ve personel bilgileri'!A73&lt;&gt;0,(M135*O135)," ")</f>
        <v xml:space="preserve"> </v>
      </c>
      <c r="R135" s="385"/>
      <c r="S135" s="385" t="str">
        <f>IF('proje ve personel bilgileri'!A73&lt;&gt;0,G011B!S140," ")</f>
        <v xml:space="preserve"> </v>
      </c>
      <c r="T135" s="378"/>
      <c r="U135" s="385" t="str">
        <f>IF('proje ve personel bilgileri'!A73&lt;&gt;0,MIN(Q135,S135)," ")</f>
        <v xml:space="preserve"> </v>
      </c>
      <c r="V135" s="386"/>
    </row>
    <row r="136" spans="1:22" ht="15.75" customHeight="1" x14ac:dyDescent="0.25">
      <c r="A136" s="19">
        <v>61</v>
      </c>
      <c r="B136" s="293" t="str">
        <f>IF('proje ve personel bilgileri'!A74&lt;&gt;0,('proje ve personel bilgileri'!A74)," ")</f>
        <v xml:space="preserve"> </v>
      </c>
      <c r="C136" s="293" t="str">
        <f>IF('proje ve personel bilgileri'!A74&lt;&gt;0,('proje ve personel bilgileri'!B74)," ")</f>
        <v xml:space="preserve"> </v>
      </c>
      <c r="D136" s="24"/>
      <c r="E136" s="25"/>
      <c r="F136" s="25"/>
      <c r="G136" s="25"/>
      <c r="H136" s="25"/>
      <c r="I136" s="25"/>
      <c r="J136" s="26"/>
      <c r="K136" s="387" t="str">
        <f>IF(J136&lt;&gt;0,DAYS360(J136,'proje ve personel bilgileri'!$B$8)/30," ")</f>
        <v xml:space="preserve"> </v>
      </c>
      <c r="L136" s="387"/>
      <c r="M136" s="385" t="str">
        <f>IF('proje ve personel bilgileri'!A74&lt;&gt;0,('proje ve personel bilgileri'!$B$11)," ")</f>
        <v xml:space="preserve"> </v>
      </c>
      <c r="N136" s="385"/>
      <c r="O136" s="388">
        <f>IF('proje ve personel bilgileri'!$B$4=1512,(IF(E136&lt;&gt;0,2,IF(F136&lt;&gt;0,2,IF(G136&lt;&gt;0,IF(AND(J136&lt;&gt;0,K136&gt;=48),4,3),IF(H136&lt;&gt;0,IF(AND(J136&lt;&gt;0,K136&gt;=48),4,3),IF(I136&lt;&gt;0,7,0)))))),IF('proje ve personel bilgileri'!$B$4=1511,(IF(E136&lt;&gt;0,4,IF(F136&lt;&gt;0,5,IF(G136&lt;&gt;0,IF(AND(J136&lt;&gt;0,K136&gt;=48),12,8),IF(H136&lt;&gt;0,IF(AND(J136&lt;&gt;0,K136&gt;=48),12,8),IF(I136&lt;&gt;0,14,0)))))),(IF(E136&lt;&gt;0,3,IF(F136&lt;&gt;0,4,IF(G136&lt;&gt;0,IF(AND(J136&lt;&gt;0,K136&gt;=48),10,6),IF(H136&lt;&gt;0,IF(AND(J136&lt;&gt;0,K136&gt;=48),10,6),IF(I136&lt;&gt;0,12,0))))))))</f>
        <v>0</v>
      </c>
      <c r="P136" s="389"/>
      <c r="Q136" s="385" t="str">
        <f>IF('proje ve personel bilgileri'!A74&lt;&gt;0,(M136*O136)," ")</f>
        <v xml:space="preserve"> </v>
      </c>
      <c r="R136" s="385"/>
      <c r="S136" s="385" t="str">
        <f>IF('proje ve personel bilgileri'!A74&lt;&gt;0,G011B!S141," ")</f>
        <v xml:space="preserve"> </v>
      </c>
      <c r="T136" s="378"/>
      <c r="U136" s="385" t="str">
        <f>IF('proje ve personel bilgileri'!A74&lt;&gt;0,MIN(Q136,S136)," ")</f>
        <v xml:space="preserve"> </v>
      </c>
      <c r="V136" s="386"/>
    </row>
    <row r="137" spans="1:22" ht="15.75" customHeight="1" x14ac:dyDescent="0.25">
      <c r="A137" s="23">
        <v>62</v>
      </c>
      <c r="B137" s="293" t="str">
        <f>IF('proje ve personel bilgileri'!A75&lt;&gt;0,('proje ve personel bilgileri'!A75)," ")</f>
        <v xml:space="preserve"> </v>
      </c>
      <c r="C137" s="293" t="str">
        <f>IF('proje ve personel bilgileri'!A75&lt;&gt;0,('proje ve personel bilgileri'!B75)," ")</f>
        <v xml:space="preserve"> </v>
      </c>
      <c r="D137" s="24"/>
      <c r="E137" s="25"/>
      <c r="F137" s="25"/>
      <c r="G137" s="25"/>
      <c r="H137" s="25"/>
      <c r="I137" s="25"/>
      <c r="J137" s="26"/>
      <c r="K137" s="387" t="str">
        <f>IF(J137&lt;&gt;0,DAYS360(J137,'proje ve personel bilgileri'!$B$8)/30," ")</f>
        <v xml:space="preserve"> </v>
      </c>
      <c r="L137" s="387"/>
      <c r="M137" s="385" t="str">
        <f>IF('proje ve personel bilgileri'!A75&lt;&gt;0,('proje ve personel bilgileri'!$B$11)," ")</f>
        <v xml:space="preserve"> </v>
      </c>
      <c r="N137" s="385"/>
      <c r="O137" s="388">
        <f>IF('proje ve personel bilgileri'!$B$4=1512,(IF(E137&lt;&gt;0,2,IF(F137&lt;&gt;0,2,IF(G137&lt;&gt;0,IF(AND(J137&lt;&gt;0,K137&gt;=48),4,3),IF(H137&lt;&gt;0,IF(AND(J137&lt;&gt;0,K137&gt;=48),4,3),IF(I137&lt;&gt;0,7,0)))))),IF('proje ve personel bilgileri'!$B$4=1511,(IF(E137&lt;&gt;0,4,IF(F137&lt;&gt;0,5,IF(G137&lt;&gt;0,IF(AND(J137&lt;&gt;0,K137&gt;=48),12,8),IF(H137&lt;&gt;0,IF(AND(J137&lt;&gt;0,K137&gt;=48),12,8),IF(I137&lt;&gt;0,14,0)))))),(IF(E137&lt;&gt;0,3,IF(F137&lt;&gt;0,4,IF(G137&lt;&gt;0,IF(AND(J137&lt;&gt;0,K137&gt;=48),10,6),IF(H137&lt;&gt;0,IF(AND(J137&lt;&gt;0,K137&gt;=48),10,6),IF(I137&lt;&gt;0,12,0))))))))</f>
        <v>0</v>
      </c>
      <c r="P137" s="389"/>
      <c r="Q137" s="385" t="str">
        <f>IF('proje ve personel bilgileri'!A75&lt;&gt;0,(M137*O137)," ")</f>
        <v xml:space="preserve"> </v>
      </c>
      <c r="R137" s="385"/>
      <c r="S137" s="385" t="str">
        <f>IF('proje ve personel bilgileri'!A75&lt;&gt;0,G011B!S142," ")</f>
        <v xml:space="preserve"> </v>
      </c>
      <c r="T137" s="378"/>
      <c r="U137" s="385" t="str">
        <f>IF('proje ve personel bilgileri'!A75&lt;&gt;0,MIN(Q137,S137)," ")</f>
        <v xml:space="preserve"> </v>
      </c>
      <c r="V137" s="386"/>
    </row>
    <row r="138" spans="1:22" ht="15.75" customHeight="1" x14ac:dyDescent="0.25">
      <c r="A138" s="19">
        <v>63</v>
      </c>
      <c r="B138" s="293" t="str">
        <f>IF('proje ve personel bilgileri'!A76&lt;&gt;0,('proje ve personel bilgileri'!A76)," ")</f>
        <v xml:space="preserve"> </v>
      </c>
      <c r="C138" s="293" t="str">
        <f>IF('proje ve personel bilgileri'!A76&lt;&gt;0,('proje ve personel bilgileri'!B76)," ")</f>
        <v xml:space="preserve"> </v>
      </c>
      <c r="D138" s="24"/>
      <c r="E138" s="25"/>
      <c r="F138" s="25"/>
      <c r="G138" s="25"/>
      <c r="H138" s="25"/>
      <c r="I138" s="25"/>
      <c r="J138" s="26"/>
      <c r="K138" s="387" t="str">
        <f>IF(J138&lt;&gt;0,DAYS360(J138,'proje ve personel bilgileri'!$B$8)/30," ")</f>
        <v xml:space="preserve"> </v>
      </c>
      <c r="L138" s="387"/>
      <c r="M138" s="385" t="str">
        <f>IF('proje ve personel bilgileri'!A76&lt;&gt;0,('proje ve personel bilgileri'!$B$11)," ")</f>
        <v xml:space="preserve"> </v>
      </c>
      <c r="N138" s="385"/>
      <c r="O138" s="388">
        <f>IF('proje ve personel bilgileri'!$B$4=1512,(IF(E138&lt;&gt;0,2,IF(F138&lt;&gt;0,2,IF(G138&lt;&gt;0,IF(AND(J138&lt;&gt;0,K138&gt;=48),4,3),IF(H138&lt;&gt;0,IF(AND(J138&lt;&gt;0,K138&gt;=48),4,3),IF(I138&lt;&gt;0,7,0)))))),IF('proje ve personel bilgileri'!$B$4=1511,(IF(E138&lt;&gt;0,4,IF(F138&lt;&gt;0,5,IF(G138&lt;&gt;0,IF(AND(J138&lt;&gt;0,K138&gt;=48),12,8),IF(H138&lt;&gt;0,IF(AND(J138&lt;&gt;0,K138&gt;=48),12,8),IF(I138&lt;&gt;0,14,0)))))),(IF(E138&lt;&gt;0,3,IF(F138&lt;&gt;0,4,IF(G138&lt;&gt;0,IF(AND(J138&lt;&gt;0,K138&gt;=48),10,6),IF(H138&lt;&gt;0,IF(AND(J138&lt;&gt;0,K138&gt;=48),10,6),IF(I138&lt;&gt;0,12,0))))))))</f>
        <v>0</v>
      </c>
      <c r="P138" s="389"/>
      <c r="Q138" s="385" t="str">
        <f>IF('proje ve personel bilgileri'!A76&lt;&gt;0,(M138*O138)," ")</f>
        <v xml:space="preserve"> </v>
      </c>
      <c r="R138" s="385"/>
      <c r="S138" s="385" t="str">
        <f>IF('proje ve personel bilgileri'!A76&lt;&gt;0,G011B!S143," ")</f>
        <v xml:space="preserve"> </v>
      </c>
      <c r="T138" s="378"/>
      <c r="U138" s="385" t="str">
        <f>IF('proje ve personel bilgileri'!A76&lt;&gt;0,MIN(Q138,S138)," ")</f>
        <v xml:space="preserve"> </v>
      </c>
      <c r="V138" s="386"/>
    </row>
    <row r="139" spans="1:22" ht="15.75" customHeight="1" x14ac:dyDescent="0.25">
      <c r="A139" s="23">
        <v>64</v>
      </c>
      <c r="B139" s="293" t="str">
        <f>IF('proje ve personel bilgileri'!A77&lt;&gt;0,('proje ve personel bilgileri'!A77)," ")</f>
        <v xml:space="preserve"> </v>
      </c>
      <c r="C139" s="293" t="str">
        <f>IF('proje ve personel bilgileri'!A77&lt;&gt;0,('proje ve personel bilgileri'!B77)," ")</f>
        <v xml:space="preserve"> </v>
      </c>
      <c r="D139" s="24"/>
      <c r="E139" s="25"/>
      <c r="F139" s="25"/>
      <c r="G139" s="25"/>
      <c r="H139" s="25"/>
      <c r="I139" s="25"/>
      <c r="J139" s="26"/>
      <c r="K139" s="387" t="str">
        <f>IF(J139&lt;&gt;0,DAYS360(J139,'proje ve personel bilgileri'!$B$8)/30," ")</f>
        <v xml:space="preserve"> </v>
      </c>
      <c r="L139" s="387"/>
      <c r="M139" s="385" t="str">
        <f>IF('proje ve personel bilgileri'!A77&lt;&gt;0,('proje ve personel bilgileri'!$B$11)," ")</f>
        <v xml:space="preserve"> </v>
      </c>
      <c r="N139" s="385"/>
      <c r="O139" s="388">
        <f>IF('proje ve personel bilgileri'!$B$4=1512,(IF(E139&lt;&gt;0,2,IF(F139&lt;&gt;0,2,IF(G139&lt;&gt;0,IF(AND(J139&lt;&gt;0,K139&gt;=48),4,3),IF(H139&lt;&gt;0,IF(AND(J139&lt;&gt;0,K139&gt;=48),4,3),IF(I139&lt;&gt;0,7,0)))))),IF('proje ve personel bilgileri'!$B$4=1511,(IF(E139&lt;&gt;0,4,IF(F139&lt;&gt;0,5,IF(G139&lt;&gt;0,IF(AND(J139&lt;&gt;0,K139&gt;=48),12,8),IF(H139&lt;&gt;0,IF(AND(J139&lt;&gt;0,K139&gt;=48),12,8),IF(I139&lt;&gt;0,14,0)))))),(IF(E139&lt;&gt;0,3,IF(F139&lt;&gt;0,4,IF(G139&lt;&gt;0,IF(AND(J139&lt;&gt;0,K139&gt;=48),10,6),IF(H139&lt;&gt;0,IF(AND(J139&lt;&gt;0,K139&gt;=48),10,6),IF(I139&lt;&gt;0,12,0))))))))</f>
        <v>0</v>
      </c>
      <c r="P139" s="389"/>
      <c r="Q139" s="385" t="str">
        <f>IF('proje ve personel bilgileri'!A77&lt;&gt;0,(M139*O139)," ")</f>
        <v xml:space="preserve"> </v>
      </c>
      <c r="R139" s="385"/>
      <c r="S139" s="385" t="str">
        <f>IF('proje ve personel bilgileri'!A77&lt;&gt;0,G011B!S144," ")</f>
        <v xml:space="preserve"> </v>
      </c>
      <c r="T139" s="378"/>
      <c r="U139" s="385" t="str">
        <f>IF('proje ve personel bilgileri'!A77&lt;&gt;0,MIN(Q139,S139)," ")</f>
        <v xml:space="preserve"> </v>
      </c>
      <c r="V139" s="386"/>
    </row>
    <row r="140" spans="1:22" ht="15.75" customHeight="1" x14ac:dyDescent="0.25">
      <c r="A140" s="19">
        <v>65</v>
      </c>
      <c r="B140" s="293" t="str">
        <f>IF('proje ve personel bilgileri'!A78&lt;&gt;0,('proje ve personel bilgileri'!A78)," ")</f>
        <v xml:space="preserve"> </v>
      </c>
      <c r="C140" s="293" t="str">
        <f>IF('proje ve personel bilgileri'!A78&lt;&gt;0,('proje ve personel bilgileri'!B78)," ")</f>
        <v xml:space="preserve"> </v>
      </c>
      <c r="D140" s="24"/>
      <c r="E140" s="25"/>
      <c r="F140" s="25"/>
      <c r="G140" s="25"/>
      <c r="H140" s="25"/>
      <c r="I140" s="25"/>
      <c r="J140" s="26"/>
      <c r="K140" s="387" t="str">
        <f>IF(J140&lt;&gt;0,DAYS360(J140,'proje ve personel bilgileri'!$B$8)/30," ")</f>
        <v xml:space="preserve"> </v>
      </c>
      <c r="L140" s="387"/>
      <c r="M140" s="385" t="str">
        <f>IF('proje ve personel bilgileri'!A78&lt;&gt;0,('proje ve personel bilgileri'!$B$11)," ")</f>
        <v xml:space="preserve"> </v>
      </c>
      <c r="N140" s="385"/>
      <c r="O140" s="388">
        <f>IF('proje ve personel bilgileri'!$B$4=1512,(IF(E140&lt;&gt;0,2,IF(F140&lt;&gt;0,2,IF(G140&lt;&gt;0,IF(AND(J140&lt;&gt;0,K140&gt;=48),4,3),IF(H140&lt;&gt;0,IF(AND(J140&lt;&gt;0,K140&gt;=48),4,3),IF(I140&lt;&gt;0,7,0)))))),IF('proje ve personel bilgileri'!$B$4=1511,(IF(E140&lt;&gt;0,4,IF(F140&lt;&gt;0,5,IF(G140&lt;&gt;0,IF(AND(J140&lt;&gt;0,K140&gt;=48),12,8),IF(H140&lt;&gt;0,IF(AND(J140&lt;&gt;0,K140&gt;=48),12,8),IF(I140&lt;&gt;0,14,0)))))),(IF(E140&lt;&gt;0,3,IF(F140&lt;&gt;0,4,IF(G140&lt;&gt;0,IF(AND(J140&lt;&gt;0,K140&gt;=48),10,6),IF(H140&lt;&gt;0,IF(AND(J140&lt;&gt;0,K140&gt;=48),10,6),IF(I140&lt;&gt;0,12,0))))))))</f>
        <v>0</v>
      </c>
      <c r="P140" s="389"/>
      <c r="Q140" s="385" t="str">
        <f>IF('proje ve personel bilgileri'!A78&lt;&gt;0,(M140*O140)," ")</f>
        <v xml:space="preserve"> </v>
      </c>
      <c r="R140" s="385"/>
      <c r="S140" s="385" t="str">
        <f>IF('proje ve personel bilgileri'!A78&lt;&gt;0,G011B!S145," ")</f>
        <v xml:space="preserve"> </v>
      </c>
      <c r="T140" s="378"/>
      <c r="U140" s="385" t="str">
        <f>IF('proje ve personel bilgileri'!A78&lt;&gt;0,MIN(Q140,S140)," ")</f>
        <v xml:space="preserve"> </v>
      </c>
      <c r="V140" s="386"/>
    </row>
    <row r="141" spans="1:22" ht="15.75" customHeight="1" x14ac:dyDescent="0.25">
      <c r="A141" s="23">
        <v>66</v>
      </c>
      <c r="B141" s="293" t="str">
        <f>IF('proje ve personel bilgileri'!A79&lt;&gt;0,('proje ve personel bilgileri'!A79)," ")</f>
        <v xml:space="preserve"> </v>
      </c>
      <c r="C141" s="293" t="str">
        <f>IF('proje ve personel bilgileri'!A79&lt;&gt;0,('proje ve personel bilgileri'!B79)," ")</f>
        <v xml:space="preserve"> </v>
      </c>
      <c r="D141" s="24"/>
      <c r="E141" s="25"/>
      <c r="F141" s="25"/>
      <c r="G141" s="25"/>
      <c r="H141" s="25"/>
      <c r="I141" s="25"/>
      <c r="J141" s="26"/>
      <c r="K141" s="387" t="str">
        <f>IF(J141&lt;&gt;0,DAYS360(J141,'proje ve personel bilgileri'!$B$8)/30," ")</f>
        <v xml:space="preserve"> </v>
      </c>
      <c r="L141" s="387"/>
      <c r="M141" s="385" t="str">
        <f>IF('proje ve personel bilgileri'!A79&lt;&gt;0,('proje ve personel bilgileri'!$B$11)," ")</f>
        <v xml:space="preserve"> </v>
      </c>
      <c r="N141" s="385"/>
      <c r="O141" s="388">
        <f>IF('proje ve personel bilgileri'!$B$4=1512,(IF(E141&lt;&gt;0,2,IF(F141&lt;&gt;0,2,IF(G141&lt;&gt;0,IF(AND(J141&lt;&gt;0,K141&gt;=48),4,3),IF(H141&lt;&gt;0,IF(AND(J141&lt;&gt;0,K141&gt;=48),4,3),IF(I141&lt;&gt;0,7,0)))))),IF('proje ve personel bilgileri'!$B$4=1511,(IF(E141&lt;&gt;0,4,IF(F141&lt;&gt;0,5,IF(G141&lt;&gt;0,IF(AND(J141&lt;&gt;0,K141&gt;=48),12,8),IF(H141&lt;&gt;0,IF(AND(J141&lt;&gt;0,K141&gt;=48),12,8),IF(I141&lt;&gt;0,14,0)))))),(IF(E141&lt;&gt;0,3,IF(F141&lt;&gt;0,4,IF(G141&lt;&gt;0,IF(AND(J141&lt;&gt;0,K141&gt;=48),10,6),IF(H141&lt;&gt;0,IF(AND(J141&lt;&gt;0,K141&gt;=48),10,6),IF(I141&lt;&gt;0,12,0))))))))</f>
        <v>0</v>
      </c>
      <c r="P141" s="389"/>
      <c r="Q141" s="385" t="str">
        <f>IF('proje ve personel bilgileri'!A79&lt;&gt;0,(M141*O141)," ")</f>
        <v xml:space="preserve"> </v>
      </c>
      <c r="R141" s="385"/>
      <c r="S141" s="385" t="str">
        <f>IF('proje ve personel bilgileri'!A79&lt;&gt;0,G011B!S146," ")</f>
        <v xml:space="preserve"> </v>
      </c>
      <c r="T141" s="378"/>
      <c r="U141" s="385" t="str">
        <f>IF('proje ve personel bilgileri'!A79&lt;&gt;0,MIN(Q141,S141)," ")</f>
        <v xml:space="preserve"> </v>
      </c>
      <c r="V141" s="386"/>
    </row>
    <row r="142" spans="1:22" ht="15.75" customHeight="1" x14ac:dyDescent="0.25">
      <c r="A142" s="19">
        <v>67</v>
      </c>
      <c r="B142" s="293" t="str">
        <f>IF('proje ve personel bilgileri'!A80&lt;&gt;0,('proje ve personel bilgileri'!A80)," ")</f>
        <v xml:space="preserve"> </v>
      </c>
      <c r="C142" s="293" t="str">
        <f>IF('proje ve personel bilgileri'!A80&lt;&gt;0,('proje ve personel bilgileri'!B80)," ")</f>
        <v xml:space="preserve"> </v>
      </c>
      <c r="D142" s="24"/>
      <c r="E142" s="25"/>
      <c r="F142" s="25"/>
      <c r="G142" s="25"/>
      <c r="H142" s="25"/>
      <c r="I142" s="25"/>
      <c r="J142" s="26"/>
      <c r="K142" s="387" t="str">
        <f>IF(J142&lt;&gt;0,DAYS360(J142,'proje ve personel bilgileri'!$B$8)/30," ")</f>
        <v xml:space="preserve"> </v>
      </c>
      <c r="L142" s="387"/>
      <c r="M142" s="385" t="str">
        <f>IF('proje ve personel bilgileri'!A80&lt;&gt;0,('proje ve personel bilgileri'!$B$11)," ")</f>
        <v xml:space="preserve"> </v>
      </c>
      <c r="N142" s="385"/>
      <c r="O142" s="388">
        <f>IF('proje ve personel bilgileri'!$B$4=1512,(IF(E142&lt;&gt;0,2,IF(F142&lt;&gt;0,2,IF(G142&lt;&gt;0,IF(AND(J142&lt;&gt;0,K142&gt;=48),4,3),IF(H142&lt;&gt;0,IF(AND(J142&lt;&gt;0,K142&gt;=48),4,3),IF(I142&lt;&gt;0,7,0)))))),IF('proje ve personel bilgileri'!$B$4=1511,(IF(E142&lt;&gt;0,4,IF(F142&lt;&gt;0,5,IF(G142&lt;&gt;0,IF(AND(J142&lt;&gt;0,K142&gt;=48),12,8),IF(H142&lt;&gt;0,IF(AND(J142&lt;&gt;0,K142&gt;=48),12,8),IF(I142&lt;&gt;0,14,0)))))),(IF(E142&lt;&gt;0,3,IF(F142&lt;&gt;0,4,IF(G142&lt;&gt;0,IF(AND(J142&lt;&gt;0,K142&gt;=48),10,6),IF(H142&lt;&gt;0,IF(AND(J142&lt;&gt;0,K142&gt;=48),10,6),IF(I142&lt;&gt;0,12,0))))))))</f>
        <v>0</v>
      </c>
      <c r="P142" s="389"/>
      <c r="Q142" s="385" t="str">
        <f>IF('proje ve personel bilgileri'!A80&lt;&gt;0,(M142*O142)," ")</f>
        <v xml:space="preserve"> </v>
      </c>
      <c r="R142" s="385"/>
      <c r="S142" s="385" t="str">
        <f>IF('proje ve personel bilgileri'!A80&lt;&gt;0,G011B!S147," ")</f>
        <v xml:space="preserve"> </v>
      </c>
      <c r="T142" s="378"/>
      <c r="U142" s="385" t="str">
        <f>IF('proje ve personel bilgileri'!A80&lt;&gt;0,MIN(Q142,S142)," ")</f>
        <v xml:space="preserve"> </v>
      </c>
      <c r="V142" s="386"/>
    </row>
    <row r="143" spans="1:22" ht="15.75" customHeight="1" x14ac:dyDescent="0.25">
      <c r="A143" s="23">
        <v>68</v>
      </c>
      <c r="B143" s="293" t="str">
        <f>IF('proje ve personel bilgileri'!A81&lt;&gt;0,('proje ve personel bilgileri'!A81)," ")</f>
        <v xml:space="preserve"> </v>
      </c>
      <c r="C143" s="293" t="str">
        <f>IF('proje ve personel bilgileri'!A81&lt;&gt;0,('proje ve personel bilgileri'!B81)," ")</f>
        <v xml:space="preserve"> </v>
      </c>
      <c r="D143" s="24"/>
      <c r="E143" s="25"/>
      <c r="F143" s="25"/>
      <c r="G143" s="25"/>
      <c r="H143" s="25"/>
      <c r="I143" s="25"/>
      <c r="J143" s="26"/>
      <c r="K143" s="387" t="str">
        <f>IF(J143&lt;&gt;0,DAYS360(J143,'proje ve personel bilgileri'!$B$8)/30," ")</f>
        <v xml:space="preserve"> </v>
      </c>
      <c r="L143" s="387"/>
      <c r="M143" s="385" t="str">
        <f>IF('proje ve personel bilgileri'!A81&lt;&gt;0,('proje ve personel bilgileri'!$B$11)," ")</f>
        <v xml:space="preserve"> </v>
      </c>
      <c r="N143" s="385"/>
      <c r="O143" s="388">
        <f>IF('proje ve personel bilgileri'!$B$4=1512,(IF(E143&lt;&gt;0,2,IF(F143&lt;&gt;0,2,IF(G143&lt;&gt;0,IF(AND(J143&lt;&gt;0,K143&gt;=48),4,3),IF(H143&lt;&gt;0,IF(AND(J143&lt;&gt;0,K143&gt;=48),4,3),IF(I143&lt;&gt;0,7,0)))))),IF('proje ve personel bilgileri'!$B$4=1511,(IF(E143&lt;&gt;0,4,IF(F143&lt;&gt;0,5,IF(G143&lt;&gt;0,IF(AND(J143&lt;&gt;0,K143&gt;=48),12,8),IF(H143&lt;&gt;0,IF(AND(J143&lt;&gt;0,K143&gt;=48),12,8),IF(I143&lt;&gt;0,14,0)))))),(IF(E143&lt;&gt;0,3,IF(F143&lt;&gt;0,4,IF(G143&lt;&gt;0,IF(AND(J143&lt;&gt;0,K143&gt;=48),10,6),IF(H143&lt;&gt;0,IF(AND(J143&lt;&gt;0,K143&gt;=48),10,6),IF(I143&lt;&gt;0,12,0))))))))</f>
        <v>0</v>
      </c>
      <c r="P143" s="389"/>
      <c r="Q143" s="385" t="str">
        <f>IF('proje ve personel bilgileri'!A81&lt;&gt;0,(M143*O143)," ")</f>
        <v xml:space="preserve"> </v>
      </c>
      <c r="R143" s="385"/>
      <c r="S143" s="385" t="str">
        <f>IF('proje ve personel bilgileri'!A81&lt;&gt;0,G011B!S148," ")</f>
        <v xml:space="preserve"> </v>
      </c>
      <c r="T143" s="378"/>
      <c r="U143" s="385" t="str">
        <f>IF('proje ve personel bilgileri'!A81&lt;&gt;0,MIN(Q143,S143)," ")</f>
        <v xml:space="preserve"> </v>
      </c>
      <c r="V143" s="386"/>
    </row>
    <row r="144" spans="1:22" ht="15.75" customHeight="1" x14ac:dyDescent="0.25">
      <c r="A144" s="19">
        <v>69</v>
      </c>
      <c r="B144" s="293" t="str">
        <f>IF('proje ve personel bilgileri'!A82&lt;&gt;0,('proje ve personel bilgileri'!A82)," ")</f>
        <v xml:space="preserve"> </v>
      </c>
      <c r="C144" s="293" t="str">
        <f>IF('proje ve personel bilgileri'!A82&lt;&gt;0,('proje ve personel bilgileri'!B82)," ")</f>
        <v xml:space="preserve"> </v>
      </c>
      <c r="D144" s="24"/>
      <c r="E144" s="25"/>
      <c r="F144" s="25"/>
      <c r="G144" s="25"/>
      <c r="H144" s="25"/>
      <c r="I144" s="25"/>
      <c r="J144" s="26"/>
      <c r="K144" s="387" t="str">
        <f>IF(J144&lt;&gt;0,DAYS360(J144,'proje ve personel bilgileri'!$B$8)/30," ")</f>
        <v xml:space="preserve"> </v>
      </c>
      <c r="L144" s="387"/>
      <c r="M144" s="385" t="str">
        <f>IF('proje ve personel bilgileri'!A82&lt;&gt;0,('proje ve personel bilgileri'!$B$11)," ")</f>
        <v xml:space="preserve"> </v>
      </c>
      <c r="N144" s="385"/>
      <c r="O144" s="388">
        <f>IF('proje ve personel bilgileri'!$B$4=1512,(IF(E144&lt;&gt;0,2,IF(F144&lt;&gt;0,2,IF(G144&lt;&gt;0,IF(AND(J144&lt;&gt;0,K144&gt;=48),4,3),IF(H144&lt;&gt;0,IF(AND(J144&lt;&gt;0,K144&gt;=48),4,3),IF(I144&lt;&gt;0,7,0)))))),IF('proje ve personel bilgileri'!$B$4=1511,(IF(E144&lt;&gt;0,4,IF(F144&lt;&gt;0,5,IF(G144&lt;&gt;0,IF(AND(J144&lt;&gt;0,K144&gt;=48),12,8),IF(H144&lt;&gt;0,IF(AND(J144&lt;&gt;0,K144&gt;=48),12,8),IF(I144&lt;&gt;0,14,0)))))),(IF(E144&lt;&gt;0,3,IF(F144&lt;&gt;0,4,IF(G144&lt;&gt;0,IF(AND(J144&lt;&gt;0,K144&gt;=48),10,6),IF(H144&lt;&gt;0,IF(AND(J144&lt;&gt;0,K144&gt;=48),10,6),IF(I144&lt;&gt;0,12,0))))))))</f>
        <v>0</v>
      </c>
      <c r="P144" s="389"/>
      <c r="Q144" s="385" t="str">
        <f>IF('proje ve personel bilgileri'!A82&lt;&gt;0,(M144*O144)," ")</f>
        <v xml:space="preserve"> </v>
      </c>
      <c r="R144" s="385"/>
      <c r="S144" s="385" t="str">
        <f>IF('proje ve personel bilgileri'!A82&lt;&gt;0,G011B!S149," ")</f>
        <v xml:space="preserve"> </v>
      </c>
      <c r="T144" s="378"/>
      <c r="U144" s="385" t="str">
        <f>IF('proje ve personel bilgileri'!A82&lt;&gt;0,MIN(Q144,S144)," ")</f>
        <v xml:space="preserve"> </v>
      </c>
      <c r="V144" s="386"/>
    </row>
    <row r="145" spans="1:22" ht="15.75" customHeight="1" x14ac:dyDescent="0.25">
      <c r="A145" s="23">
        <v>70</v>
      </c>
      <c r="B145" s="293" t="str">
        <f>IF('proje ve personel bilgileri'!A83&lt;&gt;0,('proje ve personel bilgileri'!A83)," ")</f>
        <v xml:space="preserve"> </v>
      </c>
      <c r="C145" s="293" t="str">
        <f>IF('proje ve personel bilgileri'!A83&lt;&gt;0,('proje ve personel bilgileri'!B83)," ")</f>
        <v xml:space="preserve"> </v>
      </c>
      <c r="D145" s="24"/>
      <c r="E145" s="25"/>
      <c r="F145" s="25"/>
      <c r="G145" s="25"/>
      <c r="H145" s="25"/>
      <c r="I145" s="25"/>
      <c r="J145" s="26"/>
      <c r="K145" s="387" t="str">
        <f>IF(J145&lt;&gt;0,DAYS360(J145,'proje ve personel bilgileri'!$B$8)/30," ")</f>
        <v xml:space="preserve"> </v>
      </c>
      <c r="L145" s="387"/>
      <c r="M145" s="385" t="str">
        <f>IF('proje ve personel bilgileri'!A83&lt;&gt;0,('proje ve personel bilgileri'!$B$11)," ")</f>
        <v xml:space="preserve"> </v>
      </c>
      <c r="N145" s="385"/>
      <c r="O145" s="388">
        <f>IF('proje ve personel bilgileri'!$B$4=1512,(IF(E145&lt;&gt;0,2,IF(F145&lt;&gt;0,2,IF(G145&lt;&gt;0,IF(AND(J145&lt;&gt;0,K145&gt;=48),4,3),IF(H145&lt;&gt;0,IF(AND(J145&lt;&gt;0,K145&gt;=48),4,3),IF(I145&lt;&gt;0,7,0)))))),IF('proje ve personel bilgileri'!$B$4=1511,(IF(E145&lt;&gt;0,4,IF(F145&lt;&gt;0,5,IF(G145&lt;&gt;0,IF(AND(J145&lt;&gt;0,K145&gt;=48),12,8),IF(H145&lt;&gt;0,IF(AND(J145&lt;&gt;0,K145&gt;=48),12,8),IF(I145&lt;&gt;0,14,0)))))),(IF(E145&lt;&gt;0,3,IF(F145&lt;&gt;0,4,IF(G145&lt;&gt;0,IF(AND(J145&lt;&gt;0,K145&gt;=48),10,6),IF(H145&lt;&gt;0,IF(AND(J145&lt;&gt;0,K145&gt;=48),10,6),IF(I145&lt;&gt;0,12,0))))))))</f>
        <v>0</v>
      </c>
      <c r="P145" s="389"/>
      <c r="Q145" s="385" t="str">
        <f>IF('proje ve personel bilgileri'!A83&lt;&gt;0,(M145*O145)," ")</f>
        <v xml:space="preserve"> </v>
      </c>
      <c r="R145" s="385"/>
      <c r="S145" s="385" t="str">
        <f>IF('proje ve personel bilgileri'!A83&lt;&gt;0,G011B!S150," ")</f>
        <v xml:space="preserve"> </v>
      </c>
      <c r="T145" s="378"/>
      <c r="U145" s="385" t="str">
        <f>IF('proje ve personel bilgileri'!A83&lt;&gt;0,MIN(Q145,S145)," ")</f>
        <v xml:space="preserve"> </v>
      </c>
      <c r="V145" s="386"/>
    </row>
    <row r="146" spans="1:22" ht="15.75" customHeight="1" x14ac:dyDescent="0.25">
      <c r="A146" s="19">
        <v>71</v>
      </c>
      <c r="B146" s="293" t="str">
        <f>IF('proje ve personel bilgileri'!A84&lt;&gt;0,('proje ve personel bilgileri'!A84)," ")</f>
        <v xml:space="preserve"> </v>
      </c>
      <c r="C146" s="293" t="str">
        <f>IF('proje ve personel bilgileri'!A84&lt;&gt;0,('proje ve personel bilgileri'!B84)," ")</f>
        <v xml:space="preserve"> </v>
      </c>
      <c r="D146" s="24"/>
      <c r="E146" s="25"/>
      <c r="F146" s="25"/>
      <c r="G146" s="25"/>
      <c r="H146" s="25"/>
      <c r="I146" s="25"/>
      <c r="J146" s="26"/>
      <c r="K146" s="387" t="str">
        <f>IF(J146&lt;&gt;0,DAYS360(J146,'proje ve personel bilgileri'!$B$8)/30," ")</f>
        <v xml:space="preserve"> </v>
      </c>
      <c r="L146" s="387"/>
      <c r="M146" s="385" t="str">
        <f>IF('proje ve personel bilgileri'!A84&lt;&gt;0,('proje ve personel bilgileri'!$B$11)," ")</f>
        <v xml:space="preserve"> </v>
      </c>
      <c r="N146" s="385"/>
      <c r="O146" s="388">
        <f>IF('proje ve personel bilgileri'!$B$4=1512,(IF(E146&lt;&gt;0,2,IF(F146&lt;&gt;0,2,IF(G146&lt;&gt;0,IF(AND(J146&lt;&gt;0,K146&gt;=48),4,3),IF(H146&lt;&gt;0,IF(AND(J146&lt;&gt;0,K146&gt;=48),4,3),IF(I146&lt;&gt;0,7,0)))))),IF('proje ve personel bilgileri'!$B$4=1511,(IF(E146&lt;&gt;0,4,IF(F146&lt;&gt;0,5,IF(G146&lt;&gt;0,IF(AND(J146&lt;&gt;0,K146&gt;=48),12,8),IF(H146&lt;&gt;0,IF(AND(J146&lt;&gt;0,K146&gt;=48),12,8),IF(I146&lt;&gt;0,14,0)))))),(IF(E146&lt;&gt;0,3,IF(F146&lt;&gt;0,4,IF(G146&lt;&gt;0,IF(AND(J146&lt;&gt;0,K146&gt;=48),10,6),IF(H146&lt;&gt;0,IF(AND(J146&lt;&gt;0,K146&gt;=48),10,6),IF(I146&lt;&gt;0,12,0))))))))</f>
        <v>0</v>
      </c>
      <c r="P146" s="389"/>
      <c r="Q146" s="385" t="str">
        <f>IF('proje ve personel bilgileri'!A84&lt;&gt;0,(M146*O146)," ")</f>
        <v xml:space="preserve"> </v>
      </c>
      <c r="R146" s="385"/>
      <c r="S146" s="385" t="str">
        <f>IF('proje ve personel bilgileri'!A84&lt;&gt;0,G011B!S151," ")</f>
        <v xml:space="preserve"> </v>
      </c>
      <c r="T146" s="378"/>
      <c r="U146" s="385" t="str">
        <f>IF('proje ve personel bilgileri'!A84&lt;&gt;0,MIN(Q146,S146)," ")</f>
        <v xml:space="preserve"> </v>
      </c>
      <c r="V146" s="386"/>
    </row>
    <row r="147" spans="1:22" ht="15.75" customHeight="1" x14ac:dyDescent="0.25">
      <c r="A147" s="23">
        <v>72</v>
      </c>
      <c r="B147" s="293" t="str">
        <f>IF('proje ve personel bilgileri'!A85&lt;&gt;0,('proje ve personel bilgileri'!A85)," ")</f>
        <v xml:space="preserve"> </v>
      </c>
      <c r="C147" s="293" t="str">
        <f>IF('proje ve personel bilgileri'!A85&lt;&gt;0,('proje ve personel bilgileri'!B85)," ")</f>
        <v xml:space="preserve"> </v>
      </c>
      <c r="D147" s="28"/>
      <c r="E147" s="29"/>
      <c r="F147" s="29"/>
      <c r="G147" s="29"/>
      <c r="H147" s="29"/>
      <c r="I147" s="29"/>
      <c r="J147" s="30"/>
      <c r="K147" s="387" t="str">
        <f>IF(J147&lt;&gt;0,DAYS360(J147,'proje ve personel bilgileri'!$B$8)/30," ")</f>
        <v xml:space="preserve"> </v>
      </c>
      <c r="L147" s="387"/>
      <c r="M147" s="385" t="str">
        <f>IF('proje ve personel bilgileri'!A85&lt;&gt;0,('proje ve personel bilgileri'!$B$11)," ")</f>
        <v xml:space="preserve"> </v>
      </c>
      <c r="N147" s="385"/>
      <c r="O147" s="388">
        <f>IF('proje ve personel bilgileri'!$B$4=1512,(IF(E147&lt;&gt;0,2,IF(F147&lt;&gt;0,2,IF(G147&lt;&gt;0,IF(AND(J147&lt;&gt;0,K147&gt;=48),4,3),IF(H147&lt;&gt;0,IF(AND(J147&lt;&gt;0,K147&gt;=48),4,3),IF(I147&lt;&gt;0,7,0)))))),IF('proje ve personel bilgileri'!$B$4=1511,(IF(E147&lt;&gt;0,4,IF(F147&lt;&gt;0,5,IF(G147&lt;&gt;0,IF(AND(J147&lt;&gt;0,K147&gt;=48),12,8),IF(H147&lt;&gt;0,IF(AND(J147&lt;&gt;0,K147&gt;=48),12,8),IF(I147&lt;&gt;0,14,0)))))),(IF(E147&lt;&gt;0,3,IF(F147&lt;&gt;0,4,IF(G147&lt;&gt;0,IF(AND(J147&lt;&gt;0,K147&gt;=48),10,6),IF(H147&lt;&gt;0,IF(AND(J147&lt;&gt;0,K147&gt;=48),10,6),IF(I147&lt;&gt;0,12,0))))))))</f>
        <v>0</v>
      </c>
      <c r="P147" s="389"/>
      <c r="Q147" s="385" t="str">
        <f>IF('proje ve personel bilgileri'!A85&lt;&gt;0,(M147*O147)," ")</f>
        <v xml:space="preserve"> </v>
      </c>
      <c r="R147" s="385"/>
      <c r="S147" s="385" t="str">
        <f>IF('proje ve personel bilgileri'!A85&lt;&gt;0,G011B!S152," ")</f>
        <v xml:space="preserve"> </v>
      </c>
      <c r="T147" s="378"/>
      <c r="U147" s="385" t="str">
        <f>IF('proje ve personel bilgileri'!A85&lt;&gt;0,MIN(Q147,S147)," ")</f>
        <v xml:space="preserve"> </v>
      </c>
      <c r="V147" s="386"/>
    </row>
    <row r="148" spans="1:22" ht="15" customHeight="1" x14ac:dyDescent="0.25">
      <c r="A148" s="290" t="s">
        <v>152</v>
      </c>
      <c r="J148" s="64"/>
      <c r="K148" s="68"/>
    </row>
    <row r="149" spans="1:22" ht="15" customHeight="1" x14ac:dyDescent="0.25">
      <c r="A149" s="390" t="s">
        <v>153</v>
      </c>
      <c r="B149" s="390"/>
      <c r="C149" s="390"/>
      <c r="D149" s="390"/>
      <c r="E149" s="390"/>
      <c r="F149" s="390"/>
      <c r="G149" s="390"/>
      <c r="H149" s="390"/>
      <c r="I149" s="390"/>
      <c r="J149" s="390"/>
      <c r="K149" s="390"/>
      <c r="L149" s="390"/>
      <c r="M149" s="390"/>
      <c r="N149" s="390"/>
      <c r="O149" s="390"/>
      <c r="P149" s="390"/>
      <c r="Q149" s="390"/>
      <c r="R149" s="390"/>
      <c r="S149" s="390"/>
      <c r="T149" s="390"/>
      <c r="U149" s="390"/>
      <c r="V149" s="390"/>
    </row>
    <row r="150" spans="1:22" ht="15" customHeight="1" x14ac:dyDescent="0.25">
      <c r="A150" s="391" t="s">
        <v>154</v>
      </c>
      <c r="B150" s="391"/>
      <c r="C150" s="391"/>
      <c r="D150" s="391"/>
      <c r="E150" s="391"/>
      <c r="F150" s="391"/>
      <c r="G150" s="391"/>
      <c r="H150" s="391"/>
      <c r="I150" s="391"/>
      <c r="J150" s="391"/>
      <c r="K150" s="391"/>
      <c r="L150" s="391"/>
      <c r="M150" s="391"/>
      <c r="N150" s="391"/>
      <c r="O150" s="391"/>
      <c r="P150" s="391"/>
      <c r="Q150" s="391"/>
      <c r="R150" s="391"/>
      <c r="S150" s="391"/>
      <c r="T150" s="391"/>
      <c r="U150" s="391"/>
      <c r="V150" s="391"/>
    </row>
    <row r="151" spans="1:22" ht="24" customHeight="1" x14ac:dyDescent="0.25">
      <c r="A151" s="289"/>
    </row>
    <row r="152" spans="1:22" ht="15" customHeight="1" x14ac:dyDescent="0.25">
      <c r="A152" s="381" t="s">
        <v>155</v>
      </c>
      <c r="B152" s="381"/>
      <c r="C152" s="381"/>
      <c r="D152" s="381"/>
      <c r="E152" s="381"/>
      <c r="F152" s="381"/>
      <c r="G152" s="381"/>
      <c r="H152" s="381"/>
      <c r="I152" s="381"/>
      <c r="J152" s="381"/>
      <c r="K152" s="381"/>
      <c r="L152" s="381"/>
      <c r="M152" s="381"/>
      <c r="N152" s="381"/>
      <c r="O152" s="381"/>
      <c r="P152" s="381"/>
      <c r="Q152" s="381"/>
      <c r="R152" s="381"/>
      <c r="S152" s="381"/>
      <c r="T152" s="381"/>
      <c r="U152" s="381"/>
    </row>
    <row r="153" spans="1:22" ht="15" customHeight="1" x14ac:dyDescent="0.25">
      <c r="A153" s="380"/>
      <c r="B153" s="380"/>
      <c r="C153" s="380"/>
      <c r="D153" s="380"/>
      <c r="E153" s="380"/>
      <c r="F153" s="380"/>
      <c r="G153" s="380"/>
      <c r="H153" s="380"/>
      <c r="I153" s="380"/>
      <c r="J153" s="380"/>
      <c r="K153" s="380"/>
      <c r="L153" s="380"/>
      <c r="M153" s="380"/>
      <c r="N153" s="380"/>
      <c r="O153" s="380"/>
      <c r="P153" s="380"/>
      <c r="Q153" s="380"/>
      <c r="R153" s="380"/>
      <c r="S153" s="380"/>
      <c r="T153" s="380"/>
      <c r="U153" s="380"/>
    </row>
    <row r="159" spans="1:22" ht="15.75" customHeight="1" x14ac:dyDescent="0.25">
      <c r="A159" s="348" t="s">
        <v>128</v>
      </c>
      <c r="B159" s="348"/>
      <c r="C159" s="348"/>
      <c r="D159" s="348"/>
      <c r="E159" s="348"/>
      <c r="F159" s="348"/>
      <c r="G159" s="348"/>
      <c r="H159" s="348"/>
      <c r="I159" s="348"/>
      <c r="J159" s="348"/>
      <c r="K159" s="348"/>
      <c r="L159" s="348"/>
      <c r="M159" s="348"/>
      <c r="N159" s="348"/>
      <c r="O159" s="348"/>
      <c r="P159" s="348"/>
      <c r="Q159" s="348"/>
      <c r="R159" s="348"/>
      <c r="S159" s="348"/>
      <c r="T159" s="348"/>
      <c r="U159" s="348"/>
      <c r="V159" s="348"/>
    </row>
    <row r="160" spans="1:22" ht="15" customHeight="1" x14ac:dyDescent="0.25">
      <c r="A160" s="68"/>
      <c r="B160" s="68"/>
      <c r="C160" s="68"/>
      <c r="D160" s="68"/>
      <c r="E160" s="68"/>
      <c r="F160" s="68"/>
      <c r="G160" s="68"/>
      <c r="H160" s="68"/>
      <c r="I160" s="68"/>
      <c r="J160" s="69" t="str">
        <f>'proje ve personel bilgileri'!$B$7</f>
        <v>/</v>
      </c>
      <c r="K160" s="68" t="s">
        <v>109</v>
      </c>
      <c r="L160" s="68"/>
      <c r="M160" s="68"/>
      <c r="N160" s="68"/>
      <c r="O160" s="68"/>
      <c r="P160" s="68"/>
      <c r="Q160" s="68"/>
      <c r="R160" s="68"/>
      <c r="S160" s="68"/>
      <c r="T160" s="68"/>
      <c r="U160" s="68"/>
      <c r="V160" s="68"/>
    </row>
    <row r="161" spans="1:22" ht="18.75" customHeight="1" x14ac:dyDescent="0.25">
      <c r="U161" s="10" t="s">
        <v>129</v>
      </c>
    </row>
    <row r="162" spans="1:22" ht="15.75" customHeight="1" x14ac:dyDescent="0.25">
      <c r="A162" s="382" t="s">
        <v>130</v>
      </c>
      <c r="B162" s="383"/>
      <c r="C162" s="384"/>
      <c r="D162" s="392">
        <f>'proje ve personel bilgileri'!$B$2</f>
        <v>0</v>
      </c>
      <c r="E162" s="393"/>
      <c r="F162" s="393"/>
      <c r="G162" s="393"/>
      <c r="H162" s="393"/>
      <c r="I162" s="393"/>
      <c r="J162" s="393"/>
      <c r="K162" s="393"/>
      <c r="L162" s="393"/>
      <c r="M162" s="393"/>
      <c r="N162" s="393"/>
      <c r="O162" s="393"/>
      <c r="P162" s="393"/>
      <c r="Q162" s="393"/>
      <c r="R162" s="393"/>
      <c r="S162" s="393"/>
      <c r="T162" s="393"/>
      <c r="U162" s="393"/>
      <c r="V162" s="394"/>
    </row>
    <row r="163" spans="1:22" ht="15.75" customHeight="1" x14ac:dyDescent="0.25">
      <c r="A163" s="382" t="s">
        <v>131</v>
      </c>
      <c r="B163" s="383"/>
      <c r="C163" s="384"/>
      <c r="D163" s="392">
        <f>'proje ve personel bilgileri'!$B$3</f>
        <v>0</v>
      </c>
      <c r="E163" s="393"/>
      <c r="F163" s="393"/>
      <c r="G163" s="393"/>
      <c r="H163" s="393"/>
      <c r="I163" s="393"/>
      <c r="J163" s="393"/>
      <c r="K163" s="393"/>
      <c r="L163" s="393"/>
      <c r="M163" s="393"/>
      <c r="N163" s="393"/>
      <c r="O163" s="393"/>
      <c r="P163" s="393"/>
      <c r="Q163" s="393"/>
      <c r="R163" s="393"/>
      <c r="S163" s="393"/>
      <c r="T163" s="393"/>
      <c r="U163" s="393"/>
      <c r="V163" s="394"/>
    </row>
    <row r="164" spans="1:22" ht="15" customHeight="1" x14ac:dyDescent="0.25">
      <c r="A164" s="415" t="s">
        <v>132</v>
      </c>
      <c r="B164" s="416"/>
      <c r="C164" s="417"/>
      <c r="D164" s="421"/>
      <c r="E164" s="403"/>
      <c r="F164" s="403"/>
      <c r="G164" s="403"/>
      <c r="H164" s="403"/>
      <c r="I164" s="403"/>
      <c r="J164" s="403"/>
      <c r="K164" s="403"/>
      <c r="L164" s="403"/>
      <c r="M164" s="403"/>
      <c r="N164" s="403"/>
      <c r="O164" s="403"/>
      <c r="P164" s="403"/>
      <c r="Q164" s="403"/>
      <c r="R164" s="403"/>
      <c r="S164" s="403"/>
      <c r="T164" s="403"/>
      <c r="U164" s="403"/>
      <c r="V164" s="423"/>
    </row>
    <row r="165" spans="1:22" ht="15.75" customHeight="1" x14ac:dyDescent="0.25">
      <c r="A165" s="418"/>
      <c r="B165" s="419"/>
      <c r="C165" s="420"/>
      <c r="D165" s="422"/>
      <c r="E165" s="404"/>
      <c r="F165" s="404"/>
      <c r="G165" s="404"/>
      <c r="H165" s="404"/>
      <c r="I165" s="404"/>
      <c r="J165" s="404"/>
      <c r="K165" s="404"/>
      <c r="L165" s="404"/>
      <c r="M165" s="404"/>
      <c r="N165" s="404"/>
      <c r="O165" s="404"/>
      <c r="P165" s="404"/>
      <c r="Q165" s="404"/>
      <c r="R165" s="404"/>
      <c r="S165" s="404"/>
      <c r="T165" s="404"/>
      <c r="U165" s="404"/>
      <c r="V165" s="424"/>
    </row>
    <row r="166" spans="1:22" ht="15.75" customHeight="1" x14ac:dyDescent="0.25">
      <c r="A166" s="382" t="s">
        <v>133</v>
      </c>
      <c r="B166" s="383"/>
      <c r="C166" s="384"/>
      <c r="D166" s="307">
        <f>'proje ve personel bilgileri'!B8</f>
        <v>0</v>
      </c>
      <c r="E166" s="291"/>
      <c r="F166" s="291"/>
      <c r="G166" s="291"/>
      <c r="H166" s="291"/>
      <c r="I166" s="291"/>
      <c r="J166" s="402"/>
      <c r="K166" s="402"/>
      <c r="L166" s="402"/>
      <c r="M166" s="402"/>
      <c r="N166" s="402"/>
      <c r="O166" s="402"/>
      <c r="P166" s="402"/>
      <c r="Q166" s="402"/>
      <c r="R166" s="402"/>
      <c r="S166" s="402"/>
      <c r="T166" s="402"/>
      <c r="U166" s="402"/>
      <c r="V166" s="292"/>
    </row>
    <row r="167" spans="1:22" ht="15" customHeight="1" x14ac:dyDescent="0.25">
      <c r="A167" s="405" t="s">
        <v>87</v>
      </c>
      <c r="B167" s="405" t="s">
        <v>15</v>
      </c>
      <c r="C167" s="405" t="s">
        <v>134</v>
      </c>
      <c r="D167" s="405" t="s">
        <v>135</v>
      </c>
      <c r="E167" s="395" t="s">
        <v>136</v>
      </c>
      <c r="F167" s="407"/>
      <c r="G167" s="407"/>
      <c r="H167" s="407"/>
      <c r="I167" s="396"/>
      <c r="J167" s="405" t="s">
        <v>137</v>
      </c>
      <c r="K167" s="395" t="s">
        <v>138</v>
      </c>
      <c r="L167" s="396"/>
      <c r="M167" s="411" t="s">
        <v>139</v>
      </c>
      <c r="N167" s="412"/>
      <c r="O167" s="395" t="s">
        <v>140</v>
      </c>
      <c r="P167" s="396"/>
      <c r="Q167" s="395" t="s">
        <v>141</v>
      </c>
      <c r="R167" s="396"/>
      <c r="S167" s="395" t="s">
        <v>142</v>
      </c>
      <c r="T167" s="396"/>
      <c r="U167" s="395" t="s">
        <v>143</v>
      </c>
      <c r="V167" s="396"/>
    </row>
    <row r="168" spans="1:22" ht="15.75" customHeight="1" x14ac:dyDescent="0.25">
      <c r="A168" s="406"/>
      <c r="B168" s="406"/>
      <c r="C168" s="406"/>
      <c r="D168" s="406"/>
      <c r="E168" s="408" t="s">
        <v>144</v>
      </c>
      <c r="F168" s="409"/>
      <c r="G168" s="409"/>
      <c r="H168" s="409"/>
      <c r="I168" s="410"/>
      <c r="J168" s="406"/>
      <c r="K168" s="397"/>
      <c r="L168" s="398"/>
      <c r="M168" s="413"/>
      <c r="N168" s="414"/>
      <c r="O168" s="397"/>
      <c r="P168" s="398"/>
      <c r="Q168" s="397"/>
      <c r="R168" s="398"/>
      <c r="S168" s="397"/>
      <c r="T168" s="398"/>
      <c r="U168" s="397"/>
      <c r="V168" s="398"/>
    </row>
    <row r="169" spans="1:22" ht="67.5" customHeight="1" x14ac:dyDescent="0.25">
      <c r="A169" s="406"/>
      <c r="B169" s="406"/>
      <c r="C169" s="406"/>
      <c r="D169" s="406"/>
      <c r="E169" s="17" t="s">
        <v>145</v>
      </c>
      <c r="F169" s="17" t="s">
        <v>146</v>
      </c>
      <c r="G169" s="17" t="s">
        <v>147</v>
      </c>
      <c r="H169" s="18" t="s">
        <v>148</v>
      </c>
      <c r="I169" s="17" t="s">
        <v>149</v>
      </c>
      <c r="J169" s="406"/>
      <c r="K169" s="397"/>
      <c r="L169" s="398"/>
      <c r="M169" s="399" t="s">
        <v>150</v>
      </c>
      <c r="N169" s="400"/>
      <c r="O169" s="399" t="s">
        <v>151</v>
      </c>
      <c r="P169" s="401"/>
      <c r="Q169" s="397"/>
      <c r="R169" s="398"/>
      <c r="S169" s="397"/>
      <c r="T169" s="398"/>
      <c r="U169" s="397"/>
      <c r="V169" s="398"/>
    </row>
    <row r="170" spans="1:22" ht="15.75" customHeight="1" x14ac:dyDescent="0.25">
      <c r="A170" s="19">
        <v>73</v>
      </c>
      <c r="B170" s="293" t="str">
        <f>IF('proje ve personel bilgileri'!A86&lt;&gt;0,('proje ve personel bilgileri'!A86)," ")</f>
        <v xml:space="preserve"> </v>
      </c>
      <c r="C170" s="293" t="str">
        <f>IF('proje ve personel bilgileri'!A86&lt;&gt;0,('proje ve personel bilgileri'!B86)," ")</f>
        <v xml:space="preserve"> </v>
      </c>
      <c r="D170" s="20"/>
      <c r="E170" s="21"/>
      <c r="F170" s="21"/>
      <c r="G170" s="21"/>
      <c r="H170" s="21"/>
      <c r="I170" s="21"/>
      <c r="J170" s="22"/>
      <c r="K170" s="387" t="str">
        <f>IF(J170&lt;&gt;0,DAYS360(J170,'proje ve personel bilgileri'!$B$8)/30," ")</f>
        <v xml:space="preserve"> </v>
      </c>
      <c r="L170" s="387"/>
      <c r="M170" s="385" t="str">
        <f>IF('proje ve personel bilgileri'!A86&lt;&gt;0,('proje ve personel bilgileri'!$B$11)," ")</f>
        <v xml:space="preserve"> </v>
      </c>
      <c r="N170" s="385"/>
      <c r="O170" s="388">
        <f>IF('proje ve personel bilgileri'!$B$4=1512,(IF(E170&lt;&gt;0,2,IF(F170&lt;&gt;0,2,IF(G170&lt;&gt;0,IF(AND(J170&lt;&gt;0,K170&gt;=48),4,3),IF(H170&lt;&gt;0,IF(AND(J170&lt;&gt;0,K170&gt;=48),4,3),IF(I170&lt;&gt;0,7,0)))))),IF('proje ve personel bilgileri'!$B$4=1511,(IF(E170&lt;&gt;0,4,IF(F170&lt;&gt;0,5,IF(G170&lt;&gt;0,IF(AND(J170&lt;&gt;0,K170&gt;=48),12,8),IF(H170&lt;&gt;0,IF(AND(J170&lt;&gt;0,K170&gt;=48),12,8),IF(I170&lt;&gt;0,14,0)))))),(IF(E170&lt;&gt;0,3,IF(F170&lt;&gt;0,4,IF(G170&lt;&gt;0,IF(AND(J170&lt;&gt;0,K170&gt;=48),10,6),IF(H170&lt;&gt;0,IF(AND(J170&lt;&gt;0,K170&gt;=48),10,6),IF(I170&lt;&gt;0,12,0))))))))</f>
        <v>0</v>
      </c>
      <c r="P170" s="389"/>
      <c r="Q170" s="385" t="str">
        <f>IF('proje ve personel bilgileri'!A86&lt;&gt;0,(M170*O170)," ")</f>
        <v xml:space="preserve"> </v>
      </c>
      <c r="R170" s="385"/>
      <c r="S170" s="385" t="str">
        <f>IF('proje ve personel bilgileri'!A86&lt;&gt;0,G011B!S177," ")</f>
        <v xml:space="preserve"> </v>
      </c>
      <c r="T170" s="378"/>
      <c r="U170" s="385" t="str">
        <f>IF('proje ve personel bilgileri'!A86&lt;&gt;0,MIN(Q170,S170)," ")</f>
        <v xml:space="preserve"> </v>
      </c>
      <c r="V170" s="386"/>
    </row>
    <row r="171" spans="1:22" ht="15.75" customHeight="1" x14ac:dyDescent="0.25">
      <c r="A171" s="23">
        <v>74</v>
      </c>
      <c r="B171" s="293" t="str">
        <f>IF('proje ve personel bilgileri'!A87&lt;&gt;0,('proje ve personel bilgileri'!A87)," ")</f>
        <v xml:space="preserve"> </v>
      </c>
      <c r="C171" s="293" t="str">
        <f>IF('proje ve personel bilgileri'!A87&lt;&gt;0,('proje ve personel bilgileri'!B87)," ")</f>
        <v xml:space="preserve"> </v>
      </c>
      <c r="D171" s="24"/>
      <c r="E171" s="25"/>
      <c r="F171" s="25"/>
      <c r="G171" s="25"/>
      <c r="H171" s="25"/>
      <c r="I171" s="25"/>
      <c r="J171" s="26"/>
      <c r="K171" s="387" t="str">
        <f>IF(J171&lt;&gt;0,DAYS360(J171,'proje ve personel bilgileri'!$B$8)/30," ")</f>
        <v xml:space="preserve"> </v>
      </c>
      <c r="L171" s="387"/>
      <c r="M171" s="385" t="str">
        <f>IF('proje ve personel bilgileri'!A87&lt;&gt;0,('proje ve personel bilgileri'!$B$11)," ")</f>
        <v xml:space="preserve"> </v>
      </c>
      <c r="N171" s="385"/>
      <c r="O171" s="388">
        <f>IF('proje ve personel bilgileri'!$B$4=1512,(IF(E171&lt;&gt;0,2,IF(F171&lt;&gt;0,2,IF(G171&lt;&gt;0,IF(AND(J171&lt;&gt;0,K171&gt;=48),4,3),IF(H171&lt;&gt;0,IF(AND(J171&lt;&gt;0,K171&gt;=48),4,3),IF(I171&lt;&gt;0,7,0)))))),IF('proje ve personel bilgileri'!$B$4=1511,(IF(E171&lt;&gt;0,4,IF(F171&lt;&gt;0,5,IF(G171&lt;&gt;0,IF(AND(J171&lt;&gt;0,K171&gt;=48),12,8),IF(H171&lt;&gt;0,IF(AND(J171&lt;&gt;0,K171&gt;=48),12,8),IF(I171&lt;&gt;0,14,0)))))),(IF(E171&lt;&gt;0,3,IF(F171&lt;&gt;0,4,IF(G171&lt;&gt;0,IF(AND(J171&lt;&gt;0,K171&gt;=48),10,6),IF(H171&lt;&gt;0,IF(AND(J171&lt;&gt;0,K171&gt;=48),10,6),IF(I171&lt;&gt;0,12,0))))))))</f>
        <v>0</v>
      </c>
      <c r="P171" s="389"/>
      <c r="Q171" s="385" t="str">
        <f>IF('proje ve personel bilgileri'!A87&lt;&gt;0,(M171*O171)," ")</f>
        <v xml:space="preserve"> </v>
      </c>
      <c r="R171" s="385"/>
      <c r="S171" s="385" t="str">
        <f>IF('proje ve personel bilgileri'!A87&lt;&gt;0,G011B!S178," ")</f>
        <v xml:space="preserve"> </v>
      </c>
      <c r="T171" s="378"/>
      <c r="U171" s="385" t="str">
        <f>IF('proje ve personel bilgileri'!A87&lt;&gt;0,MIN(Q171,S171)," ")</f>
        <v xml:space="preserve"> </v>
      </c>
      <c r="V171" s="386"/>
    </row>
    <row r="172" spans="1:22" ht="15.75" customHeight="1" x14ac:dyDescent="0.25">
      <c r="A172" s="19">
        <v>75</v>
      </c>
      <c r="B172" s="293" t="str">
        <f>IF('proje ve personel bilgileri'!A88&lt;&gt;0,('proje ve personel bilgileri'!A88)," ")</f>
        <v xml:space="preserve"> </v>
      </c>
      <c r="C172" s="293" t="str">
        <f>IF('proje ve personel bilgileri'!A88&lt;&gt;0,('proje ve personel bilgileri'!B88)," ")</f>
        <v xml:space="preserve"> </v>
      </c>
      <c r="D172" s="24"/>
      <c r="E172" s="25"/>
      <c r="F172" s="25"/>
      <c r="G172" s="25"/>
      <c r="H172" s="25"/>
      <c r="I172" s="25"/>
      <c r="J172" s="26"/>
      <c r="K172" s="387" t="str">
        <f>IF(J172&lt;&gt;0,DAYS360(J172,'proje ve personel bilgileri'!$B$8)/30," ")</f>
        <v xml:space="preserve"> </v>
      </c>
      <c r="L172" s="387"/>
      <c r="M172" s="385" t="str">
        <f>IF('proje ve personel bilgileri'!A88&lt;&gt;0,('proje ve personel bilgileri'!$B$11)," ")</f>
        <v xml:space="preserve"> </v>
      </c>
      <c r="N172" s="385"/>
      <c r="O172" s="388">
        <f>IF('proje ve personel bilgileri'!$B$4=1512,(IF(E172&lt;&gt;0,2,IF(F172&lt;&gt;0,2,IF(G172&lt;&gt;0,IF(AND(J172&lt;&gt;0,K172&gt;=48),4,3),IF(H172&lt;&gt;0,IF(AND(J172&lt;&gt;0,K172&gt;=48),4,3),IF(I172&lt;&gt;0,7,0)))))),IF('proje ve personel bilgileri'!$B$4=1511,(IF(E172&lt;&gt;0,4,IF(F172&lt;&gt;0,5,IF(G172&lt;&gt;0,IF(AND(J172&lt;&gt;0,K172&gt;=48),12,8),IF(H172&lt;&gt;0,IF(AND(J172&lt;&gt;0,K172&gt;=48),12,8),IF(I172&lt;&gt;0,14,0)))))),(IF(E172&lt;&gt;0,3,IF(F172&lt;&gt;0,4,IF(G172&lt;&gt;0,IF(AND(J172&lt;&gt;0,K172&gt;=48),10,6),IF(H172&lt;&gt;0,IF(AND(J172&lt;&gt;0,K172&gt;=48),10,6),IF(I172&lt;&gt;0,12,0))))))))</f>
        <v>0</v>
      </c>
      <c r="P172" s="389"/>
      <c r="Q172" s="385" t="str">
        <f>IF('proje ve personel bilgileri'!A88&lt;&gt;0,(M172*O172)," ")</f>
        <v xml:space="preserve"> </v>
      </c>
      <c r="R172" s="385"/>
      <c r="S172" s="385" t="str">
        <f>IF('proje ve personel bilgileri'!A88&lt;&gt;0,G011B!S179," ")</f>
        <v xml:space="preserve"> </v>
      </c>
      <c r="T172" s="378"/>
      <c r="U172" s="385" t="str">
        <f>IF('proje ve personel bilgileri'!A88&lt;&gt;0,MIN(Q172,S172)," ")</f>
        <v xml:space="preserve"> </v>
      </c>
      <c r="V172" s="386"/>
    </row>
    <row r="173" spans="1:22" ht="15.75" customHeight="1" x14ac:dyDescent="0.25">
      <c r="A173" s="23">
        <v>76</v>
      </c>
      <c r="B173" s="293" t="str">
        <f>IF('proje ve personel bilgileri'!A89&lt;&gt;0,('proje ve personel bilgileri'!A89)," ")</f>
        <v xml:space="preserve"> </v>
      </c>
      <c r="C173" s="293" t="str">
        <f>IF('proje ve personel bilgileri'!A89&lt;&gt;0,('proje ve personel bilgileri'!B89)," ")</f>
        <v xml:space="preserve"> </v>
      </c>
      <c r="D173" s="24"/>
      <c r="E173" s="25"/>
      <c r="F173" s="25"/>
      <c r="G173" s="25"/>
      <c r="H173" s="25"/>
      <c r="I173" s="25"/>
      <c r="J173" s="26"/>
      <c r="K173" s="387" t="str">
        <f>IF(J173&lt;&gt;0,DAYS360(J173,'proje ve personel bilgileri'!$B$8)/30," ")</f>
        <v xml:space="preserve"> </v>
      </c>
      <c r="L173" s="387"/>
      <c r="M173" s="385" t="str">
        <f>IF('proje ve personel bilgileri'!A89&lt;&gt;0,('proje ve personel bilgileri'!$B$11)," ")</f>
        <v xml:space="preserve"> </v>
      </c>
      <c r="N173" s="385"/>
      <c r="O173" s="388">
        <f>IF('proje ve personel bilgileri'!$B$4=1512,(IF(E173&lt;&gt;0,2,IF(F173&lt;&gt;0,2,IF(G173&lt;&gt;0,IF(AND(J173&lt;&gt;0,K173&gt;=48),4,3),IF(H173&lt;&gt;0,IF(AND(J173&lt;&gt;0,K173&gt;=48),4,3),IF(I173&lt;&gt;0,7,0)))))),IF('proje ve personel bilgileri'!$B$4=1511,(IF(E173&lt;&gt;0,4,IF(F173&lt;&gt;0,5,IF(G173&lt;&gt;0,IF(AND(J173&lt;&gt;0,K173&gt;=48),12,8),IF(H173&lt;&gt;0,IF(AND(J173&lt;&gt;0,K173&gt;=48),12,8),IF(I173&lt;&gt;0,14,0)))))),(IF(E173&lt;&gt;0,3,IF(F173&lt;&gt;0,4,IF(G173&lt;&gt;0,IF(AND(J173&lt;&gt;0,K173&gt;=48),10,6),IF(H173&lt;&gt;0,IF(AND(J173&lt;&gt;0,K173&gt;=48),10,6),IF(I173&lt;&gt;0,12,0))))))))</f>
        <v>0</v>
      </c>
      <c r="P173" s="389"/>
      <c r="Q173" s="385" t="str">
        <f>IF('proje ve personel bilgileri'!A89&lt;&gt;0,(M173*O173)," ")</f>
        <v xml:space="preserve"> </v>
      </c>
      <c r="R173" s="385"/>
      <c r="S173" s="385" t="str">
        <f>IF('proje ve personel bilgileri'!A89&lt;&gt;0,G011B!S180," ")</f>
        <v xml:space="preserve"> </v>
      </c>
      <c r="T173" s="378"/>
      <c r="U173" s="385" t="str">
        <f>IF('proje ve personel bilgileri'!A89&lt;&gt;0,MIN(Q173,S173)," ")</f>
        <v xml:space="preserve"> </v>
      </c>
      <c r="V173" s="386"/>
    </row>
    <row r="174" spans="1:22" ht="15.75" customHeight="1" x14ac:dyDescent="0.25">
      <c r="A174" s="19">
        <v>77</v>
      </c>
      <c r="B174" s="293" t="str">
        <f>IF('proje ve personel bilgileri'!A90&lt;&gt;0,('proje ve personel bilgileri'!A90)," ")</f>
        <v xml:space="preserve"> </v>
      </c>
      <c r="C174" s="293" t="str">
        <f>IF('proje ve personel bilgileri'!A90&lt;&gt;0,('proje ve personel bilgileri'!B90)," ")</f>
        <v xml:space="preserve"> </v>
      </c>
      <c r="D174" s="24"/>
      <c r="E174" s="25"/>
      <c r="F174" s="25"/>
      <c r="G174" s="25"/>
      <c r="H174" s="25"/>
      <c r="I174" s="25"/>
      <c r="J174" s="26"/>
      <c r="K174" s="387" t="str">
        <f>IF(J174&lt;&gt;0,DAYS360(J174,'proje ve personel bilgileri'!$B$8)/30," ")</f>
        <v xml:space="preserve"> </v>
      </c>
      <c r="L174" s="387"/>
      <c r="M174" s="385" t="str">
        <f>IF('proje ve personel bilgileri'!A90&lt;&gt;0,('proje ve personel bilgileri'!$B$11)," ")</f>
        <v xml:space="preserve"> </v>
      </c>
      <c r="N174" s="385"/>
      <c r="O174" s="388">
        <f>IF('proje ve personel bilgileri'!$B$4=1512,(IF(E174&lt;&gt;0,2,IF(F174&lt;&gt;0,2,IF(G174&lt;&gt;0,IF(AND(J174&lt;&gt;0,K174&gt;=48),4,3),IF(H174&lt;&gt;0,IF(AND(J174&lt;&gt;0,K174&gt;=48),4,3),IF(I174&lt;&gt;0,7,0)))))),IF('proje ve personel bilgileri'!$B$4=1511,(IF(E174&lt;&gt;0,4,IF(F174&lt;&gt;0,5,IF(G174&lt;&gt;0,IF(AND(J174&lt;&gt;0,K174&gt;=48),12,8),IF(H174&lt;&gt;0,IF(AND(J174&lt;&gt;0,K174&gt;=48),12,8),IF(I174&lt;&gt;0,14,0)))))),(IF(E174&lt;&gt;0,3,IF(F174&lt;&gt;0,4,IF(G174&lt;&gt;0,IF(AND(J174&lt;&gt;0,K174&gt;=48),10,6),IF(H174&lt;&gt;0,IF(AND(J174&lt;&gt;0,K174&gt;=48),10,6),IF(I174&lt;&gt;0,12,0))))))))</f>
        <v>0</v>
      </c>
      <c r="P174" s="389"/>
      <c r="Q174" s="385" t="str">
        <f>IF('proje ve personel bilgileri'!A90&lt;&gt;0,(M174*O174)," ")</f>
        <v xml:space="preserve"> </v>
      </c>
      <c r="R174" s="385"/>
      <c r="S174" s="385" t="str">
        <f>IF('proje ve personel bilgileri'!A90&lt;&gt;0,G011B!S181," ")</f>
        <v xml:space="preserve"> </v>
      </c>
      <c r="T174" s="378"/>
      <c r="U174" s="385" t="str">
        <f>IF('proje ve personel bilgileri'!A90&lt;&gt;0,MIN(Q174,S174)," ")</f>
        <v xml:space="preserve"> </v>
      </c>
      <c r="V174" s="386"/>
    </row>
    <row r="175" spans="1:22" ht="15.75" customHeight="1" x14ac:dyDescent="0.25">
      <c r="A175" s="23">
        <v>78</v>
      </c>
      <c r="B175" s="293" t="str">
        <f>IF('proje ve personel bilgileri'!A91&lt;&gt;0,('proje ve personel bilgileri'!A91)," ")</f>
        <v xml:space="preserve"> </v>
      </c>
      <c r="C175" s="293" t="str">
        <f>IF('proje ve personel bilgileri'!A91&lt;&gt;0,('proje ve personel bilgileri'!B91)," ")</f>
        <v xml:space="preserve"> </v>
      </c>
      <c r="D175" s="24"/>
      <c r="E175" s="25"/>
      <c r="F175" s="25"/>
      <c r="G175" s="25"/>
      <c r="H175" s="25"/>
      <c r="I175" s="25"/>
      <c r="J175" s="26"/>
      <c r="K175" s="387" t="str">
        <f>IF(J175&lt;&gt;0,DAYS360(J175,'proje ve personel bilgileri'!$B$8)/30," ")</f>
        <v xml:space="preserve"> </v>
      </c>
      <c r="L175" s="387"/>
      <c r="M175" s="385" t="str">
        <f>IF('proje ve personel bilgileri'!A91&lt;&gt;0,('proje ve personel bilgileri'!$B$11)," ")</f>
        <v xml:space="preserve"> </v>
      </c>
      <c r="N175" s="385"/>
      <c r="O175" s="388">
        <f>IF('proje ve personel bilgileri'!$B$4=1512,(IF(E175&lt;&gt;0,2,IF(F175&lt;&gt;0,2,IF(G175&lt;&gt;0,IF(AND(J175&lt;&gt;0,K175&gt;=48),4,3),IF(H175&lt;&gt;0,IF(AND(J175&lt;&gt;0,K175&gt;=48),4,3),IF(I175&lt;&gt;0,7,0)))))),IF('proje ve personel bilgileri'!$B$4=1511,(IF(E175&lt;&gt;0,4,IF(F175&lt;&gt;0,5,IF(G175&lt;&gt;0,IF(AND(J175&lt;&gt;0,K175&gt;=48),12,8),IF(H175&lt;&gt;0,IF(AND(J175&lt;&gt;0,K175&gt;=48),12,8),IF(I175&lt;&gt;0,14,0)))))),(IF(E175&lt;&gt;0,3,IF(F175&lt;&gt;0,4,IF(G175&lt;&gt;0,IF(AND(J175&lt;&gt;0,K175&gt;=48),10,6),IF(H175&lt;&gt;0,IF(AND(J175&lt;&gt;0,K175&gt;=48),10,6),IF(I175&lt;&gt;0,12,0))))))))</f>
        <v>0</v>
      </c>
      <c r="P175" s="389"/>
      <c r="Q175" s="385" t="str">
        <f>IF('proje ve personel bilgileri'!A91&lt;&gt;0,(M175*O175)," ")</f>
        <v xml:space="preserve"> </v>
      </c>
      <c r="R175" s="385"/>
      <c r="S175" s="385" t="str">
        <f>IF('proje ve personel bilgileri'!A91&lt;&gt;0,G011B!S182," ")</f>
        <v xml:space="preserve"> </v>
      </c>
      <c r="T175" s="378"/>
      <c r="U175" s="385" t="str">
        <f>IF('proje ve personel bilgileri'!A91&lt;&gt;0,MIN(Q175,S175)," ")</f>
        <v xml:space="preserve"> </v>
      </c>
      <c r="V175" s="386"/>
    </row>
    <row r="176" spans="1:22" ht="15.75" customHeight="1" x14ac:dyDescent="0.25">
      <c r="A176" s="19">
        <v>79</v>
      </c>
      <c r="B176" s="293" t="str">
        <f>IF('proje ve personel bilgileri'!A92&lt;&gt;0,('proje ve personel bilgileri'!A92)," ")</f>
        <v xml:space="preserve"> </v>
      </c>
      <c r="C176" s="293" t="str">
        <f>IF('proje ve personel bilgileri'!A92&lt;&gt;0,('proje ve personel bilgileri'!B92)," ")</f>
        <v xml:space="preserve"> </v>
      </c>
      <c r="D176" s="24"/>
      <c r="E176" s="25"/>
      <c r="F176" s="25"/>
      <c r="G176" s="25"/>
      <c r="H176" s="25"/>
      <c r="I176" s="25"/>
      <c r="J176" s="26"/>
      <c r="K176" s="387" t="str">
        <f>IF(J176&lt;&gt;0,DAYS360(J176,'proje ve personel bilgileri'!$B$8)/30," ")</f>
        <v xml:space="preserve"> </v>
      </c>
      <c r="L176" s="387"/>
      <c r="M176" s="385" t="str">
        <f>IF('proje ve personel bilgileri'!A92&lt;&gt;0,('proje ve personel bilgileri'!$B$11)," ")</f>
        <v xml:space="preserve"> </v>
      </c>
      <c r="N176" s="385"/>
      <c r="O176" s="388">
        <f>IF('proje ve personel bilgileri'!$B$4=1512,(IF(E176&lt;&gt;0,2,IF(F176&lt;&gt;0,2,IF(G176&lt;&gt;0,IF(AND(J176&lt;&gt;0,K176&gt;=48),4,3),IF(H176&lt;&gt;0,IF(AND(J176&lt;&gt;0,K176&gt;=48),4,3),IF(I176&lt;&gt;0,7,0)))))),IF('proje ve personel bilgileri'!$B$4=1511,(IF(E176&lt;&gt;0,4,IF(F176&lt;&gt;0,5,IF(G176&lt;&gt;0,IF(AND(J176&lt;&gt;0,K176&gt;=48),12,8),IF(H176&lt;&gt;0,IF(AND(J176&lt;&gt;0,K176&gt;=48),12,8),IF(I176&lt;&gt;0,14,0)))))),(IF(E176&lt;&gt;0,3,IF(F176&lt;&gt;0,4,IF(G176&lt;&gt;0,IF(AND(J176&lt;&gt;0,K176&gt;=48),10,6),IF(H176&lt;&gt;0,IF(AND(J176&lt;&gt;0,K176&gt;=48),10,6),IF(I176&lt;&gt;0,12,0))))))))</f>
        <v>0</v>
      </c>
      <c r="P176" s="389"/>
      <c r="Q176" s="385" t="str">
        <f>IF('proje ve personel bilgileri'!A92&lt;&gt;0,(M176*O176)," ")</f>
        <v xml:space="preserve"> </v>
      </c>
      <c r="R176" s="385"/>
      <c r="S176" s="385" t="str">
        <f>IF('proje ve personel bilgileri'!A92&lt;&gt;0,G011B!S183," ")</f>
        <v xml:space="preserve"> </v>
      </c>
      <c r="T176" s="378"/>
      <c r="U176" s="385" t="str">
        <f>IF('proje ve personel bilgileri'!A92&lt;&gt;0,MIN(Q176,S176)," ")</f>
        <v xml:space="preserve"> </v>
      </c>
      <c r="V176" s="386"/>
    </row>
    <row r="177" spans="1:22" ht="15.75" customHeight="1" x14ac:dyDescent="0.25">
      <c r="A177" s="23">
        <v>80</v>
      </c>
      <c r="B177" s="293" t="str">
        <f>IF('proje ve personel bilgileri'!A93&lt;&gt;0,('proje ve personel bilgileri'!A93)," ")</f>
        <v xml:space="preserve"> </v>
      </c>
      <c r="C177" s="293" t="str">
        <f>IF('proje ve personel bilgileri'!A93&lt;&gt;0,('proje ve personel bilgileri'!B93)," ")</f>
        <v xml:space="preserve"> </v>
      </c>
      <c r="D177" s="24"/>
      <c r="E177" s="25"/>
      <c r="F177" s="25"/>
      <c r="G177" s="25"/>
      <c r="H177" s="25"/>
      <c r="I177" s="25"/>
      <c r="J177" s="26"/>
      <c r="K177" s="387" t="str">
        <f>IF(J177&lt;&gt;0,DAYS360(J177,'proje ve personel bilgileri'!$B$8)/30," ")</f>
        <v xml:space="preserve"> </v>
      </c>
      <c r="L177" s="387"/>
      <c r="M177" s="385" t="str">
        <f>IF('proje ve personel bilgileri'!A93&lt;&gt;0,('proje ve personel bilgileri'!$B$11)," ")</f>
        <v xml:space="preserve"> </v>
      </c>
      <c r="N177" s="385"/>
      <c r="O177" s="388">
        <f>IF('proje ve personel bilgileri'!$B$4=1512,(IF(E177&lt;&gt;0,2,IF(F177&lt;&gt;0,2,IF(G177&lt;&gt;0,IF(AND(J177&lt;&gt;0,K177&gt;=48),4,3),IF(H177&lt;&gt;0,IF(AND(J177&lt;&gt;0,K177&gt;=48),4,3),IF(I177&lt;&gt;0,7,0)))))),IF('proje ve personel bilgileri'!$B$4=1511,(IF(E177&lt;&gt;0,4,IF(F177&lt;&gt;0,5,IF(G177&lt;&gt;0,IF(AND(J177&lt;&gt;0,K177&gt;=48),12,8),IF(H177&lt;&gt;0,IF(AND(J177&lt;&gt;0,K177&gt;=48),12,8),IF(I177&lt;&gt;0,14,0)))))),(IF(E177&lt;&gt;0,3,IF(F177&lt;&gt;0,4,IF(G177&lt;&gt;0,IF(AND(J177&lt;&gt;0,K177&gt;=48),10,6),IF(H177&lt;&gt;0,IF(AND(J177&lt;&gt;0,K177&gt;=48),10,6),IF(I177&lt;&gt;0,12,0))))))))</f>
        <v>0</v>
      </c>
      <c r="P177" s="389"/>
      <c r="Q177" s="385" t="str">
        <f>IF('proje ve personel bilgileri'!A93&lt;&gt;0,(M177*O177)," ")</f>
        <v xml:space="preserve"> </v>
      </c>
      <c r="R177" s="385"/>
      <c r="S177" s="385" t="str">
        <f>IF('proje ve personel bilgileri'!A93&lt;&gt;0,G011B!S184," ")</f>
        <v xml:space="preserve"> </v>
      </c>
      <c r="T177" s="378"/>
      <c r="U177" s="385" t="str">
        <f>IF('proje ve personel bilgileri'!A93&lt;&gt;0,MIN(Q177,S177)," ")</f>
        <v xml:space="preserve"> </v>
      </c>
      <c r="V177" s="386"/>
    </row>
    <row r="178" spans="1:22" ht="15.75" customHeight="1" x14ac:dyDescent="0.25">
      <c r="A178" s="19">
        <v>81</v>
      </c>
      <c r="B178" s="293" t="str">
        <f>IF('proje ve personel bilgileri'!A94&lt;&gt;0,('proje ve personel bilgileri'!A94)," ")</f>
        <v xml:space="preserve"> </v>
      </c>
      <c r="C178" s="293" t="str">
        <f>IF('proje ve personel bilgileri'!A94&lt;&gt;0,('proje ve personel bilgileri'!B94)," ")</f>
        <v xml:space="preserve"> </v>
      </c>
      <c r="D178" s="24"/>
      <c r="E178" s="25"/>
      <c r="F178" s="25"/>
      <c r="G178" s="25"/>
      <c r="H178" s="25"/>
      <c r="I178" s="25"/>
      <c r="J178" s="26"/>
      <c r="K178" s="387" t="str">
        <f>IF(J178&lt;&gt;0,DAYS360(J178,'proje ve personel bilgileri'!$B$8)/30," ")</f>
        <v xml:space="preserve"> </v>
      </c>
      <c r="L178" s="387"/>
      <c r="M178" s="385" t="str">
        <f>IF('proje ve personel bilgileri'!A94&lt;&gt;0,('proje ve personel bilgileri'!$B$11)," ")</f>
        <v xml:space="preserve"> </v>
      </c>
      <c r="N178" s="385"/>
      <c r="O178" s="388">
        <f>IF('proje ve personel bilgileri'!$B$4=1512,(IF(E178&lt;&gt;0,2,IF(F178&lt;&gt;0,2,IF(G178&lt;&gt;0,IF(AND(J178&lt;&gt;0,K178&gt;=48),4,3),IF(H178&lt;&gt;0,IF(AND(J178&lt;&gt;0,K178&gt;=48),4,3),IF(I178&lt;&gt;0,7,0)))))),IF('proje ve personel bilgileri'!$B$4=1511,(IF(E178&lt;&gt;0,4,IF(F178&lt;&gt;0,5,IF(G178&lt;&gt;0,IF(AND(J178&lt;&gt;0,K178&gt;=48),12,8),IF(H178&lt;&gt;0,IF(AND(J178&lt;&gt;0,K178&gt;=48),12,8),IF(I178&lt;&gt;0,14,0)))))),(IF(E178&lt;&gt;0,3,IF(F178&lt;&gt;0,4,IF(G178&lt;&gt;0,IF(AND(J178&lt;&gt;0,K178&gt;=48),10,6),IF(H178&lt;&gt;0,IF(AND(J178&lt;&gt;0,K178&gt;=48),10,6),IF(I178&lt;&gt;0,12,0))))))))</f>
        <v>0</v>
      </c>
      <c r="P178" s="389"/>
      <c r="Q178" s="385" t="str">
        <f>IF('proje ve personel bilgileri'!A94&lt;&gt;0,(M178*O178)," ")</f>
        <v xml:space="preserve"> </v>
      </c>
      <c r="R178" s="385"/>
      <c r="S178" s="385" t="str">
        <f>IF('proje ve personel bilgileri'!A94&lt;&gt;0,G011B!S185," ")</f>
        <v xml:space="preserve"> </v>
      </c>
      <c r="T178" s="378"/>
      <c r="U178" s="385" t="str">
        <f>IF('proje ve personel bilgileri'!A94&lt;&gt;0,MIN(Q178,S178)," ")</f>
        <v xml:space="preserve"> </v>
      </c>
      <c r="V178" s="386"/>
    </row>
    <row r="179" spans="1:22" ht="15.75" customHeight="1" x14ac:dyDescent="0.25">
      <c r="A179" s="23">
        <v>82</v>
      </c>
      <c r="B179" s="293" t="str">
        <f>IF('proje ve personel bilgileri'!A95&lt;&gt;0,('proje ve personel bilgileri'!A95)," ")</f>
        <v xml:space="preserve"> </v>
      </c>
      <c r="C179" s="293" t="str">
        <f>IF('proje ve personel bilgileri'!A95&lt;&gt;0,('proje ve personel bilgileri'!B95)," ")</f>
        <v xml:space="preserve"> </v>
      </c>
      <c r="D179" s="24"/>
      <c r="E179" s="25"/>
      <c r="F179" s="25"/>
      <c r="G179" s="25"/>
      <c r="H179" s="25"/>
      <c r="I179" s="25"/>
      <c r="J179" s="26"/>
      <c r="K179" s="387" t="str">
        <f>IF(J179&lt;&gt;0,DAYS360(J179,'proje ve personel bilgileri'!$B$8)/30," ")</f>
        <v xml:space="preserve"> </v>
      </c>
      <c r="L179" s="387"/>
      <c r="M179" s="385" t="str">
        <f>IF('proje ve personel bilgileri'!A95&lt;&gt;0,('proje ve personel bilgileri'!$B$11)," ")</f>
        <v xml:space="preserve"> </v>
      </c>
      <c r="N179" s="385"/>
      <c r="O179" s="388">
        <f>IF('proje ve personel bilgileri'!$B$4=1512,(IF(E179&lt;&gt;0,2,IF(F179&lt;&gt;0,2,IF(G179&lt;&gt;0,IF(AND(J179&lt;&gt;0,K179&gt;=48),4,3),IF(H179&lt;&gt;0,IF(AND(J179&lt;&gt;0,K179&gt;=48),4,3),IF(I179&lt;&gt;0,7,0)))))),IF('proje ve personel bilgileri'!$B$4=1511,(IF(E179&lt;&gt;0,4,IF(F179&lt;&gt;0,5,IF(G179&lt;&gt;0,IF(AND(J179&lt;&gt;0,K179&gt;=48),12,8),IF(H179&lt;&gt;0,IF(AND(J179&lt;&gt;0,K179&gt;=48),12,8),IF(I179&lt;&gt;0,14,0)))))),(IF(E179&lt;&gt;0,3,IF(F179&lt;&gt;0,4,IF(G179&lt;&gt;0,IF(AND(J179&lt;&gt;0,K179&gt;=48),10,6),IF(H179&lt;&gt;0,IF(AND(J179&lt;&gt;0,K179&gt;=48),10,6),IF(I179&lt;&gt;0,12,0))))))))</f>
        <v>0</v>
      </c>
      <c r="P179" s="389"/>
      <c r="Q179" s="385" t="str">
        <f>IF('proje ve personel bilgileri'!A95&lt;&gt;0,(M179*O179)," ")</f>
        <v xml:space="preserve"> </v>
      </c>
      <c r="R179" s="385"/>
      <c r="S179" s="385" t="str">
        <f>IF('proje ve personel bilgileri'!A95&lt;&gt;0,G011B!S186," ")</f>
        <v xml:space="preserve"> </v>
      </c>
      <c r="T179" s="378"/>
      <c r="U179" s="385" t="str">
        <f>IF('proje ve personel bilgileri'!A95&lt;&gt;0,MIN(Q179,S179)," ")</f>
        <v xml:space="preserve"> </v>
      </c>
      <c r="V179" s="386"/>
    </row>
    <row r="180" spans="1:22" ht="15.75" customHeight="1" x14ac:dyDescent="0.25">
      <c r="A180" s="19">
        <v>83</v>
      </c>
      <c r="B180" s="293" t="str">
        <f>IF('proje ve personel bilgileri'!A96&lt;&gt;0,('proje ve personel bilgileri'!A96)," ")</f>
        <v xml:space="preserve"> </v>
      </c>
      <c r="C180" s="293" t="str">
        <f>IF('proje ve personel bilgileri'!A96&lt;&gt;0,('proje ve personel bilgileri'!B96)," ")</f>
        <v xml:space="preserve"> </v>
      </c>
      <c r="D180" s="24"/>
      <c r="E180" s="25"/>
      <c r="F180" s="25"/>
      <c r="G180" s="25"/>
      <c r="H180" s="25"/>
      <c r="I180" s="25"/>
      <c r="J180" s="26"/>
      <c r="K180" s="387" t="str">
        <f>IF(J180&lt;&gt;0,DAYS360(J180,'proje ve personel bilgileri'!$B$8)/30," ")</f>
        <v xml:space="preserve"> </v>
      </c>
      <c r="L180" s="387"/>
      <c r="M180" s="385" t="str">
        <f>IF('proje ve personel bilgileri'!A96&lt;&gt;0,('proje ve personel bilgileri'!$B$11)," ")</f>
        <v xml:space="preserve"> </v>
      </c>
      <c r="N180" s="385"/>
      <c r="O180" s="388">
        <f>IF('proje ve personel bilgileri'!$B$4=1512,(IF(E180&lt;&gt;0,2,IF(F180&lt;&gt;0,2,IF(G180&lt;&gt;0,IF(AND(J180&lt;&gt;0,K180&gt;=48),4,3),IF(H180&lt;&gt;0,IF(AND(J180&lt;&gt;0,K180&gt;=48),4,3),IF(I180&lt;&gt;0,7,0)))))),IF('proje ve personel bilgileri'!$B$4=1511,(IF(E180&lt;&gt;0,4,IF(F180&lt;&gt;0,5,IF(G180&lt;&gt;0,IF(AND(J180&lt;&gt;0,K180&gt;=48),12,8),IF(H180&lt;&gt;0,IF(AND(J180&lt;&gt;0,K180&gt;=48),12,8),IF(I180&lt;&gt;0,14,0)))))),(IF(E180&lt;&gt;0,3,IF(F180&lt;&gt;0,4,IF(G180&lt;&gt;0,IF(AND(J180&lt;&gt;0,K180&gt;=48),10,6),IF(H180&lt;&gt;0,IF(AND(J180&lt;&gt;0,K180&gt;=48),10,6),IF(I180&lt;&gt;0,12,0))))))))</f>
        <v>0</v>
      </c>
      <c r="P180" s="389"/>
      <c r="Q180" s="385" t="str">
        <f>IF('proje ve personel bilgileri'!A96&lt;&gt;0,(M180*O180)," ")</f>
        <v xml:space="preserve"> </v>
      </c>
      <c r="R180" s="385"/>
      <c r="S180" s="385" t="str">
        <f>IF('proje ve personel bilgileri'!A96&lt;&gt;0,G011B!S187," ")</f>
        <v xml:space="preserve"> </v>
      </c>
      <c r="T180" s="378"/>
      <c r="U180" s="385" t="str">
        <f>IF('proje ve personel bilgileri'!A96&lt;&gt;0,MIN(Q180,S180)," ")</f>
        <v xml:space="preserve"> </v>
      </c>
      <c r="V180" s="386"/>
    </row>
    <row r="181" spans="1:22" ht="15.75" customHeight="1" x14ac:dyDescent="0.25">
      <c r="A181" s="23">
        <v>84</v>
      </c>
      <c r="B181" s="293" t="str">
        <f>IF('proje ve personel bilgileri'!A97&lt;&gt;0,('proje ve personel bilgileri'!A97)," ")</f>
        <v xml:space="preserve"> </v>
      </c>
      <c r="C181" s="293" t="str">
        <f>IF('proje ve personel bilgileri'!A97&lt;&gt;0,('proje ve personel bilgileri'!B97)," ")</f>
        <v xml:space="preserve"> </v>
      </c>
      <c r="D181" s="24"/>
      <c r="E181" s="25"/>
      <c r="F181" s="25"/>
      <c r="G181" s="25"/>
      <c r="H181" s="25"/>
      <c r="I181" s="25"/>
      <c r="J181" s="26"/>
      <c r="K181" s="387" t="str">
        <f>IF(J181&lt;&gt;0,DAYS360(J181,'proje ve personel bilgileri'!$B$8)/30," ")</f>
        <v xml:space="preserve"> </v>
      </c>
      <c r="L181" s="387"/>
      <c r="M181" s="385" t="str">
        <f>IF('proje ve personel bilgileri'!A97&lt;&gt;0,('proje ve personel bilgileri'!$B$11)," ")</f>
        <v xml:space="preserve"> </v>
      </c>
      <c r="N181" s="385"/>
      <c r="O181" s="388">
        <f>IF('proje ve personel bilgileri'!$B$4=1512,(IF(E181&lt;&gt;0,2,IF(F181&lt;&gt;0,2,IF(G181&lt;&gt;0,IF(AND(J181&lt;&gt;0,K181&gt;=48),4,3),IF(H181&lt;&gt;0,IF(AND(J181&lt;&gt;0,K181&gt;=48),4,3),IF(I181&lt;&gt;0,7,0)))))),IF('proje ve personel bilgileri'!$B$4=1511,(IF(E181&lt;&gt;0,4,IF(F181&lt;&gt;0,5,IF(G181&lt;&gt;0,IF(AND(J181&lt;&gt;0,K181&gt;=48),12,8),IF(H181&lt;&gt;0,IF(AND(J181&lt;&gt;0,K181&gt;=48),12,8),IF(I181&lt;&gt;0,14,0)))))),(IF(E181&lt;&gt;0,3,IF(F181&lt;&gt;0,4,IF(G181&lt;&gt;0,IF(AND(J181&lt;&gt;0,K181&gt;=48),10,6),IF(H181&lt;&gt;0,IF(AND(J181&lt;&gt;0,K181&gt;=48),10,6),IF(I181&lt;&gt;0,12,0))))))))</f>
        <v>0</v>
      </c>
      <c r="P181" s="389"/>
      <c r="Q181" s="385" t="str">
        <f>IF('proje ve personel bilgileri'!A97&lt;&gt;0,(M181*O181)," ")</f>
        <v xml:space="preserve"> </v>
      </c>
      <c r="R181" s="385"/>
      <c r="S181" s="385" t="str">
        <f>IF('proje ve personel bilgileri'!A97&lt;&gt;0,G011B!S188," ")</f>
        <v xml:space="preserve"> </v>
      </c>
      <c r="T181" s="378"/>
      <c r="U181" s="385" t="str">
        <f>IF('proje ve personel bilgileri'!A97&lt;&gt;0,MIN(Q181,S181)," ")</f>
        <v xml:space="preserve"> </v>
      </c>
      <c r="V181" s="386"/>
    </row>
    <row r="182" spans="1:22" ht="15.75" customHeight="1" x14ac:dyDescent="0.25">
      <c r="A182" s="19">
        <v>85</v>
      </c>
      <c r="B182" s="293" t="str">
        <f>IF('proje ve personel bilgileri'!A98&lt;&gt;0,('proje ve personel bilgileri'!A98)," ")</f>
        <v xml:space="preserve"> </v>
      </c>
      <c r="C182" s="293" t="str">
        <f>IF('proje ve personel bilgileri'!A98&lt;&gt;0,('proje ve personel bilgileri'!B98)," ")</f>
        <v xml:space="preserve"> </v>
      </c>
      <c r="D182" s="24"/>
      <c r="E182" s="25"/>
      <c r="F182" s="25"/>
      <c r="G182" s="25"/>
      <c r="H182" s="25"/>
      <c r="I182" s="25"/>
      <c r="J182" s="26"/>
      <c r="K182" s="387" t="str">
        <f>IF(J182&lt;&gt;0,DAYS360(J182,'proje ve personel bilgileri'!$B$8)/30," ")</f>
        <v xml:space="preserve"> </v>
      </c>
      <c r="L182" s="387"/>
      <c r="M182" s="385" t="str">
        <f>IF('proje ve personel bilgileri'!A98&lt;&gt;0,('proje ve personel bilgileri'!$B$11)," ")</f>
        <v xml:space="preserve"> </v>
      </c>
      <c r="N182" s="385"/>
      <c r="O182" s="388">
        <f>IF('proje ve personel bilgileri'!$B$4=1512,(IF(E182&lt;&gt;0,2,IF(F182&lt;&gt;0,2,IF(G182&lt;&gt;0,IF(AND(J182&lt;&gt;0,K182&gt;=48),4,3),IF(H182&lt;&gt;0,IF(AND(J182&lt;&gt;0,K182&gt;=48),4,3),IF(I182&lt;&gt;0,7,0)))))),IF('proje ve personel bilgileri'!$B$4=1511,(IF(E182&lt;&gt;0,4,IF(F182&lt;&gt;0,5,IF(G182&lt;&gt;0,IF(AND(J182&lt;&gt;0,K182&gt;=48),12,8),IF(H182&lt;&gt;0,IF(AND(J182&lt;&gt;0,K182&gt;=48),12,8),IF(I182&lt;&gt;0,14,0)))))),(IF(E182&lt;&gt;0,3,IF(F182&lt;&gt;0,4,IF(G182&lt;&gt;0,IF(AND(J182&lt;&gt;0,K182&gt;=48),10,6),IF(H182&lt;&gt;0,IF(AND(J182&lt;&gt;0,K182&gt;=48),10,6),IF(I182&lt;&gt;0,12,0))))))))</f>
        <v>0</v>
      </c>
      <c r="P182" s="389"/>
      <c r="Q182" s="385" t="str">
        <f>IF('proje ve personel bilgileri'!A98&lt;&gt;0,(M182*O182)," ")</f>
        <v xml:space="preserve"> </v>
      </c>
      <c r="R182" s="385"/>
      <c r="S182" s="385" t="str">
        <f>IF('proje ve personel bilgileri'!A98&lt;&gt;0,G011B!S189," ")</f>
        <v xml:space="preserve"> </v>
      </c>
      <c r="T182" s="378"/>
      <c r="U182" s="385" t="str">
        <f>IF('proje ve personel bilgileri'!A98&lt;&gt;0,MIN(Q182,S182)," ")</f>
        <v xml:space="preserve"> </v>
      </c>
      <c r="V182" s="386"/>
    </row>
    <row r="183" spans="1:22" ht="15.75" customHeight="1" x14ac:dyDescent="0.25">
      <c r="A183" s="23">
        <v>86</v>
      </c>
      <c r="B183" s="293" t="str">
        <f>IF('proje ve personel bilgileri'!A99&lt;&gt;0,('proje ve personel bilgileri'!A99)," ")</f>
        <v xml:space="preserve"> </v>
      </c>
      <c r="C183" s="293" t="str">
        <f>IF('proje ve personel bilgileri'!A99&lt;&gt;0,('proje ve personel bilgileri'!B99)," ")</f>
        <v xml:space="preserve"> </v>
      </c>
      <c r="D183" s="24"/>
      <c r="E183" s="25"/>
      <c r="F183" s="25"/>
      <c r="G183" s="25"/>
      <c r="H183" s="25"/>
      <c r="I183" s="25"/>
      <c r="J183" s="26"/>
      <c r="K183" s="387" t="str">
        <f>IF(J183&lt;&gt;0,DAYS360(J183,'proje ve personel bilgileri'!$B$8)/30," ")</f>
        <v xml:space="preserve"> </v>
      </c>
      <c r="L183" s="387"/>
      <c r="M183" s="385" t="str">
        <f>IF('proje ve personel bilgileri'!A99&lt;&gt;0,('proje ve personel bilgileri'!$B$11)," ")</f>
        <v xml:space="preserve"> </v>
      </c>
      <c r="N183" s="385"/>
      <c r="O183" s="388">
        <f>IF('proje ve personel bilgileri'!$B$4=1512,(IF(E183&lt;&gt;0,2,IF(F183&lt;&gt;0,2,IF(G183&lt;&gt;0,IF(AND(J183&lt;&gt;0,K183&gt;=48),4,3),IF(H183&lt;&gt;0,IF(AND(J183&lt;&gt;0,K183&gt;=48),4,3),IF(I183&lt;&gt;0,7,0)))))),IF('proje ve personel bilgileri'!$B$4=1511,(IF(E183&lt;&gt;0,4,IF(F183&lt;&gt;0,5,IF(G183&lt;&gt;0,IF(AND(J183&lt;&gt;0,K183&gt;=48),12,8),IF(H183&lt;&gt;0,IF(AND(J183&lt;&gt;0,K183&gt;=48),12,8),IF(I183&lt;&gt;0,14,0)))))),(IF(E183&lt;&gt;0,3,IF(F183&lt;&gt;0,4,IF(G183&lt;&gt;0,IF(AND(J183&lt;&gt;0,K183&gt;=48),10,6),IF(H183&lt;&gt;0,IF(AND(J183&lt;&gt;0,K183&gt;=48),10,6),IF(I183&lt;&gt;0,12,0))))))))</f>
        <v>0</v>
      </c>
      <c r="P183" s="389"/>
      <c r="Q183" s="385" t="str">
        <f>IF('proje ve personel bilgileri'!A99&lt;&gt;0,(M183*O183)," ")</f>
        <v xml:space="preserve"> </v>
      </c>
      <c r="R183" s="385"/>
      <c r="S183" s="385" t="str">
        <f>IF('proje ve personel bilgileri'!A99&lt;&gt;0,G011B!S190," ")</f>
        <v xml:space="preserve"> </v>
      </c>
      <c r="T183" s="378"/>
      <c r="U183" s="385" t="str">
        <f>IF('proje ve personel bilgileri'!A99&lt;&gt;0,MIN(Q183,S183)," ")</f>
        <v xml:space="preserve"> </v>
      </c>
      <c r="V183" s="386"/>
    </row>
    <row r="184" spans="1:22" ht="15.75" customHeight="1" x14ac:dyDescent="0.25">
      <c r="A184" s="19">
        <v>87</v>
      </c>
      <c r="B184" s="293" t="str">
        <f>IF('proje ve personel bilgileri'!A100&lt;&gt;0,('proje ve personel bilgileri'!A100)," ")</f>
        <v xml:space="preserve"> </v>
      </c>
      <c r="C184" s="293" t="str">
        <f>IF('proje ve personel bilgileri'!A100&lt;&gt;0,('proje ve personel bilgileri'!B100)," ")</f>
        <v xml:space="preserve"> </v>
      </c>
      <c r="D184" s="24"/>
      <c r="E184" s="25"/>
      <c r="F184" s="25"/>
      <c r="G184" s="25"/>
      <c r="H184" s="25"/>
      <c r="I184" s="25"/>
      <c r="J184" s="26"/>
      <c r="K184" s="387" t="str">
        <f>IF(J184&lt;&gt;0,DAYS360(J184,'proje ve personel bilgileri'!$B$8)/30," ")</f>
        <v xml:space="preserve"> </v>
      </c>
      <c r="L184" s="387"/>
      <c r="M184" s="385" t="str">
        <f>IF('proje ve personel bilgileri'!A100&lt;&gt;0,('proje ve personel bilgileri'!$B$11)," ")</f>
        <v xml:space="preserve"> </v>
      </c>
      <c r="N184" s="385"/>
      <c r="O184" s="388">
        <f>IF('proje ve personel bilgileri'!$B$4=1512,(IF(E184&lt;&gt;0,2,IF(F184&lt;&gt;0,2,IF(G184&lt;&gt;0,IF(AND(J184&lt;&gt;0,K184&gt;=48),4,3),IF(H184&lt;&gt;0,IF(AND(J184&lt;&gt;0,K184&gt;=48),4,3),IF(I184&lt;&gt;0,7,0)))))),IF('proje ve personel bilgileri'!$B$4=1511,(IF(E184&lt;&gt;0,4,IF(F184&lt;&gt;0,5,IF(G184&lt;&gt;0,IF(AND(J184&lt;&gt;0,K184&gt;=48),12,8),IF(H184&lt;&gt;0,IF(AND(J184&lt;&gt;0,K184&gt;=48),12,8),IF(I184&lt;&gt;0,14,0)))))),(IF(E184&lt;&gt;0,3,IF(F184&lt;&gt;0,4,IF(G184&lt;&gt;0,IF(AND(J184&lt;&gt;0,K184&gt;=48),10,6),IF(H184&lt;&gt;0,IF(AND(J184&lt;&gt;0,K184&gt;=48),10,6),IF(I184&lt;&gt;0,12,0))))))))</f>
        <v>0</v>
      </c>
      <c r="P184" s="389"/>
      <c r="Q184" s="385" t="str">
        <f>IF('proje ve personel bilgileri'!A100&lt;&gt;0,(M184*O184)," ")</f>
        <v xml:space="preserve"> </v>
      </c>
      <c r="R184" s="385"/>
      <c r="S184" s="385" t="str">
        <f>IF('proje ve personel bilgileri'!A100&lt;&gt;0,G011B!S191," ")</f>
        <v xml:space="preserve"> </v>
      </c>
      <c r="T184" s="378"/>
      <c r="U184" s="385" t="str">
        <f>IF('proje ve personel bilgileri'!A100&lt;&gt;0,MIN(Q184,S184)," ")</f>
        <v xml:space="preserve"> </v>
      </c>
      <c r="V184" s="386"/>
    </row>
    <row r="185" spans="1:22" ht="15.75" customHeight="1" x14ac:dyDescent="0.25">
      <c r="A185" s="23">
        <v>88</v>
      </c>
      <c r="B185" s="293" t="str">
        <f>IF('proje ve personel bilgileri'!A101&lt;&gt;0,('proje ve personel bilgileri'!A101)," ")</f>
        <v xml:space="preserve"> </v>
      </c>
      <c r="C185" s="293" t="str">
        <f>IF('proje ve personel bilgileri'!A101&lt;&gt;0,('proje ve personel bilgileri'!B101)," ")</f>
        <v xml:space="preserve"> </v>
      </c>
      <c r="D185" s="24"/>
      <c r="E185" s="25"/>
      <c r="F185" s="25"/>
      <c r="G185" s="25"/>
      <c r="H185" s="25"/>
      <c r="I185" s="25"/>
      <c r="J185" s="26"/>
      <c r="K185" s="387" t="str">
        <f>IF(J185&lt;&gt;0,DAYS360(J185,'proje ve personel bilgileri'!$B$8)/30," ")</f>
        <v xml:space="preserve"> </v>
      </c>
      <c r="L185" s="387"/>
      <c r="M185" s="385" t="str">
        <f>IF('proje ve personel bilgileri'!A101&lt;&gt;0,('proje ve personel bilgileri'!$B$11)," ")</f>
        <v xml:space="preserve"> </v>
      </c>
      <c r="N185" s="385"/>
      <c r="O185" s="388">
        <f>IF('proje ve personel bilgileri'!$B$4=1512,(IF(E185&lt;&gt;0,2,IF(F185&lt;&gt;0,2,IF(G185&lt;&gt;0,IF(AND(J185&lt;&gt;0,K185&gt;=48),4,3),IF(H185&lt;&gt;0,IF(AND(J185&lt;&gt;0,K185&gt;=48),4,3),IF(I185&lt;&gt;0,7,0)))))),IF('proje ve personel bilgileri'!$B$4=1511,(IF(E185&lt;&gt;0,4,IF(F185&lt;&gt;0,5,IF(G185&lt;&gt;0,IF(AND(J185&lt;&gt;0,K185&gt;=48),12,8),IF(H185&lt;&gt;0,IF(AND(J185&lt;&gt;0,K185&gt;=48),12,8),IF(I185&lt;&gt;0,14,0)))))),(IF(E185&lt;&gt;0,3,IF(F185&lt;&gt;0,4,IF(G185&lt;&gt;0,IF(AND(J185&lt;&gt;0,K185&gt;=48),10,6),IF(H185&lt;&gt;0,IF(AND(J185&lt;&gt;0,K185&gt;=48),10,6),IF(I185&lt;&gt;0,12,0))))))))</f>
        <v>0</v>
      </c>
      <c r="P185" s="389"/>
      <c r="Q185" s="385" t="str">
        <f>IF('proje ve personel bilgileri'!A101&lt;&gt;0,(M185*O185)," ")</f>
        <v xml:space="preserve"> </v>
      </c>
      <c r="R185" s="385"/>
      <c r="S185" s="385" t="str">
        <f>IF('proje ve personel bilgileri'!A101&lt;&gt;0,G011B!S192," ")</f>
        <v xml:space="preserve"> </v>
      </c>
      <c r="T185" s="378"/>
      <c r="U185" s="385" t="str">
        <f>IF('proje ve personel bilgileri'!A101&lt;&gt;0,MIN(Q185,S185)," ")</f>
        <v xml:space="preserve"> </v>
      </c>
      <c r="V185" s="386"/>
    </row>
    <row r="186" spans="1:22" ht="15.75" customHeight="1" x14ac:dyDescent="0.25">
      <c r="A186" s="19">
        <v>89</v>
      </c>
      <c r="B186" s="293" t="str">
        <f>IF('proje ve personel bilgileri'!A102&lt;&gt;0,('proje ve personel bilgileri'!A102)," ")</f>
        <v xml:space="preserve"> </v>
      </c>
      <c r="C186" s="293" t="str">
        <f>IF('proje ve personel bilgileri'!A102&lt;&gt;0,('proje ve personel bilgileri'!B102)," ")</f>
        <v xml:space="preserve"> </v>
      </c>
      <c r="D186" s="24"/>
      <c r="E186" s="25"/>
      <c r="F186" s="25"/>
      <c r="G186" s="25"/>
      <c r="H186" s="25"/>
      <c r="I186" s="25"/>
      <c r="J186" s="26"/>
      <c r="K186" s="387" t="str">
        <f>IF(J186&lt;&gt;0,DAYS360(J186,'proje ve personel bilgileri'!$B$8)/30," ")</f>
        <v xml:space="preserve"> </v>
      </c>
      <c r="L186" s="387"/>
      <c r="M186" s="385" t="str">
        <f>IF('proje ve personel bilgileri'!A102&lt;&gt;0,('proje ve personel bilgileri'!$B$11)," ")</f>
        <v xml:space="preserve"> </v>
      </c>
      <c r="N186" s="385"/>
      <c r="O186" s="388">
        <f>IF('proje ve personel bilgileri'!$B$4=1512,(IF(E186&lt;&gt;0,2,IF(F186&lt;&gt;0,2,IF(G186&lt;&gt;0,IF(AND(J186&lt;&gt;0,K186&gt;=48),4,3),IF(H186&lt;&gt;0,IF(AND(J186&lt;&gt;0,K186&gt;=48),4,3),IF(I186&lt;&gt;0,7,0)))))),IF('proje ve personel bilgileri'!$B$4=1511,(IF(E186&lt;&gt;0,4,IF(F186&lt;&gt;0,5,IF(G186&lt;&gt;0,IF(AND(J186&lt;&gt;0,K186&gt;=48),12,8),IF(H186&lt;&gt;0,IF(AND(J186&lt;&gt;0,K186&gt;=48),12,8),IF(I186&lt;&gt;0,14,0)))))),(IF(E186&lt;&gt;0,3,IF(F186&lt;&gt;0,4,IF(G186&lt;&gt;0,IF(AND(J186&lt;&gt;0,K186&gt;=48),10,6),IF(H186&lt;&gt;0,IF(AND(J186&lt;&gt;0,K186&gt;=48),10,6),IF(I186&lt;&gt;0,12,0))))))))</f>
        <v>0</v>
      </c>
      <c r="P186" s="389"/>
      <c r="Q186" s="385" t="str">
        <f>IF('proje ve personel bilgileri'!A102&lt;&gt;0,(M186*O186)," ")</f>
        <v xml:space="preserve"> </v>
      </c>
      <c r="R186" s="385"/>
      <c r="S186" s="385" t="str">
        <f>IF('proje ve personel bilgileri'!A102&lt;&gt;0,G011B!S193," ")</f>
        <v xml:space="preserve"> </v>
      </c>
      <c r="T186" s="378"/>
      <c r="U186" s="385" t="str">
        <f>IF('proje ve personel bilgileri'!A102&lt;&gt;0,MIN(Q186,S186)," ")</f>
        <v xml:space="preserve"> </v>
      </c>
      <c r="V186" s="386"/>
    </row>
    <row r="187" spans="1:22" ht="15.75" customHeight="1" x14ac:dyDescent="0.25">
      <c r="A187" s="23">
        <v>90</v>
      </c>
      <c r="B187" s="293" t="str">
        <f>IF('proje ve personel bilgileri'!A103&lt;&gt;0,('proje ve personel bilgileri'!A103)," ")</f>
        <v xml:space="preserve"> </v>
      </c>
      <c r="C187" s="293" t="str">
        <f>IF('proje ve personel bilgileri'!A103&lt;&gt;0,('proje ve personel bilgileri'!B103)," ")</f>
        <v xml:space="preserve"> </v>
      </c>
      <c r="D187" s="28"/>
      <c r="E187" s="29"/>
      <c r="F187" s="29"/>
      <c r="G187" s="29"/>
      <c r="H187" s="29"/>
      <c r="I187" s="29"/>
      <c r="J187" s="30"/>
      <c r="K187" s="387" t="str">
        <f>IF(J187&lt;&gt;0,DAYS360(J187,'proje ve personel bilgileri'!$B$8)/30," ")</f>
        <v xml:space="preserve"> </v>
      </c>
      <c r="L187" s="387"/>
      <c r="M187" s="385" t="str">
        <f>IF('proje ve personel bilgileri'!A103&lt;&gt;0,('proje ve personel bilgileri'!$B$11)," ")</f>
        <v xml:space="preserve"> </v>
      </c>
      <c r="N187" s="385"/>
      <c r="O187" s="388">
        <f>IF('proje ve personel bilgileri'!$B$4=1512,(IF(E187&lt;&gt;0,2,IF(F187&lt;&gt;0,2,IF(G187&lt;&gt;0,IF(AND(J187&lt;&gt;0,K187&gt;=48),4,3),IF(H187&lt;&gt;0,IF(AND(J187&lt;&gt;0,K187&gt;=48),4,3),IF(I187&lt;&gt;0,7,0)))))),IF('proje ve personel bilgileri'!$B$4=1511,(IF(E187&lt;&gt;0,4,IF(F187&lt;&gt;0,5,IF(G187&lt;&gt;0,IF(AND(J187&lt;&gt;0,K187&gt;=48),12,8),IF(H187&lt;&gt;0,IF(AND(J187&lt;&gt;0,K187&gt;=48),12,8),IF(I187&lt;&gt;0,14,0)))))),(IF(E187&lt;&gt;0,3,IF(F187&lt;&gt;0,4,IF(G187&lt;&gt;0,IF(AND(J187&lt;&gt;0,K187&gt;=48),10,6),IF(H187&lt;&gt;0,IF(AND(J187&lt;&gt;0,K187&gt;=48),10,6),IF(I187&lt;&gt;0,12,0))))))))</f>
        <v>0</v>
      </c>
      <c r="P187" s="389"/>
      <c r="Q187" s="385" t="str">
        <f>IF('proje ve personel bilgileri'!A103&lt;&gt;0,(M187*O187)," ")</f>
        <v xml:space="preserve"> </v>
      </c>
      <c r="R187" s="385"/>
      <c r="S187" s="385" t="str">
        <f>IF('proje ve personel bilgileri'!A103&lt;&gt;0,G011B!S194," ")</f>
        <v xml:space="preserve"> </v>
      </c>
      <c r="T187" s="378"/>
      <c r="U187" s="385" t="str">
        <f>IF('proje ve personel bilgileri'!A103&lt;&gt;0,MIN(Q187,S187)," ")</f>
        <v xml:space="preserve"> </v>
      </c>
      <c r="V187" s="386"/>
    </row>
    <row r="188" spans="1:22" ht="15" customHeight="1" x14ac:dyDescent="0.25">
      <c r="A188" s="290" t="s">
        <v>152</v>
      </c>
    </row>
    <row r="189" spans="1:22" ht="15" customHeight="1" x14ac:dyDescent="0.25">
      <c r="A189" s="390" t="s">
        <v>153</v>
      </c>
      <c r="B189" s="390"/>
      <c r="C189" s="390"/>
      <c r="D189" s="390"/>
      <c r="E189" s="390"/>
      <c r="F189" s="390"/>
      <c r="G189" s="390"/>
      <c r="H189" s="390"/>
      <c r="I189" s="390"/>
      <c r="J189" s="390"/>
      <c r="K189" s="390"/>
      <c r="L189" s="390"/>
      <c r="M189" s="390"/>
      <c r="N189" s="390"/>
      <c r="O189" s="390"/>
      <c r="P189" s="390"/>
      <c r="Q189" s="390"/>
      <c r="R189" s="390"/>
      <c r="S189" s="390"/>
      <c r="T189" s="390"/>
      <c r="U189" s="390"/>
      <c r="V189" s="390"/>
    </row>
    <row r="190" spans="1:22" ht="15" customHeight="1" x14ac:dyDescent="0.25">
      <c r="A190" s="391" t="s">
        <v>154</v>
      </c>
      <c r="B190" s="391"/>
      <c r="C190" s="391"/>
      <c r="D190" s="391"/>
      <c r="E190" s="391"/>
      <c r="F190" s="391"/>
      <c r="G190" s="391"/>
      <c r="H190" s="391"/>
      <c r="I190" s="391"/>
      <c r="J190" s="391"/>
      <c r="K190" s="391"/>
      <c r="L190" s="391"/>
      <c r="M190" s="391"/>
      <c r="N190" s="391"/>
      <c r="O190" s="391"/>
      <c r="P190" s="391"/>
      <c r="Q190" s="391"/>
      <c r="R190" s="391"/>
      <c r="S190" s="391"/>
      <c r="T190" s="391"/>
      <c r="U190" s="391"/>
      <c r="V190" s="391"/>
    </row>
    <row r="191" spans="1:22" ht="24" customHeight="1" x14ac:dyDescent="0.25">
      <c r="A191" s="289"/>
    </row>
    <row r="192" spans="1:22" ht="15" customHeight="1" x14ac:dyDescent="0.25">
      <c r="A192" s="381" t="s">
        <v>155</v>
      </c>
      <c r="B192" s="381"/>
      <c r="C192" s="381"/>
      <c r="D192" s="381"/>
      <c r="E192" s="381"/>
      <c r="F192" s="381"/>
      <c r="G192" s="381"/>
      <c r="H192" s="381"/>
      <c r="I192" s="381"/>
      <c r="J192" s="381"/>
      <c r="K192" s="381"/>
      <c r="L192" s="381"/>
      <c r="M192" s="381"/>
      <c r="N192" s="381"/>
      <c r="O192" s="381"/>
      <c r="P192" s="381"/>
      <c r="Q192" s="381"/>
      <c r="R192" s="381"/>
      <c r="S192" s="381"/>
      <c r="T192" s="381"/>
      <c r="U192" s="381"/>
    </row>
    <row r="193" spans="1:22" ht="15" customHeight="1" x14ac:dyDescent="0.25">
      <c r="A193" s="380"/>
      <c r="B193" s="380"/>
      <c r="C193" s="380"/>
      <c r="D193" s="380"/>
      <c r="E193" s="380"/>
      <c r="F193" s="380"/>
      <c r="G193" s="380"/>
      <c r="H193" s="380"/>
      <c r="I193" s="380"/>
      <c r="J193" s="380"/>
      <c r="K193" s="380"/>
      <c r="L193" s="380"/>
      <c r="M193" s="380"/>
      <c r="N193" s="380"/>
      <c r="O193" s="380"/>
      <c r="P193" s="380"/>
      <c r="Q193" s="380"/>
      <c r="R193" s="380"/>
      <c r="S193" s="380"/>
      <c r="T193" s="380"/>
      <c r="U193" s="380"/>
    </row>
    <row r="199" spans="1:22" ht="15.75" customHeight="1" x14ac:dyDescent="0.25">
      <c r="A199" s="348" t="s">
        <v>128</v>
      </c>
      <c r="B199" s="348"/>
      <c r="C199" s="348"/>
      <c r="D199" s="348"/>
      <c r="E199" s="348"/>
      <c r="F199" s="348"/>
      <c r="G199" s="348"/>
      <c r="H199" s="348"/>
      <c r="I199" s="348"/>
      <c r="J199" s="348"/>
      <c r="K199" s="348"/>
      <c r="L199" s="348"/>
      <c r="M199" s="348"/>
      <c r="N199" s="348"/>
      <c r="O199" s="348"/>
      <c r="P199" s="348"/>
      <c r="Q199" s="348"/>
      <c r="R199" s="348"/>
      <c r="S199" s="348"/>
      <c r="T199" s="348"/>
      <c r="U199" s="348"/>
      <c r="V199" s="348"/>
    </row>
    <row r="200" spans="1:22" ht="15" customHeight="1" x14ac:dyDescent="0.25">
      <c r="A200" s="68"/>
      <c r="B200" s="68"/>
      <c r="C200" s="68"/>
      <c r="D200" s="68"/>
      <c r="E200" s="68"/>
      <c r="F200" s="68"/>
      <c r="G200" s="68"/>
      <c r="H200" s="68"/>
      <c r="I200" s="68"/>
      <c r="J200" s="69" t="str">
        <f>'proje ve personel bilgileri'!$B$7</f>
        <v>/</v>
      </c>
      <c r="K200" s="68" t="s">
        <v>109</v>
      </c>
      <c r="L200" s="68"/>
      <c r="M200" s="68"/>
      <c r="N200" s="68"/>
      <c r="O200" s="68"/>
      <c r="P200" s="68"/>
      <c r="Q200" s="68"/>
      <c r="R200" s="68"/>
      <c r="S200" s="68"/>
      <c r="T200" s="68"/>
      <c r="U200" s="68"/>
      <c r="V200" s="68"/>
    </row>
    <row r="201" spans="1:22" ht="18.75" customHeight="1" x14ac:dyDescent="0.25">
      <c r="U201" s="10" t="s">
        <v>129</v>
      </c>
    </row>
    <row r="202" spans="1:22" ht="15.75" customHeight="1" x14ac:dyDescent="0.25">
      <c r="A202" s="382" t="s">
        <v>130</v>
      </c>
      <c r="B202" s="383"/>
      <c r="C202" s="384"/>
      <c r="D202" s="392">
        <f>'proje ve personel bilgileri'!$B$2</f>
        <v>0</v>
      </c>
      <c r="E202" s="393"/>
      <c r="F202" s="393"/>
      <c r="G202" s="393"/>
      <c r="H202" s="393"/>
      <c r="I202" s="393"/>
      <c r="J202" s="393"/>
      <c r="K202" s="393"/>
      <c r="L202" s="393"/>
      <c r="M202" s="393"/>
      <c r="N202" s="393"/>
      <c r="O202" s="393"/>
      <c r="P202" s="393"/>
      <c r="Q202" s="393"/>
      <c r="R202" s="393"/>
      <c r="S202" s="393"/>
      <c r="T202" s="393"/>
      <c r="U202" s="393"/>
      <c r="V202" s="394"/>
    </row>
    <row r="203" spans="1:22" ht="15.75" customHeight="1" x14ac:dyDescent="0.25">
      <c r="A203" s="382" t="s">
        <v>131</v>
      </c>
      <c r="B203" s="383"/>
      <c r="C203" s="384"/>
      <c r="D203" s="392">
        <f>'proje ve personel bilgileri'!$B$3</f>
        <v>0</v>
      </c>
      <c r="E203" s="393"/>
      <c r="F203" s="393"/>
      <c r="G203" s="393"/>
      <c r="H203" s="393"/>
      <c r="I203" s="393"/>
      <c r="J203" s="393"/>
      <c r="K203" s="393"/>
      <c r="L203" s="393"/>
      <c r="M203" s="393"/>
      <c r="N203" s="393"/>
      <c r="O203" s="393"/>
      <c r="P203" s="393"/>
      <c r="Q203" s="393"/>
      <c r="R203" s="393"/>
      <c r="S203" s="393"/>
      <c r="T203" s="393"/>
      <c r="U203" s="393"/>
      <c r="V203" s="394"/>
    </row>
    <row r="204" spans="1:22" ht="15" customHeight="1" x14ac:dyDescent="0.25">
      <c r="A204" s="415" t="s">
        <v>132</v>
      </c>
      <c r="B204" s="416"/>
      <c r="C204" s="417"/>
      <c r="D204" s="421"/>
      <c r="E204" s="403"/>
      <c r="F204" s="403"/>
      <c r="G204" s="403"/>
      <c r="H204" s="403"/>
      <c r="I204" s="403"/>
      <c r="J204" s="403"/>
      <c r="K204" s="403"/>
      <c r="L204" s="403"/>
      <c r="M204" s="403"/>
      <c r="N204" s="403"/>
      <c r="O204" s="403"/>
      <c r="P204" s="403"/>
      <c r="Q204" s="403"/>
      <c r="R204" s="403"/>
      <c r="S204" s="403"/>
      <c r="T204" s="403"/>
      <c r="U204" s="403"/>
      <c r="V204" s="423"/>
    </row>
    <row r="205" spans="1:22" ht="15.75" customHeight="1" x14ac:dyDescent="0.25">
      <c r="A205" s="418"/>
      <c r="B205" s="419"/>
      <c r="C205" s="420"/>
      <c r="D205" s="422"/>
      <c r="E205" s="404"/>
      <c r="F205" s="404"/>
      <c r="G205" s="404"/>
      <c r="H205" s="404"/>
      <c r="I205" s="404"/>
      <c r="J205" s="404"/>
      <c r="K205" s="404"/>
      <c r="L205" s="404"/>
      <c r="M205" s="404"/>
      <c r="N205" s="404"/>
      <c r="O205" s="404"/>
      <c r="P205" s="404"/>
      <c r="Q205" s="404"/>
      <c r="R205" s="404"/>
      <c r="S205" s="404"/>
      <c r="T205" s="404"/>
      <c r="U205" s="404"/>
      <c r="V205" s="424"/>
    </row>
    <row r="206" spans="1:22" ht="15.75" customHeight="1" x14ac:dyDescent="0.25">
      <c r="A206" s="382" t="s">
        <v>133</v>
      </c>
      <c r="B206" s="383"/>
      <c r="C206" s="384"/>
      <c r="D206" s="307">
        <f>'proje ve personel bilgileri'!B8</f>
        <v>0</v>
      </c>
      <c r="E206" s="291"/>
      <c r="F206" s="291"/>
      <c r="G206" s="291"/>
      <c r="H206" s="291"/>
      <c r="I206" s="291"/>
      <c r="J206" s="402"/>
      <c r="K206" s="402"/>
      <c r="L206" s="402"/>
      <c r="M206" s="402"/>
      <c r="N206" s="402"/>
      <c r="O206" s="402"/>
      <c r="P206" s="402"/>
      <c r="Q206" s="402"/>
      <c r="R206" s="402"/>
      <c r="S206" s="402"/>
      <c r="T206" s="402"/>
      <c r="U206" s="402"/>
      <c r="V206" s="292"/>
    </row>
    <row r="207" spans="1:22" ht="22.5" customHeight="1" x14ac:dyDescent="0.25">
      <c r="A207" s="405" t="s">
        <v>87</v>
      </c>
      <c r="B207" s="405" t="s">
        <v>15</v>
      </c>
      <c r="C207" s="405" t="s">
        <v>134</v>
      </c>
      <c r="D207" s="405" t="s">
        <v>135</v>
      </c>
      <c r="E207" s="395" t="s">
        <v>136</v>
      </c>
      <c r="F207" s="407"/>
      <c r="G207" s="407"/>
      <c r="H207" s="407"/>
      <c r="I207" s="396"/>
      <c r="J207" s="405" t="s">
        <v>137</v>
      </c>
      <c r="K207" s="395" t="s">
        <v>138</v>
      </c>
      <c r="L207" s="396"/>
      <c r="M207" s="411" t="s">
        <v>139</v>
      </c>
      <c r="N207" s="412"/>
      <c r="O207" s="395" t="s">
        <v>140</v>
      </c>
      <c r="P207" s="396"/>
      <c r="Q207" s="395" t="s">
        <v>141</v>
      </c>
      <c r="R207" s="396"/>
      <c r="S207" s="395" t="s">
        <v>142</v>
      </c>
      <c r="T207" s="396"/>
      <c r="U207" s="395" t="s">
        <v>143</v>
      </c>
      <c r="V207" s="396"/>
    </row>
    <row r="208" spans="1:22" ht="26.25" customHeight="1" x14ac:dyDescent="0.25">
      <c r="A208" s="406"/>
      <c r="B208" s="406"/>
      <c r="C208" s="406"/>
      <c r="D208" s="406"/>
      <c r="E208" s="408" t="s">
        <v>144</v>
      </c>
      <c r="F208" s="409"/>
      <c r="G208" s="409"/>
      <c r="H208" s="409"/>
      <c r="I208" s="410"/>
      <c r="J208" s="406"/>
      <c r="K208" s="397"/>
      <c r="L208" s="398"/>
      <c r="M208" s="413"/>
      <c r="N208" s="414"/>
      <c r="O208" s="397"/>
      <c r="P208" s="398"/>
      <c r="Q208" s="397"/>
      <c r="R208" s="398"/>
      <c r="S208" s="397"/>
      <c r="T208" s="398"/>
      <c r="U208" s="397"/>
      <c r="V208" s="398"/>
    </row>
    <row r="209" spans="1:22" ht="57.75" customHeight="1" x14ac:dyDescent="0.25">
      <c r="A209" s="406"/>
      <c r="B209" s="406"/>
      <c r="C209" s="406"/>
      <c r="D209" s="406"/>
      <c r="E209" s="17" t="s">
        <v>145</v>
      </c>
      <c r="F209" s="17" t="s">
        <v>146</v>
      </c>
      <c r="G209" s="17" t="s">
        <v>147</v>
      </c>
      <c r="H209" s="18" t="s">
        <v>148</v>
      </c>
      <c r="I209" s="17" t="s">
        <v>149</v>
      </c>
      <c r="J209" s="406"/>
      <c r="K209" s="397"/>
      <c r="L209" s="398"/>
      <c r="M209" s="399" t="s">
        <v>150</v>
      </c>
      <c r="N209" s="400"/>
      <c r="O209" s="399" t="s">
        <v>151</v>
      </c>
      <c r="P209" s="401"/>
      <c r="Q209" s="397"/>
      <c r="R209" s="398"/>
      <c r="S209" s="397"/>
      <c r="T209" s="398"/>
      <c r="U209" s="397"/>
      <c r="V209" s="398"/>
    </row>
    <row r="210" spans="1:22" ht="15.75" customHeight="1" x14ac:dyDescent="0.25">
      <c r="A210" s="19">
        <v>91</v>
      </c>
      <c r="B210" s="293" t="str">
        <f>IF('proje ve personel bilgileri'!A104&lt;&gt;0,('proje ve personel bilgileri'!A104)," ")</f>
        <v xml:space="preserve"> </v>
      </c>
      <c r="C210" s="293" t="str">
        <f>IF('proje ve personel bilgileri'!A104&lt;&gt;0,('proje ve personel bilgileri'!B104)," ")</f>
        <v xml:space="preserve"> </v>
      </c>
      <c r="D210" s="20"/>
      <c r="E210" s="21"/>
      <c r="F210" s="21"/>
      <c r="G210" s="21"/>
      <c r="H210" s="21"/>
      <c r="I210" s="21"/>
      <c r="J210" s="22"/>
      <c r="K210" s="387" t="str">
        <f>IF(J210&lt;&gt;0,DAYS360(J210,'proje ve personel bilgileri'!$B$8)/30," ")</f>
        <v xml:space="preserve"> </v>
      </c>
      <c r="L210" s="387"/>
      <c r="M210" s="385" t="str">
        <f>IF('proje ve personel bilgileri'!A104&lt;&gt;0,('proje ve personel bilgileri'!$B$11)," ")</f>
        <v xml:space="preserve"> </v>
      </c>
      <c r="N210" s="385"/>
      <c r="O210" s="388">
        <f>IF('proje ve personel bilgileri'!$B$4=1512,(IF(E210&lt;&gt;0,2,IF(F210&lt;&gt;0,2,IF(G210&lt;&gt;0,IF(AND(J210&lt;&gt;0,K210&gt;=48),4,3),IF(H210&lt;&gt;0,IF(AND(J210&lt;&gt;0,K210&gt;=48),4,3),IF(I210&lt;&gt;0,7,0)))))),IF('proje ve personel bilgileri'!$B$4=1511,(IF(E210&lt;&gt;0,4,IF(F210&lt;&gt;0,5,IF(G210&lt;&gt;0,IF(AND(J210&lt;&gt;0,K210&gt;=48),12,8),IF(H210&lt;&gt;0,IF(AND(J210&lt;&gt;0,K210&gt;=48),12,8),IF(I210&lt;&gt;0,14,0)))))),(IF(E210&lt;&gt;0,3,IF(F210&lt;&gt;0,4,IF(G210&lt;&gt;0,IF(AND(J210&lt;&gt;0,K210&gt;=48),10,6),IF(H210&lt;&gt;0,IF(AND(J210&lt;&gt;0,K210&gt;=48),10,6),IF(I210&lt;&gt;0,12,0))))))))</f>
        <v>0</v>
      </c>
      <c r="P210" s="389"/>
      <c r="Q210" s="385" t="str">
        <f>IF('proje ve personel bilgileri'!A104&lt;&gt;0,(M210*O210)," ")</f>
        <v xml:space="preserve"> </v>
      </c>
      <c r="R210" s="385"/>
      <c r="S210" s="385" t="str">
        <f>IF('proje ve personel bilgileri'!A104&lt;&gt;0,G011B!S219," ")</f>
        <v xml:space="preserve"> </v>
      </c>
      <c r="T210" s="378"/>
      <c r="U210" s="385" t="str">
        <f>IF('proje ve personel bilgileri'!A104&lt;&gt;0,MIN(Q210,S210)," ")</f>
        <v xml:space="preserve"> </v>
      </c>
      <c r="V210" s="386"/>
    </row>
    <row r="211" spans="1:22" ht="15.75" customHeight="1" x14ac:dyDescent="0.25">
      <c r="A211" s="23">
        <v>92</v>
      </c>
      <c r="B211" s="293" t="str">
        <f>IF('proje ve personel bilgileri'!A105&lt;&gt;0,('proje ve personel bilgileri'!A105)," ")</f>
        <v xml:space="preserve"> </v>
      </c>
      <c r="C211" s="293" t="str">
        <f>IF('proje ve personel bilgileri'!A105&lt;&gt;0,('proje ve personel bilgileri'!B105)," ")</f>
        <v xml:space="preserve"> </v>
      </c>
      <c r="D211" s="24"/>
      <c r="E211" s="25"/>
      <c r="F211" s="25"/>
      <c r="G211" s="25"/>
      <c r="H211" s="25"/>
      <c r="I211" s="25"/>
      <c r="J211" s="26"/>
      <c r="K211" s="387" t="str">
        <f>IF(J211&lt;&gt;0,DAYS360(J211,'proje ve personel bilgileri'!$B$8)/30," ")</f>
        <v xml:space="preserve"> </v>
      </c>
      <c r="L211" s="387"/>
      <c r="M211" s="385" t="str">
        <f>IF('proje ve personel bilgileri'!A105&lt;&gt;0,('proje ve personel bilgileri'!$B$11)," ")</f>
        <v xml:space="preserve"> </v>
      </c>
      <c r="N211" s="385"/>
      <c r="O211" s="388">
        <f>IF('proje ve personel bilgileri'!$B$4=1512,(IF(E211&lt;&gt;0,2,IF(F211&lt;&gt;0,2,IF(G211&lt;&gt;0,IF(AND(J211&lt;&gt;0,K211&gt;=48),4,3),IF(H211&lt;&gt;0,IF(AND(J211&lt;&gt;0,K211&gt;=48),4,3),IF(I211&lt;&gt;0,7,0)))))),IF('proje ve personel bilgileri'!$B$4=1511,(IF(E211&lt;&gt;0,4,IF(F211&lt;&gt;0,5,IF(G211&lt;&gt;0,IF(AND(J211&lt;&gt;0,K211&gt;=48),12,8),IF(H211&lt;&gt;0,IF(AND(J211&lt;&gt;0,K211&gt;=48),12,8),IF(I211&lt;&gt;0,14,0)))))),(IF(E211&lt;&gt;0,3,IF(F211&lt;&gt;0,4,IF(G211&lt;&gt;0,IF(AND(J211&lt;&gt;0,K211&gt;=48),10,6),IF(H211&lt;&gt;0,IF(AND(J211&lt;&gt;0,K211&gt;=48),10,6),IF(I211&lt;&gt;0,12,0))))))))</f>
        <v>0</v>
      </c>
      <c r="P211" s="389"/>
      <c r="Q211" s="385" t="str">
        <f>IF('proje ve personel bilgileri'!A105&lt;&gt;0,(M211*O211)," ")</f>
        <v xml:space="preserve"> </v>
      </c>
      <c r="R211" s="385"/>
      <c r="S211" s="385" t="str">
        <f>IF('proje ve personel bilgileri'!A105&lt;&gt;0,G011B!S220," ")</f>
        <v xml:space="preserve"> </v>
      </c>
      <c r="T211" s="378"/>
      <c r="U211" s="385" t="str">
        <f>IF('proje ve personel bilgileri'!A105&lt;&gt;0,MIN(Q211,S211)," ")</f>
        <v xml:space="preserve"> </v>
      </c>
      <c r="V211" s="386"/>
    </row>
    <row r="212" spans="1:22" ht="15.75" customHeight="1" x14ac:dyDescent="0.25">
      <c r="A212" s="19">
        <v>93</v>
      </c>
      <c r="B212" s="293" t="str">
        <f>IF('proje ve personel bilgileri'!A106&lt;&gt;0,('proje ve personel bilgileri'!A106)," ")</f>
        <v xml:space="preserve"> </v>
      </c>
      <c r="C212" s="293" t="str">
        <f>IF('proje ve personel bilgileri'!A106&lt;&gt;0,('proje ve personel bilgileri'!B106)," ")</f>
        <v xml:space="preserve"> </v>
      </c>
      <c r="D212" s="24"/>
      <c r="E212" s="25"/>
      <c r="F212" s="25"/>
      <c r="G212" s="25"/>
      <c r="H212" s="25"/>
      <c r="I212" s="25"/>
      <c r="J212" s="26"/>
      <c r="K212" s="387" t="str">
        <f>IF(J212&lt;&gt;0,DAYS360(J212,'proje ve personel bilgileri'!$B$8)/30," ")</f>
        <v xml:space="preserve"> </v>
      </c>
      <c r="L212" s="387"/>
      <c r="M212" s="385" t="str">
        <f>IF('proje ve personel bilgileri'!A106&lt;&gt;0,('proje ve personel bilgileri'!$B$11)," ")</f>
        <v xml:space="preserve"> </v>
      </c>
      <c r="N212" s="385"/>
      <c r="O212" s="388">
        <f>IF('proje ve personel bilgileri'!$B$4=1512,(IF(E212&lt;&gt;0,2,IF(F212&lt;&gt;0,2,IF(G212&lt;&gt;0,IF(AND(J212&lt;&gt;0,K212&gt;=48),4,3),IF(H212&lt;&gt;0,IF(AND(J212&lt;&gt;0,K212&gt;=48),4,3),IF(I212&lt;&gt;0,7,0)))))),IF('proje ve personel bilgileri'!$B$4=1511,(IF(E212&lt;&gt;0,4,IF(F212&lt;&gt;0,5,IF(G212&lt;&gt;0,IF(AND(J212&lt;&gt;0,K212&gt;=48),12,8),IF(H212&lt;&gt;0,IF(AND(J212&lt;&gt;0,K212&gt;=48),12,8),IF(I212&lt;&gt;0,14,0)))))),(IF(E212&lt;&gt;0,3,IF(F212&lt;&gt;0,4,IF(G212&lt;&gt;0,IF(AND(J212&lt;&gt;0,K212&gt;=48),10,6),IF(H212&lt;&gt;0,IF(AND(J212&lt;&gt;0,K212&gt;=48),10,6),IF(I212&lt;&gt;0,12,0))))))))</f>
        <v>0</v>
      </c>
      <c r="P212" s="389"/>
      <c r="Q212" s="385" t="str">
        <f>IF('proje ve personel bilgileri'!A106&lt;&gt;0,(M212*O212)," ")</f>
        <v xml:space="preserve"> </v>
      </c>
      <c r="R212" s="385"/>
      <c r="S212" s="385" t="str">
        <f>IF('proje ve personel bilgileri'!A106&lt;&gt;0,G011B!S221," ")</f>
        <v xml:space="preserve"> </v>
      </c>
      <c r="T212" s="378"/>
      <c r="U212" s="385" t="str">
        <f>IF('proje ve personel bilgileri'!A106&lt;&gt;0,MIN(Q212,S212)," ")</f>
        <v xml:space="preserve"> </v>
      </c>
      <c r="V212" s="386"/>
    </row>
    <row r="213" spans="1:22" ht="15.75" customHeight="1" x14ac:dyDescent="0.25">
      <c r="A213" s="23">
        <v>94</v>
      </c>
      <c r="B213" s="293" t="str">
        <f>IF('proje ve personel bilgileri'!A107&lt;&gt;0,('proje ve personel bilgileri'!A107)," ")</f>
        <v xml:space="preserve"> </v>
      </c>
      <c r="C213" s="293" t="str">
        <f>IF('proje ve personel bilgileri'!A107&lt;&gt;0,('proje ve personel bilgileri'!B107)," ")</f>
        <v xml:space="preserve"> </v>
      </c>
      <c r="D213" s="24"/>
      <c r="E213" s="25"/>
      <c r="F213" s="25"/>
      <c r="G213" s="25"/>
      <c r="H213" s="25"/>
      <c r="I213" s="25"/>
      <c r="J213" s="26"/>
      <c r="K213" s="387" t="str">
        <f>IF(J213&lt;&gt;0,DAYS360(J213,'proje ve personel bilgileri'!$B$8)/30," ")</f>
        <v xml:space="preserve"> </v>
      </c>
      <c r="L213" s="387"/>
      <c r="M213" s="385" t="str">
        <f>IF('proje ve personel bilgileri'!A107&lt;&gt;0,('proje ve personel bilgileri'!$B$11)," ")</f>
        <v xml:space="preserve"> </v>
      </c>
      <c r="N213" s="385"/>
      <c r="O213" s="388">
        <f>IF('proje ve personel bilgileri'!$B$4=1512,(IF(E213&lt;&gt;0,2,IF(F213&lt;&gt;0,2,IF(G213&lt;&gt;0,IF(AND(J213&lt;&gt;0,K213&gt;=48),4,3),IF(H213&lt;&gt;0,IF(AND(J213&lt;&gt;0,K213&gt;=48),4,3),IF(I213&lt;&gt;0,7,0)))))),IF('proje ve personel bilgileri'!$B$4=1511,(IF(E213&lt;&gt;0,4,IF(F213&lt;&gt;0,5,IF(G213&lt;&gt;0,IF(AND(J213&lt;&gt;0,K213&gt;=48),12,8),IF(H213&lt;&gt;0,IF(AND(J213&lt;&gt;0,K213&gt;=48),12,8),IF(I213&lt;&gt;0,14,0)))))),(IF(E213&lt;&gt;0,3,IF(F213&lt;&gt;0,4,IF(G213&lt;&gt;0,IF(AND(J213&lt;&gt;0,K213&gt;=48),10,6),IF(H213&lt;&gt;0,IF(AND(J213&lt;&gt;0,K213&gt;=48),10,6),IF(I213&lt;&gt;0,12,0))))))))</f>
        <v>0</v>
      </c>
      <c r="P213" s="389"/>
      <c r="Q213" s="385" t="str">
        <f>IF('proje ve personel bilgileri'!A107&lt;&gt;0,(M213*O213)," ")</f>
        <v xml:space="preserve"> </v>
      </c>
      <c r="R213" s="385"/>
      <c r="S213" s="385" t="str">
        <f>IF('proje ve personel bilgileri'!A107&lt;&gt;0,G011B!S222," ")</f>
        <v xml:space="preserve"> </v>
      </c>
      <c r="T213" s="378"/>
      <c r="U213" s="385" t="str">
        <f>IF('proje ve personel bilgileri'!A107&lt;&gt;0,MIN(Q213,S213)," ")</f>
        <v xml:space="preserve"> </v>
      </c>
      <c r="V213" s="386"/>
    </row>
    <row r="214" spans="1:22" ht="15.75" customHeight="1" x14ac:dyDescent="0.25">
      <c r="A214" s="19">
        <v>95</v>
      </c>
      <c r="B214" s="293" t="str">
        <f>IF('proje ve personel bilgileri'!A108&lt;&gt;0,('proje ve personel bilgileri'!A108)," ")</f>
        <v xml:space="preserve"> </v>
      </c>
      <c r="C214" s="293" t="str">
        <f>IF('proje ve personel bilgileri'!A108&lt;&gt;0,('proje ve personel bilgileri'!B108)," ")</f>
        <v xml:space="preserve"> </v>
      </c>
      <c r="D214" s="24"/>
      <c r="E214" s="25"/>
      <c r="F214" s="25"/>
      <c r="G214" s="25"/>
      <c r="H214" s="25"/>
      <c r="I214" s="25"/>
      <c r="J214" s="26"/>
      <c r="K214" s="387" t="str">
        <f>IF(J214&lt;&gt;0,DAYS360(J214,'proje ve personel bilgileri'!$B$8)/30," ")</f>
        <v xml:space="preserve"> </v>
      </c>
      <c r="L214" s="387"/>
      <c r="M214" s="385" t="str">
        <f>IF('proje ve personel bilgileri'!A108&lt;&gt;0,('proje ve personel bilgileri'!$B$11)," ")</f>
        <v xml:space="preserve"> </v>
      </c>
      <c r="N214" s="385"/>
      <c r="O214" s="388">
        <f>IF('proje ve personel bilgileri'!$B$4=1512,(IF(E214&lt;&gt;0,2,IF(F214&lt;&gt;0,2,IF(G214&lt;&gt;0,IF(AND(J214&lt;&gt;0,K214&gt;=48),4,3),IF(H214&lt;&gt;0,IF(AND(J214&lt;&gt;0,K214&gt;=48),4,3),IF(I214&lt;&gt;0,7,0)))))),IF('proje ve personel bilgileri'!$B$4=1511,(IF(E214&lt;&gt;0,4,IF(F214&lt;&gt;0,5,IF(G214&lt;&gt;0,IF(AND(J214&lt;&gt;0,K214&gt;=48),12,8),IF(H214&lt;&gt;0,IF(AND(J214&lt;&gt;0,K214&gt;=48),12,8),IF(I214&lt;&gt;0,14,0)))))),(IF(E214&lt;&gt;0,3,IF(F214&lt;&gt;0,4,IF(G214&lt;&gt;0,IF(AND(J214&lt;&gt;0,K214&gt;=48),10,6),IF(H214&lt;&gt;0,IF(AND(J214&lt;&gt;0,K214&gt;=48),10,6),IF(I214&lt;&gt;0,12,0))))))))</f>
        <v>0</v>
      </c>
      <c r="P214" s="389"/>
      <c r="Q214" s="385" t="str">
        <f>IF('proje ve personel bilgileri'!A108&lt;&gt;0,(M214*O214)," ")</f>
        <v xml:space="preserve"> </v>
      </c>
      <c r="R214" s="385"/>
      <c r="S214" s="385" t="str">
        <f>IF('proje ve personel bilgileri'!A108&lt;&gt;0,G011B!S223," ")</f>
        <v xml:space="preserve"> </v>
      </c>
      <c r="T214" s="378"/>
      <c r="U214" s="385" t="str">
        <f>IF('proje ve personel bilgileri'!A108&lt;&gt;0,MIN(Q214,S214)," ")</f>
        <v xml:space="preserve"> </v>
      </c>
      <c r="V214" s="386"/>
    </row>
    <row r="215" spans="1:22" ht="15.75" customHeight="1" x14ac:dyDescent="0.25">
      <c r="A215" s="23">
        <v>96</v>
      </c>
      <c r="B215" s="293" t="str">
        <f>IF('proje ve personel bilgileri'!A109&lt;&gt;0,('proje ve personel bilgileri'!A109)," ")</f>
        <v xml:space="preserve"> </v>
      </c>
      <c r="C215" s="293" t="str">
        <f>IF('proje ve personel bilgileri'!A109&lt;&gt;0,('proje ve personel bilgileri'!B109)," ")</f>
        <v xml:space="preserve"> </v>
      </c>
      <c r="D215" s="24"/>
      <c r="E215" s="25"/>
      <c r="F215" s="25"/>
      <c r="G215" s="25"/>
      <c r="H215" s="25"/>
      <c r="I215" s="25"/>
      <c r="J215" s="26"/>
      <c r="K215" s="387" t="str">
        <f>IF(J215&lt;&gt;0,DAYS360(J215,'proje ve personel bilgileri'!$B$8)/30," ")</f>
        <v xml:space="preserve"> </v>
      </c>
      <c r="L215" s="387"/>
      <c r="M215" s="385" t="str">
        <f>IF('proje ve personel bilgileri'!A109&lt;&gt;0,('proje ve personel bilgileri'!$B$11)," ")</f>
        <v xml:space="preserve"> </v>
      </c>
      <c r="N215" s="385"/>
      <c r="O215" s="388">
        <f>IF('proje ve personel bilgileri'!$B$4=1512,(IF(E215&lt;&gt;0,2,IF(F215&lt;&gt;0,2,IF(G215&lt;&gt;0,IF(AND(J215&lt;&gt;0,K215&gt;=48),4,3),IF(H215&lt;&gt;0,IF(AND(J215&lt;&gt;0,K215&gt;=48),4,3),IF(I215&lt;&gt;0,7,0)))))),IF('proje ve personel bilgileri'!$B$4=1511,(IF(E215&lt;&gt;0,4,IF(F215&lt;&gt;0,5,IF(G215&lt;&gt;0,IF(AND(J215&lt;&gt;0,K215&gt;=48),12,8),IF(H215&lt;&gt;0,IF(AND(J215&lt;&gt;0,K215&gt;=48),12,8),IF(I215&lt;&gt;0,14,0)))))),(IF(E215&lt;&gt;0,3,IF(F215&lt;&gt;0,4,IF(G215&lt;&gt;0,IF(AND(J215&lt;&gt;0,K215&gt;=48),10,6),IF(H215&lt;&gt;0,IF(AND(J215&lt;&gt;0,K215&gt;=48),10,6),IF(I215&lt;&gt;0,12,0))))))))</f>
        <v>0</v>
      </c>
      <c r="P215" s="389"/>
      <c r="Q215" s="385" t="str">
        <f>IF('proje ve personel bilgileri'!A109&lt;&gt;0,(M215*O215)," ")</f>
        <v xml:space="preserve"> </v>
      </c>
      <c r="R215" s="385"/>
      <c r="S215" s="385" t="str">
        <f>IF('proje ve personel bilgileri'!A109&lt;&gt;0,G011B!S224," ")</f>
        <v xml:space="preserve"> </v>
      </c>
      <c r="T215" s="378"/>
      <c r="U215" s="385" t="str">
        <f>IF('proje ve personel bilgileri'!A109&lt;&gt;0,MIN(Q215,S215)," ")</f>
        <v xml:space="preserve"> </v>
      </c>
      <c r="V215" s="386"/>
    </row>
    <row r="216" spans="1:22" ht="15.75" customHeight="1" x14ac:dyDescent="0.25">
      <c r="A216" s="19">
        <v>97</v>
      </c>
      <c r="B216" s="293" t="str">
        <f>IF('proje ve personel bilgileri'!A110&lt;&gt;0,('proje ve personel bilgileri'!A110)," ")</f>
        <v xml:space="preserve"> </v>
      </c>
      <c r="C216" s="293" t="str">
        <f>IF('proje ve personel bilgileri'!A110&lt;&gt;0,('proje ve personel bilgileri'!B110)," ")</f>
        <v xml:space="preserve"> </v>
      </c>
      <c r="D216" s="24"/>
      <c r="E216" s="25"/>
      <c r="F216" s="25"/>
      <c r="G216" s="25"/>
      <c r="H216" s="25"/>
      <c r="I216" s="25"/>
      <c r="J216" s="26"/>
      <c r="K216" s="387" t="str">
        <f>IF(J216&lt;&gt;0,DAYS360(J216,'proje ve personel bilgileri'!$B$8)/30," ")</f>
        <v xml:space="preserve"> </v>
      </c>
      <c r="L216" s="387"/>
      <c r="M216" s="385" t="str">
        <f>IF('proje ve personel bilgileri'!A110&lt;&gt;0,('proje ve personel bilgileri'!$B$11)," ")</f>
        <v xml:space="preserve"> </v>
      </c>
      <c r="N216" s="385"/>
      <c r="O216" s="388">
        <f>IF('proje ve personel bilgileri'!$B$4=1512,(IF(E216&lt;&gt;0,2,IF(F216&lt;&gt;0,2,IF(G216&lt;&gt;0,IF(AND(J216&lt;&gt;0,K216&gt;=48),4,3),IF(H216&lt;&gt;0,IF(AND(J216&lt;&gt;0,K216&gt;=48),4,3),IF(I216&lt;&gt;0,7,0)))))),IF('proje ve personel bilgileri'!$B$4=1511,(IF(E216&lt;&gt;0,4,IF(F216&lt;&gt;0,5,IF(G216&lt;&gt;0,IF(AND(J216&lt;&gt;0,K216&gt;=48),12,8),IF(H216&lt;&gt;0,IF(AND(J216&lt;&gt;0,K216&gt;=48),12,8),IF(I216&lt;&gt;0,14,0)))))),(IF(E216&lt;&gt;0,3,IF(F216&lt;&gt;0,4,IF(G216&lt;&gt;0,IF(AND(J216&lt;&gt;0,K216&gt;=48),10,6),IF(H216&lt;&gt;0,IF(AND(J216&lt;&gt;0,K216&gt;=48),10,6),IF(I216&lt;&gt;0,12,0))))))))</f>
        <v>0</v>
      </c>
      <c r="P216" s="389"/>
      <c r="Q216" s="385" t="str">
        <f>IF('proje ve personel bilgileri'!A110&lt;&gt;0,(M216*O216)," ")</f>
        <v xml:space="preserve"> </v>
      </c>
      <c r="R216" s="385"/>
      <c r="S216" s="385" t="str">
        <f>IF('proje ve personel bilgileri'!A110&lt;&gt;0,G011B!S225," ")</f>
        <v xml:space="preserve"> </v>
      </c>
      <c r="T216" s="378"/>
      <c r="U216" s="385" t="str">
        <f>IF('proje ve personel bilgileri'!A110&lt;&gt;0,MIN(Q216,S216)," ")</f>
        <v xml:space="preserve"> </v>
      </c>
      <c r="V216" s="386"/>
    </row>
    <row r="217" spans="1:22" ht="15.75" customHeight="1" x14ac:dyDescent="0.25">
      <c r="A217" s="23">
        <v>98</v>
      </c>
      <c r="B217" s="293" t="str">
        <f>IF('proje ve personel bilgileri'!A111&lt;&gt;0,('proje ve personel bilgileri'!A111)," ")</f>
        <v xml:space="preserve"> </v>
      </c>
      <c r="C217" s="293" t="str">
        <f>IF('proje ve personel bilgileri'!A111&lt;&gt;0,('proje ve personel bilgileri'!B111)," ")</f>
        <v xml:space="preserve"> </v>
      </c>
      <c r="D217" s="24"/>
      <c r="E217" s="25"/>
      <c r="F217" s="25"/>
      <c r="G217" s="25"/>
      <c r="H217" s="25"/>
      <c r="I217" s="25"/>
      <c r="J217" s="26"/>
      <c r="K217" s="387" t="str">
        <f>IF(J217&lt;&gt;0,DAYS360(J217,'proje ve personel bilgileri'!$B$8)/30," ")</f>
        <v xml:space="preserve"> </v>
      </c>
      <c r="L217" s="387"/>
      <c r="M217" s="385" t="str">
        <f>IF('proje ve personel bilgileri'!A111&lt;&gt;0,('proje ve personel bilgileri'!$B$11)," ")</f>
        <v xml:space="preserve"> </v>
      </c>
      <c r="N217" s="385"/>
      <c r="O217" s="388">
        <f>IF('proje ve personel bilgileri'!$B$4=1512,(IF(E217&lt;&gt;0,2,IF(F217&lt;&gt;0,2,IF(G217&lt;&gt;0,IF(AND(J217&lt;&gt;0,K217&gt;=48),4,3),IF(H217&lt;&gt;0,IF(AND(J217&lt;&gt;0,K217&gt;=48),4,3),IF(I217&lt;&gt;0,7,0)))))),IF('proje ve personel bilgileri'!$B$4=1511,(IF(E217&lt;&gt;0,4,IF(F217&lt;&gt;0,5,IF(G217&lt;&gt;0,IF(AND(J217&lt;&gt;0,K217&gt;=48),12,8),IF(H217&lt;&gt;0,IF(AND(J217&lt;&gt;0,K217&gt;=48),12,8),IF(I217&lt;&gt;0,14,0)))))),(IF(E217&lt;&gt;0,3,IF(F217&lt;&gt;0,4,IF(G217&lt;&gt;0,IF(AND(J217&lt;&gt;0,K217&gt;=48),10,6),IF(H217&lt;&gt;0,IF(AND(J217&lt;&gt;0,K217&gt;=48),10,6),IF(I217&lt;&gt;0,12,0))))))))</f>
        <v>0</v>
      </c>
      <c r="P217" s="389"/>
      <c r="Q217" s="385" t="str">
        <f>IF('proje ve personel bilgileri'!A111&lt;&gt;0,(M217*O217)," ")</f>
        <v xml:space="preserve"> </v>
      </c>
      <c r="R217" s="385"/>
      <c r="S217" s="385" t="str">
        <f>IF('proje ve personel bilgileri'!A111&lt;&gt;0,G011B!S226," ")</f>
        <v xml:space="preserve"> </v>
      </c>
      <c r="T217" s="378"/>
      <c r="U217" s="385" t="str">
        <f>IF('proje ve personel bilgileri'!A111&lt;&gt;0,MIN(Q217,S217)," ")</f>
        <v xml:space="preserve"> </v>
      </c>
      <c r="V217" s="386"/>
    </row>
    <row r="218" spans="1:22" ht="15.75" customHeight="1" x14ac:dyDescent="0.25">
      <c r="A218" s="19">
        <v>99</v>
      </c>
      <c r="B218" s="293" t="str">
        <f>IF('proje ve personel bilgileri'!A112&lt;&gt;0,('proje ve personel bilgileri'!A112)," ")</f>
        <v xml:space="preserve"> </v>
      </c>
      <c r="C218" s="293" t="str">
        <f>IF('proje ve personel bilgileri'!A112&lt;&gt;0,('proje ve personel bilgileri'!B112)," ")</f>
        <v xml:space="preserve"> </v>
      </c>
      <c r="D218" s="24"/>
      <c r="E218" s="25"/>
      <c r="F218" s="25"/>
      <c r="G218" s="25"/>
      <c r="H218" s="25"/>
      <c r="I218" s="25"/>
      <c r="J218" s="26"/>
      <c r="K218" s="387" t="str">
        <f>IF(J218&lt;&gt;0,DAYS360(J218,'proje ve personel bilgileri'!$B$8)/30," ")</f>
        <v xml:space="preserve"> </v>
      </c>
      <c r="L218" s="387"/>
      <c r="M218" s="385" t="str">
        <f>IF('proje ve personel bilgileri'!A112&lt;&gt;0,('proje ve personel bilgileri'!$B$11)," ")</f>
        <v xml:space="preserve"> </v>
      </c>
      <c r="N218" s="385"/>
      <c r="O218" s="388">
        <f>IF('proje ve personel bilgileri'!$B$4=1512,(IF(E218&lt;&gt;0,2,IF(F218&lt;&gt;0,2,IF(G218&lt;&gt;0,IF(AND(J218&lt;&gt;0,K218&gt;=48),4,3),IF(H218&lt;&gt;0,IF(AND(J218&lt;&gt;0,K218&gt;=48),4,3),IF(I218&lt;&gt;0,7,0)))))),IF('proje ve personel bilgileri'!$B$4=1511,(IF(E218&lt;&gt;0,4,IF(F218&lt;&gt;0,5,IF(G218&lt;&gt;0,IF(AND(J218&lt;&gt;0,K218&gt;=48),12,8),IF(H218&lt;&gt;0,IF(AND(J218&lt;&gt;0,K218&gt;=48),12,8),IF(I218&lt;&gt;0,14,0)))))),(IF(E218&lt;&gt;0,3,IF(F218&lt;&gt;0,4,IF(G218&lt;&gt;0,IF(AND(J218&lt;&gt;0,K218&gt;=48),10,6),IF(H218&lt;&gt;0,IF(AND(J218&lt;&gt;0,K218&gt;=48),10,6),IF(I218&lt;&gt;0,12,0))))))))</f>
        <v>0</v>
      </c>
      <c r="P218" s="389"/>
      <c r="Q218" s="385" t="str">
        <f>IF('proje ve personel bilgileri'!A112&lt;&gt;0,(M218*O218)," ")</f>
        <v xml:space="preserve"> </v>
      </c>
      <c r="R218" s="385"/>
      <c r="S218" s="385" t="str">
        <f>IF('proje ve personel bilgileri'!A112&lt;&gt;0,G011B!S227," ")</f>
        <v xml:space="preserve"> </v>
      </c>
      <c r="T218" s="378"/>
      <c r="U218" s="385" t="str">
        <f>IF('proje ve personel bilgileri'!A112&lt;&gt;0,MIN(Q218,S218)," ")</f>
        <v xml:space="preserve"> </v>
      </c>
      <c r="V218" s="386"/>
    </row>
    <row r="219" spans="1:22" ht="15.75" customHeight="1" x14ac:dyDescent="0.25">
      <c r="A219" s="23">
        <v>100</v>
      </c>
      <c r="B219" s="293" t="str">
        <f>IF('proje ve personel bilgileri'!A113&lt;&gt;0,('proje ve personel bilgileri'!A113)," ")</f>
        <v xml:space="preserve"> </v>
      </c>
      <c r="C219" s="293" t="str">
        <f>IF('proje ve personel bilgileri'!A113&lt;&gt;0,('proje ve personel bilgileri'!B113)," ")</f>
        <v xml:space="preserve"> </v>
      </c>
      <c r="D219" s="24"/>
      <c r="E219" s="25"/>
      <c r="F219" s="25"/>
      <c r="G219" s="25"/>
      <c r="H219" s="25"/>
      <c r="I219" s="25"/>
      <c r="J219" s="26"/>
      <c r="K219" s="387" t="str">
        <f>IF(J219&lt;&gt;0,DAYS360(J219,'proje ve personel bilgileri'!$B$8)/30," ")</f>
        <v xml:space="preserve"> </v>
      </c>
      <c r="L219" s="387"/>
      <c r="M219" s="385" t="str">
        <f>IF('proje ve personel bilgileri'!A113&lt;&gt;0,('proje ve personel bilgileri'!$B$11)," ")</f>
        <v xml:space="preserve"> </v>
      </c>
      <c r="N219" s="385"/>
      <c r="O219" s="388">
        <f>IF('proje ve personel bilgileri'!$B$4=1512,(IF(E219&lt;&gt;0,2,IF(F219&lt;&gt;0,2,IF(G219&lt;&gt;0,IF(AND(J219&lt;&gt;0,K219&gt;=48),4,3),IF(H219&lt;&gt;0,IF(AND(J219&lt;&gt;0,K219&gt;=48),4,3),IF(I219&lt;&gt;0,7,0)))))),IF('proje ve personel bilgileri'!$B$4=1511,(IF(E219&lt;&gt;0,4,IF(F219&lt;&gt;0,5,IF(G219&lt;&gt;0,IF(AND(J219&lt;&gt;0,K219&gt;=48),12,8),IF(H219&lt;&gt;0,IF(AND(J219&lt;&gt;0,K219&gt;=48),12,8),IF(I219&lt;&gt;0,14,0)))))),(IF(E219&lt;&gt;0,3,IF(F219&lt;&gt;0,4,IF(G219&lt;&gt;0,IF(AND(J219&lt;&gt;0,K219&gt;=48),10,6),IF(H219&lt;&gt;0,IF(AND(J219&lt;&gt;0,K219&gt;=48),10,6),IF(I219&lt;&gt;0,12,0))))))))</f>
        <v>0</v>
      </c>
      <c r="P219" s="389"/>
      <c r="Q219" s="385" t="str">
        <f>IF('proje ve personel bilgileri'!A113&lt;&gt;0,(M219*O219)," ")</f>
        <v xml:space="preserve"> </v>
      </c>
      <c r="R219" s="385"/>
      <c r="S219" s="385" t="str">
        <f>IF('proje ve personel bilgileri'!A113&lt;&gt;0,G011B!S228," ")</f>
        <v xml:space="preserve"> </v>
      </c>
      <c r="T219" s="378"/>
      <c r="U219" s="385" t="str">
        <f>IF('proje ve personel bilgileri'!A113&lt;&gt;0,MIN(Q219,S219)," ")</f>
        <v xml:space="preserve"> </v>
      </c>
      <c r="V219" s="386"/>
    </row>
    <row r="220" spans="1:22" ht="15.75" customHeight="1" x14ac:dyDescent="0.25">
      <c r="A220" s="19">
        <v>101</v>
      </c>
      <c r="B220" s="293" t="str">
        <f>IF('proje ve personel bilgileri'!A114&lt;&gt;0,('proje ve personel bilgileri'!A114)," ")</f>
        <v xml:space="preserve"> </v>
      </c>
      <c r="C220" s="293" t="str">
        <f>IF('proje ve personel bilgileri'!A114&lt;&gt;0,('proje ve personel bilgileri'!B114)," ")</f>
        <v xml:space="preserve"> </v>
      </c>
      <c r="D220" s="24"/>
      <c r="E220" s="25"/>
      <c r="F220" s="25"/>
      <c r="G220" s="25"/>
      <c r="H220" s="25"/>
      <c r="I220" s="25"/>
      <c r="J220" s="26"/>
      <c r="K220" s="387" t="str">
        <f>IF(J220&lt;&gt;0,DAYS360(J220,'proje ve personel bilgileri'!$B$8)/30," ")</f>
        <v xml:space="preserve"> </v>
      </c>
      <c r="L220" s="387"/>
      <c r="M220" s="385" t="str">
        <f>IF('proje ve personel bilgileri'!A114&lt;&gt;0,('proje ve personel bilgileri'!$B$11)," ")</f>
        <v xml:space="preserve"> </v>
      </c>
      <c r="N220" s="385"/>
      <c r="O220" s="388">
        <f>IF('proje ve personel bilgileri'!$B$4=1512,(IF(E220&lt;&gt;0,2,IF(F220&lt;&gt;0,2,IF(G220&lt;&gt;0,IF(AND(J220&lt;&gt;0,K220&gt;=48),4,3),IF(H220&lt;&gt;0,IF(AND(J220&lt;&gt;0,K220&gt;=48),4,3),IF(I220&lt;&gt;0,7,0)))))),IF('proje ve personel bilgileri'!$B$4=1511,(IF(E220&lt;&gt;0,4,IF(F220&lt;&gt;0,5,IF(G220&lt;&gt;0,IF(AND(J220&lt;&gt;0,K220&gt;=48),12,8),IF(H220&lt;&gt;0,IF(AND(J220&lt;&gt;0,K220&gt;=48),12,8),IF(I220&lt;&gt;0,14,0)))))),(IF(E220&lt;&gt;0,3,IF(F220&lt;&gt;0,4,IF(G220&lt;&gt;0,IF(AND(J220&lt;&gt;0,K220&gt;=48),10,6),IF(H220&lt;&gt;0,IF(AND(J220&lt;&gt;0,K220&gt;=48),10,6),IF(I220&lt;&gt;0,12,0))))))))</f>
        <v>0</v>
      </c>
      <c r="P220" s="389"/>
      <c r="Q220" s="385" t="str">
        <f>IF('proje ve personel bilgileri'!A114&lt;&gt;0,(M220*O220)," ")</f>
        <v xml:space="preserve"> </v>
      </c>
      <c r="R220" s="385"/>
      <c r="S220" s="385" t="str">
        <f>IF('proje ve personel bilgileri'!A114&lt;&gt;0,G011B!S229," ")</f>
        <v xml:space="preserve"> </v>
      </c>
      <c r="T220" s="378"/>
      <c r="U220" s="385" t="str">
        <f>IF('proje ve personel bilgileri'!A114&lt;&gt;0,MIN(Q220,S220)," ")</f>
        <v xml:space="preserve"> </v>
      </c>
      <c r="V220" s="386"/>
    </row>
    <row r="221" spans="1:22" ht="15.75" customHeight="1" x14ac:dyDescent="0.25">
      <c r="A221" s="23">
        <v>102</v>
      </c>
      <c r="B221" s="293" t="str">
        <f>IF('proje ve personel bilgileri'!A115&lt;&gt;0,('proje ve personel bilgileri'!A115)," ")</f>
        <v xml:space="preserve"> </v>
      </c>
      <c r="C221" s="293" t="str">
        <f>IF('proje ve personel bilgileri'!A115&lt;&gt;0,('proje ve personel bilgileri'!B115)," ")</f>
        <v xml:space="preserve"> </v>
      </c>
      <c r="D221" s="24"/>
      <c r="E221" s="25"/>
      <c r="F221" s="25"/>
      <c r="G221" s="25"/>
      <c r="H221" s="25"/>
      <c r="I221" s="25"/>
      <c r="J221" s="26"/>
      <c r="K221" s="387" t="str">
        <f>IF(J221&lt;&gt;0,DAYS360(J221,'proje ve personel bilgileri'!$B$8)/30," ")</f>
        <v xml:space="preserve"> </v>
      </c>
      <c r="L221" s="387"/>
      <c r="M221" s="385" t="str">
        <f>IF('proje ve personel bilgileri'!A115&lt;&gt;0,('proje ve personel bilgileri'!$B$11)," ")</f>
        <v xml:space="preserve"> </v>
      </c>
      <c r="N221" s="385"/>
      <c r="O221" s="388">
        <f>IF('proje ve personel bilgileri'!$B$4=1512,(IF(E221&lt;&gt;0,2,IF(F221&lt;&gt;0,2,IF(G221&lt;&gt;0,IF(AND(J221&lt;&gt;0,K221&gt;=48),4,3),IF(H221&lt;&gt;0,IF(AND(J221&lt;&gt;0,K221&gt;=48),4,3),IF(I221&lt;&gt;0,7,0)))))),IF('proje ve personel bilgileri'!$B$4=1511,(IF(E221&lt;&gt;0,4,IF(F221&lt;&gt;0,5,IF(G221&lt;&gt;0,IF(AND(J221&lt;&gt;0,K221&gt;=48),12,8),IF(H221&lt;&gt;0,IF(AND(J221&lt;&gt;0,K221&gt;=48),12,8),IF(I221&lt;&gt;0,14,0)))))),(IF(E221&lt;&gt;0,3,IF(F221&lt;&gt;0,4,IF(G221&lt;&gt;0,IF(AND(J221&lt;&gt;0,K221&gt;=48),10,6),IF(H221&lt;&gt;0,IF(AND(J221&lt;&gt;0,K221&gt;=48),10,6),IF(I221&lt;&gt;0,12,0))))))))</f>
        <v>0</v>
      </c>
      <c r="P221" s="389"/>
      <c r="Q221" s="385" t="str">
        <f>IF('proje ve personel bilgileri'!A115&lt;&gt;0,(M221*O221)," ")</f>
        <v xml:space="preserve"> </v>
      </c>
      <c r="R221" s="385"/>
      <c r="S221" s="385" t="str">
        <f>IF('proje ve personel bilgileri'!A115&lt;&gt;0,G011B!S230," ")</f>
        <v xml:space="preserve"> </v>
      </c>
      <c r="T221" s="378"/>
      <c r="U221" s="385" t="str">
        <f>IF('proje ve personel bilgileri'!A115&lt;&gt;0,MIN(Q221,S221)," ")</f>
        <v xml:space="preserve"> </v>
      </c>
      <c r="V221" s="386"/>
    </row>
    <row r="222" spans="1:22" ht="15.75" customHeight="1" x14ac:dyDescent="0.25">
      <c r="A222" s="19">
        <v>103</v>
      </c>
      <c r="B222" s="293" t="str">
        <f>IF('proje ve personel bilgileri'!A116&lt;&gt;0,('proje ve personel bilgileri'!A116)," ")</f>
        <v xml:space="preserve"> </v>
      </c>
      <c r="C222" s="293" t="str">
        <f>IF('proje ve personel bilgileri'!A116&lt;&gt;0,('proje ve personel bilgileri'!B116)," ")</f>
        <v xml:space="preserve"> </v>
      </c>
      <c r="D222" s="24"/>
      <c r="E222" s="25"/>
      <c r="F222" s="25"/>
      <c r="G222" s="25"/>
      <c r="H222" s="25"/>
      <c r="I222" s="25"/>
      <c r="J222" s="26"/>
      <c r="K222" s="387" t="str">
        <f>IF(J222&lt;&gt;0,DAYS360(J222,'proje ve personel bilgileri'!$B$8)/30," ")</f>
        <v xml:space="preserve"> </v>
      </c>
      <c r="L222" s="387"/>
      <c r="M222" s="385" t="str">
        <f>IF('proje ve personel bilgileri'!A116&lt;&gt;0,('proje ve personel bilgileri'!$B$11)," ")</f>
        <v xml:space="preserve"> </v>
      </c>
      <c r="N222" s="385"/>
      <c r="O222" s="388">
        <f>IF('proje ve personel bilgileri'!$B$4=1512,(IF(E222&lt;&gt;0,2,IF(F222&lt;&gt;0,2,IF(G222&lt;&gt;0,IF(AND(J222&lt;&gt;0,K222&gt;=48),4,3),IF(H222&lt;&gt;0,IF(AND(J222&lt;&gt;0,K222&gt;=48),4,3),IF(I222&lt;&gt;0,7,0)))))),IF('proje ve personel bilgileri'!$B$4=1511,(IF(E222&lt;&gt;0,4,IF(F222&lt;&gt;0,5,IF(G222&lt;&gt;0,IF(AND(J222&lt;&gt;0,K222&gt;=48),12,8),IF(H222&lt;&gt;0,IF(AND(J222&lt;&gt;0,K222&gt;=48),12,8),IF(I222&lt;&gt;0,14,0)))))),(IF(E222&lt;&gt;0,3,IF(F222&lt;&gt;0,4,IF(G222&lt;&gt;0,IF(AND(J222&lt;&gt;0,K222&gt;=48),10,6),IF(H222&lt;&gt;0,IF(AND(J222&lt;&gt;0,K222&gt;=48),10,6),IF(I222&lt;&gt;0,12,0))))))))</f>
        <v>0</v>
      </c>
      <c r="P222" s="389"/>
      <c r="Q222" s="385" t="str">
        <f>IF('proje ve personel bilgileri'!A116&lt;&gt;0,(M222*O222)," ")</f>
        <v xml:space="preserve"> </v>
      </c>
      <c r="R222" s="385"/>
      <c r="S222" s="385" t="str">
        <f>IF('proje ve personel bilgileri'!A116&lt;&gt;0,G011B!S231," ")</f>
        <v xml:space="preserve"> </v>
      </c>
      <c r="T222" s="378"/>
      <c r="U222" s="385" t="str">
        <f>IF('proje ve personel bilgileri'!A116&lt;&gt;0,MIN(Q222,S222)," ")</f>
        <v xml:space="preserve"> </v>
      </c>
      <c r="V222" s="386"/>
    </row>
    <row r="223" spans="1:22" ht="15.75" customHeight="1" x14ac:dyDescent="0.25">
      <c r="A223" s="23">
        <v>104</v>
      </c>
      <c r="B223" s="293" t="str">
        <f>IF('proje ve personel bilgileri'!A117&lt;&gt;0,('proje ve personel bilgileri'!A117)," ")</f>
        <v xml:space="preserve"> </v>
      </c>
      <c r="C223" s="293" t="str">
        <f>IF('proje ve personel bilgileri'!A117&lt;&gt;0,('proje ve personel bilgileri'!B117)," ")</f>
        <v xml:space="preserve"> </v>
      </c>
      <c r="D223" s="24"/>
      <c r="E223" s="25"/>
      <c r="F223" s="25"/>
      <c r="G223" s="25"/>
      <c r="H223" s="25"/>
      <c r="I223" s="25"/>
      <c r="J223" s="26"/>
      <c r="K223" s="387" t="str">
        <f>IF(J223&lt;&gt;0,DAYS360(J223,'proje ve personel bilgileri'!$B$8)/30," ")</f>
        <v xml:space="preserve"> </v>
      </c>
      <c r="L223" s="387"/>
      <c r="M223" s="385" t="str">
        <f>IF('proje ve personel bilgileri'!A117&lt;&gt;0,('proje ve personel bilgileri'!$B$11)," ")</f>
        <v xml:space="preserve"> </v>
      </c>
      <c r="N223" s="385"/>
      <c r="O223" s="388">
        <f>IF('proje ve personel bilgileri'!$B$4=1512,(IF(E223&lt;&gt;0,2,IF(F223&lt;&gt;0,2,IF(G223&lt;&gt;0,IF(AND(J223&lt;&gt;0,K223&gt;=48),4,3),IF(H223&lt;&gt;0,IF(AND(J223&lt;&gt;0,K223&gt;=48),4,3),IF(I223&lt;&gt;0,7,0)))))),IF('proje ve personel bilgileri'!$B$4=1511,(IF(E223&lt;&gt;0,4,IF(F223&lt;&gt;0,5,IF(G223&lt;&gt;0,IF(AND(J223&lt;&gt;0,K223&gt;=48),12,8),IF(H223&lt;&gt;0,IF(AND(J223&lt;&gt;0,K223&gt;=48),12,8),IF(I223&lt;&gt;0,14,0)))))),(IF(E223&lt;&gt;0,3,IF(F223&lt;&gt;0,4,IF(G223&lt;&gt;0,IF(AND(J223&lt;&gt;0,K223&gt;=48),10,6),IF(H223&lt;&gt;0,IF(AND(J223&lt;&gt;0,K223&gt;=48),10,6),IF(I223&lt;&gt;0,12,0))))))))</f>
        <v>0</v>
      </c>
      <c r="P223" s="389"/>
      <c r="Q223" s="385" t="str">
        <f>IF('proje ve personel bilgileri'!A117&lt;&gt;0,(M223*O223)," ")</f>
        <v xml:space="preserve"> </v>
      </c>
      <c r="R223" s="385"/>
      <c r="S223" s="385" t="str">
        <f>IF('proje ve personel bilgileri'!A117&lt;&gt;0,G011B!S232," ")</f>
        <v xml:space="preserve"> </v>
      </c>
      <c r="T223" s="378"/>
      <c r="U223" s="385" t="str">
        <f>IF('proje ve personel bilgileri'!A117&lt;&gt;0,MIN(Q223,S223)," ")</f>
        <v xml:space="preserve"> </v>
      </c>
      <c r="V223" s="386"/>
    </row>
    <row r="224" spans="1:22" ht="15.75" customHeight="1" x14ac:dyDescent="0.25">
      <c r="A224" s="19">
        <v>105</v>
      </c>
      <c r="B224" s="293" t="str">
        <f>IF('proje ve personel bilgileri'!A118&lt;&gt;0,('proje ve personel bilgileri'!A118)," ")</f>
        <v xml:space="preserve"> </v>
      </c>
      <c r="C224" s="293" t="str">
        <f>IF('proje ve personel bilgileri'!A118&lt;&gt;0,('proje ve personel bilgileri'!B118)," ")</f>
        <v xml:space="preserve"> </v>
      </c>
      <c r="D224" s="24"/>
      <c r="E224" s="25"/>
      <c r="F224" s="25"/>
      <c r="G224" s="25"/>
      <c r="H224" s="25"/>
      <c r="I224" s="25"/>
      <c r="J224" s="26"/>
      <c r="K224" s="387" t="str">
        <f>IF(J224&lt;&gt;0,DAYS360(J224,'proje ve personel bilgileri'!$B$8)/30," ")</f>
        <v xml:space="preserve"> </v>
      </c>
      <c r="L224" s="387"/>
      <c r="M224" s="385" t="str">
        <f>IF('proje ve personel bilgileri'!A118&lt;&gt;0,('proje ve personel bilgileri'!$B$11)," ")</f>
        <v xml:space="preserve"> </v>
      </c>
      <c r="N224" s="385"/>
      <c r="O224" s="388">
        <f>IF('proje ve personel bilgileri'!$B$4=1512,(IF(E224&lt;&gt;0,2,IF(F224&lt;&gt;0,2,IF(G224&lt;&gt;0,IF(AND(J224&lt;&gt;0,K224&gt;=48),4,3),IF(H224&lt;&gt;0,IF(AND(J224&lt;&gt;0,K224&gt;=48),4,3),IF(I224&lt;&gt;0,7,0)))))),IF('proje ve personel bilgileri'!$B$4=1511,(IF(E224&lt;&gt;0,4,IF(F224&lt;&gt;0,5,IF(G224&lt;&gt;0,IF(AND(J224&lt;&gt;0,K224&gt;=48),12,8),IF(H224&lt;&gt;0,IF(AND(J224&lt;&gt;0,K224&gt;=48),12,8),IF(I224&lt;&gt;0,14,0)))))),(IF(E224&lt;&gt;0,3,IF(F224&lt;&gt;0,4,IF(G224&lt;&gt;0,IF(AND(J224&lt;&gt;0,K224&gt;=48),10,6),IF(H224&lt;&gt;0,IF(AND(J224&lt;&gt;0,K224&gt;=48),10,6),IF(I224&lt;&gt;0,12,0))))))))</f>
        <v>0</v>
      </c>
      <c r="P224" s="389"/>
      <c r="Q224" s="385" t="str">
        <f>IF('proje ve personel bilgileri'!A118&lt;&gt;0,(M224*O224)," ")</f>
        <v xml:space="preserve"> </v>
      </c>
      <c r="R224" s="385"/>
      <c r="S224" s="385" t="str">
        <f>IF('proje ve personel bilgileri'!A118&lt;&gt;0,G011B!S233," ")</f>
        <v xml:space="preserve"> </v>
      </c>
      <c r="T224" s="378"/>
      <c r="U224" s="385" t="str">
        <f>IF('proje ve personel bilgileri'!A118&lt;&gt;0,MIN(Q224,S224)," ")</f>
        <v xml:space="preserve"> </v>
      </c>
      <c r="V224" s="386"/>
    </row>
    <row r="225" spans="1:22" ht="15.75" customHeight="1" x14ac:dyDescent="0.25">
      <c r="A225" s="23">
        <v>106</v>
      </c>
      <c r="B225" s="293" t="str">
        <f>IF('proje ve personel bilgileri'!A119&lt;&gt;0,('proje ve personel bilgileri'!A119)," ")</f>
        <v xml:space="preserve"> </v>
      </c>
      <c r="C225" s="293" t="str">
        <f>IF('proje ve personel bilgileri'!A119&lt;&gt;0,('proje ve personel bilgileri'!B119)," ")</f>
        <v xml:space="preserve"> </v>
      </c>
      <c r="D225" s="24"/>
      <c r="E225" s="25"/>
      <c r="F225" s="25"/>
      <c r="G225" s="25"/>
      <c r="H225" s="25"/>
      <c r="I225" s="25"/>
      <c r="J225" s="26"/>
      <c r="K225" s="387" t="str">
        <f>IF(J225&lt;&gt;0,DAYS360(J225,'proje ve personel bilgileri'!$B$8)/30," ")</f>
        <v xml:space="preserve"> </v>
      </c>
      <c r="L225" s="387"/>
      <c r="M225" s="385" t="str">
        <f>IF('proje ve personel bilgileri'!A119&lt;&gt;0,('proje ve personel bilgileri'!$B$11)," ")</f>
        <v xml:space="preserve"> </v>
      </c>
      <c r="N225" s="385"/>
      <c r="O225" s="388">
        <f>IF('proje ve personel bilgileri'!$B$4=1512,(IF(E225&lt;&gt;0,2,IF(F225&lt;&gt;0,2,IF(G225&lt;&gt;0,IF(AND(J225&lt;&gt;0,K225&gt;=48),4,3),IF(H225&lt;&gt;0,IF(AND(J225&lt;&gt;0,K225&gt;=48),4,3),IF(I225&lt;&gt;0,7,0)))))),IF('proje ve personel bilgileri'!$B$4=1511,(IF(E225&lt;&gt;0,4,IF(F225&lt;&gt;0,5,IF(G225&lt;&gt;0,IF(AND(J225&lt;&gt;0,K225&gt;=48),12,8),IF(H225&lt;&gt;0,IF(AND(J225&lt;&gt;0,K225&gt;=48),12,8),IF(I225&lt;&gt;0,14,0)))))),(IF(E225&lt;&gt;0,3,IF(F225&lt;&gt;0,4,IF(G225&lt;&gt;0,IF(AND(J225&lt;&gt;0,K225&gt;=48),10,6),IF(H225&lt;&gt;0,IF(AND(J225&lt;&gt;0,K225&gt;=48),10,6),IF(I225&lt;&gt;0,12,0))))))))</f>
        <v>0</v>
      </c>
      <c r="P225" s="389"/>
      <c r="Q225" s="385" t="str">
        <f>IF('proje ve personel bilgileri'!A119&lt;&gt;0,(M225*O225)," ")</f>
        <v xml:space="preserve"> </v>
      </c>
      <c r="R225" s="385"/>
      <c r="S225" s="385" t="str">
        <f>IF('proje ve personel bilgileri'!A119&lt;&gt;0,G011B!S234," ")</f>
        <v xml:space="preserve"> </v>
      </c>
      <c r="T225" s="378"/>
      <c r="U225" s="385" t="str">
        <f>IF('proje ve personel bilgileri'!A119&lt;&gt;0,MIN(Q225,S225)," ")</f>
        <v xml:space="preserve"> </v>
      </c>
      <c r="V225" s="386"/>
    </row>
    <row r="226" spans="1:22" ht="15.75" customHeight="1" x14ac:dyDescent="0.25">
      <c r="A226" s="19">
        <v>107</v>
      </c>
      <c r="B226" s="293" t="str">
        <f>IF('proje ve personel bilgileri'!A120&lt;&gt;0,('proje ve personel bilgileri'!A120)," ")</f>
        <v xml:space="preserve"> </v>
      </c>
      <c r="C226" s="293" t="str">
        <f>IF('proje ve personel bilgileri'!A120&lt;&gt;0,('proje ve personel bilgileri'!B120)," ")</f>
        <v xml:space="preserve"> </v>
      </c>
      <c r="D226" s="24"/>
      <c r="E226" s="25"/>
      <c r="F226" s="25"/>
      <c r="G226" s="25"/>
      <c r="H226" s="25"/>
      <c r="I226" s="25"/>
      <c r="J226" s="26"/>
      <c r="K226" s="387" t="str">
        <f>IF(J226&lt;&gt;0,DAYS360(J226,'proje ve personel bilgileri'!$B$8)/30," ")</f>
        <v xml:space="preserve"> </v>
      </c>
      <c r="L226" s="387"/>
      <c r="M226" s="385" t="str">
        <f>IF('proje ve personel bilgileri'!A120&lt;&gt;0,('proje ve personel bilgileri'!$B$11)," ")</f>
        <v xml:space="preserve"> </v>
      </c>
      <c r="N226" s="385"/>
      <c r="O226" s="388">
        <f>IF('proje ve personel bilgileri'!$B$4=1512,(IF(E226&lt;&gt;0,2,IF(F226&lt;&gt;0,2,IF(G226&lt;&gt;0,IF(AND(J226&lt;&gt;0,K226&gt;=48),4,3),IF(H226&lt;&gt;0,IF(AND(J226&lt;&gt;0,K226&gt;=48),4,3),IF(I226&lt;&gt;0,7,0)))))),IF('proje ve personel bilgileri'!$B$4=1511,(IF(E226&lt;&gt;0,4,IF(F226&lt;&gt;0,5,IF(G226&lt;&gt;0,IF(AND(J226&lt;&gt;0,K226&gt;=48),12,8),IF(H226&lt;&gt;0,IF(AND(J226&lt;&gt;0,K226&gt;=48),12,8),IF(I226&lt;&gt;0,14,0)))))),(IF(E226&lt;&gt;0,3,IF(F226&lt;&gt;0,4,IF(G226&lt;&gt;0,IF(AND(J226&lt;&gt;0,K226&gt;=48),10,6),IF(H226&lt;&gt;0,IF(AND(J226&lt;&gt;0,K226&gt;=48),10,6),IF(I226&lt;&gt;0,12,0))))))))</f>
        <v>0</v>
      </c>
      <c r="P226" s="389"/>
      <c r="Q226" s="385" t="str">
        <f>IF('proje ve personel bilgileri'!A120&lt;&gt;0,(M226*O226)," ")</f>
        <v xml:space="preserve"> </v>
      </c>
      <c r="R226" s="385"/>
      <c r="S226" s="385" t="str">
        <f>IF('proje ve personel bilgileri'!A120&lt;&gt;0,G011B!S235," ")</f>
        <v xml:space="preserve"> </v>
      </c>
      <c r="T226" s="378"/>
      <c r="U226" s="385" t="str">
        <f>IF('proje ve personel bilgileri'!A120&lt;&gt;0,MIN(Q226,S226)," ")</f>
        <v xml:space="preserve"> </v>
      </c>
      <c r="V226" s="386"/>
    </row>
    <row r="227" spans="1:22" ht="15.75" customHeight="1" x14ac:dyDescent="0.25">
      <c r="A227" s="23">
        <v>108</v>
      </c>
      <c r="B227" s="293" t="str">
        <f>IF('proje ve personel bilgileri'!A121&lt;&gt;0,('proje ve personel bilgileri'!A121)," ")</f>
        <v xml:space="preserve"> </v>
      </c>
      <c r="C227" s="293" t="str">
        <f>IF('proje ve personel bilgileri'!A121&lt;&gt;0,('proje ve personel bilgileri'!B121)," ")</f>
        <v xml:space="preserve"> </v>
      </c>
      <c r="D227" s="28"/>
      <c r="E227" s="29"/>
      <c r="F227" s="29"/>
      <c r="G227" s="29"/>
      <c r="H227" s="29"/>
      <c r="I227" s="29"/>
      <c r="J227" s="30"/>
      <c r="K227" s="387" t="str">
        <f>IF(J227&lt;&gt;0,DAYS360(J227,'proje ve personel bilgileri'!$B$8)/30," ")</f>
        <v xml:space="preserve"> </v>
      </c>
      <c r="L227" s="387"/>
      <c r="M227" s="385" t="str">
        <f>IF('proje ve personel bilgileri'!A121&lt;&gt;0,('proje ve personel bilgileri'!$B$11)," ")</f>
        <v xml:space="preserve"> </v>
      </c>
      <c r="N227" s="385"/>
      <c r="O227" s="388">
        <f>IF('proje ve personel bilgileri'!$B$4=1512,(IF(E227&lt;&gt;0,2,IF(F227&lt;&gt;0,2,IF(G227&lt;&gt;0,IF(AND(J227&lt;&gt;0,K227&gt;=48),4,3),IF(H227&lt;&gt;0,IF(AND(J227&lt;&gt;0,K227&gt;=48),4,3),IF(I227&lt;&gt;0,7,0)))))),IF('proje ve personel bilgileri'!$B$4=1511,(IF(E227&lt;&gt;0,4,IF(F227&lt;&gt;0,5,IF(G227&lt;&gt;0,IF(AND(J227&lt;&gt;0,K227&gt;=48),12,8),IF(H227&lt;&gt;0,IF(AND(J227&lt;&gt;0,K227&gt;=48),12,8),IF(I227&lt;&gt;0,14,0)))))),(IF(E227&lt;&gt;0,3,IF(F227&lt;&gt;0,4,IF(G227&lt;&gt;0,IF(AND(J227&lt;&gt;0,K227&gt;=48),10,6),IF(H227&lt;&gt;0,IF(AND(J227&lt;&gt;0,K227&gt;=48),10,6),IF(I227&lt;&gt;0,12,0))))))))</f>
        <v>0</v>
      </c>
      <c r="P227" s="389"/>
      <c r="Q227" s="385" t="str">
        <f>IF('proje ve personel bilgileri'!A121&lt;&gt;0,(M227*O227)," ")</f>
        <v xml:space="preserve"> </v>
      </c>
      <c r="R227" s="385"/>
      <c r="S227" s="385" t="str">
        <f>IF('proje ve personel bilgileri'!A121&lt;&gt;0,G011B!S236," ")</f>
        <v xml:space="preserve"> </v>
      </c>
      <c r="T227" s="378"/>
      <c r="U227" s="385" t="str">
        <f>IF('proje ve personel bilgileri'!A121&lt;&gt;0,MIN(Q227,S227)," ")</f>
        <v xml:space="preserve"> </v>
      </c>
      <c r="V227" s="386"/>
    </row>
    <row r="228" spans="1:22" ht="15" customHeight="1" x14ac:dyDescent="0.25">
      <c r="A228" s="290" t="s">
        <v>152</v>
      </c>
    </row>
    <row r="229" spans="1:22" ht="15" customHeight="1" x14ac:dyDescent="0.25">
      <c r="A229" s="390" t="s">
        <v>153</v>
      </c>
      <c r="B229" s="390"/>
      <c r="C229" s="390"/>
      <c r="D229" s="390"/>
      <c r="E229" s="390"/>
      <c r="F229" s="390"/>
      <c r="G229" s="390"/>
      <c r="H229" s="390"/>
      <c r="I229" s="390"/>
      <c r="J229" s="390"/>
      <c r="K229" s="390"/>
      <c r="L229" s="390"/>
      <c r="M229" s="390"/>
      <c r="N229" s="390"/>
      <c r="O229" s="390"/>
      <c r="P229" s="390"/>
      <c r="Q229" s="390"/>
      <c r="R229" s="390"/>
      <c r="S229" s="390"/>
      <c r="T229" s="390"/>
      <c r="U229" s="390"/>
      <c r="V229" s="390"/>
    </row>
    <row r="230" spans="1:22" ht="15" customHeight="1" x14ac:dyDescent="0.25">
      <c r="A230" s="391" t="s">
        <v>154</v>
      </c>
      <c r="B230" s="391"/>
      <c r="C230" s="391"/>
      <c r="D230" s="391"/>
      <c r="E230" s="391"/>
      <c r="F230" s="391"/>
      <c r="G230" s="391"/>
      <c r="H230" s="391"/>
      <c r="I230" s="391"/>
      <c r="J230" s="391"/>
      <c r="K230" s="391"/>
      <c r="L230" s="391"/>
      <c r="M230" s="391"/>
      <c r="N230" s="391"/>
      <c r="O230" s="391"/>
      <c r="P230" s="391"/>
      <c r="Q230" s="391"/>
      <c r="R230" s="391"/>
      <c r="S230" s="391"/>
      <c r="T230" s="391"/>
      <c r="U230" s="391"/>
      <c r="V230" s="391"/>
    </row>
    <row r="231" spans="1:22" ht="24" customHeight="1" x14ac:dyDescent="0.25">
      <c r="A231" s="289"/>
    </row>
    <row r="232" spans="1:22" ht="15" customHeight="1" x14ac:dyDescent="0.25">
      <c r="A232" s="381" t="s">
        <v>155</v>
      </c>
      <c r="B232" s="381"/>
      <c r="C232" s="381"/>
      <c r="D232" s="381"/>
      <c r="E232" s="381"/>
      <c r="F232" s="381"/>
      <c r="G232" s="381"/>
      <c r="H232" s="381"/>
      <c r="I232" s="381"/>
      <c r="J232" s="381"/>
      <c r="K232" s="381"/>
      <c r="L232" s="381"/>
      <c r="M232" s="381"/>
      <c r="N232" s="381"/>
      <c r="O232" s="381"/>
      <c r="P232" s="381"/>
      <c r="Q232" s="381"/>
      <c r="R232" s="381"/>
      <c r="S232" s="381"/>
      <c r="T232" s="381"/>
      <c r="U232" s="381"/>
    </row>
    <row r="233" spans="1:22" ht="15" customHeight="1" x14ac:dyDescent="0.25">
      <c r="A233" s="380"/>
      <c r="B233" s="380"/>
      <c r="C233" s="380"/>
      <c r="D233" s="380"/>
      <c r="E233" s="380"/>
      <c r="F233" s="380"/>
      <c r="G233" s="380"/>
      <c r="H233" s="380"/>
      <c r="I233" s="380"/>
      <c r="J233" s="380"/>
      <c r="K233" s="380"/>
      <c r="L233" s="380"/>
      <c r="M233" s="380"/>
      <c r="N233" s="380"/>
      <c r="O233" s="380"/>
      <c r="P233" s="380"/>
      <c r="Q233" s="380"/>
      <c r="R233" s="380"/>
      <c r="S233" s="380"/>
      <c r="T233" s="380"/>
      <c r="U233" s="380"/>
    </row>
    <row r="238" spans="1:22" ht="15.75" customHeight="1" x14ac:dyDescent="0.25">
      <c r="A238" s="348" t="s">
        <v>128</v>
      </c>
      <c r="B238" s="348"/>
      <c r="C238" s="348"/>
      <c r="D238" s="348"/>
      <c r="E238" s="348"/>
      <c r="F238" s="348"/>
      <c r="G238" s="348"/>
      <c r="H238" s="348"/>
      <c r="I238" s="348"/>
      <c r="J238" s="348"/>
      <c r="K238" s="348"/>
      <c r="L238" s="348"/>
      <c r="M238" s="348"/>
      <c r="N238" s="348"/>
      <c r="O238" s="348"/>
      <c r="P238" s="348"/>
      <c r="Q238" s="348"/>
      <c r="R238" s="348"/>
      <c r="S238" s="348"/>
      <c r="T238" s="348"/>
      <c r="U238" s="348"/>
      <c r="V238" s="348"/>
    </row>
    <row r="239" spans="1:22" ht="15" customHeight="1" x14ac:dyDescent="0.25">
      <c r="A239" s="68"/>
      <c r="B239" s="68"/>
      <c r="C239" s="68"/>
      <c r="D239" s="68"/>
      <c r="E239" s="68"/>
      <c r="F239" s="68"/>
      <c r="G239" s="68"/>
      <c r="H239" s="68"/>
      <c r="I239" s="68"/>
      <c r="J239" s="69" t="str">
        <f>'proje ve personel bilgileri'!$B$7</f>
        <v>/</v>
      </c>
      <c r="K239" s="68" t="s">
        <v>109</v>
      </c>
      <c r="L239" s="68"/>
      <c r="M239" s="68"/>
      <c r="N239" s="68"/>
      <c r="O239" s="68"/>
      <c r="P239" s="68"/>
      <c r="Q239" s="68"/>
      <c r="R239" s="68"/>
      <c r="S239" s="68"/>
      <c r="T239" s="68"/>
      <c r="U239" s="68"/>
      <c r="V239" s="68"/>
    </row>
    <row r="240" spans="1:22" ht="18.75" customHeight="1" x14ac:dyDescent="0.25">
      <c r="U240" s="10" t="s">
        <v>129</v>
      </c>
    </row>
    <row r="241" spans="1:22" ht="15.75" customHeight="1" x14ac:dyDescent="0.25">
      <c r="A241" s="382" t="s">
        <v>130</v>
      </c>
      <c r="B241" s="383"/>
      <c r="C241" s="384"/>
      <c r="D241" s="392">
        <f>'proje ve personel bilgileri'!$B$2</f>
        <v>0</v>
      </c>
      <c r="E241" s="393"/>
      <c r="F241" s="393"/>
      <c r="G241" s="393"/>
      <c r="H241" s="393"/>
      <c r="I241" s="393"/>
      <c r="J241" s="393"/>
      <c r="K241" s="393"/>
      <c r="L241" s="393"/>
      <c r="M241" s="393"/>
      <c r="N241" s="393"/>
      <c r="O241" s="393"/>
      <c r="P241" s="393"/>
      <c r="Q241" s="393"/>
      <c r="R241" s="393"/>
      <c r="S241" s="393"/>
      <c r="T241" s="393"/>
      <c r="U241" s="393"/>
      <c r="V241" s="394"/>
    </row>
    <row r="242" spans="1:22" ht="15.75" customHeight="1" x14ac:dyDescent="0.25">
      <c r="A242" s="382" t="s">
        <v>131</v>
      </c>
      <c r="B242" s="383"/>
      <c r="C242" s="384"/>
      <c r="D242" s="392">
        <f>'proje ve personel bilgileri'!$B$3</f>
        <v>0</v>
      </c>
      <c r="E242" s="393"/>
      <c r="F242" s="393"/>
      <c r="G242" s="393"/>
      <c r="H242" s="393"/>
      <c r="I242" s="393"/>
      <c r="J242" s="393"/>
      <c r="K242" s="393"/>
      <c r="L242" s="393"/>
      <c r="M242" s="393"/>
      <c r="N242" s="393"/>
      <c r="O242" s="393"/>
      <c r="P242" s="393"/>
      <c r="Q242" s="393"/>
      <c r="R242" s="393"/>
      <c r="S242" s="393"/>
      <c r="T242" s="393"/>
      <c r="U242" s="393"/>
      <c r="V242" s="394"/>
    </row>
    <row r="243" spans="1:22" ht="15" customHeight="1" x14ac:dyDescent="0.25">
      <c r="A243" s="415" t="s">
        <v>132</v>
      </c>
      <c r="B243" s="416"/>
      <c r="C243" s="417"/>
      <c r="D243" s="421"/>
      <c r="E243" s="403"/>
      <c r="F243" s="403"/>
      <c r="G243" s="403"/>
      <c r="H243" s="403"/>
      <c r="I243" s="403"/>
      <c r="J243" s="403"/>
      <c r="K243" s="403"/>
      <c r="L243" s="403"/>
      <c r="M243" s="403"/>
      <c r="N243" s="403"/>
      <c r="O243" s="403"/>
      <c r="P243" s="403"/>
      <c r="Q243" s="403"/>
      <c r="R243" s="403"/>
      <c r="S243" s="403"/>
      <c r="T243" s="403"/>
      <c r="U243" s="403"/>
      <c r="V243" s="423"/>
    </row>
    <row r="244" spans="1:22" ht="15.75" customHeight="1" x14ac:dyDescent="0.25">
      <c r="A244" s="418"/>
      <c r="B244" s="419"/>
      <c r="C244" s="420"/>
      <c r="D244" s="422"/>
      <c r="E244" s="404"/>
      <c r="F244" s="404"/>
      <c r="G244" s="404"/>
      <c r="H244" s="404"/>
      <c r="I244" s="404"/>
      <c r="J244" s="404"/>
      <c r="K244" s="404"/>
      <c r="L244" s="404"/>
      <c r="M244" s="404"/>
      <c r="N244" s="404"/>
      <c r="O244" s="404"/>
      <c r="P244" s="404"/>
      <c r="Q244" s="404"/>
      <c r="R244" s="404"/>
      <c r="S244" s="404"/>
      <c r="T244" s="404"/>
      <c r="U244" s="404"/>
      <c r="V244" s="424"/>
    </row>
    <row r="245" spans="1:22" ht="15.75" customHeight="1" x14ac:dyDescent="0.25">
      <c r="A245" s="382" t="s">
        <v>133</v>
      </c>
      <c r="B245" s="383"/>
      <c r="C245" s="384"/>
      <c r="D245" s="307">
        <f>'proje ve personel bilgileri'!B8</f>
        <v>0</v>
      </c>
      <c r="E245" s="291"/>
      <c r="F245" s="291"/>
      <c r="G245" s="291"/>
      <c r="H245" s="291"/>
      <c r="I245" s="291"/>
      <c r="J245" s="402"/>
      <c r="K245" s="402"/>
      <c r="L245" s="402"/>
      <c r="M245" s="402"/>
      <c r="N245" s="402"/>
      <c r="O245" s="402"/>
      <c r="P245" s="402"/>
      <c r="Q245" s="402"/>
      <c r="R245" s="402"/>
      <c r="S245" s="402"/>
      <c r="T245" s="402"/>
      <c r="U245" s="402"/>
      <c r="V245" s="292"/>
    </row>
    <row r="246" spans="1:22" ht="24.75" customHeight="1" x14ac:dyDescent="0.25">
      <c r="A246" s="405" t="s">
        <v>87</v>
      </c>
      <c r="B246" s="405" t="s">
        <v>15</v>
      </c>
      <c r="C246" s="405" t="s">
        <v>134</v>
      </c>
      <c r="D246" s="405" t="s">
        <v>135</v>
      </c>
      <c r="E246" s="395" t="s">
        <v>136</v>
      </c>
      <c r="F246" s="407"/>
      <c r="G246" s="407"/>
      <c r="H246" s="407"/>
      <c r="I246" s="396"/>
      <c r="J246" s="405" t="s">
        <v>137</v>
      </c>
      <c r="K246" s="395" t="s">
        <v>138</v>
      </c>
      <c r="L246" s="396"/>
      <c r="M246" s="411" t="s">
        <v>139</v>
      </c>
      <c r="N246" s="412"/>
      <c r="O246" s="395" t="s">
        <v>156</v>
      </c>
      <c r="P246" s="396"/>
      <c r="Q246" s="395" t="s">
        <v>141</v>
      </c>
      <c r="R246" s="396"/>
      <c r="S246" s="395" t="s">
        <v>142</v>
      </c>
      <c r="T246" s="396"/>
      <c r="U246" s="395" t="s">
        <v>143</v>
      </c>
      <c r="V246" s="396"/>
    </row>
    <row r="247" spans="1:22" ht="25.5" customHeight="1" x14ac:dyDescent="0.25">
      <c r="A247" s="406"/>
      <c r="B247" s="406"/>
      <c r="C247" s="406"/>
      <c r="D247" s="406"/>
      <c r="E247" s="408" t="s">
        <v>144</v>
      </c>
      <c r="F247" s="409"/>
      <c r="G247" s="409"/>
      <c r="H247" s="409"/>
      <c r="I247" s="410"/>
      <c r="J247" s="406"/>
      <c r="K247" s="397"/>
      <c r="L247" s="398"/>
      <c r="M247" s="413"/>
      <c r="N247" s="414"/>
      <c r="O247" s="397"/>
      <c r="P247" s="398"/>
      <c r="Q247" s="397"/>
      <c r="R247" s="398"/>
      <c r="S247" s="397"/>
      <c r="T247" s="398"/>
      <c r="U247" s="397"/>
      <c r="V247" s="398"/>
    </row>
    <row r="248" spans="1:22" ht="56.25" customHeight="1" x14ac:dyDescent="0.25">
      <c r="A248" s="406"/>
      <c r="B248" s="406"/>
      <c r="C248" s="406"/>
      <c r="D248" s="406"/>
      <c r="E248" s="17" t="s">
        <v>145</v>
      </c>
      <c r="F248" s="17" t="s">
        <v>146</v>
      </c>
      <c r="G248" s="17" t="s">
        <v>147</v>
      </c>
      <c r="H248" s="18" t="s">
        <v>148</v>
      </c>
      <c r="I248" s="17" t="s">
        <v>149</v>
      </c>
      <c r="J248" s="406"/>
      <c r="K248" s="397"/>
      <c r="L248" s="398"/>
      <c r="M248" s="399" t="s">
        <v>150</v>
      </c>
      <c r="N248" s="400"/>
      <c r="O248" s="399" t="s">
        <v>151</v>
      </c>
      <c r="P248" s="401"/>
      <c r="Q248" s="397"/>
      <c r="R248" s="398"/>
      <c r="S248" s="397"/>
      <c r="T248" s="398"/>
      <c r="U248" s="397"/>
      <c r="V248" s="398"/>
    </row>
    <row r="249" spans="1:22" ht="15.75" customHeight="1" x14ac:dyDescent="0.25">
      <c r="A249" s="19">
        <v>109</v>
      </c>
      <c r="B249" s="293" t="str">
        <f>IF('proje ve personel bilgileri'!A122&lt;&gt;0,('proje ve personel bilgileri'!A122)," ")</f>
        <v xml:space="preserve"> </v>
      </c>
      <c r="C249" s="293" t="str">
        <f>IF('proje ve personel bilgileri'!A122&lt;&gt;0,('proje ve personel bilgileri'!B122)," ")</f>
        <v xml:space="preserve"> </v>
      </c>
      <c r="D249" s="20"/>
      <c r="E249" s="21"/>
      <c r="F249" s="21"/>
      <c r="G249" s="21"/>
      <c r="H249" s="21"/>
      <c r="I249" s="21"/>
      <c r="J249" s="22"/>
      <c r="K249" s="387" t="str">
        <f>IF(J249&lt;&gt;0,DAYS360(J249,'proje ve personel bilgileri'!$B$8)/30," ")</f>
        <v xml:space="preserve"> </v>
      </c>
      <c r="L249" s="387"/>
      <c r="M249" s="385" t="str">
        <f>IF('proje ve personel bilgileri'!A122&lt;&gt;0,('proje ve personel bilgileri'!$B$11)," ")</f>
        <v xml:space="preserve"> </v>
      </c>
      <c r="N249" s="385"/>
      <c r="O249" s="388">
        <f>IF('proje ve personel bilgileri'!$B$4=1512,(IF(E249&lt;&gt;0,2,IF(F249&lt;&gt;0,2,IF(G249&lt;&gt;0,IF(AND(J249&lt;&gt;0,K249&gt;=48),4,3),IF(H249&lt;&gt;0,IF(AND(J249&lt;&gt;0,K249&gt;=48),4,3),IF(I249&lt;&gt;0,7,0)))))),IF('proje ve personel bilgileri'!$B$4=1511,(IF(E249&lt;&gt;0,4,IF(F249&lt;&gt;0,5,IF(G249&lt;&gt;0,IF(AND(J249&lt;&gt;0,K249&gt;=48),12,8),IF(H249&lt;&gt;0,IF(AND(J249&lt;&gt;0,K249&gt;=48),12,8),IF(I249&lt;&gt;0,14,0)))))),(IF(E249&lt;&gt;0,3,IF(F249&lt;&gt;0,4,IF(G249&lt;&gt;0,IF(AND(J249&lt;&gt;0,K249&gt;=48),10,6),IF(H249&lt;&gt;0,IF(AND(J249&lt;&gt;0,K249&gt;=48),10,6),IF(I249&lt;&gt;0,12,0))))))))</f>
        <v>0</v>
      </c>
      <c r="P249" s="389"/>
      <c r="Q249" s="385" t="str">
        <f>IF('proje ve personel bilgileri'!A122&lt;&gt;0,(M249*O249)," ")</f>
        <v xml:space="preserve"> </v>
      </c>
      <c r="R249" s="385"/>
      <c r="S249" s="385" t="str">
        <f>IF('proje ve personel bilgileri'!A122&lt;&gt;0,G011B!S261," ")</f>
        <v xml:space="preserve"> </v>
      </c>
      <c r="T249" s="378"/>
      <c r="U249" s="385" t="str">
        <f>IF('proje ve personel bilgileri'!A122&lt;&gt;0,MIN(Q249,S249)," ")</f>
        <v xml:space="preserve"> </v>
      </c>
      <c r="V249" s="386"/>
    </row>
    <row r="250" spans="1:22" ht="15.75" customHeight="1" x14ac:dyDescent="0.25">
      <c r="A250" s="23">
        <v>110</v>
      </c>
      <c r="B250" s="293" t="str">
        <f>IF('proje ve personel bilgileri'!A123&lt;&gt;0,('proje ve personel bilgileri'!A123)," ")</f>
        <v xml:space="preserve"> </v>
      </c>
      <c r="C250" s="293" t="str">
        <f>IF('proje ve personel bilgileri'!A123&lt;&gt;0,('proje ve personel bilgileri'!B123)," ")</f>
        <v xml:space="preserve"> </v>
      </c>
      <c r="D250" s="24"/>
      <c r="E250" s="25"/>
      <c r="F250" s="25"/>
      <c r="G250" s="25"/>
      <c r="H250" s="25"/>
      <c r="I250" s="25"/>
      <c r="J250" s="26"/>
      <c r="K250" s="387" t="str">
        <f>IF(J250&lt;&gt;0,DAYS360(J250,'proje ve personel bilgileri'!$B$8)/30," ")</f>
        <v xml:space="preserve"> </v>
      </c>
      <c r="L250" s="387"/>
      <c r="M250" s="385" t="str">
        <f>IF('proje ve personel bilgileri'!A123&lt;&gt;0,('proje ve personel bilgileri'!$B$11)," ")</f>
        <v xml:space="preserve"> </v>
      </c>
      <c r="N250" s="385"/>
      <c r="O250" s="388">
        <f>IF('proje ve personel bilgileri'!$B$4=1512,(IF(E250&lt;&gt;0,2,IF(F250&lt;&gt;0,2,IF(G250&lt;&gt;0,IF(AND(J250&lt;&gt;0,K250&gt;=48),4,3),IF(H250&lt;&gt;0,IF(AND(J250&lt;&gt;0,K250&gt;=48),4,3),IF(I250&lt;&gt;0,7,0)))))),IF('proje ve personel bilgileri'!$B$4=1511,(IF(E250&lt;&gt;0,4,IF(F250&lt;&gt;0,5,IF(G250&lt;&gt;0,IF(AND(J250&lt;&gt;0,K250&gt;=48),12,8),IF(H250&lt;&gt;0,IF(AND(J250&lt;&gt;0,K250&gt;=48),12,8),IF(I250&lt;&gt;0,14,0)))))),(IF(E250&lt;&gt;0,3,IF(F250&lt;&gt;0,4,IF(G250&lt;&gt;0,IF(AND(J250&lt;&gt;0,K250&gt;=48),10,6),IF(H250&lt;&gt;0,IF(AND(J250&lt;&gt;0,K250&gt;=48),10,6),IF(I250&lt;&gt;0,12,0))))))))</f>
        <v>0</v>
      </c>
      <c r="P250" s="389"/>
      <c r="Q250" s="385" t="str">
        <f>IF('proje ve personel bilgileri'!A123&lt;&gt;0,(M250*O250)," ")</f>
        <v xml:space="preserve"> </v>
      </c>
      <c r="R250" s="385"/>
      <c r="S250" s="385" t="str">
        <f>IF('proje ve personel bilgileri'!A123&lt;&gt;0,G011B!S262," ")</f>
        <v xml:space="preserve"> </v>
      </c>
      <c r="T250" s="378"/>
      <c r="U250" s="385" t="str">
        <f>IF('proje ve personel bilgileri'!A123&lt;&gt;0,MIN(Q250,S250)," ")</f>
        <v xml:space="preserve"> </v>
      </c>
      <c r="V250" s="386"/>
    </row>
    <row r="251" spans="1:22" ht="15.75" customHeight="1" x14ac:dyDescent="0.25">
      <c r="A251" s="19">
        <v>111</v>
      </c>
      <c r="B251" s="293" t="str">
        <f>IF('proje ve personel bilgileri'!A124&lt;&gt;0,('proje ve personel bilgileri'!A124)," ")</f>
        <v xml:space="preserve"> </v>
      </c>
      <c r="C251" s="293" t="str">
        <f>IF('proje ve personel bilgileri'!A124&lt;&gt;0,('proje ve personel bilgileri'!B124)," ")</f>
        <v xml:space="preserve"> </v>
      </c>
      <c r="D251" s="24"/>
      <c r="E251" s="25"/>
      <c r="F251" s="25"/>
      <c r="G251" s="25"/>
      <c r="H251" s="25"/>
      <c r="I251" s="25"/>
      <c r="J251" s="26"/>
      <c r="K251" s="387" t="str">
        <f>IF(J251&lt;&gt;0,DAYS360(J251,'proje ve personel bilgileri'!$B$8)/30," ")</f>
        <v xml:space="preserve"> </v>
      </c>
      <c r="L251" s="387"/>
      <c r="M251" s="385" t="str">
        <f>IF('proje ve personel bilgileri'!A124&lt;&gt;0,('proje ve personel bilgileri'!$B$11)," ")</f>
        <v xml:space="preserve"> </v>
      </c>
      <c r="N251" s="385"/>
      <c r="O251" s="388">
        <f>IF('proje ve personel bilgileri'!$B$4=1512,(IF(E251&lt;&gt;0,2,IF(F251&lt;&gt;0,2,IF(G251&lt;&gt;0,IF(AND(J251&lt;&gt;0,K251&gt;=48),4,3),IF(H251&lt;&gt;0,IF(AND(J251&lt;&gt;0,K251&gt;=48),4,3),IF(I251&lt;&gt;0,7,0)))))),IF('proje ve personel bilgileri'!$B$4=1511,(IF(E251&lt;&gt;0,4,IF(F251&lt;&gt;0,5,IF(G251&lt;&gt;0,IF(AND(J251&lt;&gt;0,K251&gt;=48),12,8),IF(H251&lt;&gt;0,IF(AND(J251&lt;&gt;0,K251&gt;=48),12,8),IF(I251&lt;&gt;0,14,0)))))),(IF(E251&lt;&gt;0,3,IF(F251&lt;&gt;0,4,IF(G251&lt;&gt;0,IF(AND(J251&lt;&gt;0,K251&gt;=48),10,6),IF(H251&lt;&gt;0,IF(AND(J251&lt;&gt;0,K251&gt;=48),10,6),IF(I251&lt;&gt;0,12,0))))))))</f>
        <v>0</v>
      </c>
      <c r="P251" s="389"/>
      <c r="Q251" s="385" t="str">
        <f>IF('proje ve personel bilgileri'!A124&lt;&gt;0,(M251*O251)," ")</f>
        <v xml:space="preserve"> </v>
      </c>
      <c r="R251" s="385"/>
      <c r="S251" s="385" t="str">
        <f>IF('proje ve personel bilgileri'!A124&lt;&gt;0,G011B!S263," ")</f>
        <v xml:space="preserve"> </v>
      </c>
      <c r="T251" s="378"/>
      <c r="U251" s="385" t="str">
        <f>IF('proje ve personel bilgileri'!A124&lt;&gt;0,MIN(Q251,S251)," ")</f>
        <v xml:space="preserve"> </v>
      </c>
      <c r="V251" s="386"/>
    </row>
    <row r="252" spans="1:22" ht="15.75" customHeight="1" x14ac:dyDescent="0.25">
      <c r="A252" s="23">
        <v>112</v>
      </c>
      <c r="B252" s="293" t="str">
        <f>IF('proje ve personel bilgileri'!A125&lt;&gt;0,('proje ve personel bilgileri'!A125)," ")</f>
        <v xml:space="preserve"> </v>
      </c>
      <c r="C252" s="293" t="str">
        <f>IF('proje ve personel bilgileri'!A125&lt;&gt;0,('proje ve personel bilgileri'!B125)," ")</f>
        <v xml:space="preserve"> </v>
      </c>
      <c r="D252" s="24"/>
      <c r="E252" s="25"/>
      <c r="F252" s="25"/>
      <c r="G252" s="25"/>
      <c r="H252" s="25"/>
      <c r="I252" s="25"/>
      <c r="J252" s="26"/>
      <c r="K252" s="387" t="str">
        <f>IF(J252&lt;&gt;0,DAYS360(J252,'proje ve personel bilgileri'!$B$8)/30," ")</f>
        <v xml:space="preserve"> </v>
      </c>
      <c r="L252" s="387"/>
      <c r="M252" s="385" t="str">
        <f>IF('proje ve personel bilgileri'!A125&lt;&gt;0,('proje ve personel bilgileri'!$B$11)," ")</f>
        <v xml:space="preserve"> </v>
      </c>
      <c r="N252" s="385"/>
      <c r="O252" s="388">
        <f>IF('proje ve personel bilgileri'!$B$4=1512,(IF(E252&lt;&gt;0,2,IF(F252&lt;&gt;0,2,IF(G252&lt;&gt;0,IF(AND(J252&lt;&gt;0,K252&gt;=48),4,3),IF(H252&lt;&gt;0,IF(AND(J252&lt;&gt;0,K252&gt;=48),4,3),IF(I252&lt;&gt;0,7,0)))))),IF('proje ve personel bilgileri'!$B$4=1511,(IF(E252&lt;&gt;0,4,IF(F252&lt;&gt;0,5,IF(G252&lt;&gt;0,IF(AND(J252&lt;&gt;0,K252&gt;=48),12,8),IF(H252&lt;&gt;0,IF(AND(J252&lt;&gt;0,K252&gt;=48),12,8),IF(I252&lt;&gt;0,14,0)))))),(IF(E252&lt;&gt;0,3,IF(F252&lt;&gt;0,4,IF(G252&lt;&gt;0,IF(AND(J252&lt;&gt;0,K252&gt;=48),10,6),IF(H252&lt;&gt;0,IF(AND(J252&lt;&gt;0,K252&gt;=48),10,6),IF(I252&lt;&gt;0,12,0))))))))</f>
        <v>0</v>
      </c>
      <c r="P252" s="389"/>
      <c r="Q252" s="385" t="str">
        <f>IF('proje ve personel bilgileri'!A125&lt;&gt;0,(M252*O252)," ")</f>
        <v xml:space="preserve"> </v>
      </c>
      <c r="R252" s="385"/>
      <c r="S252" s="385" t="str">
        <f>IF('proje ve personel bilgileri'!A125&lt;&gt;0,G011B!S264," ")</f>
        <v xml:space="preserve"> </v>
      </c>
      <c r="T252" s="378"/>
      <c r="U252" s="385" t="str">
        <f>IF('proje ve personel bilgileri'!A125&lt;&gt;0,MIN(Q252,S252)," ")</f>
        <v xml:space="preserve"> </v>
      </c>
      <c r="V252" s="386"/>
    </row>
    <row r="253" spans="1:22" ht="15.75" customHeight="1" x14ac:dyDescent="0.25">
      <c r="A253" s="19">
        <v>113</v>
      </c>
      <c r="B253" s="293" t="str">
        <f>IF('proje ve personel bilgileri'!A126&lt;&gt;0,('proje ve personel bilgileri'!A126)," ")</f>
        <v xml:space="preserve"> </v>
      </c>
      <c r="C253" s="293" t="str">
        <f>IF('proje ve personel bilgileri'!A126&lt;&gt;0,('proje ve personel bilgileri'!B126)," ")</f>
        <v xml:space="preserve"> </v>
      </c>
      <c r="D253" s="24"/>
      <c r="E253" s="25"/>
      <c r="F253" s="25"/>
      <c r="G253" s="25"/>
      <c r="H253" s="25"/>
      <c r="I253" s="25"/>
      <c r="J253" s="26"/>
      <c r="K253" s="387" t="str">
        <f>IF(J253&lt;&gt;0,DAYS360(J253,'proje ve personel bilgileri'!$B$8)/30," ")</f>
        <v xml:space="preserve"> </v>
      </c>
      <c r="L253" s="387"/>
      <c r="M253" s="385" t="str">
        <f>IF('proje ve personel bilgileri'!A126&lt;&gt;0,('proje ve personel bilgileri'!$B$11)," ")</f>
        <v xml:space="preserve"> </v>
      </c>
      <c r="N253" s="385"/>
      <c r="O253" s="388">
        <f>IF('proje ve personel bilgileri'!$B$4=1512,(IF(E253&lt;&gt;0,2,IF(F253&lt;&gt;0,2,IF(G253&lt;&gt;0,IF(AND(J253&lt;&gt;0,K253&gt;=48),4,3),IF(H253&lt;&gt;0,IF(AND(J253&lt;&gt;0,K253&gt;=48),4,3),IF(I253&lt;&gt;0,7,0)))))),IF('proje ve personel bilgileri'!$B$4=1511,(IF(E253&lt;&gt;0,4,IF(F253&lt;&gt;0,5,IF(G253&lt;&gt;0,IF(AND(J253&lt;&gt;0,K253&gt;=48),12,8),IF(H253&lt;&gt;0,IF(AND(J253&lt;&gt;0,K253&gt;=48),12,8),IF(I253&lt;&gt;0,14,0)))))),(IF(E253&lt;&gt;0,3,IF(F253&lt;&gt;0,4,IF(G253&lt;&gt;0,IF(AND(J253&lt;&gt;0,K253&gt;=48),10,6),IF(H253&lt;&gt;0,IF(AND(J253&lt;&gt;0,K253&gt;=48),10,6),IF(I253&lt;&gt;0,12,0))))))))</f>
        <v>0</v>
      </c>
      <c r="P253" s="389"/>
      <c r="Q253" s="385" t="str">
        <f>IF('proje ve personel bilgileri'!A126&lt;&gt;0,(M253*O253)," ")</f>
        <v xml:space="preserve"> </v>
      </c>
      <c r="R253" s="385"/>
      <c r="S253" s="385" t="str">
        <f>IF('proje ve personel bilgileri'!A126&lt;&gt;0,G011B!S265," ")</f>
        <v xml:space="preserve"> </v>
      </c>
      <c r="T253" s="378"/>
      <c r="U253" s="385" t="str">
        <f>IF('proje ve personel bilgileri'!A126&lt;&gt;0,MIN(Q253,S253)," ")</f>
        <v xml:space="preserve"> </v>
      </c>
      <c r="V253" s="386"/>
    </row>
    <row r="254" spans="1:22" ht="15.75" customHeight="1" x14ac:dyDescent="0.25">
      <c r="A254" s="23">
        <v>114</v>
      </c>
      <c r="B254" s="293" t="str">
        <f>IF('proje ve personel bilgileri'!A127&lt;&gt;0,('proje ve personel bilgileri'!A127)," ")</f>
        <v xml:space="preserve"> </v>
      </c>
      <c r="C254" s="293" t="str">
        <f>IF('proje ve personel bilgileri'!A127&lt;&gt;0,('proje ve personel bilgileri'!B127)," ")</f>
        <v xml:space="preserve"> </v>
      </c>
      <c r="D254" s="24"/>
      <c r="E254" s="25"/>
      <c r="F254" s="25"/>
      <c r="G254" s="25"/>
      <c r="H254" s="25"/>
      <c r="I254" s="25"/>
      <c r="J254" s="26"/>
      <c r="K254" s="387" t="str">
        <f>IF(J254&lt;&gt;0,DAYS360(J254,'proje ve personel bilgileri'!$B$8)/30," ")</f>
        <v xml:space="preserve"> </v>
      </c>
      <c r="L254" s="387"/>
      <c r="M254" s="385" t="str">
        <f>IF('proje ve personel bilgileri'!A127&lt;&gt;0,('proje ve personel bilgileri'!$B$11)," ")</f>
        <v xml:space="preserve"> </v>
      </c>
      <c r="N254" s="385"/>
      <c r="O254" s="388">
        <f>IF('proje ve personel bilgileri'!$B$4=1512,(IF(E254&lt;&gt;0,2,IF(F254&lt;&gt;0,2,IF(G254&lt;&gt;0,IF(AND(J254&lt;&gt;0,K254&gt;=48),4,3),IF(H254&lt;&gt;0,IF(AND(J254&lt;&gt;0,K254&gt;=48),4,3),IF(I254&lt;&gt;0,7,0)))))),IF('proje ve personel bilgileri'!$B$4=1511,(IF(E254&lt;&gt;0,4,IF(F254&lt;&gt;0,5,IF(G254&lt;&gt;0,IF(AND(J254&lt;&gt;0,K254&gt;=48),12,8),IF(H254&lt;&gt;0,IF(AND(J254&lt;&gt;0,K254&gt;=48),12,8),IF(I254&lt;&gt;0,14,0)))))),(IF(E254&lt;&gt;0,3,IF(F254&lt;&gt;0,4,IF(G254&lt;&gt;0,IF(AND(J254&lt;&gt;0,K254&gt;=48),10,6),IF(H254&lt;&gt;0,IF(AND(J254&lt;&gt;0,K254&gt;=48),10,6),IF(I254&lt;&gt;0,12,0))))))))</f>
        <v>0</v>
      </c>
      <c r="P254" s="389"/>
      <c r="Q254" s="385" t="str">
        <f>IF('proje ve personel bilgileri'!A127&lt;&gt;0,(M254*O254)," ")</f>
        <v xml:space="preserve"> </v>
      </c>
      <c r="R254" s="385"/>
      <c r="S254" s="385" t="str">
        <f>IF('proje ve personel bilgileri'!A127&lt;&gt;0,G011B!S266," ")</f>
        <v xml:space="preserve"> </v>
      </c>
      <c r="T254" s="378"/>
      <c r="U254" s="385" t="str">
        <f>IF('proje ve personel bilgileri'!A127&lt;&gt;0,MIN(Q254,S254)," ")</f>
        <v xml:space="preserve"> </v>
      </c>
      <c r="V254" s="386"/>
    </row>
    <row r="255" spans="1:22" ht="15.75" customHeight="1" x14ac:dyDescent="0.25">
      <c r="A255" s="19">
        <v>115</v>
      </c>
      <c r="B255" s="293" t="str">
        <f>IF('proje ve personel bilgileri'!A128&lt;&gt;0,('proje ve personel bilgileri'!A128)," ")</f>
        <v xml:space="preserve"> </v>
      </c>
      <c r="C255" s="293" t="str">
        <f>IF('proje ve personel bilgileri'!A128&lt;&gt;0,('proje ve personel bilgileri'!B128)," ")</f>
        <v xml:space="preserve"> </v>
      </c>
      <c r="D255" s="24"/>
      <c r="E255" s="25"/>
      <c r="F255" s="25"/>
      <c r="G255" s="25"/>
      <c r="H255" s="25"/>
      <c r="I255" s="25"/>
      <c r="J255" s="26"/>
      <c r="K255" s="387" t="str">
        <f>IF(J255&lt;&gt;0,DAYS360(J255,'proje ve personel bilgileri'!$B$8)/30," ")</f>
        <v xml:space="preserve"> </v>
      </c>
      <c r="L255" s="387"/>
      <c r="M255" s="385" t="str">
        <f>IF('proje ve personel bilgileri'!A128&lt;&gt;0,('proje ve personel bilgileri'!$B$11)," ")</f>
        <v xml:space="preserve"> </v>
      </c>
      <c r="N255" s="385"/>
      <c r="O255" s="388">
        <f>IF('proje ve personel bilgileri'!$B$4=1512,(IF(E255&lt;&gt;0,2,IF(F255&lt;&gt;0,2,IF(G255&lt;&gt;0,IF(AND(J255&lt;&gt;0,K255&gt;=48),4,3),IF(H255&lt;&gt;0,IF(AND(J255&lt;&gt;0,K255&gt;=48),4,3),IF(I255&lt;&gt;0,7,0)))))),IF('proje ve personel bilgileri'!$B$4=1511,(IF(E255&lt;&gt;0,4,IF(F255&lt;&gt;0,5,IF(G255&lt;&gt;0,IF(AND(J255&lt;&gt;0,K255&gt;=48),12,8),IF(H255&lt;&gt;0,IF(AND(J255&lt;&gt;0,K255&gt;=48),12,8),IF(I255&lt;&gt;0,14,0)))))),(IF(E255&lt;&gt;0,3,IF(F255&lt;&gt;0,4,IF(G255&lt;&gt;0,IF(AND(J255&lt;&gt;0,K255&gt;=48),10,6),IF(H255&lt;&gt;0,IF(AND(J255&lt;&gt;0,K255&gt;=48),10,6),IF(I255&lt;&gt;0,12,0))))))))</f>
        <v>0</v>
      </c>
      <c r="P255" s="389"/>
      <c r="Q255" s="385" t="str">
        <f>IF('proje ve personel bilgileri'!A128&lt;&gt;0,(M255*O255)," ")</f>
        <v xml:space="preserve"> </v>
      </c>
      <c r="R255" s="385"/>
      <c r="S255" s="385" t="str">
        <f>IF('proje ve personel bilgileri'!A128&lt;&gt;0,G011B!S267," ")</f>
        <v xml:space="preserve"> </v>
      </c>
      <c r="T255" s="378"/>
      <c r="U255" s="385" t="str">
        <f>IF('proje ve personel bilgileri'!A128&lt;&gt;0,MIN(Q255,S255)," ")</f>
        <v xml:space="preserve"> </v>
      </c>
      <c r="V255" s="386"/>
    </row>
    <row r="256" spans="1:22" ht="15.75" customHeight="1" x14ac:dyDescent="0.25">
      <c r="A256" s="23">
        <v>116</v>
      </c>
      <c r="B256" s="293" t="str">
        <f>IF('proje ve personel bilgileri'!A129&lt;&gt;0,('proje ve personel bilgileri'!A129)," ")</f>
        <v xml:space="preserve"> </v>
      </c>
      <c r="C256" s="293" t="str">
        <f>IF('proje ve personel bilgileri'!A129&lt;&gt;0,('proje ve personel bilgileri'!B129)," ")</f>
        <v xml:space="preserve"> </v>
      </c>
      <c r="D256" s="24"/>
      <c r="E256" s="25"/>
      <c r="F256" s="25"/>
      <c r="G256" s="25"/>
      <c r="H256" s="25"/>
      <c r="I256" s="25"/>
      <c r="J256" s="26"/>
      <c r="K256" s="387" t="str">
        <f>IF(J256&lt;&gt;0,DAYS360(J256,'proje ve personel bilgileri'!$B$8)/30," ")</f>
        <v xml:space="preserve"> </v>
      </c>
      <c r="L256" s="387"/>
      <c r="M256" s="385" t="str">
        <f>IF('proje ve personel bilgileri'!A129&lt;&gt;0,('proje ve personel bilgileri'!$B$11)," ")</f>
        <v xml:space="preserve"> </v>
      </c>
      <c r="N256" s="385"/>
      <c r="O256" s="388">
        <f>IF('proje ve personel bilgileri'!$B$4=1512,(IF(E256&lt;&gt;0,2,IF(F256&lt;&gt;0,2,IF(G256&lt;&gt;0,IF(AND(J256&lt;&gt;0,K256&gt;=48),4,3),IF(H256&lt;&gt;0,IF(AND(J256&lt;&gt;0,K256&gt;=48),4,3),IF(I256&lt;&gt;0,7,0)))))),IF('proje ve personel bilgileri'!$B$4=1511,(IF(E256&lt;&gt;0,4,IF(F256&lt;&gt;0,5,IF(G256&lt;&gt;0,IF(AND(J256&lt;&gt;0,K256&gt;=48),12,8),IF(H256&lt;&gt;0,IF(AND(J256&lt;&gt;0,K256&gt;=48),12,8),IF(I256&lt;&gt;0,14,0)))))),(IF(E256&lt;&gt;0,3,IF(F256&lt;&gt;0,4,IF(G256&lt;&gt;0,IF(AND(J256&lt;&gt;0,K256&gt;=48),10,6),IF(H256&lt;&gt;0,IF(AND(J256&lt;&gt;0,K256&gt;=48),10,6),IF(I256&lt;&gt;0,12,0))))))))</f>
        <v>0</v>
      </c>
      <c r="P256" s="389"/>
      <c r="Q256" s="385" t="str">
        <f>IF('proje ve personel bilgileri'!A129&lt;&gt;0,(M256*O256)," ")</f>
        <v xml:space="preserve"> </v>
      </c>
      <c r="R256" s="385"/>
      <c r="S256" s="385" t="str">
        <f>IF('proje ve personel bilgileri'!A129&lt;&gt;0,G011B!S268," ")</f>
        <v xml:space="preserve"> </v>
      </c>
      <c r="T256" s="378"/>
      <c r="U256" s="385" t="str">
        <f>IF('proje ve personel bilgileri'!A129&lt;&gt;0,MIN(Q256,S256)," ")</f>
        <v xml:space="preserve"> </v>
      </c>
      <c r="V256" s="386"/>
    </row>
    <row r="257" spans="1:22" ht="15.75" customHeight="1" x14ac:dyDescent="0.25">
      <c r="A257" s="19">
        <v>117</v>
      </c>
      <c r="B257" s="293" t="str">
        <f>IF('proje ve personel bilgileri'!A130&lt;&gt;0,('proje ve personel bilgileri'!A130)," ")</f>
        <v xml:space="preserve"> </v>
      </c>
      <c r="C257" s="293" t="str">
        <f>IF('proje ve personel bilgileri'!A130&lt;&gt;0,('proje ve personel bilgileri'!B130)," ")</f>
        <v xml:space="preserve"> </v>
      </c>
      <c r="D257" s="24"/>
      <c r="E257" s="25"/>
      <c r="F257" s="25"/>
      <c r="G257" s="25"/>
      <c r="H257" s="25"/>
      <c r="I257" s="25"/>
      <c r="J257" s="26"/>
      <c r="K257" s="387" t="str">
        <f>IF(J257&lt;&gt;0,DAYS360(J257,'proje ve personel bilgileri'!$B$8)/30," ")</f>
        <v xml:space="preserve"> </v>
      </c>
      <c r="L257" s="387"/>
      <c r="M257" s="385" t="str">
        <f>IF('proje ve personel bilgileri'!A130&lt;&gt;0,('proje ve personel bilgileri'!$B$11)," ")</f>
        <v xml:space="preserve"> </v>
      </c>
      <c r="N257" s="385"/>
      <c r="O257" s="388">
        <f>IF('proje ve personel bilgileri'!$B$4=1512,(IF(E257&lt;&gt;0,2,IF(F257&lt;&gt;0,2,IF(G257&lt;&gt;0,IF(AND(J257&lt;&gt;0,K257&gt;=48),4,3),IF(H257&lt;&gt;0,IF(AND(J257&lt;&gt;0,K257&gt;=48),4,3),IF(I257&lt;&gt;0,7,0)))))),IF('proje ve personel bilgileri'!$B$4=1511,(IF(E257&lt;&gt;0,4,IF(F257&lt;&gt;0,5,IF(G257&lt;&gt;0,IF(AND(J257&lt;&gt;0,K257&gt;=48),12,8),IF(H257&lt;&gt;0,IF(AND(J257&lt;&gt;0,K257&gt;=48),12,8),IF(I257&lt;&gt;0,14,0)))))),(IF(E257&lt;&gt;0,3,IF(F257&lt;&gt;0,4,IF(G257&lt;&gt;0,IF(AND(J257&lt;&gt;0,K257&gt;=48),10,6),IF(H257&lt;&gt;0,IF(AND(J257&lt;&gt;0,K257&gt;=48),10,6),IF(I257&lt;&gt;0,12,0))))))))</f>
        <v>0</v>
      </c>
      <c r="P257" s="389"/>
      <c r="Q257" s="385" t="str">
        <f>IF('proje ve personel bilgileri'!A130&lt;&gt;0,(M257*O257)," ")</f>
        <v xml:space="preserve"> </v>
      </c>
      <c r="R257" s="385"/>
      <c r="S257" s="385" t="str">
        <f>IF('proje ve personel bilgileri'!A130&lt;&gt;0,G011B!S269," ")</f>
        <v xml:space="preserve"> </v>
      </c>
      <c r="T257" s="378"/>
      <c r="U257" s="385" t="str">
        <f>IF('proje ve personel bilgileri'!A130&lt;&gt;0,MIN(Q257,S257)," ")</f>
        <v xml:space="preserve"> </v>
      </c>
      <c r="V257" s="386"/>
    </row>
    <row r="258" spans="1:22" ht="15.75" customHeight="1" x14ac:dyDescent="0.25">
      <c r="A258" s="23">
        <v>118</v>
      </c>
      <c r="B258" s="293" t="str">
        <f>IF('proje ve personel bilgileri'!A131&lt;&gt;0,('proje ve personel bilgileri'!A131)," ")</f>
        <v xml:space="preserve"> </v>
      </c>
      <c r="C258" s="293" t="str">
        <f>IF('proje ve personel bilgileri'!A131&lt;&gt;0,('proje ve personel bilgileri'!B131)," ")</f>
        <v xml:space="preserve"> </v>
      </c>
      <c r="D258" s="24"/>
      <c r="E258" s="25"/>
      <c r="F258" s="25"/>
      <c r="G258" s="25"/>
      <c r="H258" s="25"/>
      <c r="I258" s="25"/>
      <c r="J258" s="26"/>
      <c r="K258" s="387" t="str">
        <f>IF(J258&lt;&gt;0,DAYS360(J258,'proje ve personel bilgileri'!$B$8)/30," ")</f>
        <v xml:space="preserve"> </v>
      </c>
      <c r="L258" s="387"/>
      <c r="M258" s="385" t="str">
        <f>IF('proje ve personel bilgileri'!A131&lt;&gt;0,('proje ve personel bilgileri'!$B$11)," ")</f>
        <v xml:space="preserve"> </v>
      </c>
      <c r="N258" s="385"/>
      <c r="O258" s="388">
        <f>IF('proje ve personel bilgileri'!$B$4=1512,(IF(E258&lt;&gt;0,2,IF(F258&lt;&gt;0,2,IF(G258&lt;&gt;0,IF(AND(J258&lt;&gt;0,K258&gt;=48),4,3),IF(H258&lt;&gt;0,IF(AND(J258&lt;&gt;0,K258&gt;=48),4,3),IF(I258&lt;&gt;0,7,0)))))),IF('proje ve personel bilgileri'!$B$4=1511,(IF(E258&lt;&gt;0,4,IF(F258&lt;&gt;0,5,IF(G258&lt;&gt;0,IF(AND(J258&lt;&gt;0,K258&gt;=48),12,8),IF(H258&lt;&gt;0,IF(AND(J258&lt;&gt;0,K258&gt;=48),12,8),IF(I258&lt;&gt;0,14,0)))))),(IF(E258&lt;&gt;0,3,IF(F258&lt;&gt;0,4,IF(G258&lt;&gt;0,IF(AND(J258&lt;&gt;0,K258&gt;=48),10,6),IF(H258&lt;&gt;0,IF(AND(J258&lt;&gt;0,K258&gt;=48),10,6),IF(I258&lt;&gt;0,12,0))))))))</f>
        <v>0</v>
      </c>
      <c r="P258" s="389"/>
      <c r="Q258" s="385" t="str">
        <f>IF('proje ve personel bilgileri'!A131&lt;&gt;0,(M258*O258)," ")</f>
        <v xml:space="preserve"> </v>
      </c>
      <c r="R258" s="385"/>
      <c r="S258" s="385" t="str">
        <f>IF('proje ve personel bilgileri'!A131&lt;&gt;0,G011B!S270," ")</f>
        <v xml:space="preserve"> </v>
      </c>
      <c r="T258" s="378"/>
      <c r="U258" s="385" t="str">
        <f>IF('proje ve personel bilgileri'!A131&lt;&gt;0,MIN(Q258,S258)," ")</f>
        <v xml:space="preserve"> </v>
      </c>
      <c r="V258" s="386"/>
    </row>
    <row r="259" spans="1:22" ht="15.75" customHeight="1" x14ac:dyDescent="0.25">
      <c r="A259" s="19">
        <v>119</v>
      </c>
      <c r="B259" s="293" t="str">
        <f>IF('proje ve personel bilgileri'!A132&lt;&gt;0,('proje ve personel bilgileri'!A132)," ")</f>
        <v xml:space="preserve"> </v>
      </c>
      <c r="C259" s="293" t="str">
        <f>IF('proje ve personel bilgileri'!A132&lt;&gt;0,('proje ve personel bilgileri'!B132)," ")</f>
        <v xml:space="preserve"> </v>
      </c>
      <c r="D259" s="24"/>
      <c r="E259" s="25"/>
      <c r="F259" s="25"/>
      <c r="G259" s="25"/>
      <c r="H259" s="25"/>
      <c r="I259" s="25"/>
      <c r="J259" s="26"/>
      <c r="K259" s="387" t="str">
        <f>IF(J259&lt;&gt;0,DAYS360(J259,'proje ve personel bilgileri'!$B$8)/30," ")</f>
        <v xml:space="preserve"> </v>
      </c>
      <c r="L259" s="387"/>
      <c r="M259" s="385" t="str">
        <f>IF('proje ve personel bilgileri'!A132&lt;&gt;0,('proje ve personel bilgileri'!$B$11)," ")</f>
        <v xml:space="preserve"> </v>
      </c>
      <c r="N259" s="385"/>
      <c r="O259" s="388">
        <f>IF('proje ve personel bilgileri'!$B$4=1512,(IF(E259&lt;&gt;0,2,IF(F259&lt;&gt;0,2,IF(G259&lt;&gt;0,IF(AND(J259&lt;&gt;0,K259&gt;=48),4,3),IF(H259&lt;&gt;0,IF(AND(J259&lt;&gt;0,K259&gt;=48),4,3),IF(I259&lt;&gt;0,7,0)))))),IF('proje ve personel bilgileri'!$B$4=1511,(IF(E259&lt;&gt;0,4,IF(F259&lt;&gt;0,5,IF(G259&lt;&gt;0,IF(AND(J259&lt;&gt;0,K259&gt;=48),12,8),IF(H259&lt;&gt;0,IF(AND(J259&lt;&gt;0,K259&gt;=48),12,8),IF(I259&lt;&gt;0,14,0)))))),(IF(E259&lt;&gt;0,3,IF(F259&lt;&gt;0,4,IF(G259&lt;&gt;0,IF(AND(J259&lt;&gt;0,K259&gt;=48),10,6),IF(H259&lt;&gt;0,IF(AND(J259&lt;&gt;0,K259&gt;=48),10,6),IF(I259&lt;&gt;0,12,0))))))))</f>
        <v>0</v>
      </c>
      <c r="P259" s="389"/>
      <c r="Q259" s="385" t="str">
        <f>IF('proje ve personel bilgileri'!A132&lt;&gt;0,(M259*O259)," ")</f>
        <v xml:space="preserve"> </v>
      </c>
      <c r="R259" s="385"/>
      <c r="S259" s="385" t="str">
        <f>IF('proje ve personel bilgileri'!A132&lt;&gt;0,G011B!S271," ")</f>
        <v xml:space="preserve"> </v>
      </c>
      <c r="T259" s="378"/>
      <c r="U259" s="385" t="str">
        <f>IF('proje ve personel bilgileri'!A132&lt;&gt;0,MIN(Q259,S259)," ")</f>
        <v xml:space="preserve"> </v>
      </c>
      <c r="V259" s="386"/>
    </row>
    <row r="260" spans="1:22" ht="15.75" customHeight="1" x14ac:dyDescent="0.25">
      <c r="A260" s="23">
        <v>120</v>
      </c>
      <c r="B260" s="293" t="str">
        <f>IF('proje ve personel bilgileri'!A133&lt;&gt;0,('proje ve personel bilgileri'!A133)," ")</f>
        <v xml:space="preserve"> </v>
      </c>
      <c r="C260" s="293" t="str">
        <f>IF('proje ve personel bilgileri'!A133&lt;&gt;0,('proje ve personel bilgileri'!B133)," ")</f>
        <v xml:space="preserve"> </v>
      </c>
      <c r="D260" s="24"/>
      <c r="E260" s="25"/>
      <c r="F260" s="25"/>
      <c r="G260" s="25"/>
      <c r="H260" s="25"/>
      <c r="I260" s="25"/>
      <c r="J260" s="26"/>
      <c r="K260" s="387" t="str">
        <f>IF(J260&lt;&gt;0,DAYS360(J260,'proje ve personel bilgileri'!$B$8)/30," ")</f>
        <v xml:space="preserve"> </v>
      </c>
      <c r="L260" s="387"/>
      <c r="M260" s="385" t="str">
        <f>IF('proje ve personel bilgileri'!A133&lt;&gt;0,('proje ve personel bilgileri'!$B$11)," ")</f>
        <v xml:space="preserve"> </v>
      </c>
      <c r="N260" s="385"/>
      <c r="O260" s="388">
        <f>IF('proje ve personel bilgileri'!$B$4=1512,(IF(E260&lt;&gt;0,2,IF(F260&lt;&gt;0,2,IF(G260&lt;&gt;0,IF(AND(J260&lt;&gt;0,K260&gt;=48),4,3),IF(H260&lt;&gt;0,IF(AND(J260&lt;&gt;0,K260&gt;=48),4,3),IF(I260&lt;&gt;0,7,0)))))),IF('proje ve personel bilgileri'!$B$4=1511,(IF(E260&lt;&gt;0,4,IF(F260&lt;&gt;0,5,IF(G260&lt;&gt;0,IF(AND(J260&lt;&gt;0,K260&gt;=48),12,8),IF(H260&lt;&gt;0,IF(AND(J260&lt;&gt;0,K260&gt;=48),12,8),IF(I260&lt;&gt;0,14,0)))))),(IF(E260&lt;&gt;0,3,IF(F260&lt;&gt;0,4,IF(G260&lt;&gt;0,IF(AND(J260&lt;&gt;0,K260&gt;=48),10,6),IF(H260&lt;&gt;0,IF(AND(J260&lt;&gt;0,K260&gt;=48),10,6),IF(I260&lt;&gt;0,12,0))))))))</f>
        <v>0</v>
      </c>
      <c r="P260" s="389"/>
      <c r="Q260" s="385" t="str">
        <f>IF('proje ve personel bilgileri'!A133&lt;&gt;0,(M260*O260)," ")</f>
        <v xml:space="preserve"> </v>
      </c>
      <c r="R260" s="385"/>
      <c r="S260" s="385" t="str">
        <f>IF('proje ve personel bilgileri'!A133&lt;&gt;0,G011B!S272," ")</f>
        <v xml:space="preserve"> </v>
      </c>
      <c r="T260" s="378"/>
      <c r="U260" s="385" t="str">
        <f>IF('proje ve personel bilgileri'!A133&lt;&gt;0,MIN(Q260,S260)," ")</f>
        <v xml:space="preserve"> </v>
      </c>
      <c r="V260" s="386"/>
    </row>
    <row r="261" spans="1:22" ht="15.75" customHeight="1" x14ac:dyDescent="0.25">
      <c r="A261" s="19">
        <v>121</v>
      </c>
      <c r="B261" s="293" t="str">
        <f>IF('proje ve personel bilgileri'!A134&lt;&gt;0,('proje ve personel bilgileri'!A134)," ")</f>
        <v xml:space="preserve"> </v>
      </c>
      <c r="C261" s="293" t="str">
        <f>IF('proje ve personel bilgileri'!A134&lt;&gt;0,('proje ve personel bilgileri'!B134)," ")</f>
        <v xml:space="preserve"> </v>
      </c>
      <c r="D261" s="24"/>
      <c r="E261" s="25"/>
      <c r="F261" s="25"/>
      <c r="G261" s="25"/>
      <c r="H261" s="25"/>
      <c r="I261" s="25"/>
      <c r="J261" s="26"/>
      <c r="K261" s="387" t="str">
        <f>IF(J261&lt;&gt;0,DAYS360(J261,'proje ve personel bilgileri'!$B$8)/30," ")</f>
        <v xml:space="preserve"> </v>
      </c>
      <c r="L261" s="387"/>
      <c r="M261" s="385" t="str">
        <f>IF('proje ve personel bilgileri'!A134&lt;&gt;0,('proje ve personel bilgileri'!$B$11)," ")</f>
        <v xml:space="preserve"> </v>
      </c>
      <c r="N261" s="385"/>
      <c r="O261" s="388">
        <f>IF('proje ve personel bilgileri'!$B$4=1512,(IF(E261&lt;&gt;0,2,IF(F261&lt;&gt;0,2,IF(G261&lt;&gt;0,IF(AND(J261&lt;&gt;0,K261&gt;=48),4,3),IF(H261&lt;&gt;0,IF(AND(J261&lt;&gt;0,K261&gt;=48),4,3),IF(I261&lt;&gt;0,7,0)))))),IF('proje ve personel bilgileri'!$B$4=1511,(IF(E261&lt;&gt;0,4,IF(F261&lt;&gt;0,5,IF(G261&lt;&gt;0,IF(AND(J261&lt;&gt;0,K261&gt;=48),12,8),IF(H261&lt;&gt;0,IF(AND(J261&lt;&gt;0,K261&gt;=48),12,8),IF(I261&lt;&gt;0,14,0)))))),(IF(E261&lt;&gt;0,3,IF(F261&lt;&gt;0,4,IF(G261&lt;&gt;0,IF(AND(J261&lt;&gt;0,K261&gt;=48),10,6),IF(H261&lt;&gt;0,IF(AND(J261&lt;&gt;0,K261&gt;=48),10,6),IF(I261&lt;&gt;0,12,0))))))))</f>
        <v>0</v>
      </c>
      <c r="P261" s="389"/>
      <c r="Q261" s="385" t="str">
        <f>IF('proje ve personel bilgileri'!A134&lt;&gt;0,(M261*O261)," ")</f>
        <v xml:space="preserve"> </v>
      </c>
      <c r="R261" s="385"/>
      <c r="S261" s="385" t="str">
        <f>IF('proje ve personel bilgileri'!A134&lt;&gt;0,G011B!S273," ")</f>
        <v xml:space="preserve"> </v>
      </c>
      <c r="T261" s="378"/>
      <c r="U261" s="385" t="str">
        <f>IF('proje ve personel bilgileri'!A134&lt;&gt;0,MIN(Q261,S261)," ")</f>
        <v xml:space="preserve"> </v>
      </c>
      <c r="V261" s="386"/>
    </row>
    <row r="262" spans="1:22" ht="15.75" customHeight="1" x14ac:dyDescent="0.25">
      <c r="A262" s="23">
        <v>122</v>
      </c>
      <c r="B262" s="293" t="str">
        <f>IF('proje ve personel bilgileri'!A135&lt;&gt;0,('proje ve personel bilgileri'!A135)," ")</f>
        <v xml:space="preserve"> </v>
      </c>
      <c r="C262" s="293" t="str">
        <f>IF('proje ve personel bilgileri'!A135&lt;&gt;0,('proje ve personel bilgileri'!B135)," ")</f>
        <v xml:space="preserve"> </v>
      </c>
      <c r="D262" s="24"/>
      <c r="E262" s="25"/>
      <c r="F262" s="25"/>
      <c r="G262" s="25"/>
      <c r="H262" s="25"/>
      <c r="I262" s="25"/>
      <c r="J262" s="26"/>
      <c r="K262" s="387" t="str">
        <f>IF(J262&lt;&gt;0,DAYS360(J262,'proje ve personel bilgileri'!$B$8)/30," ")</f>
        <v xml:space="preserve"> </v>
      </c>
      <c r="L262" s="387"/>
      <c r="M262" s="385" t="str">
        <f>IF('proje ve personel bilgileri'!A135&lt;&gt;0,('proje ve personel bilgileri'!$B$11)," ")</f>
        <v xml:space="preserve"> </v>
      </c>
      <c r="N262" s="385"/>
      <c r="O262" s="388">
        <f>IF('proje ve personel bilgileri'!$B$4=1512,(IF(E262&lt;&gt;0,2,IF(F262&lt;&gt;0,2,IF(G262&lt;&gt;0,IF(AND(J262&lt;&gt;0,K262&gt;=48),4,3),IF(H262&lt;&gt;0,IF(AND(J262&lt;&gt;0,K262&gt;=48),4,3),IF(I262&lt;&gt;0,7,0)))))),IF('proje ve personel bilgileri'!$B$4=1511,(IF(E262&lt;&gt;0,4,IF(F262&lt;&gt;0,5,IF(G262&lt;&gt;0,IF(AND(J262&lt;&gt;0,K262&gt;=48),12,8),IF(H262&lt;&gt;0,IF(AND(J262&lt;&gt;0,K262&gt;=48),12,8),IF(I262&lt;&gt;0,14,0)))))),(IF(E262&lt;&gt;0,3,IF(F262&lt;&gt;0,4,IF(G262&lt;&gt;0,IF(AND(J262&lt;&gt;0,K262&gt;=48),10,6),IF(H262&lt;&gt;0,IF(AND(J262&lt;&gt;0,K262&gt;=48),10,6),IF(I262&lt;&gt;0,12,0))))))))</f>
        <v>0</v>
      </c>
      <c r="P262" s="389"/>
      <c r="Q262" s="385" t="str">
        <f>IF('proje ve personel bilgileri'!A135&lt;&gt;0,(M262*O262)," ")</f>
        <v xml:space="preserve"> </v>
      </c>
      <c r="R262" s="385"/>
      <c r="S262" s="385" t="str">
        <f>IF('proje ve personel bilgileri'!A135&lt;&gt;0,G011B!S274," ")</f>
        <v xml:space="preserve"> </v>
      </c>
      <c r="T262" s="378"/>
      <c r="U262" s="385" t="str">
        <f>IF('proje ve personel bilgileri'!A135&lt;&gt;0,MIN(Q262,S262)," ")</f>
        <v xml:space="preserve"> </v>
      </c>
      <c r="V262" s="386"/>
    </row>
    <row r="263" spans="1:22" ht="15.75" customHeight="1" x14ac:dyDescent="0.25">
      <c r="A263" s="19">
        <v>123</v>
      </c>
      <c r="B263" s="293" t="str">
        <f>IF('proje ve personel bilgileri'!A136&lt;&gt;0,('proje ve personel bilgileri'!A136)," ")</f>
        <v xml:space="preserve"> </v>
      </c>
      <c r="C263" s="293" t="str">
        <f>IF('proje ve personel bilgileri'!A136&lt;&gt;0,('proje ve personel bilgileri'!B136)," ")</f>
        <v xml:space="preserve"> </v>
      </c>
      <c r="D263" s="24"/>
      <c r="E263" s="25"/>
      <c r="F263" s="25"/>
      <c r="G263" s="25"/>
      <c r="H263" s="25"/>
      <c r="I263" s="25"/>
      <c r="J263" s="26"/>
      <c r="K263" s="387" t="str">
        <f>IF(J263&lt;&gt;0,DAYS360(J263,'proje ve personel bilgileri'!$B$8)/30," ")</f>
        <v xml:space="preserve"> </v>
      </c>
      <c r="L263" s="387"/>
      <c r="M263" s="385" t="str">
        <f>IF('proje ve personel bilgileri'!A136&lt;&gt;0,('proje ve personel bilgileri'!$B$11)," ")</f>
        <v xml:space="preserve"> </v>
      </c>
      <c r="N263" s="385"/>
      <c r="O263" s="388">
        <f>IF('proje ve personel bilgileri'!$B$4=1512,(IF(E263&lt;&gt;0,2,IF(F263&lt;&gt;0,2,IF(G263&lt;&gt;0,IF(AND(J263&lt;&gt;0,K263&gt;=48),4,3),IF(H263&lt;&gt;0,IF(AND(J263&lt;&gt;0,K263&gt;=48),4,3),IF(I263&lt;&gt;0,7,0)))))),IF('proje ve personel bilgileri'!$B$4=1511,(IF(E263&lt;&gt;0,4,IF(F263&lt;&gt;0,5,IF(G263&lt;&gt;0,IF(AND(J263&lt;&gt;0,K263&gt;=48),12,8),IF(H263&lt;&gt;0,IF(AND(J263&lt;&gt;0,K263&gt;=48),12,8),IF(I263&lt;&gt;0,14,0)))))),(IF(E263&lt;&gt;0,3,IF(F263&lt;&gt;0,4,IF(G263&lt;&gt;0,IF(AND(J263&lt;&gt;0,K263&gt;=48),10,6),IF(H263&lt;&gt;0,IF(AND(J263&lt;&gt;0,K263&gt;=48),10,6),IF(I263&lt;&gt;0,12,0))))))))</f>
        <v>0</v>
      </c>
      <c r="P263" s="389"/>
      <c r="Q263" s="385" t="str">
        <f>IF('proje ve personel bilgileri'!A136&lt;&gt;0,(M263*O263)," ")</f>
        <v xml:space="preserve"> </v>
      </c>
      <c r="R263" s="385"/>
      <c r="S263" s="385" t="str">
        <f>IF('proje ve personel bilgileri'!A136&lt;&gt;0,G011B!S275," ")</f>
        <v xml:space="preserve"> </v>
      </c>
      <c r="T263" s="378"/>
      <c r="U263" s="385" t="str">
        <f>IF('proje ve personel bilgileri'!A136&lt;&gt;0,MIN(Q263,S263)," ")</f>
        <v xml:space="preserve"> </v>
      </c>
      <c r="V263" s="386"/>
    </row>
    <row r="264" spans="1:22" ht="15.75" customHeight="1" x14ac:dyDescent="0.25">
      <c r="A264" s="23">
        <v>124</v>
      </c>
      <c r="B264" s="293" t="str">
        <f>IF('proje ve personel bilgileri'!A137&lt;&gt;0,('proje ve personel bilgileri'!A137)," ")</f>
        <v xml:space="preserve"> </v>
      </c>
      <c r="C264" s="293" t="str">
        <f>IF('proje ve personel bilgileri'!A137&lt;&gt;0,('proje ve personel bilgileri'!B137)," ")</f>
        <v xml:space="preserve"> </v>
      </c>
      <c r="D264" s="24"/>
      <c r="E264" s="25"/>
      <c r="F264" s="25"/>
      <c r="G264" s="25"/>
      <c r="H264" s="25"/>
      <c r="I264" s="25"/>
      <c r="J264" s="26"/>
      <c r="K264" s="387" t="str">
        <f>IF(J264&lt;&gt;0,DAYS360(J264,'proje ve personel bilgileri'!$B$8)/30," ")</f>
        <v xml:space="preserve"> </v>
      </c>
      <c r="L264" s="387"/>
      <c r="M264" s="385" t="str">
        <f>IF('proje ve personel bilgileri'!A137&lt;&gt;0,('proje ve personel bilgileri'!$B$11)," ")</f>
        <v xml:space="preserve"> </v>
      </c>
      <c r="N264" s="385"/>
      <c r="O264" s="388">
        <f>IF('proje ve personel bilgileri'!$B$4=1512,(IF(E264&lt;&gt;0,2,IF(F264&lt;&gt;0,2,IF(G264&lt;&gt;0,IF(AND(J264&lt;&gt;0,K264&gt;=48),4,3),IF(H264&lt;&gt;0,IF(AND(J264&lt;&gt;0,K264&gt;=48),4,3),IF(I264&lt;&gt;0,7,0)))))),IF('proje ve personel bilgileri'!$B$4=1511,(IF(E264&lt;&gt;0,4,IF(F264&lt;&gt;0,5,IF(G264&lt;&gt;0,IF(AND(J264&lt;&gt;0,K264&gt;=48),12,8),IF(H264&lt;&gt;0,IF(AND(J264&lt;&gt;0,K264&gt;=48),12,8),IF(I264&lt;&gt;0,14,0)))))),(IF(E264&lt;&gt;0,3,IF(F264&lt;&gt;0,4,IF(G264&lt;&gt;0,IF(AND(J264&lt;&gt;0,K264&gt;=48),10,6),IF(H264&lt;&gt;0,IF(AND(J264&lt;&gt;0,K264&gt;=48),10,6),IF(I264&lt;&gt;0,12,0))))))))</f>
        <v>0</v>
      </c>
      <c r="P264" s="389"/>
      <c r="Q264" s="385" t="str">
        <f>IF('proje ve personel bilgileri'!A137&lt;&gt;0,(M264*O264)," ")</f>
        <v xml:space="preserve"> </v>
      </c>
      <c r="R264" s="385"/>
      <c r="S264" s="385" t="str">
        <f>IF('proje ve personel bilgileri'!A137&lt;&gt;0,G011B!S276," ")</f>
        <v xml:space="preserve"> </v>
      </c>
      <c r="T264" s="378"/>
      <c r="U264" s="385" t="str">
        <f>IF('proje ve personel bilgileri'!A137&lt;&gt;0,MIN(Q264,S264)," ")</f>
        <v xml:space="preserve"> </v>
      </c>
      <c r="V264" s="386"/>
    </row>
    <row r="265" spans="1:22" ht="15.75" customHeight="1" x14ac:dyDescent="0.25">
      <c r="A265" s="19">
        <v>125</v>
      </c>
      <c r="B265" s="293" t="str">
        <f>IF('proje ve personel bilgileri'!A138&lt;&gt;0,('proje ve personel bilgileri'!A138)," ")</f>
        <v xml:space="preserve"> </v>
      </c>
      <c r="C265" s="293" t="str">
        <f>IF('proje ve personel bilgileri'!A138&lt;&gt;0,('proje ve personel bilgileri'!B138)," ")</f>
        <v xml:space="preserve"> </v>
      </c>
      <c r="D265" s="24"/>
      <c r="E265" s="25"/>
      <c r="F265" s="25"/>
      <c r="G265" s="25"/>
      <c r="H265" s="25"/>
      <c r="I265" s="25"/>
      <c r="J265" s="26"/>
      <c r="K265" s="387" t="str">
        <f>IF(J265&lt;&gt;0,DAYS360(J265,'proje ve personel bilgileri'!$B$8)/30," ")</f>
        <v xml:space="preserve"> </v>
      </c>
      <c r="L265" s="387"/>
      <c r="M265" s="385" t="str">
        <f>IF('proje ve personel bilgileri'!A138&lt;&gt;0,('proje ve personel bilgileri'!$B$11)," ")</f>
        <v xml:space="preserve"> </v>
      </c>
      <c r="N265" s="385"/>
      <c r="O265" s="388">
        <f>IF('proje ve personel bilgileri'!$B$4=1512,(IF(E265&lt;&gt;0,2,IF(F265&lt;&gt;0,2,IF(G265&lt;&gt;0,IF(AND(J265&lt;&gt;0,K265&gt;=48),4,3),IF(H265&lt;&gt;0,IF(AND(J265&lt;&gt;0,K265&gt;=48),4,3),IF(I265&lt;&gt;0,7,0)))))),IF('proje ve personel bilgileri'!$B$4=1511,(IF(E265&lt;&gt;0,4,IF(F265&lt;&gt;0,5,IF(G265&lt;&gt;0,IF(AND(J265&lt;&gt;0,K265&gt;=48),12,8),IF(H265&lt;&gt;0,IF(AND(J265&lt;&gt;0,K265&gt;=48),12,8),IF(I265&lt;&gt;0,14,0)))))),(IF(E265&lt;&gt;0,3,IF(F265&lt;&gt;0,4,IF(G265&lt;&gt;0,IF(AND(J265&lt;&gt;0,K265&gt;=48),10,6),IF(H265&lt;&gt;0,IF(AND(J265&lt;&gt;0,K265&gt;=48),10,6),IF(I265&lt;&gt;0,12,0))))))))</f>
        <v>0</v>
      </c>
      <c r="P265" s="389"/>
      <c r="Q265" s="385" t="str">
        <f>IF('proje ve personel bilgileri'!A138&lt;&gt;0,(M265*O265)," ")</f>
        <v xml:space="preserve"> </v>
      </c>
      <c r="R265" s="385"/>
      <c r="S265" s="385" t="str">
        <f>IF('proje ve personel bilgileri'!A138&lt;&gt;0,G011B!S277," ")</f>
        <v xml:space="preserve"> </v>
      </c>
      <c r="T265" s="378"/>
      <c r="U265" s="385" t="str">
        <f>IF('proje ve personel bilgileri'!A138&lt;&gt;0,MIN(Q265,S265)," ")</f>
        <v xml:space="preserve"> </v>
      </c>
      <c r="V265" s="386"/>
    </row>
    <row r="266" spans="1:22" ht="15.75" customHeight="1" x14ac:dyDescent="0.25">
      <c r="A266" s="23">
        <v>126</v>
      </c>
      <c r="B266" s="293" t="str">
        <f>IF('proje ve personel bilgileri'!A139&lt;&gt;0,('proje ve personel bilgileri'!A139)," ")</f>
        <v xml:space="preserve"> </v>
      </c>
      <c r="C266" s="293" t="str">
        <f>IF('proje ve personel bilgileri'!A139&lt;&gt;0,('proje ve personel bilgileri'!B139)," ")</f>
        <v xml:space="preserve"> </v>
      </c>
      <c r="D266" s="28"/>
      <c r="E266" s="29"/>
      <c r="F266" s="29"/>
      <c r="G266" s="29"/>
      <c r="H266" s="29"/>
      <c r="I266" s="29"/>
      <c r="J266" s="30"/>
      <c r="K266" s="387" t="str">
        <f>IF(J266&lt;&gt;0,DAYS360(J266,'proje ve personel bilgileri'!$B$8)/30," ")</f>
        <v xml:space="preserve"> </v>
      </c>
      <c r="L266" s="387"/>
      <c r="M266" s="385" t="str">
        <f>IF('proje ve personel bilgileri'!A139&lt;&gt;0,('proje ve personel bilgileri'!$B$11)," ")</f>
        <v xml:space="preserve"> </v>
      </c>
      <c r="N266" s="385"/>
      <c r="O266" s="388">
        <f>IF('proje ve personel bilgileri'!$B$4=1512,(IF(E266&lt;&gt;0,2,IF(F266&lt;&gt;0,2,IF(G266&lt;&gt;0,IF(AND(J266&lt;&gt;0,K266&gt;=48),4,3),IF(H266&lt;&gt;0,IF(AND(J266&lt;&gt;0,K266&gt;=48),4,3),IF(I266&lt;&gt;0,7,0)))))),IF('proje ve personel bilgileri'!$B$4=1511,(IF(E266&lt;&gt;0,4,IF(F266&lt;&gt;0,5,IF(G266&lt;&gt;0,IF(AND(J266&lt;&gt;0,K266&gt;=48),12,8),IF(H266&lt;&gt;0,IF(AND(J266&lt;&gt;0,K266&gt;=48),12,8),IF(I266&lt;&gt;0,14,0)))))),(IF(E266&lt;&gt;0,3,IF(F266&lt;&gt;0,4,IF(G266&lt;&gt;0,IF(AND(J266&lt;&gt;0,K266&gt;=48),10,6),IF(H266&lt;&gt;0,IF(AND(J266&lt;&gt;0,K266&gt;=48),10,6),IF(I266&lt;&gt;0,12,0))))))))</f>
        <v>0</v>
      </c>
      <c r="P266" s="389"/>
      <c r="Q266" s="385" t="str">
        <f>IF('proje ve personel bilgileri'!A139&lt;&gt;0,(M266*O266)," ")</f>
        <v xml:space="preserve"> </v>
      </c>
      <c r="R266" s="385"/>
      <c r="S266" s="385" t="str">
        <f>IF('proje ve personel bilgileri'!A139&lt;&gt;0,G011B!S278," ")</f>
        <v xml:space="preserve"> </v>
      </c>
      <c r="T266" s="378"/>
      <c r="U266" s="385" t="str">
        <f>IF('proje ve personel bilgileri'!A139&lt;&gt;0,MIN(Q266,S266)," ")</f>
        <v xml:space="preserve"> </v>
      </c>
      <c r="V266" s="386"/>
    </row>
    <row r="267" spans="1:22" ht="15" customHeight="1" x14ac:dyDescent="0.25">
      <c r="A267" s="290" t="s">
        <v>152</v>
      </c>
      <c r="J267" s="64"/>
      <c r="K267" s="68"/>
    </row>
    <row r="268" spans="1:22" ht="15" customHeight="1" x14ac:dyDescent="0.25">
      <c r="A268" s="390" t="s">
        <v>153</v>
      </c>
      <c r="B268" s="390"/>
      <c r="C268" s="390"/>
      <c r="D268" s="390"/>
      <c r="E268" s="390"/>
      <c r="F268" s="390"/>
      <c r="G268" s="390"/>
      <c r="H268" s="390"/>
      <c r="I268" s="390"/>
      <c r="J268" s="390"/>
      <c r="K268" s="390"/>
      <c r="L268" s="390"/>
      <c r="M268" s="390"/>
      <c r="N268" s="390"/>
      <c r="O268" s="390"/>
      <c r="P268" s="390"/>
      <c r="Q268" s="390"/>
      <c r="R268" s="390"/>
      <c r="S268" s="390"/>
      <c r="T268" s="390"/>
      <c r="U268" s="390"/>
      <c r="V268" s="390"/>
    </row>
    <row r="269" spans="1:22" ht="15" customHeight="1" x14ac:dyDescent="0.25">
      <c r="A269" s="391" t="s">
        <v>154</v>
      </c>
      <c r="B269" s="391"/>
      <c r="C269" s="391"/>
      <c r="D269" s="391"/>
      <c r="E269" s="391"/>
      <c r="F269" s="391"/>
      <c r="G269" s="391"/>
      <c r="H269" s="391"/>
      <c r="I269" s="391"/>
      <c r="J269" s="391"/>
      <c r="K269" s="391"/>
      <c r="L269" s="391"/>
      <c r="M269" s="391"/>
      <c r="N269" s="391"/>
      <c r="O269" s="391"/>
      <c r="P269" s="391"/>
      <c r="Q269" s="391"/>
      <c r="R269" s="391"/>
      <c r="S269" s="391"/>
      <c r="T269" s="391"/>
      <c r="U269" s="391"/>
      <c r="V269" s="391"/>
    </row>
    <row r="270" spans="1:22" ht="22.5" customHeight="1" x14ac:dyDescent="0.25">
      <c r="A270" s="289"/>
    </row>
    <row r="271" spans="1:22" ht="15" customHeight="1" x14ac:dyDescent="0.25">
      <c r="A271" s="381" t="s">
        <v>155</v>
      </c>
      <c r="B271" s="381"/>
      <c r="C271" s="381"/>
      <c r="D271" s="381"/>
      <c r="E271" s="381"/>
      <c r="F271" s="381"/>
      <c r="G271" s="381"/>
      <c r="H271" s="381"/>
      <c r="I271" s="381"/>
      <c r="J271" s="381"/>
      <c r="K271" s="381"/>
      <c r="L271" s="381"/>
      <c r="M271" s="381"/>
      <c r="N271" s="381"/>
      <c r="O271" s="381"/>
      <c r="P271" s="381"/>
      <c r="Q271" s="381"/>
      <c r="R271" s="381"/>
      <c r="S271" s="381"/>
      <c r="T271" s="381"/>
      <c r="U271" s="381"/>
    </row>
    <row r="272" spans="1:22" ht="15" customHeight="1" x14ac:dyDescent="0.25">
      <c r="A272" s="380"/>
      <c r="B272" s="380"/>
      <c r="C272" s="380"/>
      <c r="D272" s="380"/>
      <c r="E272" s="380"/>
      <c r="F272" s="380"/>
      <c r="G272" s="380"/>
      <c r="H272" s="380"/>
      <c r="I272" s="380"/>
      <c r="J272" s="380"/>
      <c r="K272" s="380"/>
      <c r="L272" s="380"/>
      <c r="M272" s="380"/>
      <c r="N272" s="380"/>
      <c r="O272" s="380"/>
      <c r="P272" s="380"/>
      <c r="Q272" s="380"/>
      <c r="R272" s="380"/>
      <c r="S272" s="380"/>
      <c r="T272" s="380"/>
      <c r="U272" s="380"/>
    </row>
    <row r="277" spans="1:22" ht="15.75" customHeight="1" x14ac:dyDescent="0.25">
      <c r="A277" s="348" t="s">
        <v>128</v>
      </c>
      <c r="B277" s="348"/>
      <c r="C277" s="348"/>
      <c r="D277" s="348"/>
      <c r="E277" s="348"/>
      <c r="F277" s="348"/>
      <c r="G277" s="348"/>
      <c r="H277" s="348"/>
      <c r="I277" s="348"/>
      <c r="J277" s="348"/>
      <c r="K277" s="348"/>
      <c r="L277" s="348"/>
      <c r="M277" s="348"/>
      <c r="N277" s="348"/>
      <c r="O277" s="348"/>
      <c r="P277" s="348"/>
      <c r="Q277" s="348"/>
      <c r="R277" s="348"/>
      <c r="S277" s="348"/>
      <c r="T277" s="348"/>
      <c r="U277" s="348"/>
      <c r="V277" s="348"/>
    </row>
    <row r="278" spans="1:22" ht="15" customHeight="1" x14ac:dyDescent="0.25">
      <c r="A278" s="68"/>
      <c r="B278" s="68"/>
      <c r="C278" s="68"/>
      <c r="D278" s="68"/>
      <c r="E278" s="68"/>
      <c r="F278" s="68"/>
      <c r="G278" s="68"/>
      <c r="H278" s="68"/>
      <c r="I278" s="68"/>
      <c r="J278" s="69" t="str">
        <f>'proje ve personel bilgileri'!$B$7</f>
        <v>/</v>
      </c>
      <c r="K278" s="68" t="s">
        <v>109</v>
      </c>
      <c r="L278" s="68"/>
      <c r="M278" s="68"/>
      <c r="N278" s="68"/>
      <c r="O278" s="68"/>
      <c r="P278" s="68"/>
      <c r="Q278" s="68"/>
      <c r="R278" s="68"/>
      <c r="S278" s="68"/>
      <c r="T278" s="68"/>
      <c r="U278" s="68"/>
      <c r="V278" s="68"/>
    </row>
    <row r="279" spans="1:22" ht="18.75" customHeight="1" x14ac:dyDescent="0.25">
      <c r="U279" s="10" t="s">
        <v>129</v>
      </c>
    </row>
    <row r="280" spans="1:22" ht="15.75" customHeight="1" x14ac:dyDescent="0.25">
      <c r="A280" s="382" t="s">
        <v>130</v>
      </c>
      <c r="B280" s="383"/>
      <c r="C280" s="384"/>
      <c r="D280" s="392">
        <f>'proje ve personel bilgileri'!$B$2</f>
        <v>0</v>
      </c>
      <c r="E280" s="393"/>
      <c r="F280" s="393"/>
      <c r="G280" s="393"/>
      <c r="H280" s="393"/>
      <c r="I280" s="393"/>
      <c r="J280" s="393"/>
      <c r="K280" s="393"/>
      <c r="L280" s="393"/>
      <c r="M280" s="393"/>
      <c r="N280" s="393"/>
      <c r="O280" s="393"/>
      <c r="P280" s="393"/>
      <c r="Q280" s="393"/>
      <c r="R280" s="393"/>
      <c r="S280" s="393"/>
      <c r="T280" s="393"/>
      <c r="U280" s="393"/>
      <c r="V280" s="394"/>
    </row>
    <row r="281" spans="1:22" ht="15.75" customHeight="1" x14ac:dyDescent="0.25">
      <c r="A281" s="382" t="s">
        <v>131</v>
      </c>
      <c r="B281" s="383"/>
      <c r="C281" s="384"/>
      <c r="D281" s="392">
        <f>'proje ve personel bilgileri'!$B$3</f>
        <v>0</v>
      </c>
      <c r="E281" s="393"/>
      <c r="F281" s="393"/>
      <c r="G281" s="393"/>
      <c r="H281" s="393"/>
      <c r="I281" s="393"/>
      <c r="J281" s="393"/>
      <c r="K281" s="393"/>
      <c r="L281" s="393"/>
      <c r="M281" s="393"/>
      <c r="N281" s="393"/>
      <c r="O281" s="393"/>
      <c r="P281" s="393"/>
      <c r="Q281" s="393"/>
      <c r="R281" s="393"/>
      <c r="S281" s="393"/>
      <c r="T281" s="393"/>
      <c r="U281" s="393"/>
      <c r="V281" s="394"/>
    </row>
    <row r="282" spans="1:22" ht="15" customHeight="1" x14ac:dyDescent="0.25">
      <c r="A282" s="415" t="s">
        <v>132</v>
      </c>
      <c r="B282" s="416"/>
      <c r="C282" s="417"/>
      <c r="D282" s="421"/>
      <c r="E282" s="403"/>
      <c r="F282" s="403"/>
      <c r="G282" s="403"/>
      <c r="H282" s="403"/>
      <c r="I282" s="403"/>
      <c r="J282" s="403"/>
      <c r="K282" s="403"/>
      <c r="L282" s="403"/>
      <c r="M282" s="403"/>
      <c r="N282" s="403"/>
      <c r="O282" s="403"/>
      <c r="P282" s="403"/>
      <c r="Q282" s="403"/>
      <c r="R282" s="403"/>
      <c r="S282" s="403"/>
      <c r="T282" s="403"/>
      <c r="U282" s="403"/>
      <c r="V282" s="423"/>
    </row>
    <row r="283" spans="1:22" ht="15.75" customHeight="1" x14ac:dyDescent="0.25">
      <c r="A283" s="418"/>
      <c r="B283" s="419"/>
      <c r="C283" s="420"/>
      <c r="D283" s="422"/>
      <c r="E283" s="404"/>
      <c r="F283" s="404"/>
      <c r="G283" s="404"/>
      <c r="H283" s="404"/>
      <c r="I283" s="404"/>
      <c r="J283" s="404"/>
      <c r="K283" s="404"/>
      <c r="L283" s="404"/>
      <c r="M283" s="404"/>
      <c r="N283" s="404"/>
      <c r="O283" s="404"/>
      <c r="P283" s="404"/>
      <c r="Q283" s="404"/>
      <c r="R283" s="404"/>
      <c r="S283" s="404"/>
      <c r="T283" s="404"/>
      <c r="U283" s="404"/>
      <c r="V283" s="424"/>
    </row>
    <row r="284" spans="1:22" ht="15.75" customHeight="1" x14ac:dyDescent="0.25">
      <c r="A284" s="382" t="s">
        <v>133</v>
      </c>
      <c r="B284" s="383"/>
      <c r="C284" s="384"/>
      <c r="D284" s="307">
        <f>'proje ve personel bilgileri'!B8</f>
        <v>0</v>
      </c>
      <c r="E284" s="291"/>
      <c r="F284" s="291"/>
      <c r="G284" s="291"/>
      <c r="H284" s="291"/>
      <c r="I284" s="291"/>
      <c r="J284" s="402"/>
      <c r="K284" s="402"/>
      <c r="L284" s="402"/>
      <c r="M284" s="402"/>
      <c r="N284" s="402"/>
      <c r="O284" s="402"/>
      <c r="P284" s="402"/>
      <c r="Q284" s="402"/>
      <c r="R284" s="402"/>
      <c r="S284" s="402"/>
      <c r="T284" s="402"/>
      <c r="U284" s="402"/>
      <c r="V284" s="292"/>
    </row>
    <row r="285" spans="1:22" ht="15" customHeight="1" x14ac:dyDescent="0.25">
      <c r="A285" s="405" t="s">
        <v>87</v>
      </c>
      <c r="B285" s="405" t="s">
        <v>15</v>
      </c>
      <c r="C285" s="405" t="s">
        <v>134</v>
      </c>
      <c r="D285" s="405" t="s">
        <v>135</v>
      </c>
      <c r="E285" s="395" t="s">
        <v>136</v>
      </c>
      <c r="F285" s="407"/>
      <c r="G285" s="407"/>
      <c r="H285" s="407"/>
      <c r="I285" s="396"/>
      <c r="J285" s="405" t="s">
        <v>137</v>
      </c>
      <c r="K285" s="395" t="s">
        <v>138</v>
      </c>
      <c r="L285" s="396"/>
      <c r="M285" s="411" t="s">
        <v>139</v>
      </c>
      <c r="N285" s="412"/>
      <c r="O285" s="395" t="s">
        <v>156</v>
      </c>
      <c r="P285" s="396"/>
      <c r="Q285" s="395" t="s">
        <v>141</v>
      </c>
      <c r="R285" s="396"/>
      <c r="S285" s="395" t="s">
        <v>142</v>
      </c>
      <c r="T285" s="396"/>
      <c r="U285" s="395" t="s">
        <v>143</v>
      </c>
      <c r="V285" s="396"/>
    </row>
    <row r="286" spans="1:22" ht="46.5" customHeight="1" x14ac:dyDescent="0.25">
      <c r="A286" s="406"/>
      <c r="B286" s="406"/>
      <c r="C286" s="406"/>
      <c r="D286" s="406"/>
      <c r="E286" s="408" t="s">
        <v>144</v>
      </c>
      <c r="F286" s="409"/>
      <c r="G286" s="409"/>
      <c r="H286" s="409"/>
      <c r="I286" s="410"/>
      <c r="J286" s="406"/>
      <c r="K286" s="397"/>
      <c r="L286" s="398"/>
      <c r="M286" s="413"/>
      <c r="N286" s="414"/>
      <c r="O286" s="397"/>
      <c r="P286" s="398"/>
      <c r="Q286" s="397"/>
      <c r="R286" s="398"/>
      <c r="S286" s="397"/>
      <c r="T286" s="398"/>
      <c r="U286" s="397"/>
      <c r="V286" s="398"/>
    </row>
    <row r="287" spans="1:22" ht="46.5" customHeight="1" x14ac:dyDescent="0.25">
      <c r="A287" s="406"/>
      <c r="B287" s="406"/>
      <c r="C287" s="406"/>
      <c r="D287" s="406"/>
      <c r="E287" s="17" t="s">
        <v>145</v>
      </c>
      <c r="F287" s="17" t="s">
        <v>146</v>
      </c>
      <c r="G287" s="17" t="s">
        <v>147</v>
      </c>
      <c r="H287" s="18" t="s">
        <v>148</v>
      </c>
      <c r="I287" s="17" t="s">
        <v>149</v>
      </c>
      <c r="J287" s="406"/>
      <c r="K287" s="397"/>
      <c r="L287" s="398"/>
      <c r="M287" s="399" t="s">
        <v>150</v>
      </c>
      <c r="N287" s="400"/>
      <c r="O287" s="399" t="s">
        <v>151</v>
      </c>
      <c r="P287" s="401"/>
      <c r="Q287" s="397"/>
      <c r="R287" s="398"/>
      <c r="S287" s="397"/>
      <c r="T287" s="398"/>
      <c r="U287" s="397"/>
      <c r="V287" s="398"/>
    </row>
    <row r="288" spans="1:22" ht="15.75" customHeight="1" x14ac:dyDescent="0.25">
      <c r="A288" s="19">
        <v>127</v>
      </c>
      <c r="B288" s="293" t="str">
        <f>IF('proje ve personel bilgileri'!A140&lt;&gt;0,('proje ve personel bilgileri'!A140)," ")</f>
        <v xml:space="preserve"> </v>
      </c>
      <c r="C288" s="293" t="str">
        <f>IF('proje ve personel bilgileri'!A140&lt;&gt;0,('proje ve personel bilgileri'!B140)," ")</f>
        <v xml:space="preserve"> </v>
      </c>
      <c r="D288" s="20"/>
      <c r="E288" s="21"/>
      <c r="F288" s="21"/>
      <c r="G288" s="21"/>
      <c r="H288" s="21"/>
      <c r="I288" s="21"/>
      <c r="J288" s="22"/>
      <c r="K288" s="387" t="str">
        <f>IF(J288&lt;&gt;0,DAYS360(J288,'proje ve personel bilgileri'!$B$8)/30," ")</f>
        <v xml:space="preserve"> </v>
      </c>
      <c r="L288" s="387"/>
      <c r="M288" s="385" t="str">
        <f>IF('proje ve personel bilgileri'!A140&lt;&gt;0,('proje ve personel bilgileri'!$B$11)," ")</f>
        <v xml:space="preserve"> </v>
      </c>
      <c r="N288" s="385"/>
      <c r="O288" s="388">
        <f>IF('proje ve personel bilgileri'!$B$4=1512,(IF(E288&lt;&gt;0,2,IF(F288&lt;&gt;0,2,IF(G288&lt;&gt;0,IF(AND(J288&lt;&gt;0,K288&gt;=48),4,3),IF(H288&lt;&gt;0,IF(AND(J288&lt;&gt;0,K288&gt;=48),4,3),IF(I288&lt;&gt;0,7,0)))))),IF('proje ve personel bilgileri'!$B$4=1511,(IF(E288&lt;&gt;0,4,IF(F288&lt;&gt;0,5,IF(G288&lt;&gt;0,IF(AND(J288&lt;&gt;0,K288&gt;=48),12,8),IF(H288&lt;&gt;0,IF(AND(J288&lt;&gt;0,K288&gt;=48),12,8),IF(I288&lt;&gt;0,14,0)))))),(IF(E288&lt;&gt;0,3,IF(F288&lt;&gt;0,4,IF(G288&lt;&gt;0,IF(AND(J288&lt;&gt;0,K288&gt;=48),10,6),IF(H288&lt;&gt;0,IF(AND(J288&lt;&gt;0,K288&gt;=48),10,6),IF(I288&lt;&gt;0,12,0))))))))</f>
        <v>0</v>
      </c>
      <c r="P288" s="389"/>
      <c r="Q288" s="385" t="str">
        <f>IF('proje ve personel bilgileri'!A140&lt;&gt;0,(M288*O288)," ")</f>
        <v xml:space="preserve"> </v>
      </c>
      <c r="R288" s="385"/>
      <c r="S288" s="385" t="str">
        <f>IF('proje ve personel bilgileri'!A140&lt;&gt;0,G011B!S303," ")</f>
        <v xml:space="preserve"> </v>
      </c>
      <c r="T288" s="378"/>
      <c r="U288" s="385" t="str">
        <f>IF('proje ve personel bilgileri'!A140&lt;&gt;0,MIN(Q288,S288)," ")</f>
        <v xml:space="preserve"> </v>
      </c>
      <c r="V288" s="386"/>
    </row>
    <row r="289" spans="1:22" ht="15.75" customHeight="1" x14ac:dyDescent="0.25">
      <c r="A289" s="23">
        <v>128</v>
      </c>
      <c r="B289" s="293" t="str">
        <f>IF('proje ve personel bilgileri'!A141&lt;&gt;0,('proje ve personel bilgileri'!A141)," ")</f>
        <v xml:space="preserve"> </v>
      </c>
      <c r="C289" s="293" t="str">
        <f>IF('proje ve personel bilgileri'!A141&lt;&gt;0,('proje ve personel bilgileri'!B141)," ")</f>
        <v xml:space="preserve"> </v>
      </c>
      <c r="D289" s="24"/>
      <c r="E289" s="25"/>
      <c r="F289" s="25"/>
      <c r="G289" s="25"/>
      <c r="H289" s="25"/>
      <c r="I289" s="25"/>
      <c r="J289" s="26"/>
      <c r="K289" s="387" t="str">
        <f>IF(J289&lt;&gt;0,DAYS360(J289,'proje ve personel bilgileri'!$B$8)/30," ")</f>
        <v xml:space="preserve"> </v>
      </c>
      <c r="L289" s="387"/>
      <c r="M289" s="385" t="str">
        <f>IF('proje ve personel bilgileri'!A141&lt;&gt;0,('proje ve personel bilgileri'!$B$11)," ")</f>
        <v xml:space="preserve"> </v>
      </c>
      <c r="N289" s="385"/>
      <c r="O289" s="388">
        <f>IF('proje ve personel bilgileri'!$B$4=1512,(IF(E289&lt;&gt;0,2,IF(F289&lt;&gt;0,2,IF(G289&lt;&gt;0,IF(AND(J289&lt;&gt;0,K289&gt;=48),4,3),IF(H289&lt;&gt;0,IF(AND(J289&lt;&gt;0,K289&gt;=48),4,3),IF(I289&lt;&gt;0,7,0)))))),IF('proje ve personel bilgileri'!$B$4=1511,(IF(E289&lt;&gt;0,4,IF(F289&lt;&gt;0,5,IF(G289&lt;&gt;0,IF(AND(J289&lt;&gt;0,K289&gt;=48),12,8),IF(H289&lt;&gt;0,IF(AND(J289&lt;&gt;0,K289&gt;=48),12,8),IF(I289&lt;&gt;0,14,0)))))),(IF(E289&lt;&gt;0,3,IF(F289&lt;&gt;0,4,IF(G289&lt;&gt;0,IF(AND(J289&lt;&gt;0,K289&gt;=48),10,6),IF(H289&lt;&gt;0,IF(AND(J289&lt;&gt;0,K289&gt;=48),10,6),IF(I289&lt;&gt;0,12,0))))))))</f>
        <v>0</v>
      </c>
      <c r="P289" s="389"/>
      <c r="Q289" s="385" t="str">
        <f>IF('proje ve personel bilgileri'!A141&lt;&gt;0,(M289*O289)," ")</f>
        <v xml:space="preserve"> </v>
      </c>
      <c r="R289" s="385"/>
      <c r="S289" s="385" t="str">
        <f>IF('proje ve personel bilgileri'!A141&lt;&gt;0,G011B!S304," ")</f>
        <v xml:space="preserve"> </v>
      </c>
      <c r="T289" s="378"/>
      <c r="U289" s="385" t="str">
        <f>IF('proje ve personel bilgileri'!A141&lt;&gt;0,MIN(Q289,S289)," ")</f>
        <v xml:space="preserve"> </v>
      </c>
      <c r="V289" s="386"/>
    </row>
    <row r="290" spans="1:22" ht="15.75" customHeight="1" x14ac:dyDescent="0.25">
      <c r="A290" s="19">
        <v>129</v>
      </c>
      <c r="B290" s="293" t="str">
        <f>IF('proje ve personel bilgileri'!A142&lt;&gt;0,('proje ve personel bilgileri'!A142)," ")</f>
        <v xml:space="preserve"> </v>
      </c>
      <c r="C290" s="293" t="str">
        <f>IF('proje ve personel bilgileri'!A142&lt;&gt;0,('proje ve personel bilgileri'!B142)," ")</f>
        <v xml:space="preserve"> </v>
      </c>
      <c r="D290" s="24"/>
      <c r="E290" s="25"/>
      <c r="F290" s="25"/>
      <c r="G290" s="25"/>
      <c r="H290" s="25"/>
      <c r="I290" s="25"/>
      <c r="J290" s="26"/>
      <c r="K290" s="387" t="str">
        <f>IF(J290&lt;&gt;0,DAYS360(J290,'proje ve personel bilgileri'!$B$8)/30," ")</f>
        <v xml:space="preserve"> </v>
      </c>
      <c r="L290" s="387"/>
      <c r="M290" s="385" t="str">
        <f>IF('proje ve personel bilgileri'!A142&lt;&gt;0,('proje ve personel bilgileri'!$B$11)," ")</f>
        <v xml:space="preserve"> </v>
      </c>
      <c r="N290" s="385"/>
      <c r="O290" s="388">
        <f>IF('proje ve personel bilgileri'!$B$4=1512,(IF(E290&lt;&gt;0,2,IF(F290&lt;&gt;0,2,IF(G290&lt;&gt;0,IF(AND(J290&lt;&gt;0,K290&gt;=48),4,3),IF(H290&lt;&gt;0,IF(AND(J290&lt;&gt;0,K290&gt;=48),4,3),IF(I290&lt;&gt;0,7,0)))))),IF('proje ve personel bilgileri'!$B$4=1511,(IF(E290&lt;&gt;0,4,IF(F290&lt;&gt;0,5,IF(G290&lt;&gt;0,IF(AND(J290&lt;&gt;0,K290&gt;=48),12,8),IF(H290&lt;&gt;0,IF(AND(J290&lt;&gt;0,K290&gt;=48),12,8),IF(I290&lt;&gt;0,14,0)))))),(IF(E290&lt;&gt;0,3,IF(F290&lt;&gt;0,4,IF(G290&lt;&gt;0,IF(AND(J290&lt;&gt;0,K290&gt;=48),10,6),IF(H290&lt;&gt;0,IF(AND(J290&lt;&gt;0,K290&gt;=48),10,6),IF(I290&lt;&gt;0,12,0))))))))</f>
        <v>0</v>
      </c>
      <c r="P290" s="389"/>
      <c r="Q290" s="385" t="str">
        <f>IF('proje ve personel bilgileri'!A142&lt;&gt;0,(M290*O290)," ")</f>
        <v xml:space="preserve"> </v>
      </c>
      <c r="R290" s="385"/>
      <c r="S290" s="385" t="str">
        <f>IF('proje ve personel bilgileri'!A142&lt;&gt;0,G011B!S305," ")</f>
        <v xml:space="preserve"> </v>
      </c>
      <c r="T290" s="378"/>
      <c r="U290" s="385" t="str">
        <f>IF('proje ve personel bilgileri'!A142&lt;&gt;0,MIN(Q290,S290)," ")</f>
        <v xml:space="preserve"> </v>
      </c>
      <c r="V290" s="386"/>
    </row>
    <row r="291" spans="1:22" ht="15.75" customHeight="1" x14ac:dyDescent="0.25">
      <c r="A291" s="23">
        <v>130</v>
      </c>
      <c r="B291" s="293" t="str">
        <f>IF('proje ve personel bilgileri'!A143&lt;&gt;0,('proje ve personel bilgileri'!A143)," ")</f>
        <v xml:space="preserve"> </v>
      </c>
      <c r="C291" s="293" t="str">
        <f>IF('proje ve personel bilgileri'!A143&lt;&gt;0,('proje ve personel bilgileri'!B143)," ")</f>
        <v xml:space="preserve"> </v>
      </c>
      <c r="D291" s="24"/>
      <c r="E291" s="25"/>
      <c r="F291" s="25"/>
      <c r="G291" s="25"/>
      <c r="H291" s="25"/>
      <c r="I291" s="25"/>
      <c r="J291" s="26"/>
      <c r="K291" s="387" t="str">
        <f>IF(J291&lt;&gt;0,DAYS360(J291,'proje ve personel bilgileri'!$B$8)/30," ")</f>
        <v xml:space="preserve"> </v>
      </c>
      <c r="L291" s="387"/>
      <c r="M291" s="385" t="str">
        <f>IF('proje ve personel bilgileri'!A143&lt;&gt;0,('proje ve personel bilgileri'!$B$11)," ")</f>
        <v xml:space="preserve"> </v>
      </c>
      <c r="N291" s="385"/>
      <c r="O291" s="388">
        <f>IF('proje ve personel bilgileri'!$B$4=1512,(IF(E291&lt;&gt;0,2,IF(F291&lt;&gt;0,2,IF(G291&lt;&gt;0,IF(AND(J291&lt;&gt;0,K291&gt;=48),4,3),IF(H291&lt;&gt;0,IF(AND(J291&lt;&gt;0,K291&gt;=48),4,3),IF(I291&lt;&gt;0,7,0)))))),IF('proje ve personel bilgileri'!$B$4=1511,(IF(E291&lt;&gt;0,4,IF(F291&lt;&gt;0,5,IF(G291&lt;&gt;0,IF(AND(J291&lt;&gt;0,K291&gt;=48),12,8),IF(H291&lt;&gt;0,IF(AND(J291&lt;&gt;0,K291&gt;=48),12,8),IF(I291&lt;&gt;0,14,0)))))),(IF(E291&lt;&gt;0,3,IF(F291&lt;&gt;0,4,IF(G291&lt;&gt;0,IF(AND(J291&lt;&gt;0,K291&gt;=48),10,6),IF(H291&lt;&gt;0,IF(AND(J291&lt;&gt;0,K291&gt;=48),10,6),IF(I291&lt;&gt;0,12,0))))))))</f>
        <v>0</v>
      </c>
      <c r="P291" s="389"/>
      <c r="Q291" s="385" t="str">
        <f>IF('proje ve personel bilgileri'!A143&lt;&gt;0,(M291*O291)," ")</f>
        <v xml:space="preserve"> </v>
      </c>
      <c r="R291" s="385"/>
      <c r="S291" s="385" t="str">
        <f>IF('proje ve personel bilgileri'!A143&lt;&gt;0,G011B!S306," ")</f>
        <v xml:space="preserve"> </v>
      </c>
      <c r="T291" s="378"/>
      <c r="U291" s="385" t="str">
        <f>IF('proje ve personel bilgileri'!A143&lt;&gt;0,MIN(Q291,S291)," ")</f>
        <v xml:space="preserve"> </v>
      </c>
      <c r="V291" s="386"/>
    </row>
    <row r="292" spans="1:22" ht="15.75" customHeight="1" x14ac:dyDescent="0.25">
      <c r="A292" s="19">
        <v>131</v>
      </c>
      <c r="B292" s="293" t="str">
        <f>IF('proje ve personel bilgileri'!A144&lt;&gt;0,('proje ve personel bilgileri'!A144)," ")</f>
        <v xml:space="preserve"> </v>
      </c>
      <c r="C292" s="293" t="str">
        <f>IF('proje ve personel bilgileri'!A144&lt;&gt;0,('proje ve personel bilgileri'!B144)," ")</f>
        <v xml:space="preserve"> </v>
      </c>
      <c r="D292" s="24"/>
      <c r="E292" s="25"/>
      <c r="F292" s="25"/>
      <c r="G292" s="25"/>
      <c r="H292" s="25"/>
      <c r="I292" s="25"/>
      <c r="J292" s="26"/>
      <c r="K292" s="387" t="str">
        <f>IF(J292&lt;&gt;0,DAYS360(J292,'proje ve personel bilgileri'!$B$8)/30," ")</f>
        <v xml:space="preserve"> </v>
      </c>
      <c r="L292" s="387"/>
      <c r="M292" s="385" t="str">
        <f>IF('proje ve personel bilgileri'!A144&lt;&gt;0,('proje ve personel bilgileri'!$B$11)," ")</f>
        <v xml:space="preserve"> </v>
      </c>
      <c r="N292" s="385"/>
      <c r="O292" s="388">
        <f>IF('proje ve personel bilgileri'!$B$4=1512,(IF(E292&lt;&gt;0,2,IF(F292&lt;&gt;0,2,IF(G292&lt;&gt;0,IF(AND(J292&lt;&gt;0,K292&gt;=48),4,3),IF(H292&lt;&gt;0,IF(AND(J292&lt;&gt;0,K292&gt;=48),4,3),IF(I292&lt;&gt;0,7,0)))))),IF('proje ve personel bilgileri'!$B$4=1511,(IF(E292&lt;&gt;0,4,IF(F292&lt;&gt;0,5,IF(G292&lt;&gt;0,IF(AND(J292&lt;&gt;0,K292&gt;=48),12,8),IF(H292&lt;&gt;0,IF(AND(J292&lt;&gt;0,K292&gt;=48),12,8),IF(I292&lt;&gt;0,14,0)))))),(IF(E292&lt;&gt;0,3,IF(F292&lt;&gt;0,4,IF(G292&lt;&gt;0,IF(AND(J292&lt;&gt;0,K292&gt;=48),10,6),IF(H292&lt;&gt;0,IF(AND(J292&lt;&gt;0,K292&gt;=48),10,6),IF(I292&lt;&gt;0,12,0))))))))</f>
        <v>0</v>
      </c>
      <c r="P292" s="389"/>
      <c r="Q292" s="385" t="str">
        <f>IF('proje ve personel bilgileri'!A144&lt;&gt;0,(M292*O292)," ")</f>
        <v xml:space="preserve"> </v>
      </c>
      <c r="R292" s="385"/>
      <c r="S292" s="385" t="str">
        <f>IF('proje ve personel bilgileri'!A144&lt;&gt;0,G011B!S307," ")</f>
        <v xml:space="preserve"> </v>
      </c>
      <c r="T292" s="378"/>
      <c r="U292" s="385" t="str">
        <f>IF('proje ve personel bilgileri'!A144&lt;&gt;0,MIN(Q292,S292)," ")</f>
        <v xml:space="preserve"> </v>
      </c>
      <c r="V292" s="386"/>
    </row>
    <row r="293" spans="1:22" ht="15.75" customHeight="1" x14ac:dyDescent="0.25">
      <c r="A293" s="23">
        <v>132</v>
      </c>
      <c r="B293" s="293" t="str">
        <f>IF('proje ve personel bilgileri'!A145&lt;&gt;0,('proje ve personel bilgileri'!A145)," ")</f>
        <v xml:space="preserve"> </v>
      </c>
      <c r="C293" s="293" t="str">
        <f>IF('proje ve personel bilgileri'!A145&lt;&gt;0,('proje ve personel bilgileri'!B145)," ")</f>
        <v xml:space="preserve"> </v>
      </c>
      <c r="D293" s="24"/>
      <c r="E293" s="25"/>
      <c r="F293" s="25"/>
      <c r="G293" s="25"/>
      <c r="H293" s="25"/>
      <c r="I293" s="25"/>
      <c r="J293" s="26"/>
      <c r="K293" s="387" t="str">
        <f>IF(J293&lt;&gt;0,DAYS360(J293,'proje ve personel bilgileri'!$B$8)/30," ")</f>
        <v xml:space="preserve"> </v>
      </c>
      <c r="L293" s="387"/>
      <c r="M293" s="385" t="str">
        <f>IF('proje ve personel bilgileri'!A145&lt;&gt;0,('proje ve personel bilgileri'!$B$11)," ")</f>
        <v xml:space="preserve"> </v>
      </c>
      <c r="N293" s="385"/>
      <c r="O293" s="388">
        <f>IF('proje ve personel bilgileri'!$B$4=1512,(IF(E293&lt;&gt;0,2,IF(F293&lt;&gt;0,2,IF(G293&lt;&gt;0,IF(AND(J293&lt;&gt;0,K293&gt;=48),4,3),IF(H293&lt;&gt;0,IF(AND(J293&lt;&gt;0,K293&gt;=48),4,3),IF(I293&lt;&gt;0,7,0)))))),IF('proje ve personel bilgileri'!$B$4=1511,(IF(E293&lt;&gt;0,4,IF(F293&lt;&gt;0,5,IF(G293&lt;&gt;0,IF(AND(J293&lt;&gt;0,K293&gt;=48),12,8),IF(H293&lt;&gt;0,IF(AND(J293&lt;&gt;0,K293&gt;=48),12,8),IF(I293&lt;&gt;0,14,0)))))),(IF(E293&lt;&gt;0,3,IF(F293&lt;&gt;0,4,IF(G293&lt;&gt;0,IF(AND(J293&lt;&gt;0,K293&gt;=48),10,6),IF(H293&lt;&gt;0,IF(AND(J293&lt;&gt;0,K293&gt;=48),10,6),IF(I293&lt;&gt;0,12,0))))))))</f>
        <v>0</v>
      </c>
      <c r="P293" s="389"/>
      <c r="Q293" s="385" t="str">
        <f>IF('proje ve personel bilgileri'!A145&lt;&gt;0,(M293*O293)," ")</f>
        <v xml:space="preserve"> </v>
      </c>
      <c r="R293" s="385"/>
      <c r="S293" s="385" t="str">
        <f>IF('proje ve personel bilgileri'!A145&lt;&gt;0,G011B!S308," ")</f>
        <v xml:space="preserve"> </v>
      </c>
      <c r="T293" s="378"/>
      <c r="U293" s="385" t="str">
        <f>IF('proje ve personel bilgileri'!A145&lt;&gt;0,MIN(Q293,S293)," ")</f>
        <v xml:space="preserve"> </v>
      </c>
      <c r="V293" s="386"/>
    </row>
    <row r="294" spans="1:22" ht="15.75" customHeight="1" x14ac:dyDescent="0.25">
      <c r="A294" s="19">
        <v>133</v>
      </c>
      <c r="B294" s="293" t="str">
        <f>IF('proje ve personel bilgileri'!A146&lt;&gt;0,('proje ve personel bilgileri'!A146)," ")</f>
        <v xml:space="preserve"> </v>
      </c>
      <c r="C294" s="293" t="str">
        <f>IF('proje ve personel bilgileri'!A146&lt;&gt;0,('proje ve personel bilgileri'!B146)," ")</f>
        <v xml:space="preserve"> </v>
      </c>
      <c r="D294" s="24"/>
      <c r="E294" s="25"/>
      <c r="F294" s="25"/>
      <c r="G294" s="25"/>
      <c r="H294" s="25"/>
      <c r="I294" s="25"/>
      <c r="J294" s="26"/>
      <c r="K294" s="387" t="str">
        <f>IF(J294&lt;&gt;0,DAYS360(J294,'proje ve personel bilgileri'!$B$8)/30," ")</f>
        <v xml:space="preserve"> </v>
      </c>
      <c r="L294" s="387"/>
      <c r="M294" s="385" t="str">
        <f>IF('proje ve personel bilgileri'!A146&lt;&gt;0,('proje ve personel bilgileri'!$B$11)," ")</f>
        <v xml:space="preserve"> </v>
      </c>
      <c r="N294" s="385"/>
      <c r="O294" s="388">
        <f>IF('proje ve personel bilgileri'!$B$4=1512,(IF(E294&lt;&gt;0,2,IF(F294&lt;&gt;0,2,IF(G294&lt;&gt;0,IF(AND(J294&lt;&gt;0,K294&gt;=48),4,3),IF(H294&lt;&gt;0,IF(AND(J294&lt;&gt;0,K294&gt;=48),4,3),IF(I294&lt;&gt;0,7,0)))))),IF('proje ve personel bilgileri'!$B$4=1511,(IF(E294&lt;&gt;0,4,IF(F294&lt;&gt;0,5,IF(G294&lt;&gt;0,IF(AND(J294&lt;&gt;0,K294&gt;=48),12,8),IF(H294&lt;&gt;0,IF(AND(J294&lt;&gt;0,K294&gt;=48),12,8),IF(I294&lt;&gt;0,14,0)))))),(IF(E294&lt;&gt;0,3,IF(F294&lt;&gt;0,4,IF(G294&lt;&gt;0,IF(AND(J294&lt;&gt;0,K294&gt;=48),10,6),IF(H294&lt;&gt;0,IF(AND(J294&lt;&gt;0,K294&gt;=48),10,6),IF(I294&lt;&gt;0,12,0))))))))</f>
        <v>0</v>
      </c>
      <c r="P294" s="389"/>
      <c r="Q294" s="385" t="str">
        <f>IF('proje ve personel bilgileri'!A146&lt;&gt;0,(M294*O294)," ")</f>
        <v xml:space="preserve"> </v>
      </c>
      <c r="R294" s="385"/>
      <c r="S294" s="385" t="str">
        <f>IF('proje ve personel bilgileri'!A146&lt;&gt;0,G011B!S309," ")</f>
        <v xml:space="preserve"> </v>
      </c>
      <c r="T294" s="378"/>
      <c r="U294" s="385" t="str">
        <f>IF('proje ve personel bilgileri'!A146&lt;&gt;0,MIN(Q294,S294)," ")</f>
        <v xml:space="preserve"> </v>
      </c>
      <c r="V294" s="386"/>
    </row>
    <row r="295" spans="1:22" ht="15.75" customHeight="1" x14ac:dyDescent="0.25">
      <c r="A295" s="23">
        <v>134</v>
      </c>
      <c r="B295" s="293" t="str">
        <f>IF('proje ve personel bilgileri'!A147&lt;&gt;0,('proje ve personel bilgileri'!A147)," ")</f>
        <v xml:space="preserve"> </v>
      </c>
      <c r="C295" s="293" t="str">
        <f>IF('proje ve personel bilgileri'!A147&lt;&gt;0,('proje ve personel bilgileri'!B147)," ")</f>
        <v xml:space="preserve"> </v>
      </c>
      <c r="D295" s="24"/>
      <c r="E295" s="25"/>
      <c r="F295" s="25"/>
      <c r="G295" s="25"/>
      <c r="H295" s="25"/>
      <c r="I295" s="25"/>
      <c r="J295" s="26"/>
      <c r="K295" s="387" t="str">
        <f>IF(J295&lt;&gt;0,DAYS360(J295,'proje ve personel bilgileri'!$B$8)/30," ")</f>
        <v xml:space="preserve"> </v>
      </c>
      <c r="L295" s="387"/>
      <c r="M295" s="385" t="str">
        <f>IF('proje ve personel bilgileri'!A147&lt;&gt;0,('proje ve personel bilgileri'!$B$11)," ")</f>
        <v xml:space="preserve"> </v>
      </c>
      <c r="N295" s="385"/>
      <c r="O295" s="388">
        <f>IF('proje ve personel bilgileri'!$B$4=1512,(IF(E295&lt;&gt;0,2,IF(F295&lt;&gt;0,2,IF(G295&lt;&gt;0,IF(AND(J295&lt;&gt;0,K295&gt;=48),4,3),IF(H295&lt;&gt;0,IF(AND(J295&lt;&gt;0,K295&gt;=48),4,3),IF(I295&lt;&gt;0,7,0)))))),IF('proje ve personel bilgileri'!$B$4=1511,(IF(E295&lt;&gt;0,4,IF(F295&lt;&gt;0,5,IF(G295&lt;&gt;0,IF(AND(J295&lt;&gt;0,K295&gt;=48),12,8),IF(H295&lt;&gt;0,IF(AND(J295&lt;&gt;0,K295&gt;=48),12,8),IF(I295&lt;&gt;0,14,0)))))),(IF(E295&lt;&gt;0,3,IF(F295&lt;&gt;0,4,IF(G295&lt;&gt;0,IF(AND(J295&lt;&gt;0,K295&gt;=48),10,6),IF(H295&lt;&gt;0,IF(AND(J295&lt;&gt;0,K295&gt;=48),10,6),IF(I295&lt;&gt;0,12,0))))))))</f>
        <v>0</v>
      </c>
      <c r="P295" s="389"/>
      <c r="Q295" s="385" t="str">
        <f>IF('proje ve personel bilgileri'!A147&lt;&gt;0,(M295*O295)," ")</f>
        <v xml:space="preserve"> </v>
      </c>
      <c r="R295" s="385"/>
      <c r="S295" s="385" t="str">
        <f>IF('proje ve personel bilgileri'!A147&lt;&gt;0,G011B!S310," ")</f>
        <v xml:space="preserve"> </v>
      </c>
      <c r="T295" s="378"/>
      <c r="U295" s="385" t="str">
        <f>IF('proje ve personel bilgileri'!A147&lt;&gt;0,MIN(Q295,S295)," ")</f>
        <v xml:space="preserve"> </v>
      </c>
      <c r="V295" s="386"/>
    </row>
    <row r="296" spans="1:22" ht="15.75" customHeight="1" x14ac:dyDescent="0.25">
      <c r="A296" s="19">
        <v>135</v>
      </c>
      <c r="B296" s="293" t="str">
        <f>IF('proje ve personel bilgileri'!A148&lt;&gt;0,('proje ve personel bilgileri'!A148)," ")</f>
        <v xml:space="preserve"> </v>
      </c>
      <c r="C296" s="293" t="str">
        <f>IF('proje ve personel bilgileri'!A148&lt;&gt;0,('proje ve personel bilgileri'!B148)," ")</f>
        <v xml:space="preserve"> </v>
      </c>
      <c r="D296" s="24"/>
      <c r="E296" s="25"/>
      <c r="F296" s="25"/>
      <c r="G296" s="25"/>
      <c r="H296" s="25"/>
      <c r="I296" s="25"/>
      <c r="J296" s="26"/>
      <c r="K296" s="387" t="str">
        <f>IF(J296&lt;&gt;0,DAYS360(J296,'proje ve personel bilgileri'!$B$8)/30," ")</f>
        <v xml:space="preserve"> </v>
      </c>
      <c r="L296" s="387"/>
      <c r="M296" s="385" t="str">
        <f>IF('proje ve personel bilgileri'!A148&lt;&gt;0,('proje ve personel bilgileri'!$B$11)," ")</f>
        <v xml:space="preserve"> </v>
      </c>
      <c r="N296" s="385"/>
      <c r="O296" s="388">
        <f>IF('proje ve personel bilgileri'!$B$4=1512,(IF(E296&lt;&gt;0,2,IF(F296&lt;&gt;0,2,IF(G296&lt;&gt;0,IF(AND(J296&lt;&gt;0,K296&gt;=48),4,3),IF(H296&lt;&gt;0,IF(AND(J296&lt;&gt;0,K296&gt;=48),4,3),IF(I296&lt;&gt;0,7,0)))))),IF('proje ve personel bilgileri'!$B$4=1511,(IF(E296&lt;&gt;0,4,IF(F296&lt;&gt;0,5,IF(G296&lt;&gt;0,IF(AND(J296&lt;&gt;0,K296&gt;=48),12,8),IF(H296&lt;&gt;0,IF(AND(J296&lt;&gt;0,K296&gt;=48),12,8),IF(I296&lt;&gt;0,14,0)))))),(IF(E296&lt;&gt;0,3,IF(F296&lt;&gt;0,4,IF(G296&lt;&gt;0,IF(AND(J296&lt;&gt;0,K296&gt;=48),10,6),IF(H296&lt;&gt;0,IF(AND(J296&lt;&gt;0,K296&gt;=48),10,6),IF(I296&lt;&gt;0,12,0))))))))</f>
        <v>0</v>
      </c>
      <c r="P296" s="389"/>
      <c r="Q296" s="385" t="str">
        <f>IF('proje ve personel bilgileri'!A148&lt;&gt;0,(M296*O296)," ")</f>
        <v xml:space="preserve"> </v>
      </c>
      <c r="R296" s="385"/>
      <c r="S296" s="385" t="str">
        <f>IF('proje ve personel bilgileri'!A148&lt;&gt;0,G011B!S311," ")</f>
        <v xml:space="preserve"> </v>
      </c>
      <c r="T296" s="378"/>
      <c r="U296" s="385" t="str">
        <f>IF('proje ve personel bilgileri'!A148&lt;&gt;0,MIN(Q296,S296)," ")</f>
        <v xml:space="preserve"> </v>
      </c>
      <c r="V296" s="386"/>
    </row>
    <row r="297" spans="1:22" ht="15.75" customHeight="1" x14ac:dyDescent="0.25">
      <c r="A297" s="23">
        <v>136</v>
      </c>
      <c r="B297" s="293" t="str">
        <f>IF('proje ve personel bilgileri'!A149&lt;&gt;0,('proje ve personel bilgileri'!A149)," ")</f>
        <v xml:space="preserve"> </v>
      </c>
      <c r="C297" s="293" t="str">
        <f>IF('proje ve personel bilgileri'!A149&lt;&gt;0,('proje ve personel bilgileri'!B149)," ")</f>
        <v xml:space="preserve"> </v>
      </c>
      <c r="D297" s="24"/>
      <c r="E297" s="25"/>
      <c r="F297" s="25"/>
      <c r="G297" s="25"/>
      <c r="H297" s="25"/>
      <c r="I297" s="25"/>
      <c r="J297" s="26"/>
      <c r="K297" s="387" t="str">
        <f>IF(J297&lt;&gt;0,DAYS360(J297,'proje ve personel bilgileri'!$B$8)/30," ")</f>
        <v xml:space="preserve"> </v>
      </c>
      <c r="L297" s="387"/>
      <c r="M297" s="385" t="str">
        <f>IF('proje ve personel bilgileri'!A149&lt;&gt;0,('proje ve personel bilgileri'!$B$11)," ")</f>
        <v xml:space="preserve"> </v>
      </c>
      <c r="N297" s="385"/>
      <c r="O297" s="388">
        <f>IF('proje ve personel bilgileri'!$B$4=1512,(IF(E297&lt;&gt;0,2,IF(F297&lt;&gt;0,2,IF(G297&lt;&gt;0,IF(AND(J297&lt;&gt;0,K297&gt;=48),4,3),IF(H297&lt;&gt;0,IF(AND(J297&lt;&gt;0,K297&gt;=48),4,3),IF(I297&lt;&gt;0,7,0)))))),IF('proje ve personel bilgileri'!$B$4=1511,(IF(E297&lt;&gt;0,4,IF(F297&lt;&gt;0,5,IF(G297&lt;&gt;0,IF(AND(J297&lt;&gt;0,K297&gt;=48),12,8),IF(H297&lt;&gt;0,IF(AND(J297&lt;&gt;0,K297&gt;=48),12,8),IF(I297&lt;&gt;0,14,0)))))),(IF(E297&lt;&gt;0,3,IF(F297&lt;&gt;0,4,IF(G297&lt;&gt;0,IF(AND(J297&lt;&gt;0,K297&gt;=48),10,6),IF(H297&lt;&gt;0,IF(AND(J297&lt;&gt;0,K297&gt;=48),10,6),IF(I297&lt;&gt;0,12,0))))))))</f>
        <v>0</v>
      </c>
      <c r="P297" s="389"/>
      <c r="Q297" s="385" t="str">
        <f>IF('proje ve personel bilgileri'!A149&lt;&gt;0,(M297*O297)," ")</f>
        <v xml:space="preserve"> </v>
      </c>
      <c r="R297" s="385"/>
      <c r="S297" s="385" t="str">
        <f>IF('proje ve personel bilgileri'!A149&lt;&gt;0,G011B!S312," ")</f>
        <v xml:space="preserve"> </v>
      </c>
      <c r="T297" s="378"/>
      <c r="U297" s="385" t="str">
        <f>IF('proje ve personel bilgileri'!A149&lt;&gt;0,MIN(Q297,S297)," ")</f>
        <v xml:space="preserve"> </v>
      </c>
      <c r="V297" s="386"/>
    </row>
    <row r="298" spans="1:22" ht="15.75" customHeight="1" x14ac:dyDescent="0.25">
      <c r="A298" s="19">
        <v>137</v>
      </c>
      <c r="B298" s="293" t="str">
        <f>IF('proje ve personel bilgileri'!A150&lt;&gt;0,('proje ve personel bilgileri'!A150)," ")</f>
        <v xml:space="preserve"> </v>
      </c>
      <c r="C298" s="293" t="str">
        <f>IF('proje ve personel bilgileri'!A150&lt;&gt;0,('proje ve personel bilgileri'!B150)," ")</f>
        <v xml:space="preserve"> </v>
      </c>
      <c r="D298" s="24"/>
      <c r="E298" s="25"/>
      <c r="F298" s="25"/>
      <c r="G298" s="25"/>
      <c r="H298" s="25"/>
      <c r="I298" s="25"/>
      <c r="J298" s="26"/>
      <c r="K298" s="387" t="str">
        <f>IF(J298&lt;&gt;0,DAYS360(J298,'proje ve personel bilgileri'!$B$8)/30," ")</f>
        <v xml:space="preserve"> </v>
      </c>
      <c r="L298" s="387"/>
      <c r="M298" s="385" t="str">
        <f>IF('proje ve personel bilgileri'!A150&lt;&gt;0,('proje ve personel bilgileri'!$B$11)," ")</f>
        <v xml:space="preserve"> </v>
      </c>
      <c r="N298" s="385"/>
      <c r="O298" s="388">
        <f>IF('proje ve personel bilgileri'!$B$4=1512,(IF(E298&lt;&gt;0,2,IF(F298&lt;&gt;0,2,IF(G298&lt;&gt;0,IF(AND(J298&lt;&gt;0,K298&gt;=48),4,3),IF(H298&lt;&gt;0,IF(AND(J298&lt;&gt;0,K298&gt;=48),4,3),IF(I298&lt;&gt;0,7,0)))))),IF('proje ve personel bilgileri'!$B$4=1511,(IF(E298&lt;&gt;0,4,IF(F298&lt;&gt;0,5,IF(G298&lt;&gt;0,IF(AND(J298&lt;&gt;0,K298&gt;=48),12,8),IF(H298&lt;&gt;0,IF(AND(J298&lt;&gt;0,K298&gt;=48),12,8),IF(I298&lt;&gt;0,14,0)))))),(IF(E298&lt;&gt;0,3,IF(F298&lt;&gt;0,4,IF(G298&lt;&gt;0,IF(AND(J298&lt;&gt;0,K298&gt;=48),10,6),IF(H298&lt;&gt;0,IF(AND(J298&lt;&gt;0,K298&gt;=48),10,6),IF(I298&lt;&gt;0,12,0))))))))</f>
        <v>0</v>
      </c>
      <c r="P298" s="389"/>
      <c r="Q298" s="385" t="str">
        <f>IF('proje ve personel bilgileri'!A150&lt;&gt;0,(M298*O298)," ")</f>
        <v xml:space="preserve"> </v>
      </c>
      <c r="R298" s="385"/>
      <c r="S298" s="385" t="str">
        <f>IF('proje ve personel bilgileri'!A150&lt;&gt;0,G011B!S313," ")</f>
        <v xml:space="preserve"> </v>
      </c>
      <c r="T298" s="378"/>
      <c r="U298" s="385" t="str">
        <f>IF('proje ve personel bilgileri'!A150&lt;&gt;0,MIN(Q298,S298)," ")</f>
        <v xml:space="preserve"> </v>
      </c>
      <c r="V298" s="386"/>
    </row>
    <row r="299" spans="1:22" ht="15.75" customHeight="1" x14ac:dyDescent="0.25">
      <c r="A299" s="23">
        <v>138</v>
      </c>
      <c r="B299" s="293" t="str">
        <f>IF('proje ve personel bilgileri'!A151&lt;&gt;0,('proje ve personel bilgileri'!A151)," ")</f>
        <v xml:space="preserve"> </v>
      </c>
      <c r="C299" s="293" t="str">
        <f>IF('proje ve personel bilgileri'!A151&lt;&gt;0,('proje ve personel bilgileri'!B151)," ")</f>
        <v xml:space="preserve"> </v>
      </c>
      <c r="D299" s="24"/>
      <c r="E299" s="25"/>
      <c r="F299" s="25"/>
      <c r="G299" s="25"/>
      <c r="H299" s="25"/>
      <c r="I299" s="25"/>
      <c r="J299" s="26"/>
      <c r="K299" s="387" t="str">
        <f>IF(J299&lt;&gt;0,DAYS360(J299,'proje ve personel bilgileri'!$B$8)/30," ")</f>
        <v xml:space="preserve"> </v>
      </c>
      <c r="L299" s="387"/>
      <c r="M299" s="385" t="str">
        <f>IF('proje ve personel bilgileri'!A151&lt;&gt;0,('proje ve personel bilgileri'!$B$11)," ")</f>
        <v xml:space="preserve"> </v>
      </c>
      <c r="N299" s="385"/>
      <c r="O299" s="388">
        <f>IF('proje ve personel bilgileri'!$B$4=1512,(IF(E299&lt;&gt;0,2,IF(F299&lt;&gt;0,2,IF(G299&lt;&gt;0,IF(AND(J299&lt;&gt;0,K299&gt;=48),4,3),IF(H299&lt;&gt;0,IF(AND(J299&lt;&gt;0,K299&gt;=48),4,3),IF(I299&lt;&gt;0,7,0)))))),IF('proje ve personel bilgileri'!$B$4=1511,(IF(E299&lt;&gt;0,4,IF(F299&lt;&gt;0,5,IF(G299&lt;&gt;0,IF(AND(J299&lt;&gt;0,K299&gt;=48),12,8),IF(H299&lt;&gt;0,IF(AND(J299&lt;&gt;0,K299&gt;=48),12,8),IF(I299&lt;&gt;0,14,0)))))),(IF(E299&lt;&gt;0,3,IF(F299&lt;&gt;0,4,IF(G299&lt;&gt;0,IF(AND(J299&lt;&gt;0,K299&gt;=48),10,6),IF(H299&lt;&gt;0,IF(AND(J299&lt;&gt;0,K299&gt;=48),10,6),IF(I299&lt;&gt;0,12,0))))))))</f>
        <v>0</v>
      </c>
      <c r="P299" s="389"/>
      <c r="Q299" s="385" t="str">
        <f>IF('proje ve personel bilgileri'!A151&lt;&gt;0,(M299*O299)," ")</f>
        <v xml:space="preserve"> </v>
      </c>
      <c r="R299" s="385"/>
      <c r="S299" s="385" t="str">
        <f>IF('proje ve personel bilgileri'!A151&lt;&gt;0,G011B!S314," ")</f>
        <v xml:space="preserve"> </v>
      </c>
      <c r="T299" s="378"/>
      <c r="U299" s="385" t="str">
        <f>IF('proje ve personel bilgileri'!A151&lt;&gt;0,MIN(Q299,S299)," ")</f>
        <v xml:space="preserve"> </v>
      </c>
      <c r="V299" s="386"/>
    </row>
    <row r="300" spans="1:22" ht="15.75" customHeight="1" x14ac:dyDescent="0.25">
      <c r="A300" s="19">
        <v>139</v>
      </c>
      <c r="B300" s="293" t="str">
        <f>IF('proje ve personel bilgileri'!A152&lt;&gt;0,('proje ve personel bilgileri'!A152)," ")</f>
        <v xml:space="preserve"> </v>
      </c>
      <c r="C300" s="293" t="str">
        <f>IF('proje ve personel bilgileri'!A152&lt;&gt;0,('proje ve personel bilgileri'!B152)," ")</f>
        <v xml:space="preserve"> </v>
      </c>
      <c r="D300" s="24"/>
      <c r="E300" s="25"/>
      <c r="F300" s="25"/>
      <c r="G300" s="25"/>
      <c r="H300" s="25"/>
      <c r="I300" s="25"/>
      <c r="J300" s="26"/>
      <c r="K300" s="387" t="str">
        <f>IF(J300&lt;&gt;0,DAYS360(J300,'proje ve personel bilgileri'!$B$8)/30," ")</f>
        <v xml:space="preserve"> </v>
      </c>
      <c r="L300" s="387"/>
      <c r="M300" s="385" t="str">
        <f>IF('proje ve personel bilgileri'!A152&lt;&gt;0,('proje ve personel bilgileri'!$B$11)," ")</f>
        <v xml:space="preserve"> </v>
      </c>
      <c r="N300" s="385"/>
      <c r="O300" s="388">
        <f>IF('proje ve personel bilgileri'!$B$4=1512,(IF(E300&lt;&gt;0,2,IF(F300&lt;&gt;0,2,IF(G300&lt;&gt;0,IF(AND(J300&lt;&gt;0,K300&gt;=48),4,3),IF(H300&lt;&gt;0,IF(AND(J300&lt;&gt;0,K300&gt;=48),4,3),IF(I300&lt;&gt;0,7,0)))))),IF('proje ve personel bilgileri'!$B$4=1511,(IF(E300&lt;&gt;0,4,IF(F300&lt;&gt;0,5,IF(G300&lt;&gt;0,IF(AND(J300&lt;&gt;0,K300&gt;=48),12,8),IF(H300&lt;&gt;0,IF(AND(J300&lt;&gt;0,K300&gt;=48),12,8),IF(I300&lt;&gt;0,14,0)))))),(IF(E300&lt;&gt;0,3,IF(F300&lt;&gt;0,4,IF(G300&lt;&gt;0,IF(AND(J300&lt;&gt;0,K300&gt;=48),10,6),IF(H300&lt;&gt;0,IF(AND(J300&lt;&gt;0,K300&gt;=48),10,6),IF(I300&lt;&gt;0,12,0))))))))</f>
        <v>0</v>
      </c>
      <c r="P300" s="389"/>
      <c r="Q300" s="385" t="str">
        <f>IF('proje ve personel bilgileri'!A152&lt;&gt;0,(M300*O300)," ")</f>
        <v xml:space="preserve"> </v>
      </c>
      <c r="R300" s="385"/>
      <c r="S300" s="385" t="str">
        <f>IF('proje ve personel bilgileri'!A152&lt;&gt;0,G011B!S315," ")</f>
        <v xml:space="preserve"> </v>
      </c>
      <c r="T300" s="378"/>
      <c r="U300" s="385" t="str">
        <f>IF('proje ve personel bilgileri'!A152&lt;&gt;0,MIN(Q300,S300)," ")</f>
        <v xml:space="preserve"> </v>
      </c>
      <c r="V300" s="386"/>
    </row>
    <row r="301" spans="1:22" ht="15.75" customHeight="1" x14ac:dyDescent="0.25">
      <c r="A301" s="23">
        <v>140</v>
      </c>
      <c r="B301" s="293" t="str">
        <f>IF('proje ve personel bilgileri'!A153&lt;&gt;0,('proje ve personel bilgileri'!A153)," ")</f>
        <v xml:space="preserve"> </v>
      </c>
      <c r="C301" s="293" t="str">
        <f>IF('proje ve personel bilgileri'!A153&lt;&gt;0,('proje ve personel bilgileri'!B153)," ")</f>
        <v xml:space="preserve"> </v>
      </c>
      <c r="D301" s="24"/>
      <c r="E301" s="25"/>
      <c r="F301" s="25"/>
      <c r="G301" s="25"/>
      <c r="H301" s="25"/>
      <c r="I301" s="25"/>
      <c r="J301" s="26"/>
      <c r="K301" s="387" t="str">
        <f>IF(J301&lt;&gt;0,DAYS360(J301,'proje ve personel bilgileri'!$B$8)/30," ")</f>
        <v xml:space="preserve"> </v>
      </c>
      <c r="L301" s="387"/>
      <c r="M301" s="385" t="str">
        <f>IF('proje ve personel bilgileri'!A153&lt;&gt;0,('proje ve personel bilgileri'!$B$11)," ")</f>
        <v xml:space="preserve"> </v>
      </c>
      <c r="N301" s="385"/>
      <c r="O301" s="388">
        <f>IF('proje ve personel bilgileri'!$B$4=1512,(IF(E301&lt;&gt;0,2,IF(F301&lt;&gt;0,2,IF(G301&lt;&gt;0,IF(AND(J301&lt;&gt;0,K301&gt;=48),4,3),IF(H301&lt;&gt;0,IF(AND(J301&lt;&gt;0,K301&gt;=48),4,3),IF(I301&lt;&gt;0,7,0)))))),IF('proje ve personel bilgileri'!$B$4=1511,(IF(E301&lt;&gt;0,4,IF(F301&lt;&gt;0,5,IF(G301&lt;&gt;0,IF(AND(J301&lt;&gt;0,K301&gt;=48),12,8),IF(H301&lt;&gt;0,IF(AND(J301&lt;&gt;0,K301&gt;=48),12,8),IF(I301&lt;&gt;0,14,0)))))),(IF(E301&lt;&gt;0,3,IF(F301&lt;&gt;0,4,IF(G301&lt;&gt;0,IF(AND(J301&lt;&gt;0,K301&gt;=48),10,6),IF(H301&lt;&gt;0,IF(AND(J301&lt;&gt;0,K301&gt;=48),10,6),IF(I301&lt;&gt;0,12,0))))))))</f>
        <v>0</v>
      </c>
      <c r="P301" s="389"/>
      <c r="Q301" s="385" t="str">
        <f>IF('proje ve personel bilgileri'!A153&lt;&gt;0,(M301*O301)," ")</f>
        <v xml:space="preserve"> </v>
      </c>
      <c r="R301" s="385"/>
      <c r="S301" s="385" t="str">
        <f>IF('proje ve personel bilgileri'!A153&lt;&gt;0,G011B!S316," ")</f>
        <v xml:space="preserve"> </v>
      </c>
      <c r="T301" s="378"/>
      <c r="U301" s="385" t="str">
        <f>IF('proje ve personel bilgileri'!A153&lt;&gt;0,MIN(Q301,S301)," ")</f>
        <v xml:space="preserve"> </v>
      </c>
      <c r="V301" s="386"/>
    </row>
    <row r="302" spans="1:22" ht="15.75" customHeight="1" x14ac:dyDescent="0.25">
      <c r="A302" s="19">
        <v>141</v>
      </c>
      <c r="B302" s="293" t="str">
        <f>IF('proje ve personel bilgileri'!A154&lt;&gt;0,('proje ve personel bilgileri'!A154)," ")</f>
        <v xml:space="preserve"> </v>
      </c>
      <c r="C302" s="293" t="str">
        <f>IF('proje ve personel bilgileri'!A154&lt;&gt;0,('proje ve personel bilgileri'!B154)," ")</f>
        <v xml:space="preserve"> </v>
      </c>
      <c r="D302" s="24"/>
      <c r="E302" s="25"/>
      <c r="F302" s="25"/>
      <c r="G302" s="25"/>
      <c r="H302" s="25"/>
      <c r="I302" s="25"/>
      <c r="J302" s="26"/>
      <c r="K302" s="387" t="str">
        <f>IF(J302&lt;&gt;0,DAYS360(J302,'proje ve personel bilgileri'!$B$8)/30," ")</f>
        <v xml:space="preserve"> </v>
      </c>
      <c r="L302" s="387"/>
      <c r="M302" s="385" t="str">
        <f>IF('proje ve personel bilgileri'!A154&lt;&gt;0,('proje ve personel bilgileri'!$B$11)," ")</f>
        <v xml:space="preserve"> </v>
      </c>
      <c r="N302" s="385"/>
      <c r="O302" s="388">
        <f>IF('proje ve personel bilgileri'!$B$4=1512,(IF(E302&lt;&gt;0,2,IF(F302&lt;&gt;0,2,IF(G302&lt;&gt;0,IF(AND(J302&lt;&gt;0,K302&gt;=48),4,3),IF(H302&lt;&gt;0,IF(AND(J302&lt;&gt;0,K302&gt;=48),4,3),IF(I302&lt;&gt;0,7,0)))))),IF('proje ve personel bilgileri'!$B$4=1511,(IF(E302&lt;&gt;0,4,IF(F302&lt;&gt;0,5,IF(G302&lt;&gt;0,IF(AND(J302&lt;&gt;0,K302&gt;=48),12,8),IF(H302&lt;&gt;0,IF(AND(J302&lt;&gt;0,K302&gt;=48),12,8),IF(I302&lt;&gt;0,14,0)))))),(IF(E302&lt;&gt;0,3,IF(F302&lt;&gt;0,4,IF(G302&lt;&gt;0,IF(AND(J302&lt;&gt;0,K302&gt;=48),10,6),IF(H302&lt;&gt;0,IF(AND(J302&lt;&gt;0,K302&gt;=48),10,6),IF(I302&lt;&gt;0,12,0))))))))</f>
        <v>0</v>
      </c>
      <c r="P302" s="389"/>
      <c r="Q302" s="385" t="str">
        <f>IF('proje ve personel bilgileri'!A154&lt;&gt;0,(M302*O302)," ")</f>
        <v xml:space="preserve"> </v>
      </c>
      <c r="R302" s="385"/>
      <c r="S302" s="385" t="str">
        <f>IF('proje ve personel bilgileri'!A154&lt;&gt;0,G011B!S317," ")</f>
        <v xml:space="preserve"> </v>
      </c>
      <c r="T302" s="378"/>
      <c r="U302" s="385" t="str">
        <f>IF('proje ve personel bilgileri'!A154&lt;&gt;0,MIN(Q302,S302)," ")</f>
        <v xml:space="preserve"> </v>
      </c>
      <c r="V302" s="386"/>
    </row>
    <row r="303" spans="1:22" ht="15.75" customHeight="1" x14ac:dyDescent="0.25">
      <c r="A303" s="23">
        <v>142</v>
      </c>
      <c r="B303" s="293" t="str">
        <f>IF('proje ve personel bilgileri'!A155&lt;&gt;0,('proje ve personel bilgileri'!A155)," ")</f>
        <v xml:space="preserve"> </v>
      </c>
      <c r="C303" s="293" t="str">
        <f>IF('proje ve personel bilgileri'!A155&lt;&gt;0,('proje ve personel bilgileri'!B155)," ")</f>
        <v xml:space="preserve"> </v>
      </c>
      <c r="D303" s="24"/>
      <c r="E303" s="25"/>
      <c r="F303" s="25"/>
      <c r="G303" s="25"/>
      <c r="H303" s="25"/>
      <c r="I303" s="25"/>
      <c r="J303" s="26"/>
      <c r="K303" s="387" t="str">
        <f>IF(J303&lt;&gt;0,DAYS360(J303,'proje ve personel bilgileri'!$B$8)/30," ")</f>
        <v xml:space="preserve"> </v>
      </c>
      <c r="L303" s="387"/>
      <c r="M303" s="385" t="str">
        <f>IF('proje ve personel bilgileri'!A155&lt;&gt;0,('proje ve personel bilgileri'!$B$11)," ")</f>
        <v xml:space="preserve"> </v>
      </c>
      <c r="N303" s="385"/>
      <c r="O303" s="388">
        <f>IF('proje ve personel bilgileri'!$B$4=1512,(IF(E303&lt;&gt;0,2,IF(F303&lt;&gt;0,2,IF(G303&lt;&gt;0,IF(AND(J303&lt;&gt;0,K303&gt;=48),4,3),IF(H303&lt;&gt;0,IF(AND(J303&lt;&gt;0,K303&gt;=48),4,3),IF(I303&lt;&gt;0,7,0)))))),IF('proje ve personel bilgileri'!$B$4=1511,(IF(E303&lt;&gt;0,4,IF(F303&lt;&gt;0,5,IF(G303&lt;&gt;0,IF(AND(J303&lt;&gt;0,K303&gt;=48),12,8),IF(H303&lt;&gt;0,IF(AND(J303&lt;&gt;0,K303&gt;=48),12,8),IF(I303&lt;&gt;0,14,0)))))),(IF(E303&lt;&gt;0,3,IF(F303&lt;&gt;0,4,IF(G303&lt;&gt;0,IF(AND(J303&lt;&gt;0,K303&gt;=48),10,6),IF(H303&lt;&gt;0,IF(AND(J303&lt;&gt;0,K303&gt;=48),10,6),IF(I303&lt;&gt;0,12,0))))))))</f>
        <v>0</v>
      </c>
      <c r="P303" s="389"/>
      <c r="Q303" s="385" t="str">
        <f>IF('proje ve personel bilgileri'!A155&lt;&gt;0,(M303*O303)," ")</f>
        <v xml:space="preserve"> </v>
      </c>
      <c r="R303" s="385"/>
      <c r="S303" s="385" t="str">
        <f>IF('proje ve personel bilgileri'!A155&lt;&gt;0,G011B!S318," ")</f>
        <v xml:space="preserve"> </v>
      </c>
      <c r="T303" s="378"/>
      <c r="U303" s="385" t="str">
        <f>IF('proje ve personel bilgileri'!A155&lt;&gt;0,MIN(Q303,S303)," ")</f>
        <v xml:space="preserve"> </v>
      </c>
      <c r="V303" s="386"/>
    </row>
    <row r="304" spans="1:22" ht="15.75" customHeight="1" x14ac:dyDescent="0.25">
      <c r="A304" s="19">
        <v>143</v>
      </c>
      <c r="B304" s="293" t="str">
        <f>IF('proje ve personel bilgileri'!A156&lt;&gt;0,('proje ve personel bilgileri'!A156)," ")</f>
        <v xml:space="preserve"> </v>
      </c>
      <c r="C304" s="293" t="str">
        <f>IF('proje ve personel bilgileri'!A156&lt;&gt;0,('proje ve personel bilgileri'!B156)," ")</f>
        <v xml:space="preserve"> </v>
      </c>
      <c r="D304" s="24"/>
      <c r="E304" s="25"/>
      <c r="F304" s="25"/>
      <c r="G304" s="25"/>
      <c r="H304" s="25"/>
      <c r="I304" s="25"/>
      <c r="J304" s="26"/>
      <c r="K304" s="387" t="str">
        <f>IF(J304&lt;&gt;0,DAYS360(J304,'proje ve personel bilgileri'!$B$8)/30," ")</f>
        <v xml:space="preserve"> </v>
      </c>
      <c r="L304" s="387"/>
      <c r="M304" s="385" t="str">
        <f>IF('proje ve personel bilgileri'!A156&lt;&gt;0,('proje ve personel bilgileri'!$B$11)," ")</f>
        <v xml:space="preserve"> </v>
      </c>
      <c r="N304" s="385"/>
      <c r="O304" s="388">
        <f>IF('proje ve personel bilgileri'!$B$4=1512,(IF(E304&lt;&gt;0,2,IF(F304&lt;&gt;0,2,IF(G304&lt;&gt;0,IF(AND(J304&lt;&gt;0,K304&gt;=48),4,3),IF(H304&lt;&gt;0,IF(AND(J304&lt;&gt;0,K304&gt;=48),4,3),IF(I304&lt;&gt;0,7,0)))))),IF('proje ve personel bilgileri'!$B$4=1511,(IF(E304&lt;&gt;0,4,IF(F304&lt;&gt;0,5,IF(G304&lt;&gt;0,IF(AND(J304&lt;&gt;0,K304&gt;=48),12,8),IF(H304&lt;&gt;0,IF(AND(J304&lt;&gt;0,K304&gt;=48),12,8),IF(I304&lt;&gt;0,14,0)))))),(IF(E304&lt;&gt;0,3,IF(F304&lt;&gt;0,4,IF(G304&lt;&gt;0,IF(AND(J304&lt;&gt;0,K304&gt;=48),10,6),IF(H304&lt;&gt;0,IF(AND(J304&lt;&gt;0,K304&gt;=48),10,6),IF(I304&lt;&gt;0,12,0))))))))</f>
        <v>0</v>
      </c>
      <c r="P304" s="389"/>
      <c r="Q304" s="385" t="str">
        <f>IF('proje ve personel bilgileri'!A156&lt;&gt;0,(M304*O304)," ")</f>
        <v xml:space="preserve"> </v>
      </c>
      <c r="R304" s="385"/>
      <c r="S304" s="385" t="str">
        <f>IF('proje ve personel bilgileri'!A156&lt;&gt;0,G011B!S319," ")</f>
        <v xml:space="preserve"> </v>
      </c>
      <c r="T304" s="378"/>
      <c r="U304" s="385" t="str">
        <f>IF('proje ve personel bilgileri'!A156&lt;&gt;0,MIN(Q304,S304)," ")</f>
        <v xml:space="preserve"> </v>
      </c>
      <c r="V304" s="386"/>
    </row>
    <row r="305" spans="1:22" ht="15.75" customHeight="1" x14ac:dyDescent="0.25">
      <c r="A305" s="23">
        <v>144</v>
      </c>
      <c r="B305" s="293" t="str">
        <f>IF('proje ve personel bilgileri'!A157&lt;&gt;0,('proje ve personel bilgileri'!A157)," ")</f>
        <v xml:space="preserve"> </v>
      </c>
      <c r="C305" s="293" t="str">
        <f>IF('proje ve personel bilgileri'!A157&lt;&gt;0,('proje ve personel bilgileri'!B157)," ")</f>
        <v xml:space="preserve"> </v>
      </c>
      <c r="D305" s="28"/>
      <c r="E305" s="29"/>
      <c r="F305" s="29"/>
      <c r="G305" s="29"/>
      <c r="H305" s="29"/>
      <c r="I305" s="29"/>
      <c r="J305" s="30"/>
      <c r="K305" s="387" t="str">
        <f>IF(J305&lt;&gt;0,DAYS360(J305,'proje ve personel bilgileri'!$B$8)/30," ")</f>
        <v xml:space="preserve"> </v>
      </c>
      <c r="L305" s="387"/>
      <c r="M305" s="385" t="str">
        <f>IF('proje ve personel bilgileri'!A157&lt;&gt;0,('proje ve personel bilgileri'!$B$11)," ")</f>
        <v xml:space="preserve"> </v>
      </c>
      <c r="N305" s="385"/>
      <c r="O305" s="388">
        <f>IF('proje ve personel bilgileri'!$B$4=1512,(IF(E305&lt;&gt;0,2,IF(F305&lt;&gt;0,2,IF(G305&lt;&gt;0,IF(AND(J305&lt;&gt;0,K305&gt;=48),4,3),IF(H305&lt;&gt;0,IF(AND(J305&lt;&gt;0,K305&gt;=48),4,3),IF(I305&lt;&gt;0,7,0)))))),IF('proje ve personel bilgileri'!$B$4=1511,(IF(E305&lt;&gt;0,4,IF(F305&lt;&gt;0,5,IF(G305&lt;&gt;0,IF(AND(J305&lt;&gt;0,K305&gt;=48),12,8),IF(H305&lt;&gt;0,IF(AND(J305&lt;&gt;0,K305&gt;=48),12,8),IF(I305&lt;&gt;0,14,0)))))),(IF(E305&lt;&gt;0,3,IF(F305&lt;&gt;0,4,IF(G305&lt;&gt;0,IF(AND(J305&lt;&gt;0,K305&gt;=48),10,6),IF(H305&lt;&gt;0,IF(AND(J305&lt;&gt;0,K305&gt;=48),10,6),IF(I305&lt;&gt;0,12,0))))))))</f>
        <v>0</v>
      </c>
      <c r="P305" s="389"/>
      <c r="Q305" s="385" t="str">
        <f>IF('proje ve personel bilgileri'!A157&lt;&gt;0,(M305*O305)," ")</f>
        <v xml:space="preserve"> </v>
      </c>
      <c r="R305" s="385"/>
      <c r="S305" s="385" t="str">
        <f>IF('proje ve personel bilgileri'!A157&lt;&gt;0,G011B!S320," ")</f>
        <v xml:space="preserve"> </v>
      </c>
      <c r="T305" s="378"/>
      <c r="U305" s="385" t="str">
        <f>IF('proje ve personel bilgileri'!A157&lt;&gt;0,MIN(Q305,S305)," ")</f>
        <v xml:space="preserve"> </v>
      </c>
      <c r="V305" s="386"/>
    </row>
    <row r="306" spans="1:22" ht="15" customHeight="1" x14ac:dyDescent="0.25">
      <c r="A306" s="290" t="s">
        <v>152</v>
      </c>
    </row>
    <row r="307" spans="1:22" ht="15" customHeight="1" x14ac:dyDescent="0.25">
      <c r="A307" s="390" t="s">
        <v>153</v>
      </c>
      <c r="B307" s="390"/>
      <c r="C307" s="390"/>
      <c r="D307" s="390"/>
      <c r="E307" s="390"/>
      <c r="F307" s="390"/>
      <c r="G307" s="390"/>
      <c r="H307" s="390"/>
      <c r="I307" s="390"/>
      <c r="J307" s="390"/>
      <c r="K307" s="390"/>
      <c r="L307" s="390"/>
      <c r="M307" s="390"/>
      <c r="N307" s="390"/>
      <c r="O307" s="390"/>
      <c r="P307" s="390"/>
      <c r="Q307" s="390"/>
      <c r="R307" s="390"/>
      <c r="S307" s="390"/>
      <c r="T307" s="390"/>
      <c r="U307" s="390"/>
      <c r="V307" s="390"/>
    </row>
    <row r="308" spans="1:22" ht="15" customHeight="1" x14ac:dyDescent="0.25">
      <c r="A308" s="391" t="s">
        <v>154</v>
      </c>
      <c r="B308" s="391"/>
      <c r="C308" s="391"/>
      <c r="D308" s="391"/>
      <c r="E308" s="391"/>
      <c r="F308" s="391"/>
      <c r="G308" s="391"/>
      <c r="H308" s="391"/>
      <c r="I308" s="391"/>
      <c r="J308" s="391"/>
      <c r="K308" s="391"/>
      <c r="L308" s="391"/>
      <c r="M308" s="391"/>
      <c r="N308" s="391"/>
      <c r="O308" s="391"/>
      <c r="P308" s="391"/>
      <c r="Q308" s="391"/>
      <c r="R308" s="391"/>
      <c r="S308" s="391"/>
      <c r="T308" s="391"/>
      <c r="U308" s="391"/>
      <c r="V308" s="391"/>
    </row>
    <row r="309" spans="1:22" ht="24" customHeight="1" x14ac:dyDescent="0.25">
      <c r="A309" s="289"/>
    </row>
    <row r="310" spans="1:22" ht="15" customHeight="1" x14ac:dyDescent="0.25">
      <c r="A310" s="381" t="s">
        <v>155</v>
      </c>
      <c r="B310" s="381"/>
      <c r="C310" s="381"/>
      <c r="D310" s="381"/>
      <c r="E310" s="381"/>
      <c r="F310" s="381"/>
      <c r="G310" s="381"/>
      <c r="H310" s="381"/>
      <c r="I310" s="381"/>
      <c r="J310" s="381"/>
      <c r="K310" s="381"/>
      <c r="L310" s="381"/>
      <c r="M310" s="381"/>
      <c r="N310" s="381"/>
      <c r="O310" s="381"/>
      <c r="P310" s="381"/>
      <c r="Q310" s="381"/>
      <c r="R310" s="381"/>
      <c r="S310" s="381"/>
      <c r="T310" s="381"/>
      <c r="U310" s="381"/>
    </row>
    <row r="311" spans="1:22" ht="15" customHeight="1" x14ac:dyDescent="0.25">
      <c r="A311" s="380"/>
      <c r="B311" s="380"/>
      <c r="C311" s="380"/>
      <c r="D311" s="380"/>
      <c r="E311" s="380"/>
      <c r="F311" s="380"/>
      <c r="G311" s="380"/>
      <c r="H311" s="380"/>
      <c r="I311" s="380"/>
      <c r="J311" s="380"/>
      <c r="K311" s="380"/>
      <c r="L311" s="380"/>
      <c r="M311" s="380"/>
      <c r="N311" s="380"/>
      <c r="O311" s="380"/>
      <c r="P311" s="380"/>
      <c r="Q311" s="380"/>
      <c r="R311" s="380"/>
      <c r="S311" s="380"/>
      <c r="T311" s="380"/>
      <c r="U311" s="380"/>
    </row>
    <row r="316" spans="1:22" ht="15.75" customHeight="1" x14ac:dyDescent="0.25">
      <c r="A316" s="348" t="s">
        <v>128</v>
      </c>
      <c r="B316" s="348"/>
      <c r="C316" s="348"/>
      <c r="D316" s="348"/>
      <c r="E316" s="348"/>
      <c r="F316" s="348"/>
      <c r="G316" s="348"/>
      <c r="H316" s="348"/>
      <c r="I316" s="348"/>
      <c r="J316" s="348"/>
      <c r="K316" s="348"/>
      <c r="L316" s="348"/>
      <c r="M316" s="348"/>
      <c r="N316" s="348"/>
      <c r="O316" s="348"/>
      <c r="P316" s="348"/>
      <c r="Q316" s="348"/>
      <c r="R316" s="348"/>
      <c r="S316" s="348"/>
      <c r="T316" s="348"/>
      <c r="U316" s="348"/>
      <c r="V316" s="348"/>
    </row>
    <row r="317" spans="1:22" ht="15" customHeight="1" x14ac:dyDescent="0.25">
      <c r="A317" s="68"/>
      <c r="B317" s="68"/>
      <c r="C317" s="68"/>
      <c r="D317" s="68"/>
      <c r="E317" s="68"/>
      <c r="F317" s="68"/>
      <c r="G317" s="68"/>
      <c r="H317" s="68"/>
      <c r="I317" s="68"/>
      <c r="J317" s="69" t="str">
        <f>'proje ve personel bilgileri'!$B$7</f>
        <v>/</v>
      </c>
      <c r="K317" s="68" t="s">
        <v>109</v>
      </c>
      <c r="L317" s="68"/>
      <c r="M317" s="68"/>
      <c r="N317" s="68"/>
      <c r="O317" s="68"/>
      <c r="P317" s="68"/>
      <c r="Q317" s="68"/>
      <c r="R317" s="68"/>
      <c r="S317" s="68"/>
      <c r="T317" s="68"/>
      <c r="U317" s="68"/>
      <c r="V317" s="68"/>
    </row>
    <row r="318" spans="1:22" ht="18.75" customHeight="1" x14ac:dyDescent="0.25">
      <c r="U318" s="10" t="s">
        <v>129</v>
      </c>
    </row>
    <row r="319" spans="1:22" ht="15.75" customHeight="1" x14ac:dyDescent="0.25">
      <c r="A319" s="382" t="s">
        <v>130</v>
      </c>
      <c r="B319" s="383"/>
      <c r="C319" s="384"/>
      <c r="D319" s="392">
        <f>'proje ve personel bilgileri'!$B$2</f>
        <v>0</v>
      </c>
      <c r="E319" s="393"/>
      <c r="F319" s="393"/>
      <c r="G319" s="393"/>
      <c r="H319" s="393"/>
      <c r="I319" s="393"/>
      <c r="J319" s="393"/>
      <c r="K319" s="393"/>
      <c r="L319" s="393"/>
      <c r="M319" s="393"/>
      <c r="N319" s="393"/>
      <c r="O319" s="393"/>
      <c r="P319" s="393"/>
      <c r="Q319" s="393"/>
      <c r="R319" s="393"/>
      <c r="S319" s="393"/>
      <c r="T319" s="393"/>
      <c r="U319" s="393"/>
      <c r="V319" s="394"/>
    </row>
    <row r="320" spans="1:22" ht="15.75" customHeight="1" x14ac:dyDescent="0.25">
      <c r="A320" s="382" t="s">
        <v>131</v>
      </c>
      <c r="B320" s="383"/>
      <c r="C320" s="384"/>
      <c r="D320" s="392">
        <f>'proje ve personel bilgileri'!$B$3</f>
        <v>0</v>
      </c>
      <c r="E320" s="393"/>
      <c r="F320" s="393"/>
      <c r="G320" s="393"/>
      <c r="H320" s="393"/>
      <c r="I320" s="393"/>
      <c r="J320" s="393"/>
      <c r="K320" s="393"/>
      <c r="L320" s="393"/>
      <c r="M320" s="393"/>
      <c r="N320" s="393"/>
      <c r="O320" s="393"/>
      <c r="P320" s="393"/>
      <c r="Q320" s="393"/>
      <c r="R320" s="393"/>
      <c r="S320" s="393"/>
      <c r="T320" s="393"/>
      <c r="U320" s="393"/>
      <c r="V320" s="394"/>
    </row>
    <row r="321" spans="1:22" ht="15" customHeight="1" x14ac:dyDescent="0.25">
      <c r="A321" s="415" t="s">
        <v>132</v>
      </c>
      <c r="B321" s="416"/>
      <c r="C321" s="417"/>
      <c r="D321" s="421"/>
      <c r="E321" s="403"/>
      <c r="F321" s="403"/>
      <c r="G321" s="403"/>
      <c r="H321" s="403"/>
      <c r="I321" s="403"/>
      <c r="J321" s="403"/>
      <c r="K321" s="403"/>
      <c r="L321" s="403"/>
      <c r="M321" s="403"/>
      <c r="N321" s="403"/>
      <c r="O321" s="403"/>
      <c r="P321" s="403"/>
      <c r="Q321" s="403"/>
      <c r="R321" s="403"/>
      <c r="S321" s="403"/>
      <c r="T321" s="403"/>
      <c r="U321" s="403"/>
      <c r="V321" s="423"/>
    </row>
    <row r="322" spans="1:22" ht="15.75" customHeight="1" x14ac:dyDescent="0.25">
      <c r="A322" s="418"/>
      <c r="B322" s="419"/>
      <c r="C322" s="420"/>
      <c r="D322" s="422"/>
      <c r="E322" s="404"/>
      <c r="F322" s="404"/>
      <c r="G322" s="404"/>
      <c r="H322" s="404"/>
      <c r="I322" s="404"/>
      <c r="J322" s="404"/>
      <c r="K322" s="404"/>
      <c r="L322" s="404"/>
      <c r="M322" s="404"/>
      <c r="N322" s="404"/>
      <c r="O322" s="404"/>
      <c r="P322" s="404"/>
      <c r="Q322" s="404"/>
      <c r="R322" s="404"/>
      <c r="S322" s="404"/>
      <c r="T322" s="404"/>
      <c r="U322" s="404"/>
      <c r="V322" s="424"/>
    </row>
    <row r="323" spans="1:22" ht="15.75" customHeight="1" x14ac:dyDescent="0.25">
      <c r="A323" s="382" t="s">
        <v>133</v>
      </c>
      <c r="B323" s="383"/>
      <c r="C323" s="384"/>
      <c r="D323" s="307">
        <f>'proje ve personel bilgileri'!B8</f>
        <v>0</v>
      </c>
      <c r="E323" s="291"/>
      <c r="F323" s="291"/>
      <c r="G323" s="291"/>
      <c r="H323" s="291"/>
      <c r="I323" s="291"/>
      <c r="J323" s="402"/>
      <c r="K323" s="402"/>
      <c r="L323" s="402"/>
      <c r="M323" s="402"/>
      <c r="N323" s="402"/>
      <c r="O323" s="402"/>
      <c r="P323" s="402"/>
      <c r="Q323" s="402"/>
      <c r="R323" s="402"/>
      <c r="S323" s="402"/>
      <c r="T323" s="402"/>
      <c r="U323" s="402"/>
      <c r="V323" s="292"/>
    </row>
    <row r="324" spans="1:22" ht="15" customHeight="1" x14ac:dyDescent="0.25">
      <c r="A324" s="405" t="s">
        <v>87</v>
      </c>
      <c r="B324" s="405" t="s">
        <v>15</v>
      </c>
      <c r="C324" s="405" t="s">
        <v>134</v>
      </c>
      <c r="D324" s="405" t="s">
        <v>135</v>
      </c>
      <c r="E324" s="395" t="s">
        <v>136</v>
      </c>
      <c r="F324" s="407"/>
      <c r="G324" s="407"/>
      <c r="H324" s="407"/>
      <c r="I324" s="396"/>
      <c r="J324" s="405" t="s">
        <v>137</v>
      </c>
      <c r="K324" s="395" t="s">
        <v>138</v>
      </c>
      <c r="L324" s="396"/>
      <c r="M324" s="411" t="s">
        <v>139</v>
      </c>
      <c r="N324" s="412"/>
      <c r="O324" s="395" t="s">
        <v>156</v>
      </c>
      <c r="P324" s="396"/>
      <c r="Q324" s="395" t="s">
        <v>141</v>
      </c>
      <c r="R324" s="396"/>
      <c r="S324" s="395" t="s">
        <v>142</v>
      </c>
      <c r="T324" s="396"/>
      <c r="U324" s="395" t="s">
        <v>143</v>
      </c>
      <c r="V324" s="396"/>
    </row>
    <row r="325" spans="1:22" ht="46.5" customHeight="1" x14ac:dyDescent="0.25">
      <c r="A325" s="406"/>
      <c r="B325" s="406"/>
      <c r="C325" s="406"/>
      <c r="D325" s="406"/>
      <c r="E325" s="408" t="s">
        <v>144</v>
      </c>
      <c r="F325" s="409"/>
      <c r="G325" s="409"/>
      <c r="H325" s="409"/>
      <c r="I325" s="410"/>
      <c r="J325" s="406"/>
      <c r="K325" s="397"/>
      <c r="L325" s="398"/>
      <c r="M325" s="413"/>
      <c r="N325" s="414"/>
      <c r="O325" s="397"/>
      <c r="P325" s="398"/>
      <c r="Q325" s="397"/>
      <c r="R325" s="398"/>
      <c r="S325" s="397"/>
      <c r="T325" s="398"/>
      <c r="U325" s="397"/>
      <c r="V325" s="398"/>
    </row>
    <row r="326" spans="1:22" ht="44.25" customHeight="1" x14ac:dyDescent="0.25">
      <c r="A326" s="406"/>
      <c r="B326" s="406"/>
      <c r="C326" s="406"/>
      <c r="D326" s="406"/>
      <c r="E326" s="17" t="s">
        <v>145</v>
      </c>
      <c r="F326" s="17" t="s">
        <v>146</v>
      </c>
      <c r="G326" s="17" t="s">
        <v>147</v>
      </c>
      <c r="H326" s="18" t="s">
        <v>148</v>
      </c>
      <c r="I326" s="17" t="s">
        <v>149</v>
      </c>
      <c r="J326" s="406"/>
      <c r="K326" s="397"/>
      <c r="L326" s="398"/>
      <c r="M326" s="399" t="s">
        <v>150</v>
      </c>
      <c r="N326" s="400"/>
      <c r="O326" s="399" t="s">
        <v>151</v>
      </c>
      <c r="P326" s="401"/>
      <c r="Q326" s="397"/>
      <c r="R326" s="398"/>
      <c r="S326" s="397"/>
      <c r="T326" s="398"/>
      <c r="U326" s="397"/>
      <c r="V326" s="398"/>
    </row>
    <row r="327" spans="1:22" ht="15.75" customHeight="1" x14ac:dyDescent="0.25">
      <c r="A327" s="19">
        <v>145</v>
      </c>
      <c r="B327" s="293" t="str">
        <f>IF('proje ve personel bilgileri'!A158&lt;&gt;0,('proje ve personel bilgileri'!A158)," ")</f>
        <v xml:space="preserve"> </v>
      </c>
      <c r="C327" s="293" t="str">
        <f>IF('proje ve personel bilgileri'!A158&lt;&gt;0,('proje ve personel bilgileri'!B158)," ")</f>
        <v xml:space="preserve"> </v>
      </c>
      <c r="D327" s="20"/>
      <c r="E327" s="21"/>
      <c r="F327" s="21"/>
      <c r="G327" s="21"/>
      <c r="H327" s="21"/>
      <c r="I327" s="21"/>
      <c r="J327" s="22"/>
      <c r="K327" s="387" t="str">
        <f>IF(J327&lt;&gt;0,DAYS360(J327,'proje ve personel bilgileri'!$B$8)/30," ")</f>
        <v xml:space="preserve"> </v>
      </c>
      <c r="L327" s="387"/>
      <c r="M327" s="385" t="str">
        <f>IF('proje ve personel bilgileri'!A158&lt;&gt;0,('proje ve personel bilgileri'!$B$11)," ")</f>
        <v xml:space="preserve"> </v>
      </c>
      <c r="N327" s="385"/>
      <c r="O327" s="388">
        <f>IF('proje ve personel bilgileri'!$B$4=1512,(IF(E327&lt;&gt;0,2,IF(F327&lt;&gt;0,2,IF(G327&lt;&gt;0,IF(AND(J327&lt;&gt;0,K327&gt;=48),4,3),IF(H327&lt;&gt;0,IF(AND(J327&lt;&gt;0,K327&gt;=48),4,3),IF(I327&lt;&gt;0,7,0)))))),IF('proje ve personel bilgileri'!$B$4=1511,(IF(E327&lt;&gt;0,4,IF(F327&lt;&gt;0,5,IF(G327&lt;&gt;0,IF(AND(J327&lt;&gt;0,K327&gt;=48),12,8),IF(H327&lt;&gt;0,IF(AND(J327&lt;&gt;0,K327&gt;=48),12,8),IF(I327&lt;&gt;0,14,0)))))),(IF(E327&lt;&gt;0,3,IF(F327&lt;&gt;0,4,IF(G327&lt;&gt;0,IF(AND(J327&lt;&gt;0,K327&gt;=48),10,6),IF(H327&lt;&gt;0,IF(AND(J327&lt;&gt;0,K327&gt;=48),10,6),IF(I327&lt;&gt;0,12,0))))))))</f>
        <v>0</v>
      </c>
      <c r="P327" s="389"/>
      <c r="Q327" s="385" t="str">
        <f>IF('proje ve personel bilgileri'!A158&lt;&gt;0,(M327*O327)," ")</f>
        <v xml:space="preserve"> </v>
      </c>
      <c r="R327" s="385"/>
      <c r="S327" s="385" t="str">
        <f>IF('proje ve personel bilgileri'!A158&lt;&gt;0,G011B!S345," ")</f>
        <v xml:space="preserve"> </v>
      </c>
      <c r="T327" s="378"/>
      <c r="U327" s="385" t="str">
        <f>IF('proje ve personel bilgileri'!A158&lt;&gt;0,MIN(Q327,S327)," ")</f>
        <v xml:space="preserve"> </v>
      </c>
      <c r="V327" s="386"/>
    </row>
    <row r="328" spans="1:22" ht="15.75" customHeight="1" x14ac:dyDescent="0.25">
      <c r="A328" s="23">
        <v>146</v>
      </c>
      <c r="B328" s="293" t="str">
        <f>IF('proje ve personel bilgileri'!A159&lt;&gt;0,('proje ve personel bilgileri'!A159)," ")</f>
        <v xml:space="preserve"> </v>
      </c>
      <c r="C328" s="293" t="str">
        <f>IF('proje ve personel bilgileri'!A159&lt;&gt;0,('proje ve personel bilgileri'!B159)," ")</f>
        <v xml:space="preserve"> </v>
      </c>
      <c r="D328" s="24"/>
      <c r="E328" s="25"/>
      <c r="F328" s="25"/>
      <c r="G328" s="25"/>
      <c r="H328" s="25"/>
      <c r="I328" s="25"/>
      <c r="J328" s="26"/>
      <c r="K328" s="387" t="str">
        <f>IF(J328&lt;&gt;0,DAYS360(J328,'proje ve personel bilgileri'!$B$8)/30," ")</f>
        <v xml:space="preserve"> </v>
      </c>
      <c r="L328" s="387"/>
      <c r="M328" s="385" t="str">
        <f>IF('proje ve personel bilgileri'!A159&lt;&gt;0,('proje ve personel bilgileri'!$B$11)," ")</f>
        <v xml:space="preserve"> </v>
      </c>
      <c r="N328" s="385"/>
      <c r="O328" s="388">
        <f>IF('proje ve personel bilgileri'!$B$4=1512,(IF(E328&lt;&gt;0,2,IF(F328&lt;&gt;0,2,IF(G328&lt;&gt;0,IF(AND(J328&lt;&gt;0,K328&gt;=48),4,3),IF(H328&lt;&gt;0,IF(AND(J328&lt;&gt;0,K328&gt;=48),4,3),IF(I328&lt;&gt;0,7,0)))))),IF('proje ve personel bilgileri'!$B$4=1511,(IF(E328&lt;&gt;0,4,IF(F328&lt;&gt;0,5,IF(G328&lt;&gt;0,IF(AND(J328&lt;&gt;0,K328&gt;=48),12,8),IF(H328&lt;&gt;0,IF(AND(J328&lt;&gt;0,K328&gt;=48),12,8),IF(I328&lt;&gt;0,14,0)))))),(IF(E328&lt;&gt;0,3,IF(F328&lt;&gt;0,4,IF(G328&lt;&gt;0,IF(AND(J328&lt;&gt;0,K328&gt;=48),10,6),IF(H328&lt;&gt;0,IF(AND(J328&lt;&gt;0,K328&gt;=48),10,6),IF(I328&lt;&gt;0,12,0))))))))</f>
        <v>0</v>
      </c>
      <c r="P328" s="389"/>
      <c r="Q328" s="385" t="str">
        <f>IF('proje ve personel bilgileri'!A159&lt;&gt;0,(M328*O328)," ")</f>
        <v xml:space="preserve"> </v>
      </c>
      <c r="R328" s="385"/>
      <c r="S328" s="385" t="str">
        <f>IF('proje ve personel bilgileri'!A159&lt;&gt;0,G011B!S346," ")</f>
        <v xml:space="preserve"> </v>
      </c>
      <c r="T328" s="378"/>
      <c r="U328" s="385" t="str">
        <f>IF('proje ve personel bilgileri'!A159&lt;&gt;0,MIN(Q328,S328)," ")</f>
        <v xml:space="preserve"> </v>
      </c>
      <c r="V328" s="386"/>
    </row>
    <row r="329" spans="1:22" ht="15.75" customHeight="1" x14ac:dyDescent="0.25">
      <c r="A329" s="19">
        <v>147</v>
      </c>
      <c r="B329" s="293" t="str">
        <f>IF('proje ve personel bilgileri'!A160&lt;&gt;0,('proje ve personel bilgileri'!A160)," ")</f>
        <v xml:space="preserve"> </v>
      </c>
      <c r="C329" s="293" t="str">
        <f>IF('proje ve personel bilgileri'!A160&lt;&gt;0,('proje ve personel bilgileri'!B160)," ")</f>
        <v xml:space="preserve"> </v>
      </c>
      <c r="D329" s="24"/>
      <c r="E329" s="25"/>
      <c r="F329" s="25"/>
      <c r="G329" s="25"/>
      <c r="H329" s="25"/>
      <c r="I329" s="25"/>
      <c r="J329" s="26"/>
      <c r="K329" s="387" t="str">
        <f>IF(J329&lt;&gt;0,DAYS360(J329,'proje ve personel bilgileri'!$B$8)/30," ")</f>
        <v xml:space="preserve"> </v>
      </c>
      <c r="L329" s="387"/>
      <c r="M329" s="385" t="str">
        <f>IF('proje ve personel bilgileri'!A160&lt;&gt;0,('proje ve personel bilgileri'!$B$11)," ")</f>
        <v xml:space="preserve"> </v>
      </c>
      <c r="N329" s="385"/>
      <c r="O329" s="388">
        <f>IF('proje ve personel bilgileri'!$B$4=1512,(IF(E329&lt;&gt;0,2,IF(F329&lt;&gt;0,2,IF(G329&lt;&gt;0,IF(AND(J329&lt;&gt;0,K329&gt;=48),4,3),IF(H329&lt;&gt;0,IF(AND(J329&lt;&gt;0,K329&gt;=48),4,3),IF(I329&lt;&gt;0,7,0)))))),IF('proje ve personel bilgileri'!$B$4=1511,(IF(E329&lt;&gt;0,4,IF(F329&lt;&gt;0,5,IF(G329&lt;&gt;0,IF(AND(J329&lt;&gt;0,K329&gt;=48),12,8),IF(H329&lt;&gt;0,IF(AND(J329&lt;&gt;0,K329&gt;=48),12,8),IF(I329&lt;&gt;0,14,0)))))),(IF(E329&lt;&gt;0,3,IF(F329&lt;&gt;0,4,IF(G329&lt;&gt;0,IF(AND(J329&lt;&gt;0,K329&gt;=48),10,6),IF(H329&lt;&gt;0,IF(AND(J329&lt;&gt;0,K329&gt;=48),10,6),IF(I329&lt;&gt;0,12,0))))))))</f>
        <v>0</v>
      </c>
      <c r="P329" s="389"/>
      <c r="Q329" s="385" t="str">
        <f>IF('proje ve personel bilgileri'!A160&lt;&gt;0,(M329*O329)," ")</f>
        <v xml:space="preserve"> </v>
      </c>
      <c r="R329" s="385"/>
      <c r="S329" s="385" t="str">
        <f>IF('proje ve personel bilgileri'!A160&lt;&gt;0,G011B!S347," ")</f>
        <v xml:space="preserve"> </v>
      </c>
      <c r="T329" s="378"/>
      <c r="U329" s="385" t="str">
        <f>IF('proje ve personel bilgileri'!A160&lt;&gt;0,MIN(Q329,S329)," ")</f>
        <v xml:space="preserve"> </v>
      </c>
      <c r="V329" s="386"/>
    </row>
    <row r="330" spans="1:22" ht="15.75" customHeight="1" x14ac:dyDescent="0.25">
      <c r="A330" s="23">
        <v>148</v>
      </c>
      <c r="B330" s="293" t="str">
        <f>IF('proje ve personel bilgileri'!A161&lt;&gt;0,('proje ve personel bilgileri'!A161)," ")</f>
        <v xml:space="preserve"> </v>
      </c>
      <c r="C330" s="293" t="str">
        <f>IF('proje ve personel bilgileri'!A161&lt;&gt;0,('proje ve personel bilgileri'!B161)," ")</f>
        <v xml:space="preserve"> </v>
      </c>
      <c r="D330" s="24"/>
      <c r="E330" s="25"/>
      <c r="F330" s="25"/>
      <c r="G330" s="25"/>
      <c r="H330" s="25"/>
      <c r="I330" s="25"/>
      <c r="J330" s="26"/>
      <c r="K330" s="387" t="str">
        <f>IF(J330&lt;&gt;0,DAYS360(J330,'proje ve personel bilgileri'!$B$8)/30," ")</f>
        <v xml:space="preserve"> </v>
      </c>
      <c r="L330" s="387"/>
      <c r="M330" s="385" t="str">
        <f>IF('proje ve personel bilgileri'!A161&lt;&gt;0,('proje ve personel bilgileri'!$B$11)," ")</f>
        <v xml:space="preserve"> </v>
      </c>
      <c r="N330" s="385"/>
      <c r="O330" s="388">
        <f>IF('proje ve personel bilgileri'!$B$4=1512,(IF(E330&lt;&gt;0,2,IF(F330&lt;&gt;0,2,IF(G330&lt;&gt;0,IF(AND(J330&lt;&gt;0,K330&gt;=48),4,3),IF(H330&lt;&gt;0,IF(AND(J330&lt;&gt;0,K330&gt;=48),4,3),IF(I330&lt;&gt;0,7,0)))))),IF('proje ve personel bilgileri'!$B$4=1511,(IF(E330&lt;&gt;0,4,IF(F330&lt;&gt;0,5,IF(G330&lt;&gt;0,IF(AND(J330&lt;&gt;0,K330&gt;=48),12,8),IF(H330&lt;&gt;0,IF(AND(J330&lt;&gt;0,K330&gt;=48),12,8),IF(I330&lt;&gt;0,14,0)))))),(IF(E330&lt;&gt;0,3,IF(F330&lt;&gt;0,4,IF(G330&lt;&gt;0,IF(AND(J330&lt;&gt;0,K330&gt;=48),10,6),IF(H330&lt;&gt;0,IF(AND(J330&lt;&gt;0,K330&gt;=48),10,6),IF(I330&lt;&gt;0,12,0))))))))</f>
        <v>0</v>
      </c>
      <c r="P330" s="389"/>
      <c r="Q330" s="385" t="str">
        <f>IF('proje ve personel bilgileri'!A161&lt;&gt;0,(M330*O330)," ")</f>
        <v xml:space="preserve"> </v>
      </c>
      <c r="R330" s="385"/>
      <c r="S330" s="385" t="str">
        <f>IF('proje ve personel bilgileri'!A161&lt;&gt;0,G011B!S348," ")</f>
        <v xml:space="preserve"> </v>
      </c>
      <c r="T330" s="378"/>
      <c r="U330" s="385" t="str">
        <f>IF('proje ve personel bilgileri'!A161&lt;&gt;0,MIN(Q330,S330)," ")</f>
        <v xml:space="preserve"> </v>
      </c>
      <c r="V330" s="386"/>
    </row>
    <row r="331" spans="1:22" ht="15.75" customHeight="1" x14ac:dyDescent="0.25">
      <c r="A331" s="19">
        <v>149</v>
      </c>
      <c r="B331" s="293" t="str">
        <f>IF('proje ve personel bilgileri'!A162&lt;&gt;0,('proje ve personel bilgileri'!A162)," ")</f>
        <v xml:space="preserve"> </v>
      </c>
      <c r="C331" s="293" t="str">
        <f>IF('proje ve personel bilgileri'!A162&lt;&gt;0,('proje ve personel bilgileri'!B162)," ")</f>
        <v xml:space="preserve"> </v>
      </c>
      <c r="D331" s="24"/>
      <c r="E331" s="25"/>
      <c r="F331" s="25"/>
      <c r="G331" s="25"/>
      <c r="H331" s="25"/>
      <c r="I331" s="25"/>
      <c r="J331" s="26"/>
      <c r="K331" s="387" t="str">
        <f>IF(J331&lt;&gt;0,DAYS360(J331,'proje ve personel bilgileri'!$B$8)/30," ")</f>
        <v xml:space="preserve"> </v>
      </c>
      <c r="L331" s="387"/>
      <c r="M331" s="385" t="str">
        <f>IF('proje ve personel bilgileri'!A162&lt;&gt;0,('proje ve personel bilgileri'!$B$11)," ")</f>
        <v xml:space="preserve"> </v>
      </c>
      <c r="N331" s="385"/>
      <c r="O331" s="388">
        <f>IF('proje ve personel bilgileri'!$B$4=1512,(IF(E331&lt;&gt;0,2,IF(F331&lt;&gt;0,2,IF(G331&lt;&gt;0,IF(AND(J331&lt;&gt;0,K331&gt;=48),4,3),IF(H331&lt;&gt;0,IF(AND(J331&lt;&gt;0,K331&gt;=48),4,3),IF(I331&lt;&gt;0,7,0)))))),IF('proje ve personel bilgileri'!$B$4=1511,(IF(E331&lt;&gt;0,4,IF(F331&lt;&gt;0,5,IF(G331&lt;&gt;0,IF(AND(J331&lt;&gt;0,K331&gt;=48),12,8),IF(H331&lt;&gt;0,IF(AND(J331&lt;&gt;0,K331&gt;=48),12,8),IF(I331&lt;&gt;0,14,0)))))),(IF(E331&lt;&gt;0,3,IF(F331&lt;&gt;0,4,IF(G331&lt;&gt;0,IF(AND(J331&lt;&gt;0,K331&gt;=48),10,6),IF(H331&lt;&gt;0,IF(AND(J331&lt;&gt;0,K331&gt;=48),10,6),IF(I331&lt;&gt;0,12,0))))))))</f>
        <v>0</v>
      </c>
      <c r="P331" s="389"/>
      <c r="Q331" s="385" t="str">
        <f>IF('proje ve personel bilgileri'!A162&lt;&gt;0,(M331*O331)," ")</f>
        <v xml:space="preserve"> </v>
      </c>
      <c r="R331" s="385"/>
      <c r="S331" s="385" t="str">
        <f>IF('proje ve personel bilgileri'!A162&lt;&gt;0,G011B!S349," ")</f>
        <v xml:space="preserve"> </v>
      </c>
      <c r="T331" s="378"/>
      <c r="U331" s="385" t="str">
        <f>IF('proje ve personel bilgileri'!A162&lt;&gt;0,MIN(Q331,S331)," ")</f>
        <v xml:space="preserve"> </v>
      </c>
      <c r="V331" s="386"/>
    </row>
    <row r="332" spans="1:22" ht="15.75" customHeight="1" x14ac:dyDescent="0.25">
      <c r="A332" s="23">
        <v>150</v>
      </c>
      <c r="B332" s="293" t="str">
        <f>IF('proje ve personel bilgileri'!A163&lt;&gt;0,('proje ve personel bilgileri'!A163)," ")</f>
        <v xml:space="preserve"> </v>
      </c>
      <c r="C332" s="293" t="str">
        <f>IF('proje ve personel bilgileri'!A163&lt;&gt;0,('proje ve personel bilgileri'!B163)," ")</f>
        <v xml:space="preserve"> </v>
      </c>
      <c r="D332" s="24"/>
      <c r="E332" s="25"/>
      <c r="F332" s="25"/>
      <c r="G332" s="25"/>
      <c r="H332" s="25"/>
      <c r="I332" s="25"/>
      <c r="J332" s="26"/>
      <c r="K332" s="387" t="str">
        <f>IF(J332&lt;&gt;0,DAYS360(J332,'proje ve personel bilgileri'!$B$8)/30," ")</f>
        <v xml:space="preserve"> </v>
      </c>
      <c r="L332" s="387"/>
      <c r="M332" s="385" t="str">
        <f>IF('proje ve personel bilgileri'!A163&lt;&gt;0,('proje ve personel bilgileri'!$B$11)," ")</f>
        <v xml:space="preserve"> </v>
      </c>
      <c r="N332" s="385"/>
      <c r="O332" s="388">
        <f>IF('proje ve personel bilgileri'!$B$4=1512,(IF(E332&lt;&gt;0,2,IF(F332&lt;&gt;0,2,IF(G332&lt;&gt;0,IF(AND(J332&lt;&gt;0,K332&gt;=48),4,3),IF(H332&lt;&gt;0,IF(AND(J332&lt;&gt;0,K332&gt;=48),4,3),IF(I332&lt;&gt;0,7,0)))))),IF('proje ve personel bilgileri'!$B$4=1511,(IF(E332&lt;&gt;0,4,IF(F332&lt;&gt;0,5,IF(G332&lt;&gt;0,IF(AND(J332&lt;&gt;0,K332&gt;=48),12,8),IF(H332&lt;&gt;0,IF(AND(J332&lt;&gt;0,K332&gt;=48),12,8),IF(I332&lt;&gt;0,14,0)))))),(IF(E332&lt;&gt;0,3,IF(F332&lt;&gt;0,4,IF(G332&lt;&gt;0,IF(AND(J332&lt;&gt;0,K332&gt;=48),10,6),IF(H332&lt;&gt;0,IF(AND(J332&lt;&gt;0,K332&gt;=48),10,6),IF(I332&lt;&gt;0,12,0))))))))</f>
        <v>0</v>
      </c>
      <c r="P332" s="389"/>
      <c r="Q332" s="385" t="str">
        <f>IF('proje ve personel bilgileri'!A163&lt;&gt;0,(M332*O332)," ")</f>
        <v xml:space="preserve"> </v>
      </c>
      <c r="R332" s="385"/>
      <c r="S332" s="385" t="str">
        <f>IF('proje ve personel bilgileri'!A163&lt;&gt;0,G011B!S350," ")</f>
        <v xml:space="preserve"> </v>
      </c>
      <c r="T332" s="378"/>
      <c r="U332" s="385" t="str">
        <f>IF('proje ve personel bilgileri'!A163&lt;&gt;0,MIN(Q332,S332)," ")</f>
        <v xml:space="preserve"> </v>
      </c>
      <c r="V332" s="386"/>
    </row>
    <row r="333" spans="1:22" ht="15.75" customHeight="1" x14ac:dyDescent="0.25">
      <c r="A333" s="19">
        <v>151</v>
      </c>
      <c r="B333" s="293" t="str">
        <f>IF('proje ve personel bilgileri'!A164&lt;&gt;0,('proje ve personel bilgileri'!A164)," ")</f>
        <v xml:space="preserve"> </v>
      </c>
      <c r="C333" s="293" t="str">
        <f>IF('proje ve personel bilgileri'!A164&lt;&gt;0,('proje ve personel bilgileri'!B164)," ")</f>
        <v xml:space="preserve"> </v>
      </c>
      <c r="D333" s="24"/>
      <c r="E333" s="25"/>
      <c r="F333" s="25"/>
      <c r="G333" s="25"/>
      <c r="H333" s="25"/>
      <c r="I333" s="25"/>
      <c r="J333" s="26"/>
      <c r="K333" s="387" t="str">
        <f>IF(J333&lt;&gt;0,DAYS360(J333,'proje ve personel bilgileri'!$B$8)/30," ")</f>
        <v xml:space="preserve"> </v>
      </c>
      <c r="L333" s="387"/>
      <c r="M333" s="385" t="str">
        <f>IF('proje ve personel bilgileri'!A164&lt;&gt;0,('proje ve personel bilgileri'!$B$11)," ")</f>
        <v xml:space="preserve"> </v>
      </c>
      <c r="N333" s="385"/>
      <c r="O333" s="388">
        <f>IF('proje ve personel bilgileri'!$B$4=1512,(IF(E333&lt;&gt;0,2,IF(F333&lt;&gt;0,2,IF(G333&lt;&gt;0,IF(AND(J333&lt;&gt;0,K333&gt;=48),4,3),IF(H333&lt;&gt;0,IF(AND(J333&lt;&gt;0,K333&gt;=48),4,3),IF(I333&lt;&gt;0,7,0)))))),IF('proje ve personel bilgileri'!$B$4=1511,(IF(E333&lt;&gt;0,4,IF(F333&lt;&gt;0,5,IF(G333&lt;&gt;0,IF(AND(J333&lt;&gt;0,K333&gt;=48),12,8),IF(H333&lt;&gt;0,IF(AND(J333&lt;&gt;0,K333&gt;=48),12,8),IF(I333&lt;&gt;0,14,0)))))),(IF(E333&lt;&gt;0,3,IF(F333&lt;&gt;0,4,IF(G333&lt;&gt;0,IF(AND(J333&lt;&gt;0,K333&gt;=48),10,6),IF(H333&lt;&gt;0,IF(AND(J333&lt;&gt;0,K333&gt;=48),10,6),IF(I333&lt;&gt;0,12,0))))))))</f>
        <v>0</v>
      </c>
      <c r="P333" s="389"/>
      <c r="Q333" s="385" t="str">
        <f>IF('proje ve personel bilgileri'!A164&lt;&gt;0,(M333*O333)," ")</f>
        <v xml:space="preserve"> </v>
      </c>
      <c r="R333" s="385"/>
      <c r="S333" s="385" t="str">
        <f>IF('proje ve personel bilgileri'!A164&lt;&gt;0,G011B!S351," ")</f>
        <v xml:space="preserve"> </v>
      </c>
      <c r="T333" s="378"/>
      <c r="U333" s="385" t="str">
        <f>IF('proje ve personel bilgileri'!A164&lt;&gt;0,MIN(Q333,S333)," ")</f>
        <v xml:space="preserve"> </v>
      </c>
      <c r="V333" s="386"/>
    </row>
    <row r="334" spans="1:22" ht="15.75" customHeight="1" x14ac:dyDescent="0.25">
      <c r="A334" s="23">
        <v>152</v>
      </c>
      <c r="B334" s="293" t="str">
        <f>IF('proje ve personel bilgileri'!A165&lt;&gt;0,('proje ve personel bilgileri'!A165)," ")</f>
        <v xml:space="preserve"> </v>
      </c>
      <c r="C334" s="293" t="str">
        <f>IF('proje ve personel bilgileri'!A165&lt;&gt;0,('proje ve personel bilgileri'!B165)," ")</f>
        <v xml:space="preserve"> </v>
      </c>
      <c r="D334" s="24"/>
      <c r="E334" s="25"/>
      <c r="F334" s="25"/>
      <c r="G334" s="25"/>
      <c r="H334" s="25"/>
      <c r="I334" s="25"/>
      <c r="J334" s="26"/>
      <c r="K334" s="387" t="str">
        <f>IF(J334&lt;&gt;0,DAYS360(J334,'proje ve personel bilgileri'!$B$8)/30," ")</f>
        <v xml:space="preserve"> </v>
      </c>
      <c r="L334" s="387"/>
      <c r="M334" s="385" t="str">
        <f>IF('proje ve personel bilgileri'!A165&lt;&gt;0,('proje ve personel bilgileri'!$B$11)," ")</f>
        <v xml:space="preserve"> </v>
      </c>
      <c r="N334" s="385"/>
      <c r="O334" s="388">
        <f>IF('proje ve personel bilgileri'!$B$4=1512,(IF(E334&lt;&gt;0,2,IF(F334&lt;&gt;0,2,IF(G334&lt;&gt;0,IF(AND(J334&lt;&gt;0,K334&gt;=48),4,3),IF(H334&lt;&gt;0,IF(AND(J334&lt;&gt;0,K334&gt;=48),4,3),IF(I334&lt;&gt;0,7,0)))))),IF('proje ve personel bilgileri'!$B$4=1511,(IF(E334&lt;&gt;0,4,IF(F334&lt;&gt;0,5,IF(G334&lt;&gt;0,IF(AND(J334&lt;&gt;0,K334&gt;=48),12,8),IF(H334&lt;&gt;0,IF(AND(J334&lt;&gt;0,K334&gt;=48),12,8),IF(I334&lt;&gt;0,14,0)))))),(IF(E334&lt;&gt;0,3,IF(F334&lt;&gt;0,4,IF(G334&lt;&gt;0,IF(AND(J334&lt;&gt;0,K334&gt;=48),10,6),IF(H334&lt;&gt;0,IF(AND(J334&lt;&gt;0,K334&gt;=48),10,6),IF(I334&lt;&gt;0,12,0))))))))</f>
        <v>0</v>
      </c>
      <c r="P334" s="389"/>
      <c r="Q334" s="385" t="str">
        <f>IF('proje ve personel bilgileri'!A165&lt;&gt;0,(M334*O334)," ")</f>
        <v xml:space="preserve"> </v>
      </c>
      <c r="R334" s="385"/>
      <c r="S334" s="385" t="str">
        <f>IF('proje ve personel bilgileri'!A165&lt;&gt;0,G011B!S352," ")</f>
        <v xml:space="preserve"> </v>
      </c>
      <c r="T334" s="378"/>
      <c r="U334" s="385" t="str">
        <f>IF('proje ve personel bilgileri'!A165&lt;&gt;0,MIN(Q334,S334)," ")</f>
        <v xml:space="preserve"> </v>
      </c>
      <c r="V334" s="386"/>
    </row>
    <row r="335" spans="1:22" ht="15.75" customHeight="1" x14ac:dyDescent="0.25">
      <c r="A335" s="19">
        <v>153</v>
      </c>
      <c r="B335" s="293" t="str">
        <f>IF('proje ve personel bilgileri'!A166&lt;&gt;0,('proje ve personel bilgileri'!A166)," ")</f>
        <v xml:space="preserve"> </v>
      </c>
      <c r="C335" s="293" t="str">
        <f>IF('proje ve personel bilgileri'!A166&lt;&gt;0,('proje ve personel bilgileri'!B166)," ")</f>
        <v xml:space="preserve"> </v>
      </c>
      <c r="D335" s="24"/>
      <c r="E335" s="25"/>
      <c r="F335" s="25"/>
      <c r="G335" s="25"/>
      <c r="H335" s="25"/>
      <c r="I335" s="25"/>
      <c r="J335" s="26"/>
      <c r="K335" s="387" t="str">
        <f>IF(J335&lt;&gt;0,DAYS360(J335,'proje ve personel bilgileri'!$B$8)/30," ")</f>
        <v xml:space="preserve"> </v>
      </c>
      <c r="L335" s="387"/>
      <c r="M335" s="385" t="str">
        <f>IF('proje ve personel bilgileri'!A166&lt;&gt;0,('proje ve personel bilgileri'!$B$11)," ")</f>
        <v xml:space="preserve"> </v>
      </c>
      <c r="N335" s="385"/>
      <c r="O335" s="388">
        <f>IF('proje ve personel bilgileri'!$B$4=1512,(IF(E335&lt;&gt;0,2,IF(F335&lt;&gt;0,2,IF(G335&lt;&gt;0,IF(AND(J335&lt;&gt;0,K335&gt;=48),4,3),IF(H335&lt;&gt;0,IF(AND(J335&lt;&gt;0,K335&gt;=48),4,3),IF(I335&lt;&gt;0,7,0)))))),IF('proje ve personel bilgileri'!$B$4=1511,(IF(E335&lt;&gt;0,4,IF(F335&lt;&gt;0,5,IF(G335&lt;&gt;0,IF(AND(J335&lt;&gt;0,K335&gt;=48),12,8),IF(H335&lt;&gt;0,IF(AND(J335&lt;&gt;0,K335&gt;=48),12,8),IF(I335&lt;&gt;0,14,0)))))),(IF(E335&lt;&gt;0,3,IF(F335&lt;&gt;0,4,IF(G335&lt;&gt;0,IF(AND(J335&lt;&gt;0,K335&gt;=48),10,6),IF(H335&lt;&gt;0,IF(AND(J335&lt;&gt;0,K335&gt;=48),10,6),IF(I335&lt;&gt;0,12,0))))))))</f>
        <v>0</v>
      </c>
      <c r="P335" s="389"/>
      <c r="Q335" s="385" t="str">
        <f>IF('proje ve personel bilgileri'!A166&lt;&gt;0,(M335*O335)," ")</f>
        <v xml:space="preserve"> </v>
      </c>
      <c r="R335" s="385"/>
      <c r="S335" s="385" t="str">
        <f>IF('proje ve personel bilgileri'!A166&lt;&gt;0,G011B!S353," ")</f>
        <v xml:space="preserve"> </v>
      </c>
      <c r="T335" s="378"/>
      <c r="U335" s="385" t="str">
        <f>IF('proje ve personel bilgileri'!A166&lt;&gt;0,MIN(Q335,S335)," ")</f>
        <v xml:space="preserve"> </v>
      </c>
      <c r="V335" s="386"/>
    </row>
    <row r="336" spans="1:22" ht="15.75" customHeight="1" x14ac:dyDescent="0.25">
      <c r="A336" s="23">
        <v>154</v>
      </c>
      <c r="B336" s="293" t="str">
        <f>IF('proje ve personel bilgileri'!A167&lt;&gt;0,('proje ve personel bilgileri'!A167)," ")</f>
        <v xml:space="preserve"> </v>
      </c>
      <c r="C336" s="293" t="str">
        <f>IF('proje ve personel bilgileri'!A167&lt;&gt;0,('proje ve personel bilgileri'!B167)," ")</f>
        <v xml:space="preserve"> </v>
      </c>
      <c r="D336" s="24"/>
      <c r="E336" s="25"/>
      <c r="F336" s="25"/>
      <c r="G336" s="25"/>
      <c r="H336" s="25"/>
      <c r="I336" s="25"/>
      <c r="J336" s="26"/>
      <c r="K336" s="387" t="str">
        <f>IF(J336&lt;&gt;0,DAYS360(J336,'proje ve personel bilgileri'!$B$8)/30," ")</f>
        <v xml:space="preserve"> </v>
      </c>
      <c r="L336" s="387"/>
      <c r="M336" s="385" t="str">
        <f>IF('proje ve personel bilgileri'!A167&lt;&gt;0,('proje ve personel bilgileri'!$B$11)," ")</f>
        <v xml:space="preserve"> </v>
      </c>
      <c r="N336" s="385"/>
      <c r="O336" s="388">
        <f>IF('proje ve personel bilgileri'!$B$4=1512,(IF(E336&lt;&gt;0,2,IF(F336&lt;&gt;0,2,IF(G336&lt;&gt;0,IF(AND(J336&lt;&gt;0,K336&gt;=48),4,3),IF(H336&lt;&gt;0,IF(AND(J336&lt;&gt;0,K336&gt;=48),4,3),IF(I336&lt;&gt;0,7,0)))))),IF('proje ve personel bilgileri'!$B$4=1511,(IF(E336&lt;&gt;0,4,IF(F336&lt;&gt;0,5,IF(G336&lt;&gt;0,IF(AND(J336&lt;&gt;0,K336&gt;=48),12,8),IF(H336&lt;&gt;0,IF(AND(J336&lt;&gt;0,K336&gt;=48),12,8),IF(I336&lt;&gt;0,14,0)))))),(IF(E336&lt;&gt;0,3,IF(F336&lt;&gt;0,4,IF(G336&lt;&gt;0,IF(AND(J336&lt;&gt;0,K336&gt;=48),10,6),IF(H336&lt;&gt;0,IF(AND(J336&lt;&gt;0,K336&gt;=48),10,6),IF(I336&lt;&gt;0,12,0))))))))</f>
        <v>0</v>
      </c>
      <c r="P336" s="389"/>
      <c r="Q336" s="385" t="str">
        <f>IF('proje ve personel bilgileri'!A167&lt;&gt;0,(M336*O336)," ")</f>
        <v xml:space="preserve"> </v>
      </c>
      <c r="R336" s="385"/>
      <c r="S336" s="385" t="str">
        <f>IF('proje ve personel bilgileri'!A167&lt;&gt;0,G011B!S354," ")</f>
        <v xml:space="preserve"> </v>
      </c>
      <c r="T336" s="378"/>
      <c r="U336" s="385" t="str">
        <f>IF('proje ve personel bilgileri'!A167&lt;&gt;0,MIN(Q336,S336)," ")</f>
        <v xml:space="preserve"> </v>
      </c>
      <c r="V336" s="386"/>
    </row>
    <row r="337" spans="1:22" ht="15.75" customHeight="1" x14ac:dyDescent="0.25">
      <c r="A337" s="19">
        <v>155</v>
      </c>
      <c r="B337" s="293" t="str">
        <f>IF('proje ve personel bilgileri'!A168&lt;&gt;0,('proje ve personel bilgileri'!A168)," ")</f>
        <v xml:space="preserve"> </v>
      </c>
      <c r="C337" s="293" t="str">
        <f>IF('proje ve personel bilgileri'!A168&lt;&gt;0,('proje ve personel bilgileri'!B168)," ")</f>
        <v xml:space="preserve"> </v>
      </c>
      <c r="D337" s="24"/>
      <c r="E337" s="25"/>
      <c r="F337" s="25"/>
      <c r="G337" s="25"/>
      <c r="H337" s="25"/>
      <c r="I337" s="25"/>
      <c r="J337" s="26"/>
      <c r="K337" s="387" t="str">
        <f>IF(J337&lt;&gt;0,DAYS360(J337,'proje ve personel bilgileri'!$B$8)/30," ")</f>
        <v xml:space="preserve"> </v>
      </c>
      <c r="L337" s="387"/>
      <c r="M337" s="385" t="str">
        <f>IF('proje ve personel bilgileri'!A168&lt;&gt;0,('proje ve personel bilgileri'!$B$11)," ")</f>
        <v xml:space="preserve"> </v>
      </c>
      <c r="N337" s="385"/>
      <c r="O337" s="388">
        <f>IF('proje ve personel bilgileri'!$B$4=1512,(IF(E337&lt;&gt;0,2,IF(F337&lt;&gt;0,2,IF(G337&lt;&gt;0,IF(AND(J337&lt;&gt;0,K337&gt;=48),4,3),IF(H337&lt;&gt;0,IF(AND(J337&lt;&gt;0,K337&gt;=48),4,3),IF(I337&lt;&gt;0,7,0)))))),IF('proje ve personel bilgileri'!$B$4=1511,(IF(E337&lt;&gt;0,4,IF(F337&lt;&gt;0,5,IF(G337&lt;&gt;0,IF(AND(J337&lt;&gt;0,K337&gt;=48),12,8),IF(H337&lt;&gt;0,IF(AND(J337&lt;&gt;0,K337&gt;=48),12,8),IF(I337&lt;&gt;0,14,0)))))),(IF(E337&lt;&gt;0,3,IF(F337&lt;&gt;0,4,IF(G337&lt;&gt;0,IF(AND(J337&lt;&gt;0,K337&gt;=48),10,6),IF(H337&lt;&gt;0,IF(AND(J337&lt;&gt;0,K337&gt;=48),10,6),IF(I337&lt;&gt;0,12,0))))))))</f>
        <v>0</v>
      </c>
      <c r="P337" s="389"/>
      <c r="Q337" s="385" t="str">
        <f>IF('proje ve personel bilgileri'!A168&lt;&gt;0,(M337*O337)," ")</f>
        <v xml:space="preserve"> </v>
      </c>
      <c r="R337" s="385"/>
      <c r="S337" s="385" t="str">
        <f>IF('proje ve personel bilgileri'!A168&lt;&gt;0,G011B!S355," ")</f>
        <v xml:space="preserve"> </v>
      </c>
      <c r="T337" s="378"/>
      <c r="U337" s="385" t="str">
        <f>IF('proje ve personel bilgileri'!A168&lt;&gt;0,MIN(Q337,S337)," ")</f>
        <v xml:space="preserve"> </v>
      </c>
      <c r="V337" s="386"/>
    </row>
    <row r="338" spans="1:22" ht="15.75" customHeight="1" x14ac:dyDescent="0.25">
      <c r="A338" s="23">
        <v>156</v>
      </c>
      <c r="B338" s="293" t="str">
        <f>IF('proje ve personel bilgileri'!A169&lt;&gt;0,('proje ve personel bilgileri'!A169)," ")</f>
        <v xml:space="preserve"> </v>
      </c>
      <c r="C338" s="293" t="str">
        <f>IF('proje ve personel bilgileri'!A169&lt;&gt;0,('proje ve personel bilgileri'!B169)," ")</f>
        <v xml:space="preserve"> </v>
      </c>
      <c r="D338" s="24"/>
      <c r="E338" s="25"/>
      <c r="F338" s="25"/>
      <c r="G338" s="25"/>
      <c r="H338" s="25"/>
      <c r="I338" s="25"/>
      <c r="J338" s="26"/>
      <c r="K338" s="387" t="str">
        <f>IF(J338&lt;&gt;0,DAYS360(J338,'proje ve personel bilgileri'!$B$8)/30," ")</f>
        <v xml:space="preserve"> </v>
      </c>
      <c r="L338" s="387"/>
      <c r="M338" s="385" t="str">
        <f>IF('proje ve personel bilgileri'!A169&lt;&gt;0,('proje ve personel bilgileri'!$B$11)," ")</f>
        <v xml:space="preserve"> </v>
      </c>
      <c r="N338" s="385"/>
      <c r="O338" s="388">
        <f>IF('proje ve personel bilgileri'!$B$4=1512,(IF(E338&lt;&gt;0,2,IF(F338&lt;&gt;0,2,IF(G338&lt;&gt;0,IF(AND(J338&lt;&gt;0,K338&gt;=48),4,3),IF(H338&lt;&gt;0,IF(AND(J338&lt;&gt;0,K338&gt;=48),4,3),IF(I338&lt;&gt;0,7,0)))))),IF('proje ve personel bilgileri'!$B$4=1511,(IF(E338&lt;&gt;0,4,IF(F338&lt;&gt;0,5,IF(G338&lt;&gt;0,IF(AND(J338&lt;&gt;0,K338&gt;=48),12,8),IF(H338&lt;&gt;0,IF(AND(J338&lt;&gt;0,K338&gt;=48),12,8),IF(I338&lt;&gt;0,14,0)))))),(IF(E338&lt;&gt;0,3,IF(F338&lt;&gt;0,4,IF(G338&lt;&gt;0,IF(AND(J338&lt;&gt;0,K338&gt;=48),10,6),IF(H338&lt;&gt;0,IF(AND(J338&lt;&gt;0,K338&gt;=48),10,6),IF(I338&lt;&gt;0,12,0))))))))</f>
        <v>0</v>
      </c>
      <c r="P338" s="389"/>
      <c r="Q338" s="385" t="str">
        <f>IF('proje ve personel bilgileri'!A169&lt;&gt;0,(M338*O338)," ")</f>
        <v xml:space="preserve"> </v>
      </c>
      <c r="R338" s="385"/>
      <c r="S338" s="385" t="str">
        <f>IF('proje ve personel bilgileri'!A169&lt;&gt;0,G011B!S356," ")</f>
        <v xml:space="preserve"> </v>
      </c>
      <c r="T338" s="378"/>
      <c r="U338" s="385" t="str">
        <f>IF('proje ve personel bilgileri'!A169&lt;&gt;0,MIN(Q338,S338)," ")</f>
        <v xml:space="preserve"> </v>
      </c>
      <c r="V338" s="386"/>
    </row>
    <row r="339" spans="1:22" ht="15.75" customHeight="1" x14ac:dyDescent="0.25">
      <c r="A339" s="19">
        <v>157</v>
      </c>
      <c r="B339" s="293" t="str">
        <f>IF('proje ve personel bilgileri'!A170&lt;&gt;0,('proje ve personel bilgileri'!A170)," ")</f>
        <v xml:space="preserve"> </v>
      </c>
      <c r="C339" s="293" t="str">
        <f>IF('proje ve personel bilgileri'!A170&lt;&gt;0,('proje ve personel bilgileri'!B170)," ")</f>
        <v xml:space="preserve"> </v>
      </c>
      <c r="D339" s="24"/>
      <c r="E339" s="25"/>
      <c r="F339" s="25"/>
      <c r="G339" s="25"/>
      <c r="H339" s="25"/>
      <c r="I339" s="25"/>
      <c r="J339" s="26"/>
      <c r="K339" s="387" t="str">
        <f>IF(J339&lt;&gt;0,DAYS360(J339,'proje ve personel bilgileri'!$B$8)/30," ")</f>
        <v xml:space="preserve"> </v>
      </c>
      <c r="L339" s="387"/>
      <c r="M339" s="385" t="str">
        <f>IF('proje ve personel bilgileri'!A170&lt;&gt;0,('proje ve personel bilgileri'!$B$11)," ")</f>
        <v xml:space="preserve"> </v>
      </c>
      <c r="N339" s="385"/>
      <c r="O339" s="388">
        <f>IF('proje ve personel bilgileri'!$B$4=1512,(IF(E339&lt;&gt;0,2,IF(F339&lt;&gt;0,2,IF(G339&lt;&gt;0,IF(AND(J339&lt;&gt;0,K339&gt;=48),4,3),IF(H339&lt;&gt;0,IF(AND(J339&lt;&gt;0,K339&gt;=48),4,3),IF(I339&lt;&gt;0,7,0)))))),IF('proje ve personel bilgileri'!$B$4=1511,(IF(E339&lt;&gt;0,4,IF(F339&lt;&gt;0,5,IF(G339&lt;&gt;0,IF(AND(J339&lt;&gt;0,K339&gt;=48),12,8),IF(H339&lt;&gt;0,IF(AND(J339&lt;&gt;0,K339&gt;=48),12,8),IF(I339&lt;&gt;0,14,0)))))),(IF(E339&lt;&gt;0,3,IF(F339&lt;&gt;0,4,IF(G339&lt;&gt;0,IF(AND(J339&lt;&gt;0,K339&gt;=48),10,6),IF(H339&lt;&gt;0,IF(AND(J339&lt;&gt;0,K339&gt;=48),10,6),IF(I339&lt;&gt;0,12,0))))))))</f>
        <v>0</v>
      </c>
      <c r="P339" s="389"/>
      <c r="Q339" s="385" t="str">
        <f>IF('proje ve personel bilgileri'!A170&lt;&gt;0,(M339*O339)," ")</f>
        <v xml:space="preserve"> </v>
      </c>
      <c r="R339" s="385"/>
      <c r="S339" s="385" t="str">
        <f>IF('proje ve personel bilgileri'!A170&lt;&gt;0,G011B!S357," ")</f>
        <v xml:space="preserve"> </v>
      </c>
      <c r="T339" s="378"/>
      <c r="U339" s="385" t="str">
        <f>IF('proje ve personel bilgileri'!A170&lt;&gt;0,MIN(Q339,S339)," ")</f>
        <v xml:space="preserve"> </v>
      </c>
      <c r="V339" s="386"/>
    </row>
    <row r="340" spans="1:22" ht="15.75" customHeight="1" x14ac:dyDescent="0.25">
      <c r="A340" s="23">
        <v>158</v>
      </c>
      <c r="B340" s="293" t="str">
        <f>IF('proje ve personel bilgileri'!A171&lt;&gt;0,('proje ve personel bilgileri'!A171)," ")</f>
        <v xml:space="preserve"> </v>
      </c>
      <c r="C340" s="293" t="str">
        <f>IF('proje ve personel bilgileri'!A171&lt;&gt;0,('proje ve personel bilgileri'!B171)," ")</f>
        <v xml:space="preserve"> </v>
      </c>
      <c r="D340" s="24"/>
      <c r="E340" s="25"/>
      <c r="F340" s="25"/>
      <c r="G340" s="25"/>
      <c r="H340" s="25"/>
      <c r="I340" s="25"/>
      <c r="J340" s="26"/>
      <c r="K340" s="387" t="str">
        <f>IF(J340&lt;&gt;0,DAYS360(J340,'proje ve personel bilgileri'!$B$8)/30," ")</f>
        <v xml:space="preserve"> </v>
      </c>
      <c r="L340" s="387"/>
      <c r="M340" s="385" t="str">
        <f>IF('proje ve personel bilgileri'!A171&lt;&gt;0,('proje ve personel bilgileri'!$B$11)," ")</f>
        <v xml:space="preserve"> </v>
      </c>
      <c r="N340" s="385"/>
      <c r="O340" s="388">
        <f>IF('proje ve personel bilgileri'!$B$4=1512,(IF(E340&lt;&gt;0,2,IF(F340&lt;&gt;0,2,IF(G340&lt;&gt;0,IF(AND(J340&lt;&gt;0,K340&gt;=48),4,3),IF(H340&lt;&gt;0,IF(AND(J340&lt;&gt;0,K340&gt;=48),4,3),IF(I340&lt;&gt;0,7,0)))))),IF('proje ve personel bilgileri'!$B$4=1511,(IF(E340&lt;&gt;0,4,IF(F340&lt;&gt;0,5,IF(G340&lt;&gt;0,IF(AND(J340&lt;&gt;0,K340&gt;=48),12,8),IF(H340&lt;&gt;0,IF(AND(J340&lt;&gt;0,K340&gt;=48),12,8),IF(I340&lt;&gt;0,14,0)))))),(IF(E340&lt;&gt;0,3,IF(F340&lt;&gt;0,4,IF(G340&lt;&gt;0,IF(AND(J340&lt;&gt;0,K340&gt;=48),10,6),IF(H340&lt;&gt;0,IF(AND(J340&lt;&gt;0,K340&gt;=48),10,6),IF(I340&lt;&gt;0,12,0))))))))</f>
        <v>0</v>
      </c>
      <c r="P340" s="389"/>
      <c r="Q340" s="385" t="str">
        <f>IF('proje ve personel bilgileri'!A171&lt;&gt;0,(M340*O340)," ")</f>
        <v xml:space="preserve"> </v>
      </c>
      <c r="R340" s="385"/>
      <c r="S340" s="385" t="str">
        <f>IF('proje ve personel bilgileri'!A171&lt;&gt;0,G011B!S358," ")</f>
        <v xml:space="preserve"> </v>
      </c>
      <c r="T340" s="378"/>
      <c r="U340" s="385" t="str">
        <f>IF('proje ve personel bilgileri'!A171&lt;&gt;0,MIN(Q340,S340)," ")</f>
        <v xml:space="preserve"> </v>
      </c>
      <c r="V340" s="386"/>
    </row>
    <row r="341" spans="1:22" ht="15.75" customHeight="1" x14ac:dyDescent="0.25">
      <c r="A341" s="19">
        <v>159</v>
      </c>
      <c r="B341" s="293" t="str">
        <f>IF('proje ve personel bilgileri'!A172&lt;&gt;0,('proje ve personel bilgileri'!A172)," ")</f>
        <v xml:space="preserve"> </v>
      </c>
      <c r="C341" s="293" t="str">
        <f>IF('proje ve personel bilgileri'!A172&lt;&gt;0,('proje ve personel bilgileri'!B172)," ")</f>
        <v xml:space="preserve"> </v>
      </c>
      <c r="D341" s="24"/>
      <c r="E341" s="25"/>
      <c r="F341" s="25"/>
      <c r="G341" s="25"/>
      <c r="H341" s="25"/>
      <c r="I341" s="25"/>
      <c r="J341" s="26"/>
      <c r="K341" s="387" t="str">
        <f>IF(J341&lt;&gt;0,DAYS360(J341,'proje ve personel bilgileri'!$B$8)/30," ")</f>
        <v xml:space="preserve"> </v>
      </c>
      <c r="L341" s="387"/>
      <c r="M341" s="385" t="str">
        <f>IF('proje ve personel bilgileri'!A172&lt;&gt;0,('proje ve personel bilgileri'!$B$11)," ")</f>
        <v xml:space="preserve"> </v>
      </c>
      <c r="N341" s="385"/>
      <c r="O341" s="388">
        <f>IF('proje ve personel bilgileri'!$B$4=1512,(IF(E341&lt;&gt;0,2,IF(F341&lt;&gt;0,2,IF(G341&lt;&gt;0,IF(AND(J341&lt;&gt;0,K341&gt;=48),4,3),IF(H341&lt;&gt;0,IF(AND(J341&lt;&gt;0,K341&gt;=48),4,3),IF(I341&lt;&gt;0,7,0)))))),IF('proje ve personel bilgileri'!$B$4=1511,(IF(E341&lt;&gt;0,4,IF(F341&lt;&gt;0,5,IF(G341&lt;&gt;0,IF(AND(J341&lt;&gt;0,K341&gt;=48),12,8),IF(H341&lt;&gt;0,IF(AND(J341&lt;&gt;0,K341&gt;=48),12,8),IF(I341&lt;&gt;0,14,0)))))),(IF(E341&lt;&gt;0,3,IF(F341&lt;&gt;0,4,IF(G341&lt;&gt;0,IF(AND(J341&lt;&gt;0,K341&gt;=48),10,6),IF(H341&lt;&gt;0,IF(AND(J341&lt;&gt;0,K341&gt;=48),10,6),IF(I341&lt;&gt;0,12,0))))))))</f>
        <v>0</v>
      </c>
      <c r="P341" s="389"/>
      <c r="Q341" s="385" t="str">
        <f>IF('proje ve personel bilgileri'!A172&lt;&gt;0,(M341*O341)," ")</f>
        <v xml:space="preserve"> </v>
      </c>
      <c r="R341" s="385"/>
      <c r="S341" s="385" t="str">
        <f>IF('proje ve personel bilgileri'!A172&lt;&gt;0,G011B!S359," ")</f>
        <v xml:space="preserve"> </v>
      </c>
      <c r="T341" s="378"/>
      <c r="U341" s="385" t="str">
        <f>IF('proje ve personel bilgileri'!A172&lt;&gt;0,MIN(Q341,S341)," ")</f>
        <v xml:space="preserve"> </v>
      </c>
      <c r="V341" s="386"/>
    </row>
    <row r="342" spans="1:22" ht="15.75" customHeight="1" x14ac:dyDescent="0.25">
      <c r="A342" s="23">
        <v>160</v>
      </c>
      <c r="B342" s="293" t="str">
        <f>IF('proje ve personel bilgileri'!A173&lt;&gt;0,('proje ve personel bilgileri'!A173)," ")</f>
        <v xml:space="preserve"> </v>
      </c>
      <c r="C342" s="293" t="str">
        <f>IF('proje ve personel bilgileri'!A173&lt;&gt;0,('proje ve personel bilgileri'!B173)," ")</f>
        <v xml:space="preserve"> </v>
      </c>
      <c r="D342" s="24"/>
      <c r="E342" s="25"/>
      <c r="F342" s="25"/>
      <c r="G342" s="25"/>
      <c r="H342" s="25"/>
      <c r="I342" s="25"/>
      <c r="J342" s="26"/>
      <c r="K342" s="387" t="str">
        <f>IF(J342&lt;&gt;0,DAYS360(J342,'proje ve personel bilgileri'!$B$8)/30," ")</f>
        <v xml:space="preserve"> </v>
      </c>
      <c r="L342" s="387"/>
      <c r="M342" s="385" t="str">
        <f>IF('proje ve personel bilgileri'!A173&lt;&gt;0,('proje ve personel bilgileri'!$B$11)," ")</f>
        <v xml:space="preserve"> </v>
      </c>
      <c r="N342" s="385"/>
      <c r="O342" s="388">
        <f>IF('proje ve personel bilgileri'!$B$4=1512,(IF(E342&lt;&gt;0,2,IF(F342&lt;&gt;0,2,IF(G342&lt;&gt;0,IF(AND(J342&lt;&gt;0,K342&gt;=48),4,3),IF(H342&lt;&gt;0,IF(AND(J342&lt;&gt;0,K342&gt;=48),4,3),IF(I342&lt;&gt;0,7,0)))))),IF('proje ve personel bilgileri'!$B$4=1511,(IF(E342&lt;&gt;0,4,IF(F342&lt;&gt;0,5,IF(G342&lt;&gt;0,IF(AND(J342&lt;&gt;0,K342&gt;=48),12,8),IF(H342&lt;&gt;0,IF(AND(J342&lt;&gt;0,K342&gt;=48),12,8),IF(I342&lt;&gt;0,14,0)))))),(IF(E342&lt;&gt;0,3,IF(F342&lt;&gt;0,4,IF(G342&lt;&gt;0,IF(AND(J342&lt;&gt;0,K342&gt;=48),10,6),IF(H342&lt;&gt;0,IF(AND(J342&lt;&gt;0,K342&gt;=48),10,6),IF(I342&lt;&gt;0,12,0))))))))</f>
        <v>0</v>
      </c>
      <c r="P342" s="389"/>
      <c r="Q342" s="385" t="str">
        <f>IF('proje ve personel bilgileri'!A173&lt;&gt;0,(M342*O342)," ")</f>
        <v xml:space="preserve"> </v>
      </c>
      <c r="R342" s="385"/>
      <c r="S342" s="385" t="str">
        <f>IF('proje ve personel bilgileri'!A173&lt;&gt;0,G011B!S360," ")</f>
        <v xml:space="preserve"> </v>
      </c>
      <c r="T342" s="378"/>
      <c r="U342" s="385" t="str">
        <f>IF('proje ve personel bilgileri'!A173&lt;&gt;0,MIN(Q342,S342)," ")</f>
        <v xml:space="preserve"> </v>
      </c>
      <c r="V342" s="386"/>
    </row>
    <row r="343" spans="1:22" ht="15.75" customHeight="1" x14ac:dyDescent="0.25">
      <c r="A343" s="19">
        <v>161</v>
      </c>
      <c r="B343" s="293" t="str">
        <f>IF('proje ve personel bilgileri'!A174&lt;&gt;0,('proje ve personel bilgileri'!A174)," ")</f>
        <v xml:space="preserve"> </v>
      </c>
      <c r="C343" s="293" t="str">
        <f>IF('proje ve personel bilgileri'!A174&lt;&gt;0,('proje ve personel bilgileri'!B174)," ")</f>
        <v xml:space="preserve"> </v>
      </c>
      <c r="D343" s="24"/>
      <c r="E343" s="25"/>
      <c r="F343" s="25"/>
      <c r="G343" s="25"/>
      <c r="H343" s="25"/>
      <c r="I343" s="25"/>
      <c r="J343" s="26"/>
      <c r="K343" s="387" t="str">
        <f>IF(J343&lt;&gt;0,DAYS360(J343,'proje ve personel bilgileri'!$B$8)/30," ")</f>
        <v xml:space="preserve"> </v>
      </c>
      <c r="L343" s="387"/>
      <c r="M343" s="385" t="str">
        <f>IF('proje ve personel bilgileri'!A174&lt;&gt;0,('proje ve personel bilgileri'!$B$11)," ")</f>
        <v xml:space="preserve"> </v>
      </c>
      <c r="N343" s="385"/>
      <c r="O343" s="388">
        <f>IF('proje ve personel bilgileri'!$B$4=1512,(IF(E343&lt;&gt;0,2,IF(F343&lt;&gt;0,2,IF(G343&lt;&gt;0,IF(AND(J343&lt;&gt;0,K343&gt;=48),4,3),IF(H343&lt;&gt;0,IF(AND(J343&lt;&gt;0,K343&gt;=48),4,3),IF(I343&lt;&gt;0,7,0)))))),IF('proje ve personel bilgileri'!$B$4=1511,(IF(E343&lt;&gt;0,4,IF(F343&lt;&gt;0,5,IF(G343&lt;&gt;0,IF(AND(J343&lt;&gt;0,K343&gt;=48),12,8),IF(H343&lt;&gt;0,IF(AND(J343&lt;&gt;0,K343&gt;=48),12,8),IF(I343&lt;&gt;0,14,0)))))),(IF(E343&lt;&gt;0,3,IF(F343&lt;&gt;0,4,IF(G343&lt;&gt;0,IF(AND(J343&lt;&gt;0,K343&gt;=48),10,6),IF(H343&lt;&gt;0,IF(AND(J343&lt;&gt;0,K343&gt;=48),10,6),IF(I343&lt;&gt;0,12,0))))))))</f>
        <v>0</v>
      </c>
      <c r="P343" s="389"/>
      <c r="Q343" s="385" t="str">
        <f>IF('proje ve personel bilgileri'!A174&lt;&gt;0,(M343*O343)," ")</f>
        <v xml:space="preserve"> </v>
      </c>
      <c r="R343" s="385"/>
      <c r="S343" s="385" t="str">
        <f>IF('proje ve personel bilgileri'!A174&lt;&gt;0,G011B!S361," ")</f>
        <v xml:space="preserve"> </v>
      </c>
      <c r="T343" s="378"/>
      <c r="U343" s="385" t="str">
        <f>IF('proje ve personel bilgileri'!A174&lt;&gt;0,MIN(Q343,S343)," ")</f>
        <v xml:space="preserve"> </v>
      </c>
      <c r="V343" s="386"/>
    </row>
    <row r="344" spans="1:22" ht="15.75" customHeight="1" x14ac:dyDescent="0.25">
      <c r="A344" s="23">
        <v>162</v>
      </c>
      <c r="B344" s="293" t="str">
        <f>IF('proje ve personel bilgileri'!A175&lt;&gt;0,('proje ve personel bilgileri'!A175)," ")</f>
        <v xml:space="preserve"> </v>
      </c>
      <c r="C344" s="293" t="str">
        <f>IF('proje ve personel bilgileri'!A175&lt;&gt;0,('proje ve personel bilgileri'!B175)," ")</f>
        <v xml:space="preserve"> </v>
      </c>
      <c r="D344" s="28"/>
      <c r="E344" s="29"/>
      <c r="F344" s="29"/>
      <c r="G344" s="29"/>
      <c r="H344" s="29"/>
      <c r="I344" s="29"/>
      <c r="J344" s="30"/>
      <c r="K344" s="387" t="str">
        <f>IF(J344&lt;&gt;0,DAYS360(J344,'proje ve personel bilgileri'!$B$8)/30," ")</f>
        <v xml:space="preserve"> </v>
      </c>
      <c r="L344" s="387"/>
      <c r="M344" s="385" t="str">
        <f>IF('proje ve personel bilgileri'!A175&lt;&gt;0,('proje ve personel bilgileri'!$B$11)," ")</f>
        <v xml:space="preserve"> </v>
      </c>
      <c r="N344" s="385"/>
      <c r="O344" s="388">
        <f>IF('proje ve personel bilgileri'!$B$4=1512,(IF(E344&lt;&gt;0,2,IF(F344&lt;&gt;0,2,IF(G344&lt;&gt;0,IF(AND(J344&lt;&gt;0,K344&gt;=48),4,3),IF(H344&lt;&gt;0,IF(AND(J344&lt;&gt;0,K344&gt;=48),4,3),IF(I344&lt;&gt;0,7,0)))))),IF('proje ve personel bilgileri'!$B$4=1511,(IF(E344&lt;&gt;0,4,IF(F344&lt;&gt;0,5,IF(G344&lt;&gt;0,IF(AND(J344&lt;&gt;0,K344&gt;=48),12,8),IF(H344&lt;&gt;0,IF(AND(J344&lt;&gt;0,K344&gt;=48),12,8),IF(I344&lt;&gt;0,14,0)))))),(IF(E344&lt;&gt;0,3,IF(F344&lt;&gt;0,4,IF(G344&lt;&gt;0,IF(AND(J344&lt;&gt;0,K344&gt;=48),10,6),IF(H344&lt;&gt;0,IF(AND(J344&lt;&gt;0,K344&gt;=48),10,6),IF(I344&lt;&gt;0,12,0))))))))</f>
        <v>0</v>
      </c>
      <c r="P344" s="389"/>
      <c r="Q344" s="385" t="str">
        <f>IF('proje ve personel bilgileri'!A175&lt;&gt;0,(M344*O344)," ")</f>
        <v xml:space="preserve"> </v>
      </c>
      <c r="R344" s="385"/>
      <c r="S344" s="385" t="str">
        <f>IF('proje ve personel bilgileri'!A175&lt;&gt;0,G011B!S362," ")</f>
        <v xml:space="preserve"> </v>
      </c>
      <c r="T344" s="378"/>
      <c r="U344" s="385" t="str">
        <f>IF('proje ve personel bilgileri'!A175&lt;&gt;0,MIN(Q344,S344)," ")</f>
        <v xml:space="preserve"> </v>
      </c>
      <c r="V344" s="386"/>
    </row>
    <row r="345" spans="1:22" ht="15" customHeight="1" x14ac:dyDescent="0.25">
      <c r="A345" s="290" t="s">
        <v>152</v>
      </c>
    </row>
    <row r="346" spans="1:22" ht="15" customHeight="1" x14ac:dyDescent="0.25">
      <c r="A346" s="390" t="s">
        <v>153</v>
      </c>
      <c r="B346" s="390"/>
      <c r="C346" s="390"/>
      <c r="D346" s="390"/>
      <c r="E346" s="390"/>
      <c r="F346" s="390"/>
      <c r="G346" s="390"/>
      <c r="H346" s="390"/>
      <c r="I346" s="390"/>
      <c r="J346" s="390"/>
      <c r="K346" s="390"/>
      <c r="L346" s="390"/>
      <c r="M346" s="390"/>
      <c r="N346" s="390"/>
      <c r="O346" s="390"/>
      <c r="P346" s="390"/>
      <c r="Q346" s="390"/>
      <c r="R346" s="390"/>
      <c r="S346" s="390"/>
      <c r="T346" s="390"/>
      <c r="U346" s="390"/>
      <c r="V346" s="390"/>
    </row>
    <row r="347" spans="1:22" ht="15" customHeight="1" x14ac:dyDescent="0.25">
      <c r="A347" s="391" t="s">
        <v>154</v>
      </c>
      <c r="B347" s="391"/>
      <c r="C347" s="391"/>
      <c r="D347" s="391"/>
      <c r="E347" s="391"/>
      <c r="F347" s="391"/>
      <c r="G347" s="391"/>
      <c r="H347" s="391"/>
      <c r="I347" s="391"/>
      <c r="J347" s="391"/>
      <c r="K347" s="391"/>
      <c r="L347" s="391"/>
      <c r="M347" s="391"/>
      <c r="N347" s="391"/>
      <c r="O347" s="391"/>
      <c r="P347" s="391"/>
      <c r="Q347" s="391"/>
      <c r="R347" s="391"/>
      <c r="S347" s="391"/>
      <c r="T347" s="391"/>
      <c r="U347" s="391"/>
      <c r="V347" s="391"/>
    </row>
    <row r="348" spans="1:22" ht="24" customHeight="1" x14ac:dyDescent="0.25">
      <c r="A348" s="289"/>
    </row>
    <row r="349" spans="1:22" ht="15" customHeight="1" x14ac:dyDescent="0.25">
      <c r="A349" s="381" t="s">
        <v>155</v>
      </c>
      <c r="B349" s="381"/>
      <c r="C349" s="381"/>
      <c r="D349" s="381"/>
      <c r="E349" s="381"/>
      <c r="F349" s="381"/>
      <c r="G349" s="381"/>
      <c r="H349" s="381"/>
      <c r="I349" s="381"/>
      <c r="J349" s="381"/>
      <c r="K349" s="381"/>
      <c r="L349" s="381"/>
      <c r="M349" s="381"/>
      <c r="N349" s="381"/>
      <c r="O349" s="381"/>
      <c r="P349" s="381"/>
      <c r="Q349" s="381"/>
      <c r="R349" s="381"/>
      <c r="S349" s="381"/>
      <c r="T349" s="381"/>
      <c r="U349" s="381"/>
    </row>
    <row r="350" spans="1:22" ht="15" customHeight="1" x14ac:dyDescent="0.25">
      <c r="A350" s="380"/>
      <c r="B350" s="380"/>
      <c r="C350" s="380"/>
      <c r="D350" s="380"/>
      <c r="E350" s="380"/>
      <c r="F350" s="380"/>
      <c r="G350" s="380"/>
      <c r="H350" s="380"/>
      <c r="I350" s="380"/>
      <c r="J350" s="380"/>
      <c r="K350" s="380"/>
      <c r="L350" s="380"/>
      <c r="M350" s="380"/>
      <c r="N350" s="380"/>
      <c r="O350" s="380"/>
      <c r="P350" s="380"/>
      <c r="Q350" s="380"/>
      <c r="R350" s="380"/>
      <c r="S350" s="380"/>
      <c r="T350" s="380"/>
      <c r="U350" s="380"/>
    </row>
    <row r="355" spans="1:22" ht="15.75" customHeight="1" x14ac:dyDescent="0.25">
      <c r="A355" s="348" t="s">
        <v>128</v>
      </c>
      <c r="B355" s="348"/>
      <c r="C355" s="348"/>
      <c r="D355" s="348"/>
      <c r="E355" s="348"/>
      <c r="F355" s="348"/>
      <c r="G355" s="348"/>
      <c r="H355" s="348"/>
      <c r="I355" s="348"/>
      <c r="J355" s="348"/>
      <c r="K355" s="348"/>
      <c r="L355" s="348"/>
      <c r="M355" s="348"/>
      <c r="N355" s="348"/>
      <c r="O355" s="348"/>
      <c r="P355" s="348"/>
      <c r="Q355" s="348"/>
      <c r="R355" s="348"/>
      <c r="S355" s="348"/>
      <c r="T355" s="348"/>
      <c r="U355" s="348"/>
      <c r="V355" s="348"/>
    </row>
    <row r="356" spans="1:22" ht="15" customHeight="1" x14ac:dyDescent="0.25">
      <c r="A356" s="68"/>
      <c r="B356" s="68"/>
      <c r="C356" s="68"/>
      <c r="D356" s="68"/>
      <c r="E356" s="68"/>
      <c r="F356" s="68"/>
      <c r="G356" s="68"/>
      <c r="H356" s="68"/>
      <c r="I356" s="68"/>
      <c r="J356" s="69" t="str">
        <f>'proje ve personel bilgileri'!$B$7</f>
        <v>/</v>
      </c>
      <c r="K356" s="68" t="s">
        <v>109</v>
      </c>
      <c r="L356" s="68"/>
      <c r="M356" s="68"/>
      <c r="N356" s="68"/>
      <c r="O356" s="68"/>
      <c r="P356" s="68"/>
      <c r="Q356" s="68"/>
      <c r="R356" s="68"/>
      <c r="S356" s="68"/>
      <c r="T356" s="68"/>
      <c r="U356" s="68"/>
      <c r="V356" s="68"/>
    </row>
    <row r="357" spans="1:22" ht="18.75" customHeight="1" x14ac:dyDescent="0.25">
      <c r="U357" s="10" t="s">
        <v>129</v>
      </c>
    </row>
    <row r="358" spans="1:22" ht="15.75" customHeight="1" x14ac:dyDescent="0.25">
      <c r="A358" s="382" t="s">
        <v>130</v>
      </c>
      <c r="B358" s="383"/>
      <c r="C358" s="384"/>
      <c r="D358" s="392">
        <f>'proje ve personel bilgileri'!$B$2</f>
        <v>0</v>
      </c>
      <c r="E358" s="393"/>
      <c r="F358" s="393"/>
      <c r="G358" s="393"/>
      <c r="H358" s="393"/>
      <c r="I358" s="393"/>
      <c r="J358" s="393"/>
      <c r="K358" s="393"/>
      <c r="L358" s="393"/>
      <c r="M358" s="393"/>
      <c r="N358" s="393"/>
      <c r="O358" s="393"/>
      <c r="P358" s="393"/>
      <c r="Q358" s="393"/>
      <c r="R358" s="393"/>
      <c r="S358" s="393"/>
      <c r="T358" s="393"/>
      <c r="U358" s="393"/>
      <c r="V358" s="394"/>
    </row>
    <row r="359" spans="1:22" ht="15.75" customHeight="1" x14ac:dyDescent="0.25">
      <c r="A359" s="382" t="s">
        <v>131</v>
      </c>
      <c r="B359" s="383"/>
      <c r="C359" s="384"/>
      <c r="D359" s="392">
        <f>'proje ve personel bilgileri'!$B$3</f>
        <v>0</v>
      </c>
      <c r="E359" s="393"/>
      <c r="F359" s="393"/>
      <c r="G359" s="393"/>
      <c r="H359" s="393"/>
      <c r="I359" s="393"/>
      <c r="J359" s="393"/>
      <c r="K359" s="393"/>
      <c r="L359" s="393"/>
      <c r="M359" s="393"/>
      <c r="N359" s="393"/>
      <c r="O359" s="393"/>
      <c r="P359" s="393"/>
      <c r="Q359" s="393"/>
      <c r="R359" s="393"/>
      <c r="S359" s="393"/>
      <c r="T359" s="393"/>
      <c r="U359" s="393"/>
      <c r="V359" s="394"/>
    </row>
    <row r="360" spans="1:22" ht="15" customHeight="1" x14ac:dyDescent="0.25">
      <c r="A360" s="415" t="s">
        <v>132</v>
      </c>
      <c r="B360" s="416"/>
      <c r="C360" s="417"/>
      <c r="D360" s="421"/>
      <c r="E360" s="403"/>
      <c r="F360" s="403"/>
      <c r="G360" s="403"/>
      <c r="H360" s="403"/>
      <c r="I360" s="403"/>
      <c r="J360" s="403"/>
      <c r="K360" s="403"/>
      <c r="L360" s="403"/>
      <c r="M360" s="403"/>
      <c r="N360" s="403"/>
      <c r="O360" s="403"/>
      <c r="P360" s="403"/>
      <c r="Q360" s="403"/>
      <c r="R360" s="403"/>
      <c r="S360" s="403"/>
      <c r="T360" s="403"/>
      <c r="U360" s="403"/>
      <c r="V360" s="423"/>
    </row>
    <row r="361" spans="1:22" ht="15.75" customHeight="1" x14ac:dyDescent="0.25">
      <c r="A361" s="418"/>
      <c r="B361" s="419"/>
      <c r="C361" s="420"/>
      <c r="D361" s="422"/>
      <c r="E361" s="404"/>
      <c r="F361" s="404"/>
      <c r="G361" s="404"/>
      <c r="H361" s="404"/>
      <c r="I361" s="404"/>
      <c r="J361" s="404"/>
      <c r="K361" s="404"/>
      <c r="L361" s="404"/>
      <c r="M361" s="404"/>
      <c r="N361" s="404"/>
      <c r="O361" s="404"/>
      <c r="P361" s="404"/>
      <c r="Q361" s="404"/>
      <c r="R361" s="404"/>
      <c r="S361" s="404"/>
      <c r="T361" s="404"/>
      <c r="U361" s="404"/>
      <c r="V361" s="424"/>
    </row>
    <row r="362" spans="1:22" ht="15.75" customHeight="1" x14ac:dyDescent="0.25">
      <c r="A362" s="382" t="s">
        <v>133</v>
      </c>
      <c r="B362" s="383"/>
      <c r="C362" s="384"/>
      <c r="D362" s="307">
        <f>'proje ve personel bilgileri'!B8</f>
        <v>0</v>
      </c>
      <c r="E362" s="291"/>
      <c r="F362" s="291"/>
      <c r="G362" s="291"/>
      <c r="H362" s="291"/>
      <c r="I362" s="291"/>
      <c r="J362" s="402"/>
      <c r="K362" s="402"/>
      <c r="L362" s="402"/>
      <c r="M362" s="402"/>
      <c r="N362" s="402"/>
      <c r="O362" s="402"/>
      <c r="P362" s="402"/>
      <c r="Q362" s="402"/>
      <c r="R362" s="402"/>
      <c r="S362" s="402"/>
      <c r="T362" s="402"/>
      <c r="U362" s="402"/>
      <c r="V362" s="292"/>
    </row>
    <row r="363" spans="1:22" ht="15" customHeight="1" x14ac:dyDescent="0.25">
      <c r="A363" s="405" t="s">
        <v>87</v>
      </c>
      <c r="B363" s="405" t="s">
        <v>15</v>
      </c>
      <c r="C363" s="405" t="s">
        <v>134</v>
      </c>
      <c r="D363" s="405" t="s">
        <v>135</v>
      </c>
      <c r="E363" s="395" t="s">
        <v>136</v>
      </c>
      <c r="F363" s="407"/>
      <c r="G363" s="407"/>
      <c r="H363" s="407"/>
      <c r="I363" s="396"/>
      <c r="J363" s="405" t="s">
        <v>137</v>
      </c>
      <c r="K363" s="395" t="s">
        <v>138</v>
      </c>
      <c r="L363" s="396"/>
      <c r="M363" s="411" t="s">
        <v>139</v>
      </c>
      <c r="N363" s="412"/>
      <c r="O363" s="395" t="s">
        <v>140</v>
      </c>
      <c r="P363" s="396"/>
      <c r="Q363" s="395" t="s">
        <v>141</v>
      </c>
      <c r="R363" s="396"/>
      <c r="S363" s="395" t="s">
        <v>142</v>
      </c>
      <c r="T363" s="396"/>
      <c r="U363" s="395" t="s">
        <v>143</v>
      </c>
      <c r="V363" s="396"/>
    </row>
    <row r="364" spans="1:22" ht="15.75" customHeight="1" x14ac:dyDescent="0.25">
      <c r="A364" s="406"/>
      <c r="B364" s="406"/>
      <c r="C364" s="406"/>
      <c r="D364" s="406"/>
      <c r="E364" s="408" t="s">
        <v>144</v>
      </c>
      <c r="F364" s="409"/>
      <c r="G364" s="409"/>
      <c r="H364" s="409"/>
      <c r="I364" s="410"/>
      <c r="J364" s="406"/>
      <c r="K364" s="397"/>
      <c r="L364" s="398"/>
      <c r="M364" s="413"/>
      <c r="N364" s="414"/>
      <c r="O364" s="397"/>
      <c r="P364" s="398"/>
      <c r="Q364" s="397"/>
      <c r="R364" s="398"/>
      <c r="S364" s="397"/>
      <c r="T364" s="398"/>
      <c r="U364" s="397"/>
      <c r="V364" s="398"/>
    </row>
    <row r="365" spans="1:22" ht="67.5" customHeight="1" x14ac:dyDescent="0.25">
      <c r="A365" s="406"/>
      <c r="B365" s="406"/>
      <c r="C365" s="406"/>
      <c r="D365" s="406"/>
      <c r="E365" s="17" t="s">
        <v>145</v>
      </c>
      <c r="F365" s="17" t="s">
        <v>146</v>
      </c>
      <c r="G365" s="17" t="s">
        <v>147</v>
      </c>
      <c r="H365" s="18" t="s">
        <v>148</v>
      </c>
      <c r="I365" s="17" t="s">
        <v>149</v>
      </c>
      <c r="J365" s="406"/>
      <c r="K365" s="397"/>
      <c r="L365" s="398"/>
      <c r="M365" s="399" t="s">
        <v>150</v>
      </c>
      <c r="N365" s="400"/>
      <c r="O365" s="399" t="s">
        <v>151</v>
      </c>
      <c r="P365" s="401"/>
      <c r="Q365" s="397"/>
      <c r="R365" s="398"/>
      <c r="S365" s="397"/>
      <c r="T365" s="398"/>
      <c r="U365" s="397"/>
      <c r="V365" s="398"/>
    </row>
    <row r="366" spans="1:22" ht="15.75" customHeight="1" x14ac:dyDescent="0.25">
      <c r="A366" s="19">
        <v>163</v>
      </c>
      <c r="B366" s="293" t="str">
        <f>IF('proje ve personel bilgileri'!A176&lt;&gt;0,('proje ve personel bilgileri'!A176)," ")</f>
        <v xml:space="preserve"> </v>
      </c>
      <c r="C366" s="293" t="str">
        <f>IF('proje ve personel bilgileri'!A176&lt;&gt;0,('proje ve personel bilgileri'!B176)," ")</f>
        <v xml:space="preserve"> </v>
      </c>
      <c r="D366" s="20"/>
      <c r="E366" s="21"/>
      <c r="F366" s="21"/>
      <c r="G366" s="21"/>
      <c r="H366" s="21"/>
      <c r="I366" s="21"/>
      <c r="J366" s="22"/>
      <c r="K366" s="387" t="str">
        <f>IF(J366&lt;&gt;0,DAYS360(J366,'proje ve personel bilgileri'!$B$8)/30," ")</f>
        <v xml:space="preserve"> </v>
      </c>
      <c r="L366" s="387"/>
      <c r="M366" s="385" t="str">
        <f>IF('proje ve personel bilgileri'!A176&lt;&gt;0,('proje ve personel bilgileri'!$B$11)," ")</f>
        <v xml:space="preserve"> </v>
      </c>
      <c r="N366" s="385"/>
      <c r="O366" s="388">
        <f>IF('proje ve personel bilgileri'!$B$4=1512,(IF(E366&lt;&gt;0,2,IF(F366&lt;&gt;0,2,IF(G366&lt;&gt;0,IF(AND(J366&lt;&gt;0,K366&gt;=48),4,3),IF(H366&lt;&gt;0,IF(AND(J366&lt;&gt;0,K366&gt;=48),4,3),IF(I366&lt;&gt;0,7,0)))))),IF('proje ve personel bilgileri'!$B$4=1511,(IF(E366&lt;&gt;0,4,IF(F366&lt;&gt;0,5,IF(G366&lt;&gt;0,IF(AND(J366&lt;&gt;0,K366&gt;=48),12,8),IF(H366&lt;&gt;0,IF(AND(J366&lt;&gt;0,K366&gt;=48),12,8),IF(I366&lt;&gt;0,14,0)))))),(IF(E366&lt;&gt;0,3,IF(F366&lt;&gt;0,4,IF(G366&lt;&gt;0,IF(AND(J366&lt;&gt;0,K366&gt;=48),10,6),IF(H366&lt;&gt;0,IF(AND(J366&lt;&gt;0,K366&gt;=48),10,6),IF(I366&lt;&gt;0,12,0))))))))</f>
        <v>0</v>
      </c>
      <c r="P366" s="389"/>
      <c r="Q366" s="385" t="str">
        <f>IF('proje ve personel bilgileri'!A176&lt;&gt;0,(M366*O366)," ")</f>
        <v xml:space="preserve"> </v>
      </c>
      <c r="R366" s="385"/>
      <c r="S366" s="385" t="str">
        <f>IF('proje ve personel bilgileri'!A176&lt;&gt;0,G011B!S387," ")</f>
        <v xml:space="preserve"> </v>
      </c>
      <c r="T366" s="378"/>
      <c r="U366" s="385" t="str">
        <f>IF('proje ve personel bilgileri'!A176&lt;&gt;0,MIN(Q366,S366)," ")</f>
        <v xml:space="preserve"> </v>
      </c>
      <c r="V366" s="386"/>
    </row>
    <row r="367" spans="1:22" ht="15.75" customHeight="1" x14ac:dyDescent="0.25">
      <c r="A367" s="23">
        <v>164</v>
      </c>
      <c r="B367" s="293" t="str">
        <f>IF('proje ve personel bilgileri'!A177&lt;&gt;0,('proje ve personel bilgileri'!A177)," ")</f>
        <v xml:space="preserve"> </v>
      </c>
      <c r="C367" s="293" t="str">
        <f>IF('proje ve personel bilgileri'!A177&lt;&gt;0,('proje ve personel bilgileri'!B177)," ")</f>
        <v xml:space="preserve"> </v>
      </c>
      <c r="D367" s="24"/>
      <c r="E367" s="25"/>
      <c r="F367" s="25"/>
      <c r="G367" s="25"/>
      <c r="H367" s="25"/>
      <c r="I367" s="25"/>
      <c r="J367" s="26"/>
      <c r="K367" s="387" t="str">
        <f>IF(J367&lt;&gt;0,DAYS360(J367,'proje ve personel bilgileri'!$B$8)/30," ")</f>
        <v xml:space="preserve"> </v>
      </c>
      <c r="L367" s="387"/>
      <c r="M367" s="385" t="str">
        <f>IF('proje ve personel bilgileri'!A177&lt;&gt;0,('proje ve personel bilgileri'!$B$11)," ")</f>
        <v xml:space="preserve"> </v>
      </c>
      <c r="N367" s="385"/>
      <c r="O367" s="388">
        <f>IF('proje ve personel bilgileri'!$B$4=1512,(IF(E367&lt;&gt;0,2,IF(F367&lt;&gt;0,2,IF(G367&lt;&gt;0,IF(AND(J367&lt;&gt;0,K367&gt;=48),4,3),IF(H367&lt;&gt;0,IF(AND(J367&lt;&gt;0,K367&gt;=48),4,3),IF(I367&lt;&gt;0,7,0)))))),IF('proje ve personel bilgileri'!$B$4=1511,(IF(E367&lt;&gt;0,4,IF(F367&lt;&gt;0,5,IF(G367&lt;&gt;0,IF(AND(J367&lt;&gt;0,K367&gt;=48),12,8),IF(H367&lt;&gt;0,IF(AND(J367&lt;&gt;0,K367&gt;=48),12,8),IF(I367&lt;&gt;0,14,0)))))),(IF(E367&lt;&gt;0,3,IF(F367&lt;&gt;0,4,IF(G367&lt;&gt;0,IF(AND(J367&lt;&gt;0,K367&gt;=48),10,6),IF(H367&lt;&gt;0,IF(AND(J367&lt;&gt;0,K367&gt;=48),10,6),IF(I367&lt;&gt;0,12,0))))))))</f>
        <v>0</v>
      </c>
      <c r="P367" s="389"/>
      <c r="Q367" s="385" t="str">
        <f>IF('proje ve personel bilgileri'!A177&lt;&gt;0,(M367*O367)," ")</f>
        <v xml:space="preserve"> </v>
      </c>
      <c r="R367" s="385"/>
      <c r="S367" s="385" t="str">
        <f>IF('proje ve personel bilgileri'!A177&lt;&gt;0,G011B!S388," ")</f>
        <v xml:space="preserve"> </v>
      </c>
      <c r="T367" s="378"/>
      <c r="U367" s="385" t="str">
        <f>IF('proje ve personel bilgileri'!A177&lt;&gt;0,MIN(Q367,S367)," ")</f>
        <v xml:space="preserve"> </v>
      </c>
      <c r="V367" s="386"/>
    </row>
    <row r="368" spans="1:22" ht="15.75" customHeight="1" x14ac:dyDescent="0.25">
      <c r="A368" s="19">
        <v>165</v>
      </c>
      <c r="B368" s="293" t="str">
        <f>IF('proje ve personel bilgileri'!A178&lt;&gt;0,('proje ve personel bilgileri'!A178)," ")</f>
        <v xml:space="preserve"> </v>
      </c>
      <c r="C368" s="293" t="str">
        <f>IF('proje ve personel bilgileri'!A178&lt;&gt;0,('proje ve personel bilgileri'!B178)," ")</f>
        <v xml:space="preserve"> </v>
      </c>
      <c r="D368" s="24"/>
      <c r="E368" s="25"/>
      <c r="F368" s="25"/>
      <c r="G368" s="25"/>
      <c r="H368" s="25"/>
      <c r="I368" s="25"/>
      <c r="J368" s="26"/>
      <c r="K368" s="387" t="str">
        <f>IF(J368&lt;&gt;0,DAYS360(J368,'proje ve personel bilgileri'!$B$8)/30," ")</f>
        <v xml:space="preserve"> </v>
      </c>
      <c r="L368" s="387"/>
      <c r="M368" s="385" t="str">
        <f>IF('proje ve personel bilgileri'!A178&lt;&gt;0,('proje ve personel bilgileri'!$B$11)," ")</f>
        <v xml:space="preserve"> </v>
      </c>
      <c r="N368" s="385"/>
      <c r="O368" s="388">
        <f>IF('proje ve personel bilgileri'!$B$4=1512,(IF(E368&lt;&gt;0,2,IF(F368&lt;&gt;0,2,IF(G368&lt;&gt;0,IF(AND(J368&lt;&gt;0,K368&gt;=48),4,3),IF(H368&lt;&gt;0,IF(AND(J368&lt;&gt;0,K368&gt;=48),4,3),IF(I368&lt;&gt;0,7,0)))))),IF('proje ve personel bilgileri'!$B$4=1511,(IF(E368&lt;&gt;0,4,IF(F368&lt;&gt;0,5,IF(G368&lt;&gt;0,IF(AND(J368&lt;&gt;0,K368&gt;=48),12,8),IF(H368&lt;&gt;0,IF(AND(J368&lt;&gt;0,K368&gt;=48),12,8),IF(I368&lt;&gt;0,14,0)))))),(IF(E368&lt;&gt;0,3,IF(F368&lt;&gt;0,4,IF(G368&lt;&gt;0,IF(AND(J368&lt;&gt;0,K368&gt;=48),10,6),IF(H368&lt;&gt;0,IF(AND(J368&lt;&gt;0,K368&gt;=48),10,6),IF(I368&lt;&gt;0,12,0))))))))</f>
        <v>0</v>
      </c>
      <c r="P368" s="389"/>
      <c r="Q368" s="385" t="str">
        <f>IF('proje ve personel bilgileri'!A178&lt;&gt;0,(M368*O368)," ")</f>
        <v xml:space="preserve"> </v>
      </c>
      <c r="R368" s="385"/>
      <c r="S368" s="385" t="str">
        <f>IF('proje ve personel bilgileri'!A178&lt;&gt;0,G011B!S389," ")</f>
        <v xml:space="preserve"> </v>
      </c>
      <c r="T368" s="378"/>
      <c r="U368" s="385" t="str">
        <f>IF('proje ve personel bilgileri'!A178&lt;&gt;0,MIN(Q368,S368)," ")</f>
        <v xml:space="preserve"> </v>
      </c>
      <c r="V368" s="386"/>
    </row>
    <row r="369" spans="1:22" ht="15.75" customHeight="1" x14ac:dyDescent="0.25">
      <c r="A369" s="23">
        <v>166</v>
      </c>
      <c r="B369" s="293" t="str">
        <f>IF('proje ve personel bilgileri'!A179&lt;&gt;0,('proje ve personel bilgileri'!A179)," ")</f>
        <v xml:space="preserve"> </v>
      </c>
      <c r="C369" s="293" t="str">
        <f>IF('proje ve personel bilgileri'!A179&lt;&gt;0,('proje ve personel bilgileri'!B179)," ")</f>
        <v xml:space="preserve"> </v>
      </c>
      <c r="D369" s="24"/>
      <c r="E369" s="25"/>
      <c r="F369" s="25"/>
      <c r="G369" s="25"/>
      <c r="H369" s="25"/>
      <c r="I369" s="25"/>
      <c r="J369" s="26"/>
      <c r="K369" s="387" t="str">
        <f>IF(J369&lt;&gt;0,DAYS360(J369,'proje ve personel bilgileri'!$B$8)/30," ")</f>
        <v xml:space="preserve"> </v>
      </c>
      <c r="L369" s="387"/>
      <c r="M369" s="385" t="str">
        <f>IF('proje ve personel bilgileri'!A179&lt;&gt;0,('proje ve personel bilgileri'!$B$11)," ")</f>
        <v xml:space="preserve"> </v>
      </c>
      <c r="N369" s="385"/>
      <c r="O369" s="388">
        <f>IF('proje ve personel bilgileri'!$B$4=1512,(IF(E369&lt;&gt;0,2,IF(F369&lt;&gt;0,2,IF(G369&lt;&gt;0,IF(AND(J369&lt;&gt;0,K369&gt;=48),4,3),IF(H369&lt;&gt;0,IF(AND(J369&lt;&gt;0,K369&gt;=48),4,3),IF(I369&lt;&gt;0,7,0)))))),IF('proje ve personel bilgileri'!$B$4=1511,(IF(E369&lt;&gt;0,4,IF(F369&lt;&gt;0,5,IF(G369&lt;&gt;0,IF(AND(J369&lt;&gt;0,K369&gt;=48),12,8),IF(H369&lt;&gt;0,IF(AND(J369&lt;&gt;0,K369&gt;=48),12,8),IF(I369&lt;&gt;0,14,0)))))),(IF(E369&lt;&gt;0,3,IF(F369&lt;&gt;0,4,IF(G369&lt;&gt;0,IF(AND(J369&lt;&gt;0,K369&gt;=48),10,6),IF(H369&lt;&gt;0,IF(AND(J369&lt;&gt;0,K369&gt;=48),10,6),IF(I369&lt;&gt;0,12,0))))))))</f>
        <v>0</v>
      </c>
      <c r="P369" s="389"/>
      <c r="Q369" s="385" t="str">
        <f>IF('proje ve personel bilgileri'!A179&lt;&gt;0,(M369*O369)," ")</f>
        <v xml:space="preserve"> </v>
      </c>
      <c r="R369" s="385"/>
      <c r="S369" s="385" t="str">
        <f>IF('proje ve personel bilgileri'!A179&lt;&gt;0,G011B!S390," ")</f>
        <v xml:space="preserve"> </v>
      </c>
      <c r="T369" s="378"/>
      <c r="U369" s="385" t="str">
        <f>IF('proje ve personel bilgileri'!A179&lt;&gt;0,MIN(Q369,S369)," ")</f>
        <v xml:space="preserve"> </v>
      </c>
      <c r="V369" s="386"/>
    </row>
    <row r="370" spans="1:22" ht="15.75" customHeight="1" x14ac:dyDescent="0.25">
      <c r="A370" s="19">
        <v>167</v>
      </c>
      <c r="B370" s="293" t="str">
        <f>IF('proje ve personel bilgileri'!A180&lt;&gt;0,('proje ve personel bilgileri'!A180)," ")</f>
        <v xml:space="preserve"> </v>
      </c>
      <c r="C370" s="293" t="str">
        <f>IF('proje ve personel bilgileri'!A180&lt;&gt;0,('proje ve personel bilgileri'!B180)," ")</f>
        <v xml:space="preserve"> </v>
      </c>
      <c r="D370" s="24"/>
      <c r="E370" s="25"/>
      <c r="F370" s="25"/>
      <c r="G370" s="25"/>
      <c r="H370" s="25"/>
      <c r="I370" s="25"/>
      <c r="J370" s="26"/>
      <c r="K370" s="387" t="str">
        <f>IF(J370&lt;&gt;0,DAYS360(J370,'proje ve personel bilgileri'!$B$8)/30," ")</f>
        <v xml:space="preserve"> </v>
      </c>
      <c r="L370" s="387"/>
      <c r="M370" s="385" t="str">
        <f>IF('proje ve personel bilgileri'!A180&lt;&gt;0,('proje ve personel bilgileri'!$B$11)," ")</f>
        <v xml:space="preserve"> </v>
      </c>
      <c r="N370" s="385"/>
      <c r="O370" s="388">
        <f>IF('proje ve personel bilgileri'!$B$4=1512,(IF(E370&lt;&gt;0,2,IF(F370&lt;&gt;0,2,IF(G370&lt;&gt;0,IF(AND(J370&lt;&gt;0,K370&gt;=48),4,3),IF(H370&lt;&gt;0,IF(AND(J370&lt;&gt;0,K370&gt;=48),4,3),IF(I370&lt;&gt;0,7,0)))))),IF('proje ve personel bilgileri'!$B$4=1511,(IF(E370&lt;&gt;0,4,IF(F370&lt;&gt;0,5,IF(G370&lt;&gt;0,IF(AND(J370&lt;&gt;0,K370&gt;=48),12,8),IF(H370&lt;&gt;0,IF(AND(J370&lt;&gt;0,K370&gt;=48),12,8),IF(I370&lt;&gt;0,14,0)))))),(IF(E370&lt;&gt;0,3,IF(F370&lt;&gt;0,4,IF(G370&lt;&gt;0,IF(AND(J370&lt;&gt;0,K370&gt;=48),10,6),IF(H370&lt;&gt;0,IF(AND(J370&lt;&gt;0,K370&gt;=48),10,6),IF(I370&lt;&gt;0,12,0))))))))</f>
        <v>0</v>
      </c>
      <c r="P370" s="389"/>
      <c r="Q370" s="385" t="str">
        <f>IF('proje ve personel bilgileri'!A180&lt;&gt;0,(M370*O370)," ")</f>
        <v xml:space="preserve"> </v>
      </c>
      <c r="R370" s="385"/>
      <c r="S370" s="385" t="str">
        <f>IF('proje ve personel bilgileri'!A180&lt;&gt;0,G011B!S391," ")</f>
        <v xml:space="preserve"> </v>
      </c>
      <c r="T370" s="378"/>
      <c r="U370" s="385" t="str">
        <f>IF('proje ve personel bilgileri'!A180&lt;&gt;0,MIN(Q370,S370)," ")</f>
        <v xml:space="preserve"> </v>
      </c>
      <c r="V370" s="386"/>
    </row>
    <row r="371" spans="1:22" ht="15.75" customHeight="1" x14ac:dyDescent="0.25">
      <c r="A371" s="23">
        <v>168</v>
      </c>
      <c r="B371" s="293" t="str">
        <f>IF('proje ve personel bilgileri'!A181&lt;&gt;0,('proje ve personel bilgileri'!A181)," ")</f>
        <v xml:space="preserve"> </v>
      </c>
      <c r="C371" s="293" t="str">
        <f>IF('proje ve personel bilgileri'!A181&lt;&gt;0,('proje ve personel bilgileri'!B181)," ")</f>
        <v xml:space="preserve"> </v>
      </c>
      <c r="D371" s="24"/>
      <c r="E371" s="25"/>
      <c r="F371" s="25"/>
      <c r="G371" s="25"/>
      <c r="H371" s="25"/>
      <c r="I371" s="25"/>
      <c r="J371" s="26"/>
      <c r="K371" s="387" t="str">
        <f>IF(J371&lt;&gt;0,DAYS360(J371,'proje ve personel bilgileri'!$B$8)/30," ")</f>
        <v xml:space="preserve"> </v>
      </c>
      <c r="L371" s="387"/>
      <c r="M371" s="385" t="str">
        <f>IF('proje ve personel bilgileri'!A181&lt;&gt;0,('proje ve personel bilgileri'!$B$11)," ")</f>
        <v xml:space="preserve"> </v>
      </c>
      <c r="N371" s="385"/>
      <c r="O371" s="388">
        <f>IF('proje ve personel bilgileri'!$B$4=1512,(IF(E371&lt;&gt;0,2,IF(F371&lt;&gt;0,2,IF(G371&lt;&gt;0,IF(AND(J371&lt;&gt;0,K371&gt;=48),4,3),IF(H371&lt;&gt;0,IF(AND(J371&lt;&gt;0,K371&gt;=48),4,3),IF(I371&lt;&gt;0,7,0)))))),IF('proje ve personel bilgileri'!$B$4=1511,(IF(E371&lt;&gt;0,4,IF(F371&lt;&gt;0,5,IF(G371&lt;&gt;0,IF(AND(J371&lt;&gt;0,K371&gt;=48),12,8),IF(H371&lt;&gt;0,IF(AND(J371&lt;&gt;0,K371&gt;=48),12,8),IF(I371&lt;&gt;0,14,0)))))),(IF(E371&lt;&gt;0,3,IF(F371&lt;&gt;0,4,IF(G371&lt;&gt;0,IF(AND(J371&lt;&gt;0,K371&gt;=48),10,6),IF(H371&lt;&gt;0,IF(AND(J371&lt;&gt;0,K371&gt;=48),10,6),IF(I371&lt;&gt;0,12,0))))))))</f>
        <v>0</v>
      </c>
      <c r="P371" s="389"/>
      <c r="Q371" s="385" t="str">
        <f>IF('proje ve personel bilgileri'!A181&lt;&gt;0,(M371*O371)," ")</f>
        <v xml:space="preserve"> </v>
      </c>
      <c r="R371" s="385"/>
      <c r="S371" s="385" t="str">
        <f>IF('proje ve personel bilgileri'!A181&lt;&gt;0,G011B!S392," ")</f>
        <v xml:space="preserve"> </v>
      </c>
      <c r="T371" s="378"/>
      <c r="U371" s="385" t="str">
        <f>IF('proje ve personel bilgileri'!A181&lt;&gt;0,MIN(Q371,S371)," ")</f>
        <v xml:space="preserve"> </v>
      </c>
      <c r="V371" s="386"/>
    </row>
    <row r="372" spans="1:22" ht="15.75" customHeight="1" x14ac:dyDescent="0.25">
      <c r="A372" s="19">
        <v>169</v>
      </c>
      <c r="B372" s="293" t="str">
        <f>IF('proje ve personel bilgileri'!A182&lt;&gt;0,('proje ve personel bilgileri'!A182)," ")</f>
        <v xml:space="preserve"> </v>
      </c>
      <c r="C372" s="293" t="str">
        <f>IF('proje ve personel bilgileri'!A182&lt;&gt;0,('proje ve personel bilgileri'!B182)," ")</f>
        <v xml:space="preserve"> </v>
      </c>
      <c r="D372" s="24"/>
      <c r="E372" s="25"/>
      <c r="F372" s="25"/>
      <c r="G372" s="25"/>
      <c r="H372" s="25"/>
      <c r="I372" s="25"/>
      <c r="J372" s="26"/>
      <c r="K372" s="387" t="str">
        <f>IF(J372&lt;&gt;0,DAYS360(J372,'proje ve personel bilgileri'!$B$8)/30," ")</f>
        <v xml:space="preserve"> </v>
      </c>
      <c r="L372" s="387"/>
      <c r="M372" s="385" t="str">
        <f>IF('proje ve personel bilgileri'!A182&lt;&gt;0,('proje ve personel bilgileri'!$B$11)," ")</f>
        <v xml:space="preserve"> </v>
      </c>
      <c r="N372" s="385"/>
      <c r="O372" s="388">
        <f>IF('proje ve personel bilgileri'!$B$4=1512,(IF(E372&lt;&gt;0,2,IF(F372&lt;&gt;0,2,IF(G372&lt;&gt;0,IF(AND(J372&lt;&gt;0,K372&gt;=48),4,3),IF(H372&lt;&gt;0,IF(AND(J372&lt;&gt;0,K372&gt;=48),4,3),IF(I372&lt;&gt;0,7,0)))))),IF('proje ve personel bilgileri'!$B$4=1511,(IF(E372&lt;&gt;0,4,IF(F372&lt;&gt;0,5,IF(G372&lt;&gt;0,IF(AND(J372&lt;&gt;0,K372&gt;=48),12,8),IF(H372&lt;&gt;0,IF(AND(J372&lt;&gt;0,K372&gt;=48),12,8),IF(I372&lt;&gt;0,14,0)))))),(IF(E372&lt;&gt;0,3,IF(F372&lt;&gt;0,4,IF(G372&lt;&gt;0,IF(AND(J372&lt;&gt;0,K372&gt;=48),10,6),IF(H372&lt;&gt;0,IF(AND(J372&lt;&gt;0,K372&gt;=48),10,6),IF(I372&lt;&gt;0,12,0))))))))</f>
        <v>0</v>
      </c>
      <c r="P372" s="389"/>
      <c r="Q372" s="385" t="str">
        <f>IF('proje ve personel bilgileri'!A182&lt;&gt;0,(M372*O372)," ")</f>
        <v xml:space="preserve"> </v>
      </c>
      <c r="R372" s="385"/>
      <c r="S372" s="385" t="str">
        <f>IF('proje ve personel bilgileri'!A182&lt;&gt;0,G011B!S393," ")</f>
        <v xml:space="preserve"> </v>
      </c>
      <c r="T372" s="378"/>
      <c r="U372" s="385" t="str">
        <f>IF('proje ve personel bilgileri'!A182&lt;&gt;0,MIN(Q372,S372)," ")</f>
        <v xml:space="preserve"> </v>
      </c>
      <c r="V372" s="386"/>
    </row>
    <row r="373" spans="1:22" ht="15.75" customHeight="1" x14ac:dyDescent="0.25">
      <c r="A373" s="23">
        <v>170</v>
      </c>
      <c r="B373" s="293" t="str">
        <f>IF('proje ve personel bilgileri'!A183&lt;&gt;0,('proje ve personel bilgileri'!A183)," ")</f>
        <v xml:space="preserve"> </v>
      </c>
      <c r="C373" s="293" t="str">
        <f>IF('proje ve personel bilgileri'!A183&lt;&gt;0,('proje ve personel bilgileri'!B183)," ")</f>
        <v xml:space="preserve"> </v>
      </c>
      <c r="D373" s="24"/>
      <c r="E373" s="25"/>
      <c r="F373" s="25"/>
      <c r="G373" s="25"/>
      <c r="H373" s="25"/>
      <c r="I373" s="25"/>
      <c r="J373" s="26"/>
      <c r="K373" s="387" t="str">
        <f>IF(J373&lt;&gt;0,DAYS360(J373,'proje ve personel bilgileri'!$B$8)/30," ")</f>
        <v xml:space="preserve"> </v>
      </c>
      <c r="L373" s="387"/>
      <c r="M373" s="385" t="str">
        <f>IF('proje ve personel bilgileri'!A183&lt;&gt;0,('proje ve personel bilgileri'!$B$11)," ")</f>
        <v xml:space="preserve"> </v>
      </c>
      <c r="N373" s="385"/>
      <c r="O373" s="388">
        <f>IF('proje ve personel bilgileri'!$B$4=1512,(IF(E373&lt;&gt;0,2,IF(F373&lt;&gt;0,2,IF(G373&lt;&gt;0,IF(AND(J373&lt;&gt;0,K373&gt;=48),4,3),IF(H373&lt;&gt;0,IF(AND(J373&lt;&gt;0,K373&gt;=48),4,3),IF(I373&lt;&gt;0,7,0)))))),IF('proje ve personel bilgileri'!$B$4=1511,(IF(E373&lt;&gt;0,4,IF(F373&lt;&gt;0,5,IF(G373&lt;&gt;0,IF(AND(J373&lt;&gt;0,K373&gt;=48),12,8),IF(H373&lt;&gt;0,IF(AND(J373&lt;&gt;0,K373&gt;=48),12,8),IF(I373&lt;&gt;0,14,0)))))),(IF(E373&lt;&gt;0,3,IF(F373&lt;&gt;0,4,IF(G373&lt;&gt;0,IF(AND(J373&lt;&gt;0,K373&gt;=48),10,6),IF(H373&lt;&gt;0,IF(AND(J373&lt;&gt;0,K373&gt;=48),10,6),IF(I373&lt;&gt;0,12,0))))))))</f>
        <v>0</v>
      </c>
      <c r="P373" s="389"/>
      <c r="Q373" s="385" t="str">
        <f>IF('proje ve personel bilgileri'!A183&lt;&gt;0,(M373*O373)," ")</f>
        <v xml:space="preserve"> </v>
      </c>
      <c r="R373" s="385"/>
      <c r="S373" s="385" t="str">
        <f>IF('proje ve personel bilgileri'!A183&lt;&gt;0,G011B!S394," ")</f>
        <v xml:space="preserve"> </v>
      </c>
      <c r="T373" s="378"/>
      <c r="U373" s="385" t="str">
        <f>IF('proje ve personel bilgileri'!A183&lt;&gt;0,MIN(Q373,S373)," ")</f>
        <v xml:space="preserve"> </v>
      </c>
      <c r="V373" s="386"/>
    </row>
    <row r="374" spans="1:22" ht="15.75" customHeight="1" x14ac:dyDescent="0.25">
      <c r="A374" s="19">
        <v>171</v>
      </c>
      <c r="B374" s="293" t="str">
        <f>IF('proje ve personel bilgileri'!A184&lt;&gt;0,('proje ve personel bilgileri'!A184)," ")</f>
        <v xml:space="preserve"> </v>
      </c>
      <c r="C374" s="293" t="str">
        <f>IF('proje ve personel bilgileri'!A184&lt;&gt;0,('proje ve personel bilgileri'!B184)," ")</f>
        <v xml:space="preserve"> </v>
      </c>
      <c r="D374" s="24"/>
      <c r="E374" s="25"/>
      <c r="F374" s="25"/>
      <c r="G374" s="25"/>
      <c r="H374" s="25"/>
      <c r="I374" s="25"/>
      <c r="J374" s="26"/>
      <c r="K374" s="387" t="str">
        <f>IF(J374&lt;&gt;0,DAYS360(J374,'proje ve personel bilgileri'!$B$8)/30," ")</f>
        <v xml:space="preserve"> </v>
      </c>
      <c r="L374" s="387"/>
      <c r="M374" s="385" t="str">
        <f>IF('proje ve personel bilgileri'!A184&lt;&gt;0,('proje ve personel bilgileri'!$B$11)," ")</f>
        <v xml:space="preserve"> </v>
      </c>
      <c r="N374" s="385"/>
      <c r="O374" s="388">
        <f>IF('proje ve personel bilgileri'!$B$4=1512,(IF(E374&lt;&gt;0,2,IF(F374&lt;&gt;0,2,IF(G374&lt;&gt;0,IF(AND(J374&lt;&gt;0,K374&gt;=48),4,3),IF(H374&lt;&gt;0,IF(AND(J374&lt;&gt;0,K374&gt;=48),4,3),IF(I374&lt;&gt;0,7,0)))))),IF('proje ve personel bilgileri'!$B$4=1511,(IF(E374&lt;&gt;0,4,IF(F374&lt;&gt;0,5,IF(G374&lt;&gt;0,IF(AND(J374&lt;&gt;0,K374&gt;=48),12,8),IF(H374&lt;&gt;0,IF(AND(J374&lt;&gt;0,K374&gt;=48),12,8),IF(I374&lt;&gt;0,14,0)))))),(IF(E374&lt;&gt;0,3,IF(F374&lt;&gt;0,4,IF(G374&lt;&gt;0,IF(AND(J374&lt;&gt;0,K374&gt;=48),10,6),IF(H374&lt;&gt;0,IF(AND(J374&lt;&gt;0,K374&gt;=48),10,6),IF(I374&lt;&gt;0,12,0))))))))</f>
        <v>0</v>
      </c>
      <c r="P374" s="389"/>
      <c r="Q374" s="385" t="str">
        <f>IF('proje ve personel bilgileri'!A184&lt;&gt;0,(M374*O374)," ")</f>
        <v xml:space="preserve"> </v>
      </c>
      <c r="R374" s="385"/>
      <c r="S374" s="385" t="str">
        <f>IF('proje ve personel bilgileri'!A184&lt;&gt;0,G011B!S395," ")</f>
        <v xml:space="preserve"> </v>
      </c>
      <c r="T374" s="378"/>
      <c r="U374" s="385" t="str">
        <f>IF('proje ve personel bilgileri'!A184&lt;&gt;0,MIN(Q374,S374)," ")</f>
        <v xml:space="preserve"> </v>
      </c>
      <c r="V374" s="386"/>
    </row>
    <row r="375" spans="1:22" ht="15.75" customHeight="1" x14ac:dyDescent="0.25">
      <c r="A375" s="23">
        <v>172</v>
      </c>
      <c r="B375" s="293" t="str">
        <f>IF('proje ve personel bilgileri'!A185&lt;&gt;0,('proje ve personel bilgileri'!A185)," ")</f>
        <v xml:space="preserve"> </v>
      </c>
      <c r="C375" s="293" t="str">
        <f>IF('proje ve personel bilgileri'!A185&lt;&gt;0,('proje ve personel bilgileri'!B185)," ")</f>
        <v xml:space="preserve"> </v>
      </c>
      <c r="D375" s="24"/>
      <c r="E375" s="25"/>
      <c r="F375" s="25"/>
      <c r="G375" s="25"/>
      <c r="H375" s="25"/>
      <c r="I375" s="25"/>
      <c r="J375" s="26"/>
      <c r="K375" s="387" t="str">
        <f>IF(J375&lt;&gt;0,DAYS360(J375,'proje ve personel bilgileri'!$B$8)/30," ")</f>
        <v xml:space="preserve"> </v>
      </c>
      <c r="L375" s="387"/>
      <c r="M375" s="385" t="str">
        <f>IF('proje ve personel bilgileri'!A185&lt;&gt;0,('proje ve personel bilgileri'!$B$11)," ")</f>
        <v xml:space="preserve"> </v>
      </c>
      <c r="N375" s="385"/>
      <c r="O375" s="388">
        <f>IF('proje ve personel bilgileri'!$B$4=1512,(IF(E375&lt;&gt;0,2,IF(F375&lt;&gt;0,2,IF(G375&lt;&gt;0,IF(AND(J375&lt;&gt;0,K375&gt;=48),4,3),IF(H375&lt;&gt;0,IF(AND(J375&lt;&gt;0,K375&gt;=48),4,3),IF(I375&lt;&gt;0,7,0)))))),IF('proje ve personel bilgileri'!$B$4=1511,(IF(E375&lt;&gt;0,4,IF(F375&lt;&gt;0,5,IF(G375&lt;&gt;0,IF(AND(J375&lt;&gt;0,K375&gt;=48),12,8),IF(H375&lt;&gt;0,IF(AND(J375&lt;&gt;0,K375&gt;=48),12,8),IF(I375&lt;&gt;0,14,0)))))),(IF(E375&lt;&gt;0,3,IF(F375&lt;&gt;0,4,IF(G375&lt;&gt;0,IF(AND(J375&lt;&gt;0,K375&gt;=48),10,6),IF(H375&lt;&gt;0,IF(AND(J375&lt;&gt;0,K375&gt;=48),10,6),IF(I375&lt;&gt;0,12,0))))))))</f>
        <v>0</v>
      </c>
      <c r="P375" s="389"/>
      <c r="Q375" s="385" t="str">
        <f>IF('proje ve personel bilgileri'!A185&lt;&gt;0,(M375*O375)," ")</f>
        <v xml:space="preserve"> </v>
      </c>
      <c r="R375" s="385"/>
      <c r="S375" s="385" t="str">
        <f>IF('proje ve personel bilgileri'!A185&lt;&gt;0,G011B!S396," ")</f>
        <v xml:space="preserve"> </v>
      </c>
      <c r="T375" s="378"/>
      <c r="U375" s="385" t="str">
        <f>IF('proje ve personel bilgileri'!A185&lt;&gt;0,MIN(Q375,S375)," ")</f>
        <v xml:space="preserve"> </v>
      </c>
      <c r="V375" s="386"/>
    </row>
    <row r="376" spans="1:22" ht="15.75" customHeight="1" x14ac:dyDescent="0.25">
      <c r="A376" s="19">
        <v>173</v>
      </c>
      <c r="B376" s="293" t="str">
        <f>IF('proje ve personel bilgileri'!A186&lt;&gt;0,('proje ve personel bilgileri'!A186)," ")</f>
        <v xml:space="preserve"> </v>
      </c>
      <c r="C376" s="293" t="str">
        <f>IF('proje ve personel bilgileri'!A186&lt;&gt;0,('proje ve personel bilgileri'!B186)," ")</f>
        <v xml:space="preserve"> </v>
      </c>
      <c r="D376" s="24"/>
      <c r="E376" s="25"/>
      <c r="F376" s="25"/>
      <c r="G376" s="25"/>
      <c r="H376" s="25"/>
      <c r="I376" s="25"/>
      <c r="J376" s="26"/>
      <c r="K376" s="387" t="str">
        <f>IF(J376&lt;&gt;0,DAYS360(J376,'proje ve personel bilgileri'!$B$8)/30," ")</f>
        <v xml:space="preserve"> </v>
      </c>
      <c r="L376" s="387"/>
      <c r="M376" s="385" t="str">
        <f>IF('proje ve personel bilgileri'!A186&lt;&gt;0,('proje ve personel bilgileri'!$B$11)," ")</f>
        <v xml:space="preserve"> </v>
      </c>
      <c r="N376" s="385"/>
      <c r="O376" s="388">
        <f>IF('proje ve personel bilgileri'!$B$4=1512,(IF(E376&lt;&gt;0,2,IF(F376&lt;&gt;0,2,IF(G376&lt;&gt;0,IF(AND(J376&lt;&gt;0,K376&gt;=48),4,3),IF(H376&lt;&gt;0,IF(AND(J376&lt;&gt;0,K376&gt;=48),4,3),IF(I376&lt;&gt;0,7,0)))))),IF('proje ve personel bilgileri'!$B$4=1511,(IF(E376&lt;&gt;0,4,IF(F376&lt;&gt;0,5,IF(G376&lt;&gt;0,IF(AND(J376&lt;&gt;0,K376&gt;=48),12,8),IF(H376&lt;&gt;0,IF(AND(J376&lt;&gt;0,K376&gt;=48),12,8),IF(I376&lt;&gt;0,14,0)))))),(IF(E376&lt;&gt;0,3,IF(F376&lt;&gt;0,4,IF(G376&lt;&gt;0,IF(AND(J376&lt;&gt;0,K376&gt;=48),10,6),IF(H376&lt;&gt;0,IF(AND(J376&lt;&gt;0,K376&gt;=48),10,6),IF(I376&lt;&gt;0,12,0))))))))</f>
        <v>0</v>
      </c>
      <c r="P376" s="389"/>
      <c r="Q376" s="385" t="str">
        <f>IF('proje ve personel bilgileri'!A186&lt;&gt;0,(M376*O376)," ")</f>
        <v xml:space="preserve"> </v>
      </c>
      <c r="R376" s="385"/>
      <c r="S376" s="385" t="str">
        <f>IF('proje ve personel bilgileri'!A186&lt;&gt;0,G011B!S397," ")</f>
        <v xml:space="preserve"> </v>
      </c>
      <c r="T376" s="378"/>
      <c r="U376" s="385" t="str">
        <f>IF('proje ve personel bilgileri'!A186&lt;&gt;0,MIN(Q376,S376)," ")</f>
        <v xml:space="preserve"> </v>
      </c>
      <c r="V376" s="386"/>
    </row>
    <row r="377" spans="1:22" ht="15.75" customHeight="1" x14ac:dyDescent="0.25">
      <c r="A377" s="23">
        <v>174</v>
      </c>
      <c r="B377" s="293" t="str">
        <f>IF('proje ve personel bilgileri'!A187&lt;&gt;0,('proje ve personel bilgileri'!A187)," ")</f>
        <v xml:space="preserve"> </v>
      </c>
      <c r="C377" s="293" t="str">
        <f>IF('proje ve personel bilgileri'!A187&lt;&gt;0,('proje ve personel bilgileri'!B187)," ")</f>
        <v xml:space="preserve"> </v>
      </c>
      <c r="D377" s="24"/>
      <c r="E377" s="25"/>
      <c r="F377" s="25"/>
      <c r="G377" s="25"/>
      <c r="H377" s="25"/>
      <c r="I377" s="25"/>
      <c r="J377" s="26"/>
      <c r="K377" s="387" t="str">
        <f>IF(J377&lt;&gt;0,DAYS360(J377,'proje ve personel bilgileri'!$B$8)/30," ")</f>
        <v xml:space="preserve"> </v>
      </c>
      <c r="L377" s="387"/>
      <c r="M377" s="385" t="str">
        <f>IF('proje ve personel bilgileri'!A187&lt;&gt;0,('proje ve personel bilgileri'!$B$11)," ")</f>
        <v xml:space="preserve"> </v>
      </c>
      <c r="N377" s="385"/>
      <c r="O377" s="388">
        <f>IF('proje ve personel bilgileri'!$B$4=1512,(IF(E377&lt;&gt;0,2,IF(F377&lt;&gt;0,2,IF(G377&lt;&gt;0,IF(AND(J377&lt;&gt;0,K377&gt;=48),4,3),IF(H377&lt;&gt;0,IF(AND(J377&lt;&gt;0,K377&gt;=48),4,3),IF(I377&lt;&gt;0,7,0)))))),IF('proje ve personel bilgileri'!$B$4=1511,(IF(E377&lt;&gt;0,4,IF(F377&lt;&gt;0,5,IF(G377&lt;&gt;0,IF(AND(J377&lt;&gt;0,K377&gt;=48),12,8),IF(H377&lt;&gt;0,IF(AND(J377&lt;&gt;0,K377&gt;=48),12,8),IF(I377&lt;&gt;0,14,0)))))),(IF(E377&lt;&gt;0,3,IF(F377&lt;&gt;0,4,IF(G377&lt;&gt;0,IF(AND(J377&lt;&gt;0,K377&gt;=48),10,6),IF(H377&lt;&gt;0,IF(AND(J377&lt;&gt;0,K377&gt;=48),10,6),IF(I377&lt;&gt;0,12,0))))))))</f>
        <v>0</v>
      </c>
      <c r="P377" s="389"/>
      <c r="Q377" s="385" t="str">
        <f>IF('proje ve personel bilgileri'!A187&lt;&gt;0,(M377*O377)," ")</f>
        <v xml:space="preserve"> </v>
      </c>
      <c r="R377" s="385"/>
      <c r="S377" s="385" t="str">
        <f>IF('proje ve personel bilgileri'!A187&lt;&gt;0,G011B!S398," ")</f>
        <v xml:space="preserve"> </v>
      </c>
      <c r="T377" s="378"/>
      <c r="U377" s="385" t="str">
        <f>IF('proje ve personel bilgileri'!A187&lt;&gt;0,MIN(Q377,S377)," ")</f>
        <v xml:space="preserve"> </v>
      </c>
      <c r="V377" s="386"/>
    </row>
    <row r="378" spans="1:22" ht="15.75" customHeight="1" x14ac:dyDescent="0.25">
      <c r="A378" s="19">
        <v>175</v>
      </c>
      <c r="B378" s="293" t="str">
        <f>IF('proje ve personel bilgileri'!A188&lt;&gt;0,('proje ve personel bilgileri'!A188)," ")</f>
        <v xml:space="preserve"> </v>
      </c>
      <c r="C378" s="293" t="str">
        <f>IF('proje ve personel bilgileri'!A188&lt;&gt;0,('proje ve personel bilgileri'!B188)," ")</f>
        <v xml:space="preserve"> </v>
      </c>
      <c r="D378" s="24"/>
      <c r="E378" s="25"/>
      <c r="F378" s="25"/>
      <c r="G378" s="25"/>
      <c r="H378" s="25"/>
      <c r="I378" s="25"/>
      <c r="J378" s="26"/>
      <c r="K378" s="387" t="str">
        <f>IF(J378&lt;&gt;0,DAYS360(J378,'proje ve personel bilgileri'!$B$8)/30," ")</f>
        <v xml:space="preserve"> </v>
      </c>
      <c r="L378" s="387"/>
      <c r="M378" s="385" t="str">
        <f>IF('proje ve personel bilgileri'!A188&lt;&gt;0,('proje ve personel bilgileri'!$B$11)," ")</f>
        <v xml:space="preserve"> </v>
      </c>
      <c r="N378" s="385"/>
      <c r="O378" s="388">
        <f>IF('proje ve personel bilgileri'!$B$4=1512,(IF(E378&lt;&gt;0,2,IF(F378&lt;&gt;0,2,IF(G378&lt;&gt;0,IF(AND(J378&lt;&gt;0,K378&gt;=48),4,3),IF(H378&lt;&gt;0,IF(AND(J378&lt;&gt;0,K378&gt;=48),4,3),IF(I378&lt;&gt;0,7,0)))))),IF('proje ve personel bilgileri'!$B$4=1511,(IF(E378&lt;&gt;0,4,IF(F378&lt;&gt;0,5,IF(G378&lt;&gt;0,IF(AND(J378&lt;&gt;0,K378&gt;=48),12,8),IF(H378&lt;&gt;0,IF(AND(J378&lt;&gt;0,K378&gt;=48),12,8),IF(I378&lt;&gt;0,14,0)))))),(IF(E378&lt;&gt;0,3,IF(F378&lt;&gt;0,4,IF(G378&lt;&gt;0,IF(AND(J378&lt;&gt;0,K378&gt;=48),10,6),IF(H378&lt;&gt;0,IF(AND(J378&lt;&gt;0,K378&gt;=48),10,6),IF(I378&lt;&gt;0,12,0))))))))</f>
        <v>0</v>
      </c>
      <c r="P378" s="389"/>
      <c r="Q378" s="385" t="str">
        <f>IF('proje ve personel bilgileri'!A188&lt;&gt;0,(M378*O378)," ")</f>
        <v xml:space="preserve"> </v>
      </c>
      <c r="R378" s="385"/>
      <c r="S378" s="385" t="str">
        <f>IF('proje ve personel bilgileri'!A188&lt;&gt;0,G011B!S399," ")</f>
        <v xml:space="preserve"> </v>
      </c>
      <c r="T378" s="378"/>
      <c r="U378" s="385" t="str">
        <f>IF('proje ve personel bilgileri'!A188&lt;&gt;0,MIN(Q378,S378)," ")</f>
        <v xml:space="preserve"> </v>
      </c>
      <c r="V378" s="386"/>
    </row>
    <row r="379" spans="1:22" ht="15.75" customHeight="1" x14ac:dyDescent="0.25">
      <c r="A379" s="23">
        <v>176</v>
      </c>
      <c r="B379" s="293" t="str">
        <f>IF('proje ve personel bilgileri'!A189&lt;&gt;0,('proje ve personel bilgileri'!A189)," ")</f>
        <v xml:space="preserve"> </v>
      </c>
      <c r="C379" s="293" t="str">
        <f>IF('proje ve personel bilgileri'!A189&lt;&gt;0,('proje ve personel bilgileri'!B189)," ")</f>
        <v xml:space="preserve"> </v>
      </c>
      <c r="D379" s="24"/>
      <c r="E379" s="25"/>
      <c r="F379" s="25"/>
      <c r="G379" s="25"/>
      <c r="H379" s="25"/>
      <c r="I379" s="25"/>
      <c r="J379" s="26"/>
      <c r="K379" s="387" t="str">
        <f>IF(J379&lt;&gt;0,DAYS360(J379,'proje ve personel bilgileri'!$B$8)/30," ")</f>
        <v xml:space="preserve"> </v>
      </c>
      <c r="L379" s="387"/>
      <c r="M379" s="385" t="str">
        <f>IF('proje ve personel bilgileri'!A189&lt;&gt;0,('proje ve personel bilgileri'!$B$11)," ")</f>
        <v xml:space="preserve"> </v>
      </c>
      <c r="N379" s="385"/>
      <c r="O379" s="388">
        <f>IF('proje ve personel bilgileri'!$B$4=1512,(IF(E379&lt;&gt;0,2,IF(F379&lt;&gt;0,2,IF(G379&lt;&gt;0,IF(AND(J379&lt;&gt;0,K379&gt;=48),4,3),IF(H379&lt;&gt;0,IF(AND(J379&lt;&gt;0,K379&gt;=48),4,3),IF(I379&lt;&gt;0,7,0)))))),IF('proje ve personel bilgileri'!$B$4=1511,(IF(E379&lt;&gt;0,4,IF(F379&lt;&gt;0,5,IF(G379&lt;&gt;0,IF(AND(J379&lt;&gt;0,K379&gt;=48),12,8),IF(H379&lt;&gt;0,IF(AND(J379&lt;&gt;0,K379&gt;=48),12,8),IF(I379&lt;&gt;0,14,0)))))),(IF(E379&lt;&gt;0,3,IF(F379&lt;&gt;0,4,IF(G379&lt;&gt;0,IF(AND(J379&lt;&gt;0,K379&gt;=48),10,6),IF(H379&lt;&gt;0,IF(AND(J379&lt;&gt;0,K379&gt;=48),10,6),IF(I379&lt;&gt;0,12,0))))))))</f>
        <v>0</v>
      </c>
      <c r="P379" s="389"/>
      <c r="Q379" s="385" t="str">
        <f>IF('proje ve personel bilgileri'!A189&lt;&gt;0,(M379*O379)," ")</f>
        <v xml:space="preserve"> </v>
      </c>
      <c r="R379" s="385"/>
      <c r="S379" s="385" t="str">
        <f>IF('proje ve personel bilgileri'!A189&lt;&gt;0,G011B!S400," ")</f>
        <v xml:space="preserve"> </v>
      </c>
      <c r="T379" s="378"/>
      <c r="U379" s="385" t="str">
        <f>IF('proje ve personel bilgileri'!A189&lt;&gt;0,MIN(Q379,S379)," ")</f>
        <v xml:space="preserve"> </v>
      </c>
      <c r="V379" s="386"/>
    </row>
    <row r="380" spans="1:22" ht="15.75" customHeight="1" x14ac:dyDescent="0.25">
      <c r="A380" s="19">
        <v>177</v>
      </c>
      <c r="B380" s="293" t="str">
        <f>IF('proje ve personel bilgileri'!A190&lt;&gt;0,('proje ve personel bilgileri'!A190)," ")</f>
        <v xml:space="preserve"> </v>
      </c>
      <c r="C380" s="293" t="str">
        <f>IF('proje ve personel bilgileri'!A190&lt;&gt;0,('proje ve personel bilgileri'!B190)," ")</f>
        <v xml:space="preserve"> </v>
      </c>
      <c r="D380" s="24"/>
      <c r="E380" s="25"/>
      <c r="F380" s="25"/>
      <c r="G380" s="25"/>
      <c r="H380" s="25"/>
      <c r="I380" s="25"/>
      <c r="J380" s="26"/>
      <c r="K380" s="387" t="str">
        <f>IF(J380&lt;&gt;0,DAYS360(J380,'proje ve personel bilgileri'!$B$8)/30," ")</f>
        <v xml:space="preserve"> </v>
      </c>
      <c r="L380" s="387"/>
      <c r="M380" s="385" t="str">
        <f>IF('proje ve personel bilgileri'!A190&lt;&gt;0,('proje ve personel bilgileri'!$B$11)," ")</f>
        <v xml:space="preserve"> </v>
      </c>
      <c r="N380" s="385"/>
      <c r="O380" s="388">
        <f>IF('proje ve personel bilgileri'!$B$4=1512,(IF(E380&lt;&gt;0,2,IF(F380&lt;&gt;0,2,IF(G380&lt;&gt;0,IF(AND(J380&lt;&gt;0,K380&gt;=48),4,3),IF(H380&lt;&gt;0,IF(AND(J380&lt;&gt;0,K380&gt;=48),4,3),IF(I380&lt;&gt;0,7,0)))))),IF('proje ve personel bilgileri'!$B$4=1511,(IF(E380&lt;&gt;0,4,IF(F380&lt;&gt;0,5,IF(G380&lt;&gt;0,IF(AND(J380&lt;&gt;0,K380&gt;=48),12,8),IF(H380&lt;&gt;0,IF(AND(J380&lt;&gt;0,K380&gt;=48),12,8),IF(I380&lt;&gt;0,14,0)))))),(IF(E380&lt;&gt;0,3,IF(F380&lt;&gt;0,4,IF(G380&lt;&gt;0,IF(AND(J380&lt;&gt;0,K380&gt;=48),10,6),IF(H380&lt;&gt;0,IF(AND(J380&lt;&gt;0,K380&gt;=48),10,6),IF(I380&lt;&gt;0,12,0))))))))</f>
        <v>0</v>
      </c>
      <c r="P380" s="389"/>
      <c r="Q380" s="385" t="str">
        <f>IF('proje ve personel bilgileri'!A190&lt;&gt;0,(M380*O380)," ")</f>
        <v xml:space="preserve"> </v>
      </c>
      <c r="R380" s="385"/>
      <c r="S380" s="385" t="str">
        <f>IF('proje ve personel bilgileri'!A190&lt;&gt;0,G011B!S401," ")</f>
        <v xml:space="preserve"> </v>
      </c>
      <c r="T380" s="378"/>
      <c r="U380" s="385" t="str">
        <f>IF('proje ve personel bilgileri'!A190&lt;&gt;0,MIN(Q380,S380)," ")</f>
        <v xml:space="preserve"> </v>
      </c>
      <c r="V380" s="386"/>
    </row>
    <row r="381" spans="1:22" ht="15.75" customHeight="1" x14ac:dyDescent="0.25">
      <c r="A381" s="23">
        <v>178</v>
      </c>
      <c r="B381" s="293" t="str">
        <f>IF('proje ve personel bilgileri'!A191&lt;&gt;0,('proje ve personel bilgileri'!A191)," ")</f>
        <v xml:space="preserve"> </v>
      </c>
      <c r="C381" s="293" t="str">
        <f>IF('proje ve personel bilgileri'!A191&lt;&gt;0,('proje ve personel bilgileri'!B191)," ")</f>
        <v xml:space="preserve"> </v>
      </c>
      <c r="D381" s="24"/>
      <c r="E381" s="25"/>
      <c r="F381" s="25"/>
      <c r="G381" s="25"/>
      <c r="H381" s="25"/>
      <c r="I381" s="25"/>
      <c r="J381" s="26"/>
      <c r="K381" s="387" t="str">
        <f>IF(J381&lt;&gt;0,DAYS360(J381,'proje ve personel bilgileri'!$B$8)/30," ")</f>
        <v xml:space="preserve"> </v>
      </c>
      <c r="L381" s="387"/>
      <c r="M381" s="385" t="str">
        <f>IF('proje ve personel bilgileri'!A191&lt;&gt;0,('proje ve personel bilgileri'!$B$11)," ")</f>
        <v xml:space="preserve"> </v>
      </c>
      <c r="N381" s="385"/>
      <c r="O381" s="388">
        <f>IF('proje ve personel bilgileri'!$B$4=1512,(IF(E381&lt;&gt;0,2,IF(F381&lt;&gt;0,2,IF(G381&lt;&gt;0,IF(AND(J381&lt;&gt;0,K381&gt;=48),4,3),IF(H381&lt;&gt;0,IF(AND(J381&lt;&gt;0,K381&gt;=48),4,3),IF(I381&lt;&gt;0,7,0)))))),IF('proje ve personel bilgileri'!$B$4=1511,(IF(E381&lt;&gt;0,4,IF(F381&lt;&gt;0,5,IF(G381&lt;&gt;0,IF(AND(J381&lt;&gt;0,K381&gt;=48),12,8),IF(H381&lt;&gt;0,IF(AND(J381&lt;&gt;0,K381&gt;=48),12,8),IF(I381&lt;&gt;0,14,0)))))),(IF(E381&lt;&gt;0,3,IF(F381&lt;&gt;0,4,IF(G381&lt;&gt;0,IF(AND(J381&lt;&gt;0,K381&gt;=48),10,6),IF(H381&lt;&gt;0,IF(AND(J381&lt;&gt;0,K381&gt;=48),10,6),IF(I381&lt;&gt;0,12,0))))))))</f>
        <v>0</v>
      </c>
      <c r="P381" s="389"/>
      <c r="Q381" s="385" t="str">
        <f>IF('proje ve personel bilgileri'!A191&lt;&gt;0,(M381*O381)," ")</f>
        <v xml:space="preserve"> </v>
      </c>
      <c r="R381" s="385"/>
      <c r="S381" s="385" t="str">
        <f>IF('proje ve personel bilgileri'!A191&lt;&gt;0,G011B!S402," ")</f>
        <v xml:space="preserve"> </v>
      </c>
      <c r="T381" s="378"/>
      <c r="U381" s="385" t="str">
        <f>IF('proje ve personel bilgileri'!A191&lt;&gt;0,MIN(Q381,S381)," ")</f>
        <v xml:space="preserve"> </v>
      </c>
      <c r="V381" s="386"/>
    </row>
    <row r="382" spans="1:22" ht="15.75" customHeight="1" x14ac:dyDescent="0.25">
      <c r="A382" s="19">
        <v>179</v>
      </c>
      <c r="B382" s="293" t="str">
        <f>IF('proje ve personel bilgileri'!A192&lt;&gt;0,('proje ve personel bilgileri'!A192)," ")</f>
        <v xml:space="preserve"> </v>
      </c>
      <c r="C382" s="293" t="str">
        <f>IF('proje ve personel bilgileri'!A192&lt;&gt;0,('proje ve personel bilgileri'!B192)," ")</f>
        <v xml:space="preserve"> </v>
      </c>
      <c r="D382" s="24"/>
      <c r="E382" s="25"/>
      <c r="F382" s="25"/>
      <c r="G382" s="25"/>
      <c r="H382" s="25"/>
      <c r="I382" s="25"/>
      <c r="J382" s="26"/>
      <c r="K382" s="387" t="str">
        <f>IF(J382&lt;&gt;0,DAYS360(J382,'proje ve personel bilgileri'!$B$8)/30," ")</f>
        <v xml:space="preserve"> </v>
      </c>
      <c r="L382" s="387"/>
      <c r="M382" s="385" t="str">
        <f>IF('proje ve personel bilgileri'!A192&lt;&gt;0,('proje ve personel bilgileri'!$B$11)," ")</f>
        <v xml:space="preserve"> </v>
      </c>
      <c r="N382" s="385"/>
      <c r="O382" s="388">
        <f>IF('proje ve personel bilgileri'!$B$4=1512,(IF(E382&lt;&gt;0,2,IF(F382&lt;&gt;0,2,IF(G382&lt;&gt;0,IF(AND(J382&lt;&gt;0,K382&gt;=48),4,3),IF(H382&lt;&gt;0,IF(AND(J382&lt;&gt;0,K382&gt;=48),4,3),IF(I382&lt;&gt;0,7,0)))))),IF('proje ve personel bilgileri'!$B$4=1511,(IF(E382&lt;&gt;0,4,IF(F382&lt;&gt;0,5,IF(G382&lt;&gt;0,IF(AND(J382&lt;&gt;0,K382&gt;=48),12,8),IF(H382&lt;&gt;0,IF(AND(J382&lt;&gt;0,K382&gt;=48),12,8),IF(I382&lt;&gt;0,14,0)))))),(IF(E382&lt;&gt;0,3,IF(F382&lt;&gt;0,4,IF(G382&lt;&gt;0,IF(AND(J382&lt;&gt;0,K382&gt;=48),10,6),IF(H382&lt;&gt;0,IF(AND(J382&lt;&gt;0,K382&gt;=48),10,6),IF(I382&lt;&gt;0,12,0))))))))</f>
        <v>0</v>
      </c>
      <c r="P382" s="389"/>
      <c r="Q382" s="385" t="str">
        <f>IF('proje ve personel bilgileri'!A192&lt;&gt;0,(M382*O382)," ")</f>
        <v xml:space="preserve"> </v>
      </c>
      <c r="R382" s="385"/>
      <c r="S382" s="385" t="str">
        <f>IF('proje ve personel bilgileri'!A192&lt;&gt;0,G011B!S403," ")</f>
        <v xml:space="preserve"> </v>
      </c>
      <c r="T382" s="378"/>
      <c r="U382" s="385" t="str">
        <f>IF('proje ve personel bilgileri'!A192&lt;&gt;0,MIN(Q382,S382)," ")</f>
        <v xml:space="preserve"> </v>
      </c>
      <c r="V382" s="386"/>
    </row>
    <row r="383" spans="1:22" ht="15.75" customHeight="1" x14ac:dyDescent="0.25">
      <c r="A383" s="23">
        <v>180</v>
      </c>
      <c r="B383" s="293" t="str">
        <f>IF('proje ve personel bilgileri'!A193&lt;&gt;0,('proje ve personel bilgileri'!A193)," ")</f>
        <v xml:space="preserve"> </v>
      </c>
      <c r="C383" s="293" t="str">
        <f>IF('proje ve personel bilgileri'!A193&lt;&gt;0,('proje ve personel bilgileri'!B193)," ")</f>
        <v xml:space="preserve"> </v>
      </c>
      <c r="D383" s="28"/>
      <c r="E383" s="29"/>
      <c r="F383" s="29"/>
      <c r="G383" s="29"/>
      <c r="H383" s="29"/>
      <c r="I383" s="29"/>
      <c r="J383" s="30"/>
      <c r="K383" s="387" t="str">
        <f>IF(J383&lt;&gt;0,DAYS360(J383,'proje ve personel bilgileri'!$B$8)/30," ")</f>
        <v xml:space="preserve"> </v>
      </c>
      <c r="L383" s="387"/>
      <c r="M383" s="385" t="str">
        <f>IF('proje ve personel bilgileri'!A193&lt;&gt;0,('proje ve personel bilgileri'!$B$11)," ")</f>
        <v xml:space="preserve"> </v>
      </c>
      <c r="N383" s="385"/>
      <c r="O383" s="388">
        <f>IF('proje ve personel bilgileri'!$B$4=1512,(IF(E383&lt;&gt;0,2,IF(F383&lt;&gt;0,2,IF(G383&lt;&gt;0,IF(AND(J383&lt;&gt;0,K383&gt;=48),4,3),IF(H383&lt;&gt;0,IF(AND(J383&lt;&gt;0,K383&gt;=48),4,3),IF(I383&lt;&gt;0,7,0)))))),IF('proje ve personel bilgileri'!$B$4=1511,(IF(E383&lt;&gt;0,4,IF(F383&lt;&gt;0,5,IF(G383&lt;&gt;0,IF(AND(J383&lt;&gt;0,K383&gt;=48),12,8),IF(H383&lt;&gt;0,IF(AND(J383&lt;&gt;0,K383&gt;=48),12,8),IF(I383&lt;&gt;0,14,0)))))),(IF(E383&lt;&gt;0,3,IF(F383&lt;&gt;0,4,IF(G383&lt;&gt;0,IF(AND(J383&lt;&gt;0,K383&gt;=48),10,6),IF(H383&lt;&gt;0,IF(AND(J383&lt;&gt;0,K383&gt;=48),10,6),IF(I383&lt;&gt;0,12,0))))))))</f>
        <v>0</v>
      </c>
      <c r="P383" s="389"/>
      <c r="Q383" s="385" t="str">
        <f>IF('proje ve personel bilgileri'!A193&lt;&gt;0,(M383*O383)," ")</f>
        <v xml:space="preserve"> </v>
      </c>
      <c r="R383" s="385"/>
      <c r="S383" s="385" t="str">
        <f>IF('proje ve personel bilgileri'!A193&lt;&gt;0,G011B!S404," ")</f>
        <v xml:space="preserve"> </v>
      </c>
      <c r="T383" s="378"/>
      <c r="U383" s="385" t="str">
        <f>IF('proje ve personel bilgileri'!A193&lt;&gt;0,MIN(Q383,S383)," ")</f>
        <v xml:space="preserve"> </v>
      </c>
      <c r="V383" s="386"/>
    </row>
    <row r="384" spans="1:22" ht="15" customHeight="1" x14ac:dyDescent="0.25">
      <c r="A384" s="290" t="s">
        <v>152</v>
      </c>
    </row>
    <row r="385" spans="1:22" ht="15" customHeight="1" x14ac:dyDescent="0.25">
      <c r="A385" s="390" t="s">
        <v>153</v>
      </c>
      <c r="B385" s="390"/>
      <c r="C385" s="390"/>
      <c r="D385" s="390"/>
      <c r="E385" s="390"/>
      <c r="F385" s="390"/>
      <c r="G385" s="390"/>
      <c r="H385" s="390"/>
      <c r="I385" s="390"/>
      <c r="J385" s="390"/>
      <c r="K385" s="390"/>
      <c r="L385" s="390"/>
      <c r="M385" s="390"/>
      <c r="N385" s="390"/>
      <c r="O385" s="390"/>
      <c r="P385" s="390"/>
      <c r="Q385" s="390"/>
      <c r="R385" s="390"/>
      <c r="S385" s="390"/>
      <c r="T385" s="390"/>
      <c r="U385" s="390"/>
      <c r="V385" s="390"/>
    </row>
    <row r="386" spans="1:22" ht="15" customHeight="1" x14ac:dyDescent="0.25">
      <c r="A386" s="391" t="s">
        <v>154</v>
      </c>
      <c r="B386" s="391"/>
      <c r="C386" s="391"/>
      <c r="D386" s="391"/>
      <c r="E386" s="391"/>
      <c r="F386" s="391"/>
      <c r="G386" s="391"/>
      <c r="H386" s="391"/>
      <c r="I386" s="391"/>
      <c r="J386" s="391"/>
      <c r="K386" s="391"/>
      <c r="L386" s="391"/>
      <c r="M386" s="391"/>
      <c r="N386" s="391"/>
      <c r="O386" s="391"/>
      <c r="P386" s="391"/>
      <c r="Q386" s="391"/>
      <c r="R386" s="391"/>
      <c r="S386" s="391"/>
      <c r="T386" s="391"/>
      <c r="U386" s="391"/>
      <c r="V386" s="391"/>
    </row>
    <row r="387" spans="1:22" ht="22.5" customHeight="1" x14ac:dyDescent="0.25">
      <c r="A387" s="289"/>
    </row>
    <row r="388" spans="1:22" ht="15" customHeight="1" x14ac:dyDescent="0.25">
      <c r="A388" s="381" t="s">
        <v>155</v>
      </c>
      <c r="B388" s="381"/>
      <c r="C388" s="381"/>
      <c r="D388" s="381"/>
      <c r="E388" s="381"/>
      <c r="F388" s="381"/>
      <c r="G388" s="381"/>
      <c r="H388" s="381"/>
      <c r="I388" s="381"/>
      <c r="J388" s="381"/>
      <c r="K388" s="381"/>
      <c r="L388" s="381"/>
      <c r="M388" s="381"/>
      <c r="N388" s="381"/>
      <c r="O388" s="381"/>
      <c r="P388" s="381"/>
      <c r="Q388" s="381"/>
      <c r="R388" s="381"/>
      <c r="S388" s="381"/>
      <c r="T388" s="381"/>
      <c r="U388" s="381"/>
    </row>
    <row r="389" spans="1:22" ht="15" customHeight="1" x14ac:dyDescent="0.25">
      <c r="A389" s="380"/>
      <c r="B389" s="380"/>
      <c r="C389" s="380"/>
      <c r="D389" s="380"/>
      <c r="E389" s="380"/>
      <c r="F389" s="380"/>
      <c r="G389" s="380"/>
      <c r="H389" s="380"/>
      <c r="I389" s="380"/>
      <c r="J389" s="380"/>
      <c r="K389" s="380"/>
      <c r="L389" s="380"/>
      <c r="M389" s="380"/>
      <c r="N389" s="380"/>
      <c r="O389" s="380"/>
      <c r="P389" s="380"/>
      <c r="Q389" s="380"/>
      <c r="R389" s="380"/>
      <c r="S389" s="380"/>
      <c r="T389" s="380"/>
      <c r="U389" s="380"/>
    </row>
    <row r="395" spans="1:22" ht="15.75" customHeight="1" x14ac:dyDescent="0.25">
      <c r="A395" s="348" t="s">
        <v>128</v>
      </c>
      <c r="B395" s="348"/>
      <c r="C395" s="348"/>
      <c r="D395" s="348"/>
      <c r="E395" s="348"/>
      <c r="F395" s="348"/>
      <c r="G395" s="348"/>
      <c r="H395" s="348"/>
      <c r="I395" s="348"/>
      <c r="J395" s="348"/>
      <c r="K395" s="348"/>
      <c r="L395" s="348"/>
      <c r="M395" s="348"/>
      <c r="N395" s="348"/>
      <c r="O395" s="348"/>
      <c r="P395" s="348"/>
      <c r="Q395" s="348"/>
      <c r="R395" s="348"/>
      <c r="S395" s="348"/>
      <c r="T395" s="348"/>
      <c r="U395" s="348"/>
      <c r="V395" s="348"/>
    </row>
    <row r="396" spans="1:22" ht="15" customHeight="1" x14ac:dyDescent="0.25">
      <c r="A396" s="68"/>
      <c r="B396" s="68"/>
      <c r="C396" s="68"/>
      <c r="D396" s="68"/>
      <c r="E396" s="68"/>
      <c r="F396" s="68"/>
      <c r="G396" s="68"/>
      <c r="H396" s="68"/>
      <c r="I396" s="68"/>
      <c r="J396" s="69" t="str">
        <f>'proje ve personel bilgileri'!$B$7</f>
        <v>/</v>
      </c>
      <c r="K396" s="68" t="s">
        <v>109</v>
      </c>
      <c r="L396" s="68"/>
      <c r="M396" s="68"/>
      <c r="N396" s="68"/>
      <c r="O396" s="68"/>
      <c r="P396" s="68"/>
      <c r="Q396" s="68"/>
      <c r="R396" s="68"/>
      <c r="S396" s="68"/>
      <c r="T396" s="68"/>
      <c r="U396" s="68"/>
      <c r="V396" s="68"/>
    </row>
    <row r="397" spans="1:22" ht="18.75" customHeight="1" x14ac:dyDescent="0.25">
      <c r="U397" s="10" t="s">
        <v>129</v>
      </c>
    </row>
    <row r="398" spans="1:22" ht="15.75" customHeight="1" x14ac:dyDescent="0.25">
      <c r="A398" s="382" t="s">
        <v>130</v>
      </c>
      <c r="B398" s="383"/>
      <c r="C398" s="384"/>
      <c r="D398" s="392">
        <f>'proje ve personel bilgileri'!$B$2</f>
        <v>0</v>
      </c>
      <c r="E398" s="393"/>
      <c r="F398" s="393"/>
      <c r="G398" s="393"/>
      <c r="H398" s="393"/>
      <c r="I398" s="393"/>
      <c r="J398" s="393"/>
      <c r="K398" s="393"/>
      <c r="L398" s="393"/>
      <c r="M398" s="393"/>
      <c r="N398" s="393"/>
      <c r="O398" s="393"/>
      <c r="P398" s="393"/>
      <c r="Q398" s="393"/>
      <c r="R398" s="393"/>
      <c r="S398" s="393"/>
      <c r="T398" s="393"/>
      <c r="U398" s="393"/>
      <c r="V398" s="394"/>
    </row>
    <row r="399" spans="1:22" ht="15.75" customHeight="1" x14ac:dyDescent="0.25">
      <c r="A399" s="382" t="s">
        <v>131</v>
      </c>
      <c r="B399" s="383"/>
      <c r="C399" s="384"/>
      <c r="D399" s="392">
        <f>'proje ve personel bilgileri'!$B$3</f>
        <v>0</v>
      </c>
      <c r="E399" s="393"/>
      <c r="F399" s="393"/>
      <c r="G399" s="393"/>
      <c r="H399" s="393"/>
      <c r="I399" s="393"/>
      <c r="J399" s="393"/>
      <c r="K399" s="393"/>
      <c r="L399" s="393"/>
      <c r="M399" s="393"/>
      <c r="N399" s="393"/>
      <c r="O399" s="393"/>
      <c r="P399" s="393"/>
      <c r="Q399" s="393"/>
      <c r="R399" s="393"/>
      <c r="S399" s="393"/>
      <c r="T399" s="393"/>
      <c r="U399" s="393"/>
      <c r="V399" s="394"/>
    </row>
    <row r="400" spans="1:22" ht="15" customHeight="1" x14ac:dyDescent="0.25">
      <c r="A400" s="415" t="s">
        <v>132</v>
      </c>
      <c r="B400" s="416"/>
      <c r="C400" s="417"/>
      <c r="D400" s="421"/>
      <c r="E400" s="403"/>
      <c r="F400" s="403"/>
      <c r="G400" s="403"/>
      <c r="H400" s="403"/>
      <c r="I400" s="403"/>
      <c r="J400" s="403"/>
      <c r="K400" s="403"/>
      <c r="L400" s="403"/>
      <c r="M400" s="403"/>
      <c r="N400" s="403"/>
      <c r="O400" s="403"/>
      <c r="P400" s="403"/>
      <c r="Q400" s="403"/>
      <c r="R400" s="403"/>
      <c r="S400" s="403"/>
      <c r="T400" s="403"/>
      <c r="U400" s="403"/>
      <c r="V400" s="423"/>
    </row>
    <row r="401" spans="1:22" ht="15.75" customHeight="1" x14ac:dyDescent="0.25">
      <c r="A401" s="418"/>
      <c r="B401" s="419"/>
      <c r="C401" s="420"/>
      <c r="D401" s="422"/>
      <c r="E401" s="404"/>
      <c r="F401" s="404"/>
      <c r="G401" s="404"/>
      <c r="H401" s="404"/>
      <c r="I401" s="404"/>
      <c r="J401" s="404"/>
      <c r="K401" s="404"/>
      <c r="L401" s="404"/>
      <c r="M401" s="404"/>
      <c r="N401" s="404"/>
      <c r="O401" s="404"/>
      <c r="P401" s="404"/>
      <c r="Q401" s="404"/>
      <c r="R401" s="404"/>
      <c r="S401" s="404"/>
      <c r="T401" s="404"/>
      <c r="U401" s="404"/>
      <c r="V401" s="424"/>
    </row>
    <row r="402" spans="1:22" ht="15.75" customHeight="1" x14ac:dyDescent="0.25">
      <c r="A402" s="382" t="s">
        <v>133</v>
      </c>
      <c r="B402" s="383"/>
      <c r="C402" s="384"/>
      <c r="D402" s="307">
        <f>'proje ve personel bilgileri'!B8</f>
        <v>0</v>
      </c>
      <c r="E402" s="291"/>
      <c r="F402" s="291"/>
      <c r="G402" s="291"/>
      <c r="H402" s="291"/>
      <c r="I402" s="291"/>
      <c r="J402" s="402"/>
      <c r="K402" s="402"/>
      <c r="L402" s="402"/>
      <c r="M402" s="402"/>
      <c r="N402" s="402"/>
      <c r="O402" s="402"/>
      <c r="P402" s="402"/>
      <c r="Q402" s="402"/>
      <c r="R402" s="402"/>
      <c r="S402" s="402"/>
      <c r="T402" s="402"/>
      <c r="U402" s="402"/>
      <c r="V402" s="292"/>
    </row>
    <row r="403" spans="1:22" ht="15" customHeight="1" x14ac:dyDescent="0.25">
      <c r="A403" s="405" t="s">
        <v>87</v>
      </c>
      <c r="B403" s="405" t="s">
        <v>15</v>
      </c>
      <c r="C403" s="405" t="s">
        <v>134</v>
      </c>
      <c r="D403" s="405" t="s">
        <v>135</v>
      </c>
      <c r="E403" s="395" t="s">
        <v>136</v>
      </c>
      <c r="F403" s="407"/>
      <c r="G403" s="407"/>
      <c r="H403" s="407"/>
      <c r="I403" s="396"/>
      <c r="J403" s="405" t="s">
        <v>137</v>
      </c>
      <c r="K403" s="395" t="s">
        <v>138</v>
      </c>
      <c r="L403" s="396"/>
      <c r="M403" s="411" t="s">
        <v>139</v>
      </c>
      <c r="N403" s="412"/>
      <c r="O403" s="395" t="s">
        <v>140</v>
      </c>
      <c r="P403" s="396"/>
      <c r="Q403" s="395" t="s">
        <v>141</v>
      </c>
      <c r="R403" s="396"/>
      <c r="S403" s="395" t="s">
        <v>142</v>
      </c>
      <c r="T403" s="396"/>
      <c r="U403" s="395" t="s">
        <v>143</v>
      </c>
      <c r="V403" s="396"/>
    </row>
    <row r="404" spans="1:22" ht="48" customHeight="1" x14ac:dyDescent="0.25">
      <c r="A404" s="406"/>
      <c r="B404" s="406"/>
      <c r="C404" s="406"/>
      <c r="D404" s="406"/>
      <c r="E404" s="408" t="s">
        <v>144</v>
      </c>
      <c r="F404" s="409"/>
      <c r="G404" s="409"/>
      <c r="H404" s="409"/>
      <c r="I404" s="410"/>
      <c r="J404" s="406"/>
      <c r="K404" s="397"/>
      <c r="L404" s="398"/>
      <c r="M404" s="413"/>
      <c r="N404" s="414"/>
      <c r="O404" s="397"/>
      <c r="P404" s="398"/>
      <c r="Q404" s="397"/>
      <c r="R404" s="398"/>
      <c r="S404" s="397"/>
      <c r="T404" s="398"/>
      <c r="U404" s="397"/>
      <c r="V404" s="398"/>
    </row>
    <row r="405" spans="1:22" ht="47.25" customHeight="1" x14ac:dyDescent="0.25">
      <c r="A405" s="406"/>
      <c r="B405" s="406"/>
      <c r="C405" s="406"/>
      <c r="D405" s="406"/>
      <c r="E405" s="17" t="s">
        <v>145</v>
      </c>
      <c r="F405" s="17" t="s">
        <v>146</v>
      </c>
      <c r="G405" s="17" t="s">
        <v>147</v>
      </c>
      <c r="H405" s="18" t="s">
        <v>148</v>
      </c>
      <c r="I405" s="17" t="s">
        <v>149</v>
      </c>
      <c r="J405" s="406"/>
      <c r="K405" s="397"/>
      <c r="L405" s="398"/>
      <c r="M405" s="399" t="s">
        <v>150</v>
      </c>
      <c r="N405" s="400"/>
      <c r="O405" s="399" t="s">
        <v>151</v>
      </c>
      <c r="P405" s="401"/>
      <c r="Q405" s="397"/>
      <c r="R405" s="398"/>
      <c r="S405" s="397"/>
      <c r="T405" s="398"/>
      <c r="U405" s="397"/>
      <c r="V405" s="398"/>
    </row>
    <row r="406" spans="1:22" ht="15.75" customHeight="1" x14ac:dyDescent="0.25">
      <c r="A406" s="19">
        <v>181</v>
      </c>
      <c r="B406" s="293" t="str">
        <f>IF('proje ve personel bilgileri'!A194&lt;&gt;0,('proje ve personel bilgileri'!A194)," ")</f>
        <v xml:space="preserve"> </v>
      </c>
      <c r="C406" s="293" t="str">
        <f>IF('proje ve personel bilgileri'!A194&lt;&gt;0,('proje ve personel bilgileri'!B194)," ")</f>
        <v xml:space="preserve"> </v>
      </c>
      <c r="D406" s="20"/>
      <c r="E406" s="21"/>
      <c r="F406" s="21"/>
      <c r="G406" s="21"/>
      <c r="H406" s="21"/>
      <c r="I406" s="21"/>
      <c r="J406" s="22"/>
      <c r="K406" s="387" t="str">
        <f>IF(J406&lt;&gt;0,DAYS360(J406,'proje ve personel bilgileri'!$B$8)/30," ")</f>
        <v xml:space="preserve"> </v>
      </c>
      <c r="L406" s="387"/>
      <c r="M406" s="385" t="str">
        <f>IF('proje ve personel bilgileri'!A194&lt;&gt;0,('proje ve personel bilgileri'!$B$11)," ")</f>
        <v xml:space="preserve"> </v>
      </c>
      <c r="N406" s="385"/>
      <c r="O406" s="388">
        <f>IF('proje ve personel bilgileri'!$B$4=1512,(IF(E406&lt;&gt;0,2,IF(F406&lt;&gt;0,2,IF(G406&lt;&gt;0,IF(AND(J406&lt;&gt;0,K406&gt;=48),4,3),IF(H406&lt;&gt;0,IF(AND(J406&lt;&gt;0,K406&gt;=48),4,3),IF(I406&lt;&gt;0,7,0)))))),IF('proje ve personel bilgileri'!$B$4=1511,(IF(E406&lt;&gt;0,4,IF(F406&lt;&gt;0,5,IF(G406&lt;&gt;0,IF(AND(J406&lt;&gt;0,K406&gt;=48),12,8),IF(H406&lt;&gt;0,IF(AND(J406&lt;&gt;0,K406&gt;=48),12,8),IF(I406&lt;&gt;0,14,0)))))),(IF(E406&lt;&gt;0,3,IF(F406&lt;&gt;0,4,IF(G406&lt;&gt;0,IF(AND(J406&lt;&gt;0,K406&gt;=48),10,6),IF(H406&lt;&gt;0,IF(AND(J406&lt;&gt;0,K406&gt;=48),10,6),IF(I406&lt;&gt;0,12,0))))))))</f>
        <v>0</v>
      </c>
      <c r="P406" s="389"/>
      <c r="Q406" s="385" t="str">
        <f>IF('proje ve personel bilgileri'!A194&lt;&gt;0,(M406*O406)," ")</f>
        <v xml:space="preserve"> </v>
      </c>
      <c r="R406" s="385"/>
      <c r="S406" s="385" t="str">
        <f>IF('proje ve personel bilgileri'!A194&lt;&gt;0,G011B!S429," ")</f>
        <v xml:space="preserve"> </v>
      </c>
      <c r="T406" s="378"/>
      <c r="U406" s="385" t="str">
        <f>IF('proje ve personel bilgileri'!A194&lt;&gt;0,MIN(Q406,S406)," ")</f>
        <v xml:space="preserve"> </v>
      </c>
      <c r="V406" s="386"/>
    </row>
    <row r="407" spans="1:22" ht="15.75" customHeight="1" x14ac:dyDescent="0.25">
      <c r="A407" s="23">
        <v>182</v>
      </c>
      <c r="B407" s="293" t="str">
        <f>IF('proje ve personel bilgileri'!A195&lt;&gt;0,('proje ve personel bilgileri'!A195)," ")</f>
        <v xml:space="preserve"> </v>
      </c>
      <c r="C407" s="293" t="str">
        <f>IF('proje ve personel bilgileri'!A195&lt;&gt;0,('proje ve personel bilgileri'!B195)," ")</f>
        <v xml:space="preserve"> </v>
      </c>
      <c r="D407" s="24"/>
      <c r="E407" s="25"/>
      <c r="F407" s="25"/>
      <c r="G407" s="25"/>
      <c r="H407" s="25"/>
      <c r="I407" s="25"/>
      <c r="J407" s="26"/>
      <c r="K407" s="387" t="str">
        <f>IF(J407&lt;&gt;0,DAYS360(J407,'proje ve personel bilgileri'!$B$8)/30," ")</f>
        <v xml:space="preserve"> </v>
      </c>
      <c r="L407" s="387"/>
      <c r="M407" s="385" t="str">
        <f>IF('proje ve personel bilgileri'!A195&lt;&gt;0,('proje ve personel bilgileri'!$B$11)," ")</f>
        <v xml:space="preserve"> </v>
      </c>
      <c r="N407" s="385"/>
      <c r="O407" s="388">
        <f>IF('proje ve personel bilgileri'!$B$4=1512,(IF(E407&lt;&gt;0,2,IF(F407&lt;&gt;0,2,IF(G407&lt;&gt;0,IF(AND(J407&lt;&gt;0,K407&gt;=48),4,3),IF(H407&lt;&gt;0,IF(AND(J407&lt;&gt;0,K407&gt;=48),4,3),IF(I407&lt;&gt;0,7,0)))))),IF('proje ve personel bilgileri'!$B$4=1511,(IF(E407&lt;&gt;0,4,IF(F407&lt;&gt;0,5,IF(G407&lt;&gt;0,IF(AND(J407&lt;&gt;0,K407&gt;=48),12,8),IF(H407&lt;&gt;0,IF(AND(J407&lt;&gt;0,K407&gt;=48),12,8),IF(I407&lt;&gt;0,14,0)))))),(IF(E407&lt;&gt;0,3,IF(F407&lt;&gt;0,4,IF(G407&lt;&gt;0,IF(AND(J407&lt;&gt;0,K407&gt;=48),10,6),IF(H407&lt;&gt;0,IF(AND(J407&lt;&gt;0,K407&gt;=48),10,6),IF(I407&lt;&gt;0,12,0))))))))</f>
        <v>0</v>
      </c>
      <c r="P407" s="389"/>
      <c r="Q407" s="385" t="str">
        <f>IF('proje ve personel bilgileri'!A195&lt;&gt;0,(M407*O407)," ")</f>
        <v xml:space="preserve"> </v>
      </c>
      <c r="R407" s="385"/>
      <c r="S407" s="385" t="str">
        <f>IF('proje ve personel bilgileri'!A195&lt;&gt;0,G011B!S430," ")</f>
        <v xml:space="preserve"> </v>
      </c>
      <c r="T407" s="378"/>
      <c r="U407" s="385" t="str">
        <f>IF('proje ve personel bilgileri'!A195&lt;&gt;0,MIN(Q407,S407)," ")</f>
        <v xml:space="preserve"> </v>
      </c>
      <c r="V407" s="386"/>
    </row>
    <row r="408" spans="1:22" ht="15.75" customHeight="1" x14ac:dyDescent="0.25">
      <c r="A408" s="19">
        <v>183</v>
      </c>
      <c r="B408" s="293" t="str">
        <f>IF('proje ve personel bilgileri'!A196&lt;&gt;0,('proje ve personel bilgileri'!A196)," ")</f>
        <v xml:space="preserve"> </v>
      </c>
      <c r="C408" s="293" t="str">
        <f>IF('proje ve personel bilgileri'!A196&lt;&gt;0,('proje ve personel bilgileri'!B196)," ")</f>
        <v xml:space="preserve"> </v>
      </c>
      <c r="D408" s="24"/>
      <c r="E408" s="25"/>
      <c r="F408" s="25"/>
      <c r="G408" s="25"/>
      <c r="H408" s="25"/>
      <c r="I408" s="25"/>
      <c r="J408" s="26"/>
      <c r="K408" s="387" t="str">
        <f>IF(J408&lt;&gt;0,DAYS360(J408,'proje ve personel bilgileri'!$B$8)/30," ")</f>
        <v xml:space="preserve"> </v>
      </c>
      <c r="L408" s="387"/>
      <c r="M408" s="385" t="str">
        <f>IF('proje ve personel bilgileri'!A196&lt;&gt;0,('proje ve personel bilgileri'!$B$11)," ")</f>
        <v xml:space="preserve"> </v>
      </c>
      <c r="N408" s="385"/>
      <c r="O408" s="388">
        <f>IF('proje ve personel bilgileri'!$B$4=1512,(IF(E408&lt;&gt;0,2,IF(F408&lt;&gt;0,2,IF(G408&lt;&gt;0,IF(AND(J408&lt;&gt;0,K408&gt;=48),4,3),IF(H408&lt;&gt;0,IF(AND(J408&lt;&gt;0,K408&gt;=48),4,3),IF(I408&lt;&gt;0,7,0)))))),IF('proje ve personel bilgileri'!$B$4=1511,(IF(E408&lt;&gt;0,4,IF(F408&lt;&gt;0,5,IF(G408&lt;&gt;0,IF(AND(J408&lt;&gt;0,K408&gt;=48),12,8),IF(H408&lt;&gt;0,IF(AND(J408&lt;&gt;0,K408&gt;=48),12,8),IF(I408&lt;&gt;0,14,0)))))),(IF(E408&lt;&gt;0,3,IF(F408&lt;&gt;0,4,IF(G408&lt;&gt;0,IF(AND(J408&lt;&gt;0,K408&gt;=48),10,6),IF(H408&lt;&gt;0,IF(AND(J408&lt;&gt;0,K408&gt;=48),10,6),IF(I408&lt;&gt;0,12,0))))))))</f>
        <v>0</v>
      </c>
      <c r="P408" s="389"/>
      <c r="Q408" s="385" t="str">
        <f>IF('proje ve personel bilgileri'!A196&lt;&gt;0,(M408*O408)," ")</f>
        <v xml:space="preserve"> </v>
      </c>
      <c r="R408" s="385"/>
      <c r="S408" s="385" t="str">
        <f>IF('proje ve personel bilgileri'!A196&lt;&gt;0,G011B!S431," ")</f>
        <v xml:space="preserve"> </v>
      </c>
      <c r="T408" s="378"/>
      <c r="U408" s="385" t="str">
        <f>IF('proje ve personel bilgileri'!A196&lt;&gt;0,MIN(Q408,S408)," ")</f>
        <v xml:space="preserve"> </v>
      </c>
      <c r="V408" s="386"/>
    </row>
    <row r="409" spans="1:22" ht="15.75" customHeight="1" x14ac:dyDescent="0.25">
      <c r="A409" s="23">
        <v>184</v>
      </c>
      <c r="B409" s="293" t="str">
        <f>IF('proje ve personel bilgileri'!A197&lt;&gt;0,('proje ve personel bilgileri'!A197)," ")</f>
        <v xml:space="preserve"> </v>
      </c>
      <c r="C409" s="293" t="str">
        <f>IF('proje ve personel bilgileri'!A197&lt;&gt;0,('proje ve personel bilgileri'!B197)," ")</f>
        <v xml:space="preserve"> </v>
      </c>
      <c r="D409" s="24"/>
      <c r="E409" s="25"/>
      <c r="F409" s="25"/>
      <c r="G409" s="25"/>
      <c r="H409" s="25"/>
      <c r="I409" s="25"/>
      <c r="J409" s="26"/>
      <c r="K409" s="387" t="str">
        <f>IF(J409&lt;&gt;0,DAYS360(J409,'proje ve personel bilgileri'!$B$8)/30," ")</f>
        <v xml:space="preserve"> </v>
      </c>
      <c r="L409" s="387"/>
      <c r="M409" s="385" t="str">
        <f>IF('proje ve personel bilgileri'!A197&lt;&gt;0,('proje ve personel bilgileri'!$B$11)," ")</f>
        <v xml:space="preserve"> </v>
      </c>
      <c r="N409" s="385"/>
      <c r="O409" s="388">
        <f>IF('proje ve personel bilgileri'!$B$4=1512,(IF(E409&lt;&gt;0,2,IF(F409&lt;&gt;0,2,IF(G409&lt;&gt;0,IF(AND(J409&lt;&gt;0,K409&gt;=48),4,3),IF(H409&lt;&gt;0,IF(AND(J409&lt;&gt;0,K409&gt;=48),4,3),IF(I409&lt;&gt;0,7,0)))))),IF('proje ve personel bilgileri'!$B$4=1511,(IF(E409&lt;&gt;0,4,IF(F409&lt;&gt;0,5,IF(G409&lt;&gt;0,IF(AND(J409&lt;&gt;0,K409&gt;=48),12,8),IF(H409&lt;&gt;0,IF(AND(J409&lt;&gt;0,K409&gt;=48),12,8),IF(I409&lt;&gt;0,14,0)))))),(IF(E409&lt;&gt;0,3,IF(F409&lt;&gt;0,4,IF(G409&lt;&gt;0,IF(AND(J409&lt;&gt;0,K409&gt;=48),10,6),IF(H409&lt;&gt;0,IF(AND(J409&lt;&gt;0,K409&gt;=48),10,6),IF(I409&lt;&gt;0,12,0))))))))</f>
        <v>0</v>
      </c>
      <c r="P409" s="389"/>
      <c r="Q409" s="385" t="str">
        <f>IF('proje ve personel bilgileri'!A197&lt;&gt;0,(M409*O409)," ")</f>
        <v xml:space="preserve"> </v>
      </c>
      <c r="R409" s="385"/>
      <c r="S409" s="385" t="str">
        <f>IF('proje ve personel bilgileri'!A197&lt;&gt;0,G011B!S432," ")</f>
        <v xml:space="preserve"> </v>
      </c>
      <c r="T409" s="378"/>
      <c r="U409" s="385" t="str">
        <f>IF('proje ve personel bilgileri'!A197&lt;&gt;0,MIN(Q409,S409)," ")</f>
        <v xml:space="preserve"> </v>
      </c>
      <c r="V409" s="386"/>
    </row>
    <row r="410" spans="1:22" ht="15.75" customHeight="1" x14ac:dyDescent="0.25">
      <c r="A410" s="19">
        <v>185</v>
      </c>
      <c r="B410" s="293" t="str">
        <f>IF('proje ve personel bilgileri'!A198&lt;&gt;0,('proje ve personel bilgileri'!A198)," ")</f>
        <v xml:space="preserve"> </v>
      </c>
      <c r="C410" s="293" t="str">
        <f>IF('proje ve personel bilgileri'!A198&lt;&gt;0,('proje ve personel bilgileri'!B198)," ")</f>
        <v xml:space="preserve"> </v>
      </c>
      <c r="D410" s="24"/>
      <c r="E410" s="25"/>
      <c r="F410" s="25"/>
      <c r="G410" s="25"/>
      <c r="H410" s="25"/>
      <c r="I410" s="25"/>
      <c r="J410" s="26"/>
      <c r="K410" s="387" t="str">
        <f>IF(J410&lt;&gt;0,DAYS360(J410,'proje ve personel bilgileri'!$B$8)/30," ")</f>
        <v xml:space="preserve"> </v>
      </c>
      <c r="L410" s="387"/>
      <c r="M410" s="385" t="str">
        <f>IF('proje ve personel bilgileri'!A198&lt;&gt;0,('proje ve personel bilgileri'!$B$11)," ")</f>
        <v xml:space="preserve"> </v>
      </c>
      <c r="N410" s="385"/>
      <c r="O410" s="388">
        <f>IF('proje ve personel bilgileri'!$B$4=1512,(IF(E410&lt;&gt;0,2,IF(F410&lt;&gt;0,2,IF(G410&lt;&gt;0,IF(AND(J410&lt;&gt;0,K410&gt;=48),4,3),IF(H410&lt;&gt;0,IF(AND(J410&lt;&gt;0,K410&gt;=48),4,3),IF(I410&lt;&gt;0,7,0)))))),IF('proje ve personel bilgileri'!$B$4=1511,(IF(E410&lt;&gt;0,4,IF(F410&lt;&gt;0,5,IF(G410&lt;&gt;0,IF(AND(J410&lt;&gt;0,K410&gt;=48),12,8),IF(H410&lt;&gt;0,IF(AND(J410&lt;&gt;0,K410&gt;=48),12,8),IF(I410&lt;&gt;0,14,0)))))),(IF(E410&lt;&gt;0,3,IF(F410&lt;&gt;0,4,IF(G410&lt;&gt;0,IF(AND(J410&lt;&gt;0,K410&gt;=48),10,6),IF(H410&lt;&gt;0,IF(AND(J410&lt;&gt;0,K410&gt;=48),10,6),IF(I410&lt;&gt;0,12,0))))))))</f>
        <v>0</v>
      </c>
      <c r="P410" s="389"/>
      <c r="Q410" s="385" t="str">
        <f>IF('proje ve personel bilgileri'!A198&lt;&gt;0,(M410*O410)," ")</f>
        <v xml:space="preserve"> </v>
      </c>
      <c r="R410" s="385"/>
      <c r="S410" s="385" t="str">
        <f>IF('proje ve personel bilgileri'!A198&lt;&gt;0,G011B!S433," ")</f>
        <v xml:space="preserve"> </v>
      </c>
      <c r="T410" s="378"/>
      <c r="U410" s="385" t="str">
        <f>IF('proje ve personel bilgileri'!A198&lt;&gt;0,MIN(Q410,S410)," ")</f>
        <v xml:space="preserve"> </v>
      </c>
      <c r="V410" s="386"/>
    </row>
    <row r="411" spans="1:22" ht="15.75" customHeight="1" x14ac:dyDescent="0.25">
      <c r="A411" s="23">
        <v>186</v>
      </c>
      <c r="B411" s="293" t="str">
        <f>IF('proje ve personel bilgileri'!A199&lt;&gt;0,('proje ve personel bilgileri'!A199)," ")</f>
        <v xml:space="preserve"> </v>
      </c>
      <c r="C411" s="293" t="str">
        <f>IF('proje ve personel bilgileri'!A199&lt;&gt;0,('proje ve personel bilgileri'!B199)," ")</f>
        <v xml:space="preserve"> </v>
      </c>
      <c r="D411" s="24"/>
      <c r="E411" s="25"/>
      <c r="F411" s="25"/>
      <c r="G411" s="25"/>
      <c r="H411" s="25"/>
      <c r="I411" s="25"/>
      <c r="J411" s="26"/>
      <c r="K411" s="387" t="str">
        <f>IF(J411&lt;&gt;0,DAYS360(J411,'proje ve personel bilgileri'!$B$8)/30," ")</f>
        <v xml:space="preserve"> </v>
      </c>
      <c r="L411" s="387"/>
      <c r="M411" s="385" t="str">
        <f>IF('proje ve personel bilgileri'!A199&lt;&gt;0,('proje ve personel bilgileri'!$B$11)," ")</f>
        <v xml:space="preserve"> </v>
      </c>
      <c r="N411" s="385"/>
      <c r="O411" s="388">
        <f>IF('proje ve personel bilgileri'!$B$4=1512,(IF(E411&lt;&gt;0,2,IF(F411&lt;&gt;0,2,IF(G411&lt;&gt;0,IF(AND(J411&lt;&gt;0,K411&gt;=48),4,3),IF(H411&lt;&gt;0,IF(AND(J411&lt;&gt;0,K411&gt;=48),4,3),IF(I411&lt;&gt;0,7,0)))))),IF('proje ve personel bilgileri'!$B$4=1511,(IF(E411&lt;&gt;0,4,IF(F411&lt;&gt;0,5,IF(G411&lt;&gt;0,IF(AND(J411&lt;&gt;0,K411&gt;=48),12,8),IF(H411&lt;&gt;0,IF(AND(J411&lt;&gt;0,K411&gt;=48),12,8),IF(I411&lt;&gt;0,14,0)))))),(IF(E411&lt;&gt;0,3,IF(F411&lt;&gt;0,4,IF(G411&lt;&gt;0,IF(AND(J411&lt;&gt;0,K411&gt;=48),10,6),IF(H411&lt;&gt;0,IF(AND(J411&lt;&gt;0,K411&gt;=48),10,6),IF(I411&lt;&gt;0,12,0))))))))</f>
        <v>0</v>
      </c>
      <c r="P411" s="389"/>
      <c r="Q411" s="385" t="str">
        <f>IF('proje ve personel bilgileri'!A199&lt;&gt;0,(M411*O411)," ")</f>
        <v xml:space="preserve"> </v>
      </c>
      <c r="R411" s="385"/>
      <c r="S411" s="385" t="str">
        <f>IF('proje ve personel bilgileri'!A199&lt;&gt;0,G011B!S434," ")</f>
        <v xml:space="preserve"> </v>
      </c>
      <c r="T411" s="378"/>
      <c r="U411" s="385" t="str">
        <f>IF('proje ve personel bilgileri'!A199&lt;&gt;0,MIN(Q411,S411)," ")</f>
        <v xml:space="preserve"> </v>
      </c>
      <c r="V411" s="386"/>
    </row>
    <row r="412" spans="1:22" ht="15.75" customHeight="1" x14ac:dyDescent="0.25">
      <c r="A412" s="19">
        <v>187</v>
      </c>
      <c r="B412" s="293" t="str">
        <f>IF('proje ve personel bilgileri'!A200&lt;&gt;0,('proje ve personel bilgileri'!A200)," ")</f>
        <v xml:space="preserve"> </v>
      </c>
      <c r="C412" s="293" t="str">
        <f>IF('proje ve personel bilgileri'!A200&lt;&gt;0,('proje ve personel bilgileri'!B200)," ")</f>
        <v xml:space="preserve"> </v>
      </c>
      <c r="D412" s="24"/>
      <c r="E412" s="25"/>
      <c r="F412" s="25"/>
      <c r="G412" s="25"/>
      <c r="H412" s="25"/>
      <c r="I412" s="25"/>
      <c r="J412" s="26"/>
      <c r="K412" s="387" t="str">
        <f>IF(J412&lt;&gt;0,DAYS360(J412,'proje ve personel bilgileri'!$B$8)/30," ")</f>
        <v xml:space="preserve"> </v>
      </c>
      <c r="L412" s="387"/>
      <c r="M412" s="385" t="str">
        <f>IF('proje ve personel bilgileri'!A200&lt;&gt;0,('proje ve personel bilgileri'!$B$11)," ")</f>
        <v xml:space="preserve"> </v>
      </c>
      <c r="N412" s="385"/>
      <c r="O412" s="388">
        <f>IF('proje ve personel bilgileri'!$B$4=1512,(IF(E412&lt;&gt;0,2,IF(F412&lt;&gt;0,2,IF(G412&lt;&gt;0,IF(AND(J412&lt;&gt;0,K412&gt;=48),4,3),IF(H412&lt;&gt;0,IF(AND(J412&lt;&gt;0,K412&gt;=48),4,3),IF(I412&lt;&gt;0,7,0)))))),IF('proje ve personel bilgileri'!$B$4=1511,(IF(E412&lt;&gt;0,4,IF(F412&lt;&gt;0,5,IF(G412&lt;&gt;0,IF(AND(J412&lt;&gt;0,K412&gt;=48),12,8),IF(H412&lt;&gt;0,IF(AND(J412&lt;&gt;0,K412&gt;=48),12,8),IF(I412&lt;&gt;0,14,0)))))),(IF(E412&lt;&gt;0,3,IF(F412&lt;&gt;0,4,IF(G412&lt;&gt;0,IF(AND(J412&lt;&gt;0,K412&gt;=48),10,6),IF(H412&lt;&gt;0,IF(AND(J412&lt;&gt;0,K412&gt;=48),10,6),IF(I412&lt;&gt;0,12,0))))))))</f>
        <v>0</v>
      </c>
      <c r="P412" s="389"/>
      <c r="Q412" s="385" t="str">
        <f>IF('proje ve personel bilgileri'!A200&lt;&gt;0,(M412*O412)," ")</f>
        <v xml:space="preserve"> </v>
      </c>
      <c r="R412" s="385"/>
      <c r="S412" s="385" t="str">
        <f>IF('proje ve personel bilgileri'!A200&lt;&gt;0,G011B!S435," ")</f>
        <v xml:space="preserve"> </v>
      </c>
      <c r="T412" s="378"/>
      <c r="U412" s="385" t="str">
        <f>IF('proje ve personel bilgileri'!A200&lt;&gt;0,MIN(Q412,S412)," ")</f>
        <v xml:space="preserve"> </v>
      </c>
      <c r="V412" s="386"/>
    </row>
    <row r="413" spans="1:22" ht="15.75" customHeight="1" x14ac:dyDescent="0.25">
      <c r="A413" s="23">
        <v>188</v>
      </c>
      <c r="B413" s="293" t="str">
        <f>IF('proje ve personel bilgileri'!A201&lt;&gt;0,('proje ve personel bilgileri'!A201)," ")</f>
        <v xml:space="preserve"> </v>
      </c>
      <c r="C413" s="293" t="str">
        <f>IF('proje ve personel bilgileri'!A201&lt;&gt;0,('proje ve personel bilgileri'!B201)," ")</f>
        <v xml:space="preserve"> </v>
      </c>
      <c r="D413" s="24"/>
      <c r="E413" s="25"/>
      <c r="F413" s="25"/>
      <c r="G413" s="25"/>
      <c r="H413" s="25"/>
      <c r="I413" s="25"/>
      <c r="J413" s="26"/>
      <c r="K413" s="387" t="str">
        <f>IF(J413&lt;&gt;0,DAYS360(J413,'proje ve personel bilgileri'!$B$8)/30," ")</f>
        <v xml:space="preserve"> </v>
      </c>
      <c r="L413" s="387"/>
      <c r="M413" s="385" t="str">
        <f>IF('proje ve personel bilgileri'!A201&lt;&gt;0,('proje ve personel bilgileri'!$B$11)," ")</f>
        <v xml:space="preserve"> </v>
      </c>
      <c r="N413" s="385"/>
      <c r="O413" s="388">
        <f>IF('proje ve personel bilgileri'!$B$4=1512,(IF(E413&lt;&gt;0,2,IF(F413&lt;&gt;0,2,IF(G413&lt;&gt;0,IF(AND(J413&lt;&gt;0,K413&gt;=48),4,3),IF(H413&lt;&gt;0,IF(AND(J413&lt;&gt;0,K413&gt;=48),4,3),IF(I413&lt;&gt;0,7,0)))))),IF('proje ve personel bilgileri'!$B$4=1511,(IF(E413&lt;&gt;0,4,IF(F413&lt;&gt;0,5,IF(G413&lt;&gt;0,IF(AND(J413&lt;&gt;0,K413&gt;=48),12,8),IF(H413&lt;&gt;0,IF(AND(J413&lt;&gt;0,K413&gt;=48),12,8),IF(I413&lt;&gt;0,14,0)))))),(IF(E413&lt;&gt;0,3,IF(F413&lt;&gt;0,4,IF(G413&lt;&gt;0,IF(AND(J413&lt;&gt;0,K413&gt;=48),10,6),IF(H413&lt;&gt;0,IF(AND(J413&lt;&gt;0,K413&gt;=48),10,6),IF(I413&lt;&gt;0,12,0))))))))</f>
        <v>0</v>
      </c>
      <c r="P413" s="389"/>
      <c r="Q413" s="385" t="str">
        <f>IF('proje ve personel bilgileri'!A201&lt;&gt;0,(M413*O413)," ")</f>
        <v xml:space="preserve"> </v>
      </c>
      <c r="R413" s="385"/>
      <c r="S413" s="385" t="str">
        <f>IF('proje ve personel bilgileri'!A201&lt;&gt;0,G011B!S436," ")</f>
        <v xml:space="preserve"> </v>
      </c>
      <c r="T413" s="378"/>
      <c r="U413" s="385" t="str">
        <f>IF('proje ve personel bilgileri'!A201&lt;&gt;0,MIN(Q413,S413)," ")</f>
        <v xml:space="preserve"> </v>
      </c>
      <c r="V413" s="386"/>
    </row>
    <row r="414" spans="1:22" ht="15.75" customHeight="1" x14ac:dyDescent="0.25">
      <c r="A414" s="19">
        <v>189</v>
      </c>
      <c r="B414" s="293" t="str">
        <f>IF('proje ve personel bilgileri'!A202&lt;&gt;0,('proje ve personel bilgileri'!A202)," ")</f>
        <v xml:space="preserve"> </v>
      </c>
      <c r="C414" s="293" t="str">
        <f>IF('proje ve personel bilgileri'!A202&lt;&gt;0,('proje ve personel bilgileri'!B202)," ")</f>
        <v xml:space="preserve"> </v>
      </c>
      <c r="D414" s="24"/>
      <c r="E414" s="25"/>
      <c r="F414" s="25"/>
      <c r="G414" s="25"/>
      <c r="H414" s="25"/>
      <c r="I414" s="25"/>
      <c r="J414" s="26"/>
      <c r="K414" s="387" t="str">
        <f>IF(J414&lt;&gt;0,DAYS360(J414,'proje ve personel bilgileri'!$B$8)/30," ")</f>
        <v xml:space="preserve"> </v>
      </c>
      <c r="L414" s="387"/>
      <c r="M414" s="385" t="str">
        <f>IF('proje ve personel bilgileri'!A202&lt;&gt;0,('proje ve personel bilgileri'!$B$11)," ")</f>
        <v xml:space="preserve"> </v>
      </c>
      <c r="N414" s="385"/>
      <c r="O414" s="388">
        <f>IF('proje ve personel bilgileri'!$B$4=1512,(IF(E414&lt;&gt;0,2,IF(F414&lt;&gt;0,2,IF(G414&lt;&gt;0,IF(AND(J414&lt;&gt;0,K414&gt;=48),4,3),IF(H414&lt;&gt;0,IF(AND(J414&lt;&gt;0,K414&gt;=48),4,3),IF(I414&lt;&gt;0,7,0)))))),IF('proje ve personel bilgileri'!$B$4=1511,(IF(E414&lt;&gt;0,4,IF(F414&lt;&gt;0,5,IF(G414&lt;&gt;0,IF(AND(J414&lt;&gt;0,K414&gt;=48),12,8),IF(H414&lt;&gt;0,IF(AND(J414&lt;&gt;0,K414&gt;=48),12,8),IF(I414&lt;&gt;0,14,0)))))),(IF(E414&lt;&gt;0,3,IF(F414&lt;&gt;0,4,IF(G414&lt;&gt;0,IF(AND(J414&lt;&gt;0,K414&gt;=48),10,6),IF(H414&lt;&gt;0,IF(AND(J414&lt;&gt;0,K414&gt;=48),10,6),IF(I414&lt;&gt;0,12,0))))))))</f>
        <v>0</v>
      </c>
      <c r="P414" s="389"/>
      <c r="Q414" s="385" t="str">
        <f>IF('proje ve personel bilgileri'!A202&lt;&gt;0,(M414*O414)," ")</f>
        <v xml:space="preserve"> </v>
      </c>
      <c r="R414" s="385"/>
      <c r="S414" s="385" t="str">
        <f>IF('proje ve personel bilgileri'!A202&lt;&gt;0,G011B!S437," ")</f>
        <v xml:space="preserve"> </v>
      </c>
      <c r="T414" s="378"/>
      <c r="U414" s="385" t="str">
        <f>IF('proje ve personel bilgileri'!A202&lt;&gt;0,MIN(Q414,S414)," ")</f>
        <v xml:space="preserve"> </v>
      </c>
      <c r="V414" s="386"/>
    </row>
    <row r="415" spans="1:22" ht="15.75" customHeight="1" x14ac:dyDescent="0.25">
      <c r="A415" s="23">
        <v>190</v>
      </c>
      <c r="B415" s="293" t="str">
        <f>IF('proje ve personel bilgileri'!A203&lt;&gt;0,('proje ve personel bilgileri'!A203)," ")</f>
        <v xml:space="preserve"> </v>
      </c>
      <c r="C415" s="293" t="str">
        <f>IF('proje ve personel bilgileri'!A203&lt;&gt;0,('proje ve personel bilgileri'!B203)," ")</f>
        <v xml:space="preserve"> </v>
      </c>
      <c r="D415" s="24"/>
      <c r="E415" s="25"/>
      <c r="F415" s="25"/>
      <c r="G415" s="25"/>
      <c r="H415" s="25"/>
      <c r="I415" s="25"/>
      <c r="J415" s="26"/>
      <c r="K415" s="387" t="str">
        <f>IF(J415&lt;&gt;0,DAYS360(J415,'proje ve personel bilgileri'!$B$8)/30," ")</f>
        <v xml:space="preserve"> </v>
      </c>
      <c r="L415" s="387"/>
      <c r="M415" s="385" t="str">
        <f>IF('proje ve personel bilgileri'!A203&lt;&gt;0,('proje ve personel bilgileri'!$B$11)," ")</f>
        <v xml:space="preserve"> </v>
      </c>
      <c r="N415" s="385"/>
      <c r="O415" s="388">
        <f>IF('proje ve personel bilgileri'!$B$4=1512,(IF(E415&lt;&gt;0,2,IF(F415&lt;&gt;0,2,IF(G415&lt;&gt;0,IF(AND(J415&lt;&gt;0,K415&gt;=48),4,3),IF(H415&lt;&gt;0,IF(AND(J415&lt;&gt;0,K415&gt;=48),4,3),IF(I415&lt;&gt;0,7,0)))))),IF('proje ve personel bilgileri'!$B$4=1511,(IF(E415&lt;&gt;0,4,IF(F415&lt;&gt;0,5,IF(G415&lt;&gt;0,IF(AND(J415&lt;&gt;0,K415&gt;=48),12,8),IF(H415&lt;&gt;0,IF(AND(J415&lt;&gt;0,K415&gt;=48),12,8),IF(I415&lt;&gt;0,14,0)))))),(IF(E415&lt;&gt;0,3,IF(F415&lt;&gt;0,4,IF(G415&lt;&gt;0,IF(AND(J415&lt;&gt;0,K415&gt;=48),10,6),IF(H415&lt;&gt;0,IF(AND(J415&lt;&gt;0,K415&gt;=48),10,6),IF(I415&lt;&gt;0,12,0))))))))</f>
        <v>0</v>
      </c>
      <c r="P415" s="389"/>
      <c r="Q415" s="385" t="str">
        <f>IF('proje ve personel bilgileri'!A203&lt;&gt;0,(M415*O415)," ")</f>
        <v xml:space="preserve"> </v>
      </c>
      <c r="R415" s="385"/>
      <c r="S415" s="385" t="str">
        <f>IF('proje ve personel bilgileri'!A203&lt;&gt;0,G011B!S438," ")</f>
        <v xml:space="preserve"> </v>
      </c>
      <c r="T415" s="378"/>
      <c r="U415" s="385" t="str">
        <f>IF('proje ve personel bilgileri'!A203&lt;&gt;0,MIN(Q415,S415)," ")</f>
        <v xml:space="preserve"> </v>
      </c>
      <c r="V415" s="386"/>
    </row>
    <row r="416" spans="1:22" ht="15.75" customHeight="1" x14ac:dyDescent="0.25">
      <c r="A416" s="19">
        <v>191</v>
      </c>
      <c r="B416" s="293" t="str">
        <f>IF('proje ve personel bilgileri'!A204&lt;&gt;0,('proje ve personel bilgileri'!A204)," ")</f>
        <v xml:space="preserve"> </v>
      </c>
      <c r="C416" s="293" t="str">
        <f>IF('proje ve personel bilgileri'!A204&lt;&gt;0,('proje ve personel bilgileri'!B204)," ")</f>
        <v xml:space="preserve"> </v>
      </c>
      <c r="D416" s="24"/>
      <c r="E416" s="25"/>
      <c r="F416" s="25"/>
      <c r="G416" s="25"/>
      <c r="H416" s="25"/>
      <c r="I416" s="25"/>
      <c r="J416" s="26"/>
      <c r="K416" s="387" t="str">
        <f>IF(J416&lt;&gt;0,DAYS360(J416,'proje ve personel bilgileri'!$B$8)/30," ")</f>
        <v xml:space="preserve"> </v>
      </c>
      <c r="L416" s="387"/>
      <c r="M416" s="385" t="str">
        <f>IF('proje ve personel bilgileri'!A204&lt;&gt;0,('proje ve personel bilgileri'!$B$11)," ")</f>
        <v xml:space="preserve"> </v>
      </c>
      <c r="N416" s="385"/>
      <c r="O416" s="388">
        <f>IF('proje ve personel bilgileri'!$B$4=1512,(IF(E416&lt;&gt;0,2,IF(F416&lt;&gt;0,2,IF(G416&lt;&gt;0,IF(AND(J416&lt;&gt;0,K416&gt;=48),4,3),IF(H416&lt;&gt;0,IF(AND(J416&lt;&gt;0,K416&gt;=48),4,3),IF(I416&lt;&gt;0,7,0)))))),IF('proje ve personel bilgileri'!$B$4=1511,(IF(E416&lt;&gt;0,4,IF(F416&lt;&gt;0,5,IF(G416&lt;&gt;0,IF(AND(J416&lt;&gt;0,K416&gt;=48),12,8),IF(H416&lt;&gt;0,IF(AND(J416&lt;&gt;0,K416&gt;=48),12,8),IF(I416&lt;&gt;0,14,0)))))),(IF(E416&lt;&gt;0,3,IF(F416&lt;&gt;0,4,IF(G416&lt;&gt;0,IF(AND(J416&lt;&gt;0,K416&gt;=48),10,6),IF(H416&lt;&gt;0,IF(AND(J416&lt;&gt;0,K416&gt;=48),10,6),IF(I416&lt;&gt;0,12,0))))))))</f>
        <v>0</v>
      </c>
      <c r="P416" s="389"/>
      <c r="Q416" s="385" t="str">
        <f>IF('proje ve personel bilgileri'!A204&lt;&gt;0,(M416*O416)," ")</f>
        <v xml:space="preserve"> </v>
      </c>
      <c r="R416" s="385"/>
      <c r="S416" s="385" t="str">
        <f>IF('proje ve personel bilgileri'!A204&lt;&gt;0,G011B!S439," ")</f>
        <v xml:space="preserve"> </v>
      </c>
      <c r="T416" s="378"/>
      <c r="U416" s="385" t="str">
        <f>IF('proje ve personel bilgileri'!A204&lt;&gt;0,MIN(Q416,S416)," ")</f>
        <v xml:space="preserve"> </v>
      </c>
      <c r="V416" s="386"/>
    </row>
    <row r="417" spans="1:22" ht="15.75" customHeight="1" x14ac:dyDescent="0.25">
      <c r="A417" s="23">
        <v>192</v>
      </c>
      <c r="B417" s="293" t="str">
        <f>IF('proje ve personel bilgileri'!A205&lt;&gt;0,('proje ve personel bilgileri'!A205)," ")</f>
        <v xml:space="preserve"> </v>
      </c>
      <c r="C417" s="293" t="str">
        <f>IF('proje ve personel bilgileri'!A205&lt;&gt;0,('proje ve personel bilgileri'!B205)," ")</f>
        <v xml:space="preserve"> </v>
      </c>
      <c r="D417" s="24"/>
      <c r="E417" s="25"/>
      <c r="F417" s="25"/>
      <c r="G417" s="25"/>
      <c r="H417" s="25"/>
      <c r="I417" s="25"/>
      <c r="J417" s="26"/>
      <c r="K417" s="387" t="str">
        <f>IF(J417&lt;&gt;0,DAYS360(J417,'proje ve personel bilgileri'!$B$8)/30," ")</f>
        <v xml:space="preserve"> </v>
      </c>
      <c r="L417" s="387"/>
      <c r="M417" s="385" t="str">
        <f>IF('proje ve personel bilgileri'!A205&lt;&gt;0,('proje ve personel bilgileri'!$B$11)," ")</f>
        <v xml:space="preserve"> </v>
      </c>
      <c r="N417" s="385"/>
      <c r="O417" s="388">
        <f>IF('proje ve personel bilgileri'!$B$4=1512,(IF(E417&lt;&gt;0,2,IF(F417&lt;&gt;0,2,IF(G417&lt;&gt;0,IF(AND(J417&lt;&gt;0,K417&gt;=48),4,3),IF(H417&lt;&gt;0,IF(AND(J417&lt;&gt;0,K417&gt;=48),4,3),IF(I417&lt;&gt;0,7,0)))))),IF('proje ve personel bilgileri'!$B$4=1511,(IF(E417&lt;&gt;0,4,IF(F417&lt;&gt;0,5,IF(G417&lt;&gt;0,IF(AND(J417&lt;&gt;0,K417&gt;=48),12,8),IF(H417&lt;&gt;0,IF(AND(J417&lt;&gt;0,K417&gt;=48),12,8),IF(I417&lt;&gt;0,14,0)))))),(IF(E417&lt;&gt;0,3,IF(F417&lt;&gt;0,4,IF(G417&lt;&gt;0,IF(AND(J417&lt;&gt;0,K417&gt;=48),10,6),IF(H417&lt;&gt;0,IF(AND(J417&lt;&gt;0,K417&gt;=48),10,6),IF(I417&lt;&gt;0,12,0))))))))</f>
        <v>0</v>
      </c>
      <c r="P417" s="389"/>
      <c r="Q417" s="385" t="str">
        <f>IF('proje ve personel bilgileri'!A205&lt;&gt;0,(M417*O417)," ")</f>
        <v xml:space="preserve"> </v>
      </c>
      <c r="R417" s="385"/>
      <c r="S417" s="385" t="str">
        <f>IF('proje ve personel bilgileri'!A205&lt;&gt;0,G011B!S440," ")</f>
        <v xml:space="preserve"> </v>
      </c>
      <c r="T417" s="378"/>
      <c r="U417" s="385" t="str">
        <f>IF('proje ve personel bilgileri'!A205&lt;&gt;0,MIN(Q417,S417)," ")</f>
        <v xml:space="preserve"> </v>
      </c>
      <c r="V417" s="386"/>
    </row>
    <row r="418" spans="1:22" ht="15.75" customHeight="1" x14ac:dyDescent="0.25">
      <c r="A418" s="19">
        <v>193</v>
      </c>
      <c r="B418" s="293" t="str">
        <f>IF('proje ve personel bilgileri'!A206&lt;&gt;0,('proje ve personel bilgileri'!A206)," ")</f>
        <v xml:space="preserve"> </v>
      </c>
      <c r="C418" s="293" t="str">
        <f>IF('proje ve personel bilgileri'!A206&lt;&gt;0,('proje ve personel bilgileri'!B206)," ")</f>
        <v xml:space="preserve"> </v>
      </c>
      <c r="D418" s="24"/>
      <c r="E418" s="25"/>
      <c r="F418" s="25"/>
      <c r="G418" s="25"/>
      <c r="H418" s="25"/>
      <c r="I418" s="25"/>
      <c r="J418" s="26"/>
      <c r="K418" s="387" t="str">
        <f>IF(J418&lt;&gt;0,DAYS360(J418,'proje ve personel bilgileri'!$B$8)/30," ")</f>
        <v xml:space="preserve"> </v>
      </c>
      <c r="L418" s="387"/>
      <c r="M418" s="385" t="str">
        <f>IF('proje ve personel bilgileri'!A206&lt;&gt;0,('proje ve personel bilgileri'!$B$11)," ")</f>
        <v xml:space="preserve"> </v>
      </c>
      <c r="N418" s="385"/>
      <c r="O418" s="388">
        <f>IF('proje ve personel bilgileri'!$B$4=1512,(IF(E418&lt;&gt;0,2,IF(F418&lt;&gt;0,2,IF(G418&lt;&gt;0,IF(AND(J418&lt;&gt;0,K418&gt;=48),4,3),IF(H418&lt;&gt;0,IF(AND(J418&lt;&gt;0,K418&gt;=48),4,3),IF(I418&lt;&gt;0,7,0)))))),IF('proje ve personel bilgileri'!$B$4=1511,(IF(E418&lt;&gt;0,4,IF(F418&lt;&gt;0,5,IF(G418&lt;&gt;0,IF(AND(J418&lt;&gt;0,K418&gt;=48),12,8),IF(H418&lt;&gt;0,IF(AND(J418&lt;&gt;0,K418&gt;=48),12,8),IF(I418&lt;&gt;0,14,0)))))),(IF(E418&lt;&gt;0,3,IF(F418&lt;&gt;0,4,IF(G418&lt;&gt;0,IF(AND(J418&lt;&gt;0,K418&gt;=48),10,6),IF(H418&lt;&gt;0,IF(AND(J418&lt;&gt;0,K418&gt;=48),10,6),IF(I418&lt;&gt;0,12,0))))))))</f>
        <v>0</v>
      </c>
      <c r="P418" s="389"/>
      <c r="Q418" s="385" t="str">
        <f>IF('proje ve personel bilgileri'!A206&lt;&gt;0,(M418*O418)," ")</f>
        <v xml:space="preserve"> </v>
      </c>
      <c r="R418" s="385"/>
      <c r="S418" s="385" t="str">
        <f>IF('proje ve personel bilgileri'!A206&lt;&gt;0,G011B!S441," ")</f>
        <v xml:space="preserve"> </v>
      </c>
      <c r="T418" s="378"/>
      <c r="U418" s="385" t="str">
        <f>IF('proje ve personel bilgileri'!A206&lt;&gt;0,MIN(Q418,S418)," ")</f>
        <v xml:space="preserve"> </v>
      </c>
      <c r="V418" s="386"/>
    </row>
    <row r="419" spans="1:22" ht="15.75" customHeight="1" x14ac:dyDescent="0.25">
      <c r="A419" s="23">
        <v>194</v>
      </c>
      <c r="B419" s="293" t="str">
        <f>IF('proje ve personel bilgileri'!A207&lt;&gt;0,('proje ve personel bilgileri'!A207)," ")</f>
        <v xml:space="preserve"> </v>
      </c>
      <c r="C419" s="293" t="str">
        <f>IF('proje ve personel bilgileri'!A207&lt;&gt;0,('proje ve personel bilgileri'!B207)," ")</f>
        <v xml:space="preserve"> </v>
      </c>
      <c r="D419" s="24"/>
      <c r="E419" s="25"/>
      <c r="F419" s="25"/>
      <c r="G419" s="25"/>
      <c r="H419" s="25"/>
      <c r="I419" s="25"/>
      <c r="J419" s="26"/>
      <c r="K419" s="387" t="str">
        <f>IF(J419&lt;&gt;0,DAYS360(J419,'proje ve personel bilgileri'!$B$8)/30," ")</f>
        <v xml:space="preserve"> </v>
      </c>
      <c r="L419" s="387"/>
      <c r="M419" s="385" t="str">
        <f>IF('proje ve personel bilgileri'!A207&lt;&gt;0,('proje ve personel bilgileri'!$B$11)," ")</f>
        <v xml:space="preserve"> </v>
      </c>
      <c r="N419" s="385"/>
      <c r="O419" s="388">
        <f>IF('proje ve personel bilgileri'!$B$4=1512,(IF(E419&lt;&gt;0,2,IF(F419&lt;&gt;0,2,IF(G419&lt;&gt;0,IF(AND(J419&lt;&gt;0,K419&gt;=48),4,3),IF(H419&lt;&gt;0,IF(AND(J419&lt;&gt;0,K419&gt;=48),4,3),IF(I419&lt;&gt;0,7,0)))))),IF('proje ve personel bilgileri'!$B$4=1511,(IF(E419&lt;&gt;0,4,IF(F419&lt;&gt;0,5,IF(G419&lt;&gt;0,IF(AND(J419&lt;&gt;0,K419&gt;=48),12,8),IF(H419&lt;&gt;0,IF(AND(J419&lt;&gt;0,K419&gt;=48),12,8),IF(I419&lt;&gt;0,14,0)))))),(IF(E419&lt;&gt;0,3,IF(F419&lt;&gt;0,4,IF(G419&lt;&gt;0,IF(AND(J419&lt;&gt;0,K419&gt;=48),10,6),IF(H419&lt;&gt;0,IF(AND(J419&lt;&gt;0,K419&gt;=48),10,6),IF(I419&lt;&gt;0,12,0))))))))</f>
        <v>0</v>
      </c>
      <c r="P419" s="389"/>
      <c r="Q419" s="385" t="str">
        <f>IF('proje ve personel bilgileri'!A207&lt;&gt;0,(M419*O419)," ")</f>
        <v xml:space="preserve"> </v>
      </c>
      <c r="R419" s="385"/>
      <c r="S419" s="385" t="str">
        <f>IF('proje ve personel bilgileri'!A207&lt;&gt;0,G011B!S442," ")</f>
        <v xml:space="preserve"> </v>
      </c>
      <c r="T419" s="378"/>
      <c r="U419" s="385" t="str">
        <f>IF('proje ve personel bilgileri'!A207&lt;&gt;0,MIN(Q419,S419)," ")</f>
        <v xml:space="preserve"> </v>
      </c>
      <c r="V419" s="386"/>
    </row>
    <row r="420" spans="1:22" ht="15.75" customHeight="1" x14ac:dyDescent="0.25">
      <c r="A420" s="19">
        <v>195</v>
      </c>
      <c r="B420" s="293" t="str">
        <f>IF('proje ve personel bilgileri'!A208&lt;&gt;0,('proje ve personel bilgileri'!A208)," ")</f>
        <v xml:space="preserve"> </v>
      </c>
      <c r="C420" s="293" t="str">
        <f>IF('proje ve personel bilgileri'!A208&lt;&gt;0,('proje ve personel bilgileri'!B208)," ")</f>
        <v xml:space="preserve"> </v>
      </c>
      <c r="D420" s="24"/>
      <c r="E420" s="25"/>
      <c r="F420" s="25"/>
      <c r="G420" s="25"/>
      <c r="H420" s="25"/>
      <c r="I420" s="25"/>
      <c r="J420" s="26"/>
      <c r="K420" s="387" t="str">
        <f>IF(J420&lt;&gt;0,DAYS360(J420,'proje ve personel bilgileri'!$B$8)/30," ")</f>
        <v xml:space="preserve"> </v>
      </c>
      <c r="L420" s="387"/>
      <c r="M420" s="385" t="str">
        <f>IF('proje ve personel bilgileri'!A208&lt;&gt;0,('proje ve personel bilgileri'!$B$11)," ")</f>
        <v xml:space="preserve"> </v>
      </c>
      <c r="N420" s="385"/>
      <c r="O420" s="388">
        <f>IF('proje ve personel bilgileri'!$B$4=1512,(IF(E420&lt;&gt;0,2,IF(F420&lt;&gt;0,2,IF(G420&lt;&gt;0,IF(AND(J420&lt;&gt;0,K420&gt;=48),4,3),IF(H420&lt;&gt;0,IF(AND(J420&lt;&gt;0,K420&gt;=48),4,3),IF(I420&lt;&gt;0,7,0)))))),IF('proje ve personel bilgileri'!$B$4=1511,(IF(E420&lt;&gt;0,4,IF(F420&lt;&gt;0,5,IF(G420&lt;&gt;0,IF(AND(J420&lt;&gt;0,K420&gt;=48),12,8),IF(H420&lt;&gt;0,IF(AND(J420&lt;&gt;0,K420&gt;=48),12,8),IF(I420&lt;&gt;0,14,0)))))),(IF(E420&lt;&gt;0,3,IF(F420&lt;&gt;0,4,IF(G420&lt;&gt;0,IF(AND(J420&lt;&gt;0,K420&gt;=48),10,6),IF(H420&lt;&gt;0,IF(AND(J420&lt;&gt;0,K420&gt;=48),10,6),IF(I420&lt;&gt;0,12,0))))))))</f>
        <v>0</v>
      </c>
      <c r="P420" s="389"/>
      <c r="Q420" s="385" t="str">
        <f>IF('proje ve personel bilgileri'!A208&lt;&gt;0,(M420*O420)," ")</f>
        <v xml:space="preserve"> </v>
      </c>
      <c r="R420" s="385"/>
      <c r="S420" s="385" t="str">
        <f>IF('proje ve personel bilgileri'!A208&lt;&gt;0,G011B!S443," ")</f>
        <v xml:space="preserve"> </v>
      </c>
      <c r="T420" s="378"/>
      <c r="U420" s="385" t="str">
        <f>IF('proje ve personel bilgileri'!A208&lt;&gt;0,MIN(Q420,S420)," ")</f>
        <v xml:space="preserve"> </v>
      </c>
      <c r="V420" s="386"/>
    </row>
    <row r="421" spans="1:22" ht="15.75" customHeight="1" x14ac:dyDescent="0.25">
      <c r="A421" s="23">
        <v>196</v>
      </c>
      <c r="B421" s="293" t="str">
        <f>IF('proje ve personel bilgileri'!A209&lt;&gt;0,('proje ve personel bilgileri'!A209)," ")</f>
        <v xml:space="preserve"> </v>
      </c>
      <c r="C421" s="293" t="str">
        <f>IF('proje ve personel bilgileri'!A209&lt;&gt;0,('proje ve personel bilgileri'!B209)," ")</f>
        <v xml:space="preserve"> </v>
      </c>
      <c r="D421" s="24"/>
      <c r="E421" s="25"/>
      <c r="F421" s="25"/>
      <c r="G421" s="25"/>
      <c r="H421" s="25"/>
      <c r="I421" s="25"/>
      <c r="J421" s="26"/>
      <c r="K421" s="387" t="str">
        <f>IF(J421&lt;&gt;0,DAYS360(J421,'proje ve personel bilgileri'!$B$8)/30," ")</f>
        <v xml:space="preserve"> </v>
      </c>
      <c r="L421" s="387"/>
      <c r="M421" s="385" t="str">
        <f>IF('proje ve personel bilgileri'!A209&lt;&gt;0,('proje ve personel bilgileri'!$B$11)," ")</f>
        <v xml:space="preserve"> </v>
      </c>
      <c r="N421" s="385"/>
      <c r="O421" s="388">
        <f>IF('proje ve personel bilgileri'!$B$4=1512,(IF(E421&lt;&gt;0,2,IF(F421&lt;&gt;0,2,IF(G421&lt;&gt;0,IF(AND(J421&lt;&gt;0,K421&gt;=48),4,3),IF(H421&lt;&gt;0,IF(AND(J421&lt;&gt;0,K421&gt;=48),4,3),IF(I421&lt;&gt;0,7,0)))))),IF('proje ve personel bilgileri'!$B$4=1511,(IF(E421&lt;&gt;0,4,IF(F421&lt;&gt;0,5,IF(G421&lt;&gt;0,IF(AND(J421&lt;&gt;0,K421&gt;=48),12,8),IF(H421&lt;&gt;0,IF(AND(J421&lt;&gt;0,K421&gt;=48),12,8),IF(I421&lt;&gt;0,14,0)))))),(IF(E421&lt;&gt;0,3,IF(F421&lt;&gt;0,4,IF(G421&lt;&gt;0,IF(AND(J421&lt;&gt;0,K421&gt;=48),10,6),IF(H421&lt;&gt;0,IF(AND(J421&lt;&gt;0,K421&gt;=48),10,6),IF(I421&lt;&gt;0,12,0))))))))</f>
        <v>0</v>
      </c>
      <c r="P421" s="389"/>
      <c r="Q421" s="385" t="str">
        <f>IF('proje ve personel bilgileri'!A209&lt;&gt;0,(M421*O421)," ")</f>
        <v xml:space="preserve"> </v>
      </c>
      <c r="R421" s="385"/>
      <c r="S421" s="385" t="str">
        <f>IF('proje ve personel bilgileri'!A209&lt;&gt;0,G011B!S444," ")</f>
        <v xml:space="preserve"> </v>
      </c>
      <c r="T421" s="378"/>
      <c r="U421" s="385" t="str">
        <f>IF('proje ve personel bilgileri'!A209&lt;&gt;0,MIN(Q421,S421)," ")</f>
        <v xml:space="preserve"> </v>
      </c>
      <c r="V421" s="386"/>
    </row>
    <row r="422" spans="1:22" ht="15.75" customHeight="1" x14ac:dyDescent="0.25">
      <c r="A422" s="19">
        <v>197</v>
      </c>
      <c r="B422" s="293" t="str">
        <f>IF('proje ve personel bilgileri'!A210&lt;&gt;0,('proje ve personel bilgileri'!A210)," ")</f>
        <v xml:space="preserve"> </v>
      </c>
      <c r="C422" s="293" t="str">
        <f>IF('proje ve personel bilgileri'!A210&lt;&gt;0,('proje ve personel bilgileri'!B210)," ")</f>
        <v xml:space="preserve"> </v>
      </c>
      <c r="D422" s="24"/>
      <c r="E422" s="25"/>
      <c r="F422" s="25"/>
      <c r="G422" s="25"/>
      <c r="H422" s="25"/>
      <c r="I422" s="25"/>
      <c r="J422" s="26"/>
      <c r="K422" s="387" t="str">
        <f>IF(J422&lt;&gt;0,DAYS360(J422,'proje ve personel bilgileri'!$B$8)/30," ")</f>
        <v xml:space="preserve"> </v>
      </c>
      <c r="L422" s="387"/>
      <c r="M422" s="385" t="str">
        <f>IF('proje ve personel bilgileri'!A210&lt;&gt;0,('proje ve personel bilgileri'!$B$11)," ")</f>
        <v xml:space="preserve"> </v>
      </c>
      <c r="N422" s="385"/>
      <c r="O422" s="388">
        <f>IF('proje ve personel bilgileri'!$B$4=1512,(IF(E422&lt;&gt;0,2,IF(F422&lt;&gt;0,2,IF(G422&lt;&gt;0,IF(AND(J422&lt;&gt;0,K422&gt;=48),4,3),IF(H422&lt;&gt;0,IF(AND(J422&lt;&gt;0,K422&gt;=48),4,3),IF(I422&lt;&gt;0,7,0)))))),IF('proje ve personel bilgileri'!$B$4=1511,(IF(E422&lt;&gt;0,4,IF(F422&lt;&gt;0,5,IF(G422&lt;&gt;0,IF(AND(J422&lt;&gt;0,K422&gt;=48),12,8),IF(H422&lt;&gt;0,IF(AND(J422&lt;&gt;0,K422&gt;=48),12,8),IF(I422&lt;&gt;0,14,0)))))),(IF(E422&lt;&gt;0,3,IF(F422&lt;&gt;0,4,IF(G422&lt;&gt;0,IF(AND(J422&lt;&gt;0,K422&gt;=48),10,6),IF(H422&lt;&gt;0,IF(AND(J422&lt;&gt;0,K422&gt;=48),10,6),IF(I422&lt;&gt;0,12,0))))))))</f>
        <v>0</v>
      </c>
      <c r="P422" s="389"/>
      <c r="Q422" s="385" t="str">
        <f>IF('proje ve personel bilgileri'!A210&lt;&gt;0,(M422*O422)," ")</f>
        <v xml:space="preserve"> </v>
      </c>
      <c r="R422" s="385"/>
      <c r="S422" s="385" t="str">
        <f>IF('proje ve personel bilgileri'!A210&lt;&gt;0,G011B!S445," ")</f>
        <v xml:space="preserve"> </v>
      </c>
      <c r="T422" s="378"/>
      <c r="U422" s="385" t="str">
        <f>IF('proje ve personel bilgileri'!A210&lt;&gt;0,MIN(Q422,S422)," ")</f>
        <v xml:space="preserve"> </v>
      </c>
      <c r="V422" s="386"/>
    </row>
    <row r="423" spans="1:22" ht="15.75" customHeight="1" x14ac:dyDescent="0.25">
      <c r="A423" s="23">
        <v>198</v>
      </c>
      <c r="B423" s="293" t="str">
        <f>IF('proje ve personel bilgileri'!A211&lt;&gt;0,('proje ve personel bilgileri'!A211)," ")</f>
        <v xml:space="preserve"> </v>
      </c>
      <c r="C423" s="293" t="str">
        <f>IF('proje ve personel bilgileri'!A211&lt;&gt;0,('proje ve personel bilgileri'!B211)," ")</f>
        <v xml:space="preserve"> </v>
      </c>
      <c r="D423" s="28"/>
      <c r="E423" s="29"/>
      <c r="F423" s="29"/>
      <c r="G423" s="29"/>
      <c r="H423" s="29"/>
      <c r="I423" s="29"/>
      <c r="J423" s="30"/>
      <c r="K423" s="387" t="str">
        <f>IF(J423&lt;&gt;0,DAYS360(J423,'proje ve personel bilgileri'!$B$8)/30," ")</f>
        <v xml:space="preserve"> </v>
      </c>
      <c r="L423" s="387"/>
      <c r="M423" s="385" t="str">
        <f>IF('proje ve personel bilgileri'!A211&lt;&gt;0,('proje ve personel bilgileri'!$B$11)," ")</f>
        <v xml:space="preserve"> </v>
      </c>
      <c r="N423" s="385"/>
      <c r="O423" s="388">
        <f>IF('proje ve personel bilgileri'!$B$4=1512,(IF(E423&lt;&gt;0,2,IF(F423&lt;&gt;0,2,IF(G423&lt;&gt;0,IF(AND(J423&lt;&gt;0,K423&gt;=48),4,3),IF(H423&lt;&gt;0,IF(AND(J423&lt;&gt;0,K423&gt;=48),4,3),IF(I423&lt;&gt;0,7,0)))))),IF('proje ve personel bilgileri'!$B$4=1511,(IF(E423&lt;&gt;0,4,IF(F423&lt;&gt;0,5,IF(G423&lt;&gt;0,IF(AND(J423&lt;&gt;0,K423&gt;=48),12,8),IF(H423&lt;&gt;0,IF(AND(J423&lt;&gt;0,K423&gt;=48),12,8),IF(I423&lt;&gt;0,14,0)))))),(IF(E423&lt;&gt;0,3,IF(F423&lt;&gt;0,4,IF(G423&lt;&gt;0,IF(AND(J423&lt;&gt;0,K423&gt;=48),10,6),IF(H423&lt;&gt;0,IF(AND(J423&lt;&gt;0,K423&gt;=48),10,6),IF(I423&lt;&gt;0,12,0))))))))</f>
        <v>0</v>
      </c>
      <c r="P423" s="389"/>
      <c r="Q423" s="385" t="str">
        <f>IF('proje ve personel bilgileri'!A211&lt;&gt;0,(M423*O423)," ")</f>
        <v xml:space="preserve"> </v>
      </c>
      <c r="R423" s="385"/>
      <c r="S423" s="385" t="str">
        <f>IF('proje ve personel bilgileri'!A211&lt;&gt;0,G011B!S446," ")</f>
        <v xml:space="preserve"> </v>
      </c>
      <c r="T423" s="378"/>
      <c r="U423" s="385" t="str">
        <f>IF('proje ve personel bilgileri'!A211&lt;&gt;0,MIN(Q423,S423)," ")</f>
        <v xml:space="preserve"> </v>
      </c>
      <c r="V423" s="386"/>
    </row>
    <row r="424" spans="1:22" ht="15" customHeight="1" x14ac:dyDescent="0.25">
      <c r="A424" s="290" t="s">
        <v>152</v>
      </c>
    </row>
    <row r="425" spans="1:22" ht="15" customHeight="1" x14ac:dyDescent="0.25">
      <c r="A425" s="390" t="s">
        <v>153</v>
      </c>
      <c r="B425" s="390"/>
      <c r="C425" s="390"/>
      <c r="D425" s="390"/>
      <c r="E425" s="390"/>
      <c r="F425" s="390"/>
      <c r="G425" s="390"/>
      <c r="H425" s="390"/>
      <c r="I425" s="390"/>
      <c r="J425" s="390"/>
      <c r="K425" s="390"/>
      <c r="L425" s="390"/>
      <c r="M425" s="390"/>
      <c r="N425" s="390"/>
      <c r="O425" s="390"/>
      <c r="P425" s="390"/>
      <c r="Q425" s="390"/>
      <c r="R425" s="390"/>
      <c r="S425" s="390"/>
      <c r="T425" s="390"/>
      <c r="U425" s="390"/>
      <c r="V425" s="390"/>
    </row>
    <row r="426" spans="1:22" ht="15" customHeight="1" x14ac:dyDescent="0.25">
      <c r="A426" s="391" t="s">
        <v>154</v>
      </c>
      <c r="B426" s="391"/>
      <c r="C426" s="391"/>
      <c r="D426" s="391"/>
      <c r="E426" s="391"/>
      <c r="F426" s="391"/>
      <c r="G426" s="391"/>
      <c r="H426" s="391"/>
      <c r="I426" s="391"/>
      <c r="J426" s="391"/>
      <c r="K426" s="391"/>
      <c r="L426" s="391"/>
      <c r="M426" s="391"/>
      <c r="N426" s="391"/>
      <c r="O426" s="391"/>
      <c r="P426" s="391"/>
      <c r="Q426" s="391"/>
      <c r="R426" s="391"/>
      <c r="S426" s="391"/>
      <c r="T426" s="391"/>
      <c r="U426" s="391"/>
      <c r="V426" s="391"/>
    </row>
    <row r="427" spans="1:22" ht="24" customHeight="1" x14ac:dyDescent="0.25">
      <c r="A427" s="289"/>
    </row>
    <row r="428" spans="1:22" ht="15" customHeight="1" x14ac:dyDescent="0.25">
      <c r="A428" s="381" t="s">
        <v>155</v>
      </c>
      <c r="B428" s="381"/>
      <c r="C428" s="381"/>
      <c r="D428" s="381"/>
      <c r="E428" s="381"/>
      <c r="F428" s="381"/>
      <c r="G428" s="381"/>
      <c r="H428" s="381"/>
      <c r="I428" s="381"/>
      <c r="J428" s="381"/>
      <c r="K428" s="381"/>
      <c r="L428" s="381"/>
      <c r="M428" s="381"/>
      <c r="N428" s="381"/>
      <c r="O428" s="381"/>
      <c r="P428" s="381"/>
      <c r="Q428" s="381"/>
      <c r="R428" s="381"/>
      <c r="S428" s="381"/>
      <c r="T428" s="381"/>
      <c r="U428" s="381"/>
    </row>
    <row r="429" spans="1:22" ht="15" customHeight="1" x14ac:dyDescent="0.25">
      <c r="A429" s="380"/>
      <c r="B429" s="380"/>
      <c r="C429" s="380"/>
      <c r="D429" s="380"/>
      <c r="E429" s="380"/>
      <c r="F429" s="380"/>
      <c r="G429" s="380"/>
      <c r="H429" s="380"/>
      <c r="I429" s="380"/>
      <c r="J429" s="380"/>
      <c r="K429" s="380"/>
      <c r="L429" s="380"/>
      <c r="M429" s="380"/>
      <c r="N429" s="380"/>
      <c r="O429" s="380"/>
      <c r="P429" s="380"/>
      <c r="Q429" s="380"/>
      <c r="R429" s="380"/>
      <c r="S429" s="380"/>
      <c r="T429" s="380"/>
      <c r="U429" s="380"/>
    </row>
    <row r="435" spans="1:22" ht="15.75" customHeight="1" x14ac:dyDescent="0.25">
      <c r="A435" s="348" t="s">
        <v>128</v>
      </c>
      <c r="B435" s="348"/>
      <c r="C435" s="348"/>
      <c r="D435" s="348"/>
      <c r="E435" s="348"/>
      <c r="F435" s="348"/>
      <c r="G435" s="348"/>
      <c r="H435" s="348"/>
      <c r="I435" s="348"/>
      <c r="J435" s="348"/>
      <c r="K435" s="348"/>
      <c r="L435" s="348"/>
      <c r="M435" s="348"/>
      <c r="N435" s="348"/>
      <c r="O435" s="348"/>
      <c r="P435" s="348"/>
      <c r="Q435" s="348"/>
      <c r="R435" s="348"/>
      <c r="S435" s="348"/>
      <c r="T435" s="348"/>
      <c r="U435" s="348"/>
      <c r="V435" s="348"/>
    </row>
    <row r="436" spans="1:22" ht="15" customHeight="1" x14ac:dyDescent="0.25">
      <c r="A436" s="68"/>
      <c r="B436" s="68"/>
      <c r="C436" s="68"/>
      <c r="D436" s="68"/>
      <c r="E436" s="68"/>
      <c r="F436" s="68"/>
      <c r="G436" s="68"/>
      <c r="H436" s="68"/>
      <c r="I436" s="68"/>
      <c r="J436" s="69" t="str">
        <f>'proje ve personel bilgileri'!$B$7</f>
        <v>/</v>
      </c>
      <c r="K436" s="68" t="s">
        <v>109</v>
      </c>
      <c r="L436" s="68"/>
      <c r="M436" s="68"/>
      <c r="N436" s="68"/>
      <c r="O436" s="68"/>
      <c r="P436" s="68"/>
      <c r="Q436" s="68"/>
      <c r="R436" s="68"/>
      <c r="S436" s="68"/>
      <c r="T436" s="68"/>
      <c r="U436" s="68"/>
      <c r="V436" s="68"/>
    </row>
    <row r="437" spans="1:22" ht="18.75" customHeight="1" x14ac:dyDescent="0.25">
      <c r="U437" s="10" t="s">
        <v>129</v>
      </c>
    </row>
    <row r="438" spans="1:22" ht="15.75" customHeight="1" x14ac:dyDescent="0.25">
      <c r="A438" s="382" t="s">
        <v>130</v>
      </c>
      <c r="B438" s="383"/>
      <c r="C438" s="384"/>
      <c r="D438" s="392">
        <f>'proje ve personel bilgileri'!$B$2</f>
        <v>0</v>
      </c>
      <c r="E438" s="393"/>
      <c r="F438" s="393"/>
      <c r="G438" s="393"/>
      <c r="H438" s="393"/>
      <c r="I438" s="393"/>
      <c r="J438" s="393"/>
      <c r="K438" s="393"/>
      <c r="L438" s="393"/>
      <c r="M438" s="393"/>
      <c r="N438" s="393"/>
      <c r="O438" s="393"/>
      <c r="P438" s="393"/>
      <c r="Q438" s="393"/>
      <c r="R438" s="393"/>
      <c r="S438" s="393"/>
      <c r="T438" s="393"/>
      <c r="U438" s="393"/>
      <c r="V438" s="394"/>
    </row>
    <row r="439" spans="1:22" ht="15.75" customHeight="1" x14ac:dyDescent="0.25">
      <c r="A439" s="382" t="s">
        <v>131</v>
      </c>
      <c r="B439" s="383"/>
      <c r="C439" s="384"/>
      <c r="D439" s="392">
        <f>'proje ve personel bilgileri'!$B$3</f>
        <v>0</v>
      </c>
      <c r="E439" s="393"/>
      <c r="F439" s="393"/>
      <c r="G439" s="393"/>
      <c r="H439" s="393"/>
      <c r="I439" s="393"/>
      <c r="J439" s="393"/>
      <c r="K439" s="393"/>
      <c r="L439" s="393"/>
      <c r="M439" s="393"/>
      <c r="N439" s="393"/>
      <c r="O439" s="393"/>
      <c r="P439" s="393"/>
      <c r="Q439" s="393"/>
      <c r="R439" s="393"/>
      <c r="S439" s="393"/>
      <c r="T439" s="393"/>
      <c r="U439" s="393"/>
      <c r="V439" s="394"/>
    </row>
    <row r="440" spans="1:22" ht="15" customHeight="1" x14ac:dyDescent="0.25">
      <c r="A440" s="415" t="s">
        <v>132</v>
      </c>
      <c r="B440" s="416"/>
      <c r="C440" s="417"/>
      <c r="D440" s="421"/>
      <c r="E440" s="403"/>
      <c r="F440" s="403"/>
      <c r="G440" s="403"/>
      <c r="H440" s="403"/>
      <c r="I440" s="403"/>
      <c r="J440" s="403"/>
      <c r="K440" s="403"/>
      <c r="L440" s="403"/>
      <c r="M440" s="403"/>
      <c r="N440" s="403"/>
      <c r="O440" s="403"/>
      <c r="P440" s="403"/>
      <c r="Q440" s="403"/>
      <c r="R440" s="403"/>
      <c r="S440" s="403"/>
      <c r="T440" s="403"/>
      <c r="U440" s="403"/>
      <c r="V440" s="423"/>
    </row>
    <row r="441" spans="1:22" ht="15.75" customHeight="1" x14ac:dyDescent="0.25">
      <c r="A441" s="418"/>
      <c r="B441" s="419"/>
      <c r="C441" s="420"/>
      <c r="D441" s="422"/>
      <c r="E441" s="404"/>
      <c r="F441" s="404"/>
      <c r="G441" s="404"/>
      <c r="H441" s="404"/>
      <c r="I441" s="404"/>
      <c r="J441" s="404"/>
      <c r="K441" s="404"/>
      <c r="L441" s="404"/>
      <c r="M441" s="404"/>
      <c r="N441" s="404"/>
      <c r="O441" s="404"/>
      <c r="P441" s="404"/>
      <c r="Q441" s="404"/>
      <c r="R441" s="404"/>
      <c r="S441" s="404"/>
      <c r="T441" s="404"/>
      <c r="U441" s="404"/>
      <c r="V441" s="424"/>
    </row>
    <row r="442" spans="1:22" ht="15.75" customHeight="1" x14ac:dyDescent="0.25">
      <c r="A442" s="382" t="s">
        <v>133</v>
      </c>
      <c r="B442" s="383"/>
      <c r="C442" s="384"/>
      <c r="D442" s="307">
        <f>'proje ve personel bilgileri'!B8</f>
        <v>0</v>
      </c>
      <c r="E442" s="291"/>
      <c r="F442" s="291"/>
      <c r="G442" s="291"/>
      <c r="H442" s="291"/>
      <c r="I442" s="291"/>
      <c r="J442" s="402"/>
      <c r="K442" s="402"/>
      <c r="L442" s="402"/>
      <c r="M442" s="402"/>
      <c r="N442" s="402"/>
      <c r="O442" s="402"/>
      <c r="P442" s="402"/>
      <c r="Q442" s="402"/>
      <c r="R442" s="402"/>
      <c r="S442" s="402"/>
      <c r="T442" s="402"/>
      <c r="U442" s="402"/>
      <c r="V442" s="292"/>
    </row>
    <row r="443" spans="1:22" ht="15" customHeight="1" x14ac:dyDescent="0.25">
      <c r="A443" s="405" t="s">
        <v>87</v>
      </c>
      <c r="B443" s="405" t="s">
        <v>15</v>
      </c>
      <c r="C443" s="405" t="s">
        <v>134</v>
      </c>
      <c r="D443" s="405" t="s">
        <v>135</v>
      </c>
      <c r="E443" s="395" t="s">
        <v>136</v>
      </c>
      <c r="F443" s="407"/>
      <c r="G443" s="407"/>
      <c r="H443" s="407"/>
      <c r="I443" s="396"/>
      <c r="J443" s="405" t="s">
        <v>137</v>
      </c>
      <c r="K443" s="395" t="s">
        <v>138</v>
      </c>
      <c r="L443" s="396"/>
      <c r="M443" s="411" t="s">
        <v>139</v>
      </c>
      <c r="N443" s="412"/>
      <c r="O443" s="395" t="s">
        <v>140</v>
      </c>
      <c r="P443" s="396"/>
      <c r="Q443" s="395" t="s">
        <v>141</v>
      </c>
      <c r="R443" s="396"/>
      <c r="S443" s="395" t="s">
        <v>142</v>
      </c>
      <c r="T443" s="396"/>
      <c r="U443" s="395" t="s">
        <v>143</v>
      </c>
      <c r="V443" s="396"/>
    </row>
    <row r="444" spans="1:22" ht="15.75" customHeight="1" x14ac:dyDescent="0.25">
      <c r="A444" s="406"/>
      <c r="B444" s="406"/>
      <c r="C444" s="406"/>
      <c r="D444" s="406"/>
      <c r="E444" s="408" t="s">
        <v>144</v>
      </c>
      <c r="F444" s="409"/>
      <c r="G444" s="409"/>
      <c r="H444" s="409"/>
      <c r="I444" s="410"/>
      <c r="J444" s="406"/>
      <c r="K444" s="397"/>
      <c r="L444" s="398"/>
      <c r="M444" s="413"/>
      <c r="N444" s="414"/>
      <c r="O444" s="397"/>
      <c r="P444" s="398"/>
      <c r="Q444" s="397"/>
      <c r="R444" s="398"/>
      <c r="S444" s="397"/>
      <c r="T444" s="398"/>
      <c r="U444" s="397"/>
      <c r="V444" s="398"/>
    </row>
    <row r="445" spans="1:22" ht="67.5" customHeight="1" x14ac:dyDescent="0.25">
      <c r="A445" s="406"/>
      <c r="B445" s="406"/>
      <c r="C445" s="406"/>
      <c r="D445" s="406"/>
      <c r="E445" s="17" t="s">
        <v>145</v>
      </c>
      <c r="F445" s="17" t="s">
        <v>146</v>
      </c>
      <c r="G445" s="17" t="s">
        <v>147</v>
      </c>
      <c r="H445" s="18" t="s">
        <v>148</v>
      </c>
      <c r="I445" s="17" t="s">
        <v>149</v>
      </c>
      <c r="J445" s="406"/>
      <c r="K445" s="397"/>
      <c r="L445" s="398"/>
      <c r="M445" s="399" t="s">
        <v>150</v>
      </c>
      <c r="N445" s="400"/>
      <c r="O445" s="399" t="s">
        <v>151</v>
      </c>
      <c r="P445" s="401"/>
      <c r="Q445" s="397"/>
      <c r="R445" s="398"/>
      <c r="S445" s="397"/>
      <c r="T445" s="398"/>
      <c r="U445" s="397"/>
      <c r="V445" s="398"/>
    </row>
    <row r="446" spans="1:22" ht="15.75" customHeight="1" x14ac:dyDescent="0.25">
      <c r="A446" s="19">
        <v>199</v>
      </c>
      <c r="B446" s="293" t="str">
        <f>IF('proje ve personel bilgileri'!A212&lt;&gt;0,('proje ve personel bilgileri'!A212)," ")</f>
        <v xml:space="preserve"> </v>
      </c>
      <c r="C446" s="293" t="str">
        <f>IF('proje ve personel bilgileri'!A212&lt;&gt;0,('proje ve personel bilgileri'!B212)," ")</f>
        <v xml:space="preserve"> </v>
      </c>
      <c r="D446" s="20"/>
      <c r="E446" s="21"/>
      <c r="F446" s="21"/>
      <c r="G446" s="21"/>
      <c r="H446" s="21"/>
      <c r="I446" s="21"/>
      <c r="J446" s="22"/>
      <c r="K446" s="387" t="str">
        <f>IF(J446&lt;&gt;0,DAYS360(J446,'proje ve personel bilgileri'!$B$8)/30," ")</f>
        <v xml:space="preserve"> </v>
      </c>
      <c r="L446" s="387"/>
      <c r="M446" s="385" t="str">
        <f>IF('proje ve personel bilgileri'!A212&lt;&gt;0,('proje ve personel bilgileri'!$B$11)," ")</f>
        <v xml:space="preserve"> </v>
      </c>
      <c r="N446" s="385"/>
      <c r="O446" s="388">
        <f>IF('proje ve personel bilgileri'!$B$4=1512,(IF(E446&lt;&gt;0,2,IF(F446&lt;&gt;0,2,IF(G446&lt;&gt;0,IF(AND(J446&lt;&gt;0,K446&gt;=48),4,3),IF(H446&lt;&gt;0,IF(AND(J446&lt;&gt;0,K446&gt;=48),4,3),IF(I446&lt;&gt;0,7,0)))))),IF('proje ve personel bilgileri'!$B$4=1511,(IF(E446&lt;&gt;0,4,IF(F446&lt;&gt;0,5,IF(G446&lt;&gt;0,IF(AND(J446&lt;&gt;0,K446&gt;=48),12,8),IF(H446&lt;&gt;0,IF(AND(J446&lt;&gt;0,K446&gt;=48),12,8),IF(I446&lt;&gt;0,14,0)))))),(IF(E446&lt;&gt;0,3,IF(F446&lt;&gt;0,4,IF(G446&lt;&gt;0,IF(AND(J446&lt;&gt;0,K446&gt;=48),10,6),IF(H446&lt;&gt;0,IF(AND(J446&lt;&gt;0,K446&gt;=48),10,6),IF(I446&lt;&gt;0,12,0))))))))</f>
        <v>0</v>
      </c>
      <c r="P446" s="389"/>
      <c r="Q446" s="385" t="str">
        <f>IF('proje ve personel bilgileri'!A212&lt;&gt;0,(M446*O446)," ")</f>
        <v xml:space="preserve"> </v>
      </c>
      <c r="R446" s="385"/>
      <c r="S446" s="385" t="str">
        <f>IF('proje ve personel bilgileri'!A212&lt;&gt;0,G011B!S471," ")</f>
        <v xml:space="preserve"> </v>
      </c>
      <c r="T446" s="378"/>
      <c r="U446" s="385" t="str">
        <f>IF('proje ve personel bilgileri'!A212&lt;&gt;0,MIN(Q446,S446)," ")</f>
        <v xml:space="preserve"> </v>
      </c>
      <c r="V446" s="386"/>
    </row>
    <row r="447" spans="1:22" ht="15.75" customHeight="1" x14ac:dyDescent="0.25">
      <c r="A447" s="23">
        <v>200</v>
      </c>
      <c r="B447" s="293" t="str">
        <f>IF('proje ve personel bilgileri'!A213&lt;&gt;0,('proje ve personel bilgileri'!A213)," ")</f>
        <v xml:space="preserve"> </v>
      </c>
      <c r="C447" s="293" t="str">
        <f>IF('proje ve personel bilgileri'!A213&lt;&gt;0,('proje ve personel bilgileri'!B213)," ")</f>
        <v xml:space="preserve"> </v>
      </c>
      <c r="D447" s="24"/>
      <c r="E447" s="25"/>
      <c r="F447" s="25"/>
      <c r="G447" s="25"/>
      <c r="H447" s="25"/>
      <c r="I447" s="25"/>
      <c r="J447" s="26"/>
      <c r="K447" s="387" t="str">
        <f>IF(J447&lt;&gt;0,DAYS360(J447,'proje ve personel bilgileri'!$B$8)/30," ")</f>
        <v xml:space="preserve"> </v>
      </c>
      <c r="L447" s="387"/>
      <c r="M447" s="385" t="str">
        <f>IF('proje ve personel bilgileri'!A213&lt;&gt;0,('proje ve personel bilgileri'!$B$11)," ")</f>
        <v xml:space="preserve"> </v>
      </c>
      <c r="N447" s="385"/>
      <c r="O447" s="388">
        <f>IF('proje ve personel bilgileri'!$B$4=1512,(IF(E447&lt;&gt;0,2,IF(F447&lt;&gt;0,2,IF(G447&lt;&gt;0,IF(AND(J447&lt;&gt;0,K447&gt;=48),4,3),IF(H447&lt;&gt;0,IF(AND(J447&lt;&gt;0,K447&gt;=48),4,3),IF(I447&lt;&gt;0,7,0)))))),IF('proje ve personel bilgileri'!$B$4=1511,(IF(E447&lt;&gt;0,4,IF(F447&lt;&gt;0,5,IF(G447&lt;&gt;0,IF(AND(J447&lt;&gt;0,K447&gt;=48),12,8),IF(H447&lt;&gt;0,IF(AND(J447&lt;&gt;0,K447&gt;=48),12,8),IF(I447&lt;&gt;0,14,0)))))),(IF(E447&lt;&gt;0,3,IF(F447&lt;&gt;0,4,IF(G447&lt;&gt;0,IF(AND(J447&lt;&gt;0,K447&gt;=48),10,6),IF(H447&lt;&gt;0,IF(AND(J447&lt;&gt;0,K447&gt;=48),10,6),IF(I447&lt;&gt;0,12,0))))))))</f>
        <v>0</v>
      </c>
      <c r="P447" s="389"/>
      <c r="Q447" s="385" t="str">
        <f>IF('proje ve personel bilgileri'!A213&lt;&gt;0,(M447*O447)," ")</f>
        <v xml:space="preserve"> </v>
      </c>
      <c r="R447" s="385"/>
      <c r="S447" s="385" t="str">
        <f>IF('proje ve personel bilgileri'!A213&lt;&gt;0,G011B!S472," ")</f>
        <v xml:space="preserve"> </v>
      </c>
      <c r="T447" s="378"/>
      <c r="U447" s="385" t="str">
        <f>IF('proje ve personel bilgileri'!A213&lt;&gt;0,MIN(Q447,S447)," ")</f>
        <v xml:space="preserve"> </v>
      </c>
      <c r="V447" s="386"/>
    </row>
    <row r="448" spans="1:22" ht="15.75" customHeight="1" x14ac:dyDescent="0.25">
      <c r="A448" s="19">
        <v>201</v>
      </c>
      <c r="B448" s="293" t="str">
        <f>IF('proje ve personel bilgileri'!A214&lt;&gt;0,('proje ve personel bilgileri'!A214)," ")</f>
        <v xml:space="preserve"> </v>
      </c>
      <c r="C448" s="293" t="str">
        <f>IF('proje ve personel bilgileri'!A214&lt;&gt;0,('proje ve personel bilgileri'!B214)," ")</f>
        <v xml:space="preserve"> </v>
      </c>
      <c r="D448" s="24"/>
      <c r="E448" s="25"/>
      <c r="F448" s="25"/>
      <c r="G448" s="25"/>
      <c r="H448" s="25"/>
      <c r="I448" s="25"/>
      <c r="J448" s="26"/>
      <c r="K448" s="387" t="str">
        <f>IF(J448&lt;&gt;0,DAYS360(J448,'proje ve personel bilgileri'!$B$8)/30," ")</f>
        <v xml:space="preserve"> </v>
      </c>
      <c r="L448" s="387"/>
      <c r="M448" s="385" t="str">
        <f>IF('proje ve personel bilgileri'!A214&lt;&gt;0,('proje ve personel bilgileri'!$B$11)," ")</f>
        <v xml:space="preserve"> </v>
      </c>
      <c r="N448" s="385"/>
      <c r="O448" s="388">
        <f>IF('proje ve personel bilgileri'!$B$4=1512,(IF(E448&lt;&gt;0,2,IF(F448&lt;&gt;0,2,IF(G448&lt;&gt;0,IF(AND(J448&lt;&gt;0,K448&gt;=48),4,3),IF(H448&lt;&gt;0,IF(AND(J448&lt;&gt;0,K448&gt;=48),4,3),IF(I448&lt;&gt;0,7,0)))))),IF('proje ve personel bilgileri'!$B$4=1511,(IF(E448&lt;&gt;0,4,IF(F448&lt;&gt;0,5,IF(G448&lt;&gt;0,IF(AND(J448&lt;&gt;0,K448&gt;=48),12,8),IF(H448&lt;&gt;0,IF(AND(J448&lt;&gt;0,K448&gt;=48),12,8),IF(I448&lt;&gt;0,14,0)))))),(IF(E448&lt;&gt;0,3,IF(F448&lt;&gt;0,4,IF(G448&lt;&gt;0,IF(AND(J448&lt;&gt;0,K448&gt;=48),10,6),IF(H448&lt;&gt;0,IF(AND(J448&lt;&gt;0,K448&gt;=48),10,6),IF(I448&lt;&gt;0,12,0))))))))</f>
        <v>0</v>
      </c>
      <c r="P448" s="389"/>
      <c r="Q448" s="385" t="str">
        <f>IF('proje ve personel bilgileri'!A214&lt;&gt;0,(M448*O448)," ")</f>
        <v xml:space="preserve"> </v>
      </c>
      <c r="R448" s="385"/>
      <c r="S448" s="385" t="str">
        <f>IF('proje ve personel bilgileri'!A214&lt;&gt;0,G011B!S473," ")</f>
        <v xml:space="preserve"> </v>
      </c>
      <c r="T448" s="378"/>
      <c r="U448" s="385" t="str">
        <f>IF('proje ve personel bilgileri'!A214&lt;&gt;0,MIN(Q448,S448)," ")</f>
        <v xml:space="preserve"> </v>
      </c>
      <c r="V448" s="386"/>
    </row>
    <row r="449" spans="1:22" ht="15.75" customHeight="1" x14ac:dyDescent="0.25">
      <c r="A449" s="23">
        <v>202</v>
      </c>
      <c r="B449" s="293" t="str">
        <f>IF('proje ve personel bilgileri'!A215&lt;&gt;0,('proje ve personel bilgileri'!A215)," ")</f>
        <v xml:space="preserve"> </v>
      </c>
      <c r="C449" s="293" t="str">
        <f>IF('proje ve personel bilgileri'!A215&lt;&gt;0,('proje ve personel bilgileri'!B215)," ")</f>
        <v xml:space="preserve"> </v>
      </c>
      <c r="D449" s="24"/>
      <c r="E449" s="25"/>
      <c r="F449" s="25"/>
      <c r="G449" s="25"/>
      <c r="H449" s="25"/>
      <c r="I449" s="25"/>
      <c r="J449" s="26"/>
      <c r="K449" s="387" t="str">
        <f>IF(J449&lt;&gt;0,DAYS360(J449,'proje ve personel bilgileri'!$B$8)/30," ")</f>
        <v xml:space="preserve"> </v>
      </c>
      <c r="L449" s="387"/>
      <c r="M449" s="385" t="str">
        <f>IF('proje ve personel bilgileri'!A215&lt;&gt;0,('proje ve personel bilgileri'!$B$11)," ")</f>
        <v xml:space="preserve"> </v>
      </c>
      <c r="N449" s="385"/>
      <c r="O449" s="388">
        <f>IF('proje ve personel bilgileri'!$B$4=1512,(IF(E449&lt;&gt;0,2,IF(F449&lt;&gt;0,2,IF(G449&lt;&gt;0,IF(AND(J449&lt;&gt;0,K449&gt;=48),4,3),IF(H449&lt;&gt;0,IF(AND(J449&lt;&gt;0,K449&gt;=48),4,3),IF(I449&lt;&gt;0,7,0)))))),IF('proje ve personel bilgileri'!$B$4=1511,(IF(E449&lt;&gt;0,4,IF(F449&lt;&gt;0,5,IF(G449&lt;&gt;0,IF(AND(J449&lt;&gt;0,K449&gt;=48),12,8),IF(H449&lt;&gt;0,IF(AND(J449&lt;&gt;0,K449&gt;=48),12,8),IF(I449&lt;&gt;0,14,0)))))),(IF(E449&lt;&gt;0,3,IF(F449&lt;&gt;0,4,IF(G449&lt;&gt;0,IF(AND(J449&lt;&gt;0,K449&gt;=48),10,6),IF(H449&lt;&gt;0,IF(AND(J449&lt;&gt;0,K449&gt;=48),10,6),IF(I449&lt;&gt;0,12,0))))))))</f>
        <v>0</v>
      </c>
      <c r="P449" s="389"/>
      <c r="Q449" s="385" t="str">
        <f>IF('proje ve personel bilgileri'!A215&lt;&gt;0,(M449*O449)," ")</f>
        <v xml:space="preserve"> </v>
      </c>
      <c r="R449" s="385"/>
      <c r="S449" s="385" t="str">
        <f>IF('proje ve personel bilgileri'!A215&lt;&gt;0,G011B!S474," ")</f>
        <v xml:space="preserve"> </v>
      </c>
      <c r="T449" s="378"/>
      <c r="U449" s="385" t="str">
        <f>IF('proje ve personel bilgileri'!A215&lt;&gt;0,MIN(Q449,S449)," ")</f>
        <v xml:space="preserve"> </v>
      </c>
      <c r="V449" s="386"/>
    </row>
    <row r="450" spans="1:22" ht="15.75" customHeight="1" x14ac:dyDescent="0.25">
      <c r="A450" s="19">
        <v>203</v>
      </c>
      <c r="B450" s="293" t="str">
        <f>IF('proje ve personel bilgileri'!A216&lt;&gt;0,('proje ve personel bilgileri'!A216)," ")</f>
        <v xml:space="preserve"> </v>
      </c>
      <c r="C450" s="293" t="str">
        <f>IF('proje ve personel bilgileri'!A216&lt;&gt;0,('proje ve personel bilgileri'!B216)," ")</f>
        <v xml:space="preserve"> </v>
      </c>
      <c r="D450" s="24"/>
      <c r="E450" s="25"/>
      <c r="F450" s="25"/>
      <c r="G450" s="25"/>
      <c r="H450" s="25"/>
      <c r="I450" s="25"/>
      <c r="J450" s="26"/>
      <c r="K450" s="387" t="str">
        <f>IF(J450&lt;&gt;0,DAYS360(J450,'proje ve personel bilgileri'!$B$8)/30," ")</f>
        <v xml:space="preserve"> </v>
      </c>
      <c r="L450" s="387"/>
      <c r="M450" s="385" t="str">
        <f>IF('proje ve personel bilgileri'!A216&lt;&gt;0,('proje ve personel bilgileri'!$B$11)," ")</f>
        <v xml:space="preserve"> </v>
      </c>
      <c r="N450" s="385"/>
      <c r="O450" s="388">
        <f>IF('proje ve personel bilgileri'!$B$4=1512,(IF(E450&lt;&gt;0,2,IF(F450&lt;&gt;0,2,IF(G450&lt;&gt;0,IF(AND(J450&lt;&gt;0,K450&gt;=48),4,3),IF(H450&lt;&gt;0,IF(AND(J450&lt;&gt;0,K450&gt;=48),4,3),IF(I450&lt;&gt;0,7,0)))))),IF('proje ve personel bilgileri'!$B$4=1511,(IF(E450&lt;&gt;0,4,IF(F450&lt;&gt;0,5,IF(G450&lt;&gt;0,IF(AND(J450&lt;&gt;0,K450&gt;=48),12,8),IF(H450&lt;&gt;0,IF(AND(J450&lt;&gt;0,K450&gt;=48),12,8),IF(I450&lt;&gt;0,14,0)))))),(IF(E450&lt;&gt;0,3,IF(F450&lt;&gt;0,4,IF(G450&lt;&gt;0,IF(AND(J450&lt;&gt;0,K450&gt;=48),10,6),IF(H450&lt;&gt;0,IF(AND(J450&lt;&gt;0,K450&gt;=48),10,6),IF(I450&lt;&gt;0,12,0))))))))</f>
        <v>0</v>
      </c>
      <c r="P450" s="389"/>
      <c r="Q450" s="385" t="str">
        <f>IF('proje ve personel bilgileri'!A216&lt;&gt;0,(M450*O450)," ")</f>
        <v xml:space="preserve"> </v>
      </c>
      <c r="R450" s="385"/>
      <c r="S450" s="385" t="str">
        <f>IF('proje ve personel bilgileri'!A216&lt;&gt;0,G011B!S475," ")</f>
        <v xml:space="preserve"> </v>
      </c>
      <c r="T450" s="378"/>
      <c r="U450" s="385" t="str">
        <f>IF('proje ve personel bilgileri'!A216&lt;&gt;0,MIN(Q450,S450)," ")</f>
        <v xml:space="preserve"> </v>
      </c>
      <c r="V450" s="386"/>
    </row>
    <row r="451" spans="1:22" ht="15.75" customHeight="1" x14ac:dyDescent="0.25">
      <c r="A451" s="23">
        <v>204</v>
      </c>
      <c r="B451" s="293" t="str">
        <f>IF('proje ve personel bilgileri'!A217&lt;&gt;0,('proje ve personel bilgileri'!A217)," ")</f>
        <v xml:space="preserve"> </v>
      </c>
      <c r="C451" s="293" t="str">
        <f>IF('proje ve personel bilgileri'!A217&lt;&gt;0,('proje ve personel bilgileri'!B217)," ")</f>
        <v xml:space="preserve"> </v>
      </c>
      <c r="D451" s="24"/>
      <c r="E451" s="25"/>
      <c r="F451" s="25"/>
      <c r="G451" s="25"/>
      <c r="H451" s="25"/>
      <c r="I451" s="25"/>
      <c r="J451" s="26"/>
      <c r="K451" s="387" t="str">
        <f>IF(J451&lt;&gt;0,DAYS360(J451,'proje ve personel bilgileri'!$B$8)/30," ")</f>
        <v xml:space="preserve"> </v>
      </c>
      <c r="L451" s="387"/>
      <c r="M451" s="385" t="str">
        <f>IF('proje ve personel bilgileri'!A217&lt;&gt;0,('proje ve personel bilgileri'!$B$11)," ")</f>
        <v xml:space="preserve"> </v>
      </c>
      <c r="N451" s="385"/>
      <c r="O451" s="388">
        <f>IF('proje ve personel bilgileri'!$B$4=1512,(IF(E451&lt;&gt;0,2,IF(F451&lt;&gt;0,2,IF(G451&lt;&gt;0,IF(AND(J451&lt;&gt;0,K451&gt;=48),4,3),IF(H451&lt;&gt;0,IF(AND(J451&lt;&gt;0,K451&gt;=48),4,3),IF(I451&lt;&gt;0,7,0)))))),IF('proje ve personel bilgileri'!$B$4=1511,(IF(E451&lt;&gt;0,4,IF(F451&lt;&gt;0,5,IF(G451&lt;&gt;0,IF(AND(J451&lt;&gt;0,K451&gt;=48),12,8),IF(H451&lt;&gt;0,IF(AND(J451&lt;&gt;0,K451&gt;=48),12,8),IF(I451&lt;&gt;0,14,0)))))),(IF(E451&lt;&gt;0,3,IF(F451&lt;&gt;0,4,IF(G451&lt;&gt;0,IF(AND(J451&lt;&gt;0,K451&gt;=48),10,6),IF(H451&lt;&gt;0,IF(AND(J451&lt;&gt;0,K451&gt;=48),10,6),IF(I451&lt;&gt;0,12,0))))))))</f>
        <v>0</v>
      </c>
      <c r="P451" s="389"/>
      <c r="Q451" s="385" t="str">
        <f>IF('proje ve personel bilgileri'!A217&lt;&gt;0,(M451*O451)," ")</f>
        <v xml:space="preserve"> </v>
      </c>
      <c r="R451" s="385"/>
      <c r="S451" s="385" t="str">
        <f>IF('proje ve personel bilgileri'!A217&lt;&gt;0,G011B!S476," ")</f>
        <v xml:space="preserve"> </v>
      </c>
      <c r="T451" s="378"/>
      <c r="U451" s="385" t="str">
        <f>IF('proje ve personel bilgileri'!A217&lt;&gt;0,MIN(Q451,S451)," ")</f>
        <v xml:space="preserve"> </v>
      </c>
      <c r="V451" s="386"/>
    </row>
    <row r="452" spans="1:22" ht="15.75" customHeight="1" x14ac:dyDescent="0.25">
      <c r="A452" s="19">
        <v>205</v>
      </c>
      <c r="B452" s="293" t="str">
        <f>IF('proje ve personel bilgileri'!A218&lt;&gt;0,('proje ve personel bilgileri'!A218)," ")</f>
        <v xml:space="preserve"> </v>
      </c>
      <c r="C452" s="293" t="str">
        <f>IF('proje ve personel bilgileri'!A218&lt;&gt;0,('proje ve personel bilgileri'!B218)," ")</f>
        <v xml:space="preserve"> </v>
      </c>
      <c r="D452" s="24"/>
      <c r="E452" s="25"/>
      <c r="F452" s="25"/>
      <c r="G452" s="25"/>
      <c r="H452" s="25"/>
      <c r="I452" s="25"/>
      <c r="J452" s="26"/>
      <c r="K452" s="387" t="str">
        <f>IF(J452&lt;&gt;0,DAYS360(J452,'proje ve personel bilgileri'!$B$8)/30," ")</f>
        <v xml:space="preserve"> </v>
      </c>
      <c r="L452" s="387"/>
      <c r="M452" s="385" t="str">
        <f>IF('proje ve personel bilgileri'!A218&lt;&gt;0,('proje ve personel bilgileri'!$B$11)," ")</f>
        <v xml:space="preserve"> </v>
      </c>
      <c r="N452" s="385"/>
      <c r="O452" s="388">
        <f>IF('proje ve personel bilgileri'!$B$4=1512,(IF(E452&lt;&gt;0,2,IF(F452&lt;&gt;0,2,IF(G452&lt;&gt;0,IF(AND(J452&lt;&gt;0,K452&gt;=48),4,3),IF(H452&lt;&gt;0,IF(AND(J452&lt;&gt;0,K452&gt;=48),4,3),IF(I452&lt;&gt;0,7,0)))))),IF('proje ve personel bilgileri'!$B$4=1511,(IF(E452&lt;&gt;0,4,IF(F452&lt;&gt;0,5,IF(G452&lt;&gt;0,IF(AND(J452&lt;&gt;0,K452&gt;=48),12,8),IF(H452&lt;&gt;0,IF(AND(J452&lt;&gt;0,K452&gt;=48),12,8),IF(I452&lt;&gt;0,14,0)))))),(IF(E452&lt;&gt;0,3,IF(F452&lt;&gt;0,4,IF(G452&lt;&gt;0,IF(AND(J452&lt;&gt;0,K452&gt;=48),10,6),IF(H452&lt;&gt;0,IF(AND(J452&lt;&gt;0,K452&gt;=48),10,6),IF(I452&lt;&gt;0,12,0))))))))</f>
        <v>0</v>
      </c>
      <c r="P452" s="389"/>
      <c r="Q452" s="385" t="str">
        <f>IF('proje ve personel bilgileri'!A218&lt;&gt;0,(M452*O452)," ")</f>
        <v xml:space="preserve"> </v>
      </c>
      <c r="R452" s="385"/>
      <c r="S452" s="385" t="str">
        <f>IF('proje ve personel bilgileri'!A218&lt;&gt;0,G011B!S477," ")</f>
        <v xml:space="preserve"> </v>
      </c>
      <c r="T452" s="378"/>
      <c r="U452" s="385" t="str">
        <f>IF('proje ve personel bilgileri'!A218&lt;&gt;0,MIN(Q452,S452)," ")</f>
        <v xml:space="preserve"> </v>
      </c>
      <c r="V452" s="386"/>
    </row>
    <row r="453" spans="1:22" ht="15.75" customHeight="1" x14ac:dyDescent="0.25">
      <c r="A453" s="23">
        <v>206</v>
      </c>
      <c r="B453" s="293" t="str">
        <f>IF('proje ve personel bilgileri'!A219&lt;&gt;0,('proje ve personel bilgileri'!A219)," ")</f>
        <v xml:space="preserve"> </v>
      </c>
      <c r="C453" s="293" t="str">
        <f>IF('proje ve personel bilgileri'!A219&lt;&gt;0,('proje ve personel bilgileri'!B219)," ")</f>
        <v xml:space="preserve"> </v>
      </c>
      <c r="D453" s="24"/>
      <c r="E453" s="25"/>
      <c r="F453" s="25"/>
      <c r="G453" s="25"/>
      <c r="H453" s="25"/>
      <c r="I453" s="25"/>
      <c r="J453" s="26"/>
      <c r="K453" s="387" t="str">
        <f>IF(J453&lt;&gt;0,DAYS360(J453,'proje ve personel bilgileri'!$B$8)/30," ")</f>
        <v xml:space="preserve"> </v>
      </c>
      <c r="L453" s="387"/>
      <c r="M453" s="385" t="str">
        <f>IF('proje ve personel bilgileri'!A219&lt;&gt;0,('proje ve personel bilgileri'!$B$11)," ")</f>
        <v xml:space="preserve"> </v>
      </c>
      <c r="N453" s="385"/>
      <c r="O453" s="388">
        <f>IF('proje ve personel bilgileri'!$B$4=1512,(IF(E453&lt;&gt;0,2,IF(F453&lt;&gt;0,2,IF(G453&lt;&gt;0,IF(AND(J453&lt;&gt;0,K453&gt;=48),4,3),IF(H453&lt;&gt;0,IF(AND(J453&lt;&gt;0,K453&gt;=48),4,3),IF(I453&lt;&gt;0,7,0)))))),IF('proje ve personel bilgileri'!$B$4=1511,(IF(E453&lt;&gt;0,4,IF(F453&lt;&gt;0,5,IF(G453&lt;&gt;0,IF(AND(J453&lt;&gt;0,K453&gt;=48),12,8),IF(H453&lt;&gt;0,IF(AND(J453&lt;&gt;0,K453&gt;=48),12,8),IF(I453&lt;&gt;0,14,0)))))),(IF(E453&lt;&gt;0,3,IF(F453&lt;&gt;0,4,IF(G453&lt;&gt;0,IF(AND(J453&lt;&gt;0,K453&gt;=48),10,6),IF(H453&lt;&gt;0,IF(AND(J453&lt;&gt;0,K453&gt;=48),10,6),IF(I453&lt;&gt;0,12,0))))))))</f>
        <v>0</v>
      </c>
      <c r="P453" s="389"/>
      <c r="Q453" s="385" t="str">
        <f>IF('proje ve personel bilgileri'!A219&lt;&gt;0,(M453*O453)," ")</f>
        <v xml:space="preserve"> </v>
      </c>
      <c r="R453" s="385"/>
      <c r="S453" s="385" t="str">
        <f>IF('proje ve personel bilgileri'!A219&lt;&gt;0,G011B!S478," ")</f>
        <v xml:space="preserve"> </v>
      </c>
      <c r="T453" s="378"/>
      <c r="U453" s="385" t="str">
        <f>IF('proje ve personel bilgileri'!A219&lt;&gt;0,MIN(Q453,S453)," ")</f>
        <v xml:space="preserve"> </v>
      </c>
      <c r="V453" s="386"/>
    </row>
    <row r="454" spans="1:22" ht="15.75" customHeight="1" x14ac:dyDescent="0.25">
      <c r="A454" s="19">
        <v>207</v>
      </c>
      <c r="B454" s="293" t="str">
        <f>IF('proje ve personel bilgileri'!A220&lt;&gt;0,('proje ve personel bilgileri'!A220)," ")</f>
        <v xml:space="preserve"> </v>
      </c>
      <c r="C454" s="293" t="str">
        <f>IF('proje ve personel bilgileri'!A220&lt;&gt;0,('proje ve personel bilgileri'!B220)," ")</f>
        <v xml:space="preserve"> </v>
      </c>
      <c r="D454" s="24"/>
      <c r="E454" s="25"/>
      <c r="F454" s="25"/>
      <c r="G454" s="25"/>
      <c r="H454" s="25"/>
      <c r="I454" s="25"/>
      <c r="J454" s="26"/>
      <c r="K454" s="387" t="str">
        <f>IF(J454&lt;&gt;0,DAYS360(J454,'proje ve personel bilgileri'!$B$8)/30," ")</f>
        <v xml:space="preserve"> </v>
      </c>
      <c r="L454" s="387"/>
      <c r="M454" s="385" t="str">
        <f>IF('proje ve personel bilgileri'!A220&lt;&gt;0,('proje ve personel bilgileri'!$B$11)," ")</f>
        <v xml:space="preserve"> </v>
      </c>
      <c r="N454" s="385"/>
      <c r="O454" s="388">
        <f>IF('proje ve personel bilgileri'!$B$4=1512,(IF(E454&lt;&gt;0,2,IF(F454&lt;&gt;0,2,IF(G454&lt;&gt;0,IF(AND(J454&lt;&gt;0,K454&gt;=48),4,3),IF(H454&lt;&gt;0,IF(AND(J454&lt;&gt;0,K454&gt;=48),4,3),IF(I454&lt;&gt;0,7,0)))))),IF('proje ve personel bilgileri'!$B$4=1511,(IF(E454&lt;&gt;0,4,IF(F454&lt;&gt;0,5,IF(G454&lt;&gt;0,IF(AND(J454&lt;&gt;0,K454&gt;=48),12,8),IF(H454&lt;&gt;0,IF(AND(J454&lt;&gt;0,K454&gt;=48),12,8),IF(I454&lt;&gt;0,14,0)))))),(IF(E454&lt;&gt;0,3,IF(F454&lt;&gt;0,4,IF(G454&lt;&gt;0,IF(AND(J454&lt;&gt;0,K454&gt;=48),10,6),IF(H454&lt;&gt;0,IF(AND(J454&lt;&gt;0,K454&gt;=48),10,6),IF(I454&lt;&gt;0,12,0))))))))</f>
        <v>0</v>
      </c>
      <c r="P454" s="389"/>
      <c r="Q454" s="385" t="str">
        <f>IF('proje ve personel bilgileri'!A220&lt;&gt;0,(M454*O454)," ")</f>
        <v xml:space="preserve"> </v>
      </c>
      <c r="R454" s="385"/>
      <c r="S454" s="385" t="str">
        <f>IF('proje ve personel bilgileri'!A220&lt;&gt;0,G011B!S479," ")</f>
        <v xml:space="preserve"> </v>
      </c>
      <c r="T454" s="378"/>
      <c r="U454" s="385" t="str">
        <f>IF('proje ve personel bilgileri'!A220&lt;&gt;0,MIN(Q454,S454)," ")</f>
        <v xml:space="preserve"> </v>
      </c>
      <c r="V454" s="386"/>
    </row>
    <row r="455" spans="1:22" ht="15.75" customHeight="1" x14ac:dyDescent="0.25">
      <c r="A455" s="23">
        <v>208</v>
      </c>
      <c r="B455" s="293" t="str">
        <f>IF('proje ve personel bilgileri'!A221&lt;&gt;0,('proje ve personel bilgileri'!A221)," ")</f>
        <v xml:space="preserve"> </v>
      </c>
      <c r="C455" s="293" t="str">
        <f>IF('proje ve personel bilgileri'!A221&lt;&gt;0,('proje ve personel bilgileri'!B221)," ")</f>
        <v xml:space="preserve"> </v>
      </c>
      <c r="D455" s="24"/>
      <c r="E455" s="25"/>
      <c r="F455" s="25"/>
      <c r="G455" s="25"/>
      <c r="H455" s="25"/>
      <c r="I455" s="25"/>
      <c r="J455" s="26"/>
      <c r="K455" s="387" t="str">
        <f>IF(J455&lt;&gt;0,DAYS360(J455,'proje ve personel bilgileri'!$B$8)/30," ")</f>
        <v xml:space="preserve"> </v>
      </c>
      <c r="L455" s="387"/>
      <c r="M455" s="385" t="str">
        <f>IF('proje ve personel bilgileri'!A221&lt;&gt;0,('proje ve personel bilgileri'!$B$11)," ")</f>
        <v xml:space="preserve"> </v>
      </c>
      <c r="N455" s="385"/>
      <c r="O455" s="388">
        <f>IF('proje ve personel bilgileri'!$B$4=1512,(IF(E455&lt;&gt;0,2,IF(F455&lt;&gt;0,2,IF(G455&lt;&gt;0,IF(AND(J455&lt;&gt;0,K455&gt;=48),4,3),IF(H455&lt;&gt;0,IF(AND(J455&lt;&gt;0,K455&gt;=48),4,3),IF(I455&lt;&gt;0,7,0)))))),IF('proje ve personel bilgileri'!$B$4=1511,(IF(E455&lt;&gt;0,4,IF(F455&lt;&gt;0,5,IF(G455&lt;&gt;0,IF(AND(J455&lt;&gt;0,K455&gt;=48),12,8),IF(H455&lt;&gt;0,IF(AND(J455&lt;&gt;0,K455&gt;=48),12,8),IF(I455&lt;&gt;0,14,0)))))),(IF(E455&lt;&gt;0,3,IF(F455&lt;&gt;0,4,IF(G455&lt;&gt;0,IF(AND(J455&lt;&gt;0,K455&gt;=48),10,6),IF(H455&lt;&gt;0,IF(AND(J455&lt;&gt;0,K455&gt;=48),10,6),IF(I455&lt;&gt;0,12,0))))))))</f>
        <v>0</v>
      </c>
      <c r="P455" s="389"/>
      <c r="Q455" s="385" t="str">
        <f>IF('proje ve personel bilgileri'!A221&lt;&gt;0,(M455*O455)," ")</f>
        <v xml:space="preserve"> </v>
      </c>
      <c r="R455" s="385"/>
      <c r="S455" s="385" t="str">
        <f>IF('proje ve personel bilgileri'!A221&lt;&gt;0,G011B!S480," ")</f>
        <v xml:space="preserve"> </v>
      </c>
      <c r="T455" s="378"/>
      <c r="U455" s="385" t="str">
        <f>IF('proje ve personel bilgileri'!A221&lt;&gt;0,MIN(Q455,S455)," ")</f>
        <v xml:space="preserve"> </v>
      </c>
      <c r="V455" s="386"/>
    </row>
    <row r="456" spans="1:22" ht="15.75" customHeight="1" x14ac:dyDescent="0.25">
      <c r="A456" s="19">
        <v>209</v>
      </c>
      <c r="B456" s="293" t="str">
        <f>IF('proje ve personel bilgileri'!A222&lt;&gt;0,('proje ve personel bilgileri'!A222)," ")</f>
        <v xml:space="preserve"> </v>
      </c>
      <c r="C456" s="293" t="str">
        <f>IF('proje ve personel bilgileri'!A222&lt;&gt;0,('proje ve personel bilgileri'!B222)," ")</f>
        <v xml:space="preserve"> </v>
      </c>
      <c r="D456" s="24"/>
      <c r="E456" s="25"/>
      <c r="F456" s="25"/>
      <c r="G456" s="25"/>
      <c r="H456" s="25"/>
      <c r="I456" s="25"/>
      <c r="J456" s="26"/>
      <c r="K456" s="387" t="str">
        <f>IF(J456&lt;&gt;0,DAYS360(J456,'proje ve personel bilgileri'!$B$8)/30," ")</f>
        <v xml:space="preserve"> </v>
      </c>
      <c r="L456" s="387"/>
      <c r="M456" s="385" t="str">
        <f>IF('proje ve personel bilgileri'!A222&lt;&gt;0,('proje ve personel bilgileri'!$B$11)," ")</f>
        <v xml:space="preserve"> </v>
      </c>
      <c r="N456" s="385"/>
      <c r="O456" s="388">
        <f>IF('proje ve personel bilgileri'!$B$4=1512,(IF(E456&lt;&gt;0,2,IF(F456&lt;&gt;0,2,IF(G456&lt;&gt;0,IF(AND(J456&lt;&gt;0,K456&gt;=48),4,3),IF(H456&lt;&gt;0,IF(AND(J456&lt;&gt;0,K456&gt;=48),4,3),IF(I456&lt;&gt;0,7,0)))))),IF('proje ve personel bilgileri'!$B$4=1511,(IF(E456&lt;&gt;0,4,IF(F456&lt;&gt;0,5,IF(G456&lt;&gt;0,IF(AND(J456&lt;&gt;0,K456&gt;=48),12,8),IF(H456&lt;&gt;0,IF(AND(J456&lt;&gt;0,K456&gt;=48),12,8),IF(I456&lt;&gt;0,14,0)))))),(IF(E456&lt;&gt;0,3,IF(F456&lt;&gt;0,4,IF(G456&lt;&gt;0,IF(AND(J456&lt;&gt;0,K456&gt;=48),10,6),IF(H456&lt;&gt;0,IF(AND(J456&lt;&gt;0,K456&gt;=48),10,6),IF(I456&lt;&gt;0,12,0))))))))</f>
        <v>0</v>
      </c>
      <c r="P456" s="389"/>
      <c r="Q456" s="385" t="str">
        <f>IF('proje ve personel bilgileri'!A222&lt;&gt;0,(M456*O456)," ")</f>
        <v xml:space="preserve"> </v>
      </c>
      <c r="R456" s="385"/>
      <c r="S456" s="385" t="str">
        <f>IF('proje ve personel bilgileri'!A222&lt;&gt;0,G011B!S481," ")</f>
        <v xml:space="preserve"> </v>
      </c>
      <c r="T456" s="378"/>
      <c r="U456" s="385" t="str">
        <f>IF('proje ve personel bilgileri'!A222&lt;&gt;0,MIN(Q456,S456)," ")</f>
        <v xml:space="preserve"> </v>
      </c>
      <c r="V456" s="386"/>
    </row>
    <row r="457" spans="1:22" ht="15.75" customHeight="1" x14ac:dyDescent="0.25">
      <c r="A457" s="23">
        <v>210</v>
      </c>
      <c r="B457" s="293" t="str">
        <f>IF('proje ve personel bilgileri'!A223&lt;&gt;0,('proje ve personel bilgileri'!A223)," ")</f>
        <v xml:space="preserve"> </v>
      </c>
      <c r="C457" s="293" t="str">
        <f>IF('proje ve personel bilgileri'!A223&lt;&gt;0,('proje ve personel bilgileri'!B223)," ")</f>
        <v xml:space="preserve"> </v>
      </c>
      <c r="D457" s="24"/>
      <c r="E457" s="25"/>
      <c r="F457" s="25"/>
      <c r="G457" s="25"/>
      <c r="H457" s="25"/>
      <c r="I457" s="25"/>
      <c r="J457" s="26"/>
      <c r="K457" s="387" t="str">
        <f>IF(J457&lt;&gt;0,DAYS360(J457,'proje ve personel bilgileri'!$B$8)/30," ")</f>
        <v xml:space="preserve"> </v>
      </c>
      <c r="L457" s="387"/>
      <c r="M457" s="385" t="str">
        <f>IF('proje ve personel bilgileri'!A223&lt;&gt;0,('proje ve personel bilgileri'!$B$11)," ")</f>
        <v xml:space="preserve"> </v>
      </c>
      <c r="N457" s="385"/>
      <c r="O457" s="388">
        <f>IF('proje ve personel bilgileri'!$B$4=1512,(IF(E457&lt;&gt;0,2,IF(F457&lt;&gt;0,2,IF(G457&lt;&gt;0,IF(AND(J457&lt;&gt;0,K457&gt;=48),4,3),IF(H457&lt;&gt;0,IF(AND(J457&lt;&gt;0,K457&gt;=48),4,3),IF(I457&lt;&gt;0,7,0)))))),IF('proje ve personel bilgileri'!$B$4=1511,(IF(E457&lt;&gt;0,4,IF(F457&lt;&gt;0,5,IF(G457&lt;&gt;0,IF(AND(J457&lt;&gt;0,K457&gt;=48),12,8),IF(H457&lt;&gt;0,IF(AND(J457&lt;&gt;0,K457&gt;=48),12,8),IF(I457&lt;&gt;0,14,0)))))),(IF(E457&lt;&gt;0,3,IF(F457&lt;&gt;0,4,IF(G457&lt;&gt;0,IF(AND(J457&lt;&gt;0,K457&gt;=48),10,6),IF(H457&lt;&gt;0,IF(AND(J457&lt;&gt;0,K457&gt;=48),10,6),IF(I457&lt;&gt;0,12,0))))))))</f>
        <v>0</v>
      </c>
      <c r="P457" s="389"/>
      <c r="Q457" s="385" t="str">
        <f>IF('proje ve personel bilgileri'!A223&lt;&gt;0,(M457*O457)," ")</f>
        <v xml:space="preserve"> </v>
      </c>
      <c r="R457" s="385"/>
      <c r="S457" s="385" t="str">
        <f>IF('proje ve personel bilgileri'!A223&lt;&gt;0,G011B!S482," ")</f>
        <v xml:space="preserve"> </v>
      </c>
      <c r="T457" s="378"/>
      <c r="U457" s="385" t="str">
        <f>IF('proje ve personel bilgileri'!A223&lt;&gt;0,MIN(Q457,S457)," ")</f>
        <v xml:space="preserve"> </v>
      </c>
      <c r="V457" s="386"/>
    </row>
    <row r="458" spans="1:22" ht="15.75" customHeight="1" x14ac:dyDescent="0.25">
      <c r="A458" s="19">
        <v>211</v>
      </c>
      <c r="B458" s="293" t="str">
        <f>IF('proje ve personel bilgileri'!A224&lt;&gt;0,('proje ve personel bilgileri'!A224)," ")</f>
        <v xml:space="preserve"> </v>
      </c>
      <c r="C458" s="293" t="str">
        <f>IF('proje ve personel bilgileri'!A224&lt;&gt;0,('proje ve personel bilgileri'!B224)," ")</f>
        <v xml:space="preserve"> </v>
      </c>
      <c r="D458" s="24"/>
      <c r="E458" s="25"/>
      <c r="F458" s="25"/>
      <c r="G458" s="25"/>
      <c r="H458" s="25"/>
      <c r="I458" s="25"/>
      <c r="J458" s="26"/>
      <c r="K458" s="387" t="str">
        <f>IF(J458&lt;&gt;0,DAYS360(J458,'proje ve personel bilgileri'!$B$8)/30," ")</f>
        <v xml:space="preserve"> </v>
      </c>
      <c r="L458" s="387"/>
      <c r="M458" s="385" t="str">
        <f>IF('proje ve personel bilgileri'!A224&lt;&gt;0,('proje ve personel bilgileri'!$B$11)," ")</f>
        <v xml:space="preserve"> </v>
      </c>
      <c r="N458" s="385"/>
      <c r="O458" s="388">
        <f>IF('proje ve personel bilgileri'!$B$4=1512,(IF(E458&lt;&gt;0,2,IF(F458&lt;&gt;0,2,IF(G458&lt;&gt;0,IF(AND(J458&lt;&gt;0,K458&gt;=48),4,3),IF(H458&lt;&gt;0,IF(AND(J458&lt;&gt;0,K458&gt;=48),4,3),IF(I458&lt;&gt;0,7,0)))))),IF('proje ve personel bilgileri'!$B$4=1511,(IF(E458&lt;&gt;0,4,IF(F458&lt;&gt;0,5,IF(G458&lt;&gt;0,IF(AND(J458&lt;&gt;0,K458&gt;=48),12,8),IF(H458&lt;&gt;0,IF(AND(J458&lt;&gt;0,K458&gt;=48),12,8),IF(I458&lt;&gt;0,14,0)))))),(IF(E458&lt;&gt;0,3,IF(F458&lt;&gt;0,4,IF(G458&lt;&gt;0,IF(AND(J458&lt;&gt;0,K458&gt;=48),10,6),IF(H458&lt;&gt;0,IF(AND(J458&lt;&gt;0,K458&gt;=48),10,6),IF(I458&lt;&gt;0,12,0))))))))</f>
        <v>0</v>
      </c>
      <c r="P458" s="389"/>
      <c r="Q458" s="385" t="str">
        <f>IF('proje ve personel bilgileri'!A224&lt;&gt;0,(M458*O458)," ")</f>
        <v xml:space="preserve"> </v>
      </c>
      <c r="R458" s="385"/>
      <c r="S458" s="385" t="str">
        <f>IF('proje ve personel bilgileri'!A224&lt;&gt;0,G011B!S483," ")</f>
        <v xml:space="preserve"> </v>
      </c>
      <c r="T458" s="378"/>
      <c r="U458" s="385" t="str">
        <f>IF('proje ve personel bilgileri'!A224&lt;&gt;0,MIN(Q458,S458)," ")</f>
        <v xml:space="preserve"> </v>
      </c>
      <c r="V458" s="386"/>
    </row>
    <row r="459" spans="1:22" ht="15.75" customHeight="1" x14ac:dyDescent="0.25">
      <c r="A459" s="23">
        <v>212</v>
      </c>
      <c r="B459" s="293" t="str">
        <f>IF('proje ve personel bilgileri'!A225&lt;&gt;0,('proje ve personel bilgileri'!A225)," ")</f>
        <v xml:space="preserve"> </v>
      </c>
      <c r="C459" s="293" t="str">
        <f>IF('proje ve personel bilgileri'!A225&lt;&gt;0,('proje ve personel bilgileri'!B225)," ")</f>
        <v xml:space="preserve"> </v>
      </c>
      <c r="D459" s="24"/>
      <c r="E459" s="25"/>
      <c r="F459" s="25"/>
      <c r="G459" s="25"/>
      <c r="H459" s="25"/>
      <c r="I459" s="25"/>
      <c r="J459" s="26"/>
      <c r="K459" s="387" t="str">
        <f>IF(J459&lt;&gt;0,DAYS360(J459,'proje ve personel bilgileri'!$B$8)/30," ")</f>
        <v xml:space="preserve"> </v>
      </c>
      <c r="L459" s="387"/>
      <c r="M459" s="385" t="str">
        <f>IF('proje ve personel bilgileri'!A225&lt;&gt;0,('proje ve personel bilgileri'!$B$11)," ")</f>
        <v xml:space="preserve"> </v>
      </c>
      <c r="N459" s="385"/>
      <c r="O459" s="388">
        <f>IF('proje ve personel bilgileri'!$B$4=1512,(IF(E459&lt;&gt;0,2,IF(F459&lt;&gt;0,2,IF(G459&lt;&gt;0,IF(AND(J459&lt;&gt;0,K459&gt;=48),4,3),IF(H459&lt;&gt;0,IF(AND(J459&lt;&gt;0,K459&gt;=48),4,3),IF(I459&lt;&gt;0,7,0)))))),IF('proje ve personel bilgileri'!$B$4=1511,(IF(E459&lt;&gt;0,4,IF(F459&lt;&gt;0,5,IF(G459&lt;&gt;0,IF(AND(J459&lt;&gt;0,K459&gt;=48),12,8),IF(H459&lt;&gt;0,IF(AND(J459&lt;&gt;0,K459&gt;=48),12,8),IF(I459&lt;&gt;0,14,0)))))),(IF(E459&lt;&gt;0,3,IF(F459&lt;&gt;0,4,IF(G459&lt;&gt;0,IF(AND(J459&lt;&gt;0,K459&gt;=48),10,6),IF(H459&lt;&gt;0,IF(AND(J459&lt;&gt;0,K459&gt;=48),10,6),IF(I459&lt;&gt;0,12,0))))))))</f>
        <v>0</v>
      </c>
      <c r="P459" s="389"/>
      <c r="Q459" s="385" t="str">
        <f>IF('proje ve personel bilgileri'!A225&lt;&gt;0,(M459*O459)," ")</f>
        <v xml:space="preserve"> </v>
      </c>
      <c r="R459" s="385"/>
      <c r="S459" s="385" t="str">
        <f>IF('proje ve personel bilgileri'!A225&lt;&gt;0,G011B!S484," ")</f>
        <v xml:space="preserve"> </v>
      </c>
      <c r="T459" s="378"/>
      <c r="U459" s="385" t="str">
        <f>IF('proje ve personel bilgileri'!A225&lt;&gt;0,MIN(Q459,S459)," ")</f>
        <v xml:space="preserve"> </v>
      </c>
      <c r="V459" s="386"/>
    </row>
    <row r="460" spans="1:22" ht="15.75" customHeight="1" x14ac:dyDescent="0.25">
      <c r="A460" s="19">
        <v>213</v>
      </c>
      <c r="B460" s="293" t="str">
        <f>IF('proje ve personel bilgileri'!A226&lt;&gt;0,('proje ve personel bilgileri'!A226)," ")</f>
        <v xml:space="preserve"> </v>
      </c>
      <c r="C460" s="293" t="str">
        <f>IF('proje ve personel bilgileri'!A226&lt;&gt;0,('proje ve personel bilgileri'!B226)," ")</f>
        <v xml:space="preserve"> </v>
      </c>
      <c r="D460" s="24"/>
      <c r="E460" s="25"/>
      <c r="F460" s="25"/>
      <c r="G460" s="25"/>
      <c r="H460" s="25"/>
      <c r="I460" s="25"/>
      <c r="J460" s="26"/>
      <c r="K460" s="387" t="str">
        <f>IF(J460&lt;&gt;0,DAYS360(J460,'proje ve personel bilgileri'!$B$8)/30," ")</f>
        <v xml:space="preserve"> </v>
      </c>
      <c r="L460" s="387"/>
      <c r="M460" s="385" t="str">
        <f>IF('proje ve personel bilgileri'!A226&lt;&gt;0,('proje ve personel bilgileri'!$B$11)," ")</f>
        <v xml:space="preserve"> </v>
      </c>
      <c r="N460" s="385"/>
      <c r="O460" s="388">
        <f>IF('proje ve personel bilgileri'!$B$4=1512,(IF(E460&lt;&gt;0,2,IF(F460&lt;&gt;0,2,IF(G460&lt;&gt;0,IF(AND(J460&lt;&gt;0,K460&gt;=48),4,3),IF(H460&lt;&gt;0,IF(AND(J460&lt;&gt;0,K460&gt;=48),4,3),IF(I460&lt;&gt;0,7,0)))))),IF('proje ve personel bilgileri'!$B$4=1511,(IF(E460&lt;&gt;0,4,IF(F460&lt;&gt;0,5,IF(G460&lt;&gt;0,IF(AND(J460&lt;&gt;0,K460&gt;=48),12,8),IF(H460&lt;&gt;0,IF(AND(J460&lt;&gt;0,K460&gt;=48),12,8),IF(I460&lt;&gt;0,14,0)))))),(IF(E460&lt;&gt;0,3,IF(F460&lt;&gt;0,4,IF(G460&lt;&gt;0,IF(AND(J460&lt;&gt;0,K460&gt;=48),10,6),IF(H460&lt;&gt;0,IF(AND(J460&lt;&gt;0,K460&gt;=48),10,6),IF(I460&lt;&gt;0,12,0))))))))</f>
        <v>0</v>
      </c>
      <c r="P460" s="389"/>
      <c r="Q460" s="385" t="str">
        <f>IF('proje ve personel bilgileri'!A226&lt;&gt;0,(M460*O460)," ")</f>
        <v xml:space="preserve"> </v>
      </c>
      <c r="R460" s="385"/>
      <c r="S460" s="385" t="str">
        <f>IF('proje ve personel bilgileri'!A226&lt;&gt;0,G011B!S485," ")</f>
        <v xml:space="preserve"> </v>
      </c>
      <c r="T460" s="378"/>
      <c r="U460" s="385" t="str">
        <f>IF('proje ve personel bilgileri'!A226&lt;&gt;0,MIN(Q460,S460)," ")</f>
        <v xml:space="preserve"> </v>
      </c>
      <c r="V460" s="386"/>
    </row>
    <row r="461" spans="1:22" ht="15.75" customHeight="1" x14ac:dyDescent="0.25">
      <c r="A461" s="23">
        <v>214</v>
      </c>
      <c r="B461" s="293" t="str">
        <f>IF('proje ve personel bilgileri'!A227&lt;&gt;0,('proje ve personel bilgileri'!A227)," ")</f>
        <v xml:space="preserve"> </v>
      </c>
      <c r="C461" s="293" t="str">
        <f>IF('proje ve personel bilgileri'!A227&lt;&gt;0,('proje ve personel bilgileri'!B227)," ")</f>
        <v xml:space="preserve"> </v>
      </c>
      <c r="D461" s="24"/>
      <c r="E461" s="25"/>
      <c r="F461" s="25"/>
      <c r="G461" s="25"/>
      <c r="H461" s="25"/>
      <c r="I461" s="25"/>
      <c r="J461" s="26"/>
      <c r="K461" s="387" t="str">
        <f>IF(J461&lt;&gt;0,DAYS360(J461,'proje ve personel bilgileri'!$B$8)/30," ")</f>
        <v xml:space="preserve"> </v>
      </c>
      <c r="L461" s="387"/>
      <c r="M461" s="385" t="str">
        <f>IF('proje ve personel bilgileri'!A227&lt;&gt;0,('proje ve personel bilgileri'!$B$11)," ")</f>
        <v xml:space="preserve"> </v>
      </c>
      <c r="N461" s="385"/>
      <c r="O461" s="388">
        <f>IF('proje ve personel bilgileri'!$B$4=1512,(IF(E461&lt;&gt;0,2,IF(F461&lt;&gt;0,2,IF(G461&lt;&gt;0,IF(AND(J461&lt;&gt;0,K461&gt;=48),4,3),IF(H461&lt;&gt;0,IF(AND(J461&lt;&gt;0,K461&gt;=48),4,3),IF(I461&lt;&gt;0,7,0)))))),IF('proje ve personel bilgileri'!$B$4=1511,(IF(E461&lt;&gt;0,4,IF(F461&lt;&gt;0,5,IF(G461&lt;&gt;0,IF(AND(J461&lt;&gt;0,K461&gt;=48),12,8),IF(H461&lt;&gt;0,IF(AND(J461&lt;&gt;0,K461&gt;=48),12,8),IF(I461&lt;&gt;0,14,0)))))),(IF(E461&lt;&gt;0,3,IF(F461&lt;&gt;0,4,IF(G461&lt;&gt;0,IF(AND(J461&lt;&gt;0,K461&gt;=48),10,6),IF(H461&lt;&gt;0,IF(AND(J461&lt;&gt;0,K461&gt;=48),10,6),IF(I461&lt;&gt;0,12,0))))))))</f>
        <v>0</v>
      </c>
      <c r="P461" s="389"/>
      <c r="Q461" s="385" t="str">
        <f>IF('proje ve personel bilgileri'!A227&lt;&gt;0,(M461*O461)," ")</f>
        <v xml:space="preserve"> </v>
      </c>
      <c r="R461" s="385"/>
      <c r="S461" s="385" t="str">
        <f>IF('proje ve personel bilgileri'!A227&lt;&gt;0,G011B!S486," ")</f>
        <v xml:space="preserve"> </v>
      </c>
      <c r="T461" s="378"/>
      <c r="U461" s="385" t="str">
        <f>IF('proje ve personel bilgileri'!A227&lt;&gt;0,MIN(Q461,S461)," ")</f>
        <v xml:space="preserve"> </v>
      </c>
      <c r="V461" s="386"/>
    </row>
    <row r="462" spans="1:22" ht="15.75" customHeight="1" x14ac:dyDescent="0.25">
      <c r="A462" s="19">
        <v>215</v>
      </c>
      <c r="B462" s="293" t="str">
        <f>IF('proje ve personel bilgileri'!A228&lt;&gt;0,('proje ve personel bilgileri'!A228)," ")</f>
        <v xml:space="preserve"> </v>
      </c>
      <c r="C462" s="293" t="str">
        <f>IF('proje ve personel bilgileri'!A228&lt;&gt;0,('proje ve personel bilgileri'!B228)," ")</f>
        <v xml:space="preserve"> </v>
      </c>
      <c r="D462" s="24"/>
      <c r="E462" s="25"/>
      <c r="F462" s="25"/>
      <c r="G462" s="25"/>
      <c r="H462" s="25"/>
      <c r="I462" s="25"/>
      <c r="J462" s="26"/>
      <c r="K462" s="387" t="str">
        <f>IF(J462&lt;&gt;0,DAYS360(J462,'proje ve personel bilgileri'!$B$8)/30," ")</f>
        <v xml:space="preserve"> </v>
      </c>
      <c r="L462" s="387"/>
      <c r="M462" s="385" t="str">
        <f>IF('proje ve personel bilgileri'!A228&lt;&gt;0,('proje ve personel bilgileri'!$B$11)," ")</f>
        <v xml:space="preserve"> </v>
      </c>
      <c r="N462" s="385"/>
      <c r="O462" s="388">
        <f>IF('proje ve personel bilgileri'!$B$4=1512,(IF(E462&lt;&gt;0,2,IF(F462&lt;&gt;0,2,IF(G462&lt;&gt;0,IF(AND(J462&lt;&gt;0,K462&gt;=48),4,3),IF(H462&lt;&gt;0,IF(AND(J462&lt;&gt;0,K462&gt;=48),4,3),IF(I462&lt;&gt;0,7,0)))))),IF('proje ve personel bilgileri'!$B$4=1511,(IF(E462&lt;&gt;0,4,IF(F462&lt;&gt;0,5,IF(G462&lt;&gt;0,IF(AND(J462&lt;&gt;0,K462&gt;=48),12,8),IF(H462&lt;&gt;0,IF(AND(J462&lt;&gt;0,K462&gt;=48),12,8),IF(I462&lt;&gt;0,14,0)))))),(IF(E462&lt;&gt;0,3,IF(F462&lt;&gt;0,4,IF(G462&lt;&gt;0,IF(AND(J462&lt;&gt;0,K462&gt;=48),10,6),IF(H462&lt;&gt;0,IF(AND(J462&lt;&gt;0,K462&gt;=48),10,6),IF(I462&lt;&gt;0,12,0))))))))</f>
        <v>0</v>
      </c>
      <c r="P462" s="389"/>
      <c r="Q462" s="385" t="str">
        <f>IF('proje ve personel bilgileri'!A228&lt;&gt;0,(M462*O462)," ")</f>
        <v xml:space="preserve"> </v>
      </c>
      <c r="R462" s="385"/>
      <c r="S462" s="385" t="str">
        <f>IF('proje ve personel bilgileri'!A228&lt;&gt;0,G011B!S487," ")</f>
        <v xml:space="preserve"> </v>
      </c>
      <c r="T462" s="378"/>
      <c r="U462" s="385" t="str">
        <f>IF('proje ve personel bilgileri'!A228&lt;&gt;0,MIN(Q462,S462)," ")</f>
        <v xml:space="preserve"> </v>
      </c>
      <c r="V462" s="386"/>
    </row>
    <row r="463" spans="1:22" ht="15.75" customHeight="1" x14ac:dyDescent="0.25">
      <c r="A463" s="23">
        <v>216</v>
      </c>
      <c r="B463" s="293" t="str">
        <f>IF('proje ve personel bilgileri'!A229&lt;&gt;0,('proje ve personel bilgileri'!A229)," ")</f>
        <v xml:space="preserve"> </v>
      </c>
      <c r="C463" s="293" t="str">
        <f>IF('proje ve personel bilgileri'!A229&lt;&gt;0,('proje ve personel bilgileri'!B229)," ")</f>
        <v xml:space="preserve"> </v>
      </c>
      <c r="D463" s="28"/>
      <c r="E463" s="29"/>
      <c r="F463" s="29"/>
      <c r="G463" s="29"/>
      <c r="H463" s="29"/>
      <c r="I463" s="29"/>
      <c r="J463" s="30"/>
      <c r="K463" s="387" t="str">
        <f>IF(J463&lt;&gt;0,DAYS360(J463,'proje ve personel bilgileri'!$B$8)/30," ")</f>
        <v xml:space="preserve"> </v>
      </c>
      <c r="L463" s="387"/>
      <c r="M463" s="385" t="str">
        <f>IF('proje ve personel bilgileri'!A229&lt;&gt;0,('proje ve personel bilgileri'!$B$11)," ")</f>
        <v xml:space="preserve"> </v>
      </c>
      <c r="N463" s="385"/>
      <c r="O463" s="388">
        <f>IF('proje ve personel bilgileri'!$B$4=1512,(IF(E463&lt;&gt;0,2,IF(F463&lt;&gt;0,2,IF(G463&lt;&gt;0,IF(AND(J463&lt;&gt;0,K463&gt;=48),4,3),IF(H463&lt;&gt;0,IF(AND(J463&lt;&gt;0,K463&gt;=48),4,3),IF(I463&lt;&gt;0,7,0)))))),IF('proje ve personel bilgileri'!$B$4=1511,(IF(E463&lt;&gt;0,4,IF(F463&lt;&gt;0,5,IF(G463&lt;&gt;0,IF(AND(J463&lt;&gt;0,K463&gt;=48),12,8),IF(H463&lt;&gt;0,IF(AND(J463&lt;&gt;0,K463&gt;=48),12,8),IF(I463&lt;&gt;0,14,0)))))),(IF(E463&lt;&gt;0,3,IF(F463&lt;&gt;0,4,IF(G463&lt;&gt;0,IF(AND(J463&lt;&gt;0,K463&gt;=48),10,6),IF(H463&lt;&gt;0,IF(AND(J463&lt;&gt;0,K463&gt;=48),10,6),IF(I463&lt;&gt;0,12,0))))))))</f>
        <v>0</v>
      </c>
      <c r="P463" s="389"/>
      <c r="Q463" s="385" t="str">
        <f>IF('proje ve personel bilgileri'!A229&lt;&gt;0,(M463*O463)," ")</f>
        <v xml:space="preserve"> </v>
      </c>
      <c r="R463" s="385"/>
      <c r="S463" s="385" t="str">
        <f>IF('proje ve personel bilgileri'!A229&lt;&gt;0,G011B!S488," ")</f>
        <v xml:space="preserve"> </v>
      </c>
      <c r="T463" s="378"/>
      <c r="U463" s="385" t="str">
        <f>IF('proje ve personel bilgileri'!A229&lt;&gt;0,MIN(Q463,S463)," ")</f>
        <v xml:space="preserve"> </v>
      </c>
      <c r="V463" s="386"/>
    </row>
    <row r="464" spans="1:22" ht="15" customHeight="1" x14ac:dyDescent="0.25">
      <c r="A464" s="290" t="s">
        <v>152</v>
      </c>
    </row>
    <row r="465" spans="1:22" ht="15" customHeight="1" x14ac:dyDescent="0.25">
      <c r="A465" s="390" t="s">
        <v>153</v>
      </c>
      <c r="B465" s="390"/>
      <c r="C465" s="390"/>
      <c r="D465" s="390"/>
      <c r="E465" s="390"/>
      <c r="F465" s="390"/>
      <c r="G465" s="390"/>
      <c r="H465" s="390"/>
      <c r="I465" s="390"/>
      <c r="J465" s="390"/>
      <c r="K465" s="390"/>
      <c r="L465" s="390"/>
      <c r="M465" s="390"/>
      <c r="N465" s="390"/>
      <c r="O465" s="390"/>
      <c r="P465" s="390"/>
      <c r="Q465" s="390"/>
      <c r="R465" s="390"/>
      <c r="S465" s="390"/>
      <c r="T465" s="390"/>
      <c r="U465" s="390"/>
      <c r="V465" s="390"/>
    </row>
    <row r="466" spans="1:22" ht="15" customHeight="1" x14ac:dyDescent="0.25">
      <c r="A466" s="391" t="s">
        <v>154</v>
      </c>
      <c r="B466" s="391"/>
      <c r="C466" s="391"/>
      <c r="D466" s="391"/>
      <c r="E466" s="391"/>
      <c r="F466" s="391"/>
      <c r="G466" s="391"/>
      <c r="H466" s="391"/>
      <c r="I466" s="391"/>
      <c r="J466" s="391"/>
      <c r="K466" s="391"/>
      <c r="L466" s="391"/>
      <c r="M466" s="391"/>
      <c r="N466" s="391"/>
      <c r="O466" s="391"/>
      <c r="P466" s="391"/>
      <c r="Q466" s="391"/>
      <c r="R466" s="391"/>
      <c r="S466" s="391"/>
      <c r="T466" s="391"/>
      <c r="U466" s="391"/>
      <c r="V466" s="391"/>
    </row>
    <row r="467" spans="1:22" ht="21.75" customHeight="1" x14ac:dyDescent="0.25">
      <c r="A467" s="289"/>
    </row>
    <row r="468" spans="1:22" ht="15" customHeight="1" x14ac:dyDescent="0.25">
      <c r="A468" s="381" t="s">
        <v>155</v>
      </c>
      <c r="B468" s="381"/>
      <c r="C468" s="381"/>
      <c r="D468" s="381"/>
      <c r="E468" s="381"/>
      <c r="F468" s="381"/>
      <c r="G468" s="381"/>
      <c r="H468" s="381"/>
      <c r="I468" s="381"/>
      <c r="J468" s="381"/>
      <c r="K468" s="381"/>
      <c r="L468" s="381"/>
      <c r="M468" s="381"/>
      <c r="N468" s="381"/>
      <c r="O468" s="381"/>
      <c r="P468" s="381"/>
      <c r="Q468" s="381"/>
      <c r="R468" s="381"/>
      <c r="S468" s="381"/>
      <c r="T468" s="381"/>
      <c r="U468" s="381"/>
    </row>
    <row r="469" spans="1:22" ht="15" customHeight="1" x14ac:dyDescent="0.25">
      <c r="A469" s="380"/>
      <c r="B469" s="380"/>
      <c r="C469" s="380"/>
      <c r="D469" s="380"/>
      <c r="E469" s="380"/>
      <c r="F469" s="380"/>
      <c r="G469" s="380"/>
      <c r="H469" s="380"/>
      <c r="I469" s="380"/>
      <c r="J469" s="380"/>
      <c r="K469" s="380"/>
      <c r="L469" s="380"/>
      <c r="M469" s="380"/>
      <c r="N469" s="380"/>
      <c r="O469" s="380"/>
      <c r="P469" s="380"/>
      <c r="Q469" s="380"/>
      <c r="R469" s="380"/>
      <c r="S469" s="380"/>
      <c r="T469" s="380"/>
      <c r="U469" s="380"/>
    </row>
    <row r="474" spans="1:22" ht="15.75" customHeight="1" x14ac:dyDescent="0.25">
      <c r="A474" s="348" t="s">
        <v>128</v>
      </c>
      <c r="B474" s="348"/>
      <c r="C474" s="348"/>
      <c r="D474" s="348"/>
      <c r="E474" s="348"/>
      <c r="F474" s="348"/>
      <c r="G474" s="348"/>
      <c r="H474" s="348"/>
      <c r="I474" s="348"/>
      <c r="J474" s="348"/>
      <c r="K474" s="348"/>
      <c r="L474" s="348"/>
      <c r="M474" s="348"/>
      <c r="N474" s="348"/>
      <c r="O474" s="348"/>
      <c r="P474" s="348"/>
      <c r="Q474" s="348"/>
      <c r="R474" s="348"/>
      <c r="S474" s="348"/>
      <c r="T474" s="348"/>
      <c r="U474" s="348"/>
      <c r="V474" s="348"/>
    </row>
    <row r="475" spans="1:22" ht="15" customHeight="1" x14ac:dyDescent="0.25">
      <c r="A475" s="68"/>
      <c r="B475" s="68"/>
      <c r="C475" s="68"/>
      <c r="D475" s="68"/>
      <c r="E475" s="68"/>
      <c r="F475" s="68"/>
      <c r="G475" s="68"/>
      <c r="H475" s="68"/>
      <c r="I475" s="68"/>
      <c r="J475" s="69" t="str">
        <f>'proje ve personel bilgileri'!$B$7</f>
        <v>/</v>
      </c>
      <c r="K475" s="68" t="s">
        <v>109</v>
      </c>
      <c r="L475" s="68"/>
      <c r="M475" s="68"/>
      <c r="N475" s="68"/>
      <c r="O475" s="68"/>
      <c r="P475" s="68"/>
      <c r="Q475" s="68"/>
      <c r="R475" s="68"/>
      <c r="S475" s="68"/>
      <c r="T475" s="68"/>
      <c r="U475" s="68"/>
      <c r="V475" s="68"/>
    </row>
    <row r="476" spans="1:22" ht="18.75" customHeight="1" x14ac:dyDescent="0.25">
      <c r="U476" s="10" t="s">
        <v>129</v>
      </c>
    </row>
    <row r="477" spans="1:22" ht="15.75" customHeight="1" x14ac:dyDescent="0.25">
      <c r="A477" s="382" t="s">
        <v>130</v>
      </c>
      <c r="B477" s="383"/>
      <c r="C477" s="384"/>
      <c r="D477" s="392">
        <f>'proje ve personel bilgileri'!$B$2</f>
        <v>0</v>
      </c>
      <c r="E477" s="393"/>
      <c r="F477" s="393"/>
      <c r="G477" s="393"/>
      <c r="H477" s="393"/>
      <c r="I477" s="393"/>
      <c r="J477" s="393"/>
      <c r="K477" s="393"/>
      <c r="L477" s="393"/>
      <c r="M477" s="393"/>
      <c r="N477" s="393"/>
      <c r="O477" s="393"/>
      <c r="P477" s="393"/>
      <c r="Q477" s="393"/>
      <c r="R477" s="393"/>
      <c r="S477" s="393"/>
      <c r="T477" s="393"/>
      <c r="U477" s="393"/>
      <c r="V477" s="394"/>
    </row>
    <row r="478" spans="1:22" ht="15.75" customHeight="1" x14ac:dyDescent="0.25">
      <c r="A478" s="382" t="s">
        <v>131</v>
      </c>
      <c r="B478" s="383"/>
      <c r="C478" s="384"/>
      <c r="D478" s="392">
        <f>'proje ve personel bilgileri'!$B$3</f>
        <v>0</v>
      </c>
      <c r="E478" s="393"/>
      <c r="F478" s="393"/>
      <c r="G478" s="393"/>
      <c r="H478" s="393"/>
      <c r="I478" s="393"/>
      <c r="J478" s="393"/>
      <c r="K478" s="393"/>
      <c r="L478" s="393"/>
      <c r="M478" s="393"/>
      <c r="N478" s="393"/>
      <c r="O478" s="393"/>
      <c r="P478" s="393"/>
      <c r="Q478" s="393"/>
      <c r="R478" s="393"/>
      <c r="S478" s="393"/>
      <c r="T478" s="393"/>
      <c r="U478" s="393"/>
      <c r="V478" s="394"/>
    </row>
    <row r="479" spans="1:22" ht="15" customHeight="1" x14ac:dyDescent="0.25">
      <c r="A479" s="415" t="s">
        <v>132</v>
      </c>
      <c r="B479" s="416"/>
      <c r="C479" s="417"/>
      <c r="D479" s="421"/>
      <c r="E479" s="403"/>
      <c r="F479" s="403"/>
      <c r="G479" s="403"/>
      <c r="H479" s="403"/>
      <c r="I479" s="403"/>
      <c r="J479" s="403"/>
      <c r="K479" s="403"/>
      <c r="L479" s="403"/>
      <c r="M479" s="403"/>
      <c r="N479" s="403"/>
      <c r="O479" s="403"/>
      <c r="P479" s="403"/>
      <c r="Q479" s="403"/>
      <c r="R479" s="403"/>
      <c r="S479" s="403"/>
      <c r="T479" s="403"/>
      <c r="U479" s="403"/>
      <c r="V479" s="423"/>
    </row>
    <row r="480" spans="1:22" ht="15.75" customHeight="1" x14ac:dyDescent="0.25">
      <c r="A480" s="418"/>
      <c r="B480" s="419"/>
      <c r="C480" s="420"/>
      <c r="D480" s="422"/>
      <c r="E480" s="404"/>
      <c r="F480" s="404"/>
      <c r="G480" s="404"/>
      <c r="H480" s="404"/>
      <c r="I480" s="404"/>
      <c r="J480" s="404"/>
      <c r="K480" s="404"/>
      <c r="L480" s="404"/>
      <c r="M480" s="404"/>
      <c r="N480" s="404"/>
      <c r="O480" s="404"/>
      <c r="P480" s="404"/>
      <c r="Q480" s="404"/>
      <c r="R480" s="404"/>
      <c r="S480" s="404"/>
      <c r="T480" s="404"/>
      <c r="U480" s="404"/>
      <c r="V480" s="424"/>
    </row>
    <row r="481" spans="1:22" ht="15.75" customHeight="1" x14ac:dyDescent="0.25">
      <c r="A481" s="382" t="s">
        <v>133</v>
      </c>
      <c r="B481" s="383"/>
      <c r="C481" s="384"/>
      <c r="D481" s="307">
        <f>'proje ve personel bilgileri'!B8</f>
        <v>0</v>
      </c>
      <c r="E481" s="291"/>
      <c r="F481" s="291"/>
      <c r="G481" s="291"/>
      <c r="H481" s="291"/>
      <c r="I481" s="291"/>
      <c r="J481" s="402"/>
      <c r="K481" s="402"/>
      <c r="L481" s="402"/>
      <c r="M481" s="402"/>
      <c r="N481" s="402"/>
      <c r="O481" s="402"/>
      <c r="P481" s="402"/>
      <c r="Q481" s="402"/>
      <c r="R481" s="402"/>
      <c r="S481" s="402"/>
      <c r="T481" s="402"/>
      <c r="U481" s="402"/>
      <c r="V481" s="292"/>
    </row>
    <row r="482" spans="1:22" ht="19.5" customHeight="1" x14ac:dyDescent="0.25">
      <c r="A482" s="405" t="s">
        <v>87</v>
      </c>
      <c r="B482" s="405" t="s">
        <v>15</v>
      </c>
      <c r="C482" s="405" t="s">
        <v>134</v>
      </c>
      <c r="D482" s="405" t="s">
        <v>135</v>
      </c>
      <c r="E482" s="395" t="s">
        <v>136</v>
      </c>
      <c r="F482" s="407"/>
      <c r="G482" s="407"/>
      <c r="H482" s="407"/>
      <c r="I482" s="396"/>
      <c r="J482" s="405" t="s">
        <v>137</v>
      </c>
      <c r="K482" s="395" t="s">
        <v>138</v>
      </c>
      <c r="L482" s="396"/>
      <c r="M482" s="411" t="s">
        <v>139</v>
      </c>
      <c r="N482" s="412"/>
      <c r="O482" s="395" t="s">
        <v>140</v>
      </c>
      <c r="P482" s="396"/>
      <c r="Q482" s="395" t="s">
        <v>141</v>
      </c>
      <c r="R482" s="396"/>
      <c r="S482" s="395" t="s">
        <v>142</v>
      </c>
      <c r="T482" s="396"/>
      <c r="U482" s="395" t="s">
        <v>143</v>
      </c>
      <c r="V482" s="396"/>
    </row>
    <row r="483" spans="1:22" ht="30.75" customHeight="1" x14ac:dyDescent="0.25">
      <c r="A483" s="406"/>
      <c r="B483" s="406"/>
      <c r="C483" s="406"/>
      <c r="D483" s="406"/>
      <c r="E483" s="408" t="s">
        <v>144</v>
      </c>
      <c r="F483" s="409"/>
      <c r="G483" s="409"/>
      <c r="H483" s="409"/>
      <c r="I483" s="410"/>
      <c r="J483" s="406"/>
      <c r="K483" s="397"/>
      <c r="L483" s="398"/>
      <c r="M483" s="413"/>
      <c r="N483" s="414"/>
      <c r="O483" s="397"/>
      <c r="P483" s="398"/>
      <c r="Q483" s="397"/>
      <c r="R483" s="398"/>
      <c r="S483" s="397"/>
      <c r="T483" s="398"/>
      <c r="U483" s="397"/>
      <c r="V483" s="398"/>
    </row>
    <row r="484" spans="1:22" ht="60" customHeight="1" x14ac:dyDescent="0.25">
      <c r="A484" s="406"/>
      <c r="B484" s="406"/>
      <c r="C484" s="406"/>
      <c r="D484" s="406"/>
      <c r="E484" s="17" t="s">
        <v>145</v>
      </c>
      <c r="F484" s="17" t="s">
        <v>146</v>
      </c>
      <c r="G484" s="17" t="s">
        <v>147</v>
      </c>
      <c r="H484" s="18" t="s">
        <v>148</v>
      </c>
      <c r="I484" s="17" t="s">
        <v>149</v>
      </c>
      <c r="J484" s="406"/>
      <c r="K484" s="397"/>
      <c r="L484" s="398"/>
      <c r="M484" s="399" t="s">
        <v>150</v>
      </c>
      <c r="N484" s="400"/>
      <c r="O484" s="399" t="s">
        <v>151</v>
      </c>
      <c r="P484" s="401"/>
      <c r="Q484" s="397"/>
      <c r="R484" s="398"/>
      <c r="S484" s="397"/>
      <c r="T484" s="398"/>
      <c r="U484" s="397"/>
      <c r="V484" s="398"/>
    </row>
    <row r="485" spans="1:22" ht="15.75" customHeight="1" x14ac:dyDescent="0.25">
      <c r="A485" s="19">
        <v>217</v>
      </c>
      <c r="B485" s="293" t="str">
        <f>IF('proje ve personel bilgileri'!A230&lt;&gt;0,('proje ve personel bilgileri'!A230)," ")</f>
        <v xml:space="preserve"> </v>
      </c>
      <c r="C485" s="293" t="str">
        <f>IF('proje ve personel bilgileri'!A230&lt;&gt;0,('proje ve personel bilgileri'!B230)," ")</f>
        <v xml:space="preserve"> </v>
      </c>
      <c r="D485" s="20"/>
      <c r="E485" s="21"/>
      <c r="F485" s="21"/>
      <c r="G485" s="21"/>
      <c r="H485" s="21"/>
      <c r="I485" s="21"/>
      <c r="J485" s="22"/>
      <c r="K485" s="387" t="str">
        <f>IF(J485&lt;&gt;0,DAYS360(J485,'proje ve personel bilgileri'!$B$8)/30," ")</f>
        <v xml:space="preserve"> </v>
      </c>
      <c r="L485" s="387"/>
      <c r="M485" s="385" t="str">
        <f>IF('proje ve personel bilgileri'!A230&lt;&gt;0,('proje ve personel bilgileri'!$B$11)," ")</f>
        <v xml:space="preserve"> </v>
      </c>
      <c r="N485" s="385"/>
      <c r="O485" s="388">
        <f>IF('proje ve personel bilgileri'!$B$4=1512,(IF(E485&lt;&gt;0,2,IF(F485&lt;&gt;0,2,IF(G485&lt;&gt;0,IF(AND(J485&lt;&gt;0,K485&gt;=48),4,3),IF(H485&lt;&gt;0,IF(AND(J485&lt;&gt;0,K485&gt;=48),4,3),IF(I485&lt;&gt;0,7,0)))))),IF('proje ve personel bilgileri'!$B$4=1511,(IF(E485&lt;&gt;0,4,IF(F485&lt;&gt;0,5,IF(G485&lt;&gt;0,IF(AND(J485&lt;&gt;0,K485&gt;=48),12,8),IF(H485&lt;&gt;0,IF(AND(J485&lt;&gt;0,K485&gt;=48),12,8),IF(I485&lt;&gt;0,14,0)))))),(IF(E485&lt;&gt;0,3,IF(F485&lt;&gt;0,4,IF(G485&lt;&gt;0,IF(AND(J485&lt;&gt;0,K485&gt;=48),10,6),IF(H485&lt;&gt;0,IF(AND(J485&lt;&gt;0,K485&gt;=48),10,6),IF(I485&lt;&gt;0,12,0))))))))</f>
        <v>0</v>
      </c>
      <c r="P485" s="389"/>
      <c r="Q485" s="385" t="str">
        <f>IF('proje ve personel bilgileri'!A230&lt;&gt;0,(M485*O485)," ")</f>
        <v xml:space="preserve"> </v>
      </c>
      <c r="R485" s="385"/>
      <c r="S485" s="385" t="str">
        <f>IF('proje ve personel bilgileri'!A230&lt;&gt;0,G011B!S513," ")</f>
        <v xml:space="preserve"> </v>
      </c>
      <c r="T485" s="378"/>
      <c r="U485" s="385" t="str">
        <f>IF('proje ve personel bilgileri'!A230&lt;&gt;0,MIN(Q485,S485)," ")</f>
        <v xml:space="preserve"> </v>
      </c>
      <c r="V485" s="386"/>
    </row>
    <row r="486" spans="1:22" ht="15.75" customHeight="1" x14ac:dyDescent="0.25">
      <c r="A486" s="23">
        <v>218</v>
      </c>
      <c r="B486" s="293" t="str">
        <f>IF('proje ve personel bilgileri'!A231&lt;&gt;0,('proje ve personel bilgileri'!A231)," ")</f>
        <v xml:space="preserve"> </v>
      </c>
      <c r="C486" s="293" t="str">
        <f>IF('proje ve personel bilgileri'!A231&lt;&gt;0,('proje ve personel bilgileri'!B231)," ")</f>
        <v xml:space="preserve"> </v>
      </c>
      <c r="D486" s="24"/>
      <c r="E486" s="25"/>
      <c r="F486" s="25"/>
      <c r="G486" s="25"/>
      <c r="H486" s="25"/>
      <c r="I486" s="25"/>
      <c r="J486" s="26"/>
      <c r="K486" s="387" t="str">
        <f>IF(J486&lt;&gt;0,DAYS360(J486,'proje ve personel bilgileri'!$B$8)/30," ")</f>
        <v xml:space="preserve"> </v>
      </c>
      <c r="L486" s="387"/>
      <c r="M486" s="385" t="str">
        <f>IF('proje ve personel bilgileri'!A231&lt;&gt;0,('proje ve personel bilgileri'!$B$11)," ")</f>
        <v xml:space="preserve"> </v>
      </c>
      <c r="N486" s="385"/>
      <c r="O486" s="388">
        <f>IF('proje ve personel bilgileri'!$B$4=1512,(IF(E486&lt;&gt;0,2,IF(F486&lt;&gt;0,2,IF(G486&lt;&gt;0,IF(AND(J486&lt;&gt;0,K486&gt;=48),4,3),IF(H486&lt;&gt;0,IF(AND(J486&lt;&gt;0,K486&gt;=48),4,3),IF(I486&lt;&gt;0,7,0)))))),IF('proje ve personel bilgileri'!$B$4=1511,(IF(E486&lt;&gt;0,4,IF(F486&lt;&gt;0,5,IF(G486&lt;&gt;0,IF(AND(J486&lt;&gt;0,K486&gt;=48),12,8),IF(H486&lt;&gt;0,IF(AND(J486&lt;&gt;0,K486&gt;=48),12,8),IF(I486&lt;&gt;0,14,0)))))),(IF(E486&lt;&gt;0,3,IF(F486&lt;&gt;0,4,IF(G486&lt;&gt;0,IF(AND(J486&lt;&gt;0,K486&gt;=48),10,6),IF(H486&lt;&gt;0,IF(AND(J486&lt;&gt;0,K486&gt;=48),10,6),IF(I486&lt;&gt;0,12,0))))))))</f>
        <v>0</v>
      </c>
      <c r="P486" s="389"/>
      <c r="Q486" s="385" t="str">
        <f>IF('proje ve personel bilgileri'!A231&lt;&gt;0,(M486*O486)," ")</f>
        <v xml:space="preserve"> </v>
      </c>
      <c r="R486" s="385"/>
      <c r="S486" s="385" t="str">
        <f>IF('proje ve personel bilgileri'!A231&lt;&gt;0,G011B!S514," ")</f>
        <v xml:space="preserve"> </v>
      </c>
      <c r="T486" s="378"/>
      <c r="U486" s="385" t="str">
        <f>IF('proje ve personel bilgileri'!A231&lt;&gt;0,MIN(Q486,S486)," ")</f>
        <v xml:space="preserve"> </v>
      </c>
      <c r="V486" s="386"/>
    </row>
    <row r="487" spans="1:22" ht="15.75" customHeight="1" x14ac:dyDescent="0.25">
      <c r="A487" s="19">
        <v>219</v>
      </c>
      <c r="B487" s="293" t="str">
        <f>IF('proje ve personel bilgileri'!A232&lt;&gt;0,('proje ve personel bilgileri'!A232)," ")</f>
        <v xml:space="preserve"> </v>
      </c>
      <c r="C487" s="293" t="str">
        <f>IF('proje ve personel bilgileri'!A232&lt;&gt;0,('proje ve personel bilgileri'!B232)," ")</f>
        <v xml:space="preserve"> </v>
      </c>
      <c r="D487" s="24"/>
      <c r="E487" s="25"/>
      <c r="F487" s="25"/>
      <c r="G487" s="25"/>
      <c r="H487" s="25"/>
      <c r="I487" s="25"/>
      <c r="J487" s="26"/>
      <c r="K487" s="387" t="str">
        <f>IF(J487&lt;&gt;0,DAYS360(J487,'proje ve personel bilgileri'!$B$8)/30," ")</f>
        <v xml:space="preserve"> </v>
      </c>
      <c r="L487" s="387"/>
      <c r="M487" s="385" t="str">
        <f>IF('proje ve personel bilgileri'!A232&lt;&gt;0,('proje ve personel bilgileri'!$B$11)," ")</f>
        <v xml:space="preserve"> </v>
      </c>
      <c r="N487" s="385"/>
      <c r="O487" s="388">
        <f>IF('proje ve personel bilgileri'!$B$4=1512,(IF(E487&lt;&gt;0,2,IF(F487&lt;&gt;0,2,IF(G487&lt;&gt;0,IF(AND(J487&lt;&gt;0,K487&gt;=48),4,3),IF(H487&lt;&gt;0,IF(AND(J487&lt;&gt;0,K487&gt;=48),4,3),IF(I487&lt;&gt;0,7,0)))))),IF('proje ve personel bilgileri'!$B$4=1511,(IF(E487&lt;&gt;0,4,IF(F487&lt;&gt;0,5,IF(G487&lt;&gt;0,IF(AND(J487&lt;&gt;0,K487&gt;=48),12,8),IF(H487&lt;&gt;0,IF(AND(J487&lt;&gt;0,K487&gt;=48),12,8),IF(I487&lt;&gt;0,14,0)))))),(IF(E487&lt;&gt;0,3,IF(F487&lt;&gt;0,4,IF(G487&lt;&gt;0,IF(AND(J487&lt;&gt;0,K487&gt;=48),10,6),IF(H487&lt;&gt;0,IF(AND(J487&lt;&gt;0,K487&gt;=48),10,6),IF(I487&lt;&gt;0,12,0))))))))</f>
        <v>0</v>
      </c>
      <c r="P487" s="389"/>
      <c r="Q487" s="385" t="str">
        <f>IF('proje ve personel bilgileri'!A232&lt;&gt;0,(M487*O487)," ")</f>
        <v xml:space="preserve"> </v>
      </c>
      <c r="R487" s="385"/>
      <c r="S487" s="385" t="str">
        <f>IF('proje ve personel bilgileri'!A232&lt;&gt;0,G011B!S515," ")</f>
        <v xml:space="preserve"> </v>
      </c>
      <c r="T487" s="378"/>
      <c r="U487" s="385" t="str">
        <f>IF('proje ve personel bilgileri'!A232&lt;&gt;0,MIN(Q487,S487)," ")</f>
        <v xml:space="preserve"> </v>
      </c>
      <c r="V487" s="386"/>
    </row>
    <row r="488" spans="1:22" ht="15.75" customHeight="1" x14ac:dyDescent="0.25">
      <c r="A488" s="23">
        <v>220</v>
      </c>
      <c r="B488" s="293" t="str">
        <f>IF('proje ve personel bilgileri'!A233&lt;&gt;0,('proje ve personel bilgileri'!A233)," ")</f>
        <v xml:space="preserve"> </v>
      </c>
      <c r="C488" s="293" t="str">
        <f>IF('proje ve personel bilgileri'!A233&lt;&gt;0,('proje ve personel bilgileri'!B233)," ")</f>
        <v xml:space="preserve"> </v>
      </c>
      <c r="D488" s="24"/>
      <c r="E488" s="25"/>
      <c r="F488" s="25"/>
      <c r="G488" s="25"/>
      <c r="H488" s="25"/>
      <c r="I488" s="25"/>
      <c r="J488" s="26"/>
      <c r="K488" s="387" t="str">
        <f>IF(J488&lt;&gt;0,DAYS360(J488,'proje ve personel bilgileri'!$B$8)/30," ")</f>
        <v xml:space="preserve"> </v>
      </c>
      <c r="L488" s="387"/>
      <c r="M488" s="385" t="str">
        <f>IF('proje ve personel bilgileri'!A233&lt;&gt;0,('proje ve personel bilgileri'!$B$11)," ")</f>
        <v xml:space="preserve"> </v>
      </c>
      <c r="N488" s="385"/>
      <c r="O488" s="388">
        <f>IF('proje ve personel bilgileri'!$B$4=1512,(IF(E488&lt;&gt;0,2,IF(F488&lt;&gt;0,2,IF(G488&lt;&gt;0,IF(AND(J488&lt;&gt;0,K488&gt;=48),4,3),IF(H488&lt;&gt;0,IF(AND(J488&lt;&gt;0,K488&gt;=48),4,3),IF(I488&lt;&gt;0,7,0)))))),IF('proje ve personel bilgileri'!$B$4=1511,(IF(E488&lt;&gt;0,4,IF(F488&lt;&gt;0,5,IF(G488&lt;&gt;0,IF(AND(J488&lt;&gt;0,K488&gt;=48),12,8),IF(H488&lt;&gt;0,IF(AND(J488&lt;&gt;0,K488&gt;=48),12,8),IF(I488&lt;&gt;0,14,0)))))),(IF(E488&lt;&gt;0,3,IF(F488&lt;&gt;0,4,IF(G488&lt;&gt;0,IF(AND(J488&lt;&gt;0,K488&gt;=48),10,6),IF(H488&lt;&gt;0,IF(AND(J488&lt;&gt;0,K488&gt;=48),10,6),IF(I488&lt;&gt;0,12,0))))))))</f>
        <v>0</v>
      </c>
      <c r="P488" s="389"/>
      <c r="Q488" s="385" t="str">
        <f>IF('proje ve personel bilgileri'!A233&lt;&gt;0,(M488*O488)," ")</f>
        <v xml:space="preserve"> </v>
      </c>
      <c r="R488" s="385"/>
      <c r="S488" s="385" t="str">
        <f>IF('proje ve personel bilgileri'!A233&lt;&gt;0,G011B!S516," ")</f>
        <v xml:space="preserve"> </v>
      </c>
      <c r="T488" s="378"/>
      <c r="U488" s="385" t="str">
        <f>IF('proje ve personel bilgileri'!A233&lt;&gt;0,MIN(Q488,S488)," ")</f>
        <v xml:space="preserve"> </v>
      </c>
      <c r="V488" s="386"/>
    </row>
    <row r="489" spans="1:22" ht="15.75" customHeight="1" x14ac:dyDescent="0.25">
      <c r="A489" s="19">
        <v>221</v>
      </c>
      <c r="B489" s="293" t="str">
        <f>IF('proje ve personel bilgileri'!A234&lt;&gt;0,('proje ve personel bilgileri'!A234)," ")</f>
        <v xml:space="preserve"> </v>
      </c>
      <c r="C489" s="293" t="str">
        <f>IF('proje ve personel bilgileri'!A234&lt;&gt;0,('proje ve personel bilgileri'!B234)," ")</f>
        <v xml:space="preserve"> </v>
      </c>
      <c r="D489" s="24"/>
      <c r="E489" s="25"/>
      <c r="F489" s="25"/>
      <c r="G489" s="25"/>
      <c r="H489" s="25"/>
      <c r="I489" s="25"/>
      <c r="J489" s="26"/>
      <c r="K489" s="387" t="str">
        <f>IF(J489&lt;&gt;0,DAYS360(J489,'proje ve personel bilgileri'!$B$8)/30," ")</f>
        <v xml:space="preserve"> </v>
      </c>
      <c r="L489" s="387"/>
      <c r="M489" s="385" t="str">
        <f>IF('proje ve personel bilgileri'!A234&lt;&gt;0,('proje ve personel bilgileri'!$B$11)," ")</f>
        <v xml:space="preserve"> </v>
      </c>
      <c r="N489" s="385"/>
      <c r="O489" s="388">
        <f>IF('proje ve personel bilgileri'!$B$4=1512,(IF(E489&lt;&gt;0,2,IF(F489&lt;&gt;0,2,IF(G489&lt;&gt;0,IF(AND(J489&lt;&gt;0,K489&gt;=48),4,3),IF(H489&lt;&gt;0,IF(AND(J489&lt;&gt;0,K489&gt;=48),4,3),IF(I489&lt;&gt;0,7,0)))))),IF('proje ve personel bilgileri'!$B$4=1511,(IF(E489&lt;&gt;0,4,IF(F489&lt;&gt;0,5,IF(G489&lt;&gt;0,IF(AND(J489&lt;&gt;0,K489&gt;=48),12,8),IF(H489&lt;&gt;0,IF(AND(J489&lt;&gt;0,K489&gt;=48),12,8),IF(I489&lt;&gt;0,14,0)))))),(IF(E489&lt;&gt;0,3,IF(F489&lt;&gt;0,4,IF(G489&lt;&gt;0,IF(AND(J489&lt;&gt;0,K489&gt;=48),10,6),IF(H489&lt;&gt;0,IF(AND(J489&lt;&gt;0,K489&gt;=48),10,6),IF(I489&lt;&gt;0,12,0))))))))</f>
        <v>0</v>
      </c>
      <c r="P489" s="389"/>
      <c r="Q489" s="385" t="str">
        <f>IF('proje ve personel bilgileri'!A234&lt;&gt;0,(M489*O489)," ")</f>
        <v xml:space="preserve"> </v>
      </c>
      <c r="R489" s="385"/>
      <c r="S489" s="385" t="str">
        <f>IF('proje ve personel bilgileri'!A234&lt;&gt;0,G011B!S517," ")</f>
        <v xml:space="preserve"> </v>
      </c>
      <c r="T489" s="378"/>
      <c r="U489" s="385" t="str">
        <f>IF('proje ve personel bilgileri'!A234&lt;&gt;0,MIN(Q489,S489)," ")</f>
        <v xml:space="preserve"> </v>
      </c>
      <c r="V489" s="386"/>
    </row>
    <row r="490" spans="1:22" ht="15.75" customHeight="1" x14ac:dyDescent="0.25">
      <c r="A490" s="23">
        <v>222</v>
      </c>
      <c r="B490" s="293" t="str">
        <f>IF('proje ve personel bilgileri'!A235&lt;&gt;0,('proje ve personel bilgileri'!A235)," ")</f>
        <v xml:space="preserve"> </v>
      </c>
      <c r="C490" s="293" t="str">
        <f>IF('proje ve personel bilgileri'!A235&lt;&gt;0,('proje ve personel bilgileri'!B235)," ")</f>
        <v xml:space="preserve"> </v>
      </c>
      <c r="D490" s="24"/>
      <c r="E490" s="25"/>
      <c r="F490" s="25"/>
      <c r="G490" s="25"/>
      <c r="H490" s="25"/>
      <c r="I490" s="25"/>
      <c r="J490" s="26"/>
      <c r="K490" s="387" t="str">
        <f>IF(J490&lt;&gt;0,DAYS360(J490,'proje ve personel bilgileri'!$B$8)/30," ")</f>
        <v xml:space="preserve"> </v>
      </c>
      <c r="L490" s="387"/>
      <c r="M490" s="385" t="str">
        <f>IF('proje ve personel bilgileri'!A235&lt;&gt;0,('proje ve personel bilgileri'!$B$11)," ")</f>
        <v xml:space="preserve"> </v>
      </c>
      <c r="N490" s="385"/>
      <c r="O490" s="388">
        <f>IF('proje ve personel bilgileri'!$B$4=1512,(IF(E490&lt;&gt;0,2,IF(F490&lt;&gt;0,2,IF(G490&lt;&gt;0,IF(AND(J490&lt;&gt;0,K490&gt;=48),4,3),IF(H490&lt;&gt;0,IF(AND(J490&lt;&gt;0,K490&gt;=48),4,3),IF(I490&lt;&gt;0,7,0)))))),IF('proje ve personel bilgileri'!$B$4=1511,(IF(E490&lt;&gt;0,4,IF(F490&lt;&gt;0,5,IF(G490&lt;&gt;0,IF(AND(J490&lt;&gt;0,K490&gt;=48),12,8),IF(H490&lt;&gt;0,IF(AND(J490&lt;&gt;0,K490&gt;=48),12,8),IF(I490&lt;&gt;0,14,0)))))),(IF(E490&lt;&gt;0,3,IF(F490&lt;&gt;0,4,IF(G490&lt;&gt;0,IF(AND(J490&lt;&gt;0,K490&gt;=48),10,6),IF(H490&lt;&gt;0,IF(AND(J490&lt;&gt;0,K490&gt;=48),10,6),IF(I490&lt;&gt;0,12,0))))))))</f>
        <v>0</v>
      </c>
      <c r="P490" s="389"/>
      <c r="Q490" s="385" t="str">
        <f>IF('proje ve personel bilgileri'!A235&lt;&gt;0,(M490*O490)," ")</f>
        <v xml:space="preserve"> </v>
      </c>
      <c r="R490" s="385"/>
      <c r="S490" s="385" t="str">
        <f>IF('proje ve personel bilgileri'!A235&lt;&gt;0,G011B!S518," ")</f>
        <v xml:space="preserve"> </v>
      </c>
      <c r="T490" s="378"/>
      <c r="U490" s="385" t="str">
        <f>IF('proje ve personel bilgileri'!A235&lt;&gt;0,MIN(Q490,S490)," ")</f>
        <v xml:space="preserve"> </v>
      </c>
      <c r="V490" s="386"/>
    </row>
    <row r="491" spans="1:22" ht="15.75" customHeight="1" x14ac:dyDescent="0.25">
      <c r="A491" s="19">
        <v>223</v>
      </c>
      <c r="B491" s="293" t="str">
        <f>IF('proje ve personel bilgileri'!A236&lt;&gt;0,('proje ve personel bilgileri'!A236)," ")</f>
        <v xml:space="preserve"> </v>
      </c>
      <c r="C491" s="293" t="str">
        <f>IF('proje ve personel bilgileri'!A236&lt;&gt;0,('proje ve personel bilgileri'!B236)," ")</f>
        <v xml:space="preserve"> </v>
      </c>
      <c r="D491" s="24"/>
      <c r="E491" s="25"/>
      <c r="F491" s="25"/>
      <c r="G491" s="25"/>
      <c r="H491" s="25"/>
      <c r="I491" s="25"/>
      <c r="J491" s="26"/>
      <c r="K491" s="387" t="str">
        <f>IF(J491&lt;&gt;0,DAYS360(J491,'proje ve personel bilgileri'!$B$8)/30," ")</f>
        <v xml:space="preserve"> </v>
      </c>
      <c r="L491" s="387"/>
      <c r="M491" s="385" t="str">
        <f>IF('proje ve personel bilgileri'!A236&lt;&gt;0,('proje ve personel bilgileri'!$B$11)," ")</f>
        <v xml:space="preserve"> </v>
      </c>
      <c r="N491" s="385"/>
      <c r="O491" s="388">
        <f>IF('proje ve personel bilgileri'!$B$4=1512,(IF(E491&lt;&gt;0,2,IF(F491&lt;&gt;0,2,IF(G491&lt;&gt;0,IF(AND(J491&lt;&gt;0,K491&gt;=48),4,3),IF(H491&lt;&gt;0,IF(AND(J491&lt;&gt;0,K491&gt;=48),4,3),IF(I491&lt;&gt;0,7,0)))))),IF('proje ve personel bilgileri'!$B$4=1511,(IF(E491&lt;&gt;0,4,IF(F491&lt;&gt;0,5,IF(G491&lt;&gt;0,IF(AND(J491&lt;&gt;0,K491&gt;=48),12,8),IF(H491&lt;&gt;0,IF(AND(J491&lt;&gt;0,K491&gt;=48),12,8),IF(I491&lt;&gt;0,14,0)))))),(IF(E491&lt;&gt;0,3,IF(F491&lt;&gt;0,4,IF(G491&lt;&gt;0,IF(AND(J491&lt;&gt;0,K491&gt;=48),10,6),IF(H491&lt;&gt;0,IF(AND(J491&lt;&gt;0,K491&gt;=48),10,6),IF(I491&lt;&gt;0,12,0))))))))</f>
        <v>0</v>
      </c>
      <c r="P491" s="389"/>
      <c r="Q491" s="385" t="str">
        <f>IF('proje ve personel bilgileri'!A236&lt;&gt;0,(M491*O491)," ")</f>
        <v xml:space="preserve"> </v>
      </c>
      <c r="R491" s="385"/>
      <c r="S491" s="385" t="str">
        <f>IF('proje ve personel bilgileri'!A236&lt;&gt;0,G011B!S519," ")</f>
        <v xml:space="preserve"> </v>
      </c>
      <c r="T491" s="378"/>
      <c r="U491" s="385" t="str">
        <f>IF('proje ve personel bilgileri'!A236&lt;&gt;0,MIN(Q491,S491)," ")</f>
        <v xml:space="preserve"> </v>
      </c>
      <c r="V491" s="386"/>
    </row>
    <row r="492" spans="1:22" ht="15.75" customHeight="1" x14ac:dyDescent="0.25">
      <c r="A492" s="23">
        <v>224</v>
      </c>
      <c r="B492" s="293" t="str">
        <f>IF('proje ve personel bilgileri'!A237&lt;&gt;0,('proje ve personel bilgileri'!A237)," ")</f>
        <v xml:space="preserve"> </v>
      </c>
      <c r="C492" s="293" t="str">
        <f>IF('proje ve personel bilgileri'!A237&lt;&gt;0,('proje ve personel bilgileri'!B237)," ")</f>
        <v xml:space="preserve"> </v>
      </c>
      <c r="D492" s="24"/>
      <c r="E492" s="25"/>
      <c r="F492" s="25"/>
      <c r="G492" s="25"/>
      <c r="H492" s="25"/>
      <c r="I492" s="25"/>
      <c r="J492" s="26"/>
      <c r="K492" s="387" t="str">
        <f>IF(J492&lt;&gt;0,DAYS360(J492,'proje ve personel bilgileri'!$B$8)/30," ")</f>
        <v xml:space="preserve"> </v>
      </c>
      <c r="L492" s="387"/>
      <c r="M492" s="385" t="str">
        <f>IF('proje ve personel bilgileri'!A237&lt;&gt;0,('proje ve personel bilgileri'!$B$11)," ")</f>
        <v xml:space="preserve"> </v>
      </c>
      <c r="N492" s="385"/>
      <c r="O492" s="388">
        <f>IF('proje ve personel bilgileri'!$B$4=1512,(IF(E492&lt;&gt;0,2,IF(F492&lt;&gt;0,2,IF(G492&lt;&gt;0,IF(AND(J492&lt;&gt;0,K492&gt;=48),4,3),IF(H492&lt;&gt;0,IF(AND(J492&lt;&gt;0,K492&gt;=48),4,3),IF(I492&lt;&gt;0,7,0)))))),IF('proje ve personel bilgileri'!$B$4=1511,(IF(E492&lt;&gt;0,4,IF(F492&lt;&gt;0,5,IF(G492&lt;&gt;0,IF(AND(J492&lt;&gt;0,K492&gt;=48),12,8),IF(H492&lt;&gt;0,IF(AND(J492&lt;&gt;0,K492&gt;=48),12,8),IF(I492&lt;&gt;0,14,0)))))),(IF(E492&lt;&gt;0,3,IF(F492&lt;&gt;0,4,IF(G492&lt;&gt;0,IF(AND(J492&lt;&gt;0,K492&gt;=48),10,6),IF(H492&lt;&gt;0,IF(AND(J492&lt;&gt;0,K492&gt;=48),10,6),IF(I492&lt;&gt;0,12,0))))))))</f>
        <v>0</v>
      </c>
      <c r="P492" s="389"/>
      <c r="Q492" s="385" t="str">
        <f>IF('proje ve personel bilgileri'!A237&lt;&gt;0,(M492*O492)," ")</f>
        <v xml:space="preserve"> </v>
      </c>
      <c r="R492" s="385"/>
      <c r="S492" s="385" t="str">
        <f>IF('proje ve personel bilgileri'!A237&lt;&gt;0,G011B!S520," ")</f>
        <v xml:space="preserve"> </v>
      </c>
      <c r="T492" s="378"/>
      <c r="U492" s="385" t="str">
        <f>IF('proje ve personel bilgileri'!A237&lt;&gt;0,MIN(Q492,S492)," ")</f>
        <v xml:space="preserve"> </v>
      </c>
      <c r="V492" s="386"/>
    </row>
    <row r="493" spans="1:22" ht="15.75" customHeight="1" x14ac:dyDescent="0.25">
      <c r="A493" s="19">
        <v>225</v>
      </c>
      <c r="B493" s="293" t="str">
        <f>IF('proje ve personel bilgileri'!A238&lt;&gt;0,('proje ve personel bilgileri'!A238)," ")</f>
        <v xml:space="preserve"> </v>
      </c>
      <c r="C493" s="293" t="str">
        <f>IF('proje ve personel bilgileri'!A238&lt;&gt;0,('proje ve personel bilgileri'!B238)," ")</f>
        <v xml:space="preserve"> </v>
      </c>
      <c r="D493" s="24"/>
      <c r="E493" s="25"/>
      <c r="F493" s="25"/>
      <c r="G493" s="25"/>
      <c r="H493" s="25"/>
      <c r="I493" s="25"/>
      <c r="J493" s="26"/>
      <c r="K493" s="387" t="str">
        <f>IF(J493&lt;&gt;0,DAYS360(J493,'proje ve personel bilgileri'!$B$8)/30," ")</f>
        <v xml:space="preserve"> </v>
      </c>
      <c r="L493" s="387"/>
      <c r="M493" s="385" t="str">
        <f>IF('proje ve personel bilgileri'!A238&lt;&gt;0,('proje ve personel bilgileri'!$B$11)," ")</f>
        <v xml:space="preserve"> </v>
      </c>
      <c r="N493" s="385"/>
      <c r="O493" s="388">
        <f>IF('proje ve personel bilgileri'!$B$4=1512,(IF(E493&lt;&gt;0,2,IF(F493&lt;&gt;0,2,IF(G493&lt;&gt;0,IF(AND(J493&lt;&gt;0,K493&gt;=48),4,3),IF(H493&lt;&gt;0,IF(AND(J493&lt;&gt;0,K493&gt;=48),4,3),IF(I493&lt;&gt;0,7,0)))))),IF('proje ve personel bilgileri'!$B$4=1511,(IF(E493&lt;&gt;0,4,IF(F493&lt;&gt;0,5,IF(G493&lt;&gt;0,IF(AND(J493&lt;&gt;0,K493&gt;=48),12,8),IF(H493&lt;&gt;0,IF(AND(J493&lt;&gt;0,K493&gt;=48),12,8),IF(I493&lt;&gt;0,14,0)))))),(IF(E493&lt;&gt;0,3,IF(F493&lt;&gt;0,4,IF(G493&lt;&gt;0,IF(AND(J493&lt;&gt;0,K493&gt;=48),10,6),IF(H493&lt;&gt;0,IF(AND(J493&lt;&gt;0,K493&gt;=48),10,6),IF(I493&lt;&gt;0,12,0))))))))</f>
        <v>0</v>
      </c>
      <c r="P493" s="389"/>
      <c r="Q493" s="385" t="str">
        <f>IF('proje ve personel bilgileri'!A238&lt;&gt;0,(M493*O493)," ")</f>
        <v xml:space="preserve"> </v>
      </c>
      <c r="R493" s="385"/>
      <c r="S493" s="385" t="str">
        <f>IF('proje ve personel bilgileri'!A238&lt;&gt;0,G011B!S521," ")</f>
        <v xml:space="preserve"> </v>
      </c>
      <c r="T493" s="378"/>
      <c r="U493" s="385" t="str">
        <f>IF('proje ve personel bilgileri'!A238&lt;&gt;0,MIN(Q493,S493)," ")</f>
        <v xml:space="preserve"> </v>
      </c>
      <c r="V493" s="386"/>
    </row>
    <row r="494" spans="1:22" ht="15.75" customHeight="1" x14ac:dyDescent="0.25">
      <c r="A494" s="23">
        <v>226</v>
      </c>
      <c r="B494" s="293" t="str">
        <f>IF('proje ve personel bilgileri'!A239&lt;&gt;0,('proje ve personel bilgileri'!A239)," ")</f>
        <v xml:space="preserve"> </v>
      </c>
      <c r="C494" s="293" t="str">
        <f>IF('proje ve personel bilgileri'!A239&lt;&gt;0,('proje ve personel bilgileri'!B239)," ")</f>
        <v xml:space="preserve"> </v>
      </c>
      <c r="D494" s="24"/>
      <c r="E494" s="25"/>
      <c r="F494" s="25"/>
      <c r="G494" s="25"/>
      <c r="H494" s="25"/>
      <c r="I494" s="25"/>
      <c r="J494" s="26"/>
      <c r="K494" s="387" t="str">
        <f>IF(J494&lt;&gt;0,DAYS360(J494,'proje ve personel bilgileri'!$B$8)/30," ")</f>
        <v xml:space="preserve"> </v>
      </c>
      <c r="L494" s="387"/>
      <c r="M494" s="385" t="str">
        <f>IF('proje ve personel bilgileri'!A239&lt;&gt;0,('proje ve personel bilgileri'!$B$11)," ")</f>
        <v xml:space="preserve"> </v>
      </c>
      <c r="N494" s="385"/>
      <c r="O494" s="388">
        <f>IF('proje ve personel bilgileri'!$B$4=1512,(IF(E494&lt;&gt;0,2,IF(F494&lt;&gt;0,2,IF(G494&lt;&gt;0,IF(AND(J494&lt;&gt;0,K494&gt;=48),4,3),IF(H494&lt;&gt;0,IF(AND(J494&lt;&gt;0,K494&gt;=48),4,3),IF(I494&lt;&gt;0,7,0)))))),IF('proje ve personel bilgileri'!$B$4=1511,(IF(E494&lt;&gt;0,4,IF(F494&lt;&gt;0,5,IF(G494&lt;&gt;0,IF(AND(J494&lt;&gt;0,K494&gt;=48),12,8),IF(H494&lt;&gt;0,IF(AND(J494&lt;&gt;0,K494&gt;=48),12,8),IF(I494&lt;&gt;0,14,0)))))),(IF(E494&lt;&gt;0,3,IF(F494&lt;&gt;0,4,IF(G494&lt;&gt;0,IF(AND(J494&lt;&gt;0,K494&gt;=48),10,6),IF(H494&lt;&gt;0,IF(AND(J494&lt;&gt;0,K494&gt;=48),10,6),IF(I494&lt;&gt;0,12,0))))))))</f>
        <v>0</v>
      </c>
      <c r="P494" s="389"/>
      <c r="Q494" s="385" t="str">
        <f>IF('proje ve personel bilgileri'!A239&lt;&gt;0,(M494*O494)," ")</f>
        <v xml:space="preserve"> </v>
      </c>
      <c r="R494" s="385"/>
      <c r="S494" s="385" t="str">
        <f>IF('proje ve personel bilgileri'!A239&lt;&gt;0,G011B!S522," ")</f>
        <v xml:space="preserve"> </v>
      </c>
      <c r="T494" s="378"/>
      <c r="U494" s="385" t="str">
        <f>IF('proje ve personel bilgileri'!A239&lt;&gt;0,MIN(Q494,S494)," ")</f>
        <v xml:space="preserve"> </v>
      </c>
      <c r="V494" s="386"/>
    </row>
    <row r="495" spans="1:22" ht="15.75" customHeight="1" x14ac:dyDescent="0.25">
      <c r="A495" s="19">
        <v>227</v>
      </c>
      <c r="B495" s="293" t="str">
        <f>IF('proje ve personel bilgileri'!A240&lt;&gt;0,('proje ve personel bilgileri'!A240)," ")</f>
        <v xml:space="preserve"> </v>
      </c>
      <c r="C495" s="293" t="str">
        <f>IF('proje ve personel bilgileri'!A240&lt;&gt;0,('proje ve personel bilgileri'!B240)," ")</f>
        <v xml:space="preserve"> </v>
      </c>
      <c r="D495" s="24"/>
      <c r="E495" s="25"/>
      <c r="F495" s="25"/>
      <c r="G495" s="25"/>
      <c r="H495" s="25"/>
      <c r="I495" s="25"/>
      <c r="J495" s="26"/>
      <c r="K495" s="387" t="str">
        <f>IF(J495&lt;&gt;0,DAYS360(J495,'proje ve personel bilgileri'!$B$8)/30," ")</f>
        <v xml:space="preserve"> </v>
      </c>
      <c r="L495" s="387"/>
      <c r="M495" s="385" t="str">
        <f>IF('proje ve personel bilgileri'!A240&lt;&gt;0,('proje ve personel bilgileri'!$B$11)," ")</f>
        <v xml:space="preserve"> </v>
      </c>
      <c r="N495" s="385"/>
      <c r="O495" s="388">
        <f>IF('proje ve personel bilgileri'!$B$4=1512,(IF(E495&lt;&gt;0,2,IF(F495&lt;&gt;0,2,IF(G495&lt;&gt;0,IF(AND(J495&lt;&gt;0,K495&gt;=48),4,3),IF(H495&lt;&gt;0,IF(AND(J495&lt;&gt;0,K495&gt;=48),4,3),IF(I495&lt;&gt;0,7,0)))))),IF('proje ve personel bilgileri'!$B$4=1511,(IF(E495&lt;&gt;0,4,IF(F495&lt;&gt;0,5,IF(G495&lt;&gt;0,IF(AND(J495&lt;&gt;0,K495&gt;=48),12,8),IF(H495&lt;&gt;0,IF(AND(J495&lt;&gt;0,K495&gt;=48),12,8),IF(I495&lt;&gt;0,14,0)))))),(IF(E495&lt;&gt;0,3,IF(F495&lt;&gt;0,4,IF(G495&lt;&gt;0,IF(AND(J495&lt;&gt;0,K495&gt;=48),10,6),IF(H495&lt;&gt;0,IF(AND(J495&lt;&gt;0,K495&gt;=48),10,6),IF(I495&lt;&gt;0,12,0))))))))</f>
        <v>0</v>
      </c>
      <c r="P495" s="389"/>
      <c r="Q495" s="385" t="str">
        <f>IF('proje ve personel bilgileri'!A240&lt;&gt;0,(M495*O495)," ")</f>
        <v xml:space="preserve"> </v>
      </c>
      <c r="R495" s="385"/>
      <c r="S495" s="385" t="str">
        <f>IF('proje ve personel bilgileri'!A240&lt;&gt;0,G011B!S523," ")</f>
        <v xml:space="preserve"> </v>
      </c>
      <c r="T495" s="378"/>
      <c r="U495" s="385" t="str">
        <f>IF('proje ve personel bilgileri'!A240&lt;&gt;0,MIN(Q495,S495)," ")</f>
        <v xml:space="preserve"> </v>
      </c>
      <c r="V495" s="386"/>
    </row>
    <row r="496" spans="1:22" ht="15.75" customHeight="1" x14ac:dyDescent="0.25">
      <c r="A496" s="23">
        <v>228</v>
      </c>
      <c r="B496" s="293" t="str">
        <f>IF('proje ve personel bilgileri'!A241&lt;&gt;0,('proje ve personel bilgileri'!A241)," ")</f>
        <v xml:space="preserve"> </v>
      </c>
      <c r="C496" s="293" t="str">
        <f>IF('proje ve personel bilgileri'!A241&lt;&gt;0,('proje ve personel bilgileri'!B241)," ")</f>
        <v xml:space="preserve"> </v>
      </c>
      <c r="D496" s="24"/>
      <c r="E496" s="25"/>
      <c r="F496" s="25"/>
      <c r="G496" s="25"/>
      <c r="H496" s="25"/>
      <c r="I496" s="25"/>
      <c r="J496" s="26"/>
      <c r="K496" s="387" t="str">
        <f>IF(J496&lt;&gt;0,DAYS360(J496,'proje ve personel bilgileri'!$B$8)/30," ")</f>
        <v xml:space="preserve"> </v>
      </c>
      <c r="L496" s="387"/>
      <c r="M496" s="385" t="str">
        <f>IF('proje ve personel bilgileri'!A241&lt;&gt;0,('proje ve personel bilgileri'!$B$11)," ")</f>
        <v xml:space="preserve"> </v>
      </c>
      <c r="N496" s="385"/>
      <c r="O496" s="388">
        <f>IF('proje ve personel bilgileri'!$B$4=1512,(IF(E496&lt;&gt;0,2,IF(F496&lt;&gt;0,2,IF(G496&lt;&gt;0,IF(AND(J496&lt;&gt;0,K496&gt;=48),4,3),IF(H496&lt;&gt;0,IF(AND(J496&lt;&gt;0,K496&gt;=48),4,3),IF(I496&lt;&gt;0,7,0)))))),IF('proje ve personel bilgileri'!$B$4=1511,(IF(E496&lt;&gt;0,4,IF(F496&lt;&gt;0,5,IF(G496&lt;&gt;0,IF(AND(J496&lt;&gt;0,K496&gt;=48),12,8),IF(H496&lt;&gt;0,IF(AND(J496&lt;&gt;0,K496&gt;=48),12,8),IF(I496&lt;&gt;0,14,0)))))),(IF(E496&lt;&gt;0,3,IF(F496&lt;&gt;0,4,IF(G496&lt;&gt;0,IF(AND(J496&lt;&gt;0,K496&gt;=48),10,6),IF(H496&lt;&gt;0,IF(AND(J496&lt;&gt;0,K496&gt;=48),10,6),IF(I496&lt;&gt;0,12,0))))))))</f>
        <v>0</v>
      </c>
      <c r="P496" s="389"/>
      <c r="Q496" s="385" t="str">
        <f>IF('proje ve personel bilgileri'!A241&lt;&gt;0,(M496*O496)," ")</f>
        <v xml:space="preserve"> </v>
      </c>
      <c r="R496" s="385"/>
      <c r="S496" s="385" t="str">
        <f>IF('proje ve personel bilgileri'!A241&lt;&gt;0,G011B!S524," ")</f>
        <v xml:space="preserve"> </v>
      </c>
      <c r="T496" s="378"/>
      <c r="U496" s="385" t="str">
        <f>IF('proje ve personel bilgileri'!A241&lt;&gt;0,MIN(Q496,S496)," ")</f>
        <v xml:space="preserve"> </v>
      </c>
      <c r="V496" s="386"/>
    </row>
    <row r="497" spans="1:22" ht="15.75" customHeight="1" x14ac:dyDescent="0.25">
      <c r="A497" s="19">
        <v>229</v>
      </c>
      <c r="B497" s="293" t="str">
        <f>IF('proje ve personel bilgileri'!A242&lt;&gt;0,('proje ve personel bilgileri'!A242)," ")</f>
        <v xml:space="preserve"> </v>
      </c>
      <c r="C497" s="293" t="str">
        <f>IF('proje ve personel bilgileri'!A242&lt;&gt;0,('proje ve personel bilgileri'!B242)," ")</f>
        <v xml:space="preserve"> </v>
      </c>
      <c r="D497" s="24"/>
      <c r="E497" s="25"/>
      <c r="F497" s="25"/>
      <c r="G497" s="25"/>
      <c r="H497" s="25"/>
      <c r="I497" s="25"/>
      <c r="J497" s="26"/>
      <c r="K497" s="387" t="str">
        <f>IF(J497&lt;&gt;0,DAYS360(J497,'proje ve personel bilgileri'!$B$8)/30," ")</f>
        <v xml:space="preserve"> </v>
      </c>
      <c r="L497" s="387"/>
      <c r="M497" s="385" t="str">
        <f>IF('proje ve personel bilgileri'!A242&lt;&gt;0,('proje ve personel bilgileri'!$B$11)," ")</f>
        <v xml:space="preserve"> </v>
      </c>
      <c r="N497" s="385"/>
      <c r="O497" s="388">
        <f>IF('proje ve personel bilgileri'!$B$4=1512,(IF(E497&lt;&gt;0,2,IF(F497&lt;&gt;0,2,IF(G497&lt;&gt;0,IF(AND(J497&lt;&gt;0,K497&gt;=48),4,3),IF(H497&lt;&gt;0,IF(AND(J497&lt;&gt;0,K497&gt;=48),4,3),IF(I497&lt;&gt;0,7,0)))))),IF('proje ve personel bilgileri'!$B$4=1511,(IF(E497&lt;&gt;0,4,IF(F497&lt;&gt;0,5,IF(G497&lt;&gt;0,IF(AND(J497&lt;&gt;0,K497&gt;=48),12,8),IF(H497&lt;&gt;0,IF(AND(J497&lt;&gt;0,K497&gt;=48),12,8),IF(I497&lt;&gt;0,14,0)))))),(IF(E497&lt;&gt;0,3,IF(F497&lt;&gt;0,4,IF(G497&lt;&gt;0,IF(AND(J497&lt;&gt;0,K497&gt;=48),10,6),IF(H497&lt;&gt;0,IF(AND(J497&lt;&gt;0,K497&gt;=48),10,6),IF(I497&lt;&gt;0,12,0))))))))</f>
        <v>0</v>
      </c>
      <c r="P497" s="389"/>
      <c r="Q497" s="385" t="str">
        <f>IF('proje ve personel bilgileri'!A242&lt;&gt;0,(M497*O497)," ")</f>
        <v xml:space="preserve"> </v>
      </c>
      <c r="R497" s="385"/>
      <c r="S497" s="385" t="str">
        <f>IF('proje ve personel bilgileri'!A242&lt;&gt;0,G011B!S525," ")</f>
        <v xml:space="preserve"> </v>
      </c>
      <c r="T497" s="378"/>
      <c r="U497" s="385" t="str">
        <f>IF('proje ve personel bilgileri'!A242&lt;&gt;0,MIN(Q497,S497)," ")</f>
        <v xml:space="preserve"> </v>
      </c>
      <c r="V497" s="386"/>
    </row>
    <row r="498" spans="1:22" ht="15.75" customHeight="1" x14ac:dyDescent="0.25">
      <c r="A498" s="23">
        <v>230</v>
      </c>
      <c r="B498" s="293" t="str">
        <f>IF('proje ve personel bilgileri'!A243&lt;&gt;0,('proje ve personel bilgileri'!A243)," ")</f>
        <v xml:space="preserve"> </v>
      </c>
      <c r="C498" s="293" t="str">
        <f>IF('proje ve personel bilgileri'!A243&lt;&gt;0,('proje ve personel bilgileri'!B243)," ")</f>
        <v xml:space="preserve"> </v>
      </c>
      <c r="D498" s="24"/>
      <c r="E498" s="25"/>
      <c r="F498" s="25"/>
      <c r="G498" s="25"/>
      <c r="H498" s="25"/>
      <c r="I498" s="25"/>
      <c r="J498" s="26"/>
      <c r="K498" s="387" t="str">
        <f>IF(J498&lt;&gt;0,DAYS360(J498,'proje ve personel bilgileri'!$B$8)/30," ")</f>
        <v xml:space="preserve"> </v>
      </c>
      <c r="L498" s="387"/>
      <c r="M498" s="385" t="str">
        <f>IF('proje ve personel bilgileri'!A243&lt;&gt;0,('proje ve personel bilgileri'!$B$11)," ")</f>
        <v xml:space="preserve"> </v>
      </c>
      <c r="N498" s="385"/>
      <c r="O498" s="388">
        <f>IF('proje ve personel bilgileri'!$B$4=1512,(IF(E498&lt;&gt;0,2,IF(F498&lt;&gt;0,2,IF(G498&lt;&gt;0,IF(AND(J498&lt;&gt;0,K498&gt;=48),4,3),IF(H498&lt;&gt;0,IF(AND(J498&lt;&gt;0,K498&gt;=48),4,3),IF(I498&lt;&gt;0,7,0)))))),IF('proje ve personel bilgileri'!$B$4=1511,(IF(E498&lt;&gt;0,4,IF(F498&lt;&gt;0,5,IF(G498&lt;&gt;0,IF(AND(J498&lt;&gt;0,K498&gt;=48),12,8),IF(H498&lt;&gt;0,IF(AND(J498&lt;&gt;0,K498&gt;=48),12,8),IF(I498&lt;&gt;0,14,0)))))),(IF(E498&lt;&gt;0,3,IF(F498&lt;&gt;0,4,IF(G498&lt;&gt;0,IF(AND(J498&lt;&gt;0,K498&gt;=48),10,6),IF(H498&lt;&gt;0,IF(AND(J498&lt;&gt;0,K498&gt;=48),10,6),IF(I498&lt;&gt;0,12,0))))))))</f>
        <v>0</v>
      </c>
      <c r="P498" s="389"/>
      <c r="Q498" s="385" t="str">
        <f>IF('proje ve personel bilgileri'!A243&lt;&gt;0,(M498*O498)," ")</f>
        <v xml:space="preserve"> </v>
      </c>
      <c r="R498" s="385"/>
      <c r="S498" s="385" t="str">
        <f>IF('proje ve personel bilgileri'!A243&lt;&gt;0,G011B!S526," ")</f>
        <v xml:space="preserve"> </v>
      </c>
      <c r="T498" s="378"/>
      <c r="U498" s="385" t="str">
        <f>IF('proje ve personel bilgileri'!A243&lt;&gt;0,MIN(Q498,S498)," ")</f>
        <v xml:space="preserve"> </v>
      </c>
      <c r="V498" s="386"/>
    </row>
    <row r="499" spans="1:22" ht="15.75" customHeight="1" x14ac:dyDescent="0.25">
      <c r="A499" s="19">
        <v>231</v>
      </c>
      <c r="B499" s="293" t="str">
        <f>IF('proje ve personel bilgileri'!A244&lt;&gt;0,('proje ve personel bilgileri'!A244)," ")</f>
        <v xml:space="preserve"> </v>
      </c>
      <c r="C499" s="293" t="str">
        <f>IF('proje ve personel bilgileri'!A244&lt;&gt;0,('proje ve personel bilgileri'!B244)," ")</f>
        <v xml:space="preserve"> </v>
      </c>
      <c r="D499" s="24"/>
      <c r="E499" s="25"/>
      <c r="F499" s="25"/>
      <c r="G499" s="25"/>
      <c r="H499" s="25"/>
      <c r="I499" s="25"/>
      <c r="J499" s="26"/>
      <c r="K499" s="387" t="str">
        <f>IF(J499&lt;&gt;0,DAYS360(J499,'proje ve personel bilgileri'!$B$8)/30," ")</f>
        <v xml:space="preserve"> </v>
      </c>
      <c r="L499" s="387"/>
      <c r="M499" s="385" t="str">
        <f>IF('proje ve personel bilgileri'!A244&lt;&gt;0,('proje ve personel bilgileri'!$B$11)," ")</f>
        <v xml:space="preserve"> </v>
      </c>
      <c r="N499" s="385"/>
      <c r="O499" s="388">
        <f>IF('proje ve personel bilgileri'!$B$4=1512,(IF(E499&lt;&gt;0,2,IF(F499&lt;&gt;0,2,IF(G499&lt;&gt;0,IF(AND(J499&lt;&gt;0,K499&gt;=48),4,3),IF(H499&lt;&gt;0,IF(AND(J499&lt;&gt;0,K499&gt;=48),4,3),IF(I499&lt;&gt;0,7,0)))))),IF('proje ve personel bilgileri'!$B$4=1511,(IF(E499&lt;&gt;0,4,IF(F499&lt;&gt;0,5,IF(G499&lt;&gt;0,IF(AND(J499&lt;&gt;0,K499&gt;=48),12,8),IF(H499&lt;&gt;0,IF(AND(J499&lt;&gt;0,K499&gt;=48),12,8),IF(I499&lt;&gt;0,14,0)))))),(IF(E499&lt;&gt;0,3,IF(F499&lt;&gt;0,4,IF(G499&lt;&gt;0,IF(AND(J499&lt;&gt;0,K499&gt;=48),10,6),IF(H499&lt;&gt;0,IF(AND(J499&lt;&gt;0,K499&gt;=48),10,6),IF(I499&lt;&gt;0,12,0))))))))</f>
        <v>0</v>
      </c>
      <c r="P499" s="389"/>
      <c r="Q499" s="385" t="str">
        <f>IF('proje ve personel bilgileri'!A244&lt;&gt;0,(M499*O499)," ")</f>
        <v xml:space="preserve"> </v>
      </c>
      <c r="R499" s="385"/>
      <c r="S499" s="385" t="str">
        <f>IF('proje ve personel bilgileri'!A244&lt;&gt;0,G011B!S527," ")</f>
        <v xml:space="preserve"> </v>
      </c>
      <c r="T499" s="378"/>
      <c r="U499" s="385" t="str">
        <f>IF('proje ve personel bilgileri'!A244&lt;&gt;0,MIN(Q499,S499)," ")</f>
        <v xml:space="preserve"> </v>
      </c>
      <c r="V499" s="386"/>
    </row>
    <row r="500" spans="1:22" ht="15.75" customHeight="1" x14ac:dyDescent="0.25">
      <c r="A500" s="23">
        <v>232</v>
      </c>
      <c r="B500" s="293" t="str">
        <f>IF('proje ve personel bilgileri'!A245&lt;&gt;0,('proje ve personel bilgileri'!A245)," ")</f>
        <v xml:space="preserve"> </v>
      </c>
      <c r="C500" s="293" t="str">
        <f>IF('proje ve personel bilgileri'!A245&lt;&gt;0,('proje ve personel bilgileri'!B245)," ")</f>
        <v xml:space="preserve"> </v>
      </c>
      <c r="D500" s="24"/>
      <c r="E500" s="25"/>
      <c r="F500" s="25"/>
      <c r="G500" s="25"/>
      <c r="H500" s="25"/>
      <c r="I500" s="25"/>
      <c r="J500" s="26"/>
      <c r="K500" s="387" t="str">
        <f>IF(J500&lt;&gt;0,DAYS360(J500,'proje ve personel bilgileri'!$B$8)/30," ")</f>
        <v xml:space="preserve"> </v>
      </c>
      <c r="L500" s="387"/>
      <c r="M500" s="385" t="str">
        <f>IF('proje ve personel bilgileri'!A245&lt;&gt;0,('proje ve personel bilgileri'!$B$11)," ")</f>
        <v xml:space="preserve"> </v>
      </c>
      <c r="N500" s="385"/>
      <c r="O500" s="388">
        <f>IF('proje ve personel bilgileri'!$B$4=1512,(IF(E500&lt;&gt;0,2,IF(F500&lt;&gt;0,2,IF(G500&lt;&gt;0,IF(AND(J500&lt;&gt;0,K500&gt;=48),4,3),IF(H500&lt;&gt;0,IF(AND(J500&lt;&gt;0,K500&gt;=48),4,3),IF(I500&lt;&gt;0,7,0)))))),IF('proje ve personel bilgileri'!$B$4=1511,(IF(E500&lt;&gt;0,4,IF(F500&lt;&gt;0,5,IF(G500&lt;&gt;0,IF(AND(J500&lt;&gt;0,K500&gt;=48),12,8),IF(H500&lt;&gt;0,IF(AND(J500&lt;&gt;0,K500&gt;=48),12,8),IF(I500&lt;&gt;0,14,0)))))),(IF(E500&lt;&gt;0,3,IF(F500&lt;&gt;0,4,IF(G500&lt;&gt;0,IF(AND(J500&lt;&gt;0,K500&gt;=48),10,6),IF(H500&lt;&gt;0,IF(AND(J500&lt;&gt;0,K500&gt;=48),10,6),IF(I500&lt;&gt;0,12,0))))))))</f>
        <v>0</v>
      </c>
      <c r="P500" s="389"/>
      <c r="Q500" s="385" t="str">
        <f>IF('proje ve personel bilgileri'!A245&lt;&gt;0,(M500*O500)," ")</f>
        <v xml:space="preserve"> </v>
      </c>
      <c r="R500" s="385"/>
      <c r="S500" s="385" t="str">
        <f>IF('proje ve personel bilgileri'!A245&lt;&gt;0,G011B!S528," ")</f>
        <v xml:space="preserve"> </v>
      </c>
      <c r="T500" s="378"/>
      <c r="U500" s="385" t="str">
        <f>IF('proje ve personel bilgileri'!A245&lt;&gt;0,MIN(Q500,S500)," ")</f>
        <v xml:space="preserve"> </v>
      </c>
      <c r="V500" s="386"/>
    </row>
    <row r="501" spans="1:22" ht="15.75" customHeight="1" x14ac:dyDescent="0.25">
      <c r="A501" s="19">
        <v>233</v>
      </c>
      <c r="B501" s="293" t="str">
        <f>IF('proje ve personel bilgileri'!A246&lt;&gt;0,('proje ve personel bilgileri'!A246)," ")</f>
        <v xml:space="preserve"> </v>
      </c>
      <c r="C501" s="293" t="str">
        <f>IF('proje ve personel bilgileri'!A246&lt;&gt;0,('proje ve personel bilgileri'!B246)," ")</f>
        <v xml:space="preserve"> </v>
      </c>
      <c r="D501" s="24"/>
      <c r="E501" s="25"/>
      <c r="F501" s="25"/>
      <c r="G501" s="25"/>
      <c r="H501" s="25"/>
      <c r="I501" s="25"/>
      <c r="J501" s="26"/>
      <c r="K501" s="387" t="str">
        <f>IF(J501&lt;&gt;0,DAYS360(J501,'proje ve personel bilgileri'!$B$8)/30," ")</f>
        <v xml:space="preserve"> </v>
      </c>
      <c r="L501" s="387"/>
      <c r="M501" s="385" t="str">
        <f>IF('proje ve personel bilgileri'!A246&lt;&gt;0,('proje ve personel bilgileri'!$B$11)," ")</f>
        <v xml:space="preserve"> </v>
      </c>
      <c r="N501" s="385"/>
      <c r="O501" s="388">
        <f>IF('proje ve personel bilgileri'!$B$4=1512,(IF(E501&lt;&gt;0,2,IF(F501&lt;&gt;0,2,IF(G501&lt;&gt;0,IF(AND(J501&lt;&gt;0,K501&gt;=48),4,3),IF(H501&lt;&gt;0,IF(AND(J501&lt;&gt;0,K501&gt;=48),4,3),IF(I501&lt;&gt;0,7,0)))))),IF('proje ve personel bilgileri'!$B$4=1511,(IF(E501&lt;&gt;0,4,IF(F501&lt;&gt;0,5,IF(G501&lt;&gt;0,IF(AND(J501&lt;&gt;0,K501&gt;=48),12,8),IF(H501&lt;&gt;0,IF(AND(J501&lt;&gt;0,K501&gt;=48),12,8),IF(I501&lt;&gt;0,14,0)))))),(IF(E501&lt;&gt;0,3,IF(F501&lt;&gt;0,4,IF(G501&lt;&gt;0,IF(AND(J501&lt;&gt;0,K501&gt;=48),10,6),IF(H501&lt;&gt;0,IF(AND(J501&lt;&gt;0,K501&gt;=48),10,6),IF(I501&lt;&gt;0,12,0))))))))</f>
        <v>0</v>
      </c>
      <c r="P501" s="389"/>
      <c r="Q501" s="385" t="str">
        <f>IF('proje ve personel bilgileri'!A246&lt;&gt;0,(M501*O501)," ")</f>
        <v xml:space="preserve"> </v>
      </c>
      <c r="R501" s="385"/>
      <c r="S501" s="385" t="str">
        <f>IF('proje ve personel bilgileri'!A246&lt;&gt;0,G011B!S529," ")</f>
        <v xml:space="preserve"> </v>
      </c>
      <c r="T501" s="378"/>
      <c r="U501" s="385" t="str">
        <f>IF('proje ve personel bilgileri'!A246&lt;&gt;0,MIN(Q501,S501)," ")</f>
        <v xml:space="preserve"> </v>
      </c>
      <c r="V501" s="386"/>
    </row>
    <row r="502" spans="1:22" ht="15.75" customHeight="1" x14ac:dyDescent="0.25">
      <c r="A502" s="23">
        <v>234</v>
      </c>
      <c r="B502" s="293" t="str">
        <f>IF('proje ve personel bilgileri'!A247&lt;&gt;0,('proje ve personel bilgileri'!A247)," ")</f>
        <v xml:space="preserve"> </v>
      </c>
      <c r="C502" s="293" t="str">
        <f>IF('proje ve personel bilgileri'!A247&lt;&gt;0,('proje ve personel bilgileri'!B247)," ")</f>
        <v xml:space="preserve"> </v>
      </c>
      <c r="D502" s="28"/>
      <c r="E502" s="29"/>
      <c r="F502" s="29"/>
      <c r="G502" s="29"/>
      <c r="H502" s="29"/>
      <c r="I502" s="29"/>
      <c r="J502" s="30"/>
      <c r="K502" s="387" t="str">
        <f>IF(J502&lt;&gt;0,DAYS360(J502,'proje ve personel bilgileri'!$B$8)/30," ")</f>
        <v xml:space="preserve"> </v>
      </c>
      <c r="L502" s="387"/>
      <c r="M502" s="385" t="str">
        <f>IF('proje ve personel bilgileri'!A247&lt;&gt;0,('proje ve personel bilgileri'!$B$11)," ")</f>
        <v xml:space="preserve"> </v>
      </c>
      <c r="N502" s="385"/>
      <c r="O502" s="388">
        <f>IF('proje ve personel bilgileri'!$B$4=1512,(IF(E502&lt;&gt;0,2,IF(F502&lt;&gt;0,2,IF(G502&lt;&gt;0,IF(AND(J502&lt;&gt;0,K502&gt;=48),4,3),IF(H502&lt;&gt;0,IF(AND(J502&lt;&gt;0,K502&gt;=48),4,3),IF(I502&lt;&gt;0,7,0)))))),IF('proje ve personel bilgileri'!$B$4=1511,(IF(E502&lt;&gt;0,4,IF(F502&lt;&gt;0,5,IF(G502&lt;&gt;0,IF(AND(J502&lt;&gt;0,K502&gt;=48),12,8),IF(H502&lt;&gt;0,IF(AND(J502&lt;&gt;0,K502&gt;=48),12,8),IF(I502&lt;&gt;0,14,0)))))),(IF(E502&lt;&gt;0,3,IF(F502&lt;&gt;0,4,IF(G502&lt;&gt;0,IF(AND(J502&lt;&gt;0,K502&gt;=48),10,6),IF(H502&lt;&gt;0,IF(AND(J502&lt;&gt;0,K502&gt;=48),10,6),IF(I502&lt;&gt;0,12,0))))))))</f>
        <v>0</v>
      </c>
      <c r="P502" s="389"/>
      <c r="Q502" s="385" t="str">
        <f>IF('proje ve personel bilgileri'!A247&lt;&gt;0,(M502*O502)," ")</f>
        <v xml:space="preserve"> </v>
      </c>
      <c r="R502" s="385"/>
      <c r="S502" s="385" t="str">
        <f>IF('proje ve personel bilgileri'!A247&lt;&gt;0,G011B!S530," ")</f>
        <v xml:space="preserve"> </v>
      </c>
      <c r="T502" s="378"/>
      <c r="U502" s="385" t="str">
        <f>IF('proje ve personel bilgileri'!A247&lt;&gt;0,MIN(Q502,S502)," ")</f>
        <v xml:space="preserve"> </v>
      </c>
      <c r="V502" s="386"/>
    </row>
    <row r="503" spans="1:22" ht="15" customHeight="1" x14ac:dyDescent="0.25">
      <c r="A503" s="290" t="s">
        <v>152</v>
      </c>
    </row>
    <row r="504" spans="1:22" ht="15" customHeight="1" x14ac:dyDescent="0.25">
      <c r="A504" s="390" t="s">
        <v>153</v>
      </c>
      <c r="B504" s="390"/>
      <c r="C504" s="390"/>
      <c r="D504" s="390"/>
      <c r="E504" s="390"/>
      <c r="F504" s="390"/>
      <c r="G504" s="390"/>
      <c r="H504" s="390"/>
      <c r="I504" s="390"/>
      <c r="J504" s="390"/>
      <c r="K504" s="390"/>
      <c r="L504" s="390"/>
      <c r="M504" s="390"/>
      <c r="N504" s="390"/>
      <c r="O504" s="390"/>
      <c r="P504" s="390"/>
      <c r="Q504" s="390"/>
      <c r="R504" s="390"/>
      <c r="S504" s="390"/>
      <c r="T504" s="390"/>
      <c r="U504" s="390"/>
      <c r="V504" s="390"/>
    </row>
    <row r="505" spans="1:22" ht="15" customHeight="1" x14ac:dyDescent="0.25">
      <c r="A505" s="391" t="s">
        <v>154</v>
      </c>
      <c r="B505" s="391"/>
      <c r="C505" s="391"/>
      <c r="D505" s="391"/>
      <c r="E505" s="391"/>
      <c r="F505" s="391"/>
      <c r="G505" s="391"/>
      <c r="H505" s="391"/>
      <c r="I505" s="391"/>
      <c r="J505" s="391"/>
      <c r="K505" s="391"/>
      <c r="L505" s="391"/>
      <c r="M505" s="391"/>
      <c r="N505" s="391"/>
      <c r="O505" s="391"/>
      <c r="P505" s="391"/>
      <c r="Q505" s="391"/>
      <c r="R505" s="391"/>
      <c r="S505" s="391"/>
      <c r="T505" s="391"/>
      <c r="U505" s="391"/>
      <c r="V505" s="391"/>
    </row>
    <row r="506" spans="1:22" ht="24" customHeight="1" x14ac:dyDescent="0.25">
      <c r="A506" s="289"/>
    </row>
    <row r="507" spans="1:22" ht="15" customHeight="1" x14ac:dyDescent="0.25">
      <c r="A507" s="381" t="s">
        <v>155</v>
      </c>
      <c r="B507" s="381"/>
      <c r="C507" s="381"/>
      <c r="D507" s="381"/>
      <c r="E507" s="381"/>
      <c r="F507" s="381"/>
      <c r="G507" s="381"/>
      <c r="H507" s="381"/>
      <c r="I507" s="381"/>
      <c r="J507" s="381"/>
      <c r="K507" s="381"/>
      <c r="L507" s="381"/>
      <c r="M507" s="381"/>
      <c r="N507" s="381"/>
      <c r="O507" s="381"/>
      <c r="P507" s="381"/>
      <c r="Q507" s="381"/>
      <c r="R507" s="381"/>
      <c r="S507" s="381"/>
      <c r="T507" s="381"/>
      <c r="U507" s="381"/>
    </row>
    <row r="508" spans="1:22" ht="15" customHeight="1" x14ac:dyDescent="0.25">
      <c r="A508" s="380"/>
      <c r="B508" s="380"/>
      <c r="C508" s="380"/>
      <c r="D508" s="380"/>
      <c r="E508" s="380"/>
      <c r="F508" s="380"/>
      <c r="G508" s="380"/>
      <c r="H508" s="380"/>
      <c r="I508" s="380"/>
      <c r="J508" s="380"/>
      <c r="K508" s="380"/>
      <c r="L508" s="380"/>
      <c r="M508" s="380"/>
      <c r="N508" s="380"/>
      <c r="O508" s="380"/>
      <c r="P508" s="380"/>
      <c r="Q508" s="380"/>
      <c r="R508" s="380"/>
      <c r="S508" s="380"/>
      <c r="T508" s="380"/>
      <c r="U508" s="380"/>
    </row>
    <row r="513" spans="1:22" ht="15.75" customHeight="1" x14ac:dyDescent="0.25">
      <c r="A513" s="348" t="s">
        <v>128</v>
      </c>
      <c r="B513" s="348"/>
      <c r="C513" s="348"/>
      <c r="D513" s="348"/>
      <c r="E513" s="348"/>
      <c r="F513" s="348"/>
      <c r="G513" s="348"/>
      <c r="H513" s="348"/>
      <c r="I513" s="348"/>
      <c r="J513" s="348"/>
      <c r="K513" s="348"/>
      <c r="L513" s="348"/>
      <c r="M513" s="348"/>
      <c r="N513" s="348"/>
      <c r="O513" s="348"/>
      <c r="P513" s="348"/>
      <c r="Q513" s="348"/>
      <c r="R513" s="348"/>
      <c r="S513" s="348"/>
      <c r="T513" s="348"/>
      <c r="U513" s="348"/>
      <c r="V513" s="348"/>
    </row>
    <row r="514" spans="1:22" ht="15" customHeight="1" x14ac:dyDescent="0.25">
      <c r="A514" s="68"/>
      <c r="B514" s="68"/>
      <c r="C514" s="68"/>
      <c r="D514" s="68"/>
      <c r="E514" s="68"/>
      <c r="F514" s="68"/>
      <c r="G514" s="68"/>
      <c r="H514" s="68"/>
      <c r="I514" s="68"/>
      <c r="J514" s="69" t="str">
        <f>'proje ve personel bilgileri'!$B$7</f>
        <v>/</v>
      </c>
      <c r="K514" s="68" t="s">
        <v>109</v>
      </c>
      <c r="L514" s="68"/>
      <c r="M514" s="68"/>
      <c r="N514" s="68"/>
      <c r="O514" s="68"/>
      <c r="P514" s="68"/>
      <c r="Q514" s="68"/>
      <c r="R514" s="68"/>
      <c r="S514" s="68"/>
      <c r="T514" s="68"/>
      <c r="U514" s="68"/>
      <c r="V514" s="68"/>
    </row>
    <row r="515" spans="1:22" ht="18.75" customHeight="1" x14ac:dyDescent="0.25">
      <c r="U515" s="10" t="s">
        <v>129</v>
      </c>
    </row>
    <row r="516" spans="1:22" ht="15.75" customHeight="1" x14ac:dyDescent="0.25">
      <c r="A516" s="382" t="s">
        <v>130</v>
      </c>
      <c r="B516" s="383"/>
      <c r="C516" s="384"/>
      <c r="D516" s="392">
        <f>'proje ve personel bilgileri'!$B$2</f>
        <v>0</v>
      </c>
      <c r="E516" s="393"/>
      <c r="F516" s="393"/>
      <c r="G516" s="393"/>
      <c r="H516" s="393"/>
      <c r="I516" s="393"/>
      <c r="J516" s="393"/>
      <c r="K516" s="393"/>
      <c r="L516" s="393"/>
      <c r="M516" s="393"/>
      <c r="N516" s="393"/>
      <c r="O516" s="393"/>
      <c r="P516" s="393"/>
      <c r="Q516" s="393"/>
      <c r="R516" s="393"/>
      <c r="S516" s="393"/>
      <c r="T516" s="393"/>
      <c r="U516" s="393"/>
      <c r="V516" s="394"/>
    </row>
    <row r="517" spans="1:22" ht="15.75" customHeight="1" x14ac:dyDescent="0.25">
      <c r="A517" s="382" t="s">
        <v>131</v>
      </c>
      <c r="B517" s="383"/>
      <c r="C517" s="384"/>
      <c r="D517" s="392">
        <f>'proje ve personel bilgileri'!$B$3</f>
        <v>0</v>
      </c>
      <c r="E517" s="393"/>
      <c r="F517" s="393"/>
      <c r="G517" s="393"/>
      <c r="H517" s="393"/>
      <c r="I517" s="393"/>
      <c r="J517" s="393"/>
      <c r="K517" s="393"/>
      <c r="L517" s="393"/>
      <c r="M517" s="393"/>
      <c r="N517" s="393"/>
      <c r="O517" s="393"/>
      <c r="P517" s="393"/>
      <c r="Q517" s="393"/>
      <c r="R517" s="393"/>
      <c r="S517" s="393"/>
      <c r="T517" s="393"/>
      <c r="U517" s="393"/>
      <c r="V517" s="394"/>
    </row>
    <row r="518" spans="1:22" ht="15" customHeight="1" x14ac:dyDescent="0.25">
      <c r="A518" s="415" t="s">
        <v>132</v>
      </c>
      <c r="B518" s="416"/>
      <c r="C518" s="417"/>
      <c r="D518" s="421"/>
      <c r="E518" s="403"/>
      <c r="F518" s="403"/>
      <c r="G518" s="403"/>
      <c r="H518" s="403"/>
      <c r="I518" s="403"/>
      <c r="J518" s="403"/>
      <c r="K518" s="403"/>
      <c r="L518" s="403"/>
      <c r="M518" s="403"/>
      <c r="N518" s="403"/>
      <c r="O518" s="403"/>
      <c r="P518" s="403"/>
      <c r="Q518" s="403"/>
      <c r="R518" s="403"/>
      <c r="S518" s="403"/>
      <c r="T518" s="403"/>
      <c r="U518" s="403"/>
      <c r="V518" s="423"/>
    </row>
    <row r="519" spans="1:22" ht="15.75" customHeight="1" x14ac:dyDescent="0.25">
      <c r="A519" s="418"/>
      <c r="B519" s="419"/>
      <c r="C519" s="420"/>
      <c r="D519" s="422"/>
      <c r="E519" s="404"/>
      <c r="F519" s="404"/>
      <c r="G519" s="404"/>
      <c r="H519" s="404"/>
      <c r="I519" s="404"/>
      <c r="J519" s="404"/>
      <c r="K519" s="404"/>
      <c r="L519" s="404"/>
      <c r="M519" s="404"/>
      <c r="N519" s="404"/>
      <c r="O519" s="404"/>
      <c r="P519" s="404"/>
      <c r="Q519" s="404"/>
      <c r="R519" s="404"/>
      <c r="S519" s="404"/>
      <c r="T519" s="404"/>
      <c r="U519" s="404"/>
      <c r="V519" s="424"/>
    </row>
    <row r="520" spans="1:22" ht="15.75" customHeight="1" x14ac:dyDescent="0.25">
      <c r="A520" s="382" t="s">
        <v>133</v>
      </c>
      <c r="B520" s="383"/>
      <c r="C520" s="384"/>
      <c r="D520" s="307">
        <f>'proje ve personel bilgileri'!B8</f>
        <v>0</v>
      </c>
      <c r="E520" s="291"/>
      <c r="F520" s="291"/>
      <c r="G520" s="291"/>
      <c r="H520" s="291"/>
      <c r="I520" s="291"/>
      <c r="J520" s="402"/>
      <c r="K520" s="402"/>
      <c r="L520" s="402"/>
      <c r="M520" s="402"/>
      <c r="N520" s="402"/>
      <c r="O520" s="402"/>
      <c r="P520" s="402"/>
      <c r="Q520" s="402"/>
      <c r="R520" s="402"/>
      <c r="S520" s="402"/>
      <c r="T520" s="402"/>
      <c r="U520" s="402"/>
      <c r="V520" s="292"/>
    </row>
    <row r="521" spans="1:22" ht="15" customHeight="1" x14ac:dyDescent="0.25">
      <c r="A521" s="405" t="s">
        <v>87</v>
      </c>
      <c r="B521" s="405" t="s">
        <v>15</v>
      </c>
      <c r="C521" s="405" t="s">
        <v>134</v>
      </c>
      <c r="D521" s="405" t="s">
        <v>135</v>
      </c>
      <c r="E521" s="395" t="s">
        <v>136</v>
      </c>
      <c r="F521" s="407"/>
      <c r="G521" s="407"/>
      <c r="H521" s="407"/>
      <c r="I521" s="396"/>
      <c r="J521" s="405" t="s">
        <v>137</v>
      </c>
      <c r="K521" s="395" t="s">
        <v>138</v>
      </c>
      <c r="L521" s="396"/>
      <c r="M521" s="411" t="s">
        <v>139</v>
      </c>
      <c r="N521" s="412"/>
      <c r="O521" s="395" t="s">
        <v>156</v>
      </c>
      <c r="P521" s="396"/>
      <c r="Q521" s="395" t="s">
        <v>141</v>
      </c>
      <c r="R521" s="396"/>
      <c r="S521" s="395" t="s">
        <v>142</v>
      </c>
      <c r="T521" s="396"/>
      <c r="U521" s="395" t="s">
        <v>143</v>
      </c>
      <c r="V521" s="396"/>
    </row>
    <row r="522" spans="1:22" ht="45" customHeight="1" x14ac:dyDescent="0.25">
      <c r="A522" s="406"/>
      <c r="B522" s="406"/>
      <c r="C522" s="406"/>
      <c r="D522" s="406"/>
      <c r="E522" s="408" t="s">
        <v>144</v>
      </c>
      <c r="F522" s="409"/>
      <c r="G522" s="409"/>
      <c r="H522" s="409"/>
      <c r="I522" s="410"/>
      <c r="J522" s="406"/>
      <c r="K522" s="397"/>
      <c r="L522" s="398"/>
      <c r="M522" s="413"/>
      <c r="N522" s="414"/>
      <c r="O522" s="397"/>
      <c r="P522" s="398"/>
      <c r="Q522" s="397"/>
      <c r="R522" s="398"/>
      <c r="S522" s="397"/>
      <c r="T522" s="398"/>
      <c r="U522" s="397"/>
      <c r="V522" s="398"/>
    </row>
    <row r="523" spans="1:22" ht="48" customHeight="1" x14ac:dyDescent="0.25">
      <c r="A523" s="406"/>
      <c r="B523" s="406"/>
      <c r="C523" s="406"/>
      <c r="D523" s="406"/>
      <c r="E523" s="17" t="s">
        <v>145</v>
      </c>
      <c r="F523" s="17" t="s">
        <v>146</v>
      </c>
      <c r="G523" s="17" t="s">
        <v>147</v>
      </c>
      <c r="H523" s="18" t="s">
        <v>148</v>
      </c>
      <c r="I523" s="17" t="s">
        <v>149</v>
      </c>
      <c r="J523" s="406"/>
      <c r="K523" s="397"/>
      <c r="L523" s="398"/>
      <c r="M523" s="399" t="s">
        <v>150</v>
      </c>
      <c r="N523" s="400"/>
      <c r="O523" s="399" t="s">
        <v>151</v>
      </c>
      <c r="P523" s="401"/>
      <c r="Q523" s="397"/>
      <c r="R523" s="398"/>
      <c r="S523" s="397"/>
      <c r="T523" s="398"/>
      <c r="U523" s="397"/>
      <c r="V523" s="398"/>
    </row>
    <row r="524" spans="1:22" ht="15.75" customHeight="1" x14ac:dyDescent="0.25">
      <c r="A524" s="19">
        <v>235</v>
      </c>
      <c r="B524" s="293" t="str">
        <f>IF('proje ve personel bilgileri'!A248&lt;&gt;0,('proje ve personel bilgileri'!A248)," ")</f>
        <v xml:space="preserve"> </v>
      </c>
      <c r="C524" s="293" t="str">
        <f>IF('proje ve personel bilgileri'!A248&lt;&gt;0,('proje ve personel bilgileri'!B248)," ")</f>
        <v xml:space="preserve"> </v>
      </c>
      <c r="D524" s="20"/>
      <c r="E524" s="21"/>
      <c r="F524" s="21"/>
      <c r="G524" s="21"/>
      <c r="H524" s="21"/>
      <c r="I524" s="21"/>
      <c r="J524" s="22"/>
      <c r="K524" s="387" t="str">
        <f>IF(J524&lt;&gt;0,DAYS360(J524,'proje ve personel bilgileri'!$B$8)/30," ")</f>
        <v xml:space="preserve"> </v>
      </c>
      <c r="L524" s="387"/>
      <c r="M524" s="385" t="str">
        <f>IF('proje ve personel bilgileri'!A248&lt;&gt;0,('proje ve personel bilgileri'!$B$11)," ")</f>
        <v xml:space="preserve"> </v>
      </c>
      <c r="N524" s="385"/>
      <c r="O524" s="388">
        <f>IF('proje ve personel bilgileri'!$B$4=1512,(IF(E524&lt;&gt;0,2,IF(F524&lt;&gt;0,2,IF(G524&lt;&gt;0,IF(AND(J524&lt;&gt;0,K524&gt;=48),4,3),IF(H524&lt;&gt;0,IF(AND(J524&lt;&gt;0,K524&gt;=48),4,3),IF(I524&lt;&gt;0,7,0)))))),IF('proje ve personel bilgileri'!$B$4=1511,(IF(E524&lt;&gt;0,4,IF(F524&lt;&gt;0,5,IF(G524&lt;&gt;0,IF(AND(J524&lt;&gt;0,K524&gt;=48),12,8),IF(H524&lt;&gt;0,IF(AND(J524&lt;&gt;0,K524&gt;=48),12,8),IF(I524&lt;&gt;0,14,0)))))),(IF(E524&lt;&gt;0,3,IF(F524&lt;&gt;0,4,IF(G524&lt;&gt;0,IF(AND(J524&lt;&gt;0,K524&gt;=48),10,6),IF(H524&lt;&gt;0,IF(AND(J524&lt;&gt;0,K524&gt;=48),10,6),IF(I524&lt;&gt;0,12,0))))))))</f>
        <v>0</v>
      </c>
      <c r="P524" s="389"/>
      <c r="Q524" s="385" t="str">
        <f>IF('proje ve personel bilgileri'!A248&lt;&gt;0,(M524*O524)," ")</f>
        <v xml:space="preserve"> </v>
      </c>
      <c r="R524" s="385"/>
      <c r="S524" s="385" t="str">
        <f>IF('proje ve personel bilgileri'!A248&lt;&gt;0,G011B!S555," ")</f>
        <v xml:space="preserve"> </v>
      </c>
      <c r="T524" s="378"/>
      <c r="U524" s="385" t="str">
        <f>IF('proje ve personel bilgileri'!A248&lt;&gt;0,MIN(Q524,S524)," ")</f>
        <v xml:space="preserve"> </v>
      </c>
      <c r="V524" s="386"/>
    </row>
    <row r="525" spans="1:22" ht="15.75" customHeight="1" x14ac:dyDescent="0.25">
      <c r="A525" s="23">
        <v>236</v>
      </c>
      <c r="B525" s="293" t="str">
        <f>IF('proje ve personel bilgileri'!A249&lt;&gt;0,('proje ve personel bilgileri'!A249)," ")</f>
        <v xml:space="preserve"> </v>
      </c>
      <c r="C525" s="293" t="str">
        <f>IF('proje ve personel bilgileri'!A249&lt;&gt;0,('proje ve personel bilgileri'!B249)," ")</f>
        <v xml:space="preserve"> </v>
      </c>
      <c r="D525" s="24"/>
      <c r="E525" s="25"/>
      <c r="F525" s="25"/>
      <c r="G525" s="25"/>
      <c r="H525" s="25"/>
      <c r="I525" s="25"/>
      <c r="J525" s="26"/>
      <c r="K525" s="387" t="str">
        <f>IF(J525&lt;&gt;0,DAYS360(J525,'proje ve personel bilgileri'!$B$8)/30," ")</f>
        <v xml:space="preserve"> </v>
      </c>
      <c r="L525" s="387"/>
      <c r="M525" s="385" t="str">
        <f>IF('proje ve personel bilgileri'!A249&lt;&gt;0,('proje ve personel bilgileri'!$B$11)," ")</f>
        <v xml:space="preserve"> </v>
      </c>
      <c r="N525" s="385"/>
      <c r="O525" s="388">
        <f>IF('proje ve personel bilgileri'!$B$4=1512,(IF(E525&lt;&gt;0,2,IF(F525&lt;&gt;0,2,IF(G525&lt;&gt;0,IF(AND(J525&lt;&gt;0,K525&gt;=48),4,3),IF(H525&lt;&gt;0,IF(AND(J525&lt;&gt;0,K525&gt;=48),4,3),IF(I525&lt;&gt;0,7,0)))))),IF('proje ve personel bilgileri'!$B$4=1511,(IF(E525&lt;&gt;0,4,IF(F525&lt;&gt;0,5,IF(G525&lt;&gt;0,IF(AND(J525&lt;&gt;0,K525&gt;=48),12,8),IF(H525&lt;&gt;0,IF(AND(J525&lt;&gt;0,K525&gt;=48),12,8),IF(I525&lt;&gt;0,14,0)))))),(IF(E525&lt;&gt;0,3,IF(F525&lt;&gt;0,4,IF(G525&lt;&gt;0,IF(AND(J525&lt;&gt;0,K525&gt;=48),10,6),IF(H525&lt;&gt;0,IF(AND(J525&lt;&gt;0,K525&gt;=48),10,6),IF(I525&lt;&gt;0,12,0))))))))</f>
        <v>0</v>
      </c>
      <c r="P525" s="389"/>
      <c r="Q525" s="385" t="str">
        <f>IF('proje ve personel bilgileri'!A249&lt;&gt;0,(M525*O525)," ")</f>
        <v xml:space="preserve"> </v>
      </c>
      <c r="R525" s="385"/>
      <c r="S525" s="385" t="str">
        <f>IF('proje ve personel bilgileri'!A249&lt;&gt;0,G011B!S556," ")</f>
        <v xml:space="preserve"> </v>
      </c>
      <c r="T525" s="378"/>
      <c r="U525" s="385" t="str">
        <f>IF('proje ve personel bilgileri'!A249&lt;&gt;0,MIN(Q525,S525)," ")</f>
        <v xml:space="preserve"> </v>
      </c>
      <c r="V525" s="386"/>
    </row>
    <row r="526" spans="1:22" ht="15.75" customHeight="1" x14ac:dyDescent="0.25">
      <c r="A526" s="19">
        <v>237</v>
      </c>
      <c r="B526" s="293" t="str">
        <f>IF('proje ve personel bilgileri'!A250&lt;&gt;0,('proje ve personel bilgileri'!A250)," ")</f>
        <v xml:space="preserve"> </v>
      </c>
      <c r="C526" s="293" t="str">
        <f>IF('proje ve personel bilgileri'!A250&lt;&gt;0,('proje ve personel bilgileri'!B250)," ")</f>
        <v xml:space="preserve"> </v>
      </c>
      <c r="D526" s="24"/>
      <c r="E526" s="25"/>
      <c r="F526" s="25"/>
      <c r="G526" s="25"/>
      <c r="H526" s="25"/>
      <c r="I526" s="25"/>
      <c r="J526" s="26"/>
      <c r="K526" s="387" t="str">
        <f>IF(J526&lt;&gt;0,DAYS360(J526,'proje ve personel bilgileri'!$B$8)/30," ")</f>
        <v xml:space="preserve"> </v>
      </c>
      <c r="L526" s="387"/>
      <c r="M526" s="385" t="str">
        <f>IF('proje ve personel bilgileri'!A250&lt;&gt;0,('proje ve personel bilgileri'!$B$11)," ")</f>
        <v xml:space="preserve"> </v>
      </c>
      <c r="N526" s="385"/>
      <c r="O526" s="388">
        <f>IF('proje ve personel bilgileri'!$B$4=1512,(IF(E526&lt;&gt;0,2,IF(F526&lt;&gt;0,2,IF(G526&lt;&gt;0,IF(AND(J526&lt;&gt;0,K526&gt;=48),4,3),IF(H526&lt;&gt;0,IF(AND(J526&lt;&gt;0,K526&gt;=48),4,3),IF(I526&lt;&gt;0,7,0)))))),IF('proje ve personel bilgileri'!$B$4=1511,(IF(E526&lt;&gt;0,4,IF(F526&lt;&gt;0,5,IF(G526&lt;&gt;0,IF(AND(J526&lt;&gt;0,K526&gt;=48),12,8),IF(H526&lt;&gt;0,IF(AND(J526&lt;&gt;0,K526&gt;=48),12,8),IF(I526&lt;&gt;0,14,0)))))),(IF(E526&lt;&gt;0,3,IF(F526&lt;&gt;0,4,IF(G526&lt;&gt;0,IF(AND(J526&lt;&gt;0,K526&gt;=48),10,6),IF(H526&lt;&gt;0,IF(AND(J526&lt;&gt;0,K526&gt;=48),10,6),IF(I526&lt;&gt;0,12,0))))))))</f>
        <v>0</v>
      </c>
      <c r="P526" s="389"/>
      <c r="Q526" s="385" t="str">
        <f>IF('proje ve personel bilgileri'!A250&lt;&gt;0,(M526*O526)," ")</f>
        <v xml:space="preserve"> </v>
      </c>
      <c r="R526" s="385"/>
      <c r="S526" s="385" t="str">
        <f>IF('proje ve personel bilgileri'!A250&lt;&gt;0,G011B!S557," ")</f>
        <v xml:space="preserve"> </v>
      </c>
      <c r="T526" s="378"/>
      <c r="U526" s="385" t="str">
        <f>IF('proje ve personel bilgileri'!A250&lt;&gt;0,MIN(Q526,S526)," ")</f>
        <v xml:space="preserve"> </v>
      </c>
      <c r="V526" s="386"/>
    </row>
    <row r="527" spans="1:22" ht="15.75" customHeight="1" x14ac:dyDescent="0.25">
      <c r="A527" s="23">
        <v>238</v>
      </c>
      <c r="B527" s="293" t="str">
        <f>IF('proje ve personel bilgileri'!A251&lt;&gt;0,('proje ve personel bilgileri'!A251)," ")</f>
        <v xml:space="preserve"> </v>
      </c>
      <c r="C527" s="293" t="str">
        <f>IF('proje ve personel bilgileri'!A251&lt;&gt;0,('proje ve personel bilgileri'!B251)," ")</f>
        <v xml:space="preserve"> </v>
      </c>
      <c r="D527" s="24"/>
      <c r="E527" s="25"/>
      <c r="F527" s="25"/>
      <c r="G527" s="25"/>
      <c r="H527" s="25"/>
      <c r="I527" s="25"/>
      <c r="J527" s="26"/>
      <c r="K527" s="387" t="str">
        <f>IF(J527&lt;&gt;0,DAYS360(J527,'proje ve personel bilgileri'!$B$8)/30," ")</f>
        <v xml:space="preserve"> </v>
      </c>
      <c r="L527" s="387"/>
      <c r="M527" s="385" t="str">
        <f>IF('proje ve personel bilgileri'!A251&lt;&gt;0,('proje ve personel bilgileri'!$B$11)," ")</f>
        <v xml:space="preserve"> </v>
      </c>
      <c r="N527" s="385"/>
      <c r="O527" s="388">
        <f>IF('proje ve personel bilgileri'!$B$4=1512,(IF(E527&lt;&gt;0,2,IF(F527&lt;&gt;0,2,IF(G527&lt;&gt;0,IF(AND(J527&lt;&gt;0,K527&gt;=48),4,3),IF(H527&lt;&gt;0,IF(AND(J527&lt;&gt;0,K527&gt;=48),4,3),IF(I527&lt;&gt;0,7,0)))))),IF('proje ve personel bilgileri'!$B$4=1511,(IF(E527&lt;&gt;0,4,IF(F527&lt;&gt;0,5,IF(G527&lt;&gt;0,IF(AND(J527&lt;&gt;0,K527&gt;=48),12,8),IF(H527&lt;&gt;0,IF(AND(J527&lt;&gt;0,K527&gt;=48),12,8),IF(I527&lt;&gt;0,14,0)))))),(IF(E527&lt;&gt;0,3,IF(F527&lt;&gt;0,4,IF(G527&lt;&gt;0,IF(AND(J527&lt;&gt;0,K527&gt;=48),10,6),IF(H527&lt;&gt;0,IF(AND(J527&lt;&gt;0,K527&gt;=48),10,6),IF(I527&lt;&gt;0,12,0))))))))</f>
        <v>0</v>
      </c>
      <c r="P527" s="389"/>
      <c r="Q527" s="385" t="str">
        <f>IF('proje ve personel bilgileri'!A251&lt;&gt;0,(M527*O527)," ")</f>
        <v xml:space="preserve"> </v>
      </c>
      <c r="R527" s="385"/>
      <c r="S527" s="385" t="str">
        <f>IF('proje ve personel bilgileri'!A251&lt;&gt;0,G011B!S558," ")</f>
        <v xml:space="preserve"> </v>
      </c>
      <c r="T527" s="378"/>
      <c r="U527" s="385" t="str">
        <f>IF('proje ve personel bilgileri'!A251&lt;&gt;0,MIN(Q527,S527)," ")</f>
        <v xml:space="preserve"> </v>
      </c>
      <c r="V527" s="386"/>
    </row>
    <row r="528" spans="1:22" ht="15.75" customHeight="1" x14ac:dyDescent="0.25">
      <c r="A528" s="19">
        <v>239</v>
      </c>
      <c r="B528" s="293" t="str">
        <f>IF('proje ve personel bilgileri'!A252&lt;&gt;0,('proje ve personel bilgileri'!A252)," ")</f>
        <v xml:space="preserve"> </v>
      </c>
      <c r="C528" s="293" t="str">
        <f>IF('proje ve personel bilgileri'!A252&lt;&gt;0,('proje ve personel bilgileri'!B252)," ")</f>
        <v xml:space="preserve"> </v>
      </c>
      <c r="D528" s="24"/>
      <c r="E528" s="25"/>
      <c r="F528" s="25"/>
      <c r="G528" s="25"/>
      <c r="H528" s="25"/>
      <c r="I528" s="25"/>
      <c r="J528" s="26"/>
      <c r="K528" s="387" t="str">
        <f>IF(J528&lt;&gt;0,DAYS360(J528,'proje ve personel bilgileri'!$B$8)/30," ")</f>
        <v xml:space="preserve"> </v>
      </c>
      <c r="L528" s="387"/>
      <c r="M528" s="385" t="str">
        <f>IF('proje ve personel bilgileri'!A252&lt;&gt;0,('proje ve personel bilgileri'!$B$11)," ")</f>
        <v xml:space="preserve"> </v>
      </c>
      <c r="N528" s="385"/>
      <c r="O528" s="388">
        <f>IF('proje ve personel bilgileri'!$B$4=1512,(IF(E528&lt;&gt;0,2,IF(F528&lt;&gt;0,2,IF(G528&lt;&gt;0,IF(AND(J528&lt;&gt;0,K528&gt;=48),4,3),IF(H528&lt;&gt;0,IF(AND(J528&lt;&gt;0,K528&gt;=48),4,3),IF(I528&lt;&gt;0,7,0)))))),IF('proje ve personel bilgileri'!$B$4=1511,(IF(E528&lt;&gt;0,4,IF(F528&lt;&gt;0,5,IF(G528&lt;&gt;0,IF(AND(J528&lt;&gt;0,K528&gt;=48),12,8),IF(H528&lt;&gt;0,IF(AND(J528&lt;&gt;0,K528&gt;=48),12,8),IF(I528&lt;&gt;0,14,0)))))),(IF(E528&lt;&gt;0,3,IF(F528&lt;&gt;0,4,IF(G528&lt;&gt;0,IF(AND(J528&lt;&gt;0,K528&gt;=48),10,6),IF(H528&lt;&gt;0,IF(AND(J528&lt;&gt;0,K528&gt;=48),10,6),IF(I528&lt;&gt;0,12,0))))))))</f>
        <v>0</v>
      </c>
      <c r="P528" s="389"/>
      <c r="Q528" s="385" t="str">
        <f>IF('proje ve personel bilgileri'!A252&lt;&gt;0,(M528*O528)," ")</f>
        <v xml:space="preserve"> </v>
      </c>
      <c r="R528" s="385"/>
      <c r="S528" s="385" t="str">
        <f>IF('proje ve personel bilgileri'!A252&lt;&gt;0,G011B!S559," ")</f>
        <v xml:space="preserve"> </v>
      </c>
      <c r="T528" s="378"/>
      <c r="U528" s="385" t="str">
        <f>IF('proje ve personel bilgileri'!A252&lt;&gt;0,MIN(Q528,S528)," ")</f>
        <v xml:space="preserve"> </v>
      </c>
      <c r="V528" s="386"/>
    </row>
    <row r="529" spans="1:22" ht="15.75" customHeight="1" x14ac:dyDescent="0.25">
      <c r="A529" s="23">
        <v>240</v>
      </c>
      <c r="B529" s="293" t="str">
        <f>IF('proje ve personel bilgileri'!A253&lt;&gt;0,('proje ve personel bilgileri'!A253)," ")</f>
        <v xml:space="preserve"> </v>
      </c>
      <c r="C529" s="293" t="str">
        <f>IF('proje ve personel bilgileri'!A253&lt;&gt;0,('proje ve personel bilgileri'!B253)," ")</f>
        <v xml:space="preserve"> </v>
      </c>
      <c r="D529" s="24"/>
      <c r="E529" s="25"/>
      <c r="F529" s="25"/>
      <c r="G529" s="25"/>
      <c r="H529" s="25"/>
      <c r="I529" s="25"/>
      <c r="J529" s="26"/>
      <c r="K529" s="387" t="str">
        <f>IF(J529&lt;&gt;0,DAYS360(J529,'proje ve personel bilgileri'!$B$8)/30," ")</f>
        <v xml:space="preserve"> </v>
      </c>
      <c r="L529" s="387"/>
      <c r="M529" s="385" t="str">
        <f>IF('proje ve personel bilgileri'!A253&lt;&gt;0,('proje ve personel bilgileri'!$B$11)," ")</f>
        <v xml:space="preserve"> </v>
      </c>
      <c r="N529" s="385"/>
      <c r="O529" s="388">
        <f>IF('proje ve personel bilgileri'!$B$4=1512,(IF(E529&lt;&gt;0,2,IF(F529&lt;&gt;0,2,IF(G529&lt;&gt;0,IF(AND(J529&lt;&gt;0,K529&gt;=48),4,3),IF(H529&lt;&gt;0,IF(AND(J529&lt;&gt;0,K529&gt;=48),4,3),IF(I529&lt;&gt;0,7,0)))))),IF('proje ve personel bilgileri'!$B$4=1511,(IF(E529&lt;&gt;0,4,IF(F529&lt;&gt;0,5,IF(G529&lt;&gt;0,IF(AND(J529&lt;&gt;0,K529&gt;=48),12,8),IF(H529&lt;&gt;0,IF(AND(J529&lt;&gt;0,K529&gt;=48),12,8),IF(I529&lt;&gt;0,14,0)))))),(IF(E529&lt;&gt;0,3,IF(F529&lt;&gt;0,4,IF(G529&lt;&gt;0,IF(AND(J529&lt;&gt;0,K529&gt;=48),10,6),IF(H529&lt;&gt;0,IF(AND(J529&lt;&gt;0,K529&gt;=48),10,6),IF(I529&lt;&gt;0,12,0))))))))</f>
        <v>0</v>
      </c>
      <c r="P529" s="389"/>
      <c r="Q529" s="385" t="str">
        <f>IF('proje ve personel bilgileri'!A253&lt;&gt;0,(M529*O529)," ")</f>
        <v xml:space="preserve"> </v>
      </c>
      <c r="R529" s="385"/>
      <c r="S529" s="385" t="str">
        <f>IF('proje ve personel bilgileri'!A253&lt;&gt;0,G011B!S560," ")</f>
        <v xml:space="preserve"> </v>
      </c>
      <c r="T529" s="378"/>
      <c r="U529" s="385" t="str">
        <f>IF('proje ve personel bilgileri'!A253&lt;&gt;0,MIN(Q529,S529)," ")</f>
        <v xml:space="preserve"> </v>
      </c>
      <c r="V529" s="386"/>
    </row>
    <row r="530" spans="1:22" ht="15.75" customHeight="1" x14ac:dyDescent="0.25">
      <c r="A530" s="19">
        <v>241</v>
      </c>
      <c r="B530" s="293" t="str">
        <f>IF('proje ve personel bilgileri'!A254&lt;&gt;0,('proje ve personel bilgileri'!A254)," ")</f>
        <v xml:space="preserve"> </v>
      </c>
      <c r="C530" s="293" t="str">
        <f>IF('proje ve personel bilgileri'!A254&lt;&gt;0,('proje ve personel bilgileri'!B254)," ")</f>
        <v xml:space="preserve"> </v>
      </c>
      <c r="D530" s="24"/>
      <c r="E530" s="25"/>
      <c r="F530" s="25"/>
      <c r="G530" s="25"/>
      <c r="H530" s="25"/>
      <c r="I530" s="25"/>
      <c r="J530" s="26"/>
      <c r="K530" s="387" t="str">
        <f>IF(J530&lt;&gt;0,DAYS360(J530,'proje ve personel bilgileri'!$B$8)/30," ")</f>
        <v xml:space="preserve"> </v>
      </c>
      <c r="L530" s="387"/>
      <c r="M530" s="385" t="str">
        <f>IF('proje ve personel bilgileri'!A254&lt;&gt;0,('proje ve personel bilgileri'!$B$11)," ")</f>
        <v xml:space="preserve"> </v>
      </c>
      <c r="N530" s="385"/>
      <c r="O530" s="388">
        <f>IF('proje ve personel bilgileri'!$B$4=1512,(IF(E530&lt;&gt;0,2,IF(F530&lt;&gt;0,2,IF(G530&lt;&gt;0,IF(AND(J530&lt;&gt;0,K530&gt;=48),4,3),IF(H530&lt;&gt;0,IF(AND(J530&lt;&gt;0,K530&gt;=48),4,3),IF(I530&lt;&gt;0,7,0)))))),IF('proje ve personel bilgileri'!$B$4=1511,(IF(E530&lt;&gt;0,4,IF(F530&lt;&gt;0,5,IF(G530&lt;&gt;0,IF(AND(J530&lt;&gt;0,K530&gt;=48),12,8),IF(H530&lt;&gt;0,IF(AND(J530&lt;&gt;0,K530&gt;=48),12,8),IF(I530&lt;&gt;0,14,0)))))),(IF(E530&lt;&gt;0,3,IF(F530&lt;&gt;0,4,IF(G530&lt;&gt;0,IF(AND(J530&lt;&gt;0,K530&gt;=48),10,6),IF(H530&lt;&gt;0,IF(AND(J530&lt;&gt;0,K530&gt;=48),10,6),IF(I530&lt;&gt;0,12,0))))))))</f>
        <v>0</v>
      </c>
      <c r="P530" s="389"/>
      <c r="Q530" s="385" t="str">
        <f>IF('proje ve personel bilgileri'!A254&lt;&gt;0,(M530*O530)," ")</f>
        <v xml:space="preserve"> </v>
      </c>
      <c r="R530" s="385"/>
      <c r="S530" s="385" t="str">
        <f>IF('proje ve personel bilgileri'!A254&lt;&gt;0,G011B!S561," ")</f>
        <v xml:space="preserve"> </v>
      </c>
      <c r="T530" s="378"/>
      <c r="U530" s="385" t="str">
        <f>IF('proje ve personel bilgileri'!A254&lt;&gt;0,MIN(Q530,S530)," ")</f>
        <v xml:space="preserve"> </v>
      </c>
      <c r="V530" s="386"/>
    </row>
    <row r="531" spans="1:22" ht="15.75" customHeight="1" x14ac:dyDescent="0.25">
      <c r="A531" s="23">
        <v>242</v>
      </c>
      <c r="B531" s="293" t="str">
        <f>IF('proje ve personel bilgileri'!A255&lt;&gt;0,('proje ve personel bilgileri'!A255)," ")</f>
        <v xml:space="preserve"> </v>
      </c>
      <c r="C531" s="293" t="str">
        <f>IF('proje ve personel bilgileri'!A255&lt;&gt;0,('proje ve personel bilgileri'!B255)," ")</f>
        <v xml:space="preserve"> </v>
      </c>
      <c r="D531" s="24"/>
      <c r="E531" s="25"/>
      <c r="F531" s="25"/>
      <c r="G531" s="25"/>
      <c r="H531" s="25"/>
      <c r="I531" s="25"/>
      <c r="J531" s="26"/>
      <c r="K531" s="387" t="str">
        <f>IF(J531&lt;&gt;0,DAYS360(J531,'proje ve personel bilgileri'!$B$8)/30," ")</f>
        <v xml:space="preserve"> </v>
      </c>
      <c r="L531" s="387"/>
      <c r="M531" s="385" t="str">
        <f>IF('proje ve personel bilgileri'!A255&lt;&gt;0,('proje ve personel bilgileri'!$B$11)," ")</f>
        <v xml:space="preserve"> </v>
      </c>
      <c r="N531" s="385"/>
      <c r="O531" s="388">
        <f>IF('proje ve personel bilgileri'!$B$4=1512,(IF(E531&lt;&gt;0,2,IF(F531&lt;&gt;0,2,IF(G531&lt;&gt;0,IF(AND(J531&lt;&gt;0,K531&gt;=48),4,3),IF(H531&lt;&gt;0,IF(AND(J531&lt;&gt;0,K531&gt;=48),4,3),IF(I531&lt;&gt;0,7,0)))))),IF('proje ve personel bilgileri'!$B$4=1511,(IF(E531&lt;&gt;0,4,IF(F531&lt;&gt;0,5,IF(G531&lt;&gt;0,IF(AND(J531&lt;&gt;0,K531&gt;=48),12,8),IF(H531&lt;&gt;0,IF(AND(J531&lt;&gt;0,K531&gt;=48),12,8),IF(I531&lt;&gt;0,14,0)))))),(IF(E531&lt;&gt;0,3,IF(F531&lt;&gt;0,4,IF(G531&lt;&gt;0,IF(AND(J531&lt;&gt;0,K531&gt;=48),10,6),IF(H531&lt;&gt;0,IF(AND(J531&lt;&gt;0,K531&gt;=48),10,6),IF(I531&lt;&gt;0,12,0))))))))</f>
        <v>0</v>
      </c>
      <c r="P531" s="389"/>
      <c r="Q531" s="385" t="str">
        <f>IF('proje ve personel bilgileri'!A255&lt;&gt;0,(M531*O531)," ")</f>
        <v xml:space="preserve"> </v>
      </c>
      <c r="R531" s="385"/>
      <c r="S531" s="385" t="str">
        <f>IF('proje ve personel bilgileri'!A255&lt;&gt;0,G011B!S562," ")</f>
        <v xml:space="preserve"> </v>
      </c>
      <c r="T531" s="378"/>
      <c r="U531" s="385" t="str">
        <f>IF('proje ve personel bilgileri'!A255&lt;&gt;0,MIN(Q531,S531)," ")</f>
        <v xml:space="preserve"> </v>
      </c>
      <c r="V531" s="386"/>
    </row>
    <row r="532" spans="1:22" ht="15.75" customHeight="1" x14ac:dyDescent="0.25">
      <c r="A532" s="19">
        <v>243</v>
      </c>
      <c r="B532" s="293" t="str">
        <f>IF('proje ve personel bilgileri'!A256&lt;&gt;0,('proje ve personel bilgileri'!A256)," ")</f>
        <v xml:space="preserve"> </v>
      </c>
      <c r="C532" s="293" t="str">
        <f>IF('proje ve personel bilgileri'!A256&lt;&gt;0,('proje ve personel bilgileri'!B256)," ")</f>
        <v xml:space="preserve"> </v>
      </c>
      <c r="D532" s="24"/>
      <c r="E532" s="25"/>
      <c r="F532" s="25"/>
      <c r="G532" s="25"/>
      <c r="H532" s="25"/>
      <c r="I532" s="25"/>
      <c r="J532" s="26"/>
      <c r="K532" s="387" t="str">
        <f>IF(J532&lt;&gt;0,DAYS360(J532,'proje ve personel bilgileri'!$B$8)/30," ")</f>
        <v xml:space="preserve"> </v>
      </c>
      <c r="L532" s="387"/>
      <c r="M532" s="385" t="str">
        <f>IF('proje ve personel bilgileri'!A256&lt;&gt;0,('proje ve personel bilgileri'!$B$11)," ")</f>
        <v xml:space="preserve"> </v>
      </c>
      <c r="N532" s="385"/>
      <c r="O532" s="388">
        <f>IF('proje ve personel bilgileri'!$B$4=1512,(IF(E532&lt;&gt;0,2,IF(F532&lt;&gt;0,2,IF(G532&lt;&gt;0,IF(AND(J532&lt;&gt;0,K532&gt;=48),4,3),IF(H532&lt;&gt;0,IF(AND(J532&lt;&gt;0,K532&gt;=48),4,3),IF(I532&lt;&gt;0,7,0)))))),IF('proje ve personel bilgileri'!$B$4=1511,(IF(E532&lt;&gt;0,4,IF(F532&lt;&gt;0,5,IF(G532&lt;&gt;0,IF(AND(J532&lt;&gt;0,K532&gt;=48),12,8),IF(H532&lt;&gt;0,IF(AND(J532&lt;&gt;0,K532&gt;=48),12,8),IF(I532&lt;&gt;0,14,0)))))),(IF(E532&lt;&gt;0,3,IF(F532&lt;&gt;0,4,IF(G532&lt;&gt;0,IF(AND(J532&lt;&gt;0,K532&gt;=48),10,6),IF(H532&lt;&gt;0,IF(AND(J532&lt;&gt;0,K532&gt;=48),10,6),IF(I532&lt;&gt;0,12,0))))))))</f>
        <v>0</v>
      </c>
      <c r="P532" s="389"/>
      <c r="Q532" s="385" t="str">
        <f>IF('proje ve personel bilgileri'!A256&lt;&gt;0,(M532*O532)," ")</f>
        <v xml:space="preserve"> </v>
      </c>
      <c r="R532" s="385"/>
      <c r="S532" s="385" t="str">
        <f>IF('proje ve personel bilgileri'!A256&lt;&gt;0,G011B!S563," ")</f>
        <v xml:space="preserve"> </v>
      </c>
      <c r="T532" s="378"/>
      <c r="U532" s="385" t="str">
        <f>IF('proje ve personel bilgileri'!A256&lt;&gt;0,MIN(Q532,S532)," ")</f>
        <v xml:space="preserve"> </v>
      </c>
      <c r="V532" s="386"/>
    </row>
    <row r="533" spans="1:22" ht="15.75" customHeight="1" x14ac:dyDescent="0.25">
      <c r="A533" s="23">
        <v>244</v>
      </c>
      <c r="B533" s="293" t="str">
        <f>IF('proje ve personel bilgileri'!A257&lt;&gt;0,('proje ve personel bilgileri'!A257)," ")</f>
        <v xml:space="preserve"> </v>
      </c>
      <c r="C533" s="293" t="str">
        <f>IF('proje ve personel bilgileri'!A257&lt;&gt;0,('proje ve personel bilgileri'!B257)," ")</f>
        <v xml:space="preserve"> </v>
      </c>
      <c r="D533" s="24"/>
      <c r="E533" s="25"/>
      <c r="F533" s="25"/>
      <c r="G533" s="25"/>
      <c r="H533" s="25"/>
      <c r="I533" s="25"/>
      <c r="J533" s="26"/>
      <c r="K533" s="387" t="str">
        <f>IF(J533&lt;&gt;0,DAYS360(J533,'proje ve personel bilgileri'!$B$8)/30," ")</f>
        <v xml:space="preserve"> </v>
      </c>
      <c r="L533" s="387"/>
      <c r="M533" s="385" t="str">
        <f>IF('proje ve personel bilgileri'!A257&lt;&gt;0,('proje ve personel bilgileri'!$B$11)," ")</f>
        <v xml:space="preserve"> </v>
      </c>
      <c r="N533" s="385"/>
      <c r="O533" s="388">
        <f>IF('proje ve personel bilgileri'!$B$4=1512,(IF(E533&lt;&gt;0,2,IF(F533&lt;&gt;0,2,IF(G533&lt;&gt;0,IF(AND(J533&lt;&gt;0,K533&gt;=48),4,3),IF(H533&lt;&gt;0,IF(AND(J533&lt;&gt;0,K533&gt;=48),4,3),IF(I533&lt;&gt;0,7,0)))))),IF('proje ve personel bilgileri'!$B$4=1511,(IF(E533&lt;&gt;0,4,IF(F533&lt;&gt;0,5,IF(G533&lt;&gt;0,IF(AND(J533&lt;&gt;0,K533&gt;=48),12,8),IF(H533&lt;&gt;0,IF(AND(J533&lt;&gt;0,K533&gt;=48),12,8),IF(I533&lt;&gt;0,14,0)))))),(IF(E533&lt;&gt;0,3,IF(F533&lt;&gt;0,4,IF(G533&lt;&gt;0,IF(AND(J533&lt;&gt;0,K533&gt;=48),10,6),IF(H533&lt;&gt;0,IF(AND(J533&lt;&gt;0,K533&gt;=48),10,6),IF(I533&lt;&gt;0,12,0))))))))</f>
        <v>0</v>
      </c>
      <c r="P533" s="389"/>
      <c r="Q533" s="385" t="str">
        <f>IF('proje ve personel bilgileri'!A257&lt;&gt;0,(M533*O533)," ")</f>
        <v xml:space="preserve"> </v>
      </c>
      <c r="R533" s="385"/>
      <c r="S533" s="385" t="str">
        <f>IF('proje ve personel bilgileri'!A257&lt;&gt;0,G011B!S564," ")</f>
        <v xml:space="preserve"> </v>
      </c>
      <c r="T533" s="378"/>
      <c r="U533" s="385" t="str">
        <f>IF('proje ve personel bilgileri'!A257&lt;&gt;0,MIN(Q533,S533)," ")</f>
        <v xml:space="preserve"> </v>
      </c>
      <c r="V533" s="386"/>
    </row>
    <row r="534" spans="1:22" ht="15.75" customHeight="1" x14ac:dyDescent="0.25">
      <c r="A534" s="19">
        <v>245</v>
      </c>
      <c r="B534" s="293" t="str">
        <f>IF('proje ve personel bilgileri'!A258&lt;&gt;0,('proje ve personel bilgileri'!A258)," ")</f>
        <v xml:space="preserve"> </v>
      </c>
      <c r="C534" s="293" t="str">
        <f>IF('proje ve personel bilgileri'!A258&lt;&gt;0,('proje ve personel bilgileri'!B258)," ")</f>
        <v xml:space="preserve"> </v>
      </c>
      <c r="D534" s="24"/>
      <c r="E534" s="25"/>
      <c r="F534" s="25"/>
      <c r="G534" s="25"/>
      <c r="H534" s="25"/>
      <c r="I534" s="25"/>
      <c r="J534" s="26"/>
      <c r="K534" s="387" t="str">
        <f>IF(J534&lt;&gt;0,DAYS360(J534,'proje ve personel bilgileri'!$B$8)/30," ")</f>
        <v xml:space="preserve"> </v>
      </c>
      <c r="L534" s="387"/>
      <c r="M534" s="385" t="str">
        <f>IF('proje ve personel bilgileri'!A258&lt;&gt;0,('proje ve personel bilgileri'!$B$11)," ")</f>
        <v xml:space="preserve"> </v>
      </c>
      <c r="N534" s="385"/>
      <c r="O534" s="388">
        <f>IF('proje ve personel bilgileri'!$B$4=1512,(IF(E534&lt;&gt;0,2,IF(F534&lt;&gt;0,2,IF(G534&lt;&gt;0,IF(AND(J534&lt;&gt;0,K534&gt;=48),4,3),IF(H534&lt;&gt;0,IF(AND(J534&lt;&gt;0,K534&gt;=48),4,3),IF(I534&lt;&gt;0,7,0)))))),IF('proje ve personel bilgileri'!$B$4=1511,(IF(E534&lt;&gt;0,4,IF(F534&lt;&gt;0,5,IF(G534&lt;&gt;0,IF(AND(J534&lt;&gt;0,K534&gt;=48),12,8),IF(H534&lt;&gt;0,IF(AND(J534&lt;&gt;0,K534&gt;=48),12,8),IF(I534&lt;&gt;0,14,0)))))),(IF(E534&lt;&gt;0,3,IF(F534&lt;&gt;0,4,IF(G534&lt;&gt;0,IF(AND(J534&lt;&gt;0,K534&gt;=48),10,6),IF(H534&lt;&gt;0,IF(AND(J534&lt;&gt;0,K534&gt;=48),10,6),IF(I534&lt;&gt;0,12,0))))))))</f>
        <v>0</v>
      </c>
      <c r="P534" s="389"/>
      <c r="Q534" s="385" t="str">
        <f>IF('proje ve personel bilgileri'!A258&lt;&gt;0,(M534*O534)," ")</f>
        <v xml:space="preserve"> </v>
      </c>
      <c r="R534" s="385"/>
      <c r="S534" s="385" t="str">
        <f>IF('proje ve personel bilgileri'!A258&lt;&gt;0,G011B!S565," ")</f>
        <v xml:space="preserve"> </v>
      </c>
      <c r="T534" s="378"/>
      <c r="U534" s="385" t="str">
        <f>IF('proje ve personel bilgileri'!A258&lt;&gt;0,MIN(Q534,S534)," ")</f>
        <v xml:space="preserve"> </v>
      </c>
      <c r="V534" s="386"/>
    </row>
    <row r="535" spans="1:22" ht="15.75" customHeight="1" x14ac:dyDescent="0.25">
      <c r="A535" s="23">
        <v>246</v>
      </c>
      <c r="B535" s="293" t="str">
        <f>IF('proje ve personel bilgileri'!A259&lt;&gt;0,('proje ve personel bilgileri'!A259)," ")</f>
        <v xml:space="preserve"> </v>
      </c>
      <c r="C535" s="293" t="str">
        <f>IF('proje ve personel bilgileri'!A259&lt;&gt;0,('proje ve personel bilgileri'!B259)," ")</f>
        <v xml:space="preserve"> </v>
      </c>
      <c r="D535" s="24"/>
      <c r="E535" s="25"/>
      <c r="F535" s="25"/>
      <c r="G535" s="25"/>
      <c r="H535" s="25"/>
      <c r="I535" s="25"/>
      <c r="J535" s="26"/>
      <c r="K535" s="387" t="str">
        <f>IF(J535&lt;&gt;0,DAYS360(J535,'proje ve personel bilgileri'!$B$8)/30," ")</f>
        <v xml:space="preserve"> </v>
      </c>
      <c r="L535" s="387"/>
      <c r="M535" s="385" t="str">
        <f>IF('proje ve personel bilgileri'!A259&lt;&gt;0,('proje ve personel bilgileri'!$B$11)," ")</f>
        <v xml:space="preserve"> </v>
      </c>
      <c r="N535" s="385"/>
      <c r="O535" s="388">
        <f>IF('proje ve personel bilgileri'!$B$4=1512,(IF(E535&lt;&gt;0,2,IF(F535&lt;&gt;0,2,IF(G535&lt;&gt;0,IF(AND(J535&lt;&gt;0,K535&gt;=48),4,3),IF(H535&lt;&gt;0,IF(AND(J535&lt;&gt;0,K535&gt;=48),4,3),IF(I535&lt;&gt;0,7,0)))))),IF('proje ve personel bilgileri'!$B$4=1511,(IF(E535&lt;&gt;0,4,IF(F535&lt;&gt;0,5,IF(G535&lt;&gt;0,IF(AND(J535&lt;&gt;0,K535&gt;=48),12,8),IF(H535&lt;&gt;0,IF(AND(J535&lt;&gt;0,K535&gt;=48),12,8),IF(I535&lt;&gt;0,14,0)))))),(IF(E535&lt;&gt;0,3,IF(F535&lt;&gt;0,4,IF(G535&lt;&gt;0,IF(AND(J535&lt;&gt;0,K535&gt;=48),10,6),IF(H535&lt;&gt;0,IF(AND(J535&lt;&gt;0,K535&gt;=48),10,6),IF(I535&lt;&gt;0,12,0))))))))</f>
        <v>0</v>
      </c>
      <c r="P535" s="389"/>
      <c r="Q535" s="385" t="str">
        <f>IF('proje ve personel bilgileri'!A259&lt;&gt;0,(M535*O535)," ")</f>
        <v xml:space="preserve"> </v>
      </c>
      <c r="R535" s="385"/>
      <c r="S535" s="385" t="str">
        <f>IF('proje ve personel bilgileri'!A259&lt;&gt;0,G011B!S566," ")</f>
        <v xml:space="preserve"> </v>
      </c>
      <c r="T535" s="378"/>
      <c r="U535" s="385" t="str">
        <f>IF('proje ve personel bilgileri'!A259&lt;&gt;0,MIN(Q535,S535)," ")</f>
        <v xml:space="preserve"> </v>
      </c>
      <c r="V535" s="386"/>
    </row>
    <row r="536" spans="1:22" ht="15.75" customHeight="1" x14ac:dyDescent="0.25">
      <c r="A536" s="19">
        <v>247</v>
      </c>
      <c r="B536" s="293" t="str">
        <f>IF('proje ve personel bilgileri'!A260&lt;&gt;0,('proje ve personel bilgileri'!A260)," ")</f>
        <v xml:space="preserve"> </v>
      </c>
      <c r="C536" s="293" t="str">
        <f>IF('proje ve personel bilgileri'!A260&lt;&gt;0,('proje ve personel bilgileri'!B260)," ")</f>
        <v xml:space="preserve"> </v>
      </c>
      <c r="D536" s="24"/>
      <c r="E536" s="25"/>
      <c r="F536" s="25"/>
      <c r="G536" s="25"/>
      <c r="H536" s="25"/>
      <c r="I536" s="25"/>
      <c r="J536" s="26"/>
      <c r="K536" s="387" t="str">
        <f>IF(J536&lt;&gt;0,DAYS360(J536,'proje ve personel bilgileri'!$B$8)/30," ")</f>
        <v xml:space="preserve"> </v>
      </c>
      <c r="L536" s="387"/>
      <c r="M536" s="385" t="str">
        <f>IF('proje ve personel bilgileri'!A260&lt;&gt;0,('proje ve personel bilgileri'!$B$11)," ")</f>
        <v xml:space="preserve"> </v>
      </c>
      <c r="N536" s="385"/>
      <c r="O536" s="388">
        <f>IF('proje ve personel bilgileri'!$B$4=1512,(IF(E536&lt;&gt;0,2,IF(F536&lt;&gt;0,2,IF(G536&lt;&gt;0,IF(AND(J536&lt;&gt;0,K536&gt;=48),4,3),IF(H536&lt;&gt;0,IF(AND(J536&lt;&gt;0,K536&gt;=48),4,3),IF(I536&lt;&gt;0,7,0)))))),IF('proje ve personel bilgileri'!$B$4=1511,(IF(E536&lt;&gt;0,4,IF(F536&lt;&gt;0,5,IF(G536&lt;&gt;0,IF(AND(J536&lt;&gt;0,K536&gt;=48),12,8),IF(H536&lt;&gt;0,IF(AND(J536&lt;&gt;0,K536&gt;=48),12,8),IF(I536&lt;&gt;0,14,0)))))),(IF(E536&lt;&gt;0,3,IF(F536&lt;&gt;0,4,IF(G536&lt;&gt;0,IF(AND(J536&lt;&gt;0,K536&gt;=48),10,6),IF(H536&lt;&gt;0,IF(AND(J536&lt;&gt;0,K536&gt;=48),10,6),IF(I536&lt;&gt;0,12,0))))))))</f>
        <v>0</v>
      </c>
      <c r="P536" s="389"/>
      <c r="Q536" s="385" t="str">
        <f>IF('proje ve personel bilgileri'!A260&lt;&gt;0,(M536*O536)," ")</f>
        <v xml:space="preserve"> </v>
      </c>
      <c r="R536" s="385"/>
      <c r="S536" s="385" t="str">
        <f>IF('proje ve personel bilgileri'!A260&lt;&gt;0,G011B!S567," ")</f>
        <v xml:space="preserve"> </v>
      </c>
      <c r="T536" s="378"/>
      <c r="U536" s="385" t="str">
        <f>IF('proje ve personel bilgileri'!A260&lt;&gt;0,MIN(Q536,S536)," ")</f>
        <v xml:space="preserve"> </v>
      </c>
      <c r="V536" s="386"/>
    </row>
    <row r="537" spans="1:22" ht="15.75" customHeight="1" x14ac:dyDescent="0.25">
      <c r="A537" s="23">
        <v>248</v>
      </c>
      <c r="B537" s="293" t="str">
        <f>IF('proje ve personel bilgileri'!A261&lt;&gt;0,('proje ve personel bilgileri'!A261)," ")</f>
        <v xml:space="preserve"> </v>
      </c>
      <c r="C537" s="293" t="str">
        <f>IF('proje ve personel bilgileri'!A261&lt;&gt;0,('proje ve personel bilgileri'!B261)," ")</f>
        <v xml:space="preserve"> </v>
      </c>
      <c r="D537" s="24"/>
      <c r="E537" s="25"/>
      <c r="F537" s="25"/>
      <c r="G537" s="25"/>
      <c r="H537" s="25"/>
      <c r="I537" s="25"/>
      <c r="J537" s="26"/>
      <c r="K537" s="387" t="str">
        <f>IF(J537&lt;&gt;0,DAYS360(J537,'proje ve personel bilgileri'!$B$8)/30," ")</f>
        <v xml:space="preserve"> </v>
      </c>
      <c r="L537" s="387"/>
      <c r="M537" s="385" t="str">
        <f>IF('proje ve personel bilgileri'!A261&lt;&gt;0,('proje ve personel bilgileri'!$B$11)," ")</f>
        <v xml:space="preserve"> </v>
      </c>
      <c r="N537" s="385"/>
      <c r="O537" s="388">
        <f>IF('proje ve personel bilgileri'!$B$4=1512,(IF(E537&lt;&gt;0,2,IF(F537&lt;&gt;0,2,IF(G537&lt;&gt;0,IF(AND(J537&lt;&gt;0,K537&gt;=48),4,3),IF(H537&lt;&gt;0,IF(AND(J537&lt;&gt;0,K537&gt;=48),4,3),IF(I537&lt;&gt;0,7,0)))))),IF('proje ve personel bilgileri'!$B$4=1511,(IF(E537&lt;&gt;0,4,IF(F537&lt;&gt;0,5,IF(G537&lt;&gt;0,IF(AND(J537&lt;&gt;0,K537&gt;=48),12,8),IF(H537&lt;&gt;0,IF(AND(J537&lt;&gt;0,K537&gt;=48),12,8),IF(I537&lt;&gt;0,14,0)))))),(IF(E537&lt;&gt;0,3,IF(F537&lt;&gt;0,4,IF(G537&lt;&gt;0,IF(AND(J537&lt;&gt;0,K537&gt;=48),10,6),IF(H537&lt;&gt;0,IF(AND(J537&lt;&gt;0,K537&gt;=48),10,6),IF(I537&lt;&gt;0,12,0))))))))</f>
        <v>0</v>
      </c>
      <c r="P537" s="389"/>
      <c r="Q537" s="385" t="str">
        <f>IF('proje ve personel bilgileri'!A261&lt;&gt;0,(M537*O537)," ")</f>
        <v xml:space="preserve"> </v>
      </c>
      <c r="R537" s="385"/>
      <c r="S537" s="385" t="str">
        <f>IF('proje ve personel bilgileri'!A261&lt;&gt;0,G011B!S568," ")</f>
        <v xml:space="preserve"> </v>
      </c>
      <c r="T537" s="378"/>
      <c r="U537" s="385" t="str">
        <f>IF('proje ve personel bilgileri'!A261&lt;&gt;0,MIN(Q537,S537)," ")</f>
        <v xml:space="preserve"> </v>
      </c>
      <c r="V537" s="386"/>
    </row>
    <row r="538" spans="1:22" ht="15.75" customHeight="1" x14ac:dyDescent="0.25">
      <c r="A538" s="19">
        <v>249</v>
      </c>
      <c r="B538" s="293" t="str">
        <f>IF('proje ve personel bilgileri'!A262&lt;&gt;0,('proje ve personel bilgileri'!A262)," ")</f>
        <v xml:space="preserve"> </v>
      </c>
      <c r="C538" s="293" t="str">
        <f>IF('proje ve personel bilgileri'!A262&lt;&gt;0,('proje ve personel bilgileri'!B262)," ")</f>
        <v xml:space="preserve"> </v>
      </c>
      <c r="D538" s="24"/>
      <c r="E538" s="25"/>
      <c r="F538" s="25"/>
      <c r="G538" s="25"/>
      <c r="H538" s="25"/>
      <c r="I538" s="25"/>
      <c r="J538" s="26"/>
      <c r="K538" s="387" t="str">
        <f>IF(J538&lt;&gt;0,DAYS360(J538,'proje ve personel bilgileri'!$B$8)/30," ")</f>
        <v xml:space="preserve"> </v>
      </c>
      <c r="L538" s="387"/>
      <c r="M538" s="385" t="str">
        <f>IF('proje ve personel bilgileri'!A262&lt;&gt;0,('proje ve personel bilgileri'!$B$11)," ")</f>
        <v xml:space="preserve"> </v>
      </c>
      <c r="N538" s="385"/>
      <c r="O538" s="388">
        <f>IF('proje ve personel bilgileri'!$B$4=1512,(IF(E538&lt;&gt;0,2,IF(F538&lt;&gt;0,2,IF(G538&lt;&gt;0,IF(AND(J538&lt;&gt;0,K538&gt;=48),4,3),IF(H538&lt;&gt;0,IF(AND(J538&lt;&gt;0,K538&gt;=48),4,3),IF(I538&lt;&gt;0,7,0)))))),IF('proje ve personel bilgileri'!$B$4=1511,(IF(E538&lt;&gt;0,4,IF(F538&lt;&gt;0,5,IF(G538&lt;&gt;0,IF(AND(J538&lt;&gt;0,K538&gt;=48),12,8),IF(H538&lt;&gt;0,IF(AND(J538&lt;&gt;0,K538&gt;=48),12,8),IF(I538&lt;&gt;0,14,0)))))),(IF(E538&lt;&gt;0,3,IF(F538&lt;&gt;0,4,IF(G538&lt;&gt;0,IF(AND(J538&lt;&gt;0,K538&gt;=48),10,6),IF(H538&lt;&gt;0,IF(AND(J538&lt;&gt;0,K538&gt;=48),10,6),IF(I538&lt;&gt;0,12,0))))))))</f>
        <v>0</v>
      </c>
      <c r="P538" s="389"/>
      <c r="Q538" s="385" t="str">
        <f>IF('proje ve personel bilgileri'!A262&lt;&gt;0,(M538*O538)," ")</f>
        <v xml:space="preserve"> </v>
      </c>
      <c r="R538" s="385"/>
      <c r="S538" s="385" t="str">
        <f>IF('proje ve personel bilgileri'!A262&lt;&gt;0,G011B!S569," ")</f>
        <v xml:space="preserve"> </v>
      </c>
      <c r="T538" s="378"/>
      <c r="U538" s="385" t="str">
        <f>IF('proje ve personel bilgileri'!A262&lt;&gt;0,MIN(Q538,S538)," ")</f>
        <v xml:space="preserve"> </v>
      </c>
      <c r="V538" s="386"/>
    </row>
    <row r="539" spans="1:22" ht="15.75" customHeight="1" x14ac:dyDescent="0.25">
      <c r="A539" s="23">
        <v>250</v>
      </c>
      <c r="B539" s="293" t="str">
        <f>IF('proje ve personel bilgileri'!A263&lt;&gt;0,('proje ve personel bilgileri'!A263)," ")</f>
        <v xml:space="preserve"> </v>
      </c>
      <c r="C539" s="293" t="str">
        <f>IF('proje ve personel bilgileri'!A263&lt;&gt;0,('proje ve personel bilgileri'!B263)," ")</f>
        <v xml:space="preserve"> </v>
      </c>
      <c r="D539" s="24"/>
      <c r="E539" s="25"/>
      <c r="F539" s="25"/>
      <c r="G539" s="25"/>
      <c r="H539" s="25"/>
      <c r="I539" s="25"/>
      <c r="J539" s="26"/>
      <c r="K539" s="387" t="str">
        <f>IF(J539&lt;&gt;0,DAYS360(J539,'proje ve personel bilgileri'!$B$8)/30," ")</f>
        <v xml:space="preserve"> </v>
      </c>
      <c r="L539" s="387"/>
      <c r="M539" s="385" t="str">
        <f>IF('proje ve personel bilgileri'!A263&lt;&gt;0,('proje ve personel bilgileri'!$B$11)," ")</f>
        <v xml:space="preserve"> </v>
      </c>
      <c r="N539" s="385"/>
      <c r="O539" s="388">
        <f>IF('proje ve personel bilgileri'!$B$4=1512,(IF(E539&lt;&gt;0,2,IF(F539&lt;&gt;0,2,IF(G539&lt;&gt;0,IF(AND(J539&lt;&gt;0,K539&gt;=48),4,3),IF(H539&lt;&gt;0,IF(AND(J539&lt;&gt;0,K539&gt;=48),4,3),IF(I539&lt;&gt;0,7,0)))))),IF('proje ve personel bilgileri'!$B$4=1511,(IF(E539&lt;&gt;0,4,IF(F539&lt;&gt;0,5,IF(G539&lt;&gt;0,IF(AND(J539&lt;&gt;0,K539&gt;=48),12,8),IF(H539&lt;&gt;0,IF(AND(J539&lt;&gt;0,K539&gt;=48),12,8),IF(I539&lt;&gt;0,14,0)))))),(IF(E539&lt;&gt;0,3,IF(F539&lt;&gt;0,4,IF(G539&lt;&gt;0,IF(AND(J539&lt;&gt;0,K539&gt;=48),10,6),IF(H539&lt;&gt;0,IF(AND(J539&lt;&gt;0,K539&gt;=48),10,6),IF(I539&lt;&gt;0,12,0))))))))</f>
        <v>0</v>
      </c>
      <c r="P539" s="389"/>
      <c r="Q539" s="385" t="str">
        <f>IF('proje ve personel bilgileri'!A263&lt;&gt;0,(M539*O539)," ")</f>
        <v xml:space="preserve"> </v>
      </c>
      <c r="R539" s="385"/>
      <c r="S539" s="385" t="str">
        <f>IF('proje ve personel bilgileri'!A263&lt;&gt;0,G011B!S570," ")</f>
        <v xml:space="preserve"> </v>
      </c>
      <c r="T539" s="378"/>
      <c r="U539" s="385" t="str">
        <f>IF('proje ve personel bilgileri'!A263&lt;&gt;0,MIN(Q539,S539)," ")</f>
        <v xml:space="preserve"> </v>
      </c>
      <c r="V539" s="386"/>
    </row>
    <row r="540" spans="1:22" ht="15.75" customHeight="1" x14ac:dyDescent="0.25">
      <c r="A540" s="19">
        <v>251</v>
      </c>
      <c r="B540" s="293" t="str">
        <f>IF('proje ve personel bilgileri'!A264&lt;&gt;0,('proje ve personel bilgileri'!A264)," ")</f>
        <v xml:space="preserve"> </v>
      </c>
      <c r="C540" s="293" t="str">
        <f>IF('proje ve personel bilgileri'!A264&lt;&gt;0,('proje ve personel bilgileri'!B264)," ")</f>
        <v xml:space="preserve"> </v>
      </c>
      <c r="D540" s="24"/>
      <c r="E540" s="25"/>
      <c r="F540" s="25"/>
      <c r="G540" s="25"/>
      <c r="H540" s="25"/>
      <c r="I540" s="25"/>
      <c r="J540" s="26"/>
      <c r="K540" s="387" t="str">
        <f>IF(J540&lt;&gt;0,DAYS360(J540,'proje ve personel bilgileri'!$B$8)/30," ")</f>
        <v xml:space="preserve"> </v>
      </c>
      <c r="L540" s="387"/>
      <c r="M540" s="385" t="str">
        <f>IF('proje ve personel bilgileri'!A264&lt;&gt;0,('proje ve personel bilgileri'!$B$11)," ")</f>
        <v xml:space="preserve"> </v>
      </c>
      <c r="N540" s="385"/>
      <c r="O540" s="388">
        <f>IF('proje ve personel bilgileri'!$B$4=1512,(IF(E540&lt;&gt;0,2,IF(F540&lt;&gt;0,2,IF(G540&lt;&gt;0,IF(AND(J540&lt;&gt;0,K540&gt;=48),4,3),IF(H540&lt;&gt;0,IF(AND(J540&lt;&gt;0,K540&gt;=48),4,3),IF(I540&lt;&gt;0,7,0)))))),IF('proje ve personel bilgileri'!$B$4=1511,(IF(E540&lt;&gt;0,4,IF(F540&lt;&gt;0,5,IF(G540&lt;&gt;0,IF(AND(J540&lt;&gt;0,K540&gt;=48),12,8),IF(H540&lt;&gt;0,IF(AND(J540&lt;&gt;0,K540&gt;=48),12,8),IF(I540&lt;&gt;0,14,0)))))),(IF(E540&lt;&gt;0,3,IF(F540&lt;&gt;0,4,IF(G540&lt;&gt;0,IF(AND(J540&lt;&gt;0,K540&gt;=48),10,6),IF(H540&lt;&gt;0,IF(AND(J540&lt;&gt;0,K540&gt;=48),10,6),IF(I540&lt;&gt;0,12,0))))))))</f>
        <v>0</v>
      </c>
      <c r="P540" s="389"/>
      <c r="Q540" s="385" t="str">
        <f>IF('proje ve personel bilgileri'!A264&lt;&gt;0,(M540*O540)," ")</f>
        <v xml:space="preserve"> </v>
      </c>
      <c r="R540" s="385"/>
      <c r="S540" s="385" t="str">
        <f>IF('proje ve personel bilgileri'!A264&lt;&gt;0,G011B!S571," ")</f>
        <v xml:space="preserve"> </v>
      </c>
      <c r="T540" s="378"/>
      <c r="U540" s="385" t="str">
        <f>IF('proje ve personel bilgileri'!A264&lt;&gt;0,MIN(Q540,S540)," ")</f>
        <v xml:space="preserve"> </v>
      </c>
      <c r="V540" s="386"/>
    </row>
    <row r="541" spans="1:22" ht="15.75" customHeight="1" x14ac:dyDescent="0.25">
      <c r="A541" s="23">
        <v>252</v>
      </c>
      <c r="B541" s="293" t="str">
        <f>IF('proje ve personel bilgileri'!A265&lt;&gt;0,('proje ve personel bilgileri'!A265)," ")</f>
        <v xml:space="preserve"> </v>
      </c>
      <c r="C541" s="293" t="str">
        <f>IF('proje ve personel bilgileri'!A265&lt;&gt;0,('proje ve personel bilgileri'!B265)," ")</f>
        <v xml:space="preserve"> </v>
      </c>
      <c r="D541" s="28"/>
      <c r="E541" s="29"/>
      <c r="F541" s="29"/>
      <c r="G541" s="29"/>
      <c r="H541" s="29"/>
      <c r="I541" s="29"/>
      <c r="J541" s="30"/>
      <c r="K541" s="387" t="str">
        <f>IF(J541&lt;&gt;0,DAYS360(J541,'proje ve personel bilgileri'!$B$8)/30," ")</f>
        <v xml:space="preserve"> </v>
      </c>
      <c r="L541" s="387"/>
      <c r="M541" s="385" t="str">
        <f>IF('proje ve personel bilgileri'!A265&lt;&gt;0,('proje ve personel bilgileri'!$B$11)," ")</f>
        <v xml:space="preserve"> </v>
      </c>
      <c r="N541" s="385"/>
      <c r="O541" s="388">
        <f>IF('proje ve personel bilgileri'!$B$4=1512,(IF(E541&lt;&gt;0,2,IF(F541&lt;&gt;0,2,IF(G541&lt;&gt;0,IF(AND(J541&lt;&gt;0,K541&gt;=48),4,3),IF(H541&lt;&gt;0,IF(AND(J541&lt;&gt;0,K541&gt;=48),4,3),IF(I541&lt;&gt;0,7,0)))))),IF('proje ve personel bilgileri'!$B$4=1511,(IF(E541&lt;&gt;0,4,IF(F541&lt;&gt;0,5,IF(G541&lt;&gt;0,IF(AND(J541&lt;&gt;0,K541&gt;=48),12,8),IF(H541&lt;&gt;0,IF(AND(J541&lt;&gt;0,K541&gt;=48),12,8),IF(I541&lt;&gt;0,14,0)))))),(IF(E541&lt;&gt;0,3,IF(F541&lt;&gt;0,4,IF(G541&lt;&gt;0,IF(AND(J541&lt;&gt;0,K541&gt;=48),10,6),IF(H541&lt;&gt;0,IF(AND(J541&lt;&gt;0,K541&gt;=48),10,6),IF(I541&lt;&gt;0,12,0))))))))</f>
        <v>0</v>
      </c>
      <c r="P541" s="389"/>
      <c r="Q541" s="385" t="str">
        <f>IF('proje ve personel bilgileri'!A265&lt;&gt;0,(M541*O541)," ")</f>
        <v xml:space="preserve"> </v>
      </c>
      <c r="R541" s="385"/>
      <c r="S541" s="385" t="str">
        <f>IF('proje ve personel bilgileri'!A265&lt;&gt;0,G011B!S572," ")</f>
        <v xml:space="preserve"> </v>
      </c>
      <c r="T541" s="378"/>
      <c r="U541" s="385" t="str">
        <f>IF('proje ve personel bilgileri'!A265&lt;&gt;0,MIN(Q541,S541)," ")</f>
        <v xml:space="preserve"> </v>
      </c>
      <c r="V541" s="386"/>
    </row>
    <row r="542" spans="1:22" ht="15" customHeight="1" x14ac:dyDescent="0.25">
      <c r="A542" s="290" t="s">
        <v>152</v>
      </c>
    </row>
    <row r="543" spans="1:22" ht="15" customHeight="1" x14ac:dyDescent="0.25">
      <c r="A543" s="390" t="s">
        <v>153</v>
      </c>
      <c r="B543" s="390"/>
      <c r="C543" s="390"/>
      <c r="D543" s="390"/>
      <c r="E543" s="390"/>
      <c r="F543" s="390"/>
      <c r="G543" s="390"/>
      <c r="H543" s="390"/>
      <c r="I543" s="390"/>
      <c r="J543" s="390"/>
      <c r="K543" s="390"/>
      <c r="L543" s="390"/>
      <c r="M543" s="390"/>
      <c r="N543" s="390"/>
      <c r="O543" s="390"/>
      <c r="P543" s="390"/>
      <c r="Q543" s="390"/>
      <c r="R543" s="390"/>
      <c r="S543" s="390"/>
      <c r="T543" s="390"/>
      <c r="U543" s="390"/>
      <c r="V543" s="390"/>
    </row>
    <row r="544" spans="1:22" ht="15" customHeight="1" x14ac:dyDescent="0.25">
      <c r="A544" s="391" t="s">
        <v>154</v>
      </c>
      <c r="B544" s="391"/>
      <c r="C544" s="391"/>
      <c r="D544" s="391"/>
      <c r="E544" s="391"/>
      <c r="F544" s="391"/>
      <c r="G544" s="391"/>
      <c r="H544" s="391"/>
      <c r="I544" s="391"/>
      <c r="J544" s="391"/>
      <c r="K544" s="391"/>
      <c r="L544" s="391"/>
      <c r="M544" s="391"/>
      <c r="N544" s="391"/>
      <c r="O544" s="391"/>
      <c r="P544" s="391"/>
      <c r="Q544" s="391"/>
      <c r="R544" s="391"/>
      <c r="S544" s="391"/>
      <c r="T544" s="391"/>
      <c r="U544" s="391"/>
      <c r="V544" s="391"/>
    </row>
    <row r="545" spans="1:22" ht="24" customHeight="1" x14ac:dyDescent="0.25">
      <c r="A545" s="289"/>
    </row>
    <row r="546" spans="1:22" ht="15" customHeight="1" x14ac:dyDescent="0.25">
      <c r="A546" s="381" t="s">
        <v>155</v>
      </c>
      <c r="B546" s="381"/>
      <c r="C546" s="381"/>
      <c r="D546" s="381"/>
      <c r="E546" s="381"/>
      <c r="F546" s="381"/>
      <c r="G546" s="381"/>
      <c r="H546" s="381"/>
      <c r="I546" s="381"/>
      <c r="J546" s="381"/>
      <c r="K546" s="381"/>
      <c r="L546" s="381"/>
      <c r="M546" s="381"/>
      <c r="N546" s="381"/>
      <c r="O546" s="381"/>
      <c r="P546" s="381"/>
      <c r="Q546" s="381"/>
      <c r="R546" s="381"/>
      <c r="S546" s="381"/>
      <c r="T546" s="381"/>
      <c r="U546" s="381"/>
    </row>
    <row r="547" spans="1:22" ht="15" customHeight="1" x14ac:dyDescent="0.25">
      <c r="A547" s="380"/>
      <c r="B547" s="380"/>
      <c r="C547" s="380"/>
      <c r="D547" s="380"/>
      <c r="E547" s="380"/>
      <c r="F547" s="380"/>
      <c r="G547" s="380"/>
      <c r="H547" s="380"/>
      <c r="I547" s="380"/>
      <c r="J547" s="380"/>
      <c r="K547" s="380"/>
      <c r="L547" s="380"/>
      <c r="M547" s="380"/>
      <c r="N547" s="380"/>
      <c r="O547" s="380"/>
      <c r="P547" s="380"/>
      <c r="Q547" s="380"/>
      <c r="R547" s="380"/>
      <c r="S547" s="380"/>
      <c r="T547" s="380"/>
      <c r="U547" s="380"/>
    </row>
    <row r="552" spans="1:22" ht="15.75" customHeight="1" x14ac:dyDescent="0.25">
      <c r="A552" s="348" t="s">
        <v>128</v>
      </c>
      <c r="B552" s="348"/>
      <c r="C552" s="348"/>
      <c r="D552" s="348"/>
      <c r="E552" s="348"/>
      <c r="F552" s="348"/>
      <c r="G552" s="348"/>
      <c r="H552" s="348"/>
      <c r="I552" s="348"/>
      <c r="J552" s="348"/>
      <c r="K552" s="348"/>
      <c r="L552" s="348"/>
      <c r="M552" s="348"/>
      <c r="N552" s="348"/>
      <c r="O552" s="348"/>
      <c r="P552" s="348"/>
      <c r="Q552" s="348"/>
      <c r="R552" s="348"/>
      <c r="S552" s="348"/>
      <c r="T552" s="348"/>
      <c r="U552" s="348"/>
      <c r="V552" s="348"/>
    </row>
    <row r="553" spans="1:22" ht="15" customHeight="1" x14ac:dyDescent="0.25">
      <c r="A553" s="68"/>
      <c r="B553" s="68"/>
      <c r="C553" s="68"/>
      <c r="D553" s="68"/>
      <c r="E553" s="68"/>
      <c r="F553" s="68"/>
      <c r="G553" s="68"/>
      <c r="H553" s="68"/>
      <c r="I553" s="68"/>
      <c r="J553" s="69" t="str">
        <f>'proje ve personel bilgileri'!$B$7</f>
        <v>/</v>
      </c>
      <c r="K553" s="68" t="s">
        <v>109</v>
      </c>
      <c r="L553" s="68"/>
      <c r="M553" s="68"/>
      <c r="N553" s="68"/>
      <c r="O553" s="68"/>
      <c r="P553" s="68"/>
      <c r="Q553" s="68"/>
      <c r="R553" s="68"/>
      <c r="S553" s="68"/>
      <c r="T553" s="68"/>
      <c r="U553" s="68"/>
      <c r="V553" s="68"/>
    </row>
    <row r="554" spans="1:22" ht="18.75" customHeight="1" x14ac:dyDescent="0.25">
      <c r="U554" s="10" t="s">
        <v>129</v>
      </c>
    </row>
    <row r="555" spans="1:22" ht="15.75" customHeight="1" x14ac:dyDescent="0.25">
      <c r="A555" s="382" t="s">
        <v>130</v>
      </c>
      <c r="B555" s="383"/>
      <c r="C555" s="384"/>
      <c r="D555" s="392">
        <f>'proje ve personel bilgileri'!$B$2</f>
        <v>0</v>
      </c>
      <c r="E555" s="393"/>
      <c r="F555" s="393"/>
      <c r="G555" s="393"/>
      <c r="H555" s="393"/>
      <c r="I555" s="393"/>
      <c r="J555" s="393"/>
      <c r="K555" s="393"/>
      <c r="L555" s="393"/>
      <c r="M555" s="393"/>
      <c r="N555" s="393"/>
      <c r="O555" s="393"/>
      <c r="P555" s="393"/>
      <c r="Q555" s="393"/>
      <c r="R555" s="393"/>
      <c r="S555" s="393"/>
      <c r="T555" s="393"/>
      <c r="U555" s="393"/>
      <c r="V555" s="394"/>
    </row>
    <row r="556" spans="1:22" ht="15.75" customHeight="1" x14ac:dyDescent="0.25">
      <c r="A556" s="382" t="s">
        <v>131</v>
      </c>
      <c r="B556" s="383"/>
      <c r="C556" s="384"/>
      <c r="D556" s="392">
        <f>'proje ve personel bilgileri'!$B$3</f>
        <v>0</v>
      </c>
      <c r="E556" s="393"/>
      <c r="F556" s="393"/>
      <c r="G556" s="393"/>
      <c r="H556" s="393"/>
      <c r="I556" s="393"/>
      <c r="J556" s="393"/>
      <c r="K556" s="393"/>
      <c r="L556" s="393"/>
      <c r="M556" s="393"/>
      <c r="N556" s="393"/>
      <c r="O556" s="393"/>
      <c r="P556" s="393"/>
      <c r="Q556" s="393"/>
      <c r="R556" s="393"/>
      <c r="S556" s="393"/>
      <c r="T556" s="393"/>
      <c r="U556" s="393"/>
      <c r="V556" s="394"/>
    </row>
    <row r="557" spans="1:22" ht="15" customHeight="1" x14ac:dyDescent="0.25">
      <c r="A557" s="415" t="s">
        <v>132</v>
      </c>
      <c r="B557" s="416"/>
      <c r="C557" s="417"/>
      <c r="D557" s="421"/>
      <c r="E557" s="403"/>
      <c r="F557" s="403"/>
      <c r="G557" s="403"/>
      <c r="H557" s="403"/>
      <c r="I557" s="403"/>
      <c r="J557" s="403"/>
      <c r="K557" s="403"/>
      <c r="L557" s="403"/>
      <c r="M557" s="403"/>
      <c r="N557" s="403"/>
      <c r="O557" s="403"/>
      <c r="P557" s="403"/>
      <c r="Q557" s="403"/>
      <c r="R557" s="403"/>
      <c r="S557" s="403"/>
      <c r="T557" s="403"/>
      <c r="U557" s="403"/>
      <c r="V557" s="423"/>
    </row>
    <row r="558" spans="1:22" ht="15.75" customHeight="1" x14ac:dyDescent="0.25">
      <c r="A558" s="418"/>
      <c r="B558" s="419"/>
      <c r="C558" s="420"/>
      <c r="D558" s="422"/>
      <c r="E558" s="404"/>
      <c r="F558" s="404"/>
      <c r="G558" s="404"/>
      <c r="H558" s="404"/>
      <c r="I558" s="404"/>
      <c r="J558" s="404"/>
      <c r="K558" s="404"/>
      <c r="L558" s="404"/>
      <c r="M558" s="404"/>
      <c r="N558" s="404"/>
      <c r="O558" s="404"/>
      <c r="P558" s="404"/>
      <c r="Q558" s="404"/>
      <c r="R558" s="404"/>
      <c r="S558" s="404"/>
      <c r="T558" s="404"/>
      <c r="U558" s="404"/>
      <c r="V558" s="424"/>
    </row>
    <row r="559" spans="1:22" ht="15.75" customHeight="1" x14ac:dyDescent="0.25">
      <c r="A559" s="382" t="s">
        <v>133</v>
      </c>
      <c r="B559" s="383"/>
      <c r="C559" s="384"/>
      <c r="D559" s="307">
        <f>'proje ve personel bilgileri'!B8</f>
        <v>0</v>
      </c>
      <c r="E559" s="291"/>
      <c r="F559" s="291"/>
      <c r="G559" s="291"/>
      <c r="H559" s="291"/>
      <c r="I559" s="291"/>
      <c r="J559" s="402"/>
      <c r="K559" s="402"/>
      <c r="L559" s="402"/>
      <c r="M559" s="402"/>
      <c r="N559" s="402"/>
      <c r="O559" s="402"/>
      <c r="P559" s="402"/>
      <c r="Q559" s="402"/>
      <c r="R559" s="402"/>
      <c r="S559" s="402"/>
      <c r="T559" s="402"/>
      <c r="U559" s="402"/>
      <c r="V559" s="292"/>
    </row>
    <row r="560" spans="1:22" ht="15" customHeight="1" x14ac:dyDescent="0.25">
      <c r="A560" s="405" t="s">
        <v>87</v>
      </c>
      <c r="B560" s="405" t="s">
        <v>15</v>
      </c>
      <c r="C560" s="405" t="s">
        <v>134</v>
      </c>
      <c r="D560" s="405" t="s">
        <v>135</v>
      </c>
      <c r="E560" s="395" t="s">
        <v>136</v>
      </c>
      <c r="F560" s="407"/>
      <c r="G560" s="407"/>
      <c r="H560" s="407"/>
      <c r="I560" s="396"/>
      <c r="J560" s="405" t="s">
        <v>137</v>
      </c>
      <c r="K560" s="395" t="s">
        <v>138</v>
      </c>
      <c r="L560" s="396"/>
      <c r="M560" s="411" t="s">
        <v>139</v>
      </c>
      <c r="N560" s="412"/>
      <c r="O560" s="395" t="s">
        <v>140</v>
      </c>
      <c r="P560" s="396"/>
      <c r="Q560" s="395" t="s">
        <v>141</v>
      </c>
      <c r="R560" s="396"/>
      <c r="S560" s="395" t="s">
        <v>142</v>
      </c>
      <c r="T560" s="396"/>
      <c r="U560" s="395" t="s">
        <v>143</v>
      </c>
      <c r="V560" s="396"/>
    </row>
    <row r="561" spans="1:22" ht="45.75" customHeight="1" x14ac:dyDescent="0.25">
      <c r="A561" s="406"/>
      <c r="B561" s="406"/>
      <c r="C561" s="406"/>
      <c r="D561" s="406"/>
      <c r="E561" s="408" t="s">
        <v>144</v>
      </c>
      <c r="F561" s="409"/>
      <c r="G561" s="409"/>
      <c r="H561" s="409"/>
      <c r="I561" s="410"/>
      <c r="J561" s="406"/>
      <c r="K561" s="397"/>
      <c r="L561" s="398"/>
      <c r="M561" s="413"/>
      <c r="N561" s="414"/>
      <c r="O561" s="397"/>
      <c r="P561" s="398"/>
      <c r="Q561" s="397"/>
      <c r="R561" s="398"/>
      <c r="S561" s="397"/>
      <c r="T561" s="398"/>
      <c r="U561" s="397"/>
      <c r="V561" s="398"/>
    </row>
    <row r="562" spans="1:22" ht="42" customHeight="1" x14ac:dyDescent="0.25">
      <c r="A562" s="406"/>
      <c r="B562" s="406"/>
      <c r="C562" s="406"/>
      <c r="D562" s="406"/>
      <c r="E562" s="17" t="s">
        <v>145</v>
      </c>
      <c r="F562" s="17" t="s">
        <v>146</v>
      </c>
      <c r="G562" s="17" t="s">
        <v>147</v>
      </c>
      <c r="H562" s="18" t="s">
        <v>148</v>
      </c>
      <c r="I562" s="17" t="s">
        <v>149</v>
      </c>
      <c r="J562" s="406"/>
      <c r="K562" s="397"/>
      <c r="L562" s="398"/>
      <c r="M562" s="399" t="s">
        <v>150</v>
      </c>
      <c r="N562" s="400"/>
      <c r="O562" s="399" t="s">
        <v>151</v>
      </c>
      <c r="P562" s="401"/>
      <c r="Q562" s="397"/>
      <c r="R562" s="398"/>
      <c r="S562" s="397"/>
      <c r="T562" s="398"/>
      <c r="U562" s="397"/>
      <c r="V562" s="398"/>
    </row>
    <row r="563" spans="1:22" ht="15.75" customHeight="1" x14ac:dyDescent="0.25">
      <c r="A563" s="19">
        <v>253</v>
      </c>
      <c r="B563" s="293" t="str">
        <f>IF('proje ve personel bilgileri'!A266&lt;&gt;0,('proje ve personel bilgileri'!A266)," ")</f>
        <v xml:space="preserve"> </v>
      </c>
      <c r="C563" s="293" t="str">
        <f>IF('proje ve personel bilgileri'!A266&lt;&gt;0,('proje ve personel bilgileri'!B266)," ")</f>
        <v xml:space="preserve"> </v>
      </c>
      <c r="D563" s="20"/>
      <c r="E563" s="21"/>
      <c r="F563" s="21"/>
      <c r="G563" s="21"/>
      <c r="H563" s="21"/>
      <c r="I563" s="21"/>
      <c r="J563" s="22"/>
      <c r="K563" s="387" t="str">
        <f>IF(J563&lt;&gt;0,DAYS360(J563,'proje ve personel bilgileri'!$B$8)/30," ")</f>
        <v xml:space="preserve"> </v>
      </c>
      <c r="L563" s="387"/>
      <c r="M563" s="385" t="str">
        <f>IF('proje ve personel bilgileri'!A266&lt;&gt;0,('proje ve personel bilgileri'!$B$11)," ")</f>
        <v xml:space="preserve"> </v>
      </c>
      <c r="N563" s="385"/>
      <c r="O563" s="388">
        <f>IF('proje ve personel bilgileri'!$B$4=1512,(IF(E563&lt;&gt;0,2,IF(F563&lt;&gt;0,2,IF(G563&lt;&gt;0,IF(AND(J563&lt;&gt;0,K563&gt;=48),4,3),IF(H563&lt;&gt;0,IF(AND(J563&lt;&gt;0,K563&gt;=48),4,3),IF(I563&lt;&gt;0,7,0)))))),IF('proje ve personel bilgileri'!$B$4=1511,(IF(E563&lt;&gt;0,4,IF(F563&lt;&gt;0,5,IF(G563&lt;&gt;0,IF(AND(J563&lt;&gt;0,K563&gt;=48),12,8),IF(H563&lt;&gt;0,IF(AND(J563&lt;&gt;0,K563&gt;=48),12,8),IF(I563&lt;&gt;0,14,0)))))),(IF(E563&lt;&gt;0,3,IF(F563&lt;&gt;0,4,IF(G563&lt;&gt;0,IF(AND(J563&lt;&gt;0,K563&gt;=48),10,6),IF(H563&lt;&gt;0,IF(AND(J563&lt;&gt;0,K563&gt;=48),10,6),IF(I563&lt;&gt;0,12,0))))))))</f>
        <v>0</v>
      </c>
      <c r="P563" s="389"/>
      <c r="Q563" s="385" t="str">
        <f>IF('proje ve personel bilgileri'!A266&lt;&gt;0,(M563*O563)," ")</f>
        <v xml:space="preserve"> </v>
      </c>
      <c r="R563" s="385"/>
      <c r="S563" s="385" t="str">
        <f>IF('proje ve personel bilgileri'!A266&lt;&gt;0,G011B!S597," ")</f>
        <v xml:space="preserve"> </v>
      </c>
      <c r="T563" s="378"/>
      <c r="U563" s="385" t="str">
        <f>IF('proje ve personel bilgileri'!A266&lt;&gt;0,MIN(Q563,S563)," ")</f>
        <v xml:space="preserve"> </v>
      </c>
      <c r="V563" s="386"/>
    </row>
    <row r="564" spans="1:22" ht="15.75" customHeight="1" x14ac:dyDescent="0.25">
      <c r="A564" s="23">
        <v>254</v>
      </c>
      <c r="B564" s="293" t="str">
        <f>IF('proje ve personel bilgileri'!A267&lt;&gt;0,('proje ve personel bilgileri'!A267)," ")</f>
        <v xml:space="preserve"> </v>
      </c>
      <c r="C564" s="293" t="str">
        <f>IF('proje ve personel bilgileri'!A267&lt;&gt;0,('proje ve personel bilgileri'!B267)," ")</f>
        <v xml:space="preserve"> </v>
      </c>
      <c r="D564" s="24"/>
      <c r="E564" s="25"/>
      <c r="F564" s="25"/>
      <c r="G564" s="25"/>
      <c r="H564" s="25"/>
      <c r="I564" s="25"/>
      <c r="J564" s="26"/>
      <c r="K564" s="387" t="str">
        <f>IF(J564&lt;&gt;0,DAYS360(J564,'proje ve personel bilgileri'!$B$8)/30," ")</f>
        <v xml:space="preserve"> </v>
      </c>
      <c r="L564" s="387"/>
      <c r="M564" s="385" t="str">
        <f>IF('proje ve personel bilgileri'!A267&lt;&gt;0,('proje ve personel bilgileri'!$B$11)," ")</f>
        <v xml:space="preserve"> </v>
      </c>
      <c r="N564" s="385"/>
      <c r="O564" s="388">
        <f>IF('proje ve personel bilgileri'!$B$4=1512,(IF(E564&lt;&gt;0,2,IF(F564&lt;&gt;0,2,IF(G564&lt;&gt;0,IF(AND(J564&lt;&gt;0,K564&gt;=48),4,3),IF(H564&lt;&gt;0,IF(AND(J564&lt;&gt;0,K564&gt;=48),4,3),IF(I564&lt;&gt;0,7,0)))))),IF('proje ve personel bilgileri'!$B$4=1511,(IF(E564&lt;&gt;0,4,IF(F564&lt;&gt;0,5,IF(G564&lt;&gt;0,IF(AND(J564&lt;&gt;0,K564&gt;=48),12,8),IF(H564&lt;&gt;0,IF(AND(J564&lt;&gt;0,K564&gt;=48),12,8),IF(I564&lt;&gt;0,14,0)))))),(IF(E564&lt;&gt;0,3,IF(F564&lt;&gt;0,4,IF(G564&lt;&gt;0,IF(AND(J564&lt;&gt;0,K564&gt;=48),10,6),IF(H564&lt;&gt;0,IF(AND(J564&lt;&gt;0,K564&gt;=48),10,6),IF(I564&lt;&gt;0,12,0))))))))</f>
        <v>0</v>
      </c>
      <c r="P564" s="389"/>
      <c r="Q564" s="385" t="str">
        <f>IF('proje ve personel bilgileri'!A267&lt;&gt;0,(M564*O564)," ")</f>
        <v xml:space="preserve"> </v>
      </c>
      <c r="R564" s="385"/>
      <c r="S564" s="385" t="str">
        <f>IF('proje ve personel bilgileri'!A267&lt;&gt;0,G011B!S598," ")</f>
        <v xml:space="preserve"> </v>
      </c>
      <c r="T564" s="378"/>
      <c r="U564" s="385" t="str">
        <f>IF('proje ve personel bilgileri'!A267&lt;&gt;0,MIN(Q564,S564)," ")</f>
        <v xml:space="preserve"> </v>
      </c>
      <c r="V564" s="386"/>
    </row>
    <row r="565" spans="1:22" ht="15.75" customHeight="1" x14ac:dyDescent="0.25">
      <c r="A565" s="19">
        <v>255</v>
      </c>
      <c r="B565" s="293" t="str">
        <f>IF('proje ve personel bilgileri'!A268&lt;&gt;0,('proje ve personel bilgileri'!A268)," ")</f>
        <v xml:space="preserve"> </v>
      </c>
      <c r="C565" s="293" t="str">
        <f>IF('proje ve personel bilgileri'!A268&lt;&gt;0,('proje ve personel bilgileri'!B268)," ")</f>
        <v xml:space="preserve"> </v>
      </c>
      <c r="D565" s="24"/>
      <c r="E565" s="25"/>
      <c r="F565" s="25"/>
      <c r="G565" s="25"/>
      <c r="H565" s="25"/>
      <c r="I565" s="25"/>
      <c r="J565" s="26"/>
      <c r="K565" s="387" t="str">
        <f>IF(J565&lt;&gt;0,DAYS360(J565,'proje ve personel bilgileri'!$B$8)/30," ")</f>
        <v xml:space="preserve"> </v>
      </c>
      <c r="L565" s="387"/>
      <c r="M565" s="385" t="str">
        <f>IF('proje ve personel bilgileri'!A268&lt;&gt;0,('proje ve personel bilgileri'!$B$11)," ")</f>
        <v xml:space="preserve"> </v>
      </c>
      <c r="N565" s="385"/>
      <c r="O565" s="388">
        <f>IF('proje ve personel bilgileri'!$B$4=1512,(IF(E565&lt;&gt;0,2,IF(F565&lt;&gt;0,2,IF(G565&lt;&gt;0,IF(AND(J565&lt;&gt;0,K565&gt;=48),4,3),IF(H565&lt;&gt;0,IF(AND(J565&lt;&gt;0,K565&gt;=48),4,3),IF(I565&lt;&gt;0,7,0)))))),IF('proje ve personel bilgileri'!$B$4=1511,(IF(E565&lt;&gt;0,4,IF(F565&lt;&gt;0,5,IF(G565&lt;&gt;0,IF(AND(J565&lt;&gt;0,K565&gt;=48),12,8),IF(H565&lt;&gt;0,IF(AND(J565&lt;&gt;0,K565&gt;=48),12,8),IF(I565&lt;&gt;0,14,0)))))),(IF(E565&lt;&gt;0,3,IF(F565&lt;&gt;0,4,IF(G565&lt;&gt;0,IF(AND(J565&lt;&gt;0,K565&gt;=48),10,6),IF(H565&lt;&gt;0,IF(AND(J565&lt;&gt;0,K565&gt;=48),10,6),IF(I565&lt;&gt;0,12,0))))))))</f>
        <v>0</v>
      </c>
      <c r="P565" s="389"/>
      <c r="Q565" s="385" t="str">
        <f>IF('proje ve personel bilgileri'!A268&lt;&gt;0,(M565*O565)," ")</f>
        <v xml:space="preserve"> </v>
      </c>
      <c r="R565" s="385"/>
      <c r="S565" s="385" t="str">
        <f>IF('proje ve personel bilgileri'!A268&lt;&gt;0,G011B!S599," ")</f>
        <v xml:space="preserve"> </v>
      </c>
      <c r="T565" s="378"/>
      <c r="U565" s="385" t="str">
        <f>IF('proje ve personel bilgileri'!A268&lt;&gt;0,MIN(Q565,S565)," ")</f>
        <v xml:space="preserve"> </v>
      </c>
      <c r="V565" s="386"/>
    </row>
    <row r="566" spans="1:22" ht="15.75" customHeight="1" x14ac:dyDescent="0.25">
      <c r="A566" s="23">
        <v>256</v>
      </c>
      <c r="B566" s="293" t="str">
        <f>IF('proje ve personel bilgileri'!A269&lt;&gt;0,('proje ve personel bilgileri'!A269)," ")</f>
        <v xml:space="preserve"> </v>
      </c>
      <c r="C566" s="293" t="str">
        <f>IF('proje ve personel bilgileri'!A269&lt;&gt;0,('proje ve personel bilgileri'!B269)," ")</f>
        <v xml:space="preserve"> </v>
      </c>
      <c r="D566" s="24"/>
      <c r="E566" s="25"/>
      <c r="F566" s="25"/>
      <c r="G566" s="25"/>
      <c r="H566" s="25"/>
      <c r="I566" s="25"/>
      <c r="J566" s="26"/>
      <c r="K566" s="387" t="str">
        <f>IF(J566&lt;&gt;0,DAYS360(J566,'proje ve personel bilgileri'!$B$8)/30," ")</f>
        <v xml:space="preserve"> </v>
      </c>
      <c r="L566" s="387"/>
      <c r="M566" s="385" t="str">
        <f>IF('proje ve personel bilgileri'!A269&lt;&gt;0,('proje ve personel bilgileri'!$B$11)," ")</f>
        <v xml:space="preserve"> </v>
      </c>
      <c r="N566" s="385"/>
      <c r="O566" s="388">
        <f>IF('proje ve personel bilgileri'!$B$4=1512,(IF(E566&lt;&gt;0,2,IF(F566&lt;&gt;0,2,IF(G566&lt;&gt;0,IF(AND(J566&lt;&gt;0,K566&gt;=48),4,3),IF(H566&lt;&gt;0,IF(AND(J566&lt;&gt;0,K566&gt;=48),4,3),IF(I566&lt;&gt;0,7,0)))))),IF('proje ve personel bilgileri'!$B$4=1511,(IF(E566&lt;&gt;0,4,IF(F566&lt;&gt;0,5,IF(G566&lt;&gt;0,IF(AND(J566&lt;&gt;0,K566&gt;=48),12,8),IF(H566&lt;&gt;0,IF(AND(J566&lt;&gt;0,K566&gt;=48),12,8),IF(I566&lt;&gt;0,14,0)))))),(IF(E566&lt;&gt;0,3,IF(F566&lt;&gt;0,4,IF(G566&lt;&gt;0,IF(AND(J566&lt;&gt;0,K566&gt;=48),10,6),IF(H566&lt;&gt;0,IF(AND(J566&lt;&gt;0,K566&gt;=48),10,6),IF(I566&lt;&gt;0,12,0))))))))</f>
        <v>0</v>
      </c>
      <c r="P566" s="389"/>
      <c r="Q566" s="385" t="str">
        <f>IF('proje ve personel bilgileri'!A269&lt;&gt;0,(M566*O566)," ")</f>
        <v xml:space="preserve"> </v>
      </c>
      <c r="R566" s="385"/>
      <c r="S566" s="385" t="str">
        <f>IF('proje ve personel bilgileri'!A269&lt;&gt;0,G011B!S600," ")</f>
        <v xml:space="preserve"> </v>
      </c>
      <c r="T566" s="378"/>
      <c r="U566" s="385" t="str">
        <f>IF('proje ve personel bilgileri'!A269&lt;&gt;0,MIN(Q566,S566)," ")</f>
        <v xml:space="preserve"> </v>
      </c>
      <c r="V566" s="386"/>
    </row>
    <row r="567" spans="1:22" ht="15.75" customHeight="1" x14ac:dyDescent="0.25">
      <c r="A567" s="19">
        <v>257</v>
      </c>
      <c r="B567" s="293" t="str">
        <f>IF('proje ve personel bilgileri'!A270&lt;&gt;0,('proje ve personel bilgileri'!A270)," ")</f>
        <v xml:space="preserve"> </v>
      </c>
      <c r="C567" s="293" t="str">
        <f>IF('proje ve personel bilgileri'!A270&lt;&gt;0,('proje ve personel bilgileri'!B270)," ")</f>
        <v xml:space="preserve"> </v>
      </c>
      <c r="D567" s="24"/>
      <c r="E567" s="25"/>
      <c r="F567" s="25"/>
      <c r="G567" s="25"/>
      <c r="H567" s="25"/>
      <c r="I567" s="25"/>
      <c r="J567" s="26"/>
      <c r="K567" s="387" t="str">
        <f>IF(J567&lt;&gt;0,DAYS360(J567,'proje ve personel bilgileri'!$B$8)/30," ")</f>
        <v xml:space="preserve"> </v>
      </c>
      <c r="L567" s="387"/>
      <c r="M567" s="385" t="str">
        <f>IF('proje ve personel bilgileri'!A270&lt;&gt;0,('proje ve personel bilgileri'!$B$11)," ")</f>
        <v xml:space="preserve"> </v>
      </c>
      <c r="N567" s="385"/>
      <c r="O567" s="388">
        <f>IF('proje ve personel bilgileri'!$B$4=1512,(IF(E567&lt;&gt;0,2,IF(F567&lt;&gt;0,2,IF(G567&lt;&gt;0,IF(AND(J567&lt;&gt;0,K567&gt;=48),4,3),IF(H567&lt;&gt;0,IF(AND(J567&lt;&gt;0,K567&gt;=48),4,3),IF(I567&lt;&gt;0,7,0)))))),IF('proje ve personel bilgileri'!$B$4=1511,(IF(E567&lt;&gt;0,4,IF(F567&lt;&gt;0,5,IF(G567&lt;&gt;0,IF(AND(J567&lt;&gt;0,K567&gt;=48),12,8),IF(H567&lt;&gt;0,IF(AND(J567&lt;&gt;0,K567&gt;=48),12,8),IF(I567&lt;&gt;0,14,0)))))),(IF(E567&lt;&gt;0,3,IF(F567&lt;&gt;0,4,IF(G567&lt;&gt;0,IF(AND(J567&lt;&gt;0,K567&gt;=48),10,6),IF(H567&lt;&gt;0,IF(AND(J567&lt;&gt;0,K567&gt;=48),10,6),IF(I567&lt;&gt;0,12,0))))))))</f>
        <v>0</v>
      </c>
      <c r="P567" s="389"/>
      <c r="Q567" s="385" t="str">
        <f>IF('proje ve personel bilgileri'!A270&lt;&gt;0,(M567*O567)," ")</f>
        <v xml:space="preserve"> </v>
      </c>
      <c r="R567" s="385"/>
      <c r="S567" s="385" t="str">
        <f>IF('proje ve personel bilgileri'!A270&lt;&gt;0,G011B!S601," ")</f>
        <v xml:space="preserve"> </v>
      </c>
      <c r="T567" s="378"/>
      <c r="U567" s="385" t="str">
        <f>IF('proje ve personel bilgileri'!A270&lt;&gt;0,MIN(Q567,S567)," ")</f>
        <v xml:space="preserve"> </v>
      </c>
      <c r="V567" s="386"/>
    </row>
    <row r="568" spans="1:22" ht="15.75" customHeight="1" x14ac:dyDescent="0.25">
      <c r="A568" s="23">
        <v>258</v>
      </c>
      <c r="B568" s="293" t="str">
        <f>IF('proje ve personel bilgileri'!A271&lt;&gt;0,('proje ve personel bilgileri'!A271)," ")</f>
        <v xml:space="preserve"> </v>
      </c>
      <c r="C568" s="293" t="str">
        <f>IF('proje ve personel bilgileri'!A271&lt;&gt;0,('proje ve personel bilgileri'!B271)," ")</f>
        <v xml:space="preserve"> </v>
      </c>
      <c r="D568" s="24"/>
      <c r="E568" s="25"/>
      <c r="F568" s="25"/>
      <c r="G568" s="25"/>
      <c r="H568" s="25"/>
      <c r="I568" s="25"/>
      <c r="J568" s="26"/>
      <c r="K568" s="387" t="str">
        <f>IF(J568&lt;&gt;0,DAYS360(J568,'proje ve personel bilgileri'!$B$8)/30," ")</f>
        <v xml:space="preserve"> </v>
      </c>
      <c r="L568" s="387"/>
      <c r="M568" s="385" t="str">
        <f>IF('proje ve personel bilgileri'!A271&lt;&gt;0,('proje ve personel bilgileri'!$B$11)," ")</f>
        <v xml:space="preserve"> </v>
      </c>
      <c r="N568" s="385"/>
      <c r="O568" s="388">
        <f>IF('proje ve personel bilgileri'!$B$4=1512,(IF(E568&lt;&gt;0,2,IF(F568&lt;&gt;0,2,IF(G568&lt;&gt;0,IF(AND(J568&lt;&gt;0,K568&gt;=48),4,3),IF(H568&lt;&gt;0,IF(AND(J568&lt;&gt;0,K568&gt;=48),4,3),IF(I568&lt;&gt;0,7,0)))))),IF('proje ve personel bilgileri'!$B$4=1511,(IF(E568&lt;&gt;0,4,IF(F568&lt;&gt;0,5,IF(G568&lt;&gt;0,IF(AND(J568&lt;&gt;0,K568&gt;=48),12,8),IF(H568&lt;&gt;0,IF(AND(J568&lt;&gt;0,K568&gt;=48),12,8),IF(I568&lt;&gt;0,14,0)))))),(IF(E568&lt;&gt;0,3,IF(F568&lt;&gt;0,4,IF(G568&lt;&gt;0,IF(AND(J568&lt;&gt;0,K568&gt;=48),10,6),IF(H568&lt;&gt;0,IF(AND(J568&lt;&gt;0,K568&gt;=48),10,6),IF(I568&lt;&gt;0,12,0))))))))</f>
        <v>0</v>
      </c>
      <c r="P568" s="389"/>
      <c r="Q568" s="385" t="str">
        <f>IF('proje ve personel bilgileri'!A271&lt;&gt;0,(M568*O568)," ")</f>
        <v xml:space="preserve"> </v>
      </c>
      <c r="R568" s="385"/>
      <c r="S568" s="385" t="str">
        <f>IF('proje ve personel bilgileri'!A271&lt;&gt;0,G011B!S602," ")</f>
        <v xml:space="preserve"> </v>
      </c>
      <c r="T568" s="378"/>
      <c r="U568" s="385" t="str">
        <f>IF('proje ve personel bilgileri'!A271&lt;&gt;0,MIN(Q568,S568)," ")</f>
        <v xml:space="preserve"> </v>
      </c>
      <c r="V568" s="386"/>
    </row>
    <row r="569" spans="1:22" ht="15.75" customHeight="1" x14ac:dyDescent="0.25">
      <c r="A569" s="19">
        <v>259</v>
      </c>
      <c r="B569" s="293" t="str">
        <f>IF('proje ve personel bilgileri'!A272&lt;&gt;0,('proje ve personel bilgileri'!A272)," ")</f>
        <v xml:space="preserve"> </v>
      </c>
      <c r="C569" s="293" t="str">
        <f>IF('proje ve personel bilgileri'!A272&lt;&gt;0,('proje ve personel bilgileri'!B272)," ")</f>
        <v xml:space="preserve"> </v>
      </c>
      <c r="D569" s="24"/>
      <c r="E569" s="25"/>
      <c r="F569" s="25"/>
      <c r="G569" s="25"/>
      <c r="H569" s="25"/>
      <c r="I569" s="25"/>
      <c r="J569" s="26"/>
      <c r="K569" s="387" t="str">
        <f>IF(J569&lt;&gt;0,DAYS360(J569,'proje ve personel bilgileri'!$B$8)/30," ")</f>
        <v xml:space="preserve"> </v>
      </c>
      <c r="L569" s="387"/>
      <c r="M569" s="385" t="str">
        <f>IF('proje ve personel bilgileri'!A272&lt;&gt;0,('proje ve personel bilgileri'!$B$11)," ")</f>
        <v xml:space="preserve"> </v>
      </c>
      <c r="N569" s="385"/>
      <c r="O569" s="388">
        <f>IF('proje ve personel bilgileri'!$B$4=1512,(IF(E569&lt;&gt;0,2,IF(F569&lt;&gt;0,2,IF(G569&lt;&gt;0,IF(AND(J569&lt;&gt;0,K569&gt;=48),4,3),IF(H569&lt;&gt;0,IF(AND(J569&lt;&gt;0,K569&gt;=48),4,3),IF(I569&lt;&gt;0,7,0)))))),IF('proje ve personel bilgileri'!$B$4=1511,(IF(E569&lt;&gt;0,4,IF(F569&lt;&gt;0,5,IF(G569&lt;&gt;0,IF(AND(J569&lt;&gt;0,K569&gt;=48),12,8),IF(H569&lt;&gt;0,IF(AND(J569&lt;&gt;0,K569&gt;=48),12,8),IF(I569&lt;&gt;0,14,0)))))),(IF(E569&lt;&gt;0,3,IF(F569&lt;&gt;0,4,IF(G569&lt;&gt;0,IF(AND(J569&lt;&gt;0,K569&gt;=48),10,6),IF(H569&lt;&gt;0,IF(AND(J569&lt;&gt;0,K569&gt;=48),10,6),IF(I569&lt;&gt;0,12,0))))))))</f>
        <v>0</v>
      </c>
      <c r="P569" s="389"/>
      <c r="Q569" s="385" t="str">
        <f>IF('proje ve personel bilgileri'!A272&lt;&gt;0,(M569*O569)," ")</f>
        <v xml:space="preserve"> </v>
      </c>
      <c r="R569" s="385"/>
      <c r="S569" s="385" t="str">
        <f>IF('proje ve personel bilgileri'!A272&lt;&gt;0,G011B!S603," ")</f>
        <v xml:space="preserve"> </v>
      </c>
      <c r="T569" s="378"/>
      <c r="U569" s="385" t="str">
        <f>IF('proje ve personel bilgileri'!A272&lt;&gt;0,MIN(Q569,S569)," ")</f>
        <v xml:space="preserve"> </v>
      </c>
      <c r="V569" s="386"/>
    </row>
    <row r="570" spans="1:22" ht="15.75" customHeight="1" x14ac:dyDescent="0.25">
      <c r="A570" s="23">
        <v>260</v>
      </c>
      <c r="B570" s="293" t="str">
        <f>IF('proje ve personel bilgileri'!A273&lt;&gt;0,('proje ve personel bilgileri'!A273)," ")</f>
        <v xml:space="preserve"> </v>
      </c>
      <c r="C570" s="293" t="str">
        <f>IF('proje ve personel bilgileri'!A273&lt;&gt;0,('proje ve personel bilgileri'!B273)," ")</f>
        <v xml:space="preserve"> </v>
      </c>
      <c r="D570" s="24"/>
      <c r="E570" s="25"/>
      <c r="F570" s="25"/>
      <c r="G570" s="25"/>
      <c r="H570" s="25"/>
      <c r="I570" s="25"/>
      <c r="J570" s="26"/>
      <c r="K570" s="387" t="str">
        <f>IF(J570&lt;&gt;0,DAYS360(J570,'proje ve personel bilgileri'!$B$8)/30," ")</f>
        <v xml:space="preserve"> </v>
      </c>
      <c r="L570" s="387"/>
      <c r="M570" s="385" t="str">
        <f>IF('proje ve personel bilgileri'!A273&lt;&gt;0,('proje ve personel bilgileri'!$B$11)," ")</f>
        <v xml:space="preserve"> </v>
      </c>
      <c r="N570" s="385"/>
      <c r="O570" s="388">
        <f>IF('proje ve personel bilgileri'!$B$4=1512,(IF(E570&lt;&gt;0,2,IF(F570&lt;&gt;0,2,IF(G570&lt;&gt;0,IF(AND(J570&lt;&gt;0,K570&gt;=48),4,3),IF(H570&lt;&gt;0,IF(AND(J570&lt;&gt;0,K570&gt;=48),4,3),IF(I570&lt;&gt;0,7,0)))))),IF('proje ve personel bilgileri'!$B$4=1511,(IF(E570&lt;&gt;0,4,IF(F570&lt;&gt;0,5,IF(G570&lt;&gt;0,IF(AND(J570&lt;&gt;0,K570&gt;=48),12,8),IF(H570&lt;&gt;0,IF(AND(J570&lt;&gt;0,K570&gt;=48),12,8),IF(I570&lt;&gt;0,14,0)))))),(IF(E570&lt;&gt;0,3,IF(F570&lt;&gt;0,4,IF(G570&lt;&gt;0,IF(AND(J570&lt;&gt;0,K570&gt;=48),10,6),IF(H570&lt;&gt;0,IF(AND(J570&lt;&gt;0,K570&gt;=48),10,6),IF(I570&lt;&gt;0,12,0))))))))</f>
        <v>0</v>
      </c>
      <c r="P570" s="389"/>
      <c r="Q570" s="385" t="str">
        <f>IF('proje ve personel bilgileri'!A273&lt;&gt;0,(M570*O570)," ")</f>
        <v xml:space="preserve"> </v>
      </c>
      <c r="R570" s="385"/>
      <c r="S570" s="385" t="str">
        <f>IF('proje ve personel bilgileri'!A273&lt;&gt;0,G011B!S604," ")</f>
        <v xml:space="preserve"> </v>
      </c>
      <c r="T570" s="378"/>
      <c r="U570" s="385" t="str">
        <f>IF('proje ve personel bilgileri'!A273&lt;&gt;0,MIN(Q570,S570)," ")</f>
        <v xml:space="preserve"> </v>
      </c>
      <c r="V570" s="386"/>
    </row>
    <row r="571" spans="1:22" ht="15.75" customHeight="1" x14ac:dyDescent="0.25">
      <c r="A571" s="19">
        <v>261</v>
      </c>
      <c r="B571" s="293" t="str">
        <f>IF('proje ve personel bilgileri'!A274&lt;&gt;0,('proje ve personel bilgileri'!A274)," ")</f>
        <v xml:space="preserve"> </v>
      </c>
      <c r="C571" s="293" t="str">
        <f>IF('proje ve personel bilgileri'!A274&lt;&gt;0,('proje ve personel bilgileri'!B274)," ")</f>
        <v xml:space="preserve"> </v>
      </c>
      <c r="D571" s="24"/>
      <c r="E571" s="25"/>
      <c r="F571" s="25"/>
      <c r="G571" s="25"/>
      <c r="H571" s="25"/>
      <c r="I571" s="25"/>
      <c r="J571" s="26"/>
      <c r="K571" s="387" t="str">
        <f>IF(J571&lt;&gt;0,DAYS360(J571,'proje ve personel bilgileri'!$B$8)/30," ")</f>
        <v xml:space="preserve"> </v>
      </c>
      <c r="L571" s="387"/>
      <c r="M571" s="385" t="str">
        <f>IF('proje ve personel bilgileri'!A274&lt;&gt;0,('proje ve personel bilgileri'!$B$11)," ")</f>
        <v xml:space="preserve"> </v>
      </c>
      <c r="N571" s="385"/>
      <c r="O571" s="388">
        <f>IF('proje ve personel bilgileri'!$B$4=1512,(IF(E571&lt;&gt;0,2,IF(F571&lt;&gt;0,2,IF(G571&lt;&gt;0,IF(AND(J571&lt;&gt;0,K571&gt;=48),4,3),IF(H571&lt;&gt;0,IF(AND(J571&lt;&gt;0,K571&gt;=48),4,3),IF(I571&lt;&gt;0,7,0)))))),IF('proje ve personel bilgileri'!$B$4=1511,(IF(E571&lt;&gt;0,4,IF(F571&lt;&gt;0,5,IF(G571&lt;&gt;0,IF(AND(J571&lt;&gt;0,K571&gt;=48),12,8),IF(H571&lt;&gt;0,IF(AND(J571&lt;&gt;0,K571&gt;=48),12,8),IF(I571&lt;&gt;0,14,0)))))),(IF(E571&lt;&gt;0,3,IF(F571&lt;&gt;0,4,IF(G571&lt;&gt;0,IF(AND(J571&lt;&gt;0,K571&gt;=48),10,6),IF(H571&lt;&gt;0,IF(AND(J571&lt;&gt;0,K571&gt;=48),10,6),IF(I571&lt;&gt;0,12,0))))))))</f>
        <v>0</v>
      </c>
      <c r="P571" s="389"/>
      <c r="Q571" s="385" t="str">
        <f>IF('proje ve personel bilgileri'!A274&lt;&gt;0,(M571*O571)," ")</f>
        <v xml:space="preserve"> </v>
      </c>
      <c r="R571" s="385"/>
      <c r="S571" s="385" t="str">
        <f>IF('proje ve personel bilgileri'!A274&lt;&gt;0,G011B!S605," ")</f>
        <v xml:space="preserve"> </v>
      </c>
      <c r="T571" s="378"/>
      <c r="U571" s="385" t="str">
        <f>IF('proje ve personel bilgileri'!A274&lt;&gt;0,MIN(Q571,S571)," ")</f>
        <v xml:space="preserve"> </v>
      </c>
      <c r="V571" s="386"/>
    </row>
    <row r="572" spans="1:22" ht="15.75" customHeight="1" x14ac:dyDescent="0.25">
      <c r="A572" s="23">
        <v>262</v>
      </c>
      <c r="B572" s="293" t="str">
        <f>IF('proje ve personel bilgileri'!A275&lt;&gt;0,('proje ve personel bilgileri'!A275)," ")</f>
        <v xml:space="preserve"> </v>
      </c>
      <c r="C572" s="293" t="str">
        <f>IF('proje ve personel bilgileri'!A275&lt;&gt;0,('proje ve personel bilgileri'!B275)," ")</f>
        <v xml:space="preserve"> </v>
      </c>
      <c r="D572" s="24"/>
      <c r="E572" s="25"/>
      <c r="F572" s="25"/>
      <c r="G572" s="25"/>
      <c r="H572" s="25"/>
      <c r="I572" s="25"/>
      <c r="J572" s="26"/>
      <c r="K572" s="387" t="str">
        <f>IF(J572&lt;&gt;0,DAYS360(J572,'proje ve personel bilgileri'!$B$8)/30," ")</f>
        <v xml:space="preserve"> </v>
      </c>
      <c r="L572" s="387"/>
      <c r="M572" s="385" t="str">
        <f>IF('proje ve personel bilgileri'!A275&lt;&gt;0,('proje ve personel bilgileri'!$B$11)," ")</f>
        <v xml:space="preserve"> </v>
      </c>
      <c r="N572" s="385"/>
      <c r="O572" s="388">
        <f>IF('proje ve personel bilgileri'!$B$4=1512,(IF(E572&lt;&gt;0,2,IF(F572&lt;&gt;0,2,IF(G572&lt;&gt;0,IF(AND(J572&lt;&gt;0,K572&gt;=48),4,3),IF(H572&lt;&gt;0,IF(AND(J572&lt;&gt;0,K572&gt;=48),4,3),IF(I572&lt;&gt;0,7,0)))))),IF('proje ve personel bilgileri'!$B$4=1511,(IF(E572&lt;&gt;0,4,IF(F572&lt;&gt;0,5,IF(G572&lt;&gt;0,IF(AND(J572&lt;&gt;0,K572&gt;=48),12,8),IF(H572&lt;&gt;0,IF(AND(J572&lt;&gt;0,K572&gt;=48),12,8),IF(I572&lt;&gt;0,14,0)))))),(IF(E572&lt;&gt;0,3,IF(F572&lt;&gt;0,4,IF(G572&lt;&gt;0,IF(AND(J572&lt;&gt;0,K572&gt;=48),10,6),IF(H572&lt;&gt;0,IF(AND(J572&lt;&gt;0,K572&gt;=48),10,6),IF(I572&lt;&gt;0,12,0))))))))</f>
        <v>0</v>
      </c>
      <c r="P572" s="389"/>
      <c r="Q572" s="385" t="str">
        <f>IF('proje ve personel bilgileri'!A275&lt;&gt;0,(M572*O572)," ")</f>
        <v xml:space="preserve"> </v>
      </c>
      <c r="R572" s="385"/>
      <c r="S572" s="385" t="str">
        <f>IF('proje ve personel bilgileri'!A275&lt;&gt;0,G011B!S606," ")</f>
        <v xml:space="preserve"> </v>
      </c>
      <c r="T572" s="378"/>
      <c r="U572" s="385" t="str">
        <f>IF('proje ve personel bilgileri'!A275&lt;&gt;0,MIN(Q572,S572)," ")</f>
        <v xml:space="preserve"> </v>
      </c>
      <c r="V572" s="386"/>
    </row>
    <row r="573" spans="1:22" ht="15.75" customHeight="1" x14ac:dyDescent="0.25">
      <c r="A573" s="19">
        <v>263</v>
      </c>
      <c r="B573" s="293" t="str">
        <f>IF('proje ve personel bilgileri'!A276&lt;&gt;0,('proje ve personel bilgileri'!A276)," ")</f>
        <v xml:space="preserve"> </v>
      </c>
      <c r="C573" s="293" t="str">
        <f>IF('proje ve personel bilgileri'!A276&lt;&gt;0,('proje ve personel bilgileri'!B276)," ")</f>
        <v xml:space="preserve"> </v>
      </c>
      <c r="D573" s="24"/>
      <c r="E573" s="25"/>
      <c r="F573" s="25"/>
      <c r="G573" s="25"/>
      <c r="H573" s="25"/>
      <c r="I573" s="25"/>
      <c r="J573" s="26"/>
      <c r="K573" s="387" t="str">
        <f>IF(J573&lt;&gt;0,DAYS360(J573,'proje ve personel bilgileri'!$B$8)/30," ")</f>
        <v xml:space="preserve"> </v>
      </c>
      <c r="L573" s="387"/>
      <c r="M573" s="385" t="str">
        <f>IF('proje ve personel bilgileri'!A276&lt;&gt;0,('proje ve personel bilgileri'!$B$11)," ")</f>
        <v xml:space="preserve"> </v>
      </c>
      <c r="N573" s="385"/>
      <c r="O573" s="388">
        <f>IF('proje ve personel bilgileri'!$B$4=1512,(IF(E573&lt;&gt;0,2,IF(F573&lt;&gt;0,2,IF(G573&lt;&gt;0,IF(AND(J573&lt;&gt;0,K573&gt;=48),4,3),IF(H573&lt;&gt;0,IF(AND(J573&lt;&gt;0,K573&gt;=48),4,3),IF(I573&lt;&gt;0,7,0)))))),IF('proje ve personel bilgileri'!$B$4=1511,(IF(E573&lt;&gt;0,4,IF(F573&lt;&gt;0,5,IF(G573&lt;&gt;0,IF(AND(J573&lt;&gt;0,K573&gt;=48),12,8),IF(H573&lt;&gt;0,IF(AND(J573&lt;&gt;0,K573&gt;=48),12,8),IF(I573&lt;&gt;0,14,0)))))),(IF(E573&lt;&gt;0,3,IF(F573&lt;&gt;0,4,IF(G573&lt;&gt;0,IF(AND(J573&lt;&gt;0,K573&gt;=48),10,6),IF(H573&lt;&gt;0,IF(AND(J573&lt;&gt;0,K573&gt;=48),10,6),IF(I573&lt;&gt;0,12,0))))))))</f>
        <v>0</v>
      </c>
      <c r="P573" s="389"/>
      <c r="Q573" s="385" t="str">
        <f>IF('proje ve personel bilgileri'!A276&lt;&gt;0,(M573*O573)," ")</f>
        <v xml:space="preserve"> </v>
      </c>
      <c r="R573" s="385"/>
      <c r="S573" s="385" t="str">
        <f>IF('proje ve personel bilgileri'!A276&lt;&gt;0,G011B!S607," ")</f>
        <v xml:space="preserve"> </v>
      </c>
      <c r="T573" s="378"/>
      <c r="U573" s="385" t="str">
        <f>IF('proje ve personel bilgileri'!A276&lt;&gt;0,MIN(Q573,S573)," ")</f>
        <v xml:space="preserve"> </v>
      </c>
      <c r="V573" s="386"/>
    </row>
    <row r="574" spans="1:22" ht="15.75" customHeight="1" x14ac:dyDescent="0.25">
      <c r="A574" s="23">
        <v>264</v>
      </c>
      <c r="B574" s="293" t="str">
        <f>IF('proje ve personel bilgileri'!A277&lt;&gt;0,('proje ve personel bilgileri'!A277)," ")</f>
        <v xml:space="preserve"> </v>
      </c>
      <c r="C574" s="293" t="str">
        <f>IF('proje ve personel bilgileri'!A277&lt;&gt;0,('proje ve personel bilgileri'!B277)," ")</f>
        <v xml:space="preserve"> </v>
      </c>
      <c r="D574" s="24"/>
      <c r="E574" s="25"/>
      <c r="F574" s="25"/>
      <c r="G574" s="25"/>
      <c r="H574" s="25"/>
      <c r="I574" s="25"/>
      <c r="J574" s="26"/>
      <c r="K574" s="387" t="str">
        <f>IF(J574&lt;&gt;0,DAYS360(J574,'proje ve personel bilgileri'!$B$8)/30," ")</f>
        <v xml:space="preserve"> </v>
      </c>
      <c r="L574" s="387"/>
      <c r="M574" s="385" t="str">
        <f>IF('proje ve personel bilgileri'!A277&lt;&gt;0,('proje ve personel bilgileri'!$B$11)," ")</f>
        <v xml:space="preserve"> </v>
      </c>
      <c r="N574" s="385"/>
      <c r="O574" s="388">
        <f>IF('proje ve personel bilgileri'!$B$4=1512,(IF(E574&lt;&gt;0,2,IF(F574&lt;&gt;0,2,IF(G574&lt;&gt;0,IF(AND(J574&lt;&gt;0,K574&gt;=48),4,3),IF(H574&lt;&gt;0,IF(AND(J574&lt;&gt;0,K574&gt;=48),4,3),IF(I574&lt;&gt;0,7,0)))))),IF('proje ve personel bilgileri'!$B$4=1511,(IF(E574&lt;&gt;0,4,IF(F574&lt;&gt;0,5,IF(G574&lt;&gt;0,IF(AND(J574&lt;&gt;0,K574&gt;=48),12,8),IF(H574&lt;&gt;0,IF(AND(J574&lt;&gt;0,K574&gt;=48),12,8),IF(I574&lt;&gt;0,14,0)))))),(IF(E574&lt;&gt;0,3,IF(F574&lt;&gt;0,4,IF(G574&lt;&gt;0,IF(AND(J574&lt;&gt;0,K574&gt;=48),10,6),IF(H574&lt;&gt;0,IF(AND(J574&lt;&gt;0,K574&gt;=48),10,6),IF(I574&lt;&gt;0,12,0))))))))</f>
        <v>0</v>
      </c>
      <c r="P574" s="389"/>
      <c r="Q574" s="385" t="str">
        <f>IF('proje ve personel bilgileri'!A277&lt;&gt;0,(M574*O574)," ")</f>
        <v xml:space="preserve"> </v>
      </c>
      <c r="R574" s="385"/>
      <c r="S574" s="385" t="str">
        <f>IF('proje ve personel bilgileri'!A277&lt;&gt;0,G011B!S608," ")</f>
        <v xml:space="preserve"> </v>
      </c>
      <c r="T574" s="378"/>
      <c r="U574" s="385" t="str">
        <f>IF('proje ve personel bilgileri'!A277&lt;&gt;0,MIN(Q574,S574)," ")</f>
        <v xml:space="preserve"> </v>
      </c>
      <c r="V574" s="386"/>
    </row>
    <row r="575" spans="1:22" ht="15.75" customHeight="1" x14ac:dyDescent="0.25">
      <c r="A575" s="19">
        <v>265</v>
      </c>
      <c r="B575" s="293" t="str">
        <f>IF('proje ve personel bilgileri'!A278&lt;&gt;0,('proje ve personel bilgileri'!A278)," ")</f>
        <v xml:space="preserve"> </v>
      </c>
      <c r="C575" s="293" t="str">
        <f>IF('proje ve personel bilgileri'!A278&lt;&gt;0,('proje ve personel bilgileri'!B278)," ")</f>
        <v xml:space="preserve"> </v>
      </c>
      <c r="D575" s="24"/>
      <c r="E575" s="25"/>
      <c r="F575" s="25"/>
      <c r="G575" s="25"/>
      <c r="H575" s="25"/>
      <c r="I575" s="25"/>
      <c r="J575" s="26"/>
      <c r="K575" s="387" t="str">
        <f>IF(J575&lt;&gt;0,DAYS360(J575,'proje ve personel bilgileri'!$B$8)/30," ")</f>
        <v xml:space="preserve"> </v>
      </c>
      <c r="L575" s="387"/>
      <c r="M575" s="385" t="str">
        <f>IF('proje ve personel bilgileri'!A278&lt;&gt;0,('proje ve personel bilgileri'!$B$11)," ")</f>
        <v xml:space="preserve"> </v>
      </c>
      <c r="N575" s="385"/>
      <c r="O575" s="388">
        <f>IF('proje ve personel bilgileri'!$B$4=1512,(IF(E575&lt;&gt;0,2,IF(F575&lt;&gt;0,2,IF(G575&lt;&gt;0,IF(AND(J575&lt;&gt;0,K575&gt;=48),4,3),IF(H575&lt;&gt;0,IF(AND(J575&lt;&gt;0,K575&gt;=48),4,3),IF(I575&lt;&gt;0,7,0)))))),IF('proje ve personel bilgileri'!$B$4=1511,(IF(E575&lt;&gt;0,4,IF(F575&lt;&gt;0,5,IF(G575&lt;&gt;0,IF(AND(J575&lt;&gt;0,K575&gt;=48),12,8),IF(H575&lt;&gt;0,IF(AND(J575&lt;&gt;0,K575&gt;=48),12,8),IF(I575&lt;&gt;0,14,0)))))),(IF(E575&lt;&gt;0,3,IF(F575&lt;&gt;0,4,IF(G575&lt;&gt;0,IF(AND(J575&lt;&gt;0,K575&gt;=48),10,6),IF(H575&lt;&gt;0,IF(AND(J575&lt;&gt;0,K575&gt;=48),10,6),IF(I575&lt;&gt;0,12,0))))))))</f>
        <v>0</v>
      </c>
      <c r="P575" s="389"/>
      <c r="Q575" s="385" t="str">
        <f>IF('proje ve personel bilgileri'!A278&lt;&gt;0,(M575*O575)," ")</f>
        <v xml:space="preserve"> </v>
      </c>
      <c r="R575" s="385"/>
      <c r="S575" s="385" t="str">
        <f>IF('proje ve personel bilgileri'!A278&lt;&gt;0,G011B!S609," ")</f>
        <v xml:space="preserve"> </v>
      </c>
      <c r="T575" s="378"/>
      <c r="U575" s="385" t="str">
        <f>IF('proje ve personel bilgileri'!A278&lt;&gt;0,MIN(Q575,S575)," ")</f>
        <v xml:space="preserve"> </v>
      </c>
      <c r="V575" s="386"/>
    </row>
    <row r="576" spans="1:22" ht="15.75" customHeight="1" x14ac:dyDescent="0.25">
      <c r="A576" s="23">
        <v>266</v>
      </c>
      <c r="B576" s="293" t="str">
        <f>IF('proje ve personel bilgileri'!A279&lt;&gt;0,('proje ve personel bilgileri'!A279)," ")</f>
        <v xml:space="preserve"> </v>
      </c>
      <c r="C576" s="293" t="str">
        <f>IF('proje ve personel bilgileri'!A279&lt;&gt;0,('proje ve personel bilgileri'!B279)," ")</f>
        <v xml:space="preserve"> </v>
      </c>
      <c r="D576" s="24"/>
      <c r="E576" s="25"/>
      <c r="F576" s="25"/>
      <c r="G576" s="25"/>
      <c r="H576" s="25"/>
      <c r="I576" s="25"/>
      <c r="J576" s="26"/>
      <c r="K576" s="387" t="str">
        <f>IF(J576&lt;&gt;0,DAYS360(J576,'proje ve personel bilgileri'!$B$8)/30," ")</f>
        <v xml:space="preserve"> </v>
      </c>
      <c r="L576" s="387"/>
      <c r="M576" s="385" t="str">
        <f>IF('proje ve personel bilgileri'!A279&lt;&gt;0,('proje ve personel bilgileri'!$B$11)," ")</f>
        <v xml:space="preserve"> </v>
      </c>
      <c r="N576" s="385"/>
      <c r="O576" s="388">
        <f>IF('proje ve personel bilgileri'!$B$4=1512,(IF(E576&lt;&gt;0,2,IF(F576&lt;&gt;0,2,IF(G576&lt;&gt;0,IF(AND(J576&lt;&gt;0,K576&gt;=48),4,3),IF(H576&lt;&gt;0,IF(AND(J576&lt;&gt;0,K576&gt;=48),4,3),IF(I576&lt;&gt;0,7,0)))))),IF('proje ve personel bilgileri'!$B$4=1511,(IF(E576&lt;&gt;0,4,IF(F576&lt;&gt;0,5,IF(G576&lt;&gt;0,IF(AND(J576&lt;&gt;0,K576&gt;=48),12,8),IF(H576&lt;&gt;0,IF(AND(J576&lt;&gt;0,K576&gt;=48),12,8),IF(I576&lt;&gt;0,14,0)))))),(IF(E576&lt;&gt;0,3,IF(F576&lt;&gt;0,4,IF(G576&lt;&gt;0,IF(AND(J576&lt;&gt;0,K576&gt;=48),10,6),IF(H576&lt;&gt;0,IF(AND(J576&lt;&gt;0,K576&gt;=48),10,6),IF(I576&lt;&gt;0,12,0))))))))</f>
        <v>0</v>
      </c>
      <c r="P576" s="389"/>
      <c r="Q576" s="385" t="str">
        <f>IF('proje ve personel bilgileri'!A279&lt;&gt;0,(M576*O576)," ")</f>
        <v xml:space="preserve"> </v>
      </c>
      <c r="R576" s="385"/>
      <c r="S576" s="385" t="str">
        <f>IF('proje ve personel bilgileri'!A279&lt;&gt;0,G011B!S610," ")</f>
        <v xml:space="preserve"> </v>
      </c>
      <c r="T576" s="378"/>
      <c r="U576" s="385" t="str">
        <f>IF('proje ve personel bilgileri'!A279&lt;&gt;0,MIN(Q576,S576)," ")</f>
        <v xml:space="preserve"> </v>
      </c>
      <c r="V576" s="386"/>
    </row>
    <row r="577" spans="1:22" ht="15.75" customHeight="1" x14ac:dyDescent="0.25">
      <c r="A577" s="19">
        <v>267</v>
      </c>
      <c r="B577" s="293" t="str">
        <f>IF('proje ve personel bilgileri'!A280&lt;&gt;0,('proje ve personel bilgileri'!A280)," ")</f>
        <v xml:space="preserve"> </v>
      </c>
      <c r="C577" s="293" t="str">
        <f>IF('proje ve personel bilgileri'!A280&lt;&gt;0,('proje ve personel bilgileri'!B280)," ")</f>
        <v xml:space="preserve"> </v>
      </c>
      <c r="D577" s="24"/>
      <c r="E577" s="25"/>
      <c r="F577" s="25"/>
      <c r="G577" s="25"/>
      <c r="H577" s="25"/>
      <c r="I577" s="25"/>
      <c r="J577" s="26"/>
      <c r="K577" s="387" t="str">
        <f>IF(J577&lt;&gt;0,DAYS360(J577,'proje ve personel bilgileri'!$B$8)/30," ")</f>
        <v xml:space="preserve"> </v>
      </c>
      <c r="L577" s="387"/>
      <c r="M577" s="385" t="str">
        <f>IF('proje ve personel bilgileri'!A280&lt;&gt;0,('proje ve personel bilgileri'!$B$11)," ")</f>
        <v xml:space="preserve"> </v>
      </c>
      <c r="N577" s="385"/>
      <c r="O577" s="388">
        <f>IF('proje ve personel bilgileri'!$B$4=1512,(IF(E577&lt;&gt;0,2,IF(F577&lt;&gt;0,2,IF(G577&lt;&gt;0,IF(AND(J577&lt;&gt;0,K577&gt;=48),4,3),IF(H577&lt;&gt;0,IF(AND(J577&lt;&gt;0,K577&gt;=48),4,3),IF(I577&lt;&gt;0,7,0)))))),IF('proje ve personel bilgileri'!$B$4=1511,(IF(E577&lt;&gt;0,4,IF(F577&lt;&gt;0,5,IF(G577&lt;&gt;0,IF(AND(J577&lt;&gt;0,K577&gt;=48),12,8),IF(H577&lt;&gt;0,IF(AND(J577&lt;&gt;0,K577&gt;=48),12,8),IF(I577&lt;&gt;0,14,0)))))),(IF(E577&lt;&gt;0,3,IF(F577&lt;&gt;0,4,IF(G577&lt;&gt;0,IF(AND(J577&lt;&gt;0,K577&gt;=48),10,6),IF(H577&lt;&gt;0,IF(AND(J577&lt;&gt;0,K577&gt;=48),10,6),IF(I577&lt;&gt;0,12,0))))))))</f>
        <v>0</v>
      </c>
      <c r="P577" s="389"/>
      <c r="Q577" s="385" t="str">
        <f>IF('proje ve personel bilgileri'!A280&lt;&gt;0,(M577*O577)," ")</f>
        <v xml:space="preserve"> </v>
      </c>
      <c r="R577" s="385"/>
      <c r="S577" s="385" t="str">
        <f>IF('proje ve personel bilgileri'!A280&lt;&gt;0,G011B!S611," ")</f>
        <v xml:space="preserve"> </v>
      </c>
      <c r="T577" s="378"/>
      <c r="U577" s="385" t="str">
        <f>IF('proje ve personel bilgileri'!A280&lt;&gt;0,MIN(Q577,S577)," ")</f>
        <v xml:space="preserve"> </v>
      </c>
      <c r="V577" s="386"/>
    </row>
    <row r="578" spans="1:22" ht="15.75" customHeight="1" x14ac:dyDescent="0.25">
      <c r="A578" s="23">
        <v>268</v>
      </c>
      <c r="B578" s="293" t="str">
        <f>IF('proje ve personel bilgileri'!A281&lt;&gt;0,('proje ve personel bilgileri'!A281)," ")</f>
        <v xml:space="preserve"> </v>
      </c>
      <c r="C578" s="293" t="str">
        <f>IF('proje ve personel bilgileri'!A281&lt;&gt;0,('proje ve personel bilgileri'!B281)," ")</f>
        <v xml:space="preserve"> </v>
      </c>
      <c r="D578" s="24"/>
      <c r="E578" s="25"/>
      <c r="F578" s="25"/>
      <c r="G578" s="25"/>
      <c r="H578" s="25"/>
      <c r="I578" s="25"/>
      <c r="J578" s="26"/>
      <c r="K578" s="387" t="str">
        <f>IF(J578&lt;&gt;0,DAYS360(J578,'proje ve personel bilgileri'!$B$8)/30," ")</f>
        <v xml:space="preserve"> </v>
      </c>
      <c r="L578" s="387"/>
      <c r="M578" s="385" t="str">
        <f>IF('proje ve personel bilgileri'!A281&lt;&gt;0,('proje ve personel bilgileri'!$B$11)," ")</f>
        <v xml:space="preserve"> </v>
      </c>
      <c r="N578" s="385"/>
      <c r="O578" s="388">
        <f>IF('proje ve personel bilgileri'!$B$4=1512,(IF(E578&lt;&gt;0,2,IF(F578&lt;&gt;0,2,IF(G578&lt;&gt;0,IF(AND(J578&lt;&gt;0,K578&gt;=48),4,3),IF(H578&lt;&gt;0,IF(AND(J578&lt;&gt;0,K578&gt;=48),4,3),IF(I578&lt;&gt;0,7,0)))))),IF('proje ve personel bilgileri'!$B$4=1511,(IF(E578&lt;&gt;0,4,IF(F578&lt;&gt;0,5,IF(G578&lt;&gt;0,IF(AND(J578&lt;&gt;0,K578&gt;=48),12,8),IF(H578&lt;&gt;0,IF(AND(J578&lt;&gt;0,K578&gt;=48),12,8),IF(I578&lt;&gt;0,14,0)))))),(IF(E578&lt;&gt;0,3,IF(F578&lt;&gt;0,4,IF(G578&lt;&gt;0,IF(AND(J578&lt;&gt;0,K578&gt;=48),10,6),IF(H578&lt;&gt;0,IF(AND(J578&lt;&gt;0,K578&gt;=48),10,6),IF(I578&lt;&gt;0,12,0))))))))</f>
        <v>0</v>
      </c>
      <c r="P578" s="389"/>
      <c r="Q578" s="385" t="str">
        <f>IF('proje ve personel bilgileri'!A281&lt;&gt;0,(M578*O578)," ")</f>
        <v xml:space="preserve"> </v>
      </c>
      <c r="R578" s="385"/>
      <c r="S578" s="385" t="str">
        <f>IF('proje ve personel bilgileri'!A281&lt;&gt;0,G011B!S612," ")</f>
        <v xml:space="preserve"> </v>
      </c>
      <c r="T578" s="378"/>
      <c r="U578" s="385" t="str">
        <f>IF('proje ve personel bilgileri'!A281&lt;&gt;0,MIN(Q578,S578)," ")</f>
        <v xml:space="preserve"> </v>
      </c>
      <c r="V578" s="386"/>
    </row>
    <row r="579" spans="1:22" ht="15.75" customHeight="1" x14ac:dyDescent="0.25">
      <c r="A579" s="19">
        <v>269</v>
      </c>
      <c r="B579" s="293" t="str">
        <f>IF('proje ve personel bilgileri'!A282&lt;&gt;0,('proje ve personel bilgileri'!A282)," ")</f>
        <v xml:space="preserve"> </v>
      </c>
      <c r="C579" s="293" t="str">
        <f>IF('proje ve personel bilgileri'!A282&lt;&gt;0,('proje ve personel bilgileri'!B282)," ")</f>
        <v xml:space="preserve"> </v>
      </c>
      <c r="D579" s="24"/>
      <c r="E579" s="25"/>
      <c r="F579" s="25"/>
      <c r="G579" s="25"/>
      <c r="H579" s="25"/>
      <c r="I579" s="25"/>
      <c r="J579" s="26"/>
      <c r="K579" s="387" t="str">
        <f>IF(J579&lt;&gt;0,DAYS360(J579,'proje ve personel bilgileri'!$B$8)/30," ")</f>
        <v xml:space="preserve"> </v>
      </c>
      <c r="L579" s="387"/>
      <c r="M579" s="385" t="str">
        <f>IF('proje ve personel bilgileri'!A282&lt;&gt;0,('proje ve personel bilgileri'!$B$11)," ")</f>
        <v xml:space="preserve"> </v>
      </c>
      <c r="N579" s="385"/>
      <c r="O579" s="388">
        <f>IF('proje ve personel bilgileri'!$B$4=1512,(IF(E579&lt;&gt;0,2,IF(F579&lt;&gt;0,2,IF(G579&lt;&gt;0,IF(AND(J579&lt;&gt;0,K579&gt;=48),4,3),IF(H579&lt;&gt;0,IF(AND(J579&lt;&gt;0,K579&gt;=48),4,3),IF(I579&lt;&gt;0,7,0)))))),IF('proje ve personel bilgileri'!$B$4=1511,(IF(E579&lt;&gt;0,4,IF(F579&lt;&gt;0,5,IF(G579&lt;&gt;0,IF(AND(J579&lt;&gt;0,K579&gt;=48),12,8),IF(H579&lt;&gt;0,IF(AND(J579&lt;&gt;0,K579&gt;=48),12,8),IF(I579&lt;&gt;0,14,0)))))),(IF(E579&lt;&gt;0,3,IF(F579&lt;&gt;0,4,IF(G579&lt;&gt;0,IF(AND(J579&lt;&gt;0,K579&gt;=48),10,6),IF(H579&lt;&gt;0,IF(AND(J579&lt;&gt;0,K579&gt;=48),10,6),IF(I579&lt;&gt;0,12,0))))))))</f>
        <v>0</v>
      </c>
      <c r="P579" s="389"/>
      <c r="Q579" s="385" t="str">
        <f>IF('proje ve personel bilgileri'!A282&lt;&gt;0,(M579*O579)," ")</f>
        <v xml:space="preserve"> </v>
      </c>
      <c r="R579" s="385"/>
      <c r="S579" s="385" t="str">
        <f>IF('proje ve personel bilgileri'!A282&lt;&gt;0,G011B!S613," ")</f>
        <v xml:space="preserve"> </v>
      </c>
      <c r="T579" s="378"/>
      <c r="U579" s="385" t="str">
        <f>IF('proje ve personel bilgileri'!A282&lt;&gt;0,MIN(Q579,S579)," ")</f>
        <v xml:space="preserve"> </v>
      </c>
      <c r="V579" s="386"/>
    </row>
    <row r="580" spans="1:22" ht="15.75" customHeight="1" x14ac:dyDescent="0.25">
      <c r="A580" s="23">
        <v>270</v>
      </c>
      <c r="B580" s="293" t="str">
        <f>IF('proje ve personel bilgileri'!A283&lt;&gt;0,('proje ve personel bilgileri'!A283)," ")</f>
        <v xml:space="preserve"> </v>
      </c>
      <c r="C580" s="293" t="str">
        <f>IF('proje ve personel bilgileri'!A283&lt;&gt;0,('proje ve personel bilgileri'!B283)," ")</f>
        <v xml:space="preserve"> </v>
      </c>
      <c r="D580" s="28"/>
      <c r="E580" s="29"/>
      <c r="F580" s="29"/>
      <c r="G580" s="29"/>
      <c r="H580" s="29"/>
      <c r="I580" s="29"/>
      <c r="J580" s="30"/>
      <c r="K580" s="387" t="str">
        <f>IF(J580&lt;&gt;0,DAYS360(J580,'proje ve personel bilgileri'!$B$8)/30," ")</f>
        <v xml:space="preserve"> </v>
      </c>
      <c r="L580" s="387"/>
      <c r="M580" s="385" t="str">
        <f>IF('proje ve personel bilgileri'!A283&lt;&gt;0,('proje ve personel bilgileri'!$B$11)," ")</f>
        <v xml:space="preserve"> </v>
      </c>
      <c r="N580" s="385"/>
      <c r="O580" s="388">
        <f>IF('proje ve personel bilgileri'!$B$4=1512,(IF(E580&lt;&gt;0,2,IF(F580&lt;&gt;0,2,IF(G580&lt;&gt;0,IF(AND(J580&lt;&gt;0,K580&gt;=48),4,3),IF(H580&lt;&gt;0,IF(AND(J580&lt;&gt;0,K580&gt;=48),4,3),IF(I580&lt;&gt;0,7,0)))))),IF('proje ve personel bilgileri'!$B$4=1511,(IF(E580&lt;&gt;0,4,IF(F580&lt;&gt;0,5,IF(G580&lt;&gt;0,IF(AND(J580&lt;&gt;0,K580&gt;=48),12,8),IF(H580&lt;&gt;0,IF(AND(J580&lt;&gt;0,K580&gt;=48),12,8),IF(I580&lt;&gt;0,14,0)))))),(IF(E580&lt;&gt;0,3,IF(F580&lt;&gt;0,4,IF(G580&lt;&gt;0,IF(AND(J580&lt;&gt;0,K580&gt;=48),10,6),IF(H580&lt;&gt;0,IF(AND(J580&lt;&gt;0,K580&gt;=48),10,6),IF(I580&lt;&gt;0,12,0))))))))</f>
        <v>0</v>
      </c>
      <c r="P580" s="389"/>
      <c r="Q580" s="385" t="str">
        <f>IF('proje ve personel bilgileri'!A283&lt;&gt;0,(M580*O580)," ")</f>
        <v xml:space="preserve"> </v>
      </c>
      <c r="R580" s="385"/>
      <c r="S580" s="385" t="str">
        <f>IF('proje ve personel bilgileri'!A283&lt;&gt;0,G011B!S614," ")</f>
        <v xml:space="preserve"> </v>
      </c>
      <c r="T580" s="378"/>
      <c r="U580" s="385" t="str">
        <f>IF('proje ve personel bilgileri'!A283&lt;&gt;0,MIN(Q580,S580)," ")</f>
        <v xml:space="preserve"> </v>
      </c>
      <c r="V580" s="386"/>
    </row>
    <row r="581" spans="1:22" ht="15" customHeight="1" x14ac:dyDescent="0.25">
      <c r="A581" s="290" t="s">
        <v>152</v>
      </c>
    </row>
    <row r="582" spans="1:22" ht="15" customHeight="1" x14ac:dyDescent="0.25">
      <c r="A582" s="390" t="s">
        <v>153</v>
      </c>
      <c r="B582" s="390"/>
      <c r="C582" s="390"/>
      <c r="D582" s="390"/>
      <c r="E582" s="390"/>
      <c r="F582" s="390"/>
      <c r="G582" s="390"/>
      <c r="H582" s="390"/>
      <c r="I582" s="390"/>
      <c r="J582" s="390"/>
      <c r="K582" s="390"/>
      <c r="L582" s="390"/>
      <c r="M582" s="390"/>
      <c r="N582" s="390"/>
      <c r="O582" s="390"/>
      <c r="P582" s="390"/>
      <c r="Q582" s="390"/>
      <c r="R582" s="390"/>
      <c r="S582" s="390"/>
      <c r="T582" s="390"/>
      <c r="U582" s="390"/>
      <c r="V582" s="390"/>
    </row>
    <row r="583" spans="1:22" ht="15" customHeight="1" x14ac:dyDescent="0.25">
      <c r="A583" s="391" t="s">
        <v>154</v>
      </c>
      <c r="B583" s="391"/>
      <c r="C583" s="391"/>
      <c r="D583" s="391"/>
      <c r="E583" s="391"/>
      <c r="F583" s="391"/>
      <c r="G583" s="391"/>
      <c r="H583" s="391"/>
      <c r="I583" s="391"/>
      <c r="J583" s="391"/>
      <c r="K583" s="391"/>
      <c r="L583" s="391"/>
      <c r="M583" s="391"/>
      <c r="N583" s="391"/>
      <c r="O583" s="391"/>
      <c r="P583" s="391"/>
      <c r="Q583" s="391"/>
      <c r="R583" s="391"/>
      <c r="S583" s="391"/>
      <c r="T583" s="391"/>
      <c r="U583" s="391"/>
      <c r="V583" s="391"/>
    </row>
    <row r="584" spans="1:22" ht="24.75" customHeight="1" x14ac:dyDescent="0.25">
      <c r="A584" s="289"/>
    </row>
    <row r="585" spans="1:22" ht="15" customHeight="1" x14ac:dyDescent="0.25">
      <c r="A585" s="381" t="s">
        <v>155</v>
      </c>
      <c r="B585" s="381"/>
      <c r="C585" s="381"/>
      <c r="D585" s="381"/>
      <c r="E585" s="381"/>
      <c r="F585" s="381"/>
      <c r="G585" s="381"/>
      <c r="H585" s="381"/>
      <c r="I585" s="381"/>
      <c r="J585" s="381"/>
      <c r="K585" s="381"/>
      <c r="L585" s="381"/>
      <c r="M585" s="381"/>
      <c r="N585" s="381"/>
      <c r="O585" s="381"/>
      <c r="P585" s="381"/>
      <c r="Q585" s="381"/>
      <c r="R585" s="381"/>
      <c r="S585" s="381"/>
      <c r="T585" s="381"/>
      <c r="U585" s="381"/>
    </row>
    <row r="586" spans="1:22" ht="15" customHeight="1" x14ac:dyDescent="0.25">
      <c r="A586" s="380"/>
      <c r="B586" s="380"/>
      <c r="C586" s="380"/>
      <c r="D586" s="380"/>
      <c r="E586" s="380"/>
      <c r="F586" s="380"/>
      <c r="G586" s="380"/>
      <c r="H586" s="380"/>
      <c r="I586" s="380"/>
      <c r="J586" s="380"/>
      <c r="K586" s="380"/>
      <c r="L586" s="380"/>
      <c r="M586" s="380"/>
      <c r="N586" s="380"/>
      <c r="O586" s="380"/>
      <c r="P586" s="380"/>
      <c r="Q586" s="380"/>
      <c r="R586" s="380"/>
      <c r="S586" s="380"/>
      <c r="T586" s="380"/>
      <c r="U586" s="380"/>
    </row>
    <row r="591" spans="1:22" ht="15.75" customHeight="1" x14ac:dyDescent="0.25">
      <c r="A591" s="348" t="s">
        <v>128</v>
      </c>
      <c r="B591" s="348"/>
      <c r="C591" s="348"/>
      <c r="D591" s="348"/>
      <c r="E591" s="348"/>
      <c r="F591" s="348"/>
      <c r="G591" s="348"/>
      <c r="H591" s="348"/>
      <c r="I591" s="348"/>
      <c r="J591" s="348"/>
      <c r="K591" s="348"/>
      <c r="L591" s="348"/>
      <c r="M591" s="348"/>
      <c r="N591" s="348"/>
      <c r="O591" s="348"/>
      <c r="P591" s="348"/>
      <c r="Q591" s="348"/>
      <c r="R591" s="348"/>
      <c r="S591" s="348"/>
      <c r="T591" s="348"/>
      <c r="U591" s="348"/>
      <c r="V591" s="348"/>
    </row>
    <row r="592" spans="1:22" ht="15" customHeight="1" x14ac:dyDescent="0.25">
      <c r="A592" s="68"/>
      <c r="B592" s="68"/>
      <c r="C592" s="68"/>
      <c r="D592" s="68"/>
      <c r="E592" s="68"/>
      <c r="F592" s="68"/>
      <c r="G592" s="68"/>
      <c r="H592" s="68"/>
      <c r="I592" s="68"/>
      <c r="J592" s="69" t="str">
        <f>'proje ve personel bilgileri'!$B$7</f>
        <v>/</v>
      </c>
      <c r="K592" s="68" t="s">
        <v>109</v>
      </c>
      <c r="L592" s="68"/>
      <c r="M592" s="68"/>
      <c r="N592" s="68"/>
      <c r="O592" s="68"/>
      <c r="P592" s="68"/>
      <c r="Q592" s="68"/>
      <c r="R592" s="68"/>
      <c r="S592" s="68"/>
      <c r="T592" s="68"/>
      <c r="U592" s="68"/>
      <c r="V592" s="68"/>
    </row>
    <row r="593" spans="1:22" ht="18.75" customHeight="1" x14ac:dyDescent="0.25">
      <c r="U593" s="10" t="s">
        <v>129</v>
      </c>
    </row>
    <row r="594" spans="1:22" ht="15.75" customHeight="1" x14ac:dyDescent="0.25">
      <c r="A594" s="382" t="s">
        <v>130</v>
      </c>
      <c r="B594" s="383"/>
      <c r="C594" s="384"/>
      <c r="D594" s="392">
        <f>'proje ve personel bilgileri'!$B$2</f>
        <v>0</v>
      </c>
      <c r="E594" s="393"/>
      <c r="F594" s="393"/>
      <c r="G594" s="393"/>
      <c r="H594" s="393"/>
      <c r="I594" s="393"/>
      <c r="J594" s="393"/>
      <c r="K594" s="393"/>
      <c r="L594" s="393"/>
      <c r="M594" s="393"/>
      <c r="N594" s="393"/>
      <c r="O594" s="393"/>
      <c r="P594" s="393"/>
      <c r="Q594" s="393"/>
      <c r="R594" s="393"/>
      <c r="S594" s="393"/>
      <c r="T594" s="393"/>
      <c r="U594" s="393"/>
      <c r="V594" s="394"/>
    </row>
    <row r="595" spans="1:22" ht="15.75" customHeight="1" x14ac:dyDescent="0.25">
      <c r="A595" s="382" t="s">
        <v>131</v>
      </c>
      <c r="B595" s="383"/>
      <c r="C595" s="384"/>
      <c r="D595" s="392">
        <f>'proje ve personel bilgileri'!$B$3</f>
        <v>0</v>
      </c>
      <c r="E595" s="393"/>
      <c r="F595" s="393"/>
      <c r="G595" s="393"/>
      <c r="H595" s="393"/>
      <c r="I595" s="393"/>
      <c r="J595" s="393"/>
      <c r="K595" s="393"/>
      <c r="L595" s="393"/>
      <c r="M595" s="393"/>
      <c r="N595" s="393"/>
      <c r="O595" s="393"/>
      <c r="P595" s="393"/>
      <c r="Q595" s="393"/>
      <c r="R595" s="393"/>
      <c r="S595" s="393"/>
      <c r="T595" s="393"/>
      <c r="U595" s="393"/>
      <c r="V595" s="394"/>
    </row>
    <row r="596" spans="1:22" ht="15" customHeight="1" x14ac:dyDescent="0.25">
      <c r="A596" s="415" t="s">
        <v>132</v>
      </c>
      <c r="B596" s="416"/>
      <c r="C596" s="417"/>
      <c r="D596" s="421"/>
      <c r="E596" s="403"/>
      <c r="F596" s="403"/>
      <c r="G596" s="403"/>
      <c r="H596" s="403"/>
      <c r="I596" s="403"/>
      <c r="J596" s="403"/>
      <c r="K596" s="403"/>
      <c r="L596" s="403"/>
      <c r="M596" s="403"/>
      <c r="N596" s="403"/>
      <c r="O596" s="403"/>
      <c r="P596" s="403"/>
      <c r="Q596" s="403"/>
      <c r="R596" s="403"/>
      <c r="S596" s="403"/>
      <c r="T596" s="403"/>
      <c r="U596" s="403"/>
      <c r="V596" s="423"/>
    </row>
    <row r="597" spans="1:22" ht="15.75" customHeight="1" x14ac:dyDescent="0.25">
      <c r="A597" s="418"/>
      <c r="B597" s="419"/>
      <c r="C597" s="420"/>
      <c r="D597" s="422"/>
      <c r="E597" s="404"/>
      <c r="F597" s="404"/>
      <c r="G597" s="404"/>
      <c r="H597" s="404"/>
      <c r="I597" s="404"/>
      <c r="J597" s="404"/>
      <c r="K597" s="404"/>
      <c r="L597" s="404"/>
      <c r="M597" s="404"/>
      <c r="N597" s="404"/>
      <c r="O597" s="404"/>
      <c r="P597" s="404"/>
      <c r="Q597" s="404"/>
      <c r="R597" s="404"/>
      <c r="S597" s="404"/>
      <c r="T597" s="404"/>
      <c r="U597" s="404"/>
      <c r="V597" s="424"/>
    </row>
    <row r="598" spans="1:22" ht="15.75" customHeight="1" x14ac:dyDescent="0.25">
      <c r="A598" s="382" t="s">
        <v>133</v>
      </c>
      <c r="B598" s="383"/>
      <c r="C598" s="384"/>
      <c r="D598" s="307">
        <f>'proje ve personel bilgileri'!B8</f>
        <v>0</v>
      </c>
      <c r="E598" s="291"/>
      <c r="F598" s="291"/>
      <c r="G598" s="291"/>
      <c r="H598" s="291"/>
      <c r="I598" s="291"/>
      <c r="J598" s="402"/>
      <c r="K598" s="402"/>
      <c r="L598" s="402"/>
      <c r="M598" s="402"/>
      <c r="N598" s="402"/>
      <c r="O598" s="402"/>
      <c r="P598" s="402"/>
      <c r="Q598" s="402"/>
      <c r="R598" s="402"/>
      <c r="S598" s="402"/>
      <c r="T598" s="402"/>
      <c r="U598" s="402"/>
      <c r="V598" s="292"/>
    </row>
    <row r="599" spans="1:22" ht="15" customHeight="1" x14ac:dyDescent="0.25">
      <c r="A599" s="405" t="s">
        <v>87</v>
      </c>
      <c r="B599" s="405" t="s">
        <v>15</v>
      </c>
      <c r="C599" s="405" t="s">
        <v>134</v>
      </c>
      <c r="D599" s="405" t="s">
        <v>135</v>
      </c>
      <c r="E599" s="395" t="s">
        <v>136</v>
      </c>
      <c r="F599" s="407"/>
      <c r="G599" s="407"/>
      <c r="H599" s="407"/>
      <c r="I599" s="396"/>
      <c r="J599" s="405" t="s">
        <v>137</v>
      </c>
      <c r="K599" s="395" t="s">
        <v>138</v>
      </c>
      <c r="L599" s="396"/>
      <c r="M599" s="411" t="s">
        <v>139</v>
      </c>
      <c r="N599" s="412"/>
      <c r="O599" s="395" t="s">
        <v>156</v>
      </c>
      <c r="P599" s="396"/>
      <c r="Q599" s="395" t="s">
        <v>141</v>
      </c>
      <c r="R599" s="396"/>
      <c r="S599" s="395" t="s">
        <v>142</v>
      </c>
      <c r="T599" s="396"/>
      <c r="U599" s="395" t="s">
        <v>143</v>
      </c>
      <c r="V599" s="396"/>
    </row>
    <row r="600" spans="1:22" ht="47.25" customHeight="1" x14ac:dyDescent="0.25">
      <c r="A600" s="406"/>
      <c r="B600" s="406"/>
      <c r="C600" s="406"/>
      <c r="D600" s="406"/>
      <c r="E600" s="408" t="s">
        <v>144</v>
      </c>
      <c r="F600" s="409"/>
      <c r="G600" s="409"/>
      <c r="H600" s="409"/>
      <c r="I600" s="410"/>
      <c r="J600" s="406"/>
      <c r="K600" s="397"/>
      <c r="L600" s="398"/>
      <c r="M600" s="413"/>
      <c r="N600" s="414"/>
      <c r="O600" s="397"/>
      <c r="P600" s="398"/>
      <c r="Q600" s="397"/>
      <c r="R600" s="398"/>
      <c r="S600" s="397"/>
      <c r="T600" s="398"/>
      <c r="U600" s="397"/>
      <c r="V600" s="398"/>
    </row>
    <row r="601" spans="1:22" ht="45.75" customHeight="1" x14ac:dyDescent="0.25">
      <c r="A601" s="406"/>
      <c r="B601" s="406"/>
      <c r="C601" s="406"/>
      <c r="D601" s="406"/>
      <c r="E601" s="17" t="s">
        <v>145</v>
      </c>
      <c r="F601" s="17" t="s">
        <v>146</v>
      </c>
      <c r="G601" s="17" t="s">
        <v>147</v>
      </c>
      <c r="H601" s="18" t="s">
        <v>148</v>
      </c>
      <c r="I601" s="17" t="s">
        <v>149</v>
      </c>
      <c r="J601" s="406"/>
      <c r="K601" s="397"/>
      <c r="L601" s="398"/>
      <c r="M601" s="399" t="s">
        <v>150</v>
      </c>
      <c r="N601" s="400"/>
      <c r="O601" s="399" t="s">
        <v>151</v>
      </c>
      <c r="P601" s="401"/>
      <c r="Q601" s="397"/>
      <c r="R601" s="398"/>
      <c r="S601" s="397"/>
      <c r="T601" s="398"/>
      <c r="U601" s="397"/>
      <c r="V601" s="398"/>
    </row>
    <row r="602" spans="1:22" ht="15.75" customHeight="1" x14ac:dyDescent="0.25">
      <c r="A602" s="19">
        <v>271</v>
      </c>
      <c r="B602" s="293" t="str">
        <f>IF('proje ve personel bilgileri'!A284&lt;&gt;0,('proje ve personel bilgileri'!A284)," ")</f>
        <v xml:space="preserve"> </v>
      </c>
      <c r="C602" s="293" t="str">
        <f>IF('proje ve personel bilgileri'!A284&lt;&gt;0,('proje ve personel bilgileri'!B284)," ")</f>
        <v xml:space="preserve"> </v>
      </c>
      <c r="D602" s="20"/>
      <c r="E602" s="21"/>
      <c r="F602" s="21"/>
      <c r="G602" s="21"/>
      <c r="H602" s="21"/>
      <c r="I602" s="21"/>
      <c r="J602" s="22"/>
      <c r="K602" s="387" t="str">
        <f>IF(J602&lt;&gt;0,DAYS360(J602,'proje ve personel bilgileri'!$B$8)/30," ")</f>
        <v xml:space="preserve"> </v>
      </c>
      <c r="L602" s="387"/>
      <c r="M602" s="385" t="str">
        <f>IF('proje ve personel bilgileri'!A284&lt;&gt;0,('proje ve personel bilgileri'!$B$11)," ")</f>
        <v xml:space="preserve"> </v>
      </c>
      <c r="N602" s="385"/>
      <c r="O602" s="388">
        <f>IF('proje ve personel bilgileri'!$B$4=1512,(IF(E602&lt;&gt;0,2,IF(F602&lt;&gt;0,2,IF(G602&lt;&gt;0,IF(AND(J602&lt;&gt;0,K602&gt;=48),4,3),IF(H602&lt;&gt;0,IF(AND(J602&lt;&gt;0,K602&gt;=48),4,3),IF(I602&lt;&gt;0,7,0)))))),IF('proje ve personel bilgileri'!$B$4=1511,(IF(E602&lt;&gt;0,4,IF(F602&lt;&gt;0,5,IF(G602&lt;&gt;0,IF(AND(J602&lt;&gt;0,K602&gt;=48),12,8),IF(H602&lt;&gt;0,IF(AND(J602&lt;&gt;0,K602&gt;=48),12,8),IF(I602&lt;&gt;0,14,0)))))),(IF(E602&lt;&gt;0,3,IF(F602&lt;&gt;0,4,IF(G602&lt;&gt;0,IF(AND(J602&lt;&gt;0,K602&gt;=48),10,6),IF(H602&lt;&gt;0,IF(AND(J602&lt;&gt;0,K602&gt;=48),10,6),IF(I602&lt;&gt;0,12,0))))))))</f>
        <v>0</v>
      </c>
      <c r="P602" s="389"/>
      <c r="Q602" s="385" t="str">
        <f>IF('proje ve personel bilgileri'!A284&lt;&gt;0,(M602*O602)," ")</f>
        <v xml:space="preserve"> </v>
      </c>
      <c r="R602" s="385"/>
      <c r="S602" s="385" t="str">
        <f>IF('proje ve personel bilgileri'!A284&lt;&gt;0,G011B!S639," ")</f>
        <v xml:space="preserve"> </v>
      </c>
      <c r="T602" s="378"/>
      <c r="U602" s="385" t="str">
        <f>IF('proje ve personel bilgileri'!A284&lt;&gt;0,MIN(Q602,S602)," ")</f>
        <v xml:space="preserve"> </v>
      </c>
      <c r="V602" s="386"/>
    </row>
    <row r="603" spans="1:22" ht="15.75" customHeight="1" x14ac:dyDescent="0.25">
      <c r="A603" s="23">
        <v>272</v>
      </c>
      <c r="B603" s="293" t="str">
        <f>IF('proje ve personel bilgileri'!A285&lt;&gt;0,('proje ve personel bilgileri'!A285)," ")</f>
        <v xml:space="preserve"> </v>
      </c>
      <c r="C603" s="293" t="str">
        <f>IF('proje ve personel bilgileri'!A285&lt;&gt;0,('proje ve personel bilgileri'!B285)," ")</f>
        <v xml:space="preserve"> </v>
      </c>
      <c r="D603" s="24"/>
      <c r="E603" s="25"/>
      <c r="F603" s="25"/>
      <c r="G603" s="25"/>
      <c r="H603" s="25"/>
      <c r="I603" s="25"/>
      <c r="J603" s="26"/>
      <c r="K603" s="387" t="str">
        <f>IF(J603&lt;&gt;0,DAYS360(J603,'proje ve personel bilgileri'!$B$8)/30," ")</f>
        <v xml:space="preserve"> </v>
      </c>
      <c r="L603" s="387"/>
      <c r="M603" s="385" t="str">
        <f>IF('proje ve personel bilgileri'!A285&lt;&gt;0,('proje ve personel bilgileri'!$B$11)," ")</f>
        <v xml:space="preserve"> </v>
      </c>
      <c r="N603" s="385"/>
      <c r="O603" s="388">
        <f>IF('proje ve personel bilgileri'!$B$4=1512,(IF(E603&lt;&gt;0,2,IF(F603&lt;&gt;0,2,IF(G603&lt;&gt;0,IF(AND(J603&lt;&gt;0,K603&gt;=48),4,3),IF(H603&lt;&gt;0,IF(AND(J603&lt;&gt;0,K603&gt;=48),4,3),IF(I603&lt;&gt;0,7,0)))))),IF('proje ve personel bilgileri'!$B$4=1511,(IF(E603&lt;&gt;0,4,IF(F603&lt;&gt;0,5,IF(G603&lt;&gt;0,IF(AND(J603&lt;&gt;0,K603&gt;=48),12,8),IF(H603&lt;&gt;0,IF(AND(J603&lt;&gt;0,K603&gt;=48),12,8),IF(I603&lt;&gt;0,14,0)))))),(IF(E603&lt;&gt;0,3,IF(F603&lt;&gt;0,4,IF(G603&lt;&gt;0,IF(AND(J603&lt;&gt;0,K603&gt;=48),10,6),IF(H603&lt;&gt;0,IF(AND(J603&lt;&gt;0,K603&gt;=48),10,6),IF(I603&lt;&gt;0,12,0))))))))</f>
        <v>0</v>
      </c>
      <c r="P603" s="389"/>
      <c r="Q603" s="385" t="str">
        <f>IF('proje ve personel bilgileri'!A285&lt;&gt;0,(M603*O603)," ")</f>
        <v xml:space="preserve"> </v>
      </c>
      <c r="R603" s="385"/>
      <c r="S603" s="385" t="str">
        <f>IF('proje ve personel bilgileri'!A285&lt;&gt;0,G011B!S640," ")</f>
        <v xml:space="preserve"> </v>
      </c>
      <c r="T603" s="378"/>
      <c r="U603" s="385" t="str">
        <f>IF('proje ve personel bilgileri'!A285&lt;&gt;0,MIN(Q603,S603)," ")</f>
        <v xml:space="preserve"> </v>
      </c>
      <c r="V603" s="386"/>
    </row>
    <row r="604" spans="1:22" ht="15.75" customHeight="1" x14ac:dyDescent="0.25">
      <c r="A604" s="19">
        <v>273</v>
      </c>
      <c r="B604" s="293" t="str">
        <f>IF('proje ve personel bilgileri'!A286&lt;&gt;0,('proje ve personel bilgileri'!A286)," ")</f>
        <v xml:space="preserve"> </v>
      </c>
      <c r="C604" s="293" t="str">
        <f>IF('proje ve personel bilgileri'!A286&lt;&gt;0,('proje ve personel bilgileri'!B286)," ")</f>
        <v xml:space="preserve"> </v>
      </c>
      <c r="D604" s="24"/>
      <c r="E604" s="25"/>
      <c r="F604" s="25"/>
      <c r="G604" s="25"/>
      <c r="H604" s="25"/>
      <c r="I604" s="25"/>
      <c r="J604" s="26"/>
      <c r="K604" s="387" t="str">
        <f>IF(J604&lt;&gt;0,DAYS360(J604,'proje ve personel bilgileri'!$B$8)/30," ")</f>
        <v xml:space="preserve"> </v>
      </c>
      <c r="L604" s="387"/>
      <c r="M604" s="385" t="str">
        <f>IF('proje ve personel bilgileri'!A286&lt;&gt;0,('proje ve personel bilgileri'!$B$11)," ")</f>
        <v xml:space="preserve"> </v>
      </c>
      <c r="N604" s="385"/>
      <c r="O604" s="388">
        <f>IF('proje ve personel bilgileri'!$B$4=1512,(IF(E604&lt;&gt;0,2,IF(F604&lt;&gt;0,2,IF(G604&lt;&gt;0,IF(AND(J604&lt;&gt;0,K604&gt;=48),4,3),IF(H604&lt;&gt;0,IF(AND(J604&lt;&gt;0,K604&gt;=48),4,3),IF(I604&lt;&gt;0,7,0)))))),IF('proje ve personel bilgileri'!$B$4=1511,(IF(E604&lt;&gt;0,4,IF(F604&lt;&gt;0,5,IF(G604&lt;&gt;0,IF(AND(J604&lt;&gt;0,K604&gt;=48),12,8),IF(H604&lt;&gt;0,IF(AND(J604&lt;&gt;0,K604&gt;=48),12,8),IF(I604&lt;&gt;0,14,0)))))),(IF(E604&lt;&gt;0,3,IF(F604&lt;&gt;0,4,IF(G604&lt;&gt;0,IF(AND(J604&lt;&gt;0,K604&gt;=48),10,6),IF(H604&lt;&gt;0,IF(AND(J604&lt;&gt;0,K604&gt;=48),10,6),IF(I604&lt;&gt;0,12,0))))))))</f>
        <v>0</v>
      </c>
      <c r="P604" s="389"/>
      <c r="Q604" s="385" t="str">
        <f>IF('proje ve personel bilgileri'!A286&lt;&gt;0,(M604*O604)," ")</f>
        <v xml:space="preserve"> </v>
      </c>
      <c r="R604" s="385"/>
      <c r="S604" s="385" t="str">
        <f>IF('proje ve personel bilgileri'!A286&lt;&gt;0,G011B!S641," ")</f>
        <v xml:space="preserve"> </v>
      </c>
      <c r="T604" s="378"/>
      <c r="U604" s="385" t="str">
        <f>IF('proje ve personel bilgileri'!A286&lt;&gt;0,MIN(Q604,S604)," ")</f>
        <v xml:space="preserve"> </v>
      </c>
      <c r="V604" s="386"/>
    </row>
    <row r="605" spans="1:22" ht="15.75" customHeight="1" x14ac:dyDescent="0.25">
      <c r="A605" s="23">
        <v>274</v>
      </c>
      <c r="B605" s="293" t="str">
        <f>IF('proje ve personel bilgileri'!A287&lt;&gt;0,('proje ve personel bilgileri'!A287)," ")</f>
        <v xml:space="preserve"> </v>
      </c>
      <c r="C605" s="293" t="str">
        <f>IF('proje ve personel bilgileri'!A287&lt;&gt;0,('proje ve personel bilgileri'!B287)," ")</f>
        <v xml:space="preserve"> </v>
      </c>
      <c r="D605" s="24"/>
      <c r="E605" s="25"/>
      <c r="F605" s="25"/>
      <c r="G605" s="25"/>
      <c r="H605" s="25"/>
      <c r="I605" s="25"/>
      <c r="J605" s="26"/>
      <c r="K605" s="387" t="str">
        <f>IF(J605&lt;&gt;0,DAYS360(J605,'proje ve personel bilgileri'!$B$8)/30," ")</f>
        <v xml:space="preserve"> </v>
      </c>
      <c r="L605" s="387"/>
      <c r="M605" s="385" t="str">
        <f>IF('proje ve personel bilgileri'!A287&lt;&gt;0,('proje ve personel bilgileri'!$B$11)," ")</f>
        <v xml:space="preserve"> </v>
      </c>
      <c r="N605" s="385"/>
      <c r="O605" s="388">
        <f>IF('proje ve personel bilgileri'!$B$4=1512,(IF(E605&lt;&gt;0,2,IF(F605&lt;&gt;0,2,IF(G605&lt;&gt;0,IF(AND(J605&lt;&gt;0,K605&gt;=48),4,3),IF(H605&lt;&gt;0,IF(AND(J605&lt;&gt;0,K605&gt;=48),4,3),IF(I605&lt;&gt;0,7,0)))))),IF('proje ve personel bilgileri'!$B$4=1511,(IF(E605&lt;&gt;0,4,IF(F605&lt;&gt;0,5,IF(G605&lt;&gt;0,IF(AND(J605&lt;&gt;0,K605&gt;=48),12,8),IF(H605&lt;&gt;0,IF(AND(J605&lt;&gt;0,K605&gt;=48),12,8),IF(I605&lt;&gt;0,14,0)))))),(IF(E605&lt;&gt;0,3,IF(F605&lt;&gt;0,4,IF(G605&lt;&gt;0,IF(AND(J605&lt;&gt;0,K605&gt;=48),10,6),IF(H605&lt;&gt;0,IF(AND(J605&lt;&gt;0,K605&gt;=48),10,6),IF(I605&lt;&gt;0,12,0))))))))</f>
        <v>0</v>
      </c>
      <c r="P605" s="389"/>
      <c r="Q605" s="385" t="str">
        <f>IF('proje ve personel bilgileri'!A287&lt;&gt;0,(M605*O605)," ")</f>
        <v xml:space="preserve"> </v>
      </c>
      <c r="R605" s="385"/>
      <c r="S605" s="385" t="str">
        <f>IF('proje ve personel bilgileri'!A287&lt;&gt;0,G011B!S642," ")</f>
        <v xml:space="preserve"> </v>
      </c>
      <c r="T605" s="378"/>
      <c r="U605" s="385" t="str">
        <f>IF('proje ve personel bilgileri'!A287&lt;&gt;0,MIN(Q605,S605)," ")</f>
        <v xml:space="preserve"> </v>
      </c>
      <c r="V605" s="386"/>
    </row>
    <row r="606" spans="1:22" ht="15.75" customHeight="1" x14ac:dyDescent="0.25">
      <c r="A606" s="19">
        <v>275</v>
      </c>
      <c r="B606" s="293" t="str">
        <f>IF('proje ve personel bilgileri'!A288&lt;&gt;0,('proje ve personel bilgileri'!A288)," ")</f>
        <v xml:space="preserve"> </v>
      </c>
      <c r="C606" s="293" t="str">
        <f>IF('proje ve personel bilgileri'!A288&lt;&gt;0,('proje ve personel bilgileri'!B288)," ")</f>
        <v xml:space="preserve"> </v>
      </c>
      <c r="D606" s="24"/>
      <c r="E606" s="25"/>
      <c r="F606" s="25"/>
      <c r="G606" s="25"/>
      <c r="H606" s="25"/>
      <c r="I606" s="25"/>
      <c r="J606" s="26"/>
      <c r="K606" s="387" t="str">
        <f>IF(J606&lt;&gt;0,DAYS360(J606,'proje ve personel bilgileri'!$B$8)/30," ")</f>
        <v xml:space="preserve"> </v>
      </c>
      <c r="L606" s="387"/>
      <c r="M606" s="385" t="str">
        <f>IF('proje ve personel bilgileri'!A288&lt;&gt;0,('proje ve personel bilgileri'!$B$11)," ")</f>
        <v xml:space="preserve"> </v>
      </c>
      <c r="N606" s="385"/>
      <c r="O606" s="388">
        <f>IF('proje ve personel bilgileri'!$B$4=1512,(IF(E606&lt;&gt;0,2,IF(F606&lt;&gt;0,2,IF(G606&lt;&gt;0,IF(AND(J606&lt;&gt;0,K606&gt;=48),4,3),IF(H606&lt;&gt;0,IF(AND(J606&lt;&gt;0,K606&gt;=48),4,3),IF(I606&lt;&gt;0,7,0)))))),IF('proje ve personel bilgileri'!$B$4=1511,(IF(E606&lt;&gt;0,4,IF(F606&lt;&gt;0,5,IF(G606&lt;&gt;0,IF(AND(J606&lt;&gt;0,K606&gt;=48),12,8),IF(H606&lt;&gt;0,IF(AND(J606&lt;&gt;0,K606&gt;=48),12,8),IF(I606&lt;&gt;0,14,0)))))),(IF(E606&lt;&gt;0,3,IF(F606&lt;&gt;0,4,IF(G606&lt;&gt;0,IF(AND(J606&lt;&gt;0,K606&gt;=48),10,6),IF(H606&lt;&gt;0,IF(AND(J606&lt;&gt;0,K606&gt;=48),10,6),IF(I606&lt;&gt;0,12,0))))))))</f>
        <v>0</v>
      </c>
      <c r="P606" s="389"/>
      <c r="Q606" s="385" t="str">
        <f>IF('proje ve personel bilgileri'!A288&lt;&gt;0,(M606*O606)," ")</f>
        <v xml:space="preserve"> </v>
      </c>
      <c r="R606" s="385"/>
      <c r="S606" s="385" t="str">
        <f>IF('proje ve personel bilgileri'!A288&lt;&gt;0,G011B!S643," ")</f>
        <v xml:space="preserve"> </v>
      </c>
      <c r="T606" s="378"/>
      <c r="U606" s="385" t="str">
        <f>IF('proje ve personel bilgileri'!A288&lt;&gt;0,MIN(Q606,S606)," ")</f>
        <v xml:space="preserve"> </v>
      </c>
      <c r="V606" s="386"/>
    </row>
    <row r="607" spans="1:22" ht="15.75" customHeight="1" x14ac:dyDescent="0.25">
      <c r="A607" s="23">
        <v>276</v>
      </c>
      <c r="B607" s="293" t="str">
        <f>IF('proje ve personel bilgileri'!A289&lt;&gt;0,('proje ve personel bilgileri'!A289)," ")</f>
        <v xml:space="preserve"> </v>
      </c>
      <c r="C607" s="293" t="str">
        <f>IF('proje ve personel bilgileri'!A289&lt;&gt;0,('proje ve personel bilgileri'!B289)," ")</f>
        <v xml:space="preserve"> </v>
      </c>
      <c r="D607" s="24"/>
      <c r="E607" s="25"/>
      <c r="F607" s="25"/>
      <c r="G607" s="25"/>
      <c r="H607" s="25"/>
      <c r="I607" s="25"/>
      <c r="J607" s="26"/>
      <c r="K607" s="387" t="str">
        <f>IF(J607&lt;&gt;0,DAYS360(J607,'proje ve personel bilgileri'!$B$8)/30," ")</f>
        <v xml:space="preserve"> </v>
      </c>
      <c r="L607" s="387"/>
      <c r="M607" s="385" t="str">
        <f>IF('proje ve personel bilgileri'!A289&lt;&gt;0,('proje ve personel bilgileri'!$B$11)," ")</f>
        <v xml:space="preserve"> </v>
      </c>
      <c r="N607" s="385"/>
      <c r="O607" s="388">
        <f>IF('proje ve personel bilgileri'!$B$4=1512,(IF(E607&lt;&gt;0,2,IF(F607&lt;&gt;0,2,IF(G607&lt;&gt;0,IF(AND(J607&lt;&gt;0,K607&gt;=48),4,3),IF(H607&lt;&gt;0,IF(AND(J607&lt;&gt;0,K607&gt;=48),4,3),IF(I607&lt;&gt;0,7,0)))))),IF('proje ve personel bilgileri'!$B$4=1511,(IF(E607&lt;&gt;0,4,IF(F607&lt;&gt;0,5,IF(G607&lt;&gt;0,IF(AND(J607&lt;&gt;0,K607&gt;=48),12,8),IF(H607&lt;&gt;0,IF(AND(J607&lt;&gt;0,K607&gt;=48),12,8),IF(I607&lt;&gt;0,14,0)))))),(IF(E607&lt;&gt;0,3,IF(F607&lt;&gt;0,4,IF(G607&lt;&gt;0,IF(AND(J607&lt;&gt;0,K607&gt;=48),10,6),IF(H607&lt;&gt;0,IF(AND(J607&lt;&gt;0,K607&gt;=48),10,6),IF(I607&lt;&gt;0,12,0))))))))</f>
        <v>0</v>
      </c>
      <c r="P607" s="389"/>
      <c r="Q607" s="385" t="str">
        <f>IF('proje ve personel bilgileri'!A289&lt;&gt;0,(M607*O607)," ")</f>
        <v xml:space="preserve"> </v>
      </c>
      <c r="R607" s="385"/>
      <c r="S607" s="385" t="str">
        <f>IF('proje ve personel bilgileri'!A289&lt;&gt;0,G011B!S644," ")</f>
        <v xml:space="preserve"> </v>
      </c>
      <c r="T607" s="378"/>
      <c r="U607" s="385" t="str">
        <f>IF('proje ve personel bilgileri'!A289&lt;&gt;0,MIN(Q607,S607)," ")</f>
        <v xml:space="preserve"> </v>
      </c>
      <c r="V607" s="386"/>
    </row>
    <row r="608" spans="1:22" ht="15.75" customHeight="1" x14ac:dyDescent="0.25">
      <c r="A608" s="19">
        <v>277</v>
      </c>
      <c r="B608" s="293" t="str">
        <f>IF('proje ve personel bilgileri'!A290&lt;&gt;0,('proje ve personel bilgileri'!A290)," ")</f>
        <v xml:space="preserve"> </v>
      </c>
      <c r="C608" s="293" t="str">
        <f>IF('proje ve personel bilgileri'!A290&lt;&gt;0,('proje ve personel bilgileri'!B290)," ")</f>
        <v xml:space="preserve"> </v>
      </c>
      <c r="D608" s="24"/>
      <c r="E608" s="25"/>
      <c r="F608" s="25"/>
      <c r="G608" s="25"/>
      <c r="H608" s="25"/>
      <c r="I608" s="25"/>
      <c r="J608" s="26"/>
      <c r="K608" s="387" t="str">
        <f>IF(J608&lt;&gt;0,DAYS360(J608,'proje ve personel bilgileri'!$B$8)/30," ")</f>
        <v xml:space="preserve"> </v>
      </c>
      <c r="L608" s="387"/>
      <c r="M608" s="385" t="str">
        <f>IF('proje ve personel bilgileri'!A290&lt;&gt;0,('proje ve personel bilgileri'!$B$11)," ")</f>
        <v xml:space="preserve"> </v>
      </c>
      <c r="N608" s="385"/>
      <c r="O608" s="388">
        <f>IF('proje ve personel bilgileri'!$B$4=1512,(IF(E608&lt;&gt;0,2,IF(F608&lt;&gt;0,2,IF(G608&lt;&gt;0,IF(AND(J608&lt;&gt;0,K608&gt;=48),4,3),IF(H608&lt;&gt;0,IF(AND(J608&lt;&gt;0,K608&gt;=48),4,3),IF(I608&lt;&gt;0,7,0)))))),IF('proje ve personel bilgileri'!$B$4=1511,(IF(E608&lt;&gt;0,4,IF(F608&lt;&gt;0,5,IF(G608&lt;&gt;0,IF(AND(J608&lt;&gt;0,K608&gt;=48),12,8),IF(H608&lt;&gt;0,IF(AND(J608&lt;&gt;0,K608&gt;=48),12,8),IF(I608&lt;&gt;0,14,0)))))),(IF(E608&lt;&gt;0,3,IF(F608&lt;&gt;0,4,IF(G608&lt;&gt;0,IF(AND(J608&lt;&gt;0,K608&gt;=48),10,6),IF(H608&lt;&gt;0,IF(AND(J608&lt;&gt;0,K608&gt;=48),10,6),IF(I608&lt;&gt;0,12,0))))))))</f>
        <v>0</v>
      </c>
      <c r="P608" s="389"/>
      <c r="Q608" s="385" t="str">
        <f>IF('proje ve personel bilgileri'!A290&lt;&gt;0,(M608*O608)," ")</f>
        <v xml:space="preserve"> </v>
      </c>
      <c r="R608" s="385"/>
      <c r="S608" s="385" t="str">
        <f>IF('proje ve personel bilgileri'!A290&lt;&gt;0,G011B!S645," ")</f>
        <v xml:space="preserve"> </v>
      </c>
      <c r="T608" s="378"/>
      <c r="U608" s="385" t="str">
        <f>IF('proje ve personel bilgileri'!A290&lt;&gt;0,MIN(Q608,S608)," ")</f>
        <v xml:space="preserve"> </v>
      </c>
      <c r="V608" s="386"/>
    </row>
    <row r="609" spans="1:22" ht="15.75" customHeight="1" x14ac:dyDescent="0.25">
      <c r="A609" s="23">
        <v>278</v>
      </c>
      <c r="B609" s="293" t="str">
        <f>IF('proje ve personel bilgileri'!A291&lt;&gt;0,('proje ve personel bilgileri'!A291)," ")</f>
        <v xml:space="preserve"> </v>
      </c>
      <c r="C609" s="293" t="str">
        <f>IF('proje ve personel bilgileri'!A291&lt;&gt;0,('proje ve personel bilgileri'!B291)," ")</f>
        <v xml:space="preserve"> </v>
      </c>
      <c r="D609" s="24"/>
      <c r="E609" s="25"/>
      <c r="F609" s="25"/>
      <c r="G609" s="25"/>
      <c r="H609" s="25"/>
      <c r="I609" s="25"/>
      <c r="J609" s="26"/>
      <c r="K609" s="387" t="str">
        <f>IF(J609&lt;&gt;0,DAYS360(J609,'proje ve personel bilgileri'!$B$8)/30," ")</f>
        <v xml:space="preserve"> </v>
      </c>
      <c r="L609" s="387"/>
      <c r="M609" s="385" t="str">
        <f>IF('proje ve personel bilgileri'!A291&lt;&gt;0,('proje ve personel bilgileri'!$B$11)," ")</f>
        <v xml:space="preserve"> </v>
      </c>
      <c r="N609" s="385"/>
      <c r="O609" s="388">
        <f>IF('proje ve personel bilgileri'!$B$4=1512,(IF(E609&lt;&gt;0,2,IF(F609&lt;&gt;0,2,IF(G609&lt;&gt;0,IF(AND(J609&lt;&gt;0,K609&gt;=48),4,3),IF(H609&lt;&gt;0,IF(AND(J609&lt;&gt;0,K609&gt;=48),4,3),IF(I609&lt;&gt;0,7,0)))))),IF('proje ve personel bilgileri'!$B$4=1511,(IF(E609&lt;&gt;0,4,IF(F609&lt;&gt;0,5,IF(G609&lt;&gt;0,IF(AND(J609&lt;&gt;0,K609&gt;=48),12,8),IF(H609&lt;&gt;0,IF(AND(J609&lt;&gt;0,K609&gt;=48),12,8),IF(I609&lt;&gt;0,14,0)))))),(IF(E609&lt;&gt;0,3,IF(F609&lt;&gt;0,4,IF(G609&lt;&gt;0,IF(AND(J609&lt;&gt;0,K609&gt;=48),10,6),IF(H609&lt;&gt;0,IF(AND(J609&lt;&gt;0,K609&gt;=48),10,6),IF(I609&lt;&gt;0,12,0))))))))</f>
        <v>0</v>
      </c>
      <c r="P609" s="389"/>
      <c r="Q609" s="385" t="str">
        <f>IF('proje ve personel bilgileri'!A291&lt;&gt;0,(M609*O609)," ")</f>
        <v xml:space="preserve"> </v>
      </c>
      <c r="R609" s="385"/>
      <c r="S609" s="385" t="str">
        <f>IF('proje ve personel bilgileri'!A291&lt;&gt;0,G011B!S646," ")</f>
        <v xml:space="preserve"> </v>
      </c>
      <c r="T609" s="378"/>
      <c r="U609" s="385" t="str">
        <f>IF('proje ve personel bilgileri'!A291&lt;&gt;0,MIN(Q609,S609)," ")</f>
        <v xml:space="preserve"> </v>
      </c>
      <c r="V609" s="386"/>
    </row>
    <row r="610" spans="1:22" ht="15.75" customHeight="1" x14ac:dyDescent="0.25">
      <c r="A610" s="19">
        <v>279</v>
      </c>
      <c r="B610" s="293" t="str">
        <f>IF('proje ve personel bilgileri'!A292&lt;&gt;0,('proje ve personel bilgileri'!A292)," ")</f>
        <v xml:space="preserve"> </v>
      </c>
      <c r="C610" s="293" t="str">
        <f>IF('proje ve personel bilgileri'!A292&lt;&gt;0,('proje ve personel bilgileri'!B292)," ")</f>
        <v xml:space="preserve"> </v>
      </c>
      <c r="D610" s="24"/>
      <c r="E610" s="25"/>
      <c r="F610" s="25"/>
      <c r="G610" s="25"/>
      <c r="H610" s="25"/>
      <c r="I610" s="25"/>
      <c r="J610" s="26"/>
      <c r="K610" s="387" t="str">
        <f>IF(J610&lt;&gt;0,DAYS360(J610,'proje ve personel bilgileri'!$B$8)/30," ")</f>
        <v xml:space="preserve"> </v>
      </c>
      <c r="L610" s="387"/>
      <c r="M610" s="385" t="str">
        <f>IF('proje ve personel bilgileri'!A292&lt;&gt;0,('proje ve personel bilgileri'!$B$11)," ")</f>
        <v xml:space="preserve"> </v>
      </c>
      <c r="N610" s="385"/>
      <c r="O610" s="388">
        <f>IF('proje ve personel bilgileri'!$B$4=1512,(IF(E610&lt;&gt;0,2,IF(F610&lt;&gt;0,2,IF(G610&lt;&gt;0,IF(AND(J610&lt;&gt;0,K610&gt;=48),4,3),IF(H610&lt;&gt;0,IF(AND(J610&lt;&gt;0,K610&gt;=48),4,3),IF(I610&lt;&gt;0,7,0)))))),IF('proje ve personel bilgileri'!$B$4=1511,(IF(E610&lt;&gt;0,4,IF(F610&lt;&gt;0,5,IF(G610&lt;&gt;0,IF(AND(J610&lt;&gt;0,K610&gt;=48),12,8),IF(H610&lt;&gt;0,IF(AND(J610&lt;&gt;0,K610&gt;=48),12,8),IF(I610&lt;&gt;0,14,0)))))),(IF(E610&lt;&gt;0,3,IF(F610&lt;&gt;0,4,IF(G610&lt;&gt;0,IF(AND(J610&lt;&gt;0,K610&gt;=48),10,6),IF(H610&lt;&gt;0,IF(AND(J610&lt;&gt;0,K610&gt;=48),10,6),IF(I610&lt;&gt;0,12,0))))))))</f>
        <v>0</v>
      </c>
      <c r="P610" s="389"/>
      <c r="Q610" s="385" t="str">
        <f>IF('proje ve personel bilgileri'!A292&lt;&gt;0,(M610*O610)," ")</f>
        <v xml:space="preserve"> </v>
      </c>
      <c r="R610" s="385"/>
      <c r="S610" s="385" t="str">
        <f>IF('proje ve personel bilgileri'!A292&lt;&gt;0,G011B!S647," ")</f>
        <v xml:space="preserve"> </v>
      </c>
      <c r="T610" s="378"/>
      <c r="U610" s="385" t="str">
        <f>IF('proje ve personel bilgileri'!A292&lt;&gt;0,MIN(Q610,S610)," ")</f>
        <v xml:space="preserve"> </v>
      </c>
      <c r="V610" s="386"/>
    </row>
    <row r="611" spans="1:22" ht="15.75" customHeight="1" x14ac:dyDescent="0.25">
      <c r="A611" s="23">
        <v>280</v>
      </c>
      <c r="B611" s="293" t="str">
        <f>IF('proje ve personel bilgileri'!A293&lt;&gt;0,('proje ve personel bilgileri'!A293)," ")</f>
        <v xml:space="preserve"> </v>
      </c>
      <c r="C611" s="293" t="str">
        <f>IF('proje ve personel bilgileri'!A293&lt;&gt;0,('proje ve personel bilgileri'!B293)," ")</f>
        <v xml:space="preserve"> </v>
      </c>
      <c r="D611" s="24"/>
      <c r="E611" s="25"/>
      <c r="F611" s="25"/>
      <c r="G611" s="25"/>
      <c r="H611" s="25"/>
      <c r="I611" s="25"/>
      <c r="J611" s="26"/>
      <c r="K611" s="387" t="str">
        <f>IF(J611&lt;&gt;0,DAYS360(J611,'proje ve personel bilgileri'!$B$8)/30," ")</f>
        <v xml:space="preserve"> </v>
      </c>
      <c r="L611" s="387"/>
      <c r="M611" s="385" t="str">
        <f>IF('proje ve personel bilgileri'!A293&lt;&gt;0,('proje ve personel bilgileri'!$B$11)," ")</f>
        <v xml:space="preserve"> </v>
      </c>
      <c r="N611" s="385"/>
      <c r="O611" s="388">
        <f>IF('proje ve personel bilgileri'!$B$4=1512,(IF(E611&lt;&gt;0,2,IF(F611&lt;&gt;0,2,IF(G611&lt;&gt;0,IF(AND(J611&lt;&gt;0,K611&gt;=48),4,3),IF(H611&lt;&gt;0,IF(AND(J611&lt;&gt;0,K611&gt;=48),4,3),IF(I611&lt;&gt;0,7,0)))))),IF('proje ve personel bilgileri'!$B$4=1511,(IF(E611&lt;&gt;0,4,IF(F611&lt;&gt;0,5,IF(G611&lt;&gt;0,IF(AND(J611&lt;&gt;0,K611&gt;=48),12,8),IF(H611&lt;&gt;0,IF(AND(J611&lt;&gt;0,K611&gt;=48),12,8),IF(I611&lt;&gt;0,14,0)))))),(IF(E611&lt;&gt;0,3,IF(F611&lt;&gt;0,4,IF(G611&lt;&gt;0,IF(AND(J611&lt;&gt;0,K611&gt;=48),10,6),IF(H611&lt;&gt;0,IF(AND(J611&lt;&gt;0,K611&gt;=48),10,6),IF(I611&lt;&gt;0,12,0))))))))</f>
        <v>0</v>
      </c>
      <c r="P611" s="389"/>
      <c r="Q611" s="385" t="str">
        <f>IF('proje ve personel bilgileri'!A293&lt;&gt;0,(M611*O611)," ")</f>
        <v xml:space="preserve"> </v>
      </c>
      <c r="R611" s="385"/>
      <c r="S611" s="385" t="str">
        <f>IF('proje ve personel bilgileri'!A293&lt;&gt;0,G011B!S648," ")</f>
        <v xml:space="preserve"> </v>
      </c>
      <c r="T611" s="378"/>
      <c r="U611" s="385" t="str">
        <f>IF('proje ve personel bilgileri'!A293&lt;&gt;0,MIN(Q611,S611)," ")</f>
        <v xml:space="preserve"> </v>
      </c>
      <c r="V611" s="386"/>
    </row>
    <row r="612" spans="1:22" ht="15.75" customHeight="1" x14ac:dyDescent="0.25">
      <c r="A612" s="19">
        <v>281</v>
      </c>
      <c r="B612" s="293" t="str">
        <f>IF('proje ve personel bilgileri'!A294&lt;&gt;0,('proje ve personel bilgileri'!A294)," ")</f>
        <v xml:space="preserve"> </v>
      </c>
      <c r="C612" s="293" t="str">
        <f>IF('proje ve personel bilgileri'!A294&lt;&gt;0,('proje ve personel bilgileri'!B294)," ")</f>
        <v xml:space="preserve"> </v>
      </c>
      <c r="D612" s="24"/>
      <c r="E612" s="25"/>
      <c r="F612" s="25"/>
      <c r="G612" s="25"/>
      <c r="H612" s="25"/>
      <c r="I612" s="25"/>
      <c r="J612" s="26"/>
      <c r="K612" s="387" t="str">
        <f>IF(J612&lt;&gt;0,DAYS360(J612,'proje ve personel bilgileri'!$B$8)/30," ")</f>
        <v xml:space="preserve"> </v>
      </c>
      <c r="L612" s="387"/>
      <c r="M612" s="385" t="str">
        <f>IF('proje ve personel bilgileri'!A294&lt;&gt;0,('proje ve personel bilgileri'!$B$11)," ")</f>
        <v xml:space="preserve"> </v>
      </c>
      <c r="N612" s="385"/>
      <c r="O612" s="388">
        <f>IF('proje ve personel bilgileri'!$B$4=1512,(IF(E612&lt;&gt;0,2,IF(F612&lt;&gt;0,2,IF(G612&lt;&gt;0,IF(AND(J612&lt;&gt;0,K612&gt;=48),4,3),IF(H612&lt;&gt;0,IF(AND(J612&lt;&gt;0,K612&gt;=48),4,3),IF(I612&lt;&gt;0,7,0)))))),IF('proje ve personel bilgileri'!$B$4=1511,(IF(E612&lt;&gt;0,4,IF(F612&lt;&gt;0,5,IF(G612&lt;&gt;0,IF(AND(J612&lt;&gt;0,K612&gt;=48),12,8),IF(H612&lt;&gt;0,IF(AND(J612&lt;&gt;0,K612&gt;=48),12,8),IF(I612&lt;&gt;0,14,0)))))),(IF(E612&lt;&gt;0,3,IF(F612&lt;&gt;0,4,IF(G612&lt;&gt;0,IF(AND(J612&lt;&gt;0,K612&gt;=48),10,6),IF(H612&lt;&gt;0,IF(AND(J612&lt;&gt;0,K612&gt;=48),10,6),IF(I612&lt;&gt;0,12,0))))))))</f>
        <v>0</v>
      </c>
      <c r="P612" s="389"/>
      <c r="Q612" s="385" t="str">
        <f>IF('proje ve personel bilgileri'!A294&lt;&gt;0,(M612*O612)," ")</f>
        <v xml:space="preserve"> </v>
      </c>
      <c r="R612" s="385"/>
      <c r="S612" s="385" t="str">
        <f>IF('proje ve personel bilgileri'!A294&lt;&gt;0,G011B!S649," ")</f>
        <v xml:space="preserve"> </v>
      </c>
      <c r="T612" s="378"/>
      <c r="U612" s="385" t="str">
        <f>IF('proje ve personel bilgileri'!A294&lt;&gt;0,MIN(Q612,S612)," ")</f>
        <v xml:space="preserve"> </v>
      </c>
      <c r="V612" s="386"/>
    </row>
    <row r="613" spans="1:22" ht="15.75" customHeight="1" x14ac:dyDescent="0.25">
      <c r="A613" s="23">
        <v>282</v>
      </c>
      <c r="B613" s="293" t="str">
        <f>IF('proje ve personel bilgileri'!A295&lt;&gt;0,('proje ve personel bilgileri'!A295)," ")</f>
        <v xml:space="preserve"> </v>
      </c>
      <c r="C613" s="293" t="str">
        <f>IF('proje ve personel bilgileri'!A295&lt;&gt;0,('proje ve personel bilgileri'!B295)," ")</f>
        <v xml:space="preserve"> </v>
      </c>
      <c r="D613" s="24"/>
      <c r="E613" s="25"/>
      <c r="F613" s="25"/>
      <c r="G613" s="25"/>
      <c r="H613" s="25"/>
      <c r="I613" s="25"/>
      <c r="J613" s="26"/>
      <c r="K613" s="387" t="str">
        <f>IF(J613&lt;&gt;0,DAYS360(J613,'proje ve personel bilgileri'!$B$8)/30," ")</f>
        <v xml:space="preserve"> </v>
      </c>
      <c r="L613" s="387"/>
      <c r="M613" s="385" t="str">
        <f>IF('proje ve personel bilgileri'!A295&lt;&gt;0,('proje ve personel bilgileri'!$B$11)," ")</f>
        <v xml:space="preserve"> </v>
      </c>
      <c r="N613" s="385"/>
      <c r="O613" s="388">
        <f>IF('proje ve personel bilgileri'!$B$4=1512,(IF(E613&lt;&gt;0,2,IF(F613&lt;&gt;0,2,IF(G613&lt;&gt;0,IF(AND(J613&lt;&gt;0,K613&gt;=48),4,3),IF(H613&lt;&gt;0,IF(AND(J613&lt;&gt;0,K613&gt;=48),4,3),IF(I613&lt;&gt;0,7,0)))))),IF('proje ve personel bilgileri'!$B$4=1511,(IF(E613&lt;&gt;0,4,IF(F613&lt;&gt;0,5,IF(G613&lt;&gt;0,IF(AND(J613&lt;&gt;0,K613&gt;=48),12,8),IF(H613&lt;&gt;0,IF(AND(J613&lt;&gt;0,K613&gt;=48),12,8),IF(I613&lt;&gt;0,14,0)))))),(IF(E613&lt;&gt;0,3,IF(F613&lt;&gt;0,4,IF(G613&lt;&gt;0,IF(AND(J613&lt;&gt;0,K613&gt;=48),10,6),IF(H613&lt;&gt;0,IF(AND(J613&lt;&gt;0,K613&gt;=48),10,6),IF(I613&lt;&gt;0,12,0))))))))</f>
        <v>0</v>
      </c>
      <c r="P613" s="389"/>
      <c r="Q613" s="385" t="str">
        <f>IF('proje ve personel bilgileri'!A295&lt;&gt;0,(M613*O613)," ")</f>
        <v xml:space="preserve"> </v>
      </c>
      <c r="R613" s="385"/>
      <c r="S613" s="385" t="str">
        <f>IF('proje ve personel bilgileri'!A295&lt;&gt;0,G011B!S650," ")</f>
        <v xml:space="preserve"> </v>
      </c>
      <c r="T613" s="378"/>
      <c r="U613" s="385" t="str">
        <f>IF('proje ve personel bilgileri'!A295&lt;&gt;0,MIN(Q613,S613)," ")</f>
        <v xml:space="preserve"> </v>
      </c>
      <c r="V613" s="386"/>
    </row>
    <row r="614" spans="1:22" ht="15.75" customHeight="1" x14ac:dyDescent="0.25">
      <c r="A614" s="19">
        <v>283</v>
      </c>
      <c r="B614" s="293" t="str">
        <f>IF('proje ve personel bilgileri'!A296&lt;&gt;0,('proje ve personel bilgileri'!A296)," ")</f>
        <v xml:space="preserve"> </v>
      </c>
      <c r="C614" s="293" t="str">
        <f>IF('proje ve personel bilgileri'!A296&lt;&gt;0,('proje ve personel bilgileri'!B296)," ")</f>
        <v xml:space="preserve"> </v>
      </c>
      <c r="D614" s="24"/>
      <c r="E614" s="25"/>
      <c r="F614" s="25"/>
      <c r="G614" s="25"/>
      <c r="H614" s="25"/>
      <c r="I614" s="25"/>
      <c r="J614" s="26"/>
      <c r="K614" s="387" t="str">
        <f>IF(J614&lt;&gt;0,DAYS360(J614,'proje ve personel bilgileri'!$B$8)/30," ")</f>
        <v xml:space="preserve"> </v>
      </c>
      <c r="L614" s="387"/>
      <c r="M614" s="385" t="str">
        <f>IF('proje ve personel bilgileri'!A296&lt;&gt;0,('proje ve personel bilgileri'!$B$11)," ")</f>
        <v xml:space="preserve"> </v>
      </c>
      <c r="N614" s="385"/>
      <c r="O614" s="388">
        <f>IF('proje ve personel bilgileri'!$B$4=1512,(IF(E614&lt;&gt;0,2,IF(F614&lt;&gt;0,2,IF(G614&lt;&gt;0,IF(AND(J614&lt;&gt;0,K614&gt;=48),4,3),IF(H614&lt;&gt;0,IF(AND(J614&lt;&gt;0,K614&gt;=48),4,3),IF(I614&lt;&gt;0,7,0)))))),IF('proje ve personel bilgileri'!$B$4=1511,(IF(E614&lt;&gt;0,4,IF(F614&lt;&gt;0,5,IF(G614&lt;&gt;0,IF(AND(J614&lt;&gt;0,K614&gt;=48),12,8),IF(H614&lt;&gt;0,IF(AND(J614&lt;&gt;0,K614&gt;=48),12,8),IF(I614&lt;&gt;0,14,0)))))),(IF(E614&lt;&gt;0,3,IF(F614&lt;&gt;0,4,IF(G614&lt;&gt;0,IF(AND(J614&lt;&gt;0,K614&gt;=48),10,6),IF(H614&lt;&gt;0,IF(AND(J614&lt;&gt;0,K614&gt;=48),10,6),IF(I614&lt;&gt;0,12,0))))))))</f>
        <v>0</v>
      </c>
      <c r="P614" s="389"/>
      <c r="Q614" s="385" t="str">
        <f>IF('proje ve personel bilgileri'!A296&lt;&gt;0,(M614*O614)," ")</f>
        <v xml:space="preserve"> </v>
      </c>
      <c r="R614" s="385"/>
      <c r="S614" s="385" t="str">
        <f>IF('proje ve personel bilgileri'!A296&lt;&gt;0,G011B!S651," ")</f>
        <v xml:space="preserve"> </v>
      </c>
      <c r="T614" s="378"/>
      <c r="U614" s="385" t="str">
        <f>IF('proje ve personel bilgileri'!A296&lt;&gt;0,MIN(Q614,S614)," ")</f>
        <v xml:space="preserve"> </v>
      </c>
      <c r="V614" s="386"/>
    </row>
    <row r="615" spans="1:22" ht="15.75" customHeight="1" x14ac:dyDescent="0.25">
      <c r="A615" s="23">
        <v>284</v>
      </c>
      <c r="B615" s="293" t="str">
        <f>IF('proje ve personel bilgileri'!A297&lt;&gt;0,('proje ve personel bilgileri'!A297)," ")</f>
        <v xml:space="preserve"> </v>
      </c>
      <c r="C615" s="293" t="str">
        <f>IF('proje ve personel bilgileri'!A297&lt;&gt;0,('proje ve personel bilgileri'!B297)," ")</f>
        <v xml:space="preserve"> </v>
      </c>
      <c r="D615" s="24"/>
      <c r="E615" s="25"/>
      <c r="F615" s="25"/>
      <c r="G615" s="25"/>
      <c r="H615" s="25"/>
      <c r="I615" s="25"/>
      <c r="J615" s="26"/>
      <c r="K615" s="387" t="str">
        <f>IF(J615&lt;&gt;0,DAYS360(J615,'proje ve personel bilgileri'!$B$8)/30," ")</f>
        <v xml:space="preserve"> </v>
      </c>
      <c r="L615" s="387"/>
      <c r="M615" s="385" t="str">
        <f>IF('proje ve personel bilgileri'!A297&lt;&gt;0,('proje ve personel bilgileri'!$B$11)," ")</f>
        <v xml:space="preserve"> </v>
      </c>
      <c r="N615" s="385"/>
      <c r="O615" s="388">
        <f>IF('proje ve personel bilgileri'!$B$4=1512,(IF(E615&lt;&gt;0,2,IF(F615&lt;&gt;0,2,IF(G615&lt;&gt;0,IF(AND(J615&lt;&gt;0,K615&gt;=48),4,3),IF(H615&lt;&gt;0,IF(AND(J615&lt;&gt;0,K615&gt;=48),4,3),IF(I615&lt;&gt;0,7,0)))))),IF('proje ve personel bilgileri'!$B$4=1511,(IF(E615&lt;&gt;0,4,IF(F615&lt;&gt;0,5,IF(G615&lt;&gt;0,IF(AND(J615&lt;&gt;0,K615&gt;=48),12,8),IF(H615&lt;&gt;0,IF(AND(J615&lt;&gt;0,K615&gt;=48),12,8),IF(I615&lt;&gt;0,14,0)))))),(IF(E615&lt;&gt;0,3,IF(F615&lt;&gt;0,4,IF(G615&lt;&gt;0,IF(AND(J615&lt;&gt;0,K615&gt;=48),10,6),IF(H615&lt;&gt;0,IF(AND(J615&lt;&gt;0,K615&gt;=48),10,6),IF(I615&lt;&gt;0,12,0))))))))</f>
        <v>0</v>
      </c>
      <c r="P615" s="389"/>
      <c r="Q615" s="385" t="str">
        <f>IF('proje ve personel bilgileri'!A297&lt;&gt;0,(M615*O615)," ")</f>
        <v xml:space="preserve"> </v>
      </c>
      <c r="R615" s="385"/>
      <c r="S615" s="385" t="str">
        <f>IF('proje ve personel bilgileri'!A297&lt;&gt;0,G011B!S652," ")</f>
        <v xml:space="preserve"> </v>
      </c>
      <c r="T615" s="378"/>
      <c r="U615" s="385" t="str">
        <f>IF('proje ve personel bilgileri'!A297&lt;&gt;0,MIN(Q615,S615)," ")</f>
        <v xml:space="preserve"> </v>
      </c>
      <c r="V615" s="386"/>
    </row>
    <row r="616" spans="1:22" ht="15.75" customHeight="1" x14ac:dyDescent="0.25">
      <c r="A616" s="19">
        <v>285</v>
      </c>
      <c r="B616" s="293" t="str">
        <f>IF('proje ve personel bilgileri'!A298&lt;&gt;0,('proje ve personel bilgileri'!A298)," ")</f>
        <v xml:space="preserve"> </v>
      </c>
      <c r="C616" s="293" t="str">
        <f>IF('proje ve personel bilgileri'!A298&lt;&gt;0,('proje ve personel bilgileri'!B298)," ")</f>
        <v xml:space="preserve"> </v>
      </c>
      <c r="D616" s="24"/>
      <c r="E616" s="25"/>
      <c r="F616" s="25"/>
      <c r="G616" s="25"/>
      <c r="H616" s="25"/>
      <c r="I616" s="25"/>
      <c r="J616" s="26"/>
      <c r="K616" s="387" t="str">
        <f>IF(J616&lt;&gt;0,DAYS360(J616,'proje ve personel bilgileri'!$B$8)/30," ")</f>
        <v xml:space="preserve"> </v>
      </c>
      <c r="L616" s="387"/>
      <c r="M616" s="385" t="str">
        <f>IF('proje ve personel bilgileri'!A298&lt;&gt;0,('proje ve personel bilgileri'!$B$11)," ")</f>
        <v xml:space="preserve"> </v>
      </c>
      <c r="N616" s="385"/>
      <c r="O616" s="388">
        <f>IF('proje ve personel bilgileri'!$B$4=1512,(IF(E616&lt;&gt;0,2,IF(F616&lt;&gt;0,2,IF(G616&lt;&gt;0,IF(AND(J616&lt;&gt;0,K616&gt;=48),4,3),IF(H616&lt;&gt;0,IF(AND(J616&lt;&gt;0,K616&gt;=48),4,3),IF(I616&lt;&gt;0,7,0)))))),IF('proje ve personel bilgileri'!$B$4=1511,(IF(E616&lt;&gt;0,4,IF(F616&lt;&gt;0,5,IF(G616&lt;&gt;0,IF(AND(J616&lt;&gt;0,K616&gt;=48),12,8),IF(H616&lt;&gt;0,IF(AND(J616&lt;&gt;0,K616&gt;=48),12,8),IF(I616&lt;&gt;0,14,0)))))),(IF(E616&lt;&gt;0,3,IF(F616&lt;&gt;0,4,IF(G616&lt;&gt;0,IF(AND(J616&lt;&gt;0,K616&gt;=48),10,6),IF(H616&lt;&gt;0,IF(AND(J616&lt;&gt;0,K616&gt;=48),10,6),IF(I616&lt;&gt;0,12,0))))))))</f>
        <v>0</v>
      </c>
      <c r="P616" s="389"/>
      <c r="Q616" s="385" t="str">
        <f>IF('proje ve personel bilgileri'!A298&lt;&gt;0,(M616*O616)," ")</f>
        <v xml:space="preserve"> </v>
      </c>
      <c r="R616" s="385"/>
      <c r="S616" s="385" t="str">
        <f>IF('proje ve personel bilgileri'!A298&lt;&gt;0,G011B!S653," ")</f>
        <v xml:space="preserve"> </v>
      </c>
      <c r="T616" s="378"/>
      <c r="U616" s="385" t="str">
        <f>IF('proje ve personel bilgileri'!A298&lt;&gt;0,MIN(Q616,S616)," ")</f>
        <v xml:space="preserve"> </v>
      </c>
      <c r="V616" s="386"/>
    </row>
    <row r="617" spans="1:22" ht="15.75" customHeight="1" x14ac:dyDescent="0.25">
      <c r="A617" s="23">
        <v>286</v>
      </c>
      <c r="B617" s="293" t="str">
        <f>IF('proje ve personel bilgileri'!A299&lt;&gt;0,('proje ve personel bilgileri'!A299)," ")</f>
        <v xml:space="preserve"> </v>
      </c>
      <c r="C617" s="293" t="str">
        <f>IF('proje ve personel bilgileri'!A299&lt;&gt;0,('proje ve personel bilgileri'!B299)," ")</f>
        <v xml:space="preserve"> </v>
      </c>
      <c r="D617" s="24"/>
      <c r="E617" s="25"/>
      <c r="F617" s="25"/>
      <c r="G617" s="25"/>
      <c r="H617" s="25"/>
      <c r="I617" s="25"/>
      <c r="J617" s="26"/>
      <c r="K617" s="387" t="str">
        <f>IF(J617&lt;&gt;0,DAYS360(J617,'proje ve personel bilgileri'!$B$8)/30," ")</f>
        <v xml:space="preserve"> </v>
      </c>
      <c r="L617" s="387"/>
      <c r="M617" s="385" t="str">
        <f>IF('proje ve personel bilgileri'!A299&lt;&gt;0,('proje ve personel bilgileri'!$B$11)," ")</f>
        <v xml:space="preserve"> </v>
      </c>
      <c r="N617" s="385"/>
      <c r="O617" s="388">
        <f>IF('proje ve personel bilgileri'!$B$4=1512,(IF(E617&lt;&gt;0,2,IF(F617&lt;&gt;0,2,IF(G617&lt;&gt;0,IF(AND(J617&lt;&gt;0,K617&gt;=48),4,3),IF(H617&lt;&gt;0,IF(AND(J617&lt;&gt;0,K617&gt;=48),4,3),IF(I617&lt;&gt;0,7,0)))))),IF('proje ve personel bilgileri'!$B$4=1511,(IF(E617&lt;&gt;0,4,IF(F617&lt;&gt;0,5,IF(G617&lt;&gt;0,IF(AND(J617&lt;&gt;0,K617&gt;=48),12,8),IF(H617&lt;&gt;0,IF(AND(J617&lt;&gt;0,K617&gt;=48),12,8),IF(I617&lt;&gt;0,14,0)))))),(IF(E617&lt;&gt;0,3,IF(F617&lt;&gt;0,4,IF(G617&lt;&gt;0,IF(AND(J617&lt;&gt;0,K617&gt;=48),10,6),IF(H617&lt;&gt;0,IF(AND(J617&lt;&gt;0,K617&gt;=48),10,6),IF(I617&lt;&gt;0,12,0))))))))</f>
        <v>0</v>
      </c>
      <c r="P617" s="389"/>
      <c r="Q617" s="385" t="str">
        <f>IF('proje ve personel bilgileri'!A299&lt;&gt;0,(M617*O617)," ")</f>
        <v xml:space="preserve"> </v>
      </c>
      <c r="R617" s="385"/>
      <c r="S617" s="385" t="str">
        <f>IF('proje ve personel bilgileri'!A299&lt;&gt;0,G011B!S654," ")</f>
        <v xml:space="preserve"> </v>
      </c>
      <c r="T617" s="378"/>
      <c r="U617" s="385" t="str">
        <f>IF('proje ve personel bilgileri'!A299&lt;&gt;0,MIN(Q617,S617)," ")</f>
        <v xml:space="preserve"> </v>
      </c>
      <c r="V617" s="386"/>
    </row>
    <row r="618" spans="1:22" ht="15.75" customHeight="1" x14ac:dyDescent="0.25">
      <c r="A618" s="19">
        <v>287</v>
      </c>
      <c r="B618" s="293" t="str">
        <f>IF('proje ve personel bilgileri'!A300&lt;&gt;0,('proje ve personel bilgileri'!A300)," ")</f>
        <v xml:space="preserve"> </v>
      </c>
      <c r="C618" s="293" t="str">
        <f>IF('proje ve personel bilgileri'!A300&lt;&gt;0,('proje ve personel bilgileri'!B300)," ")</f>
        <v xml:space="preserve"> </v>
      </c>
      <c r="D618" s="24"/>
      <c r="E618" s="25"/>
      <c r="F618" s="25"/>
      <c r="G618" s="25"/>
      <c r="H618" s="25"/>
      <c r="I618" s="25"/>
      <c r="J618" s="26"/>
      <c r="K618" s="387" t="str">
        <f>IF(J618&lt;&gt;0,DAYS360(J618,'proje ve personel bilgileri'!$B$8)/30," ")</f>
        <v xml:space="preserve"> </v>
      </c>
      <c r="L618" s="387"/>
      <c r="M618" s="385" t="str">
        <f>IF('proje ve personel bilgileri'!A300&lt;&gt;0,('proje ve personel bilgileri'!$B$11)," ")</f>
        <v xml:space="preserve"> </v>
      </c>
      <c r="N618" s="385"/>
      <c r="O618" s="388">
        <f>IF('proje ve personel bilgileri'!$B$4=1512,(IF(E618&lt;&gt;0,2,IF(F618&lt;&gt;0,2,IF(G618&lt;&gt;0,IF(AND(J618&lt;&gt;0,K618&gt;=48),4,3),IF(H618&lt;&gt;0,IF(AND(J618&lt;&gt;0,K618&gt;=48),4,3),IF(I618&lt;&gt;0,7,0)))))),IF('proje ve personel bilgileri'!$B$4=1511,(IF(E618&lt;&gt;0,4,IF(F618&lt;&gt;0,5,IF(G618&lt;&gt;0,IF(AND(J618&lt;&gt;0,K618&gt;=48),12,8),IF(H618&lt;&gt;0,IF(AND(J618&lt;&gt;0,K618&gt;=48),12,8),IF(I618&lt;&gt;0,14,0)))))),(IF(E618&lt;&gt;0,3,IF(F618&lt;&gt;0,4,IF(G618&lt;&gt;0,IF(AND(J618&lt;&gt;0,K618&gt;=48),10,6),IF(H618&lt;&gt;0,IF(AND(J618&lt;&gt;0,K618&gt;=48),10,6),IF(I618&lt;&gt;0,12,0))))))))</f>
        <v>0</v>
      </c>
      <c r="P618" s="389"/>
      <c r="Q618" s="385" t="str">
        <f>IF('proje ve personel bilgileri'!A300&lt;&gt;0,(M618*O618)," ")</f>
        <v xml:space="preserve"> </v>
      </c>
      <c r="R618" s="385"/>
      <c r="S618" s="385" t="str">
        <f>IF('proje ve personel bilgileri'!A300&lt;&gt;0,G011B!S655," ")</f>
        <v xml:space="preserve"> </v>
      </c>
      <c r="T618" s="378"/>
      <c r="U618" s="385" t="str">
        <f>IF('proje ve personel bilgileri'!A300&lt;&gt;0,MIN(Q618,S618)," ")</f>
        <v xml:space="preserve"> </v>
      </c>
      <c r="V618" s="386"/>
    </row>
    <row r="619" spans="1:22" ht="15.75" customHeight="1" x14ac:dyDescent="0.25">
      <c r="A619" s="23">
        <v>288</v>
      </c>
      <c r="B619" s="293" t="str">
        <f>IF('proje ve personel bilgileri'!A301&lt;&gt;0,('proje ve personel bilgileri'!A301)," ")</f>
        <v xml:space="preserve"> </v>
      </c>
      <c r="C619" s="293" t="str">
        <f>IF('proje ve personel bilgileri'!A301&lt;&gt;0,('proje ve personel bilgileri'!B301)," ")</f>
        <v xml:space="preserve"> </v>
      </c>
      <c r="D619" s="28"/>
      <c r="E619" s="29"/>
      <c r="F619" s="29"/>
      <c r="G619" s="29"/>
      <c r="H619" s="29"/>
      <c r="I619" s="29"/>
      <c r="J619" s="30"/>
      <c r="K619" s="387" t="str">
        <f>IF(J619&lt;&gt;0,DAYS360(J619,'proje ve personel bilgileri'!$B$8)/30," ")</f>
        <v xml:space="preserve"> </v>
      </c>
      <c r="L619" s="387"/>
      <c r="M619" s="385" t="str">
        <f>IF('proje ve personel bilgileri'!A301&lt;&gt;0,('proje ve personel bilgileri'!$B$11)," ")</f>
        <v xml:space="preserve"> </v>
      </c>
      <c r="N619" s="385"/>
      <c r="O619" s="388">
        <f>IF('proje ve personel bilgileri'!$B$4=1512,(IF(E619&lt;&gt;0,2,IF(F619&lt;&gt;0,2,IF(G619&lt;&gt;0,IF(AND(J619&lt;&gt;0,K619&gt;=48),4,3),IF(H619&lt;&gt;0,IF(AND(J619&lt;&gt;0,K619&gt;=48),4,3),IF(I619&lt;&gt;0,7,0)))))),IF('proje ve personel bilgileri'!$B$4=1511,(IF(E619&lt;&gt;0,4,IF(F619&lt;&gt;0,5,IF(G619&lt;&gt;0,IF(AND(J619&lt;&gt;0,K619&gt;=48),12,8),IF(H619&lt;&gt;0,IF(AND(J619&lt;&gt;0,K619&gt;=48),12,8),IF(I619&lt;&gt;0,14,0)))))),(IF(E619&lt;&gt;0,3,IF(F619&lt;&gt;0,4,IF(G619&lt;&gt;0,IF(AND(J619&lt;&gt;0,K619&gt;=48),10,6),IF(H619&lt;&gt;0,IF(AND(J619&lt;&gt;0,K619&gt;=48),10,6),IF(I619&lt;&gt;0,12,0))))))))</f>
        <v>0</v>
      </c>
      <c r="P619" s="389"/>
      <c r="Q619" s="385" t="str">
        <f>IF('proje ve personel bilgileri'!A301&lt;&gt;0,(M619*O619)," ")</f>
        <v xml:space="preserve"> </v>
      </c>
      <c r="R619" s="385"/>
      <c r="S619" s="385" t="str">
        <f>IF('proje ve personel bilgileri'!A301&lt;&gt;0,G011B!S656," ")</f>
        <v xml:space="preserve"> </v>
      </c>
      <c r="T619" s="378"/>
      <c r="U619" s="385" t="str">
        <f>IF('proje ve personel bilgileri'!A301&lt;&gt;0,MIN(Q619,S619)," ")</f>
        <v xml:space="preserve"> </v>
      </c>
      <c r="V619" s="386"/>
    </row>
    <row r="620" spans="1:22" ht="15" customHeight="1" x14ac:dyDescent="0.25">
      <c r="A620" s="290" t="s">
        <v>152</v>
      </c>
    </row>
    <row r="621" spans="1:22" ht="15" customHeight="1" x14ac:dyDescent="0.25">
      <c r="A621" s="390" t="s">
        <v>153</v>
      </c>
      <c r="B621" s="390"/>
      <c r="C621" s="390"/>
      <c r="D621" s="390"/>
      <c r="E621" s="390"/>
      <c r="F621" s="390"/>
      <c r="G621" s="390"/>
      <c r="H621" s="390"/>
      <c r="I621" s="390"/>
      <c r="J621" s="390"/>
      <c r="K621" s="390"/>
      <c r="L621" s="390"/>
      <c r="M621" s="390"/>
      <c r="N621" s="390"/>
      <c r="O621" s="390"/>
      <c r="P621" s="390"/>
      <c r="Q621" s="390"/>
      <c r="R621" s="390"/>
      <c r="S621" s="390"/>
      <c r="T621" s="390"/>
      <c r="U621" s="390"/>
      <c r="V621" s="390"/>
    </row>
    <row r="622" spans="1:22" ht="15" customHeight="1" x14ac:dyDescent="0.25">
      <c r="A622" s="391" t="s">
        <v>154</v>
      </c>
      <c r="B622" s="391"/>
      <c r="C622" s="391"/>
      <c r="D622" s="391"/>
      <c r="E622" s="391"/>
      <c r="F622" s="391"/>
      <c r="G622" s="391"/>
      <c r="H622" s="391"/>
      <c r="I622" s="391"/>
      <c r="J622" s="391"/>
      <c r="K622" s="391"/>
      <c r="L622" s="391"/>
      <c r="M622" s="391"/>
      <c r="N622" s="391"/>
      <c r="O622" s="391"/>
      <c r="P622" s="391"/>
      <c r="Q622" s="391"/>
      <c r="R622" s="391"/>
      <c r="S622" s="391"/>
      <c r="T622" s="391"/>
      <c r="U622" s="391"/>
      <c r="V622" s="391"/>
    </row>
    <row r="623" spans="1:22" ht="24" customHeight="1" x14ac:dyDescent="0.25">
      <c r="A623" s="289"/>
    </row>
    <row r="624" spans="1:22" ht="15" customHeight="1" x14ac:dyDescent="0.25">
      <c r="A624" s="381" t="s">
        <v>155</v>
      </c>
      <c r="B624" s="381"/>
      <c r="C624" s="381"/>
      <c r="D624" s="381"/>
      <c r="E624" s="381"/>
      <c r="F624" s="381"/>
      <c r="G624" s="381"/>
      <c r="H624" s="381"/>
      <c r="I624" s="381"/>
      <c r="J624" s="381"/>
      <c r="K624" s="381"/>
      <c r="L624" s="381"/>
      <c r="M624" s="381"/>
      <c r="N624" s="381"/>
      <c r="O624" s="381"/>
      <c r="P624" s="381"/>
      <c r="Q624" s="381"/>
      <c r="R624" s="381"/>
      <c r="S624" s="381"/>
      <c r="T624" s="381"/>
      <c r="U624" s="381"/>
    </row>
    <row r="625" spans="1:22" ht="15" customHeight="1" x14ac:dyDescent="0.25">
      <c r="A625" s="380"/>
      <c r="B625" s="380"/>
      <c r="C625" s="380"/>
      <c r="D625" s="380"/>
      <c r="E625" s="380"/>
      <c r="F625" s="380"/>
      <c r="G625" s="380"/>
      <c r="H625" s="380"/>
      <c r="I625" s="380"/>
      <c r="J625" s="380"/>
      <c r="K625" s="380"/>
      <c r="L625" s="380"/>
      <c r="M625" s="380"/>
      <c r="N625" s="380"/>
      <c r="O625" s="380"/>
      <c r="P625" s="380"/>
      <c r="Q625" s="380"/>
      <c r="R625" s="380"/>
      <c r="S625" s="380"/>
      <c r="T625" s="380"/>
      <c r="U625" s="380"/>
    </row>
    <row r="630" spans="1:22" ht="15.75" customHeight="1" x14ac:dyDescent="0.25">
      <c r="A630" s="348" t="s">
        <v>128</v>
      </c>
      <c r="B630" s="348"/>
      <c r="C630" s="348"/>
      <c r="D630" s="348"/>
      <c r="E630" s="348"/>
      <c r="F630" s="348"/>
      <c r="G630" s="348"/>
      <c r="H630" s="348"/>
      <c r="I630" s="348"/>
      <c r="J630" s="348"/>
      <c r="K630" s="348"/>
      <c r="L630" s="348"/>
      <c r="M630" s="348"/>
      <c r="N630" s="348"/>
      <c r="O630" s="348"/>
      <c r="P630" s="348"/>
      <c r="Q630" s="348"/>
      <c r="R630" s="348"/>
      <c r="S630" s="348"/>
      <c r="T630" s="348"/>
      <c r="U630" s="348"/>
      <c r="V630" s="348"/>
    </row>
    <row r="631" spans="1:22" ht="15" customHeight="1" x14ac:dyDescent="0.25">
      <c r="A631" s="68"/>
      <c r="B631" s="68"/>
      <c r="C631" s="68"/>
      <c r="D631" s="68"/>
      <c r="E631" s="68"/>
      <c r="F631" s="68"/>
      <c r="G631" s="68"/>
      <c r="H631" s="68"/>
      <c r="I631" s="68"/>
      <c r="J631" s="69" t="str">
        <f>'proje ve personel bilgileri'!$B$7</f>
        <v>/</v>
      </c>
      <c r="K631" s="68" t="s">
        <v>109</v>
      </c>
      <c r="L631" s="68"/>
      <c r="M631" s="68"/>
      <c r="N631" s="68"/>
      <c r="O631" s="68"/>
      <c r="P631" s="68"/>
      <c r="Q631" s="68"/>
      <c r="R631" s="68"/>
      <c r="S631" s="68"/>
      <c r="T631" s="68"/>
      <c r="U631" s="68"/>
      <c r="V631" s="68"/>
    </row>
    <row r="632" spans="1:22" ht="18.75" customHeight="1" x14ac:dyDescent="0.25">
      <c r="U632" s="10" t="s">
        <v>129</v>
      </c>
    </row>
    <row r="633" spans="1:22" ht="15.75" customHeight="1" x14ac:dyDescent="0.25">
      <c r="A633" s="382" t="s">
        <v>130</v>
      </c>
      <c r="B633" s="383"/>
      <c r="C633" s="384"/>
      <c r="D633" s="392">
        <f>'proje ve personel bilgileri'!$B$2</f>
        <v>0</v>
      </c>
      <c r="E633" s="393"/>
      <c r="F633" s="393"/>
      <c r="G633" s="393"/>
      <c r="H633" s="393"/>
      <c r="I633" s="393"/>
      <c r="J633" s="393"/>
      <c r="K633" s="393"/>
      <c r="L633" s="393"/>
      <c r="M633" s="393"/>
      <c r="N633" s="393"/>
      <c r="O633" s="393"/>
      <c r="P633" s="393"/>
      <c r="Q633" s="393"/>
      <c r="R633" s="393"/>
      <c r="S633" s="393"/>
      <c r="T633" s="393"/>
      <c r="U633" s="393"/>
      <c r="V633" s="394"/>
    </row>
    <row r="634" spans="1:22" ht="15.75" customHeight="1" x14ac:dyDescent="0.25">
      <c r="A634" s="382" t="s">
        <v>131</v>
      </c>
      <c r="B634" s="383"/>
      <c r="C634" s="384"/>
      <c r="D634" s="392">
        <f>'proje ve personel bilgileri'!$B$3</f>
        <v>0</v>
      </c>
      <c r="E634" s="393"/>
      <c r="F634" s="393"/>
      <c r="G634" s="393"/>
      <c r="H634" s="393"/>
      <c r="I634" s="393"/>
      <c r="J634" s="393"/>
      <c r="K634" s="393"/>
      <c r="L634" s="393"/>
      <c r="M634" s="393"/>
      <c r="N634" s="393"/>
      <c r="O634" s="393"/>
      <c r="P634" s="393"/>
      <c r="Q634" s="393"/>
      <c r="R634" s="393"/>
      <c r="S634" s="393"/>
      <c r="T634" s="393"/>
      <c r="U634" s="393"/>
      <c r="V634" s="394"/>
    </row>
    <row r="635" spans="1:22" ht="15" customHeight="1" x14ac:dyDescent="0.25">
      <c r="A635" s="415" t="s">
        <v>132</v>
      </c>
      <c r="B635" s="416"/>
      <c r="C635" s="417"/>
      <c r="D635" s="421"/>
      <c r="E635" s="403"/>
      <c r="F635" s="403"/>
      <c r="G635" s="403"/>
      <c r="H635" s="403"/>
      <c r="I635" s="403"/>
      <c r="J635" s="403"/>
      <c r="K635" s="403"/>
      <c r="L635" s="403"/>
      <c r="M635" s="403"/>
      <c r="N635" s="403"/>
      <c r="O635" s="403"/>
      <c r="P635" s="403"/>
      <c r="Q635" s="403"/>
      <c r="R635" s="403"/>
      <c r="S635" s="403"/>
      <c r="T635" s="403"/>
      <c r="U635" s="403"/>
      <c r="V635" s="423"/>
    </row>
    <row r="636" spans="1:22" ht="15.75" customHeight="1" x14ac:dyDescent="0.25">
      <c r="A636" s="418"/>
      <c r="B636" s="419"/>
      <c r="C636" s="420"/>
      <c r="D636" s="422"/>
      <c r="E636" s="404"/>
      <c r="F636" s="404"/>
      <c r="G636" s="404"/>
      <c r="H636" s="404"/>
      <c r="I636" s="404"/>
      <c r="J636" s="404"/>
      <c r="K636" s="404"/>
      <c r="L636" s="404"/>
      <c r="M636" s="404"/>
      <c r="N636" s="404"/>
      <c r="O636" s="404"/>
      <c r="P636" s="404"/>
      <c r="Q636" s="404"/>
      <c r="R636" s="404"/>
      <c r="S636" s="404"/>
      <c r="T636" s="404"/>
      <c r="U636" s="404"/>
      <c r="V636" s="424"/>
    </row>
    <row r="637" spans="1:22" ht="15.75" customHeight="1" x14ac:dyDescent="0.25">
      <c r="A637" s="382" t="s">
        <v>133</v>
      </c>
      <c r="B637" s="383"/>
      <c r="C637" s="384"/>
      <c r="D637" s="307">
        <f>'proje ve personel bilgileri'!B8</f>
        <v>0</v>
      </c>
      <c r="E637" s="291"/>
      <c r="F637" s="291"/>
      <c r="G637" s="291"/>
      <c r="H637" s="291"/>
      <c r="I637" s="291"/>
      <c r="J637" s="402"/>
      <c r="K637" s="402"/>
      <c r="L637" s="402"/>
      <c r="M637" s="402"/>
      <c r="N637" s="402"/>
      <c r="O637" s="402"/>
      <c r="P637" s="402"/>
      <c r="Q637" s="402"/>
      <c r="R637" s="402"/>
      <c r="S637" s="402"/>
      <c r="T637" s="402"/>
      <c r="U637" s="402"/>
      <c r="V637" s="292"/>
    </row>
    <row r="638" spans="1:22" ht="15" customHeight="1" x14ac:dyDescent="0.25">
      <c r="A638" s="405" t="s">
        <v>87</v>
      </c>
      <c r="B638" s="405" t="s">
        <v>15</v>
      </c>
      <c r="C638" s="405" t="s">
        <v>134</v>
      </c>
      <c r="D638" s="405" t="s">
        <v>135</v>
      </c>
      <c r="E638" s="395" t="s">
        <v>136</v>
      </c>
      <c r="F638" s="407"/>
      <c r="G638" s="407"/>
      <c r="H638" s="407"/>
      <c r="I638" s="396"/>
      <c r="J638" s="405" t="s">
        <v>137</v>
      </c>
      <c r="K638" s="395" t="s">
        <v>138</v>
      </c>
      <c r="L638" s="396"/>
      <c r="M638" s="411" t="s">
        <v>139</v>
      </c>
      <c r="N638" s="412"/>
      <c r="O638" s="395" t="s">
        <v>156</v>
      </c>
      <c r="P638" s="396"/>
      <c r="Q638" s="395" t="s">
        <v>141</v>
      </c>
      <c r="R638" s="396"/>
      <c r="S638" s="395" t="s">
        <v>142</v>
      </c>
      <c r="T638" s="396"/>
      <c r="U638" s="395" t="s">
        <v>143</v>
      </c>
      <c r="V638" s="396"/>
    </row>
    <row r="639" spans="1:22" ht="45.75" customHeight="1" x14ac:dyDescent="0.25">
      <c r="A639" s="406"/>
      <c r="B639" s="406"/>
      <c r="C639" s="406"/>
      <c r="D639" s="406"/>
      <c r="E639" s="408" t="s">
        <v>144</v>
      </c>
      <c r="F639" s="409"/>
      <c r="G639" s="409"/>
      <c r="H639" s="409"/>
      <c r="I639" s="410"/>
      <c r="J639" s="406"/>
      <c r="K639" s="397"/>
      <c r="L639" s="398"/>
      <c r="M639" s="413"/>
      <c r="N639" s="414"/>
      <c r="O639" s="397"/>
      <c r="P639" s="398"/>
      <c r="Q639" s="397"/>
      <c r="R639" s="398"/>
      <c r="S639" s="397"/>
      <c r="T639" s="398"/>
      <c r="U639" s="397"/>
      <c r="V639" s="398"/>
    </row>
    <row r="640" spans="1:22" ht="44.25" customHeight="1" x14ac:dyDescent="0.25">
      <c r="A640" s="406"/>
      <c r="B640" s="406"/>
      <c r="C640" s="406"/>
      <c r="D640" s="406"/>
      <c r="E640" s="17" t="s">
        <v>145</v>
      </c>
      <c r="F640" s="17" t="s">
        <v>146</v>
      </c>
      <c r="G640" s="17" t="s">
        <v>147</v>
      </c>
      <c r="H640" s="18" t="s">
        <v>148</v>
      </c>
      <c r="I640" s="17" t="s">
        <v>149</v>
      </c>
      <c r="J640" s="406"/>
      <c r="K640" s="397"/>
      <c r="L640" s="398"/>
      <c r="M640" s="399" t="s">
        <v>150</v>
      </c>
      <c r="N640" s="400"/>
      <c r="O640" s="399" t="s">
        <v>151</v>
      </c>
      <c r="P640" s="401"/>
      <c r="Q640" s="397"/>
      <c r="R640" s="398"/>
      <c r="S640" s="397"/>
      <c r="T640" s="398"/>
      <c r="U640" s="397"/>
      <c r="V640" s="398"/>
    </row>
    <row r="641" spans="1:22" ht="15.75" customHeight="1" x14ac:dyDescent="0.25">
      <c r="A641" s="19">
        <v>289</v>
      </c>
      <c r="B641" s="293" t="str">
        <f>IF('proje ve personel bilgileri'!A302&lt;&gt;0,('proje ve personel bilgileri'!A302)," ")</f>
        <v xml:space="preserve"> </v>
      </c>
      <c r="C641" s="293" t="str">
        <f>IF('proje ve personel bilgileri'!A302&lt;&gt;0,('proje ve personel bilgileri'!B302)," ")</f>
        <v xml:space="preserve"> </v>
      </c>
      <c r="D641" s="20"/>
      <c r="E641" s="21"/>
      <c r="F641" s="21"/>
      <c r="G641" s="21"/>
      <c r="H641" s="21"/>
      <c r="I641" s="21"/>
      <c r="J641" s="22"/>
      <c r="K641" s="387" t="str">
        <f>IF(J641&lt;&gt;0,DAYS360(J641,'proje ve personel bilgileri'!$B$8)/30," ")</f>
        <v xml:space="preserve"> </v>
      </c>
      <c r="L641" s="387"/>
      <c r="M641" s="385" t="str">
        <f>IF('proje ve personel bilgileri'!A302&lt;&gt;0,('proje ve personel bilgileri'!$B$11)," ")</f>
        <v xml:space="preserve"> </v>
      </c>
      <c r="N641" s="385"/>
      <c r="O641" s="388">
        <f>IF('proje ve personel bilgileri'!$B$4=1512,(IF(E641&lt;&gt;0,2,IF(F641&lt;&gt;0,2,IF(G641&lt;&gt;0,IF(AND(J641&lt;&gt;0,K641&gt;=48),4,3),IF(H641&lt;&gt;0,IF(AND(J641&lt;&gt;0,K641&gt;=48),4,3),IF(I641&lt;&gt;0,7,0)))))),IF('proje ve personel bilgileri'!$B$4=1511,(IF(E641&lt;&gt;0,4,IF(F641&lt;&gt;0,5,IF(G641&lt;&gt;0,IF(AND(J641&lt;&gt;0,K641&gt;=48),12,8),IF(H641&lt;&gt;0,IF(AND(J641&lt;&gt;0,K641&gt;=48),12,8),IF(I641&lt;&gt;0,14,0)))))),(IF(E641&lt;&gt;0,3,IF(F641&lt;&gt;0,4,IF(G641&lt;&gt;0,IF(AND(J641&lt;&gt;0,K641&gt;=48),10,6),IF(H641&lt;&gt;0,IF(AND(J641&lt;&gt;0,K641&gt;=48),10,6),IF(I641&lt;&gt;0,12,0))))))))</f>
        <v>0</v>
      </c>
      <c r="P641" s="389"/>
      <c r="Q641" s="385" t="str">
        <f>IF('proje ve personel bilgileri'!A302&lt;&gt;0,(M641*O641)," ")</f>
        <v xml:space="preserve"> </v>
      </c>
      <c r="R641" s="385"/>
      <c r="S641" s="385" t="str">
        <f>IF('proje ve personel bilgileri'!A302&lt;&gt;0,G011B!S681," ")</f>
        <v xml:space="preserve"> </v>
      </c>
      <c r="T641" s="378"/>
      <c r="U641" s="385" t="str">
        <f>IF('proje ve personel bilgileri'!A302&lt;&gt;0,MIN(Q641,S641)," ")</f>
        <v xml:space="preserve"> </v>
      </c>
      <c r="V641" s="386"/>
    </row>
    <row r="642" spans="1:22" ht="15.75" customHeight="1" x14ac:dyDescent="0.25">
      <c r="A642" s="23">
        <v>290</v>
      </c>
      <c r="B642" s="293" t="str">
        <f>IF('proje ve personel bilgileri'!A303&lt;&gt;0,('proje ve personel bilgileri'!A303)," ")</f>
        <v xml:space="preserve"> </v>
      </c>
      <c r="C642" s="293" t="str">
        <f>IF('proje ve personel bilgileri'!A303&lt;&gt;0,('proje ve personel bilgileri'!B303)," ")</f>
        <v xml:space="preserve"> </v>
      </c>
      <c r="D642" s="24"/>
      <c r="E642" s="25"/>
      <c r="F642" s="25"/>
      <c r="G642" s="25"/>
      <c r="H642" s="25"/>
      <c r="I642" s="25"/>
      <c r="J642" s="26"/>
      <c r="K642" s="387" t="str">
        <f>IF(J642&lt;&gt;0,DAYS360(J642,'proje ve personel bilgileri'!$B$8)/30," ")</f>
        <v xml:space="preserve"> </v>
      </c>
      <c r="L642" s="387"/>
      <c r="M642" s="385" t="str">
        <f>IF('proje ve personel bilgileri'!A303&lt;&gt;0,('proje ve personel bilgileri'!$B$11)," ")</f>
        <v xml:space="preserve"> </v>
      </c>
      <c r="N642" s="385"/>
      <c r="O642" s="388">
        <f>IF('proje ve personel bilgileri'!$B$4=1512,(IF(E642&lt;&gt;0,2,IF(F642&lt;&gt;0,2,IF(G642&lt;&gt;0,IF(AND(J642&lt;&gt;0,K642&gt;=48),4,3),IF(H642&lt;&gt;0,IF(AND(J642&lt;&gt;0,K642&gt;=48),4,3),IF(I642&lt;&gt;0,7,0)))))),IF('proje ve personel bilgileri'!$B$4=1511,(IF(E642&lt;&gt;0,4,IF(F642&lt;&gt;0,5,IF(G642&lt;&gt;0,IF(AND(J642&lt;&gt;0,K642&gt;=48),12,8),IF(H642&lt;&gt;0,IF(AND(J642&lt;&gt;0,K642&gt;=48),12,8),IF(I642&lt;&gt;0,14,0)))))),(IF(E642&lt;&gt;0,3,IF(F642&lt;&gt;0,4,IF(G642&lt;&gt;0,IF(AND(J642&lt;&gt;0,K642&gt;=48),10,6),IF(H642&lt;&gt;0,IF(AND(J642&lt;&gt;0,K642&gt;=48),10,6),IF(I642&lt;&gt;0,12,0))))))))</f>
        <v>0</v>
      </c>
      <c r="P642" s="389"/>
      <c r="Q642" s="385" t="str">
        <f>IF('proje ve personel bilgileri'!A303&lt;&gt;0,(M642*O642)," ")</f>
        <v xml:space="preserve"> </v>
      </c>
      <c r="R642" s="385"/>
      <c r="S642" s="385" t="str">
        <f>IF('proje ve personel bilgileri'!A303&lt;&gt;0,G011B!S682," ")</f>
        <v xml:space="preserve"> </v>
      </c>
      <c r="T642" s="378"/>
      <c r="U642" s="385" t="str">
        <f>IF('proje ve personel bilgileri'!A303&lt;&gt;0,MIN(Q642,S642)," ")</f>
        <v xml:space="preserve"> </v>
      </c>
      <c r="V642" s="386"/>
    </row>
    <row r="643" spans="1:22" ht="15.75" customHeight="1" x14ac:dyDescent="0.25">
      <c r="A643" s="19">
        <v>291</v>
      </c>
      <c r="B643" s="293" t="str">
        <f>IF('proje ve personel bilgileri'!A304&lt;&gt;0,('proje ve personel bilgileri'!A304)," ")</f>
        <v xml:space="preserve"> </v>
      </c>
      <c r="C643" s="293" t="str">
        <f>IF('proje ve personel bilgileri'!A304&lt;&gt;0,('proje ve personel bilgileri'!B304)," ")</f>
        <v xml:space="preserve"> </v>
      </c>
      <c r="D643" s="24"/>
      <c r="E643" s="25"/>
      <c r="F643" s="25"/>
      <c r="G643" s="25"/>
      <c r="H643" s="25"/>
      <c r="I643" s="25"/>
      <c r="J643" s="26"/>
      <c r="K643" s="387" t="str">
        <f>IF(J643&lt;&gt;0,DAYS360(J643,'proje ve personel bilgileri'!$B$8)/30," ")</f>
        <v xml:space="preserve"> </v>
      </c>
      <c r="L643" s="387"/>
      <c r="M643" s="385" t="str">
        <f>IF('proje ve personel bilgileri'!A304&lt;&gt;0,('proje ve personel bilgileri'!$B$11)," ")</f>
        <v xml:space="preserve"> </v>
      </c>
      <c r="N643" s="385"/>
      <c r="O643" s="388">
        <f>IF('proje ve personel bilgileri'!$B$4=1512,(IF(E643&lt;&gt;0,2,IF(F643&lt;&gt;0,2,IF(G643&lt;&gt;0,IF(AND(J643&lt;&gt;0,K643&gt;=48),4,3),IF(H643&lt;&gt;0,IF(AND(J643&lt;&gt;0,K643&gt;=48),4,3),IF(I643&lt;&gt;0,7,0)))))),IF('proje ve personel bilgileri'!$B$4=1511,(IF(E643&lt;&gt;0,4,IF(F643&lt;&gt;0,5,IF(G643&lt;&gt;0,IF(AND(J643&lt;&gt;0,K643&gt;=48),12,8),IF(H643&lt;&gt;0,IF(AND(J643&lt;&gt;0,K643&gt;=48),12,8),IF(I643&lt;&gt;0,14,0)))))),(IF(E643&lt;&gt;0,3,IF(F643&lt;&gt;0,4,IF(G643&lt;&gt;0,IF(AND(J643&lt;&gt;0,K643&gt;=48),10,6),IF(H643&lt;&gt;0,IF(AND(J643&lt;&gt;0,K643&gt;=48),10,6),IF(I643&lt;&gt;0,12,0))))))))</f>
        <v>0</v>
      </c>
      <c r="P643" s="389"/>
      <c r="Q643" s="385" t="str">
        <f>IF('proje ve personel bilgileri'!A304&lt;&gt;0,(M643*O643)," ")</f>
        <v xml:space="preserve"> </v>
      </c>
      <c r="R643" s="385"/>
      <c r="S643" s="385" t="str">
        <f>IF('proje ve personel bilgileri'!A304&lt;&gt;0,G011B!S683," ")</f>
        <v xml:space="preserve"> </v>
      </c>
      <c r="T643" s="378"/>
      <c r="U643" s="385" t="str">
        <f>IF('proje ve personel bilgileri'!A304&lt;&gt;0,MIN(Q643,S643)," ")</f>
        <v xml:space="preserve"> </v>
      </c>
      <c r="V643" s="386"/>
    </row>
    <row r="644" spans="1:22" ht="15.75" customHeight="1" x14ac:dyDescent="0.25">
      <c r="A644" s="23">
        <v>292</v>
      </c>
      <c r="B644" s="293" t="str">
        <f>IF('proje ve personel bilgileri'!A305&lt;&gt;0,('proje ve personel bilgileri'!A305)," ")</f>
        <v xml:space="preserve"> </v>
      </c>
      <c r="C644" s="293" t="str">
        <f>IF('proje ve personel bilgileri'!A305&lt;&gt;0,('proje ve personel bilgileri'!B305)," ")</f>
        <v xml:space="preserve"> </v>
      </c>
      <c r="D644" s="24"/>
      <c r="E644" s="25"/>
      <c r="F644" s="25"/>
      <c r="G644" s="25"/>
      <c r="H644" s="25"/>
      <c r="I644" s="25"/>
      <c r="J644" s="26"/>
      <c r="K644" s="387" t="str">
        <f>IF(J644&lt;&gt;0,DAYS360(J644,'proje ve personel bilgileri'!$B$8)/30," ")</f>
        <v xml:space="preserve"> </v>
      </c>
      <c r="L644" s="387"/>
      <c r="M644" s="385" t="str">
        <f>IF('proje ve personel bilgileri'!A305&lt;&gt;0,('proje ve personel bilgileri'!$B$11)," ")</f>
        <v xml:space="preserve"> </v>
      </c>
      <c r="N644" s="385"/>
      <c r="O644" s="388">
        <f>IF('proje ve personel bilgileri'!$B$4=1512,(IF(E644&lt;&gt;0,2,IF(F644&lt;&gt;0,2,IF(G644&lt;&gt;0,IF(AND(J644&lt;&gt;0,K644&gt;=48),4,3),IF(H644&lt;&gt;0,IF(AND(J644&lt;&gt;0,K644&gt;=48),4,3),IF(I644&lt;&gt;0,7,0)))))),IF('proje ve personel bilgileri'!$B$4=1511,(IF(E644&lt;&gt;0,4,IF(F644&lt;&gt;0,5,IF(G644&lt;&gt;0,IF(AND(J644&lt;&gt;0,K644&gt;=48),12,8),IF(H644&lt;&gt;0,IF(AND(J644&lt;&gt;0,K644&gt;=48),12,8),IF(I644&lt;&gt;0,14,0)))))),(IF(E644&lt;&gt;0,3,IF(F644&lt;&gt;0,4,IF(G644&lt;&gt;0,IF(AND(J644&lt;&gt;0,K644&gt;=48),10,6),IF(H644&lt;&gt;0,IF(AND(J644&lt;&gt;0,K644&gt;=48),10,6),IF(I644&lt;&gt;0,12,0))))))))</f>
        <v>0</v>
      </c>
      <c r="P644" s="389"/>
      <c r="Q644" s="385" t="str">
        <f>IF('proje ve personel bilgileri'!A305&lt;&gt;0,(M644*O644)," ")</f>
        <v xml:space="preserve"> </v>
      </c>
      <c r="R644" s="385"/>
      <c r="S644" s="385" t="str">
        <f>IF('proje ve personel bilgileri'!A305&lt;&gt;0,G011B!S684," ")</f>
        <v xml:space="preserve"> </v>
      </c>
      <c r="T644" s="378"/>
      <c r="U644" s="385" t="str">
        <f>IF('proje ve personel bilgileri'!A305&lt;&gt;0,MIN(Q644,S644)," ")</f>
        <v xml:space="preserve"> </v>
      </c>
      <c r="V644" s="386"/>
    </row>
    <row r="645" spans="1:22" ht="15.75" customHeight="1" x14ac:dyDescent="0.25">
      <c r="A645" s="19">
        <v>293</v>
      </c>
      <c r="B645" s="293" t="str">
        <f>IF('proje ve personel bilgileri'!A306&lt;&gt;0,('proje ve personel bilgileri'!A306)," ")</f>
        <v xml:space="preserve"> </v>
      </c>
      <c r="C645" s="293" t="str">
        <f>IF('proje ve personel bilgileri'!A306&lt;&gt;0,('proje ve personel bilgileri'!B306)," ")</f>
        <v xml:space="preserve"> </v>
      </c>
      <c r="D645" s="24"/>
      <c r="E645" s="25"/>
      <c r="F645" s="25"/>
      <c r="G645" s="25"/>
      <c r="H645" s="25"/>
      <c r="I645" s="25"/>
      <c r="J645" s="26"/>
      <c r="K645" s="387" t="str">
        <f>IF(J645&lt;&gt;0,DAYS360(J645,'proje ve personel bilgileri'!$B$8)/30," ")</f>
        <v xml:space="preserve"> </v>
      </c>
      <c r="L645" s="387"/>
      <c r="M645" s="385" t="str">
        <f>IF('proje ve personel bilgileri'!A306&lt;&gt;0,('proje ve personel bilgileri'!$B$11)," ")</f>
        <v xml:space="preserve"> </v>
      </c>
      <c r="N645" s="385"/>
      <c r="O645" s="388">
        <f>IF('proje ve personel bilgileri'!$B$4=1512,(IF(E645&lt;&gt;0,2,IF(F645&lt;&gt;0,2,IF(G645&lt;&gt;0,IF(AND(J645&lt;&gt;0,K645&gt;=48),4,3),IF(H645&lt;&gt;0,IF(AND(J645&lt;&gt;0,K645&gt;=48),4,3),IF(I645&lt;&gt;0,7,0)))))),IF('proje ve personel bilgileri'!$B$4=1511,(IF(E645&lt;&gt;0,4,IF(F645&lt;&gt;0,5,IF(G645&lt;&gt;0,IF(AND(J645&lt;&gt;0,K645&gt;=48),12,8),IF(H645&lt;&gt;0,IF(AND(J645&lt;&gt;0,K645&gt;=48),12,8),IF(I645&lt;&gt;0,14,0)))))),(IF(E645&lt;&gt;0,3,IF(F645&lt;&gt;0,4,IF(G645&lt;&gt;0,IF(AND(J645&lt;&gt;0,K645&gt;=48),10,6),IF(H645&lt;&gt;0,IF(AND(J645&lt;&gt;0,K645&gt;=48),10,6),IF(I645&lt;&gt;0,12,0))))))))</f>
        <v>0</v>
      </c>
      <c r="P645" s="389"/>
      <c r="Q645" s="385" t="str">
        <f>IF('proje ve personel bilgileri'!A306&lt;&gt;0,(M645*O645)," ")</f>
        <v xml:space="preserve"> </v>
      </c>
      <c r="R645" s="385"/>
      <c r="S645" s="385" t="str">
        <f>IF('proje ve personel bilgileri'!A306&lt;&gt;0,G011B!S685," ")</f>
        <v xml:space="preserve"> </v>
      </c>
      <c r="T645" s="378"/>
      <c r="U645" s="385" t="str">
        <f>IF('proje ve personel bilgileri'!A306&lt;&gt;0,MIN(Q645,S645)," ")</f>
        <v xml:space="preserve"> </v>
      </c>
      <c r="V645" s="386"/>
    </row>
    <row r="646" spans="1:22" ht="15.75" customHeight="1" x14ac:dyDescent="0.25">
      <c r="A646" s="23">
        <v>294</v>
      </c>
      <c r="B646" s="293" t="str">
        <f>IF('proje ve personel bilgileri'!A307&lt;&gt;0,('proje ve personel bilgileri'!A307)," ")</f>
        <v xml:space="preserve"> </v>
      </c>
      <c r="C646" s="293" t="str">
        <f>IF('proje ve personel bilgileri'!A307&lt;&gt;0,('proje ve personel bilgileri'!B307)," ")</f>
        <v xml:space="preserve"> </v>
      </c>
      <c r="D646" s="24"/>
      <c r="E646" s="25"/>
      <c r="F646" s="25"/>
      <c r="G646" s="25"/>
      <c r="H646" s="25"/>
      <c r="I646" s="25"/>
      <c r="J646" s="26"/>
      <c r="K646" s="387" t="str">
        <f>IF(J646&lt;&gt;0,DAYS360(J646,'proje ve personel bilgileri'!$B$8)/30," ")</f>
        <v xml:space="preserve"> </v>
      </c>
      <c r="L646" s="387"/>
      <c r="M646" s="385" t="str">
        <f>IF('proje ve personel bilgileri'!A307&lt;&gt;0,('proje ve personel bilgileri'!$B$11)," ")</f>
        <v xml:space="preserve"> </v>
      </c>
      <c r="N646" s="385"/>
      <c r="O646" s="388">
        <f>IF('proje ve personel bilgileri'!$B$4=1512,(IF(E646&lt;&gt;0,2,IF(F646&lt;&gt;0,2,IF(G646&lt;&gt;0,IF(AND(J646&lt;&gt;0,K646&gt;=48),4,3),IF(H646&lt;&gt;0,IF(AND(J646&lt;&gt;0,K646&gt;=48),4,3),IF(I646&lt;&gt;0,7,0)))))),IF('proje ve personel bilgileri'!$B$4=1511,(IF(E646&lt;&gt;0,4,IF(F646&lt;&gt;0,5,IF(G646&lt;&gt;0,IF(AND(J646&lt;&gt;0,K646&gt;=48),12,8),IF(H646&lt;&gt;0,IF(AND(J646&lt;&gt;0,K646&gt;=48),12,8),IF(I646&lt;&gt;0,14,0)))))),(IF(E646&lt;&gt;0,3,IF(F646&lt;&gt;0,4,IF(G646&lt;&gt;0,IF(AND(J646&lt;&gt;0,K646&gt;=48),10,6),IF(H646&lt;&gt;0,IF(AND(J646&lt;&gt;0,K646&gt;=48),10,6),IF(I646&lt;&gt;0,12,0))))))))</f>
        <v>0</v>
      </c>
      <c r="P646" s="389"/>
      <c r="Q646" s="385" t="str">
        <f>IF('proje ve personel bilgileri'!A307&lt;&gt;0,(M646*O646)," ")</f>
        <v xml:space="preserve"> </v>
      </c>
      <c r="R646" s="385"/>
      <c r="S646" s="385" t="str">
        <f>IF('proje ve personel bilgileri'!A307&lt;&gt;0,G011B!S686," ")</f>
        <v xml:space="preserve"> </v>
      </c>
      <c r="T646" s="378"/>
      <c r="U646" s="385" t="str">
        <f>IF('proje ve personel bilgileri'!A307&lt;&gt;0,MIN(Q646,S646)," ")</f>
        <v xml:space="preserve"> </v>
      </c>
      <c r="V646" s="386"/>
    </row>
    <row r="647" spans="1:22" ht="15.75" customHeight="1" x14ac:dyDescent="0.25">
      <c r="A647" s="19">
        <v>295</v>
      </c>
      <c r="B647" s="293" t="str">
        <f>IF('proje ve personel bilgileri'!A308&lt;&gt;0,('proje ve personel bilgileri'!A308)," ")</f>
        <v xml:space="preserve"> </v>
      </c>
      <c r="C647" s="293" t="str">
        <f>IF('proje ve personel bilgileri'!A308&lt;&gt;0,('proje ve personel bilgileri'!B308)," ")</f>
        <v xml:space="preserve"> </v>
      </c>
      <c r="D647" s="24"/>
      <c r="E647" s="25"/>
      <c r="F647" s="25"/>
      <c r="G647" s="25"/>
      <c r="H647" s="25"/>
      <c r="I647" s="25"/>
      <c r="J647" s="26"/>
      <c r="K647" s="387" t="str">
        <f>IF(J647&lt;&gt;0,DAYS360(J647,'proje ve personel bilgileri'!$B$8)/30," ")</f>
        <v xml:space="preserve"> </v>
      </c>
      <c r="L647" s="387"/>
      <c r="M647" s="385" t="str">
        <f>IF('proje ve personel bilgileri'!A308&lt;&gt;0,('proje ve personel bilgileri'!$B$11)," ")</f>
        <v xml:space="preserve"> </v>
      </c>
      <c r="N647" s="385"/>
      <c r="O647" s="388">
        <f>IF('proje ve personel bilgileri'!$B$4=1512,(IF(E647&lt;&gt;0,2,IF(F647&lt;&gt;0,2,IF(G647&lt;&gt;0,IF(AND(J647&lt;&gt;0,K647&gt;=48),4,3),IF(H647&lt;&gt;0,IF(AND(J647&lt;&gt;0,K647&gt;=48),4,3),IF(I647&lt;&gt;0,7,0)))))),IF('proje ve personel bilgileri'!$B$4=1511,(IF(E647&lt;&gt;0,4,IF(F647&lt;&gt;0,5,IF(G647&lt;&gt;0,IF(AND(J647&lt;&gt;0,K647&gt;=48),12,8),IF(H647&lt;&gt;0,IF(AND(J647&lt;&gt;0,K647&gt;=48),12,8),IF(I647&lt;&gt;0,14,0)))))),(IF(E647&lt;&gt;0,3,IF(F647&lt;&gt;0,4,IF(G647&lt;&gt;0,IF(AND(J647&lt;&gt;0,K647&gt;=48),10,6),IF(H647&lt;&gt;0,IF(AND(J647&lt;&gt;0,K647&gt;=48),10,6),IF(I647&lt;&gt;0,12,0))))))))</f>
        <v>0</v>
      </c>
      <c r="P647" s="389"/>
      <c r="Q647" s="385" t="str">
        <f>IF('proje ve personel bilgileri'!A308&lt;&gt;0,(M647*O647)," ")</f>
        <v xml:space="preserve"> </v>
      </c>
      <c r="R647" s="385"/>
      <c r="S647" s="385" t="str">
        <f>IF('proje ve personel bilgileri'!A308&lt;&gt;0,G011B!S687," ")</f>
        <v xml:space="preserve"> </v>
      </c>
      <c r="T647" s="378"/>
      <c r="U647" s="385" t="str">
        <f>IF('proje ve personel bilgileri'!A308&lt;&gt;0,MIN(Q647,S647)," ")</f>
        <v xml:space="preserve"> </v>
      </c>
      <c r="V647" s="386"/>
    </row>
    <row r="648" spans="1:22" ht="15.75" customHeight="1" x14ac:dyDescent="0.25">
      <c r="A648" s="23">
        <v>296</v>
      </c>
      <c r="B648" s="293" t="str">
        <f>IF('proje ve personel bilgileri'!A309&lt;&gt;0,('proje ve personel bilgileri'!A309)," ")</f>
        <v xml:space="preserve"> </v>
      </c>
      <c r="C648" s="293" t="str">
        <f>IF('proje ve personel bilgileri'!A309&lt;&gt;0,('proje ve personel bilgileri'!B309)," ")</f>
        <v xml:space="preserve"> </v>
      </c>
      <c r="D648" s="24"/>
      <c r="E648" s="25"/>
      <c r="F648" s="25"/>
      <c r="G648" s="25"/>
      <c r="H648" s="25"/>
      <c r="I648" s="25"/>
      <c r="J648" s="26"/>
      <c r="K648" s="387" t="str">
        <f>IF(J648&lt;&gt;0,DAYS360(J648,'proje ve personel bilgileri'!$B$8)/30," ")</f>
        <v xml:space="preserve"> </v>
      </c>
      <c r="L648" s="387"/>
      <c r="M648" s="385" t="str">
        <f>IF('proje ve personel bilgileri'!A309&lt;&gt;0,('proje ve personel bilgileri'!$B$11)," ")</f>
        <v xml:space="preserve"> </v>
      </c>
      <c r="N648" s="385"/>
      <c r="O648" s="388">
        <f>IF('proje ve personel bilgileri'!$B$4=1512,(IF(E648&lt;&gt;0,2,IF(F648&lt;&gt;0,2,IF(G648&lt;&gt;0,IF(AND(J648&lt;&gt;0,K648&gt;=48),4,3),IF(H648&lt;&gt;0,IF(AND(J648&lt;&gt;0,K648&gt;=48),4,3),IF(I648&lt;&gt;0,7,0)))))),IF('proje ve personel bilgileri'!$B$4=1511,(IF(E648&lt;&gt;0,4,IF(F648&lt;&gt;0,5,IF(G648&lt;&gt;0,IF(AND(J648&lt;&gt;0,K648&gt;=48),12,8),IF(H648&lt;&gt;0,IF(AND(J648&lt;&gt;0,K648&gt;=48),12,8),IF(I648&lt;&gt;0,14,0)))))),(IF(E648&lt;&gt;0,3,IF(F648&lt;&gt;0,4,IF(G648&lt;&gt;0,IF(AND(J648&lt;&gt;0,K648&gt;=48),10,6),IF(H648&lt;&gt;0,IF(AND(J648&lt;&gt;0,K648&gt;=48),10,6),IF(I648&lt;&gt;0,12,0))))))))</f>
        <v>0</v>
      </c>
      <c r="P648" s="389"/>
      <c r="Q648" s="385" t="str">
        <f>IF('proje ve personel bilgileri'!A309&lt;&gt;0,(M648*O648)," ")</f>
        <v xml:space="preserve"> </v>
      </c>
      <c r="R648" s="385"/>
      <c r="S648" s="385" t="str">
        <f>IF('proje ve personel bilgileri'!A309&lt;&gt;0,G011B!S688," ")</f>
        <v xml:space="preserve"> </v>
      </c>
      <c r="T648" s="378"/>
      <c r="U648" s="385" t="str">
        <f>IF('proje ve personel bilgileri'!A309&lt;&gt;0,MIN(Q648,S648)," ")</f>
        <v xml:space="preserve"> </v>
      </c>
      <c r="V648" s="386"/>
    </row>
    <row r="649" spans="1:22" ht="15.75" customHeight="1" x14ac:dyDescent="0.25">
      <c r="A649" s="19">
        <v>297</v>
      </c>
      <c r="B649" s="293" t="str">
        <f>IF('proje ve personel bilgileri'!A310&lt;&gt;0,('proje ve personel bilgileri'!A310)," ")</f>
        <v xml:space="preserve"> </v>
      </c>
      <c r="C649" s="293" t="str">
        <f>IF('proje ve personel bilgileri'!A310&lt;&gt;0,('proje ve personel bilgileri'!B310)," ")</f>
        <v xml:space="preserve"> </v>
      </c>
      <c r="D649" s="24"/>
      <c r="E649" s="25"/>
      <c r="F649" s="25"/>
      <c r="G649" s="25"/>
      <c r="H649" s="25"/>
      <c r="I649" s="25"/>
      <c r="J649" s="26"/>
      <c r="K649" s="387" t="str">
        <f>IF(J649&lt;&gt;0,DAYS360(J649,'proje ve personel bilgileri'!$B$8)/30," ")</f>
        <v xml:space="preserve"> </v>
      </c>
      <c r="L649" s="387"/>
      <c r="M649" s="385" t="str">
        <f>IF('proje ve personel bilgileri'!A310&lt;&gt;0,('proje ve personel bilgileri'!$B$11)," ")</f>
        <v xml:space="preserve"> </v>
      </c>
      <c r="N649" s="385"/>
      <c r="O649" s="388">
        <f>IF('proje ve personel bilgileri'!$B$4=1512,(IF(E649&lt;&gt;0,2,IF(F649&lt;&gt;0,2,IF(G649&lt;&gt;0,IF(AND(J649&lt;&gt;0,K649&gt;=48),4,3),IF(H649&lt;&gt;0,IF(AND(J649&lt;&gt;0,K649&gt;=48),4,3),IF(I649&lt;&gt;0,7,0)))))),IF('proje ve personel bilgileri'!$B$4=1511,(IF(E649&lt;&gt;0,4,IF(F649&lt;&gt;0,5,IF(G649&lt;&gt;0,IF(AND(J649&lt;&gt;0,K649&gt;=48),12,8),IF(H649&lt;&gt;0,IF(AND(J649&lt;&gt;0,K649&gt;=48),12,8),IF(I649&lt;&gt;0,14,0)))))),(IF(E649&lt;&gt;0,3,IF(F649&lt;&gt;0,4,IF(G649&lt;&gt;0,IF(AND(J649&lt;&gt;0,K649&gt;=48),10,6),IF(H649&lt;&gt;0,IF(AND(J649&lt;&gt;0,K649&gt;=48),10,6),IF(I649&lt;&gt;0,12,0))))))))</f>
        <v>0</v>
      </c>
      <c r="P649" s="389"/>
      <c r="Q649" s="385" t="str">
        <f>IF('proje ve personel bilgileri'!A310&lt;&gt;0,(M649*O649)," ")</f>
        <v xml:space="preserve"> </v>
      </c>
      <c r="R649" s="385"/>
      <c r="S649" s="385" t="str">
        <f>IF('proje ve personel bilgileri'!A310&lt;&gt;0,G011B!S689," ")</f>
        <v xml:space="preserve"> </v>
      </c>
      <c r="T649" s="378"/>
      <c r="U649" s="385" t="str">
        <f>IF('proje ve personel bilgileri'!A310&lt;&gt;0,MIN(Q649,S649)," ")</f>
        <v xml:space="preserve"> </v>
      </c>
      <c r="V649" s="386"/>
    </row>
    <row r="650" spans="1:22" ht="15.75" customHeight="1" x14ac:dyDescent="0.25">
      <c r="A650" s="23">
        <v>298</v>
      </c>
      <c r="B650" s="293" t="str">
        <f>IF('proje ve personel bilgileri'!A311&lt;&gt;0,('proje ve personel bilgileri'!A311)," ")</f>
        <v xml:space="preserve"> </v>
      </c>
      <c r="C650" s="293" t="str">
        <f>IF('proje ve personel bilgileri'!A311&lt;&gt;0,('proje ve personel bilgileri'!B311)," ")</f>
        <v xml:space="preserve"> </v>
      </c>
      <c r="D650" s="24"/>
      <c r="E650" s="25"/>
      <c r="F650" s="25"/>
      <c r="G650" s="25"/>
      <c r="H650" s="25"/>
      <c r="I650" s="25"/>
      <c r="J650" s="26"/>
      <c r="K650" s="387" t="str">
        <f>IF(J650&lt;&gt;0,DAYS360(J650,'proje ve personel bilgileri'!$B$8)/30," ")</f>
        <v xml:space="preserve"> </v>
      </c>
      <c r="L650" s="387"/>
      <c r="M650" s="385" t="str">
        <f>IF('proje ve personel bilgileri'!A311&lt;&gt;0,('proje ve personel bilgileri'!$B$11)," ")</f>
        <v xml:space="preserve"> </v>
      </c>
      <c r="N650" s="385"/>
      <c r="O650" s="388">
        <f>IF('proje ve personel bilgileri'!$B$4=1512,(IF(E650&lt;&gt;0,2,IF(F650&lt;&gt;0,2,IF(G650&lt;&gt;0,IF(AND(J650&lt;&gt;0,K650&gt;=48),4,3),IF(H650&lt;&gt;0,IF(AND(J650&lt;&gt;0,K650&gt;=48),4,3),IF(I650&lt;&gt;0,7,0)))))),IF('proje ve personel bilgileri'!$B$4=1511,(IF(E650&lt;&gt;0,4,IF(F650&lt;&gt;0,5,IF(G650&lt;&gt;0,IF(AND(J650&lt;&gt;0,K650&gt;=48),12,8),IF(H650&lt;&gt;0,IF(AND(J650&lt;&gt;0,K650&gt;=48),12,8),IF(I650&lt;&gt;0,14,0)))))),(IF(E650&lt;&gt;0,3,IF(F650&lt;&gt;0,4,IF(G650&lt;&gt;0,IF(AND(J650&lt;&gt;0,K650&gt;=48),10,6),IF(H650&lt;&gt;0,IF(AND(J650&lt;&gt;0,K650&gt;=48),10,6),IF(I650&lt;&gt;0,12,0))))))))</f>
        <v>0</v>
      </c>
      <c r="P650" s="389"/>
      <c r="Q650" s="385" t="str">
        <f>IF('proje ve personel bilgileri'!A311&lt;&gt;0,(M650*O650)," ")</f>
        <v xml:space="preserve"> </v>
      </c>
      <c r="R650" s="385"/>
      <c r="S650" s="385" t="str">
        <f>IF('proje ve personel bilgileri'!A311&lt;&gt;0,G011B!S690," ")</f>
        <v xml:space="preserve"> </v>
      </c>
      <c r="T650" s="378"/>
      <c r="U650" s="385" t="str">
        <f>IF('proje ve personel bilgileri'!A311&lt;&gt;0,MIN(Q650,S650)," ")</f>
        <v xml:space="preserve"> </v>
      </c>
      <c r="V650" s="386"/>
    </row>
    <row r="651" spans="1:22" ht="15.75" customHeight="1" x14ac:dyDescent="0.25">
      <c r="A651" s="19">
        <v>299</v>
      </c>
      <c r="B651" s="293" t="str">
        <f>IF('proje ve personel bilgileri'!A312&lt;&gt;0,('proje ve personel bilgileri'!A312)," ")</f>
        <v xml:space="preserve"> </v>
      </c>
      <c r="C651" s="293" t="str">
        <f>IF('proje ve personel bilgileri'!A312&lt;&gt;0,('proje ve personel bilgileri'!B312)," ")</f>
        <v xml:space="preserve"> </v>
      </c>
      <c r="D651" s="24"/>
      <c r="E651" s="25"/>
      <c r="F651" s="25"/>
      <c r="G651" s="25"/>
      <c r="H651" s="25"/>
      <c r="I651" s="25"/>
      <c r="J651" s="26"/>
      <c r="K651" s="387" t="str">
        <f>IF(J651&lt;&gt;0,DAYS360(J651,'proje ve personel bilgileri'!$B$8)/30," ")</f>
        <v xml:space="preserve"> </v>
      </c>
      <c r="L651" s="387"/>
      <c r="M651" s="385" t="str">
        <f>IF('proje ve personel bilgileri'!A312&lt;&gt;0,('proje ve personel bilgileri'!$B$11)," ")</f>
        <v xml:space="preserve"> </v>
      </c>
      <c r="N651" s="385"/>
      <c r="O651" s="388">
        <f>IF('proje ve personel bilgileri'!$B$4=1512,(IF(E651&lt;&gt;0,2,IF(F651&lt;&gt;0,2,IF(G651&lt;&gt;0,IF(AND(J651&lt;&gt;0,K651&gt;=48),4,3),IF(H651&lt;&gt;0,IF(AND(J651&lt;&gt;0,K651&gt;=48),4,3),IF(I651&lt;&gt;0,7,0)))))),IF('proje ve personel bilgileri'!$B$4=1511,(IF(E651&lt;&gt;0,4,IF(F651&lt;&gt;0,5,IF(G651&lt;&gt;0,IF(AND(J651&lt;&gt;0,K651&gt;=48),12,8),IF(H651&lt;&gt;0,IF(AND(J651&lt;&gt;0,K651&gt;=48),12,8),IF(I651&lt;&gt;0,14,0)))))),(IF(E651&lt;&gt;0,3,IF(F651&lt;&gt;0,4,IF(G651&lt;&gt;0,IF(AND(J651&lt;&gt;0,K651&gt;=48),10,6),IF(H651&lt;&gt;0,IF(AND(J651&lt;&gt;0,K651&gt;=48),10,6),IF(I651&lt;&gt;0,12,0))))))))</f>
        <v>0</v>
      </c>
      <c r="P651" s="389"/>
      <c r="Q651" s="385" t="str">
        <f>IF('proje ve personel bilgileri'!A312&lt;&gt;0,(M651*O651)," ")</f>
        <v xml:space="preserve"> </v>
      </c>
      <c r="R651" s="385"/>
      <c r="S651" s="385" t="str">
        <f>IF('proje ve personel bilgileri'!A312&lt;&gt;0,G011B!S691," ")</f>
        <v xml:space="preserve"> </v>
      </c>
      <c r="T651" s="378"/>
      <c r="U651" s="385" t="str">
        <f>IF('proje ve personel bilgileri'!A312&lt;&gt;0,MIN(Q651,S651)," ")</f>
        <v xml:space="preserve"> </v>
      </c>
      <c r="V651" s="386"/>
    </row>
    <row r="652" spans="1:22" ht="15.75" customHeight="1" x14ac:dyDescent="0.25">
      <c r="A652" s="23">
        <v>300</v>
      </c>
      <c r="B652" s="293" t="str">
        <f>IF('proje ve personel bilgileri'!A313&lt;&gt;0,('proje ve personel bilgileri'!A313)," ")</f>
        <v xml:space="preserve"> </v>
      </c>
      <c r="C652" s="293" t="str">
        <f>IF('proje ve personel bilgileri'!A313&lt;&gt;0,('proje ve personel bilgileri'!B313)," ")</f>
        <v xml:space="preserve"> </v>
      </c>
      <c r="D652" s="24"/>
      <c r="E652" s="25"/>
      <c r="F652" s="25"/>
      <c r="G652" s="25"/>
      <c r="H652" s="25"/>
      <c r="I652" s="25"/>
      <c r="J652" s="26"/>
      <c r="K652" s="387" t="str">
        <f>IF(J652&lt;&gt;0,DAYS360(J652,'proje ve personel bilgileri'!$B$8)/30," ")</f>
        <v xml:space="preserve"> </v>
      </c>
      <c r="L652" s="387"/>
      <c r="M652" s="385" t="str">
        <f>IF('proje ve personel bilgileri'!A313&lt;&gt;0,('proje ve personel bilgileri'!$B$11)," ")</f>
        <v xml:space="preserve"> </v>
      </c>
      <c r="N652" s="385"/>
      <c r="O652" s="388">
        <f>IF('proje ve personel bilgileri'!$B$4=1512,(IF(E652&lt;&gt;0,2,IF(F652&lt;&gt;0,2,IF(G652&lt;&gt;0,IF(AND(J652&lt;&gt;0,K652&gt;=48),4,3),IF(H652&lt;&gt;0,IF(AND(J652&lt;&gt;0,K652&gt;=48),4,3),IF(I652&lt;&gt;0,7,0)))))),IF('proje ve personel bilgileri'!$B$4=1511,(IF(E652&lt;&gt;0,4,IF(F652&lt;&gt;0,5,IF(G652&lt;&gt;0,IF(AND(J652&lt;&gt;0,K652&gt;=48),12,8),IF(H652&lt;&gt;0,IF(AND(J652&lt;&gt;0,K652&gt;=48),12,8),IF(I652&lt;&gt;0,14,0)))))),(IF(E652&lt;&gt;0,3,IF(F652&lt;&gt;0,4,IF(G652&lt;&gt;0,IF(AND(J652&lt;&gt;0,K652&gt;=48),10,6),IF(H652&lt;&gt;0,IF(AND(J652&lt;&gt;0,K652&gt;=48),10,6),IF(I652&lt;&gt;0,12,0))))))))</f>
        <v>0</v>
      </c>
      <c r="P652" s="389"/>
      <c r="Q652" s="385" t="str">
        <f>IF('proje ve personel bilgileri'!A313&lt;&gt;0,(M652*O652)," ")</f>
        <v xml:space="preserve"> </v>
      </c>
      <c r="R652" s="385"/>
      <c r="S652" s="385" t="str">
        <f>IF('proje ve personel bilgileri'!A313&lt;&gt;0,G011B!S692," ")</f>
        <v xml:space="preserve"> </v>
      </c>
      <c r="T652" s="378"/>
      <c r="U652" s="385" t="str">
        <f>IF('proje ve personel bilgileri'!A313&lt;&gt;0,MIN(Q652,S652)," ")</f>
        <v xml:space="preserve"> </v>
      </c>
      <c r="V652" s="386"/>
    </row>
    <row r="653" spans="1:22" ht="15.75" customHeight="1" x14ac:dyDescent="0.25">
      <c r="A653" s="19">
        <v>301</v>
      </c>
      <c r="B653" s="293" t="str">
        <f>IF('proje ve personel bilgileri'!A314&lt;&gt;0,('proje ve personel bilgileri'!A314)," ")</f>
        <v xml:space="preserve"> </v>
      </c>
      <c r="C653" s="293" t="str">
        <f>IF('proje ve personel bilgileri'!A314&lt;&gt;0,('proje ve personel bilgileri'!B314)," ")</f>
        <v xml:space="preserve"> </v>
      </c>
      <c r="D653" s="24"/>
      <c r="E653" s="25"/>
      <c r="F653" s="25"/>
      <c r="G653" s="25"/>
      <c r="H653" s="25"/>
      <c r="I653" s="25"/>
      <c r="J653" s="26"/>
      <c r="K653" s="387" t="str">
        <f>IF(J653&lt;&gt;0,DAYS360(J653,'proje ve personel bilgileri'!$B$8)/30," ")</f>
        <v xml:space="preserve"> </v>
      </c>
      <c r="L653" s="387"/>
      <c r="M653" s="385" t="str">
        <f>IF('proje ve personel bilgileri'!A314&lt;&gt;0,('proje ve personel bilgileri'!$B$11)," ")</f>
        <v xml:space="preserve"> </v>
      </c>
      <c r="N653" s="385"/>
      <c r="O653" s="388">
        <f>IF('proje ve personel bilgileri'!$B$4=1512,(IF(E653&lt;&gt;0,2,IF(F653&lt;&gt;0,2,IF(G653&lt;&gt;0,IF(AND(J653&lt;&gt;0,K653&gt;=48),4,3),IF(H653&lt;&gt;0,IF(AND(J653&lt;&gt;0,K653&gt;=48),4,3),IF(I653&lt;&gt;0,7,0)))))),IF('proje ve personel bilgileri'!$B$4=1511,(IF(E653&lt;&gt;0,4,IF(F653&lt;&gt;0,5,IF(G653&lt;&gt;0,IF(AND(J653&lt;&gt;0,K653&gt;=48),12,8),IF(H653&lt;&gt;0,IF(AND(J653&lt;&gt;0,K653&gt;=48),12,8),IF(I653&lt;&gt;0,14,0)))))),(IF(E653&lt;&gt;0,3,IF(F653&lt;&gt;0,4,IF(G653&lt;&gt;0,IF(AND(J653&lt;&gt;0,K653&gt;=48),10,6),IF(H653&lt;&gt;0,IF(AND(J653&lt;&gt;0,K653&gt;=48),10,6),IF(I653&lt;&gt;0,12,0))))))))</f>
        <v>0</v>
      </c>
      <c r="P653" s="389"/>
      <c r="Q653" s="385" t="str">
        <f>IF('proje ve personel bilgileri'!A314&lt;&gt;0,(M653*O653)," ")</f>
        <v xml:space="preserve"> </v>
      </c>
      <c r="R653" s="385"/>
      <c r="S653" s="385" t="str">
        <f>IF('proje ve personel bilgileri'!A314&lt;&gt;0,G011B!S693," ")</f>
        <v xml:space="preserve"> </v>
      </c>
      <c r="T653" s="378"/>
      <c r="U653" s="385" t="str">
        <f>IF('proje ve personel bilgileri'!A314&lt;&gt;0,MIN(Q653,S653)," ")</f>
        <v xml:space="preserve"> </v>
      </c>
      <c r="V653" s="386"/>
    </row>
    <row r="654" spans="1:22" ht="15.75" customHeight="1" x14ac:dyDescent="0.25">
      <c r="A654" s="23">
        <v>302</v>
      </c>
      <c r="B654" s="293" t="str">
        <f>IF('proje ve personel bilgileri'!A315&lt;&gt;0,('proje ve personel bilgileri'!A315)," ")</f>
        <v xml:space="preserve"> </v>
      </c>
      <c r="C654" s="293" t="str">
        <f>IF('proje ve personel bilgileri'!A315&lt;&gt;0,('proje ve personel bilgileri'!B315)," ")</f>
        <v xml:space="preserve"> </v>
      </c>
      <c r="D654" s="24"/>
      <c r="E654" s="25"/>
      <c r="F654" s="25"/>
      <c r="G654" s="25"/>
      <c r="H654" s="25"/>
      <c r="I654" s="25"/>
      <c r="J654" s="26"/>
      <c r="K654" s="387" t="str">
        <f>IF(J654&lt;&gt;0,DAYS360(J654,'proje ve personel bilgileri'!$B$8)/30," ")</f>
        <v xml:space="preserve"> </v>
      </c>
      <c r="L654" s="387"/>
      <c r="M654" s="385" t="str">
        <f>IF('proje ve personel bilgileri'!A315&lt;&gt;0,('proje ve personel bilgileri'!$B$11)," ")</f>
        <v xml:space="preserve"> </v>
      </c>
      <c r="N654" s="385"/>
      <c r="O654" s="388">
        <f>IF('proje ve personel bilgileri'!$B$4=1512,(IF(E654&lt;&gt;0,2,IF(F654&lt;&gt;0,2,IF(G654&lt;&gt;0,IF(AND(J654&lt;&gt;0,K654&gt;=48),4,3),IF(H654&lt;&gt;0,IF(AND(J654&lt;&gt;0,K654&gt;=48),4,3),IF(I654&lt;&gt;0,7,0)))))),IF('proje ve personel bilgileri'!$B$4=1511,(IF(E654&lt;&gt;0,4,IF(F654&lt;&gt;0,5,IF(G654&lt;&gt;0,IF(AND(J654&lt;&gt;0,K654&gt;=48),12,8),IF(H654&lt;&gt;0,IF(AND(J654&lt;&gt;0,K654&gt;=48),12,8),IF(I654&lt;&gt;0,14,0)))))),(IF(E654&lt;&gt;0,3,IF(F654&lt;&gt;0,4,IF(G654&lt;&gt;0,IF(AND(J654&lt;&gt;0,K654&gt;=48),10,6),IF(H654&lt;&gt;0,IF(AND(J654&lt;&gt;0,K654&gt;=48),10,6),IF(I654&lt;&gt;0,12,0))))))))</f>
        <v>0</v>
      </c>
      <c r="P654" s="389"/>
      <c r="Q654" s="385" t="str">
        <f>IF('proje ve personel bilgileri'!A315&lt;&gt;0,(M654*O654)," ")</f>
        <v xml:space="preserve"> </v>
      </c>
      <c r="R654" s="385"/>
      <c r="S654" s="385" t="str">
        <f>IF('proje ve personel bilgileri'!A315&lt;&gt;0,G011B!S694," ")</f>
        <v xml:space="preserve"> </v>
      </c>
      <c r="T654" s="378"/>
      <c r="U654" s="385" t="str">
        <f>IF('proje ve personel bilgileri'!A315&lt;&gt;0,MIN(Q654,S654)," ")</f>
        <v xml:space="preserve"> </v>
      </c>
      <c r="V654" s="386"/>
    </row>
    <row r="655" spans="1:22" ht="15.75" customHeight="1" x14ac:dyDescent="0.25">
      <c r="A655" s="19">
        <v>303</v>
      </c>
      <c r="B655" s="293" t="str">
        <f>IF('proje ve personel bilgileri'!A316&lt;&gt;0,('proje ve personel bilgileri'!A316)," ")</f>
        <v xml:space="preserve"> </v>
      </c>
      <c r="C655" s="293" t="str">
        <f>IF('proje ve personel bilgileri'!A316&lt;&gt;0,('proje ve personel bilgileri'!B316)," ")</f>
        <v xml:space="preserve"> </v>
      </c>
      <c r="D655" s="24"/>
      <c r="E655" s="25"/>
      <c r="F655" s="25"/>
      <c r="G655" s="25"/>
      <c r="H655" s="25"/>
      <c r="I655" s="25"/>
      <c r="J655" s="26"/>
      <c r="K655" s="387" t="str">
        <f>IF(J655&lt;&gt;0,DAYS360(J655,'proje ve personel bilgileri'!$B$8)/30," ")</f>
        <v xml:space="preserve"> </v>
      </c>
      <c r="L655" s="387"/>
      <c r="M655" s="385" t="str">
        <f>IF('proje ve personel bilgileri'!A316&lt;&gt;0,('proje ve personel bilgileri'!$B$11)," ")</f>
        <v xml:space="preserve"> </v>
      </c>
      <c r="N655" s="385"/>
      <c r="O655" s="388">
        <f>IF('proje ve personel bilgileri'!$B$4=1512,(IF(E655&lt;&gt;0,2,IF(F655&lt;&gt;0,2,IF(G655&lt;&gt;0,IF(AND(J655&lt;&gt;0,K655&gt;=48),4,3),IF(H655&lt;&gt;0,IF(AND(J655&lt;&gt;0,K655&gt;=48),4,3),IF(I655&lt;&gt;0,7,0)))))),IF('proje ve personel bilgileri'!$B$4=1511,(IF(E655&lt;&gt;0,4,IF(F655&lt;&gt;0,5,IF(G655&lt;&gt;0,IF(AND(J655&lt;&gt;0,K655&gt;=48),12,8),IF(H655&lt;&gt;0,IF(AND(J655&lt;&gt;0,K655&gt;=48),12,8),IF(I655&lt;&gt;0,14,0)))))),(IF(E655&lt;&gt;0,3,IF(F655&lt;&gt;0,4,IF(G655&lt;&gt;0,IF(AND(J655&lt;&gt;0,K655&gt;=48),10,6),IF(H655&lt;&gt;0,IF(AND(J655&lt;&gt;0,K655&gt;=48),10,6),IF(I655&lt;&gt;0,12,0))))))))</f>
        <v>0</v>
      </c>
      <c r="P655" s="389"/>
      <c r="Q655" s="385" t="str">
        <f>IF('proje ve personel bilgileri'!A316&lt;&gt;0,(M655*O655)," ")</f>
        <v xml:space="preserve"> </v>
      </c>
      <c r="R655" s="385"/>
      <c r="S655" s="385" t="str">
        <f>IF('proje ve personel bilgileri'!A316&lt;&gt;0,G011B!S695," ")</f>
        <v xml:space="preserve"> </v>
      </c>
      <c r="T655" s="378"/>
      <c r="U655" s="385" t="str">
        <f>IF('proje ve personel bilgileri'!A316&lt;&gt;0,MIN(Q655,S655)," ")</f>
        <v xml:space="preserve"> </v>
      </c>
      <c r="V655" s="386"/>
    </row>
    <row r="656" spans="1:22" ht="15.75" customHeight="1" x14ac:dyDescent="0.25">
      <c r="A656" s="23">
        <v>304</v>
      </c>
      <c r="B656" s="293" t="str">
        <f>IF('proje ve personel bilgileri'!A317&lt;&gt;0,('proje ve personel bilgileri'!A317)," ")</f>
        <v xml:space="preserve"> </v>
      </c>
      <c r="C656" s="293" t="str">
        <f>IF('proje ve personel bilgileri'!A317&lt;&gt;0,('proje ve personel bilgileri'!B317)," ")</f>
        <v xml:space="preserve"> </v>
      </c>
      <c r="D656" s="24"/>
      <c r="E656" s="25"/>
      <c r="F656" s="25"/>
      <c r="G656" s="25"/>
      <c r="H656" s="25"/>
      <c r="I656" s="25"/>
      <c r="J656" s="26"/>
      <c r="K656" s="387" t="str">
        <f>IF(J656&lt;&gt;0,DAYS360(J656,'proje ve personel bilgileri'!$B$8)/30," ")</f>
        <v xml:space="preserve"> </v>
      </c>
      <c r="L656" s="387"/>
      <c r="M656" s="385" t="str">
        <f>IF('proje ve personel bilgileri'!A317&lt;&gt;0,('proje ve personel bilgileri'!$B$11)," ")</f>
        <v xml:space="preserve"> </v>
      </c>
      <c r="N656" s="385"/>
      <c r="O656" s="388">
        <f>IF('proje ve personel bilgileri'!$B$4=1512,(IF(E656&lt;&gt;0,2,IF(F656&lt;&gt;0,2,IF(G656&lt;&gt;0,IF(AND(J656&lt;&gt;0,K656&gt;=48),4,3),IF(H656&lt;&gt;0,IF(AND(J656&lt;&gt;0,K656&gt;=48),4,3),IF(I656&lt;&gt;0,7,0)))))),IF('proje ve personel bilgileri'!$B$4=1511,(IF(E656&lt;&gt;0,4,IF(F656&lt;&gt;0,5,IF(G656&lt;&gt;0,IF(AND(J656&lt;&gt;0,K656&gt;=48),12,8),IF(H656&lt;&gt;0,IF(AND(J656&lt;&gt;0,K656&gt;=48),12,8),IF(I656&lt;&gt;0,14,0)))))),(IF(E656&lt;&gt;0,3,IF(F656&lt;&gt;0,4,IF(G656&lt;&gt;0,IF(AND(J656&lt;&gt;0,K656&gt;=48),10,6),IF(H656&lt;&gt;0,IF(AND(J656&lt;&gt;0,K656&gt;=48),10,6),IF(I656&lt;&gt;0,12,0))))))))</f>
        <v>0</v>
      </c>
      <c r="P656" s="389"/>
      <c r="Q656" s="385" t="str">
        <f>IF('proje ve personel bilgileri'!A317&lt;&gt;0,(M656*O656)," ")</f>
        <v xml:space="preserve"> </v>
      </c>
      <c r="R656" s="385"/>
      <c r="S656" s="385" t="str">
        <f>IF('proje ve personel bilgileri'!A317&lt;&gt;0,G011B!S696," ")</f>
        <v xml:space="preserve"> </v>
      </c>
      <c r="T656" s="378"/>
      <c r="U656" s="385" t="str">
        <f>IF('proje ve personel bilgileri'!A317&lt;&gt;0,MIN(Q656,S656)," ")</f>
        <v xml:space="preserve"> </v>
      </c>
      <c r="V656" s="386"/>
    </row>
    <row r="657" spans="1:22" ht="15.75" customHeight="1" x14ac:dyDescent="0.25">
      <c r="A657" s="19">
        <v>305</v>
      </c>
      <c r="B657" s="293" t="str">
        <f>IF('proje ve personel bilgileri'!A318&lt;&gt;0,('proje ve personel bilgileri'!A318)," ")</f>
        <v xml:space="preserve"> </v>
      </c>
      <c r="C657" s="293" t="str">
        <f>IF('proje ve personel bilgileri'!A318&lt;&gt;0,('proje ve personel bilgileri'!B318)," ")</f>
        <v xml:space="preserve"> </v>
      </c>
      <c r="D657" s="24"/>
      <c r="E657" s="25"/>
      <c r="F657" s="25"/>
      <c r="G657" s="25"/>
      <c r="H657" s="25"/>
      <c r="I657" s="25"/>
      <c r="J657" s="26"/>
      <c r="K657" s="387" t="str">
        <f>IF(J657&lt;&gt;0,DAYS360(J657,'proje ve personel bilgileri'!$B$8)/30," ")</f>
        <v xml:space="preserve"> </v>
      </c>
      <c r="L657" s="387"/>
      <c r="M657" s="385" t="str">
        <f>IF('proje ve personel bilgileri'!A318&lt;&gt;0,('proje ve personel bilgileri'!$B$11)," ")</f>
        <v xml:space="preserve"> </v>
      </c>
      <c r="N657" s="385"/>
      <c r="O657" s="388">
        <f>IF('proje ve personel bilgileri'!$B$4=1512,(IF(E657&lt;&gt;0,2,IF(F657&lt;&gt;0,2,IF(G657&lt;&gt;0,IF(AND(J657&lt;&gt;0,K657&gt;=48),4,3),IF(H657&lt;&gt;0,IF(AND(J657&lt;&gt;0,K657&gt;=48),4,3),IF(I657&lt;&gt;0,7,0)))))),IF('proje ve personel bilgileri'!$B$4=1511,(IF(E657&lt;&gt;0,4,IF(F657&lt;&gt;0,5,IF(G657&lt;&gt;0,IF(AND(J657&lt;&gt;0,K657&gt;=48),12,8),IF(H657&lt;&gt;0,IF(AND(J657&lt;&gt;0,K657&gt;=48),12,8),IF(I657&lt;&gt;0,14,0)))))),(IF(E657&lt;&gt;0,3,IF(F657&lt;&gt;0,4,IF(G657&lt;&gt;0,IF(AND(J657&lt;&gt;0,K657&gt;=48),10,6),IF(H657&lt;&gt;0,IF(AND(J657&lt;&gt;0,K657&gt;=48),10,6),IF(I657&lt;&gt;0,12,0))))))))</f>
        <v>0</v>
      </c>
      <c r="P657" s="389"/>
      <c r="Q657" s="385" t="str">
        <f>IF('proje ve personel bilgileri'!A318&lt;&gt;0,(M657*O657)," ")</f>
        <v xml:space="preserve"> </v>
      </c>
      <c r="R657" s="385"/>
      <c r="S657" s="385" t="str">
        <f>IF('proje ve personel bilgileri'!A318&lt;&gt;0,G011B!S697," ")</f>
        <v xml:space="preserve"> </v>
      </c>
      <c r="T657" s="378"/>
      <c r="U657" s="385" t="str">
        <f>IF('proje ve personel bilgileri'!A318&lt;&gt;0,MIN(Q657,S657)," ")</f>
        <v xml:space="preserve"> </v>
      </c>
      <c r="V657" s="386"/>
    </row>
    <row r="658" spans="1:22" ht="15.75" customHeight="1" x14ac:dyDescent="0.25">
      <c r="A658" s="23">
        <v>306</v>
      </c>
      <c r="B658" s="293" t="str">
        <f>IF('proje ve personel bilgileri'!A319&lt;&gt;0,('proje ve personel bilgileri'!A319)," ")</f>
        <v xml:space="preserve"> </v>
      </c>
      <c r="C658" s="293" t="str">
        <f>IF('proje ve personel bilgileri'!A319&lt;&gt;0,('proje ve personel bilgileri'!B319)," ")</f>
        <v xml:space="preserve"> </v>
      </c>
      <c r="D658" s="28"/>
      <c r="E658" s="29"/>
      <c r="F658" s="29"/>
      <c r="G658" s="29"/>
      <c r="H658" s="29"/>
      <c r="I658" s="29"/>
      <c r="J658" s="30"/>
      <c r="K658" s="387" t="str">
        <f>IF(J658&lt;&gt;0,DAYS360(J658,'proje ve personel bilgileri'!$B$8)/30," ")</f>
        <v xml:space="preserve"> </v>
      </c>
      <c r="L658" s="387"/>
      <c r="M658" s="385" t="str">
        <f>IF('proje ve personel bilgileri'!A319&lt;&gt;0,('proje ve personel bilgileri'!$B$11)," ")</f>
        <v xml:space="preserve"> </v>
      </c>
      <c r="N658" s="385"/>
      <c r="O658" s="388">
        <f>IF('proje ve personel bilgileri'!$B$4=1512,(IF(E658&lt;&gt;0,2,IF(F658&lt;&gt;0,2,IF(G658&lt;&gt;0,IF(AND(J658&lt;&gt;0,K658&gt;=48),4,3),IF(H658&lt;&gt;0,IF(AND(J658&lt;&gt;0,K658&gt;=48),4,3),IF(I658&lt;&gt;0,7,0)))))),IF('proje ve personel bilgileri'!$B$4=1511,(IF(E658&lt;&gt;0,4,IF(F658&lt;&gt;0,5,IF(G658&lt;&gt;0,IF(AND(J658&lt;&gt;0,K658&gt;=48),12,8),IF(H658&lt;&gt;0,IF(AND(J658&lt;&gt;0,K658&gt;=48),12,8),IF(I658&lt;&gt;0,14,0)))))),(IF(E658&lt;&gt;0,3,IF(F658&lt;&gt;0,4,IF(G658&lt;&gt;0,IF(AND(J658&lt;&gt;0,K658&gt;=48),10,6),IF(H658&lt;&gt;0,IF(AND(J658&lt;&gt;0,K658&gt;=48),10,6),IF(I658&lt;&gt;0,12,0))))))))</f>
        <v>0</v>
      </c>
      <c r="P658" s="389"/>
      <c r="Q658" s="385" t="str">
        <f>IF('proje ve personel bilgileri'!A319&lt;&gt;0,(M658*O658)," ")</f>
        <v xml:space="preserve"> </v>
      </c>
      <c r="R658" s="385"/>
      <c r="S658" s="385" t="str">
        <f>IF('proje ve personel bilgileri'!A319&lt;&gt;0,G011B!S698," ")</f>
        <v xml:space="preserve"> </v>
      </c>
      <c r="T658" s="378"/>
      <c r="U658" s="385" t="str">
        <f>IF('proje ve personel bilgileri'!A319&lt;&gt;0,MIN(Q658,S658)," ")</f>
        <v xml:space="preserve"> </v>
      </c>
      <c r="V658" s="386"/>
    </row>
    <row r="659" spans="1:22" ht="15" customHeight="1" x14ac:dyDescent="0.25">
      <c r="A659" s="290" t="s">
        <v>152</v>
      </c>
    </row>
    <row r="660" spans="1:22" ht="15" customHeight="1" x14ac:dyDescent="0.25">
      <c r="A660" s="390" t="s">
        <v>153</v>
      </c>
      <c r="B660" s="390"/>
      <c r="C660" s="390"/>
      <c r="D660" s="390"/>
      <c r="E660" s="390"/>
      <c r="F660" s="390"/>
      <c r="G660" s="390"/>
      <c r="H660" s="390"/>
      <c r="I660" s="390"/>
      <c r="J660" s="390"/>
      <c r="K660" s="390"/>
      <c r="L660" s="390"/>
      <c r="M660" s="390"/>
      <c r="N660" s="390"/>
      <c r="O660" s="390"/>
      <c r="P660" s="390"/>
      <c r="Q660" s="390"/>
      <c r="R660" s="390"/>
      <c r="S660" s="390"/>
      <c r="T660" s="390"/>
      <c r="U660" s="390"/>
      <c r="V660" s="390"/>
    </row>
    <row r="661" spans="1:22" ht="15" customHeight="1" x14ac:dyDescent="0.25">
      <c r="A661" s="391" t="s">
        <v>154</v>
      </c>
      <c r="B661" s="391"/>
      <c r="C661" s="391"/>
      <c r="D661" s="391"/>
      <c r="E661" s="391"/>
      <c r="F661" s="391"/>
      <c r="G661" s="391"/>
      <c r="H661" s="391"/>
      <c r="I661" s="391"/>
      <c r="J661" s="391"/>
      <c r="K661" s="391"/>
      <c r="L661" s="391"/>
      <c r="M661" s="391"/>
      <c r="N661" s="391"/>
      <c r="O661" s="391"/>
      <c r="P661" s="391"/>
      <c r="Q661" s="391"/>
      <c r="R661" s="391"/>
      <c r="S661" s="391"/>
      <c r="T661" s="391"/>
      <c r="U661" s="391"/>
      <c r="V661" s="391"/>
    </row>
    <row r="662" spans="1:22" ht="25.5" customHeight="1" x14ac:dyDescent="0.25">
      <c r="A662" s="289"/>
    </row>
    <row r="663" spans="1:22" ht="15" customHeight="1" x14ac:dyDescent="0.25">
      <c r="A663" s="381" t="s">
        <v>155</v>
      </c>
      <c r="B663" s="381"/>
      <c r="C663" s="381"/>
      <c r="D663" s="381"/>
      <c r="E663" s="381"/>
      <c r="F663" s="381"/>
      <c r="G663" s="381"/>
      <c r="H663" s="381"/>
      <c r="I663" s="381"/>
      <c r="J663" s="381"/>
      <c r="K663" s="381"/>
      <c r="L663" s="381"/>
      <c r="M663" s="381"/>
      <c r="N663" s="381"/>
      <c r="O663" s="381"/>
      <c r="P663" s="381"/>
      <c r="Q663" s="381"/>
      <c r="R663" s="381"/>
      <c r="S663" s="381"/>
      <c r="T663" s="381"/>
      <c r="U663" s="381"/>
    </row>
    <row r="664" spans="1:22" ht="15" customHeight="1" x14ac:dyDescent="0.25">
      <c r="A664" s="380"/>
      <c r="B664" s="380"/>
      <c r="C664" s="380"/>
      <c r="D664" s="380"/>
      <c r="E664" s="380"/>
      <c r="F664" s="380"/>
      <c r="G664" s="380"/>
      <c r="H664" s="380"/>
      <c r="I664" s="380"/>
      <c r="J664" s="380"/>
      <c r="K664" s="380"/>
      <c r="L664" s="380"/>
      <c r="M664" s="380"/>
      <c r="N664" s="380"/>
      <c r="O664" s="380"/>
      <c r="P664" s="380"/>
      <c r="Q664" s="380"/>
      <c r="R664" s="380"/>
      <c r="S664" s="380"/>
      <c r="T664" s="380"/>
      <c r="U664" s="380"/>
    </row>
    <row r="669" spans="1:22" ht="15.75" customHeight="1" x14ac:dyDescent="0.25">
      <c r="A669" s="348" t="s">
        <v>128</v>
      </c>
      <c r="B669" s="348"/>
      <c r="C669" s="348"/>
      <c r="D669" s="348"/>
      <c r="E669" s="348"/>
      <c r="F669" s="348"/>
      <c r="G669" s="348"/>
      <c r="H669" s="348"/>
      <c r="I669" s="348"/>
      <c r="J669" s="348"/>
      <c r="K669" s="348"/>
      <c r="L669" s="348"/>
      <c r="M669" s="348"/>
      <c r="N669" s="348"/>
      <c r="O669" s="348"/>
      <c r="P669" s="348"/>
      <c r="Q669" s="348"/>
      <c r="R669" s="348"/>
      <c r="S669" s="348"/>
      <c r="T669" s="348"/>
      <c r="U669" s="348"/>
      <c r="V669" s="348"/>
    </row>
    <row r="670" spans="1:22" ht="15" customHeight="1" x14ac:dyDescent="0.25">
      <c r="A670" s="68"/>
      <c r="B670" s="68"/>
      <c r="C670" s="68"/>
      <c r="D670" s="68"/>
      <c r="E670" s="68"/>
      <c r="F670" s="68"/>
      <c r="G670" s="68"/>
      <c r="H670" s="68"/>
      <c r="I670" s="68"/>
      <c r="J670" s="69" t="str">
        <f>'proje ve personel bilgileri'!$B$7</f>
        <v>/</v>
      </c>
      <c r="K670" s="68" t="s">
        <v>109</v>
      </c>
      <c r="L670" s="68"/>
      <c r="M670" s="68"/>
      <c r="N670" s="68"/>
      <c r="O670" s="68"/>
      <c r="P670" s="68"/>
      <c r="Q670" s="68"/>
      <c r="R670" s="68"/>
      <c r="S670" s="68"/>
      <c r="T670" s="68"/>
      <c r="U670" s="68"/>
      <c r="V670" s="68"/>
    </row>
    <row r="671" spans="1:22" ht="18.75" customHeight="1" x14ac:dyDescent="0.25">
      <c r="U671" s="10" t="s">
        <v>129</v>
      </c>
    </row>
    <row r="672" spans="1:22" ht="15.75" customHeight="1" x14ac:dyDescent="0.25">
      <c r="A672" s="382" t="s">
        <v>130</v>
      </c>
      <c r="B672" s="383"/>
      <c r="C672" s="384"/>
      <c r="D672" s="392">
        <f>'proje ve personel bilgileri'!$B$2</f>
        <v>0</v>
      </c>
      <c r="E672" s="393"/>
      <c r="F672" s="393"/>
      <c r="G672" s="393"/>
      <c r="H672" s="393"/>
      <c r="I672" s="393"/>
      <c r="J672" s="393"/>
      <c r="K672" s="393"/>
      <c r="L672" s="393"/>
      <c r="M672" s="393"/>
      <c r="N672" s="393"/>
      <c r="O672" s="393"/>
      <c r="P672" s="393"/>
      <c r="Q672" s="393"/>
      <c r="R672" s="393"/>
      <c r="S672" s="393"/>
      <c r="T672" s="393"/>
      <c r="U672" s="393"/>
      <c r="V672" s="394"/>
    </row>
    <row r="673" spans="1:22" ht="15.75" customHeight="1" x14ac:dyDescent="0.25">
      <c r="A673" s="382" t="s">
        <v>131</v>
      </c>
      <c r="B673" s="383"/>
      <c r="C673" s="384"/>
      <c r="D673" s="392">
        <f>'proje ve personel bilgileri'!$B$3</f>
        <v>0</v>
      </c>
      <c r="E673" s="393"/>
      <c r="F673" s="393"/>
      <c r="G673" s="393"/>
      <c r="H673" s="393"/>
      <c r="I673" s="393"/>
      <c r="J673" s="393"/>
      <c r="K673" s="393"/>
      <c r="L673" s="393"/>
      <c r="M673" s="393"/>
      <c r="N673" s="393"/>
      <c r="O673" s="393"/>
      <c r="P673" s="393"/>
      <c r="Q673" s="393"/>
      <c r="R673" s="393"/>
      <c r="S673" s="393"/>
      <c r="T673" s="393"/>
      <c r="U673" s="393"/>
      <c r="V673" s="394"/>
    </row>
    <row r="674" spans="1:22" ht="15" customHeight="1" x14ac:dyDescent="0.25">
      <c r="A674" s="415" t="s">
        <v>132</v>
      </c>
      <c r="B674" s="416"/>
      <c r="C674" s="417"/>
      <c r="D674" s="421"/>
      <c r="E674" s="403"/>
      <c r="F674" s="403"/>
      <c r="G674" s="403"/>
      <c r="H674" s="403"/>
      <c r="I674" s="403"/>
      <c r="J674" s="403"/>
      <c r="K674" s="403"/>
      <c r="L674" s="403"/>
      <c r="M674" s="403"/>
      <c r="N674" s="403"/>
      <c r="O674" s="403"/>
      <c r="P674" s="403"/>
      <c r="Q674" s="403"/>
      <c r="R674" s="403"/>
      <c r="S674" s="403"/>
      <c r="T674" s="403"/>
      <c r="U674" s="403"/>
      <c r="V674" s="423"/>
    </row>
    <row r="675" spans="1:22" ht="15.75" customHeight="1" x14ac:dyDescent="0.25">
      <c r="A675" s="418"/>
      <c r="B675" s="419"/>
      <c r="C675" s="420"/>
      <c r="D675" s="422"/>
      <c r="E675" s="404"/>
      <c r="F675" s="404"/>
      <c r="G675" s="404"/>
      <c r="H675" s="404"/>
      <c r="I675" s="404"/>
      <c r="J675" s="404"/>
      <c r="K675" s="404"/>
      <c r="L675" s="404"/>
      <c r="M675" s="404"/>
      <c r="N675" s="404"/>
      <c r="O675" s="404"/>
      <c r="P675" s="404"/>
      <c r="Q675" s="404"/>
      <c r="R675" s="404"/>
      <c r="S675" s="404"/>
      <c r="T675" s="404"/>
      <c r="U675" s="404"/>
      <c r="V675" s="424"/>
    </row>
    <row r="676" spans="1:22" ht="15.75" customHeight="1" x14ac:dyDescent="0.25">
      <c r="A676" s="382" t="s">
        <v>133</v>
      </c>
      <c r="B676" s="383"/>
      <c r="C676" s="384"/>
      <c r="D676" s="307">
        <f>'proje ve personel bilgileri'!B8</f>
        <v>0</v>
      </c>
      <c r="E676" s="291"/>
      <c r="F676" s="291"/>
      <c r="G676" s="291"/>
      <c r="H676" s="291"/>
      <c r="I676" s="291"/>
      <c r="J676" s="402"/>
      <c r="K676" s="402"/>
      <c r="L676" s="402"/>
      <c r="M676" s="402"/>
      <c r="N676" s="402"/>
      <c r="O676" s="402"/>
      <c r="P676" s="402"/>
      <c r="Q676" s="402"/>
      <c r="R676" s="402"/>
      <c r="S676" s="402"/>
      <c r="T676" s="402"/>
      <c r="U676" s="402"/>
      <c r="V676" s="292"/>
    </row>
    <row r="677" spans="1:22" ht="15" customHeight="1" x14ac:dyDescent="0.25">
      <c r="A677" s="405" t="s">
        <v>87</v>
      </c>
      <c r="B677" s="405" t="s">
        <v>15</v>
      </c>
      <c r="C677" s="405" t="s">
        <v>134</v>
      </c>
      <c r="D677" s="405" t="s">
        <v>135</v>
      </c>
      <c r="E677" s="395" t="s">
        <v>136</v>
      </c>
      <c r="F677" s="407"/>
      <c r="G677" s="407"/>
      <c r="H677" s="407"/>
      <c r="I677" s="396"/>
      <c r="J677" s="405" t="s">
        <v>137</v>
      </c>
      <c r="K677" s="395" t="s">
        <v>138</v>
      </c>
      <c r="L677" s="396"/>
      <c r="M677" s="411" t="s">
        <v>139</v>
      </c>
      <c r="N677" s="412"/>
      <c r="O677" s="395" t="s">
        <v>156</v>
      </c>
      <c r="P677" s="396"/>
      <c r="Q677" s="395" t="s">
        <v>141</v>
      </c>
      <c r="R677" s="396"/>
      <c r="S677" s="395" t="s">
        <v>142</v>
      </c>
      <c r="T677" s="396"/>
      <c r="U677" s="395" t="s">
        <v>143</v>
      </c>
      <c r="V677" s="396"/>
    </row>
    <row r="678" spans="1:22" ht="45" customHeight="1" x14ac:dyDescent="0.25">
      <c r="A678" s="406"/>
      <c r="B678" s="406"/>
      <c r="C678" s="406"/>
      <c r="D678" s="406"/>
      <c r="E678" s="408" t="s">
        <v>144</v>
      </c>
      <c r="F678" s="409"/>
      <c r="G678" s="409"/>
      <c r="H678" s="409"/>
      <c r="I678" s="410"/>
      <c r="J678" s="406"/>
      <c r="K678" s="397"/>
      <c r="L678" s="398"/>
      <c r="M678" s="413"/>
      <c r="N678" s="414"/>
      <c r="O678" s="397"/>
      <c r="P678" s="398"/>
      <c r="Q678" s="397"/>
      <c r="R678" s="398"/>
      <c r="S678" s="397"/>
      <c r="T678" s="398"/>
      <c r="U678" s="397"/>
      <c r="V678" s="398"/>
    </row>
    <row r="679" spans="1:22" ht="44.25" customHeight="1" x14ac:dyDescent="0.25">
      <c r="A679" s="406"/>
      <c r="B679" s="406"/>
      <c r="C679" s="406"/>
      <c r="D679" s="406"/>
      <c r="E679" s="17" t="s">
        <v>145</v>
      </c>
      <c r="F679" s="17" t="s">
        <v>146</v>
      </c>
      <c r="G679" s="17" t="s">
        <v>147</v>
      </c>
      <c r="H679" s="18" t="s">
        <v>148</v>
      </c>
      <c r="I679" s="17" t="s">
        <v>149</v>
      </c>
      <c r="J679" s="406"/>
      <c r="K679" s="397"/>
      <c r="L679" s="398"/>
      <c r="M679" s="399" t="s">
        <v>150</v>
      </c>
      <c r="N679" s="400"/>
      <c r="O679" s="399" t="s">
        <v>151</v>
      </c>
      <c r="P679" s="401"/>
      <c r="Q679" s="397"/>
      <c r="R679" s="398"/>
      <c r="S679" s="397"/>
      <c r="T679" s="398"/>
      <c r="U679" s="397"/>
      <c r="V679" s="398"/>
    </row>
    <row r="680" spans="1:22" ht="15.75" customHeight="1" x14ac:dyDescent="0.25">
      <c r="A680" s="19">
        <v>307</v>
      </c>
      <c r="B680" s="293" t="str">
        <f>IF('proje ve personel bilgileri'!A320&lt;&gt;0,('proje ve personel bilgileri'!A320)," ")</f>
        <v xml:space="preserve"> </v>
      </c>
      <c r="C680" s="293" t="str">
        <f>IF('proje ve personel bilgileri'!A320&lt;&gt;0,('proje ve personel bilgileri'!B320)," ")</f>
        <v xml:space="preserve"> </v>
      </c>
      <c r="D680" s="20"/>
      <c r="E680" s="21"/>
      <c r="F680" s="21"/>
      <c r="G680" s="21"/>
      <c r="H680" s="21"/>
      <c r="I680" s="21"/>
      <c r="J680" s="22"/>
      <c r="K680" s="387" t="str">
        <f>IF(J680&lt;&gt;0,DAYS360(J680,'proje ve personel bilgileri'!$B$8)/30," ")</f>
        <v xml:space="preserve"> </v>
      </c>
      <c r="L680" s="387"/>
      <c r="M680" s="385" t="str">
        <f>IF('proje ve personel bilgileri'!A320&lt;&gt;0,('proje ve personel bilgileri'!$B$11)," ")</f>
        <v xml:space="preserve"> </v>
      </c>
      <c r="N680" s="385"/>
      <c r="O680" s="388">
        <f>IF('proje ve personel bilgileri'!$B$4=1512,(IF(E680&lt;&gt;0,2,IF(F680&lt;&gt;0,2,IF(G680&lt;&gt;0,IF(AND(J680&lt;&gt;0,K680&gt;=48),4,3),IF(H680&lt;&gt;0,IF(AND(J680&lt;&gt;0,K680&gt;=48),4,3),IF(I680&lt;&gt;0,7,0)))))),IF('proje ve personel bilgileri'!$B$4=1511,(IF(E680&lt;&gt;0,4,IF(F680&lt;&gt;0,5,IF(G680&lt;&gt;0,IF(AND(J680&lt;&gt;0,K680&gt;=48),12,8),IF(H680&lt;&gt;0,IF(AND(J680&lt;&gt;0,K680&gt;=48),12,8),IF(I680&lt;&gt;0,14,0)))))),(IF(E680&lt;&gt;0,3,IF(F680&lt;&gt;0,4,IF(G680&lt;&gt;0,IF(AND(J680&lt;&gt;0,K680&gt;=48),10,6),IF(H680&lt;&gt;0,IF(AND(J680&lt;&gt;0,K680&gt;=48),10,6),IF(I680&lt;&gt;0,12,0))))))))</f>
        <v>0</v>
      </c>
      <c r="P680" s="389"/>
      <c r="Q680" s="385" t="str">
        <f>IF('proje ve personel bilgileri'!A320&lt;&gt;0,(M680*O680)," ")</f>
        <v xml:space="preserve"> </v>
      </c>
      <c r="R680" s="385"/>
      <c r="S680" s="385" t="str">
        <f>IF('proje ve personel bilgileri'!A320&lt;&gt;0,G011B!S723," ")</f>
        <v xml:space="preserve"> </v>
      </c>
      <c r="T680" s="378"/>
      <c r="U680" s="385" t="str">
        <f>IF('proje ve personel bilgileri'!A320&lt;&gt;0,MIN(Q680,S680)," ")</f>
        <v xml:space="preserve"> </v>
      </c>
      <c r="V680" s="386"/>
    </row>
    <row r="681" spans="1:22" ht="15.75" customHeight="1" x14ac:dyDescent="0.25">
      <c r="A681" s="23">
        <v>308</v>
      </c>
      <c r="B681" s="293" t="str">
        <f>IF('proje ve personel bilgileri'!A321&lt;&gt;0,('proje ve personel bilgileri'!A321)," ")</f>
        <v xml:space="preserve"> </v>
      </c>
      <c r="C681" s="293" t="str">
        <f>IF('proje ve personel bilgileri'!A321&lt;&gt;0,('proje ve personel bilgileri'!B321)," ")</f>
        <v xml:space="preserve"> </v>
      </c>
      <c r="D681" s="24"/>
      <c r="E681" s="25"/>
      <c r="F681" s="25"/>
      <c r="G681" s="25"/>
      <c r="H681" s="25"/>
      <c r="I681" s="25"/>
      <c r="J681" s="26"/>
      <c r="K681" s="387" t="str">
        <f>IF(J681&lt;&gt;0,DAYS360(J681,'proje ve personel bilgileri'!$B$8)/30," ")</f>
        <v xml:space="preserve"> </v>
      </c>
      <c r="L681" s="387"/>
      <c r="M681" s="385" t="str">
        <f>IF('proje ve personel bilgileri'!A321&lt;&gt;0,('proje ve personel bilgileri'!$B$11)," ")</f>
        <v xml:space="preserve"> </v>
      </c>
      <c r="N681" s="385"/>
      <c r="O681" s="388">
        <f>IF('proje ve personel bilgileri'!$B$4=1512,(IF(E681&lt;&gt;0,2,IF(F681&lt;&gt;0,2,IF(G681&lt;&gt;0,IF(AND(J681&lt;&gt;0,K681&gt;=48),4,3),IF(H681&lt;&gt;0,IF(AND(J681&lt;&gt;0,K681&gt;=48),4,3),IF(I681&lt;&gt;0,7,0)))))),IF('proje ve personel bilgileri'!$B$4=1511,(IF(E681&lt;&gt;0,4,IF(F681&lt;&gt;0,5,IF(G681&lt;&gt;0,IF(AND(J681&lt;&gt;0,K681&gt;=48),12,8),IF(H681&lt;&gt;0,IF(AND(J681&lt;&gt;0,K681&gt;=48),12,8),IF(I681&lt;&gt;0,14,0)))))),(IF(E681&lt;&gt;0,3,IF(F681&lt;&gt;0,4,IF(G681&lt;&gt;0,IF(AND(J681&lt;&gt;0,K681&gt;=48),10,6),IF(H681&lt;&gt;0,IF(AND(J681&lt;&gt;0,K681&gt;=48),10,6),IF(I681&lt;&gt;0,12,0))))))))</f>
        <v>0</v>
      </c>
      <c r="P681" s="389"/>
      <c r="Q681" s="385" t="str">
        <f>IF('proje ve personel bilgileri'!A321&lt;&gt;0,(M681*O681)," ")</f>
        <v xml:space="preserve"> </v>
      </c>
      <c r="R681" s="385"/>
      <c r="S681" s="385" t="str">
        <f>IF('proje ve personel bilgileri'!A321&lt;&gt;0,G011B!S724," ")</f>
        <v xml:space="preserve"> </v>
      </c>
      <c r="T681" s="378"/>
      <c r="U681" s="385" t="str">
        <f>IF('proje ve personel bilgileri'!A321&lt;&gt;0,MIN(Q681,S681)," ")</f>
        <v xml:space="preserve"> </v>
      </c>
      <c r="V681" s="386"/>
    </row>
    <row r="682" spans="1:22" ht="15.75" customHeight="1" x14ac:dyDescent="0.25">
      <c r="A682" s="19">
        <v>309</v>
      </c>
      <c r="B682" s="293" t="str">
        <f>IF('proje ve personel bilgileri'!A322&lt;&gt;0,('proje ve personel bilgileri'!A322)," ")</f>
        <v xml:space="preserve"> </v>
      </c>
      <c r="C682" s="293" t="str">
        <f>IF('proje ve personel bilgileri'!A322&lt;&gt;0,('proje ve personel bilgileri'!B322)," ")</f>
        <v xml:space="preserve"> </v>
      </c>
      <c r="D682" s="24"/>
      <c r="E682" s="25"/>
      <c r="F682" s="25"/>
      <c r="G682" s="25"/>
      <c r="H682" s="25"/>
      <c r="I682" s="25"/>
      <c r="J682" s="26"/>
      <c r="K682" s="387" t="str">
        <f>IF(J682&lt;&gt;0,DAYS360(J682,'proje ve personel bilgileri'!$B$8)/30," ")</f>
        <v xml:space="preserve"> </v>
      </c>
      <c r="L682" s="387"/>
      <c r="M682" s="385" t="str">
        <f>IF('proje ve personel bilgileri'!A322&lt;&gt;0,('proje ve personel bilgileri'!$B$11)," ")</f>
        <v xml:space="preserve"> </v>
      </c>
      <c r="N682" s="385"/>
      <c r="O682" s="388">
        <f>IF('proje ve personel bilgileri'!$B$4=1512,(IF(E682&lt;&gt;0,2,IF(F682&lt;&gt;0,2,IF(G682&lt;&gt;0,IF(AND(J682&lt;&gt;0,K682&gt;=48),4,3),IF(H682&lt;&gt;0,IF(AND(J682&lt;&gt;0,K682&gt;=48),4,3),IF(I682&lt;&gt;0,7,0)))))),IF('proje ve personel bilgileri'!$B$4=1511,(IF(E682&lt;&gt;0,4,IF(F682&lt;&gt;0,5,IF(G682&lt;&gt;0,IF(AND(J682&lt;&gt;0,K682&gt;=48),12,8),IF(H682&lt;&gt;0,IF(AND(J682&lt;&gt;0,K682&gt;=48),12,8),IF(I682&lt;&gt;0,14,0)))))),(IF(E682&lt;&gt;0,3,IF(F682&lt;&gt;0,4,IF(G682&lt;&gt;0,IF(AND(J682&lt;&gt;0,K682&gt;=48),10,6),IF(H682&lt;&gt;0,IF(AND(J682&lt;&gt;0,K682&gt;=48),10,6),IF(I682&lt;&gt;0,12,0))))))))</f>
        <v>0</v>
      </c>
      <c r="P682" s="389"/>
      <c r="Q682" s="385" t="str">
        <f>IF('proje ve personel bilgileri'!A322&lt;&gt;0,(M682*O682)," ")</f>
        <v xml:space="preserve"> </v>
      </c>
      <c r="R682" s="385"/>
      <c r="S682" s="385" t="str">
        <f>IF('proje ve personel bilgileri'!A322&lt;&gt;0,G011B!S725," ")</f>
        <v xml:space="preserve"> </v>
      </c>
      <c r="T682" s="378"/>
      <c r="U682" s="385" t="str">
        <f>IF('proje ve personel bilgileri'!A322&lt;&gt;0,MIN(Q682,S682)," ")</f>
        <v xml:space="preserve"> </v>
      </c>
      <c r="V682" s="386"/>
    </row>
    <row r="683" spans="1:22" ht="15.75" customHeight="1" x14ac:dyDescent="0.25">
      <c r="A683" s="23">
        <v>310</v>
      </c>
      <c r="B683" s="293" t="str">
        <f>IF('proje ve personel bilgileri'!A323&lt;&gt;0,('proje ve personel bilgileri'!A323)," ")</f>
        <v xml:space="preserve"> </v>
      </c>
      <c r="C683" s="293" t="str">
        <f>IF('proje ve personel bilgileri'!A323&lt;&gt;0,('proje ve personel bilgileri'!B323)," ")</f>
        <v xml:space="preserve"> </v>
      </c>
      <c r="D683" s="24"/>
      <c r="E683" s="25"/>
      <c r="F683" s="25"/>
      <c r="G683" s="25"/>
      <c r="H683" s="25"/>
      <c r="I683" s="25"/>
      <c r="J683" s="26"/>
      <c r="K683" s="387" t="str">
        <f>IF(J683&lt;&gt;0,DAYS360(J683,'proje ve personel bilgileri'!$B$8)/30," ")</f>
        <v xml:space="preserve"> </v>
      </c>
      <c r="L683" s="387"/>
      <c r="M683" s="385" t="str">
        <f>IF('proje ve personel bilgileri'!A323&lt;&gt;0,('proje ve personel bilgileri'!$B$11)," ")</f>
        <v xml:space="preserve"> </v>
      </c>
      <c r="N683" s="385"/>
      <c r="O683" s="388">
        <f>IF('proje ve personel bilgileri'!$B$4=1512,(IF(E683&lt;&gt;0,2,IF(F683&lt;&gt;0,2,IF(G683&lt;&gt;0,IF(AND(J683&lt;&gt;0,K683&gt;=48),4,3),IF(H683&lt;&gt;0,IF(AND(J683&lt;&gt;0,K683&gt;=48),4,3),IF(I683&lt;&gt;0,7,0)))))),IF('proje ve personel bilgileri'!$B$4=1511,(IF(E683&lt;&gt;0,4,IF(F683&lt;&gt;0,5,IF(G683&lt;&gt;0,IF(AND(J683&lt;&gt;0,K683&gt;=48),12,8),IF(H683&lt;&gt;0,IF(AND(J683&lt;&gt;0,K683&gt;=48),12,8),IF(I683&lt;&gt;0,14,0)))))),(IF(E683&lt;&gt;0,3,IF(F683&lt;&gt;0,4,IF(G683&lt;&gt;0,IF(AND(J683&lt;&gt;0,K683&gt;=48),10,6),IF(H683&lt;&gt;0,IF(AND(J683&lt;&gt;0,K683&gt;=48),10,6),IF(I683&lt;&gt;0,12,0))))))))</f>
        <v>0</v>
      </c>
      <c r="P683" s="389"/>
      <c r="Q683" s="385" t="str">
        <f>IF('proje ve personel bilgileri'!A323&lt;&gt;0,(M683*O683)," ")</f>
        <v xml:space="preserve"> </v>
      </c>
      <c r="R683" s="385"/>
      <c r="S683" s="385" t="str">
        <f>IF('proje ve personel bilgileri'!A323&lt;&gt;0,G011B!S726," ")</f>
        <v xml:space="preserve"> </v>
      </c>
      <c r="T683" s="378"/>
      <c r="U683" s="385" t="str">
        <f>IF('proje ve personel bilgileri'!A323&lt;&gt;0,MIN(Q683,S683)," ")</f>
        <v xml:space="preserve"> </v>
      </c>
      <c r="V683" s="386"/>
    </row>
    <row r="684" spans="1:22" ht="15.75" customHeight="1" x14ac:dyDescent="0.25">
      <c r="A684" s="19">
        <v>311</v>
      </c>
      <c r="B684" s="293" t="str">
        <f>IF('proje ve personel bilgileri'!A324&lt;&gt;0,('proje ve personel bilgileri'!A324)," ")</f>
        <v xml:space="preserve"> </v>
      </c>
      <c r="C684" s="293" t="str">
        <f>IF('proje ve personel bilgileri'!A324&lt;&gt;0,('proje ve personel bilgileri'!B324)," ")</f>
        <v xml:space="preserve"> </v>
      </c>
      <c r="D684" s="24"/>
      <c r="E684" s="25"/>
      <c r="F684" s="25"/>
      <c r="G684" s="25"/>
      <c r="H684" s="25"/>
      <c r="I684" s="25"/>
      <c r="J684" s="26"/>
      <c r="K684" s="387" t="str">
        <f>IF(J684&lt;&gt;0,DAYS360(J684,'proje ve personel bilgileri'!$B$8)/30," ")</f>
        <v xml:space="preserve"> </v>
      </c>
      <c r="L684" s="387"/>
      <c r="M684" s="385" t="str">
        <f>IF('proje ve personel bilgileri'!A324&lt;&gt;0,('proje ve personel bilgileri'!$B$11)," ")</f>
        <v xml:space="preserve"> </v>
      </c>
      <c r="N684" s="385"/>
      <c r="O684" s="388">
        <f>IF('proje ve personel bilgileri'!$B$4=1512,(IF(E684&lt;&gt;0,2,IF(F684&lt;&gt;0,2,IF(G684&lt;&gt;0,IF(AND(J684&lt;&gt;0,K684&gt;=48),4,3),IF(H684&lt;&gt;0,IF(AND(J684&lt;&gt;0,K684&gt;=48),4,3),IF(I684&lt;&gt;0,7,0)))))),IF('proje ve personel bilgileri'!$B$4=1511,(IF(E684&lt;&gt;0,4,IF(F684&lt;&gt;0,5,IF(G684&lt;&gt;0,IF(AND(J684&lt;&gt;0,K684&gt;=48),12,8),IF(H684&lt;&gt;0,IF(AND(J684&lt;&gt;0,K684&gt;=48),12,8),IF(I684&lt;&gt;0,14,0)))))),(IF(E684&lt;&gt;0,3,IF(F684&lt;&gt;0,4,IF(G684&lt;&gt;0,IF(AND(J684&lt;&gt;0,K684&gt;=48),10,6),IF(H684&lt;&gt;0,IF(AND(J684&lt;&gt;0,K684&gt;=48),10,6),IF(I684&lt;&gt;0,12,0))))))))</f>
        <v>0</v>
      </c>
      <c r="P684" s="389"/>
      <c r="Q684" s="385" t="str">
        <f>IF('proje ve personel bilgileri'!A324&lt;&gt;0,(M684*O684)," ")</f>
        <v xml:space="preserve"> </v>
      </c>
      <c r="R684" s="385"/>
      <c r="S684" s="385" t="str">
        <f>IF('proje ve personel bilgileri'!A324&lt;&gt;0,G011B!S727," ")</f>
        <v xml:space="preserve"> </v>
      </c>
      <c r="T684" s="378"/>
      <c r="U684" s="385" t="str">
        <f>IF('proje ve personel bilgileri'!A324&lt;&gt;0,MIN(Q684,S684)," ")</f>
        <v xml:space="preserve"> </v>
      </c>
      <c r="V684" s="386"/>
    </row>
    <row r="685" spans="1:22" ht="15.75" customHeight="1" x14ac:dyDescent="0.25">
      <c r="A685" s="23">
        <v>312</v>
      </c>
      <c r="B685" s="293" t="str">
        <f>IF('proje ve personel bilgileri'!A325&lt;&gt;0,('proje ve personel bilgileri'!A325)," ")</f>
        <v xml:space="preserve"> </v>
      </c>
      <c r="C685" s="293" t="str">
        <f>IF('proje ve personel bilgileri'!A325&lt;&gt;0,('proje ve personel bilgileri'!B325)," ")</f>
        <v xml:space="preserve"> </v>
      </c>
      <c r="D685" s="24"/>
      <c r="E685" s="25"/>
      <c r="F685" s="25"/>
      <c r="G685" s="25"/>
      <c r="H685" s="25"/>
      <c r="I685" s="25"/>
      <c r="J685" s="26"/>
      <c r="K685" s="387" t="str">
        <f>IF(J685&lt;&gt;0,DAYS360(J685,'proje ve personel bilgileri'!$B$8)/30," ")</f>
        <v xml:space="preserve"> </v>
      </c>
      <c r="L685" s="387"/>
      <c r="M685" s="385" t="str">
        <f>IF('proje ve personel bilgileri'!A325&lt;&gt;0,('proje ve personel bilgileri'!$B$11)," ")</f>
        <v xml:space="preserve"> </v>
      </c>
      <c r="N685" s="385"/>
      <c r="O685" s="388">
        <f>IF('proje ve personel bilgileri'!$B$4=1512,(IF(E685&lt;&gt;0,2,IF(F685&lt;&gt;0,2,IF(G685&lt;&gt;0,IF(AND(J685&lt;&gt;0,K685&gt;=48),4,3),IF(H685&lt;&gt;0,IF(AND(J685&lt;&gt;0,K685&gt;=48),4,3),IF(I685&lt;&gt;0,7,0)))))),IF('proje ve personel bilgileri'!$B$4=1511,(IF(E685&lt;&gt;0,4,IF(F685&lt;&gt;0,5,IF(G685&lt;&gt;0,IF(AND(J685&lt;&gt;0,K685&gt;=48),12,8),IF(H685&lt;&gt;0,IF(AND(J685&lt;&gt;0,K685&gt;=48),12,8),IF(I685&lt;&gt;0,14,0)))))),(IF(E685&lt;&gt;0,3,IF(F685&lt;&gt;0,4,IF(G685&lt;&gt;0,IF(AND(J685&lt;&gt;0,K685&gt;=48),10,6),IF(H685&lt;&gt;0,IF(AND(J685&lt;&gt;0,K685&gt;=48),10,6),IF(I685&lt;&gt;0,12,0))))))))</f>
        <v>0</v>
      </c>
      <c r="P685" s="389"/>
      <c r="Q685" s="385" t="str">
        <f>IF('proje ve personel bilgileri'!A325&lt;&gt;0,(M685*O685)," ")</f>
        <v xml:space="preserve"> </v>
      </c>
      <c r="R685" s="385"/>
      <c r="S685" s="385" t="str">
        <f>IF('proje ve personel bilgileri'!A325&lt;&gt;0,G011B!S728," ")</f>
        <v xml:space="preserve"> </v>
      </c>
      <c r="T685" s="378"/>
      <c r="U685" s="385" t="str">
        <f>IF('proje ve personel bilgileri'!A325&lt;&gt;0,MIN(Q685,S685)," ")</f>
        <v xml:space="preserve"> </v>
      </c>
      <c r="V685" s="386"/>
    </row>
    <row r="686" spans="1:22" ht="15.75" customHeight="1" x14ac:dyDescent="0.25">
      <c r="A686" s="19">
        <v>313</v>
      </c>
      <c r="B686" s="293" t="str">
        <f>IF('proje ve personel bilgileri'!A326&lt;&gt;0,('proje ve personel bilgileri'!A326)," ")</f>
        <v xml:space="preserve"> </v>
      </c>
      <c r="C686" s="293" t="str">
        <f>IF('proje ve personel bilgileri'!A326&lt;&gt;0,('proje ve personel bilgileri'!B326)," ")</f>
        <v xml:space="preserve"> </v>
      </c>
      <c r="D686" s="24"/>
      <c r="E686" s="25"/>
      <c r="F686" s="25"/>
      <c r="G686" s="25"/>
      <c r="H686" s="25"/>
      <c r="I686" s="25"/>
      <c r="J686" s="26"/>
      <c r="K686" s="387" t="str">
        <f>IF(J686&lt;&gt;0,DAYS360(J686,'proje ve personel bilgileri'!$B$8)/30," ")</f>
        <v xml:space="preserve"> </v>
      </c>
      <c r="L686" s="387"/>
      <c r="M686" s="385" t="str">
        <f>IF('proje ve personel bilgileri'!A326&lt;&gt;0,('proje ve personel bilgileri'!$B$11)," ")</f>
        <v xml:space="preserve"> </v>
      </c>
      <c r="N686" s="385"/>
      <c r="O686" s="388">
        <f>IF('proje ve personel bilgileri'!$B$4=1512,(IF(E686&lt;&gt;0,2,IF(F686&lt;&gt;0,2,IF(G686&lt;&gt;0,IF(AND(J686&lt;&gt;0,K686&gt;=48),4,3),IF(H686&lt;&gt;0,IF(AND(J686&lt;&gt;0,K686&gt;=48),4,3),IF(I686&lt;&gt;0,7,0)))))),IF('proje ve personel bilgileri'!$B$4=1511,(IF(E686&lt;&gt;0,4,IF(F686&lt;&gt;0,5,IF(G686&lt;&gt;0,IF(AND(J686&lt;&gt;0,K686&gt;=48),12,8),IF(H686&lt;&gt;0,IF(AND(J686&lt;&gt;0,K686&gt;=48),12,8),IF(I686&lt;&gt;0,14,0)))))),(IF(E686&lt;&gt;0,3,IF(F686&lt;&gt;0,4,IF(G686&lt;&gt;0,IF(AND(J686&lt;&gt;0,K686&gt;=48),10,6),IF(H686&lt;&gt;0,IF(AND(J686&lt;&gt;0,K686&gt;=48),10,6),IF(I686&lt;&gt;0,12,0))))))))</f>
        <v>0</v>
      </c>
      <c r="P686" s="389"/>
      <c r="Q686" s="385" t="str">
        <f>IF('proje ve personel bilgileri'!A326&lt;&gt;0,(M686*O686)," ")</f>
        <v xml:space="preserve"> </v>
      </c>
      <c r="R686" s="385"/>
      <c r="S686" s="385" t="str">
        <f>IF('proje ve personel bilgileri'!A326&lt;&gt;0,G011B!S729," ")</f>
        <v xml:space="preserve"> </v>
      </c>
      <c r="T686" s="378"/>
      <c r="U686" s="385" t="str">
        <f>IF('proje ve personel bilgileri'!A326&lt;&gt;0,MIN(Q686,S686)," ")</f>
        <v xml:space="preserve"> </v>
      </c>
      <c r="V686" s="386"/>
    </row>
    <row r="687" spans="1:22" ht="15.75" customHeight="1" x14ac:dyDescent="0.25">
      <c r="A687" s="23">
        <v>314</v>
      </c>
      <c r="B687" s="293" t="str">
        <f>IF('proje ve personel bilgileri'!A327&lt;&gt;0,('proje ve personel bilgileri'!A327)," ")</f>
        <v xml:space="preserve"> </v>
      </c>
      <c r="C687" s="293" t="str">
        <f>IF('proje ve personel bilgileri'!A327&lt;&gt;0,('proje ve personel bilgileri'!B327)," ")</f>
        <v xml:space="preserve"> </v>
      </c>
      <c r="D687" s="24"/>
      <c r="E687" s="25"/>
      <c r="F687" s="25"/>
      <c r="G687" s="25"/>
      <c r="H687" s="25"/>
      <c r="I687" s="25"/>
      <c r="J687" s="26"/>
      <c r="K687" s="387" t="str">
        <f>IF(J687&lt;&gt;0,DAYS360(J687,'proje ve personel bilgileri'!$B$8)/30," ")</f>
        <v xml:space="preserve"> </v>
      </c>
      <c r="L687" s="387"/>
      <c r="M687" s="385" t="str">
        <f>IF('proje ve personel bilgileri'!A327&lt;&gt;0,('proje ve personel bilgileri'!$B$11)," ")</f>
        <v xml:space="preserve"> </v>
      </c>
      <c r="N687" s="385"/>
      <c r="O687" s="388">
        <f>IF('proje ve personel bilgileri'!$B$4=1512,(IF(E687&lt;&gt;0,2,IF(F687&lt;&gt;0,2,IF(G687&lt;&gt;0,IF(AND(J687&lt;&gt;0,K687&gt;=48),4,3),IF(H687&lt;&gt;0,IF(AND(J687&lt;&gt;0,K687&gt;=48),4,3),IF(I687&lt;&gt;0,7,0)))))),IF('proje ve personel bilgileri'!$B$4=1511,(IF(E687&lt;&gt;0,4,IF(F687&lt;&gt;0,5,IF(G687&lt;&gt;0,IF(AND(J687&lt;&gt;0,K687&gt;=48),12,8),IF(H687&lt;&gt;0,IF(AND(J687&lt;&gt;0,K687&gt;=48),12,8),IF(I687&lt;&gt;0,14,0)))))),(IF(E687&lt;&gt;0,3,IF(F687&lt;&gt;0,4,IF(G687&lt;&gt;0,IF(AND(J687&lt;&gt;0,K687&gt;=48),10,6),IF(H687&lt;&gt;0,IF(AND(J687&lt;&gt;0,K687&gt;=48),10,6),IF(I687&lt;&gt;0,12,0))))))))</f>
        <v>0</v>
      </c>
      <c r="P687" s="389"/>
      <c r="Q687" s="385" t="str">
        <f>IF('proje ve personel bilgileri'!A327&lt;&gt;0,(M687*O687)," ")</f>
        <v xml:space="preserve"> </v>
      </c>
      <c r="R687" s="385"/>
      <c r="S687" s="385" t="str">
        <f>IF('proje ve personel bilgileri'!A327&lt;&gt;0,G011B!S730," ")</f>
        <v xml:space="preserve"> </v>
      </c>
      <c r="T687" s="378"/>
      <c r="U687" s="385" t="str">
        <f>IF('proje ve personel bilgileri'!A327&lt;&gt;0,MIN(Q687,S687)," ")</f>
        <v xml:space="preserve"> </v>
      </c>
      <c r="V687" s="386"/>
    </row>
    <row r="688" spans="1:22" ht="15.75" customHeight="1" x14ac:dyDescent="0.25">
      <c r="A688" s="19">
        <v>315</v>
      </c>
      <c r="B688" s="293" t="str">
        <f>IF('proje ve personel bilgileri'!A328&lt;&gt;0,('proje ve personel bilgileri'!A328)," ")</f>
        <v xml:space="preserve"> </v>
      </c>
      <c r="C688" s="293" t="str">
        <f>IF('proje ve personel bilgileri'!A328&lt;&gt;0,('proje ve personel bilgileri'!B328)," ")</f>
        <v xml:space="preserve"> </v>
      </c>
      <c r="D688" s="24"/>
      <c r="E688" s="25"/>
      <c r="F688" s="25"/>
      <c r="G688" s="25"/>
      <c r="H688" s="25"/>
      <c r="I688" s="25"/>
      <c r="J688" s="26"/>
      <c r="K688" s="387" t="str">
        <f>IF(J688&lt;&gt;0,DAYS360(J688,'proje ve personel bilgileri'!$B$8)/30," ")</f>
        <v xml:space="preserve"> </v>
      </c>
      <c r="L688" s="387"/>
      <c r="M688" s="385" t="str">
        <f>IF('proje ve personel bilgileri'!A328&lt;&gt;0,('proje ve personel bilgileri'!$B$11)," ")</f>
        <v xml:space="preserve"> </v>
      </c>
      <c r="N688" s="385"/>
      <c r="O688" s="388">
        <f>IF('proje ve personel bilgileri'!$B$4=1512,(IF(E688&lt;&gt;0,2,IF(F688&lt;&gt;0,2,IF(G688&lt;&gt;0,IF(AND(J688&lt;&gt;0,K688&gt;=48),4,3),IF(H688&lt;&gt;0,IF(AND(J688&lt;&gt;0,K688&gt;=48),4,3),IF(I688&lt;&gt;0,7,0)))))),IF('proje ve personel bilgileri'!$B$4=1511,(IF(E688&lt;&gt;0,4,IF(F688&lt;&gt;0,5,IF(G688&lt;&gt;0,IF(AND(J688&lt;&gt;0,K688&gt;=48),12,8),IF(H688&lt;&gt;0,IF(AND(J688&lt;&gt;0,K688&gt;=48),12,8),IF(I688&lt;&gt;0,14,0)))))),(IF(E688&lt;&gt;0,3,IF(F688&lt;&gt;0,4,IF(G688&lt;&gt;0,IF(AND(J688&lt;&gt;0,K688&gt;=48),10,6),IF(H688&lt;&gt;0,IF(AND(J688&lt;&gt;0,K688&gt;=48),10,6),IF(I688&lt;&gt;0,12,0))))))))</f>
        <v>0</v>
      </c>
      <c r="P688" s="389"/>
      <c r="Q688" s="385" t="str">
        <f>IF('proje ve personel bilgileri'!A328&lt;&gt;0,(M688*O688)," ")</f>
        <v xml:space="preserve"> </v>
      </c>
      <c r="R688" s="385"/>
      <c r="S688" s="385" t="str">
        <f>IF('proje ve personel bilgileri'!A328&lt;&gt;0,G011B!S731," ")</f>
        <v xml:space="preserve"> </v>
      </c>
      <c r="T688" s="378"/>
      <c r="U688" s="385" t="str">
        <f>IF('proje ve personel bilgileri'!A328&lt;&gt;0,MIN(Q688,S688)," ")</f>
        <v xml:space="preserve"> </v>
      </c>
      <c r="V688" s="386"/>
    </row>
    <row r="689" spans="1:22" ht="15.75" customHeight="1" x14ac:dyDescent="0.25">
      <c r="A689" s="23">
        <v>316</v>
      </c>
      <c r="B689" s="293" t="str">
        <f>IF('proje ve personel bilgileri'!A329&lt;&gt;0,('proje ve personel bilgileri'!A329)," ")</f>
        <v xml:space="preserve"> </v>
      </c>
      <c r="C689" s="293" t="str">
        <f>IF('proje ve personel bilgileri'!A329&lt;&gt;0,('proje ve personel bilgileri'!B329)," ")</f>
        <v xml:space="preserve"> </v>
      </c>
      <c r="D689" s="24"/>
      <c r="E689" s="25"/>
      <c r="F689" s="25"/>
      <c r="G689" s="25"/>
      <c r="H689" s="25"/>
      <c r="I689" s="25"/>
      <c r="J689" s="26"/>
      <c r="K689" s="387" t="str">
        <f>IF(J689&lt;&gt;0,DAYS360(J689,'proje ve personel bilgileri'!$B$8)/30," ")</f>
        <v xml:space="preserve"> </v>
      </c>
      <c r="L689" s="387"/>
      <c r="M689" s="385" t="str">
        <f>IF('proje ve personel bilgileri'!A329&lt;&gt;0,('proje ve personel bilgileri'!$B$11)," ")</f>
        <v xml:space="preserve"> </v>
      </c>
      <c r="N689" s="385"/>
      <c r="O689" s="388">
        <f>IF('proje ve personel bilgileri'!$B$4=1512,(IF(E689&lt;&gt;0,2,IF(F689&lt;&gt;0,2,IF(G689&lt;&gt;0,IF(AND(J689&lt;&gt;0,K689&gt;=48),4,3),IF(H689&lt;&gt;0,IF(AND(J689&lt;&gt;0,K689&gt;=48),4,3),IF(I689&lt;&gt;0,7,0)))))),IF('proje ve personel bilgileri'!$B$4=1511,(IF(E689&lt;&gt;0,4,IF(F689&lt;&gt;0,5,IF(G689&lt;&gt;0,IF(AND(J689&lt;&gt;0,K689&gt;=48),12,8),IF(H689&lt;&gt;0,IF(AND(J689&lt;&gt;0,K689&gt;=48),12,8),IF(I689&lt;&gt;0,14,0)))))),(IF(E689&lt;&gt;0,3,IF(F689&lt;&gt;0,4,IF(G689&lt;&gt;0,IF(AND(J689&lt;&gt;0,K689&gt;=48),10,6),IF(H689&lt;&gt;0,IF(AND(J689&lt;&gt;0,K689&gt;=48),10,6),IF(I689&lt;&gt;0,12,0))))))))</f>
        <v>0</v>
      </c>
      <c r="P689" s="389"/>
      <c r="Q689" s="385" t="str">
        <f>IF('proje ve personel bilgileri'!A329&lt;&gt;0,(M689*O689)," ")</f>
        <v xml:space="preserve"> </v>
      </c>
      <c r="R689" s="385"/>
      <c r="S689" s="385" t="str">
        <f>IF('proje ve personel bilgileri'!A329&lt;&gt;0,G011B!S732," ")</f>
        <v xml:space="preserve"> </v>
      </c>
      <c r="T689" s="378"/>
      <c r="U689" s="385" t="str">
        <f>IF('proje ve personel bilgileri'!A329&lt;&gt;0,MIN(Q689,S689)," ")</f>
        <v xml:space="preserve"> </v>
      </c>
      <c r="V689" s="386"/>
    </row>
    <row r="690" spans="1:22" ht="15.75" customHeight="1" x14ac:dyDescent="0.25">
      <c r="A690" s="19">
        <v>317</v>
      </c>
      <c r="B690" s="293" t="str">
        <f>IF('proje ve personel bilgileri'!A330&lt;&gt;0,('proje ve personel bilgileri'!A330)," ")</f>
        <v xml:space="preserve"> </v>
      </c>
      <c r="C690" s="293" t="str">
        <f>IF('proje ve personel bilgileri'!A330&lt;&gt;0,('proje ve personel bilgileri'!B330)," ")</f>
        <v xml:space="preserve"> </v>
      </c>
      <c r="D690" s="24"/>
      <c r="E690" s="25"/>
      <c r="F690" s="25"/>
      <c r="G690" s="25"/>
      <c r="H690" s="25"/>
      <c r="I690" s="25"/>
      <c r="J690" s="26"/>
      <c r="K690" s="387" t="str">
        <f>IF(J690&lt;&gt;0,DAYS360(J690,'proje ve personel bilgileri'!$B$8)/30," ")</f>
        <v xml:space="preserve"> </v>
      </c>
      <c r="L690" s="387"/>
      <c r="M690" s="385" t="str">
        <f>IF('proje ve personel bilgileri'!A330&lt;&gt;0,('proje ve personel bilgileri'!$B$11)," ")</f>
        <v xml:space="preserve"> </v>
      </c>
      <c r="N690" s="385"/>
      <c r="O690" s="388">
        <f>IF('proje ve personel bilgileri'!$B$4=1512,(IF(E690&lt;&gt;0,2,IF(F690&lt;&gt;0,2,IF(G690&lt;&gt;0,IF(AND(J690&lt;&gt;0,K690&gt;=48),4,3),IF(H690&lt;&gt;0,IF(AND(J690&lt;&gt;0,K690&gt;=48),4,3),IF(I690&lt;&gt;0,7,0)))))),IF('proje ve personel bilgileri'!$B$4=1511,(IF(E690&lt;&gt;0,4,IF(F690&lt;&gt;0,5,IF(G690&lt;&gt;0,IF(AND(J690&lt;&gt;0,K690&gt;=48),12,8),IF(H690&lt;&gt;0,IF(AND(J690&lt;&gt;0,K690&gt;=48),12,8),IF(I690&lt;&gt;0,14,0)))))),(IF(E690&lt;&gt;0,3,IF(F690&lt;&gt;0,4,IF(G690&lt;&gt;0,IF(AND(J690&lt;&gt;0,K690&gt;=48),10,6),IF(H690&lt;&gt;0,IF(AND(J690&lt;&gt;0,K690&gt;=48),10,6),IF(I690&lt;&gt;0,12,0))))))))</f>
        <v>0</v>
      </c>
      <c r="P690" s="389"/>
      <c r="Q690" s="385" t="str">
        <f>IF('proje ve personel bilgileri'!A330&lt;&gt;0,(M690*O690)," ")</f>
        <v xml:space="preserve"> </v>
      </c>
      <c r="R690" s="385"/>
      <c r="S690" s="385" t="str">
        <f>IF('proje ve personel bilgileri'!A330&lt;&gt;0,G011B!S733," ")</f>
        <v xml:space="preserve"> </v>
      </c>
      <c r="T690" s="378"/>
      <c r="U690" s="385" t="str">
        <f>IF('proje ve personel bilgileri'!A330&lt;&gt;0,MIN(Q690,S690)," ")</f>
        <v xml:space="preserve"> </v>
      </c>
      <c r="V690" s="386"/>
    </row>
    <row r="691" spans="1:22" ht="15.75" customHeight="1" x14ac:dyDescent="0.25">
      <c r="A691" s="23">
        <v>318</v>
      </c>
      <c r="B691" s="293" t="str">
        <f>IF('proje ve personel bilgileri'!A331&lt;&gt;0,('proje ve personel bilgileri'!A331)," ")</f>
        <v xml:space="preserve"> </v>
      </c>
      <c r="C691" s="293" t="str">
        <f>IF('proje ve personel bilgileri'!A331&lt;&gt;0,('proje ve personel bilgileri'!B331)," ")</f>
        <v xml:space="preserve"> </v>
      </c>
      <c r="D691" s="24"/>
      <c r="E691" s="25"/>
      <c r="F691" s="25"/>
      <c r="G691" s="25"/>
      <c r="H691" s="25"/>
      <c r="I691" s="25"/>
      <c r="J691" s="26"/>
      <c r="K691" s="387" t="str">
        <f>IF(J691&lt;&gt;0,DAYS360(J691,'proje ve personel bilgileri'!$B$8)/30," ")</f>
        <v xml:space="preserve"> </v>
      </c>
      <c r="L691" s="387"/>
      <c r="M691" s="385" t="str">
        <f>IF('proje ve personel bilgileri'!A331&lt;&gt;0,('proje ve personel bilgileri'!$B$11)," ")</f>
        <v xml:space="preserve"> </v>
      </c>
      <c r="N691" s="385"/>
      <c r="O691" s="388">
        <f>IF('proje ve personel bilgileri'!$B$4=1512,(IF(E691&lt;&gt;0,2,IF(F691&lt;&gt;0,2,IF(G691&lt;&gt;0,IF(AND(J691&lt;&gt;0,K691&gt;=48),4,3),IF(H691&lt;&gt;0,IF(AND(J691&lt;&gt;0,K691&gt;=48),4,3),IF(I691&lt;&gt;0,7,0)))))),IF('proje ve personel bilgileri'!$B$4=1511,(IF(E691&lt;&gt;0,4,IF(F691&lt;&gt;0,5,IF(G691&lt;&gt;0,IF(AND(J691&lt;&gt;0,K691&gt;=48),12,8),IF(H691&lt;&gt;0,IF(AND(J691&lt;&gt;0,K691&gt;=48),12,8),IF(I691&lt;&gt;0,14,0)))))),(IF(E691&lt;&gt;0,3,IF(F691&lt;&gt;0,4,IF(G691&lt;&gt;0,IF(AND(J691&lt;&gt;0,K691&gt;=48),10,6),IF(H691&lt;&gt;0,IF(AND(J691&lt;&gt;0,K691&gt;=48),10,6),IF(I691&lt;&gt;0,12,0))))))))</f>
        <v>0</v>
      </c>
      <c r="P691" s="389"/>
      <c r="Q691" s="385" t="str">
        <f>IF('proje ve personel bilgileri'!A331&lt;&gt;0,(M691*O691)," ")</f>
        <v xml:space="preserve"> </v>
      </c>
      <c r="R691" s="385"/>
      <c r="S691" s="385" t="str">
        <f>IF('proje ve personel bilgileri'!A331&lt;&gt;0,G011B!S734," ")</f>
        <v xml:space="preserve"> </v>
      </c>
      <c r="T691" s="378"/>
      <c r="U691" s="385" t="str">
        <f>IF('proje ve personel bilgileri'!A331&lt;&gt;0,MIN(Q691,S691)," ")</f>
        <v xml:space="preserve"> </v>
      </c>
      <c r="V691" s="386"/>
    </row>
    <row r="692" spans="1:22" ht="15.75" customHeight="1" x14ac:dyDescent="0.25">
      <c r="A692" s="19">
        <v>319</v>
      </c>
      <c r="B692" s="293" t="str">
        <f>IF('proje ve personel bilgileri'!A332&lt;&gt;0,('proje ve personel bilgileri'!A332)," ")</f>
        <v xml:space="preserve"> </v>
      </c>
      <c r="C692" s="293" t="str">
        <f>IF('proje ve personel bilgileri'!A332&lt;&gt;0,('proje ve personel bilgileri'!B332)," ")</f>
        <v xml:space="preserve"> </v>
      </c>
      <c r="D692" s="24"/>
      <c r="E692" s="25"/>
      <c r="F692" s="25"/>
      <c r="G692" s="25"/>
      <c r="H692" s="25"/>
      <c r="I692" s="25"/>
      <c r="J692" s="26"/>
      <c r="K692" s="387" t="str">
        <f>IF(J692&lt;&gt;0,DAYS360(J692,'proje ve personel bilgileri'!$B$8)/30," ")</f>
        <v xml:space="preserve"> </v>
      </c>
      <c r="L692" s="387"/>
      <c r="M692" s="385" t="str">
        <f>IF('proje ve personel bilgileri'!A332&lt;&gt;0,('proje ve personel bilgileri'!$B$11)," ")</f>
        <v xml:space="preserve"> </v>
      </c>
      <c r="N692" s="385"/>
      <c r="O692" s="388">
        <f>IF('proje ve personel bilgileri'!$B$4=1512,(IF(E692&lt;&gt;0,2,IF(F692&lt;&gt;0,2,IF(G692&lt;&gt;0,IF(AND(J692&lt;&gt;0,K692&gt;=48),4,3),IF(H692&lt;&gt;0,IF(AND(J692&lt;&gt;0,K692&gt;=48),4,3),IF(I692&lt;&gt;0,7,0)))))),IF('proje ve personel bilgileri'!$B$4=1511,(IF(E692&lt;&gt;0,4,IF(F692&lt;&gt;0,5,IF(G692&lt;&gt;0,IF(AND(J692&lt;&gt;0,K692&gt;=48),12,8),IF(H692&lt;&gt;0,IF(AND(J692&lt;&gt;0,K692&gt;=48),12,8),IF(I692&lt;&gt;0,14,0)))))),(IF(E692&lt;&gt;0,3,IF(F692&lt;&gt;0,4,IF(G692&lt;&gt;0,IF(AND(J692&lt;&gt;0,K692&gt;=48),10,6),IF(H692&lt;&gt;0,IF(AND(J692&lt;&gt;0,K692&gt;=48),10,6),IF(I692&lt;&gt;0,12,0))))))))</f>
        <v>0</v>
      </c>
      <c r="P692" s="389"/>
      <c r="Q692" s="385" t="str">
        <f>IF('proje ve personel bilgileri'!A332&lt;&gt;0,(M692*O692)," ")</f>
        <v xml:space="preserve"> </v>
      </c>
      <c r="R692" s="385"/>
      <c r="S692" s="385" t="str">
        <f>IF('proje ve personel bilgileri'!A332&lt;&gt;0,G011B!S735," ")</f>
        <v xml:space="preserve"> </v>
      </c>
      <c r="T692" s="378"/>
      <c r="U692" s="385" t="str">
        <f>IF('proje ve personel bilgileri'!A332&lt;&gt;0,MIN(Q692,S692)," ")</f>
        <v xml:space="preserve"> </v>
      </c>
      <c r="V692" s="386"/>
    </row>
    <row r="693" spans="1:22" ht="15.75" customHeight="1" x14ac:dyDescent="0.25">
      <c r="A693" s="23">
        <v>320</v>
      </c>
      <c r="B693" s="293" t="str">
        <f>IF('proje ve personel bilgileri'!A333&lt;&gt;0,('proje ve personel bilgileri'!A333)," ")</f>
        <v xml:space="preserve"> </v>
      </c>
      <c r="C693" s="293" t="str">
        <f>IF('proje ve personel bilgileri'!A333&lt;&gt;0,('proje ve personel bilgileri'!B333)," ")</f>
        <v xml:space="preserve"> </v>
      </c>
      <c r="D693" s="24"/>
      <c r="E693" s="25"/>
      <c r="F693" s="25"/>
      <c r="G693" s="25"/>
      <c r="H693" s="25"/>
      <c r="I693" s="25"/>
      <c r="J693" s="26"/>
      <c r="K693" s="387" t="str">
        <f>IF(J693&lt;&gt;0,DAYS360(J693,'proje ve personel bilgileri'!$B$8)/30," ")</f>
        <v xml:space="preserve"> </v>
      </c>
      <c r="L693" s="387"/>
      <c r="M693" s="385" t="str">
        <f>IF('proje ve personel bilgileri'!A333&lt;&gt;0,('proje ve personel bilgileri'!$B$11)," ")</f>
        <v xml:space="preserve"> </v>
      </c>
      <c r="N693" s="385"/>
      <c r="O693" s="388">
        <f>IF('proje ve personel bilgileri'!$B$4=1512,(IF(E693&lt;&gt;0,2,IF(F693&lt;&gt;0,2,IF(G693&lt;&gt;0,IF(AND(J693&lt;&gt;0,K693&gt;=48),4,3),IF(H693&lt;&gt;0,IF(AND(J693&lt;&gt;0,K693&gt;=48),4,3),IF(I693&lt;&gt;0,7,0)))))),IF('proje ve personel bilgileri'!$B$4=1511,(IF(E693&lt;&gt;0,4,IF(F693&lt;&gt;0,5,IF(G693&lt;&gt;0,IF(AND(J693&lt;&gt;0,K693&gt;=48),12,8),IF(H693&lt;&gt;0,IF(AND(J693&lt;&gt;0,K693&gt;=48),12,8),IF(I693&lt;&gt;0,14,0)))))),(IF(E693&lt;&gt;0,3,IF(F693&lt;&gt;0,4,IF(G693&lt;&gt;0,IF(AND(J693&lt;&gt;0,K693&gt;=48),10,6),IF(H693&lt;&gt;0,IF(AND(J693&lt;&gt;0,K693&gt;=48),10,6),IF(I693&lt;&gt;0,12,0))))))))</f>
        <v>0</v>
      </c>
      <c r="P693" s="389"/>
      <c r="Q693" s="385" t="str">
        <f>IF('proje ve personel bilgileri'!A333&lt;&gt;0,(M693*O693)," ")</f>
        <v xml:space="preserve"> </v>
      </c>
      <c r="R693" s="385"/>
      <c r="S693" s="385" t="str">
        <f>IF('proje ve personel bilgileri'!A333&lt;&gt;0,G011B!S736," ")</f>
        <v xml:space="preserve"> </v>
      </c>
      <c r="T693" s="378"/>
      <c r="U693" s="385" t="str">
        <f>IF('proje ve personel bilgileri'!A333&lt;&gt;0,MIN(Q693,S693)," ")</f>
        <v xml:space="preserve"> </v>
      </c>
      <c r="V693" s="386"/>
    </row>
    <row r="694" spans="1:22" ht="15.75" customHeight="1" x14ac:dyDescent="0.25">
      <c r="A694" s="19">
        <v>321</v>
      </c>
      <c r="B694" s="293" t="str">
        <f>IF('proje ve personel bilgileri'!A334&lt;&gt;0,('proje ve personel bilgileri'!A334)," ")</f>
        <v xml:space="preserve"> </v>
      </c>
      <c r="C694" s="293" t="str">
        <f>IF('proje ve personel bilgileri'!A334&lt;&gt;0,('proje ve personel bilgileri'!B334)," ")</f>
        <v xml:space="preserve"> </v>
      </c>
      <c r="D694" s="24"/>
      <c r="E694" s="25"/>
      <c r="F694" s="25"/>
      <c r="G694" s="25"/>
      <c r="H694" s="25"/>
      <c r="I694" s="25"/>
      <c r="J694" s="26"/>
      <c r="K694" s="387" t="str">
        <f>IF(J694&lt;&gt;0,DAYS360(J694,'proje ve personel bilgileri'!$B$8)/30," ")</f>
        <v xml:space="preserve"> </v>
      </c>
      <c r="L694" s="387"/>
      <c r="M694" s="385" t="str">
        <f>IF('proje ve personel bilgileri'!A334&lt;&gt;0,('proje ve personel bilgileri'!$B$11)," ")</f>
        <v xml:space="preserve"> </v>
      </c>
      <c r="N694" s="385"/>
      <c r="O694" s="388">
        <f>IF('proje ve personel bilgileri'!$B$4=1512,(IF(E694&lt;&gt;0,2,IF(F694&lt;&gt;0,2,IF(G694&lt;&gt;0,IF(AND(J694&lt;&gt;0,K694&gt;=48),4,3),IF(H694&lt;&gt;0,IF(AND(J694&lt;&gt;0,K694&gt;=48),4,3),IF(I694&lt;&gt;0,7,0)))))),IF('proje ve personel bilgileri'!$B$4=1511,(IF(E694&lt;&gt;0,4,IF(F694&lt;&gt;0,5,IF(G694&lt;&gt;0,IF(AND(J694&lt;&gt;0,K694&gt;=48),12,8),IF(H694&lt;&gt;0,IF(AND(J694&lt;&gt;0,K694&gt;=48),12,8),IF(I694&lt;&gt;0,14,0)))))),(IF(E694&lt;&gt;0,3,IF(F694&lt;&gt;0,4,IF(G694&lt;&gt;0,IF(AND(J694&lt;&gt;0,K694&gt;=48),10,6),IF(H694&lt;&gt;0,IF(AND(J694&lt;&gt;0,K694&gt;=48),10,6),IF(I694&lt;&gt;0,12,0))))))))</f>
        <v>0</v>
      </c>
      <c r="P694" s="389"/>
      <c r="Q694" s="385" t="str">
        <f>IF('proje ve personel bilgileri'!A334&lt;&gt;0,(M694*O694)," ")</f>
        <v xml:space="preserve"> </v>
      </c>
      <c r="R694" s="385"/>
      <c r="S694" s="385" t="str">
        <f>IF('proje ve personel bilgileri'!A334&lt;&gt;0,G011B!S737," ")</f>
        <v xml:space="preserve"> </v>
      </c>
      <c r="T694" s="378"/>
      <c r="U694" s="385" t="str">
        <f>IF('proje ve personel bilgileri'!A334&lt;&gt;0,MIN(Q694,S694)," ")</f>
        <v xml:space="preserve"> </v>
      </c>
      <c r="V694" s="386"/>
    </row>
    <row r="695" spans="1:22" ht="15.75" customHeight="1" x14ac:dyDescent="0.25">
      <c r="A695" s="23">
        <v>322</v>
      </c>
      <c r="B695" s="293" t="str">
        <f>IF('proje ve personel bilgileri'!A335&lt;&gt;0,('proje ve personel bilgileri'!A335)," ")</f>
        <v xml:space="preserve"> </v>
      </c>
      <c r="C695" s="293" t="str">
        <f>IF('proje ve personel bilgileri'!A335&lt;&gt;0,('proje ve personel bilgileri'!B335)," ")</f>
        <v xml:space="preserve"> </v>
      </c>
      <c r="D695" s="24"/>
      <c r="E695" s="25"/>
      <c r="F695" s="25"/>
      <c r="G695" s="25"/>
      <c r="H695" s="25"/>
      <c r="I695" s="25"/>
      <c r="J695" s="26"/>
      <c r="K695" s="387" t="str">
        <f>IF(J695&lt;&gt;0,DAYS360(J695,'proje ve personel bilgileri'!$B$8)/30," ")</f>
        <v xml:space="preserve"> </v>
      </c>
      <c r="L695" s="387"/>
      <c r="M695" s="385" t="str">
        <f>IF('proje ve personel bilgileri'!A335&lt;&gt;0,('proje ve personel bilgileri'!$B$11)," ")</f>
        <v xml:space="preserve"> </v>
      </c>
      <c r="N695" s="385"/>
      <c r="O695" s="388">
        <f>IF('proje ve personel bilgileri'!$B$4=1512,(IF(E695&lt;&gt;0,2,IF(F695&lt;&gt;0,2,IF(G695&lt;&gt;0,IF(AND(J695&lt;&gt;0,K695&gt;=48),4,3),IF(H695&lt;&gt;0,IF(AND(J695&lt;&gt;0,K695&gt;=48),4,3),IF(I695&lt;&gt;0,7,0)))))),IF('proje ve personel bilgileri'!$B$4=1511,(IF(E695&lt;&gt;0,4,IF(F695&lt;&gt;0,5,IF(G695&lt;&gt;0,IF(AND(J695&lt;&gt;0,K695&gt;=48),12,8),IF(H695&lt;&gt;0,IF(AND(J695&lt;&gt;0,K695&gt;=48),12,8),IF(I695&lt;&gt;0,14,0)))))),(IF(E695&lt;&gt;0,3,IF(F695&lt;&gt;0,4,IF(G695&lt;&gt;0,IF(AND(J695&lt;&gt;0,K695&gt;=48),10,6),IF(H695&lt;&gt;0,IF(AND(J695&lt;&gt;0,K695&gt;=48),10,6),IF(I695&lt;&gt;0,12,0))))))))</f>
        <v>0</v>
      </c>
      <c r="P695" s="389"/>
      <c r="Q695" s="385" t="str">
        <f>IF('proje ve personel bilgileri'!A335&lt;&gt;0,(M695*O695)," ")</f>
        <v xml:space="preserve"> </v>
      </c>
      <c r="R695" s="385"/>
      <c r="S695" s="385" t="str">
        <f>IF('proje ve personel bilgileri'!A335&lt;&gt;0,G011B!S738," ")</f>
        <v xml:space="preserve"> </v>
      </c>
      <c r="T695" s="378"/>
      <c r="U695" s="385" t="str">
        <f>IF('proje ve personel bilgileri'!A335&lt;&gt;0,MIN(Q695,S695)," ")</f>
        <v xml:space="preserve"> </v>
      </c>
      <c r="V695" s="386"/>
    </row>
    <row r="696" spans="1:22" ht="15.75" customHeight="1" x14ac:dyDescent="0.25">
      <c r="A696" s="19">
        <v>323</v>
      </c>
      <c r="B696" s="293" t="str">
        <f>IF('proje ve personel bilgileri'!A336&lt;&gt;0,('proje ve personel bilgileri'!A336)," ")</f>
        <v xml:space="preserve"> </v>
      </c>
      <c r="C696" s="293" t="str">
        <f>IF('proje ve personel bilgileri'!A336&lt;&gt;0,('proje ve personel bilgileri'!B336)," ")</f>
        <v xml:space="preserve"> </v>
      </c>
      <c r="D696" s="24"/>
      <c r="E696" s="25"/>
      <c r="F696" s="25"/>
      <c r="G696" s="25"/>
      <c r="H696" s="25"/>
      <c r="I696" s="25"/>
      <c r="J696" s="26"/>
      <c r="K696" s="387" t="str">
        <f>IF(J696&lt;&gt;0,DAYS360(J696,'proje ve personel bilgileri'!$B$8)/30," ")</f>
        <v xml:space="preserve"> </v>
      </c>
      <c r="L696" s="387"/>
      <c r="M696" s="385" t="str">
        <f>IF('proje ve personel bilgileri'!A336&lt;&gt;0,('proje ve personel bilgileri'!$B$11)," ")</f>
        <v xml:space="preserve"> </v>
      </c>
      <c r="N696" s="385"/>
      <c r="O696" s="388">
        <f>IF('proje ve personel bilgileri'!$B$4=1512,(IF(E696&lt;&gt;0,2,IF(F696&lt;&gt;0,2,IF(G696&lt;&gt;0,IF(AND(J696&lt;&gt;0,K696&gt;=48),4,3),IF(H696&lt;&gt;0,IF(AND(J696&lt;&gt;0,K696&gt;=48),4,3),IF(I696&lt;&gt;0,7,0)))))),IF('proje ve personel bilgileri'!$B$4=1511,(IF(E696&lt;&gt;0,4,IF(F696&lt;&gt;0,5,IF(G696&lt;&gt;0,IF(AND(J696&lt;&gt;0,K696&gt;=48),12,8),IF(H696&lt;&gt;0,IF(AND(J696&lt;&gt;0,K696&gt;=48),12,8),IF(I696&lt;&gt;0,14,0)))))),(IF(E696&lt;&gt;0,3,IF(F696&lt;&gt;0,4,IF(G696&lt;&gt;0,IF(AND(J696&lt;&gt;0,K696&gt;=48),10,6),IF(H696&lt;&gt;0,IF(AND(J696&lt;&gt;0,K696&gt;=48),10,6),IF(I696&lt;&gt;0,12,0))))))))</f>
        <v>0</v>
      </c>
      <c r="P696" s="389"/>
      <c r="Q696" s="385" t="str">
        <f>IF('proje ve personel bilgileri'!A336&lt;&gt;0,(M696*O696)," ")</f>
        <v xml:space="preserve"> </v>
      </c>
      <c r="R696" s="385"/>
      <c r="S696" s="385" t="str">
        <f>IF('proje ve personel bilgileri'!A336&lt;&gt;0,G011B!S739," ")</f>
        <v xml:space="preserve"> </v>
      </c>
      <c r="T696" s="378"/>
      <c r="U696" s="385" t="str">
        <f>IF('proje ve personel bilgileri'!A336&lt;&gt;0,MIN(Q696,S696)," ")</f>
        <v xml:space="preserve"> </v>
      </c>
      <c r="V696" s="386"/>
    </row>
    <row r="697" spans="1:22" ht="15.75" customHeight="1" x14ac:dyDescent="0.25">
      <c r="A697" s="23">
        <v>324</v>
      </c>
      <c r="B697" s="293" t="str">
        <f>IF('proje ve personel bilgileri'!A337&lt;&gt;0,('proje ve personel bilgileri'!A337)," ")</f>
        <v xml:space="preserve"> </v>
      </c>
      <c r="C697" s="293" t="str">
        <f>IF('proje ve personel bilgileri'!A337&lt;&gt;0,('proje ve personel bilgileri'!B337)," ")</f>
        <v xml:space="preserve"> </v>
      </c>
      <c r="D697" s="28"/>
      <c r="E697" s="29"/>
      <c r="F697" s="29"/>
      <c r="G697" s="29"/>
      <c r="H697" s="29"/>
      <c r="I697" s="29"/>
      <c r="J697" s="30"/>
      <c r="K697" s="387" t="str">
        <f>IF(J697&lt;&gt;0,DAYS360(J697,'proje ve personel bilgileri'!$B$8)/30," ")</f>
        <v xml:space="preserve"> </v>
      </c>
      <c r="L697" s="387"/>
      <c r="M697" s="385" t="str">
        <f>IF('proje ve personel bilgileri'!A337&lt;&gt;0,('proje ve personel bilgileri'!$B$11)," ")</f>
        <v xml:space="preserve"> </v>
      </c>
      <c r="N697" s="385"/>
      <c r="O697" s="388">
        <f>IF('proje ve personel bilgileri'!$B$4=1512,(IF(E697&lt;&gt;0,2,IF(F697&lt;&gt;0,2,IF(G697&lt;&gt;0,IF(AND(J697&lt;&gt;0,K697&gt;=48),4,3),IF(H697&lt;&gt;0,IF(AND(J697&lt;&gt;0,K697&gt;=48),4,3),IF(I697&lt;&gt;0,7,0)))))),IF('proje ve personel bilgileri'!$B$4=1511,(IF(E697&lt;&gt;0,4,IF(F697&lt;&gt;0,5,IF(G697&lt;&gt;0,IF(AND(J697&lt;&gt;0,K697&gt;=48),12,8),IF(H697&lt;&gt;0,IF(AND(J697&lt;&gt;0,K697&gt;=48),12,8),IF(I697&lt;&gt;0,14,0)))))),(IF(E697&lt;&gt;0,3,IF(F697&lt;&gt;0,4,IF(G697&lt;&gt;0,IF(AND(J697&lt;&gt;0,K697&gt;=48),10,6),IF(H697&lt;&gt;0,IF(AND(J697&lt;&gt;0,K697&gt;=48),10,6),IF(I697&lt;&gt;0,12,0))))))))</f>
        <v>0</v>
      </c>
      <c r="P697" s="389"/>
      <c r="Q697" s="385" t="str">
        <f>IF('proje ve personel bilgileri'!A337&lt;&gt;0,(M697*O697)," ")</f>
        <v xml:space="preserve"> </v>
      </c>
      <c r="R697" s="385"/>
      <c r="S697" s="385" t="str">
        <f>IF('proje ve personel bilgileri'!A337&lt;&gt;0,G011B!S740," ")</f>
        <v xml:space="preserve"> </v>
      </c>
      <c r="T697" s="378"/>
      <c r="U697" s="385" t="str">
        <f>IF('proje ve personel bilgileri'!A337&lt;&gt;0,MIN(Q697,S697)," ")</f>
        <v xml:space="preserve"> </v>
      </c>
      <c r="V697" s="386"/>
    </row>
    <row r="698" spans="1:22" ht="15" customHeight="1" x14ac:dyDescent="0.25">
      <c r="A698" s="290" t="s">
        <v>152</v>
      </c>
    </row>
    <row r="699" spans="1:22" ht="15" customHeight="1" x14ac:dyDescent="0.25">
      <c r="A699" s="390" t="s">
        <v>153</v>
      </c>
      <c r="B699" s="390"/>
      <c r="C699" s="390"/>
      <c r="D699" s="390"/>
      <c r="E699" s="390"/>
      <c r="F699" s="390"/>
      <c r="G699" s="390"/>
      <c r="H699" s="390"/>
      <c r="I699" s="390"/>
      <c r="J699" s="390"/>
      <c r="K699" s="390"/>
      <c r="L699" s="390"/>
      <c r="M699" s="390"/>
      <c r="N699" s="390"/>
      <c r="O699" s="390"/>
      <c r="P699" s="390"/>
      <c r="Q699" s="390"/>
      <c r="R699" s="390"/>
      <c r="S699" s="390"/>
      <c r="T699" s="390"/>
      <c r="U699" s="390"/>
      <c r="V699" s="390"/>
    </row>
    <row r="700" spans="1:22" ht="15" customHeight="1" x14ac:dyDescent="0.25">
      <c r="A700" s="391" t="s">
        <v>154</v>
      </c>
      <c r="B700" s="391"/>
      <c r="C700" s="391"/>
      <c r="D700" s="391"/>
      <c r="E700" s="391"/>
      <c r="F700" s="391"/>
      <c r="G700" s="391"/>
      <c r="H700" s="391"/>
      <c r="I700" s="391"/>
      <c r="J700" s="391"/>
      <c r="K700" s="391"/>
      <c r="L700" s="391"/>
      <c r="M700" s="391"/>
      <c r="N700" s="391"/>
      <c r="O700" s="391"/>
      <c r="P700" s="391"/>
      <c r="Q700" s="391"/>
      <c r="R700" s="391"/>
      <c r="S700" s="391"/>
      <c r="T700" s="391"/>
      <c r="U700" s="391"/>
      <c r="V700" s="391"/>
    </row>
    <row r="701" spans="1:22" ht="23.25" customHeight="1" x14ac:dyDescent="0.25">
      <c r="A701" s="289"/>
    </row>
    <row r="702" spans="1:22" ht="15" customHeight="1" x14ac:dyDescent="0.25">
      <c r="A702" s="381" t="s">
        <v>155</v>
      </c>
      <c r="B702" s="381"/>
      <c r="C702" s="381"/>
      <c r="D702" s="381"/>
      <c r="E702" s="381"/>
      <c r="F702" s="381"/>
      <c r="G702" s="381"/>
      <c r="H702" s="381"/>
      <c r="I702" s="381"/>
      <c r="J702" s="381"/>
      <c r="K702" s="381"/>
      <c r="L702" s="381"/>
      <c r="M702" s="381"/>
      <c r="N702" s="381"/>
      <c r="O702" s="381"/>
      <c r="P702" s="381"/>
      <c r="Q702" s="381"/>
      <c r="R702" s="381"/>
      <c r="S702" s="381"/>
      <c r="T702" s="381"/>
      <c r="U702" s="381"/>
    </row>
    <row r="703" spans="1:22" ht="15" customHeight="1" x14ac:dyDescent="0.25">
      <c r="A703" s="380"/>
      <c r="B703" s="380"/>
      <c r="C703" s="380"/>
      <c r="D703" s="380"/>
      <c r="E703" s="380"/>
      <c r="F703" s="380"/>
      <c r="G703" s="380"/>
      <c r="H703" s="380"/>
      <c r="I703" s="380"/>
      <c r="J703" s="380"/>
      <c r="K703" s="380"/>
      <c r="L703" s="380"/>
      <c r="M703" s="380"/>
      <c r="N703" s="380"/>
      <c r="O703" s="380"/>
      <c r="P703" s="380"/>
      <c r="Q703" s="380"/>
      <c r="R703" s="380"/>
      <c r="S703" s="380"/>
      <c r="T703" s="380"/>
      <c r="U703" s="380"/>
    </row>
    <row r="708" spans="1:22" ht="15.75" customHeight="1" x14ac:dyDescent="0.25">
      <c r="A708" s="348" t="s">
        <v>128</v>
      </c>
      <c r="B708" s="348"/>
      <c r="C708" s="348"/>
      <c r="D708" s="348"/>
      <c r="E708" s="348"/>
      <c r="F708" s="348"/>
      <c r="G708" s="348"/>
      <c r="H708" s="348"/>
      <c r="I708" s="348"/>
      <c r="J708" s="348"/>
      <c r="K708" s="348"/>
      <c r="L708" s="348"/>
      <c r="M708" s="348"/>
      <c r="N708" s="348"/>
      <c r="O708" s="348"/>
      <c r="P708" s="348"/>
      <c r="Q708" s="348"/>
      <c r="R708" s="348"/>
      <c r="S708" s="348"/>
      <c r="T708" s="348"/>
      <c r="U708" s="348"/>
      <c r="V708" s="348"/>
    </row>
    <row r="709" spans="1:22" ht="15" customHeight="1" x14ac:dyDescent="0.25">
      <c r="A709" s="68"/>
      <c r="B709" s="68"/>
      <c r="C709" s="68"/>
      <c r="D709" s="68"/>
      <c r="E709" s="68"/>
      <c r="F709" s="68"/>
      <c r="G709" s="68"/>
      <c r="H709" s="68"/>
      <c r="I709" s="68"/>
      <c r="J709" s="69" t="str">
        <f>'proje ve personel bilgileri'!$B$7</f>
        <v>/</v>
      </c>
      <c r="K709" s="68" t="s">
        <v>109</v>
      </c>
      <c r="L709" s="68"/>
      <c r="M709" s="68"/>
      <c r="N709" s="68"/>
      <c r="O709" s="68"/>
      <c r="P709" s="68"/>
      <c r="Q709" s="68"/>
      <c r="R709" s="68"/>
      <c r="S709" s="68"/>
      <c r="T709" s="68"/>
      <c r="U709" s="68"/>
      <c r="V709" s="68"/>
    </row>
    <row r="710" spans="1:22" ht="18.75" customHeight="1" x14ac:dyDescent="0.25">
      <c r="U710" s="10" t="s">
        <v>129</v>
      </c>
    </row>
    <row r="711" spans="1:22" ht="15.75" customHeight="1" x14ac:dyDescent="0.25">
      <c r="A711" s="382" t="s">
        <v>130</v>
      </c>
      <c r="B711" s="383"/>
      <c r="C711" s="384"/>
      <c r="D711" s="392">
        <f>'proje ve personel bilgileri'!$B$2</f>
        <v>0</v>
      </c>
      <c r="E711" s="393"/>
      <c r="F711" s="393"/>
      <c r="G711" s="393"/>
      <c r="H711" s="393"/>
      <c r="I711" s="393"/>
      <c r="J711" s="393"/>
      <c r="K711" s="393"/>
      <c r="L711" s="393"/>
      <c r="M711" s="393"/>
      <c r="N711" s="393"/>
      <c r="O711" s="393"/>
      <c r="P711" s="393"/>
      <c r="Q711" s="393"/>
      <c r="R711" s="393"/>
      <c r="S711" s="393"/>
      <c r="T711" s="393"/>
      <c r="U711" s="393"/>
      <c r="V711" s="394"/>
    </row>
    <row r="712" spans="1:22" ht="15.75" customHeight="1" x14ac:dyDescent="0.25">
      <c r="A712" s="382" t="s">
        <v>131</v>
      </c>
      <c r="B712" s="383"/>
      <c r="C712" s="384"/>
      <c r="D712" s="392">
        <f>'proje ve personel bilgileri'!$B$3</f>
        <v>0</v>
      </c>
      <c r="E712" s="393"/>
      <c r="F712" s="393"/>
      <c r="G712" s="393"/>
      <c r="H712" s="393"/>
      <c r="I712" s="393"/>
      <c r="J712" s="393"/>
      <c r="K712" s="393"/>
      <c r="L712" s="393"/>
      <c r="M712" s="393"/>
      <c r="N712" s="393"/>
      <c r="O712" s="393"/>
      <c r="P712" s="393"/>
      <c r="Q712" s="393"/>
      <c r="R712" s="393"/>
      <c r="S712" s="393"/>
      <c r="T712" s="393"/>
      <c r="U712" s="393"/>
      <c r="V712" s="394"/>
    </row>
    <row r="713" spans="1:22" ht="15" customHeight="1" x14ac:dyDescent="0.25">
      <c r="A713" s="415" t="s">
        <v>132</v>
      </c>
      <c r="B713" s="416"/>
      <c r="C713" s="417"/>
      <c r="D713" s="421"/>
      <c r="E713" s="403"/>
      <c r="F713" s="403"/>
      <c r="G713" s="403"/>
      <c r="H713" s="403"/>
      <c r="I713" s="403"/>
      <c r="J713" s="403"/>
      <c r="K713" s="403"/>
      <c r="L713" s="403"/>
      <c r="M713" s="403"/>
      <c r="N713" s="403"/>
      <c r="O713" s="403"/>
      <c r="P713" s="403"/>
      <c r="Q713" s="403"/>
      <c r="R713" s="403"/>
      <c r="S713" s="403"/>
      <c r="T713" s="403"/>
      <c r="U713" s="403"/>
      <c r="V713" s="423"/>
    </row>
    <row r="714" spans="1:22" ht="15.75" customHeight="1" x14ac:dyDescent="0.25">
      <c r="A714" s="418"/>
      <c r="B714" s="419"/>
      <c r="C714" s="420"/>
      <c r="D714" s="422"/>
      <c r="E714" s="404"/>
      <c r="F714" s="404"/>
      <c r="G714" s="404"/>
      <c r="H714" s="404"/>
      <c r="I714" s="404"/>
      <c r="J714" s="404"/>
      <c r="K714" s="404"/>
      <c r="L714" s="404"/>
      <c r="M714" s="404"/>
      <c r="N714" s="404"/>
      <c r="O714" s="404"/>
      <c r="P714" s="404"/>
      <c r="Q714" s="404"/>
      <c r="R714" s="404"/>
      <c r="S714" s="404"/>
      <c r="T714" s="404"/>
      <c r="U714" s="404"/>
      <c r="V714" s="424"/>
    </row>
    <row r="715" spans="1:22" ht="15.75" customHeight="1" x14ac:dyDescent="0.25">
      <c r="A715" s="382" t="s">
        <v>133</v>
      </c>
      <c r="B715" s="383"/>
      <c r="C715" s="384"/>
      <c r="D715" s="307">
        <f>'proje ve personel bilgileri'!B8</f>
        <v>0</v>
      </c>
      <c r="E715" s="291"/>
      <c r="F715" s="291"/>
      <c r="G715" s="291"/>
      <c r="H715" s="291"/>
      <c r="I715" s="291"/>
      <c r="J715" s="402"/>
      <c r="K715" s="402"/>
      <c r="L715" s="402"/>
      <c r="M715" s="402"/>
      <c r="N715" s="402"/>
      <c r="O715" s="402"/>
      <c r="P715" s="402"/>
      <c r="Q715" s="402"/>
      <c r="R715" s="402"/>
      <c r="S715" s="402"/>
      <c r="T715" s="402"/>
      <c r="U715" s="402"/>
      <c r="V715" s="292"/>
    </row>
    <row r="716" spans="1:22" ht="15" customHeight="1" x14ac:dyDescent="0.25">
      <c r="A716" s="405" t="s">
        <v>87</v>
      </c>
      <c r="B716" s="405" t="s">
        <v>15</v>
      </c>
      <c r="C716" s="405" t="s">
        <v>134</v>
      </c>
      <c r="D716" s="405" t="s">
        <v>135</v>
      </c>
      <c r="E716" s="395" t="s">
        <v>136</v>
      </c>
      <c r="F716" s="407"/>
      <c r="G716" s="407"/>
      <c r="H716" s="407"/>
      <c r="I716" s="396"/>
      <c r="J716" s="405" t="s">
        <v>137</v>
      </c>
      <c r="K716" s="395" t="s">
        <v>138</v>
      </c>
      <c r="L716" s="396"/>
      <c r="M716" s="411" t="s">
        <v>139</v>
      </c>
      <c r="N716" s="412"/>
      <c r="O716" s="395" t="s">
        <v>140</v>
      </c>
      <c r="P716" s="396"/>
      <c r="Q716" s="395" t="s">
        <v>141</v>
      </c>
      <c r="R716" s="396"/>
      <c r="S716" s="395" t="s">
        <v>142</v>
      </c>
      <c r="T716" s="396"/>
      <c r="U716" s="395" t="s">
        <v>143</v>
      </c>
      <c r="V716" s="396"/>
    </row>
    <row r="717" spans="1:22" ht="47.25" customHeight="1" x14ac:dyDescent="0.25">
      <c r="A717" s="406"/>
      <c r="B717" s="406"/>
      <c r="C717" s="406"/>
      <c r="D717" s="406"/>
      <c r="E717" s="408" t="s">
        <v>144</v>
      </c>
      <c r="F717" s="409"/>
      <c r="G717" s="409"/>
      <c r="H717" s="409"/>
      <c r="I717" s="410"/>
      <c r="J717" s="406"/>
      <c r="K717" s="397"/>
      <c r="L717" s="398"/>
      <c r="M717" s="413"/>
      <c r="N717" s="414"/>
      <c r="O717" s="397"/>
      <c r="P717" s="398"/>
      <c r="Q717" s="397"/>
      <c r="R717" s="398"/>
      <c r="S717" s="397"/>
      <c r="T717" s="398"/>
      <c r="U717" s="397"/>
      <c r="V717" s="398"/>
    </row>
    <row r="718" spans="1:22" ht="45" customHeight="1" x14ac:dyDescent="0.25">
      <c r="A718" s="406"/>
      <c r="B718" s="406"/>
      <c r="C718" s="406"/>
      <c r="D718" s="406"/>
      <c r="E718" s="17" t="s">
        <v>145</v>
      </c>
      <c r="F718" s="17" t="s">
        <v>146</v>
      </c>
      <c r="G718" s="17" t="s">
        <v>147</v>
      </c>
      <c r="H718" s="18" t="s">
        <v>148</v>
      </c>
      <c r="I718" s="17" t="s">
        <v>149</v>
      </c>
      <c r="J718" s="406"/>
      <c r="K718" s="397"/>
      <c r="L718" s="398"/>
      <c r="M718" s="399" t="s">
        <v>150</v>
      </c>
      <c r="N718" s="400"/>
      <c r="O718" s="399" t="s">
        <v>151</v>
      </c>
      <c r="P718" s="401"/>
      <c r="Q718" s="397"/>
      <c r="R718" s="398"/>
      <c r="S718" s="397"/>
      <c r="T718" s="398"/>
      <c r="U718" s="397"/>
      <c r="V718" s="398"/>
    </row>
    <row r="719" spans="1:22" ht="15.75" customHeight="1" x14ac:dyDescent="0.25">
      <c r="A719" s="19">
        <v>325</v>
      </c>
      <c r="B719" s="293" t="str">
        <f>IF('proje ve personel bilgileri'!A338&lt;&gt;0,('proje ve personel bilgileri'!A338)," ")</f>
        <v xml:space="preserve"> </v>
      </c>
      <c r="C719" s="293" t="str">
        <f>IF('proje ve personel bilgileri'!A338&lt;&gt;0,('proje ve personel bilgileri'!B338)," ")</f>
        <v xml:space="preserve"> </v>
      </c>
      <c r="D719" s="20"/>
      <c r="E719" s="21"/>
      <c r="F719" s="21"/>
      <c r="G719" s="21"/>
      <c r="H719" s="21"/>
      <c r="I719" s="21"/>
      <c r="J719" s="22"/>
      <c r="K719" s="387" t="str">
        <f>IF(J719&lt;&gt;0,DAYS360(J719,'proje ve personel bilgileri'!$B$8)/30," ")</f>
        <v xml:space="preserve"> </v>
      </c>
      <c r="L719" s="387"/>
      <c r="M719" s="385" t="str">
        <f>IF('proje ve personel bilgileri'!A338&lt;&gt;0,('proje ve personel bilgileri'!$B$11)," ")</f>
        <v xml:space="preserve"> </v>
      </c>
      <c r="N719" s="385"/>
      <c r="O719" s="388">
        <f>IF('proje ve personel bilgileri'!$B$4=1512,(IF(E719&lt;&gt;0,2,IF(F719&lt;&gt;0,2,IF(G719&lt;&gt;0,IF(AND(J719&lt;&gt;0,K719&gt;=48),4,3),IF(H719&lt;&gt;0,IF(AND(J719&lt;&gt;0,K719&gt;=48),4,3),IF(I719&lt;&gt;0,7,0)))))),IF('proje ve personel bilgileri'!$B$4=1511,(IF(E719&lt;&gt;0,4,IF(F719&lt;&gt;0,5,IF(G719&lt;&gt;0,IF(AND(J719&lt;&gt;0,K719&gt;=48),12,8),IF(H719&lt;&gt;0,IF(AND(J719&lt;&gt;0,K719&gt;=48),12,8),IF(I719&lt;&gt;0,14,0)))))),(IF(E719&lt;&gt;0,3,IF(F719&lt;&gt;0,4,IF(G719&lt;&gt;0,IF(AND(J719&lt;&gt;0,K719&gt;=48),10,6),IF(H719&lt;&gt;0,IF(AND(J719&lt;&gt;0,K719&gt;=48),10,6),IF(I719&lt;&gt;0,12,0))))))))</f>
        <v>0</v>
      </c>
      <c r="P719" s="389"/>
      <c r="Q719" s="385" t="str">
        <f>IF('proje ve personel bilgileri'!A338&lt;&gt;0,(M719*O719)," ")</f>
        <v xml:space="preserve"> </v>
      </c>
      <c r="R719" s="385"/>
      <c r="S719" s="385" t="str">
        <f>IF('proje ve personel bilgileri'!A338&lt;&gt;0,G011B!S765," ")</f>
        <v xml:space="preserve"> </v>
      </c>
      <c r="T719" s="378"/>
      <c r="U719" s="385" t="str">
        <f>IF('proje ve personel bilgileri'!A338&lt;&gt;0,MIN(Q719,S719)," ")</f>
        <v xml:space="preserve"> </v>
      </c>
      <c r="V719" s="386"/>
    </row>
    <row r="720" spans="1:22" ht="15.75" customHeight="1" x14ac:dyDescent="0.25">
      <c r="A720" s="23">
        <v>326</v>
      </c>
      <c r="B720" s="293" t="str">
        <f>IF('proje ve personel bilgileri'!A339&lt;&gt;0,('proje ve personel bilgileri'!A339)," ")</f>
        <v xml:space="preserve"> </v>
      </c>
      <c r="C720" s="293" t="str">
        <f>IF('proje ve personel bilgileri'!A339&lt;&gt;0,('proje ve personel bilgileri'!B339)," ")</f>
        <v xml:space="preserve"> </v>
      </c>
      <c r="D720" s="24"/>
      <c r="E720" s="25"/>
      <c r="F720" s="25"/>
      <c r="G720" s="25"/>
      <c r="H720" s="25"/>
      <c r="I720" s="25"/>
      <c r="J720" s="26"/>
      <c r="K720" s="387" t="str">
        <f>IF(J720&lt;&gt;0,DAYS360(J720,'proje ve personel bilgileri'!$B$8)/30," ")</f>
        <v xml:space="preserve"> </v>
      </c>
      <c r="L720" s="387"/>
      <c r="M720" s="385" t="str">
        <f>IF('proje ve personel bilgileri'!A339&lt;&gt;0,('proje ve personel bilgileri'!$B$11)," ")</f>
        <v xml:space="preserve"> </v>
      </c>
      <c r="N720" s="385"/>
      <c r="O720" s="388">
        <f>IF('proje ve personel bilgileri'!$B$4=1512,(IF(E720&lt;&gt;0,2,IF(F720&lt;&gt;0,2,IF(G720&lt;&gt;0,IF(AND(J720&lt;&gt;0,K720&gt;=48),4,3),IF(H720&lt;&gt;0,IF(AND(J720&lt;&gt;0,K720&gt;=48),4,3),IF(I720&lt;&gt;0,7,0)))))),IF('proje ve personel bilgileri'!$B$4=1511,(IF(E720&lt;&gt;0,4,IF(F720&lt;&gt;0,5,IF(G720&lt;&gt;0,IF(AND(J720&lt;&gt;0,K720&gt;=48),12,8),IF(H720&lt;&gt;0,IF(AND(J720&lt;&gt;0,K720&gt;=48),12,8),IF(I720&lt;&gt;0,14,0)))))),(IF(E720&lt;&gt;0,3,IF(F720&lt;&gt;0,4,IF(G720&lt;&gt;0,IF(AND(J720&lt;&gt;0,K720&gt;=48),10,6),IF(H720&lt;&gt;0,IF(AND(J720&lt;&gt;0,K720&gt;=48),10,6),IF(I720&lt;&gt;0,12,0))))))))</f>
        <v>0</v>
      </c>
      <c r="P720" s="389"/>
      <c r="Q720" s="385" t="str">
        <f>IF('proje ve personel bilgileri'!A339&lt;&gt;0,(M720*O720)," ")</f>
        <v xml:space="preserve"> </v>
      </c>
      <c r="R720" s="385"/>
      <c r="S720" s="385" t="str">
        <f>IF('proje ve personel bilgileri'!A339&lt;&gt;0,G011B!S766," ")</f>
        <v xml:space="preserve"> </v>
      </c>
      <c r="T720" s="378"/>
      <c r="U720" s="385" t="str">
        <f>IF('proje ve personel bilgileri'!A339&lt;&gt;0,MIN(Q720,S720)," ")</f>
        <v xml:space="preserve"> </v>
      </c>
      <c r="V720" s="386"/>
    </row>
    <row r="721" spans="1:22" ht="15.75" customHeight="1" x14ac:dyDescent="0.25">
      <c r="A721" s="19">
        <v>327</v>
      </c>
      <c r="B721" s="293" t="str">
        <f>IF('proje ve personel bilgileri'!A340&lt;&gt;0,('proje ve personel bilgileri'!A340)," ")</f>
        <v xml:space="preserve"> </v>
      </c>
      <c r="C721" s="293" t="str">
        <f>IF('proje ve personel bilgileri'!A340&lt;&gt;0,('proje ve personel bilgileri'!B340)," ")</f>
        <v xml:space="preserve"> </v>
      </c>
      <c r="D721" s="24"/>
      <c r="E721" s="25"/>
      <c r="F721" s="25"/>
      <c r="G721" s="25"/>
      <c r="H721" s="25"/>
      <c r="I721" s="25"/>
      <c r="J721" s="26"/>
      <c r="K721" s="387" t="str">
        <f>IF(J721&lt;&gt;0,DAYS360(J721,'proje ve personel bilgileri'!$B$8)/30," ")</f>
        <v xml:space="preserve"> </v>
      </c>
      <c r="L721" s="387"/>
      <c r="M721" s="385" t="str">
        <f>IF('proje ve personel bilgileri'!A340&lt;&gt;0,('proje ve personel bilgileri'!$B$11)," ")</f>
        <v xml:space="preserve"> </v>
      </c>
      <c r="N721" s="385"/>
      <c r="O721" s="388">
        <f>IF('proje ve personel bilgileri'!$B$4=1512,(IF(E721&lt;&gt;0,2,IF(F721&lt;&gt;0,2,IF(G721&lt;&gt;0,IF(AND(J721&lt;&gt;0,K721&gt;=48),4,3),IF(H721&lt;&gt;0,IF(AND(J721&lt;&gt;0,K721&gt;=48),4,3),IF(I721&lt;&gt;0,7,0)))))),IF('proje ve personel bilgileri'!$B$4=1511,(IF(E721&lt;&gt;0,4,IF(F721&lt;&gt;0,5,IF(G721&lt;&gt;0,IF(AND(J721&lt;&gt;0,K721&gt;=48),12,8),IF(H721&lt;&gt;0,IF(AND(J721&lt;&gt;0,K721&gt;=48),12,8),IF(I721&lt;&gt;0,14,0)))))),(IF(E721&lt;&gt;0,3,IF(F721&lt;&gt;0,4,IF(G721&lt;&gt;0,IF(AND(J721&lt;&gt;0,K721&gt;=48),10,6),IF(H721&lt;&gt;0,IF(AND(J721&lt;&gt;0,K721&gt;=48),10,6),IF(I721&lt;&gt;0,12,0))))))))</f>
        <v>0</v>
      </c>
      <c r="P721" s="389"/>
      <c r="Q721" s="385" t="str">
        <f>IF('proje ve personel bilgileri'!A340&lt;&gt;0,(M721*O721)," ")</f>
        <v xml:space="preserve"> </v>
      </c>
      <c r="R721" s="385"/>
      <c r="S721" s="385" t="str">
        <f>IF('proje ve personel bilgileri'!A340&lt;&gt;0,G011B!S767," ")</f>
        <v xml:space="preserve"> </v>
      </c>
      <c r="T721" s="378"/>
      <c r="U721" s="385" t="str">
        <f>IF('proje ve personel bilgileri'!A340&lt;&gt;0,MIN(Q721,S721)," ")</f>
        <v xml:space="preserve"> </v>
      </c>
      <c r="V721" s="386"/>
    </row>
    <row r="722" spans="1:22" ht="15.75" customHeight="1" x14ac:dyDescent="0.25">
      <c r="A722" s="23">
        <v>328</v>
      </c>
      <c r="B722" s="293" t="str">
        <f>IF('proje ve personel bilgileri'!A341&lt;&gt;0,('proje ve personel bilgileri'!A341)," ")</f>
        <v xml:space="preserve"> </v>
      </c>
      <c r="C722" s="293" t="str">
        <f>IF('proje ve personel bilgileri'!A341&lt;&gt;0,('proje ve personel bilgileri'!B341)," ")</f>
        <v xml:space="preserve"> </v>
      </c>
      <c r="D722" s="24"/>
      <c r="E722" s="25"/>
      <c r="F722" s="25"/>
      <c r="G722" s="25"/>
      <c r="H722" s="25"/>
      <c r="I722" s="25"/>
      <c r="J722" s="26"/>
      <c r="K722" s="387" t="str">
        <f>IF(J722&lt;&gt;0,DAYS360(J722,'proje ve personel bilgileri'!$B$8)/30," ")</f>
        <v xml:space="preserve"> </v>
      </c>
      <c r="L722" s="387"/>
      <c r="M722" s="385" t="str">
        <f>IF('proje ve personel bilgileri'!A341&lt;&gt;0,('proje ve personel bilgileri'!$B$11)," ")</f>
        <v xml:space="preserve"> </v>
      </c>
      <c r="N722" s="385"/>
      <c r="O722" s="388">
        <f>IF('proje ve personel bilgileri'!$B$4=1512,(IF(E722&lt;&gt;0,2,IF(F722&lt;&gt;0,2,IF(G722&lt;&gt;0,IF(AND(J722&lt;&gt;0,K722&gt;=48),4,3),IF(H722&lt;&gt;0,IF(AND(J722&lt;&gt;0,K722&gt;=48),4,3),IF(I722&lt;&gt;0,7,0)))))),IF('proje ve personel bilgileri'!$B$4=1511,(IF(E722&lt;&gt;0,4,IF(F722&lt;&gt;0,5,IF(G722&lt;&gt;0,IF(AND(J722&lt;&gt;0,K722&gt;=48),12,8),IF(H722&lt;&gt;0,IF(AND(J722&lt;&gt;0,K722&gt;=48),12,8),IF(I722&lt;&gt;0,14,0)))))),(IF(E722&lt;&gt;0,3,IF(F722&lt;&gt;0,4,IF(G722&lt;&gt;0,IF(AND(J722&lt;&gt;0,K722&gt;=48),10,6),IF(H722&lt;&gt;0,IF(AND(J722&lt;&gt;0,K722&gt;=48),10,6),IF(I722&lt;&gt;0,12,0))))))))</f>
        <v>0</v>
      </c>
      <c r="P722" s="389"/>
      <c r="Q722" s="385" t="str">
        <f>IF('proje ve personel bilgileri'!A341&lt;&gt;0,(M722*O722)," ")</f>
        <v xml:space="preserve"> </v>
      </c>
      <c r="R722" s="385"/>
      <c r="S722" s="385" t="str">
        <f>IF('proje ve personel bilgileri'!A341&lt;&gt;0,G011B!S768," ")</f>
        <v xml:space="preserve"> </v>
      </c>
      <c r="T722" s="378"/>
      <c r="U722" s="385" t="str">
        <f>IF('proje ve personel bilgileri'!A341&lt;&gt;0,MIN(Q722,S722)," ")</f>
        <v xml:space="preserve"> </v>
      </c>
      <c r="V722" s="386"/>
    </row>
    <row r="723" spans="1:22" ht="15.75" customHeight="1" x14ac:dyDescent="0.25">
      <c r="A723" s="19">
        <v>329</v>
      </c>
      <c r="B723" s="293" t="str">
        <f>IF('proje ve personel bilgileri'!A342&lt;&gt;0,('proje ve personel bilgileri'!A342)," ")</f>
        <v xml:space="preserve"> </v>
      </c>
      <c r="C723" s="293" t="str">
        <f>IF('proje ve personel bilgileri'!A342&lt;&gt;0,('proje ve personel bilgileri'!B342)," ")</f>
        <v xml:space="preserve"> </v>
      </c>
      <c r="D723" s="24"/>
      <c r="E723" s="25"/>
      <c r="F723" s="25"/>
      <c r="G723" s="25"/>
      <c r="H723" s="25"/>
      <c r="I723" s="25"/>
      <c r="J723" s="26"/>
      <c r="K723" s="387" t="str">
        <f>IF(J723&lt;&gt;0,DAYS360(J723,'proje ve personel bilgileri'!$B$8)/30," ")</f>
        <v xml:space="preserve"> </v>
      </c>
      <c r="L723" s="387"/>
      <c r="M723" s="385" t="str">
        <f>IF('proje ve personel bilgileri'!A342&lt;&gt;0,('proje ve personel bilgileri'!$B$11)," ")</f>
        <v xml:space="preserve"> </v>
      </c>
      <c r="N723" s="385"/>
      <c r="O723" s="388">
        <f>IF('proje ve personel bilgileri'!$B$4=1512,(IF(E723&lt;&gt;0,2,IF(F723&lt;&gt;0,2,IF(G723&lt;&gt;0,IF(AND(J723&lt;&gt;0,K723&gt;=48),4,3),IF(H723&lt;&gt;0,IF(AND(J723&lt;&gt;0,K723&gt;=48),4,3),IF(I723&lt;&gt;0,7,0)))))),IF('proje ve personel bilgileri'!$B$4=1511,(IF(E723&lt;&gt;0,4,IF(F723&lt;&gt;0,5,IF(G723&lt;&gt;0,IF(AND(J723&lt;&gt;0,K723&gt;=48),12,8),IF(H723&lt;&gt;0,IF(AND(J723&lt;&gt;0,K723&gt;=48),12,8),IF(I723&lt;&gt;0,14,0)))))),(IF(E723&lt;&gt;0,3,IF(F723&lt;&gt;0,4,IF(G723&lt;&gt;0,IF(AND(J723&lt;&gt;0,K723&gt;=48),10,6),IF(H723&lt;&gt;0,IF(AND(J723&lt;&gt;0,K723&gt;=48),10,6),IF(I723&lt;&gt;0,12,0))))))))</f>
        <v>0</v>
      </c>
      <c r="P723" s="389"/>
      <c r="Q723" s="385" t="str">
        <f>IF('proje ve personel bilgileri'!A342&lt;&gt;0,(M723*O723)," ")</f>
        <v xml:space="preserve"> </v>
      </c>
      <c r="R723" s="385"/>
      <c r="S723" s="385" t="str">
        <f>IF('proje ve personel bilgileri'!A342&lt;&gt;0,G011B!S769," ")</f>
        <v xml:space="preserve"> </v>
      </c>
      <c r="T723" s="378"/>
      <c r="U723" s="385" t="str">
        <f>IF('proje ve personel bilgileri'!A342&lt;&gt;0,MIN(Q723,S723)," ")</f>
        <v xml:space="preserve"> </v>
      </c>
      <c r="V723" s="386"/>
    </row>
    <row r="724" spans="1:22" ht="15.75" customHeight="1" x14ac:dyDescent="0.25">
      <c r="A724" s="23">
        <v>330</v>
      </c>
      <c r="B724" s="293" t="str">
        <f>IF('proje ve personel bilgileri'!A343&lt;&gt;0,('proje ve personel bilgileri'!A343)," ")</f>
        <v xml:space="preserve"> </v>
      </c>
      <c r="C724" s="293" t="str">
        <f>IF('proje ve personel bilgileri'!A343&lt;&gt;0,('proje ve personel bilgileri'!B343)," ")</f>
        <v xml:space="preserve"> </v>
      </c>
      <c r="D724" s="24"/>
      <c r="E724" s="25"/>
      <c r="F724" s="25"/>
      <c r="G724" s="25"/>
      <c r="H724" s="25"/>
      <c r="I724" s="25"/>
      <c r="J724" s="26"/>
      <c r="K724" s="387" t="str">
        <f>IF(J724&lt;&gt;0,DAYS360(J724,'proje ve personel bilgileri'!$B$8)/30," ")</f>
        <v xml:space="preserve"> </v>
      </c>
      <c r="L724" s="387"/>
      <c r="M724" s="385" t="str">
        <f>IF('proje ve personel bilgileri'!A343&lt;&gt;0,('proje ve personel bilgileri'!$B$11)," ")</f>
        <v xml:space="preserve"> </v>
      </c>
      <c r="N724" s="385"/>
      <c r="O724" s="388">
        <f>IF('proje ve personel bilgileri'!$B$4=1512,(IF(E724&lt;&gt;0,2,IF(F724&lt;&gt;0,2,IF(G724&lt;&gt;0,IF(AND(J724&lt;&gt;0,K724&gt;=48),4,3),IF(H724&lt;&gt;0,IF(AND(J724&lt;&gt;0,K724&gt;=48),4,3),IF(I724&lt;&gt;0,7,0)))))),IF('proje ve personel bilgileri'!$B$4=1511,(IF(E724&lt;&gt;0,4,IF(F724&lt;&gt;0,5,IF(G724&lt;&gt;0,IF(AND(J724&lt;&gt;0,K724&gt;=48),12,8),IF(H724&lt;&gt;0,IF(AND(J724&lt;&gt;0,K724&gt;=48),12,8),IF(I724&lt;&gt;0,14,0)))))),(IF(E724&lt;&gt;0,3,IF(F724&lt;&gt;0,4,IF(G724&lt;&gt;0,IF(AND(J724&lt;&gt;0,K724&gt;=48),10,6),IF(H724&lt;&gt;0,IF(AND(J724&lt;&gt;0,K724&gt;=48),10,6),IF(I724&lt;&gt;0,12,0))))))))</f>
        <v>0</v>
      </c>
      <c r="P724" s="389"/>
      <c r="Q724" s="385" t="str">
        <f>IF('proje ve personel bilgileri'!A343&lt;&gt;0,(M724*O724)," ")</f>
        <v xml:space="preserve"> </v>
      </c>
      <c r="R724" s="385"/>
      <c r="S724" s="385" t="str">
        <f>IF('proje ve personel bilgileri'!A343&lt;&gt;0,G011B!S770," ")</f>
        <v xml:space="preserve"> </v>
      </c>
      <c r="T724" s="378"/>
      <c r="U724" s="385" t="str">
        <f>IF('proje ve personel bilgileri'!A343&lt;&gt;0,MIN(Q724,S724)," ")</f>
        <v xml:space="preserve"> </v>
      </c>
      <c r="V724" s="386"/>
    </row>
    <row r="725" spans="1:22" ht="15.75" customHeight="1" x14ac:dyDescent="0.25">
      <c r="A725" s="19">
        <v>331</v>
      </c>
      <c r="B725" s="293" t="str">
        <f>IF('proje ve personel bilgileri'!A344&lt;&gt;0,('proje ve personel bilgileri'!A344)," ")</f>
        <v xml:space="preserve"> </v>
      </c>
      <c r="C725" s="293" t="str">
        <f>IF('proje ve personel bilgileri'!A344&lt;&gt;0,('proje ve personel bilgileri'!B344)," ")</f>
        <v xml:space="preserve"> </v>
      </c>
      <c r="D725" s="24"/>
      <c r="E725" s="25"/>
      <c r="F725" s="25"/>
      <c r="G725" s="25"/>
      <c r="H725" s="25"/>
      <c r="I725" s="25"/>
      <c r="J725" s="26"/>
      <c r="K725" s="387" t="str">
        <f>IF(J725&lt;&gt;0,DAYS360(J725,'proje ve personel bilgileri'!$B$8)/30," ")</f>
        <v xml:space="preserve"> </v>
      </c>
      <c r="L725" s="387"/>
      <c r="M725" s="385" t="str">
        <f>IF('proje ve personel bilgileri'!A344&lt;&gt;0,('proje ve personel bilgileri'!$B$11)," ")</f>
        <v xml:space="preserve"> </v>
      </c>
      <c r="N725" s="385"/>
      <c r="O725" s="388">
        <f>IF('proje ve personel bilgileri'!$B$4=1512,(IF(E725&lt;&gt;0,2,IF(F725&lt;&gt;0,2,IF(G725&lt;&gt;0,IF(AND(J725&lt;&gt;0,K725&gt;=48),4,3),IF(H725&lt;&gt;0,IF(AND(J725&lt;&gt;0,K725&gt;=48),4,3),IF(I725&lt;&gt;0,7,0)))))),IF('proje ve personel bilgileri'!$B$4=1511,(IF(E725&lt;&gt;0,4,IF(F725&lt;&gt;0,5,IF(G725&lt;&gt;0,IF(AND(J725&lt;&gt;0,K725&gt;=48),12,8),IF(H725&lt;&gt;0,IF(AND(J725&lt;&gt;0,K725&gt;=48),12,8),IF(I725&lt;&gt;0,14,0)))))),(IF(E725&lt;&gt;0,3,IF(F725&lt;&gt;0,4,IF(G725&lt;&gt;0,IF(AND(J725&lt;&gt;0,K725&gt;=48),10,6),IF(H725&lt;&gt;0,IF(AND(J725&lt;&gt;0,K725&gt;=48),10,6),IF(I725&lt;&gt;0,12,0))))))))</f>
        <v>0</v>
      </c>
      <c r="P725" s="389"/>
      <c r="Q725" s="385" t="str">
        <f>IF('proje ve personel bilgileri'!A344&lt;&gt;0,(M725*O725)," ")</f>
        <v xml:space="preserve"> </v>
      </c>
      <c r="R725" s="385"/>
      <c r="S725" s="385" t="str">
        <f>IF('proje ve personel bilgileri'!A344&lt;&gt;0,G011B!S771," ")</f>
        <v xml:space="preserve"> </v>
      </c>
      <c r="T725" s="378"/>
      <c r="U725" s="385" t="str">
        <f>IF('proje ve personel bilgileri'!A344&lt;&gt;0,MIN(Q725,S725)," ")</f>
        <v xml:space="preserve"> </v>
      </c>
      <c r="V725" s="386"/>
    </row>
    <row r="726" spans="1:22" ht="15.75" customHeight="1" x14ac:dyDescent="0.25">
      <c r="A726" s="23">
        <v>332</v>
      </c>
      <c r="B726" s="293" t="str">
        <f>IF('proje ve personel bilgileri'!A345&lt;&gt;0,('proje ve personel bilgileri'!A345)," ")</f>
        <v xml:space="preserve"> </v>
      </c>
      <c r="C726" s="293" t="str">
        <f>IF('proje ve personel bilgileri'!A345&lt;&gt;0,('proje ve personel bilgileri'!B345)," ")</f>
        <v xml:space="preserve"> </v>
      </c>
      <c r="D726" s="24"/>
      <c r="E726" s="25"/>
      <c r="F726" s="25"/>
      <c r="G726" s="25"/>
      <c r="H726" s="25"/>
      <c r="I726" s="25"/>
      <c r="J726" s="26"/>
      <c r="K726" s="387" t="str">
        <f>IF(J726&lt;&gt;0,DAYS360(J726,'proje ve personel bilgileri'!$B$8)/30," ")</f>
        <v xml:space="preserve"> </v>
      </c>
      <c r="L726" s="387"/>
      <c r="M726" s="385" t="str">
        <f>IF('proje ve personel bilgileri'!A345&lt;&gt;0,('proje ve personel bilgileri'!$B$11)," ")</f>
        <v xml:space="preserve"> </v>
      </c>
      <c r="N726" s="385"/>
      <c r="O726" s="388">
        <f>IF('proje ve personel bilgileri'!$B$4=1512,(IF(E726&lt;&gt;0,2,IF(F726&lt;&gt;0,2,IF(G726&lt;&gt;0,IF(AND(J726&lt;&gt;0,K726&gt;=48),4,3),IF(H726&lt;&gt;0,IF(AND(J726&lt;&gt;0,K726&gt;=48),4,3),IF(I726&lt;&gt;0,7,0)))))),IF('proje ve personel bilgileri'!$B$4=1511,(IF(E726&lt;&gt;0,4,IF(F726&lt;&gt;0,5,IF(G726&lt;&gt;0,IF(AND(J726&lt;&gt;0,K726&gt;=48),12,8),IF(H726&lt;&gt;0,IF(AND(J726&lt;&gt;0,K726&gt;=48),12,8),IF(I726&lt;&gt;0,14,0)))))),(IF(E726&lt;&gt;0,3,IF(F726&lt;&gt;0,4,IF(G726&lt;&gt;0,IF(AND(J726&lt;&gt;0,K726&gt;=48),10,6),IF(H726&lt;&gt;0,IF(AND(J726&lt;&gt;0,K726&gt;=48),10,6),IF(I726&lt;&gt;0,12,0))))))))</f>
        <v>0</v>
      </c>
      <c r="P726" s="389"/>
      <c r="Q726" s="385" t="str">
        <f>IF('proje ve personel bilgileri'!A345&lt;&gt;0,(M726*O726)," ")</f>
        <v xml:space="preserve"> </v>
      </c>
      <c r="R726" s="385"/>
      <c r="S726" s="385" t="str">
        <f>IF('proje ve personel bilgileri'!A345&lt;&gt;0,G011B!S772," ")</f>
        <v xml:space="preserve"> </v>
      </c>
      <c r="T726" s="378"/>
      <c r="U726" s="385" t="str">
        <f>IF('proje ve personel bilgileri'!A345&lt;&gt;0,MIN(Q726,S726)," ")</f>
        <v xml:space="preserve"> </v>
      </c>
      <c r="V726" s="386"/>
    </row>
    <row r="727" spans="1:22" ht="15.75" customHeight="1" x14ac:dyDescent="0.25">
      <c r="A727" s="19">
        <v>333</v>
      </c>
      <c r="B727" s="293" t="str">
        <f>IF('proje ve personel bilgileri'!A346&lt;&gt;0,('proje ve personel bilgileri'!A346)," ")</f>
        <v xml:space="preserve"> </v>
      </c>
      <c r="C727" s="293" t="str">
        <f>IF('proje ve personel bilgileri'!A346&lt;&gt;0,('proje ve personel bilgileri'!B346)," ")</f>
        <v xml:space="preserve"> </v>
      </c>
      <c r="D727" s="24"/>
      <c r="E727" s="25"/>
      <c r="F727" s="25"/>
      <c r="G727" s="25"/>
      <c r="H727" s="25"/>
      <c r="I727" s="25"/>
      <c r="J727" s="26"/>
      <c r="K727" s="387" t="str">
        <f>IF(J727&lt;&gt;0,DAYS360(J727,'proje ve personel bilgileri'!$B$8)/30," ")</f>
        <v xml:space="preserve"> </v>
      </c>
      <c r="L727" s="387"/>
      <c r="M727" s="385" t="str">
        <f>IF('proje ve personel bilgileri'!A346&lt;&gt;0,('proje ve personel bilgileri'!$B$11)," ")</f>
        <v xml:space="preserve"> </v>
      </c>
      <c r="N727" s="385"/>
      <c r="O727" s="388">
        <f>IF('proje ve personel bilgileri'!$B$4=1512,(IF(E727&lt;&gt;0,2,IF(F727&lt;&gt;0,2,IF(G727&lt;&gt;0,IF(AND(J727&lt;&gt;0,K727&gt;=48),4,3),IF(H727&lt;&gt;0,IF(AND(J727&lt;&gt;0,K727&gt;=48),4,3),IF(I727&lt;&gt;0,7,0)))))),IF('proje ve personel bilgileri'!$B$4=1511,(IF(E727&lt;&gt;0,4,IF(F727&lt;&gt;0,5,IF(G727&lt;&gt;0,IF(AND(J727&lt;&gt;0,K727&gt;=48),12,8),IF(H727&lt;&gt;0,IF(AND(J727&lt;&gt;0,K727&gt;=48),12,8),IF(I727&lt;&gt;0,14,0)))))),(IF(E727&lt;&gt;0,3,IF(F727&lt;&gt;0,4,IF(G727&lt;&gt;0,IF(AND(J727&lt;&gt;0,K727&gt;=48),10,6),IF(H727&lt;&gt;0,IF(AND(J727&lt;&gt;0,K727&gt;=48),10,6),IF(I727&lt;&gt;0,12,0))))))))</f>
        <v>0</v>
      </c>
      <c r="P727" s="389"/>
      <c r="Q727" s="385" t="str">
        <f>IF('proje ve personel bilgileri'!A346&lt;&gt;0,(M727*O727)," ")</f>
        <v xml:space="preserve"> </v>
      </c>
      <c r="R727" s="385"/>
      <c r="S727" s="385" t="str">
        <f>IF('proje ve personel bilgileri'!A346&lt;&gt;0,G011B!S773," ")</f>
        <v xml:space="preserve"> </v>
      </c>
      <c r="T727" s="378"/>
      <c r="U727" s="385" t="str">
        <f>IF('proje ve personel bilgileri'!A346&lt;&gt;0,MIN(Q727,S727)," ")</f>
        <v xml:space="preserve"> </v>
      </c>
      <c r="V727" s="386"/>
    </row>
    <row r="728" spans="1:22" ht="15.75" customHeight="1" x14ac:dyDescent="0.25">
      <c r="A728" s="23">
        <v>334</v>
      </c>
      <c r="B728" s="293" t="str">
        <f>IF('proje ve personel bilgileri'!A347&lt;&gt;0,('proje ve personel bilgileri'!A347)," ")</f>
        <v xml:space="preserve"> </v>
      </c>
      <c r="C728" s="293" t="str">
        <f>IF('proje ve personel bilgileri'!A347&lt;&gt;0,('proje ve personel bilgileri'!B347)," ")</f>
        <v xml:space="preserve"> </v>
      </c>
      <c r="D728" s="24"/>
      <c r="E728" s="25"/>
      <c r="F728" s="25"/>
      <c r="G728" s="25"/>
      <c r="H728" s="25"/>
      <c r="I728" s="25"/>
      <c r="J728" s="26"/>
      <c r="K728" s="387" t="str">
        <f>IF(J728&lt;&gt;0,DAYS360(J728,'proje ve personel bilgileri'!$B$8)/30," ")</f>
        <v xml:space="preserve"> </v>
      </c>
      <c r="L728" s="387"/>
      <c r="M728" s="385" t="str">
        <f>IF('proje ve personel bilgileri'!A347&lt;&gt;0,('proje ve personel bilgileri'!$B$11)," ")</f>
        <v xml:space="preserve"> </v>
      </c>
      <c r="N728" s="385"/>
      <c r="O728" s="388">
        <f>IF('proje ve personel bilgileri'!$B$4=1512,(IF(E728&lt;&gt;0,2,IF(F728&lt;&gt;0,2,IF(G728&lt;&gt;0,IF(AND(J728&lt;&gt;0,K728&gt;=48),4,3),IF(H728&lt;&gt;0,IF(AND(J728&lt;&gt;0,K728&gt;=48),4,3),IF(I728&lt;&gt;0,7,0)))))),IF('proje ve personel bilgileri'!$B$4=1511,(IF(E728&lt;&gt;0,4,IF(F728&lt;&gt;0,5,IF(G728&lt;&gt;0,IF(AND(J728&lt;&gt;0,K728&gt;=48),12,8),IF(H728&lt;&gt;0,IF(AND(J728&lt;&gt;0,K728&gt;=48),12,8),IF(I728&lt;&gt;0,14,0)))))),(IF(E728&lt;&gt;0,3,IF(F728&lt;&gt;0,4,IF(G728&lt;&gt;0,IF(AND(J728&lt;&gt;0,K728&gt;=48),10,6),IF(H728&lt;&gt;0,IF(AND(J728&lt;&gt;0,K728&gt;=48),10,6),IF(I728&lt;&gt;0,12,0))))))))</f>
        <v>0</v>
      </c>
      <c r="P728" s="389"/>
      <c r="Q728" s="385" t="str">
        <f>IF('proje ve personel bilgileri'!A347&lt;&gt;0,(M728*O728)," ")</f>
        <v xml:space="preserve"> </v>
      </c>
      <c r="R728" s="385"/>
      <c r="S728" s="385" t="str">
        <f>IF('proje ve personel bilgileri'!A347&lt;&gt;0,G011B!S774," ")</f>
        <v xml:space="preserve"> </v>
      </c>
      <c r="T728" s="378"/>
      <c r="U728" s="385" t="str">
        <f>IF('proje ve personel bilgileri'!A347&lt;&gt;0,MIN(Q728,S728)," ")</f>
        <v xml:space="preserve"> </v>
      </c>
      <c r="V728" s="386"/>
    </row>
    <row r="729" spans="1:22" ht="15.75" customHeight="1" x14ac:dyDescent="0.25">
      <c r="A729" s="19">
        <v>335</v>
      </c>
      <c r="B729" s="293" t="str">
        <f>IF('proje ve personel bilgileri'!A348&lt;&gt;0,('proje ve personel bilgileri'!A348)," ")</f>
        <v xml:space="preserve"> </v>
      </c>
      <c r="C729" s="293" t="str">
        <f>IF('proje ve personel bilgileri'!A348&lt;&gt;0,('proje ve personel bilgileri'!B348)," ")</f>
        <v xml:space="preserve"> </v>
      </c>
      <c r="D729" s="24"/>
      <c r="E729" s="25"/>
      <c r="F729" s="25"/>
      <c r="G729" s="25"/>
      <c r="H729" s="25"/>
      <c r="I729" s="25"/>
      <c r="J729" s="26"/>
      <c r="K729" s="387" t="str">
        <f>IF(J729&lt;&gt;0,DAYS360(J729,'proje ve personel bilgileri'!$B$8)/30," ")</f>
        <v xml:space="preserve"> </v>
      </c>
      <c r="L729" s="387"/>
      <c r="M729" s="385" t="str">
        <f>IF('proje ve personel bilgileri'!A348&lt;&gt;0,('proje ve personel bilgileri'!$B$11)," ")</f>
        <v xml:space="preserve"> </v>
      </c>
      <c r="N729" s="385"/>
      <c r="O729" s="388">
        <f>IF('proje ve personel bilgileri'!$B$4=1512,(IF(E729&lt;&gt;0,2,IF(F729&lt;&gt;0,2,IF(G729&lt;&gt;0,IF(AND(J729&lt;&gt;0,K729&gt;=48),4,3),IF(H729&lt;&gt;0,IF(AND(J729&lt;&gt;0,K729&gt;=48),4,3),IF(I729&lt;&gt;0,7,0)))))),IF('proje ve personel bilgileri'!$B$4=1511,(IF(E729&lt;&gt;0,4,IF(F729&lt;&gt;0,5,IF(G729&lt;&gt;0,IF(AND(J729&lt;&gt;0,K729&gt;=48),12,8),IF(H729&lt;&gt;0,IF(AND(J729&lt;&gt;0,K729&gt;=48),12,8),IF(I729&lt;&gt;0,14,0)))))),(IF(E729&lt;&gt;0,3,IF(F729&lt;&gt;0,4,IF(G729&lt;&gt;0,IF(AND(J729&lt;&gt;0,K729&gt;=48),10,6),IF(H729&lt;&gt;0,IF(AND(J729&lt;&gt;0,K729&gt;=48),10,6),IF(I729&lt;&gt;0,12,0))))))))</f>
        <v>0</v>
      </c>
      <c r="P729" s="389"/>
      <c r="Q729" s="385" t="str">
        <f>IF('proje ve personel bilgileri'!A348&lt;&gt;0,(M729*O729)," ")</f>
        <v xml:space="preserve"> </v>
      </c>
      <c r="R729" s="385"/>
      <c r="S729" s="385" t="str">
        <f>IF('proje ve personel bilgileri'!A348&lt;&gt;0,G011B!S775," ")</f>
        <v xml:space="preserve"> </v>
      </c>
      <c r="T729" s="378"/>
      <c r="U729" s="385" t="str">
        <f>IF('proje ve personel bilgileri'!A348&lt;&gt;0,MIN(Q729,S729)," ")</f>
        <v xml:space="preserve"> </v>
      </c>
      <c r="V729" s="386"/>
    </row>
    <row r="730" spans="1:22" ht="15.75" customHeight="1" x14ac:dyDescent="0.25">
      <c r="A730" s="23">
        <v>336</v>
      </c>
      <c r="B730" s="293" t="str">
        <f>IF('proje ve personel bilgileri'!A349&lt;&gt;0,('proje ve personel bilgileri'!A349)," ")</f>
        <v xml:space="preserve"> </v>
      </c>
      <c r="C730" s="293" t="str">
        <f>IF('proje ve personel bilgileri'!A349&lt;&gt;0,('proje ve personel bilgileri'!B349)," ")</f>
        <v xml:space="preserve"> </v>
      </c>
      <c r="D730" s="24"/>
      <c r="E730" s="25"/>
      <c r="F730" s="25"/>
      <c r="G730" s="25"/>
      <c r="H730" s="25"/>
      <c r="I730" s="25"/>
      <c r="J730" s="26"/>
      <c r="K730" s="387" t="str">
        <f>IF(J730&lt;&gt;0,DAYS360(J730,'proje ve personel bilgileri'!$B$8)/30," ")</f>
        <v xml:space="preserve"> </v>
      </c>
      <c r="L730" s="387"/>
      <c r="M730" s="385" t="str">
        <f>IF('proje ve personel bilgileri'!A349&lt;&gt;0,('proje ve personel bilgileri'!$B$11)," ")</f>
        <v xml:space="preserve"> </v>
      </c>
      <c r="N730" s="385"/>
      <c r="O730" s="388">
        <f>IF('proje ve personel bilgileri'!$B$4=1512,(IF(E730&lt;&gt;0,2,IF(F730&lt;&gt;0,2,IF(G730&lt;&gt;0,IF(AND(J730&lt;&gt;0,K730&gt;=48),4,3),IF(H730&lt;&gt;0,IF(AND(J730&lt;&gt;0,K730&gt;=48),4,3),IF(I730&lt;&gt;0,7,0)))))),IF('proje ve personel bilgileri'!$B$4=1511,(IF(E730&lt;&gt;0,4,IF(F730&lt;&gt;0,5,IF(G730&lt;&gt;0,IF(AND(J730&lt;&gt;0,K730&gt;=48),12,8),IF(H730&lt;&gt;0,IF(AND(J730&lt;&gt;0,K730&gt;=48),12,8),IF(I730&lt;&gt;0,14,0)))))),(IF(E730&lt;&gt;0,3,IF(F730&lt;&gt;0,4,IF(G730&lt;&gt;0,IF(AND(J730&lt;&gt;0,K730&gt;=48),10,6),IF(H730&lt;&gt;0,IF(AND(J730&lt;&gt;0,K730&gt;=48),10,6),IF(I730&lt;&gt;0,12,0))))))))</f>
        <v>0</v>
      </c>
      <c r="P730" s="389"/>
      <c r="Q730" s="385" t="str">
        <f>IF('proje ve personel bilgileri'!A349&lt;&gt;0,(M730*O730)," ")</f>
        <v xml:space="preserve"> </v>
      </c>
      <c r="R730" s="385"/>
      <c r="S730" s="385" t="str">
        <f>IF('proje ve personel bilgileri'!A349&lt;&gt;0,G011B!S776," ")</f>
        <v xml:space="preserve"> </v>
      </c>
      <c r="T730" s="378"/>
      <c r="U730" s="385" t="str">
        <f>IF('proje ve personel bilgileri'!A349&lt;&gt;0,MIN(Q730,S730)," ")</f>
        <v xml:space="preserve"> </v>
      </c>
      <c r="V730" s="386"/>
    </row>
    <row r="731" spans="1:22" ht="15.75" customHeight="1" x14ac:dyDescent="0.25">
      <c r="A731" s="19">
        <v>337</v>
      </c>
      <c r="B731" s="293" t="str">
        <f>IF('proje ve personel bilgileri'!A350&lt;&gt;0,('proje ve personel bilgileri'!A350)," ")</f>
        <v xml:space="preserve"> </v>
      </c>
      <c r="C731" s="293" t="str">
        <f>IF('proje ve personel bilgileri'!A350&lt;&gt;0,('proje ve personel bilgileri'!B350)," ")</f>
        <v xml:space="preserve"> </v>
      </c>
      <c r="D731" s="24"/>
      <c r="E731" s="25"/>
      <c r="F731" s="25"/>
      <c r="G731" s="25"/>
      <c r="H731" s="25"/>
      <c r="I731" s="25"/>
      <c r="J731" s="26"/>
      <c r="K731" s="387" t="str">
        <f>IF(J731&lt;&gt;0,DAYS360(J731,'proje ve personel bilgileri'!$B$8)/30," ")</f>
        <v xml:space="preserve"> </v>
      </c>
      <c r="L731" s="387"/>
      <c r="M731" s="385" t="str">
        <f>IF('proje ve personel bilgileri'!A350&lt;&gt;0,('proje ve personel bilgileri'!$B$11)," ")</f>
        <v xml:space="preserve"> </v>
      </c>
      <c r="N731" s="385"/>
      <c r="O731" s="388">
        <f>IF('proje ve personel bilgileri'!$B$4=1512,(IF(E731&lt;&gt;0,2,IF(F731&lt;&gt;0,2,IF(G731&lt;&gt;0,IF(AND(J731&lt;&gt;0,K731&gt;=48),4,3),IF(H731&lt;&gt;0,IF(AND(J731&lt;&gt;0,K731&gt;=48),4,3),IF(I731&lt;&gt;0,7,0)))))),IF('proje ve personel bilgileri'!$B$4=1511,(IF(E731&lt;&gt;0,4,IF(F731&lt;&gt;0,5,IF(G731&lt;&gt;0,IF(AND(J731&lt;&gt;0,K731&gt;=48),12,8),IF(H731&lt;&gt;0,IF(AND(J731&lt;&gt;0,K731&gt;=48),12,8),IF(I731&lt;&gt;0,14,0)))))),(IF(E731&lt;&gt;0,3,IF(F731&lt;&gt;0,4,IF(G731&lt;&gt;0,IF(AND(J731&lt;&gt;0,K731&gt;=48),10,6),IF(H731&lt;&gt;0,IF(AND(J731&lt;&gt;0,K731&gt;=48),10,6),IF(I731&lt;&gt;0,12,0))))))))</f>
        <v>0</v>
      </c>
      <c r="P731" s="389"/>
      <c r="Q731" s="385" t="str">
        <f>IF('proje ve personel bilgileri'!A350&lt;&gt;0,(M731*O731)," ")</f>
        <v xml:space="preserve"> </v>
      </c>
      <c r="R731" s="385"/>
      <c r="S731" s="385" t="str">
        <f>IF('proje ve personel bilgileri'!A350&lt;&gt;0,G011B!S777," ")</f>
        <v xml:space="preserve"> </v>
      </c>
      <c r="T731" s="378"/>
      <c r="U731" s="385" t="str">
        <f>IF('proje ve personel bilgileri'!A350&lt;&gt;0,MIN(Q731,S731)," ")</f>
        <v xml:space="preserve"> </v>
      </c>
      <c r="V731" s="386"/>
    </row>
    <row r="732" spans="1:22" ht="15.75" customHeight="1" x14ac:dyDescent="0.25">
      <c r="A732" s="23">
        <v>338</v>
      </c>
      <c r="B732" s="293" t="str">
        <f>IF('proje ve personel bilgileri'!A351&lt;&gt;0,('proje ve personel bilgileri'!A351)," ")</f>
        <v xml:space="preserve"> </v>
      </c>
      <c r="C732" s="293" t="str">
        <f>IF('proje ve personel bilgileri'!A351&lt;&gt;0,('proje ve personel bilgileri'!B351)," ")</f>
        <v xml:space="preserve"> </v>
      </c>
      <c r="D732" s="24"/>
      <c r="E732" s="25"/>
      <c r="F732" s="25"/>
      <c r="G732" s="25"/>
      <c r="H732" s="25"/>
      <c r="I732" s="25"/>
      <c r="J732" s="26"/>
      <c r="K732" s="387" t="str">
        <f>IF(J732&lt;&gt;0,DAYS360(J732,'proje ve personel bilgileri'!$B$8)/30," ")</f>
        <v xml:space="preserve"> </v>
      </c>
      <c r="L732" s="387"/>
      <c r="M732" s="385" t="str">
        <f>IF('proje ve personel bilgileri'!A351&lt;&gt;0,('proje ve personel bilgileri'!$B$11)," ")</f>
        <v xml:space="preserve"> </v>
      </c>
      <c r="N732" s="385"/>
      <c r="O732" s="388">
        <f>IF('proje ve personel bilgileri'!$B$4=1512,(IF(E732&lt;&gt;0,2,IF(F732&lt;&gt;0,2,IF(G732&lt;&gt;0,IF(AND(J732&lt;&gt;0,K732&gt;=48),4,3),IF(H732&lt;&gt;0,IF(AND(J732&lt;&gt;0,K732&gt;=48),4,3),IF(I732&lt;&gt;0,7,0)))))),IF('proje ve personel bilgileri'!$B$4=1511,(IF(E732&lt;&gt;0,4,IF(F732&lt;&gt;0,5,IF(G732&lt;&gt;0,IF(AND(J732&lt;&gt;0,K732&gt;=48),12,8),IF(H732&lt;&gt;0,IF(AND(J732&lt;&gt;0,K732&gt;=48),12,8),IF(I732&lt;&gt;0,14,0)))))),(IF(E732&lt;&gt;0,3,IF(F732&lt;&gt;0,4,IF(G732&lt;&gt;0,IF(AND(J732&lt;&gt;0,K732&gt;=48),10,6),IF(H732&lt;&gt;0,IF(AND(J732&lt;&gt;0,K732&gt;=48),10,6),IF(I732&lt;&gt;0,12,0))))))))</f>
        <v>0</v>
      </c>
      <c r="P732" s="389"/>
      <c r="Q732" s="385" t="str">
        <f>IF('proje ve personel bilgileri'!A351&lt;&gt;0,(M732*O732)," ")</f>
        <v xml:space="preserve"> </v>
      </c>
      <c r="R732" s="385"/>
      <c r="S732" s="385" t="str">
        <f>IF('proje ve personel bilgileri'!A351&lt;&gt;0,G011B!S778," ")</f>
        <v xml:space="preserve"> </v>
      </c>
      <c r="T732" s="378"/>
      <c r="U732" s="385" t="str">
        <f>IF('proje ve personel bilgileri'!A351&lt;&gt;0,MIN(Q732,S732)," ")</f>
        <v xml:space="preserve"> </v>
      </c>
      <c r="V732" s="386"/>
    </row>
    <row r="733" spans="1:22" ht="15.75" customHeight="1" x14ac:dyDescent="0.25">
      <c r="A733" s="19">
        <v>339</v>
      </c>
      <c r="B733" s="293" t="str">
        <f>IF('proje ve personel bilgileri'!A352&lt;&gt;0,('proje ve personel bilgileri'!A352)," ")</f>
        <v xml:space="preserve"> </v>
      </c>
      <c r="C733" s="293" t="str">
        <f>IF('proje ve personel bilgileri'!A352&lt;&gt;0,('proje ve personel bilgileri'!B352)," ")</f>
        <v xml:space="preserve"> </v>
      </c>
      <c r="D733" s="24"/>
      <c r="E733" s="25"/>
      <c r="F733" s="25"/>
      <c r="G733" s="25"/>
      <c r="H733" s="25"/>
      <c r="I733" s="25"/>
      <c r="J733" s="26"/>
      <c r="K733" s="387" t="str">
        <f>IF(J733&lt;&gt;0,DAYS360(J733,'proje ve personel bilgileri'!$B$8)/30," ")</f>
        <v xml:space="preserve"> </v>
      </c>
      <c r="L733" s="387"/>
      <c r="M733" s="385" t="str">
        <f>IF('proje ve personel bilgileri'!A352&lt;&gt;0,('proje ve personel bilgileri'!$B$11)," ")</f>
        <v xml:space="preserve"> </v>
      </c>
      <c r="N733" s="385"/>
      <c r="O733" s="388">
        <f>IF('proje ve personel bilgileri'!$B$4=1512,(IF(E733&lt;&gt;0,2,IF(F733&lt;&gt;0,2,IF(G733&lt;&gt;0,IF(AND(J733&lt;&gt;0,K733&gt;=48),4,3),IF(H733&lt;&gt;0,IF(AND(J733&lt;&gt;0,K733&gt;=48),4,3),IF(I733&lt;&gt;0,7,0)))))),IF('proje ve personel bilgileri'!$B$4=1511,(IF(E733&lt;&gt;0,4,IF(F733&lt;&gt;0,5,IF(G733&lt;&gt;0,IF(AND(J733&lt;&gt;0,K733&gt;=48),12,8),IF(H733&lt;&gt;0,IF(AND(J733&lt;&gt;0,K733&gt;=48),12,8),IF(I733&lt;&gt;0,14,0)))))),(IF(E733&lt;&gt;0,3,IF(F733&lt;&gt;0,4,IF(G733&lt;&gt;0,IF(AND(J733&lt;&gt;0,K733&gt;=48),10,6),IF(H733&lt;&gt;0,IF(AND(J733&lt;&gt;0,K733&gt;=48),10,6),IF(I733&lt;&gt;0,12,0))))))))</f>
        <v>0</v>
      </c>
      <c r="P733" s="389"/>
      <c r="Q733" s="385" t="str">
        <f>IF('proje ve personel bilgileri'!A352&lt;&gt;0,(M733*O733)," ")</f>
        <v xml:space="preserve"> </v>
      </c>
      <c r="R733" s="385"/>
      <c r="S733" s="385" t="str">
        <f>IF('proje ve personel bilgileri'!A352&lt;&gt;0,G011B!S779," ")</f>
        <v xml:space="preserve"> </v>
      </c>
      <c r="T733" s="378"/>
      <c r="U733" s="385" t="str">
        <f>IF('proje ve personel bilgileri'!A352&lt;&gt;0,MIN(Q733,S733)," ")</f>
        <v xml:space="preserve"> </v>
      </c>
      <c r="V733" s="386"/>
    </row>
    <row r="734" spans="1:22" ht="15.75" customHeight="1" x14ac:dyDescent="0.25">
      <c r="A734" s="23">
        <v>340</v>
      </c>
      <c r="B734" s="293" t="str">
        <f>IF('proje ve personel bilgileri'!A353&lt;&gt;0,('proje ve personel bilgileri'!A353)," ")</f>
        <v xml:space="preserve"> </v>
      </c>
      <c r="C734" s="293" t="str">
        <f>IF('proje ve personel bilgileri'!A353&lt;&gt;0,('proje ve personel bilgileri'!B353)," ")</f>
        <v xml:space="preserve"> </v>
      </c>
      <c r="D734" s="24"/>
      <c r="E734" s="25"/>
      <c r="F734" s="25"/>
      <c r="G734" s="25"/>
      <c r="H734" s="25"/>
      <c r="I734" s="25"/>
      <c r="J734" s="26"/>
      <c r="K734" s="387" t="str">
        <f>IF(J734&lt;&gt;0,DAYS360(J734,'proje ve personel bilgileri'!$B$8)/30," ")</f>
        <v xml:space="preserve"> </v>
      </c>
      <c r="L734" s="387"/>
      <c r="M734" s="385" t="str">
        <f>IF('proje ve personel bilgileri'!A353&lt;&gt;0,('proje ve personel bilgileri'!$B$11)," ")</f>
        <v xml:space="preserve"> </v>
      </c>
      <c r="N734" s="385"/>
      <c r="O734" s="388">
        <f>IF('proje ve personel bilgileri'!$B$4=1512,(IF(E734&lt;&gt;0,2,IF(F734&lt;&gt;0,2,IF(G734&lt;&gt;0,IF(AND(J734&lt;&gt;0,K734&gt;=48),4,3),IF(H734&lt;&gt;0,IF(AND(J734&lt;&gt;0,K734&gt;=48),4,3),IF(I734&lt;&gt;0,7,0)))))),IF('proje ve personel bilgileri'!$B$4=1511,(IF(E734&lt;&gt;0,4,IF(F734&lt;&gt;0,5,IF(G734&lt;&gt;0,IF(AND(J734&lt;&gt;0,K734&gt;=48),12,8),IF(H734&lt;&gt;0,IF(AND(J734&lt;&gt;0,K734&gt;=48),12,8),IF(I734&lt;&gt;0,14,0)))))),(IF(E734&lt;&gt;0,3,IF(F734&lt;&gt;0,4,IF(G734&lt;&gt;0,IF(AND(J734&lt;&gt;0,K734&gt;=48),10,6),IF(H734&lt;&gt;0,IF(AND(J734&lt;&gt;0,K734&gt;=48),10,6),IF(I734&lt;&gt;0,12,0))))))))</f>
        <v>0</v>
      </c>
      <c r="P734" s="389"/>
      <c r="Q734" s="385" t="str">
        <f>IF('proje ve personel bilgileri'!A353&lt;&gt;0,(M734*O734)," ")</f>
        <v xml:space="preserve"> </v>
      </c>
      <c r="R734" s="385"/>
      <c r="S734" s="385" t="str">
        <f>IF('proje ve personel bilgileri'!A353&lt;&gt;0,G011B!S780," ")</f>
        <v xml:space="preserve"> </v>
      </c>
      <c r="T734" s="378"/>
      <c r="U734" s="385" t="str">
        <f>IF('proje ve personel bilgileri'!A353&lt;&gt;0,MIN(Q734,S734)," ")</f>
        <v xml:space="preserve"> </v>
      </c>
      <c r="V734" s="386"/>
    </row>
    <row r="735" spans="1:22" ht="15.75" customHeight="1" x14ac:dyDescent="0.25">
      <c r="A735" s="19">
        <v>341</v>
      </c>
      <c r="B735" s="293" t="str">
        <f>IF('proje ve personel bilgileri'!A354&lt;&gt;0,('proje ve personel bilgileri'!A354)," ")</f>
        <v xml:space="preserve"> </v>
      </c>
      <c r="C735" s="293" t="str">
        <f>IF('proje ve personel bilgileri'!A354&lt;&gt;0,('proje ve personel bilgileri'!B354)," ")</f>
        <v xml:space="preserve"> </v>
      </c>
      <c r="D735" s="24"/>
      <c r="E735" s="25"/>
      <c r="F735" s="25"/>
      <c r="G735" s="25"/>
      <c r="H735" s="25"/>
      <c r="I735" s="25"/>
      <c r="J735" s="26"/>
      <c r="K735" s="387" t="str">
        <f>IF(J735&lt;&gt;0,DAYS360(J735,'proje ve personel bilgileri'!$B$8)/30," ")</f>
        <v xml:space="preserve"> </v>
      </c>
      <c r="L735" s="387"/>
      <c r="M735" s="385" t="str">
        <f>IF('proje ve personel bilgileri'!A354&lt;&gt;0,('proje ve personel bilgileri'!$B$11)," ")</f>
        <v xml:space="preserve"> </v>
      </c>
      <c r="N735" s="385"/>
      <c r="O735" s="388">
        <f>IF('proje ve personel bilgileri'!$B$4=1512,(IF(E735&lt;&gt;0,2,IF(F735&lt;&gt;0,2,IF(G735&lt;&gt;0,IF(AND(J735&lt;&gt;0,K735&gt;=48),4,3),IF(H735&lt;&gt;0,IF(AND(J735&lt;&gt;0,K735&gt;=48),4,3),IF(I735&lt;&gt;0,7,0)))))),IF('proje ve personel bilgileri'!$B$4=1511,(IF(E735&lt;&gt;0,4,IF(F735&lt;&gt;0,5,IF(G735&lt;&gt;0,IF(AND(J735&lt;&gt;0,K735&gt;=48),12,8),IF(H735&lt;&gt;0,IF(AND(J735&lt;&gt;0,K735&gt;=48),12,8),IF(I735&lt;&gt;0,14,0)))))),(IF(E735&lt;&gt;0,3,IF(F735&lt;&gt;0,4,IF(G735&lt;&gt;0,IF(AND(J735&lt;&gt;0,K735&gt;=48),10,6),IF(H735&lt;&gt;0,IF(AND(J735&lt;&gt;0,K735&gt;=48),10,6),IF(I735&lt;&gt;0,12,0))))))))</f>
        <v>0</v>
      </c>
      <c r="P735" s="389"/>
      <c r="Q735" s="385" t="str">
        <f>IF('proje ve personel bilgileri'!A354&lt;&gt;0,(M735*O735)," ")</f>
        <v xml:space="preserve"> </v>
      </c>
      <c r="R735" s="385"/>
      <c r="S735" s="385" t="str">
        <f>IF('proje ve personel bilgileri'!A354&lt;&gt;0,G011B!S781," ")</f>
        <v xml:space="preserve"> </v>
      </c>
      <c r="T735" s="378"/>
      <c r="U735" s="385" t="str">
        <f>IF('proje ve personel bilgileri'!A354&lt;&gt;0,MIN(Q735,S735)," ")</f>
        <v xml:space="preserve"> </v>
      </c>
      <c r="V735" s="386"/>
    </row>
    <row r="736" spans="1:22" ht="15.75" customHeight="1" x14ac:dyDescent="0.25">
      <c r="A736" s="23">
        <v>342</v>
      </c>
      <c r="B736" s="293" t="str">
        <f>IF('proje ve personel bilgileri'!A355&lt;&gt;0,('proje ve personel bilgileri'!A355)," ")</f>
        <v xml:space="preserve"> </v>
      </c>
      <c r="C736" s="293" t="str">
        <f>IF('proje ve personel bilgileri'!A355&lt;&gt;0,('proje ve personel bilgileri'!B355)," ")</f>
        <v xml:space="preserve"> </v>
      </c>
      <c r="D736" s="28"/>
      <c r="E736" s="29"/>
      <c r="F736" s="29"/>
      <c r="G736" s="29"/>
      <c r="H736" s="29"/>
      <c r="I736" s="29"/>
      <c r="J736" s="30"/>
      <c r="K736" s="387" t="str">
        <f>IF(J736&lt;&gt;0,DAYS360(J736,'proje ve personel bilgileri'!$B$8)/30," ")</f>
        <v xml:space="preserve"> </v>
      </c>
      <c r="L736" s="387"/>
      <c r="M736" s="385" t="str">
        <f>IF('proje ve personel bilgileri'!A355&lt;&gt;0,('proje ve personel bilgileri'!$B$11)," ")</f>
        <v xml:space="preserve"> </v>
      </c>
      <c r="N736" s="385"/>
      <c r="O736" s="388">
        <f>IF('proje ve personel bilgileri'!$B$4=1512,(IF(E736&lt;&gt;0,2,IF(F736&lt;&gt;0,2,IF(G736&lt;&gt;0,IF(AND(J736&lt;&gt;0,K736&gt;=48),4,3),IF(H736&lt;&gt;0,IF(AND(J736&lt;&gt;0,K736&gt;=48),4,3),IF(I736&lt;&gt;0,7,0)))))),IF('proje ve personel bilgileri'!$B$4=1511,(IF(E736&lt;&gt;0,4,IF(F736&lt;&gt;0,5,IF(G736&lt;&gt;0,IF(AND(J736&lt;&gt;0,K736&gt;=48),12,8),IF(H736&lt;&gt;0,IF(AND(J736&lt;&gt;0,K736&gt;=48),12,8),IF(I736&lt;&gt;0,14,0)))))),(IF(E736&lt;&gt;0,3,IF(F736&lt;&gt;0,4,IF(G736&lt;&gt;0,IF(AND(J736&lt;&gt;0,K736&gt;=48),10,6),IF(H736&lt;&gt;0,IF(AND(J736&lt;&gt;0,K736&gt;=48),10,6),IF(I736&lt;&gt;0,12,0))))))))</f>
        <v>0</v>
      </c>
      <c r="P736" s="389"/>
      <c r="Q736" s="385" t="str">
        <f>IF('proje ve personel bilgileri'!A355&lt;&gt;0,(M736*O736)," ")</f>
        <v xml:space="preserve"> </v>
      </c>
      <c r="R736" s="385"/>
      <c r="S736" s="385" t="str">
        <f>IF('proje ve personel bilgileri'!A355&lt;&gt;0,G011B!S782," ")</f>
        <v xml:space="preserve"> </v>
      </c>
      <c r="T736" s="378"/>
      <c r="U736" s="385" t="str">
        <f>IF('proje ve personel bilgileri'!A355&lt;&gt;0,MIN(Q736,S736)," ")</f>
        <v xml:space="preserve"> </v>
      </c>
      <c r="V736" s="386"/>
    </row>
    <row r="737" spans="1:22" ht="15" customHeight="1" x14ac:dyDescent="0.25">
      <c r="A737" s="290" t="s">
        <v>152</v>
      </c>
    </row>
    <row r="738" spans="1:22" ht="15" customHeight="1" x14ac:dyDescent="0.25">
      <c r="A738" s="390" t="s">
        <v>153</v>
      </c>
      <c r="B738" s="390"/>
      <c r="C738" s="390"/>
      <c r="D738" s="390"/>
      <c r="E738" s="390"/>
      <c r="F738" s="390"/>
      <c r="G738" s="390"/>
      <c r="H738" s="390"/>
      <c r="I738" s="390"/>
      <c r="J738" s="390"/>
      <c r="K738" s="390"/>
      <c r="L738" s="390"/>
      <c r="M738" s="390"/>
      <c r="N738" s="390"/>
      <c r="O738" s="390"/>
      <c r="P738" s="390"/>
      <c r="Q738" s="390"/>
      <c r="R738" s="390"/>
      <c r="S738" s="390"/>
      <c r="T738" s="390"/>
      <c r="U738" s="390"/>
      <c r="V738" s="390"/>
    </row>
    <row r="739" spans="1:22" ht="15" customHeight="1" x14ac:dyDescent="0.25">
      <c r="A739" s="391" t="s">
        <v>154</v>
      </c>
      <c r="B739" s="391"/>
      <c r="C739" s="391"/>
      <c r="D739" s="391"/>
      <c r="E739" s="391"/>
      <c r="F739" s="391"/>
      <c r="G739" s="391"/>
      <c r="H739" s="391"/>
      <c r="I739" s="391"/>
      <c r="J739" s="391"/>
      <c r="K739" s="391"/>
      <c r="L739" s="391"/>
      <c r="M739" s="391"/>
      <c r="N739" s="391"/>
      <c r="O739" s="391"/>
      <c r="P739" s="391"/>
      <c r="Q739" s="391"/>
      <c r="R739" s="391"/>
      <c r="S739" s="391"/>
      <c r="T739" s="391"/>
      <c r="U739" s="391"/>
      <c r="V739" s="391"/>
    </row>
    <row r="740" spans="1:22" ht="26.25" customHeight="1" x14ac:dyDescent="0.25">
      <c r="A740" s="289"/>
    </row>
    <row r="741" spans="1:22" ht="15" customHeight="1" x14ac:dyDescent="0.25">
      <c r="A741" s="381" t="s">
        <v>155</v>
      </c>
      <c r="B741" s="381"/>
      <c r="C741" s="381"/>
      <c r="D741" s="381"/>
      <c r="E741" s="381"/>
      <c r="F741" s="381"/>
      <c r="G741" s="381"/>
      <c r="H741" s="381"/>
      <c r="I741" s="381"/>
      <c r="J741" s="381"/>
      <c r="K741" s="381"/>
      <c r="L741" s="381"/>
      <c r="M741" s="381"/>
      <c r="N741" s="381"/>
      <c r="O741" s="381"/>
      <c r="P741" s="381"/>
      <c r="Q741" s="381"/>
      <c r="R741" s="381"/>
      <c r="S741" s="381"/>
      <c r="T741" s="381"/>
      <c r="U741" s="381"/>
    </row>
    <row r="742" spans="1:22" ht="15" customHeight="1" x14ac:dyDescent="0.25">
      <c r="A742" s="380"/>
      <c r="B742" s="380"/>
      <c r="C742" s="380"/>
      <c r="D742" s="380"/>
      <c r="E742" s="380"/>
      <c r="F742" s="380"/>
      <c r="G742" s="380"/>
      <c r="H742" s="380"/>
      <c r="I742" s="380"/>
      <c r="J742" s="380"/>
      <c r="K742" s="380"/>
      <c r="L742" s="380"/>
      <c r="M742" s="380"/>
      <c r="N742" s="380"/>
      <c r="O742" s="380"/>
      <c r="P742" s="380"/>
      <c r="Q742" s="380"/>
      <c r="R742" s="380"/>
      <c r="S742" s="380"/>
      <c r="T742" s="380"/>
      <c r="U742" s="380"/>
    </row>
    <row r="747" spans="1:22" ht="15.75" customHeight="1" x14ac:dyDescent="0.25">
      <c r="A747" s="348" t="s">
        <v>128</v>
      </c>
      <c r="B747" s="348"/>
      <c r="C747" s="348"/>
      <c r="D747" s="348"/>
      <c r="E747" s="348"/>
      <c r="F747" s="348"/>
      <c r="G747" s="348"/>
      <c r="H747" s="348"/>
      <c r="I747" s="348"/>
      <c r="J747" s="348"/>
      <c r="K747" s="348"/>
      <c r="L747" s="348"/>
      <c r="M747" s="348"/>
      <c r="N747" s="348"/>
      <c r="O747" s="348"/>
      <c r="P747" s="348"/>
      <c r="Q747" s="348"/>
      <c r="R747" s="348"/>
      <c r="S747" s="348"/>
      <c r="T747" s="348"/>
      <c r="U747" s="348"/>
      <c r="V747" s="348"/>
    </row>
    <row r="748" spans="1:22" ht="15" customHeight="1" x14ac:dyDescent="0.25">
      <c r="A748" s="68"/>
      <c r="B748" s="68"/>
      <c r="C748" s="68"/>
      <c r="D748" s="68"/>
      <c r="E748" s="68"/>
      <c r="F748" s="68"/>
      <c r="G748" s="68"/>
      <c r="H748" s="68"/>
      <c r="I748" s="68"/>
      <c r="J748" s="69" t="str">
        <f>'proje ve personel bilgileri'!$B$7</f>
        <v>/</v>
      </c>
      <c r="K748" s="68" t="s">
        <v>109</v>
      </c>
      <c r="L748" s="68"/>
      <c r="M748" s="68"/>
      <c r="N748" s="68"/>
      <c r="O748" s="68"/>
      <c r="P748" s="68"/>
      <c r="Q748" s="68"/>
      <c r="R748" s="68"/>
      <c r="S748" s="68"/>
      <c r="T748" s="68"/>
      <c r="U748" s="68"/>
      <c r="V748" s="68"/>
    </row>
    <row r="749" spans="1:22" ht="18.75" customHeight="1" x14ac:dyDescent="0.25">
      <c r="U749" s="10" t="s">
        <v>129</v>
      </c>
    </row>
    <row r="750" spans="1:22" ht="15.75" customHeight="1" x14ac:dyDescent="0.25">
      <c r="A750" s="382" t="s">
        <v>130</v>
      </c>
      <c r="B750" s="383"/>
      <c r="C750" s="384"/>
      <c r="D750" s="392">
        <f>'proje ve personel bilgileri'!$B$2</f>
        <v>0</v>
      </c>
      <c r="E750" s="393"/>
      <c r="F750" s="393"/>
      <c r="G750" s="393"/>
      <c r="H750" s="393"/>
      <c r="I750" s="393"/>
      <c r="J750" s="393"/>
      <c r="K750" s="393"/>
      <c r="L750" s="393"/>
      <c r="M750" s="393"/>
      <c r="N750" s="393"/>
      <c r="O750" s="393"/>
      <c r="P750" s="393"/>
      <c r="Q750" s="393"/>
      <c r="R750" s="393"/>
      <c r="S750" s="393"/>
      <c r="T750" s="393"/>
      <c r="U750" s="393"/>
      <c r="V750" s="394"/>
    </row>
    <row r="751" spans="1:22" ht="15.75" customHeight="1" x14ac:dyDescent="0.25">
      <c r="A751" s="382" t="s">
        <v>131</v>
      </c>
      <c r="B751" s="383"/>
      <c r="C751" s="384"/>
      <c r="D751" s="392">
        <f>'proje ve personel bilgileri'!$B$3</f>
        <v>0</v>
      </c>
      <c r="E751" s="393"/>
      <c r="F751" s="393"/>
      <c r="G751" s="393"/>
      <c r="H751" s="393"/>
      <c r="I751" s="393"/>
      <c r="J751" s="393"/>
      <c r="K751" s="393"/>
      <c r="L751" s="393"/>
      <c r="M751" s="393"/>
      <c r="N751" s="393"/>
      <c r="O751" s="393"/>
      <c r="P751" s="393"/>
      <c r="Q751" s="393"/>
      <c r="R751" s="393"/>
      <c r="S751" s="393"/>
      <c r="T751" s="393"/>
      <c r="U751" s="393"/>
      <c r="V751" s="394"/>
    </row>
    <row r="752" spans="1:22" ht="15" customHeight="1" x14ac:dyDescent="0.25">
      <c r="A752" s="415" t="s">
        <v>132</v>
      </c>
      <c r="B752" s="416"/>
      <c r="C752" s="417"/>
      <c r="D752" s="421"/>
      <c r="E752" s="403"/>
      <c r="F752" s="403"/>
      <c r="G752" s="403"/>
      <c r="H752" s="403"/>
      <c r="I752" s="403"/>
      <c r="J752" s="403"/>
      <c r="K752" s="403"/>
      <c r="L752" s="403"/>
      <c r="M752" s="403"/>
      <c r="N752" s="403"/>
      <c r="O752" s="403"/>
      <c r="P752" s="403"/>
      <c r="Q752" s="403"/>
      <c r="R752" s="403"/>
      <c r="S752" s="403"/>
      <c r="T752" s="403"/>
      <c r="U752" s="403"/>
      <c r="V752" s="423"/>
    </row>
    <row r="753" spans="1:22" ht="15.75" customHeight="1" x14ac:dyDescent="0.25">
      <c r="A753" s="418"/>
      <c r="B753" s="419"/>
      <c r="C753" s="420"/>
      <c r="D753" s="422"/>
      <c r="E753" s="404"/>
      <c r="F753" s="404"/>
      <c r="G753" s="404"/>
      <c r="H753" s="404"/>
      <c r="I753" s="404"/>
      <c r="J753" s="404"/>
      <c r="K753" s="404"/>
      <c r="L753" s="404"/>
      <c r="M753" s="404"/>
      <c r="N753" s="404"/>
      <c r="O753" s="404"/>
      <c r="P753" s="404"/>
      <c r="Q753" s="404"/>
      <c r="R753" s="404"/>
      <c r="S753" s="404"/>
      <c r="T753" s="404"/>
      <c r="U753" s="404"/>
      <c r="V753" s="424"/>
    </row>
    <row r="754" spans="1:22" ht="15.75" customHeight="1" x14ac:dyDescent="0.25">
      <c r="A754" s="382" t="s">
        <v>133</v>
      </c>
      <c r="B754" s="383"/>
      <c r="C754" s="384"/>
      <c r="D754" s="307">
        <f>'proje ve personel bilgileri'!B8</f>
        <v>0</v>
      </c>
      <c r="E754" s="291"/>
      <c r="F754" s="291"/>
      <c r="G754" s="291"/>
      <c r="H754" s="291"/>
      <c r="I754" s="291"/>
      <c r="J754" s="402"/>
      <c r="K754" s="402"/>
      <c r="L754" s="402"/>
      <c r="M754" s="402"/>
      <c r="N754" s="402"/>
      <c r="O754" s="402"/>
      <c r="P754" s="402"/>
      <c r="Q754" s="402"/>
      <c r="R754" s="402"/>
      <c r="S754" s="402"/>
      <c r="T754" s="402"/>
      <c r="U754" s="402"/>
      <c r="V754" s="292"/>
    </row>
    <row r="755" spans="1:22" ht="15" customHeight="1" x14ac:dyDescent="0.25">
      <c r="A755" s="405" t="s">
        <v>87</v>
      </c>
      <c r="B755" s="405" t="s">
        <v>15</v>
      </c>
      <c r="C755" s="405" t="s">
        <v>134</v>
      </c>
      <c r="D755" s="405" t="s">
        <v>135</v>
      </c>
      <c r="E755" s="395" t="s">
        <v>136</v>
      </c>
      <c r="F755" s="407"/>
      <c r="G755" s="407"/>
      <c r="H755" s="407"/>
      <c r="I755" s="396"/>
      <c r="J755" s="405" t="s">
        <v>137</v>
      </c>
      <c r="K755" s="395" t="s">
        <v>138</v>
      </c>
      <c r="L755" s="396"/>
      <c r="M755" s="411" t="s">
        <v>139</v>
      </c>
      <c r="N755" s="412"/>
      <c r="O755" s="395" t="s">
        <v>140</v>
      </c>
      <c r="P755" s="396"/>
      <c r="Q755" s="395" t="s">
        <v>141</v>
      </c>
      <c r="R755" s="396"/>
      <c r="S755" s="395" t="s">
        <v>142</v>
      </c>
      <c r="T755" s="396"/>
      <c r="U755" s="395" t="s">
        <v>143</v>
      </c>
      <c r="V755" s="396"/>
    </row>
    <row r="756" spans="1:22" ht="45.75" customHeight="1" x14ac:dyDescent="0.25">
      <c r="A756" s="406"/>
      <c r="B756" s="406"/>
      <c r="C756" s="406"/>
      <c r="D756" s="406"/>
      <c r="E756" s="408" t="s">
        <v>144</v>
      </c>
      <c r="F756" s="409"/>
      <c r="G756" s="409"/>
      <c r="H756" s="409"/>
      <c r="I756" s="410"/>
      <c r="J756" s="406"/>
      <c r="K756" s="397"/>
      <c r="L756" s="398"/>
      <c r="M756" s="413"/>
      <c r="N756" s="414"/>
      <c r="O756" s="397"/>
      <c r="P756" s="398"/>
      <c r="Q756" s="397"/>
      <c r="R756" s="398"/>
      <c r="S756" s="397"/>
      <c r="T756" s="398"/>
      <c r="U756" s="397"/>
      <c r="V756" s="398"/>
    </row>
    <row r="757" spans="1:22" ht="47.25" customHeight="1" x14ac:dyDescent="0.25">
      <c r="A757" s="406"/>
      <c r="B757" s="406"/>
      <c r="C757" s="406"/>
      <c r="D757" s="406"/>
      <c r="E757" s="17" t="s">
        <v>145</v>
      </c>
      <c r="F757" s="17" t="s">
        <v>146</v>
      </c>
      <c r="G757" s="17" t="s">
        <v>147</v>
      </c>
      <c r="H757" s="18" t="s">
        <v>148</v>
      </c>
      <c r="I757" s="17" t="s">
        <v>149</v>
      </c>
      <c r="J757" s="406"/>
      <c r="K757" s="397"/>
      <c r="L757" s="398"/>
      <c r="M757" s="399" t="s">
        <v>150</v>
      </c>
      <c r="N757" s="400"/>
      <c r="O757" s="399" t="s">
        <v>151</v>
      </c>
      <c r="P757" s="401"/>
      <c r="Q757" s="397"/>
      <c r="R757" s="398"/>
      <c r="S757" s="397"/>
      <c r="T757" s="398"/>
      <c r="U757" s="397"/>
      <c r="V757" s="398"/>
    </row>
    <row r="758" spans="1:22" ht="15.75" customHeight="1" x14ac:dyDescent="0.25">
      <c r="A758" s="19">
        <v>343</v>
      </c>
      <c r="B758" s="293" t="str">
        <f>IF('proje ve personel bilgileri'!A356&lt;&gt;0,('proje ve personel bilgileri'!A356)," ")</f>
        <v xml:space="preserve"> </v>
      </c>
      <c r="C758" s="293" t="str">
        <f>IF('proje ve personel bilgileri'!A356&lt;&gt;0,('proje ve personel bilgileri'!B356)," ")</f>
        <v xml:space="preserve"> </v>
      </c>
      <c r="D758" s="20"/>
      <c r="E758" s="21"/>
      <c r="F758" s="21"/>
      <c r="G758" s="21"/>
      <c r="H758" s="21"/>
      <c r="I758" s="21"/>
      <c r="J758" s="22"/>
      <c r="K758" s="387" t="str">
        <f>IF(J758&lt;&gt;0,DAYS360(J758,'proje ve personel bilgileri'!$B$8)/30," ")</f>
        <v xml:space="preserve"> </v>
      </c>
      <c r="L758" s="387"/>
      <c r="M758" s="385" t="str">
        <f>IF('proje ve personel bilgileri'!A356&lt;&gt;0,('proje ve personel bilgileri'!$B$11)," ")</f>
        <v xml:space="preserve"> </v>
      </c>
      <c r="N758" s="385"/>
      <c r="O758" s="388">
        <f>IF('proje ve personel bilgileri'!$B$4=1512,(IF(E758&lt;&gt;0,2,IF(F758&lt;&gt;0,2,IF(G758&lt;&gt;0,IF(AND(J758&lt;&gt;0,K758&gt;=48),4,3),IF(H758&lt;&gt;0,IF(AND(J758&lt;&gt;0,K758&gt;=48),4,3),IF(I758&lt;&gt;0,7,0)))))),IF('proje ve personel bilgileri'!$B$4=1511,(IF(E758&lt;&gt;0,4,IF(F758&lt;&gt;0,5,IF(G758&lt;&gt;0,IF(AND(J758&lt;&gt;0,K758&gt;=48),12,8),IF(H758&lt;&gt;0,IF(AND(J758&lt;&gt;0,K758&gt;=48),12,8),IF(I758&lt;&gt;0,14,0)))))),(IF(E758&lt;&gt;0,3,IF(F758&lt;&gt;0,4,IF(G758&lt;&gt;0,IF(AND(J758&lt;&gt;0,K758&gt;=48),10,6),IF(H758&lt;&gt;0,IF(AND(J758&lt;&gt;0,K758&gt;=48),10,6),IF(I758&lt;&gt;0,12,0))))))))</f>
        <v>0</v>
      </c>
      <c r="P758" s="389"/>
      <c r="Q758" s="385" t="str">
        <f>IF('proje ve personel bilgileri'!A356&lt;&gt;0,(M758*O758)," ")</f>
        <v xml:space="preserve"> </v>
      </c>
      <c r="R758" s="385"/>
      <c r="S758" s="385" t="str">
        <f>IF('proje ve personel bilgileri'!A356&lt;&gt;0,G011B!S807," ")</f>
        <v xml:space="preserve"> </v>
      </c>
      <c r="T758" s="378"/>
      <c r="U758" s="385" t="str">
        <f>IF('proje ve personel bilgileri'!A356&lt;&gt;0,MIN(Q758,S758)," ")</f>
        <v xml:space="preserve"> </v>
      </c>
      <c r="V758" s="386"/>
    </row>
    <row r="759" spans="1:22" ht="15.75" customHeight="1" x14ac:dyDescent="0.25">
      <c r="A759" s="23">
        <v>344</v>
      </c>
      <c r="B759" s="293" t="str">
        <f>IF('proje ve personel bilgileri'!A357&lt;&gt;0,('proje ve personel bilgileri'!A357)," ")</f>
        <v xml:space="preserve"> </v>
      </c>
      <c r="C759" s="293" t="str">
        <f>IF('proje ve personel bilgileri'!A357&lt;&gt;0,('proje ve personel bilgileri'!B357)," ")</f>
        <v xml:space="preserve"> </v>
      </c>
      <c r="D759" s="24"/>
      <c r="E759" s="25"/>
      <c r="F759" s="25"/>
      <c r="G759" s="25"/>
      <c r="H759" s="25"/>
      <c r="I759" s="25"/>
      <c r="J759" s="26"/>
      <c r="K759" s="387" t="str">
        <f>IF(J759&lt;&gt;0,DAYS360(J759,'proje ve personel bilgileri'!$B$8)/30," ")</f>
        <v xml:space="preserve"> </v>
      </c>
      <c r="L759" s="387"/>
      <c r="M759" s="385" t="str">
        <f>IF('proje ve personel bilgileri'!A357&lt;&gt;0,('proje ve personel bilgileri'!$B$11)," ")</f>
        <v xml:space="preserve"> </v>
      </c>
      <c r="N759" s="385"/>
      <c r="O759" s="388">
        <f>IF('proje ve personel bilgileri'!$B$4=1512,(IF(E759&lt;&gt;0,2,IF(F759&lt;&gt;0,2,IF(G759&lt;&gt;0,IF(AND(J759&lt;&gt;0,K759&gt;=48),4,3),IF(H759&lt;&gt;0,IF(AND(J759&lt;&gt;0,K759&gt;=48),4,3),IF(I759&lt;&gt;0,7,0)))))),IF('proje ve personel bilgileri'!$B$4=1511,(IF(E759&lt;&gt;0,4,IF(F759&lt;&gt;0,5,IF(G759&lt;&gt;0,IF(AND(J759&lt;&gt;0,K759&gt;=48),12,8),IF(H759&lt;&gt;0,IF(AND(J759&lt;&gt;0,K759&gt;=48),12,8),IF(I759&lt;&gt;0,14,0)))))),(IF(E759&lt;&gt;0,3,IF(F759&lt;&gt;0,4,IF(G759&lt;&gt;0,IF(AND(J759&lt;&gt;0,K759&gt;=48),10,6),IF(H759&lt;&gt;0,IF(AND(J759&lt;&gt;0,K759&gt;=48),10,6),IF(I759&lt;&gt;0,12,0))))))))</f>
        <v>0</v>
      </c>
      <c r="P759" s="389"/>
      <c r="Q759" s="385" t="str">
        <f>IF('proje ve personel bilgileri'!A357&lt;&gt;0,(M759*O759)," ")</f>
        <v xml:space="preserve"> </v>
      </c>
      <c r="R759" s="385"/>
      <c r="S759" s="385" t="str">
        <f>IF('proje ve personel bilgileri'!A357&lt;&gt;0,G011B!S808," ")</f>
        <v xml:space="preserve"> </v>
      </c>
      <c r="T759" s="378"/>
      <c r="U759" s="385" t="str">
        <f>IF('proje ve personel bilgileri'!A357&lt;&gt;0,MIN(Q759,S759)," ")</f>
        <v xml:space="preserve"> </v>
      </c>
      <c r="V759" s="386"/>
    </row>
    <row r="760" spans="1:22" ht="15.75" customHeight="1" x14ac:dyDescent="0.25">
      <c r="A760" s="19">
        <v>345</v>
      </c>
      <c r="B760" s="293" t="str">
        <f>IF('proje ve personel bilgileri'!A358&lt;&gt;0,('proje ve personel bilgileri'!A358)," ")</f>
        <v xml:space="preserve"> </v>
      </c>
      <c r="C760" s="293" t="str">
        <f>IF('proje ve personel bilgileri'!A358&lt;&gt;0,('proje ve personel bilgileri'!B358)," ")</f>
        <v xml:space="preserve"> </v>
      </c>
      <c r="D760" s="24"/>
      <c r="E760" s="25"/>
      <c r="F760" s="25"/>
      <c r="G760" s="25"/>
      <c r="H760" s="25"/>
      <c r="I760" s="25"/>
      <c r="J760" s="26"/>
      <c r="K760" s="387" t="str">
        <f>IF(J760&lt;&gt;0,DAYS360(J760,'proje ve personel bilgileri'!$B$8)/30," ")</f>
        <v xml:space="preserve"> </v>
      </c>
      <c r="L760" s="387"/>
      <c r="M760" s="385" t="str">
        <f>IF('proje ve personel bilgileri'!A358&lt;&gt;0,('proje ve personel bilgileri'!$B$11)," ")</f>
        <v xml:space="preserve"> </v>
      </c>
      <c r="N760" s="385"/>
      <c r="O760" s="388">
        <f>IF('proje ve personel bilgileri'!$B$4=1512,(IF(E760&lt;&gt;0,2,IF(F760&lt;&gt;0,2,IF(G760&lt;&gt;0,IF(AND(J760&lt;&gt;0,K760&gt;=48),4,3),IF(H760&lt;&gt;0,IF(AND(J760&lt;&gt;0,K760&gt;=48),4,3),IF(I760&lt;&gt;0,7,0)))))),IF('proje ve personel bilgileri'!$B$4=1511,(IF(E760&lt;&gt;0,4,IF(F760&lt;&gt;0,5,IF(G760&lt;&gt;0,IF(AND(J760&lt;&gt;0,K760&gt;=48),12,8),IF(H760&lt;&gt;0,IF(AND(J760&lt;&gt;0,K760&gt;=48),12,8),IF(I760&lt;&gt;0,14,0)))))),(IF(E760&lt;&gt;0,3,IF(F760&lt;&gt;0,4,IF(G760&lt;&gt;0,IF(AND(J760&lt;&gt;0,K760&gt;=48),10,6),IF(H760&lt;&gt;0,IF(AND(J760&lt;&gt;0,K760&gt;=48),10,6),IF(I760&lt;&gt;0,12,0))))))))</f>
        <v>0</v>
      </c>
      <c r="P760" s="389"/>
      <c r="Q760" s="385" t="str">
        <f>IF('proje ve personel bilgileri'!A358&lt;&gt;0,(M760*O760)," ")</f>
        <v xml:space="preserve"> </v>
      </c>
      <c r="R760" s="385"/>
      <c r="S760" s="385" t="str">
        <f>IF('proje ve personel bilgileri'!A358&lt;&gt;0,G011B!S809," ")</f>
        <v xml:space="preserve"> </v>
      </c>
      <c r="T760" s="378"/>
      <c r="U760" s="385" t="str">
        <f>IF('proje ve personel bilgileri'!A358&lt;&gt;0,MIN(Q760,S760)," ")</f>
        <v xml:space="preserve"> </v>
      </c>
      <c r="V760" s="386"/>
    </row>
    <row r="761" spans="1:22" ht="15.75" customHeight="1" x14ac:dyDescent="0.25">
      <c r="A761" s="23">
        <v>346</v>
      </c>
      <c r="B761" s="293" t="str">
        <f>IF('proje ve personel bilgileri'!A359&lt;&gt;0,('proje ve personel bilgileri'!A359)," ")</f>
        <v xml:space="preserve"> </v>
      </c>
      <c r="C761" s="293" t="str">
        <f>IF('proje ve personel bilgileri'!A359&lt;&gt;0,('proje ve personel bilgileri'!B359)," ")</f>
        <v xml:space="preserve"> </v>
      </c>
      <c r="D761" s="24"/>
      <c r="E761" s="25"/>
      <c r="F761" s="25"/>
      <c r="G761" s="25"/>
      <c r="H761" s="25"/>
      <c r="I761" s="25"/>
      <c r="J761" s="26"/>
      <c r="K761" s="387" t="str">
        <f>IF(J761&lt;&gt;0,DAYS360(J761,'proje ve personel bilgileri'!$B$8)/30," ")</f>
        <v xml:space="preserve"> </v>
      </c>
      <c r="L761" s="387"/>
      <c r="M761" s="385" t="str">
        <f>IF('proje ve personel bilgileri'!A359&lt;&gt;0,('proje ve personel bilgileri'!$B$11)," ")</f>
        <v xml:space="preserve"> </v>
      </c>
      <c r="N761" s="385"/>
      <c r="O761" s="388">
        <f>IF('proje ve personel bilgileri'!$B$4=1512,(IF(E761&lt;&gt;0,2,IF(F761&lt;&gt;0,2,IF(G761&lt;&gt;0,IF(AND(J761&lt;&gt;0,K761&gt;=48),4,3),IF(H761&lt;&gt;0,IF(AND(J761&lt;&gt;0,K761&gt;=48),4,3),IF(I761&lt;&gt;0,7,0)))))),IF('proje ve personel bilgileri'!$B$4=1511,(IF(E761&lt;&gt;0,4,IF(F761&lt;&gt;0,5,IF(G761&lt;&gt;0,IF(AND(J761&lt;&gt;0,K761&gt;=48),12,8),IF(H761&lt;&gt;0,IF(AND(J761&lt;&gt;0,K761&gt;=48),12,8),IF(I761&lt;&gt;0,14,0)))))),(IF(E761&lt;&gt;0,3,IF(F761&lt;&gt;0,4,IF(G761&lt;&gt;0,IF(AND(J761&lt;&gt;0,K761&gt;=48),10,6),IF(H761&lt;&gt;0,IF(AND(J761&lt;&gt;0,K761&gt;=48),10,6),IF(I761&lt;&gt;0,12,0))))))))</f>
        <v>0</v>
      </c>
      <c r="P761" s="389"/>
      <c r="Q761" s="385" t="str">
        <f>IF('proje ve personel bilgileri'!A359&lt;&gt;0,(M761*O761)," ")</f>
        <v xml:space="preserve"> </v>
      </c>
      <c r="R761" s="385"/>
      <c r="S761" s="385" t="str">
        <f>IF('proje ve personel bilgileri'!A359&lt;&gt;0,G011B!S810," ")</f>
        <v xml:space="preserve"> </v>
      </c>
      <c r="T761" s="378"/>
      <c r="U761" s="385" t="str">
        <f>IF('proje ve personel bilgileri'!A359&lt;&gt;0,MIN(Q761,S761)," ")</f>
        <v xml:space="preserve"> </v>
      </c>
      <c r="V761" s="386"/>
    </row>
    <row r="762" spans="1:22" ht="15.75" customHeight="1" x14ac:dyDescent="0.25">
      <c r="A762" s="19">
        <v>347</v>
      </c>
      <c r="B762" s="293" t="str">
        <f>IF('proje ve personel bilgileri'!A360&lt;&gt;0,('proje ve personel bilgileri'!A360)," ")</f>
        <v xml:space="preserve"> </v>
      </c>
      <c r="C762" s="293" t="str">
        <f>IF('proje ve personel bilgileri'!A360&lt;&gt;0,('proje ve personel bilgileri'!B360)," ")</f>
        <v xml:space="preserve"> </v>
      </c>
      <c r="D762" s="24"/>
      <c r="E762" s="25"/>
      <c r="F762" s="25"/>
      <c r="G762" s="25"/>
      <c r="H762" s="25"/>
      <c r="I762" s="25"/>
      <c r="J762" s="26"/>
      <c r="K762" s="387" t="str">
        <f>IF(J762&lt;&gt;0,DAYS360(J762,'proje ve personel bilgileri'!$B$8)/30," ")</f>
        <v xml:space="preserve"> </v>
      </c>
      <c r="L762" s="387"/>
      <c r="M762" s="385" t="str">
        <f>IF('proje ve personel bilgileri'!A360&lt;&gt;0,('proje ve personel bilgileri'!$B$11)," ")</f>
        <v xml:space="preserve"> </v>
      </c>
      <c r="N762" s="385"/>
      <c r="O762" s="388">
        <f>IF('proje ve personel bilgileri'!$B$4=1512,(IF(E762&lt;&gt;0,2,IF(F762&lt;&gt;0,2,IF(G762&lt;&gt;0,IF(AND(J762&lt;&gt;0,K762&gt;=48),4,3),IF(H762&lt;&gt;0,IF(AND(J762&lt;&gt;0,K762&gt;=48),4,3),IF(I762&lt;&gt;0,7,0)))))),IF('proje ve personel bilgileri'!$B$4=1511,(IF(E762&lt;&gt;0,4,IF(F762&lt;&gt;0,5,IF(G762&lt;&gt;0,IF(AND(J762&lt;&gt;0,K762&gt;=48),12,8),IF(H762&lt;&gt;0,IF(AND(J762&lt;&gt;0,K762&gt;=48),12,8),IF(I762&lt;&gt;0,14,0)))))),(IF(E762&lt;&gt;0,3,IF(F762&lt;&gt;0,4,IF(G762&lt;&gt;0,IF(AND(J762&lt;&gt;0,K762&gt;=48),10,6),IF(H762&lt;&gt;0,IF(AND(J762&lt;&gt;0,K762&gt;=48),10,6),IF(I762&lt;&gt;0,12,0))))))))</f>
        <v>0</v>
      </c>
      <c r="P762" s="389"/>
      <c r="Q762" s="385" t="str">
        <f>IF('proje ve personel bilgileri'!A360&lt;&gt;0,(M762*O762)," ")</f>
        <v xml:space="preserve"> </v>
      </c>
      <c r="R762" s="385"/>
      <c r="S762" s="385" t="str">
        <f>IF('proje ve personel bilgileri'!A360&lt;&gt;0,G011B!S811," ")</f>
        <v xml:space="preserve"> </v>
      </c>
      <c r="T762" s="378"/>
      <c r="U762" s="385" t="str">
        <f>IF('proje ve personel bilgileri'!A360&lt;&gt;0,MIN(Q762,S762)," ")</f>
        <v xml:space="preserve"> </v>
      </c>
      <c r="V762" s="386"/>
    </row>
    <row r="763" spans="1:22" ht="15.75" customHeight="1" x14ac:dyDescent="0.25">
      <c r="A763" s="23">
        <v>348</v>
      </c>
      <c r="B763" s="293" t="str">
        <f>IF('proje ve personel bilgileri'!A361&lt;&gt;0,('proje ve personel bilgileri'!A361)," ")</f>
        <v xml:space="preserve"> </v>
      </c>
      <c r="C763" s="293" t="str">
        <f>IF('proje ve personel bilgileri'!A361&lt;&gt;0,('proje ve personel bilgileri'!B361)," ")</f>
        <v xml:space="preserve"> </v>
      </c>
      <c r="D763" s="24"/>
      <c r="E763" s="25"/>
      <c r="F763" s="25"/>
      <c r="G763" s="25"/>
      <c r="H763" s="25"/>
      <c r="I763" s="25"/>
      <c r="J763" s="26"/>
      <c r="K763" s="387" t="str">
        <f>IF(J763&lt;&gt;0,DAYS360(J763,'proje ve personel bilgileri'!$B$8)/30," ")</f>
        <v xml:space="preserve"> </v>
      </c>
      <c r="L763" s="387"/>
      <c r="M763" s="385" t="str">
        <f>IF('proje ve personel bilgileri'!A361&lt;&gt;0,('proje ve personel bilgileri'!$B$11)," ")</f>
        <v xml:space="preserve"> </v>
      </c>
      <c r="N763" s="385"/>
      <c r="O763" s="388">
        <f>IF('proje ve personel bilgileri'!$B$4=1512,(IF(E763&lt;&gt;0,2,IF(F763&lt;&gt;0,2,IF(G763&lt;&gt;0,IF(AND(J763&lt;&gt;0,K763&gt;=48),4,3),IF(H763&lt;&gt;0,IF(AND(J763&lt;&gt;0,K763&gt;=48),4,3),IF(I763&lt;&gt;0,7,0)))))),IF('proje ve personel bilgileri'!$B$4=1511,(IF(E763&lt;&gt;0,4,IF(F763&lt;&gt;0,5,IF(G763&lt;&gt;0,IF(AND(J763&lt;&gt;0,K763&gt;=48),12,8),IF(H763&lt;&gt;0,IF(AND(J763&lt;&gt;0,K763&gt;=48),12,8),IF(I763&lt;&gt;0,14,0)))))),(IF(E763&lt;&gt;0,3,IF(F763&lt;&gt;0,4,IF(G763&lt;&gt;0,IF(AND(J763&lt;&gt;0,K763&gt;=48),10,6),IF(H763&lt;&gt;0,IF(AND(J763&lt;&gt;0,K763&gt;=48),10,6),IF(I763&lt;&gt;0,12,0))))))))</f>
        <v>0</v>
      </c>
      <c r="P763" s="389"/>
      <c r="Q763" s="385" t="str">
        <f>IF('proje ve personel bilgileri'!A361&lt;&gt;0,(M763*O763)," ")</f>
        <v xml:space="preserve"> </v>
      </c>
      <c r="R763" s="385"/>
      <c r="S763" s="385" t="str">
        <f>IF('proje ve personel bilgileri'!A361&lt;&gt;0,G011B!S812," ")</f>
        <v xml:space="preserve"> </v>
      </c>
      <c r="T763" s="378"/>
      <c r="U763" s="385" t="str">
        <f>IF('proje ve personel bilgileri'!A361&lt;&gt;0,MIN(Q763,S763)," ")</f>
        <v xml:space="preserve"> </v>
      </c>
      <c r="V763" s="386"/>
    </row>
    <row r="764" spans="1:22" ht="15.75" customHeight="1" x14ac:dyDescent="0.25">
      <c r="A764" s="19">
        <v>349</v>
      </c>
      <c r="B764" s="293" t="str">
        <f>IF('proje ve personel bilgileri'!A362&lt;&gt;0,('proje ve personel bilgileri'!A362)," ")</f>
        <v xml:space="preserve"> </v>
      </c>
      <c r="C764" s="293" t="str">
        <f>IF('proje ve personel bilgileri'!A362&lt;&gt;0,('proje ve personel bilgileri'!B362)," ")</f>
        <v xml:space="preserve"> </v>
      </c>
      <c r="D764" s="24"/>
      <c r="E764" s="25"/>
      <c r="F764" s="25"/>
      <c r="G764" s="25"/>
      <c r="H764" s="25"/>
      <c r="I764" s="25"/>
      <c r="J764" s="26"/>
      <c r="K764" s="387" t="str">
        <f>IF(J764&lt;&gt;0,DAYS360(J764,'proje ve personel bilgileri'!$B$8)/30," ")</f>
        <v xml:space="preserve"> </v>
      </c>
      <c r="L764" s="387"/>
      <c r="M764" s="385" t="str">
        <f>IF('proje ve personel bilgileri'!A362&lt;&gt;0,('proje ve personel bilgileri'!$B$11)," ")</f>
        <v xml:space="preserve"> </v>
      </c>
      <c r="N764" s="385"/>
      <c r="O764" s="388">
        <f>IF('proje ve personel bilgileri'!$B$4=1512,(IF(E764&lt;&gt;0,2,IF(F764&lt;&gt;0,2,IF(G764&lt;&gt;0,IF(AND(J764&lt;&gt;0,K764&gt;=48),4,3),IF(H764&lt;&gt;0,IF(AND(J764&lt;&gt;0,K764&gt;=48),4,3),IF(I764&lt;&gt;0,7,0)))))),IF('proje ve personel bilgileri'!$B$4=1511,(IF(E764&lt;&gt;0,4,IF(F764&lt;&gt;0,5,IF(G764&lt;&gt;0,IF(AND(J764&lt;&gt;0,K764&gt;=48),12,8),IF(H764&lt;&gt;0,IF(AND(J764&lt;&gt;0,K764&gt;=48),12,8),IF(I764&lt;&gt;0,14,0)))))),(IF(E764&lt;&gt;0,3,IF(F764&lt;&gt;0,4,IF(G764&lt;&gt;0,IF(AND(J764&lt;&gt;0,K764&gt;=48),10,6),IF(H764&lt;&gt;0,IF(AND(J764&lt;&gt;0,K764&gt;=48),10,6),IF(I764&lt;&gt;0,12,0))))))))</f>
        <v>0</v>
      </c>
      <c r="P764" s="389"/>
      <c r="Q764" s="385" t="str">
        <f>IF('proje ve personel bilgileri'!A362&lt;&gt;0,(M764*O764)," ")</f>
        <v xml:space="preserve"> </v>
      </c>
      <c r="R764" s="385"/>
      <c r="S764" s="385" t="str">
        <f>IF('proje ve personel bilgileri'!A362&lt;&gt;0,G011B!S813," ")</f>
        <v xml:space="preserve"> </v>
      </c>
      <c r="T764" s="378"/>
      <c r="U764" s="385" t="str">
        <f>IF('proje ve personel bilgileri'!A362&lt;&gt;0,MIN(Q764,S764)," ")</f>
        <v xml:space="preserve"> </v>
      </c>
      <c r="V764" s="386"/>
    </row>
    <row r="765" spans="1:22" ht="15.75" customHeight="1" x14ac:dyDescent="0.25">
      <c r="A765" s="23">
        <v>350</v>
      </c>
      <c r="B765" s="293" t="str">
        <f>IF('proje ve personel bilgileri'!A363&lt;&gt;0,('proje ve personel bilgileri'!A363)," ")</f>
        <v xml:space="preserve"> </v>
      </c>
      <c r="C765" s="293" t="str">
        <f>IF('proje ve personel bilgileri'!A363&lt;&gt;0,('proje ve personel bilgileri'!B363)," ")</f>
        <v xml:space="preserve"> </v>
      </c>
      <c r="D765" s="24"/>
      <c r="E765" s="25"/>
      <c r="F765" s="25"/>
      <c r="G765" s="25"/>
      <c r="H765" s="25"/>
      <c r="I765" s="25"/>
      <c r="J765" s="26"/>
      <c r="K765" s="387" t="str">
        <f>IF(J765&lt;&gt;0,DAYS360(J765,'proje ve personel bilgileri'!$B$8)/30," ")</f>
        <v xml:space="preserve"> </v>
      </c>
      <c r="L765" s="387"/>
      <c r="M765" s="385" t="str">
        <f>IF('proje ve personel bilgileri'!A363&lt;&gt;0,('proje ve personel bilgileri'!$B$11)," ")</f>
        <v xml:space="preserve"> </v>
      </c>
      <c r="N765" s="385"/>
      <c r="O765" s="388">
        <f>IF('proje ve personel bilgileri'!$B$4=1512,(IF(E765&lt;&gt;0,2,IF(F765&lt;&gt;0,2,IF(G765&lt;&gt;0,IF(AND(J765&lt;&gt;0,K765&gt;=48),4,3),IF(H765&lt;&gt;0,IF(AND(J765&lt;&gt;0,K765&gt;=48),4,3),IF(I765&lt;&gt;0,7,0)))))),IF('proje ve personel bilgileri'!$B$4=1511,(IF(E765&lt;&gt;0,4,IF(F765&lt;&gt;0,5,IF(G765&lt;&gt;0,IF(AND(J765&lt;&gt;0,K765&gt;=48),12,8),IF(H765&lt;&gt;0,IF(AND(J765&lt;&gt;0,K765&gt;=48),12,8),IF(I765&lt;&gt;0,14,0)))))),(IF(E765&lt;&gt;0,3,IF(F765&lt;&gt;0,4,IF(G765&lt;&gt;0,IF(AND(J765&lt;&gt;0,K765&gt;=48),10,6),IF(H765&lt;&gt;0,IF(AND(J765&lt;&gt;0,K765&gt;=48),10,6),IF(I765&lt;&gt;0,12,0))))))))</f>
        <v>0</v>
      </c>
      <c r="P765" s="389"/>
      <c r="Q765" s="385" t="str">
        <f>IF('proje ve personel bilgileri'!A363&lt;&gt;0,(M765*O765)," ")</f>
        <v xml:space="preserve"> </v>
      </c>
      <c r="R765" s="385"/>
      <c r="S765" s="385" t="str">
        <f>IF('proje ve personel bilgileri'!A363&lt;&gt;0,G011B!S814," ")</f>
        <v xml:space="preserve"> </v>
      </c>
      <c r="T765" s="378"/>
      <c r="U765" s="385" t="str">
        <f>IF('proje ve personel bilgileri'!A363&lt;&gt;0,MIN(Q765,S765)," ")</f>
        <v xml:space="preserve"> </v>
      </c>
      <c r="V765" s="386"/>
    </row>
    <row r="766" spans="1:22" ht="15.75" customHeight="1" x14ac:dyDescent="0.25">
      <c r="A766" s="19">
        <v>351</v>
      </c>
      <c r="B766" s="293" t="str">
        <f>IF('proje ve personel bilgileri'!A364&lt;&gt;0,('proje ve personel bilgileri'!A364)," ")</f>
        <v xml:space="preserve"> </v>
      </c>
      <c r="C766" s="293" t="str">
        <f>IF('proje ve personel bilgileri'!A364&lt;&gt;0,('proje ve personel bilgileri'!B364)," ")</f>
        <v xml:space="preserve"> </v>
      </c>
      <c r="D766" s="24"/>
      <c r="E766" s="25"/>
      <c r="F766" s="25"/>
      <c r="G766" s="25"/>
      <c r="H766" s="25"/>
      <c r="I766" s="25"/>
      <c r="J766" s="26"/>
      <c r="K766" s="387" t="str">
        <f>IF(J766&lt;&gt;0,DAYS360(J766,'proje ve personel bilgileri'!$B$8)/30," ")</f>
        <v xml:space="preserve"> </v>
      </c>
      <c r="L766" s="387"/>
      <c r="M766" s="385" t="str">
        <f>IF('proje ve personel bilgileri'!A364&lt;&gt;0,('proje ve personel bilgileri'!$B$11)," ")</f>
        <v xml:space="preserve"> </v>
      </c>
      <c r="N766" s="385"/>
      <c r="O766" s="388">
        <f>IF('proje ve personel bilgileri'!$B$4=1512,(IF(E766&lt;&gt;0,2,IF(F766&lt;&gt;0,2,IF(G766&lt;&gt;0,IF(AND(J766&lt;&gt;0,K766&gt;=48),4,3),IF(H766&lt;&gt;0,IF(AND(J766&lt;&gt;0,K766&gt;=48),4,3),IF(I766&lt;&gt;0,7,0)))))),IF('proje ve personel bilgileri'!$B$4=1511,(IF(E766&lt;&gt;0,4,IF(F766&lt;&gt;0,5,IF(G766&lt;&gt;0,IF(AND(J766&lt;&gt;0,K766&gt;=48),12,8),IF(H766&lt;&gt;0,IF(AND(J766&lt;&gt;0,K766&gt;=48),12,8),IF(I766&lt;&gt;0,14,0)))))),(IF(E766&lt;&gt;0,3,IF(F766&lt;&gt;0,4,IF(G766&lt;&gt;0,IF(AND(J766&lt;&gt;0,K766&gt;=48),10,6),IF(H766&lt;&gt;0,IF(AND(J766&lt;&gt;0,K766&gt;=48),10,6),IF(I766&lt;&gt;0,12,0))))))))</f>
        <v>0</v>
      </c>
      <c r="P766" s="389"/>
      <c r="Q766" s="385" t="str">
        <f>IF('proje ve personel bilgileri'!A364&lt;&gt;0,(M766*O766)," ")</f>
        <v xml:space="preserve"> </v>
      </c>
      <c r="R766" s="385"/>
      <c r="S766" s="385" t="str">
        <f>IF('proje ve personel bilgileri'!A364&lt;&gt;0,G011B!S815," ")</f>
        <v xml:space="preserve"> </v>
      </c>
      <c r="T766" s="378"/>
      <c r="U766" s="385" t="str">
        <f>IF('proje ve personel bilgileri'!A364&lt;&gt;0,MIN(Q766,S766)," ")</f>
        <v xml:space="preserve"> </v>
      </c>
      <c r="V766" s="386"/>
    </row>
    <row r="767" spans="1:22" ht="15.75" customHeight="1" x14ac:dyDescent="0.25">
      <c r="A767" s="23">
        <v>352</v>
      </c>
      <c r="B767" s="293" t="str">
        <f>IF('proje ve personel bilgileri'!A365&lt;&gt;0,('proje ve personel bilgileri'!A365)," ")</f>
        <v xml:space="preserve"> </v>
      </c>
      <c r="C767" s="293" t="str">
        <f>IF('proje ve personel bilgileri'!A365&lt;&gt;0,('proje ve personel bilgileri'!B365)," ")</f>
        <v xml:space="preserve"> </v>
      </c>
      <c r="D767" s="24"/>
      <c r="E767" s="25"/>
      <c r="F767" s="25"/>
      <c r="G767" s="25"/>
      <c r="H767" s="25"/>
      <c r="I767" s="25"/>
      <c r="J767" s="26"/>
      <c r="K767" s="387" t="str">
        <f>IF(J767&lt;&gt;0,DAYS360(J767,'proje ve personel bilgileri'!$B$8)/30," ")</f>
        <v xml:space="preserve"> </v>
      </c>
      <c r="L767" s="387"/>
      <c r="M767" s="385" t="str">
        <f>IF('proje ve personel bilgileri'!A365&lt;&gt;0,('proje ve personel bilgileri'!$B$11)," ")</f>
        <v xml:space="preserve"> </v>
      </c>
      <c r="N767" s="385"/>
      <c r="O767" s="388">
        <f>IF('proje ve personel bilgileri'!$B$4=1512,(IF(E767&lt;&gt;0,2,IF(F767&lt;&gt;0,2,IF(G767&lt;&gt;0,IF(AND(J767&lt;&gt;0,K767&gt;=48),4,3),IF(H767&lt;&gt;0,IF(AND(J767&lt;&gt;0,K767&gt;=48),4,3),IF(I767&lt;&gt;0,7,0)))))),IF('proje ve personel bilgileri'!$B$4=1511,(IF(E767&lt;&gt;0,4,IF(F767&lt;&gt;0,5,IF(G767&lt;&gt;0,IF(AND(J767&lt;&gt;0,K767&gt;=48),12,8),IF(H767&lt;&gt;0,IF(AND(J767&lt;&gt;0,K767&gt;=48),12,8),IF(I767&lt;&gt;0,14,0)))))),(IF(E767&lt;&gt;0,3,IF(F767&lt;&gt;0,4,IF(G767&lt;&gt;0,IF(AND(J767&lt;&gt;0,K767&gt;=48),10,6),IF(H767&lt;&gt;0,IF(AND(J767&lt;&gt;0,K767&gt;=48),10,6),IF(I767&lt;&gt;0,12,0))))))))</f>
        <v>0</v>
      </c>
      <c r="P767" s="389"/>
      <c r="Q767" s="385" t="str">
        <f>IF('proje ve personel bilgileri'!A365&lt;&gt;0,(M767*O767)," ")</f>
        <v xml:space="preserve"> </v>
      </c>
      <c r="R767" s="385"/>
      <c r="S767" s="385" t="str">
        <f>IF('proje ve personel bilgileri'!A365&lt;&gt;0,G011B!S816," ")</f>
        <v xml:space="preserve"> </v>
      </c>
      <c r="T767" s="378"/>
      <c r="U767" s="385" t="str">
        <f>IF('proje ve personel bilgileri'!A365&lt;&gt;0,MIN(Q767,S767)," ")</f>
        <v xml:space="preserve"> </v>
      </c>
      <c r="V767" s="386"/>
    </row>
    <row r="768" spans="1:22" ht="15.75" customHeight="1" x14ac:dyDescent="0.25">
      <c r="A768" s="19">
        <v>353</v>
      </c>
      <c r="B768" s="293" t="str">
        <f>IF('proje ve personel bilgileri'!A366&lt;&gt;0,('proje ve personel bilgileri'!A366)," ")</f>
        <v xml:space="preserve"> </v>
      </c>
      <c r="C768" s="293" t="str">
        <f>IF('proje ve personel bilgileri'!A366&lt;&gt;0,('proje ve personel bilgileri'!B366)," ")</f>
        <v xml:space="preserve"> </v>
      </c>
      <c r="D768" s="24"/>
      <c r="E768" s="25"/>
      <c r="F768" s="25"/>
      <c r="G768" s="25"/>
      <c r="H768" s="25"/>
      <c r="I768" s="25"/>
      <c r="J768" s="26"/>
      <c r="K768" s="387" t="str">
        <f>IF(J768&lt;&gt;0,DAYS360(J768,'proje ve personel bilgileri'!$B$8)/30," ")</f>
        <v xml:space="preserve"> </v>
      </c>
      <c r="L768" s="387"/>
      <c r="M768" s="385" t="str">
        <f>IF('proje ve personel bilgileri'!A366&lt;&gt;0,('proje ve personel bilgileri'!$B$11)," ")</f>
        <v xml:space="preserve"> </v>
      </c>
      <c r="N768" s="385"/>
      <c r="O768" s="388">
        <f>IF('proje ve personel bilgileri'!$B$4=1512,(IF(E768&lt;&gt;0,2,IF(F768&lt;&gt;0,2,IF(G768&lt;&gt;0,IF(AND(J768&lt;&gt;0,K768&gt;=48),4,3),IF(H768&lt;&gt;0,IF(AND(J768&lt;&gt;0,K768&gt;=48),4,3),IF(I768&lt;&gt;0,7,0)))))),IF('proje ve personel bilgileri'!$B$4=1511,(IF(E768&lt;&gt;0,4,IF(F768&lt;&gt;0,5,IF(G768&lt;&gt;0,IF(AND(J768&lt;&gt;0,K768&gt;=48),12,8),IF(H768&lt;&gt;0,IF(AND(J768&lt;&gt;0,K768&gt;=48),12,8),IF(I768&lt;&gt;0,14,0)))))),(IF(E768&lt;&gt;0,3,IF(F768&lt;&gt;0,4,IF(G768&lt;&gt;0,IF(AND(J768&lt;&gt;0,K768&gt;=48),10,6),IF(H768&lt;&gt;0,IF(AND(J768&lt;&gt;0,K768&gt;=48),10,6),IF(I768&lt;&gt;0,12,0))))))))</f>
        <v>0</v>
      </c>
      <c r="P768" s="389"/>
      <c r="Q768" s="385" t="str">
        <f>IF('proje ve personel bilgileri'!A366&lt;&gt;0,(M768*O768)," ")</f>
        <v xml:space="preserve"> </v>
      </c>
      <c r="R768" s="385"/>
      <c r="S768" s="385" t="str">
        <f>IF('proje ve personel bilgileri'!A366&lt;&gt;0,G011B!S817," ")</f>
        <v xml:space="preserve"> </v>
      </c>
      <c r="T768" s="378"/>
      <c r="U768" s="385" t="str">
        <f>IF('proje ve personel bilgileri'!A366&lt;&gt;0,MIN(Q768,S768)," ")</f>
        <v xml:space="preserve"> </v>
      </c>
      <c r="V768" s="386"/>
    </row>
    <row r="769" spans="1:22" ht="15.75" customHeight="1" x14ac:dyDescent="0.25">
      <c r="A769" s="23">
        <v>354</v>
      </c>
      <c r="B769" s="293" t="str">
        <f>IF('proje ve personel bilgileri'!A367&lt;&gt;0,('proje ve personel bilgileri'!A367)," ")</f>
        <v xml:space="preserve"> </v>
      </c>
      <c r="C769" s="293" t="str">
        <f>IF('proje ve personel bilgileri'!A367&lt;&gt;0,('proje ve personel bilgileri'!B367)," ")</f>
        <v xml:space="preserve"> </v>
      </c>
      <c r="D769" s="24"/>
      <c r="E769" s="25"/>
      <c r="F769" s="25"/>
      <c r="G769" s="25"/>
      <c r="H769" s="25"/>
      <c r="I769" s="25"/>
      <c r="J769" s="26"/>
      <c r="K769" s="387" t="str">
        <f>IF(J769&lt;&gt;0,DAYS360(J769,'proje ve personel bilgileri'!$B$8)/30," ")</f>
        <v xml:space="preserve"> </v>
      </c>
      <c r="L769" s="387"/>
      <c r="M769" s="385" t="str">
        <f>IF('proje ve personel bilgileri'!A367&lt;&gt;0,('proje ve personel bilgileri'!$B$11)," ")</f>
        <v xml:space="preserve"> </v>
      </c>
      <c r="N769" s="385"/>
      <c r="O769" s="388">
        <f>IF('proje ve personel bilgileri'!$B$4=1512,(IF(E769&lt;&gt;0,2,IF(F769&lt;&gt;0,2,IF(G769&lt;&gt;0,IF(AND(J769&lt;&gt;0,K769&gt;=48),4,3),IF(H769&lt;&gt;0,IF(AND(J769&lt;&gt;0,K769&gt;=48),4,3),IF(I769&lt;&gt;0,7,0)))))),IF('proje ve personel bilgileri'!$B$4=1511,(IF(E769&lt;&gt;0,4,IF(F769&lt;&gt;0,5,IF(G769&lt;&gt;0,IF(AND(J769&lt;&gt;0,K769&gt;=48),12,8),IF(H769&lt;&gt;0,IF(AND(J769&lt;&gt;0,K769&gt;=48),12,8),IF(I769&lt;&gt;0,14,0)))))),(IF(E769&lt;&gt;0,3,IF(F769&lt;&gt;0,4,IF(G769&lt;&gt;0,IF(AND(J769&lt;&gt;0,K769&gt;=48),10,6),IF(H769&lt;&gt;0,IF(AND(J769&lt;&gt;0,K769&gt;=48),10,6),IF(I769&lt;&gt;0,12,0))))))))</f>
        <v>0</v>
      </c>
      <c r="P769" s="389"/>
      <c r="Q769" s="385" t="str">
        <f>IF('proje ve personel bilgileri'!A367&lt;&gt;0,(M769*O769)," ")</f>
        <v xml:space="preserve"> </v>
      </c>
      <c r="R769" s="385"/>
      <c r="S769" s="385" t="str">
        <f>IF('proje ve personel bilgileri'!A367&lt;&gt;0,G011B!S818," ")</f>
        <v xml:space="preserve"> </v>
      </c>
      <c r="T769" s="378"/>
      <c r="U769" s="385" t="str">
        <f>IF('proje ve personel bilgileri'!A367&lt;&gt;0,MIN(Q769,S769)," ")</f>
        <v xml:space="preserve"> </v>
      </c>
      <c r="V769" s="386"/>
    </row>
    <row r="770" spans="1:22" ht="15.75" customHeight="1" x14ac:dyDescent="0.25">
      <c r="A770" s="19">
        <v>355</v>
      </c>
      <c r="B770" s="293" t="str">
        <f>IF('proje ve personel bilgileri'!A368&lt;&gt;0,('proje ve personel bilgileri'!A368)," ")</f>
        <v xml:space="preserve"> </v>
      </c>
      <c r="C770" s="293" t="str">
        <f>IF('proje ve personel bilgileri'!A368&lt;&gt;0,('proje ve personel bilgileri'!B368)," ")</f>
        <v xml:space="preserve"> </v>
      </c>
      <c r="D770" s="24"/>
      <c r="E770" s="25"/>
      <c r="F770" s="25"/>
      <c r="G770" s="25"/>
      <c r="H770" s="25"/>
      <c r="I770" s="25"/>
      <c r="J770" s="26"/>
      <c r="K770" s="387" t="str">
        <f>IF(J770&lt;&gt;0,DAYS360(J770,'proje ve personel bilgileri'!$B$8)/30," ")</f>
        <v xml:space="preserve"> </v>
      </c>
      <c r="L770" s="387"/>
      <c r="M770" s="385" t="str">
        <f>IF('proje ve personel bilgileri'!A368&lt;&gt;0,('proje ve personel bilgileri'!$B$11)," ")</f>
        <v xml:space="preserve"> </v>
      </c>
      <c r="N770" s="385"/>
      <c r="O770" s="388">
        <f>IF('proje ve personel bilgileri'!$B$4=1512,(IF(E770&lt;&gt;0,2,IF(F770&lt;&gt;0,2,IF(G770&lt;&gt;0,IF(AND(J770&lt;&gt;0,K770&gt;=48),4,3),IF(H770&lt;&gt;0,IF(AND(J770&lt;&gt;0,K770&gt;=48),4,3),IF(I770&lt;&gt;0,7,0)))))),IF('proje ve personel bilgileri'!$B$4=1511,(IF(E770&lt;&gt;0,4,IF(F770&lt;&gt;0,5,IF(G770&lt;&gt;0,IF(AND(J770&lt;&gt;0,K770&gt;=48),12,8),IF(H770&lt;&gt;0,IF(AND(J770&lt;&gt;0,K770&gt;=48),12,8),IF(I770&lt;&gt;0,14,0)))))),(IF(E770&lt;&gt;0,3,IF(F770&lt;&gt;0,4,IF(G770&lt;&gt;0,IF(AND(J770&lt;&gt;0,K770&gt;=48),10,6),IF(H770&lt;&gt;0,IF(AND(J770&lt;&gt;0,K770&gt;=48),10,6),IF(I770&lt;&gt;0,12,0))))))))</f>
        <v>0</v>
      </c>
      <c r="P770" s="389"/>
      <c r="Q770" s="385" t="str">
        <f>IF('proje ve personel bilgileri'!A368&lt;&gt;0,(M770*O770)," ")</f>
        <v xml:space="preserve"> </v>
      </c>
      <c r="R770" s="385"/>
      <c r="S770" s="385" t="str">
        <f>IF('proje ve personel bilgileri'!A368&lt;&gt;0,G011B!S819," ")</f>
        <v xml:space="preserve"> </v>
      </c>
      <c r="T770" s="378"/>
      <c r="U770" s="385" t="str">
        <f>IF('proje ve personel bilgileri'!A368&lt;&gt;0,MIN(Q770,S770)," ")</f>
        <v xml:space="preserve"> </v>
      </c>
      <c r="V770" s="386"/>
    </row>
    <row r="771" spans="1:22" ht="15.75" customHeight="1" x14ac:dyDescent="0.25">
      <c r="A771" s="23">
        <v>356</v>
      </c>
      <c r="B771" s="293" t="str">
        <f>IF('proje ve personel bilgileri'!A369&lt;&gt;0,('proje ve personel bilgileri'!A369)," ")</f>
        <v xml:space="preserve"> </v>
      </c>
      <c r="C771" s="293" t="str">
        <f>IF('proje ve personel bilgileri'!A369&lt;&gt;0,('proje ve personel bilgileri'!B369)," ")</f>
        <v xml:space="preserve"> </v>
      </c>
      <c r="D771" s="24"/>
      <c r="E771" s="25"/>
      <c r="F771" s="25"/>
      <c r="G771" s="25"/>
      <c r="H771" s="25"/>
      <c r="I771" s="25"/>
      <c r="J771" s="26"/>
      <c r="K771" s="387" t="str">
        <f>IF(J771&lt;&gt;0,DAYS360(J771,'proje ve personel bilgileri'!$B$8)/30," ")</f>
        <v xml:space="preserve"> </v>
      </c>
      <c r="L771" s="387"/>
      <c r="M771" s="385" t="str">
        <f>IF('proje ve personel bilgileri'!A369&lt;&gt;0,('proje ve personel bilgileri'!$B$11)," ")</f>
        <v xml:space="preserve"> </v>
      </c>
      <c r="N771" s="385"/>
      <c r="O771" s="388">
        <f>IF('proje ve personel bilgileri'!$B$4=1512,(IF(E771&lt;&gt;0,2,IF(F771&lt;&gt;0,2,IF(G771&lt;&gt;0,IF(AND(J771&lt;&gt;0,K771&gt;=48),4,3),IF(H771&lt;&gt;0,IF(AND(J771&lt;&gt;0,K771&gt;=48),4,3),IF(I771&lt;&gt;0,7,0)))))),IF('proje ve personel bilgileri'!$B$4=1511,(IF(E771&lt;&gt;0,4,IF(F771&lt;&gt;0,5,IF(G771&lt;&gt;0,IF(AND(J771&lt;&gt;0,K771&gt;=48),12,8),IF(H771&lt;&gt;0,IF(AND(J771&lt;&gt;0,K771&gt;=48),12,8),IF(I771&lt;&gt;0,14,0)))))),(IF(E771&lt;&gt;0,3,IF(F771&lt;&gt;0,4,IF(G771&lt;&gt;0,IF(AND(J771&lt;&gt;0,K771&gt;=48),10,6),IF(H771&lt;&gt;0,IF(AND(J771&lt;&gt;0,K771&gt;=48),10,6),IF(I771&lt;&gt;0,12,0))))))))</f>
        <v>0</v>
      </c>
      <c r="P771" s="389"/>
      <c r="Q771" s="385" t="str">
        <f>IF('proje ve personel bilgileri'!A369&lt;&gt;0,(M771*O771)," ")</f>
        <v xml:space="preserve"> </v>
      </c>
      <c r="R771" s="385"/>
      <c r="S771" s="385" t="str">
        <f>IF('proje ve personel bilgileri'!A369&lt;&gt;0,G011B!S820," ")</f>
        <v xml:space="preserve"> </v>
      </c>
      <c r="T771" s="378"/>
      <c r="U771" s="385" t="str">
        <f>IF('proje ve personel bilgileri'!A369&lt;&gt;0,MIN(Q771,S771)," ")</f>
        <v xml:space="preserve"> </v>
      </c>
      <c r="V771" s="386"/>
    </row>
    <row r="772" spans="1:22" ht="15.75" customHeight="1" x14ac:dyDescent="0.25">
      <c r="A772" s="19">
        <v>357</v>
      </c>
      <c r="B772" s="293" t="str">
        <f>IF('proje ve personel bilgileri'!A370&lt;&gt;0,('proje ve personel bilgileri'!A370)," ")</f>
        <v xml:space="preserve"> </v>
      </c>
      <c r="C772" s="293" t="str">
        <f>IF('proje ve personel bilgileri'!A370&lt;&gt;0,('proje ve personel bilgileri'!B370)," ")</f>
        <v xml:space="preserve"> </v>
      </c>
      <c r="D772" s="24"/>
      <c r="E772" s="25"/>
      <c r="F772" s="25"/>
      <c r="G772" s="25"/>
      <c r="H772" s="25"/>
      <c r="I772" s="25"/>
      <c r="J772" s="26"/>
      <c r="K772" s="387" t="str">
        <f>IF(J772&lt;&gt;0,DAYS360(J772,'proje ve personel bilgileri'!$B$8)/30," ")</f>
        <v xml:space="preserve"> </v>
      </c>
      <c r="L772" s="387"/>
      <c r="M772" s="385" t="str">
        <f>IF('proje ve personel bilgileri'!A370&lt;&gt;0,('proje ve personel bilgileri'!$B$11)," ")</f>
        <v xml:space="preserve"> </v>
      </c>
      <c r="N772" s="385"/>
      <c r="O772" s="388">
        <f>IF('proje ve personel bilgileri'!$B$4=1512,(IF(E772&lt;&gt;0,2,IF(F772&lt;&gt;0,2,IF(G772&lt;&gt;0,IF(AND(J772&lt;&gt;0,K772&gt;=48),4,3),IF(H772&lt;&gt;0,IF(AND(J772&lt;&gt;0,K772&gt;=48),4,3),IF(I772&lt;&gt;0,7,0)))))),IF('proje ve personel bilgileri'!$B$4=1511,(IF(E772&lt;&gt;0,4,IF(F772&lt;&gt;0,5,IF(G772&lt;&gt;0,IF(AND(J772&lt;&gt;0,K772&gt;=48),12,8),IF(H772&lt;&gt;0,IF(AND(J772&lt;&gt;0,K772&gt;=48),12,8),IF(I772&lt;&gt;0,14,0)))))),(IF(E772&lt;&gt;0,3,IF(F772&lt;&gt;0,4,IF(G772&lt;&gt;0,IF(AND(J772&lt;&gt;0,K772&gt;=48),10,6),IF(H772&lt;&gt;0,IF(AND(J772&lt;&gt;0,K772&gt;=48),10,6),IF(I772&lt;&gt;0,12,0))))))))</f>
        <v>0</v>
      </c>
      <c r="P772" s="389"/>
      <c r="Q772" s="385" t="str">
        <f>IF('proje ve personel bilgileri'!A370&lt;&gt;0,(M772*O772)," ")</f>
        <v xml:space="preserve"> </v>
      </c>
      <c r="R772" s="385"/>
      <c r="S772" s="385" t="str">
        <f>IF('proje ve personel bilgileri'!A370&lt;&gt;0,G011B!S821," ")</f>
        <v xml:space="preserve"> </v>
      </c>
      <c r="T772" s="378"/>
      <c r="U772" s="385" t="str">
        <f>IF('proje ve personel bilgileri'!A370&lt;&gt;0,MIN(Q772,S772)," ")</f>
        <v xml:space="preserve"> </v>
      </c>
      <c r="V772" s="386"/>
    </row>
    <row r="773" spans="1:22" ht="15.75" customHeight="1" x14ac:dyDescent="0.25">
      <c r="A773" s="23">
        <v>358</v>
      </c>
      <c r="B773" s="293" t="str">
        <f>IF('proje ve personel bilgileri'!A371&lt;&gt;0,('proje ve personel bilgileri'!A371)," ")</f>
        <v xml:space="preserve"> </v>
      </c>
      <c r="C773" s="293" t="str">
        <f>IF('proje ve personel bilgileri'!A371&lt;&gt;0,('proje ve personel bilgileri'!B371)," ")</f>
        <v xml:space="preserve"> </v>
      </c>
      <c r="D773" s="24"/>
      <c r="E773" s="25"/>
      <c r="F773" s="25"/>
      <c r="G773" s="25"/>
      <c r="H773" s="25"/>
      <c r="I773" s="25"/>
      <c r="J773" s="26"/>
      <c r="K773" s="387" t="str">
        <f>IF(J773&lt;&gt;0,DAYS360(J773,'proje ve personel bilgileri'!$B$8)/30," ")</f>
        <v xml:space="preserve"> </v>
      </c>
      <c r="L773" s="387"/>
      <c r="M773" s="385" t="str">
        <f>IF('proje ve personel bilgileri'!A371&lt;&gt;0,('proje ve personel bilgileri'!$B$11)," ")</f>
        <v xml:space="preserve"> </v>
      </c>
      <c r="N773" s="385"/>
      <c r="O773" s="388">
        <f>IF('proje ve personel bilgileri'!$B$4=1512,(IF(E773&lt;&gt;0,2,IF(F773&lt;&gt;0,2,IF(G773&lt;&gt;0,IF(AND(J773&lt;&gt;0,K773&gt;=48),4,3),IF(H773&lt;&gt;0,IF(AND(J773&lt;&gt;0,K773&gt;=48),4,3),IF(I773&lt;&gt;0,7,0)))))),IF('proje ve personel bilgileri'!$B$4=1511,(IF(E773&lt;&gt;0,4,IF(F773&lt;&gt;0,5,IF(G773&lt;&gt;0,IF(AND(J773&lt;&gt;0,K773&gt;=48),12,8),IF(H773&lt;&gt;0,IF(AND(J773&lt;&gt;0,K773&gt;=48),12,8),IF(I773&lt;&gt;0,14,0)))))),(IF(E773&lt;&gt;0,3,IF(F773&lt;&gt;0,4,IF(G773&lt;&gt;0,IF(AND(J773&lt;&gt;0,K773&gt;=48),10,6),IF(H773&lt;&gt;0,IF(AND(J773&lt;&gt;0,K773&gt;=48),10,6),IF(I773&lt;&gt;0,12,0))))))))</f>
        <v>0</v>
      </c>
      <c r="P773" s="389"/>
      <c r="Q773" s="385" t="str">
        <f>IF('proje ve personel bilgileri'!A371&lt;&gt;0,(M773*O773)," ")</f>
        <v xml:space="preserve"> </v>
      </c>
      <c r="R773" s="385"/>
      <c r="S773" s="385" t="str">
        <f>IF('proje ve personel bilgileri'!A371&lt;&gt;0,G011B!S822," ")</f>
        <v xml:space="preserve"> </v>
      </c>
      <c r="T773" s="378"/>
      <c r="U773" s="385" t="str">
        <f>IF('proje ve personel bilgileri'!A371&lt;&gt;0,MIN(Q773,S773)," ")</f>
        <v xml:space="preserve"> </v>
      </c>
      <c r="V773" s="386"/>
    </row>
    <row r="774" spans="1:22" ht="15.75" customHeight="1" x14ac:dyDescent="0.25">
      <c r="A774" s="19">
        <v>359</v>
      </c>
      <c r="B774" s="293" t="str">
        <f>IF('proje ve personel bilgileri'!A372&lt;&gt;0,('proje ve personel bilgileri'!A372)," ")</f>
        <v xml:space="preserve"> </v>
      </c>
      <c r="C774" s="293" t="str">
        <f>IF('proje ve personel bilgileri'!A372&lt;&gt;0,('proje ve personel bilgileri'!B372)," ")</f>
        <v xml:space="preserve"> </v>
      </c>
      <c r="D774" s="24"/>
      <c r="E774" s="25"/>
      <c r="F774" s="25"/>
      <c r="G774" s="25"/>
      <c r="H774" s="25"/>
      <c r="I774" s="25"/>
      <c r="J774" s="26"/>
      <c r="K774" s="387" t="str">
        <f>IF(J774&lt;&gt;0,DAYS360(J774,'proje ve personel bilgileri'!$B$8)/30," ")</f>
        <v xml:space="preserve"> </v>
      </c>
      <c r="L774" s="387"/>
      <c r="M774" s="385" t="str">
        <f>IF('proje ve personel bilgileri'!A372&lt;&gt;0,('proje ve personel bilgileri'!$B$11)," ")</f>
        <v xml:space="preserve"> </v>
      </c>
      <c r="N774" s="385"/>
      <c r="O774" s="388">
        <f>IF('proje ve personel bilgileri'!$B$4=1512,(IF(E774&lt;&gt;0,2,IF(F774&lt;&gt;0,2,IF(G774&lt;&gt;0,IF(AND(J774&lt;&gt;0,K774&gt;=48),4,3),IF(H774&lt;&gt;0,IF(AND(J774&lt;&gt;0,K774&gt;=48),4,3),IF(I774&lt;&gt;0,7,0)))))),IF('proje ve personel bilgileri'!$B$4=1511,(IF(E774&lt;&gt;0,4,IF(F774&lt;&gt;0,5,IF(G774&lt;&gt;0,IF(AND(J774&lt;&gt;0,K774&gt;=48),12,8),IF(H774&lt;&gt;0,IF(AND(J774&lt;&gt;0,K774&gt;=48),12,8),IF(I774&lt;&gt;0,14,0)))))),(IF(E774&lt;&gt;0,3,IF(F774&lt;&gt;0,4,IF(G774&lt;&gt;0,IF(AND(J774&lt;&gt;0,K774&gt;=48),10,6),IF(H774&lt;&gt;0,IF(AND(J774&lt;&gt;0,K774&gt;=48),10,6),IF(I774&lt;&gt;0,12,0))))))))</f>
        <v>0</v>
      </c>
      <c r="P774" s="389"/>
      <c r="Q774" s="385" t="str">
        <f>IF('proje ve personel bilgileri'!A372&lt;&gt;0,(M774*O774)," ")</f>
        <v xml:space="preserve"> </v>
      </c>
      <c r="R774" s="385"/>
      <c r="S774" s="385" t="str">
        <f>IF('proje ve personel bilgileri'!A372&lt;&gt;0,G011B!S823," ")</f>
        <v xml:space="preserve"> </v>
      </c>
      <c r="T774" s="378"/>
      <c r="U774" s="385" t="str">
        <f>IF('proje ve personel bilgileri'!A372&lt;&gt;0,MIN(Q774,S774)," ")</f>
        <v xml:space="preserve"> </v>
      </c>
      <c r="V774" s="386"/>
    </row>
    <row r="775" spans="1:22" ht="15.75" customHeight="1" x14ac:dyDescent="0.25">
      <c r="A775" s="23">
        <v>360</v>
      </c>
      <c r="B775" s="293" t="str">
        <f>IF('proje ve personel bilgileri'!A373&lt;&gt;0,('proje ve personel bilgileri'!A373)," ")</f>
        <v xml:space="preserve"> </v>
      </c>
      <c r="C775" s="293" t="str">
        <f>IF('proje ve personel bilgileri'!A373&lt;&gt;0,('proje ve personel bilgileri'!B373)," ")</f>
        <v xml:space="preserve"> </v>
      </c>
      <c r="D775" s="28"/>
      <c r="E775" s="29"/>
      <c r="F775" s="29"/>
      <c r="G775" s="29"/>
      <c r="H775" s="29"/>
      <c r="I775" s="29"/>
      <c r="J775" s="30"/>
      <c r="K775" s="387" t="str">
        <f>IF(J775&lt;&gt;0,DAYS360(J775,'proje ve personel bilgileri'!$B$8)/30," ")</f>
        <v xml:space="preserve"> </v>
      </c>
      <c r="L775" s="387"/>
      <c r="M775" s="385" t="str">
        <f>IF('proje ve personel bilgileri'!A373&lt;&gt;0,('proje ve personel bilgileri'!$B$11)," ")</f>
        <v xml:space="preserve"> </v>
      </c>
      <c r="N775" s="385"/>
      <c r="O775" s="388">
        <f>IF('proje ve personel bilgileri'!$B$4=1512,(IF(E775&lt;&gt;0,2,IF(F775&lt;&gt;0,2,IF(G775&lt;&gt;0,IF(AND(J775&lt;&gt;0,K775&gt;=48),4,3),IF(H775&lt;&gt;0,IF(AND(J775&lt;&gt;0,K775&gt;=48),4,3),IF(I775&lt;&gt;0,7,0)))))),IF('proje ve personel bilgileri'!$B$4=1511,(IF(E775&lt;&gt;0,4,IF(F775&lt;&gt;0,5,IF(G775&lt;&gt;0,IF(AND(J775&lt;&gt;0,K775&gt;=48),12,8),IF(H775&lt;&gt;0,IF(AND(J775&lt;&gt;0,K775&gt;=48),12,8),IF(I775&lt;&gt;0,14,0)))))),(IF(E775&lt;&gt;0,3,IF(F775&lt;&gt;0,4,IF(G775&lt;&gt;0,IF(AND(J775&lt;&gt;0,K775&gt;=48),10,6),IF(H775&lt;&gt;0,IF(AND(J775&lt;&gt;0,K775&gt;=48),10,6),IF(I775&lt;&gt;0,12,0))))))))</f>
        <v>0</v>
      </c>
      <c r="P775" s="389"/>
      <c r="Q775" s="385" t="str">
        <f>IF('proje ve personel bilgileri'!A373&lt;&gt;0,(M775*O775)," ")</f>
        <v xml:space="preserve"> </v>
      </c>
      <c r="R775" s="385"/>
      <c r="S775" s="385" t="str">
        <f>IF('proje ve personel bilgileri'!A373&lt;&gt;0,G011B!S824," ")</f>
        <v xml:space="preserve"> </v>
      </c>
      <c r="T775" s="378"/>
      <c r="U775" s="385" t="str">
        <f>IF('proje ve personel bilgileri'!A373&lt;&gt;0,MIN(Q775,S775)," ")</f>
        <v xml:space="preserve"> </v>
      </c>
      <c r="V775" s="386"/>
    </row>
    <row r="776" spans="1:22" ht="15" customHeight="1" x14ac:dyDescent="0.25">
      <c r="A776" s="290" t="s">
        <v>152</v>
      </c>
    </row>
    <row r="777" spans="1:22" ht="15" customHeight="1" x14ac:dyDescent="0.25">
      <c r="A777" s="390" t="s">
        <v>153</v>
      </c>
      <c r="B777" s="390"/>
      <c r="C777" s="390"/>
      <c r="D777" s="390"/>
      <c r="E777" s="390"/>
      <c r="F777" s="390"/>
      <c r="G777" s="390"/>
      <c r="H777" s="390"/>
      <c r="I777" s="390"/>
      <c r="J777" s="390"/>
      <c r="K777" s="390"/>
      <c r="L777" s="390"/>
      <c r="M777" s="390"/>
      <c r="N777" s="390"/>
      <c r="O777" s="390"/>
      <c r="P777" s="390"/>
      <c r="Q777" s="390"/>
      <c r="R777" s="390"/>
      <c r="S777" s="390"/>
      <c r="T777" s="390"/>
      <c r="U777" s="390"/>
      <c r="V777" s="390"/>
    </row>
    <row r="778" spans="1:22" ht="15" customHeight="1" x14ac:dyDescent="0.25">
      <c r="A778" s="391" t="s">
        <v>154</v>
      </c>
      <c r="B778" s="391"/>
      <c r="C778" s="391"/>
      <c r="D778" s="391"/>
      <c r="E778" s="391"/>
      <c r="F778" s="391"/>
      <c r="G778" s="391"/>
      <c r="H778" s="391"/>
      <c r="I778" s="391"/>
      <c r="J778" s="391"/>
      <c r="K778" s="391"/>
      <c r="L778" s="391"/>
      <c r="M778" s="391"/>
      <c r="N778" s="391"/>
      <c r="O778" s="391"/>
      <c r="P778" s="391"/>
      <c r="Q778" s="391"/>
      <c r="R778" s="391"/>
      <c r="S778" s="391"/>
      <c r="T778" s="391"/>
      <c r="U778" s="391"/>
      <c r="V778" s="391"/>
    </row>
    <row r="779" spans="1:22" ht="24.75" customHeight="1" x14ac:dyDescent="0.25">
      <c r="A779" s="289"/>
    </row>
    <row r="780" spans="1:22" ht="15" customHeight="1" x14ac:dyDescent="0.25">
      <c r="A780" s="381" t="s">
        <v>155</v>
      </c>
      <c r="B780" s="381"/>
      <c r="C780" s="381"/>
      <c r="D780" s="381"/>
      <c r="E780" s="381"/>
      <c r="F780" s="381"/>
      <c r="G780" s="381"/>
      <c r="H780" s="381"/>
      <c r="I780" s="381"/>
      <c r="J780" s="381"/>
      <c r="K780" s="381"/>
      <c r="L780" s="381"/>
      <c r="M780" s="381"/>
      <c r="N780" s="381"/>
      <c r="O780" s="381"/>
      <c r="P780" s="381"/>
      <c r="Q780" s="381"/>
      <c r="R780" s="381"/>
      <c r="S780" s="381"/>
      <c r="T780" s="381"/>
      <c r="U780" s="381"/>
    </row>
    <row r="781" spans="1:22" ht="15" customHeight="1" x14ac:dyDescent="0.25">
      <c r="A781" s="380"/>
      <c r="B781" s="380"/>
      <c r="C781" s="380"/>
      <c r="D781" s="380"/>
      <c r="E781" s="380"/>
      <c r="F781" s="380"/>
      <c r="G781" s="380"/>
      <c r="H781" s="380"/>
      <c r="I781" s="380"/>
      <c r="J781" s="380"/>
      <c r="K781" s="380"/>
      <c r="L781" s="380"/>
      <c r="M781" s="380"/>
      <c r="N781" s="380"/>
      <c r="O781" s="380"/>
      <c r="P781" s="380"/>
      <c r="Q781" s="380"/>
      <c r="R781" s="380"/>
      <c r="S781" s="380"/>
      <c r="T781" s="380"/>
      <c r="U781" s="380"/>
    </row>
    <row r="786" spans="1:22" ht="15.75" customHeight="1" x14ac:dyDescent="0.25">
      <c r="A786" s="348" t="s">
        <v>128</v>
      </c>
      <c r="B786" s="348"/>
      <c r="C786" s="348"/>
      <c r="D786" s="348"/>
      <c r="E786" s="348"/>
      <c r="F786" s="348"/>
      <c r="G786" s="348"/>
      <c r="H786" s="348"/>
      <c r="I786" s="348"/>
      <c r="J786" s="348"/>
      <c r="K786" s="348"/>
      <c r="L786" s="348"/>
      <c r="M786" s="348"/>
      <c r="N786" s="348"/>
      <c r="O786" s="348"/>
      <c r="P786" s="348"/>
      <c r="Q786" s="348"/>
      <c r="R786" s="348"/>
      <c r="S786" s="348"/>
      <c r="T786" s="348"/>
      <c r="U786" s="348"/>
      <c r="V786" s="348"/>
    </row>
    <row r="787" spans="1:22" ht="15" customHeight="1" x14ac:dyDescent="0.25">
      <c r="A787" s="68"/>
      <c r="B787" s="68"/>
      <c r="C787" s="68"/>
      <c r="D787" s="68"/>
      <c r="E787" s="68"/>
      <c r="F787" s="68"/>
      <c r="G787" s="68"/>
      <c r="H787" s="68"/>
      <c r="I787" s="68"/>
      <c r="J787" s="69" t="str">
        <f>'proje ve personel bilgileri'!$B$7</f>
        <v>/</v>
      </c>
      <c r="K787" s="68" t="s">
        <v>109</v>
      </c>
      <c r="L787" s="68"/>
      <c r="M787" s="68"/>
      <c r="N787" s="68"/>
      <c r="O787" s="68"/>
      <c r="P787" s="68"/>
      <c r="Q787" s="68"/>
      <c r="R787" s="68"/>
      <c r="S787" s="68"/>
      <c r="T787" s="68"/>
      <c r="U787" s="68"/>
      <c r="V787" s="68"/>
    </row>
    <row r="788" spans="1:22" ht="18.75" customHeight="1" x14ac:dyDescent="0.25">
      <c r="U788" s="10" t="s">
        <v>129</v>
      </c>
    </row>
    <row r="789" spans="1:22" ht="15.75" customHeight="1" x14ac:dyDescent="0.25">
      <c r="A789" s="382" t="s">
        <v>130</v>
      </c>
      <c r="B789" s="383"/>
      <c r="C789" s="384"/>
      <c r="D789" s="392">
        <f>'proje ve personel bilgileri'!$B$2</f>
        <v>0</v>
      </c>
      <c r="E789" s="393"/>
      <c r="F789" s="393"/>
      <c r="G789" s="393"/>
      <c r="H789" s="393"/>
      <c r="I789" s="393"/>
      <c r="J789" s="393"/>
      <c r="K789" s="393"/>
      <c r="L789" s="393"/>
      <c r="M789" s="393"/>
      <c r="N789" s="393"/>
      <c r="O789" s="393"/>
      <c r="P789" s="393"/>
      <c r="Q789" s="393"/>
      <c r="R789" s="393"/>
      <c r="S789" s="393"/>
      <c r="T789" s="393"/>
      <c r="U789" s="393"/>
      <c r="V789" s="394"/>
    </row>
    <row r="790" spans="1:22" ht="15.75" customHeight="1" x14ac:dyDescent="0.25">
      <c r="A790" s="382" t="s">
        <v>131</v>
      </c>
      <c r="B790" s="383"/>
      <c r="C790" s="384"/>
      <c r="D790" s="392">
        <f>'proje ve personel bilgileri'!$B$3</f>
        <v>0</v>
      </c>
      <c r="E790" s="393"/>
      <c r="F790" s="393"/>
      <c r="G790" s="393"/>
      <c r="H790" s="393"/>
      <c r="I790" s="393"/>
      <c r="J790" s="393"/>
      <c r="K790" s="393"/>
      <c r="L790" s="393"/>
      <c r="M790" s="393"/>
      <c r="N790" s="393"/>
      <c r="O790" s="393"/>
      <c r="P790" s="393"/>
      <c r="Q790" s="393"/>
      <c r="R790" s="393"/>
      <c r="S790" s="393"/>
      <c r="T790" s="393"/>
      <c r="U790" s="393"/>
      <c r="V790" s="394"/>
    </row>
    <row r="791" spans="1:22" ht="15" customHeight="1" x14ac:dyDescent="0.25">
      <c r="A791" s="415" t="s">
        <v>132</v>
      </c>
      <c r="B791" s="416"/>
      <c r="C791" s="417"/>
      <c r="D791" s="421"/>
      <c r="E791" s="403"/>
      <c r="F791" s="403"/>
      <c r="G791" s="403"/>
      <c r="H791" s="403"/>
      <c r="I791" s="403"/>
      <c r="J791" s="403"/>
      <c r="K791" s="403"/>
      <c r="L791" s="403"/>
      <c r="M791" s="403"/>
      <c r="N791" s="403"/>
      <c r="O791" s="403"/>
      <c r="P791" s="403"/>
      <c r="Q791" s="403"/>
      <c r="R791" s="403"/>
      <c r="S791" s="403"/>
      <c r="T791" s="403"/>
      <c r="U791" s="403"/>
      <c r="V791" s="423"/>
    </row>
    <row r="792" spans="1:22" ht="15.75" customHeight="1" x14ac:dyDescent="0.25">
      <c r="A792" s="418"/>
      <c r="B792" s="419"/>
      <c r="C792" s="420"/>
      <c r="D792" s="422"/>
      <c r="E792" s="404"/>
      <c r="F792" s="404"/>
      <c r="G792" s="404"/>
      <c r="H792" s="404"/>
      <c r="I792" s="404"/>
      <c r="J792" s="404"/>
      <c r="K792" s="404"/>
      <c r="L792" s="404"/>
      <c r="M792" s="404"/>
      <c r="N792" s="404"/>
      <c r="O792" s="404"/>
      <c r="P792" s="404"/>
      <c r="Q792" s="404"/>
      <c r="R792" s="404"/>
      <c r="S792" s="404"/>
      <c r="T792" s="404"/>
      <c r="U792" s="404"/>
      <c r="V792" s="424"/>
    </row>
    <row r="793" spans="1:22" ht="15.75" customHeight="1" x14ac:dyDescent="0.25">
      <c r="A793" s="382" t="s">
        <v>133</v>
      </c>
      <c r="B793" s="383"/>
      <c r="C793" s="384"/>
      <c r="D793" s="307">
        <f>'proje ve personel bilgileri'!B8</f>
        <v>0</v>
      </c>
      <c r="E793" s="291"/>
      <c r="F793" s="291"/>
      <c r="G793" s="291"/>
      <c r="H793" s="291"/>
      <c r="I793" s="291"/>
      <c r="J793" s="402"/>
      <c r="K793" s="402"/>
      <c r="L793" s="402"/>
      <c r="M793" s="402"/>
      <c r="N793" s="402"/>
      <c r="O793" s="402"/>
      <c r="P793" s="402"/>
      <c r="Q793" s="402"/>
      <c r="R793" s="402"/>
      <c r="S793" s="402"/>
      <c r="T793" s="402"/>
      <c r="U793" s="402"/>
      <c r="V793" s="292"/>
    </row>
    <row r="794" spans="1:22" ht="15" customHeight="1" x14ac:dyDescent="0.25">
      <c r="A794" s="405" t="s">
        <v>87</v>
      </c>
      <c r="B794" s="405" t="s">
        <v>15</v>
      </c>
      <c r="C794" s="405" t="s">
        <v>134</v>
      </c>
      <c r="D794" s="405" t="s">
        <v>135</v>
      </c>
      <c r="E794" s="395" t="s">
        <v>136</v>
      </c>
      <c r="F794" s="407"/>
      <c r="G794" s="407"/>
      <c r="H794" s="407"/>
      <c r="I794" s="396"/>
      <c r="J794" s="405" t="s">
        <v>137</v>
      </c>
      <c r="K794" s="395" t="s">
        <v>138</v>
      </c>
      <c r="L794" s="396"/>
      <c r="M794" s="411" t="s">
        <v>139</v>
      </c>
      <c r="N794" s="412"/>
      <c r="O794" s="395" t="s">
        <v>140</v>
      </c>
      <c r="P794" s="396"/>
      <c r="Q794" s="395" t="s">
        <v>141</v>
      </c>
      <c r="R794" s="396"/>
      <c r="S794" s="395" t="s">
        <v>142</v>
      </c>
      <c r="T794" s="396"/>
      <c r="U794" s="395" t="s">
        <v>143</v>
      </c>
      <c r="V794" s="396"/>
    </row>
    <row r="795" spans="1:22" ht="31.5" customHeight="1" x14ac:dyDescent="0.25">
      <c r="A795" s="406"/>
      <c r="B795" s="406"/>
      <c r="C795" s="406"/>
      <c r="D795" s="406"/>
      <c r="E795" s="408" t="s">
        <v>144</v>
      </c>
      <c r="F795" s="409"/>
      <c r="G795" s="409"/>
      <c r="H795" s="409"/>
      <c r="I795" s="410"/>
      <c r="J795" s="406"/>
      <c r="K795" s="397"/>
      <c r="L795" s="398"/>
      <c r="M795" s="413"/>
      <c r="N795" s="414"/>
      <c r="O795" s="397"/>
      <c r="P795" s="398"/>
      <c r="Q795" s="397"/>
      <c r="R795" s="398"/>
      <c r="S795" s="397"/>
      <c r="T795" s="398"/>
      <c r="U795" s="397"/>
      <c r="V795" s="398"/>
    </row>
    <row r="796" spans="1:22" ht="46.5" customHeight="1" x14ac:dyDescent="0.25">
      <c r="A796" s="406"/>
      <c r="B796" s="406"/>
      <c r="C796" s="406"/>
      <c r="D796" s="406"/>
      <c r="E796" s="17" t="s">
        <v>145</v>
      </c>
      <c r="F796" s="17" t="s">
        <v>146</v>
      </c>
      <c r="G796" s="17" t="s">
        <v>147</v>
      </c>
      <c r="H796" s="18" t="s">
        <v>148</v>
      </c>
      <c r="I796" s="17" t="s">
        <v>149</v>
      </c>
      <c r="J796" s="406"/>
      <c r="K796" s="397"/>
      <c r="L796" s="398"/>
      <c r="M796" s="399" t="s">
        <v>150</v>
      </c>
      <c r="N796" s="400"/>
      <c r="O796" s="399" t="s">
        <v>151</v>
      </c>
      <c r="P796" s="401"/>
      <c r="Q796" s="397"/>
      <c r="R796" s="398"/>
      <c r="S796" s="397"/>
      <c r="T796" s="398"/>
      <c r="U796" s="397"/>
      <c r="V796" s="398"/>
    </row>
    <row r="797" spans="1:22" ht="15.75" customHeight="1" x14ac:dyDescent="0.25">
      <c r="A797" s="19">
        <v>361</v>
      </c>
      <c r="B797" s="293" t="str">
        <f>IF('proje ve personel bilgileri'!A374&lt;&gt;0,('proje ve personel bilgileri'!A374)," ")</f>
        <v xml:space="preserve"> </v>
      </c>
      <c r="C797" s="293" t="str">
        <f>IF('proje ve personel bilgileri'!A374&lt;&gt;0,('proje ve personel bilgileri'!B374)," ")</f>
        <v xml:space="preserve"> </v>
      </c>
      <c r="D797" s="20"/>
      <c r="E797" s="21"/>
      <c r="F797" s="21"/>
      <c r="G797" s="21"/>
      <c r="H797" s="21"/>
      <c r="I797" s="21"/>
      <c r="J797" s="22"/>
      <c r="K797" s="387" t="str">
        <f>IF(J797&lt;&gt;0,DAYS360(J797,'proje ve personel bilgileri'!$B$8)/30," ")</f>
        <v xml:space="preserve"> </v>
      </c>
      <c r="L797" s="387"/>
      <c r="M797" s="385" t="str">
        <f>IF('proje ve personel bilgileri'!A374&lt;&gt;0,('proje ve personel bilgileri'!$B$11)," ")</f>
        <v xml:space="preserve"> </v>
      </c>
      <c r="N797" s="385"/>
      <c r="O797" s="388">
        <f>IF('proje ve personel bilgileri'!$B$4=1512,(IF(E797&lt;&gt;0,2,IF(F797&lt;&gt;0,2,IF(G797&lt;&gt;0,IF(AND(J797&lt;&gt;0,K797&gt;=48),4,3),IF(H797&lt;&gt;0,IF(AND(J797&lt;&gt;0,K797&gt;=48),4,3),IF(I797&lt;&gt;0,7,0)))))),IF('proje ve personel bilgileri'!$B$4=1511,(IF(E797&lt;&gt;0,4,IF(F797&lt;&gt;0,5,IF(G797&lt;&gt;0,IF(AND(J797&lt;&gt;0,K797&gt;=48),12,8),IF(H797&lt;&gt;0,IF(AND(J797&lt;&gt;0,K797&gt;=48),12,8),IF(I797&lt;&gt;0,14,0)))))),(IF(E797&lt;&gt;0,3,IF(F797&lt;&gt;0,4,IF(G797&lt;&gt;0,IF(AND(J797&lt;&gt;0,K797&gt;=48),10,6),IF(H797&lt;&gt;0,IF(AND(J797&lt;&gt;0,K797&gt;=48),10,6),IF(I797&lt;&gt;0,12,0))))))))</f>
        <v>0</v>
      </c>
      <c r="P797" s="389"/>
      <c r="Q797" s="385" t="str">
        <f>IF('proje ve personel bilgileri'!A374&lt;&gt;0,(M797*O797)," ")</f>
        <v xml:space="preserve"> </v>
      </c>
      <c r="R797" s="385"/>
      <c r="S797" s="385" t="str">
        <f>IF('proje ve personel bilgileri'!A374&lt;&gt;0,G011B!S849," ")</f>
        <v xml:space="preserve"> </v>
      </c>
      <c r="T797" s="378"/>
      <c r="U797" s="385" t="str">
        <f>IF('proje ve personel bilgileri'!A374&lt;&gt;0,MIN(Q797,S797)," ")</f>
        <v xml:space="preserve"> </v>
      </c>
      <c r="V797" s="386"/>
    </row>
    <row r="798" spans="1:22" ht="15.75" customHeight="1" x14ac:dyDescent="0.25">
      <c r="A798" s="23">
        <v>362</v>
      </c>
      <c r="B798" s="293" t="str">
        <f>IF('proje ve personel bilgileri'!A375&lt;&gt;0,('proje ve personel bilgileri'!A375)," ")</f>
        <v xml:space="preserve"> </v>
      </c>
      <c r="C798" s="293" t="str">
        <f>IF('proje ve personel bilgileri'!A375&lt;&gt;0,('proje ve personel bilgileri'!B375)," ")</f>
        <v xml:space="preserve"> </v>
      </c>
      <c r="D798" s="24"/>
      <c r="E798" s="25"/>
      <c r="F798" s="25"/>
      <c r="G798" s="25"/>
      <c r="H798" s="25"/>
      <c r="I798" s="25"/>
      <c r="J798" s="26"/>
      <c r="K798" s="387" t="str">
        <f>IF(J798&lt;&gt;0,DAYS360(J798,'proje ve personel bilgileri'!$B$8)/30," ")</f>
        <v xml:space="preserve"> </v>
      </c>
      <c r="L798" s="387"/>
      <c r="M798" s="385" t="str">
        <f>IF('proje ve personel bilgileri'!A375&lt;&gt;0,('proje ve personel bilgileri'!$B$11)," ")</f>
        <v xml:space="preserve"> </v>
      </c>
      <c r="N798" s="385"/>
      <c r="O798" s="388">
        <f>IF('proje ve personel bilgileri'!$B$4=1512,(IF(E798&lt;&gt;0,2,IF(F798&lt;&gt;0,2,IF(G798&lt;&gt;0,IF(AND(J798&lt;&gt;0,K798&gt;=48),4,3),IF(H798&lt;&gt;0,IF(AND(J798&lt;&gt;0,K798&gt;=48),4,3),IF(I798&lt;&gt;0,7,0)))))),IF('proje ve personel bilgileri'!$B$4=1511,(IF(E798&lt;&gt;0,4,IF(F798&lt;&gt;0,5,IF(G798&lt;&gt;0,IF(AND(J798&lt;&gt;0,K798&gt;=48),12,8),IF(H798&lt;&gt;0,IF(AND(J798&lt;&gt;0,K798&gt;=48),12,8),IF(I798&lt;&gt;0,14,0)))))),(IF(E798&lt;&gt;0,3,IF(F798&lt;&gt;0,4,IF(G798&lt;&gt;0,IF(AND(J798&lt;&gt;0,K798&gt;=48),10,6),IF(H798&lt;&gt;0,IF(AND(J798&lt;&gt;0,K798&gt;=48),10,6),IF(I798&lt;&gt;0,12,0))))))))</f>
        <v>0</v>
      </c>
      <c r="P798" s="389"/>
      <c r="Q798" s="385" t="str">
        <f>IF('proje ve personel bilgileri'!A375&lt;&gt;0,(M798*O798)," ")</f>
        <v xml:space="preserve"> </v>
      </c>
      <c r="R798" s="385"/>
      <c r="S798" s="385" t="str">
        <f>IF('proje ve personel bilgileri'!A375&lt;&gt;0,G011B!S850," ")</f>
        <v xml:space="preserve"> </v>
      </c>
      <c r="T798" s="378"/>
      <c r="U798" s="385" t="str">
        <f>IF('proje ve personel bilgileri'!A375&lt;&gt;0,MIN(Q798,S798)," ")</f>
        <v xml:space="preserve"> </v>
      </c>
      <c r="V798" s="386"/>
    </row>
    <row r="799" spans="1:22" ht="15.75" customHeight="1" x14ac:dyDescent="0.25">
      <c r="A799" s="19">
        <v>363</v>
      </c>
      <c r="B799" s="293" t="str">
        <f>IF('proje ve personel bilgileri'!A376&lt;&gt;0,('proje ve personel bilgileri'!A376)," ")</f>
        <v xml:space="preserve"> </v>
      </c>
      <c r="C799" s="293" t="str">
        <f>IF('proje ve personel bilgileri'!A376&lt;&gt;0,('proje ve personel bilgileri'!B376)," ")</f>
        <v xml:space="preserve"> </v>
      </c>
      <c r="D799" s="24"/>
      <c r="E799" s="25"/>
      <c r="F799" s="25"/>
      <c r="G799" s="25"/>
      <c r="H799" s="25"/>
      <c r="I799" s="25"/>
      <c r="J799" s="26"/>
      <c r="K799" s="387" t="str">
        <f>IF(J799&lt;&gt;0,DAYS360(J799,'proje ve personel bilgileri'!$B$8)/30," ")</f>
        <v xml:space="preserve"> </v>
      </c>
      <c r="L799" s="387"/>
      <c r="M799" s="385" t="str">
        <f>IF('proje ve personel bilgileri'!A376&lt;&gt;0,('proje ve personel bilgileri'!$B$11)," ")</f>
        <v xml:space="preserve"> </v>
      </c>
      <c r="N799" s="385"/>
      <c r="O799" s="388">
        <f>IF('proje ve personel bilgileri'!$B$4=1512,(IF(E799&lt;&gt;0,2,IF(F799&lt;&gt;0,2,IF(G799&lt;&gt;0,IF(AND(J799&lt;&gt;0,K799&gt;=48),4,3),IF(H799&lt;&gt;0,IF(AND(J799&lt;&gt;0,K799&gt;=48),4,3),IF(I799&lt;&gt;0,7,0)))))),IF('proje ve personel bilgileri'!$B$4=1511,(IF(E799&lt;&gt;0,4,IF(F799&lt;&gt;0,5,IF(G799&lt;&gt;0,IF(AND(J799&lt;&gt;0,K799&gt;=48),12,8),IF(H799&lt;&gt;0,IF(AND(J799&lt;&gt;0,K799&gt;=48),12,8),IF(I799&lt;&gt;0,14,0)))))),(IF(E799&lt;&gt;0,3,IF(F799&lt;&gt;0,4,IF(G799&lt;&gt;0,IF(AND(J799&lt;&gt;0,K799&gt;=48),10,6),IF(H799&lt;&gt;0,IF(AND(J799&lt;&gt;0,K799&gt;=48),10,6),IF(I799&lt;&gt;0,12,0))))))))</f>
        <v>0</v>
      </c>
      <c r="P799" s="389"/>
      <c r="Q799" s="385" t="str">
        <f>IF('proje ve personel bilgileri'!A376&lt;&gt;0,(M799*O799)," ")</f>
        <v xml:space="preserve"> </v>
      </c>
      <c r="R799" s="385"/>
      <c r="S799" s="385" t="str">
        <f>IF('proje ve personel bilgileri'!A376&lt;&gt;0,G011B!S851," ")</f>
        <v xml:space="preserve"> </v>
      </c>
      <c r="T799" s="378"/>
      <c r="U799" s="385" t="str">
        <f>IF('proje ve personel bilgileri'!A376&lt;&gt;0,MIN(Q799,S799)," ")</f>
        <v xml:space="preserve"> </v>
      </c>
      <c r="V799" s="386"/>
    </row>
    <row r="800" spans="1:22" ht="15.75" customHeight="1" x14ac:dyDescent="0.25">
      <c r="A800" s="23">
        <v>364</v>
      </c>
      <c r="B800" s="293" t="str">
        <f>IF('proje ve personel bilgileri'!A377&lt;&gt;0,('proje ve personel bilgileri'!A377)," ")</f>
        <v xml:space="preserve"> </v>
      </c>
      <c r="C800" s="293" t="str">
        <f>IF('proje ve personel bilgileri'!A377&lt;&gt;0,('proje ve personel bilgileri'!B377)," ")</f>
        <v xml:space="preserve"> </v>
      </c>
      <c r="D800" s="24"/>
      <c r="E800" s="25"/>
      <c r="F800" s="25"/>
      <c r="G800" s="25"/>
      <c r="H800" s="25"/>
      <c r="I800" s="25"/>
      <c r="J800" s="26"/>
      <c r="K800" s="387" t="str">
        <f>IF(J800&lt;&gt;0,DAYS360(J800,'proje ve personel bilgileri'!$B$8)/30," ")</f>
        <v xml:space="preserve"> </v>
      </c>
      <c r="L800" s="387"/>
      <c r="M800" s="385" t="str">
        <f>IF('proje ve personel bilgileri'!A377&lt;&gt;0,('proje ve personel bilgileri'!$B$11)," ")</f>
        <v xml:space="preserve"> </v>
      </c>
      <c r="N800" s="385"/>
      <c r="O800" s="388">
        <f>IF('proje ve personel bilgileri'!$B$4=1512,(IF(E800&lt;&gt;0,2,IF(F800&lt;&gt;0,2,IF(G800&lt;&gt;0,IF(AND(J800&lt;&gt;0,K800&gt;=48),4,3),IF(H800&lt;&gt;0,IF(AND(J800&lt;&gt;0,K800&gt;=48),4,3),IF(I800&lt;&gt;0,7,0)))))),IF('proje ve personel bilgileri'!$B$4=1511,(IF(E800&lt;&gt;0,4,IF(F800&lt;&gt;0,5,IF(G800&lt;&gt;0,IF(AND(J800&lt;&gt;0,K800&gt;=48),12,8),IF(H800&lt;&gt;0,IF(AND(J800&lt;&gt;0,K800&gt;=48),12,8),IF(I800&lt;&gt;0,14,0)))))),(IF(E800&lt;&gt;0,3,IF(F800&lt;&gt;0,4,IF(G800&lt;&gt;0,IF(AND(J800&lt;&gt;0,K800&gt;=48),10,6),IF(H800&lt;&gt;0,IF(AND(J800&lt;&gt;0,K800&gt;=48),10,6),IF(I800&lt;&gt;0,12,0))))))))</f>
        <v>0</v>
      </c>
      <c r="P800" s="389"/>
      <c r="Q800" s="385" t="str">
        <f>IF('proje ve personel bilgileri'!A377&lt;&gt;0,(M800*O800)," ")</f>
        <v xml:space="preserve"> </v>
      </c>
      <c r="R800" s="385"/>
      <c r="S800" s="385" t="str">
        <f>IF('proje ve personel bilgileri'!A377&lt;&gt;0,G011B!S852," ")</f>
        <v xml:space="preserve"> </v>
      </c>
      <c r="T800" s="378"/>
      <c r="U800" s="385" t="str">
        <f>IF('proje ve personel bilgileri'!A377&lt;&gt;0,MIN(Q800,S800)," ")</f>
        <v xml:space="preserve"> </v>
      </c>
      <c r="V800" s="386"/>
    </row>
    <row r="801" spans="1:22" ht="15.75" customHeight="1" x14ac:dyDescent="0.25">
      <c r="A801" s="19">
        <v>365</v>
      </c>
      <c r="B801" s="293" t="str">
        <f>IF('proje ve personel bilgileri'!A378&lt;&gt;0,('proje ve personel bilgileri'!A378)," ")</f>
        <v xml:space="preserve"> </v>
      </c>
      <c r="C801" s="293" t="str">
        <f>IF('proje ve personel bilgileri'!A378&lt;&gt;0,('proje ve personel bilgileri'!B378)," ")</f>
        <v xml:space="preserve"> </v>
      </c>
      <c r="D801" s="24"/>
      <c r="E801" s="25"/>
      <c r="F801" s="25"/>
      <c r="G801" s="25"/>
      <c r="H801" s="25"/>
      <c r="I801" s="25"/>
      <c r="J801" s="26"/>
      <c r="K801" s="387" t="str">
        <f>IF(J801&lt;&gt;0,DAYS360(J801,'proje ve personel bilgileri'!$B$8)/30," ")</f>
        <v xml:space="preserve"> </v>
      </c>
      <c r="L801" s="387"/>
      <c r="M801" s="385" t="str">
        <f>IF('proje ve personel bilgileri'!A378&lt;&gt;0,('proje ve personel bilgileri'!$B$11)," ")</f>
        <v xml:space="preserve"> </v>
      </c>
      <c r="N801" s="385"/>
      <c r="O801" s="388">
        <f>IF('proje ve personel bilgileri'!$B$4=1512,(IF(E801&lt;&gt;0,2,IF(F801&lt;&gt;0,2,IF(G801&lt;&gt;0,IF(AND(J801&lt;&gt;0,K801&gt;=48),4,3),IF(H801&lt;&gt;0,IF(AND(J801&lt;&gt;0,K801&gt;=48),4,3),IF(I801&lt;&gt;0,7,0)))))),IF('proje ve personel bilgileri'!$B$4=1511,(IF(E801&lt;&gt;0,4,IF(F801&lt;&gt;0,5,IF(G801&lt;&gt;0,IF(AND(J801&lt;&gt;0,K801&gt;=48),12,8),IF(H801&lt;&gt;0,IF(AND(J801&lt;&gt;0,K801&gt;=48),12,8),IF(I801&lt;&gt;0,14,0)))))),(IF(E801&lt;&gt;0,3,IF(F801&lt;&gt;0,4,IF(G801&lt;&gt;0,IF(AND(J801&lt;&gt;0,K801&gt;=48),10,6),IF(H801&lt;&gt;0,IF(AND(J801&lt;&gt;0,K801&gt;=48),10,6),IF(I801&lt;&gt;0,12,0))))))))</f>
        <v>0</v>
      </c>
      <c r="P801" s="389"/>
      <c r="Q801" s="385" t="str">
        <f>IF('proje ve personel bilgileri'!A378&lt;&gt;0,(M801*O801)," ")</f>
        <v xml:space="preserve"> </v>
      </c>
      <c r="R801" s="385"/>
      <c r="S801" s="385" t="str">
        <f>IF('proje ve personel bilgileri'!A378&lt;&gt;0,G011B!S853," ")</f>
        <v xml:space="preserve"> </v>
      </c>
      <c r="T801" s="378"/>
      <c r="U801" s="385" t="str">
        <f>IF('proje ve personel bilgileri'!A378&lt;&gt;0,MIN(Q801,S801)," ")</f>
        <v xml:space="preserve"> </v>
      </c>
      <c r="V801" s="386"/>
    </row>
    <row r="802" spans="1:22" ht="15.75" customHeight="1" x14ac:dyDescent="0.25">
      <c r="A802" s="23">
        <v>366</v>
      </c>
      <c r="B802" s="293" t="str">
        <f>IF('proje ve personel bilgileri'!A379&lt;&gt;0,('proje ve personel bilgileri'!A379)," ")</f>
        <v xml:space="preserve"> </v>
      </c>
      <c r="C802" s="293" t="str">
        <f>IF('proje ve personel bilgileri'!A379&lt;&gt;0,('proje ve personel bilgileri'!B379)," ")</f>
        <v xml:space="preserve"> </v>
      </c>
      <c r="D802" s="24"/>
      <c r="E802" s="25"/>
      <c r="F802" s="25"/>
      <c r="G802" s="25"/>
      <c r="H802" s="25"/>
      <c r="I802" s="25"/>
      <c r="J802" s="26"/>
      <c r="K802" s="387" t="str">
        <f>IF(J802&lt;&gt;0,DAYS360(J802,'proje ve personel bilgileri'!$B$8)/30," ")</f>
        <v xml:space="preserve"> </v>
      </c>
      <c r="L802" s="387"/>
      <c r="M802" s="385" t="str">
        <f>IF('proje ve personel bilgileri'!A379&lt;&gt;0,('proje ve personel bilgileri'!$B$11)," ")</f>
        <v xml:space="preserve"> </v>
      </c>
      <c r="N802" s="385"/>
      <c r="O802" s="388">
        <f>IF('proje ve personel bilgileri'!$B$4=1512,(IF(E802&lt;&gt;0,2,IF(F802&lt;&gt;0,2,IF(G802&lt;&gt;0,IF(AND(J802&lt;&gt;0,K802&gt;=48),4,3),IF(H802&lt;&gt;0,IF(AND(J802&lt;&gt;0,K802&gt;=48),4,3),IF(I802&lt;&gt;0,7,0)))))),IF('proje ve personel bilgileri'!$B$4=1511,(IF(E802&lt;&gt;0,4,IF(F802&lt;&gt;0,5,IF(G802&lt;&gt;0,IF(AND(J802&lt;&gt;0,K802&gt;=48),12,8),IF(H802&lt;&gt;0,IF(AND(J802&lt;&gt;0,K802&gt;=48),12,8),IF(I802&lt;&gt;0,14,0)))))),(IF(E802&lt;&gt;0,3,IF(F802&lt;&gt;0,4,IF(G802&lt;&gt;0,IF(AND(J802&lt;&gt;0,K802&gt;=48),10,6),IF(H802&lt;&gt;0,IF(AND(J802&lt;&gt;0,K802&gt;=48),10,6),IF(I802&lt;&gt;0,12,0))))))))</f>
        <v>0</v>
      </c>
      <c r="P802" s="389"/>
      <c r="Q802" s="385" t="str">
        <f>IF('proje ve personel bilgileri'!A379&lt;&gt;0,(M802*O802)," ")</f>
        <v xml:space="preserve"> </v>
      </c>
      <c r="R802" s="385"/>
      <c r="S802" s="385" t="str">
        <f>IF('proje ve personel bilgileri'!A379&lt;&gt;0,G011B!S854," ")</f>
        <v xml:space="preserve"> </v>
      </c>
      <c r="T802" s="378"/>
      <c r="U802" s="385" t="str">
        <f>IF('proje ve personel bilgileri'!A379&lt;&gt;0,MIN(Q802,S802)," ")</f>
        <v xml:space="preserve"> </v>
      </c>
      <c r="V802" s="386"/>
    </row>
    <row r="803" spans="1:22" ht="15.75" customHeight="1" x14ac:dyDescent="0.25">
      <c r="A803" s="19">
        <v>367</v>
      </c>
      <c r="B803" s="293" t="str">
        <f>IF('proje ve personel bilgileri'!A380&lt;&gt;0,('proje ve personel bilgileri'!A380)," ")</f>
        <v xml:space="preserve"> </v>
      </c>
      <c r="C803" s="293" t="str">
        <f>IF('proje ve personel bilgileri'!A380&lt;&gt;0,('proje ve personel bilgileri'!B380)," ")</f>
        <v xml:space="preserve"> </v>
      </c>
      <c r="D803" s="24"/>
      <c r="E803" s="25"/>
      <c r="F803" s="25"/>
      <c r="G803" s="25"/>
      <c r="H803" s="25"/>
      <c r="I803" s="25"/>
      <c r="J803" s="26"/>
      <c r="K803" s="387" t="str">
        <f>IF(J803&lt;&gt;0,DAYS360(J803,'proje ve personel bilgileri'!$B$8)/30," ")</f>
        <v xml:space="preserve"> </v>
      </c>
      <c r="L803" s="387"/>
      <c r="M803" s="385" t="str">
        <f>IF('proje ve personel bilgileri'!A380&lt;&gt;0,('proje ve personel bilgileri'!$B$11)," ")</f>
        <v xml:space="preserve"> </v>
      </c>
      <c r="N803" s="385"/>
      <c r="O803" s="388">
        <f>IF('proje ve personel bilgileri'!$B$4=1512,(IF(E803&lt;&gt;0,2,IF(F803&lt;&gt;0,2,IF(G803&lt;&gt;0,IF(AND(J803&lt;&gt;0,K803&gt;=48),4,3),IF(H803&lt;&gt;0,IF(AND(J803&lt;&gt;0,K803&gt;=48),4,3),IF(I803&lt;&gt;0,7,0)))))),IF('proje ve personel bilgileri'!$B$4=1511,(IF(E803&lt;&gt;0,4,IF(F803&lt;&gt;0,5,IF(G803&lt;&gt;0,IF(AND(J803&lt;&gt;0,K803&gt;=48),12,8),IF(H803&lt;&gt;0,IF(AND(J803&lt;&gt;0,K803&gt;=48),12,8),IF(I803&lt;&gt;0,14,0)))))),(IF(E803&lt;&gt;0,3,IF(F803&lt;&gt;0,4,IF(G803&lt;&gt;0,IF(AND(J803&lt;&gt;0,K803&gt;=48),10,6),IF(H803&lt;&gt;0,IF(AND(J803&lt;&gt;0,K803&gt;=48),10,6),IF(I803&lt;&gt;0,12,0))))))))</f>
        <v>0</v>
      </c>
      <c r="P803" s="389"/>
      <c r="Q803" s="385" t="str">
        <f>IF('proje ve personel bilgileri'!A380&lt;&gt;0,(M803*O803)," ")</f>
        <v xml:space="preserve"> </v>
      </c>
      <c r="R803" s="385"/>
      <c r="S803" s="385" t="str">
        <f>IF('proje ve personel bilgileri'!A380&lt;&gt;0,G011B!S855," ")</f>
        <v xml:space="preserve"> </v>
      </c>
      <c r="T803" s="378"/>
      <c r="U803" s="385" t="str">
        <f>IF('proje ve personel bilgileri'!A380&lt;&gt;0,MIN(Q803,S803)," ")</f>
        <v xml:space="preserve"> </v>
      </c>
      <c r="V803" s="386"/>
    </row>
    <row r="804" spans="1:22" ht="15.75" customHeight="1" x14ac:dyDescent="0.25">
      <c r="A804" s="23">
        <v>368</v>
      </c>
      <c r="B804" s="293" t="str">
        <f>IF('proje ve personel bilgileri'!A381&lt;&gt;0,('proje ve personel bilgileri'!A381)," ")</f>
        <v xml:space="preserve"> </v>
      </c>
      <c r="C804" s="293" t="str">
        <f>IF('proje ve personel bilgileri'!A381&lt;&gt;0,('proje ve personel bilgileri'!B381)," ")</f>
        <v xml:space="preserve"> </v>
      </c>
      <c r="D804" s="24"/>
      <c r="E804" s="25"/>
      <c r="F804" s="25"/>
      <c r="G804" s="25"/>
      <c r="H804" s="25"/>
      <c r="I804" s="25"/>
      <c r="J804" s="26"/>
      <c r="K804" s="387" t="str">
        <f>IF(J804&lt;&gt;0,DAYS360(J804,'proje ve personel bilgileri'!$B$8)/30," ")</f>
        <v xml:space="preserve"> </v>
      </c>
      <c r="L804" s="387"/>
      <c r="M804" s="385" t="str">
        <f>IF('proje ve personel bilgileri'!A381&lt;&gt;0,('proje ve personel bilgileri'!$B$11)," ")</f>
        <v xml:space="preserve"> </v>
      </c>
      <c r="N804" s="385"/>
      <c r="O804" s="388">
        <f>IF('proje ve personel bilgileri'!$B$4=1512,(IF(E804&lt;&gt;0,2,IF(F804&lt;&gt;0,2,IF(G804&lt;&gt;0,IF(AND(J804&lt;&gt;0,K804&gt;=48),4,3),IF(H804&lt;&gt;0,IF(AND(J804&lt;&gt;0,K804&gt;=48),4,3),IF(I804&lt;&gt;0,7,0)))))),IF('proje ve personel bilgileri'!$B$4=1511,(IF(E804&lt;&gt;0,4,IF(F804&lt;&gt;0,5,IF(G804&lt;&gt;0,IF(AND(J804&lt;&gt;0,K804&gt;=48),12,8),IF(H804&lt;&gt;0,IF(AND(J804&lt;&gt;0,K804&gt;=48),12,8),IF(I804&lt;&gt;0,14,0)))))),(IF(E804&lt;&gt;0,3,IF(F804&lt;&gt;0,4,IF(G804&lt;&gt;0,IF(AND(J804&lt;&gt;0,K804&gt;=48),10,6),IF(H804&lt;&gt;0,IF(AND(J804&lt;&gt;0,K804&gt;=48),10,6),IF(I804&lt;&gt;0,12,0))))))))</f>
        <v>0</v>
      </c>
      <c r="P804" s="389"/>
      <c r="Q804" s="385" t="str">
        <f>IF('proje ve personel bilgileri'!A381&lt;&gt;0,(M804*O804)," ")</f>
        <v xml:space="preserve"> </v>
      </c>
      <c r="R804" s="385"/>
      <c r="S804" s="385" t="str">
        <f>IF('proje ve personel bilgileri'!A381&lt;&gt;0,G011B!S856," ")</f>
        <v xml:space="preserve"> </v>
      </c>
      <c r="T804" s="378"/>
      <c r="U804" s="385" t="str">
        <f>IF('proje ve personel bilgileri'!A381&lt;&gt;0,MIN(Q804,S804)," ")</f>
        <v xml:space="preserve"> </v>
      </c>
      <c r="V804" s="386"/>
    </row>
    <row r="805" spans="1:22" ht="15.75" customHeight="1" x14ac:dyDescent="0.25">
      <c r="A805" s="19">
        <v>369</v>
      </c>
      <c r="B805" s="293" t="str">
        <f>IF('proje ve personel bilgileri'!A382&lt;&gt;0,('proje ve personel bilgileri'!A382)," ")</f>
        <v xml:space="preserve"> </v>
      </c>
      <c r="C805" s="293" t="str">
        <f>IF('proje ve personel bilgileri'!A382&lt;&gt;0,('proje ve personel bilgileri'!B382)," ")</f>
        <v xml:space="preserve"> </v>
      </c>
      <c r="D805" s="24"/>
      <c r="E805" s="25"/>
      <c r="F805" s="25"/>
      <c r="G805" s="25"/>
      <c r="H805" s="25"/>
      <c r="I805" s="25"/>
      <c r="J805" s="26"/>
      <c r="K805" s="387" t="str">
        <f>IF(J805&lt;&gt;0,DAYS360(J805,'proje ve personel bilgileri'!$B$8)/30," ")</f>
        <v xml:space="preserve"> </v>
      </c>
      <c r="L805" s="387"/>
      <c r="M805" s="385" t="str">
        <f>IF('proje ve personel bilgileri'!A382&lt;&gt;0,('proje ve personel bilgileri'!$B$11)," ")</f>
        <v xml:space="preserve"> </v>
      </c>
      <c r="N805" s="385"/>
      <c r="O805" s="388">
        <f>IF('proje ve personel bilgileri'!$B$4=1512,(IF(E805&lt;&gt;0,2,IF(F805&lt;&gt;0,2,IF(G805&lt;&gt;0,IF(AND(J805&lt;&gt;0,K805&gt;=48),4,3),IF(H805&lt;&gt;0,IF(AND(J805&lt;&gt;0,K805&gt;=48),4,3),IF(I805&lt;&gt;0,7,0)))))),IF('proje ve personel bilgileri'!$B$4=1511,(IF(E805&lt;&gt;0,4,IF(F805&lt;&gt;0,5,IF(G805&lt;&gt;0,IF(AND(J805&lt;&gt;0,K805&gt;=48),12,8),IF(H805&lt;&gt;0,IF(AND(J805&lt;&gt;0,K805&gt;=48),12,8),IF(I805&lt;&gt;0,14,0)))))),(IF(E805&lt;&gt;0,3,IF(F805&lt;&gt;0,4,IF(G805&lt;&gt;0,IF(AND(J805&lt;&gt;0,K805&gt;=48),10,6),IF(H805&lt;&gt;0,IF(AND(J805&lt;&gt;0,K805&gt;=48),10,6),IF(I805&lt;&gt;0,12,0))))))))</f>
        <v>0</v>
      </c>
      <c r="P805" s="389"/>
      <c r="Q805" s="385" t="str">
        <f>IF('proje ve personel bilgileri'!A382&lt;&gt;0,(M805*O805)," ")</f>
        <v xml:space="preserve"> </v>
      </c>
      <c r="R805" s="385"/>
      <c r="S805" s="385" t="str">
        <f>IF('proje ve personel bilgileri'!A382&lt;&gt;0,G011B!S857," ")</f>
        <v xml:space="preserve"> </v>
      </c>
      <c r="T805" s="378"/>
      <c r="U805" s="385" t="str">
        <f>IF('proje ve personel bilgileri'!A382&lt;&gt;0,MIN(Q805,S805)," ")</f>
        <v xml:space="preserve"> </v>
      </c>
      <c r="V805" s="386"/>
    </row>
    <row r="806" spans="1:22" ht="15.75" customHeight="1" x14ac:dyDescent="0.25">
      <c r="A806" s="23">
        <v>370</v>
      </c>
      <c r="B806" s="293" t="str">
        <f>IF('proje ve personel bilgileri'!A383&lt;&gt;0,('proje ve personel bilgileri'!A383)," ")</f>
        <v xml:space="preserve"> </v>
      </c>
      <c r="C806" s="293" t="str">
        <f>IF('proje ve personel bilgileri'!A383&lt;&gt;0,('proje ve personel bilgileri'!B383)," ")</f>
        <v xml:space="preserve"> </v>
      </c>
      <c r="D806" s="24"/>
      <c r="E806" s="25"/>
      <c r="F806" s="25"/>
      <c r="G806" s="25"/>
      <c r="H806" s="25"/>
      <c r="I806" s="25"/>
      <c r="J806" s="26"/>
      <c r="K806" s="387" t="str">
        <f>IF(J806&lt;&gt;0,DAYS360(J806,'proje ve personel bilgileri'!$B$8)/30," ")</f>
        <v xml:space="preserve"> </v>
      </c>
      <c r="L806" s="387"/>
      <c r="M806" s="385" t="str">
        <f>IF('proje ve personel bilgileri'!A383&lt;&gt;0,('proje ve personel bilgileri'!$B$11)," ")</f>
        <v xml:space="preserve"> </v>
      </c>
      <c r="N806" s="385"/>
      <c r="O806" s="388">
        <f>IF('proje ve personel bilgileri'!$B$4=1512,(IF(E806&lt;&gt;0,2,IF(F806&lt;&gt;0,2,IF(G806&lt;&gt;0,IF(AND(J806&lt;&gt;0,K806&gt;=48),4,3),IF(H806&lt;&gt;0,IF(AND(J806&lt;&gt;0,K806&gt;=48),4,3),IF(I806&lt;&gt;0,7,0)))))),IF('proje ve personel bilgileri'!$B$4=1511,(IF(E806&lt;&gt;0,4,IF(F806&lt;&gt;0,5,IF(G806&lt;&gt;0,IF(AND(J806&lt;&gt;0,K806&gt;=48),12,8),IF(H806&lt;&gt;0,IF(AND(J806&lt;&gt;0,K806&gt;=48),12,8),IF(I806&lt;&gt;0,14,0)))))),(IF(E806&lt;&gt;0,3,IF(F806&lt;&gt;0,4,IF(G806&lt;&gt;0,IF(AND(J806&lt;&gt;0,K806&gt;=48),10,6),IF(H806&lt;&gt;0,IF(AND(J806&lt;&gt;0,K806&gt;=48),10,6),IF(I806&lt;&gt;0,12,0))))))))</f>
        <v>0</v>
      </c>
      <c r="P806" s="389"/>
      <c r="Q806" s="385" t="str">
        <f>IF('proje ve personel bilgileri'!A383&lt;&gt;0,(M806*O806)," ")</f>
        <v xml:space="preserve"> </v>
      </c>
      <c r="R806" s="385"/>
      <c r="S806" s="385" t="str">
        <f>IF('proje ve personel bilgileri'!A383&lt;&gt;0,G011B!S858," ")</f>
        <v xml:space="preserve"> </v>
      </c>
      <c r="T806" s="378"/>
      <c r="U806" s="385" t="str">
        <f>IF('proje ve personel bilgileri'!A383&lt;&gt;0,MIN(Q806,S806)," ")</f>
        <v xml:space="preserve"> </v>
      </c>
      <c r="V806" s="386"/>
    </row>
    <row r="807" spans="1:22" ht="15.75" customHeight="1" x14ac:dyDescent="0.25">
      <c r="A807" s="19">
        <v>371</v>
      </c>
      <c r="B807" s="293" t="str">
        <f>IF('proje ve personel bilgileri'!A384&lt;&gt;0,('proje ve personel bilgileri'!A384)," ")</f>
        <v xml:space="preserve"> </v>
      </c>
      <c r="C807" s="293" t="str">
        <f>IF('proje ve personel bilgileri'!A384&lt;&gt;0,('proje ve personel bilgileri'!B384)," ")</f>
        <v xml:space="preserve"> </v>
      </c>
      <c r="D807" s="24"/>
      <c r="E807" s="25"/>
      <c r="F807" s="25"/>
      <c r="G807" s="25"/>
      <c r="H807" s="25"/>
      <c r="I807" s="25"/>
      <c r="J807" s="26"/>
      <c r="K807" s="387" t="str">
        <f>IF(J807&lt;&gt;0,DAYS360(J807,'proje ve personel bilgileri'!$B$8)/30," ")</f>
        <v xml:space="preserve"> </v>
      </c>
      <c r="L807" s="387"/>
      <c r="M807" s="385" t="str">
        <f>IF('proje ve personel bilgileri'!A384&lt;&gt;0,('proje ve personel bilgileri'!$B$11)," ")</f>
        <v xml:space="preserve"> </v>
      </c>
      <c r="N807" s="385"/>
      <c r="O807" s="388">
        <f>IF('proje ve personel bilgileri'!$B$4=1512,(IF(E807&lt;&gt;0,2,IF(F807&lt;&gt;0,2,IF(G807&lt;&gt;0,IF(AND(J807&lt;&gt;0,K807&gt;=48),4,3),IF(H807&lt;&gt;0,IF(AND(J807&lt;&gt;0,K807&gt;=48),4,3),IF(I807&lt;&gt;0,7,0)))))),IF('proje ve personel bilgileri'!$B$4=1511,(IF(E807&lt;&gt;0,4,IF(F807&lt;&gt;0,5,IF(G807&lt;&gt;0,IF(AND(J807&lt;&gt;0,K807&gt;=48),12,8),IF(H807&lt;&gt;0,IF(AND(J807&lt;&gt;0,K807&gt;=48),12,8),IF(I807&lt;&gt;0,14,0)))))),(IF(E807&lt;&gt;0,3,IF(F807&lt;&gt;0,4,IF(G807&lt;&gt;0,IF(AND(J807&lt;&gt;0,K807&gt;=48),10,6),IF(H807&lt;&gt;0,IF(AND(J807&lt;&gt;0,K807&gt;=48),10,6),IF(I807&lt;&gt;0,12,0))))))))</f>
        <v>0</v>
      </c>
      <c r="P807" s="389"/>
      <c r="Q807" s="385" t="str">
        <f>IF('proje ve personel bilgileri'!A384&lt;&gt;0,(M807*O807)," ")</f>
        <v xml:space="preserve"> </v>
      </c>
      <c r="R807" s="385"/>
      <c r="S807" s="385" t="str">
        <f>IF('proje ve personel bilgileri'!A384&lt;&gt;0,G011B!S859," ")</f>
        <v xml:space="preserve"> </v>
      </c>
      <c r="T807" s="378"/>
      <c r="U807" s="385" t="str">
        <f>IF('proje ve personel bilgileri'!A384&lt;&gt;0,MIN(Q807,S807)," ")</f>
        <v xml:space="preserve"> </v>
      </c>
      <c r="V807" s="386"/>
    </row>
    <row r="808" spans="1:22" ht="15.75" customHeight="1" x14ac:dyDescent="0.25">
      <c r="A808" s="23">
        <v>372</v>
      </c>
      <c r="B808" s="293" t="str">
        <f>IF('proje ve personel bilgileri'!A385&lt;&gt;0,('proje ve personel bilgileri'!A385)," ")</f>
        <v xml:space="preserve"> </v>
      </c>
      <c r="C808" s="293" t="str">
        <f>IF('proje ve personel bilgileri'!A385&lt;&gt;0,('proje ve personel bilgileri'!B385)," ")</f>
        <v xml:space="preserve"> </v>
      </c>
      <c r="D808" s="24"/>
      <c r="E808" s="25"/>
      <c r="F808" s="25"/>
      <c r="G808" s="25"/>
      <c r="H808" s="25"/>
      <c r="I808" s="25"/>
      <c r="J808" s="26"/>
      <c r="K808" s="387" t="str">
        <f>IF(J808&lt;&gt;0,DAYS360(J808,'proje ve personel bilgileri'!$B$8)/30," ")</f>
        <v xml:space="preserve"> </v>
      </c>
      <c r="L808" s="387"/>
      <c r="M808" s="385" t="str">
        <f>IF('proje ve personel bilgileri'!A385&lt;&gt;0,('proje ve personel bilgileri'!$B$11)," ")</f>
        <v xml:space="preserve"> </v>
      </c>
      <c r="N808" s="385"/>
      <c r="O808" s="388">
        <f>IF('proje ve personel bilgileri'!$B$4=1512,(IF(E808&lt;&gt;0,2,IF(F808&lt;&gt;0,2,IF(G808&lt;&gt;0,IF(AND(J808&lt;&gt;0,K808&gt;=48),4,3),IF(H808&lt;&gt;0,IF(AND(J808&lt;&gt;0,K808&gt;=48),4,3),IF(I808&lt;&gt;0,7,0)))))),IF('proje ve personel bilgileri'!$B$4=1511,(IF(E808&lt;&gt;0,4,IF(F808&lt;&gt;0,5,IF(G808&lt;&gt;0,IF(AND(J808&lt;&gt;0,K808&gt;=48),12,8),IF(H808&lt;&gt;0,IF(AND(J808&lt;&gt;0,K808&gt;=48),12,8),IF(I808&lt;&gt;0,14,0)))))),(IF(E808&lt;&gt;0,3,IF(F808&lt;&gt;0,4,IF(G808&lt;&gt;0,IF(AND(J808&lt;&gt;0,K808&gt;=48),10,6),IF(H808&lt;&gt;0,IF(AND(J808&lt;&gt;0,K808&gt;=48),10,6),IF(I808&lt;&gt;0,12,0))))))))</f>
        <v>0</v>
      </c>
      <c r="P808" s="389"/>
      <c r="Q808" s="385" t="str">
        <f>IF('proje ve personel bilgileri'!A385&lt;&gt;0,(M808*O808)," ")</f>
        <v xml:space="preserve"> </v>
      </c>
      <c r="R808" s="385"/>
      <c r="S808" s="385" t="str">
        <f>IF('proje ve personel bilgileri'!A385&lt;&gt;0,G011B!S860," ")</f>
        <v xml:space="preserve"> </v>
      </c>
      <c r="T808" s="378"/>
      <c r="U808" s="385" t="str">
        <f>IF('proje ve personel bilgileri'!A385&lt;&gt;0,MIN(Q808,S808)," ")</f>
        <v xml:space="preserve"> </v>
      </c>
      <c r="V808" s="386"/>
    </row>
    <row r="809" spans="1:22" ht="15.75" customHeight="1" x14ac:dyDescent="0.25">
      <c r="A809" s="19">
        <v>373</v>
      </c>
      <c r="B809" s="293" t="str">
        <f>IF('proje ve personel bilgileri'!A386&lt;&gt;0,('proje ve personel bilgileri'!A386)," ")</f>
        <v xml:space="preserve"> </v>
      </c>
      <c r="C809" s="293" t="str">
        <f>IF('proje ve personel bilgileri'!A386&lt;&gt;0,('proje ve personel bilgileri'!B386)," ")</f>
        <v xml:space="preserve"> </v>
      </c>
      <c r="D809" s="24"/>
      <c r="E809" s="25"/>
      <c r="F809" s="25"/>
      <c r="G809" s="25"/>
      <c r="H809" s="25"/>
      <c r="I809" s="25"/>
      <c r="J809" s="26"/>
      <c r="K809" s="387" t="str">
        <f>IF(J809&lt;&gt;0,DAYS360(J809,'proje ve personel bilgileri'!$B$8)/30," ")</f>
        <v xml:space="preserve"> </v>
      </c>
      <c r="L809" s="387"/>
      <c r="M809" s="385" t="str">
        <f>IF('proje ve personel bilgileri'!A386&lt;&gt;0,('proje ve personel bilgileri'!$B$11)," ")</f>
        <v xml:space="preserve"> </v>
      </c>
      <c r="N809" s="385"/>
      <c r="O809" s="388">
        <f>IF('proje ve personel bilgileri'!$B$4=1512,(IF(E809&lt;&gt;0,2,IF(F809&lt;&gt;0,2,IF(G809&lt;&gt;0,IF(AND(J809&lt;&gt;0,K809&gt;=48),4,3),IF(H809&lt;&gt;0,IF(AND(J809&lt;&gt;0,K809&gt;=48),4,3),IF(I809&lt;&gt;0,7,0)))))),IF('proje ve personel bilgileri'!$B$4=1511,(IF(E809&lt;&gt;0,4,IF(F809&lt;&gt;0,5,IF(G809&lt;&gt;0,IF(AND(J809&lt;&gt;0,K809&gt;=48),12,8),IF(H809&lt;&gt;0,IF(AND(J809&lt;&gt;0,K809&gt;=48),12,8),IF(I809&lt;&gt;0,14,0)))))),(IF(E809&lt;&gt;0,3,IF(F809&lt;&gt;0,4,IF(G809&lt;&gt;0,IF(AND(J809&lt;&gt;0,K809&gt;=48),10,6),IF(H809&lt;&gt;0,IF(AND(J809&lt;&gt;0,K809&gt;=48),10,6),IF(I809&lt;&gt;0,12,0))))))))</f>
        <v>0</v>
      </c>
      <c r="P809" s="389"/>
      <c r="Q809" s="385" t="str">
        <f>IF('proje ve personel bilgileri'!A386&lt;&gt;0,(M809*O809)," ")</f>
        <v xml:space="preserve"> </v>
      </c>
      <c r="R809" s="385"/>
      <c r="S809" s="385" t="str">
        <f>IF('proje ve personel bilgileri'!A386&lt;&gt;0,G011B!S861," ")</f>
        <v xml:space="preserve"> </v>
      </c>
      <c r="T809" s="378"/>
      <c r="U809" s="385" t="str">
        <f>IF('proje ve personel bilgileri'!A386&lt;&gt;0,MIN(Q809,S809)," ")</f>
        <v xml:space="preserve"> </v>
      </c>
      <c r="V809" s="386"/>
    </row>
    <row r="810" spans="1:22" ht="15.75" customHeight="1" x14ac:dyDescent="0.25">
      <c r="A810" s="23">
        <v>374</v>
      </c>
      <c r="B810" s="293" t="str">
        <f>IF('proje ve personel bilgileri'!A387&lt;&gt;0,('proje ve personel bilgileri'!A387)," ")</f>
        <v xml:space="preserve"> </v>
      </c>
      <c r="C810" s="293" t="str">
        <f>IF('proje ve personel bilgileri'!A387&lt;&gt;0,('proje ve personel bilgileri'!B387)," ")</f>
        <v xml:space="preserve"> </v>
      </c>
      <c r="D810" s="24"/>
      <c r="E810" s="25"/>
      <c r="F810" s="25"/>
      <c r="G810" s="25"/>
      <c r="H810" s="25"/>
      <c r="I810" s="25"/>
      <c r="J810" s="26"/>
      <c r="K810" s="387" t="str">
        <f>IF(J810&lt;&gt;0,DAYS360(J810,'proje ve personel bilgileri'!$B$8)/30," ")</f>
        <v xml:space="preserve"> </v>
      </c>
      <c r="L810" s="387"/>
      <c r="M810" s="385" t="str">
        <f>IF('proje ve personel bilgileri'!A387&lt;&gt;0,('proje ve personel bilgileri'!$B$11)," ")</f>
        <v xml:space="preserve"> </v>
      </c>
      <c r="N810" s="385"/>
      <c r="O810" s="388">
        <f>IF('proje ve personel bilgileri'!$B$4=1512,(IF(E810&lt;&gt;0,2,IF(F810&lt;&gt;0,2,IF(G810&lt;&gt;0,IF(AND(J810&lt;&gt;0,K810&gt;=48),4,3),IF(H810&lt;&gt;0,IF(AND(J810&lt;&gt;0,K810&gt;=48),4,3),IF(I810&lt;&gt;0,7,0)))))),IF('proje ve personel bilgileri'!$B$4=1511,(IF(E810&lt;&gt;0,4,IF(F810&lt;&gt;0,5,IF(G810&lt;&gt;0,IF(AND(J810&lt;&gt;0,K810&gt;=48),12,8),IF(H810&lt;&gt;0,IF(AND(J810&lt;&gt;0,K810&gt;=48),12,8),IF(I810&lt;&gt;0,14,0)))))),(IF(E810&lt;&gt;0,3,IF(F810&lt;&gt;0,4,IF(G810&lt;&gt;0,IF(AND(J810&lt;&gt;0,K810&gt;=48),10,6),IF(H810&lt;&gt;0,IF(AND(J810&lt;&gt;0,K810&gt;=48),10,6),IF(I810&lt;&gt;0,12,0))))))))</f>
        <v>0</v>
      </c>
      <c r="P810" s="389"/>
      <c r="Q810" s="385" t="str">
        <f>IF('proje ve personel bilgileri'!A387&lt;&gt;0,(M810*O810)," ")</f>
        <v xml:space="preserve"> </v>
      </c>
      <c r="R810" s="385"/>
      <c r="S810" s="385" t="str">
        <f>IF('proje ve personel bilgileri'!A387&lt;&gt;0,G011B!S862," ")</f>
        <v xml:space="preserve"> </v>
      </c>
      <c r="T810" s="378"/>
      <c r="U810" s="385" t="str">
        <f>IF('proje ve personel bilgileri'!A387&lt;&gt;0,MIN(Q810,S810)," ")</f>
        <v xml:space="preserve"> </v>
      </c>
      <c r="V810" s="386"/>
    </row>
    <row r="811" spans="1:22" ht="15.75" customHeight="1" x14ac:dyDescent="0.25">
      <c r="A811" s="19">
        <v>375</v>
      </c>
      <c r="B811" s="293" t="str">
        <f>IF('proje ve personel bilgileri'!A388&lt;&gt;0,('proje ve personel bilgileri'!A388)," ")</f>
        <v xml:space="preserve"> </v>
      </c>
      <c r="C811" s="293" t="str">
        <f>IF('proje ve personel bilgileri'!A388&lt;&gt;0,('proje ve personel bilgileri'!B388)," ")</f>
        <v xml:space="preserve"> </v>
      </c>
      <c r="D811" s="24"/>
      <c r="E811" s="25"/>
      <c r="F811" s="25"/>
      <c r="G811" s="25"/>
      <c r="H811" s="25"/>
      <c r="I811" s="25"/>
      <c r="J811" s="26"/>
      <c r="K811" s="387" t="str">
        <f>IF(J811&lt;&gt;0,DAYS360(J811,'proje ve personel bilgileri'!$B$8)/30," ")</f>
        <v xml:space="preserve"> </v>
      </c>
      <c r="L811" s="387"/>
      <c r="M811" s="385" t="str">
        <f>IF('proje ve personel bilgileri'!A388&lt;&gt;0,('proje ve personel bilgileri'!$B$11)," ")</f>
        <v xml:space="preserve"> </v>
      </c>
      <c r="N811" s="385"/>
      <c r="O811" s="388">
        <f>IF('proje ve personel bilgileri'!$B$4=1512,(IF(E811&lt;&gt;0,2,IF(F811&lt;&gt;0,2,IF(G811&lt;&gt;0,IF(AND(J811&lt;&gt;0,K811&gt;=48),4,3),IF(H811&lt;&gt;0,IF(AND(J811&lt;&gt;0,K811&gt;=48),4,3),IF(I811&lt;&gt;0,7,0)))))),IF('proje ve personel bilgileri'!$B$4=1511,(IF(E811&lt;&gt;0,4,IF(F811&lt;&gt;0,5,IF(G811&lt;&gt;0,IF(AND(J811&lt;&gt;0,K811&gt;=48),12,8),IF(H811&lt;&gt;0,IF(AND(J811&lt;&gt;0,K811&gt;=48),12,8),IF(I811&lt;&gt;0,14,0)))))),(IF(E811&lt;&gt;0,3,IF(F811&lt;&gt;0,4,IF(G811&lt;&gt;0,IF(AND(J811&lt;&gt;0,K811&gt;=48),10,6),IF(H811&lt;&gt;0,IF(AND(J811&lt;&gt;0,K811&gt;=48),10,6),IF(I811&lt;&gt;0,12,0))))))))</f>
        <v>0</v>
      </c>
      <c r="P811" s="389"/>
      <c r="Q811" s="385" t="str">
        <f>IF('proje ve personel bilgileri'!A388&lt;&gt;0,(M811*O811)," ")</f>
        <v xml:space="preserve"> </v>
      </c>
      <c r="R811" s="385"/>
      <c r="S811" s="385" t="str">
        <f>IF('proje ve personel bilgileri'!A388&lt;&gt;0,G011B!S863," ")</f>
        <v xml:space="preserve"> </v>
      </c>
      <c r="T811" s="378"/>
      <c r="U811" s="385" t="str">
        <f>IF('proje ve personel bilgileri'!A388&lt;&gt;0,MIN(Q811,S811)," ")</f>
        <v xml:space="preserve"> </v>
      </c>
      <c r="V811" s="386"/>
    </row>
    <row r="812" spans="1:22" ht="15.75" customHeight="1" x14ac:dyDescent="0.25">
      <c r="A812" s="23">
        <v>376</v>
      </c>
      <c r="B812" s="293" t="str">
        <f>IF('proje ve personel bilgileri'!A389&lt;&gt;0,('proje ve personel bilgileri'!A389)," ")</f>
        <v xml:space="preserve"> </v>
      </c>
      <c r="C812" s="293" t="str">
        <f>IF('proje ve personel bilgileri'!A389&lt;&gt;0,('proje ve personel bilgileri'!B389)," ")</f>
        <v xml:space="preserve"> </v>
      </c>
      <c r="D812" s="24"/>
      <c r="E812" s="25"/>
      <c r="F812" s="25"/>
      <c r="G812" s="25"/>
      <c r="H812" s="25"/>
      <c r="I812" s="25"/>
      <c r="J812" s="26"/>
      <c r="K812" s="387" t="str">
        <f>IF(J812&lt;&gt;0,DAYS360(J812,'proje ve personel bilgileri'!$B$8)/30," ")</f>
        <v xml:space="preserve"> </v>
      </c>
      <c r="L812" s="387"/>
      <c r="M812" s="385" t="str">
        <f>IF('proje ve personel bilgileri'!A389&lt;&gt;0,('proje ve personel bilgileri'!$B$11)," ")</f>
        <v xml:space="preserve"> </v>
      </c>
      <c r="N812" s="385"/>
      <c r="O812" s="388">
        <f>IF('proje ve personel bilgileri'!$B$4=1512,(IF(E812&lt;&gt;0,2,IF(F812&lt;&gt;0,2,IF(G812&lt;&gt;0,IF(AND(J812&lt;&gt;0,K812&gt;=48),4,3),IF(H812&lt;&gt;0,IF(AND(J812&lt;&gt;0,K812&gt;=48),4,3),IF(I812&lt;&gt;0,7,0)))))),IF('proje ve personel bilgileri'!$B$4=1511,(IF(E812&lt;&gt;0,4,IF(F812&lt;&gt;0,5,IF(G812&lt;&gt;0,IF(AND(J812&lt;&gt;0,K812&gt;=48),12,8),IF(H812&lt;&gt;0,IF(AND(J812&lt;&gt;0,K812&gt;=48),12,8),IF(I812&lt;&gt;0,14,0)))))),(IF(E812&lt;&gt;0,3,IF(F812&lt;&gt;0,4,IF(G812&lt;&gt;0,IF(AND(J812&lt;&gt;0,K812&gt;=48),10,6),IF(H812&lt;&gt;0,IF(AND(J812&lt;&gt;0,K812&gt;=48),10,6),IF(I812&lt;&gt;0,12,0))))))))</f>
        <v>0</v>
      </c>
      <c r="P812" s="389"/>
      <c r="Q812" s="385" t="str">
        <f>IF('proje ve personel bilgileri'!A389&lt;&gt;0,(M812*O812)," ")</f>
        <v xml:space="preserve"> </v>
      </c>
      <c r="R812" s="385"/>
      <c r="S812" s="385" t="str">
        <f>IF('proje ve personel bilgileri'!A389&lt;&gt;0,G011B!S864," ")</f>
        <v xml:space="preserve"> </v>
      </c>
      <c r="T812" s="378"/>
      <c r="U812" s="385" t="str">
        <f>IF('proje ve personel bilgileri'!A389&lt;&gt;0,MIN(Q812,S812)," ")</f>
        <v xml:space="preserve"> </v>
      </c>
      <c r="V812" s="386"/>
    </row>
    <row r="813" spans="1:22" ht="15.75" customHeight="1" x14ac:dyDescent="0.25">
      <c r="A813" s="19">
        <v>377</v>
      </c>
      <c r="B813" s="293" t="str">
        <f>IF('proje ve personel bilgileri'!A390&lt;&gt;0,('proje ve personel bilgileri'!A390)," ")</f>
        <v xml:space="preserve"> </v>
      </c>
      <c r="C813" s="293" t="str">
        <f>IF('proje ve personel bilgileri'!A390&lt;&gt;0,('proje ve personel bilgileri'!B390)," ")</f>
        <v xml:space="preserve"> </v>
      </c>
      <c r="D813" s="24"/>
      <c r="E813" s="25"/>
      <c r="F813" s="25"/>
      <c r="G813" s="25"/>
      <c r="H813" s="25"/>
      <c r="I813" s="25"/>
      <c r="J813" s="26"/>
      <c r="K813" s="387" t="str">
        <f>IF(J813&lt;&gt;0,DAYS360(J813,'proje ve personel bilgileri'!$B$8)/30," ")</f>
        <v xml:space="preserve"> </v>
      </c>
      <c r="L813" s="387"/>
      <c r="M813" s="385" t="str">
        <f>IF('proje ve personel bilgileri'!A390&lt;&gt;0,('proje ve personel bilgileri'!$B$11)," ")</f>
        <v xml:space="preserve"> </v>
      </c>
      <c r="N813" s="385"/>
      <c r="O813" s="388">
        <f>IF('proje ve personel bilgileri'!$B$4=1512,(IF(E813&lt;&gt;0,2,IF(F813&lt;&gt;0,2,IF(G813&lt;&gt;0,IF(AND(J813&lt;&gt;0,K813&gt;=48),4,3),IF(H813&lt;&gt;0,IF(AND(J813&lt;&gt;0,K813&gt;=48),4,3),IF(I813&lt;&gt;0,7,0)))))),IF('proje ve personel bilgileri'!$B$4=1511,(IF(E813&lt;&gt;0,4,IF(F813&lt;&gt;0,5,IF(G813&lt;&gt;0,IF(AND(J813&lt;&gt;0,K813&gt;=48),12,8),IF(H813&lt;&gt;0,IF(AND(J813&lt;&gt;0,K813&gt;=48),12,8),IF(I813&lt;&gt;0,14,0)))))),(IF(E813&lt;&gt;0,3,IF(F813&lt;&gt;0,4,IF(G813&lt;&gt;0,IF(AND(J813&lt;&gt;0,K813&gt;=48),10,6),IF(H813&lt;&gt;0,IF(AND(J813&lt;&gt;0,K813&gt;=48),10,6),IF(I813&lt;&gt;0,12,0))))))))</f>
        <v>0</v>
      </c>
      <c r="P813" s="389"/>
      <c r="Q813" s="385" t="str">
        <f>IF('proje ve personel bilgileri'!A390&lt;&gt;0,(M813*O813)," ")</f>
        <v xml:space="preserve"> </v>
      </c>
      <c r="R813" s="385"/>
      <c r="S813" s="385" t="str">
        <f>IF('proje ve personel bilgileri'!A390&lt;&gt;0,G011B!S865," ")</f>
        <v xml:space="preserve"> </v>
      </c>
      <c r="T813" s="378"/>
      <c r="U813" s="385" t="str">
        <f>IF('proje ve personel bilgileri'!A390&lt;&gt;0,MIN(Q813,S813)," ")</f>
        <v xml:space="preserve"> </v>
      </c>
      <c r="V813" s="386"/>
    </row>
    <row r="814" spans="1:22" ht="15.75" customHeight="1" x14ac:dyDescent="0.25">
      <c r="A814" s="23">
        <v>378</v>
      </c>
      <c r="B814" s="293" t="str">
        <f>IF('proje ve personel bilgileri'!A391&lt;&gt;0,('proje ve personel bilgileri'!A391)," ")</f>
        <v xml:space="preserve"> </v>
      </c>
      <c r="C814" s="293" t="str">
        <f>IF('proje ve personel bilgileri'!A391&lt;&gt;0,('proje ve personel bilgileri'!B391)," ")</f>
        <v xml:space="preserve"> </v>
      </c>
      <c r="D814" s="28"/>
      <c r="E814" s="29"/>
      <c r="F814" s="29"/>
      <c r="G814" s="29"/>
      <c r="H814" s="29"/>
      <c r="I814" s="29"/>
      <c r="J814" s="30"/>
      <c r="K814" s="387" t="str">
        <f>IF(J814&lt;&gt;0,DAYS360(J814,'proje ve personel bilgileri'!$B$8)/30," ")</f>
        <v xml:space="preserve"> </v>
      </c>
      <c r="L814" s="387"/>
      <c r="M814" s="385" t="str">
        <f>IF('proje ve personel bilgileri'!A391&lt;&gt;0,('proje ve personel bilgileri'!$B$11)," ")</f>
        <v xml:space="preserve"> </v>
      </c>
      <c r="N814" s="385"/>
      <c r="O814" s="388">
        <f>IF('proje ve personel bilgileri'!$B$4=1512,(IF(E814&lt;&gt;0,2,IF(F814&lt;&gt;0,2,IF(G814&lt;&gt;0,IF(AND(J814&lt;&gt;0,K814&gt;=48),4,3),IF(H814&lt;&gt;0,IF(AND(J814&lt;&gt;0,K814&gt;=48),4,3),IF(I814&lt;&gt;0,7,0)))))),IF('proje ve personel bilgileri'!$B$4=1511,(IF(E814&lt;&gt;0,4,IF(F814&lt;&gt;0,5,IF(G814&lt;&gt;0,IF(AND(J814&lt;&gt;0,K814&gt;=48),12,8),IF(H814&lt;&gt;0,IF(AND(J814&lt;&gt;0,K814&gt;=48),12,8),IF(I814&lt;&gt;0,14,0)))))),(IF(E814&lt;&gt;0,3,IF(F814&lt;&gt;0,4,IF(G814&lt;&gt;0,IF(AND(J814&lt;&gt;0,K814&gt;=48),10,6),IF(H814&lt;&gt;0,IF(AND(J814&lt;&gt;0,K814&gt;=48),10,6),IF(I814&lt;&gt;0,12,0))))))))</f>
        <v>0</v>
      </c>
      <c r="P814" s="389"/>
      <c r="Q814" s="385" t="str">
        <f>IF('proje ve personel bilgileri'!A391&lt;&gt;0,(M814*O814)," ")</f>
        <v xml:space="preserve"> </v>
      </c>
      <c r="R814" s="385"/>
      <c r="S814" s="385" t="str">
        <f>IF('proje ve personel bilgileri'!A391&lt;&gt;0,G011B!S866," ")</f>
        <v xml:space="preserve"> </v>
      </c>
      <c r="T814" s="378"/>
      <c r="U814" s="385" t="str">
        <f>IF('proje ve personel bilgileri'!A391&lt;&gt;0,MIN(Q814,S814)," ")</f>
        <v xml:space="preserve"> </v>
      </c>
      <c r="V814" s="386"/>
    </row>
    <row r="815" spans="1:22" ht="15" customHeight="1" x14ac:dyDescent="0.25">
      <c r="A815" s="290" t="s">
        <v>152</v>
      </c>
    </row>
    <row r="816" spans="1:22" ht="15" customHeight="1" x14ac:dyDescent="0.25">
      <c r="A816" s="390" t="s">
        <v>153</v>
      </c>
      <c r="B816" s="390"/>
      <c r="C816" s="390"/>
      <c r="D816" s="390"/>
      <c r="E816" s="390"/>
      <c r="F816" s="390"/>
      <c r="G816" s="390"/>
      <c r="H816" s="390"/>
      <c r="I816" s="390"/>
      <c r="J816" s="390"/>
      <c r="K816" s="390"/>
      <c r="L816" s="390"/>
      <c r="M816" s="390"/>
      <c r="N816" s="390"/>
      <c r="O816" s="390"/>
      <c r="P816" s="390"/>
      <c r="Q816" s="390"/>
      <c r="R816" s="390"/>
      <c r="S816" s="390"/>
      <c r="T816" s="390"/>
      <c r="U816" s="390"/>
      <c r="V816" s="390"/>
    </row>
    <row r="817" spans="1:22" ht="15" customHeight="1" x14ac:dyDescent="0.25">
      <c r="A817" s="391" t="s">
        <v>154</v>
      </c>
      <c r="B817" s="391"/>
      <c r="C817" s="391"/>
      <c r="D817" s="391"/>
      <c r="E817" s="391"/>
      <c r="F817" s="391"/>
      <c r="G817" s="391"/>
      <c r="H817" s="391"/>
      <c r="I817" s="391"/>
      <c r="J817" s="391"/>
      <c r="K817" s="391"/>
      <c r="L817" s="391"/>
      <c r="M817" s="391"/>
      <c r="N817" s="391"/>
      <c r="O817" s="391"/>
      <c r="P817" s="391"/>
      <c r="Q817" s="391"/>
      <c r="R817" s="391"/>
      <c r="S817" s="391"/>
      <c r="T817" s="391"/>
      <c r="U817" s="391"/>
      <c r="V817" s="391"/>
    </row>
    <row r="818" spans="1:22" ht="25.5" customHeight="1" x14ac:dyDescent="0.25">
      <c r="A818" s="289"/>
    </row>
    <row r="819" spans="1:22" ht="15" customHeight="1" x14ac:dyDescent="0.25">
      <c r="A819" s="381" t="s">
        <v>155</v>
      </c>
      <c r="B819" s="381"/>
      <c r="C819" s="381"/>
      <c r="D819" s="381"/>
      <c r="E819" s="381"/>
      <c r="F819" s="381"/>
      <c r="G819" s="381"/>
      <c r="H819" s="381"/>
      <c r="I819" s="381"/>
      <c r="J819" s="381"/>
      <c r="K819" s="381"/>
      <c r="L819" s="381"/>
      <c r="M819" s="381"/>
      <c r="N819" s="381"/>
      <c r="O819" s="381"/>
      <c r="P819" s="381"/>
      <c r="Q819" s="381"/>
      <c r="R819" s="381"/>
      <c r="S819" s="381"/>
      <c r="T819" s="381"/>
      <c r="U819" s="381"/>
    </row>
    <row r="820" spans="1:22" ht="15" customHeight="1" x14ac:dyDescent="0.25">
      <c r="A820" s="380"/>
      <c r="B820" s="380"/>
      <c r="C820" s="380"/>
      <c r="D820" s="380"/>
      <c r="E820" s="380"/>
      <c r="F820" s="380"/>
      <c r="G820" s="380"/>
      <c r="H820" s="380"/>
      <c r="I820" s="380"/>
      <c r="J820" s="380"/>
      <c r="K820" s="380"/>
      <c r="L820" s="380"/>
      <c r="M820" s="380"/>
      <c r="N820" s="380"/>
      <c r="O820" s="380"/>
      <c r="P820" s="380"/>
      <c r="Q820" s="380"/>
      <c r="R820" s="380"/>
      <c r="S820" s="380"/>
      <c r="T820" s="380"/>
      <c r="U820" s="380"/>
    </row>
    <row r="826" spans="1:22" ht="15.75" customHeight="1" x14ac:dyDescent="0.25">
      <c r="A826" s="348" t="s">
        <v>128</v>
      </c>
      <c r="B826" s="348"/>
      <c r="C826" s="348"/>
      <c r="D826" s="348"/>
      <c r="E826" s="348"/>
      <c r="F826" s="348"/>
      <c r="G826" s="348"/>
      <c r="H826" s="348"/>
      <c r="I826" s="348"/>
      <c r="J826" s="348"/>
      <c r="K826" s="348"/>
      <c r="L826" s="348"/>
      <c r="M826" s="348"/>
      <c r="N826" s="348"/>
      <c r="O826" s="348"/>
      <c r="P826" s="348"/>
      <c r="Q826" s="348"/>
      <c r="R826" s="348"/>
      <c r="S826" s="348"/>
      <c r="T826" s="348"/>
      <c r="U826" s="348"/>
      <c r="V826" s="348"/>
    </row>
    <row r="827" spans="1:22" ht="15" customHeight="1" x14ac:dyDescent="0.25">
      <c r="A827" s="68"/>
      <c r="B827" s="68"/>
      <c r="C827" s="68"/>
      <c r="D827" s="68"/>
      <c r="E827" s="68"/>
      <c r="F827" s="68"/>
      <c r="G827" s="68"/>
      <c r="H827" s="68"/>
      <c r="I827" s="68"/>
      <c r="J827" s="69" t="str">
        <f>'proje ve personel bilgileri'!$B$7</f>
        <v>/</v>
      </c>
      <c r="K827" s="68" t="s">
        <v>109</v>
      </c>
      <c r="L827" s="68"/>
      <c r="M827" s="68"/>
      <c r="N827" s="68"/>
      <c r="O827" s="68"/>
      <c r="P827" s="68"/>
      <c r="Q827" s="68"/>
      <c r="R827" s="68"/>
      <c r="S827" s="68"/>
      <c r="T827" s="68"/>
      <c r="U827" s="68"/>
      <c r="V827" s="68"/>
    </row>
    <row r="828" spans="1:22" ht="18.75" customHeight="1" x14ac:dyDescent="0.25">
      <c r="U828" s="10" t="s">
        <v>129</v>
      </c>
    </row>
    <row r="829" spans="1:22" ht="15.75" customHeight="1" x14ac:dyDescent="0.25">
      <c r="A829" s="382" t="s">
        <v>130</v>
      </c>
      <c r="B829" s="383"/>
      <c r="C829" s="384"/>
      <c r="D829" s="392">
        <f>'proje ve personel bilgileri'!$B$2</f>
        <v>0</v>
      </c>
      <c r="E829" s="393"/>
      <c r="F829" s="393"/>
      <c r="G829" s="393"/>
      <c r="H829" s="393"/>
      <c r="I829" s="393"/>
      <c r="J829" s="393"/>
      <c r="K829" s="393"/>
      <c r="L829" s="393"/>
      <c r="M829" s="393"/>
      <c r="N829" s="393"/>
      <c r="O829" s="393"/>
      <c r="P829" s="393"/>
      <c r="Q829" s="393"/>
      <c r="R829" s="393"/>
      <c r="S829" s="393"/>
      <c r="T829" s="393"/>
      <c r="U829" s="393"/>
      <c r="V829" s="394"/>
    </row>
    <row r="830" spans="1:22" ht="15.75" customHeight="1" x14ac:dyDescent="0.25">
      <c r="A830" s="382" t="s">
        <v>131</v>
      </c>
      <c r="B830" s="383"/>
      <c r="C830" s="384"/>
      <c r="D830" s="392">
        <f>'proje ve personel bilgileri'!$B$3</f>
        <v>0</v>
      </c>
      <c r="E830" s="393"/>
      <c r="F830" s="393"/>
      <c r="G830" s="393"/>
      <c r="H830" s="393"/>
      <c r="I830" s="393"/>
      <c r="J830" s="393"/>
      <c r="K830" s="393"/>
      <c r="L830" s="393"/>
      <c r="M830" s="393"/>
      <c r="N830" s="393"/>
      <c r="O830" s="393"/>
      <c r="P830" s="393"/>
      <c r="Q830" s="393"/>
      <c r="R830" s="393"/>
      <c r="S830" s="393"/>
      <c r="T830" s="393"/>
      <c r="U830" s="393"/>
      <c r="V830" s="394"/>
    </row>
    <row r="831" spans="1:22" ht="15" customHeight="1" x14ac:dyDescent="0.25">
      <c r="A831" s="415" t="s">
        <v>132</v>
      </c>
      <c r="B831" s="416"/>
      <c r="C831" s="417"/>
      <c r="D831" s="421"/>
      <c r="E831" s="403"/>
      <c r="F831" s="403"/>
      <c r="G831" s="403"/>
      <c r="H831" s="403"/>
      <c r="I831" s="403"/>
      <c r="J831" s="403"/>
      <c r="K831" s="403"/>
      <c r="L831" s="403"/>
      <c r="M831" s="403"/>
      <c r="N831" s="403"/>
      <c r="O831" s="403"/>
      <c r="P831" s="403"/>
      <c r="Q831" s="403"/>
      <c r="R831" s="403"/>
      <c r="S831" s="403"/>
      <c r="T831" s="403"/>
      <c r="U831" s="403"/>
      <c r="V831" s="423"/>
    </row>
    <row r="832" spans="1:22" ht="15.75" customHeight="1" x14ac:dyDescent="0.25">
      <c r="A832" s="418"/>
      <c r="B832" s="419"/>
      <c r="C832" s="420"/>
      <c r="D832" s="422"/>
      <c r="E832" s="404"/>
      <c r="F832" s="404"/>
      <c r="G832" s="404"/>
      <c r="H832" s="404"/>
      <c r="I832" s="404"/>
      <c r="J832" s="404"/>
      <c r="K832" s="404"/>
      <c r="L832" s="404"/>
      <c r="M832" s="404"/>
      <c r="N832" s="404"/>
      <c r="O832" s="404"/>
      <c r="P832" s="404"/>
      <c r="Q832" s="404"/>
      <c r="R832" s="404"/>
      <c r="S832" s="404"/>
      <c r="T832" s="404"/>
      <c r="U832" s="404"/>
      <c r="V832" s="424"/>
    </row>
    <row r="833" spans="1:22" ht="15.75" customHeight="1" x14ac:dyDescent="0.25">
      <c r="A833" s="382" t="s">
        <v>133</v>
      </c>
      <c r="B833" s="383"/>
      <c r="C833" s="384"/>
      <c r="D833" s="307">
        <f>'proje ve personel bilgileri'!B8</f>
        <v>0</v>
      </c>
      <c r="E833" s="291"/>
      <c r="F833" s="291"/>
      <c r="G833" s="291"/>
      <c r="H833" s="291"/>
      <c r="I833" s="291"/>
      <c r="J833" s="402"/>
      <c r="K833" s="402"/>
      <c r="L833" s="402"/>
      <c r="M833" s="402"/>
      <c r="N833" s="402"/>
      <c r="O833" s="402"/>
      <c r="P833" s="402"/>
      <c r="Q833" s="402"/>
      <c r="R833" s="402"/>
      <c r="S833" s="402"/>
      <c r="T833" s="402"/>
      <c r="U833" s="402"/>
      <c r="V833" s="292"/>
    </row>
    <row r="834" spans="1:22" ht="15" customHeight="1" x14ac:dyDescent="0.25">
      <c r="A834" s="405" t="s">
        <v>87</v>
      </c>
      <c r="B834" s="405" t="s">
        <v>15</v>
      </c>
      <c r="C834" s="405" t="s">
        <v>134</v>
      </c>
      <c r="D834" s="405" t="s">
        <v>135</v>
      </c>
      <c r="E834" s="395" t="s">
        <v>136</v>
      </c>
      <c r="F834" s="407"/>
      <c r="G834" s="407"/>
      <c r="H834" s="407"/>
      <c r="I834" s="396"/>
      <c r="J834" s="405" t="s">
        <v>137</v>
      </c>
      <c r="K834" s="395" t="s">
        <v>138</v>
      </c>
      <c r="L834" s="396"/>
      <c r="M834" s="411" t="s">
        <v>139</v>
      </c>
      <c r="N834" s="412"/>
      <c r="O834" s="395" t="s">
        <v>156</v>
      </c>
      <c r="P834" s="396"/>
      <c r="Q834" s="395" t="s">
        <v>141</v>
      </c>
      <c r="R834" s="396"/>
      <c r="S834" s="395" t="s">
        <v>142</v>
      </c>
      <c r="T834" s="396"/>
      <c r="U834" s="395" t="s">
        <v>143</v>
      </c>
      <c r="V834" s="396"/>
    </row>
    <row r="835" spans="1:22" ht="33.75" customHeight="1" x14ac:dyDescent="0.25">
      <c r="A835" s="406"/>
      <c r="B835" s="406"/>
      <c r="C835" s="406"/>
      <c r="D835" s="406"/>
      <c r="E835" s="408" t="s">
        <v>144</v>
      </c>
      <c r="F835" s="409"/>
      <c r="G835" s="409"/>
      <c r="H835" s="409"/>
      <c r="I835" s="410"/>
      <c r="J835" s="406"/>
      <c r="K835" s="397"/>
      <c r="L835" s="398"/>
      <c r="M835" s="413"/>
      <c r="N835" s="414"/>
      <c r="O835" s="397"/>
      <c r="P835" s="398"/>
      <c r="Q835" s="397"/>
      <c r="R835" s="398"/>
      <c r="S835" s="397"/>
      <c r="T835" s="398"/>
      <c r="U835" s="397"/>
      <c r="V835" s="398"/>
    </row>
    <row r="836" spans="1:22" ht="53.25" customHeight="1" x14ac:dyDescent="0.25">
      <c r="A836" s="406"/>
      <c r="B836" s="406"/>
      <c r="C836" s="406"/>
      <c r="D836" s="406"/>
      <c r="E836" s="17" t="s">
        <v>145</v>
      </c>
      <c r="F836" s="17" t="s">
        <v>146</v>
      </c>
      <c r="G836" s="17" t="s">
        <v>147</v>
      </c>
      <c r="H836" s="18" t="s">
        <v>148</v>
      </c>
      <c r="I836" s="17" t="s">
        <v>149</v>
      </c>
      <c r="J836" s="406"/>
      <c r="K836" s="397"/>
      <c r="L836" s="398"/>
      <c r="M836" s="399" t="s">
        <v>150</v>
      </c>
      <c r="N836" s="400"/>
      <c r="O836" s="399" t="s">
        <v>151</v>
      </c>
      <c r="P836" s="401"/>
      <c r="Q836" s="397"/>
      <c r="R836" s="398"/>
      <c r="S836" s="397"/>
      <c r="T836" s="398"/>
      <c r="U836" s="397"/>
      <c r="V836" s="398"/>
    </row>
    <row r="837" spans="1:22" ht="15.75" customHeight="1" x14ac:dyDescent="0.25">
      <c r="A837" s="19">
        <v>379</v>
      </c>
      <c r="B837" s="293" t="str">
        <f>IF('proje ve personel bilgileri'!A392&lt;&gt;0,('proje ve personel bilgileri'!A392)," ")</f>
        <v xml:space="preserve"> </v>
      </c>
      <c r="C837" s="293" t="str">
        <f>IF('proje ve personel bilgileri'!A392&lt;&gt;0,('proje ve personel bilgileri'!B392)," ")</f>
        <v xml:space="preserve"> </v>
      </c>
      <c r="D837" s="20"/>
      <c r="E837" s="21"/>
      <c r="F837" s="21"/>
      <c r="G837" s="21"/>
      <c r="H837" s="21"/>
      <c r="I837" s="21"/>
      <c r="J837" s="22"/>
      <c r="K837" s="387" t="str">
        <f>IF(J837&lt;&gt;0,DAYS360(J837,'proje ve personel bilgileri'!$B$8)/30," ")</f>
        <v xml:space="preserve"> </v>
      </c>
      <c r="L837" s="387"/>
      <c r="M837" s="385" t="str">
        <f>IF('proje ve personel bilgileri'!A392&lt;&gt;0,('proje ve personel bilgileri'!$B$11)," ")</f>
        <v xml:space="preserve"> </v>
      </c>
      <c r="N837" s="385"/>
      <c r="O837" s="388">
        <f>IF('proje ve personel bilgileri'!$B$4=1512,(IF(E837&lt;&gt;0,2,IF(F837&lt;&gt;0,2,IF(G837&lt;&gt;0,IF(AND(J837&lt;&gt;0,K837&gt;=48),4,3),IF(H837&lt;&gt;0,IF(AND(J837&lt;&gt;0,K837&gt;=48),4,3),IF(I837&lt;&gt;0,7,0)))))),IF('proje ve personel bilgileri'!$B$4=1511,(IF(E837&lt;&gt;0,4,IF(F837&lt;&gt;0,5,IF(G837&lt;&gt;0,IF(AND(J837&lt;&gt;0,K837&gt;=48),12,8),IF(H837&lt;&gt;0,IF(AND(J837&lt;&gt;0,K837&gt;=48),12,8),IF(I837&lt;&gt;0,14,0)))))),(IF(E837&lt;&gt;0,3,IF(F837&lt;&gt;0,4,IF(G837&lt;&gt;0,IF(AND(J837&lt;&gt;0,K837&gt;=48),10,6),IF(H837&lt;&gt;0,IF(AND(J837&lt;&gt;0,K837&gt;=48),10,6),IF(I837&lt;&gt;0,12,0))))))))</f>
        <v>0</v>
      </c>
      <c r="P837" s="389"/>
      <c r="Q837" s="385" t="str">
        <f>IF('proje ve personel bilgileri'!A392&lt;&gt;0,(M837*O837)," ")</f>
        <v xml:space="preserve"> </v>
      </c>
      <c r="R837" s="385"/>
      <c r="S837" s="385" t="str">
        <f>IF('proje ve personel bilgileri'!A392&lt;&gt;0,G011B!S891," ")</f>
        <v xml:space="preserve"> </v>
      </c>
      <c r="T837" s="378"/>
      <c r="U837" s="385" t="str">
        <f>IF('proje ve personel bilgileri'!A392&lt;&gt;0,MIN(Q837,S837)," ")</f>
        <v xml:space="preserve"> </v>
      </c>
      <c r="V837" s="386"/>
    </row>
    <row r="838" spans="1:22" ht="15.75" customHeight="1" x14ac:dyDescent="0.25">
      <c r="A838" s="23">
        <v>380</v>
      </c>
      <c r="B838" s="293" t="str">
        <f>IF('proje ve personel bilgileri'!A393&lt;&gt;0,('proje ve personel bilgileri'!A393)," ")</f>
        <v xml:space="preserve"> </v>
      </c>
      <c r="C838" s="293" t="str">
        <f>IF('proje ve personel bilgileri'!A393&lt;&gt;0,('proje ve personel bilgileri'!B393)," ")</f>
        <v xml:space="preserve"> </v>
      </c>
      <c r="D838" s="24"/>
      <c r="E838" s="25"/>
      <c r="F838" s="25"/>
      <c r="G838" s="25"/>
      <c r="H838" s="25"/>
      <c r="I838" s="25"/>
      <c r="J838" s="26"/>
      <c r="K838" s="387" t="str">
        <f>IF(J838&lt;&gt;0,DAYS360(J838,'proje ve personel bilgileri'!$B$8)/30," ")</f>
        <v xml:space="preserve"> </v>
      </c>
      <c r="L838" s="387"/>
      <c r="M838" s="385" t="str">
        <f>IF('proje ve personel bilgileri'!A393&lt;&gt;0,('proje ve personel bilgileri'!$B$11)," ")</f>
        <v xml:space="preserve"> </v>
      </c>
      <c r="N838" s="385"/>
      <c r="O838" s="388">
        <f>IF('proje ve personel bilgileri'!$B$4=1512,(IF(E838&lt;&gt;0,2,IF(F838&lt;&gt;0,2,IF(G838&lt;&gt;0,IF(AND(J838&lt;&gt;0,K838&gt;=48),4,3),IF(H838&lt;&gt;0,IF(AND(J838&lt;&gt;0,K838&gt;=48),4,3),IF(I838&lt;&gt;0,7,0)))))),IF('proje ve personel bilgileri'!$B$4=1511,(IF(E838&lt;&gt;0,4,IF(F838&lt;&gt;0,5,IF(G838&lt;&gt;0,IF(AND(J838&lt;&gt;0,K838&gt;=48),12,8),IF(H838&lt;&gt;0,IF(AND(J838&lt;&gt;0,K838&gt;=48),12,8),IF(I838&lt;&gt;0,14,0)))))),(IF(E838&lt;&gt;0,3,IF(F838&lt;&gt;0,4,IF(G838&lt;&gt;0,IF(AND(J838&lt;&gt;0,K838&gt;=48),10,6),IF(H838&lt;&gt;0,IF(AND(J838&lt;&gt;0,K838&gt;=48),10,6),IF(I838&lt;&gt;0,12,0))))))))</f>
        <v>0</v>
      </c>
      <c r="P838" s="389"/>
      <c r="Q838" s="385" t="str">
        <f>IF('proje ve personel bilgileri'!A393&lt;&gt;0,(M838*O838)," ")</f>
        <v xml:space="preserve"> </v>
      </c>
      <c r="R838" s="385"/>
      <c r="S838" s="385" t="str">
        <f>IF('proje ve personel bilgileri'!A393&lt;&gt;0,G011B!S892," ")</f>
        <v xml:space="preserve"> </v>
      </c>
      <c r="T838" s="378"/>
      <c r="U838" s="385" t="str">
        <f>IF('proje ve personel bilgileri'!A393&lt;&gt;0,MIN(Q838,S838)," ")</f>
        <v xml:space="preserve"> </v>
      </c>
      <c r="V838" s="386"/>
    </row>
    <row r="839" spans="1:22" ht="15.75" customHeight="1" x14ac:dyDescent="0.25">
      <c r="A839" s="19">
        <v>381</v>
      </c>
      <c r="B839" s="293" t="str">
        <f>IF('proje ve personel bilgileri'!A394&lt;&gt;0,('proje ve personel bilgileri'!A394)," ")</f>
        <v xml:space="preserve"> </v>
      </c>
      <c r="C839" s="293" t="str">
        <f>IF('proje ve personel bilgileri'!A394&lt;&gt;0,('proje ve personel bilgileri'!B394)," ")</f>
        <v xml:space="preserve"> </v>
      </c>
      <c r="D839" s="24"/>
      <c r="E839" s="25"/>
      <c r="F839" s="25"/>
      <c r="G839" s="25"/>
      <c r="H839" s="25"/>
      <c r="I839" s="25"/>
      <c r="J839" s="26"/>
      <c r="K839" s="387" t="str">
        <f>IF(J839&lt;&gt;0,DAYS360(J839,'proje ve personel bilgileri'!$B$8)/30," ")</f>
        <v xml:space="preserve"> </v>
      </c>
      <c r="L839" s="387"/>
      <c r="M839" s="385" t="str">
        <f>IF('proje ve personel bilgileri'!A394&lt;&gt;0,('proje ve personel bilgileri'!$B$11)," ")</f>
        <v xml:space="preserve"> </v>
      </c>
      <c r="N839" s="385"/>
      <c r="O839" s="388">
        <f>IF('proje ve personel bilgileri'!$B$4=1512,(IF(E839&lt;&gt;0,2,IF(F839&lt;&gt;0,2,IF(G839&lt;&gt;0,IF(AND(J839&lt;&gt;0,K839&gt;=48),4,3),IF(H839&lt;&gt;0,IF(AND(J839&lt;&gt;0,K839&gt;=48),4,3),IF(I839&lt;&gt;0,7,0)))))),IF('proje ve personel bilgileri'!$B$4=1511,(IF(E839&lt;&gt;0,4,IF(F839&lt;&gt;0,5,IF(G839&lt;&gt;0,IF(AND(J839&lt;&gt;0,K839&gt;=48),12,8),IF(H839&lt;&gt;0,IF(AND(J839&lt;&gt;0,K839&gt;=48),12,8),IF(I839&lt;&gt;0,14,0)))))),(IF(E839&lt;&gt;0,3,IF(F839&lt;&gt;0,4,IF(G839&lt;&gt;0,IF(AND(J839&lt;&gt;0,K839&gt;=48),10,6),IF(H839&lt;&gt;0,IF(AND(J839&lt;&gt;0,K839&gt;=48),10,6),IF(I839&lt;&gt;0,12,0))))))))</f>
        <v>0</v>
      </c>
      <c r="P839" s="389"/>
      <c r="Q839" s="385" t="str">
        <f>IF('proje ve personel bilgileri'!A394&lt;&gt;0,(M839*O839)," ")</f>
        <v xml:space="preserve"> </v>
      </c>
      <c r="R839" s="385"/>
      <c r="S839" s="385" t="str">
        <f>IF('proje ve personel bilgileri'!A394&lt;&gt;0,G011B!S893," ")</f>
        <v xml:space="preserve"> </v>
      </c>
      <c r="T839" s="378"/>
      <c r="U839" s="385" t="str">
        <f>IF('proje ve personel bilgileri'!A394&lt;&gt;0,MIN(Q839,S839)," ")</f>
        <v xml:space="preserve"> </v>
      </c>
      <c r="V839" s="386"/>
    </row>
    <row r="840" spans="1:22" ht="15.75" customHeight="1" x14ac:dyDescent="0.25">
      <c r="A840" s="23">
        <v>382</v>
      </c>
      <c r="B840" s="293" t="str">
        <f>IF('proje ve personel bilgileri'!A395&lt;&gt;0,('proje ve personel bilgileri'!A395)," ")</f>
        <v xml:space="preserve"> </v>
      </c>
      <c r="C840" s="293" t="str">
        <f>IF('proje ve personel bilgileri'!A395&lt;&gt;0,('proje ve personel bilgileri'!B395)," ")</f>
        <v xml:space="preserve"> </v>
      </c>
      <c r="D840" s="24"/>
      <c r="E840" s="25"/>
      <c r="F840" s="25"/>
      <c r="G840" s="25"/>
      <c r="H840" s="25"/>
      <c r="I840" s="25"/>
      <c r="J840" s="26"/>
      <c r="K840" s="387" t="str">
        <f>IF(J840&lt;&gt;0,DAYS360(J840,'proje ve personel bilgileri'!$B$8)/30," ")</f>
        <v xml:space="preserve"> </v>
      </c>
      <c r="L840" s="387"/>
      <c r="M840" s="385" t="str">
        <f>IF('proje ve personel bilgileri'!A395&lt;&gt;0,('proje ve personel bilgileri'!$B$11)," ")</f>
        <v xml:space="preserve"> </v>
      </c>
      <c r="N840" s="385"/>
      <c r="O840" s="388">
        <f>IF('proje ve personel bilgileri'!$B$4=1512,(IF(E840&lt;&gt;0,2,IF(F840&lt;&gt;0,2,IF(G840&lt;&gt;0,IF(AND(J840&lt;&gt;0,K840&gt;=48),4,3),IF(H840&lt;&gt;0,IF(AND(J840&lt;&gt;0,K840&gt;=48),4,3),IF(I840&lt;&gt;0,7,0)))))),IF('proje ve personel bilgileri'!$B$4=1511,(IF(E840&lt;&gt;0,4,IF(F840&lt;&gt;0,5,IF(G840&lt;&gt;0,IF(AND(J840&lt;&gt;0,K840&gt;=48),12,8),IF(H840&lt;&gt;0,IF(AND(J840&lt;&gt;0,K840&gt;=48),12,8),IF(I840&lt;&gt;0,14,0)))))),(IF(E840&lt;&gt;0,3,IF(F840&lt;&gt;0,4,IF(G840&lt;&gt;0,IF(AND(J840&lt;&gt;0,K840&gt;=48),10,6),IF(H840&lt;&gt;0,IF(AND(J840&lt;&gt;0,K840&gt;=48),10,6),IF(I840&lt;&gt;0,12,0))))))))</f>
        <v>0</v>
      </c>
      <c r="P840" s="389"/>
      <c r="Q840" s="385" t="str">
        <f>IF('proje ve personel bilgileri'!A395&lt;&gt;0,(M840*O840)," ")</f>
        <v xml:space="preserve"> </v>
      </c>
      <c r="R840" s="385"/>
      <c r="S840" s="385" t="str">
        <f>IF('proje ve personel bilgileri'!A395&lt;&gt;0,G011B!S894," ")</f>
        <v xml:space="preserve"> </v>
      </c>
      <c r="T840" s="378"/>
      <c r="U840" s="385" t="str">
        <f>IF('proje ve personel bilgileri'!A395&lt;&gt;0,MIN(Q840,S840)," ")</f>
        <v xml:space="preserve"> </v>
      </c>
      <c r="V840" s="386"/>
    </row>
    <row r="841" spans="1:22" ht="15.75" customHeight="1" x14ac:dyDescent="0.25">
      <c r="A841" s="19">
        <v>383</v>
      </c>
      <c r="B841" s="293" t="str">
        <f>IF('proje ve personel bilgileri'!A396&lt;&gt;0,('proje ve personel bilgileri'!A396)," ")</f>
        <v xml:space="preserve"> </v>
      </c>
      <c r="C841" s="293" t="str">
        <f>IF('proje ve personel bilgileri'!A396&lt;&gt;0,('proje ve personel bilgileri'!B396)," ")</f>
        <v xml:space="preserve"> </v>
      </c>
      <c r="D841" s="24"/>
      <c r="E841" s="25"/>
      <c r="F841" s="25"/>
      <c r="G841" s="25"/>
      <c r="H841" s="25"/>
      <c r="I841" s="25"/>
      <c r="J841" s="26"/>
      <c r="K841" s="387" t="str">
        <f>IF(J841&lt;&gt;0,DAYS360(J841,'proje ve personel bilgileri'!$B$8)/30," ")</f>
        <v xml:space="preserve"> </v>
      </c>
      <c r="L841" s="387"/>
      <c r="M841" s="385" t="str">
        <f>IF('proje ve personel bilgileri'!A396&lt;&gt;0,('proje ve personel bilgileri'!$B$11)," ")</f>
        <v xml:space="preserve"> </v>
      </c>
      <c r="N841" s="385"/>
      <c r="O841" s="388">
        <f>IF('proje ve personel bilgileri'!$B$4=1512,(IF(E841&lt;&gt;0,2,IF(F841&lt;&gt;0,2,IF(G841&lt;&gt;0,IF(AND(J841&lt;&gt;0,K841&gt;=48),4,3),IF(H841&lt;&gt;0,IF(AND(J841&lt;&gt;0,K841&gt;=48),4,3),IF(I841&lt;&gt;0,7,0)))))),IF('proje ve personel bilgileri'!$B$4=1511,(IF(E841&lt;&gt;0,4,IF(F841&lt;&gt;0,5,IF(G841&lt;&gt;0,IF(AND(J841&lt;&gt;0,K841&gt;=48),12,8),IF(H841&lt;&gt;0,IF(AND(J841&lt;&gt;0,K841&gt;=48),12,8),IF(I841&lt;&gt;0,14,0)))))),(IF(E841&lt;&gt;0,3,IF(F841&lt;&gt;0,4,IF(G841&lt;&gt;0,IF(AND(J841&lt;&gt;0,K841&gt;=48),10,6),IF(H841&lt;&gt;0,IF(AND(J841&lt;&gt;0,K841&gt;=48),10,6),IF(I841&lt;&gt;0,12,0))))))))</f>
        <v>0</v>
      </c>
      <c r="P841" s="389"/>
      <c r="Q841" s="385" t="str">
        <f>IF('proje ve personel bilgileri'!A396&lt;&gt;0,(M841*O841)," ")</f>
        <v xml:space="preserve"> </v>
      </c>
      <c r="R841" s="385"/>
      <c r="S841" s="385" t="str">
        <f>IF('proje ve personel bilgileri'!A396&lt;&gt;0,G011B!S895," ")</f>
        <v xml:space="preserve"> </v>
      </c>
      <c r="T841" s="378"/>
      <c r="U841" s="385" t="str">
        <f>IF('proje ve personel bilgileri'!A396&lt;&gt;0,MIN(Q841,S841)," ")</f>
        <v xml:space="preserve"> </v>
      </c>
      <c r="V841" s="386"/>
    </row>
    <row r="842" spans="1:22" ht="15.75" customHeight="1" x14ac:dyDescent="0.25">
      <c r="A842" s="23">
        <v>384</v>
      </c>
      <c r="B842" s="293" t="str">
        <f>IF('proje ve personel bilgileri'!A397&lt;&gt;0,('proje ve personel bilgileri'!A397)," ")</f>
        <v xml:space="preserve"> </v>
      </c>
      <c r="C842" s="293" t="str">
        <f>IF('proje ve personel bilgileri'!A397&lt;&gt;0,('proje ve personel bilgileri'!B397)," ")</f>
        <v xml:space="preserve"> </v>
      </c>
      <c r="D842" s="24"/>
      <c r="E842" s="25"/>
      <c r="F842" s="25"/>
      <c r="G842" s="25"/>
      <c r="H842" s="25"/>
      <c r="I842" s="25"/>
      <c r="J842" s="26"/>
      <c r="K842" s="387" t="str">
        <f>IF(J842&lt;&gt;0,DAYS360(J842,'proje ve personel bilgileri'!$B$8)/30," ")</f>
        <v xml:space="preserve"> </v>
      </c>
      <c r="L842" s="387"/>
      <c r="M842" s="385" t="str">
        <f>IF('proje ve personel bilgileri'!A397&lt;&gt;0,('proje ve personel bilgileri'!$B$11)," ")</f>
        <v xml:space="preserve"> </v>
      </c>
      <c r="N842" s="385"/>
      <c r="O842" s="388">
        <f>IF('proje ve personel bilgileri'!$B$4=1512,(IF(E842&lt;&gt;0,2,IF(F842&lt;&gt;0,2,IF(G842&lt;&gt;0,IF(AND(J842&lt;&gt;0,K842&gt;=48),4,3),IF(H842&lt;&gt;0,IF(AND(J842&lt;&gt;0,K842&gt;=48),4,3),IF(I842&lt;&gt;0,7,0)))))),IF('proje ve personel bilgileri'!$B$4=1511,(IF(E842&lt;&gt;0,4,IF(F842&lt;&gt;0,5,IF(G842&lt;&gt;0,IF(AND(J842&lt;&gt;0,K842&gt;=48),12,8),IF(H842&lt;&gt;0,IF(AND(J842&lt;&gt;0,K842&gt;=48),12,8),IF(I842&lt;&gt;0,14,0)))))),(IF(E842&lt;&gt;0,3,IF(F842&lt;&gt;0,4,IF(G842&lt;&gt;0,IF(AND(J842&lt;&gt;0,K842&gt;=48),10,6),IF(H842&lt;&gt;0,IF(AND(J842&lt;&gt;0,K842&gt;=48),10,6),IF(I842&lt;&gt;0,12,0))))))))</f>
        <v>0</v>
      </c>
      <c r="P842" s="389"/>
      <c r="Q842" s="385" t="str">
        <f>IF('proje ve personel bilgileri'!A397&lt;&gt;0,(M842*O842)," ")</f>
        <v xml:space="preserve"> </v>
      </c>
      <c r="R842" s="385"/>
      <c r="S842" s="385" t="str">
        <f>IF('proje ve personel bilgileri'!A397&lt;&gt;0,G011B!S896," ")</f>
        <v xml:space="preserve"> </v>
      </c>
      <c r="T842" s="378"/>
      <c r="U842" s="385" t="str">
        <f>IF('proje ve personel bilgileri'!A397&lt;&gt;0,MIN(Q842,S842)," ")</f>
        <v xml:space="preserve"> </v>
      </c>
      <c r="V842" s="386"/>
    </row>
    <row r="843" spans="1:22" ht="15.75" customHeight="1" x14ac:dyDescent="0.25">
      <c r="A843" s="19">
        <v>385</v>
      </c>
      <c r="B843" s="293" t="str">
        <f>IF('proje ve personel bilgileri'!A398&lt;&gt;0,('proje ve personel bilgileri'!A398)," ")</f>
        <v xml:space="preserve"> </v>
      </c>
      <c r="C843" s="293" t="str">
        <f>IF('proje ve personel bilgileri'!A398&lt;&gt;0,('proje ve personel bilgileri'!B398)," ")</f>
        <v xml:space="preserve"> </v>
      </c>
      <c r="D843" s="24"/>
      <c r="E843" s="25"/>
      <c r="F843" s="25"/>
      <c r="G843" s="25"/>
      <c r="H843" s="25"/>
      <c r="I843" s="25"/>
      <c r="J843" s="26"/>
      <c r="K843" s="387" t="str">
        <f>IF(J843&lt;&gt;0,DAYS360(J843,'proje ve personel bilgileri'!$B$8)/30," ")</f>
        <v xml:space="preserve"> </v>
      </c>
      <c r="L843" s="387"/>
      <c r="M843" s="385" t="str">
        <f>IF('proje ve personel bilgileri'!A398&lt;&gt;0,('proje ve personel bilgileri'!$B$11)," ")</f>
        <v xml:space="preserve"> </v>
      </c>
      <c r="N843" s="385"/>
      <c r="O843" s="388">
        <f>IF('proje ve personel bilgileri'!$B$4=1512,(IF(E843&lt;&gt;0,2,IF(F843&lt;&gt;0,2,IF(G843&lt;&gt;0,IF(AND(J843&lt;&gt;0,K843&gt;=48),4,3),IF(H843&lt;&gt;0,IF(AND(J843&lt;&gt;0,K843&gt;=48),4,3),IF(I843&lt;&gt;0,7,0)))))),IF('proje ve personel bilgileri'!$B$4=1511,(IF(E843&lt;&gt;0,4,IF(F843&lt;&gt;0,5,IF(G843&lt;&gt;0,IF(AND(J843&lt;&gt;0,K843&gt;=48),12,8),IF(H843&lt;&gt;0,IF(AND(J843&lt;&gt;0,K843&gt;=48),12,8),IF(I843&lt;&gt;0,14,0)))))),(IF(E843&lt;&gt;0,3,IF(F843&lt;&gt;0,4,IF(G843&lt;&gt;0,IF(AND(J843&lt;&gt;0,K843&gt;=48),10,6),IF(H843&lt;&gt;0,IF(AND(J843&lt;&gt;0,K843&gt;=48),10,6),IF(I843&lt;&gt;0,12,0))))))))</f>
        <v>0</v>
      </c>
      <c r="P843" s="389"/>
      <c r="Q843" s="385" t="str">
        <f>IF('proje ve personel bilgileri'!A398&lt;&gt;0,(M843*O843)," ")</f>
        <v xml:space="preserve"> </v>
      </c>
      <c r="R843" s="385"/>
      <c r="S843" s="385" t="str">
        <f>IF('proje ve personel bilgileri'!A398&lt;&gt;0,G011B!S897," ")</f>
        <v xml:space="preserve"> </v>
      </c>
      <c r="T843" s="378"/>
      <c r="U843" s="385" t="str">
        <f>IF('proje ve personel bilgileri'!A398&lt;&gt;0,MIN(Q843,S843)," ")</f>
        <v xml:space="preserve"> </v>
      </c>
      <c r="V843" s="386"/>
    </row>
    <row r="844" spans="1:22" ht="15.75" customHeight="1" x14ac:dyDescent="0.25">
      <c r="A844" s="23">
        <v>386</v>
      </c>
      <c r="B844" s="293" t="str">
        <f>IF('proje ve personel bilgileri'!A399&lt;&gt;0,('proje ve personel bilgileri'!A399)," ")</f>
        <v xml:space="preserve"> </v>
      </c>
      <c r="C844" s="293" t="str">
        <f>IF('proje ve personel bilgileri'!A399&lt;&gt;0,('proje ve personel bilgileri'!B399)," ")</f>
        <v xml:space="preserve"> </v>
      </c>
      <c r="D844" s="24"/>
      <c r="E844" s="25"/>
      <c r="F844" s="25"/>
      <c r="G844" s="25"/>
      <c r="H844" s="25"/>
      <c r="I844" s="25"/>
      <c r="J844" s="26"/>
      <c r="K844" s="387" t="str">
        <f>IF(J844&lt;&gt;0,DAYS360(J844,'proje ve personel bilgileri'!$B$8)/30," ")</f>
        <v xml:space="preserve"> </v>
      </c>
      <c r="L844" s="387"/>
      <c r="M844" s="385" t="str">
        <f>IF('proje ve personel bilgileri'!A399&lt;&gt;0,('proje ve personel bilgileri'!$B$11)," ")</f>
        <v xml:space="preserve"> </v>
      </c>
      <c r="N844" s="385"/>
      <c r="O844" s="388">
        <f>IF('proje ve personel bilgileri'!$B$4=1512,(IF(E844&lt;&gt;0,2,IF(F844&lt;&gt;0,2,IF(G844&lt;&gt;0,IF(AND(J844&lt;&gt;0,K844&gt;=48),4,3),IF(H844&lt;&gt;0,IF(AND(J844&lt;&gt;0,K844&gt;=48),4,3),IF(I844&lt;&gt;0,7,0)))))),IF('proje ve personel bilgileri'!$B$4=1511,(IF(E844&lt;&gt;0,4,IF(F844&lt;&gt;0,5,IF(G844&lt;&gt;0,IF(AND(J844&lt;&gt;0,K844&gt;=48),12,8),IF(H844&lt;&gt;0,IF(AND(J844&lt;&gt;0,K844&gt;=48),12,8),IF(I844&lt;&gt;0,14,0)))))),(IF(E844&lt;&gt;0,3,IF(F844&lt;&gt;0,4,IF(G844&lt;&gt;0,IF(AND(J844&lt;&gt;0,K844&gt;=48),10,6),IF(H844&lt;&gt;0,IF(AND(J844&lt;&gt;0,K844&gt;=48),10,6),IF(I844&lt;&gt;0,12,0))))))))</f>
        <v>0</v>
      </c>
      <c r="P844" s="389"/>
      <c r="Q844" s="385" t="str">
        <f>IF('proje ve personel bilgileri'!A399&lt;&gt;0,(M844*O844)," ")</f>
        <v xml:space="preserve"> </v>
      </c>
      <c r="R844" s="385"/>
      <c r="S844" s="385" t="str">
        <f>IF('proje ve personel bilgileri'!A399&lt;&gt;0,G011B!S898," ")</f>
        <v xml:space="preserve"> </v>
      </c>
      <c r="T844" s="378"/>
      <c r="U844" s="385" t="str">
        <f>IF('proje ve personel bilgileri'!A399&lt;&gt;0,MIN(Q844,S844)," ")</f>
        <v xml:space="preserve"> </v>
      </c>
      <c r="V844" s="386"/>
    </row>
    <row r="845" spans="1:22" ht="15.75" customHeight="1" x14ac:dyDescent="0.25">
      <c r="A845" s="19">
        <v>387</v>
      </c>
      <c r="B845" s="293" t="str">
        <f>IF('proje ve personel bilgileri'!A400&lt;&gt;0,('proje ve personel bilgileri'!A400)," ")</f>
        <v xml:space="preserve"> </v>
      </c>
      <c r="C845" s="293" t="str">
        <f>IF('proje ve personel bilgileri'!A400&lt;&gt;0,('proje ve personel bilgileri'!B400)," ")</f>
        <v xml:space="preserve"> </v>
      </c>
      <c r="D845" s="24"/>
      <c r="E845" s="25"/>
      <c r="F845" s="25"/>
      <c r="G845" s="25"/>
      <c r="H845" s="25"/>
      <c r="I845" s="25"/>
      <c r="J845" s="26"/>
      <c r="K845" s="387" t="str">
        <f>IF(J845&lt;&gt;0,DAYS360(J845,'proje ve personel bilgileri'!$B$8)/30," ")</f>
        <v xml:space="preserve"> </v>
      </c>
      <c r="L845" s="387"/>
      <c r="M845" s="385" t="str">
        <f>IF('proje ve personel bilgileri'!A400&lt;&gt;0,('proje ve personel bilgileri'!$B$11)," ")</f>
        <v xml:space="preserve"> </v>
      </c>
      <c r="N845" s="385"/>
      <c r="O845" s="388">
        <f>IF('proje ve personel bilgileri'!$B$4=1512,(IF(E845&lt;&gt;0,2,IF(F845&lt;&gt;0,2,IF(G845&lt;&gt;0,IF(AND(J845&lt;&gt;0,K845&gt;=48),4,3),IF(H845&lt;&gt;0,IF(AND(J845&lt;&gt;0,K845&gt;=48),4,3),IF(I845&lt;&gt;0,7,0)))))),IF('proje ve personel bilgileri'!$B$4=1511,(IF(E845&lt;&gt;0,4,IF(F845&lt;&gt;0,5,IF(G845&lt;&gt;0,IF(AND(J845&lt;&gt;0,K845&gt;=48),12,8),IF(H845&lt;&gt;0,IF(AND(J845&lt;&gt;0,K845&gt;=48),12,8),IF(I845&lt;&gt;0,14,0)))))),(IF(E845&lt;&gt;0,3,IF(F845&lt;&gt;0,4,IF(G845&lt;&gt;0,IF(AND(J845&lt;&gt;0,K845&gt;=48),10,6),IF(H845&lt;&gt;0,IF(AND(J845&lt;&gt;0,K845&gt;=48),10,6),IF(I845&lt;&gt;0,12,0))))))))</f>
        <v>0</v>
      </c>
      <c r="P845" s="389"/>
      <c r="Q845" s="385" t="str">
        <f>IF('proje ve personel bilgileri'!A400&lt;&gt;0,(M845*O845)," ")</f>
        <v xml:space="preserve"> </v>
      </c>
      <c r="R845" s="385"/>
      <c r="S845" s="385" t="str">
        <f>IF('proje ve personel bilgileri'!A400&lt;&gt;0,G011B!S899," ")</f>
        <v xml:space="preserve"> </v>
      </c>
      <c r="T845" s="378"/>
      <c r="U845" s="385" t="str">
        <f>IF('proje ve personel bilgileri'!A400&lt;&gt;0,MIN(Q845,S845)," ")</f>
        <v xml:space="preserve"> </v>
      </c>
      <c r="V845" s="386"/>
    </row>
    <row r="846" spans="1:22" ht="15.75" customHeight="1" x14ac:dyDescent="0.25">
      <c r="A846" s="23">
        <v>388</v>
      </c>
      <c r="B846" s="293" t="str">
        <f>IF('proje ve personel bilgileri'!A401&lt;&gt;0,('proje ve personel bilgileri'!A401)," ")</f>
        <v xml:space="preserve"> </v>
      </c>
      <c r="C846" s="293" t="str">
        <f>IF('proje ve personel bilgileri'!A401&lt;&gt;0,('proje ve personel bilgileri'!B401)," ")</f>
        <v xml:space="preserve"> </v>
      </c>
      <c r="D846" s="24"/>
      <c r="E846" s="25"/>
      <c r="F846" s="25"/>
      <c r="G846" s="25"/>
      <c r="H846" s="25"/>
      <c r="I846" s="25"/>
      <c r="J846" s="26"/>
      <c r="K846" s="387" t="str">
        <f>IF(J846&lt;&gt;0,DAYS360(J846,'proje ve personel bilgileri'!$B$8)/30," ")</f>
        <v xml:space="preserve"> </v>
      </c>
      <c r="L846" s="387"/>
      <c r="M846" s="385" t="str">
        <f>IF('proje ve personel bilgileri'!A401&lt;&gt;0,('proje ve personel bilgileri'!$B$11)," ")</f>
        <v xml:space="preserve"> </v>
      </c>
      <c r="N846" s="385"/>
      <c r="O846" s="388">
        <f>IF('proje ve personel bilgileri'!$B$4=1512,(IF(E846&lt;&gt;0,2,IF(F846&lt;&gt;0,2,IF(G846&lt;&gt;0,IF(AND(J846&lt;&gt;0,K846&gt;=48),4,3),IF(H846&lt;&gt;0,IF(AND(J846&lt;&gt;0,K846&gt;=48),4,3),IF(I846&lt;&gt;0,7,0)))))),IF('proje ve personel bilgileri'!$B$4=1511,(IF(E846&lt;&gt;0,4,IF(F846&lt;&gt;0,5,IF(G846&lt;&gt;0,IF(AND(J846&lt;&gt;0,K846&gt;=48),12,8),IF(H846&lt;&gt;0,IF(AND(J846&lt;&gt;0,K846&gt;=48),12,8),IF(I846&lt;&gt;0,14,0)))))),(IF(E846&lt;&gt;0,3,IF(F846&lt;&gt;0,4,IF(G846&lt;&gt;0,IF(AND(J846&lt;&gt;0,K846&gt;=48),10,6),IF(H846&lt;&gt;0,IF(AND(J846&lt;&gt;0,K846&gt;=48),10,6),IF(I846&lt;&gt;0,12,0))))))))</f>
        <v>0</v>
      </c>
      <c r="P846" s="389"/>
      <c r="Q846" s="385" t="str">
        <f>IF('proje ve personel bilgileri'!A401&lt;&gt;0,(M846*O846)," ")</f>
        <v xml:space="preserve"> </v>
      </c>
      <c r="R846" s="385"/>
      <c r="S846" s="385" t="str">
        <f>IF('proje ve personel bilgileri'!A401&lt;&gt;0,G011B!S900," ")</f>
        <v xml:space="preserve"> </v>
      </c>
      <c r="T846" s="378"/>
      <c r="U846" s="385" t="str">
        <f>IF('proje ve personel bilgileri'!A401&lt;&gt;0,MIN(Q846,S846)," ")</f>
        <v xml:space="preserve"> </v>
      </c>
      <c r="V846" s="386"/>
    </row>
    <row r="847" spans="1:22" ht="15.75" customHeight="1" x14ac:dyDescent="0.25">
      <c r="A847" s="19">
        <v>389</v>
      </c>
      <c r="B847" s="293" t="str">
        <f>IF('proje ve personel bilgileri'!A402&lt;&gt;0,('proje ve personel bilgileri'!A402)," ")</f>
        <v xml:space="preserve"> </v>
      </c>
      <c r="C847" s="293" t="str">
        <f>IF('proje ve personel bilgileri'!A402&lt;&gt;0,('proje ve personel bilgileri'!B402)," ")</f>
        <v xml:space="preserve"> </v>
      </c>
      <c r="D847" s="24"/>
      <c r="E847" s="25"/>
      <c r="F847" s="25"/>
      <c r="G847" s="25"/>
      <c r="H847" s="25"/>
      <c r="I847" s="25"/>
      <c r="J847" s="26"/>
      <c r="K847" s="387" t="str">
        <f>IF(J847&lt;&gt;0,DAYS360(J847,'proje ve personel bilgileri'!$B$8)/30," ")</f>
        <v xml:space="preserve"> </v>
      </c>
      <c r="L847" s="387"/>
      <c r="M847" s="385" t="str">
        <f>IF('proje ve personel bilgileri'!A402&lt;&gt;0,('proje ve personel bilgileri'!$B$11)," ")</f>
        <v xml:space="preserve"> </v>
      </c>
      <c r="N847" s="385"/>
      <c r="O847" s="388">
        <f>IF('proje ve personel bilgileri'!$B$4=1512,(IF(E847&lt;&gt;0,2,IF(F847&lt;&gt;0,2,IF(G847&lt;&gt;0,IF(AND(J847&lt;&gt;0,K847&gt;=48),4,3),IF(H847&lt;&gt;0,IF(AND(J847&lt;&gt;0,K847&gt;=48),4,3),IF(I847&lt;&gt;0,7,0)))))),IF('proje ve personel bilgileri'!$B$4=1511,(IF(E847&lt;&gt;0,4,IF(F847&lt;&gt;0,5,IF(G847&lt;&gt;0,IF(AND(J847&lt;&gt;0,K847&gt;=48),12,8),IF(H847&lt;&gt;0,IF(AND(J847&lt;&gt;0,K847&gt;=48),12,8),IF(I847&lt;&gt;0,14,0)))))),(IF(E847&lt;&gt;0,3,IF(F847&lt;&gt;0,4,IF(G847&lt;&gt;0,IF(AND(J847&lt;&gt;0,K847&gt;=48),10,6),IF(H847&lt;&gt;0,IF(AND(J847&lt;&gt;0,K847&gt;=48),10,6),IF(I847&lt;&gt;0,12,0))))))))</f>
        <v>0</v>
      </c>
      <c r="P847" s="389"/>
      <c r="Q847" s="385" t="str">
        <f>IF('proje ve personel bilgileri'!A402&lt;&gt;0,(M847*O847)," ")</f>
        <v xml:space="preserve"> </v>
      </c>
      <c r="R847" s="385"/>
      <c r="S847" s="385" t="str">
        <f>IF('proje ve personel bilgileri'!A402&lt;&gt;0,G011B!S901," ")</f>
        <v xml:space="preserve"> </v>
      </c>
      <c r="T847" s="378"/>
      <c r="U847" s="385" t="str">
        <f>IF('proje ve personel bilgileri'!A402&lt;&gt;0,MIN(Q847,S847)," ")</f>
        <v xml:space="preserve"> </v>
      </c>
      <c r="V847" s="386"/>
    </row>
    <row r="848" spans="1:22" ht="15.75" customHeight="1" x14ac:dyDescent="0.25">
      <c r="A848" s="23">
        <v>390</v>
      </c>
      <c r="B848" s="293" t="str">
        <f>IF('proje ve personel bilgileri'!A403&lt;&gt;0,('proje ve personel bilgileri'!A403)," ")</f>
        <v xml:space="preserve"> </v>
      </c>
      <c r="C848" s="293" t="str">
        <f>IF('proje ve personel bilgileri'!A403&lt;&gt;0,('proje ve personel bilgileri'!B403)," ")</f>
        <v xml:space="preserve"> </v>
      </c>
      <c r="D848" s="24"/>
      <c r="E848" s="25"/>
      <c r="F848" s="25"/>
      <c r="G848" s="25"/>
      <c r="H848" s="25"/>
      <c r="I848" s="25"/>
      <c r="J848" s="26"/>
      <c r="K848" s="387" t="str">
        <f>IF(J848&lt;&gt;0,DAYS360(J848,'proje ve personel bilgileri'!$B$8)/30," ")</f>
        <v xml:space="preserve"> </v>
      </c>
      <c r="L848" s="387"/>
      <c r="M848" s="385" t="str">
        <f>IF('proje ve personel bilgileri'!A403&lt;&gt;0,('proje ve personel bilgileri'!$B$11)," ")</f>
        <v xml:space="preserve"> </v>
      </c>
      <c r="N848" s="385"/>
      <c r="O848" s="388">
        <f>IF('proje ve personel bilgileri'!$B$4=1512,(IF(E848&lt;&gt;0,2,IF(F848&lt;&gt;0,2,IF(G848&lt;&gt;0,IF(AND(J848&lt;&gt;0,K848&gt;=48),4,3),IF(H848&lt;&gt;0,IF(AND(J848&lt;&gt;0,K848&gt;=48),4,3),IF(I848&lt;&gt;0,7,0)))))),IF('proje ve personel bilgileri'!$B$4=1511,(IF(E848&lt;&gt;0,4,IF(F848&lt;&gt;0,5,IF(G848&lt;&gt;0,IF(AND(J848&lt;&gt;0,K848&gt;=48),12,8),IF(H848&lt;&gt;0,IF(AND(J848&lt;&gt;0,K848&gt;=48),12,8),IF(I848&lt;&gt;0,14,0)))))),(IF(E848&lt;&gt;0,3,IF(F848&lt;&gt;0,4,IF(G848&lt;&gt;0,IF(AND(J848&lt;&gt;0,K848&gt;=48),10,6),IF(H848&lt;&gt;0,IF(AND(J848&lt;&gt;0,K848&gt;=48),10,6),IF(I848&lt;&gt;0,12,0))))))))</f>
        <v>0</v>
      </c>
      <c r="P848" s="389"/>
      <c r="Q848" s="385" t="str">
        <f>IF('proje ve personel bilgileri'!A403&lt;&gt;0,(M848*O848)," ")</f>
        <v xml:space="preserve"> </v>
      </c>
      <c r="R848" s="385"/>
      <c r="S848" s="385" t="str">
        <f>IF('proje ve personel bilgileri'!A403&lt;&gt;0,G011B!S902," ")</f>
        <v xml:space="preserve"> </v>
      </c>
      <c r="T848" s="378"/>
      <c r="U848" s="385" t="str">
        <f>IF('proje ve personel bilgileri'!A403&lt;&gt;0,MIN(Q848,S848)," ")</f>
        <v xml:space="preserve"> </v>
      </c>
      <c r="V848" s="386"/>
    </row>
    <row r="849" spans="1:22" ht="15.75" customHeight="1" x14ac:dyDescent="0.25">
      <c r="A849" s="19">
        <v>391</v>
      </c>
      <c r="B849" s="293" t="str">
        <f>IF('proje ve personel bilgileri'!A404&lt;&gt;0,('proje ve personel bilgileri'!A404)," ")</f>
        <v xml:space="preserve"> </v>
      </c>
      <c r="C849" s="293" t="str">
        <f>IF('proje ve personel bilgileri'!A404&lt;&gt;0,('proje ve personel bilgileri'!B404)," ")</f>
        <v xml:space="preserve"> </v>
      </c>
      <c r="D849" s="24"/>
      <c r="E849" s="25"/>
      <c r="F849" s="25"/>
      <c r="G849" s="25"/>
      <c r="H849" s="25"/>
      <c r="I849" s="25"/>
      <c r="J849" s="26"/>
      <c r="K849" s="387" t="str">
        <f>IF(J849&lt;&gt;0,DAYS360(J849,'proje ve personel bilgileri'!$B$8)/30," ")</f>
        <v xml:space="preserve"> </v>
      </c>
      <c r="L849" s="387"/>
      <c r="M849" s="385" t="str">
        <f>IF('proje ve personel bilgileri'!A404&lt;&gt;0,('proje ve personel bilgileri'!$B$11)," ")</f>
        <v xml:space="preserve"> </v>
      </c>
      <c r="N849" s="385"/>
      <c r="O849" s="388">
        <f>IF('proje ve personel bilgileri'!$B$4=1512,(IF(E849&lt;&gt;0,2,IF(F849&lt;&gt;0,2,IF(G849&lt;&gt;0,IF(AND(J849&lt;&gt;0,K849&gt;=48),4,3),IF(H849&lt;&gt;0,IF(AND(J849&lt;&gt;0,K849&gt;=48),4,3),IF(I849&lt;&gt;0,7,0)))))),IF('proje ve personel bilgileri'!$B$4=1511,(IF(E849&lt;&gt;0,4,IF(F849&lt;&gt;0,5,IF(G849&lt;&gt;0,IF(AND(J849&lt;&gt;0,K849&gt;=48),12,8),IF(H849&lt;&gt;0,IF(AND(J849&lt;&gt;0,K849&gt;=48),12,8),IF(I849&lt;&gt;0,14,0)))))),(IF(E849&lt;&gt;0,3,IF(F849&lt;&gt;0,4,IF(G849&lt;&gt;0,IF(AND(J849&lt;&gt;0,K849&gt;=48),10,6),IF(H849&lt;&gt;0,IF(AND(J849&lt;&gt;0,K849&gt;=48),10,6),IF(I849&lt;&gt;0,12,0))))))))</f>
        <v>0</v>
      </c>
      <c r="P849" s="389"/>
      <c r="Q849" s="385" t="str">
        <f>IF('proje ve personel bilgileri'!A404&lt;&gt;0,(M849*O849)," ")</f>
        <v xml:space="preserve"> </v>
      </c>
      <c r="R849" s="385"/>
      <c r="S849" s="385" t="str">
        <f>IF('proje ve personel bilgileri'!A404&lt;&gt;0,G011B!S903," ")</f>
        <v xml:space="preserve"> </v>
      </c>
      <c r="T849" s="378"/>
      <c r="U849" s="385" t="str">
        <f>IF('proje ve personel bilgileri'!A404&lt;&gt;0,MIN(Q849,S849)," ")</f>
        <v xml:space="preserve"> </v>
      </c>
      <c r="V849" s="386"/>
    </row>
    <row r="850" spans="1:22" ht="15.75" customHeight="1" x14ac:dyDescent="0.25">
      <c r="A850" s="23">
        <v>392</v>
      </c>
      <c r="B850" s="293" t="str">
        <f>IF('proje ve personel bilgileri'!A405&lt;&gt;0,('proje ve personel bilgileri'!A405)," ")</f>
        <v xml:space="preserve"> </v>
      </c>
      <c r="C850" s="293" t="str">
        <f>IF('proje ve personel bilgileri'!A405&lt;&gt;0,('proje ve personel bilgileri'!B405)," ")</f>
        <v xml:space="preserve"> </v>
      </c>
      <c r="D850" s="24"/>
      <c r="E850" s="25"/>
      <c r="F850" s="25"/>
      <c r="G850" s="25"/>
      <c r="H850" s="25"/>
      <c r="I850" s="25"/>
      <c r="J850" s="26"/>
      <c r="K850" s="387" t="str">
        <f>IF(J850&lt;&gt;0,DAYS360(J850,'proje ve personel bilgileri'!$B$8)/30," ")</f>
        <v xml:space="preserve"> </v>
      </c>
      <c r="L850" s="387"/>
      <c r="M850" s="385" t="str">
        <f>IF('proje ve personel bilgileri'!A405&lt;&gt;0,('proje ve personel bilgileri'!$B$11)," ")</f>
        <v xml:space="preserve"> </v>
      </c>
      <c r="N850" s="385"/>
      <c r="O850" s="388">
        <f>IF('proje ve personel bilgileri'!$B$4=1512,(IF(E850&lt;&gt;0,2,IF(F850&lt;&gt;0,2,IF(G850&lt;&gt;0,IF(AND(J850&lt;&gt;0,K850&gt;=48),4,3),IF(H850&lt;&gt;0,IF(AND(J850&lt;&gt;0,K850&gt;=48),4,3),IF(I850&lt;&gt;0,7,0)))))),IF('proje ve personel bilgileri'!$B$4=1511,(IF(E850&lt;&gt;0,4,IF(F850&lt;&gt;0,5,IF(G850&lt;&gt;0,IF(AND(J850&lt;&gt;0,K850&gt;=48),12,8),IF(H850&lt;&gt;0,IF(AND(J850&lt;&gt;0,K850&gt;=48),12,8),IF(I850&lt;&gt;0,14,0)))))),(IF(E850&lt;&gt;0,3,IF(F850&lt;&gt;0,4,IF(G850&lt;&gt;0,IF(AND(J850&lt;&gt;0,K850&gt;=48),10,6),IF(H850&lt;&gt;0,IF(AND(J850&lt;&gt;0,K850&gt;=48),10,6),IF(I850&lt;&gt;0,12,0))))))))</f>
        <v>0</v>
      </c>
      <c r="P850" s="389"/>
      <c r="Q850" s="385" t="str">
        <f>IF('proje ve personel bilgileri'!A405&lt;&gt;0,(M850*O850)," ")</f>
        <v xml:space="preserve"> </v>
      </c>
      <c r="R850" s="385"/>
      <c r="S850" s="385" t="str">
        <f>IF('proje ve personel bilgileri'!A405&lt;&gt;0,G011B!S904," ")</f>
        <v xml:space="preserve"> </v>
      </c>
      <c r="T850" s="378"/>
      <c r="U850" s="385" t="str">
        <f>IF('proje ve personel bilgileri'!A405&lt;&gt;0,MIN(Q850,S850)," ")</f>
        <v xml:space="preserve"> </v>
      </c>
      <c r="V850" s="386"/>
    </row>
    <row r="851" spans="1:22" ht="15.75" customHeight="1" x14ac:dyDescent="0.25">
      <c r="A851" s="19">
        <v>393</v>
      </c>
      <c r="B851" s="293" t="str">
        <f>IF('proje ve personel bilgileri'!A406&lt;&gt;0,('proje ve personel bilgileri'!A406)," ")</f>
        <v xml:space="preserve"> </v>
      </c>
      <c r="C851" s="293" t="str">
        <f>IF('proje ve personel bilgileri'!A406&lt;&gt;0,('proje ve personel bilgileri'!B406)," ")</f>
        <v xml:space="preserve"> </v>
      </c>
      <c r="D851" s="24"/>
      <c r="E851" s="25"/>
      <c r="F851" s="25"/>
      <c r="G851" s="25"/>
      <c r="H851" s="25"/>
      <c r="I851" s="25"/>
      <c r="J851" s="26"/>
      <c r="K851" s="387" t="str">
        <f>IF(J851&lt;&gt;0,DAYS360(J851,'proje ve personel bilgileri'!$B$8)/30," ")</f>
        <v xml:space="preserve"> </v>
      </c>
      <c r="L851" s="387"/>
      <c r="M851" s="385" t="str">
        <f>IF('proje ve personel bilgileri'!A406&lt;&gt;0,('proje ve personel bilgileri'!$B$11)," ")</f>
        <v xml:space="preserve"> </v>
      </c>
      <c r="N851" s="385"/>
      <c r="O851" s="388">
        <f>IF('proje ve personel bilgileri'!$B$4=1512,(IF(E851&lt;&gt;0,2,IF(F851&lt;&gt;0,2,IF(G851&lt;&gt;0,IF(AND(J851&lt;&gt;0,K851&gt;=48),4,3),IF(H851&lt;&gt;0,IF(AND(J851&lt;&gt;0,K851&gt;=48),4,3),IF(I851&lt;&gt;0,7,0)))))),IF('proje ve personel bilgileri'!$B$4=1511,(IF(E851&lt;&gt;0,4,IF(F851&lt;&gt;0,5,IF(G851&lt;&gt;0,IF(AND(J851&lt;&gt;0,K851&gt;=48),12,8),IF(H851&lt;&gt;0,IF(AND(J851&lt;&gt;0,K851&gt;=48),12,8),IF(I851&lt;&gt;0,14,0)))))),(IF(E851&lt;&gt;0,3,IF(F851&lt;&gt;0,4,IF(G851&lt;&gt;0,IF(AND(J851&lt;&gt;0,K851&gt;=48),10,6),IF(H851&lt;&gt;0,IF(AND(J851&lt;&gt;0,K851&gt;=48),10,6),IF(I851&lt;&gt;0,12,0))))))))</f>
        <v>0</v>
      </c>
      <c r="P851" s="389"/>
      <c r="Q851" s="385" t="str">
        <f>IF('proje ve personel bilgileri'!A406&lt;&gt;0,(M851*O851)," ")</f>
        <v xml:space="preserve"> </v>
      </c>
      <c r="R851" s="385"/>
      <c r="S851" s="385" t="str">
        <f>IF('proje ve personel bilgileri'!A406&lt;&gt;0,G011B!S905," ")</f>
        <v xml:space="preserve"> </v>
      </c>
      <c r="T851" s="378"/>
      <c r="U851" s="385" t="str">
        <f>IF('proje ve personel bilgileri'!A406&lt;&gt;0,MIN(Q851,S851)," ")</f>
        <v xml:space="preserve"> </v>
      </c>
      <c r="V851" s="386"/>
    </row>
    <row r="852" spans="1:22" ht="15.75" customHeight="1" x14ac:dyDescent="0.25">
      <c r="A852" s="23">
        <v>394</v>
      </c>
      <c r="B852" s="293" t="str">
        <f>IF('proje ve personel bilgileri'!A407&lt;&gt;0,('proje ve personel bilgileri'!A407)," ")</f>
        <v xml:space="preserve"> </v>
      </c>
      <c r="C852" s="293" t="str">
        <f>IF('proje ve personel bilgileri'!A407&lt;&gt;0,('proje ve personel bilgileri'!B407)," ")</f>
        <v xml:space="preserve"> </v>
      </c>
      <c r="D852" s="24"/>
      <c r="E852" s="25"/>
      <c r="F852" s="25"/>
      <c r="G852" s="25"/>
      <c r="H852" s="25"/>
      <c r="I852" s="25"/>
      <c r="J852" s="26"/>
      <c r="K852" s="387" t="str">
        <f>IF(J852&lt;&gt;0,DAYS360(J852,'proje ve personel bilgileri'!$B$8)/30," ")</f>
        <v xml:space="preserve"> </v>
      </c>
      <c r="L852" s="387"/>
      <c r="M852" s="385" t="str">
        <f>IF('proje ve personel bilgileri'!A407&lt;&gt;0,('proje ve personel bilgileri'!$B$11)," ")</f>
        <v xml:space="preserve"> </v>
      </c>
      <c r="N852" s="385"/>
      <c r="O852" s="388">
        <f>IF('proje ve personel bilgileri'!$B$4=1512,(IF(E852&lt;&gt;0,2,IF(F852&lt;&gt;0,2,IF(G852&lt;&gt;0,IF(AND(J852&lt;&gt;0,K852&gt;=48),4,3),IF(H852&lt;&gt;0,IF(AND(J852&lt;&gt;0,K852&gt;=48),4,3),IF(I852&lt;&gt;0,7,0)))))),IF('proje ve personel bilgileri'!$B$4=1511,(IF(E852&lt;&gt;0,4,IF(F852&lt;&gt;0,5,IF(G852&lt;&gt;0,IF(AND(J852&lt;&gt;0,K852&gt;=48),12,8),IF(H852&lt;&gt;0,IF(AND(J852&lt;&gt;0,K852&gt;=48),12,8),IF(I852&lt;&gt;0,14,0)))))),(IF(E852&lt;&gt;0,3,IF(F852&lt;&gt;0,4,IF(G852&lt;&gt;0,IF(AND(J852&lt;&gt;0,K852&gt;=48),10,6),IF(H852&lt;&gt;0,IF(AND(J852&lt;&gt;0,K852&gt;=48),10,6),IF(I852&lt;&gt;0,12,0))))))))</f>
        <v>0</v>
      </c>
      <c r="P852" s="389"/>
      <c r="Q852" s="385" t="str">
        <f>IF('proje ve personel bilgileri'!A407&lt;&gt;0,(M852*O852)," ")</f>
        <v xml:space="preserve"> </v>
      </c>
      <c r="R852" s="385"/>
      <c r="S852" s="385" t="str">
        <f>IF('proje ve personel bilgileri'!A407&lt;&gt;0,G011B!S906," ")</f>
        <v xml:space="preserve"> </v>
      </c>
      <c r="T852" s="378"/>
      <c r="U852" s="385" t="str">
        <f>IF('proje ve personel bilgileri'!A407&lt;&gt;0,MIN(Q852,S852)," ")</f>
        <v xml:space="preserve"> </v>
      </c>
      <c r="V852" s="386"/>
    </row>
    <row r="853" spans="1:22" ht="15.75" customHeight="1" x14ac:dyDescent="0.25">
      <c r="A853" s="19">
        <v>395</v>
      </c>
      <c r="B853" s="293" t="str">
        <f>IF('proje ve personel bilgileri'!A408&lt;&gt;0,('proje ve personel bilgileri'!A408)," ")</f>
        <v xml:space="preserve"> </v>
      </c>
      <c r="C853" s="293" t="str">
        <f>IF('proje ve personel bilgileri'!A408&lt;&gt;0,('proje ve personel bilgileri'!B408)," ")</f>
        <v xml:space="preserve"> </v>
      </c>
      <c r="D853" s="24"/>
      <c r="E853" s="25"/>
      <c r="F853" s="25"/>
      <c r="G853" s="25"/>
      <c r="H853" s="25"/>
      <c r="I853" s="25"/>
      <c r="J853" s="26"/>
      <c r="K853" s="387" t="str">
        <f>IF(J853&lt;&gt;0,DAYS360(J853,'proje ve personel bilgileri'!$B$8)/30," ")</f>
        <v xml:space="preserve"> </v>
      </c>
      <c r="L853" s="387"/>
      <c r="M853" s="385" t="str">
        <f>IF('proje ve personel bilgileri'!A408&lt;&gt;0,('proje ve personel bilgileri'!$B$11)," ")</f>
        <v xml:space="preserve"> </v>
      </c>
      <c r="N853" s="385"/>
      <c r="O853" s="388">
        <f>IF('proje ve personel bilgileri'!$B$4=1512,(IF(E853&lt;&gt;0,2,IF(F853&lt;&gt;0,2,IF(G853&lt;&gt;0,IF(AND(J853&lt;&gt;0,K853&gt;=48),4,3),IF(H853&lt;&gt;0,IF(AND(J853&lt;&gt;0,K853&gt;=48),4,3),IF(I853&lt;&gt;0,7,0)))))),IF('proje ve personel bilgileri'!$B$4=1511,(IF(E853&lt;&gt;0,4,IF(F853&lt;&gt;0,5,IF(G853&lt;&gt;0,IF(AND(J853&lt;&gt;0,K853&gt;=48),12,8),IF(H853&lt;&gt;0,IF(AND(J853&lt;&gt;0,K853&gt;=48),12,8),IF(I853&lt;&gt;0,14,0)))))),(IF(E853&lt;&gt;0,3,IF(F853&lt;&gt;0,4,IF(G853&lt;&gt;0,IF(AND(J853&lt;&gt;0,K853&gt;=48),10,6),IF(H853&lt;&gt;0,IF(AND(J853&lt;&gt;0,K853&gt;=48),10,6),IF(I853&lt;&gt;0,12,0))))))))</f>
        <v>0</v>
      </c>
      <c r="P853" s="389"/>
      <c r="Q853" s="385" t="str">
        <f>IF('proje ve personel bilgileri'!A408&lt;&gt;0,(M853*O853)," ")</f>
        <v xml:space="preserve"> </v>
      </c>
      <c r="R853" s="385"/>
      <c r="S853" s="385" t="str">
        <f>IF('proje ve personel bilgileri'!A408&lt;&gt;0,G011B!S907," ")</f>
        <v xml:space="preserve"> </v>
      </c>
      <c r="T853" s="378"/>
      <c r="U853" s="385" t="str">
        <f>IF('proje ve personel bilgileri'!A408&lt;&gt;0,MIN(Q853,S853)," ")</f>
        <v xml:space="preserve"> </v>
      </c>
      <c r="V853" s="386"/>
    </row>
    <row r="854" spans="1:22" ht="15.75" customHeight="1" x14ac:dyDescent="0.25">
      <c r="A854" s="23">
        <v>396</v>
      </c>
      <c r="B854" s="293" t="str">
        <f>IF('proje ve personel bilgileri'!A409&lt;&gt;0,('proje ve personel bilgileri'!A409)," ")</f>
        <v xml:space="preserve"> </v>
      </c>
      <c r="C854" s="293" t="str">
        <f>IF('proje ve personel bilgileri'!A409&lt;&gt;0,('proje ve personel bilgileri'!B409)," ")</f>
        <v xml:space="preserve"> </v>
      </c>
      <c r="D854" s="28"/>
      <c r="E854" s="29"/>
      <c r="F854" s="29"/>
      <c r="G854" s="29"/>
      <c r="H854" s="29"/>
      <c r="I854" s="29"/>
      <c r="J854" s="30"/>
      <c r="K854" s="387" t="str">
        <f>IF(J854&lt;&gt;0,DAYS360(J854,'proje ve personel bilgileri'!$B$8)/30," ")</f>
        <v xml:space="preserve"> </v>
      </c>
      <c r="L854" s="387"/>
      <c r="M854" s="385" t="str">
        <f>IF('proje ve personel bilgileri'!A409&lt;&gt;0,('proje ve personel bilgileri'!$B$11)," ")</f>
        <v xml:space="preserve"> </v>
      </c>
      <c r="N854" s="385"/>
      <c r="O854" s="388">
        <f>IF('proje ve personel bilgileri'!$B$4=1512,(IF(E854&lt;&gt;0,2,IF(F854&lt;&gt;0,2,IF(G854&lt;&gt;0,IF(AND(J854&lt;&gt;0,K854&gt;=48),4,3),IF(H854&lt;&gt;0,IF(AND(J854&lt;&gt;0,K854&gt;=48),4,3),IF(I854&lt;&gt;0,7,0)))))),IF('proje ve personel bilgileri'!$B$4=1511,(IF(E854&lt;&gt;0,4,IF(F854&lt;&gt;0,5,IF(G854&lt;&gt;0,IF(AND(J854&lt;&gt;0,K854&gt;=48),12,8),IF(H854&lt;&gt;0,IF(AND(J854&lt;&gt;0,K854&gt;=48),12,8),IF(I854&lt;&gt;0,14,0)))))),(IF(E854&lt;&gt;0,3,IF(F854&lt;&gt;0,4,IF(G854&lt;&gt;0,IF(AND(J854&lt;&gt;0,K854&gt;=48),10,6),IF(H854&lt;&gt;0,IF(AND(J854&lt;&gt;0,K854&gt;=48),10,6),IF(I854&lt;&gt;0,12,0))))))))</f>
        <v>0</v>
      </c>
      <c r="P854" s="389"/>
      <c r="Q854" s="385" t="str">
        <f>IF('proje ve personel bilgileri'!A409&lt;&gt;0,(M854*O854)," ")</f>
        <v xml:space="preserve"> </v>
      </c>
      <c r="R854" s="385"/>
      <c r="S854" s="385" t="str">
        <f>IF('proje ve personel bilgileri'!A409&lt;&gt;0,G011B!S908," ")</f>
        <v xml:space="preserve"> </v>
      </c>
      <c r="T854" s="378"/>
      <c r="U854" s="385" t="str">
        <f>IF('proje ve personel bilgileri'!A409&lt;&gt;0,MIN(Q854,S854)," ")</f>
        <v xml:space="preserve"> </v>
      </c>
      <c r="V854" s="386"/>
    </row>
    <row r="855" spans="1:22" ht="15" customHeight="1" x14ac:dyDescent="0.25">
      <c r="A855" s="290" t="s">
        <v>152</v>
      </c>
    </row>
    <row r="856" spans="1:22" ht="15" customHeight="1" x14ac:dyDescent="0.25">
      <c r="A856" s="390" t="s">
        <v>153</v>
      </c>
      <c r="B856" s="390"/>
      <c r="C856" s="390"/>
      <c r="D856" s="390"/>
      <c r="E856" s="390"/>
      <c r="F856" s="390"/>
      <c r="G856" s="390"/>
      <c r="H856" s="390"/>
      <c r="I856" s="390"/>
      <c r="J856" s="390"/>
      <c r="K856" s="390"/>
      <c r="L856" s="390"/>
      <c r="M856" s="390"/>
      <c r="N856" s="390"/>
      <c r="O856" s="390"/>
      <c r="P856" s="390"/>
      <c r="Q856" s="390"/>
      <c r="R856" s="390"/>
      <c r="S856" s="390"/>
      <c r="T856" s="390"/>
      <c r="U856" s="390"/>
      <c r="V856" s="390"/>
    </row>
    <row r="857" spans="1:22" ht="15" customHeight="1" x14ac:dyDescent="0.25">
      <c r="A857" s="391" t="s">
        <v>154</v>
      </c>
      <c r="B857" s="391"/>
      <c r="C857" s="391"/>
      <c r="D857" s="391"/>
      <c r="E857" s="391"/>
      <c r="F857" s="391"/>
      <c r="G857" s="391"/>
      <c r="H857" s="391"/>
      <c r="I857" s="391"/>
      <c r="J857" s="391"/>
      <c r="K857" s="391"/>
      <c r="L857" s="391"/>
      <c r="M857" s="391"/>
      <c r="N857" s="391"/>
      <c r="O857" s="391"/>
      <c r="P857" s="391"/>
      <c r="Q857" s="391"/>
      <c r="R857" s="391"/>
      <c r="S857" s="391"/>
      <c r="T857" s="391"/>
      <c r="U857" s="391"/>
      <c r="V857" s="391"/>
    </row>
    <row r="858" spans="1:22" ht="23.25" customHeight="1" x14ac:dyDescent="0.25">
      <c r="A858" s="289"/>
    </row>
    <row r="859" spans="1:22" ht="15" customHeight="1" x14ac:dyDescent="0.25">
      <c r="A859" s="381" t="s">
        <v>155</v>
      </c>
      <c r="B859" s="381"/>
      <c r="C859" s="381"/>
      <c r="D859" s="381"/>
      <c r="E859" s="381"/>
      <c r="F859" s="381"/>
      <c r="G859" s="381"/>
      <c r="H859" s="381"/>
      <c r="I859" s="381"/>
      <c r="J859" s="381"/>
      <c r="K859" s="381"/>
      <c r="L859" s="381"/>
      <c r="M859" s="381"/>
      <c r="N859" s="381"/>
      <c r="O859" s="381"/>
      <c r="P859" s="381"/>
      <c r="Q859" s="381"/>
      <c r="R859" s="381"/>
      <c r="S859" s="381"/>
      <c r="T859" s="381"/>
      <c r="U859" s="381"/>
    </row>
    <row r="860" spans="1:22" ht="15" customHeight="1" x14ac:dyDescent="0.25">
      <c r="A860" s="380"/>
      <c r="B860" s="380"/>
      <c r="C860" s="380"/>
      <c r="D860" s="380"/>
      <c r="E860" s="380"/>
      <c r="F860" s="380"/>
      <c r="G860" s="380"/>
      <c r="H860" s="380"/>
      <c r="I860" s="380"/>
      <c r="J860" s="380"/>
      <c r="K860" s="380"/>
      <c r="L860" s="380"/>
      <c r="M860" s="380"/>
      <c r="N860" s="380"/>
      <c r="O860" s="380"/>
      <c r="P860" s="380"/>
      <c r="Q860" s="380"/>
      <c r="R860" s="380"/>
      <c r="S860" s="380"/>
      <c r="T860" s="380"/>
      <c r="U860" s="380"/>
    </row>
    <row r="866" spans="1:22" ht="15.75" customHeight="1" x14ac:dyDescent="0.25">
      <c r="A866" s="348" t="s">
        <v>128</v>
      </c>
      <c r="B866" s="348"/>
      <c r="C866" s="348"/>
      <c r="D866" s="348"/>
      <c r="E866" s="348"/>
      <c r="F866" s="348"/>
      <c r="G866" s="348"/>
      <c r="H866" s="348"/>
      <c r="I866" s="348"/>
      <c r="J866" s="348"/>
      <c r="K866" s="348"/>
      <c r="L866" s="348"/>
      <c r="M866" s="348"/>
      <c r="N866" s="348"/>
      <c r="O866" s="348"/>
      <c r="P866" s="348"/>
      <c r="Q866" s="348"/>
      <c r="R866" s="348"/>
      <c r="S866" s="348"/>
      <c r="T866" s="348"/>
      <c r="U866" s="348"/>
      <c r="V866" s="348"/>
    </row>
    <row r="867" spans="1:22" ht="15" customHeight="1" x14ac:dyDescent="0.25">
      <c r="A867" s="68"/>
      <c r="B867" s="68"/>
      <c r="C867" s="68"/>
      <c r="D867" s="68"/>
      <c r="E867" s="68"/>
      <c r="F867" s="68"/>
      <c r="G867" s="68"/>
      <c r="H867" s="68"/>
      <c r="I867" s="68"/>
      <c r="J867" s="69" t="str">
        <f>'proje ve personel bilgileri'!$B$7</f>
        <v>/</v>
      </c>
      <c r="K867" s="68" t="s">
        <v>109</v>
      </c>
      <c r="L867" s="68"/>
      <c r="M867" s="68"/>
      <c r="N867" s="68"/>
      <c r="O867" s="68"/>
      <c r="P867" s="68"/>
      <c r="Q867" s="68"/>
      <c r="R867" s="68"/>
      <c r="S867" s="68"/>
      <c r="T867" s="68"/>
      <c r="U867" s="68"/>
      <c r="V867" s="68"/>
    </row>
    <row r="868" spans="1:22" ht="18.75" customHeight="1" x14ac:dyDescent="0.25">
      <c r="U868" s="10" t="s">
        <v>129</v>
      </c>
    </row>
    <row r="869" spans="1:22" ht="15.75" customHeight="1" x14ac:dyDescent="0.25">
      <c r="A869" s="382" t="s">
        <v>130</v>
      </c>
      <c r="B869" s="383"/>
      <c r="C869" s="384"/>
      <c r="D869" s="392">
        <f>'proje ve personel bilgileri'!$B$2</f>
        <v>0</v>
      </c>
      <c r="E869" s="393"/>
      <c r="F869" s="393"/>
      <c r="G869" s="393"/>
      <c r="H869" s="393"/>
      <c r="I869" s="393"/>
      <c r="J869" s="393"/>
      <c r="K869" s="393"/>
      <c r="L869" s="393"/>
      <c r="M869" s="393"/>
      <c r="N869" s="393"/>
      <c r="O869" s="393"/>
      <c r="P869" s="393"/>
      <c r="Q869" s="393"/>
      <c r="R869" s="393"/>
      <c r="S869" s="393"/>
      <c r="T869" s="393"/>
      <c r="U869" s="393"/>
      <c r="V869" s="394"/>
    </row>
    <row r="870" spans="1:22" ht="15.75" customHeight="1" x14ac:dyDescent="0.25">
      <c r="A870" s="382" t="s">
        <v>131</v>
      </c>
      <c r="B870" s="383"/>
      <c r="C870" s="384"/>
      <c r="D870" s="392">
        <f>'proje ve personel bilgileri'!$B$3</f>
        <v>0</v>
      </c>
      <c r="E870" s="393"/>
      <c r="F870" s="393"/>
      <c r="G870" s="393"/>
      <c r="H870" s="393"/>
      <c r="I870" s="393"/>
      <c r="J870" s="393"/>
      <c r="K870" s="393"/>
      <c r="L870" s="393"/>
      <c r="M870" s="393"/>
      <c r="N870" s="393"/>
      <c r="O870" s="393"/>
      <c r="P870" s="393"/>
      <c r="Q870" s="393"/>
      <c r="R870" s="393"/>
      <c r="S870" s="393"/>
      <c r="T870" s="393"/>
      <c r="U870" s="393"/>
      <c r="V870" s="394"/>
    </row>
    <row r="871" spans="1:22" ht="15" customHeight="1" x14ac:dyDescent="0.25">
      <c r="A871" s="415" t="s">
        <v>132</v>
      </c>
      <c r="B871" s="416"/>
      <c r="C871" s="417"/>
      <c r="D871" s="421"/>
      <c r="E871" s="403"/>
      <c r="F871" s="403"/>
      <c r="G871" s="403"/>
      <c r="H871" s="403"/>
      <c r="I871" s="403"/>
      <c r="J871" s="403"/>
      <c r="K871" s="403"/>
      <c r="L871" s="403"/>
      <c r="M871" s="403"/>
      <c r="N871" s="403"/>
      <c r="O871" s="403"/>
      <c r="P871" s="403"/>
      <c r="Q871" s="403"/>
      <c r="R871" s="403"/>
      <c r="S871" s="403"/>
      <c r="T871" s="403"/>
      <c r="U871" s="403"/>
      <c r="V871" s="423"/>
    </row>
    <row r="872" spans="1:22" ht="15.75" customHeight="1" x14ac:dyDescent="0.25">
      <c r="A872" s="418"/>
      <c r="B872" s="419"/>
      <c r="C872" s="420"/>
      <c r="D872" s="422"/>
      <c r="E872" s="404"/>
      <c r="F872" s="404"/>
      <c r="G872" s="404"/>
      <c r="H872" s="404"/>
      <c r="I872" s="404"/>
      <c r="J872" s="404"/>
      <c r="K872" s="404"/>
      <c r="L872" s="404"/>
      <c r="M872" s="404"/>
      <c r="N872" s="404"/>
      <c r="O872" s="404"/>
      <c r="P872" s="404"/>
      <c r="Q872" s="404"/>
      <c r="R872" s="404"/>
      <c r="S872" s="404"/>
      <c r="T872" s="404"/>
      <c r="U872" s="404"/>
      <c r="V872" s="424"/>
    </row>
    <row r="873" spans="1:22" ht="15.75" customHeight="1" x14ac:dyDescent="0.25">
      <c r="A873" s="382" t="s">
        <v>133</v>
      </c>
      <c r="B873" s="383"/>
      <c r="C873" s="384"/>
      <c r="D873" s="307">
        <f>'proje ve personel bilgileri'!B8</f>
        <v>0</v>
      </c>
      <c r="E873" s="291"/>
      <c r="F873" s="291"/>
      <c r="G873" s="291"/>
      <c r="H873" s="291"/>
      <c r="I873" s="291"/>
      <c r="J873" s="402"/>
      <c r="K873" s="402"/>
      <c r="L873" s="402"/>
      <c r="M873" s="402"/>
      <c r="N873" s="402"/>
      <c r="O873" s="402"/>
      <c r="P873" s="402"/>
      <c r="Q873" s="402"/>
      <c r="R873" s="402"/>
      <c r="S873" s="402"/>
      <c r="T873" s="402"/>
      <c r="U873" s="402"/>
      <c r="V873" s="292"/>
    </row>
    <row r="874" spans="1:22" ht="15" customHeight="1" x14ac:dyDescent="0.25">
      <c r="A874" s="405" t="s">
        <v>87</v>
      </c>
      <c r="B874" s="405" t="s">
        <v>15</v>
      </c>
      <c r="C874" s="405" t="s">
        <v>134</v>
      </c>
      <c r="D874" s="405" t="s">
        <v>135</v>
      </c>
      <c r="E874" s="395" t="s">
        <v>136</v>
      </c>
      <c r="F874" s="407"/>
      <c r="G874" s="407"/>
      <c r="H874" s="407"/>
      <c r="I874" s="396"/>
      <c r="J874" s="405" t="s">
        <v>137</v>
      </c>
      <c r="K874" s="395" t="s">
        <v>138</v>
      </c>
      <c r="L874" s="396"/>
      <c r="M874" s="411" t="s">
        <v>139</v>
      </c>
      <c r="N874" s="412"/>
      <c r="O874" s="395" t="s">
        <v>156</v>
      </c>
      <c r="P874" s="396"/>
      <c r="Q874" s="395" t="s">
        <v>141</v>
      </c>
      <c r="R874" s="396"/>
      <c r="S874" s="395" t="s">
        <v>142</v>
      </c>
      <c r="T874" s="396"/>
      <c r="U874" s="395" t="s">
        <v>143</v>
      </c>
      <c r="V874" s="396"/>
    </row>
    <row r="875" spans="1:22" ht="45.75" customHeight="1" x14ac:dyDescent="0.25">
      <c r="A875" s="406"/>
      <c r="B875" s="406"/>
      <c r="C875" s="406"/>
      <c r="D875" s="406"/>
      <c r="E875" s="408" t="s">
        <v>144</v>
      </c>
      <c r="F875" s="409"/>
      <c r="G875" s="409"/>
      <c r="H875" s="409"/>
      <c r="I875" s="410"/>
      <c r="J875" s="406"/>
      <c r="K875" s="397"/>
      <c r="L875" s="398"/>
      <c r="M875" s="413"/>
      <c r="N875" s="414"/>
      <c r="O875" s="397"/>
      <c r="P875" s="398"/>
      <c r="Q875" s="397"/>
      <c r="R875" s="398"/>
      <c r="S875" s="397"/>
      <c r="T875" s="398"/>
      <c r="U875" s="397"/>
      <c r="V875" s="398"/>
    </row>
    <row r="876" spans="1:22" ht="44.25" customHeight="1" x14ac:dyDescent="0.25">
      <c r="A876" s="406"/>
      <c r="B876" s="406"/>
      <c r="C876" s="406"/>
      <c r="D876" s="406"/>
      <c r="E876" s="17" t="s">
        <v>145</v>
      </c>
      <c r="F876" s="17" t="s">
        <v>146</v>
      </c>
      <c r="G876" s="17" t="s">
        <v>147</v>
      </c>
      <c r="H876" s="18" t="s">
        <v>148</v>
      </c>
      <c r="I876" s="17" t="s">
        <v>149</v>
      </c>
      <c r="J876" s="406"/>
      <c r="K876" s="397"/>
      <c r="L876" s="398"/>
      <c r="M876" s="399" t="s">
        <v>150</v>
      </c>
      <c r="N876" s="400"/>
      <c r="O876" s="399" t="s">
        <v>151</v>
      </c>
      <c r="P876" s="401"/>
      <c r="Q876" s="397"/>
      <c r="R876" s="398"/>
      <c r="S876" s="397"/>
      <c r="T876" s="398"/>
      <c r="U876" s="397"/>
      <c r="V876" s="398"/>
    </row>
    <row r="877" spans="1:22" ht="15.75" customHeight="1" x14ac:dyDescent="0.25">
      <c r="A877" s="19">
        <v>397</v>
      </c>
      <c r="B877" s="293" t="str">
        <f>IF('proje ve personel bilgileri'!A410&lt;&gt;0,('proje ve personel bilgileri'!A410)," ")</f>
        <v xml:space="preserve"> </v>
      </c>
      <c r="C877" s="293" t="str">
        <f>IF('proje ve personel bilgileri'!A410&lt;&gt;0,('proje ve personel bilgileri'!B410)," ")</f>
        <v xml:space="preserve"> </v>
      </c>
      <c r="D877" s="20"/>
      <c r="E877" s="21"/>
      <c r="F877" s="21"/>
      <c r="G877" s="21"/>
      <c r="H877" s="21"/>
      <c r="I877" s="21"/>
      <c r="J877" s="22"/>
      <c r="K877" s="387" t="str">
        <f>IF(J877&lt;&gt;0,DAYS360(J877,'proje ve personel bilgileri'!$B$8)/30," ")</f>
        <v xml:space="preserve"> </v>
      </c>
      <c r="L877" s="387"/>
      <c r="M877" s="385" t="str">
        <f>IF('proje ve personel bilgileri'!A410&lt;&gt;0,('proje ve personel bilgileri'!$B$11)," ")</f>
        <v xml:space="preserve"> </v>
      </c>
      <c r="N877" s="385"/>
      <c r="O877" s="388">
        <f>IF('proje ve personel bilgileri'!$B$4=1512,(IF(E877&lt;&gt;0,2,IF(F877&lt;&gt;0,2,IF(G877&lt;&gt;0,IF(AND(J877&lt;&gt;0,K877&gt;=48),4,3),IF(H877&lt;&gt;0,IF(AND(J877&lt;&gt;0,K877&gt;=48),4,3),IF(I877&lt;&gt;0,7,0)))))),IF('proje ve personel bilgileri'!$B$4=1511,(IF(E877&lt;&gt;0,4,IF(F877&lt;&gt;0,5,IF(G877&lt;&gt;0,IF(AND(J877&lt;&gt;0,K877&gt;=48),12,8),IF(H877&lt;&gt;0,IF(AND(J877&lt;&gt;0,K877&gt;=48),12,8),IF(I877&lt;&gt;0,14,0)))))),(IF(E877&lt;&gt;0,3,IF(F877&lt;&gt;0,4,IF(G877&lt;&gt;0,IF(AND(J877&lt;&gt;0,K877&gt;=48),10,6),IF(H877&lt;&gt;0,IF(AND(J877&lt;&gt;0,K877&gt;=48),10,6),IF(I877&lt;&gt;0,12,0))))))))</f>
        <v>0</v>
      </c>
      <c r="P877" s="389"/>
      <c r="Q877" s="385" t="str">
        <f>IF('proje ve personel bilgileri'!A410&lt;&gt;0,(M877*O877)," ")</f>
        <v xml:space="preserve"> </v>
      </c>
      <c r="R877" s="385"/>
      <c r="S877" s="385" t="str">
        <f>IF('proje ve personel bilgileri'!A410&lt;&gt;0,G011B!S933," ")</f>
        <v xml:space="preserve"> </v>
      </c>
      <c r="T877" s="378"/>
      <c r="U877" s="385" t="str">
        <f>IF('proje ve personel bilgileri'!A410&lt;&gt;0,MIN(Q877,S877)," ")</f>
        <v xml:space="preserve"> </v>
      </c>
      <c r="V877" s="386"/>
    </row>
    <row r="878" spans="1:22" ht="15.75" customHeight="1" x14ac:dyDescent="0.25">
      <c r="A878" s="23">
        <v>398</v>
      </c>
      <c r="B878" s="293" t="str">
        <f>IF('proje ve personel bilgileri'!A411&lt;&gt;0,('proje ve personel bilgileri'!A411)," ")</f>
        <v xml:space="preserve"> </v>
      </c>
      <c r="C878" s="293" t="str">
        <f>IF('proje ve personel bilgileri'!A411&lt;&gt;0,('proje ve personel bilgileri'!B411)," ")</f>
        <v xml:space="preserve"> </v>
      </c>
      <c r="D878" s="24"/>
      <c r="E878" s="25"/>
      <c r="F878" s="25"/>
      <c r="G878" s="25"/>
      <c r="H878" s="25"/>
      <c r="I878" s="25"/>
      <c r="J878" s="26"/>
      <c r="K878" s="387" t="str">
        <f>IF(J878&lt;&gt;0,DAYS360(J878,'proje ve personel bilgileri'!$B$8)/30," ")</f>
        <v xml:space="preserve"> </v>
      </c>
      <c r="L878" s="387"/>
      <c r="M878" s="385" t="str">
        <f>IF('proje ve personel bilgileri'!A411&lt;&gt;0,('proje ve personel bilgileri'!$B$11)," ")</f>
        <v xml:space="preserve"> </v>
      </c>
      <c r="N878" s="385"/>
      <c r="O878" s="388">
        <f>IF('proje ve personel bilgileri'!$B$4=1512,(IF(E878&lt;&gt;0,2,IF(F878&lt;&gt;0,2,IF(G878&lt;&gt;0,IF(AND(J878&lt;&gt;0,K878&gt;=48),4,3),IF(H878&lt;&gt;0,IF(AND(J878&lt;&gt;0,K878&gt;=48),4,3),IF(I878&lt;&gt;0,7,0)))))),IF('proje ve personel bilgileri'!$B$4=1511,(IF(E878&lt;&gt;0,4,IF(F878&lt;&gt;0,5,IF(G878&lt;&gt;0,IF(AND(J878&lt;&gt;0,K878&gt;=48),12,8),IF(H878&lt;&gt;0,IF(AND(J878&lt;&gt;0,K878&gt;=48),12,8),IF(I878&lt;&gt;0,14,0)))))),(IF(E878&lt;&gt;0,3,IF(F878&lt;&gt;0,4,IF(G878&lt;&gt;0,IF(AND(J878&lt;&gt;0,K878&gt;=48),10,6),IF(H878&lt;&gt;0,IF(AND(J878&lt;&gt;0,K878&gt;=48),10,6),IF(I878&lt;&gt;0,12,0))))))))</f>
        <v>0</v>
      </c>
      <c r="P878" s="389"/>
      <c r="Q878" s="385" t="str">
        <f>IF('proje ve personel bilgileri'!A411&lt;&gt;0,(M878*O878)," ")</f>
        <v xml:space="preserve"> </v>
      </c>
      <c r="R878" s="385"/>
      <c r="S878" s="385" t="str">
        <f>IF('proje ve personel bilgileri'!A411&lt;&gt;0,G011B!S934," ")</f>
        <v xml:space="preserve"> </v>
      </c>
      <c r="T878" s="378"/>
      <c r="U878" s="385" t="str">
        <f>IF('proje ve personel bilgileri'!A411&lt;&gt;0,MIN(Q878,S878)," ")</f>
        <v xml:space="preserve"> </v>
      </c>
      <c r="V878" s="386"/>
    </row>
    <row r="879" spans="1:22" ht="15.75" customHeight="1" x14ac:dyDescent="0.25">
      <c r="A879" s="19">
        <v>399</v>
      </c>
      <c r="B879" s="293" t="str">
        <f>IF('proje ve personel bilgileri'!A412&lt;&gt;0,('proje ve personel bilgileri'!A412)," ")</f>
        <v xml:space="preserve"> </v>
      </c>
      <c r="C879" s="293" t="str">
        <f>IF('proje ve personel bilgileri'!A412&lt;&gt;0,('proje ve personel bilgileri'!B412)," ")</f>
        <v xml:space="preserve"> </v>
      </c>
      <c r="D879" s="24"/>
      <c r="E879" s="25"/>
      <c r="F879" s="25"/>
      <c r="G879" s="25"/>
      <c r="H879" s="25"/>
      <c r="I879" s="25"/>
      <c r="J879" s="26"/>
      <c r="K879" s="387" t="str">
        <f>IF(J879&lt;&gt;0,DAYS360(J879,'proje ve personel bilgileri'!$B$8)/30," ")</f>
        <v xml:space="preserve"> </v>
      </c>
      <c r="L879" s="387"/>
      <c r="M879" s="385" t="str">
        <f>IF('proje ve personel bilgileri'!A412&lt;&gt;0,('proje ve personel bilgileri'!$B$11)," ")</f>
        <v xml:space="preserve"> </v>
      </c>
      <c r="N879" s="385"/>
      <c r="O879" s="388">
        <f>IF('proje ve personel bilgileri'!$B$4=1512,(IF(E879&lt;&gt;0,2,IF(F879&lt;&gt;0,2,IF(G879&lt;&gt;0,IF(AND(J879&lt;&gt;0,K879&gt;=48),4,3),IF(H879&lt;&gt;0,IF(AND(J879&lt;&gt;0,K879&gt;=48),4,3),IF(I879&lt;&gt;0,7,0)))))),IF('proje ve personel bilgileri'!$B$4=1511,(IF(E879&lt;&gt;0,4,IF(F879&lt;&gt;0,5,IF(G879&lt;&gt;0,IF(AND(J879&lt;&gt;0,K879&gt;=48),12,8),IF(H879&lt;&gt;0,IF(AND(J879&lt;&gt;0,K879&gt;=48),12,8),IF(I879&lt;&gt;0,14,0)))))),(IF(E879&lt;&gt;0,3,IF(F879&lt;&gt;0,4,IF(G879&lt;&gt;0,IF(AND(J879&lt;&gt;0,K879&gt;=48),10,6),IF(H879&lt;&gt;0,IF(AND(J879&lt;&gt;0,K879&gt;=48),10,6),IF(I879&lt;&gt;0,12,0))))))))</f>
        <v>0</v>
      </c>
      <c r="P879" s="389"/>
      <c r="Q879" s="385" t="str">
        <f>IF('proje ve personel bilgileri'!A412&lt;&gt;0,(M879*O879)," ")</f>
        <v xml:space="preserve"> </v>
      </c>
      <c r="R879" s="385"/>
      <c r="S879" s="385" t="str">
        <f>IF('proje ve personel bilgileri'!A412&lt;&gt;0,G011B!S935," ")</f>
        <v xml:space="preserve"> </v>
      </c>
      <c r="T879" s="378"/>
      <c r="U879" s="385" t="str">
        <f>IF('proje ve personel bilgileri'!A412&lt;&gt;0,MIN(Q879,S879)," ")</f>
        <v xml:space="preserve"> </v>
      </c>
      <c r="V879" s="386"/>
    </row>
    <row r="880" spans="1:22" ht="15.75" customHeight="1" x14ac:dyDescent="0.25">
      <c r="A880" s="23">
        <v>400</v>
      </c>
      <c r="B880" s="293" t="str">
        <f>IF('proje ve personel bilgileri'!A413&lt;&gt;0,('proje ve personel bilgileri'!A413)," ")</f>
        <v xml:space="preserve"> </v>
      </c>
      <c r="C880" s="293" t="str">
        <f>IF('proje ve personel bilgileri'!A413&lt;&gt;0,('proje ve personel bilgileri'!B413)," ")</f>
        <v xml:space="preserve"> </v>
      </c>
      <c r="D880" s="24"/>
      <c r="E880" s="25"/>
      <c r="F880" s="25"/>
      <c r="G880" s="25"/>
      <c r="H880" s="25"/>
      <c r="I880" s="25"/>
      <c r="J880" s="26"/>
      <c r="K880" s="387" t="str">
        <f>IF(J880&lt;&gt;0,DAYS360(J880,'proje ve personel bilgileri'!$B$8)/30," ")</f>
        <v xml:space="preserve"> </v>
      </c>
      <c r="L880" s="387"/>
      <c r="M880" s="385" t="str">
        <f>IF('proje ve personel bilgileri'!A413&lt;&gt;0,('proje ve personel bilgileri'!$B$11)," ")</f>
        <v xml:space="preserve"> </v>
      </c>
      <c r="N880" s="385"/>
      <c r="O880" s="388">
        <f>IF('proje ve personel bilgileri'!$B$4=1512,(IF(E880&lt;&gt;0,2,IF(F880&lt;&gt;0,2,IF(G880&lt;&gt;0,IF(AND(J880&lt;&gt;0,K880&gt;=48),4,3),IF(H880&lt;&gt;0,IF(AND(J880&lt;&gt;0,K880&gt;=48),4,3),IF(I880&lt;&gt;0,7,0)))))),IF('proje ve personel bilgileri'!$B$4=1511,(IF(E880&lt;&gt;0,4,IF(F880&lt;&gt;0,5,IF(G880&lt;&gt;0,IF(AND(J880&lt;&gt;0,K880&gt;=48),12,8),IF(H880&lt;&gt;0,IF(AND(J880&lt;&gt;0,K880&gt;=48),12,8),IF(I880&lt;&gt;0,14,0)))))),(IF(E880&lt;&gt;0,3,IF(F880&lt;&gt;0,4,IF(G880&lt;&gt;0,IF(AND(J880&lt;&gt;0,K880&gt;=48),10,6),IF(H880&lt;&gt;0,IF(AND(J880&lt;&gt;0,K880&gt;=48),10,6),IF(I880&lt;&gt;0,12,0))))))))</f>
        <v>0</v>
      </c>
      <c r="P880" s="389"/>
      <c r="Q880" s="385" t="str">
        <f>IF('proje ve personel bilgileri'!A413&lt;&gt;0,(M880*O880)," ")</f>
        <v xml:space="preserve"> </v>
      </c>
      <c r="R880" s="385"/>
      <c r="S880" s="385" t="str">
        <f>IF('proje ve personel bilgileri'!A413&lt;&gt;0,G011B!S936," ")</f>
        <v xml:space="preserve"> </v>
      </c>
      <c r="T880" s="378"/>
      <c r="U880" s="385" t="str">
        <f>IF('proje ve personel bilgileri'!A413&lt;&gt;0,MIN(Q880,S880)," ")</f>
        <v xml:space="preserve"> </v>
      </c>
      <c r="V880" s="386"/>
    </row>
    <row r="881" spans="1:22" ht="15.75" customHeight="1" x14ac:dyDescent="0.25">
      <c r="A881" s="19">
        <v>401</v>
      </c>
      <c r="B881" s="293" t="str">
        <f>IF('proje ve personel bilgileri'!A414&lt;&gt;0,('proje ve personel bilgileri'!A414)," ")</f>
        <v xml:space="preserve"> </v>
      </c>
      <c r="C881" s="293" t="str">
        <f>IF('proje ve personel bilgileri'!A414&lt;&gt;0,('proje ve personel bilgileri'!B414)," ")</f>
        <v xml:space="preserve"> </v>
      </c>
      <c r="D881" s="24"/>
      <c r="E881" s="25"/>
      <c r="F881" s="25"/>
      <c r="G881" s="25"/>
      <c r="H881" s="25"/>
      <c r="I881" s="25"/>
      <c r="J881" s="26"/>
      <c r="K881" s="387" t="str">
        <f>IF(J881&lt;&gt;0,DAYS360(J881,'proje ve personel bilgileri'!$B$8)/30," ")</f>
        <v xml:space="preserve"> </v>
      </c>
      <c r="L881" s="387"/>
      <c r="M881" s="385" t="str">
        <f>IF('proje ve personel bilgileri'!A414&lt;&gt;0,('proje ve personel bilgileri'!$B$11)," ")</f>
        <v xml:space="preserve"> </v>
      </c>
      <c r="N881" s="385"/>
      <c r="O881" s="388">
        <f>IF('proje ve personel bilgileri'!$B$4=1512,(IF(E881&lt;&gt;0,2,IF(F881&lt;&gt;0,2,IF(G881&lt;&gt;0,IF(AND(J881&lt;&gt;0,K881&gt;=48),4,3),IF(H881&lt;&gt;0,IF(AND(J881&lt;&gt;0,K881&gt;=48),4,3),IF(I881&lt;&gt;0,7,0)))))),IF('proje ve personel bilgileri'!$B$4=1511,(IF(E881&lt;&gt;0,4,IF(F881&lt;&gt;0,5,IF(G881&lt;&gt;0,IF(AND(J881&lt;&gt;0,K881&gt;=48),12,8),IF(H881&lt;&gt;0,IF(AND(J881&lt;&gt;0,K881&gt;=48),12,8),IF(I881&lt;&gt;0,14,0)))))),(IF(E881&lt;&gt;0,3,IF(F881&lt;&gt;0,4,IF(G881&lt;&gt;0,IF(AND(J881&lt;&gt;0,K881&gt;=48),10,6),IF(H881&lt;&gt;0,IF(AND(J881&lt;&gt;0,K881&gt;=48),10,6),IF(I881&lt;&gt;0,12,0))))))))</f>
        <v>0</v>
      </c>
      <c r="P881" s="389"/>
      <c r="Q881" s="385" t="str">
        <f>IF('proje ve personel bilgileri'!A414&lt;&gt;0,(M881*O881)," ")</f>
        <v xml:space="preserve"> </v>
      </c>
      <c r="R881" s="385"/>
      <c r="S881" s="385" t="str">
        <f>IF('proje ve personel bilgileri'!A414&lt;&gt;0,G011B!S937," ")</f>
        <v xml:space="preserve"> </v>
      </c>
      <c r="T881" s="378"/>
      <c r="U881" s="385" t="str">
        <f>IF('proje ve personel bilgileri'!A414&lt;&gt;0,MIN(Q881,S881)," ")</f>
        <v xml:space="preserve"> </v>
      </c>
      <c r="V881" s="386"/>
    </row>
    <row r="882" spans="1:22" ht="15.75" customHeight="1" x14ac:dyDescent="0.25">
      <c r="A882" s="23">
        <v>402</v>
      </c>
      <c r="B882" s="293" t="str">
        <f>IF('proje ve personel bilgileri'!A415&lt;&gt;0,('proje ve personel bilgileri'!A415)," ")</f>
        <v xml:space="preserve"> </v>
      </c>
      <c r="C882" s="293" t="str">
        <f>IF('proje ve personel bilgileri'!A415&lt;&gt;0,('proje ve personel bilgileri'!B415)," ")</f>
        <v xml:space="preserve"> </v>
      </c>
      <c r="D882" s="24"/>
      <c r="E882" s="25"/>
      <c r="F882" s="25"/>
      <c r="G882" s="25"/>
      <c r="H882" s="25"/>
      <c r="I882" s="25"/>
      <c r="J882" s="26"/>
      <c r="K882" s="387" t="str">
        <f>IF(J882&lt;&gt;0,DAYS360(J882,'proje ve personel bilgileri'!$B$8)/30," ")</f>
        <v xml:space="preserve"> </v>
      </c>
      <c r="L882" s="387"/>
      <c r="M882" s="385" t="str">
        <f>IF('proje ve personel bilgileri'!A415&lt;&gt;0,('proje ve personel bilgileri'!$B$11)," ")</f>
        <v xml:space="preserve"> </v>
      </c>
      <c r="N882" s="385"/>
      <c r="O882" s="388">
        <f>IF('proje ve personel bilgileri'!$B$4=1512,(IF(E882&lt;&gt;0,2,IF(F882&lt;&gt;0,2,IF(G882&lt;&gt;0,IF(AND(J882&lt;&gt;0,K882&gt;=48),4,3),IF(H882&lt;&gt;0,IF(AND(J882&lt;&gt;0,K882&gt;=48),4,3),IF(I882&lt;&gt;0,7,0)))))),IF('proje ve personel bilgileri'!$B$4=1511,(IF(E882&lt;&gt;0,4,IF(F882&lt;&gt;0,5,IF(G882&lt;&gt;0,IF(AND(J882&lt;&gt;0,K882&gt;=48),12,8),IF(H882&lt;&gt;0,IF(AND(J882&lt;&gt;0,K882&gt;=48),12,8),IF(I882&lt;&gt;0,14,0)))))),(IF(E882&lt;&gt;0,3,IF(F882&lt;&gt;0,4,IF(G882&lt;&gt;0,IF(AND(J882&lt;&gt;0,K882&gt;=48),10,6),IF(H882&lt;&gt;0,IF(AND(J882&lt;&gt;0,K882&gt;=48),10,6),IF(I882&lt;&gt;0,12,0))))))))</f>
        <v>0</v>
      </c>
      <c r="P882" s="389"/>
      <c r="Q882" s="385" t="str">
        <f>IF('proje ve personel bilgileri'!A415&lt;&gt;0,(M882*O882)," ")</f>
        <v xml:space="preserve"> </v>
      </c>
      <c r="R882" s="385"/>
      <c r="S882" s="385" t="str">
        <f>IF('proje ve personel bilgileri'!A415&lt;&gt;0,G011B!S938," ")</f>
        <v xml:space="preserve"> </v>
      </c>
      <c r="T882" s="378"/>
      <c r="U882" s="385" t="str">
        <f>IF('proje ve personel bilgileri'!A415&lt;&gt;0,MIN(Q882,S882)," ")</f>
        <v xml:space="preserve"> </v>
      </c>
      <c r="V882" s="386"/>
    </row>
    <row r="883" spans="1:22" ht="15.75" customHeight="1" x14ac:dyDescent="0.25">
      <c r="A883" s="19">
        <v>403</v>
      </c>
      <c r="B883" s="293" t="str">
        <f>IF('proje ve personel bilgileri'!A416&lt;&gt;0,('proje ve personel bilgileri'!A416)," ")</f>
        <v xml:space="preserve"> </v>
      </c>
      <c r="C883" s="293" t="str">
        <f>IF('proje ve personel bilgileri'!A416&lt;&gt;0,('proje ve personel bilgileri'!B416)," ")</f>
        <v xml:space="preserve"> </v>
      </c>
      <c r="D883" s="24"/>
      <c r="E883" s="25"/>
      <c r="F883" s="25"/>
      <c r="G883" s="25"/>
      <c r="H883" s="25"/>
      <c r="I883" s="25"/>
      <c r="J883" s="26"/>
      <c r="K883" s="387" t="str">
        <f>IF(J883&lt;&gt;0,DAYS360(J883,'proje ve personel bilgileri'!$B$8)/30," ")</f>
        <v xml:space="preserve"> </v>
      </c>
      <c r="L883" s="387"/>
      <c r="M883" s="385" t="str">
        <f>IF('proje ve personel bilgileri'!A416&lt;&gt;0,('proje ve personel bilgileri'!$B$11)," ")</f>
        <v xml:space="preserve"> </v>
      </c>
      <c r="N883" s="385"/>
      <c r="O883" s="388">
        <f>IF('proje ve personel bilgileri'!$B$4=1512,(IF(E883&lt;&gt;0,2,IF(F883&lt;&gt;0,2,IF(G883&lt;&gt;0,IF(AND(J883&lt;&gt;0,K883&gt;=48),4,3),IF(H883&lt;&gt;0,IF(AND(J883&lt;&gt;0,K883&gt;=48),4,3),IF(I883&lt;&gt;0,7,0)))))),IF('proje ve personel bilgileri'!$B$4=1511,(IF(E883&lt;&gt;0,4,IF(F883&lt;&gt;0,5,IF(G883&lt;&gt;0,IF(AND(J883&lt;&gt;0,K883&gt;=48),12,8),IF(H883&lt;&gt;0,IF(AND(J883&lt;&gt;0,K883&gt;=48),12,8),IF(I883&lt;&gt;0,14,0)))))),(IF(E883&lt;&gt;0,3,IF(F883&lt;&gt;0,4,IF(G883&lt;&gt;0,IF(AND(J883&lt;&gt;0,K883&gt;=48),10,6),IF(H883&lt;&gt;0,IF(AND(J883&lt;&gt;0,K883&gt;=48),10,6),IF(I883&lt;&gt;0,12,0))))))))</f>
        <v>0</v>
      </c>
      <c r="P883" s="389"/>
      <c r="Q883" s="385" t="str">
        <f>IF('proje ve personel bilgileri'!A416&lt;&gt;0,(M883*O883)," ")</f>
        <v xml:space="preserve"> </v>
      </c>
      <c r="R883" s="385"/>
      <c r="S883" s="385" t="str">
        <f>IF('proje ve personel bilgileri'!A416&lt;&gt;0,G011B!S939," ")</f>
        <v xml:space="preserve"> </v>
      </c>
      <c r="T883" s="378"/>
      <c r="U883" s="385" t="str">
        <f>IF('proje ve personel bilgileri'!A416&lt;&gt;0,MIN(Q883,S883)," ")</f>
        <v xml:space="preserve"> </v>
      </c>
      <c r="V883" s="386"/>
    </row>
    <row r="884" spans="1:22" ht="15.75" customHeight="1" x14ac:dyDescent="0.25">
      <c r="A884" s="23">
        <v>404</v>
      </c>
      <c r="B884" s="293" t="str">
        <f>IF('proje ve personel bilgileri'!A417&lt;&gt;0,('proje ve personel bilgileri'!A417)," ")</f>
        <v xml:space="preserve"> </v>
      </c>
      <c r="C884" s="293" t="str">
        <f>IF('proje ve personel bilgileri'!A417&lt;&gt;0,('proje ve personel bilgileri'!B417)," ")</f>
        <v xml:space="preserve"> </v>
      </c>
      <c r="D884" s="24"/>
      <c r="E884" s="25"/>
      <c r="F884" s="25"/>
      <c r="G884" s="25"/>
      <c r="H884" s="25"/>
      <c r="I884" s="25"/>
      <c r="J884" s="26"/>
      <c r="K884" s="387" t="str">
        <f>IF(J884&lt;&gt;0,DAYS360(J884,'proje ve personel bilgileri'!$B$8)/30," ")</f>
        <v xml:space="preserve"> </v>
      </c>
      <c r="L884" s="387"/>
      <c r="M884" s="385" t="str">
        <f>IF('proje ve personel bilgileri'!A417&lt;&gt;0,('proje ve personel bilgileri'!$B$11)," ")</f>
        <v xml:space="preserve"> </v>
      </c>
      <c r="N884" s="385"/>
      <c r="O884" s="388">
        <f>IF('proje ve personel bilgileri'!$B$4=1512,(IF(E884&lt;&gt;0,2,IF(F884&lt;&gt;0,2,IF(G884&lt;&gt;0,IF(AND(J884&lt;&gt;0,K884&gt;=48),4,3),IF(H884&lt;&gt;0,IF(AND(J884&lt;&gt;0,K884&gt;=48),4,3),IF(I884&lt;&gt;0,7,0)))))),IF('proje ve personel bilgileri'!$B$4=1511,(IF(E884&lt;&gt;0,4,IF(F884&lt;&gt;0,5,IF(G884&lt;&gt;0,IF(AND(J884&lt;&gt;0,K884&gt;=48),12,8),IF(H884&lt;&gt;0,IF(AND(J884&lt;&gt;0,K884&gt;=48),12,8),IF(I884&lt;&gt;0,14,0)))))),(IF(E884&lt;&gt;0,3,IF(F884&lt;&gt;0,4,IF(G884&lt;&gt;0,IF(AND(J884&lt;&gt;0,K884&gt;=48),10,6),IF(H884&lt;&gt;0,IF(AND(J884&lt;&gt;0,K884&gt;=48),10,6),IF(I884&lt;&gt;0,12,0))))))))</f>
        <v>0</v>
      </c>
      <c r="P884" s="389"/>
      <c r="Q884" s="385" t="str">
        <f>IF('proje ve personel bilgileri'!A417&lt;&gt;0,(M884*O884)," ")</f>
        <v xml:space="preserve"> </v>
      </c>
      <c r="R884" s="385"/>
      <c r="S884" s="385" t="str">
        <f>IF('proje ve personel bilgileri'!A417&lt;&gt;0,G011B!S940," ")</f>
        <v xml:space="preserve"> </v>
      </c>
      <c r="T884" s="378"/>
      <c r="U884" s="385" t="str">
        <f>IF('proje ve personel bilgileri'!A417&lt;&gt;0,MIN(Q884,S884)," ")</f>
        <v xml:space="preserve"> </v>
      </c>
      <c r="V884" s="386"/>
    </row>
    <row r="885" spans="1:22" ht="15.75" customHeight="1" x14ac:dyDescent="0.25">
      <c r="A885" s="19">
        <v>405</v>
      </c>
      <c r="B885" s="293" t="str">
        <f>IF('proje ve personel bilgileri'!A418&lt;&gt;0,('proje ve personel bilgileri'!A418)," ")</f>
        <v xml:space="preserve"> </v>
      </c>
      <c r="C885" s="293" t="str">
        <f>IF('proje ve personel bilgileri'!A418&lt;&gt;0,('proje ve personel bilgileri'!B418)," ")</f>
        <v xml:space="preserve"> </v>
      </c>
      <c r="D885" s="24"/>
      <c r="E885" s="25"/>
      <c r="F885" s="25"/>
      <c r="G885" s="25"/>
      <c r="H885" s="25"/>
      <c r="I885" s="25"/>
      <c r="J885" s="26"/>
      <c r="K885" s="387" t="str">
        <f>IF(J885&lt;&gt;0,DAYS360(J885,'proje ve personel bilgileri'!$B$8)/30," ")</f>
        <v xml:space="preserve"> </v>
      </c>
      <c r="L885" s="387"/>
      <c r="M885" s="385" t="str">
        <f>IF('proje ve personel bilgileri'!A418&lt;&gt;0,('proje ve personel bilgileri'!$B$11)," ")</f>
        <v xml:space="preserve"> </v>
      </c>
      <c r="N885" s="385"/>
      <c r="O885" s="388">
        <f>IF('proje ve personel bilgileri'!$B$4=1512,(IF(E885&lt;&gt;0,2,IF(F885&lt;&gt;0,2,IF(G885&lt;&gt;0,IF(AND(J885&lt;&gt;0,K885&gt;=48),4,3),IF(H885&lt;&gt;0,IF(AND(J885&lt;&gt;0,K885&gt;=48),4,3),IF(I885&lt;&gt;0,7,0)))))),IF('proje ve personel bilgileri'!$B$4=1511,(IF(E885&lt;&gt;0,4,IF(F885&lt;&gt;0,5,IF(G885&lt;&gt;0,IF(AND(J885&lt;&gt;0,K885&gt;=48),12,8),IF(H885&lt;&gt;0,IF(AND(J885&lt;&gt;0,K885&gt;=48),12,8),IF(I885&lt;&gt;0,14,0)))))),(IF(E885&lt;&gt;0,3,IF(F885&lt;&gt;0,4,IF(G885&lt;&gt;0,IF(AND(J885&lt;&gt;0,K885&gt;=48),10,6),IF(H885&lt;&gt;0,IF(AND(J885&lt;&gt;0,K885&gt;=48),10,6),IF(I885&lt;&gt;0,12,0))))))))</f>
        <v>0</v>
      </c>
      <c r="P885" s="389"/>
      <c r="Q885" s="385" t="str">
        <f>IF('proje ve personel bilgileri'!A418&lt;&gt;0,(M885*O885)," ")</f>
        <v xml:space="preserve"> </v>
      </c>
      <c r="R885" s="385"/>
      <c r="S885" s="385" t="str">
        <f>IF('proje ve personel bilgileri'!A418&lt;&gt;0,G011B!S941," ")</f>
        <v xml:space="preserve"> </v>
      </c>
      <c r="T885" s="378"/>
      <c r="U885" s="385" t="str">
        <f>IF('proje ve personel bilgileri'!A418&lt;&gt;0,MIN(Q885,S885)," ")</f>
        <v xml:space="preserve"> </v>
      </c>
      <c r="V885" s="386"/>
    </row>
    <row r="886" spans="1:22" ht="15.75" customHeight="1" x14ac:dyDescent="0.25">
      <c r="A886" s="23">
        <v>406</v>
      </c>
      <c r="B886" s="293" t="str">
        <f>IF('proje ve personel bilgileri'!A419&lt;&gt;0,('proje ve personel bilgileri'!A419)," ")</f>
        <v xml:space="preserve"> </v>
      </c>
      <c r="C886" s="293" t="str">
        <f>IF('proje ve personel bilgileri'!A419&lt;&gt;0,('proje ve personel bilgileri'!B419)," ")</f>
        <v xml:space="preserve"> </v>
      </c>
      <c r="D886" s="24"/>
      <c r="E886" s="25"/>
      <c r="F886" s="25"/>
      <c r="G886" s="25"/>
      <c r="H886" s="25"/>
      <c r="I886" s="25"/>
      <c r="J886" s="26"/>
      <c r="K886" s="387" t="str">
        <f>IF(J886&lt;&gt;0,DAYS360(J886,'proje ve personel bilgileri'!$B$8)/30," ")</f>
        <v xml:space="preserve"> </v>
      </c>
      <c r="L886" s="387"/>
      <c r="M886" s="385" t="str">
        <f>IF('proje ve personel bilgileri'!A419&lt;&gt;0,('proje ve personel bilgileri'!$B$11)," ")</f>
        <v xml:space="preserve"> </v>
      </c>
      <c r="N886" s="385"/>
      <c r="O886" s="388">
        <f>IF('proje ve personel bilgileri'!$B$4=1512,(IF(E886&lt;&gt;0,2,IF(F886&lt;&gt;0,2,IF(G886&lt;&gt;0,IF(AND(J886&lt;&gt;0,K886&gt;=48),4,3),IF(H886&lt;&gt;0,IF(AND(J886&lt;&gt;0,K886&gt;=48),4,3),IF(I886&lt;&gt;0,7,0)))))),IF('proje ve personel bilgileri'!$B$4=1511,(IF(E886&lt;&gt;0,4,IF(F886&lt;&gt;0,5,IF(G886&lt;&gt;0,IF(AND(J886&lt;&gt;0,K886&gt;=48),12,8),IF(H886&lt;&gt;0,IF(AND(J886&lt;&gt;0,K886&gt;=48),12,8),IF(I886&lt;&gt;0,14,0)))))),(IF(E886&lt;&gt;0,3,IF(F886&lt;&gt;0,4,IF(G886&lt;&gt;0,IF(AND(J886&lt;&gt;0,K886&gt;=48),10,6),IF(H886&lt;&gt;0,IF(AND(J886&lt;&gt;0,K886&gt;=48),10,6),IF(I886&lt;&gt;0,12,0))))))))</f>
        <v>0</v>
      </c>
      <c r="P886" s="389"/>
      <c r="Q886" s="385" t="str">
        <f>IF('proje ve personel bilgileri'!A419&lt;&gt;0,(M886*O886)," ")</f>
        <v xml:space="preserve"> </v>
      </c>
      <c r="R886" s="385"/>
      <c r="S886" s="385" t="str">
        <f>IF('proje ve personel bilgileri'!A419&lt;&gt;0,G011B!S942," ")</f>
        <v xml:space="preserve"> </v>
      </c>
      <c r="T886" s="378"/>
      <c r="U886" s="385" t="str">
        <f>IF('proje ve personel bilgileri'!A419&lt;&gt;0,MIN(Q886,S886)," ")</f>
        <v xml:space="preserve"> </v>
      </c>
      <c r="V886" s="386"/>
    </row>
    <row r="887" spans="1:22" ht="15.75" customHeight="1" x14ac:dyDescent="0.25">
      <c r="A887" s="19">
        <v>407</v>
      </c>
      <c r="B887" s="293" t="str">
        <f>IF('proje ve personel bilgileri'!A420&lt;&gt;0,('proje ve personel bilgileri'!A420)," ")</f>
        <v xml:space="preserve"> </v>
      </c>
      <c r="C887" s="293" t="str">
        <f>IF('proje ve personel bilgileri'!A420&lt;&gt;0,('proje ve personel bilgileri'!B420)," ")</f>
        <v xml:space="preserve"> </v>
      </c>
      <c r="D887" s="24"/>
      <c r="E887" s="25"/>
      <c r="F887" s="25"/>
      <c r="G887" s="25"/>
      <c r="H887" s="25"/>
      <c r="I887" s="25"/>
      <c r="J887" s="26"/>
      <c r="K887" s="387" t="str">
        <f>IF(J887&lt;&gt;0,DAYS360(J887,'proje ve personel bilgileri'!$B$8)/30," ")</f>
        <v xml:space="preserve"> </v>
      </c>
      <c r="L887" s="387"/>
      <c r="M887" s="385" t="str">
        <f>IF('proje ve personel bilgileri'!A420&lt;&gt;0,('proje ve personel bilgileri'!$B$11)," ")</f>
        <v xml:space="preserve"> </v>
      </c>
      <c r="N887" s="385"/>
      <c r="O887" s="388">
        <f>IF('proje ve personel bilgileri'!$B$4=1512,(IF(E887&lt;&gt;0,2,IF(F887&lt;&gt;0,2,IF(G887&lt;&gt;0,IF(AND(J887&lt;&gt;0,K887&gt;=48),4,3),IF(H887&lt;&gt;0,IF(AND(J887&lt;&gt;0,K887&gt;=48),4,3),IF(I887&lt;&gt;0,7,0)))))),IF('proje ve personel bilgileri'!$B$4=1511,(IF(E887&lt;&gt;0,4,IF(F887&lt;&gt;0,5,IF(G887&lt;&gt;0,IF(AND(J887&lt;&gt;0,K887&gt;=48),12,8),IF(H887&lt;&gt;0,IF(AND(J887&lt;&gt;0,K887&gt;=48),12,8),IF(I887&lt;&gt;0,14,0)))))),(IF(E887&lt;&gt;0,3,IF(F887&lt;&gt;0,4,IF(G887&lt;&gt;0,IF(AND(J887&lt;&gt;0,K887&gt;=48),10,6),IF(H887&lt;&gt;0,IF(AND(J887&lt;&gt;0,K887&gt;=48),10,6),IF(I887&lt;&gt;0,12,0))))))))</f>
        <v>0</v>
      </c>
      <c r="P887" s="389"/>
      <c r="Q887" s="385" t="str">
        <f>IF('proje ve personel bilgileri'!A420&lt;&gt;0,(M887*O887)," ")</f>
        <v xml:space="preserve"> </v>
      </c>
      <c r="R887" s="385"/>
      <c r="S887" s="385" t="str">
        <f>IF('proje ve personel bilgileri'!A420&lt;&gt;0,G011B!S943," ")</f>
        <v xml:space="preserve"> </v>
      </c>
      <c r="T887" s="378"/>
      <c r="U887" s="385" t="str">
        <f>IF('proje ve personel bilgileri'!A420&lt;&gt;0,MIN(Q887,S887)," ")</f>
        <v xml:space="preserve"> </v>
      </c>
      <c r="V887" s="386"/>
    </row>
    <row r="888" spans="1:22" ht="15.75" customHeight="1" x14ac:dyDescent="0.25">
      <c r="A888" s="23">
        <v>408</v>
      </c>
      <c r="B888" s="293" t="str">
        <f>IF('proje ve personel bilgileri'!A421&lt;&gt;0,('proje ve personel bilgileri'!A421)," ")</f>
        <v xml:space="preserve"> </v>
      </c>
      <c r="C888" s="293" t="str">
        <f>IF('proje ve personel bilgileri'!A421&lt;&gt;0,('proje ve personel bilgileri'!B421)," ")</f>
        <v xml:space="preserve"> </v>
      </c>
      <c r="D888" s="24"/>
      <c r="E888" s="25"/>
      <c r="F888" s="25"/>
      <c r="G888" s="25"/>
      <c r="H888" s="25"/>
      <c r="I888" s="25"/>
      <c r="J888" s="26"/>
      <c r="K888" s="387" t="str">
        <f>IF(J888&lt;&gt;0,DAYS360(J888,'proje ve personel bilgileri'!$B$8)/30," ")</f>
        <v xml:space="preserve"> </v>
      </c>
      <c r="L888" s="387"/>
      <c r="M888" s="385" t="str">
        <f>IF('proje ve personel bilgileri'!A421&lt;&gt;0,('proje ve personel bilgileri'!$B$11)," ")</f>
        <v xml:space="preserve"> </v>
      </c>
      <c r="N888" s="385"/>
      <c r="O888" s="388">
        <f>IF('proje ve personel bilgileri'!$B$4=1512,(IF(E888&lt;&gt;0,2,IF(F888&lt;&gt;0,2,IF(G888&lt;&gt;0,IF(AND(J888&lt;&gt;0,K888&gt;=48),4,3),IF(H888&lt;&gt;0,IF(AND(J888&lt;&gt;0,K888&gt;=48),4,3),IF(I888&lt;&gt;0,7,0)))))),IF('proje ve personel bilgileri'!$B$4=1511,(IF(E888&lt;&gt;0,4,IF(F888&lt;&gt;0,5,IF(G888&lt;&gt;0,IF(AND(J888&lt;&gt;0,K888&gt;=48),12,8),IF(H888&lt;&gt;0,IF(AND(J888&lt;&gt;0,K888&gt;=48),12,8),IF(I888&lt;&gt;0,14,0)))))),(IF(E888&lt;&gt;0,3,IF(F888&lt;&gt;0,4,IF(G888&lt;&gt;0,IF(AND(J888&lt;&gt;0,K888&gt;=48),10,6),IF(H888&lt;&gt;0,IF(AND(J888&lt;&gt;0,K888&gt;=48),10,6),IF(I888&lt;&gt;0,12,0))))))))</f>
        <v>0</v>
      </c>
      <c r="P888" s="389"/>
      <c r="Q888" s="385" t="str">
        <f>IF('proje ve personel bilgileri'!A421&lt;&gt;0,(M888*O888)," ")</f>
        <v xml:space="preserve"> </v>
      </c>
      <c r="R888" s="385"/>
      <c r="S888" s="385" t="str">
        <f>IF('proje ve personel bilgileri'!A421&lt;&gt;0,G011B!S944," ")</f>
        <v xml:space="preserve"> </v>
      </c>
      <c r="T888" s="378"/>
      <c r="U888" s="385" t="str">
        <f>IF('proje ve personel bilgileri'!A421&lt;&gt;0,MIN(Q888,S888)," ")</f>
        <v xml:space="preserve"> </v>
      </c>
      <c r="V888" s="386"/>
    </row>
    <row r="889" spans="1:22" ht="15.75" customHeight="1" x14ac:dyDescent="0.25">
      <c r="A889" s="19">
        <v>409</v>
      </c>
      <c r="B889" s="293" t="str">
        <f>IF('proje ve personel bilgileri'!A422&lt;&gt;0,('proje ve personel bilgileri'!A422)," ")</f>
        <v xml:space="preserve"> </v>
      </c>
      <c r="C889" s="293" t="str">
        <f>IF('proje ve personel bilgileri'!A422&lt;&gt;0,('proje ve personel bilgileri'!B422)," ")</f>
        <v xml:space="preserve"> </v>
      </c>
      <c r="D889" s="24"/>
      <c r="E889" s="25"/>
      <c r="F889" s="25"/>
      <c r="G889" s="25"/>
      <c r="H889" s="25"/>
      <c r="I889" s="25"/>
      <c r="J889" s="26"/>
      <c r="K889" s="387" t="str">
        <f>IF(J889&lt;&gt;0,DAYS360(J889,'proje ve personel bilgileri'!$B$8)/30," ")</f>
        <v xml:space="preserve"> </v>
      </c>
      <c r="L889" s="387"/>
      <c r="M889" s="385" t="str">
        <f>IF('proje ve personel bilgileri'!A422&lt;&gt;0,('proje ve personel bilgileri'!$B$11)," ")</f>
        <v xml:space="preserve"> </v>
      </c>
      <c r="N889" s="385"/>
      <c r="O889" s="388">
        <f>IF('proje ve personel bilgileri'!$B$4=1512,(IF(E889&lt;&gt;0,2,IF(F889&lt;&gt;0,2,IF(G889&lt;&gt;0,IF(AND(J889&lt;&gt;0,K889&gt;=48),4,3),IF(H889&lt;&gt;0,IF(AND(J889&lt;&gt;0,K889&gt;=48),4,3),IF(I889&lt;&gt;0,7,0)))))),IF('proje ve personel bilgileri'!$B$4=1511,(IF(E889&lt;&gt;0,4,IF(F889&lt;&gt;0,5,IF(G889&lt;&gt;0,IF(AND(J889&lt;&gt;0,K889&gt;=48),12,8),IF(H889&lt;&gt;0,IF(AND(J889&lt;&gt;0,K889&gt;=48),12,8),IF(I889&lt;&gt;0,14,0)))))),(IF(E889&lt;&gt;0,3,IF(F889&lt;&gt;0,4,IF(G889&lt;&gt;0,IF(AND(J889&lt;&gt;0,K889&gt;=48),10,6),IF(H889&lt;&gt;0,IF(AND(J889&lt;&gt;0,K889&gt;=48),10,6),IF(I889&lt;&gt;0,12,0))))))))</f>
        <v>0</v>
      </c>
      <c r="P889" s="389"/>
      <c r="Q889" s="385" t="str">
        <f>IF('proje ve personel bilgileri'!A422&lt;&gt;0,(M889*O889)," ")</f>
        <v xml:space="preserve"> </v>
      </c>
      <c r="R889" s="385"/>
      <c r="S889" s="385" t="str">
        <f>IF('proje ve personel bilgileri'!A422&lt;&gt;0,G011B!S945," ")</f>
        <v xml:space="preserve"> </v>
      </c>
      <c r="T889" s="378"/>
      <c r="U889" s="385" t="str">
        <f>IF('proje ve personel bilgileri'!A422&lt;&gt;0,MIN(Q889,S889)," ")</f>
        <v xml:space="preserve"> </v>
      </c>
      <c r="V889" s="386"/>
    </row>
    <row r="890" spans="1:22" ht="15.75" customHeight="1" x14ac:dyDescent="0.25">
      <c r="A890" s="23">
        <v>410</v>
      </c>
      <c r="B890" s="293" t="str">
        <f>IF('proje ve personel bilgileri'!A423&lt;&gt;0,('proje ve personel bilgileri'!A423)," ")</f>
        <v xml:space="preserve"> </v>
      </c>
      <c r="C890" s="293" t="str">
        <f>IF('proje ve personel bilgileri'!A423&lt;&gt;0,('proje ve personel bilgileri'!B423)," ")</f>
        <v xml:space="preserve"> </v>
      </c>
      <c r="D890" s="24"/>
      <c r="E890" s="25"/>
      <c r="F890" s="25"/>
      <c r="G890" s="25"/>
      <c r="H890" s="25"/>
      <c r="I890" s="25"/>
      <c r="J890" s="26"/>
      <c r="K890" s="387" t="str">
        <f>IF(J890&lt;&gt;0,DAYS360(J890,'proje ve personel bilgileri'!$B$8)/30," ")</f>
        <v xml:space="preserve"> </v>
      </c>
      <c r="L890" s="387"/>
      <c r="M890" s="385" t="str">
        <f>IF('proje ve personel bilgileri'!A423&lt;&gt;0,('proje ve personel bilgileri'!$B$11)," ")</f>
        <v xml:space="preserve"> </v>
      </c>
      <c r="N890" s="385"/>
      <c r="O890" s="388">
        <f>IF('proje ve personel bilgileri'!$B$4=1512,(IF(E890&lt;&gt;0,2,IF(F890&lt;&gt;0,2,IF(G890&lt;&gt;0,IF(AND(J890&lt;&gt;0,K890&gt;=48),4,3),IF(H890&lt;&gt;0,IF(AND(J890&lt;&gt;0,K890&gt;=48),4,3),IF(I890&lt;&gt;0,7,0)))))),IF('proje ve personel bilgileri'!$B$4=1511,(IF(E890&lt;&gt;0,4,IF(F890&lt;&gt;0,5,IF(G890&lt;&gt;0,IF(AND(J890&lt;&gt;0,K890&gt;=48),12,8),IF(H890&lt;&gt;0,IF(AND(J890&lt;&gt;0,K890&gt;=48),12,8),IF(I890&lt;&gt;0,14,0)))))),(IF(E890&lt;&gt;0,3,IF(F890&lt;&gt;0,4,IF(G890&lt;&gt;0,IF(AND(J890&lt;&gt;0,K890&gt;=48),10,6),IF(H890&lt;&gt;0,IF(AND(J890&lt;&gt;0,K890&gt;=48),10,6),IF(I890&lt;&gt;0,12,0))))))))</f>
        <v>0</v>
      </c>
      <c r="P890" s="389"/>
      <c r="Q890" s="385" t="str">
        <f>IF('proje ve personel bilgileri'!A423&lt;&gt;0,(M890*O890)," ")</f>
        <v xml:space="preserve"> </v>
      </c>
      <c r="R890" s="385"/>
      <c r="S890" s="385" t="str">
        <f>IF('proje ve personel bilgileri'!A423&lt;&gt;0,G011B!S946," ")</f>
        <v xml:space="preserve"> </v>
      </c>
      <c r="T890" s="378"/>
      <c r="U890" s="385" t="str">
        <f>IF('proje ve personel bilgileri'!A423&lt;&gt;0,MIN(Q890,S890)," ")</f>
        <v xml:space="preserve"> </v>
      </c>
      <c r="V890" s="386"/>
    </row>
    <row r="891" spans="1:22" ht="15.75" customHeight="1" x14ac:dyDescent="0.25">
      <c r="A891" s="19">
        <v>411</v>
      </c>
      <c r="B891" s="293" t="str">
        <f>IF('proje ve personel bilgileri'!A424&lt;&gt;0,('proje ve personel bilgileri'!A424)," ")</f>
        <v xml:space="preserve"> </v>
      </c>
      <c r="C891" s="293" t="str">
        <f>IF('proje ve personel bilgileri'!A424&lt;&gt;0,('proje ve personel bilgileri'!B424)," ")</f>
        <v xml:space="preserve"> </v>
      </c>
      <c r="D891" s="24"/>
      <c r="E891" s="25"/>
      <c r="F891" s="25"/>
      <c r="G891" s="25"/>
      <c r="H891" s="25"/>
      <c r="I891" s="25"/>
      <c r="J891" s="26"/>
      <c r="K891" s="387" t="str">
        <f>IF(J891&lt;&gt;0,DAYS360(J891,'proje ve personel bilgileri'!$B$8)/30," ")</f>
        <v xml:space="preserve"> </v>
      </c>
      <c r="L891" s="387"/>
      <c r="M891" s="385" t="str">
        <f>IF('proje ve personel bilgileri'!A424&lt;&gt;0,('proje ve personel bilgileri'!$B$11)," ")</f>
        <v xml:space="preserve"> </v>
      </c>
      <c r="N891" s="385"/>
      <c r="O891" s="388">
        <f>IF('proje ve personel bilgileri'!$B$4=1512,(IF(E891&lt;&gt;0,2,IF(F891&lt;&gt;0,2,IF(G891&lt;&gt;0,IF(AND(J891&lt;&gt;0,K891&gt;=48),4,3),IF(H891&lt;&gt;0,IF(AND(J891&lt;&gt;0,K891&gt;=48),4,3),IF(I891&lt;&gt;0,7,0)))))),IF('proje ve personel bilgileri'!$B$4=1511,(IF(E891&lt;&gt;0,4,IF(F891&lt;&gt;0,5,IF(G891&lt;&gt;0,IF(AND(J891&lt;&gt;0,K891&gt;=48),12,8),IF(H891&lt;&gt;0,IF(AND(J891&lt;&gt;0,K891&gt;=48),12,8),IF(I891&lt;&gt;0,14,0)))))),(IF(E891&lt;&gt;0,3,IF(F891&lt;&gt;0,4,IF(G891&lt;&gt;0,IF(AND(J891&lt;&gt;0,K891&gt;=48),10,6),IF(H891&lt;&gt;0,IF(AND(J891&lt;&gt;0,K891&gt;=48),10,6),IF(I891&lt;&gt;0,12,0))))))))</f>
        <v>0</v>
      </c>
      <c r="P891" s="389"/>
      <c r="Q891" s="385" t="str">
        <f>IF('proje ve personel bilgileri'!A424&lt;&gt;0,(M891*O891)," ")</f>
        <v xml:space="preserve"> </v>
      </c>
      <c r="R891" s="385"/>
      <c r="S891" s="385" t="str">
        <f>IF('proje ve personel bilgileri'!A424&lt;&gt;0,G011B!S947," ")</f>
        <v xml:space="preserve"> </v>
      </c>
      <c r="T891" s="378"/>
      <c r="U891" s="385" t="str">
        <f>IF('proje ve personel bilgileri'!A424&lt;&gt;0,MIN(Q891,S891)," ")</f>
        <v xml:space="preserve"> </v>
      </c>
      <c r="V891" s="386"/>
    </row>
    <row r="892" spans="1:22" ht="15.75" customHeight="1" x14ac:dyDescent="0.25">
      <c r="A892" s="23">
        <v>412</v>
      </c>
      <c r="B892" s="293" t="str">
        <f>IF('proje ve personel bilgileri'!A425&lt;&gt;0,('proje ve personel bilgileri'!A425)," ")</f>
        <v xml:space="preserve"> </v>
      </c>
      <c r="C892" s="293" t="str">
        <f>IF('proje ve personel bilgileri'!A425&lt;&gt;0,('proje ve personel bilgileri'!B425)," ")</f>
        <v xml:space="preserve"> </v>
      </c>
      <c r="D892" s="24"/>
      <c r="E892" s="25"/>
      <c r="F892" s="25"/>
      <c r="G892" s="25"/>
      <c r="H892" s="25"/>
      <c r="I892" s="25"/>
      <c r="J892" s="26"/>
      <c r="K892" s="387" t="str">
        <f>IF(J892&lt;&gt;0,DAYS360(J892,'proje ve personel bilgileri'!$B$8)/30," ")</f>
        <v xml:space="preserve"> </v>
      </c>
      <c r="L892" s="387"/>
      <c r="M892" s="385" t="str">
        <f>IF('proje ve personel bilgileri'!A425&lt;&gt;0,('proje ve personel bilgileri'!$B$11)," ")</f>
        <v xml:space="preserve"> </v>
      </c>
      <c r="N892" s="385"/>
      <c r="O892" s="388">
        <f>IF('proje ve personel bilgileri'!$B$4=1512,(IF(E892&lt;&gt;0,2,IF(F892&lt;&gt;0,2,IF(G892&lt;&gt;0,IF(AND(J892&lt;&gt;0,K892&gt;=48),4,3),IF(H892&lt;&gt;0,IF(AND(J892&lt;&gt;0,K892&gt;=48),4,3),IF(I892&lt;&gt;0,7,0)))))),IF('proje ve personel bilgileri'!$B$4=1511,(IF(E892&lt;&gt;0,4,IF(F892&lt;&gt;0,5,IF(G892&lt;&gt;0,IF(AND(J892&lt;&gt;0,K892&gt;=48),12,8),IF(H892&lt;&gt;0,IF(AND(J892&lt;&gt;0,K892&gt;=48),12,8),IF(I892&lt;&gt;0,14,0)))))),(IF(E892&lt;&gt;0,3,IF(F892&lt;&gt;0,4,IF(G892&lt;&gt;0,IF(AND(J892&lt;&gt;0,K892&gt;=48),10,6),IF(H892&lt;&gt;0,IF(AND(J892&lt;&gt;0,K892&gt;=48),10,6),IF(I892&lt;&gt;0,12,0))))))))</f>
        <v>0</v>
      </c>
      <c r="P892" s="389"/>
      <c r="Q892" s="385" t="str">
        <f>IF('proje ve personel bilgileri'!A425&lt;&gt;0,(M892*O892)," ")</f>
        <v xml:space="preserve"> </v>
      </c>
      <c r="R892" s="385"/>
      <c r="S892" s="385" t="str">
        <f>IF('proje ve personel bilgileri'!A425&lt;&gt;0,G011B!S948," ")</f>
        <v xml:space="preserve"> </v>
      </c>
      <c r="T892" s="378"/>
      <c r="U892" s="385" t="str">
        <f>IF('proje ve personel bilgileri'!A425&lt;&gt;0,MIN(Q892,S892)," ")</f>
        <v xml:space="preserve"> </v>
      </c>
      <c r="V892" s="386"/>
    </row>
    <row r="893" spans="1:22" ht="15.75" customHeight="1" x14ac:dyDescent="0.25">
      <c r="A893" s="19">
        <v>413</v>
      </c>
      <c r="B893" s="293" t="str">
        <f>IF('proje ve personel bilgileri'!A426&lt;&gt;0,('proje ve personel bilgileri'!A426)," ")</f>
        <v xml:space="preserve"> </v>
      </c>
      <c r="C893" s="293" t="str">
        <f>IF('proje ve personel bilgileri'!A426&lt;&gt;0,('proje ve personel bilgileri'!B426)," ")</f>
        <v xml:space="preserve"> </v>
      </c>
      <c r="D893" s="24"/>
      <c r="E893" s="25"/>
      <c r="F893" s="25"/>
      <c r="G893" s="25"/>
      <c r="H893" s="25"/>
      <c r="I893" s="25"/>
      <c r="J893" s="26"/>
      <c r="K893" s="387" t="str">
        <f>IF(J893&lt;&gt;0,DAYS360(J893,'proje ve personel bilgileri'!$B$8)/30," ")</f>
        <v xml:space="preserve"> </v>
      </c>
      <c r="L893" s="387"/>
      <c r="M893" s="385" t="str">
        <f>IF('proje ve personel bilgileri'!A426&lt;&gt;0,('proje ve personel bilgileri'!$B$11)," ")</f>
        <v xml:space="preserve"> </v>
      </c>
      <c r="N893" s="385"/>
      <c r="O893" s="388">
        <f>IF('proje ve personel bilgileri'!$B$4=1512,(IF(E893&lt;&gt;0,2,IF(F893&lt;&gt;0,2,IF(G893&lt;&gt;0,IF(AND(J893&lt;&gt;0,K893&gt;=48),4,3),IF(H893&lt;&gt;0,IF(AND(J893&lt;&gt;0,K893&gt;=48),4,3),IF(I893&lt;&gt;0,7,0)))))),IF('proje ve personel bilgileri'!$B$4=1511,(IF(E893&lt;&gt;0,4,IF(F893&lt;&gt;0,5,IF(G893&lt;&gt;0,IF(AND(J893&lt;&gt;0,K893&gt;=48),12,8),IF(H893&lt;&gt;0,IF(AND(J893&lt;&gt;0,K893&gt;=48),12,8),IF(I893&lt;&gt;0,14,0)))))),(IF(E893&lt;&gt;0,3,IF(F893&lt;&gt;0,4,IF(G893&lt;&gt;0,IF(AND(J893&lt;&gt;0,K893&gt;=48),10,6),IF(H893&lt;&gt;0,IF(AND(J893&lt;&gt;0,K893&gt;=48),10,6),IF(I893&lt;&gt;0,12,0))))))))</f>
        <v>0</v>
      </c>
      <c r="P893" s="389"/>
      <c r="Q893" s="385" t="str">
        <f>IF('proje ve personel bilgileri'!A426&lt;&gt;0,(M893*O893)," ")</f>
        <v xml:space="preserve"> </v>
      </c>
      <c r="R893" s="385"/>
      <c r="S893" s="385" t="str">
        <f>IF('proje ve personel bilgileri'!A426&lt;&gt;0,G011B!S949," ")</f>
        <v xml:space="preserve"> </v>
      </c>
      <c r="T893" s="378"/>
      <c r="U893" s="385" t="str">
        <f>IF('proje ve personel bilgileri'!A426&lt;&gt;0,MIN(Q893,S893)," ")</f>
        <v xml:space="preserve"> </v>
      </c>
      <c r="V893" s="386"/>
    </row>
    <row r="894" spans="1:22" ht="15.75" customHeight="1" x14ac:dyDescent="0.25">
      <c r="A894" s="23">
        <v>414</v>
      </c>
      <c r="B894" s="293" t="str">
        <f>IF('proje ve personel bilgileri'!A427&lt;&gt;0,('proje ve personel bilgileri'!A427)," ")</f>
        <v xml:space="preserve"> </v>
      </c>
      <c r="C894" s="293" t="str">
        <f>IF('proje ve personel bilgileri'!A427&lt;&gt;0,('proje ve personel bilgileri'!B427)," ")</f>
        <v xml:space="preserve"> </v>
      </c>
      <c r="D894" s="28"/>
      <c r="E894" s="29"/>
      <c r="F894" s="29"/>
      <c r="G894" s="29"/>
      <c r="H894" s="29"/>
      <c r="I894" s="29"/>
      <c r="J894" s="30"/>
      <c r="K894" s="387" t="str">
        <f>IF(J894&lt;&gt;0,DAYS360(J894,'proje ve personel bilgileri'!$B$8)/30," ")</f>
        <v xml:space="preserve"> </v>
      </c>
      <c r="L894" s="387"/>
      <c r="M894" s="385" t="str">
        <f>IF('proje ve personel bilgileri'!A427&lt;&gt;0,('proje ve personel bilgileri'!$B$11)," ")</f>
        <v xml:space="preserve"> </v>
      </c>
      <c r="N894" s="385"/>
      <c r="O894" s="388">
        <f>IF('proje ve personel bilgileri'!$B$4=1512,(IF(E894&lt;&gt;0,2,IF(F894&lt;&gt;0,2,IF(G894&lt;&gt;0,IF(AND(J894&lt;&gt;0,K894&gt;=48),4,3),IF(H894&lt;&gt;0,IF(AND(J894&lt;&gt;0,K894&gt;=48),4,3),IF(I894&lt;&gt;0,7,0)))))),IF('proje ve personel bilgileri'!$B$4=1511,(IF(E894&lt;&gt;0,4,IF(F894&lt;&gt;0,5,IF(G894&lt;&gt;0,IF(AND(J894&lt;&gt;0,K894&gt;=48),12,8),IF(H894&lt;&gt;0,IF(AND(J894&lt;&gt;0,K894&gt;=48),12,8),IF(I894&lt;&gt;0,14,0)))))),(IF(E894&lt;&gt;0,3,IF(F894&lt;&gt;0,4,IF(G894&lt;&gt;0,IF(AND(J894&lt;&gt;0,K894&gt;=48),10,6),IF(H894&lt;&gt;0,IF(AND(J894&lt;&gt;0,K894&gt;=48),10,6),IF(I894&lt;&gt;0,12,0))))))))</f>
        <v>0</v>
      </c>
      <c r="P894" s="389"/>
      <c r="Q894" s="385" t="str">
        <f>IF('proje ve personel bilgileri'!A427&lt;&gt;0,(M894*O894)," ")</f>
        <v xml:space="preserve"> </v>
      </c>
      <c r="R894" s="385"/>
      <c r="S894" s="385" t="str">
        <f>IF('proje ve personel bilgileri'!A427&lt;&gt;0,G011B!S950," ")</f>
        <v xml:space="preserve"> </v>
      </c>
      <c r="T894" s="378"/>
      <c r="U894" s="385" t="str">
        <f>IF('proje ve personel bilgileri'!A427&lt;&gt;0,MIN(Q894,S894)," ")</f>
        <v xml:space="preserve"> </v>
      </c>
      <c r="V894" s="386"/>
    </row>
    <row r="895" spans="1:22" ht="15" customHeight="1" x14ac:dyDescent="0.25">
      <c r="A895" s="290" t="s">
        <v>152</v>
      </c>
    </row>
    <row r="896" spans="1:22" ht="15" customHeight="1" x14ac:dyDescent="0.25">
      <c r="A896" s="390" t="s">
        <v>153</v>
      </c>
      <c r="B896" s="390"/>
      <c r="C896" s="390"/>
      <c r="D896" s="390"/>
      <c r="E896" s="390"/>
      <c r="F896" s="390"/>
      <c r="G896" s="390"/>
      <c r="H896" s="390"/>
      <c r="I896" s="390"/>
      <c r="J896" s="390"/>
      <c r="K896" s="390"/>
      <c r="L896" s="390"/>
      <c r="M896" s="390"/>
      <c r="N896" s="390"/>
      <c r="O896" s="390"/>
      <c r="P896" s="390"/>
      <c r="Q896" s="390"/>
      <c r="R896" s="390"/>
      <c r="S896" s="390"/>
      <c r="T896" s="390"/>
      <c r="U896" s="390"/>
      <c r="V896" s="390"/>
    </row>
    <row r="897" spans="1:22" ht="15" customHeight="1" x14ac:dyDescent="0.25">
      <c r="A897" s="391" t="s">
        <v>154</v>
      </c>
      <c r="B897" s="391"/>
      <c r="C897" s="391"/>
      <c r="D897" s="391"/>
      <c r="E897" s="391"/>
      <c r="F897" s="391"/>
      <c r="G897" s="391"/>
      <c r="H897" s="391"/>
      <c r="I897" s="391"/>
      <c r="J897" s="391"/>
      <c r="K897" s="391"/>
      <c r="L897" s="391"/>
      <c r="M897" s="391"/>
      <c r="N897" s="391"/>
      <c r="O897" s="391"/>
      <c r="P897" s="391"/>
      <c r="Q897" s="391"/>
      <c r="R897" s="391"/>
      <c r="S897" s="391"/>
      <c r="T897" s="391"/>
      <c r="U897" s="391"/>
      <c r="V897" s="391"/>
    </row>
    <row r="898" spans="1:22" ht="24.75" customHeight="1" x14ac:dyDescent="0.25">
      <c r="A898" s="289"/>
    </row>
    <row r="899" spans="1:22" ht="15" customHeight="1" x14ac:dyDescent="0.25">
      <c r="A899" s="381" t="s">
        <v>155</v>
      </c>
      <c r="B899" s="381"/>
      <c r="C899" s="381"/>
      <c r="D899" s="381"/>
      <c r="E899" s="381"/>
      <c r="F899" s="381"/>
      <c r="G899" s="381"/>
      <c r="H899" s="381"/>
      <c r="I899" s="381"/>
      <c r="J899" s="381"/>
      <c r="K899" s="381"/>
      <c r="L899" s="381"/>
      <c r="M899" s="381"/>
      <c r="N899" s="381"/>
      <c r="O899" s="381"/>
      <c r="P899" s="381"/>
      <c r="Q899" s="381"/>
      <c r="R899" s="381"/>
      <c r="S899" s="381"/>
      <c r="T899" s="381"/>
      <c r="U899" s="381"/>
    </row>
    <row r="900" spans="1:22" ht="15" customHeight="1" x14ac:dyDescent="0.25">
      <c r="A900" s="380"/>
      <c r="B900" s="380"/>
      <c r="C900" s="380"/>
      <c r="D900" s="380"/>
      <c r="E900" s="380"/>
      <c r="F900" s="380"/>
      <c r="G900" s="380"/>
      <c r="H900" s="380"/>
      <c r="I900" s="380"/>
      <c r="J900" s="380"/>
      <c r="K900" s="380"/>
      <c r="L900" s="380"/>
      <c r="M900" s="380"/>
      <c r="N900" s="380"/>
      <c r="O900" s="380"/>
      <c r="P900" s="380"/>
      <c r="Q900" s="380"/>
      <c r="R900" s="380"/>
      <c r="S900" s="380"/>
      <c r="T900" s="380"/>
      <c r="U900" s="380"/>
    </row>
    <row r="905" spans="1:22" ht="15.75" customHeight="1" x14ac:dyDescent="0.25">
      <c r="A905" s="348" t="s">
        <v>128</v>
      </c>
      <c r="B905" s="348"/>
      <c r="C905" s="348"/>
      <c r="D905" s="348"/>
      <c r="E905" s="348"/>
      <c r="F905" s="348"/>
      <c r="G905" s="348"/>
      <c r="H905" s="348"/>
      <c r="I905" s="348"/>
      <c r="J905" s="348"/>
      <c r="K905" s="348"/>
      <c r="L905" s="348"/>
      <c r="M905" s="348"/>
      <c r="N905" s="348"/>
      <c r="O905" s="348"/>
      <c r="P905" s="348"/>
      <c r="Q905" s="348"/>
      <c r="R905" s="348"/>
      <c r="S905" s="348"/>
      <c r="T905" s="348"/>
      <c r="U905" s="348"/>
      <c r="V905" s="348"/>
    </row>
    <row r="906" spans="1:22" ht="15" customHeight="1" x14ac:dyDescent="0.25">
      <c r="A906" s="68"/>
      <c r="B906" s="68"/>
      <c r="C906" s="68"/>
      <c r="D906" s="68"/>
      <c r="E906" s="68"/>
      <c r="F906" s="68"/>
      <c r="G906" s="68"/>
      <c r="H906" s="68"/>
      <c r="I906" s="68"/>
      <c r="J906" s="69" t="str">
        <f>'proje ve personel bilgileri'!$B$7</f>
        <v>/</v>
      </c>
      <c r="K906" s="68" t="s">
        <v>109</v>
      </c>
      <c r="L906" s="68"/>
      <c r="M906" s="68"/>
      <c r="N906" s="68"/>
      <c r="O906" s="68"/>
      <c r="P906" s="68"/>
      <c r="Q906" s="68"/>
      <c r="R906" s="68"/>
      <c r="S906" s="68"/>
      <c r="T906" s="68"/>
      <c r="U906" s="68"/>
      <c r="V906" s="68"/>
    </row>
    <row r="907" spans="1:22" ht="18.75" customHeight="1" x14ac:dyDescent="0.25">
      <c r="U907" s="10" t="s">
        <v>129</v>
      </c>
    </row>
    <row r="908" spans="1:22" ht="15.75" customHeight="1" x14ac:dyDescent="0.25">
      <c r="A908" s="382" t="s">
        <v>130</v>
      </c>
      <c r="B908" s="383"/>
      <c r="C908" s="384"/>
      <c r="D908" s="392">
        <f>'proje ve personel bilgileri'!$B$2</f>
        <v>0</v>
      </c>
      <c r="E908" s="393"/>
      <c r="F908" s="393"/>
      <c r="G908" s="393"/>
      <c r="H908" s="393"/>
      <c r="I908" s="393"/>
      <c r="J908" s="393"/>
      <c r="K908" s="393"/>
      <c r="L908" s="393"/>
      <c r="M908" s="393"/>
      <c r="N908" s="393"/>
      <c r="O908" s="393"/>
      <c r="P908" s="393"/>
      <c r="Q908" s="393"/>
      <c r="R908" s="393"/>
      <c r="S908" s="393"/>
      <c r="T908" s="393"/>
      <c r="U908" s="393"/>
      <c r="V908" s="394"/>
    </row>
    <row r="909" spans="1:22" ht="15.75" customHeight="1" x14ac:dyDescent="0.25">
      <c r="A909" s="382" t="s">
        <v>131</v>
      </c>
      <c r="B909" s="383"/>
      <c r="C909" s="384"/>
      <c r="D909" s="392">
        <f>'proje ve personel bilgileri'!$B$3</f>
        <v>0</v>
      </c>
      <c r="E909" s="393"/>
      <c r="F909" s="393"/>
      <c r="G909" s="393"/>
      <c r="H909" s="393"/>
      <c r="I909" s="393"/>
      <c r="J909" s="393"/>
      <c r="K909" s="393"/>
      <c r="L909" s="393"/>
      <c r="M909" s="393"/>
      <c r="N909" s="393"/>
      <c r="O909" s="393"/>
      <c r="P909" s="393"/>
      <c r="Q909" s="393"/>
      <c r="R909" s="393"/>
      <c r="S909" s="393"/>
      <c r="T909" s="393"/>
      <c r="U909" s="393"/>
      <c r="V909" s="394"/>
    </row>
    <row r="910" spans="1:22" ht="15" customHeight="1" x14ac:dyDescent="0.25">
      <c r="A910" s="415" t="s">
        <v>132</v>
      </c>
      <c r="B910" s="416"/>
      <c r="C910" s="417"/>
      <c r="D910" s="421"/>
      <c r="E910" s="403"/>
      <c r="F910" s="403"/>
      <c r="G910" s="403"/>
      <c r="H910" s="403"/>
      <c r="I910" s="403"/>
      <c r="J910" s="403"/>
      <c r="K910" s="403"/>
      <c r="L910" s="403"/>
      <c r="M910" s="403"/>
      <c r="N910" s="403"/>
      <c r="O910" s="403"/>
      <c r="P910" s="403"/>
      <c r="Q910" s="403"/>
      <c r="R910" s="403"/>
      <c r="S910" s="403"/>
      <c r="T910" s="403"/>
      <c r="U910" s="403"/>
      <c r="V910" s="423"/>
    </row>
    <row r="911" spans="1:22" ht="15.75" customHeight="1" x14ac:dyDescent="0.25">
      <c r="A911" s="418"/>
      <c r="B911" s="419"/>
      <c r="C911" s="420"/>
      <c r="D911" s="422"/>
      <c r="E911" s="404"/>
      <c r="F911" s="404"/>
      <c r="G911" s="404"/>
      <c r="H911" s="404"/>
      <c r="I911" s="404"/>
      <c r="J911" s="404"/>
      <c r="K911" s="404"/>
      <c r="L911" s="404"/>
      <c r="M911" s="404"/>
      <c r="N911" s="404"/>
      <c r="O911" s="404"/>
      <c r="P911" s="404"/>
      <c r="Q911" s="404"/>
      <c r="R911" s="404"/>
      <c r="S911" s="404"/>
      <c r="T911" s="404"/>
      <c r="U911" s="404"/>
      <c r="V911" s="424"/>
    </row>
    <row r="912" spans="1:22" ht="15.75" customHeight="1" x14ac:dyDescent="0.25">
      <c r="A912" s="382" t="s">
        <v>133</v>
      </c>
      <c r="B912" s="383"/>
      <c r="C912" s="384"/>
      <c r="D912" s="307">
        <f>'proje ve personel bilgileri'!B8</f>
        <v>0</v>
      </c>
      <c r="E912" s="291"/>
      <c r="F912" s="291"/>
      <c r="G912" s="291"/>
      <c r="H912" s="291"/>
      <c r="I912" s="291"/>
      <c r="J912" s="402"/>
      <c r="K912" s="402"/>
      <c r="L912" s="402"/>
      <c r="M912" s="402"/>
      <c r="N912" s="402"/>
      <c r="O912" s="402"/>
      <c r="P912" s="402"/>
      <c r="Q912" s="402"/>
      <c r="R912" s="402"/>
      <c r="S912" s="402"/>
      <c r="T912" s="402"/>
      <c r="U912" s="402"/>
      <c r="V912" s="292"/>
    </row>
    <row r="913" spans="1:22" ht="15" customHeight="1" x14ac:dyDescent="0.25">
      <c r="A913" s="405" t="s">
        <v>87</v>
      </c>
      <c r="B913" s="405" t="s">
        <v>15</v>
      </c>
      <c r="C913" s="405" t="s">
        <v>134</v>
      </c>
      <c r="D913" s="405" t="s">
        <v>135</v>
      </c>
      <c r="E913" s="395" t="s">
        <v>136</v>
      </c>
      <c r="F913" s="407"/>
      <c r="G913" s="407"/>
      <c r="H913" s="407"/>
      <c r="I913" s="396"/>
      <c r="J913" s="405" t="s">
        <v>137</v>
      </c>
      <c r="K913" s="395" t="s">
        <v>138</v>
      </c>
      <c r="L913" s="396"/>
      <c r="M913" s="411" t="s">
        <v>139</v>
      </c>
      <c r="N913" s="412"/>
      <c r="O913" s="395" t="s">
        <v>156</v>
      </c>
      <c r="P913" s="396"/>
      <c r="Q913" s="395" t="s">
        <v>141</v>
      </c>
      <c r="R913" s="396"/>
      <c r="S913" s="395" t="s">
        <v>142</v>
      </c>
      <c r="T913" s="396"/>
      <c r="U913" s="395" t="s">
        <v>143</v>
      </c>
      <c r="V913" s="396"/>
    </row>
    <row r="914" spans="1:22" ht="45" customHeight="1" x14ac:dyDescent="0.25">
      <c r="A914" s="406"/>
      <c r="B914" s="406"/>
      <c r="C914" s="406"/>
      <c r="D914" s="406"/>
      <c r="E914" s="408" t="s">
        <v>144</v>
      </c>
      <c r="F914" s="409"/>
      <c r="G914" s="409"/>
      <c r="H914" s="409"/>
      <c r="I914" s="410"/>
      <c r="J914" s="406"/>
      <c r="K914" s="397"/>
      <c r="L914" s="398"/>
      <c r="M914" s="413"/>
      <c r="N914" s="414"/>
      <c r="O914" s="397"/>
      <c r="P914" s="398"/>
      <c r="Q914" s="397"/>
      <c r="R914" s="398"/>
      <c r="S914" s="397"/>
      <c r="T914" s="398"/>
      <c r="U914" s="397"/>
      <c r="V914" s="398"/>
    </row>
    <row r="915" spans="1:22" ht="36.75" customHeight="1" x14ac:dyDescent="0.25">
      <c r="A915" s="406"/>
      <c r="B915" s="406"/>
      <c r="C915" s="406"/>
      <c r="D915" s="406"/>
      <c r="E915" s="17" t="s">
        <v>145</v>
      </c>
      <c r="F915" s="17" t="s">
        <v>146</v>
      </c>
      <c r="G915" s="17" t="s">
        <v>147</v>
      </c>
      <c r="H915" s="18" t="s">
        <v>148</v>
      </c>
      <c r="I915" s="17" t="s">
        <v>149</v>
      </c>
      <c r="J915" s="406"/>
      <c r="K915" s="397"/>
      <c r="L915" s="398"/>
      <c r="M915" s="399" t="s">
        <v>150</v>
      </c>
      <c r="N915" s="400"/>
      <c r="O915" s="399" t="s">
        <v>151</v>
      </c>
      <c r="P915" s="401"/>
      <c r="Q915" s="397"/>
      <c r="R915" s="398"/>
      <c r="S915" s="397"/>
      <c r="T915" s="398"/>
      <c r="U915" s="397"/>
      <c r="V915" s="398"/>
    </row>
    <row r="916" spans="1:22" ht="15.75" customHeight="1" x14ac:dyDescent="0.25">
      <c r="A916" s="19">
        <v>415</v>
      </c>
      <c r="B916" s="293" t="str">
        <f>IF('proje ve personel bilgileri'!A428&lt;&gt;0,('proje ve personel bilgileri'!A428)," ")</f>
        <v xml:space="preserve"> </v>
      </c>
      <c r="C916" s="293" t="str">
        <f>IF('proje ve personel bilgileri'!A428&lt;&gt;0,('proje ve personel bilgileri'!B428)," ")</f>
        <v xml:space="preserve"> </v>
      </c>
      <c r="D916" s="20"/>
      <c r="E916" s="21"/>
      <c r="F916" s="21"/>
      <c r="G916" s="21"/>
      <c r="H916" s="21"/>
      <c r="I916" s="21"/>
      <c r="J916" s="22"/>
      <c r="K916" s="387" t="str">
        <f>IF(J916&lt;&gt;0,DAYS360(J916,'proje ve personel bilgileri'!$B$8)/30," ")</f>
        <v xml:space="preserve"> </v>
      </c>
      <c r="L916" s="387"/>
      <c r="M916" s="385" t="str">
        <f>IF('proje ve personel bilgileri'!A428&lt;&gt;0,('proje ve personel bilgileri'!$B$11)," ")</f>
        <v xml:space="preserve"> </v>
      </c>
      <c r="N916" s="385"/>
      <c r="O916" s="388">
        <f>IF('proje ve personel bilgileri'!$B$4=1512,(IF(E916&lt;&gt;0,2,IF(F916&lt;&gt;0,2,IF(G916&lt;&gt;0,IF(AND(J916&lt;&gt;0,K916&gt;=48),4,3),IF(H916&lt;&gt;0,IF(AND(J916&lt;&gt;0,K916&gt;=48),4,3),IF(I916&lt;&gt;0,7,0)))))),IF('proje ve personel bilgileri'!$B$4=1511,(IF(E916&lt;&gt;0,4,IF(F916&lt;&gt;0,5,IF(G916&lt;&gt;0,IF(AND(J916&lt;&gt;0,K916&gt;=48),12,8),IF(H916&lt;&gt;0,IF(AND(J916&lt;&gt;0,K916&gt;=48),12,8),IF(I916&lt;&gt;0,14,0)))))),(IF(E916&lt;&gt;0,3,IF(F916&lt;&gt;0,4,IF(G916&lt;&gt;0,IF(AND(J916&lt;&gt;0,K916&gt;=48),10,6),IF(H916&lt;&gt;0,IF(AND(J916&lt;&gt;0,K916&gt;=48),10,6),IF(I916&lt;&gt;0,12,0))))))))</f>
        <v>0</v>
      </c>
      <c r="P916" s="389"/>
      <c r="Q916" s="385" t="str">
        <f>IF('proje ve personel bilgileri'!A428&lt;&gt;0,(M916*O916)," ")</f>
        <v xml:space="preserve"> </v>
      </c>
      <c r="R916" s="385"/>
      <c r="S916" s="385" t="str">
        <f>IF('proje ve personel bilgileri'!A428&lt;&gt;0,G011B!S975," ")</f>
        <v xml:space="preserve"> </v>
      </c>
      <c r="T916" s="378"/>
      <c r="U916" s="385" t="str">
        <f>IF('proje ve personel bilgileri'!A428&lt;&gt;0,MIN(Q916,S916)," ")</f>
        <v xml:space="preserve"> </v>
      </c>
      <c r="V916" s="386"/>
    </row>
    <row r="917" spans="1:22" ht="15.75" customHeight="1" x14ac:dyDescent="0.25">
      <c r="A917" s="23">
        <v>416</v>
      </c>
      <c r="B917" s="293" t="str">
        <f>IF('proje ve personel bilgileri'!A429&lt;&gt;0,('proje ve personel bilgileri'!A429)," ")</f>
        <v xml:space="preserve"> </v>
      </c>
      <c r="C917" s="293" t="str">
        <f>IF('proje ve personel bilgileri'!A429&lt;&gt;0,('proje ve personel bilgileri'!B429)," ")</f>
        <v xml:space="preserve"> </v>
      </c>
      <c r="D917" s="24"/>
      <c r="E917" s="25"/>
      <c r="F917" s="25"/>
      <c r="G917" s="25"/>
      <c r="H917" s="25"/>
      <c r="I917" s="25"/>
      <c r="J917" s="26"/>
      <c r="K917" s="387" t="str">
        <f>IF(J917&lt;&gt;0,DAYS360(J917,'proje ve personel bilgileri'!$B$8)/30," ")</f>
        <v xml:space="preserve"> </v>
      </c>
      <c r="L917" s="387"/>
      <c r="M917" s="385" t="str">
        <f>IF('proje ve personel bilgileri'!A429&lt;&gt;0,('proje ve personel bilgileri'!$B$11)," ")</f>
        <v xml:space="preserve"> </v>
      </c>
      <c r="N917" s="385"/>
      <c r="O917" s="388">
        <f>IF('proje ve personel bilgileri'!$B$4=1512,(IF(E917&lt;&gt;0,2,IF(F917&lt;&gt;0,2,IF(G917&lt;&gt;0,IF(AND(J917&lt;&gt;0,K917&gt;=48),4,3),IF(H917&lt;&gt;0,IF(AND(J917&lt;&gt;0,K917&gt;=48),4,3),IF(I917&lt;&gt;0,7,0)))))),IF('proje ve personel bilgileri'!$B$4=1511,(IF(E917&lt;&gt;0,4,IF(F917&lt;&gt;0,5,IF(G917&lt;&gt;0,IF(AND(J917&lt;&gt;0,K917&gt;=48),12,8),IF(H917&lt;&gt;0,IF(AND(J917&lt;&gt;0,K917&gt;=48),12,8),IF(I917&lt;&gt;0,14,0)))))),(IF(E917&lt;&gt;0,3,IF(F917&lt;&gt;0,4,IF(G917&lt;&gt;0,IF(AND(J917&lt;&gt;0,K917&gt;=48),10,6),IF(H917&lt;&gt;0,IF(AND(J917&lt;&gt;0,K917&gt;=48),10,6),IF(I917&lt;&gt;0,12,0))))))))</f>
        <v>0</v>
      </c>
      <c r="P917" s="389"/>
      <c r="Q917" s="385" t="str">
        <f>IF('proje ve personel bilgileri'!A429&lt;&gt;0,(M917*O917)," ")</f>
        <v xml:space="preserve"> </v>
      </c>
      <c r="R917" s="385"/>
      <c r="S917" s="385" t="str">
        <f>IF('proje ve personel bilgileri'!A429&lt;&gt;0,G011B!S976," ")</f>
        <v xml:space="preserve"> </v>
      </c>
      <c r="T917" s="378"/>
      <c r="U917" s="385" t="str">
        <f>IF('proje ve personel bilgileri'!A429&lt;&gt;0,MIN(Q917,S917)," ")</f>
        <v xml:space="preserve"> </v>
      </c>
      <c r="V917" s="386"/>
    </row>
    <row r="918" spans="1:22" ht="15.75" customHeight="1" x14ac:dyDescent="0.25">
      <c r="A918" s="19">
        <v>417</v>
      </c>
      <c r="B918" s="293" t="str">
        <f>IF('proje ve personel bilgileri'!A430&lt;&gt;0,('proje ve personel bilgileri'!A430)," ")</f>
        <v xml:space="preserve"> </v>
      </c>
      <c r="C918" s="293" t="str">
        <f>IF('proje ve personel bilgileri'!A430&lt;&gt;0,('proje ve personel bilgileri'!B430)," ")</f>
        <v xml:space="preserve"> </v>
      </c>
      <c r="D918" s="24"/>
      <c r="E918" s="25"/>
      <c r="F918" s="25"/>
      <c r="G918" s="25"/>
      <c r="H918" s="25"/>
      <c r="I918" s="25"/>
      <c r="J918" s="26"/>
      <c r="K918" s="387" t="str">
        <f>IF(J918&lt;&gt;0,DAYS360(J918,'proje ve personel bilgileri'!$B$8)/30," ")</f>
        <v xml:space="preserve"> </v>
      </c>
      <c r="L918" s="387"/>
      <c r="M918" s="385" t="str">
        <f>IF('proje ve personel bilgileri'!A430&lt;&gt;0,('proje ve personel bilgileri'!$B$11)," ")</f>
        <v xml:space="preserve"> </v>
      </c>
      <c r="N918" s="385"/>
      <c r="O918" s="388">
        <f>IF('proje ve personel bilgileri'!$B$4=1512,(IF(E918&lt;&gt;0,2,IF(F918&lt;&gt;0,2,IF(G918&lt;&gt;0,IF(AND(J918&lt;&gt;0,K918&gt;=48),4,3),IF(H918&lt;&gt;0,IF(AND(J918&lt;&gt;0,K918&gt;=48),4,3),IF(I918&lt;&gt;0,7,0)))))),IF('proje ve personel bilgileri'!$B$4=1511,(IF(E918&lt;&gt;0,4,IF(F918&lt;&gt;0,5,IF(G918&lt;&gt;0,IF(AND(J918&lt;&gt;0,K918&gt;=48),12,8),IF(H918&lt;&gt;0,IF(AND(J918&lt;&gt;0,K918&gt;=48),12,8),IF(I918&lt;&gt;0,14,0)))))),(IF(E918&lt;&gt;0,3,IF(F918&lt;&gt;0,4,IF(G918&lt;&gt;0,IF(AND(J918&lt;&gt;0,K918&gt;=48),10,6),IF(H918&lt;&gt;0,IF(AND(J918&lt;&gt;0,K918&gt;=48),10,6),IF(I918&lt;&gt;0,12,0))))))))</f>
        <v>0</v>
      </c>
      <c r="P918" s="389"/>
      <c r="Q918" s="385" t="str">
        <f>IF('proje ve personel bilgileri'!A430&lt;&gt;0,(M918*O918)," ")</f>
        <v xml:space="preserve"> </v>
      </c>
      <c r="R918" s="385"/>
      <c r="S918" s="385" t="str">
        <f>IF('proje ve personel bilgileri'!A430&lt;&gt;0,G011B!S977," ")</f>
        <v xml:space="preserve"> </v>
      </c>
      <c r="T918" s="378"/>
      <c r="U918" s="385" t="str">
        <f>IF('proje ve personel bilgileri'!A430&lt;&gt;0,MIN(Q918,S918)," ")</f>
        <v xml:space="preserve"> </v>
      </c>
      <c r="V918" s="386"/>
    </row>
    <row r="919" spans="1:22" ht="15.75" customHeight="1" x14ac:dyDescent="0.25">
      <c r="A919" s="23">
        <v>418</v>
      </c>
      <c r="B919" s="293" t="str">
        <f>IF('proje ve personel bilgileri'!A431&lt;&gt;0,('proje ve personel bilgileri'!A431)," ")</f>
        <v xml:space="preserve"> </v>
      </c>
      <c r="C919" s="293" t="str">
        <f>IF('proje ve personel bilgileri'!A431&lt;&gt;0,('proje ve personel bilgileri'!B431)," ")</f>
        <v xml:space="preserve"> </v>
      </c>
      <c r="D919" s="24"/>
      <c r="E919" s="25"/>
      <c r="F919" s="25"/>
      <c r="G919" s="25"/>
      <c r="H919" s="25"/>
      <c r="I919" s="25"/>
      <c r="J919" s="26"/>
      <c r="K919" s="387" t="str">
        <f>IF(J919&lt;&gt;0,DAYS360(J919,'proje ve personel bilgileri'!$B$8)/30," ")</f>
        <v xml:space="preserve"> </v>
      </c>
      <c r="L919" s="387"/>
      <c r="M919" s="385" t="str">
        <f>IF('proje ve personel bilgileri'!A431&lt;&gt;0,('proje ve personel bilgileri'!$B$11)," ")</f>
        <v xml:space="preserve"> </v>
      </c>
      <c r="N919" s="385"/>
      <c r="O919" s="388">
        <f>IF('proje ve personel bilgileri'!$B$4=1512,(IF(E919&lt;&gt;0,2,IF(F919&lt;&gt;0,2,IF(G919&lt;&gt;0,IF(AND(J919&lt;&gt;0,K919&gt;=48),4,3),IF(H919&lt;&gt;0,IF(AND(J919&lt;&gt;0,K919&gt;=48),4,3),IF(I919&lt;&gt;0,7,0)))))),IF('proje ve personel bilgileri'!$B$4=1511,(IF(E919&lt;&gt;0,4,IF(F919&lt;&gt;0,5,IF(G919&lt;&gt;0,IF(AND(J919&lt;&gt;0,K919&gt;=48),12,8),IF(H919&lt;&gt;0,IF(AND(J919&lt;&gt;0,K919&gt;=48),12,8),IF(I919&lt;&gt;0,14,0)))))),(IF(E919&lt;&gt;0,3,IF(F919&lt;&gt;0,4,IF(G919&lt;&gt;0,IF(AND(J919&lt;&gt;0,K919&gt;=48),10,6),IF(H919&lt;&gt;0,IF(AND(J919&lt;&gt;0,K919&gt;=48),10,6),IF(I919&lt;&gt;0,12,0))))))))</f>
        <v>0</v>
      </c>
      <c r="P919" s="389"/>
      <c r="Q919" s="385" t="str">
        <f>IF('proje ve personel bilgileri'!A431&lt;&gt;0,(M919*O919)," ")</f>
        <v xml:space="preserve"> </v>
      </c>
      <c r="R919" s="385"/>
      <c r="S919" s="385" t="str">
        <f>IF('proje ve personel bilgileri'!A431&lt;&gt;0,G011B!S978," ")</f>
        <v xml:space="preserve"> </v>
      </c>
      <c r="T919" s="378"/>
      <c r="U919" s="385" t="str">
        <f>IF('proje ve personel bilgileri'!A431&lt;&gt;0,MIN(Q919,S919)," ")</f>
        <v xml:space="preserve"> </v>
      </c>
      <c r="V919" s="386"/>
    </row>
    <row r="920" spans="1:22" ht="15.75" customHeight="1" x14ac:dyDescent="0.25">
      <c r="A920" s="19">
        <v>419</v>
      </c>
      <c r="B920" s="293" t="str">
        <f>IF('proje ve personel bilgileri'!A432&lt;&gt;0,('proje ve personel bilgileri'!A432)," ")</f>
        <v xml:space="preserve"> </v>
      </c>
      <c r="C920" s="293" t="str">
        <f>IF('proje ve personel bilgileri'!A432&lt;&gt;0,('proje ve personel bilgileri'!B432)," ")</f>
        <v xml:space="preserve"> </v>
      </c>
      <c r="D920" s="24"/>
      <c r="E920" s="25"/>
      <c r="F920" s="25"/>
      <c r="G920" s="25"/>
      <c r="H920" s="25"/>
      <c r="I920" s="25"/>
      <c r="J920" s="26"/>
      <c r="K920" s="387" t="str">
        <f>IF(J920&lt;&gt;0,DAYS360(J920,'proje ve personel bilgileri'!$B$8)/30," ")</f>
        <v xml:space="preserve"> </v>
      </c>
      <c r="L920" s="387"/>
      <c r="M920" s="385" t="str">
        <f>IF('proje ve personel bilgileri'!A432&lt;&gt;0,('proje ve personel bilgileri'!$B$11)," ")</f>
        <v xml:space="preserve"> </v>
      </c>
      <c r="N920" s="385"/>
      <c r="O920" s="388">
        <f>IF('proje ve personel bilgileri'!$B$4=1512,(IF(E920&lt;&gt;0,2,IF(F920&lt;&gt;0,2,IF(G920&lt;&gt;0,IF(AND(J920&lt;&gt;0,K920&gt;=48),4,3),IF(H920&lt;&gt;0,IF(AND(J920&lt;&gt;0,K920&gt;=48),4,3),IF(I920&lt;&gt;0,7,0)))))),IF('proje ve personel bilgileri'!$B$4=1511,(IF(E920&lt;&gt;0,4,IF(F920&lt;&gt;0,5,IF(G920&lt;&gt;0,IF(AND(J920&lt;&gt;0,K920&gt;=48),12,8),IF(H920&lt;&gt;0,IF(AND(J920&lt;&gt;0,K920&gt;=48),12,8),IF(I920&lt;&gt;0,14,0)))))),(IF(E920&lt;&gt;0,3,IF(F920&lt;&gt;0,4,IF(G920&lt;&gt;0,IF(AND(J920&lt;&gt;0,K920&gt;=48),10,6),IF(H920&lt;&gt;0,IF(AND(J920&lt;&gt;0,K920&gt;=48),10,6),IF(I920&lt;&gt;0,12,0))))))))</f>
        <v>0</v>
      </c>
      <c r="P920" s="389"/>
      <c r="Q920" s="385" t="str">
        <f>IF('proje ve personel bilgileri'!A432&lt;&gt;0,(M920*O920)," ")</f>
        <v xml:space="preserve"> </v>
      </c>
      <c r="R920" s="385"/>
      <c r="S920" s="385" t="str">
        <f>IF('proje ve personel bilgileri'!A432&lt;&gt;0,G011B!S979," ")</f>
        <v xml:space="preserve"> </v>
      </c>
      <c r="T920" s="378"/>
      <c r="U920" s="385" t="str">
        <f>IF('proje ve personel bilgileri'!A432&lt;&gt;0,MIN(Q920,S920)," ")</f>
        <v xml:space="preserve"> </v>
      </c>
      <c r="V920" s="386"/>
    </row>
    <row r="921" spans="1:22" ht="15.75" customHeight="1" x14ac:dyDescent="0.25">
      <c r="A921" s="23">
        <v>420</v>
      </c>
      <c r="B921" s="293" t="str">
        <f>IF('proje ve personel bilgileri'!A433&lt;&gt;0,('proje ve personel bilgileri'!A433)," ")</f>
        <v xml:space="preserve"> </v>
      </c>
      <c r="C921" s="293" t="str">
        <f>IF('proje ve personel bilgileri'!A433&lt;&gt;0,('proje ve personel bilgileri'!B433)," ")</f>
        <v xml:space="preserve"> </v>
      </c>
      <c r="D921" s="24"/>
      <c r="E921" s="25"/>
      <c r="F921" s="25"/>
      <c r="G921" s="25"/>
      <c r="H921" s="25"/>
      <c r="I921" s="25"/>
      <c r="J921" s="26"/>
      <c r="K921" s="387" t="str">
        <f>IF(J921&lt;&gt;0,DAYS360(J921,'proje ve personel bilgileri'!$B$8)/30," ")</f>
        <v xml:space="preserve"> </v>
      </c>
      <c r="L921" s="387"/>
      <c r="M921" s="385" t="str">
        <f>IF('proje ve personel bilgileri'!A433&lt;&gt;0,('proje ve personel bilgileri'!$B$11)," ")</f>
        <v xml:space="preserve"> </v>
      </c>
      <c r="N921" s="385"/>
      <c r="O921" s="388">
        <f>IF('proje ve personel bilgileri'!$B$4=1512,(IF(E921&lt;&gt;0,2,IF(F921&lt;&gt;0,2,IF(G921&lt;&gt;0,IF(AND(J921&lt;&gt;0,K921&gt;=48),4,3),IF(H921&lt;&gt;0,IF(AND(J921&lt;&gt;0,K921&gt;=48),4,3),IF(I921&lt;&gt;0,7,0)))))),IF('proje ve personel bilgileri'!$B$4=1511,(IF(E921&lt;&gt;0,4,IF(F921&lt;&gt;0,5,IF(G921&lt;&gt;0,IF(AND(J921&lt;&gt;0,K921&gt;=48),12,8),IF(H921&lt;&gt;0,IF(AND(J921&lt;&gt;0,K921&gt;=48),12,8),IF(I921&lt;&gt;0,14,0)))))),(IF(E921&lt;&gt;0,3,IF(F921&lt;&gt;0,4,IF(G921&lt;&gt;0,IF(AND(J921&lt;&gt;0,K921&gt;=48),10,6),IF(H921&lt;&gt;0,IF(AND(J921&lt;&gt;0,K921&gt;=48),10,6),IF(I921&lt;&gt;0,12,0))))))))</f>
        <v>0</v>
      </c>
      <c r="P921" s="389"/>
      <c r="Q921" s="385" t="str">
        <f>IF('proje ve personel bilgileri'!A433&lt;&gt;0,(M921*O921)," ")</f>
        <v xml:space="preserve"> </v>
      </c>
      <c r="R921" s="385"/>
      <c r="S921" s="385" t="str">
        <f>IF('proje ve personel bilgileri'!A433&lt;&gt;0,G011B!S980," ")</f>
        <v xml:space="preserve"> </v>
      </c>
      <c r="T921" s="378"/>
      <c r="U921" s="385" t="str">
        <f>IF('proje ve personel bilgileri'!A433&lt;&gt;0,MIN(Q921,S921)," ")</f>
        <v xml:space="preserve"> </v>
      </c>
      <c r="V921" s="386"/>
    </row>
    <row r="922" spans="1:22" ht="15.75" customHeight="1" x14ac:dyDescent="0.25">
      <c r="A922" s="19">
        <v>421</v>
      </c>
      <c r="B922" s="293" t="str">
        <f>IF('proje ve personel bilgileri'!A434&lt;&gt;0,('proje ve personel bilgileri'!A434)," ")</f>
        <v xml:space="preserve"> </v>
      </c>
      <c r="C922" s="293" t="str">
        <f>IF('proje ve personel bilgileri'!A434&lt;&gt;0,('proje ve personel bilgileri'!B434)," ")</f>
        <v xml:space="preserve"> </v>
      </c>
      <c r="D922" s="24"/>
      <c r="E922" s="25"/>
      <c r="F922" s="25"/>
      <c r="G922" s="25"/>
      <c r="H922" s="25"/>
      <c r="I922" s="25"/>
      <c r="J922" s="26"/>
      <c r="K922" s="387" t="str">
        <f>IF(J922&lt;&gt;0,DAYS360(J922,'proje ve personel bilgileri'!$B$8)/30," ")</f>
        <v xml:space="preserve"> </v>
      </c>
      <c r="L922" s="387"/>
      <c r="M922" s="385" t="str">
        <f>IF('proje ve personel bilgileri'!A434&lt;&gt;0,('proje ve personel bilgileri'!$B$11)," ")</f>
        <v xml:space="preserve"> </v>
      </c>
      <c r="N922" s="385"/>
      <c r="O922" s="388">
        <f>IF('proje ve personel bilgileri'!$B$4=1512,(IF(E922&lt;&gt;0,2,IF(F922&lt;&gt;0,2,IF(G922&lt;&gt;0,IF(AND(J922&lt;&gt;0,K922&gt;=48),4,3),IF(H922&lt;&gt;0,IF(AND(J922&lt;&gt;0,K922&gt;=48),4,3),IF(I922&lt;&gt;0,7,0)))))),IF('proje ve personel bilgileri'!$B$4=1511,(IF(E922&lt;&gt;0,4,IF(F922&lt;&gt;0,5,IF(G922&lt;&gt;0,IF(AND(J922&lt;&gt;0,K922&gt;=48),12,8),IF(H922&lt;&gt;0,IF(AND(J922&lt;&gt;0,K922&gt;=48),12,8),IF(I922&lt;&gt;0,14,0)))))),(IF(E922&lt;&gt;0,3,IF(F922&lt;&gt;0,4,IF(G922&lt;&gt;0,IF(AND(J922&lt;&gt;0,K922&gt;=48),10,6),IF(H922&lt;&gt;0,IF(AND(J922&lt;&gt;0,K922&gt;=48),10,6),IF(I922&lt;&gt;0,12,0))))))))</f>
        <v>0</v>
      </c>
      <c r="P922" s="389"/>
      <c r="Q922" s="385" t="str">
        <f>IF('proje ve personel bilgileri'!A434&lt;&gt;0,(M922*O922)," ")</f>
        <v xml:space="preserve"> </v>
      </c>
      <c r="R922" s="385"/>
      <c r="S922" s="385" t="str">
        <f>IF('proje ve personel bilgileri'!A434&lt;&gt;0,G011B!S981," ")</f>
        <v xml:space="preserve"> </v>
      </c>
      <c r="T922" s="378"/>
      <c r="U922" s="385" t="str">
        <f>IF('proje ve personel bilgileri'!A434&lt;&gt;0,MIN(Q922,S922)," ")</f>
        <v xml:space="preserve"> </v>
      </c>
      <c r="V922" s="386"/>
    </row>
    <row r="923" spans="1:22" ht="15.75" customHeight="1" x14ac:dyDescent="0.25">
      <c r="A923" s="23">
        <v>422</v>
      </c>
      <c r="B923" s="293" t="str">
        <f>IF('proje ve personel bilgileri'!A435&lt;&gt;0,('proje ve personel bilgileri'!A435)," ")</f>
        <v xml:space="preserve"> </v>
      </c>
      <c r="C923" s="293" t="str">
        <f>IF('proje ve personel bilgileri'!A435&lt;&gt;0,('proje ve personel bilgileri'!B435)," ")</f>
        <v xml:space="preserve"> </v>
      </c>
      <c r="D923" s="24"/>
      <c r="E923" s="25"/>
      <c r="F923" s="25"/>
      <c r="G923" s="25"/>
      <c r="H923" s="25"/>
      <c r="I923" s="25"/>
      <c r="J923" s="26"/>
      <c r="K923" s="387" t="str">
        <f>IF(J923&lt;&gt;0,DAYS360(J923,'proje ve personel bilgileri'!$B$8)/30," ")</f>
        <v xml:space="preserve"> </v>
      </c>
      <c r="L923" s="387"/>
      <c r="M923" s="385" t="str">
        <f>IF('proje ve personel bilgileri'!A435&lt;&gt;0,('proje ve personel bilgileri'!$B$11)," ")</f>
        <v xml:space="preserve"> </v>
      </c>
      <c r="N923" s="385"/>
      <c r="O923" s="388">
        <f>IF('proje ve personel bilgileri'!$B$4=1512,(IF(E923&lt;&gt;0,2,IF(F923&lt;&gt;0,2,IF(G923&lt;&gt;0,IF(AND(J923&lt;&gt;0,K923&gt;=48),4,3),IF(H923&lt;&gt;0,IF(AND(J923&lt;&gt;0,K923&gt;=48),4,3),IF(I923&lt;&gt;0,7,0)))))),IF('proje ve personel bilgileri'!$B$4=1511,(IF(E923&lt;&gt;0,4,IF(F923&lt;&gt;0,5,IF(G923&lt;&gt;0,IF(AND(J923&lt;&gt;0,K923&gt;=48),12,8),IF(H923&lt;&gt;0,IF(AND(J923&lt;&gt;0,K923&gt;=48),12,8),IF(I923&lt;&gt;0,14,0)))))),(IF(E923&lt;&gt;0,3,IF(F923&lt;&gt;0,4,IF(G923&lt;&gt;0,IF(AND(J923&lt;&gt;0,K923&gt;=48),10,6),IF(H923&lt;&gt;0,IF(AND(J923&lt;&gt;0,K923&gt;=48),10,6),IF(I923&lt;&gt;0,12,0))))))))</f>
        <v>0</v>
      </c>
      <c r="P923" s="389"/>
      <c r="Q923" s="385" t="str">
        <f>IF('proje ve personel bilgileri'!A435&lt;&gt;0,(M923*O923)," ")</f>
        <v xml:space="preserve"> </v>
      </c>
      <c r="R923" s="385"/>
      <c r="S923" s="385" t="str">
        <f>IF('proje ve personel bilgileri'!A435&lt;&gt;0,G011B!S982," ")</f>
        <v xml:space="preserve"> </v>
      </c>
      <c r="T923" s="378"/>
      <c r="U923" s="385" t="str">
        <f>IF('proje ve personel bilgileri'!A435&lt;&gt;0,MIN(Q923,S923)," ")</f>
        <v xml:space="preserve"> </v>
      </c>
      <c r="V923" s="386"/>
    </row>
    <row r="924" spans="1:22" ht="15.75" customHeight="1" x14ac:dyDescent="0.25">
      <c r="A924" s="19">
        <v>423</v>
      </c>
      <c r="B924" s="293" t="str">
        <f>IF('proje ve personel bilgileri'!A436&lt;&gt;0,('proje ve personel bilgileri'!A436)," ")</f>
        <v xml:space="preserve"> </v>
      </c>
      <c r="C924" s="293" t="str">
        <f>IF('proje ve personel bilgileri'!A436&lt;&gt;0,('proje ve personel bilgileri'!B436)," ")</f>
        <v xml:space="preserve"> </v>
      </c>
      <c r="D924" s="24"/>
      <c r="E924" s="25"/>
      <c r="F924" s="25"/>
      <c r="G924" s="25"/>
      <c r="H924" s="25"/>
      <c r="I924" s="25"/>
      <c r="J924" s="26"/>
      <c r="K924" s="387" t="str">
        <f>IF(J924&lt;&gt;0,DAYS360(J924,'proje ve personel bilgileri'!$B$8)/30," ")</f>
        <v xml:space="preserve"> </v>
      </c>
      <c r="L924" s="387"/>
      <c r="M924" s="385" t="str">
        <f>IF('proje ve personel bilgileri'!A436&lt;&gt;0,('proje ve personel bilgileri'!$B$11)," ")</f>
        <v xml:space="preserve"> </v>
      </c>
      <c r="N924" s="385"/>
      <c r="O924" s="388">
        <f>IF('proje ve personel bilgileri'!$B$4=1512,(IF(E924&lt;&gt;0,2,IF(F924&lt;&gt;0,2,IF(G924&lt;&gt;0,IF(AND(J924&lt;&gt;0,K924&gt;=48),4,3),IF(H924&lt;&gt;0,IF(AND(J924&lt;&gt;0,K924&gt;=48),4,3),IF(I924&lt;&gt;0,7,0)))))),IF('proje ve personel bilgileri'!$B$4=1511,(IF(E924&lt;&gt;0,4,IF(F924&lt;&gt;0,5,IF(G924&lt;&gt;0,IF(AND(J924&lt;&gt;0,K924&gt;=48),12,8),IF(H924&lt;&gt;0,IF(AND(J924&lt;&gt;0,K924&gt;=48),12,8),IF(I924&lt;&gt;0,14,0)))))),(IF(E924&lt;&gt;0,3,IF(F924&lt;&gt;0,4,IF(G924&lt;&gt;0,IF(AND(J924&lt;&gt;0,K924&gt;=48),10,6),IF(H924&lt;&gt;0,IF(AND(J924&lt;&gt;0,K924&gt;=48),10,6),IF(I924&lt;&gt;0,12,0))))))))</f>
        <v>0</v>
      </c>
      <c r="P924" s="389"/>
      <c r="Q924" s="385" t="str">
        <f>IF('proje ve personel bilgileri'!A436&lt;&gt;0,(M924*O924)," ")</f>
        <v xml:space="preserve"> </v>
      </c>
      <c r="R924" s="385"/>
      <c r="S924" s="385" t="str">
        <f>IF('proje ve personel bilgileri'!A436&lt;&gt;0,G011B!S983," ")</f>
        <v xml:space="preserve"> </v>
      </c>
      <c r="T924" s="378"/>
      <c r="U924" s="385" t="str">
        <f>IF('proje ve personel bilgileri'!A436&lt;&gt;0,MIN(Q924,S924)," ")</f>
        <v xml:space="preserve"> </v>
      </c>
      <c r="V924" s="386"/>
    </row>
    <row r="925" spans="1:22" ht="15.75" customHeight="1" x14ac:dyDescent="0.25">
      <c r="A925" s="23">
        <v>424</v>
      </c>
      <c r="B925" s="293" t="str">
        <f>IF('proje ve personel bilgileri'!A437&lt;&gt;0,('proje ve personel bilgileri'!A437)," ")</f>
        <v xml:space="preserve"> </v>
      </c>
      <c r="C925" s="293" t="str">
        <f>IF('proje ve personel bilgileri'!A437&lt;&gt;0,('proje ve personel bilgileri'!B437)," ")</f>
        <v xml:space="preserve"> </v>
      </c>
      <c r="D925" s="24"/>
      <c r="E925" s="25"/>
      <c r="F925" s="25"/>
      <c r="G925" s="25"/>
      <c r="H925" s="25"/>
      <c r="I925" s="25"/>
      <c r="J925" s="26"/>
      <c r="K925" s="387" t="str">
        <f>IF(J925&lt;&gt;0,DAYS360(J925,'proje ve personel bilgileri'!$B$8)/30," ")</f>
        <v xml:space="preserve"> </v>
      </c>
      <c r="L925" s="387"/>
      <c r="M925" s="385" t="str">
        <f>IF('proje ve personel bilgileri'!A437&lt;&gt;0,('proje ve personel bilgileri'!$B$11)," ")</f>
        <v xml:space="preserve"> </v>
      </c>
      <c r="N925" s="385"/>
      <c r="O925" s="388">
        <f>IF('proje ve personel bilgileri'!$B$4=1512,(IF(E925&lt;&gt;0,2,IF(F925&lt;&gt;0,2,IF(G925&lt;&gt;0,IF(AND(J925&lt;&gt;0,K925&gt;=48),4,3),IF(H925&lt;&gt;0,IF(AND(J925&lt;&gt;0,K925&gt;=48),4,3),IF(I925&lt;&gt;0,7,0)))))),IF('proje ve personel bilgileri'!$B$4=1511,(IF(E925&lt;&gt;0,4,IF(F925&lt;&gt;0,5,IF(G925&lt;&gt;0,IF(AND(J925&lt;&gt;0,K925&gt;=48),12,8),IF(H925&lt;&gt;0,IF(AND(J925&lt;&gt;0,K925&gt;=48),12,8),IF(I925&lt;&gt;0,14,0)))))),(IF(E925&lt;&gt;0,3,IF(F925&lt;&gt;0,4,IF(G925&lt;&gt;0,IF(AND(J925&lt;&gt;0,K925&gt;=48),10,6),IF(H925&lt;&gt;0,IF(AND(J925&lt;&gt;0,K925&gt;=48),10,6),IF(I925&lt;&gt;0,12,0))))))))</f>
        <v>0</v>
      </c>
      <c r="P925" s="389"/>
      <c r="Q925" s="385" t="str">
        <f>IF('proje ve personel bilgileri'!A437&lt;&gt;0,(M925*O925)," ")</f>
        <v xml:space="preserve"> </v>
      </c>
      <c r="R925" s="385"/>
      <c r="S925" s="385" t="str">
        <f>IF('proje ve personel bilgileri'!A437&lt;&gt;0,G011B!S984," ")</f>
        <v xml:space="preserve"> </v>
      </c>
      <c r="T925" s="378"/>
      <c r="U925" s="385" t="str">
        <f>IF('proje ve personel bilgileri'!A437&lt;&gt;0,MIN(Q925,S925)," ")</f>
        <v xml:space="preserve"> </v>
      </c>
      <c r="V925" s="386"/>
    </row>
    <row r="926" spans="1:22" ht="15.75" customHeight="1" x14ac:dyDescent="0.25">
      <c r="A926" s="19">
        <v>425</v>
      </c>
      <c r="B926" s="293" t="str">
        <f>IF('proje ve personel bilgileri'!A438&lt;&gt;0,('proje ve personel bilgileri'!A438)," ")</f>
        <v xml:space="preserve"> </v>
      </c>
      <c r="C926" s="293" t="str">
        <f>IF('proje ve personel bilgileri'!A438&lt;&gt;0,('proje ve personel bilgileri'!B438)," ")</f>
        <v xml:space="preserve"> </v>
      </c>
      <c r="D926" s="24"/>
      <c r="E926" s="25"/>
      <c r="F926" s="25"/>
      <c r="G926" s="25"/>
      <c r="H926" s="25"/>
      <c r="I926" s="25"/>
      <c r="J926" s="26"/>
      <c r="K926" s="387" t="str">
        <f>IF(J926&lt;&gt;0,DAYS360(J926,'proje ve personel bilgileri'!$B$8)/30," ")</f>
        <v xml:space="preserve"> </v>
      </c>
      <c r="L926" s="387"/>
      <c r="M926" s="385" t="str">
        <f>IF('proje ve personel bilgileri'!A438&lt;&gt;0,('proje ve personel bilgileri'!$B$11)," ")</f>
        <v xml:space="preserve"> </v>
      </c>
      <c r="N926" s="385"/>
      <c r="O926" s="388">
        <f>IF('proje ve personel bilgileri'!$B$4=1512,(IF(E926&lt;&gt;0,2,IF(F926&lt;&gt;0,2,IF(G926&lt;&gt;0,IF(AND(J926&lt;&gt;0,K926&gt;=48),4,3),IF(H926&lt;&gt;0,IF(AND(J926&lt;&gt;0,K926&gt;=48),4,3),IF(I926&lt;&gt;0,7,0)))))),IF('proje ve personel bilgileri'!$B$4=1511,(IF(E926&lt;&gt;0,4,IF(F926&lt;&gt;0,5,IF(G926&lt;&gt;0,IF(AND(J926&lt;&gt;0,K926&gt;=48),12,8),IF(H926&lt;&gt;0,IF(AND(J926&lt;&gt;0,K926&gt;=48),12,8),IF(I926&lt;&gt;0,14,0)))))),(IF(E926&lt;&gt;0,3,IF(F926&lt;&gt;0,4,IF(G926&lt;&gt;0,IF(AND(J926&lt;&gt;0,K926&gt;=48),10,6),IF(H926&lt;&gt;0,IF(AND(J926&lt;&gt;0,K926&gt;=48),10,6),IF(I926&lt;&gt;0,12,0))))))))</f>
        <v>0</v>
      </c>
      <c r="P926" s="389"/>
      <c r="Q926" s="385" t="str">
        <f>IF('proje ve personel bilgileri'!A438&lt;&gt;0,(M926*O926)," ")</f>
        <v xml:space="preserve"> </v>
      </c>
      <c r="R926" s="385"/>
      <c r="S926" s="385" t="str">
        <f>IF('proje ve personel bilgileri'!A438&lt;&gt;0,G011B!S985," ")</f>
        <v xml:space="preserve"> </v>
      </c>
      <c r="T926" s="378"/>
      <c r="U926" s="385" t="str">
        <f>IF('proje ve personel bilgileri'!A438&lt;&gt;0,MIN(Q926,S926)," ")</f>
        <v xml:space="preserve"> </v>
      </c>
      <c r="V926" s="386"/>
    </row>
    <row r="927" spans="1:22" ht="15.75" customHeight="1" x14ac:dyDescent="0.25">
      <c r="A927" s="23">
        <v>426</v>
      </c>
      <c r="B927" s="293" t="str">
        <f>IF('proje ve personel bilgileri'!A439&lt;&gt;0,('proje ve personel bilgileri'!A439)," ")</f>
        <v xml:space="preserve"> </v>
      </c>
      <c r="C927" s="293" t="str">
        <f>IF('proje ve personel bilgileri'!A439&lt;&gt;0,('proje ve personel bilgileri'!B439)," ")</f>
        <v xml:space="preserve"> </v>
      </c>
      <c r="D927" s="24"/>
      <c r="E927" s="25"/>
      <c r="F927" s="25"/>
      <c r="G927" s="25"/>
      <c r="H927" s="25"/>
      <c r="I927" s="25"/>
      <c r="J927" s="26"/>
      <c r="K927" s="387" t="str">
        <f>IF(J927&lt;&gt;0,DAYS360(J927,'proje ve personel bilgileri'!$B$8)/30," ")</f>
        <v xml:space="preserve"> </v>
      </c>
      <c r="L927" s="387"/>
      <c r="M927" s="385" t="str">
        <f>IF('proje ve personel bilgileri'!A439&lt;&gt;0,('proje ve personel bilgileri'!$B$11)," ")</f>
        <v xml:space="preserve"> </v>
      </c>
      <c r="N927" s="385"/>
      <c r="O927" s="388">
        <f>IF('proje ve personel bilgileri'!$B$4=1512,(IF(E927&lt;&gt;0,2,IF(F927&lt;&gt;0,2,IF(G927&lt;&gt;0,IF(AND(J927&lt;&gt;0,K927&gt;=48),4,3),IF(H927&lt;&gt;0,IF(AND(J927&lt;&gt;0,K927&gt;=48),4,3),IF(I927&lt;&gt;0,7,0)))))),IF('proje ve personel bilgileri'!$B$4=1511,(IF(E927&lt;&gt;0,4,IF(F927&lt;&gt;0,5,IF(G927&lt;&gt;0,IF(AND(J927&lt;&gt;0,K927&gt;=48),12,8),IF(H927&lt;&gt;0,IF(AND(J927&lt;&gt;0,K927&gt;=48),12,8),IF(I927&lt;&gt;0,14,0)))))),(IF(E927&lt;&gt;0,3,IF(F927&lt;&gt;0,4,IF(G927&lt;&gt;0,IF(AND(J927&lt;&gt;0,K927&gt;=48),10,6),IF(H927&lt;&gt;0,IF(AND(J927&lt;&gt;0,K927&gt;=48),10,6),IF(I927&lt;&gt;0,12,0))))))))</f>
        <v>0</v>
      </c>
      <c r="P927" s="389"/>
      <c r="Q927" s="385" t="str">
        <f>IF('proje ve personel bilgileri'!A439&lt;&gt;0,(M927*O927)," ")</f>
        <v xml:space="preserve"> </v>
      </c>
      <c r="R927" s="385"/>
      <c r="S927" s="385" t="str">
        <f>IF('proje ve personel bilgileri'!A439&lt;&gt;0,G011B!S986," ")</f>
        <v xml:space="preserve"> </v>
      </c>
      <c r="T927" s="378"/>
      <c r="U927" s="385" t="str">
        <f>IF('proje ve personel bilgileri'!A439&lt;&gt;0,MIN(Q927,S927)," ")</f>
        <v xml:space="preserve"> </v>
      </c>
      <c r="V927" s="386"/>
    </row>
    <row r="928" spans="1:22" ht="15.75" customHeight="1" x14ac:dyDescent="0.25">
      <c r="A928" s="19">
        <v>427</v>
      </c>
      <c r="B928" s="293" t="str">
        <f>IF('proje ve personel bilgileri'!A440&lt;&gt;0,('proje ve personel bilgileri'!A440)," ")</f>
        <v xml:space="preserve"> </v>
      </c>
      <c r="C928" s="293" t="str">
        <f>IF('proje ve personel bilgileri'!A440&lt;&gt;0,('proje ve personel bilgileri'!B440)," ")</f>
        <v xml:space="preserve"> </v>
      </c>
      <c r="D928" s="24"/>
      <c r="E928" s="25"/>
      <c r="F928" s="25"/>
      <c r="G928" s="25"/>
      <c r="H928" s="25"/>
      <c r="I928" s="25"/>
      <c r="J928" s="26"/>
      <c r="K928" s="387" t="str">
        <f>IF(J928&lt;&gt;0,DAYS360(J928,'proje ve personel bilgileri'!$B$8)/30," ")</f>
        <v xml:space="preserve"> </v>
      </c>
      <c r="L928" s="387"/>
      <c r="M928" s="385" t="str">
        <f>IF('proje ve personel bilgileri'!A440&lt;&gt;0,('proje ve personel bilgileri'!$B$11)," ")</f>
        <v xml:space="preserve"> </v>
      </c>
      <c r="N928" s="385"/>
      <c r="O928" s="388">
        <f>IF('proje ve personel bilgileri'!$B$4=1512,(IF(E928&lt;&gt;0,2,IF(F928&lt;&gt;0,2,IF(G928&lt;&gt;0,IF(AND(J928&lt;&gt;0,K928&gt;=48),4,3),IF(H928&lt;&gt;0,IF(AND(J928&lt;&gt;0,K928&gt;=48),4,3),IF(I928&lt;&gt;0,7,0)))))),IF('proje ve personel bilgileri'!$B$4=1511,(IF(E928&lt;&gt;0,4,IF(F928&lt;&gt;0,5,IF(G928&lt;&gt;0,IF(AND(J928&lt;&gt;0,K928&gt;=48),12,8),IF(H928&lt;&gt;0,IF(AND(J928&lt;&gt;0,K928&gt;=48),12,8),IF(I928&lt;&gt;0,14,0)))))),(IF(E928&lt;&gt;0,3,IF(F928&lt;&gt;0,4,IF(G928&lt;&gt;0,IF(AND(J928&lt;&gt;0,K928&gt;=48),10,6),IF(H928&lt;&gt;0,IF(AND(J928&lt;&gt;0,K928&gt;=48),10,6),IF(I928&lt;&gt;0,12,0))))))))</f>
        <v>0</v>
      </c>
      <c r="P928" s="389"/>
      <c r="Q928" s="385" t="str">
        <f>IF('proje ve personel bilgileri'!A440&lt;&gt;0,(M928*O928)," ")</f>
        <v xml:space="preserve"> </v>
      </c>
      <c r="R928" s="385"/>
      <c r="S928" s="385" t="str">
        <f>IF('proje ve personel bilgileri'!A440&lt;&gt;0,G011B!S987," ")</f>
        <v xml:space="preserve"> </v>
      </c>
      <c r="T928" s="378"/>
      <c r="U928" s="385" t="str">
        <f>IF('proje ve personel bilgileri'!A440&lt;&gt;0,MIN(Q928,S928)," ")</f>
        <v xml:space="preserve"> </v>
      </c>
      <c r="V928" s="386"/>
    </row>
    <row r="929" spans="1:22" ht="15.75" customHeight="1" x14ac:dyDescent="0.25">
      <c r="A929" s="23">
        <v>428</v>
      </c>
      <c r="B929" s="293" t="str">
        <f>IF('proje ve personel bilgileri'!A441&lt;&gt;0,('proje ve personel bilgileri'!A441)," ")</f>
        <v xml:space="preserve"> </v>
      </c>
      <c r="C929" s="293" t="str">
        <f>IF('proje ve personel bilgileri'!A441&lt;&gt;0,('proje ve personel bilgileri'!B441)," ")</f>
        <v xml:space="preserve"> </v>
      </c>
      <c r="D929" s="24"/>
      <c r="E929" s="25"/>
      <c r="F929" s="25"/>
      <c r="G929" s="25"/>
      <c r="H929" s="25"/>
      <c r="I929" s="25"/>
      <c r="J929" s="26"/>
      <c r="K929" s="387" t="str">
        <f>IF(J929&lt;&gt;0,DAYS360(J929,'proje ve personel bilgileri'!$B$8)/30," ")</f>
        <v xml:space="preserve"> </v>
      </c>
      <c r="L929" s="387"/>
      <c r="M929" s="385" t="str">
        <f>IF('proje ve personel bilgileri'!A441&lt;&gt;0,('proje ve personel bilgileri'!$B$11)," ")</f>
        <v xml:space="preserve"> </v>
      </c>
      <c r="N929" s="385"/>
      <c r="O929" s="388">
        <f>IF('proje ve personel bilgileri'!$B$4=1512,(IF(E929&lt;&gt;0,2,IF(F929&lt;&gt;0,2,IF(G929&lt;&gt;0,IF(AND(J929&lt;&gt;0,K929&gt;=48),4,3),IF(H929&lt;&gt;0,IF(AND(J929&lt;&gt;0,K929&gt;=48),4,3),IF(I929&lt;&gt;0,7,0)))))),IF('proje ve personel bilgileri'!$B$4=1511,(IF(E929&lt;&gt;0,4,IF(F929&lt;&gt;0,5,IF(G929&lt;&gt;0,IF(AND(J929&lt;&gt;0,K929&gt;=48),12,8),IF(H929&lt;&gt;0,IF(AND(J929&lt;&gt;0,K929&gt;=48),12,8),IF(I929&lt;&gt;0,14,0)))))),(IF(E929&lt;&gt;0,3,IF(F929&lt;&gt;0,4,IF(G929&lt;&gt;0,IF(AND(J929&lt;&gt;0,K929&gt;=48),10,6),IF(H929&lt;&gt;0,IF(AND(J929&lt;&gt;0,K929&gt;=48),10,6),IF(I929&lt;&gt;0,12,0))))))))</f>
        <v>0</v>
      </c>
      <c r="P929" s="389"/>
      <c r="Q929" s="385" t="str">
        <f>IF('proje ve personel bilgileri'!A441&lt;&gt;0,(M929*O929)," ")</f>
        <v xml:space="preserve"> </v>
      </c>
      <c r="R929" s="385"/>
      <c r="S929" s="385" t="str">
        <f>IF('proje ve personel bilgileri'!A441&lt;&gt;0,G011B!S988," ")</f>
        <v xml:space="preserve"> </v>
      </c>
      <c r="T929" s="378"/>
      <c r="U929" s="385" t="str">
        <f>IF('proje ve personel bilgileri'!A441&lt;&gt;0,MIN(Q929,S929)," ")</f>
        <v xml:space="preserve"> </v>
      </c>
      <c r="V929" s="386"/>
    </row>
    <row r="930" spans="1:22" ht="15.75" customHeight="1" x14ac:dyDescent="0.25">
      <c r="A930" s="19">
        <v>429</v>
      </c>
      <c r="B930" s="293" t="str">
        <f>IF('proje ve personel bilgileri'!A442&lt;&gt;0,('proje ve personel bilgileri'!A442)," ")</f>
        <v xml:space="preserve"> </v>
      </c>
      <c r="C930" s="293" t="str">
        <f>IF('proje ve personel bilgileri'!A442&lt;&gt;0,('proje ve personel bilgileri'!B442)," ")</f>
        <v xml:space="preserve"> </v>
      </c>
      <c r="D930" s="24"/>
      <c r="E930" s="25"/>
      <c r="F930" s="25"/>
      <c r="G930" s="25"/>
      <c r="H930" s="25"/>
      <c r="I930" s="25"/>
      <c r="J930" s="26"/>
      <c r="K930" s="387" t="str">
        <f>IF(J930&lt;&gt;0,DAYS360(J930,'proje ve personel bilgileri'!$B$8)/30," ")</f>
        <v xml:space="preserve"> </v>
      </c>
      <c r="L930" s="387"/>
      <c r="M930" s="385" t="str">
        <f>IF('proje ve personel bilgileri'!A442&lt;&gt;0,('proje ve personel bilgileri'!$B$11)," ")</f>
        <v xml:space="preserve"> </v>
      </c>
      <c r="N930" s="385"/>
      <c r="O930" s="388">
        <f>IF('proje ve personel bilgileri'!$B$4=1512,(IF(E930&lt;&gt;0,2,IF(F930&lt;&gt;0,2,IF(G930&lt;&gt;0,IF(AND(J930&lt;&gt;0,K930&gt;=48),4,3),IF(H930&lt;&gt;0,IF(AND(J930&lt;&gt;0,K930&gt;=48),4,3),IF(I930&lt;&gt;0,7,0)))))),IF('proje ve personel bilgileri'!$B$4=1511,(IF(E930&lt;&gt;0,4,IF(F930&lt;&gt;0,5,IF(G930&lt;&gt;0,IF(AND(J930&lt;&gt;0,K930&gt;=48),12,8),IF(H930&lt;&gt;0,IF(AND(J930&lt;&gt;0,K930&gt;=48),12,8),IF(I930&lt;&gt;0,14,0)))))),(IF(E930&lt;&gt;0,3,IF(F930&lt;&gt;0,4,IF(G930&lt;&gt;0,IF(AND(J930&lt;&gt;0,K930&gt;=48),10,6),IF(H930&lt;&gt;0,IF(AND(J930&lt;&gt;0,K930&gt;=48),10,6),IF(I930&lt;&gt;0,12,0))))))))</f>
        <v>0</v>
      </c>
      <c r="P930" s="389"/>
      <c r="Q930" s="385" t="str">
        <f>IF('proje ve personel bilgileri'!A442&lt;&gt;0,(M930*O930)," ")</f>
        <v xml:space="preserve"> </v>
      </c>
      <c r="R930" s="385"/>
      <c r="S930" s="385" t="str">
        <f>IF('proje ve personel bilgileri'!A442&lt;&gt;0,G011B!S989," ")</f>
        <v xml:space="preserve"> </v>
      </c>
      <c r="T930" s="378"/>
      <c r="U930" s="385" t="str">
        <f>IF('proje ve personel bilgileri'!A442&lt;&gt;0,MIN(Q930,S930)," ")</f>
        <v xml:space="preserve"> </v>
      </c>
      <c r="V930" s="386"/>
    </row>
    <row r="931" spans="1:22" ht="15.75" customHeight="1" x14ac:dyDescent="0.25">
      <c r="A931" s="23">
        <v>430</v>
      </c>
      <c r="B931" s="293" t="str">
        <f>IF('proje ve personel bilgileri'!A443&lt;&gt;0,('proje ve personel bilgileri'!A443)," ")</f>
        <v xml:space="preserve"> </v>
      </c>
      <c r="C931" s="293" t="str">
        <f>IF('proje ve personel bilgileri'!A443&lt;&gt;0,('proje ve personel bilgileri'!B443)," ")</f>
        <v xml:space="preserve"> </v>
      </c>
      <c r="D931" s="24"/>
      <c r="E931" s="25"/>
      <c r="F931" s="25"/>
      <c r="G931" s="25"/>
      <c r="H931" s="25"/>
      <c r="I931" s="25"/>
      <c r="J931" s="26"/>
      <c r="K931" s="387" t="str">
        <f>IF(J931&lt;&gt;0,DAYS360(J931,'proje ve personel bilgileri'!$B$8)/30," ")</f>
        <v xml:space="preserve"> </v>
      </c>
      <c r="L931" s="387"/>
      <c r="M931" s="385" t="str">
        <f>IF('proje ve personel bilgileri'!A443&lt;&gt;0,('proje ve personel bilgileri'!$B$11)," ")</f>
        <v xml:space="preserve"> </v>
      </c>
      <c r="N931" s="385"/>
      <c r="O931" s="388">
        <f>IF('proje ve personel bilgileri'!$B$4=1512,(IF(E931&lt;&gt;0,2,IF(F931&lt;&gt;0,2,IF(G931&lt;&gt;0,IF(AND(J931&lt;&gt;0,K931&gt;=48),4,3),IF(H931&lt;&gt;0,IF(AND(J931&lt;&gt;0,K931&gt;=48),4,3),IF(I931&lt;&gt;0,7,0)))))),IF('proje ve personel bilgileri'!$B$4=1511,(IF(E931&lt;&gt;0,4,IF(F931&lt;&gt;0,5,IF(G931&lt;&gt;0,IF(AND(J931&lt;&gt;0,K931&gt;=48),12,8),IF(H931&lt;&gt;0,IF(AND(J931&lt;&gt;0,K931&gt;=48),12,8),IF(I931&lt;&gt;0,14,0)))))),(IF(E931&lt;&gt;0,3,IF(F931&lt;&gt;0,4,IF(G931&lt;&gt;0,IF(AND(J931&lt;&gt;0,K931&gt;=48),10,6),IF(H931&lt;&gt;0,IF(AND(J931&lt;&gt;0,K931&gt;=48),10,6),IF(I931&lt;&gt;0,12,0))))))))</f>
        <v>0</v>
      </c>
      <c r="P931" s="389"/>
      <c r="Q931" s="385" t="str">
        <f>IF('proje ve personel bilgileri'!A443&lt;&gt;0,(M931*O931)," ")</f>
        <v xml:space="preserve"> </v>
      </c>
      <c r="R931" s="385"/>
      <c r="S931" s="385" t="str">
        <f>IF('proje ve personel bilgileri'!A443&lt;&gt;0,G011B!S990," ")</f>
        <v xml:space="preserve"> </v>
      </c>
      <c r="T931" s="378"/>
      <c r="U931" s="385" t="str">
        <f>IF('proje ve personel bilgileri'!A443&lt;&gt;0,MIN(Q931,S931)," ")</f>
        <v xml:space="preserve"> </v>
      </c>
      <c r="V931" s="386"/>
    </row>
    <row r="932" spans="1:22" ht="15.75" customHeight="1" x14ac:dyDescent="0.25">
      <c r="A932" s="19">
        <v>431</v>
      </c>
      <c r="B932" s="293" t="str">
        <f>IF('proje ve personel bilgileri'!A444&lt;&gt;0,('proje ve personel bilgileri'!A444)," ")</f>
        <v xml:space="preserve"> </v>
      </c>
      <c r="C932" s="293" t="str">
        <f>IF('proje ve personel bilgileri'!A444&lt;&gt;0,('proje ve personel bilgileri'!B444)," ")</f>
        <v xml:space="preserve"> </v>
      </c>
      <c r="D932" s="24"/>
      <c r="E932" s="25"/>
      <c r="F932" s="25"/>
      <c r="G932" s="25"/>
      <c r="H932" s="25"/>
      <c r="I932" s="25"/>
      <c r="J932" s="26"/>
      <c r="K932" s="387" t="str">
        <f>IF(J932&lt;&gt;0,DAYS360(J932,'proje ve personel bilgileri'!$B$8)/30," ")</f>
        <v xml:space="preserve"> </v>
      </c>
      <c r="L932" s="387"/>
      <c r="M932" s="385" t="str">
        <f>IF('proje ve personel bilgileri'!A444&lt;&gt;0,('proje ve personel bilgileri'!$B$11)," ")</f>
        <v xml:space="preserve"> </v>
      </c>
      <c r="N932" s="385"/>
      <c r="O932" s="388">
        <f>IF('proje ve personel bilgileri'!$B$4=1512,(IF(E932&lt;&gt;0,2,IF(F932&lt;&gt;0,2,IF(G932&lt;&gt;0,IF(AND(J932&lt;&gt;0,K932&gt;=48),4,3),IF(H932&lt;&gt;0,IF(AND(J932&lt;&gt;0,K932&gt;=48),4,3),IF(I932&lt;&gt;0,7,0)))))),IF('proje ve personel bilgileri'!$B$4=1511,(IF(E932&lt;&gt;0,4,IF(F932&lt;&gt;0,5,IF(G932&lt;&gt;0,IF(AND(J932&lt;&gt;0,K932&gt;=48),12,8),IF(H932&lt;&gt;0,IF(AND(J932&lt;&gt;0,K932&gt;=48),12,8),IF(I932&lt;&gt;0,14,0)))))),(IF(E932&lt;&gt;0,3,IF(F932&lt;&gt;0,4,IF(G932&lt;&gt;0,IF(AND(J932&lt;&gt;0,K932&gt;=48),10,6),IF(H932&lt;&gt;0,IF(AND(J932&lt;&gt;0,K932&gt;=48),10,6),IF(I932&lt;&gt;0,12,0))))))))</f>
        <v>0</v>
      </c>
      <c r="P932" s="389"/>
      <c r="Q932" s="385" t="str">
        <f>IF('proje ve personel bilgileri'!A444&lt;&gt;0,(M932*O932)," ")</f>
        <v xml:space="preserve"> </v>
      </c>
      <c r="R932" s="385"/>
      <c r="S932" s="385" t="str">
        <f>IF('proje ve personel bilgileri'!A444&lt;&gt;0,G011B!S991," ")</f>
        <v xml:space="preserve"> </v>
      </c>
      <c r="T932" s="378"/>
      <c r="U932" s="385" t="str">
        <f>IF('proje ve personel bilgileri'!A444&lt;&gt;0,MIN(Q932,S932)," ")</f>
        <v xml:space="preserve"> </v>
      </c>
      <c r="V932" s="386"/>
    </row>
    <row r="933" spans="1:22" ht="15.75" customHeight="1" x14ac:dyDescent="0.25">
      <c r="A933" s="23">
        <v>432</v>
      </c>
      <c r="B933" s="293" t="str">
        <f>IF('proje ve personel bilgileri'!A445&lt;&gt;0,('proje ve personel bilgileri'!A445)," ")</f>
        <v xml:space="preserve"> </v>
      </c>
      <c r="C933" s="293" t="str">
        <f>IF('proje ve personel bilgileri'!A445&lt;&gt;0,('proje ve personel bilgileri'!B445)," ")</f>
        <v xml:space="preserve"> </v>
      </c>
      <c r="D933" s="28"/>
      <c r="E933" s="29"/>
      <c r="F933" s="29"/>
      <c r="G933" s="29"/>
      <c r="H933" s="29"/>
      <c r="I933" s="29"/>
      <c r="J933" s="30"/>
      <c r="K933" s="387" t="str">
        <f>IF(J933&lt;&gt;0,DAYS360(J933,'proje ve personel bilgileri'!$B$8)/30," ")</f>
        <v xml:space="preserve"> </v>
      </c>
      <c r="L933" s="387"/>
      <c r="M933" s="385" t="str">
        <f>IF('proje ve personel bilgileri'!A445&lt;&gt;0,('proje ve personel bilgileri'!$B$11)," ")</f>
        <v xml:space="preserve"> </v>
      </c>
      <c r="N933" s="385"/>
      <c r="O933" s="388">
        <f>IF('proje ve personel bilgileri'!$B$4=1512,(IF(E933&lt;&gt;0,2,IF(F933&lt;&gt;0,2,IF(G933&lt;&gt;0,IF(AND(J933&lt;&gt;0,K933&gt;=48),4,3),IF(H933&lt;&gt;0,IF(AND(J933&lt;&gt;0,K933&gt;=48),4,3),IF(I933&lt;&gt;0,7,0)))))),IF('proje ve personel bilgileri'!$B$4=1511,(IF(E933&lt;&gt;0,4,IF(F933&lt;&gt;0,5,IF(G933&lt;&gt;0,IF(AND(J933&lt;&gt;0,K933&gt;=48),12,8),IF(H933&lt;&gt;0,IF(AND(J933&lt;&gt;0,K933&gt;=48),12,8),IF(I933&lt;&gt;0,14,0)))))),(IF(E933&lt;&gt;0,3,IF(F933&lt;&gt;0,4,IF(G933&lt;&gt;0,IF(AND(J933&lt;&gt;0,K933&gt;=48),10,6),IF(H933&lt;&gt;0,IF(AND(J933&lt;&gt;0,K933&gt;=48),10,6),IF(I933&lt;&gt;0,12,0))))))))</f>
        <v>0</v>
      </c>
      <c r="P933" s="389"/>
      <c r="Q933" s="385" t="str">
        <f>IF('proje ve personel bilgileri'!A445&lt;&gt;0,(M933*O933)," ")</f>
        <v xml:space="preserve"> </v>
      </c>
      <c r="R933" s="385"/>
      <c r="S933" s="385" t="str">
        <f>IF('proje ve personel bilgileri'!A445&lt;&gt;0,G011B!S992," ")</f>
        <v xml:space="preserve"> </v>
      </c>
      <c r="T933" s="378"/>
      <c r="U933" s="385" t="str">
        <f>IF('proje ve personel bilgileri'!A445&lt;&gt;0,MIN(Q933,S933)," ")</f>
        <v xml:space="preserve"> </v>
      </c>
      <c r="V933" s="386"/>
    </row>
    <row r="934" spans="1:22" ht="15" customHeight="1" x14ac:dyDescent="0.25">
      <c r="A934" s="290" t="s">
        <v>152</v>
      </c>
    </row>
    <row r="935" spans="1:22" ht="15" customHeight="1" x14ac:dyDescent="0.25">
      <c r="A935" s="390" t="s">
        <v>153</v>
      </c>
      <c r="B935" s="390"/>
      <c r="C935" s="390"/>
      <c r="D935" s="390"/>
      <c r="E935" s="390"/>
      <c r="F935" s="390"/>
      <c r="G935" s="390"/>
      <c r="H935" s="390"/>
      <c r="I935" s="390"/>
      <c r="J935" s="390"/>
      <c r="K935" s="390"/>
      <c r="L935" s="390"/>
      <c r="M935" s="390"/>
      <c r="N935" s="390"/>
      <c r="O935" s="390"/>
      <c r="P935" s="390"/>
      <c r="Q935" s="390"/>
      <c r="R935" s="390"/>
      <c r="S935" s="390"/>
      <c r="T935" s="390"/>
      <c r="U935" s="390"/>
      <c r="V935" s="390"/>
    </row>
    <row r="936" spans="1:22" ht="15" customHeight="1" x14ac:dyDescent="0.25">
      <c r="A936" s="391" t="s">
        <v>154</v>
      </c>
      <c r="B936" s="391"/>
      <c r="C936" s="391"/>
      <c r="D936" s="391"/>
      <c r="E936" s="391"/>
      <c r="F936" s="391"/>
      <c r="G936" s="391"/>
      <c r="H936" s="391"/>
      <c r="I936" s="391"/>
      <c r="J936" s="391"/>
      <c r="K936" s="391"/>
      <c r="L936" s="391"/>
      <c r="M936" s="391"/>
      <c r="N936" s="391"/>
      <c r="O936" s="391"/>
      <c r="P936" s="391"/>
      <c r="Q936" s="391"/>
      <c r="R936" s="391"/>
      <c r="S936" s="391"/>
      <c r="T936" s="391"/>
      <c r="U936" s="391"/>
      <c r="V936" s="391"/>
    </row>
    <row r="937" spans="1:22" ht="25.5" customHeight="1" x14ac:dyDescent="0.25">
      <c r="A937" s="289"/>
    </row>
    <row r="938" spans="1:22" ht="15" customHeight="1" x14ac:dyDescent="0.25">
      <c r="A938" s="381" t="s">
        <v>155</v>
      </c>
      <c r="B938" s="381"/>
      <c r="C938" s="381"/>
      <c r="D938" s="381"/>
      <c r="E938" s="381"/>
      <c r="F938" s="381"/>
      <c r="G938" s="381"/>
      <c r="H938" s="381"/>
      <c r="I938" s="381"/>
      <c r="J938" s="381"/>
      <c r="K938" s="381"/>
      <c r="L938" s="381"/>
      <c r="M938" s="381"/>
      <c r="N938" s="381"/>
      <c r="O938" s="381"/>
      <c r="P938" s="381"/>
      <c r="Q938" s="381"/>
      <c r="R938" s="381"/>
      <c r="S938" s="381"/>
      <c r="T938" s="381"/>
      <c r="U938" s="381"/>
    </row>
    <row r="939" spans="1:22" ht="15" customHeight="1" x14ac:dyDescent="0.25">
      <c r="A939" s="380"/>
      <c r="B939" s="380"/>
      <c r="C939" s="380"/>
      <c r="D939" s="380"/>
      <c r="E939" s="380"/>
      <c r="F939" s="380"/>
      <c r="G939" s="380"/>
      <c r="H939" s="380"/>
      <c r="I939" s="380"/>
      <c r="J939" s="380"/>
      <c r="K939" s="380"/>
      <c r="L939" s="380"/>
      <c r="M939" s="380"/>
      <c r="N939" s="380"/>
      <c r="O939" s="380"/>
      <c r="P939" s="380"/>
      <c r="Q939" s="380"/>
      <c r="R939" s="380"/>
      <c r="S939" s="380"/>
      <c r="T939" s="380"/>
      <c r="U939" s="380"/>
    </row>
    <row r="945" spans="1:22" ht="15.75" customHeight="1" x14ac:dyDescent="0.25">
      <c r="A945" s="348" t="s">
        <v>128</v>
      </c>
      <c r="B945" s="348"/>
      <c r="C945" s="348"/>
      <c r="D945" s="348"/>
      <c r="E945" s="348"/>
      <c r="F945" s="348"/>
      <c r="G945" s="348"/>
      <c r="H945" s="348"/>
      <c r="I945" s="348"/>
      <c r="J945" s="348"/>
      <c r="K945" s="348"/>
      <c r="L945" s="348"/>
      <c r="M945" s="348"/>
      <c r="N945" s="348"/>
      <c r="O945" s="348"/>
      <c r="P945" s="348"/>
      <c r="Q945" s="348"/>
      <c r="R945" s="348"/>
      <c r="S945" s="348"/>
      <c r="T945" s="348"/>
      <c r="U945" s="348"/>
      <c r="V945" s="348"/>
    </row>
    <row r="946" spans="1:22" ht="15" customHeight="1" x14ac:dyDescent="0.25">
      <c r="A946" s="68"/>
      <c r="B946" s="68"/>
      <c r="C946" s="68"/>
      <c r="D946" s="68"/>
      <c r="E946" s="68"/>
      <c r="F946" s="68"/>
      <c r="G946" s="68"/>
      <c r="H946" s="68"/>
      <c r="I946" s="68"/>
      <c r="J946" s="69" t="str">
        <f>'proje ve personel bilgileri'!$B$7</f>
        <v>/</v>
      </c>
      <c r="K946" s="68" t="s">
        <v>109</v>
      </c>
      <c r="L946" s="68"/>
      <c r="M946" s="68"/>
      <c r="N946" s="68"/>
      <c r="O946" s="68"/>
      <c r="P946" s="68"/>
      <c r="Q946" s="68"/>
      <c r="R946" s="68"/>
      <c r="S946" s="68"/>
      <c r="T946" s="68"/>
      <c r="U946" s="68"/>
      <c r="V946" s="68"/>
    </row>
    <row r="947" spans="1:22" ht="18.75" customHeight="1" x14ac:dyDescent="0.25">
      <c r="U947" s="10" t="s">
        <v>129</v>
      </c>
    </row>
    <row r="948" spans="1:22" ht="15.75" customHeight="1" x14ac:dyDescent="0.25">
      <c r="A948" s="382" t="s">
        <v>130</v>
      </c>
      <c r="B948" s="383"/>
      <c r="C948" s="384"/>
      <c r="D948" s="392">
        <f>'proje ve personel bilgileri'!$B$2</f>
        <v>0</v>
      </c>
      <c r="E948" s="393"/>
      <c r="F948" s="393"/>
      <c r="G948" s="393"/>
      <c r="H948" s="393"/>
      <c r="I948" s="393"/>
      <c r="J948" s="393"/>
      <c r="K948" s="393"/>
      <c r="L948" s="393"/>
      <c r="M948" s="393"/>
      <c r="N948" s="393"/>
      <c r="O948" s="393"/>
      <c r="P948" s="393"/>
      <c r="Q948" s="393"/>
      <c r="R948" s="393"/>
      <c r="S948" s="393"/>
      <c r="T948" s="393"/>
      <c r="U948" s="393"/>
      <c r="V948" s="394"/>
    </row>
    <row r="949" spans="1:22" ht="15.75" customHeight="1" x14ac:dyDescent="0.25">
      <c r="A949" s="382" t="s">
        <v>131</v>
      </c>
      <c r="B949" s="383"/>
      <c r="C949" s="384"/>
      <c r="D949" s="392">
        <f>'proje ve personel bilgileri'!$B$3</f>
        <v>0</v>
      </c>
      <c r="E949" s="393"/>
      <c r="F949" s="393"/>
      <c r="G949" s="393"/>
      <c r="H949" s="393"/>
      <c r="I949" s="393"/>
      <c r="J949" s="393"/>
      <c r="K949" s="393"/>
      <c r="L949" s="393"/>
      <c r="M949" s="393"/>
      <c r="N949" s="393"/>
      <c r="O949" s="393"/>
      <c r="P949" s="393"/>
      <c r="Q949" s="393"/>
      <c r="R949" s="393"/>
      <c r="S949" s="393"/>
      <c r="T949" s="393"/>
      <c r="U949" s="393"/>
      <c r="V949" s="394"/>
    </row>
    <row r="950" spans="1:22" ht="15" customHeight="1" x14ac:dyDescent="0.25">
      <c r="A950" s="415" t="s">
        <v>132</v>
      </c>
      <c r="B950" s="416"/>
      <c r="C950" s="417"/>
      <c r="D950" s="421"/>
      <c r="E950" s="403"/>
      <c r="F950" s="403"/>
      <c r="G950" s="403"/>
      <c r="H950" s="403"/>
      <c r="I950" s="403"/>
      <c r="J950" s="403"/>
      <c r="K950" s="403"/>
      <c r="L950" s="403"/>
      <c r="M950" s="403"/>
      <c r="N950" s="403"/>
      <c r="O950" s="403"/>
      <c r="P950" s="403"/>
      <c r="Q950" s="403"/>
      <c r="R950" s="403"/>
      <c r="S950" s="403"/>
      <c r="T950" s="403"/>
      <c r="U950" s="403"/>
      <c r="V950" s="423"/>
    </row>
    <row r="951" spans="1:22" ht="15.75" customHeight="1" x14ac:dyDescent="0.25">
      <c r="A951" s="418"/>
      <c r="B951" s="419"/>
      <c r="C951" s="420"/>
      <c r="D951" s="422"/>
      <c r="E951" s="404"/>
      <c r="F951" s="404"/>
      <c r="G951" s="404"/>
      <c r="H951" s="404"/>
      <c r="I951" s="404"/>
      <c r="J951" s="404"/>
      <c r="K951" s="404"/>
      <c r="L951" s="404"/>
      <c r="M951" s="404"/>
      <c r="N951" s="404"/>
      <c r="O951" s="404"/>
      <c r="P951" s="404"/>
      <c r="Q951" s="404"/>
      <c r="R951" s="404"/>
      <c r="S951" s="404"/>
      <c r="T951" s="404"/>
      <c r="U951" s="404"/>
      <c r="V951" s="424"/>
    </row>
    <row r="952" spans="1:22" ht="15.75" customHeight="1" x14ac:dyDescent="0.25">
      <c r="A952" s="382" t="s">
        <v>133</v>
      </c>
      <c r="B952" s="383"/>
      <c r="C952" s="384"/>
      <c r="D952" s="307">
        <f>'proje ve personel bilgileri'!B8</f>
        <v>0</v>
      </c>
      <c r="E952" s="291"/>
      <c r="F952" s="291"/>
      <c r="G952" s="291"/>
      <c r="H952" s="291"/>
      <c r="I952" s="291"/>
      <c r="J952" s="402"/>
      <c r="K952" s="402"/>
      <c r="L952" s="402"/>
      <c r="M952" s="402"/>
      <c r="N952" s="402"/>
      <c r="O952" s="402"/>
      <c r="P952" s="402"/>
      <c r="Q952" s="402"/>
      <c r="R952" s="402"/>
      <c r="S952" s="402"/>
      <c r="T952" s="402"/>
      <c r="U952" s="402"/>
      <c r="V952" s="292"/>
    </row>
    <row r="953" spans="1:22" ht="15" customHeight="1" x14ac:dyDescent="0.25">
      <c r="A953" s="405" t="s">
        <v>87</v>
      </c>
      <c r="B953" s="405" t="s">
        <v>15</v>
      </c>
      <c r="C953" s="405" t="s">
        <v>134</v>
      </c>
      <c r="D953" s="405" t="s">
        <v>135</v>
      </c>
      <c r="E953" s="395" t="s">
        <v>136</v>
      </c>
      <c r="F953" s="407"/>
      <c r="G953" s="407"/>
      <c r="H953" s="407"/>
      <c r="I953" s="396"/>
      <c r="J953" s="405" t="s">
        <v>137</v>
      </c>
      <c r="K953" s="395" t="s">
        <v>138</v>
      </c>
      <c r="L953" s="396"/>
      <c r="M953" s="411" t="s">
        <v>139</v>
      </c>
      <c r="N953" s="412"/>
      <c r="O953" s="395" t="s">
        <v>156</v>
      </c>
      <c r="P953" s="396"/>
      <c r="Q953" s="395" t="s">
        <v>141</v>
      </c>
      <c r="R953" s="396"/>
      <c r="S953" s="395" t="s">
        <v>142</v>
      </c>
      <c r="T953" s="396"/>
      <c r="U953" s="395" t="s">
        <v>143</v>
      </c>
      <c r="V953" s="396"/>
    </row>
    <row r="954" spans="1:22" ht="47.25" customHeight="1" x14ac:dyDescent="0.25">
      <c r="A954" s="406"/>
      <c r="B954" s="406"/>
      <c r="C954" s="406"/>
      <c r="D954" s="406"/>
      <c r="E954" s="408" t="s">
        <v>144</v>
      </c>
      <c r="F954" s="409"/>
      <c r="G954" s="409"/>
      <c r="H954" s="409"/>
      <c r="I954" s="410"/>
      <c r="J954" s="406"/>
      <c r="K954" s="397"/>
      <c r="L954" s="398"/>
      <c r="M954" s="413"/>
      <c r="N954" s="414"/>
      <c r="O954" s="397"/>
      <c r="P954" s="398"/>
      <c r="Q954" s="397"/>
      <c r="R954" s="398"/>
      <c r="S954" s="397"/>
      <c r="T954" s="398"/>
      <c r="U954" s="397"/>
      <c r="V954" s="398"/>
    </row>
    <row r="955" spans="1:22" ht="55.5" customHeight="1" x14ac:dyDescent="0.25">
      <c r="A955" s="406"/>
      <c r="B955" s="406"/>
      <c r="C955" s="406"/>
      <c r="D955" s="406"/>
      <c r="E955" s="17" t="s">
        <v>145</v>
      </c>
      <c r="F955" s="17" t="s">
        <v>146</v>
      </c>
      <c r="G955" s="17" t="s">
        <v>147</v>
      </c>
      <c r="H955" s="18" t="s">
        <v>148</v>
      </c>
      <c r="I955" s="17" t="s">
        <v>149</v>
      </c>
      <c r="J955" s="406"/>
      <c r="K955" s="397"/>
      <c r="L955" s="398"/>
      <c r="M955" s="399" t="s">
        <v>150</v>
      </c>
      <c r="N955" s="400"/>
      <c r="O955" s="399" t="s">
        <v>151</v>
      </c>
      <c r="P955" s="401"/>
      <c r="Q955" s="397"/>
      <c r="R955" s="398"/>
      <c r="S955" s="397"/>
      <c r="T955" s="398"/>
      <c r="U955" s="397"/>
      <c r="V955" s="398"/>
    </row>
    <row r="956" spans="1:22" ht="15.75" customHeight="1" x14ac:dyDescent="0.25">
      <c r="A956" s="19">
        <v>433</v>
      </c>
      <c r="B956" s="293" t="str">
        <f>IF('proje ve personel bilgileri'!A446&lt;&gt;0,('proje ve personel bilgileri'!A446)," ")</f>
        <v xml:space="preserve"> </v>
      </c>
      <c r="C956" s="293" t="str">
        <f>IF('proje ve personel bilgileri'!A446&lt;&gt;0,('proje ve personel bilgileri'!B446)," ")</f>
        <v xml:space="preserve"> </v>
      </c>
      <c r="D956" s="20"/>
      <c r="E956" s="21"/>
      <c r="F956" s="21"/>
      <c r="G956" s="21"/>
      <c r="H956" s="21"/>
      <c r="I956" s="21"/>
      <c r="J956" s="22"/>
      <c r="K956" s="387" t="str">
        <f>IF(J956&lt;&gt;0,DAYS360(J956,'proje ve personel bilgileri'!$B$8)/30," ")</f>
        <v xml:space="preserve"> </v>
      </c>
      <c r="L956" s="387"/>
      <c r="M956" s="385" t="str">
        <f>IF('proje ve personel bilgileri'!A446&lt;&gt;0,('proje ve personel bilgileri'!$B$11)," ")</f>
        <v xml:space="preserve"> </v>
      </c>
      <c r="N956" s="385"/>
      <c r="O956" s="388">
        <f>IF('proje ve personel bilgileri'!$B$4=1512,(IF(E956&lt;&gt;0,2,IF(F956&lt;&gt;0,2,IF(G956&lt;&gt;0,IF(AND(J956&lt;&gt;0,K956&gt;=48),4,3),IF(H956&lt;&gt;0,IF(AND(J956&lt;&gt;0,K956&gt;=48),4,3),IF(I956&lt;&gt;0,7,0)))))),IF('proje ve personel bilgileri'!$B$4=1511,(IF(E956&lt;&gt;0,4,IF(F956&lt;&gt;0,5,IF(G956&lt;&gt;0,IF(AND(J956&lt;&gt;0,K956&gt;=48),12,8),IF(H956&lt;&gt;0,IF(AND(J956&lt;&gt;0,K956&gt;=48),12,8),IF(I956&lt;&gt;0,14,0)))))),(IF(E956&lt;&gt;0,3,IF(F956&lt;&gt;0,4,IF(G956&lt;&gt;0,IF(AND(J956&lt;&gt;0,K956&gt;=48),10,6),IF(H956&lt;&gt;0,IF(AND(J956&lt;&gt;0,K956&gt;=48),10,6),IF(I956&lt;&gt;0,12,0))))))))</f>
        <v>0</v>
      </c>
      <c r="P956" s="389"/>
      <c r="Q956" s="385" t="str">
        <f>IF('proje ve personel bilgileri'!A446&lt;&gt;0,(M956*O956)," ")</f>
        <v xml:space="preserve"> </v>
      </c>
      <c r="R956" s="385"/>
      <c r="S956" s="385" t="str">
        <f>IF('proje ve personel bilgileri'!A446&lt;&gt;0,G011B!S1017," ")</f>
        <v xml:space="preserve"> </v>
      </c>
      <c r="T956" s="378"/>
      <c r="U956" s="385" t="str">
        <f>IF('proje ve personel bilgileri'!A446&lt;&gt;0,MIN(Q956,S956)," ")</f>
        <v xml:space="preserve"> </v>
      </c>
      <c r="V956" s="386"/>
    </row>
    <row r="957" spans="1:22" ht="15.75" customHeight="1" x14ac:dyDescent="0.25">
      <c r="A957" s="23">
        <v>434</v>
      </c>
      <c r="B957" s="293" t="str">
        <f>IF('proje ve personel bilgileri'!A447&lt;&gt;0,('proje ve personel bilgileri'!A447)," ")</f>
        <v xml:space="preserve"> </v>
      </c>
      <c r="C957" s="293" t="str">
        <f>IF('proje ve personel bilgileri'!A447&lt;&gt;0,('proje ve personel bilgileri'!B447)," ")</f>
        <v xml:space="preserve"> </v>
      </c>
      <c r="D957" s="24"/>
      <c r="E957" s="25"/>
      <c r="F957" s="25"/>
      <c r="G957" s="25"/>
      <c r="H957" s="25"/>
      <c r="I957" s="25"/>
      <c r="J957" s="26"/>
      <c r="K957" s="387" t="str">
        <f>IF(J957&lt;&gt;0,DAYS360(J957,'proje ve personel bilgileri'!$B$8)/30," ")</f>
        <v xml:space="preserve"> </v>
      </c>
      <c r="L957" s="387"/>
      <c r="M957" s="385" t="str">
        <f>IF('proje ve personel bilgileri'!A447&lt;&gt;0,('proje ve personel bilgileri'!$B$11)," ")</f>
        <v xml:space="preserve"> </v>
      </c>
      <c r="N957" s="385"/>
      <c r="O957" s="388">
        <f>IF('proje ve personel bilgileri'!$B$4=1512,(IF(E957&lt;&gt;0,2,IF(F957&lt;&gt;0,2,IF(G957&lt;&gt;0,IF(AND(J957&lt;&gt;0,K957&gt;=48),4,3),IF(H957&lt;&gt;0,IF(AND(J957&lt;&gt;0,K957&gt;=48),4,3),IF(I957&lt;&gt;0,7,0)))))),IF('proje ve personel bilgileri'!$B$4=1511,(IF(E957&lt;&gt;0,4,IF(F957&lt;&gt;0,5,IF(G957&lt;&gt;0,IF(AND(J957&lt;&gt;0,K957&gt;=48),12,8),IF(H957&lt;&gt;0,IF(AND(J957&lt;&gt;0,K957&gt;=48),12,8),IF(I957&lt;&gt;0,14,0)))))),(IF(E957&lt;&gt;0,3,IF(F957&lt;&gt;0,4,IF(G957&lt;&gt;0,IF(AND(J957&lt;&gt;0,K957&gt;=48),10,6),IF(H957&lt;&gt;0,IF(AND(J957&lt;&gt;0,K957&gt;=48),10,6),IF(I957&lt;&gt;0,12,0))))))))</f>
        <v>0</v>
      </c>
      <c r="P957" s="389"/>
      <c r="Q957" s="385" t="str">
        <f>IF('proje ve personel bilgileri'!A447&lt;&gt;0,(M957*O957)," ")</f>
        <v xml:space="preserve"> </v>
      </c>
      <c r="R957" s="385"/>
      <c r="S957" s="385" t="str">
        <f>IF('proje ve personel bilgileri'!A447&lt;&gt;0,G011B!S1018," ")</f>
        <v xml:space="preserve"> </v>
      </c>
      <c r="T957" s="378"/>
      <c r="U957" s="385" t="str">
        <f>IF('proje ve personel bilgileri'!A447&lt;&gt;0,MIN(Q957,S957)," ")</f>
        <v xml:space="preserve"> </v>
      </c>
      <c r="V957" s="386"/>
    </row>
    <row r="958" spans="1:22" ht="15.75" customHeight="1" x14ac:dyDescent="0.25">
      <c r="A958" s="19">
        <v>435</v>
      </c>
      <c r="B958" s="293" t="str">
        <f>IF('proje ve personel bilgileri'!A448&lt;&gt;0,('proje ve personel bilgileri'!A448)," ")</f>
        <v xml:space="preserve"> </v>
      </c>
      <c r="C958" s="293" t="str">
        <f>IF('proje ve personel bilgileri'!A448&lt;&gt;0,('proje ve personel bilgileri'!B448)," ")</f>
        <v xml:space="preserve"> </v>
      </c>
      <c r="D958" s="24"/>
      <c r="E958" s="25"/>
      <c r="F958" s="25"/>
      <c r="G958" s="25"/>
      <c r="H958" s="25"/>
      <c r="I958" s="25"/>
      <c r="J958" s="26"/>
      <c r="K958" s="387" t="str">
        <f>IF(J958&lt;&gt;0,DAYS360(J958,'proje ve personel bilgileri'!$B$8)/30," ")</f>
        <v xml:space="preserve"> </v>
      </c>
      <c r="L958" s="387"/>
      <c r="M958" s="385" t="str">
        <f>IF('proje ve personel bilgileri'!A448&lt;&gt;0,('proje ve personel bilgileri'!$B$11)," ")</f>
        <v xml:space="preserve"> </v>
      </c>
      <c r="N958" s="385"/>
      <c r="O958" s="388">
        <f>IF('proje ve personel bilgileri'!$B$4=1512,(IF(E958&lt;&gt;0,2,IF(F958&lt;&gt;0,2,IF(G958&lt;&gt;0,IF(AND(J958&lt;&gt;0,K958&gt;=48),4,3),IF(H958&lt;&gt;0,IF(AND(J958&lt;&gt;0,K958&gt;=48),4,3),IF(I958&lt;&gt;0,7,0)))))),IF('proje ve personel bilgileri'!$B$4=1511,(IF(E958&lt;&gt;0,4,IF(F958&lt;&gt;0,5,IF(G958&lt;&gt;0,IF(AND(J958&lt;&gt;0,K958&gt;=48),12,8),IF(H958&lt;&gt;0,IF(AND(J958&lt;&gt;0,K958&gt;=48),12,8),IF(I958&lt;&gt;0,14,0)))))),(IF(E958&lt;&gt;0,3,IF(F958&lt;&gt;0,4,IF(G958&lt;&gt;0,IF(AND(J958&lt;&gt;0,K958&gt;=48),10,6),IF(H958&lt;&gt;0,IF(AND(J958&lt;&gt;0,K958&gt;=48),10,6),IF(I958&lt;&gt;0,12,0))))))))</f>
        <v>0</v>
      </c>
      <c r="P958" s="389"/>
      <c r="Q958" s="385" t="str">
        <f>IF('proje ve personel bilgileri'!A448&lt;&gt;0,(M958*O958)," ")</f>
        <v xml:space="preserve"> </v>
      </c>
      <c r="R958" s="385"/>
      <c r="S958" s="385" t="str">
        <f>IF('proje ve personel bilgileri'!A448&lt;&gt;0,G011B!S1019," ")</f>
        <v xml:space="preserve"> </v>
      </c>
      <c r="T958" s="378"/>
      <c r="U958" s="385" t="str">
        <f>IF('proje ve personel bilgileri'!A448&lt;&gt;0,MIN(Q958,S958)," ")</f>
        <v xml:space="preserve"> </v>
      </c>
      <c r="V958" s="386"/>
    </row>
    <row r="959" spans="1:22" ht="15.75" customHeight="1" x14ac:dyDescent="0.25">
      <c r="A959" s="23">
        <v>436</v>
      </c>
      <c r="B959" s="293" t="str">
        <f>IF('proje ve personel bilgileri'!A449&lt;&gt;0,('proje ve personel bilgileri'!A449)," ")</f>
        <v xml:space="preserve"> </v>
      </c>
      <c r="C959" s="293" t="str">
        <f>IF('proje ve personel bilgileri'!A449&lt;&gt;0,('proje ve personel bilgileri'!B449)," ")</f>
        <v xml:space="preserve"> </v>
      </c>
      <c r="D959" s="24"/>
      <c r="E959" s="25"/>
      <c r="F959" s="25"/>
      <c r="G959" s="25"/>
      <c r="H959" s="25"/>
      <c r="I959" s="25"/>
      <c r="J959" s="26"/>
      <c r="K959" s="387" t="str">
        <f>IF(J959&lt;&gt;0,DAYS360(J959,'proje ve personel bilgileri'!$B$8)/30," ")</f>
        <v xml:space="preserve"> </v>
      </c>
      <c r="L959" s="387"/>
      <c r="M959" s="385" t="str">
        <f>IF('proje ve personel bilgileri'!A449&lt;&gt;0,('proje ve personel bilgileri'!$B$11)," ")</f>
        <v xml:space="preserve"> </v>
      </c>
      <c r="N959" s="385"/>
      <c r="O959" s="388">
        <f>IF('proje ve personel bilgileri'!$B$4=1512,(IF(E959&lt;&gt;0,2,IF(F959&lt;&gt;0,2,IF(G959&lt;&gt;0,IF(AND(J959&lt;&gt;0,K959&gt;=48),4,3),IF(H959&lt;&gt;0,IF(AND(J959&lt;&gt;0,K959&gt;=48),4,3),IF(I959&lt;&gt;0,7,0)))))),IF('proje ve personel bilgileri'!$B$4=1511,(IF(E959&lt;&gt;0,4,IF(F959&lt;&gt;0,5,IF(G959&lt;&gt;0,IF(AND(J959&lt;&gt;0,K959&gt;=48),12,8),IF(H959&lt;&gt;0,IF(AND(J959&lt;&gt;0,K959&gt;=48),12,8),IF(I959&lt;&gt;0,14,0)))))),(IF(E959&lt;&gt;0,3,IF(F959&lt;&gt;0,4,IF(G959&lt;&gt;0,IF(AND(J959&lt;&gt;0,K959&gt;=48),10,6),IF(H959&lt;&gt;0,IF(AND(J959&lt;&gt;0,K959&gt;=48),10,6),IF(I959&lt;&gt;0,12,0))))))))</f>
        <v>0</v>
      </c>
      <c r="P959" s="389"/>
      <c r="Q959" s="385" t="str">
        <f>IF('proje ve personel bilgileri'!A449&lt;&gt;0,(M959*O959)," ")</f>
        <v xml:space="preserve"> </v>
      </c>
      <c r="R959" s="385"/>
      <c r="S959" s="385" t="str">
        <f>IF('proje ve personel bilgileri'!A449&lt;&gt;0,G011B!S1020," ")</f>
        <v xml:space="preserve"> </v>
      </c>
      <c r="T959" s="378"/>
      <c r="U959" s="385" t="str">
        <f>IF('proje ve personel bilgileri'!A449&lt;&gt;0,MIN(Q959,S959)," ")</f>
        <v xml:space="preserve"> </v>
      </c>
      <c r="V959" s="386"/>
    </row>
    <row r="960" spans="1:22" ht="15.75" customHeight="1" x14ac:dyDescent="0.25">
      <c r="A960" s="19">
        <v>437</v>
      </c>
      <c r="B960" s="293" t="str">
        <f>IF('proje ve personel bilgileri'!A450&lt;&gt;0,('proje ve personel bilgileri'!A450)," ")</f>
        <v xml:space="preserve"> </v>
      </c>
      <c r="C960" s="293" t="str">
        <f>IF('proje ve personel bilgileri'!A450&lt;&gt;0,('proje ve personel bilgileri'!B450)," ")</f>
        <v xml:space="preserve"> </v>
      </c>
      <c r="D960" s="24"/>
      <c r="E960" s="25"/>
      <c r="F960" s="25"/>
      <c r="G960" s="25"/>
      <c r="H960" s="25"/>
      <c r="I960" s="25"/>
      <c r="J960" s="26"/>
      <c r="K960" s="387" t="str">
        <f>IF(J960&lt;&gt;0,DAYS360(J960,'proje ve personel bilgileri'!$B$8)/30," ")</f>
        <v xml:space="preserve"> </v>
      </c>
      <c r="L960" s="387"/>
      <c r="M960" s="385" t="str">
        <f>IF('proje ve personel bilgileri'!A450&lt;&gt;0,('proje ve personel bilgileri'!$B$11)," ")</f>
        <v xml:space="preserve"> </v>
      </c>
      <c r="N960" s="385"/>
      <c r="O960" s="388">
        <f>IF('proje ve personel bilgileri'!$B$4=1512,(IF(E960&lt;&gt;0,2,IF(F960&lt;&gt;0,2,IF(G960&lt;&gt;0,IF(AND(J960&lt;&gt;0,K960&gt;=48),4,3),IF(H960&lt;&gt;0,IF(AND(J960&lt;&gt;0,K960&gt;=48),4,3),IF(I960&lt;&gt;0,7,0)))))),IF('proje ve personel bilgileri'!$B$4=1511,(IF(E960&lt;&gt;0,4,IF(F960&lt;&gt;0,5,IF(G960&lt;&gt;0,IF(AND(J960&lt;&gt;0,K960&gt;=48),12,8),IF(H960&lt;&gt;0,IF(AND(J960&lt;&gt;0,K960&gt;=48),12,8),IF(I960&lt;&gt;0,14,0)))))),(IF(E960&lt;&gt;0,3,IF(F960&lt;&gt;0,4,IF(G960&lt;&gt;0,IF(AND(J960&lt;&gt;0,K960&gt;=48),10,6),IF(H960&lt;&gt;0,IF(AND(J960&lt;&gt;0,K960&gt;=48),10,6),IF(I960&lt;&gt;0,12,0))))))))</f>
        <v>0</v>
      </c>
      <c r="P960" s="389"/>
      <c r="Q960" s="385" t="str">
        <f>IF('proje ve personel bilgileri'!A450&lt;&gt;0,(M960*O960)," ")</f>
        <v xml:space="preserve"> </v>
      </c>
      <c r="R960" s="385"/>
      <c r="S960" s="385" t="str">
        <f>IF('proje ve personel bilgileri'!A450&lt;&gt;0,G011B!S1021," ")</f>
        <v xml:space="preserve"> </v>
      </c>
      <c r="T960" s="378"/>
      <c r="U960" s="385" t="str">
        <f>IF('proje ve personel bilgileri'!A450&lt;&gt;0,MIN(Q960,S960)," ")</f>
        <v xml:space="preserve"> </v>
      </c>
      <c r="V960" s="386"/>
    </row>
    <row r="961" spans="1:22" ht="15.75" customHeight="1" x14ac:dyDescent="0.25">
      <c r="A961" s="23">
        <v>438</v>
      </c>
      <c r="B961" s="293" t="str">
        <f>IF('proje ve personel bilgileri'!A451&lt;&gt;0,('proje ve personel bilgileri'!A451)," ")</f>
        <v xml:space="preserve"> </v>
      </c>
      <c r="C961" s="293" t="str">
        <f>IF('proje ve personel bilgileri'!A451&lt;&gt;0,('proje ve personel bilgileri'!B451)," ")</f>
        <v xml:space="preserve"> </v>
      </c>
      <c r="D961" s="24"/>
      <c r="E961" s="25"/>
      <c r="F961" s="25"/>
      <c r="G961" s="25"/>
      <c r="H961" s="25"/>
      <c r="I961" s="25"/>
      <c r="J961" s="26"/>
      <c r="K961" s="387" t="str">
        <f>IF(J961&lt;&gt;0,DAYS360(J961,'proje ve personel bilgileri'!$B$8)/30," ")</f>
        <v xml:space="preserve"> </v>
      </c>
      <c r="L961" s="387"/>
      <c r="M961" s="385" t="str">
        <f>IF('proje ve personel bilgileri'!A451&lt;&gt;0,('proje ve personel bilgileri'!$B$11)," ")</f>
        <v xml:space="preserve"> </v>
      </c>
      <c r="N961" s="385"/>
      <c r="O961" s="388">
        <f>IF('proje ve personel bilgileri'!$B$4=1512,(IF(E961&lt;&gt;0,2,IF(F961&lt;&gt;0,2,IF(G961&lt;&gt;0,IF(AND(J961&lt;&gt;0,K961&gt;=48),4,3),IF(H961&lt;&gt;0,IF(AND(J961&lt;&gt;0,K961&gt;=48),4,3),IF(I961&lt;&gt;0,7,0)))))),IF('proje ve personel bilgileri'!$B$4=1511,(IF(E961&lt;&gt;0,4,IF(F961&lt;&gt;0,5,IF(G961&lt;&gt;0,IF(AND(J961&lt;&gt;0,K961&gt;=48),12,8),IF(H961&lt;&gt;0,IF(AND(J961&lt;&gt;0,K961&gt;=48),12,8),IF(I961&lt;&gt;0,14,0)))))),(IF(E961&lt;&gt;0,3,IF(F961&lt;&gt;0,4,IF(G961&lt;&gt;0,IF(AND(J961&lt;&gt;0,K961&gt;=48),10,6),IF(H961&lt;&gt;0,IF(AND(J961&lt;&gt;0,K961&gt;=48),10,6),IF(I961&lt;&gt;0,12,0))))))))</f>
        <v>0</v>
      </c>
      <c r="P961" s="389"/>
      <c r="Q961" s="385" t="str">
        <f>IF('proje ve personel bilgileri'!A451&lt;&gt;0,(M961*O961)," ")</f>
        <v xml:space="preserve"> </v>
      </c>
      <c r="R961" s="385"/>
      <c r="S961" s="385" t="str">
        <f>IF('proje ve personel bilgileri'!A451&lt;&gt;0,G011B!S1022," ")</f>
        <v xml:space="preserve"> </v>
      </c>
      <c r="T961" s="378"/>
      <c r="U961" s="385" t="str">
        <f>IF('proje ve personel bilgileri'!A451&lt;&gt;0,MIN(Q961,S961)," ")</f>
        <v xml:space="preserve"> </v>
      </c>
      <c r="V961" s="386"/>
    </row>
    <row r="962" spans="1:22" ht="15.75" customHeight="1" x14ac:dyDescent="0.25">
      <c r="A962" s="19">
        <v>439</v>
      </c>
      <c r="B962" s="293" t="str">
        <f>IF('proje ve personel bilgileri'!A452&lt;&gt;0,('proje ve personel bilgileri'!A452)," ")</f>
        <v xml:space="preserve"> </v>
      </c>
      <c r="C962" s="293" t="str">
        <f>IF('proje ve personel bilgileri'!A452&lt;&gt;0,('proje ve personel bilgileri'!B452)," ")</f>
        <v xml:space="preserve"> </v>
      </c>
      <c r="D962" s="24"/>
      <c r="E962" s="25"/>
      <c r="F962" s="25"/>
      <c r="G962" s="25"/>
      <c r="H962" s="25"/>
      <c r="I962" s="25"/>
      <c r="J962" s="26"/>
      <c r="K962" s="387" t="str">
        <f>IF(J962&lt;&gt;0,DAYS360(J962,'proje ve personel bilgileri'!$B$8)/30," ")</f>
        <v xml:space="preserve"> </v>
      </c>
      <c r="L962" s="387"/>
      <c r="M962" s="385" t="str">
        <f>IF('proje ve personel bilgileri'!A452&lt;&gt;0,('proje ve personel bilgileri'!$B$11)," ")</f>
        <v xml:space="preserve"> </v>
      </c>
      <c r="N962" s="385"/>
      <c r="O962" s="388">
        <f>IF('proje ve personel bilgileri'!$B$4=1512,(IF(E962&lt;&gt;0,2,IF(F962&lt;&gt;0,2,IF(G962&lt;&gt;0,IF(AND(J962&lt;&gt;0,K962&gt;=48),4,3),IF(H962&lt;&gt;0,IF(AND(J962&lt;&gt;0,K962&gt;=48),4,3),IF(I962&lt;&gt;0,7,0)))))),IF('proje ve personel bilgileri'!$B$4=1511,(IF(E962&lt;&gt;0,4,IF(F962&lt;&gt;0,5,IF(G962&lt;&gt;0,IF(AND(J962&lt;&gt;0,K962&gt;=48),12,8),IF(H962&lt;&gt;0,IF(AND(J962&lt;&gt;0,K962&gt;=48),12,8),IF(I962&lt;&gt;0,14,0)))))),(IF(E962&lt;&gt;0,3,IF(F962&lt;&gt;0,4,IF(G962&lt;&gt;0,IF(AND(J962&lt;&gt;0,K962&gt;=48),10,6),IF(H962&lt;&gt;0,IF(AND(J962&lt;&gt;0,K962&gt;=48),10,6),IF(I962&lt;&gt;0,12,0))))))))</f>
        <v>0</v>
      </c>
      <c r="P962" s="389"/>
      <c r="Q962" s="385" t="str">
        <f>IF('proje ve personel bilgileri'!A452&lt;&gt;0,(M962*O962)," ")</f>
        <v xml:space="preserve"> </v>
      </c>
      <c r="R962" s="385"/>
      <c r="S962" s="385" t="str">
        <f>IF('proje ve personel bilgileri'!A452&lt;&gt;0,G011B!S1023," ")</f>
        <v xml:space="preserve"> </v>
      </c>
      <c r="T962" s="378"/>
      <c r="U962" s="385" t="str">
        <f>IF('proje ve personel bilgileri'!A452&lt;&gt;0,MIN(Q962,S962)," ")</f>
        <v xml:space="preserve"> </v>
      </c>
      <c r="V962" s="386"/>
    </row>
    <row r="963" spans="1:22" ht="15.75" customHeight="1" x14ac:dyDescent="0.25">
      <c r="A963" s="23">
        <v>440</v>
      </c>
      <c r="B963" s="293" t="str">
        <f>IF('proje ve personel bilgileri'!A453&lt;&gt;0,('proje ve personel bilgileri'!A453)," ")</f>
        <v xml:space="preserve"> </v>
      </c>
      <c r="C963" s="293" t="str">
        <f>IF('proje ve personel bilgileri'!A453&lt;&gt;0,('proje ve personel bilgileri'!B453)," ")</f>
        <v xml:space="preserve"> </v>
      </c>
      <c r="D963" s="24"/>
      <c r="E963" s="25"/>
      <c r="F963" s="25"/>
      <c r="G963" s="25"/>
      <c r="H963" s="25"/>
      <c r="I963" s="25"/>
      <c r="J963" s="26"/>
      <c r="K963" s="387" t="str">
        <f>IF(J963&lt;&gt;0,DAYS360(J963,'proje ve personel bilgileri'!$B$8)/30," ")</f>
        <v xml:space="preserve"> </v>
      </c>
      <c r="L963" s="387"/>
      <c r="M963" s="385" t="str">
        <f>IF('proje ve personel bilgileri'!A453&lt;&gt;0,('proje ve personel bilgileri'!$B$11)," ")</f>
        <v xml:space="preserve"> </v>
      </c>
      <c r="N963" s="385"/>
      <c r="O963" s="388">
        <f>IF('proje ve personel bilgileri'!$B$4=1512,(IF(E963&lt;&gt;0,2,IF(F963&lt;&gt;0,2,IF(G963&lt;&gt;0,IF(AND(J963&lt;&gt;0,K963&gt;=48),4,3),IF(H963&lt;&gt;0,IF(AND(J963&lt;&gt;0,K963&gt;=48),4,3),IF(I963&lt;&gt;0,7,0)))))),IF('proje ve personel bilgileri'!$B$4=1511,(IF(E963&lt;&gt;0,4,IF(F963&lt;&gt;0,5,IF(G963&lt;&gt;0,IF(AND(J963&lt;&gt;0,K963&gt;=48),12,8),IF(H963&lt;&gt;0,IF(AND(J963&lt;&gt;0,K963&gt;=48),12,8),IF(I963&lt;&gt;0,14,0)))))),(IF(E963&lt;&gt;0,3,IF(F963&lt;&gt;0,4,IF(G963&lt;&gt;0,IF(AND(J963&lt;&gt;0,K963&gt;=48),10,6),IF(H963&lt;&gt;0,IF(AND(J963&lt;&gt;0,K963&gt;=48),10,6),IF(I963&lt;&gt;0,12,0))))))))</f>
        <v>0</v>
      </c>
      <c r="P963" s="389"/>
      <c r="Q963" s="385" t="str">
        <f>IF('proje ve personel bilgileri'!A453&lt;&gt;0,(M963*O963)," ")</f>
        <v xml:space="preserve"> </v>
      </c>
      <c r="R963" s="385"/>
      <c r="S963" s="385" t="str">
        <f>IF('proje ve personel bilgileri'!A453&lt;&gt;0,G011B!S1024," ")</f>
        <v xml:space="preserve"> </v>
      </c>
      <c r="T963" s="378"/>
      <c r="U963" s="385" t="str">
        <f>IF('proje ve personel bilgileri'!A453&lt;&gt;0,MIN(Q963,S963)," ")</f>
        <v xml:space="preserve"> </v>
      </c>
      <c r="V963" s="386"/>
    </row>
    <row r="964" spans="1:22" ht="15.75" customHeight="1" x14ac:dyDescent="0.25">
      <c r="A964" s="19">
        <v>441</v>
      </c>
      <c r="B964" s="293" t="str">
        <f>IF('proje ve personel bilgileri'!A454&lt;&gt;0,('proje ve personel bilgileri'!A454)," ")</f>
        <v xml:space="preserve"> </v>
      </c>
      <c r="C964" s="293" t="str">
        <f>IF('proje ve personel bilgileri'!A454&lt;&gt;0,('proje ve personel bilgileri'!B454)," ")</f>
        <v xml:space="preserve"> </v>
      </c>
      <c r="D964" s="24"/>
      <c r="E964" s="25"/>
      <c r="F964" s="25"/>
      <c r="G964" s="25"/>
      <c r="H964" s="25"/>
      <c r="I964" s="25"/>
      <c r="J964" s="26"/>
      <c r="K964" s="387" t="str">
        <f>IF(J964&lt;&gt;0,DAYS360(J964,'proje ve personel bilgileri'!$B$8)/30," ")</f>
        <v xml:space="preserve"> </v>
      </c>
      <c r="L964" s="387"/>
      <c r="M964" s="385" t="str">
        <f>IF('proje ve personel bilgileri'!A454&lt;&gt;0,('proje ve personel bilgileri'!$B$11)," ")</f>
        <v xml:space="preserve"> </v>
      </c>
      <c r="N964" s="385"/>
      <c r="O964" s="388">
        <f>IF('proje ve personel bilgileri'!$B$4=1512,(IF(E964&lt;&gt;0,2,IF(F964&lt;&gt;0,2,IF(G964&lt;&gt;0,IF(AND(J964&lt;&gt;0,K964&gt;=48),4,3),IF(H964&lt;&gt;0,IF(AND(J964&lt;&gt;0,K964&gt;=48),4,3),IF(I964&lt;&gt;0,7,0)))))),IF('proje ve personel bilgileri'!$B$4=1511,(IF(E964&lt;&gt;0,4,IF(F964&lt;&gt;0,5,IF(G964&lt;&gt;0,IF(AND(J964&lt;&gt;0,K964&gt;=48),12,8),IF(H964&lt;&gt;0,IF(AND(J964&lt;&gt;0,K964&gt;=48),12,8),IF(I964&lt;&gt;0,14,0)))))),(IF(E964&lt;&gt;0,3,IF(F964&lt;&gt;0,4,IF(G964&lt;&gt;0,IF(AND(J964&lt;&gt;0,K964&gt;=48),10,6),IF(H964&lt;&gt;0,IF(AND(J964&lt;&gt;0,K964&gt;=48),10,6),IF(I964&lt;&gt;0,12,0))))))))</f>
        <v>0</v>
      </c>
      <c r="P964" s="389"/>
      <c r="Q964" s="385" t="str">
        <f>IF('proje ve personel bilgileri'!A454&lt;&gt;0,(M964*O964)," ")</f>
        <v xml:space="preserve"> </v>
      </c>
      <c r="R964" s="385"/>
      <c r="S964" s="385" t="str">
        <f>IF('proje ve personel bilgileri'!A454&lt;&gt;0,G011B!S1025," ")</f>
        <v xml:space="preserve"> </v>
      </c>
      <c r="T964" s="378"/>
      <c r="U964" s="385" t="str">
        <f>IF('proje ve personel bilgileri'!A454&lt;&gt;0,MIN(Q964,S964)," ")</f>
        <v xml:space="preserve"> </v>
      </c>
      <c r="V964" s="386"/>
    </row>
    <row r="965" spans="1:22" ht="15.75" customHeight="1" x14ac:dyDescent="0.25">
      <c r="A965" s="23">
        <v>442</v>
      </c>
      <c r="B965" s="293" t="str">
        <f>IF('proje ve personel bilgileri'!A455&lt;&gt;0,('proje ve personel bilgileri'!A455)," ")</f>
        <v xml:space="preserve"> </v>
      </c>
      <c r="C965" s="293" t="str">
        <f>IF('proje ve personel bilgileri'!A455&lt;&gt;0,('proje ve personel bilgileri'!B455)," ")</f>
        <v xml:space="preserve"> </v>
      </c>
      <c r="D965" s="24"/>
      <c r="E965" s="25"/>
      <c r="F965" s="25"/>
      <c r="G965" s="25"/>
      <c r="H965" s="25"/>
      <c r="I965" s="25"/>
      <c r="J965" s="26"/>
      <c r="K965" s="387" t="str">
        <f>IF(J965&lt;&gt;0,DAYS360(J965,'proje ve personel bilgileri'!$B$8)/30," ")</f>
        <v xml:space="preserve"> </v>
      </c>
      <c r="L965" s="387"/>
      <c r="M965" s="385" t="str">
        <f>IF('proje ve personel bilgileri'!A455&lt;&gt;0,('proje ve personel bilgileri'!$B$11)," ")</f>
        <v xml:space="preserve"> </v>
      </c>
      <c r="N965" s="385"/>
      <c r="O965" s="388">
        <f>IF('proje ve personel bilgileri'!$B$4=1512,(IF(E965&lt;&gt;0,2,IF(F965&lt;&gt;0,2,IF(G965&lt;&gt;0,IF(AND(J965&lt;&gt;0,K965&gt;=48),4,3),IF(H965&lt;&gt;0,IF(AND(J965&lt;&gt;0,K965&gt;=48),4,3),IF(I965&lt;&gt;0,7,0)))))),IF('proje ve personel bilgileri'!$B$4=1511,(IF(E965&lt;&gt;0,4,IF(F965&lt;&gt;0,5,IF(G965&lt;&gt;0,IF(AND(J965&lt;&gt;0,K965&gt;=48),12,8),IF(H965&lt;&gt;0,IF(AND(J965&lt;&gt;0,K965&gt;=48),12,8),IF(I965&lt;&gt;0,14,0)))))),(IF(E965&lt;&gt;0,3,IF(F965&lt;&gt;0,4,IF(G965&lt;&gt;0,IF(AND(J965&lt;&gt;0,K965&gt;=48),10,6),IF(H965&lt;&gt;0,IF(AND(J965&lt;&gt;0,K965&gt;=48),10,6),IF(I965&lt;&gt;0,12,0))))))))</f>
        <v>0</v>
      </c>
      <c r="P965" s="389"/>
      <c r="Q965" s="385" t="str">
        <f>IF('proje ve personel bilgileri'!A455&lt;&gt;0,(M965*O965)," ")</f>
        <v xml:space="preserve"> </v>
      </c>
      <c r="R965" s="385"/>
      <c r="S965" s="385" t="str">
        <f>IF('proje ve personel bilgileri'!A455&lt;&gt;0,G011B!S1026," ")</f>
        <v xml:space="preserve"> </v>
      </c>
      <c r="T965" s="378"/>
      <c r="U965" s="385" t="str">
        <f>IF('proje ve personel bilgileri'!A455&lt;&gt;0,MIN(Q965,S965)," ")</f>
        <v xml:space="preserve"> </v>
      </c>
      <c r="V965" s="386"/>
    </row>
    <row r="966" spans="1:22" ht="15.75" customHeight="1" x14ac:dyDescent="0.25">
      <c r="A966" s="19">
        <v>443</v>
      </c>
      <c r="B966" s="293" t="str">
        <f>IF('proje ve personel bilgileri'!A456&lt;&gt;0,('proje ve personel bilgileri'!A456)," ")</f>
        <v xml:space="preserve"> </v>
      </c>
      <c r="C966" s="293" t="str">
        <f>IF('proje ve personel bilgileri'!A456&lt;&gt;0,('proje ve personel bilgileri'!B456)," ")</f>
        <v xml:space="preserve"> </v>
      </c>
      <c r="D966" s="24"/>
      <c r="E966" s="25"/>
      <c r="F966" s="25"/>
      <c r="G966" s="25"/>
      <c r="H966" s="25"/>
      <c r="I966" s="25"/>
      <c r="J966" s="26"/>
      <c r="K966" s="387" t="str">
        <f>IF(J966&lt;&gt;0,DAYS360(J966,'proje ve personel bilgileri'!$B$8)/30," ")</f>
        <v xml:space="preserve"> </v>
      </c>
      <c r="L966" s="387"/>
      <c r="M966" s="385" t="str">
        <f>IF('proje ve personel bilgileri'!A456&lt;&gt;0,('proje ve personel bilgileri'!$B$11)," ")</f>
        <v xml:space="preserve"> </v>
      </c>
      <c r="N966" s="385"/>
      <c r="O966" s="388">
        <f>IF('proje ve personel bilgileri'!$B$4=1512,(IF(E966&lt;&gt;0,2,IF(F966&lt;&gt;0,2,IF(G966&lt;&gt;0,IF(AND(J966&lt;&gt;0,K966&gt;=48),4,3),IF(H966&lt;&gt;0,IF(AND(J966&lt;&gt;0,K966&gt;=48),4,3),IF(I966&lt;&gt;0,7,0)))))),IF('proje ve personel bilgileri'!$B$4=1511,(IF(E966&lt;&gt;0,4,IF(F966&lt;&gt;0,5,IF(G966&lt;&gt;0,IF(AND(J966&lt;&gt;0,K966&gt;=48),12,8),IF(H966&lt;&gt;0,IF(AND(J966&lt;&gt;0,K966&gt;=48),12,8),IF(I966&lt;&gt;0,14,0)))))),(IF(E966&lt;&gt;0,3,IF(F966&lt;&gt;0,4,IF(G966&lt;&gt;0,IF(AND(J966&lt;&gt;0,K966&gt;=48),10,6),IF(H966&lt;&gt;0,IF(AND(J966&lt;&gt;0,K966&gt;=48),10,6),IF(I966&lt;&gt;0,12,0))))))))</f>
        <v>0</v>
      </c>
      <c r="P966" s="389"/>
      <c r="Q966" s="385" t="str">
        <f>IF('proje ve personel bilgileri'!A456&lt;&gt;0,(M966*O966)," ")</f>
        <v xml:space="preserve"> </v>
      </c>
      <c r="R966" s="385"/>
      <c r="S966" s="385" t="str">
        <f>IF('proje ve personel bilgileri'!A456&lt;&gt;0,G011B!S1027," ")</f>
        <v xml:space="preserve"> </v>
      </c>
      <c r="T966" s="378"/>
      <c r="U966" s="385" t="str">
        <f>IF('proje ve personel bilgileri'!A456&lt;&gt;0,MIN(Q966,S966)," ")</f>
        <v xml:space="preserve"> </v>
      </c>
      <c r="V966" s="386"/>
    </row>
    <row r="967" spans="1:22" ht="15.75" customHeight="1" x14ac:dyDescent="0.25">
      <c r="A967" s="23">
        <v>444</v>
      </c>
      <c r="B967" s="293" t="str">
        <f>IF('proje ve personel bilgileri'!A457&lt;&gt;0,('proje ve personel bilgileri'!A457)," ")</f>
        <v xml:space="preserve"> </v>
      </c>
      <c r="C967" s="293" t="str">
        <f>IF('proje ve personel bilgileri'!A457&lt;&gt;0,('proje ve personel bilgileri'!B457)," ")</f>
        <v xml:space="preserve"> </v>
      </c>
      <c r="D967" s="24"/>
      <c r="E967" s="25"/>
      <c r="F967" s="25"/>
      <c r="G967" s="25"/>
      <c r="H967" s="25"/>
      <c r="I967" s="25"/>
      <c r="J967" s="26"/>
      <c r="K967" s="387" t="str">
        <f>IF(J967&lt;&gt;0,DAYS360(J967,'proje ve personel bilgileri'!$B$8)/30," ")</f>
        <v xml:space="preserve"> </v>
      </c>
      <c r="L967" s="387"/>
      <c r="M967" s="385" t="str">
        <f>IF('proje ve personel bilgileri'!A457&lt;&gt;0,('proje ve personel bilgileri'!$B$11)," ")</f>
        <v xml:space="preserve"> </v>
      </c>
      <c r="N967" s="385"/>
      <c r="O967" s="388">
        <f>IF('proje ve personel bilgileri'!$B$4=1512,(IF(E967&lt;&gt;0,2,IF(F967&lt;&gt;0,2,IF(G967&lt;&gt;0,IF(AND(J967&lt;&gt;0,K967&gt;=48),4,3),IF(H967&lt;&gt;0,IF(AND(J967&lt;&gt;0,K967&gt;=48),4,3),IF(I967&lt;&gt;0,7,0)))))),IF('proje ve personel bilgileri'!$B$4=1511,(IF(E967&lt;&gt;0,4,IF(F967&lt;&gt;0,5,IF(G967&lt;&gt;0,IF(AND(J967&lt;&gt;0,K967&gt;=48),12,8),IF(H967&lt;&gt;0,IF(AND(J967&lt;&gt;0,K967&gt;=48),12,8),IF(I967&lt;&gt;0,14,0)))))),(IF(E967&lt;&gt;0,3,IF(F967&lt;&gt;0,4,IF(G967&lt;&gt;0,IF(AND(J967&lt;&gt;0,K967&gt;=48),10,6),IF(H967&lt;&gt;0,IF(AND(J967&lt;&gt;0,K967&gt;=48),10,6),IF(I967&lt;&gt;0,12,0))))))))</f>
        <v>0</v>
      </c>
      <c r="P967" s="389"/>
      <c r="Q967" s="385" t="str">
        <f>IF('proje ve personel bilgileri'!A457&lt;&gt;0,(M967*O967)," ")</f>
        <v xml:space="preserve"> </v>
      </c>
      <c r="R967" s="385"/>
      <c r="S967" s="385" t="str">
        <f>IF('proje ve personel bilgileri'!A457&lt;&gt;0,G011B!S1028," ")</f>
        <v xml:space="preserve"> </v>
      </c>
      <c r="T967" s="378"/>
      <c r="U967" s="385" t="str">
        <f>IF('proje ve personel bilgileri'!A457&lt;&gt;0,MIN(Q967,S967)," ")</f>
        <v xml:space="preserve"> </v>
      </c>
      <c r="V967" s="386"/>
    </row>
    <row r="968" spans="1:22" ht="15.75" customHeight="1" x14ac:dyDescent="0.25">
      <c r="A968" s="19">
        <v>445</v>
      </c>
      <c r="B968" s="293" t="str">
        <f>IF('proje ve personel bilgileri'!A458&lt;&gt;0,('proje ve personel bilgileri'!A458)," ")</f>
        <v xml:space="preserve"> </v>
      </c>
      <c r="C968" s="293" t="str">
        <f>IF('proje ve personel bilgileri'!A458&lt;&gt;0,('proje ve personel bilgileri'!B458)," ")</f>
        <v xml:space="preserve"> </v>
      </c>
      <c r="D968" s="24"/>
      <c r="E968" s="25"/>
      <c r="F968" s="25"/>
      <c r="G968" s="25"/>
      <c r="H968" s="25"/>
      <c r="I968" s="25"/>
      <c r="J968" s="26"/>
      <c r="K968" s="387" t="str">
        <f>IF(J968&lt;&gt;0,DAYS360(J968,'proje ve personel bilgileri'!$B$8)/30," ")</f>
        <v xml:space="preserve"> </v>
      </c>
      <c r="L968" s="387"/>
      <c r="M968" s="385" t="str">
        <f>IF('proje ve personel bilgileri'!A458&lt;&gt;0,('proje ve personel bilgileri'!$B$11)," ")</f>
        <v xml:space="preserve"> </v>
      </c>
      <c r="N968" s="385"/>
      <c r="O968" s="388">
        <f>IF('proje ve personel bilgileri'!$B$4=1512,(IF(E968&lt;&gt;0,2,IF(F968&lt;&gt;0,2,IF(G968&lt;&gt;0,IF(AND(J968&lt;&gt;0,K968&gt;=48),4,3),IF(H968&lt;&gt;0,IF(AND(J968&lt;&gt;0,K968&gt;=48),4,3),IF(I968&lt;&gt;0,7,0)))))),IF('proje ve personel bilgileri'!$B$4=1511,(IF(E968&lt;&gt;0,4,IF(F968&lt;&gt;0,5,IF(G968&lt;&gt;0,IF(AND(J968&lt;&gt;0,K968&gt;=48),12,8),IF(H968&lt;&gt;0,IF(AND(J968&lt;&gt;0,K968&gt;=48),12,8),IF(I968&lt;&gt;0,14,0)))))),(IF(E968&lt;&gt;0,3,IF(F968&lt;&gt;0,4,IF(G968&lt;&gt;0,IF(AND(J968&lt;&gt;0,K968&gt;=48),10,6),IF(H968&lt;&gt;0,IF(AND(J968&lt;&gt;0,K968&gt;=48),10,6),IF(I968&lt;&gt;0,12,0))))))))</f>
        <v>0</v>
      </c>
      <c r="P968" s="389"/>
      <c r="Q968" s="385" t="str">
        <f>IF('proje ve personel bilgileri'!A458&lt;&gt;0,(M968*O968)," ")</f>
        <v xml:space="preserve"> </v>
      </c>
      <c r="R968" s="385"/>
      <c r="S968" s="385" t="str">
        <f>IF('proje ve personel bilgileri'!A458&lt;&gt;0,G011B!S1029," ")</f>
        <v xml:space="preserve"> </v>
      </c>
      <c r="T968" s="378"/>
      <c r="U968" s="385" t="str">
        <f>IF('proje ve personel bilgileri'!A458&lt;&gt;0,MIN(Q968,S968)," ")</f>
        <v xml:space="preserve"> </v>
      </c>
      <c r="V968" s="386"/>
    </row>
    <row r="969" spans="1:22" ht="15.75" customHeight="1" x14ac:dyDescent="0.25">
      <c r="A969" s="23">
        <v>446</v>
      </c>
      <c r="B969" s="293" t="str">
        <f>IF('proje ve personel bilgileri'!A459&lt;&gt;0,('proje ve personel bilgileri'!A459)," ")</f>
        <v xml:space="preserve"> </v>
      </c>
      <c r="C969" s="293" t="str">
        <f>IF('proje ve personel bilgileri'!A459&lt;&gt;0,('proje ve personel bilgileri'!B459)," ")</f>
        <v xml:space="preserve"> </v>
      </c>
      <c r="D969" s="24"/>
      <c r="E969" s="25"/>
      <c r="F969" s="25"/>
      <c r="G969" s="25"/>
      <c r="H969" s="25"/>
      <c r="I969" s="25"/>
      <c r="J969" s="26"/>
      <c r="K969" s="387" t="str">
        <f>IF(J969&lt;&gt;0,DAYS360(J969,'proje ve personel bilgileri'!$B$8)/30," ")</f>
        <v xml:space="preserve"> </v>
      </c>
      <c r="L969" s="387"/>
      <c r="M969" s="385" t="str">
        <f>IF('proje ve personel bilgileri'!A459&lt;&gt;0,('proje ve personel bilgileri'!$B$11)," ")</f>
        <v xml:space="preserve"> </v>
      </c>
      <c r="N969" s="385"/>
      <c r="O969" s="388">
        <f>IF('proje ve personel bilgileri'!$B$4=1512,(IF(E969&lt;&gt;0,2,IF(F969&lt;&gt;0,2,IF(G969&lt;&gt;0,IF(AND(J969&lt;&gt;0,K969&gt;=48),4,3),IF(H969&lt;&gt;0,IF(AND(J969&lt;&gt;0,K969&gt;=48),4,3),IF(I969&lt;&gt;0,7,0)))))),IF('proje ve personel bilgileri'!$B$4=1511,(IF(E969&lt;&gt;0,4,IF(F969&lt;&gt;0,5,IF(G969&lt;&gt;0,IF(AND(J969&lt;&gt;0,K969&gt;=48),12,8),IF(H969&lt;&gt;0,IF(AND(J969&lt;&gt;0,K969&gt;=48),12,8),IF(I969&lt;&gt;0,14,0)))))),(IF(E969&lt;&gt;0,3,IF(F969&lt;&gt;0,4,IF(G969&lt;&gt;0,IF(AND(J969&lt;&gt;0,K969&gt;=48),10,6),IF(H969&lt;&gt;0,IF(AND(J969&lt;&gt;0,K969&gt;=48),10,6),IF(I969&lt;&gt;0,12,0))))))))</f>
        <v>0</v>
      </c>
      <c r="P969" s="389"/>
      <c r="Q969" s="385" t="str">
        <f>IF('proje ve personel bilgileri'!A459&lt;&gt;0,(M969*O969)," ")</f>
        <v xml:space="preserve"> </v>
      </c>
      <c r="R969" s="385"/>
      <c r="S969" s="385" t="str">
        <f>IF('proje ve personel bilgileri'!A459&lt;&gt;0,G011B!S1030," ")</f>
        <v xml:space="preserve"> </v>
      </c>
      <c r="T969" s="378"/>
      <c r="U969" s="385" t="str">
        <f>IF('proje ve personel bilgileri'!A459&lt;&gt;0,MIN(Q969,S969)," ")</f>
        <v xml:space="preserve"> </v>
      </c>
      <c r="V969" s="386"/>
    </row>
    <row r="970" spans="1:22" ht="15.75" customHeight="1" x14ac:dyDescent="0.25">
      <c r="A970" s="19">
        <v>447</v>
      </c>
      <c r="B970" s="293" t="str">
        <f>IF('proje ve personel bilgileri'!A460&lt;&gt;0,('proje ve personel bilgileri'!A460)," ")</f>
        <v xml:space="preserve"> </v>
      </c>
      <c r="C970" s="293" t="str">
        <f>IF('proje ve personel bilgileri'!A460&lt;&gt;0,('proje ve personel bilgileri'!B460)," ")</f>
        <v xml:space="preserve"> </v>
      </c>
      <c r="D970" s="24"/>
      <c r="E970" s="25"/>
      <c r="F970" s="25"/>
      <c r="G970" s="25"/>
      <c r="H970" s="25"/>
      <c r="I970" s="25"/>
      <c r="J970" s="26"/>
      <c r="K970" s="387" t="str">
        <f>IF(J970&lt;&gt;0,DAYS360(J970,'proje ve personel bilgileri'!$B$8)/30," ")</f>
        <v xml:space="preserve"> </v>
      </c>
      <c r="L970" s="387"/>
      <c r="M970" s="385" t="str">
        <f>IF('proje ve personel bilgileri'!A460&lt;&gt;0,('proje ve personel bilgileri'!$B$11)," ")</f>
        <v xml:space="preserve"> </v>
      </c>
      <c r="N970" s="385"/>
      <c r="O970" s="388">
        <f>IF('proje ve personel bilgileri'!$B$4=1512,(IF(E970&lt;&gt;0,2,IF(F970&lt;&gt;0,2,IF(G970&lt;&gt;0,IF(AND(J970&lt;&gt;0,K970&gt;=48),4,3),IF(H970&lt;&gt;0,IF(AND(J970&lt;&gt;0,K970&gt;=48),4,3),IF(I970&lt;&gt;0,7,0)))))),IF('proje ve personel bilgileri'!$B$4=1511,(IF(E970&lt;&gt;0,4,IF(F970&lt;&gt;0,5,IF(G970&lt;&gt;0,IF(AND(J970&lt;&gt;0,K970&gt;=48),12,8),IF(H970&lt;&gt;0,IF(AND(J970&lt;&gt;0,K970&gt;=48),12,8),IF(I970&lt;&gt;0,14,0)))))),(IF(E970&lt;&gt;0,3,IF(F970&lt;&gt;0,4,IF(G970&lt;&gt;0,IF(AND(J970&lt;&gt;0,K970&gt;=48),10,6),IF(H970&lt;&gt;0,IF(AND(J970&lt;&gt;0,K970&gt;=48),10,6),IF(I970&lt;&gt;0,12,0))))))))</f>
        <v>0</v>
      </c>
      <c r="P970" s="389"/>
      <c r="Q970" s="385" t="str">
        <f>IF('proje ve personel bilgileri'!A460&lt;&gt;0,(M970*O970)," ")</f>
        <v xml:space="preserve"> </v>
      </c>
      <c r="R970" s="385"/>
      <c r="S970" s="385" t="str">
        <f>IF('proje ve personel bilgileri'!A460&lt;&gt;0,G011B!S1031," ")</f>
        <v xml:space="preserve"> </v>
      </c>
      <c r="T970" s="378"/>
      <c r="U970" s="385" t="str">
        <f>IF('proje ve personel bilgileri'!A460&lt;&gt;0,MIN(Q970,S970)," ")</f>
        <v xml:space="preserve"> </v>
      </c>
      <c r="V970" s="386"/>
    </row>
    <row r="971" spans="1:22" ht="15.75" customHeight="1" x14ac:dyDescent="0.25">
      <c r="A971" s="23">
        <v>448</v>
      </c>
      <c r="B971" s="293" t="str">
        <f>IF('proje ve personel bilgileri'!A461&lt;&gt;0,('proje ve personel bilgileri'!A461)," ")</f>
        <v xml:space="preserve"> </v>
      </c>
      <c r="C971" s="293" t="str">
        <f>IF('proje ve personel bilgileri'!A461&lt;&gt;0,('proje ve personel bilgileri'!B461)," ")</f>
        <v xml:space="preserve"> </v>
      </c>
      <c r="D971" s="24"/>
      <c r="E971" s="25"/>
      <c r="F971" s="25"/>
      <c r="G971" s="25"/>
      <c r="H971" s="25"/>
      <c r="I971" s="25"/>
      <c r="J971" s="26"/>
      <c r="K971" s="387" t="str">
        <f>IF(J971&lt;&gt;0,DAYS360(J971,'proje ve personel bilgileri'!$B$8)/30," ")</f>
        <v xml:space="preserve"> </v>
      </c>
      <c r="L971" s="387"/>
      <c r="M971" s="385" t="str">
        <f>IF('proje ve personel bilgileri'!A461&lt;&gt;0,('proje ve personel bilgileri'!$B$11)," ")</f>
        <v xml:space="preserve"> </v>
      </c>
      <c r="N971" s="385"/>
      <c r="O971" s="388">
        <f>IF('proje ve personel bilgileri'!$B$4=1512,(IF(E971&lt;&gt;0,2,IF(F971&lt;&gt;0,2,IF(G971&lt;&gt;0,IF(AND(J971&lt;&gt;0,K971&gt;=48),4,3),IF(H971&lt;&gt;0,IF(AND(J971&lt;&gt;0,K971&gt;=48),4,3),IF(I971&lt;&gt;0,7,0)))))),IF('proje ve personel bilgileri'!$B$4=1511,(IF(E971&lt;&gt;0,4,IF(F971&lt;&gt;0,5,IF(G971&lt;&gt;0,IF(AND(J971&lt;&gt;0,K971&gt;=48),12,8),IF(H971&lt;&gt;0,IF(AND(J971&lt;&gt;0,K971&gt;=48),12,8),IF(I971&lt;&gt;0,14,0)))))),(IF(E971&lt;&gt;0,3,IF(F971&lt;&gt;0,4,IF(G971&lt;&gt;0,IF(AND(J971&lt;&gt;0,K971&gt;=48),10,6),IF(H971&lt;&gt;0,IF(AND(J971&lt;&gt;0,K971&gt;=48),10,6),IF(I971&lt;&gt;0,12,0))))))))</f>
        <v>0</v>
      </c>
      <c r="P971" s="389"/>
      <c r="Q971" s="385" t="str">
        <f>IF('proje ve personel bilgileri'!A461&lt;&gt;0,(M971*O971)," ")</f>
        <v xml:space="preserve"> </v>
      </c>
      <c r="R971" s="385"/>
      <c r="S971" s="385" t="str">
        <f>IF('proje ve personel bilgileri'!A461&lt;&gt;0,G011B!S1032," ")</f>
        <v xml:space="preserve"> </v>
      </c>
      <c r="T971" s="378"/>
      <c r="U971" s="385" t="str">
        <f>IF('proje ve personel bilgileri'!A461&lt;&gt;0,MIN(Q971,S971)," ")</f>
        <v xml:space="preserve"> </v>
      </c>
      <c r="V971" s="386"/>
    </row>
    <row r="972" spans="1:22" ht="15.75" customHeight="1" x14ac:dyDescent="0.25">
      <c r="A972" s="19">
        <v>449</v>
      </c>
      <c r="B972" s="293" t="str">
        <f>IF('proje ve personel bilgileri'!A462&lt;&gt;0,('proje ve personel bilgileri'!A462)," ")</f>
        <v xml:space="preserve"> </v>
      </c>
      <c r="C972" s="293" t="str">
        <f>IF('proje ve personel bilgileri'!A462&lt;&gt;0,('proje ve personel bilgileri'!B462)," ")</f>
        <v xml:space="preserve"> </v>
      </c>
      <c r="D972" s="24"/>
      <c r="E972" s="25"/>
      <c r="F972" s="25"/>
      <c r="G972" s="25"/>
      <c r="H972" s="25"/>
      <c r="I972" s="25"/>
      <c r="J972" s="26"/>
      <c r="K972" s="387" t="str">
        <f>IF(J972&lt;&gt;0,DAYS360(J972,'proje ve personel bilgileri'!$B$8)/30," ")</f>
        <v xml:space="preserve"> </v>
      </c>
      <c r="L972" s="387"/>
      <c r="M972" s="385" t="str">
        <f>IF('proje ve personel bilgileri'!A462&lt;&gt;0,('proje ve personel bilgileri'!$B$11)," ")</f>
        <v xml:space="preserve"> </v>
      </c>
      <c r="N972" s="385"/>
      <c r="O972" s="388">
        <f>IF('proje ve personel bilgileri'!$B$4=1512,(IF(E972&lt;&gt;0,2,IF(F972&lt;&gt;0,2,IF(G972&lt;&gt;0,IF(AND(J972&lt;&gt;0,K972&gt;=48),4,3),IF(H972&lt;&gt;0,IF(AND(J972&lt;&gt;0,K972&gt;=48),4,3),IF(I972&lt;&gt;0,7,0)))))),IF('proje ve personel bilgileri'!$B$4=1511,(IF(E972&lt;&gt;0,4,IF(F972&lt;&gt;0,5,IF(G972&lt;&gt;0,IF(AND(J972&lt;&gt;0,K972&gt;=48),12,8),IF(H972&lt;&gt;0,IF(AND(J972&lt;&gt;0,K972&gt;=48),12,8),IF(I972&lt;&gt;0,14,0)))))),(IF(E972&lt;&gt;0,3,IF(F972&lt;&gt;0,4,IF(G972&lt;&gt;0,IF(AND(J972&lt;&gt;0,K972&gt;=48),10,6),IF(H972&lt;&gt;0,IF(AND(J972&lt;&gt;0,K972&gt;=48),10,6),IF(I972&lt;&gt;0,12,0))))))))</f>
        <v>0</v>
      </c>
      <c r="P972" s="389"/>
      <c r="Q972" s="385" t="str">
        <f>IF('proje ve personel bilgileri'!A462&lt;&gt;0,(M972*O972)," ")</f>
        <v xml:space="preserve"> </v>
      </c>
      <c r="R972" s="385"/>
      <c r="S972" s="385" t="str">
        <f>IF('proje ve personel bilgileri'!A462&lt;&gt;0,G011B!S1033," ")</f>
        <v xml:space="preserve"> </v>
      </c>
      <c r="T972" s="378"/>
      <c r="U972" s="385" t="str">
        <f>IF('proje ve personel bilgileri'!A462&lt;&gt;0,MIN(Q972,S972)," ")</f>
        <v xml:space="preserve"> </v>
      </c>
      <c r="V972" s="386"/>
    </row>
    <row r="973" spans="1:22" ht="15.75" customHeight="1" x14ac:dyDescent="0.25">
      <c r="A973" s="23">
        <v>450</v>
      </c>
      <c r="B973" s="293" t="str">
        <f>IF('proje ve personel bilgileri'!A463&lt;&gt;0,('proje ve personel bilgileri'!A463)," ")</f>
        <v xml:space="preserve"> </v>
      </c>
      <c r="C973" s="293" t="str">
        <f>IF('proje ve personel bilgileri'!A463&lt;&gt;0,('proje ve personel bilgileri'!B463)," ")</f>
        <v xml:space="preserve"> </v>
      </c>
      <c r="D973" s="28"/>
      <c r="E973" s="29"/>
      <c r="F973" s="29"/>
      <c r="G973" s="29"/>
      <c r="H973" s="29"/>
      <c r="I973" s="29"/>
      <c r="J973" s="30"/>
      <c r="K973" s="387" t="str">
        <f>IF(J973&lt;&gt;0,DAYS360(J973,'proje ve personel bilgileri'!$B$8)/30," ")</f>
        <v xml:space="preserve"> </v>
      </c>
      <c r="L973" s="387"/>
      <c r="M973" s="385" t="str">
        <f>IF('proje ve personel bilgileri'!A463&lt;&gt;0,('proje ve personel bilgileri'!$B$11)," ")</f>
        <v xml:space="preserve"> </v>
      </c>
      <c r="N973" s="385"/>
      <c r="O973" s="388">
        <f>IF('proje ve personel bilgileri'!$B$4=1512,(IF(E973&lt;&gt;0,2,IF(F973&lt;&gt;0,2,IF(G973&lt;&gt;0,IF(AND(J973&lt;&gt;0,K973&gt;=48),4,3),IF(H973&lt;&gt;0,IF(AND(J973&lt;&gt;0,K973&gt;=48),4,3),IF(I973&lt;&gt;0,7,0)))))),IF('proje ve personel bilgileri'!$B$4=1511,(IF(E973&lt;&gt;0,4,IF(F973&lt;&gt;0,5,IF(G973&lt;&gt;0,IF(AND(J973&lt;&gt;0,K973&gt;=48),12,8),IF(H973&lt;&gt;0,IF(AND(J973&lt;&gt;0,K973&gt;=48),12,8),IF(I973&lt;&gt;0,14,0)))))),(IF(E973&lt;&gt;0,3,IF(F973&lt;&gt;0,4,IF(G973&lt;&gt;0,IF(AND(J973&lt;&gt;0,K973&gt;=48),10,6),IF(H973&lt;&gt;0,IF(AND(J973&lt;&gt;0,K973&gt;=48),10,6),IF(I973&lt;&gt;0,12,0))))))))</f>
        <v>0</v>
      </c>
      <c r="P973" s="389"/>
      <c r="Q973" s="385" t="str">
        <f>IF('proje ve personel bilgileri'!A463&lt;&gt;0,(M973*O973)," ")</f>
        <v xml:space="preserve"> </v>
      </c>
      <c r="R973" s="385"/>
      <c r="S973" s="385" t="str">
        <f>IF('proje ve personel bilgileri'!A463&lt;&gt;0,G011B!S1034," ")</f>
        <v xml:space="preserve"> </v>
      </c>
      <c r="T973" s="378"/>
      <c r="U973" s="385" t="str">
        <f>IF('proje ve personel bilgileri'!A463&lt;&gt;0,MIN(Q973,S973)," ")</f>
        <v xml:space="preserve"> </v>
      </c>
      <c r="V973" s="386"/>
    </row>
    <row r="974" spans="1:22" ht="15" customHeight="1" x14ac:dyDescent="0.25">
      <c r="A974" s="290" t="s">
        <v>152</v>
      </c>
    </row>
    <row r="975" spans="1:22" ht="15" customHeight="1" x14ac:dyDescent="0.25">
      <c r="A975" s="390" t="s">
        <v>153</v>
      </c>
      <c r="B975" s="390"/>
      <c r="C975" s="390"/>
      <c r="D975" s="390"/>
      <c r="E975" s="390"/>
      <c r="F975" s="390"/>
      <c r="G975" s="390"/>
      <c r="H975" s="390"/>
      <c r="I975" s="390"/>
      <c r="J975" s="390"/>
      <c r="K975" s="390"/>
      <c r="L975" s="390"/>
      <c r="M975" s="390"/>
      <c r="N975" s="390"/>
      <c r="O975" s="390"/>
      <c r="P975" s="390"/>
      <c r="Q975" s="390"/>
      <c r="R975" s="390"/>
      <c r="S975" s="390"/>
      <c r="T975" s="390"/>
      <c r="U975" s="390"/>
      <c r="V975" s="390"/>
    </row>
    <row r="976" spans="1:22" ht="15" customHeight="1" x14ac:dyDescent="0.25">
      <c r="A976" s="391" t="s">
        <v>154</v>
      </c>
      <c r="B976" s="391"/>
      <c r="C976" s="391"/>
      <c r="D976" s="391"/>
      <c r="E976" s="391"/>
      <c r="F976" s="391"/>
      <c r="G976" s="391"/>
      <c r="H976" s="391"/>
      <c r="I976" s="391"/>
      <c r="J976" s="391"/>
      <c r="K976" s="391"/>
      <c r="L976" s="391"/>
      <c r="M976" s="391"/>
      <c r="N976" s="391"/>
      <c r="O976" s="391"/>
      <c r="P976" s="391"/>
      <c r="Q976" s="391"/>
      <c r="R976" s="391"/>
      <c r="S976" s="391"/>
      <c r="T976" s="391"/>
      <c r="U976" s="391"/>
      <c r="V976" s="391"/>
    </row>
    <row r="977" spans="1:22" ht="24" customHeight="1" x14ac:dyDescent="0.25">
      <c r="A977" s="289"/>
    </row>
    <row r="978" spans="1:22" ht="15" customHeight="1" x14ac:dyDescent="0.25">
      <c r="A978" s="381" t="s">
        <v>155</v>
      </c>
      <c r="B978" s="381"/>
      <c r="C978" s="381"/>
      <c r="D978" s="381"/>
      <c r="E978" s="381"/>
      <c r="F978" s="381"/>
      <c r="G978" s="381"/>
      <c r="H978" s="381"/>
      <c r="I978" s="381"/>
      <c r="J978" s="381"/>
      <c r="K978" s="381"/>
      <c r="L978" s="381"/>
      <c r="M978" s="381"/>
      <c r="N978" s="381"/>
      <c r="O978" s="381"/>
      <c r="P978" s="381"/>
      <c r="Q978" s="381"/>
      <c r="R978" s="381"/>
      <c r="S978" s="381"/>
      <c r="T978" s="381"/>
      <c r="U978" s="381"/>
    </row>
    <row r="979" spans="1:22" ht="15" customHeight="1" x14ac:dyDescent="0.25">
      <c r="A979" s="380"/>
      <c r="B979" s="380"/>
      <c r="C979" s="380"/>
      <c r="D979" s="380"/>
      <c r="E979" s="380"/>
      <c r="F979" s="380"/>
      <c r="G979" s="380"/>
      <c r="H979" s="380"/>
      <c r="I979" s="380"/>
      <c r="J979" s="380"/>
      <c r="K979" s="380"/>
      <c r="L979" s="380"/>
      <c r="M979" s="380"/>
      <c r="N979" s="380"/>
      <c r="O979" s="380"/>
      <c r="P979" s="380"/>
      <c r="Q979" s="380"/>
      <c r="R979" s="380"/>
      <c r="S979" s="380"/>
      <c r="T979" s="380"/>
      <c r="U979" s="380"/>
    </row>
    <row r="984" spans="1:22" ht="15.75" customHeight="1" x14ac:dyDescent="0.25">
      <c r="A984" s="348" t="s">
        <v>128</v>
      </c>
      <c r="B984" s="348"/>
      <c r="C984" s="348"/>
      <c r="D984" s="348"/>
      <c r="E984" s="348"/>
      <c r="F984" s="348"/>
      <c r="G984" s="348"/>
      <c r="H984" s="348"/>
      <c r="I984" s="348"/>
      <c r="J984" s="348"/>
      <c r="K984" s="348"/>
      <c r="L984" s="348"/>
      <c r="M984" s="348"/>
      <c r="N984" s="348"/>
      <c r="O984" s="348"/>
      <c r="P984" s="348"/>
      <c r="Q984" s="348"/>
      <c r="R984" s="348"/>
      <c r="S984" s="348"/>
      <c r="T984" s="348"/>
      <c r="U984" s="348"/>
      <c r="V984" s="348"/>
    </row>
    <row r="985" spans="1:22" ht="15" customHeight="1" x14ac:dyDescent="0.25">
      <c r="A985" s="68"/>
      <c r="B985" s="68"/>
      <c r="C985" s="68"/>
      <c r="D985" s="68"/>
      <c r="E985" s="68"/>
      <c r="F985" s="68"/>
      <c r="G985" s="68"/>
      <c r="H985" s="68"/>
      <c r="I985" s="68"/>
      <c r="J985" s="69" t="str">
        <f>'proje ve personel bilgileri'!$B$7</f>
        <v>/</v>
      </c>
      <c r="K985" s="68" t="s">
        <v>109</v>
      </c>
      <c r="L985" s="68"/>
      <c r="M985" s="68"/>
      <c r="N985" s="68"/>
      <c r="O985" s="68"/>
      <c r="P985" s="68"/>
      <c r="Q985" s="68"/>
      <c r="R985" s="68"/>
      <c r="S985" s="68"/>
      <c r="T985" s="68"/>
      <c r="U985" s="68"/>
      <c r="V985" s="68"/>
    </row>
    <row r="986" spans="1:22" ht="18.75" customHeight="1" x14ac:dyDescent="0.25">
      <c r="U986" s="10" t="s">
        <v>129</v>
      </c>
    </row>
    <row r="987" spans="1:22" ht="15.75" customHeight="1" x14ac:dyDescent="0.25">
      <c r="A987" s="382" t="s">
        <v>130</v>
      </c>
      <c r="B987" s="383"/>
      <c r="C987" s="384"/>
      <c r="D987" s="392">
        <f>'proje ve personel bilgileri'!$B$2</f>
        <v>0</v>
      </c>
      <c r="E987" s="393"/>
      <c r="F987" s="393"/>
      <c r="G987" s="393"/>
      <c r="H987" s="393"/>
      <c r="I987" s="393"/>
      <c r="J987" s="393"/>
      <c r="K987" s="393"/>
      <c r="L987" s="393"/>
      <c r="M987" s="393"/>
      <c r="N987" s="393"/>
      <c r="O987" s="393"/>
      <c r="P987" s="393"/>
      <c r="Q987" s="393"/>
      <c r="R987" s="393"/>
      <c r="S987" s="393"/>
      <c r="T987" s="393"/>
      <c r="U987" s="393"/>
      <c r="V987" s="394"/>
    </row>
    <row r="988" spans="1:22" ht="15.75" customHeight="1" x14ac:dyDescent="0.25">
      <c r="A988" s="382" t="s">
        <v>131</v>
      </c>
      <c r="B988" s="383"/>
      <c r="C988" s="384"/>
      <c r="D988" s="392">
        <f>'proje ve personel bilgileri'!$B$3</f>
        <v>0</v>
      </c>
      <c r="E988" s="393"/>
      <c r="F988" s="393"/>
      <c r="G988" s="393"/>
      <c r="H988" s="393"/>
      <c r="I988" s="393"/>
      <c r="J988" s="393"/>
      <c r="K988" s="393"/>
      <c r="L988" s="393"/>
      <c r="M988" s="393"/>
      <c r="N988" s="393"/>
      <c r="O988" s="393"/>
      <c r="P988" s="393"/>
      <c r="Q988" s="393"/>
      <c r="R988" s="393"/>
      <c r="S988" s="393"/>
      <c r="T988" s="393"/>
      <c r="U988" s="393"/>
      <c r="V988" s="394"/>
    </row>
    <row r="989" spans="1:22" ht="15" customHeight="1" x14ac:dyDescent="0.25">
      <c r="A989" s="415" t="s">
        <v>132</v>
      </c>
      <c r="B989" s="416"/>
      <c r="C989" s="417"/>
      <c r="D989" s="421"/>
      <c r="E989" s="403"/>
      <c r="F989" s="403"/>
      <c r="G989" s="403"/>
      <c r="H989" s="403"/>
      <c r="I989" s="403"/>
      <c r="J989" s="403"/>
      <c r="K989" s="403"/>
      <c r="L989" s="403"/>
      <c r="M989" s="403"/>
      <c r="N989" s="403"/>
      <c r="O989" s="403"/>
      <c r="P989" s="403"/>
      <c r="Q989" s="403"/>
      <c r="R989" s="403"/>
      <c r="S989" s="403"/>
      <c r="T989" s="403"/>
      <c r="U989" s="403"/>
      <c r="V989" s="423"/>
    </row>
    <row r="990" spans="1:22" ht="15.75" customHeight="1" x14ac:dyDescent="0.25">
      <c r="A990" s="418"/>
      <c r="B990" s="419"/>
      <c r="C990" s="420"/>
      <c r="D990" s="422"/>
      <c r="E990" s="404"/>
      <c r="F990" s="404"/>
      <c r="G990" s="404"/>
      <c r="H990" s="404"/>
      <c r="I990" s="404"/>
      <c r="J990" s="404"/>
      <c r="K990" s="404"/>
      <c r="L990" s="404"/>
      <c r="M990" s="404"/>
      <c r="N990" s="404"/>
      <c r="O990" s="404"/>
      <c r="P990" s="404"/>
      <c r="Q990" s="404"/>
      <c r="R990" s="404"/>
      <c r="S990" s="404"/>
      <c r="T990" s="404"/>
      <c r="U990" s="404"/>
      <c r="V990" s="424"/>
    </row>
    <row r="991" spans="1:22" ht="15.75" customHeight="1" x14ac:dyDescent="0.25">
      <c r="A991" s="382" t="s">
        <v>133</v>
      </c>
      <c r="B991" s="383"/>
      <c r="C991" s="384"/>
      <c r="D991" s="307">
        <f>'proje ve personel bilgileri'!B8</f>
        <v>0</v>
      </c>
      <c r="E991" s="291"/>
      <c r="F991" s="291"/>
      <c r="G991" s="291"/>
      <c r="H991" s="291"/>
      <c r="I991" s="291"/>
      <c r="J991" s="402"/>
      <c r="K991" s="402"/>
      <c r="L991" s="402"/>
      <c r="M991" s="402"/>
      <c r="N991" s="402"/>
      <c r="O991" s="402"/>
      <c r="P991" s="402"/>
      <c r="Q991" s="402"/>
      <c r="R991" s="402"/>
      <c r="S991" s="402"/>
      <c r="T991" s="402"/>
      <c r="U991" s="402"/>
      <c r="V991" s="292"/>
    </row>
    <row r="992" spans="1:22" ht="15" customHeight="1" x14ac:dyDescent="0.25">
      <c r="A992" s="405" t="s">
        <v>87</v>
      </c>
      <c r="B992" s="405" t="s">
        <v>15</v>
      </c>
      <c r="C992" s="405" t="s">
        <v>134</v>
      </c>
      <c r="D992" s="405" t="s">
        <v>135</v>
      </c>
      <c r="E992" s="395" t="s">
        <v>136</v>
      </c>
      <c r="F992" s="407"/>
      <c r="G992" s="407"/>
      <c r="H992" s="407"/>
      <c r="I992" s="396"/>
      <c r="J992" s="405" t="s">
        <v>137</v>
      </c>
      <c r="K992" s="395" t="s">
        <v>138</v>
      </c>
      <c r="L992" s="396"/>
      <c r="M992" s="411" t="s">
        <v>139</v>
      </c>
      <c r="N992" s="412"/>
      <c r="O992" s="395" t="s">
        <v>156</v>
      </c>
      <c r="P992" s="396"/>
      <c r="Q992" s="395" t="s">
        <v>141</v>
      </c>
      <c r="R992" s="396"/>
      <c r="S992" s="395" t="s">
        <v>142</v>
      </c>
      <c r="T992" s="396"/>
      <c r="U992" s="395" t="s">
        <v>143</v>
      </c>
      <c r="V992" s="396"/>
    </row>
    <row r="993" spans="1:22" ht="46.5" customHeight="1" x14ac:dyDescent="0.25">
      <c r="A993" s="406"/>
      <c r="B993" s="406"/>
      <c r="C993" s="406"/>
      <c r="D993" s="406"/>
      <c r="E993" s="408" t="s">
        <v>144</v>
      </c>
      <c r="F993" s="409"/>
      <c r="G993" s="409"/>
      <c r="H993" s="409"/>
      <c r="I993" s="410"/>
      <c r="J993" s="406"/>
      <c r="K993" s="397"/>
      <c r="L993" s="398"/>
      <c r="M993" s="413"/>
      <c r="N993" s="414"/>
      <c r="O993" s="397"/>
      <c r="P993" s="398"/>
      <c r="Q993" s="397"/>
      <c r="R993" s="398"/>
      <c r="S993" s="397"/>
      <c r="T993" s="398"/>
      <c r="U993" s="397"/>
      <c r="V993" s="398"/>
    </row>
    <row r="994" spans="1:22" ht="43.5" customHeight="1" x14ac:dyDescent="0.25">
      <c r="A994" s="406"/>
      <c r="B994" s="406"/>
      <c r="C994" s="406"/>
      <c r="D994" s="406"/>
      <c r="E994" s="17" t="s">
        <v>145</v>
      </c>
      <c r="F994" s="17" t="s">
        <v>146</v>
      </c>
      <c r="G994" s="17" t="s">
        <v>147</v>
      </c>
      <c r="H994" s="18" t="s">
        <v>148</v>
      </c>
      <c r="I994" s="17" t="s">
        <v>149</v>
      </c>
      <c r="J994" s="406"/>
      <c r="K994" s="397"/>
      <c r="L994" s="398"/>
      <c r="M994" s="399" t="s">
        <v>150</v>
      </c>
      <c r="N994" s="400"/>
      <c r="O994" s="399" t="s">
        <v>151</v>
      </c>
      <c r="P994" s="401"/>
      <c r="Q994" s="397"/>
      <c r="R994" s="398"/>
      <c r="S994" s="397"/>
      <c r="T994" s="398"/>
      <c r="U994" s="397"/>
      <c r="V994" s="398"/>
    </row>
    <row r="995" spans="1:22" ht="15.75" customHeight="1" x14ac:dyDescent="0.25">
      <c r="A995" s="19">
        <v>451</v>
      </c>
      <c r="B995" s="293" t="str">
        <f>IF('proje ve personel bilgileri'!A464&lt;&gt;0,('proje ve personel bilgileri'!A464)," ")</f>
        <v xml:space="preserve"> </v>
      </c>
      <c r="C995" s="293" t="str">
        <f>IF('proje ve personel bilgileri'!A464&lt;&gt;0,('proje ve personel bilgileri'!B464)," ")</f>
        <v xml:space="preserve"> </v>
      </c>
      <c r="D995" s="20"/>
      <c r="E995" s="21"/>
      <c r="F995" s="21"/>
      <c r="G995" s="21"/>
      <c r="H995" s="21"/>
      <c r="I995" s="21"/>
      <c r="J995" s="22"/>
      <c r="K995" s="387" t="str">
        <f>IF(J995&lt;&gt;0,DAYS360(J995,'proje ve personel bilgileri'!$B$8)/30," ")</f>
        <v xml:space="preserve"> </v>
      </c>
      <c r="L995" s="387"/>
      <c r="M995" s="385" t="str">
        <f>IF('proje ve personel bilgileri'!A464&lt;&gt;0,('proje ve personel bilgileri'!$B$11)," ")</f>
        <v xml:space="preserve"> </v>
      </c>
      <c r="N995" s="385"/>
      <c r="O995" s="388">
        <f>IF('proje ve personel bilgileri'!$B$4=1512,(IF(E995&lt;&gt;0,2,IF(F995&lt;&gt;0,2,IF(G995&lt;&gt;0,IF(AND(J995&lt;&gt;0,K995&gt;=48),4,3),IF(H995&lt;&gt;0,IF(AND(J995&lt;&gt;0,K995&gt;=48),4,3),IF(I995&lt;&gt;0,7,0)))))),IF('proje ve personel bilgileri'!$B$4=1511,(IF(E995&lt;&gt;0,4,IF(F995&lt;&gt;0,5,IF(G995&lt;&gt;0,IF(AND(J995&lt;&gt;0,K995&gt;=48),12,8),IF(H995&lt;&gt;0,IF(AND(J995&lt;&gt;0,K995&gt;=48),12,8),IF(I995&lt;&gt;0,14,0)))))),(IF(E995&lt;&gt;0,3,IF(F995&lt;&gt;0,4,IF(G995&lt;&gt;0,IF(AND(J995&lt;&gt;0,K995&gt;=48),10,6),IF(H995&lt;&gt;0,IF(AND(J995&lt;&gt;0,K995&gt;=48),10,6),IF(I995&lt;&gt;0,12,0))))))))</f>
        <v>0</v>
      </c>
      <c r="P995" s="389"/>
      <c r="Q995" s="385" t="str">
        <f>IF('proje ve personel bilgileri'!A464&lt;&gt;0,(M995*O995)," ")</f>
        <v xml:space="preserve"> </v>
      </c>
      <c r="R995" s="385"/>
      <c r="S995" s="385" t="str">
        <f>IF('proje ve personel bilgileri'!A464&lt;&gt;0,G011B!S1059," ")</f>
        <v xml:space="preserve"> </v>
      </c>
      <c r="T995" s="378"/>
      <c r="U995" s="385" t="str">
        <f>IF('proje ve personel bilgileri'!A464&lt;&gt;0,MIN(Q995,S995)," ")</f>
        <v xml:space="preserve"> </v>
      </c>
      <c r="V995" s="386"/>
    </row>
    <row r="996" spans="1:22" ht="15.75" customHeight="1" x14ac:dyDescent="0.25">
      <c r="A996" s="23">
        <v>452</v>
      </c>
      <c r="B996" s="293" t="str">
        <f>IF('proje ve personel bilgileri'!A465&lt;&gt;0,('proje ve personel bilgileri'!A465)," ")</f>
        <v xml:space="preserve"> </v>
      </c>
      <c r="C996" s="293" t="str">
        <f>IF('proje ve personel bilgileri'!A465&lt;&gt;0,('proje ve personel bilgileri'!B465)," ")</f>
        <v xml:space="preserve"> </v>
      </c>
      <c r="D996" s="24"/>
      <c r="E996" s="25"/>
      <c r="F996" s="25"/>
      <c r="G996" s="25"/>
      <c r="H996" s="25"/>
      <c r="I996" s="25"/>
      <c r="J996" s="26"/>
      <c r="K996" s="387" t="str">
        <f>IF(J996&lt;&gt;0,DAYS360(J996,'proje ve personel bilgileri'!$B$8)/30," ")</f>
        <v xml:space="preserve"> </v>
      </c>
      <c r="L996" s="387"/>
      <c r="M996" s="385" t="str">
        <f>IF('proje ve personel bilgileri'!A465&lt;&gt;0,('proje ve personel bilgileri'!$B$11)," ")</f>
        <v xml:space="preserve"> </v>
      </c>
      <c r="N996" s="385"/>
      <c r="O996" s="388">
        <f>IF('proje ve personel bilgileri'!$B$4=1512,(IF(E996&lt;&gt;0,2,IF(F996&lt;&gt;0,2,IF(G996&lt;&gt;0,IF(AND(J996&lt;&gt;0,K996&gt;=48),4,3),IF(H996&lt;&gt;0,IF(AND(J996&lt;&gt;0,K996&gt;=48),4,3),IF(I996&lt;&gt;0,7,0)))))),IF('proje ve personel bilgileri'!$B$4=1511,(IF(E996&lt;&gt;0,4,IF(F996&lt;&gt;0,5,IF(G996&lt;&gt;0,IF(AND(J996&lt;&gt;0,K996&gt;=48),12,8),IF(H996&lt;&gt;0,IF(AND(J996&lt;&gt;0,K996&gt;=48),12,8),IF(I996&lt;&gt;0,14,0)))))),(IF(E996&lt;&gt;0,3,IF(F996&lt;&gt;0,4,IF(G996&lt;&gt;0,IF(AND(J996&lt;&gt;0,K996&gt;=48),10,6),IF(H996&lt;&gt;0,IF(AND(J996&lt;&gt;0,K996&gt;=48),10,6),IF(I996&lt;&gt;0,12,0))))))))</f>
        <v>0</v>
      </c>
      <c r="P996" s="389"/>
      <c r="Q996" s="385" t="str">
        <f>IF('proje ve personel bilgileri'!A465&lt;&gt;0,(M996*O996)," ")</f>
        <v xml:space="preserve"> </v>
      </c>
      <c r="R996" s="385"/>
      <c r="S996" s="385" t="str">
        <f>IF('proje ve personel bilgileri'!A465&lt;&gt;0,G011B!S1060," ")</f>
        <v xml:space="preserve"> </v>
      </c>
      <c r="T996" s="378"/>
      <c r="U996" s="385" t="str">
        <f>IF('proje ve personel bilgileri'!A465&lt;&gt;0,MIN(Q996,S996)," ")</f>
        <v xml:space="preserve"> </v>
      </c>
      <c r="V996" s="386"/>
    </row>
    <row r="997" spans="1:22" ht="15.75" customHeight="1" x14ac:dyDescent="0.25">
      <c r="A997" s="19">
        <v>453</v>
      </c>
      <c r="B997" s="293" t="str">
        <f>IF('proje ve personel bilgileri'!A466&lt;&gt;0,('proje ve personel bilgileri'!A466)," ")</f>
        <v xml:space="preserve"> </v>
      </c>
      <c r="C997" s="293" t="str">
        <f>IF('proje ve personel bilgileri'!A466&lt;&gt;0,('proje ve personel bilgileri'!B466)," ")</f>
        <v xml:space="preserve"> </v>
      </c>
      <c r="D997" s="24"/>
      <c r="E997" s="25"/>
      <c r="F997" s="25"/>
      <c r="G997" s="25"/>
      <c r="H997" s="25"/>
      <c r="I997" s="25"/>
      <c r="J997" s="26"/>
      <c r="K997" s="387" t="str">
        <f>IF(J997&lt;&gt;0,DAYS360(J997,'proje ve personel bilgileri'!$B$8)/30," ")</f>
        <v xml:space="preserve"> </v>
      </c>
      <c r="L997" s="387"/>
      <c r="M997" s="385" t="str">
        <f>IF('proje ve personel bilgileri'!A466&lt;&gt;0,('proje ve personel bilgileri'!$B$11)," ")</f>
        <v xml:space="preserve"> </v>
      </c>
      <c r="N997" s="385"/>
      <c r="O997" s="388">
        <f>IF('proje ve personel bilgileri'!$B$4=1512,(IF(E997&lt;&gt;0,2,IF(F997&lt;&gt;0,2,IF(G997&lt;&gt;0,IF(AND(J997&lt;&gt;0,K997&gt;=48),4,3),IF(H997&lt;&gt;0,IF(AND(J997&lt;&gt;0,K997&gt;=48),4,3),IF(I997&lt;&gt;0,7,0)))))),IF('proje ve personel bilgileri'!$B$4=1511,(IF(E997&lt;&gt;0,4,IF(F997&lt;&gt;0,5,IF(G997&lt;&gt;0,IF(AND(J997&lt;&gt;0,K997&gt;=48),12,8),IF(H997&lt;&gt;0,IF(AND(J997&lt;&gt;0,K997&gt;=48),12,8),IF(I997&lt;&gt;0,14,0)))))),(IF(E997&lt;&gt;0,3,IF(F997&lt;&gt;0,4,IF(G997&lt;&gt;0,IF(AND(J997&lt;&gt;0,K997&gt;=48),10,6),IF(H997&lt;&gt;0,IF(AND(J997&lt;&gt;0,K997&gt;=48),10,6),IF(I997&lt;&gt;0,12,0))))))))</f>
        <v>0</v>
      </c>
      <c r="P997" s="389"/>
      <c r="Q997" s="385" t="str">
        <f>IF('proje ve personel bilgileri'!A466&lt;&gt;0,(M997*O997)," ")</f>
        <v xml:space="preserve"> </v>
      </c>
      <c r="R997" s="385"/>
      <c r="S997" s="385" t="str">
        <f>IF('proje ve personel bilgileri'!A466&lt;&gt;0,G011B!S1061," ")</f>
        <v xml:space="preserve"> </v>
      </c>
      <c r="T997" s="378"/>
      <c r="U997" s="385" t="str">
        <f>IF('proje ve personel bilgileri'!A466&lt;&gt;0,MIN(Q997,S997)," ")</f>
        <v xml:space="preserve"> </v>
      </c>
      <c r="V997" s="386"/>
    </row>
    <row r="998" spans="1:22" ht="15.75" customHeight="1" x14ac:dyDescent="0.25">
      <c r="A998" s="23">
        <v>454</v>
      </c>
      <c r="B998" s="293" t="str">
        <f>IF('proje ve personel bilgileri'!A467&lt;&gt;0,('proje ve personel bilgileri'!A467)," ")</f>
        <v xml:space="preserve"> </v>
      </c>
      <c r="C998" s="293" t="str">
        <f>IF('proje ve personel bilgileri'!A467&lt;&gt;0,('proje ve personel bilgileri'!B467)," ")</f>
        <v xml:space="preserve"> </v>
      </c>
      <c r="D998" s="24"/>
      <c r="E998" s="25"/>
      <c r="F998" s="25"/>
      <c r="G998" s="25"/>
      <c r="H998" s="25"/>
      <c r="I998" s="25"/>
      <c r="J998" s="26"/>
      <c r="K998" s="387" t="str">
        <f>IF(J998&lt;&gt;0,DAYS360(J998,'proje ve personel bilgileri'!$B$8)/30," ")</f>
        <v xml:space="preserve"> </v>
      </c>
      <c r="L998" s="387"/>
      <c r="M998" s="385" t="str">
        <f>IF('proje ve personel bilgileri'!A467&lt;&gt;0,('proje ve personel bilgileri'!$B$11)," ")</f>
        <v xml:space="preserve"> </v>
      </c>
      <c r="N998" s="385"/>
      <c r="O998" s="388">
        <f>IF('proje ve personel bilgileri'!$B$4=1512,(IF(E998&lt;&gt;0,2,IF(F998&lt;&gt;0,2,IF(G998&lt;&gt;0,IF(AND(J998&lt;&gt;0,K998&gt;=48),4,3),IF(H998&lt;&gt;0,IF(AND(J998&lt;&gt;0,K998&gt;=48),4,3),IF(I998&lt;&gt;0,7,0)))))),IF('proje ve personel bilgileri'!$B$4=1511,(IF(E998&lt;&gt;0,4,IF(F998&lt;&gt;0,5,IF(G998&lt;&gt;0,IF(AND(J998&lt;&gt;0,K998&gt;=48),12,8),IF(H998&lt;&gt;0,IF(AND(J998&lt;&gt;0,K998&gt;=48),12,8),IF(I998&lt;&gt;0,14,0)))))),(IF(E998&lt;&gt;0,3,IF(F998&lt;&gt;0,4,IF(G998&lt;&gt;0,IF(AND(J998&lt;&gt;0,K998&gt;=48),10,6),IF(H998&lt;&gt;0,IF(AND(J998&lt;&gt;0,K998&gt;=48),10,6),IF(I998&lt;&gt;0,12,0))))))))</f>
        <v>0</v>
      </c>
      <c r="P998" s="389"/>
      <c r="Q998" s="385" t="str">
        <f>IF('proje ve personel bilgileri'!A467&lt;&gt;0,(M998*O998)," ")</f>
        <v xml:space="preserve"> </v>
      </c>
      <c r="R998" s="385"/>
      <c r="S998" s="385" t="str">
        <f>IF('proje ve personel bilgileri'!A467&lt;&gt;0,G011B!S1062," ")</f>
        <v xml:space="preserve"> </v>
      </c>
      <c r="T998" s="378"/>
      <c r="U998" s="385" t="str">
        <f>IF('proje ve personel bilgileri'!A467&lt;&gt;0,MIN(Q998,S998)," ")</f>
        <v xml:space="preserve"> </v>
      </c>
      <c r="V998" s="386"/>
    </row>
    <row r="999" spans="1:22" ht="15.75" customHeight="1" x14ac:dyDescent="0.25">
      <c r="A999" s="19">
        <v>455</v>
      </c>
      <c r="B999" s="293" t="str">
        <f>IF('proje ve personel bilgileri'!A468&lt;&gt;0,('proje ve personel bilgileri'!A468)," ")</f>
        <v xml:space="preserve"> </v>
      </c>
      <c r="C999" s="293" t="str">
        <f>IF('proje ve personel bilgileri'!A468&lt;&gt;0,('proje ve personel bilgileri'!B468)," ")</f>
        <v xml:space="preserve"> </v>
      </c>
      <c r="D999" s="24"/>
      <c r="E999" s="25"/>
      <c r="F999" s="25"/>
      <c r="G999" s="25"/>
      <c r="H999" s="25"/>
      <c r="I999" s="25"/>
      <c r="J999" s="26"/>
      <c r="K999" s="387" t="str">
        <f>IF(J999&lt;&gt;0,DAYS360(J999,'proje ve personel bilgileri'!$B$8)/30," ")</f>
        <v xml:space="preserve"> </v>
      </c>
      <c r="L999" s="387"/>
      <c r="M999" s="385" t="str">
        <f>IF('proje ve personel bilgileri'!A468&lt;&gt;0,('proje ve personel bilgileri'!$B$11)," ")</f>
        <v xml:space="preserve"> </v>
      </c>
      <c r="N999" s="385"/>
      <c r="O999" s="388">
        <f>IF('proje ve personel bilgileri'!$B$4=1512,(IF(E999&lt;&gt;0,2,IF(F999&lt;&gt;0,2,IF(G999&lt;&gt;0,IF(AND(J999&lt;&gt;0,K999&gt;=48),4,3),IF(H999&lt;&gt;0,IF(AND(J999&lt;&gt;0,K999&gt;=48),4,3),IF(I999&lt;&gt;0,7,0)))))),IF('proje ve personel bilgileri'!$B$4=1511,(IF(E999&lt;&gt;0,4,IF(F999&lt;&gt;0,5,IF(G999&lt;&gt;0,IF(AND(J999&lt;&gt;0,K999&gt;=48),12,8),IF(H999&lt;&gt;0,IF(AND(J999&lt;&gt;0,K999&gt;=48),12,8),IF(I999&lt;&gt;0,14,0)))))),(IF(E999&lt;&gt;0,3,IF(F999&lt;&gt;0,4,IF(G999&lt;&gt;0,IF(AND(J999&lt;&gt;0,K999&gt;=48),10,6),IF(H999&lt;&gt;0,IF(AND(J999&lt;&gt;0,K999&gt;=48),10,6),IF(I999&lt;&gt;0,12,0))))))))</f>
        <v>0</v>
      </c>
      <c r="P999" s="389"/>
      <c r="Q999" s="385" t="str">
        <f>IF('proje ve personel bilgileri'!A468&lt;&gt;0,(M999*O999)," ")</f>
        <v xml:space="preserve"> </v>
      </c>
      <c r="R999" s="385"/>
      <c r="S999" s="385" t="str">
        <f>IF('proje ve personel bilgileri'!A468&lt;&gt;0,G011B!S1063," ")</f>
        <v xml:space="preserve"> </v>
      </c>
      <c r="T999" s="378"/>
      <c r="U999" s="385" t="str">
        <f>IF('proje ve personel bilgileri'!A468&lt;&gt;0,MIN(Q999,S999)," ")</f>
        <v xml:space="preserve"> </v>
      </c>
      <c r="V999" s="386"/>
    </row>
    <row r="1000" spans="1:22" ht="15.75" customHeight="1" x14ac:dyDescent="0.25">
      <c r="A1000" s="23">
        <v>456</v>
      </c>
      <c r="B1000" s="293" t="str">
        <f>IF('proje ve personel bilgileri'!A469&lt;&gt;0,('proje ve personel bilgileri'!A469)," ")</f>
        <v xml:space="preserve"> </v>
      </c>
      <c r="C1000" s="293" t="str">
        <f>IF('proje ve personel bilgileri'!A469&lt;&gt;0,('proje ve personel bilgileri'!B469)," ")</f>
        <v xml:space="preserve"> </v>
      </c>
      <c r="D1000" s="24"/>
      <c r="E1000" s="25"/>
      <c r="F1000" s="25"/>
      <c r="G1000" s="25"/>
      <c r="H1000" s="25"/>
      <c r="I1000" s="25"/>
      <c r="J1000" s="26"/>
      <c r="K1000" s="387" t="str">
        <f>IF(J1000&lt;&gt;0,DAYS360(J1000,'proje ve personel bilgileri'!$B$8)/30," ")</f>
        <v xml:space="preserve"> </v>
      </c>
      <c r="L1000" s="387"/>
      <c r="M1000" s="385" t="str">
        <f>IF('proje ve personel bilgileri'!A469&lt;&gt;0,('proje ve personel bilgileri'!$B$11)," ")</f>
        <v xml:space="preserve"> </v>
      </c>
      <c r="N1000" s="385"/>
      <c r="O1000" s="388">
        <f>IF('proje ve personel bilgileri'!$B$4=1512,(IF(E1000&lt;&gt;0,2,IF(F1000&lt;&gt;0,2,IF(G1000&lt;&gt;0,IF(AND(J1000&lt;&gt;0,K1000&gt;=48),4,3),IF(H1000&lt;&gt;0,IF(AND(J1000&lt;&gt;0,K1000&gt;=48),4,3),IF(I1000&lt;&gt;0,7,0)))))),IF('proje ve personel bilgileri'!$B$4=1511,(IF(E1000&lt;&gt;0,4,IF(F1000&lt;&gt;0,5,IF(G1000&lt;&gt;0,IF(AND(J1000&lt;&gt;0,K1000&gt;=48),12,8),IF(H1000&lt;&gt;0,IF(AND(J1000&lt;&gt;0,K1000&gt;=48),12,8),IF(I1000&lt;&gt;0,14,0)))))),(IF(E1000&lt;&gt;0,3,IF(F1000&lt;&gt;0,4,IF(G1000&lt;&gt;0,IF(AND(J1000&lt;&gt;0,K1000&gt;=48),10,6),IF(H1000&lt;&gt;0,IF(AND(J1000&lt;&gt;0,K1000&gt;=48),10,6),IF(I1000&lt;&gt;0,12,0))))))))</f>
        <v>0</v>
      </c>
      <c r="P1000" s="389"/>
      <c r="Q1000" s="385" t="str">
        <f>IF('proje ve personel bilgileri'!A469&lt;&gt;0,(M1000*O1000)," ")</f>
        <v xml:space="preserve"> </v>
      </c>
      <c r="R1000" s="385"/>
      <c r="S1000" s="385" t="str">
        <f>IF('proje ve personel bilgileri'!A469&lt;&gt;0,G011B!S1064," ")</f>
        <v xml:space="preserve"> </v>
      </c>
      <c r="T1000" s="378"/>
      <c r="U1000" s="385" t="str">
        <f>IF('proje ve personel bilgileri'!A469&lt;&gt;0,MIN(Q1000,S1000)," ")</f>
        <v xml:space="preserve"> </v>
      </c>
      <c r="V1000" s="386"/>
    </row>
    <row r="1001" spans="1:22" ht="15.75" customHeight="1" x14ac:dyDescent="0.25">
      <c r="A1001" s="19">
        <v>457</v>
      </c>
      <c r="B1001" s="293" t="str">
        <f>IF('proje ve personel bilgileri'!A470&lt;&gt;0,('proje ve personel bilgileri'!A470)," ")</f>
        <v xml:space="preserve"> </v>
      </c>
      <c r="C1001" s="293" t="str">
        <f>IF('proje ve personel bilgileri'!A470&lt;&gt;0,('proje ve personel bilgileri'!B470)," ")</f>
        <v xml:space="preserve"> </v>
      </c>
      <c r="D1001" s="24"/>
      <c r="E1001" s="25"/>
      <c r="F1001" s="25"/>
      <c r="G1001" s="25"/>
      <c r="H1001" s="25"/>
      <c r="I1001" s="25"/>
      <c r="J1001" s="26"/>
      <c r="K1001" s="387" t="str">
        <f>IF(J1001&lt;&gt;0,DAYS360(J1001,'proje ve personel bilgileri'!$B$8)/30," ")</f>
        <v xml:space="preserve"> </v>
      </c>
      <c r="L1001" s="387"/>
      <c r="M1001" s="385" t="str">
        <f>IF('proje ve personel bilgileri'!A470&lt;&gt;0,('proje ve personel bilgileri'!$B$11)," ")</f>
        <v xml:space="preserve"> </v>
      </c>
      <c r="N1001" s="385"/>
      <c r="O1001" s="388">
        <f>IF('proje ve personel bilgileri'!$B$4=1512,(IF(E1001&lt;&gt;0,2,IF(F1001&lt;&gt;0,2,IF(G1001&lt;&gt;0,IF(AND(J1001&lt;&gt;0,K1001&gt;=48),4,3),IF(H1001&lt;&gt;0,IF(AND(J1001&lt;&gt;0,K1001&gt;=48),4,3),IF(I1001&lt;&gt;0,7,0)))))),IF('proje ve personel bilgileri'!$B$4=1511,(IF(E1001&lt;&gt;0,4,IF(F1001&lt;&gt;0,5,IF(G1001&lt;&gt;0,IF(AND(J1001&lt;&gt;0,K1001&gt;=48),12,8),IF(H1001&lt;&gt;0,IF(AND(J1001&lt;&gt;0,K1001&gt;=48),12,8),IF(I1001&lt;&gt;0,14,0)))))),(IF(E1001&lt;&gt;0,3,IF(F1001&lt;&gt;0,4,IF(G1001&lt;&gt;0,IF(AND(J1001&lt;&gt;0,K1001&gt;=48),10,6),IF(H1001&lt;&gt;0,IF(AND(J1001&lt;&gt;0,K1001&gt;=48),10,6),IF(I1001&lt;&gt;0,12,0))))))))</f>
        <v>0</v>
      </c>
      <c r="P1001" s="389"/>
      <c r="Q1001" s="385" t="str">
        <f>IF('proje ve personel bilgileri'!A470&lt;&gt;0,(M1001*O1001)," ")</f>
        <v xml:space="preserve"> </v>
      </c>
      <c r="R1001" s="385"/>
      <c r="S1001" s="385" t="str">
        <f>IF('proje ve personel bilgileri'!A470&lt;&gt;0,G011B!S1065," ")</f>
        <v xml:space="preserve"> </v>
      </c>
      <c r="T1001" s="378"/>
      <c r="U1001" s="385" t="str">
        <f>IF('proje ve personel bilgileri'!A470&lt;&gt;0,MIN(Q1001,S1001)," ")</f>
        <v xml:space="preserve"> </v>
      </c>
      <c r="V1001" s="386"/>
    </row>
    <row r="1002" spans="1:22" ht="15.75" customHeight="1" x14ac:dyDescent="0.25">
      <c r="A1002" s="23">
        <v>458</v>
      </c>
      <c r="B1002" s="293" t="str">
        <f>IF('proje ve personel bilgileri'!A471&lt;&gt;0,('proje ve personel bilgileri'!A471)," ")</f>
        <v xml:space="preserve"> </v>
      </c>
      <c r="C1002" s="293" t="str">
        <f>IF('proje ve personel bilgileri'!A471&lt;&gt;0,('proje ve personel bilgileri'!B471)," ")</f>
        <v xml:space="preserve"> </v>
      </c>
      <c r="D1002" s="24"/>
      <c r="E1002" s="25"/>
      <c r="F1002" s="25"/>
      <c r="G1002" s="25"/>
      <c r="H1002" s="25"/>
      <c r="I1002" s="25"/>
      <c r="J1002" s="26"/>
      <c r="K1002" s="387" t="str">
        <f>IF(J1002&lt;&gt;0,DAYS360(J1002,'proje ve personel bilgileri'!$B$8)/30," ")</f>
        <v xml:space="preserve"> </v>
      </c>
      <c r="L1002" s="387"/>
      <c r="M1002" s="385" t="str">
        <f>IF('proje ve personel bilgileri'!A471&lt;&gt;0,('proje ve personel bilgileri'!$B$11)," ")</f>
        <v xml:space="preserve"> </v>
      </c>
      <c r="N1002" s="385"/>
      <c r="O1002" s="388">
        <f>IF('proje ve personel bilgileri'!$B$4=1512,(IF(E1002&lt;&gt;0,2,IF(F1002&lt;&gt;0,2,IF(G1002&lt;&gt;0,IF(AND(J1002&lt;&gt;0,K1002&gt;=48),4,3),IF(H1002&lt;&gt;0,IF(AND(J1002&lt;&gt;0,K1002&gt;=48),4,3),IF(I1002&lt;&gt;0,7,0)))))),IF('proje ve personel bilgileri'!$B$4=1511,(IF(E1002&lt;&gt;0,4,IF(F1002&lt;&gt;0,5,IF(G1002&lt;&gt;0,IF(AND(J1002&lt;&gt;0,K1002&gt;=48),12,8),IF(H1002&lt;&gt;0,IF(AND(J1002&lt;&gt;0,K1002&gt;=48),12,8),IF(I1002&lt;&gt;0,14,0)))))),(IF(E1002&lt;&gt;0,3,IF(F1002&lt;&gt;0,4,IF(G1002&lt;&gt;0,IF(AND(J1002&lt;&gt;0,K1002&gt;=48),10,6),IF(H1002&lt;&gt;0,IF(AND(J1002&lt;&gt;0,K1002&gt;=48),10,6),IF(I1002&lt;&gt;0,12,0))))))))</f>
        <v>0</v>
      </c>
      <c r="P1002" s="389"/>
      <c r="Q1002" s="385" t="str">
        <f>IF('proje ve personel bilgileri'!A471&lt;&gt;0,(M1002*O1002)," ")</f>
        <v xml:space="preserve"> </v>
      </c>
      <c r="R1002" s="385"/>
      <c r="S1002" s="385" t="str">
        <f>IF('proje ve personel bilgileri'!A471&lt;&gt;0,G011B!S1066," ")</f>
        <v xml:space="preserve"> </v>
      </c>
      <c r="T1002" s="378"/>
      <c r="U1002" s="385" t="str">
        <f>IF('proje ve personel bilgileri'!A471&lt;&gt;0,MIN(Q1002,S1002)," ")</f>
        <v xml:space="preserve"> </v>
      </c>
      <c r="V1002" s="386"/>
    </row>
    <row r="1003" spans="1:22" ht="15.75" customHeight="1" x14ac:dyDescent="0.25">
      <c r="A1003" s="19">
        <v>459</v>
      </c>
      <c r="B1003" s="293" t="str">
        <f>IF('proje ve personel bilgileri'!A472&lt;&gt;0,('proje ve personel bilgileri'!A472)," ")</f>
        <v xml:space="preserve"> </v>
      </c>
      <c r="C1003" s="293" t="str">
        <f>IF('proje ve personel bilgileri'!A472&lt;&gt;0,('proje ve personel bilgileri'!B472)," ")</f>
        <v xml:space="preserve"> </v>
      </c>
      <c r="D1003" s="24"/>
      <c r="E1003" s="25"/>
      <c r="F1003" s="25"/>
      <c r="G1003" s="25"/>
      <c r="H1003" s="25"/>
      <c r="I1003" s="25"/>
      <c r="J1003" s="26"/>
      <c r="K1003" s="387" t="str">
        <f>IF(J1003&lt;&gt;0,DAYS360(J1003,'proje ve personel bilgileri'!$B$8)/30," ")</f>
        <v xml:space="preserve"> </v>
      </c>
      <c r="L1003" s="387"/>
      <c r="M1003" s="385" t="str">
        <f>IF('proje ve personel bilgileri'!A472&lt;&gt;0,('proje ve personel bilgileri'!$B$11)," ")</f>
        <v xml:space="preserve"> </v>
      </c>
      <c r="N1003" s="385"/>
      <c r="O1003" s="388">
        <f>IF('proje ve personel bilgileri'!$B$4=1512,(IF(E1003&lt;&gt;0,2,IF(F1003&lt;&gt;0,2,IF(G1003&lt;&gt;0,IF(AND(J1003&lt;&gt;0,K1003&gt;=48),4,3),IF(H1003&lt;&gt;0,IF(AND(J1003&lt;&gt;0,K1003&gt;=48),4,3),IF(I1003&lt;&gt;0,7,0)))))),IF('proje ve personel bilgileri'!$B$4=1511,(IF(E1003&lt;&gt;0,4,IF(F1003&lt;&gt;0,5,IF(G1003&lt;&gt;0,IF(AND(J1003&lt;&gt;0,K1003&gt;=48),12,8),IF(H1003&lt;&gt;0,IF(AND(J1003&lt;&gt;0,K1003&gt;=48),12,8),IF(I1003&lt;&gt;0,14,0)))))),(IF(E1003&lt;&gt;0,3,IF(F1003&lt;&gt;0,4,IF(G1003&lt;&gt;0,IF(AND(J1003&lt;&gt;0,K1003&gt;=48),10,6),IF(H1003&lt;&gt;0,IF(AND(J1003&lt;&gt;0,K1003&gt;=48),10,6),IF(I1003&lt;&gt;0,12,0))))))))</f>
        <v>0</v>
      </c>
      <c r="P1003" s="389"/>
      <c r="Q1003" s="385" t="str">
        <f>IF('proje ve personel bilgileri'!A472&lt;&gt;0,(M1003*O1003)," ")</f>
        <v xml:space="preserve"> </v>
      </c>
      <c r="R1003" s="385"/>
      <c r="S1003" s="385" t="str">
        <f>IF('proje ve personel bilgileri'!A472&lt;&gt;0,G011B!S1067," ")</f>
        <v xml:space="preserve"> </v>
      </c>
      <c r="T1003" s="378"/>
      <c r="U1003" s="385" t="str">
        <f>IF('proje ve personel bilgileri'!A472&lt;&gt;0,MIN(Q1003,S1003)," ")</f>
        <v xml:space="preserve"> </v>
      </c>
      <c r="V1003" s="386"/>
    </row>
    <row r="1004" spans="1:22" ht="15.75" customHeight="1" x14ac:dyDescent="0.25">
      <c r="A1004" s="23">
        <v>460</v>
      </c>
      <c r="B1004" s="293" t="str">
        <f>IF('proje ve personel bilgileri'!A473&lt;&gt;0,('proje ve personel bilgileri'!A473)," ")</f>
        <v xml:space="preserve"> </v>
      </c>
      <c r="C1004" s="293" t="str">
        <f>IF('proje ve personel bilgileri'!A473&lt;&gt;0,('proje ve personel bilgileri'!B473)," ")</f>
        <v xml:space="preserve"> </v>
      </c>
      <c r="D1004" s="24"/>
      <c r="E1004" s="25"/>
      <c r="F1004" s="25"/>
      <c r="G1004" s="25"/>
      <c r="H1004" s="25"/>
      <c r="I1004" s="25"/>
      <c r="J1004" s="26"/>
      <c r="K1004" s="387" t="str">
        <f>IF(J1004&lt;&gt;0,DAYS360(J1004,'proje ve personel bilgileri'!$B$8)/30," ")</f>
        <v xml:space="preserve"> </v>
      </c>
      <c r="L1004" s="387"/>
      <c r="M1004" s="385" t="str">
        <f>IF('proje ve personel bilgileri'!A473&lt;&gt;0,('proje ve personel bilgileri'!$B$11)," ")</f>
        <v xml:space="preserve"> </v>
      </c>
      <c r="N1004" s="385"/>
      <c r="O1004" s="388">
        <f>IF('proje ve personel bilgileri'!$B$4=1512,(IF(E1004&lt;&gt;0,2,IF(F1004&lt;&gt;0,2,IF(G1004&lt;&gt;0,IF(AND(J1004&lt;&gt;0,K1004&gt;=48),4,3),IF(H1004&lt;&gt;0,IF(AND(J1004&lt;&gt;0,K1004&gt;=48),4,3),IF(I1004&lt;&gt;0,7,0)))))),IF('proje ve personel bilgileri'!$B$4=1511,(IF(E1004&lt;&gt;0,4,IF(F1004&lt;&gt;0,5,IF(G1004&lt;&gt;0,IF(AND(J1004&lt;&gt;0,K1004&gt;=48),12,8),IF(H1004&lt;&gt;0,IF(AND(J1004&lt;&gt;0,K1004&gt;=48),12,8),IF(I1004&lt;&gt;0,14,0)))))),(IF(E1004&lt;&gt;0,3,IF(F1004&lt;&gt;0,4,IF(G1004&lt;&gt;0,IF(AND(J1004&lt;&gt;0,K1004&gt;=48),10,6),IF(H1004&lt;&gt;0,IF(AND(J1004&lt;&gt;0,K1004&gt;=48),10,6),IF(I1004&lt;&gt;0,12,0))))))))</f>
        <v>0</v>
      </c>
      <c r="P1004" s="389"/>
      <c r="Q1004" s="385" t="str">
        <f>IF('proje ve personel bilgileri'!A473&lt;&gt;0,(M1004*O1004)," ")</f>
        <v xml:space="preserve"> </v>
      </c>
      <c r="R1004" s="385"/>
      <c r="S1004" s="385" t="str">
        <f>IF('proje ve personel bilgileri'!A473&lt;&gt;0,G011B!S1068," ")</f>
        <v xml:space="preserve"> </v>
      </c>
      <c r="T1004" s="378"/>
      <c r="U1004" s="385" t="str">
        <f>IF('proje ve personel bilgileri'!A473&lt;&gt;0,MIN(Q1004,S1004)," ")</f>
        <v xml:space="preserve"> </v>
      </c>
      <c r="V1004" s="386"/>
    </row>
    <row r="1005" spans="1:22" ht="15.75" customHeight="1" x14ac:dyDescent="0.25">
      <c r="A1005" s="19">
        <v>461</v>
      </c>
      <c r="B1005" s="293" t="str">
        <f>IF('proje ve personel bilgileri'!A474&lt;&gt;0,('proje ve personel bilgileri'!A474)," ")</f>
        <v xml:space="preserve"> </v>
      </c>
      <c r="C1005" s="293" t="str">
        <f>IF('proje ve personel bilgileri'!A474&lt;&gt;0,('proje ve personel bilgileri'!B474)," ")</f>
        <v xml:space="preserve"> </v>
      </c>
      <c r="D1005" s="24"/>
      <c r="E1005" s="25"/>
      <c r="F1005" s="25"/>
      <c r="G1005" s="25"/>
      <c r="H1005" s="25"/>
      <c r="I1005" s="25"/>
      <c r="J1005" s="26"/>
      <c r="K1005" s="387" t="str">
        <f>IF(J1005&lt;&gt;0,DAYS360(J1005,'proje ve personel bilgileri'!$B$8)/30," ")</f>
        <v xml:space="preserve"> </v>
      </c>
      <c r="L1005" s="387"/>
      <c r="M1005" s="385" t="str">
        <f>IF('proje ve personel bilgileri'!A474&lt;&gt;0,('proje ve personel bilgileri'!$B$11)," ")</f>
        <v xml:space="preserve"> </v>
      </c>
      <c r="N1005" s="385"/>
      <c r="O1005" s="388">
        <f>IF('proje ve personel bilgileri'!$B$4=1512,(IF(E1005&lt;&gt;0,2,IF(F1005&lt;&gt;0,2,IF(G1005&lt;&gt;0,IF(AND(J1005&lt;&gt;0,K1005&gt;=48),4,3),IF(H1005&lt;&gt;0,IF(AND(J1005&lt;&gt;0,K1005&gt;=48),4,3),IF(I1005&lt;&gt;0,7,0)))))),IF('proje ve personel bilgileri'!$B$4=1511,(IF(E1005&lt;&gt;0,4,IF(F1005&lt;&gt;0,5,IF(G1005&lt;&gt;0,IF(AND(J1005&lt;&gt;0,K1005&gt;=48),12,8),IF(H1005&lt;&gt;0,IF(AND(J1005&lt;&gt;0,K1005&gt;=48),12,8),IF(I1005&lt;&gt;0,14,0)))))),(IF(E1005&lt;&gt;0,3,IF(F1005&lt;&gt;0,4,IF(G1005&lt;&gt;0,IF(AND(J1005&lt;&gt;0,K1005&gt;=48),10,6),IF(H1005&lt;&gt;0,IF(AND(J1005&lt;&gt;0,K1005&gt;=48),10,6),IF(I1005&lt;&gt;0,12,0))))))))</f>
        <v>0</v>
      </c>
      <c r="P1005" s="389"/>
      <c r="Q1005" s="385" t="str">
        <f>IF('proje ve personel bilgileri'!A474&lt;&gt;0,(M1005*O1005)," ")</f>
        <v xml:space="preserve"> </v>
      </c>
      <c r="R1005" s="385"/>
      <c r="S1005" s="385" t="str">
        <f>IF('proje ve personel bilgileri'!A474&lt;&gt;0,G011B!S1069," ")</f>
        <v xml:space="preserve"> </v>
      </c>
      <c r="T1005" s="378"/>
      <c r="U1005" s="385" t="str">
        <f>IF('proje ve personel bilgileri'!A474&lt;&gt;0,MIN(Q1005,S1005)," ")</f>
        <v xml:space="preserve"> </v>
      </c>
      <c r="V1005" s="386"/>
    </row>
    <row r="1006" spans="1:22" ht="15.75" customHeight="1" x14ac:dyDescent="0.25">
      <c r="A1006" s="23">
        <v>462</v>
      </c>
      <c r="B1006" s="293" t="str">
        <f>IF('proje ve personel bilgileri'!A475&lt;&gt;0,('proje ve personel bilgileri'!A475)," ")</f>
        <v xml:space="preserve"> </v>
      </c>
      <c r="C1006" s="293" t="str">
        <f>IF('proje ve personel bilgileri'!A475&lt;&gt;0,('proje ve personel bilgileri'!B475)," ")</f>
        <v xml:space="preserve"> </v>
      </c>
      <c r="D1006" s="24"/>
      <c r="E1006" s="25"/>
      <c r="F1006" s="25"/>
      <c r="G1006" s="25"/>
      <c r="H1006" s="25"/>
      <c r="I1006" s="25"/>
      <c r="J1006" s="26"/>
      <c r="K1006" s="387" t="str">
        <f>IF(J1006&lt;&gt;0,DAYS360(J1006,'proje ve personel bilgileri'!$B$8)/30," ")</f>
        <v xml:space="preserve"> </v>
      </c>
      <c r="L1006" s="387"/>
      <c r="M1006" s="385" t="str">
        <f>IF('proje ve personel bilgileri'!A475&lt;&gt;0,('proje ve personel bilgileri'!$B$11)," ")</f>
        <v xml:space="preserve"> </v>
      </c>
      <c r="N1006" s="385"/>
      <c r="O1006" s="388">
        <f>IF('proje ve personel bilgileri'!$B$4=1512,(IF(E1006&lt;&gt;0,2,IF(F1006&lt;&gt;0,2,IF(G1006&lt;&gt;0,IF(AND(J1006&lt;&gt;0,K1006&gt;=48),4,3),IF(H1006&lt;&gt;0,IF(AND(J1006&lt;&gt;0,K1006&gt;=48),4,3),IF(I1006&lt;&gt;0,7,0)))))),IF('proje ve personel bilgileri'!$B$4=1511,(IF(E1006&lt;&gt;0,4,IF(F1006&lt;&gt;0,5,IF(G1006&lt;&gt;0,IF(AND(J1006&lt;&gt;0,K1006&gt;=48),12,8),IF(H1006&lt;&gt;0,IF(AND(J1006&lt;&gt;0,K1006&gt;=48),12,8),IF(I1006&lt;&gt;0,14,0)))))),(IF(E1006&lt;&gt;0,3,IF(F1006&lt;&gt;0,4,IF(G1006&lt;&gt;0,IF(AND(J1006&lt;&gt;0,K1006&gt;=48),10,6),IF(H1006&lt;&gt;0,IF(AND(J1006&lt;&gt;0,K1006&gt;=48),10,6),IF(I1006&lt;&gt;0,12,0))))))))</f>
        <v>0</v>
      </c>
      <c r="P1006" s="389"/>
      <c r="Q1006" s="385" t="str">
        <f>IF('proje ve personel bilgileri'!A475&lt;&gt;0,(M1006*O1006)," ")</f>
        <v xml:space="preserve"> </v>
      </c>
      <c r="R1006" s="385"/>
      <c r="S1006" s="385" t="str">
        <f>IF('proje ve personel bilgileri'!A475&lt;&gt;0,G011B!S1070," ")</f>
        <v xml:space="preserve"> </v>
      </c>
      <c r="T1006" s="378"/>
      <c r="U1006" s="385" t="str">
        <f>IF('proje ve personel bilgileri'!A475&lt;&gt;0,MIN(Q1006,S1006)," ")</f>
        <v xml:space="preserve"> </v>
      </c>
      <c r="V1006" s="386"/>
    </row>
    <row r="1007" spans="1:22" ht="15.75" customHeight="1" x14ac:dyDescent="0.25">
      <c r="A1007" s="19">
        <v>463</v>
      </c>
      <c r="B1007" s="293" t="str">
        <f>IF('proje ve personel bilgileri'!A476&lt;&gt;0,('proje ve personel bilgileri'!A476)," ")</f>
        <v xml:space="preserve"> </v>
      </c>
      <c r="C1007" s="293" t="str">
        <f>IF('proje ve personel bilgileri'!A476&lt;&gt;0,('proje ve personel bilgileri'!B476)," ")</f>
        <v xml:space="preserve"> </v>
      </c>
      <c r="D1007" s="24"/>
      <c r="E1007" s="25"/>
      <c r="F1007" s="25"/>
      <c r="G1007" s="25"/>
      <c r="H1007" s="25"/>
      <c r="I1007" s="25"/>
      <c r="J1007" s="26"/>
      <c r="K1007" s="387" t="str">
        <f>IF(J1007&lt;&gt;0,DAYS360(J1007,'proje ve personel bilgileri'!$B$8)/30," ")</f>
        <v xml:space="preserve"> </v>
      </c>
      <c r="L1007" s="387"/>
      <c r="M1007" s="385" t="str">
        <f>IF('proje ve personel bilgileri'!A476&lt;&gt;0,('proje ve personel bilgileri'!$B$11)," ")</f>
        <v xml:space="preserve"> </v>
      </c>
      <c r="N1007" s="385"/>
      <c r="O1007" s="388">
        <f>IF('proje ve personel bilgileri'!$B$4=1512,(IF(E1007&lt;&gt;0,2,IF(F1007&lt;&gt;0,2,IF(G1007&lt;&gt;0,IF(AND(J1007&lt;&gt;0,K1007&gt;=48),4,3),IF(H1007&lt;&gt;0,IF(AND(J1007&lt;&gt;0,K1007&gt;=48),4,3),IF(I1007&lt;&gt;0,7,0)))))),IF('proje ve personel bilgileri'!$B$4=1511,(IF(E1007&lt;&gt;0,4,IF(F1007&lt;&gt;0,5,IF(G1007&lt;&gt;0,IF(AND(J1007&lt;&gt;0,K1007&gt;=48),12,8),IF(H1007&lt;&gt;0,IF(AND(J1007&lt;&gt;0,K1007&gt;=48),12,8),IF(I1007&lt;&gt;0,14,0)))))),(IF(E1007&lt;&gt;0,3,IF(F1007&lt;&gt;0,4,IF(G1007&lt;&gt;0,IF(AND(J1007&lt;&gt;0,K1007&gt;=48),10,6),IF(H1007&lt;&gt;0,IF(AND(J1007&lt;&gt;0,K1007&gt;=48),10,6),IF(I1007&lt;&gt;0,12,0))))))))</f>
        <v>0</v>
      </c>
      <c r="P1007" s="389"/>
      <c r="Q1007" s="385" t="str">
        <f>IF('proje ve personel bilgileri'!A476&lt;&gt;0,(M1007*O1007)," ")</f>
        <v xml:space="preserve"> </v>
      </c>
      <c r="R1007" s="385"/>
      <c r="S1007" s="385" t="str">
        <f>IF('proje ve personel bilgileri'!A476&lt;&gt;0,G011B!S1071," ")</f>
        <v xml:space="preserve"> </v>
      </c>
      <c r="T1007" s="378"/>
      <c r="U1007" s="385" t="str">
        <f>IF('proje ve personel bilgileri'!A476&lt;&gt;0,MIN(Q1007,S1007)," ")</f>
        <v xml:space="preserve"> </v>
      </c>
      <c r="V1007" s="386"/>
    </row>
    <row r="1008" spans="1:22" ht="15.75" customHeight="1" x14ac:dyDescent="0.25">
      <c r="A1008" s="23">
        <v>464</v>
      </c>
      <c r="B1008" s="293" t="str">
        <f>IF('proje ve personel bilgileri'!A477&lt;&gt;0,('proje ve personel bilgileri'!A477)," ")</f>
        <v xml:space="preserve"> </v>
      </c>
      <c r="C1008" s="293" t="str">
        <f>IF('proje ve personel bilgileri'!A477&lt;&gt;0,('proje ve personel bilgileri'!B477)," ")</f>
        <v xml:space="preserve"> </v>
      </c>
      <c r="D1008" s="24"/>
      <c r="E1008" s="25"/>
      <c r="F1008" s="25"/>
      <c r="G1008" s="25"/>
      <c r="H1008" s="25"/>
      <c r="I1008" s="25"/>
      <c r="J1008" s="26"/>
      <c r="K1008" s="387" t="str">
        <f>IF(J1008&lt;&gt;0,DAYS360(J1008,'proje ve personel bilgileri'!$B$8)/30," ")</f>
        <v xml:space="preserve"> </v>
      </c>
      <c r="L1008" s="387"/>
      <c r="M1008" s="385" t="str">
        <f>IF('proje ve personel bilgileri'!A477&lt;&gt;0,('proje ve personel bilgileri'!$B$11)," ")</f>
        <v xml:space="preserve"> </v>
      </c>
      <c r="N1008" s="385"/>
      <c r="O1008" s="388">
        <f>IF('proje ve personel bilgileri'!$B$4=1512,(IF(E1008&lt;&gt;0,2,IF(F1008&lt;&gt;0,2,IF(G1008&lt;&gt;0,IF(AND(J1008&lt;&gt;0,K1008&gt;=48),4,3),IF(H1008&lt;&gt;0,IF(AND(J1008&lt;&gt;0,K1008&gt;=48),4,3),IF(I1008&lt;&gt;0,7,0)))))),IF('proje ve personel bilgileri'!$B$4=1511,(IF(E1008&lt;&gt;0,4,IF(F1008&lt;&gt;0,5,IF(G1008&lt;&gt;0,IF(AND(J1008&lt;&gt;0,K1008&gt;=48),12,8),IF(H1008&lt;&gt;0,IF(AND(J1008&lt;&gt;0,K1008&gt;=48),12,8),IF(I1008&lt;&gt;0,14,0)))))),(IF(E1008&lt;&gt;0,3,IF(F1008&lt;&gt;0,4,IF(G1008&lt;&gt;0,IF(AND(J1008&lt;&gt;0,K1008&gt;=48),10,6),IF(H1008&lt;&gt;0,IF(AND(J1008&lt;&gt;0,K1008&gt;=48),10,6),IF(I1008&lt;&gt;0,12,0))))))))</f>
        <v>0</v>
      </c>
      <c r="P1008" s="389"/>
      <c r="Q1008" s="385" t="str">
        <f>IF('proje ve personel bilgileri'!A477&lt;&gt;0,(M1008*O1008)," ")</f>
        <v xml:space="preserve"> </v>
      </c>
      <c r="R1008" s="385"/>
      <c r="S1008" s="385" t="str">
        <f>IF('proje ve personel bilgileri'!A477&lt;&gt;0,G011B!S1072," ")</f>
        <v xml:space="preserve"> </v>
      </c>
      <c r="T1008" s="378"/>
      <c r="U1008" s="385" t="str">
        <f>IF('proje ve personel bilgileri'!A477&lt;&gt;0,MIN(Q1008,S1008)," ")</f>
        <v xml:space="preserve"> </v>
      </c>
      <c r="V1008" s="386"/>
    </row>
    <row r="1009" spans="1:22" ht="15.75" customHeight="1" x14ac:dyDescent="0.25">
      <c r="A1009" s="19">
        <v>465</v>
      </c>
      <c r="B1009" s="293" t="str">
        <f>IF('proje ve personel bilgileri'!A478&lt;&gt;0,('proje ve personel bilgileri'!A478)," ")</f>
        <v xml:space="preserve"> </v>
      </c>
      <c r="C1009" s="293" t="str">
        <f>IF('proje ve personel bilgileri'!A478&lt;&gt;0,('proje ve personel bilgileri'!B478)," ")</f>
        <v xml:space="preserve"> </v>
      </c>
      <c r="D1009" s="24"/>
      <c r="E1009" s="25"/>
      <c r="F1009" s="25"/>
      <c r="G1009" s="25"/>
      <c r="H1009" s="25"/>
      <c r="I1009" s="25"/>
      <c r="J1009" s="26"/>
      <c r="K1009" s="387" t="str">
        <f>IF(J1009&lt;&gt;0,DAYS360(J1009,'proje ve personel bilgileri'!$B$8)/30," ")</f>
        <v xml:space="preserve"> </v>
      </c>
      <c r="L1009" s="387"/>
      <c r="M1009" s="385" t="str">
        <f>IF('proje ve personel bilgileri'!A478&lt;&gt;0,('proje ve personel bilgileri'!$B$11)," ")</f>
        <v xml:space="preserve"> </v>
      </c>
      <c r="N1009" s="385"/>
      <c r="O1009" s="388">
        <f>IF('proje ve personel bilgileri'!$B$4=1512,(IF(E1009&lt;&gt;0,2,IF(F1009&lt;&gt;0,2,IF(G1009&lt;&gt;0,IF(AND(J1009&lt;&gt;0,K1009&gt;=48),4,3),IF(H1009&lt;&gt;0,IF(AND(J1009&lt;&gt;0,K1009&gt;=48),4,3),IF(I1009&lt;&gt;0,7,0)))))),IF('proje ve personel bilgileri'!$B$4=1511,(IF(E1009&lt;&gt;0,4,IF(F1009&lt;&gt;0,5,IF(G1009&lt;&gt;0,IF(AND(J1009&lt;&gt;0,K1009&gt;=48),12,8),IF(H1009&lt;&gt;0,IF(AND(J1009&lt;&gt;0,K1009&gt;=48),12,8),IF(I1009&lt;&gt;0,14,0)))))),(IF(E1009&lt;&gt;0,3,IF(F1009&lt;&gt;0,4,IF(G1009&lt;&gt;0,IF(AND(J1009&lt;&gt;0,K1009&gt;=48),10,6),IF(H1009&lt;&gt;0,IF(AND(J1009&lt;&gt;0,K1009&gt;=48),10,6),IF(I1009&lt;&gt;0,12,0))))))))</f>
        <v>0</v>
      </c>
      <c r="P1009" s="389"/>
      <c r="Q1009" s="385" t="str">
        <f>IF('proje ve personel bilgileri'!A478&lt;&gt;0,(M1009*O1009)," ")</f>
        <v xml:space="preserve"> </v>
      </c>
      <c r="R1009" s="385"/>
      <c r="S1009" s="385" t="str">
        <f>IF('proje ve personel bilgileri'!A478&lt;&gt;0,G011B!S1073," ")</f>
        <v xml:space="preserve"> </v>
      </c>
      <c r="T1009" s="378"/>
      <c r="U1009" s="385" t="str">
        <f>IF('proje ve personel bilgileri'!A478&lt;&gt;0,MIN(Q1009,S1009)," ")</f>
        <v xml:space="preserve"> </v>
      </c>
      <c r="V1009" s="386"/>
    </row>
    <row r="1010" spans="1:22" ht="15.75" customHeight="1" x14ac:dyDescent="0.25">
      <c r="A1010" s="23">
        <v>466</v>
      </c>
      <c r="B1010" s="293" t="str">
        <f>IF('proje ve personel bilgileri'!A479&lt;&gt;0,('proje ve personel bilgileri'!A479)," ")</f>
        <v xml:space="preserve"> </v>
      </c>
      <c r="C1010" s="293" t="str">
        <f>IF('proje ve personel bilgileri'!A479&lt;&gt;0,('proje ve personel bilgileri'!B479)," ")</f>
        <v xml:space="preserve"> </v>
      </c>
      <c r="D1010" s="24"/>
      <c r="E1010" s="25"/>
      <c r="F1010" s="25"/>
      <c r="G1010" s="25"/>
      <c r="H1010" s="25"/>
      <c r="I1010" s="25"/>
      <c r="J1010" s="26"/>
      <c r="K1010" s="387" t="str">
        <f>IF(J1010&lt;&gt;0,DAYS360(J1010,'proje ve personel bilgileri'!$B$8)/30," ")</f>
        <v xml:space="preserve"> </v>
      </c>
      <c r="L1010" s="387"/>
      <c r="M1010" s="385" t="str">
        <f>IF('proje ve personel bilgileri'!A479&lt;&gt;0,('proje ve personel bilgileri'!$B$11)," ")</f>
        <v xml:space="preserve"> </v>
      </c>
      <c r="N1010" s="385"/>
      <c r="O1010" s="388">
        <f>IF('proje ve personel bilgileri'!$B$4=1512,(IF(E1010&lt;&gt;0,2,IF(F1010&lt;&gt;0,2,IF(G1010&lt;&gt;0,IF(AND(J1010&lt;&gt;0,K1010&gt;=48),4,3),IF(H1010&lt;&gt;0,IF(AND(J1010&lt;&gt;0,K1010&gt;=48),4,3),IF(I1010&lt;&gt;0,7,0)))))),IF('proje ve personel bilgileri'!$B$4=1511,(IF(E1010&lt;&gt;0,4,IF(F1010&lt;&gt;0,5,IF(G1010&lt;&gt;0,IF(AND(J1010&lt;&gt;0,K1010&gt;=48),12,8),IF(H1010&lt;&gt;0,IF(AND(J1010&lt;&gt;0,K1010&gt;=48),12,8),IF(I1010&lt;&gt;0,14,0)))))),(IF(E1010&lt;&gt;0,3,IF(F1010&lt;&gt;0,4,IF(G1010&lt;&gt;0,IF(AND(J1010&lt;&gt;0,K1010&gt;=48),10,6),IF(H1010&lt;&gt;0,IF(AND(J1010&lt;&gt;0,K1010&gt;=48),10,6),IF(I1010&lt;&gt;0,12,0))))))))</f>
        <v>0</v>
      </c>
      <c r="P1010" s="389"/>
      <c r="Q1010" s="385" t="str">
        <f>IF('proje ve personel bilgileri'!A479&lt;&gt;0,(M1010*O1010)," ")</f>
        <v xml:space="preserve"> </v>
      </c>
      <c r="R1010" s="385"/>
      <c r="S1010" s="385" t="str">
        <f>IF('proje ve personel bilgileri'!A479&lt;&gt;0,G011B!S1074," ")</f>
        <v xml:space="preserve"> </v>
      </c>
      <c r="T1010" s="378"/>
      <c r="U1010" s="385" t="str">
        <f>IF('proje ve personel bilgileri'!A479&lt;&gt;0,MIN(Q1010,S1010)," ")</f>
        <v xml:space="preserve"> </v>
      </c>
      <c r="V1010" s="386"/>
    </row>
    <row r="1011" spans="1:22" ht="15.75" customHeight="1" x14ac:dyDescent="0.25">
      <c r="A1011" s="19">
        <v>467</v>
      </c>
      <c r="B1011" s="293" t="str">
        <f>IF('proje ve personel bilgileri'!A480&lt;&gt;0,('proje ve personel bilgileri'!A480)," ")</f>
        <v xml:space="preserve"> </v>
      </c>
      <c r="C1011" s="293" t="str">
        <f>IF('proje ve personel bilgileri'!A480&lt;&gt;0,('proje ve personel bilgileri'!B480)," ")</f>
        <v xml:space="preserve"> </v>
      </c>
      <c r="D1011" s="24"/>
      <c r="E1011" s="25"/>
      <c r="F1011" s="25"/>
      <c r="G1011" s="25"/>
      <c r="H1011" s="25"/>
      <c r="I1011" s="25"/>
      <c r="J1011" s="26"/>
      <c r="K1011" s="387" t="str">
        <f>IF(J1011&lt;&gt;0,DAYS360(J1011,'proje ve personel bilgileri'!$B$8)/30," ")</f>
        <v xml:space="preserve"> </v>
      </c>
      <c r="L1011" s="387"/>
      <c r="M1011" s="385" t="str">
        <f>IF('proje ve personel bilgileri'!A480&lt;&gt;0,('proje ve personel bilgileri'!$B$11)," ")</f>
        <v xml:space="preserve"> </v>
      </c>
      <c r="N1011" s="385"/>
      <c r="O1011" s="388">
        <f>IF('proje ve personel bilgileri'!$B$4=1512,(IF(E1011&lt;&gt;0,2,IF(F1011&lt;&gt;0,2,IF(G1011&lt;&gt;0,IF(AND(J1011&lt;&gt;0,K1011&gt;=48),4,3),IF(H1011&lt;&gt;0,IF(AND(J1011&lt;&gt;0,K1011&gt;=48),4,3),IF(I1011&lt;&gt;0,7,0)))))),IF('proje ve personel bilgileri'!$B$4=1511,(IF(E1011&lt;&gt;0,4,IF(F1011&lt;&gt;0,5,IF(G1011&lt;&gt;0,IF(AND(J1011&lt;&gt;0,K1011&gt;=48),12,8),IF(H1011&lt;&gt;0,IF(AND(J1011&lt;&gt;0,K1011&gt;=48),12,8),IF(I1011&lt;&gt;0,14,0)))))),(IF(E1011&lt;&gt;0,3,IF(F1011&lt;&gt;0,4,IF(G1011&lt;&gt;0,IF(AND(J1011&lt;&gt;0,K1011&gt;=48),10,6),IF(H1011&lt;&gt;0,IF(AND(J1011&lt;&gt;0,K1011&gt;=48),10,6),IF(I1011&lt;&gt;0,12,0))))))))</f>
        <v>0</v>
      </c>
      <c r="P1011" s="389"/>
      <c r="Q1011" s="385" t="str">
        <f>IF('proje ve personel bilgileri'!A480&lt;&gt;0,(M1011*O1011)," ")</f>
        <v xml:space="preserve"> </v>
      </c>
      <c r="R1011" s="385"/>
      <c r="S1011" s="385" t="str">
        <f>IF('proje ve personel bilgileri'!A480&lt;&gt;0,G011B!S1075," ")</f>
        <v xml:space="preserve"> </v>
      </c>
      <c r="T1011" s="378"/>
      <c r="U1011" s="385" t="str">
        <f>IF('proje ve personel bilgileri'!A480&lt;&gt;0,MIN(Q1011,S1011)," ")</f>
        <v xml:space="preserve"> </v>
      </c>
      <c r="V1011" s="386"/>
    </row>
    <row r="1012" spans="1:22" ht="15.75" customHeight="1" x14ac:dyDescent="0.25">
      <c r="A1012" s="23">
        <v>468</v>
      </c>
      <c r="B1012" s="293" t="str">
        <f>IF('proje ve personel bilgileri'!A481&lt;&gt;0,('proje ve personel bilgileri'!A481)," ")</f>
        <v xml:space="preserve"> </v>
      </c>
      <c r="C1012" s="293" t="str">
        <f>IF('proje ve personel bilgileri'!A481&lt;&gt;0,('proje ve personel bilgileri'!B481)," ")</f>
        <v xml:space="preserve"> </v>
      </c>
      <c r="D1012" s="28"/>
      <c r="E1012" s="29"/>
      <c r="F1012" s="29"/>
      <c r="G1012" s="29"/>
      <c r="H1012" s="29"/>
      <c r="I1012" s="29"/>
      <c r="J1012" s="30"/>
      <c r="K1012" s="387" t="str">
        <f>IF(J1012&lt;&gt;0,DAYS360(J1012,'proje ve personel bilgileri'!$B$8)/30," ")</f>
        <v xml:space="preserve"> </v>
      </c>
      <c r="L1012" s="387"/>
      <c r="M1012" s="385" t="str">
        <f>IF('proje ve personel bilgileri'!A481&lt;&gt;0,('proje ve personel bilgileri'!$B$11)," ")</f>
        <v xml:space="preserve"> </v>
      </c>
      <c r="N1012" s="385"/>
      <c r="O1012" s="388">
        <f>IF('proje ve personel bilgileri'!$B$4=1512,(IF(E1012&lt;&gt;0,2,IF(F1012&lt;&gt;0,2,IF(G1012&lt;&gt;0,IF(AND(J1012&lt;&gt;0,K1012&gt;=48),4,3),IF(H1012&lt;&gt;0,IF(AND(J1012&lt;&gt;0,K1012&gt;=48),4,3),IF(I1012&lt;&gt;0,7,0)))))),IF('proje ve personel bilgileri'!$B$4=1511,(IF(E1012&lt;&gt;0,4,IF(F1012&lt;&gt;0,5,IF(G1012&lt;&gt;0,IF(AND(J1012&lt;&gt;0,K1012&gt;=48),12,8),IF(H1012&lt;&gt;0,IF(AND(J1012&lt;&gt;0,K1012&gt;=48),12,8),IF(I1012&lt;&gt;0,14,0)))))),(IF(E1012&lt;&gt;0,3,IF(F1012&lt;&gt;0,4,IF(G1012&lt;&gt;0,IF(AND(J1012&lt;&gt;0,K1012&gt;=48),10,6),IF(H1012&lt;&gt;0,IF(AND(J1012&lt;&gt;0,K1012&gt;=48),10,6),IF(I1012&lt;&gt;0,12,0))))))))</f>
        <v>0</v>
      </c>
      <c r="P1012" s="389"/>
      <c r="Q1012" s="385" t="str">
        <f>IF('proje ve personel bilgileri'!A481&lt;&gt;0,(M1012*O1012)," ")</f>
        <v xml:space="preserve"> </v>
      </c>
      <c r="R1012" s="385"/>
      <c r="S1012" s="385" t="str">
        <f>IF('proje ve personel bilgileri'!A481&lt;&gt;0,G011B!S1076," ")</f>
        <v xml:space="preserve"> </v>
      </c>
      <c r="T1012" s="378"/>
      <c r="U1012" s="385" t="str">
        <f>IF('proje ve personel bilgileri'!A481&lt;&gt;0,MIN(Q1012,S1012)," ")</f>
        <v xml:space="preserve"> </v>
      </c>
      <c r="V1012" s="386"/>
    </row>
    <row r="1013" spans="1:22" ht="15" customHeight="1" x14ac:dyDescent="0.25">
      <c r="A1013" s="290" t="s">
        <v>152</v>
      </c>
    </row>
    <row r="1014" spans="1:22" ht="15" customHeight="1" x14ac:dyDescent="0.25">
      <c r="A1014" s="390" t="s">
        <v>153</v>
      </c>
      <c r="B1014" s="390"/>
      <c r="C1014" s="390"/>
      <c r="D1014" s="390"/>
      <c r="E1014" s="390"/>
      <c r="F1014" s="390"/>
      <c r="G1014" s="390"/>
      <c r="H1014" s="390"/>
      <c r="I1014" s="390"/>
      <c r="J1014" s="390"/>
      <c r="K1014" s="390"/>
      <c r="L1014" s="390"/>
      <c r="M1014" s="390"/>
      <c r="N1014" s="390"/>
      <c r="O1014" s="390"/>
      <c r="P1014" s="390"/>
      <c r="Q1014" s="390"/>
      <c r="R1014" s="390"/>
      <c r="S1014" s="390"/>
      <c r="T1014" s="390"/>
      <c r="U1014" s="390"/>
      <c r="V1014" s="390"/>
    </row>
    <row r="1015" spans="1:22" ht="15" customHeight="1" x14ac:dyDescent="0.25">
      <c r="A1015" s="391" t="s">
        <v>154</v>
      </c>
      <c r="B1015" s="391"/>
      <c r="C1015" s="391"/>
      <c r="D1015" s="391"/>
      <c r="E1015" s="391"/>
      <c r="F1015" s="391"/>
      <c r="G1015" s="391"/>
      <c r="H1015" s="391"/>
      <c r="I1015" s="391"/>
      <c r="J1015" s="391"/>
      <c r="K1015" s="391"/>
      <c r="L1015" s="391"/>
      <c r="M1015" s="391"/>
      <c r="N1015" s="391"/>
      <c r="O1015" s="391"/>
      <c r="P1015" s="391"/>
      <c r="Q1015" s="391"/>
      <c r="R1015" s="391"/>
      <c r="S1015" s="391"/>
      <c r="T1015" s="391"/>
      <c r="U1015" s="391"/>
      <c r="V1015" s="391"/>
    </row>
    <row r="1016" spans="1:22" ht="24.75" customHeight="1" x14ac:dyDescent="0.25">
      <c r="A1016" s="289"/>
    </row>
    <row r="1017" spans="1:22" ht="15" customHeight="1" x14ac:dyDescent="0.25">
      <c r="A1017" s="381" t="s">
        <v>155</v>
      </c>
      <c r="B1017" s="381"/>
      <c r="C1017" s="381"/>
      <c r="D1017" s="381"/>
      <c r="E1017" s="381"/>
      <c r="F1017" s="381"/>
      <c r="G1017" s="381"/>
      <c r="H1017" s="381"/>
      <c r="I1017" s="381"/>
      <c r="J1017" s="381"/>
      <c r="K1017" s="381"/>
      <c r="L1017" s="381"/>
      <c r="M1017" s="381"/>
      <c r="N1017" s="381"/>
      <c r="O1017" s="381"/>
      <c r="P1017" s="381"/>
      <c r="Q1017" s="381"/>
      <c r="R1017" s="381"/>
      <c r="S1017" s="381"/>
      <c r="T1017" s="381"/>
      <c r="U1017" s="381"/>
    </row>
    <row r="1018" spans="1:22" ht="15" customHeight="1" x14ac:dyDescent="0.25">
      <c r="A1018" s="380"/>
      <c r="B1018" s="380"/>
      <c r="C1018" s="380"/>
      <c r="D1018" s="380"/>
      <c r="E1018" s="380"/>
      <c r="F1018" s="380"/>
      <c r="G1018" s="380"/>
      <c r="H1018" s="380"/>
      <c r="I1018" s="380"/>
      <c r="J1018" s="380"/>
      <c r="K1018" s="380"/>
      <c r="L1018" s="380"/>
      <c r="M1018" s="380"/>
      <c r="N1018" s="380"/>
      <c r="O1018" s="380"/>
      <c r="P1018" s="380"/>
      <c r="Q1018" s="380"/>
      <c r="R1018" s="380"/>
      <c r="S1018" s="380"/>
      <c r="T1018" s="380"/>
      <c r="U1018" s="380"/>
    </row>
    <row r="1023" spans="1:22" ht="15.75" customHeight="1" x14ac:dyDescent="0.25">
      <c r="A1023" s="348" t="s">
        <v>128</v>
      </c>
      <c r="B1023" s="348"/>
      <c r="C1023" s="348"/>
      <c r="D1023" s="348"/>
      <c r="E1023" s="348"/>
      <c r="F1023" s="348"/>
      <c r="G1023" s="348"/>
      <c r="H1023" s="348"/>
      <c r="I1023" s="348"/>
      <c r="J1023" s="348"/>
      <c r="K1023" s="348"/>
      <c r="L1023" s="348"/>
      <c r="M1023" s="348"/>
      <c r="N1023" s="348"/>
      <c r="O1023" s="348"/>
      <c r="P1023" s="348"/>
      <c r="Q1023" s="348"/>
      <c r="R1023" s="348"/>
      <c r="S1023" s="348"/>
      <c r="T1023" s="348"/>
      <c r="U1023" s="348"/>
      <c r="V1023" s="348"/>
    </row>
    <row r="1024" spans="1:22" ht="15" customHeight="1" x14ac:dyDescent="0.25">
      <c r="A1024" s="68"/>
      <c r="B1024" s="68"/>
      <c r="C1024" s="68"/>
      <c r="D1024" s="68"/>
      <c r="E1024" s="68"/>
      <c r="F1024" s="68"/>
      <c r="G1024" s="68"/>
      <c r="H1024" s="68"/>
      <c r="I1024" s="68"/>
      <c r="J1024" s="69" t="str">
        <f>'proje ve personel bilgileri'!$B$7</f>
        <v>/</v>
      </c>
      <c r="K1024" s="68" t="s">
        <v>109</v>
      </c>
      <c r="L1024" s="68"/>
      <c r="M1024" s="68"/>
      <c r="N1024" s="68"/>
      <c r="O1024" s="68"/>
      <c r="P1024" s="68"/>
      <c r="Q1024" s="68"/>
      <c r="R1024" s="68"/>
      <c r="S1024" s="68"/>
      <c r="T1024" s="68"/>
      <c r="U1024" s="68"/>
      <c r="V1024" s="68"/>
    </row>
    <row r="1025" spans="1:22" ht="18.75" customHeight="1" x14ac:dyDescent="0.25">
      <c r="U1025" s="10" t="s">
        <v>129</v>
      </c>
    </row>
    <row r="1026" spans="1:22" ht="15.75" customHeight="1" x14ac:dyDescent="0.25">
      <c r="A1026" s="382" t="s">
        <v>130</v>
      </c>
      <c r="B1026" s="383"/>
      <c r="C1026" s="384"/>
      <c r="D1026" s="392">
        <f>'proje ve personel bilgileri'!$B$2</f>
        <v>0</v>
      </c>
      <c r="E1026" s="393"/>
      <c r="F1026" s="393"/>
      <c r="G1026" s="393"/>
      <c r="H1026" s="393"/>
      <c r="I1026" s="393"/>
      <c r="J1026" s="393"/>
      <c r="K1026" s="393"/>
      <c r="L1026" s="393"/>
      <c r="M1026" s="393"/>
      <c r="N1026" s="393"/>
      <c r="O1026" s="393"/>
      <c r="P1026" s="393"/>
      <c r="Q1026" s="393"/>
      <c r="R1026" s="393"/>
      <c r="S1026" s="393"/>
      <c r="T1026" s="393"/>
      <c r="U1026" s="393"/>
      <c r="V1026" s="394"/>
    </row>
    <row r="1027" spans="1:22" ht="15.75" customHeight="1" x14ac:dyDescent="0.25">
      <c r="A1027" s="382" t="s">
        <v>131</v>
      </c>
      <c r="B1027" s="383"/>
      <c r="C1027" s="384"/>
      <c r="D1027" s="392">
        <f>'proje ve personel bilgileri'!$B$3</f>
        <v>0</v>
      </c>
      <c r="E1027" s="393"/>
      <c r="F1027" s="393"/>
      <c r="G1027" s="393"/>
      <c r="H1027" s="393"/>
      <c r="I1027" s="393"/>
      <c r="J1027" s="393"/>
      <c r="K1027" s="393"/>
      <c r="L1027" s="393"/>
      <c r="M1027" s="393"/>
      <c r="N1027" s="393"/>
      <c r="O1027" s="393"/>
      <c r="P1027" s="393"/>
      <c r="Q1027" s="393"/>
      <c r="R1027" s="393"/>
      <c r="S1027" s="393"/>
      <c r="T1027" s="393"/>
      <c r="U1027" s="393"/>
      <c r="V1027" s="394"/>
    </row>
    <row r="1028" spans="1:22" ht="15" customHeight="1" x14ac:dyDescent="0.25">
      <c r="A1028" s="415" t="s">
        <v>132</v>
      </c>
      <c r="B1028" s="416"/>
      <c r="C1028" s="417"/>
      <c r="D1028" s="421"/>
      <c r="E1028" s="403"/>
      <c r="F1028" s="403"/>
      <c r="G1028" s="403"/>
      <c r="H1028" s="403"/>
      <c r="I1028" s="403"/>
      <c r="J1028" s="403"/>
      <c r="K1028" s="403"/>
      <c r="L1028" s="403"/>
      <c r="M1028" s="403"/>
      <c r="N1028" s="403"/>
      <c r="O1028" s="403"/>
      <c r="P1028" s="403"/>
      <c r="Q1028" s="403"/>
      <c r="R1028" s="403"/>
      <c r="S1028" s="403"/>
      <c r="T1028" s="403"/>
      <c r="U1028" s="403"/>
      <c r="V1028" s="423"/>
    </row>
    <row r="1029" spans="1:22" ht="15.75" customHeight="1" x14ac:dyDescent="0.25">
      <c r="A1029" s="418"/>
      <c r="B1029" s="419"/>
      <c r="C1029" s="420"/>
      <c r="D1029" s="422"/>
      <c r="E1029" s="404"/>
      <c r="F1029" s="404"/>
      <c r="G1029" s="404"/>
      <c r="H1029" s="404"/>
      <c r="I1029" s="404"/>
      <c r="J1029" s="404"/>
      <c r="K1029" s="404"/>
      <c r="L1029" s="404"/>
      <c r="M1029" s="404"/>
      <c r="N1029" s="404"/>
      <c r="O1029" s="404"/>
      <c r="P1029" s="404"/>
      <c r="Q1029" s="404"/>
      <c r="R1029" s="404"/>
      <c r="S1029" s="404"/>
      <c r="T1029" s="404"/>
      <c r="U1029" s="404"/>
      <c r="V1029" s="424"/>
    </row>
    <row r="1030" spans="1:22" ht="15.75" customHeight="1" x14ac:dyDescent="0.25">
      <c r="A1030" s="382" t="s">
        <v>133</v>
      </c>
      <c r="B1030" s="383"/>
      <c r="C1030" s="384"/>
      <c r="D1030" s="307">
        <f>'proje ve personel bilgileri'!B8</f>
        <v>0</v>
      </c>
      <c r="E1030" s="291"/>
      <c r="F1030" s="291"/>
      <c r="G1030" s="291"/>
      <c r="H1030" s="291"/>
      <c r="I1030" s="291"/>
      <c r="J1030" s="402"/>
      <c r="K1030" s="402"/>
      <c r="L1030" s="402"/>
      <c r="M1030" s="402"/>
      <c r="N1030" s="402"/>
      <c r="O1030" s="402"/>
      <c r="P1030" s="402"/>
      <c r="Q1030" s="402"/>
      <c r="R1030" s="402"/>
      <c r="S1030" s="402"/>
      <c r="T1030" s="402"/>
      <c r="U1030" s="402"/>
      <c r="V1030" s="292"/>
    </row>
    <row r="1031" spans="1:22" ht="15" customHeight="1" x14ac:dyDescent="0.25">
      <c r="A1031" s="405" t="s">
        <v>87</v>
      </c>
      <c r="B1031" s="405" t="s">
        <v>15</v>
      </c>
      <c r="C1031" s="405" t="s">
        <v>134</v>
      </c>
      <c r="D1031" s="405" t="s">
        <v>135</v>
      </c>
      <c r="E1031" s="395" t="s">
        <v>136</v>
      </c>
      <c r="F1031" s="407"/>
      <c r="G1031" s="407"/>
      <c r="H1031" s="407"/>
      <c r="I1031" s="396"/>
      <c r="J1031" s="405" t="s">
        <v>137</v>
      </c>
      <c r="K1031" s="395" t="s">
        <v>138</v>
      </c>
      <c r="L1031" s="396"/>
      <c r="M1031" s="411" t="s">
        <v>139</v>
      </c>
      <c r="N1031" s="412"/>
      <c r="O1031" s="395" t="s">
        <v>156</v>
      </c>
      <c r="P1031" s="396"/>
      <c r="Q1031" s="395" t="s">
        <v>141</v>
      </c>
      <c r="R1031" s="396"/>
      <c r="S1031" s="395" t="s">
        <v>142</v>
      </c>
      <c r="T1031" s="396"/>
      <c r="U1031" s="395" t="s">
        <v>143</v>
      </c>
      <c r="V1031" s="396"/>
    </row>
    <row r="1032" spans="1:22" ht="33" customHeight="1" x14ac:dyDescent="0.25">
      <c r="A1032" s="406"/>
      <c r="B1032" s="406"/>
      <c r="C1032" s="406"/>
      <c r="D1032" s="406"/>
      <c r="E1032" s="408" t="s">
        <v>144</v>
      </c>
      <c r="F1032" s="409"/>
      <c r="G1032" s="409"/>
      <c r="H1032" s="409"/>
      <c r="I1032" s="410"/>
      <c r="J1032" s="406"/>
      <c r="K1032" s="397"/>
      <c r="L1032" s="398"/>
      <c r="M1032" s="413"/>
      <c r="N1032" s="414"/>
      <c r="O1032" s="397"/>
      <c r="P1032" s="398"/>
      <c r="Q1032" s="397"/>
      <c r="R1032" s="398"/>
      <c r="S1032" s="397"/>
      <c r="T1032" s="398"/>
      <c r="U1032" s="397"/>
      <c r="V1032" s="398"/>
    </row>
    <row r="1033" spans="1:22" ht="45" customHeight="1" x14ac:dyDescent="0.25">
      <c r="A1033" s="406"/>
      <c r="B1033" s="406"/>
      <c r="C1033" s="406"/>
      <c r="D1033" s="406"/>
      <c r="E1033" s="17" t="s">
        <v>145</v>
      </c>
      <c r="F1033" s="17" t="s">
        <v>146</v>
      </c>
      <c r="G1033" s="17" t="s">
        <v>147</v>
      </c>
      <c r="H1033" s="18" t="s">
        <v>148</v>
      </c>
      <c r="I1033" s="17" t="s">
        <v>149</v>
      </c>
      <c r="J1033" s="406"/>
      <c r="K1033" s="397"/>
      <c r="L1033" s="398"/>
      <c r="M1033" s="399" t="s">
        <v>150</v>
      </c>
      <c r="N1033" s="400"/>
      <c r="O1033" s="399" t="s">
        <v>151</v>
      </c>
      <c r="P1033" s="401"/>
      <c r="Q1033" s="397"/>
      <c r="R1033" s="398"/>
      <c r="S1033" s="397"/>
      <c r="T1033" s="398"/>
      <c r="U1033" s="397"/>
      <c r="V1033" s="398"/>
    </row>
    <row r="1034" spans="1:22" ht="15.75" customHeight="1" x14ac:dyDescent="0.25">
      <c r="A1034" s="19">
        <v>469</v>
      </c>
      <c r="B1034" s="293" t="str">
        <f>IF('proje ve personel bilgileri'!A482&lt;&gt;0,('proje ve personel bilgileri'!A482)," ")</f>
        <v xml:space="preserve"> </v>
      </c>
      <c r="C1034" s="293" t="str">
        <f>IF('proje ve personel bilgileri'!A482&lt;&gt;0,('proje ve personel bilgileri'!B482)," ")</f>
        <v xml:space="preserve"> </v>
      </c>
      <c r="D1034" s="20"/>
      <c r="E1034" s="21"/>
      <c r="F1034" s="21"/>
      <c r="G1034" s="21"/>
      <c r="H1034" s="21"/>
      <c r="I1034" s="21"/>
      <c r="J1034" s="22"/>
      <c r="K1034" s="387" t="str">
        <f>IF(J1034&lt;&gt;0,DAYS360(J1034,'proje ve personel bilgileri'!$B$8)/30," ")</f>
        <v xml:space="preserve"> </v>
      </c>
      <c r="L1034" s="387"/>
      <c r="M1034" s="385" t="str">
        <f>IF('proje ve personel bilgileri'!A482&lt;&gt;0,('proje ve personel bilgileri'!$B$11)," ")</f>
        <v xml:space="preserve"> </v>
      </c>
      <c r="N1034" s="385"/>
      <c r="O1034" s="388">
        <f>IF('proje ve personel bilgileri'!$B$4=1512,(IF(E1034&lt;&gt;0,2,IF(F1034&lt;&gt;0,2,IF(G1034&lt;&gt;0,IF(AND(J1034&lt;&gt;0,K1034&gt;=48),4,3),IF(H1034&lt;&gt;0,IF(AND(J1034&lt;&gt;0,K1034&gt;=48),4,3),IF(I1034&lt;&gt;0,7,0)))))),IF('proje ve personel bilgileri'!$B$4=1511,(IF(E1034&lt;&gt;0,4,IF(F1034&lt;&gt;0,5,IF(G1034&lt;&gt;0,IF(AND(J1034&lt;&gt;0,K1034&gt;=48),12,8),IF(H1034&lt;&gt;0,IF(AND(J1034&lt;&gt;0,K1034&gt;=48),12,8),IF(I1034&lt;&gt;0,14,0)))))),(IF(E1034&lt;&gt;0,3,IF(F1034&lt;&gt;0,4,IF(G1034&lt;&gt;0,IF(AND(J1034&lt;&gt;0,K1034&gt;=48),10,6),IF(H1034&lt;&gt;0,IF(AND(J1034&lt;&gt;0,K1034&gt;=48),10,6),IF(I1034&lt;&gt;0,12,0))))))))</f>
        <v>0</v>
      </c>
      <c r="P1034" s="389"/>
      <c r="Q1034" s="385" t="str">
        <f>IF('proje ve personel bilgileri'!A482&lt;&gt;0,(M1034*O1034)," ")</f>
        <v xml:space="preserve"> </v>
      </c>
      <c r="R1034" s="385"/>
      <c r="S1034" s="385" t="str">
        <f>IF('proje ve personel bilgileri'!A482&lt;&gt;0,G011B!S1101," ")</f>
        <v xml:space="preserve"> </v>
      </c>
      <c r="T1034" s="378"/>
      <c r="U1034" s="385" t="str">
        <f>IF('proje ve personel bilgileri'!A482&lt;&gt;0,MIN(Q1034,S1034)," ")</f>
        <v xml:space="preserve"> </v>
      </c>
      <c r="V1034" s="386"/>
    </row>
    <row r="1035" spans="1:22" ht="15.75" customHeight="1" x14ac:dyDescent="0.25">
      <c r="A1035" s="23">
        <v>470</v>
      </c>
      <c r="B1035" s="293" t="str">
        <f>IF('proje ve personel bilgileri'!A483&lt;&gt;0,('proje ve personel bilgileri'!A483)," ")</f>
        <v xml:space="preserve"> </v>
      </c>
      <c r="C1035" s="293" t="str">
        <f>IF('proje ve personel bilgileri'!A483&lt;&gt;0,('proje ve personel bilgileri'!B483)," ")</f>
        <v xml:space="preserve"> </v>
      </c>
      <c r="D1035" s="24"/>
      <c r="E1035" s="25"/>
      <c r="F1035" s="25"/>
      <c r="G1035" s="25"/>
      <c r="H1035" s="25"/>
      <c r="I1035" s="25"/>
      <c r="J1035" s="26"/>
      <c r="K1035" s="387" t="str">
        <f>IF(J1035&lt;&gt;0,DAYS360(J1035,'proje ve personel bilgileri'!$B$8)/30," ")</f>
        <v xml:space="preserve"> </v>
      </c>
      <c r="L1035" s="387"/>
      <c r="M1035" s="385" t="str">
        <f>IF('proje ve personel bilgileri'!A483&lt;&gt;0,('proje ve personel bilgileri'!$B$11)," ")</f>
        <v xml:space="preserve"> </v>
      </c>
      <c r="N1035" s="385"/>
      <c r="O1035" s="388">
        <f>IF('proje ve personel bilgileri'!$B$4=1512,(IF(E1035&lt;&gt;0,2,IF(F1035&lt;&gt;0,2,IF(G1035&lt;&gt;0,IF(AND(J1035&lt;&gt;0,K1035&gt;=48),4,3),IF(H1035&lt;&gt;0,IF(AND(J1035&lt;&gt;0,K1035&gt;=48),4,3),IF(I1035&lt;&gt;0,7,0)))))),IF('proje ve personel bilgileri'!$B$4=1511,(IF(E1035&lt;&gt;0,4,IF(F1035&lt;&gt;0,5,IF(G1035&lt;&gt;0,IF(AND(J1035&lt;&gt;0,K1035&gt;=48),12,8),IF(H1035&lt;&gt;0,IF(AND(J1035&lt;&gt;0,K1035&gt;=48),12,8),IF(I1035&lt;&gt;0,14,0)))))),(IF(E1035&lt;&gt;0,3,IF(F1035&lt;&gt;0,4,IF(G1035&lt;&gt;0,IF(AND(J1035&lt;&gt;0,K1035&gt;=48),10,6),IF(H1035&lt;&gt;0,IF(AND(J1035&lt;&gt;0,K1035&gt;=48),10,6),IF(I1035&lt;&gt;0,12,0))))))))</f>
        <v>0</v>
      </c>
      <c r="P1035" s="389"/>
      <c r="Q1035" s="385" t="str">
        <f>IF('proje ve personel bilgileri'!A483&lt;&gt;0,(M1035*O1035)," ")</f>
        <v xml:space="preserve"> </v>
      </c>
      <c r="R1035" s="385"/>
      <c r="S1035" s="385" t="str">
        <f>IF('proje ve personel bilgileri'!A483&lt;&gt;0,G011B!S1102," ")</f>
        <v xml:space="preserve"> </v>
      </c>
      <c r="T1035" s="378"/>
      <c r="U1035" s="385" t="str">
        <f>IF('proje ve personel bilgileri'!A483&lt;&gt;0,MIN(Q1035,S1035)," ")</f>
        <v xml:space="preserve"> </v>
      </c>
      <c r="V1035" s="386"/>
    </row>
    <row r="1036" spans="1:22" ht="15.75" customHeight="1" x14ac:dyDescent="0.25">
      <c r="A1036" s="19">
        <v>471</v>
      </c>
      <c r="B1036" s="293" t="str">
        <f>IF('proje ve personel bilgileri'!A484&lt;&gt;0,('proje ve personel bilgileri'!A484)," ")</f>
        <v xml:space="preserve"> </v>
      </c>
      <c r="C1036" s="293" t="str">
        <f>IF('proje ve personel bilgileri'!A484&lt;&gt;0,('proje ve personel bilgileri'!B484)," ")</f>
        <v xml:space="preserve"> </v>
      </c>
      <c r="D1036" s="24"/>
      <c r="E1036" s="25"/>
      <c r="F1036" s="25"/>
      <c r="G1036" s="25"/>
      <c r="H1036" s="25"/>
      <c r="I1036" s="25"/>
      <c r="J1036" s="26"/>
      <c r="K1036" s="387" t="str">
        <f>IF(J1036&lt;&gt;0,DAYS360(J1036,'proje ve personel bilgileri'!$B$8)/30," ")</f>
        <v xml:space="preserve"> </v>
      </c>
      <c r="L1036" s="387"/>
      <c r="M1036" s="385" t="str">
        <f>IF('proje ve personel bilgileri'!A484&lt;&gt;0,('proje ve personel bilgileri'!$B$11)," ")</f>
        <v xml:space="preserve"> </v>
      </c>
      <c r="N1036" s="385"/>
      <c r="O1036" s="388">
        <f>IF('proje ve personel bilgileri'!$B$4=1512,(IF(E1036&lt;&gt;0,2,IF(F1036&lt;&gt;0,2,IF(G1036&lt;&gt;0,IF(AND(J1036&lt;&gt;0,K1036&gt;=48),4,3),IF(H1036&lt;&gt;0,IF(AND(J1036&lt;&gt;0,K1036&gt;=48),4,3),IF(I1036&lt;&gt;0,7,0)))))),IF('proje ve personel bilgileri'!$B$4=1511,(IF(E1036&lt;&gt;0,4,IF(F1036&lt;&gt;0,5,IF(G1036&lt;&gt;0,IF(AND(J1036&lt;&gt;0,K1036&gt;=48),12,8),IF(H1036&lt;&gt;0,IF(AND(J1036&lt;&gt;0,K1036&gt;=48),12,8),IF(I1036&lt;&gt;0,14,0)))))),(IF(E1036&lt;&gt;0,3,IF(F1036&lt;&gt;0,4,IF(G1036&lt;&gt;0,IF(AND(J1036&lt;&gt;0,K1036&gt;=48),10,6),IF(H1036&lt;&gt;0,IF(AND(J1036&lt;&gt;0,K1036&gt;=48),10,6),IF(I1036&lt;&gt;0,12,0))))))))</f>
        <v>0</v>
      </c>
      <c r="P1036" s="389"/>
      <c r="Q1036" s="385" t="str">
        <f>IF('proje ve personel bilgileri'!A484&lt;&gt;0,(M1036*O1036)," ")</f>
        <v xml:space="preserve"> </v>
      </c>
      <c r="R1036" s="385"/>
      <c r="S1036" s="385" t="str">
        <f>IF('proje ve personel bilgileri'!A484&lt;&gt;0,G011B!S1103," ")</f>
        <v xml:space="preserve"> </v>
      </c>
      <c r="T1036" s="378"/>
      <c r="U1036" s="385" t="str">
        <f>IF('proje ve personel bilgileri'!A484&lt;&gt;0,MIN(Q1036,S1036)," ")</f>
        <v xml:space="preserve"> </v>
      </c>
      <c r="V1036" s="386"/>
    </row>
    <row r="1037" spans="1:22" ht="15.75" customHeight="1" x14ac:dyDescent="0.25">
      <c r="A1037" s="23">
        <v>472</v>
      </c>
      <c r="B1037" s="293" t="str">
        <f>IF('proje ve personel bilgileri'!A485&lt;&gt;0,('proje ve personel bilgileri'!A485)," ")</f>
        <v xml:space="preserve"> </v>
      </c>
      <c r="C1037" s="293" t="str">
        <f>IF('proje ve personel bilgileri'!A485&lt;&gt;0,('proje ve personel bilgileri'!B485)," ")</f>
        <v xml:space="preserve"> </v>
      </c>
      <c r="D1037" s="24"/>
      <c r="E1037" s="25"/>
      <c r="F1037" s="25"/>
      <c r="G1037" s="25"/>
      <c r="H1037" s="25"/>
      <c r="I1037" s="25"/>
      <c r="J1037" s="26"/>
      <c r="K1037" s="387" t="str">
        <f>IF(J1037&lt;&gt;0,DAYS360(J1037,'proje ve personel bilgileri'!$B$8)/30," ")</f>
        <v xml:space="preserve"> </v>
      </c>
      <c r="L1037" s="387"/>
      <c r="M1037" s="385" t="str">
        <f>IF('proje ve personel bilgileri'!A485&lt;&gt;0,('proje ve personel bilgileri'!$B$11)," ")</f>
        <v xml:space="preserve"> </v>
      </c>
      <c r="N1037" s="385"/>
      <c r="O1037" s="388">
        <f>IF('proje ve personel bilgileri'!$B$4=1512,(IF(E1037&lt;&gt;0,2,IF(F1037&lt;&gt;0,2,IF(G1037&lt;&gt;0,IF(AND(J1037&lt;&gt;0,K1037&gt;=48),4,3),IF(H1037&lt;&gt;0,IF(AND(J1037&lt;&gt;0,K1037&gt;=48),4,3),IF(I1037&lt;&gt;0,7,0)))))),IF('proje ve personel bilgileri'!$B$4=1511,(IF(E1037&lt;&gt;0,4,IF(F1037&lt;&gt;0,5,IF(G1037&lt;&gt;0,IF(AND(J1037&lt;&gt;0,K1037&gt;=48),12,8),IF(H1037&lt;&gt;0,IF(AND(J1037&lt;&gt;0,K1037&gt;=48),12,8),IF(I1037&lt;&gt;0,14,0)))))),(IF(E1037&lt;&gt;0,3,IF(F1037&lt;&gt;0,4,IF(G1037&lt;&gt;0,IF(AND(J1037&lt;&gt;0,K1037&gt;=48),10,6),IF(H1037&lt;&gt;0,IF(AND(J1037&lt;&gt;0,K1037&gt;=48),10,6),IF(I1037&lt;&gt;0,12,0))))))))</f>
        <v>0</v>
      </c>
      <c r="P1037" s="389"/>
      <c r="Q1037" s="385" t="str">
        <f>IF('proje ve personel bilgileri'!A485&lt;&gt;0,(M1037*O1037)," ")</f>
        <v xml:space="preserve"> </v>
      </c>
      <c r="R1037" s="385"/>
      <c r="S1037" s="385" t="str">
        <f>IF('proje ve personel bilgileri'!A485&lt;&gt;0,G011B!S1104," ")</f>
        <v xml:space="preserve"> </v>
      </c>
      <c r="T1037" s="378"/>
      <c r="U1037" s="385" t="str">
        <f>IF('proje ve personel bilgileri'!A485&lt;&gt;0,MIN(Q1037,S1037)," ")</f>
        <v xml:space="preserve"> </v>
      </c>
      <c r="V1037" s="386"/>
    </row>
    <row r="1038" spans="1:22" ht="15.75" customHeight="1" x14ac:dyDescent="0.25">
      <c r="A1038" s="19">
        <v>473</v>
      </c>
      <c r="B1038" s="293" t="str">
        <f>IF('proje ve personel bilgileri'!A486&lt;&gt;0,('proje ve personel bilgileri'!A486)," ")</f>
        <v xml:space="preserve"> </v>
      </c>
      <c r="C1038" s="293" t="str">
        <f>IF('proje ve personel bilgileri'!A486&lt;&gt;0,('proje ve personel bilgileri'!B486)," ")</f>
        <v xml:space="preserve"> </v>
      </c>
      <c r="D1038" s="24"/>
      <c r="E1038" s="25"/>
      <c r="F1038" s="25"/>
      <c r="G1038" s="25"/>
      <c r="H1038" s="25"/>
      <c r="I1038" s="25"/>
      <c r="J1038" s="26"/>
      <c r="K1038" s="387" t="str">
        <f>IF(J1038&lt;&gt;0,DAYS360(J1038,'proje ve personel bilgileri'!$B$8)/30," ")</f>
        <v xml:space="preserve"> </v>
      </c>
      <c r="L1038" s="387"/>
      <c r="M1038" s="385" t="str">
        <f>IF('proje ve personel bilgileri'!A486&lt;&gt;0,('proje ve personel bilgileri'!$B$11)," ")</f>
        <v xml:space="preserve"> </v>
      </c>
      <c r="N1038" s="385"/>
      <c r="O1038" s="388">
        <f>IF('proje ve personel bilgileri'!$B$4=1512,(IF(E1038&lt;&gt;0,2,IF(F1038&lt;&gt;0,2,IF(G1038&lt;&gt;0,IF(AND(J1038&lt;&gt;0,K1038&gt;=48),4,3),IF(H1038&lt;&gt;0,IF(AND(J1038&lt;&gt;0,K1038&gt;=48),4,3),IF(I1038&lt;&gt;0,7,0)))))),IF('proje ve personel bilgileri'!$B$4=1511,(IF(E1038&lt;&gt;0,4,IF(F1038&lt;&gt;0,5,IF(G1038&lt;&gt;0,IF(AND(J1038&lt;&gt;0,K1038&gt;=48),12,8),IF(H1038&lt;&gt;0,IF(AND(J1038&lt;&gt;0,K1038&gt;=48),12,8),IF(I1038&lt;&gt;0,14,0)))))),(IF(E1038&lt;&gt;0,3,IF(F1038&lt;&gt;0,4,IF(G1038&lt;&gt;0,IF(AND(J1038&lt;&gt;0,K1038&gt;=48),10,6),IF(H1038&lt;&gt;0,IF(AND(J1038&lt;&gt;0,K1038&gt;=48),10,6),IF(I1038&lt;&gt;0,12,0))))))))</f>
        <v>0</v>
      </c>
      <c r="P1038" s="389"/>
      <c r="Q1038" s="385" t="str">
        <f>IF('proje ve personel bilgileri'!A486&lt;&gt;0,(M1038*O1038)," ")</f>
        <v xml:space="preserve"> </v>
      </c>
      <c r="R1038" s="385"/>
      <c r="S1038" s="385" t="str">
        <f>IF('proje ve personel bilgileri'!A486&lt;&gt;0,G011B!S1105," ")</f>
        <v xml:space="preserve"> </v>
      </c>
      <c r="T1038" s="378"/>
      <c r="U1038" s="385" t="str">
        <f>IF('proje ve personel bilgileri'!A486&lt;&gt;0,MIN(Q1038,S1038)," ")</f>
        <v xml:space="preserve"> </v>
      </c>
      <c r="V1038" s="386"/>
    </row>
    <row r="1039" spans="1:22" ht="15.75" customHeight="1" x14ac:dyDescent="0.25">
      <c r="A1039" s="23">
        <v>474</v>
      </c>
      <c r="B1039" s="293" t="str">
        <f>IF('proje ve personel bilgileri'!A487&lt;&gt;0,('proje ve personel bilgileri'!A487)," ")</f>
        <v xml:space="preserve"> </v>
      </c>
      <c r="C1039" s="293" t="str">
        <f>IF('proje ve personel bilgileri'!A487&lt;&gt;0,('proje ve personel bilgileri'!B487)," ")</f>
        <v xml:space="preserve"> </v>
      </c>
      <c r="D1039" s="24"/>
      <c r="E1039" s="25"/>
      <c r="F1039" s="25"/>
      <c r="G1039" s="25"/>
      <c r="H1039" s="25"/>
      <c r="I1039" s="25"/>
      <c r="J1039" s="26"/>
      <c r="K1039" s="387" t="str">
        <f>IF(J1039&lt;&gt;0,DAYS360(J1039,'proje ve personel bilgileri'!$B$8)/30," ")</f>
        <v xml:space="preserve"> </v>
      </c>
      <c r="L1039" s="387"/>
      <c r="M1039" s="385" t="str">
        <f>IF('proje ve personel bilgileri'!A487&lt;&gt;0,('proje ve personel bilgileri'!$B$11)," ")</f>
        <v xml:space="preserve"> </v>
      </c>
      <c r="N1039" s="385"/>
      <c r="O1039" s="388">
        <f>IF('proje ve personel bilgileri'!$B$4=1512,(IF(E1039&lt;&gt;0,2,IF(F1039&lt;&gt;0,2,IF(G1039&lt;&gt;0,IF(AND(J1039&lt;&gt;0,K1039&gt;=48),4,3),IF(H1039&lt;&gt;0,IF(AND(J1039&lt;&gt;0,K1039&gt;=48),4,3),IF(I1039&lt;&gt;0,7,0)))))),IF('proje ve personel bilgileri'!$B$4=1511,(IF(E1039&lt;&gt;0,4,IF(F1039&lt;&gt;0,5,IF(G1039&lt;&gt;0,IF(AND(J1039&lt;&gt;0,K1039&gt;=48),12,8),IF(H1039&lt;&gt;0,IF(AND(J1039&lt;&gt;0,K1039&gt;=48),12,8),IF(I1039&lt;&gt;0,14,0)))))),(IF(E1039&lt;&gt;0,3,IF(F1039&lt;&gt;0,4,IF(G1039&lt;&gt;0,IF(AND(J1039&lt;&gt;0,K1039&gt;=48),10,6),IF(H1039&lt;&gt;0,IF(AND(J1039&lt;&gt;0,K1039&gt;=48),10,6),IF(I1039&lt;&gt;0,12,0))))))))</f>
        <v>0</v>
      </c>
      <c r="P1039" s="389"/>
      <c r="Q1039" s="385" t="str">
        <f>IF('proje ve personel bilgileri'!A487&lt;&gt;0,(M1039*O1039)," ")</f>
        <v xml:space="preserve"> </v>
      </c>
      <c r="R1039" s="385"/>
      <c r="S1039" s="385" t="str">
        <f>IF('proje ve personel bilgileri'!A487&lt;&gt;0,G011B!S1106," ")</f>
        <v xml:space="preserve"> </v>
      </c>
      <c r="T1039" s="378"/>
      <c r="U1039" s="385" t="str">
        <f>IF('proje ve personel bilgileri'!A487&lt;&gt;0,MIN(Q1039,S1039)," ")</f>
        <v xml:space="preserve"> </v>
      </c>
      <c r="V1039" s="386"/>
    </row>
    <row r="1040" spans="1:22" ht="15.75" customHeight="1" x14ac:dyDescent="0.25">
      <c r="A1040" s="19">
        <v>475</v>
      </c>
      <c r="B1040" s="293" t="str">
        <f>IF('proje ve personel bilgileri'!A488&lt;&gt;0,('proje ve personel bilgileri'!A488)," ")</f>
        <v xml:space="preserve"> </v>
      </c>
      <c r="C1040" s="293" t="str">
        <f>IF('proje ve personel bilgileri'!A488&lt;&gt;0,('proje ve personel bilgileri'!B488)," ")</f>
        <v xml:space="preserve"> </v>
      </c>
      <c r="D1040" s="24"/>
      <c r="E1040" s="25"/>
      <c r="F1040" s="25"/>
      <c r="G1040" s="25"/>
      <c r="H1040" s="25"/>
      <c r="I1040" s="25"/>
      <c r="J1040" s="26"/>
      <c r="K1040" s="387" t="str">
        <f>IF(J1040&lt;&gt;0,DAYS360(J1040,'proje ve personel bilgileri'!$B$8)/30," ")</f>
        <v xml:space="preserve"> </v>
      </c>
      <c r="L1040" s="387"/>
      <c r="M1040" s="385" t="str">
        <f>IF('proje ve personel bilgileri'!A488&lt;&gt;0,('proje ve personel bilgileri'!$B$11)," ")</f>
        <v xml:space="preserve"> </v>
      </c>
      <c r="N1040" s="385"/>
      <c r="O1040" s="388">
        <f>IF('proje ve personel bilgileri'!$B$4=1512,(IF(E1040&lt;&gt;0,2,IF(F1040&lt;&gt;0,2,IF(G1040&lt;&gt;0,IF(AND(J1040&lt;&gt;0,K1040&gt;=48),4,3),IF(H1040&lt;&gt;0,IF(AND(J1040&lt;&gt;0,K1040&gt;=48),4,3),IF(I1040&lt;&gt;0,7,0)))))),IF('proje ve personel bilgileri'!$B$4=1511,(IF(E1040&lt;&gt;0,4,IF(F1040&lt;&gt;0,5,IF(G1040&lt;&gt;0,IF(AND(J1040&lt;&gt;0,K1040&gt;=48),12,8),IF(H1040&lt;&gt;0,IF(AND(J1040&lt;&gt;0,K1040&gt;=48),12,8),IF(I1040&lt;&gt;0,14,0)))))),(IF(E1040&lt;&gt;0,3,IF(F1040&lt;&gt;0,4,IF(G1040&lt;&gt;0,IF(AND(J1040&lt;&gt;0,K1040&gt;=48),10,6),IF(H1040&lt;&gt;0,IF(AND(J1040&lt;&gt;0,K1040&gt;=48),10,6),IF(I1040&lt;&gt;0,12,0))))))))</f>
        <v>0</v>
      </c>
      <c r="P1040" s="389"/>
      <c r="Q1040" s="385" t="str">
        <f>IF('proje ve personel bilgileri'!A488&lt;&gt;0,(M1040*O1040)," ")</f>
        <v xml:space="preserve"> </v>
      </c>
      <c r="R1040" s="385"/>
      <c r="S1040" s="385" t="str">
        <f>IF('proje ve personel bilgileri'!A488&lt;&gt;0,G011B!S1107," ")</f>
        <v xml:space="preserve"> </v>
      </c>
      <c r="T1040" s="378"/>
      <c r="U1040" s="385" t="str">
        <f>IF('proje ve personel bilgileri'!A488&lt;&gt;0,MIN(Q1040,S1040)," ")</f>
        <v xml:space="preserve"> </v>
      </c>
      <c r="V1040" s="386"/>
    </row>
    <row r="1041" spans="1:22" ht="15.75" customHeight="1" x14ac:dyDescent="0.25">
      <c r="A1041" s="23">
        <v>476</v>
      </c>
      <c r="B1041" s="293" t="str">
        <f>IF('proje ve personel bilgileri'!A489&lt;&gt;0,('proje ve personel bilgileri'!A489)," ")</f>
        <v xml:space="preserve"> </v>
      </c>
      <c r="C1041" s="293" t="str">
        <f>IF('proje ve personel bilgileri'!A489&lt;&gt;0,('proje ve personel bilgileri'!B489)," ")</f>
        <v xml:space="preserve"> </v>
      </c>
      <c r="D1041" s="24"/>
      <c r="E1041" s="25"/>
      <c r="F1041" s="25"/>
      <c r="G1041" s="25"/>
      <c r="H1041" s="25"/>
      <c r="I1041" s="25"/>
      <c r="J1041" s="26"/>
      <c r="K1041" s="387" t="str">
        <f>IF(J1041&lt;&gt;0,DAYS360(J1041,'proje ve personel bilgileri'!$B$8)/30," ")</f>
        <v xml:space="preserve"> </v>
      </c>
      <c r="L1041" s="387"/>
      <c r="M1041" s="385" t="str">
        <f>IF('proje ve personel bilgileri'!A489&lt;&gt;0,('proje ve personel bilgileri'!$B$11)," ")</f>
        <v xml:space="preserve"> </v>
      </c>
      <c r="N1041" s="385"/>
      <c r="O1041" s="388">
        <f>IF('proje ve personel bilgileri'!$B$4=1512,(IF(E1041&lt;&gt;0,2,IF(F1041&lt;&gt;0,2,IF(G1041&lt;&gt;0,IF(AND(J1041&lt;&gt;0,K1041&gt;=48),4,3),IF(H1041&lt;&gt;0,IF(AND(J1041&lt;&gt;0,K1041&gt;=48),4,3),IF(I1041&lt;&gt;0,7,0)))))),IF('proje ve personel bilgileri'!$B$4=1511,(IF(E1041&lt;&gt;0,4,IF(F1041&lt;&gt;0,5,IF(G1041&lt;&gt;0,IF(AND(J1041&lt;&gt;0,K1041&gt;=48),12,8),IF(H1041&lt;&gt;0,IF(AND(J1041&lt;&gt;0,K1041&gt;=48),12,8),IF(I1041&lt;&gt;0,14,0)))))),(IF(E1041&lt;&gt;0,3,IF(F1041&lt;&gt;0,4,IF(G1041&lt;&gt;0,IF(AND(J1041&lt;&gt;0,K1041&gt;=48),10,6),IF(H1041&lt;&gt;0,IF(AND(J1041&lt;&gt;0,K1041&gt;=48),10,6),IF(I1041&lt;&gt;0,12,0))))))))</f>
        <v>0</v>
      </c>
      <c r="P1041" s="389"/>
      <c r="Q1041" s="385" t="str">
        <f>IF('proje ve personel bilgileri'!A489&lt;&gt;0,(M1041*O1041)," ")</f>
        <v xml:space="preserve"> </v>
      </c>
      <c r="R1041" s="385"/>
      <c r="S1041" s="385" t="str">
        <f>IF('proje ve personel bilgileri'!A489&lt;&gt;0,G011B!S1108," ")</f>
        <v xml:space="preserve"> </v>
      </c>
      <c r="T1041" s="378"/>
      <c r="U1041" s="385" t="str">
        <f>IF('proje ve personel bilgileri'!A489&lt;&gt;0,MIN(Q1041,S1041)," ")</f>
        <v xml:space="preserve"> </v>
      </c>
      <c r="V1041" s="386"/>
    </row>
    <row r="1042" spans="1:22" ht="15.75" customHeight="1" x14ac:dyDescent="0.25">
      <c r="A1042" s="19">
        <v>477</v>
      </c>
      <c r="B1042" s="293" t="str">
        <f>IF('proje ve personel bilgileri'!A490&lt;&gt;0,('proje ve personel bilgileri'!A490)," ")</f>
        <v xml:space="preserve"> </v>
      </c>
      <c r="C1042" s="293" t="str">
        <f>IF('proje ve personel bilgileri'!A490&lt;&gt;0,('proje ve personel bilgileri'!B490)," ")</f>
        <v xml:space="preserve"> </v>
      </c>
      <c r="D1042" s="24"/>
      <c r="E1042" s="25"/>
      <c r="F1042" s="25"/>
      <c r="G1042" s="25"/>
      <c r="H1042" s="25"/>
      <c r="I1042" s="25"/>
      <c r="J1042" s="26"/>
      <c r="K1042" s="387" t="str">
        <f>IF(J1042&lt;&gt;0,DAYS360(J1042,'proje ve personel bilgileri'!$B$8)/30," ")</f>
        <v xml:space="preserve"> </v>
      </c>
      <c r="L1042" s="387"/>
      <c r="M1042" s="385" t="str">
        <f>IF('proje ve personel bilgileri'!A490&lt;&gt;0,('proje ve personel bilgileri'!$B$11)," ")</f>
        <v xml:space="preserve"> </v>
      </c>
      <c r="N1042" s="385"/>
      <c r="O1042" s="388">
        <f>IF('proje ve personel bilgileri'!$B$4=1512,(IF(E1042&lt;&gt;0,2,IF(F1042&lt;&gt;0,2,IF(G1042&lt;&gt;0,IF(AND(J1042&lt;&gt;0,K1042&gt;=48),4,3),IF(H1042&lt;&gt;0,IF(AND(J1042&lt;&gt;0,K1042&gt;=48),4,3),IF(I1042&lt;&gt;0,7,0)))))),IF('proje ve personel bilgileri'!$B$4=1511,(IF(E1042&lt;&gt;0,4,IF(F1042&lt;&gt;0,5,IF(G1042&lt;&gt;0,IF(AND(J1042&lt;&gt;0,K1042&gt;=48),12,8),IF(H1042&lt;&gt;0,IF(AND(J1042&lt;&gt;0,K1042&gt;=48),12,8),IF(I1042&lt;&gt;0,14,0)))))),(IF(E1042&lt;&gt;0,3,IF(F1042&lt;&gt;0,4,IF(G1042&lt;&gt;0,IF(AND(J1042&lt;&gt;0,K1042&gt;=48),10,6),IF(H1042&lt;&gt;0,IF(AND(J1042&lt;&gt;0,K1042&gt;=48),10,6),IF(I1042&lt;&gt;0,12,0))))))))</f>
        <v>0</v>
      </c>
      <c r="P1042" s="389"/>
      <c r="Q1042" s="385" t="str">
        <f>IF('proje ve personel bilgileri'!A490&lt;&gt;0,(M1042*O1042)," ")</f>
        <v xml:space="preserve"> </v>
      </c>
      <c r="R1042" s="385"/>
      <c r="S1042" s="385" t="str">
        <f>IF('proje ve personel bilgileri'!A490&lt;&gt;0,G011B!S1109," ")</f>
        <v xml:space="preserve"> </v>
      </c>
      <c r="T1042" s="378"/>
      <c r="U1042" s="385" t="str">
        <f>IF('proje ve personel bilgileri'!A490&lt;&gt;0,MIN(Q1042,S1042)," ")</f>
        <v xml:space="preserve"> </v>
      </c>
      <c r="V1042" s="386"/>
    </row>
    <row r="1043" spans="1:22" ht="15.75" customHeight="1" x14ac:dyDescent="0.25">
      <c r="A1043" s="23">
        <v>478</v>
      </c>
      <c r="B1043" s="293" t="str">
        <f>IF('proje ve personel bilgileri'!A491&lt;&gt;0,('proje ve personel bilgileri'!A491)," ")</f>
        <v xml:space="preserve"> </v>
      </c>
      <c r="C1043" s="293" t="str">
        <f>IF('proje ve personel bilgileri'!A491&lt;&gt;0,('proje ve personel bilgileri'!B491)," ")</f>
        <v xml:space="preserve"> </v>
      </c>
      <c r="D1043" s="24"/>
      <c r="E1043" s="25"/>
      <c r="F1043" s="25"/>
      <c r="G1043" s="25"/>
      <c r="H1043" s="25"/>
      <c r="I1043" s="25"/>
      <c r="J1043" s="26"/>
      <c r="K1043" s="387" t="str">
        <f>IF(J1043&lt;&gt;0,DAYS360(J1043,'proje ve personel bilgileri'!$B$8)/30," ")</f>
        <v xml:space="preserve"> </v>
      </c>
      <c r="L1043" s="387"/>
      <c r="M1043" s="385" t="str">
        <f>IF('proje ve personel bilgileri'!A491&lt;&gt;0,('proje ve personel bilgileri'!$B$11)," ")</f>
        <v xml:space="preserve"> </v>
      </c>
      <c r="N1043" s="385"/>
      <c r="O1043" s="388">
        <f>IF('proje ve personel bilgileri'!$B$4=1512,(IF(E1043&lt;&gt;0,2,IF(F1043&lt;&gt;0,2,IF(G1043&lt;&gt;0,IF(AND(J1043&lt;&gt;0,K1043&gt;=48),4,3),IF(H1043&lt;&gt;0,IF(AND(J1043&lt;&gt;0,K1043&gt;=48),4,3),IF(I1043&lt;&gt;0,7,0)))))),IF('proje ve personel bilgileri'!$B$4=1511,(IF(E1043&lt;&gt;0,4,IF(F1043&lt;&gt;0,5,IF(G1043&lt;&gt;0,IF(AND(J1043&lt;&gt;0,K1043&gt;=48),12,8),IF(H1043&lt;&gt;0,IF(AND(J1043&lt;&gt;0,K1043&gt;=48),12,8),IF(I1043&lt;&gt;0,14,0)))))),(IF(E1043&lt;&gt;0,3,IF(F1043&lt;&gt;0,4,IF(G1043&lt;&gt;0,IF(AND(J1043&lt;&gt;0,K1043&gt;=48),10,6),IF(H1043&lt;&gt;0,IF(AND(J1043&lt;&gt;0,K1043&gt;=48),10,6),IF(I1043&lt;&gt;0,12,0))))))))</f>
        <v>0</v>
      </c>
      <c r="P1043" s="389"/>
      <c r="Q1043" s="385" t="str">
        <f>IF('proje ve personel bilgileri'!A491&lt;&gt;0,(M1043*O1043)," ")</f>
        <v xml:space="preserve"> </v>
      </c>
      <c r="R1043" s="385"/>
      <c r="S1043" s="385" t="str">
        <f>IF('proje ve personel bilgileri'!A491&lt;&gt;0,G011B!S1110," ")</f>
        <v xml:space="preserve"> </v>
      </c>
      <c r="T1043" s="378"/>
      <c r="U1043" s="385" t="str">
        <f>IF('proje ve personel bilgileri'!A491&lt;&gt;0,MIN(Q1043,S1043)," ")</f>
        <v xml:space="preserve"> </v>
      </c>
      <c r="V1043" s="386"/>
    </row>
    <row r="1044" spans="1:22" ht="15.75" customHeight="1" x14ac:dyDescent="0.25">
      <c r="A1044" s="19">
        <v>479</v>
      </c>
      <c r="B1044" s="293" t="str">
        <f>IF('proje ve personel bilgileri'!A492&lt;&gt;0,('proje ve personel bilgileri'!A492)," ")</f>
        <v xml:space="preserve"> </v>
      </c>
      <c r="C1044" s="293" t="str">
        <f>IF('proje ve personel bilgileri'!A492&lt;&gt;0,('proje ve personel bilgileri'!B492)," ")</f>
        <v xml:space="preserve"> </v>
      </c>
      <c r="D1044" s="24"/>
      <c r="E1044" s="25"/>
      <c r="F1044" s="25"/>
      <c r="G1044" s="25"/>
      <c r="H1044" s="25"/>
      <c r="I1044" s="25"/>
      <c r="J1044" s="26"/>
      <c r="K1044" s="387" t="str">
        <f>IF(J1044&lt;&gt;0,DAYS360(J1044,'proje ve personel bilgileri'!$B$8)/30," ")</f>
        <v xml:space="preserve"> </v>
      </c>
      <c r="L1044" s="387"/>
      <c r="M1044" s="385" t="str">
        <f>IF('proje ve personel bilgileri'!A492&lt;&gt;0,('proje ve personel bilgileri'!$B$11)," ")</f>
        <v xml:space="preserve"> </v>
      </c>
      <c r="N1044" s="385"/>
      <c r="O1044" s="388">
        <f>IF('proje ve personel bilgileri'!$B$4=1512,(IF(E1044&lt;&gt;0,2,IF(F1044&lt;&gt;0,2,IF(G1044&lt;&gt;0,IF(AND(J1044&lt;&gt;0,K1044&gt;=48),4,3),IF(H1044&lt;&gt;0,IF(AND(J1044&lt;&gt;0,K1044&gt;=48),4,3),IF(I1044&lt;&gt;0,7,0)))))),IF('proje ve personel bilgileri'!$B$4=1511,(IF(E1044&lt;&gt;0,4,IF(F1044&lt;&gt;0,5,IF(G1044&lt;&gt;0,IF(AND(J1044&lt;&gt;0,K1044&gt;=48),12,8),IF(H1044&lt;&gt;0,IF(AND(J1044&lt;&gt;0,K1044&gt;=48),12,8),IF(I1044&lt;&gt;0,14,0)))))),(IF(E1044&lt;&gt;0,3,IF(F1044&lt;&gt;0,4,IF(G1044&lt;&gt;0,IF(AND(J1044&lt;&gt;0,K1044&gt;=48),10,6),IF(H1044&lt;&gt;0,IF(AND(J1044&lt;&gt;0,K1044&gt;=48),10,6),IF(I1044&lt;&gt;0,12,0))))))))</f>
        <v>0</v>
      </c>
      <c r="P1044" s="389"/>
      <c r="Q1044" s="385" t="str">
        <f>IF('proje ve personel bilgileri'!A492&lt;&gt;0,(M1044*O1044)," ")</f>
        <v xml:space="preserve"> </v>
      </c>
      <c r="R1044" s="385"/>
      <c r="S1044" s="385" t="str">
        <f>IF('proje ve personel bilgileri'!A492&lt;&gt;0,G011B!S1111," ")</f>
        <v xml:space="preserve"> </v>
      </c>
      <c r="T1044" s="378"/>
      <c r="U1044" s="385" t="str">
        <f>IF('proje ve personel bilgileri'!A492&lt;&gt;0,MIN(Q1044,S1044)," ")</f>
        <v xml:space="preserve"> </v>
      </c>
      <c r="V1044" s="386"/>
    </row>
    <row r="1045" spans="1:22" ht="15.75" customHeight="1" x14ac:dyDescent="0.25">
      <c r="A1045" s="23">
        <v>480</v>
      </c>
      <c r="B1045" s="293" t="str">
        <f>IF('proje ve personel bilgileri'!A493&lt;&gt;0,('proje ve personel bilgileri'!A493)," ")</f>
        <v xml:space="preserve"> </v>
      </c>
      <c r="C1045" s="293" t="str">
        <f>IF('proje ve personel bilgileri'!A493&lt;&gt;0,('proje ve personel bilgileri'!B493)," ")</f>
        <v xml:space="preserve"> </v>
      </c>
      <c r="D1045" s="24"/>
      <c r="E1045" s="25"/>
      <c r="F1045" s="25"/>
      <c r="G1045" s="25"/>
      <c r="H1045" s="25"/>
      <c r="I1045" s="25"/>
      <c r="J1045" s="26"/>
      <c r="K1045" s="387" t="str">
        <f>IF(J1045&lt;&gt;0,DAYS360(J1045,'proje ve personel bilgileri'!$B$8)/30," ")</f>
        <v xml:space="preserve"> </v>
      </c>
      <c r="L1045" s="387"/>
      <c r="M1045" s="385" t="str">
        <f>IF('proje ve personel bilgileri'!A493&lt;&gt;0,('proje ve personel bilgileri'!$B$11)," ")</f>
        <v xml:space="preserve"> </v>
      </c>
      <c r="N1045" s="385"/>
      <c r="O1045" s="388">
        <f>IF('proje ve personel bilgileri'!$B$4=1512,(IF(E1045&lt;&gt;0,2,IF(F1045&lt;&gt;0,2,IF(G1045&lt;&gt;0,IF(AND(J1045&lt;&gt;0,K1045&gt;=48),4,3),IF(H1045&lt;&gt;0,IF(AND(J1045&lt;&gt;0,K1045&gt;=48),4,3),IF(I1045&lt;&gt;0,7,0)))))),IF('proje ve personel bilgileri'!$B$4=1511,(IF(E1045&lt;&gt;0,4,IF(F1045&lt;&gt;0,5,IF(G1045&lt;&gt;0,IF(AND(J1045&lt;&gt;0,K1045&gt;=48),12,8),IF(H1045&lt;&gt;0,IF(AND(J1045&lt;&gt;0,K1045&gt;=48),12,8),IF(I1045&lt;&gt;0,14,0)))))),(IF(E1045&lt;&gt;0,3,IF(F1045&lt;&gt;0,4,IF(G1045&lt;&gt;0,IF(AND(J1045&lt;&gt;0,K1045&gt;=48),10,6),IF(H1045&lt;&gt;0,IF(AND(J1045&lt;&gt;0,K1045&gt;=48),10,6),IF(I1045&lt;&gt;0,12,0))))))))</f>
        <v>0</v>
      </c>
      <c r="P1045" s="389"/>
      <c r="Q1045" s="385" t="str">
        <f>IF('proje ve personel bilgileri'!A493&lt;&gt;0,(M1045*O1045)," ")</f>
        <v xml:space="preserve"> </v>
      </c>
      <c r="R1045" s="385"/>
      <c r="S1045" s="385" t="str">
        <f>IF('proje ve personel bilgileri'!A493&lt;&gt;0,G011B!S1112," ")</f>
        <v xml:space="preserve"> </v>
      </c>
      <c r="T1045" s="378"/>
      <c r="U1045" s="385" t="str">
        <f>IF('proje ve personel bilgileri'!A493&lt;&gt;0,MIN(Q1045,S1045)," ")</f>
        <v xml:space="preserve"> </v>
      </c>
      <c r="V1045" s="386"/>
    </row>
    <row r="1046" spans="1:22" ht="15.75" customHeight="1" x14ac:dyDescent="0.25">
      <c r="A1046" s="19">
        <v>481</v>
      </c>
      <c r="B1046" s="293" t="str">
        <f>IF('proje ve personel bilgileri'!A494&lt;&gt;0,('proje ve personel bilgileri'!A494)," ")</f>
        <v xml:space="preserve"> </v>
      </c>
      <c r="C1046" s="293" t="str">
        <f>IF('proje ve personel bilgileri'!A494&lt;&gt;0,('proje ve personel bilgileri'!B494)," ")</f>
        <v xml:space="preserve"> </v>
      </c>
      <c r="D1046" s="24"/>
      <c r="E1046" s="25"/>
      <c r="F1046" s="25"/>
      <c r="G1046" s="25"/>
      <c r="H1046" s="25"/>
      <c r="I1046" s="25"/>
      <c r="J1046" s="26"/>
      <c r="K1046" s="387" t="str">
        <f>IF(J1046&lt;&gt;0,DAYS360(J1046,'proje ve personel bilgileri'!$B$8)/30," ")</f>
        <v xml:space="preserve"> </v>
      </c>
      <c r="L1046" s="387"/>
      <c r="M1046" s="385" t="str">
        <f>IF('proje ve personel bilgileri'!A494&lt;&gt;0,('proje ve personel bilgileri'!$B$11)," ")</f>
        <v xml:space="preserve"> </v>
      </c>
      <c r="N1046" s="385"/>
      <c r="O1046" s="388">
        <f>IF('proje ve personel bilgileri'!$B$4=1512,(IF(E1046&lt;&gt;0,2,IF(F1046&lt;&gt;0,2,IF(G1046&lt;&gt;0,IF(AND(J1046&lt;&gt;0,K1046&gt;=48),4,3),IF(H1046&lt;&gt;0,IF(AND(J1046&lt;&gt;0,K1046&gt;=48),4,3),IF(I1046&lt;&gt;0,7,0)))))),IF('proje ve personel bilgileri'!$B$4=1511,(IF(E1046&lt;&gt;0,4,IF(F1046&lt;&gt;0,5,IF(G1046&lt;&gt;0,IF(AND(J1046&lt;&gt;0,K1046&gt;=48),12,8),IF(H1046&lt;&gt;0,IF(AND(J1046&lt;&gt;0,K1046&gt;=48),12,8),IF(I1046&lt;&gt;0,14,0)))))),(IF(E1046&lt;&gt;0,3,IF(F1046&lt;&gt;0,4,IF(G1046&lt;&gt;0,IF(AND(J1046&lt;&gt;0,K1046&gt;=48),10,6),IF(H1046&lt;&gt;0,IF(AND(J1046&lt;&gt;0,K1046&gt;=48),10,6),IF(I1046&lt;&gt;0,12,0))))))))</f>
        <v>0</v>
      </c>
      <c r="P1046" s="389"/>
      <c r="Q1046" s="385" t="str">
        <f>IF('proje ve personel bilgileri'!A494&lt;&gt;0,(M1046*O1046)," ")</f>
        <v xml:space="preserve"> </v>
      </c>
      <c r="R1046" s="385"/>
      <c r="S1046" s="385" t="str">
        <f>IF('proje ve personel bilgileri'!A494&lt;&gt;0,G011B!S1113," ")</f>
        <v xml:space="preserve"> </v>
      </c>
      <c r="T1046" s="378"/>
      <c r="U1046" s="385" t="str">
        <f>IF('proje ve personel bilgileri'!A494&lt;&gt;0,MIN(Q1046,S1046)," ")</f>
        <v xml:space="preserve"> </v>
      </c>
      <c r="V1046" s="386"/>
    </row>
    <row r="1047" spans="1:22" ht="15.75" customHeight="1" x14ac:dyDescent="0.25">
      <c r="A1047" s="23">
        <v>482</v>
      </c>
      <c r="B1047" s="293" t="str">
        <f>IF('proje ve personel bilgileri'!A495&lt;&gt;0,('proje ve personel bilgileri'!A495)," ")</f>
        <v xml:space="preserve"> </v>
      </c>
      <c r="C1047" s="293" t="str">
        <f>IF('proje ve personel bilgileri'!A495&lt;&gt;0,('proje ve personel bilgileri'!B495)," ")</f>
        <v xml:space="preserve"> </v>
      </c>
      <c r="D1047" s="24"/>
      <c r="E1047" s="25"/>
      <c r="F1047" s="25"/>
      <c r="G1047" s="25"/>
      <c r="H1047" s="25"/>
      <c r="I1047" s="25"/>
      <c r="J1047" s="26"/>
      <c r="K1047" s="387" t="str">
        <f>IF(J1047&lt;&gt;0,DAYS360(J1047,'proje ve personel bilgileri'!$B$8)/30," ")</f>
        <v xml:space="preserve"> </v>
      </c>
      <c r="L1047" s="387"/>
      <c r="M1047" s="385" t="str">
        <f>IF('proje ve personel bilgileri'!A495&lt;&gt;0,('proje ve personel bilgileri'!$B$11)," ")</f>
        <v xml:space="preserve"> </v>
      </c>
      <c r="N1047" s="385"/>
      <c r="O1047" s="388">
        <f>IF('proje ve personel bilgileri'!$B$4=1512,(IF(E1047&lt;&gt;0,2,IF(F1047&lt;&gt;0,2,IF(G1047&lt;&gt;0,IF(AND(J1047&lt;&gt;0,K1047&gt;=48),4,3),IF(H1047&lt;&gt;0,IF(AND(J1047&lt;&gt;0,K1047&gt;=48),4,3),IF(I1047&lt;&gt;0,7,0)))))),IF('proje ve personel bilgileri'!$B$4=1511,(IF(E1047&lt;&gt;0,4,IF(F1047&lt;&gt;0,5,IF(G1047&lt;&gt;0,IF(AND(J1047&lt;&gt;0,K1047&gt;=48),12,8),IF(H1047&lt;&gt;0,IF(AND(J1047&lt;&gt;0,K1047&gt;=48),12,8),IF(I1047&lt;&gt;0,14,0)))))),(IF(E1047&lt;&gt;0,3,IF(F1047&lt;&gt;0,4,IF(G1047&lt;&gt;0,IF(AND(J1047&lt;&gt;0,K1047&gt;=48),10,6),IF(H1047&lt;&gt;0,IF(AND(J1047&lt;&gt;0,K1047&gt;=48),10,6),IF(I1047&lt;&gt;0,12,0))))))))</f>
        <v>0</v>
      </c>
      <c r="P1047" s="389"/>
      <c r="Q1047" s="385" t="str">
        <f>IF('proje ve personel bilgileri'!A495&lt;&gt;0,(M1047*O1047)," ")</f>
        <v xml:space="preserve"> </v>
      </c>
      <c r="R1047" s="385"/>
      <c r="S1047" s="385" t="str">
        <f>IF('proje ve personel bilgileri'!A495&lt;&gt;0,G011B!S1114," ")</f>
        <v xml:space="preserve"> </v>
      </c>
      <c r="T1047" s="378"/>
      <c r="U1047" s="385" t="str">
        <f>IF('proje ve personel bilgileri'!A495&lt;&gt;0,MIN(Q1047,S1047)," ")</f>
        <v xml:space="preserve"> </v>
      </c>
      <c r="V1047" s="386"/>
    </row>
    <row r="1048" spans="1:22" ht="15.75" customHeight="1" x14ac:dyDescent="0.25">
      <c r="A1048" s="19">
        <v>483</v>
      </c>
      <c r="B1048" s="293" t="str">
        <f>IF('proje ve personel bilgileri'!A496&lt;&gt;0,('proje ve personel bilgileri'!A496)," ")</f>
        <v xml:space="preserve"> </v>
      </c>
      <c r="C1048" s="293" t="str">
        <f>IF('proje ve personel bilgileri'!A496&lt;&gt;0,('proje ve personel bilgileri'!B496)," ")</f>
        <v xml:space="preserve"> </v>
      </c>
      <c r="D1048" s="24"/>
      <c r="E1048" s="25"/>
      <c r="F1048" s="25"/>
      <c r="G1048" s="25"/>
      <c r="H1048" s="25"/>
      <c r="I1048" s="25"/>
      <c r="J1048" s="26"/>
      <c r="K1048" s="387" t="str">
        <f>IF(J1048&lt;&gt;0,DAYS360(J1048,'proje ve personel bilgileri'!$B$8)/30," ")</f>
        <v xml:space="preserve"> </v>
      </c>
      <c r="L1048" s="387"/>
      <c r="M1048" s="385" t="str">
        <f>IF('proje ve personel bilgileri'!A496&lt;&gt;0,('proje ve personel bilgileri'!$B$11)," ")</f>
        <v xml:space="preserve"> </v>
      </c>
      <c r="N1048" s="385"/>
      <c r="O1048" s="388">
        <f>IF('proje ve personel bilgileri'!$B$4=1512,(IF(E1048&lt;&gt;0,2,IF(F1048&lt;&gt;0,2,IF(G1048&lt;&gt;0,IF(AND(J1048&lt;&gt;0,K1048&gt;=48),4,3),IF(H1048&lt;&gt;0,IF(AND(J1048&lt;&gt;0,K1048&gt;=48),4,3),IF(I1048&lt;&gt;0,7,0)))))),IF('proje ve personel bilgileri'!$B$4=1511,(IF(E1048&lt;&gt;0,4,IF(F1048&lt;&gt;0,5,IF(G1048&lt;&gt;0,IF(AND(J1048&lt;&gt;0,K1048&gt;=48),12,8),IF(H1048&lt;&gt;0,IF(AND(J1048&lt;&gt;0,K1048&gt;=48),12,8),IF(I1048&lt;&gt;0,14,0)))))),(IF(E1048&lt;&gt;0,3,IF(F1048&lt;&gt;0,4,IF(G1048&lt;&gt;0,IF(AND(J1048&lt;&gt;0,K1048&gt;=48),10,6),IF(H1048&lt;&gt;0,IF(AND(J1048&lt;&gt;0,K1048&gt;=48),10,6),IF(I1048&lt;&gt;0,12,0))))))))</f>
        <v>0</v>
      </c>
      <c r="P1048" s="389"/>
      <c r="Q1048" s="385" t="str">
        <f>IF('proje ve personel bilgileri'!A496&lt;&gt;0,(M1048*O1048)," ")</f>
        <v xml:space="preserve"> </v>
      </c>
      <c r="R1048" s="385"/>
      <c r="S1048" s="385" t="str">
        <f>IF('proje ve personel bilgileri'!A496&lt;&gt;0,G011B!S1115," ")</f>
        <v xml:space="preserve"> </v>
      </c>
      <c r="T1048" s="378"/>
      <c r="U1048" s="385" t="str">
        <f>IF('proje ve personel bilgileri'!A496&lt;&gt;0,MIN(Q1048,S1048)," ")</f>
        <v xml:space="preserve"> </v>
      </c>
      <c r="V1048" s="386"/>
    </row>
    <row r="1049" spans="1:22" ht="15.75" customHeight="1" x14ac:dyDescent="0.25">
      <c r="A1049" s="23">
        <v>484</v>
      </c>
      <c r="B1049" s="293" t="str">
        <f>IF('proje ve personel bilgileri'!A497&lt;&gt;0,('proje ve personel bilgileri'!A497)," ")</f>
        <v xml:space="preserve"> </v>
      </c>
      <c r="C1049" s="293" t="str">
        <f>IF('proje ve personel bilgileri'!A497&lt;&gt;0,('proje ve personel bilgileri'!B497)," ")</f>
        <v xml:space="preserve"> </v>
      </c>
      <c r="D1049" s="24"/>
      <c r="E1049" s="25"/>
      <c r="F1049" s="25"/>
      <c r="G1049" s="25"/>
      <c r="H1049" s="25"/>
      <c r="I1049" s="25"/>
      <c r="J1049" s="26"/>
      <c r="K1049" s="387" t="str">
        <f>IF(J1049&lt;&gt;0,DAYS360(J1049,'proje ve personel bilgileri'!$B$8)/30," ")</f>
        <v xml:space="preserve"> </v>
      </c>
      <c r="L1049" s="387"/>
      <c r="M1049" s="385" t="str">
        <f>IF('proje ve personel bilgileri'!A497&lt;&gt;0,('proje ve personel bilgileri'!$B$11)," ")</f>
        <v xml:space="preserve"> </v>
      </c>
      <c r="N1049" s="385"/>
      <c r="O1049" s="388">
        <f>IF('proje ve personel bilgileri'!$B$4=1512,(IF(E1049&lt;&gt;0,2,IF(F1049&lt;&gt;0,2,IF(G1049&lt;&gt;0,IF(AND(J1049&lt;&gt;0,K1049&gt;=48),4,3),IF(H1049&lt;&gt;0,IF(AND(J1049&lt;&gt;0,K1049&gt;=48),4,3),IF(I1049&lt;&gt;0,7,0)))))),IF('proje ve personel bilgileri'!$B$4=1511,(IF(E1049&lt;&gt;0,4,IF(F1049&lt;&gt;0,5,IF(G1049&lt;&gt;0,IF(AND(J1049&lt;&gt;0,K1049&gt;=48),12,8),IF(H1049&lt;&gt;0,IF(AND(J1049&lt;&gt;0,K1049&gt;=48),12,8),IF(I1049&lt;&gt;0,14,0)))))),(IF(E1049&lt;&gt;0,3,IF(F1049&lt;&gt;0,4,IF(G1049&lt;&gt;0,IF(AND(J1049&lt;&gt;0,K1049&gt;=48),10,6),IF(H1049&lt;&gt;0,IF(AND(J1049&lt;&gt;0,K1049&gt;=48),10,6),IF(I1049&lt;&gt;0,12,0))))))))</f>
        <v>0</v>
      </c>
      <c r="P1049" s="389"/>
      <c r="Q1049" s="385" t="str">
        <f>IF('proje ve personel bilgileri'!A497&lt;&gt;0,(M1049*O1049)," ")</f>
        <v xml:space="preserve"> </v>
      </c>
      <c r="R1049" s="385"/>
      <c r="S1049" s="385" t="str">
        <f>IF('proje ve personel bilgileri'!A497&lt;&gt;0,G011B!S1116," ")</f>
        <v xml:space="preserve"> </v>
      </c>
      <c r="T1049" s="378"/>
      <c r="U1049" s="385" t="str">
        <f>IF('proje ve personel bilgileri'!A497&lt;&gt;0,MIN(Q1049,S1049)," ")</f>
        <v xml:space="preserve"> </v>
      </c>
      <c r="V1049" s="386"/>
    </row>
    <row r="1050" spans="1:22" ht="15.75" customHeight="1" x14ac:dyDescent="0.25">
      <c r="A1050" s="19">
        <v>485</v>
      </c>
      <c r="B1050" s="293" t="str">
        <f>IF('proje ve personel bilgileri'!A498&lt;&gt;0,('proje ve personel bilgileri'!A498)," ")</f>
        <v xml:space="preserve"> </v>
      </c>
      <c r="C1050" s="293" t="str">
        <f>IF('proje ve personel bilgileri'!A498&lt;&gt;0,('proje ve personel bilgileri'!B498)," ")</f>
        <v xml:space="preserve"> </v>
      </c>
      <c r="D1050" s="24"/>
      <c r="E1050" s="25"/>
      <c r="F1050" s="25"/>
      <c r="G1050" s="25"/>
      <c r="H1050" s="25"/>
      <c r="I1050" s="25"/>
      <c r="J1050" s="26"/>
      <c r="K1050" s="387" t="str">
        <f>IF(J1050&lt;&gt;0,DAYS360(J1050,'proje ve personel bilgileri'!$B$8)/30," ")</f>
        <v xml:space="preserve"> </v>
      </c>
      <c r="L1050" s="387"/>
      <c r="M1050" s="385" t="str">
        <f>IF('proje ve personel bilgileri'!A498&lt;&gt;0,('proje ve personel bilgileri'!$B$11)," ")</f>
        <v xml:space="preserve"> </v>
      </c>
      <c r="N1050" s="385"/>
      <c r="O1050" s="388">
        <f>IF('proje ve personel bilgileri'!$B$4=1512,(IF(E1050&lt;&gt;0,2,IF(F1050&lt;&gt;0,2,IF(G1050&lt;&gt;0,IF(AND(J1050&lt;&gt;0,K1050&gt;=48),4,3),IF(H1050&lt;&gt;0,IF(AND(J1050&lt;&gt;0,K1050&gt;=48),4,3),IF(I1050&lt;&gt;0,7,0)))))),IF('proje ve personel bilgileri'!$B$4=1511,(IF(E1050&lt;&gt;0,4,IF(F1050&lt;&gt;0,5,IF(G1050&lt;&gt;0,IF(AND(J1050&lt;&gt;0,K1050&gt;=48),12,8),IF(H1050&lt;&gt;0,IF(AND(J1050&lt;&gt;0,K1050&gt;=48),12,8),IF(I1050&lt;&gt;0,14,0)))))),(IF(E1050&lt;&gt;0,3,IF(F1050&lt;&gt;0,4,IF(G1050&lt;&gt;0,IF(AND(J1050&lt;&gt;0,K1050&gt;=48),10,6),IF(H1050&lt;&gt;0,IF(AND(J1050&lt;&gt;0,K1050&gt;=48),10,6),IF(I1050&lt;&gt;0,12,0))))))))</f>
        <v>0</v>
      </c>
      <c r="P1050" s="389"/>
      <c r="Q1050" s="385" t="str">
        <f>IF('proje ve personel bilgileri'!A498&lt;&gt;0,(M1050*O1050)," ")</f>
        <v xml:space="preserve"> </v>
      </c>
      <c r="R1050" s="385"/>
      <c r="S1050" s="385" t="str">
        <f>IF('proje ve personel bilgileri'!A498&lt;&gt;0,G011B!S1117," ")</f>
        <v xml:space="preserve"> </v>
      </c>
      <c r="T1050" s="378"/>
      <c r="U1050" s="385" t="str">
        <f>IF('proje ve personel bilgileri'!A498&lt;&gt;0,MIN(Q1050,S1050)," ")</f>
        <v xml:space="preserve"> </v>
      </c>
      <c r="V1050" s="386"/>
    </row>
    <row r="1051" spans="1:22" ht="15.75" customHeight="1" x14ac:dyDescent="0.25">
      <c r="A1051" s="23">
        <v>486</v>
      </c>
      <c r="B1051" s="293" t="str">
        <f>IF('proje ve personel bilgileri'!A499&lt;&gt;0,('proje ve personel bilgileri'!A499)," ")</f>
        <v xml:space="preserve"> </v>
      </c>
      <c r="C1051" s="293" t="str">
        <f>IF('proje ve personel bilgileri'!A499&lt;&gt;0,('proje ve personel bilgileri'!B499)," ")</f>
        <v xml:space="preserve"> </v>
      </c>
      <c r="D1051" s="28"/>
      <c r="E1051" s="29"/>
      <c r="F1051" s="29"/>
      <c r="G1051" s="29"/>
      <c r="H1051" s="29"/>
      <c r="I1051" s="29"/>
      <c r="J1051" s="30"/>
      <c r="K1051" s="387" t="str">
        <f>IF(J1051&lt;&gt;0,DAYS360(J1051,'proje ve personel bilgileri'!$B$8)/30," ")</f>
        <v xml:space="preserve"> </v>
      </c>
      <c r="L1051" s="387"/>
      <c r="M1051" s="385" t="str">
        <f>IF('proje ve personel bilgileri'!A499&lt;&gt;0,('proje ve personel bilgileri'!$B$11)," ")</f>
        <v xml:space="preserve"> </v>
      </c>
      <c r="N1051" s="385"/>
      <c r="O1051" s="388">
        <f>IF('proje ve personel bilgileri'!$B$4=1512,(IF(E1051&lt;&gt;0,2,IF(F1051&lt;&gt;0,2,IF(G1051&lt;&gt;0,IF(AND(J1051&lt;&gt;0,K1051&gt;=48),4,3),IF(H1051&lt;&gt;0,IF(AND(J1051&lt;&gt;0,K1051&gt;=48),4,3),IF(I1051&lt;&gt;0,7,0)))))),IF('proje ve personel bilgileri'!$B$4=1511,(IF(E1051&lt;&gt;0,4,IF(F1051&lt;&gt;0,5,IF(G1051&lt;&gt;0,IF(AND(J1051&lt;&gt;0,K1051&gt;=48),12,8),IF(H1051&lt;&gt;0,IF(AND(J1051&lt;&gt;0,K1051&gt;=48),12,8),IF(I1051&lt;&gt;0,14,0)))))),(IF(E1051&lt;&gt;0,3,IF(F1051&lt;&gt;0,4,IF(G1051&lt;&gt;0,IF(AND(J1051&lt;&gt;0,K1051&gt;=48),10,6),IF(H1051&lt;&gt;0,IF(AND(J1051&lt;&gt;0,K1051&gt;=48),10,6),IF(I1051&lt;&gt;0,12,0))))))))</f>
        <v>0</v>
      </c>
      <c r="P1051" s="389"/>
      <c r="Q1051" s="385" t="str">
        <f>IF('proje ve personel bilgileri'!A499&lt;&gt;0,(M1051*O1051)," ")</f>
        <v xml:space="preserve"> </v>
      </c>
      <c r="R1051" s="385"/>
      <c r="S1051" s="385" t="str">
        <f>IF('proje ve personel bilgileri'!A499&lt;&gt;0,G011B!S1118," ")</f>
        <v xml:space="preserve"> </v>
      </c>
      <c r="T1051" s="378"/>
      <c r="U1051" s="385" t="str">
        <f>IF('proje ve personel bilgileri'!A499&lt;&gt;0,MIN(Q1051,S1051)," ")</f>
        <v xml:space="preserve"> </v>
      </c>
      <c r="V1051" s="386"/>
    </row>
    <row r="1052" spans="1:22" ht="15" customHeight="1" x14ac:dyDescent="0.25">
      <c r="A1052" s="290" t="s">
        <v>152</v>
      </c>
    </row>
    <row r="1053" spans="1:22" ht="15" customHeight="1" x14ac:dyDescent="0.25">
      <c r="A1053" s="390" t="s">
        <v>153</v>
      </c>
      <c r="B1053" s="390"/>
      <c r="C1053" s="390"/>
      <c r="D1053" s="390"/>
      <c r="E1053" s="390"/>
      <c r="F1053" s="390"/>
      <c r="G1053" s="390"/>
      <c r="H1053" s="390"/>
      <c r="I1053" s="390"/>
      <c r="J1053" s="390"/>
      <c r="K1053" s="390"/>
      <c r="L1053" s="390"/>
      <c r="M1053" s="390"/>
      <c r="N1053" s="390"/>
      <c r="O1053" s="390"/>
      <c r="P1053" s="390"/>
      <c r="Q1053" s="390"/>
      <c r="R1053" s="390"/>
      <c r="S1053" s="390"/>
      <c r="T1053" s="390"/>
      <c r="U1053" s="390"/>
      <c r="V1053" s="390"/>
    </row>
    <row r="1054" spans="1:22" ht="15" customHeight="1" x14ac:dyDescent="0.25">
      <c r="A1054" s="391" t="s">
        <v>154</v>
      </c>
      <c r="B1054" s="391"/>
      <c r="C1054" s="391"/>
      <c r="D1054" s="391"/>
      <c r="E1054" s="391"/>
      <c r="F1054" s="391"/>
      <c r="G1054" s="391"/>
      <c r="H1054" s="391"/>
      <c r="I1054" s="391"/>
      <c r="J1054" s="391"/>
      <c r="K1054" s="391"/>
      <c r="L1054" s="391"/>
      <c r="M1054" s="391"/>
      <c r="N1054" s="391"/>
      <c r="O1054" s="391"/>
      <c r="P1054" s="391"/>
      <c r="Q1054" s="391"/>
      <c r="R1054" s="391"/>
      <c r="S1054" s="391"/>
      <c r="T1054" s="391"/>
      <c r="U1054" s="391"/>
      <c r="V1054" s="391"/>
    </row>
    <row r="1055" spans="1:22" ht="24" customHeight="1" x14ac:dyDescent="0.25">
      <c r="A1055" s="289"/>
    </row>
    <row r="1056" spans="1:22" ht="15" customHeight="1" x14ac:dyDescent="0.25">
      <c r="A1056" s="381" t="s">
        <v>155</v>
      </c>
      <c r="B1056" s="381"/>
      <c r="C1056" s="381"/>
      <c r="D1056" s="381"/>
      <c r="E1056" s="381"/>
      <c r="F1056" s="381"/>
      <c r="G1056" s="381"/>
      <c r="H1056" s="381"/>
      <c r="I1056" s="381"/>
      <c r="J1056" s="381"/>
      <c r="K1056" s="381"/>
      <c r="L1056" s="381"/>
      <c r="M1056" s="381"/>
      <c r="N1056" s="381"/>
      <c r="O1056" s="381"/>
      <c r="P1056" s="381"/>
      <c r="Q1056" s="381"/>
      <c r="R1056" s="381"/>
      <c r="S1056" s="381"/>
      <c r="T1056" s="381"/>
      <c r="U1056" s="381"/>
    </row>
    <row r="1057" spans="1:22" ht="15" customHeight="1" x14ac:dyDescent="0.25">
      <c r="A1057" s="380"/>
      <c r="B1057" s="380"/>
      <c r="C1057" s="380"/>
      <c r="D1057" s="380"/>
      <c r="E1057" s="380"/>
      <c r="F1057" s="380"/>
      <c r="G1057" s="380"/>
      <c r="H1057" s="380"/>
      <c r="I1057" s="380"/>
      <c r="J1057" s="380"/>
      <c r="K1057" s="380"/>
      <c r="L1057" s="380"/>
      <c r="M1057" s="380"/>
      <c r="N1057" s="380"/>
      <c r="O1057" s="380"/>
      <c r="P1057" s="380"/>
      <c r="Q1057" s="380"/>
      <c r="R1057" s="380"/>
      <c r="S1057" s="380"/>
      <c r="T1057" s="380"/>
      <c r="U1057" s="380"/>
    </row>
    <row r="1063" spans="1:22" ht="15.75" customHeight="1" x14ac:dyDescent="0.25">
      <c r="A1063" s="348" t="s">
        <v>128</v>
      </c>
      <c r="B1063" s="348"/>
      <c r="C1063" s="348"/>
      <c r="D1063" s="348"/>
      <c r="E1063" s="348"/>
      <c r="F1063" s="348"/>
      <c r="G1063" s="348"/>
      <c r="H1063" s="348"/>
      <c r="I1063" s="348"/>
      <c r="J1063" s="348"/>
      <c r="K1063" s="348"/>
      <c r="L1063" s="348"/>
      <c r="M1063" s="348"/>
      <c r="N1063" s="348"/>
      <c r="O1063" s="348"/>
      <c r="P1063" s="348"/>
      <c r="Q1063" s="348"/>
      <c r="R1063" s="348"/>
      <c r="S1063" s="348"/>
      <c r="T1063" s="348"/>
      <c r="U1063" s="348"/>
      <c r="V1063" s="348"/>
    </row>
    <row r="1064" spans="1:22" ht="15" customHeight="1" x14ac:dyDescent="0.25">
      <c r="A1064" s="68"/>
      <c r="B1064" s="68"/>
      <c r="C1064" s="68"/>
      <c r="D1064" s="68"/>
      <c r="E1064" s="68"/>
      <c r="F1064" s="68"/>
      <c r="G1064" s="68"/>
      <c r="H1064" s="68"/>
      <c r="I1064" s="68"/>
      <c r="J1064" s="69" t="str">
        <f>'proje ve personel bilgileri'!$B$7</f>
        <v>/</v>
      </c>
      <c r="K1064" s="68" t="s">
        <v>109</v>
      </c>
      <c r="L1064" s="68"/>
      <c r="M1064" s="68"/>
      <c r="N1064" s="68"/>
      <c r="O1064" s="68"/>
      <c r="P1064" s="68"/>
      <c r="Q1064" s="68"/>
      <c r="R1064" s="68"/>
      <c r="S1064" s="68"/>
      <c r="T1064" s="68"/>
      <c r="U1064" s="68"/>
      <c r="V1064" s="68"/>
    </row>
    <row r="1065" spans="1:22" ht="18.75" customHeight="1" x14ac:dyDescent="0.25">
      <c r="U1065" s="10" t="s">
        <v>129</v>
      </c>
    </row>
    <row r="1066" spans="1:22" ht="15.75" customHeight="1" x14ac:dyDescent="0.25">
      <c r="A1066" s="382" t="s">
        <v>130</v>
      </c>
      <c r="B1066" s="383"/>
      <c r="C1066" s="384"/>
      <c r="D1066" s="392">
        <f>'proje ve personel bilgileri'!$B$2</f>
        <v>0</v>
      </c>
      <c r="E1066" s="393"/>
      <c r="F1066" s="393"/>
      <c r="G1066" s="393"/>
      <c r="H1066" s="393"/>
      <c r="I1066" s="393"/>
      <c r="J1066" s="393"/>
      <c r="K1066" s="393"/>
      <c r="L1066" s="393"/>
      <c r="M1066" s="393"/>
      <c r="N1066" s="393"/>
      <c r="O1066" s="393"/>
      <c r="P1066" s="393"/>
      <c r="Q1066" s="393"/>
      <c r="R1066" s="393"/>
      <c r="S1066" s="393"/>
      <c r="T1066" s="393"/>
      <c r="U1066" s="393"/>
      <c r="V1066" s="394"/>
    </row>
    <row r="1067" spans="1:22" ht="15.75" customHeight="1" x14ac:dyDescent="0.25">
      <c r="A1067" s="382" t="s">
        <v>131</v>
      </c>
      <c r="B1067" s="383"/>
      <c r="C1067" s="384"/>
      <c r="D1067" s="392">
        <f>'proje ve personel bilgileri'!$B$3</f>
        <v>0</v>
      </c>
      <c r="E1067" s="393"/>
      <c r="F1067" s="393"/>
      <c r="G1067" s="393"/>
      <c r="H1067" s="393"/>
      <c r="I1067" s="393"/>
      <c r="J1067" s="393"/>
      <c r="K1067" s="393"/>
      <c r="L1067" s="393"/>
      <c r="M1067" s="393"/>
      <c r="N1067" s="393"/>
      <c r="O1067" s="393"/>
      <c r="P1067" s="393"/>
      <c r="Q1067" s="393"/>
      <c r="R1067" s="393"/>
      <c r="S1067" s="393"/>
      <c r="T1067" s="393"/>
      <c r="U1067" s="393"/>
      <c r="V1067" s="394"/>
    </row>
    <row r="1068" spans="1:22" ht="15" customHeight="1" x14ac:dyDescent="0.25">
      <c r="A1068" s="415" t="s">
        <v>132</v>
      </c>
      <c r="B1068" s="416"/>
      <c r="C1068" s="417"/>
      <c r="D1068" s="421"/>
      <c r="E1068" s="403"/>
      <c r="F1068" s="403"/>
      <c r="G1068" s="403"/>
      <c r="H1068" s="403"/>
      <c r="I1068" s="403"/>
      <c r="J1068" s="403"/>
      <c r="K1068" s="403"/>
      <c r="L1068" s="403"/>
      <c r="M1068" s="403"/>
      <c r="N1068" s="403"/>
      <c r="O1068" s="403"/>
      <c r="P1068" s="403"/>
      <c r="Q1068" s="403"/>
      <c r="R1068" s="403"/>
      <c r="S1068" s="403"/>
      <c r="T1068" s="403"/>
      <c r="U1068" s="403"/>
      <c r="V1068" s="423"/>
    </row>
    <row r="1069" spans="1:22" ht="15.75" customHeight="1" x14ac:dyDescent="0.25">
      <c r="A1069" s="418"/>
      <c r="B1069" s="419"/>
      <c r="C1069" s="420"/>
      <c r="D1069" s="422"/>
      <c r="E1069" s="404"/>
      <c r="F1069" s="404"/>
      <c r="G1069" s="404"/>
      <c r="H1069" s="404"/>
      <c r="I1069" s="404"/>
      <c r="J1069" s="404"/>
      <c r="K1069" s="404"/>
      <c r="L1069" s="404"/>
      <c r="M1069" s="404"/>
      <c r="N1069" s="404"/>
      <c r="O1069" s="404"/>
      <c r="P1069" s="404"/>
      <c r="Q1069" s="404"/>
      <c r="R1069" s="404"/>
      <c r="S1069" s="404"/>
      <c r="T1069" s="404"/>
      <c r="U1069" s="404"/>
      <c r="V1069" s="424"/>
    </row>
    <row r="1070" spans="1:22" ht="15.75" customHeight="1" x14ac:dyDescent="0.25">
      <c r="A1070" s="382" t="s">
        <v>133</v>
      </c>
      <c r="B1070" s="383"/>
      <c r="C1070" s="384"/>
      <c r="D1070" s="307">
        <f>'proje ve personel bilgileri'!B8</f>
        <v>0</v>
      </c>
      <c r="E1070" s="291"/>
      <c r="F1070" s="291"/>
      <c r="G1070" s="291"/>
      <c r="H1070" s="291"/>
      <c r="I1070" s="291"/>
      <c r="J1070" s="402"/>
      <c r="K1070" s="402"/>
      <c r="L1070" s="402"/>
      <c r="M1070" s="402"/>
      <c r="N1070" s="402"/>
      <c r="O1070" s="402"/>
      <c r="P1070" s="402"/>
      <c r="Q1070" s="402"/>
      <c r="R1070" s="402"/>
      <c r="S1070" s="402"/>
      <c r="T1070" s="402"/>
      <c r="U1070" s="402"/>
      <c r="V1070" s="292"/>
    </row>
    <row r="1071" spans="1:22" ht="15" customHeight="1" x14ac:dyDescent="0.25">
      <c r="A1071" s="405" t="s">
        <v>87</v>
      </c>
      <c r="B1071" s="405" t="s">
        <v>15</v>
      </c>
      <c r="C1071" s="405" t="s">
        <v>134</v>
      </c>
      <c r="D1071" s="405" t="s">
        <v>135</v>
      </c>
      <c r="E1071" s="395" t="s">
        <v>136</v>
      </c>
      <c r="F1071" s="407"/>
      <c r="G1071" s="407"/>
      <c r="H1071" s="407"/>
      <c r="I1071" s="396"/>
      <c r="J1071" s="405" t="s">
        <v>137</v>
      </c>
      <c r="K1071" s="395" t="s">
        <v>138</v>
      </c>
      <c r="L1071" s="396"/>
      <c r="M1071" s="411" t="s">
        <v>139</v>
      </c>
      <c r="N1071" s="412"/>
      <c r="O1071" s="395" t="s">
        <v>156</v>
      </c>
      <c r="P1071" s="396"/>
      <c r="Q1071" s="395" t="s">
        <v>141</v>
      </c>
      <c r="R1071" s="396"/>
      <c r="S1071" s="395" t="s">
        <v>142</v>
      </c>
      <c r="T1071" s="396"/>
      <c r="U1071" s="395" t="s">
        <v>143</v>
      </c>
      <c r="V1071" s="396"/>
    </row>
    <row r="1072" spans="1:22" ht="46.5" customHeight="1" x14ac:dyDescent="0.25">
      <c r="A1072" s="406"/>
      <c r="B1072" s="406"/>
      <c r="C1072" s="406"/>
      <c r="D1072" s="406"/>
      <c r="E1072" s="408" t="s">
        <v>144</v>
      </c>
      <c r="F1072" s="409"/>
      <c r="G1072" s="409"/>
      <c r="H1072" s="409"/>
      <c r="I1072" s="410"/>
      <c r="J1072" s="406"/>
      <c r="K1072" s="397"/>
      <c r="L1072" s="398"/>
      <c r="M1072" s="413"/>
      <c r="N1072" s="414"/>
      <c r="O1072" s="397"/>
      <c r="P1072" s="398"/>
      <c r="Q1072" s="397"/>
      <c r="R1072" s="398"/>
      <c r="S1072" s="397"/>
      <c r="T1072" s="398"/>
      <c r="U1072" s="397"/>
      <c r="V1072" s="398"/>
    </row>
    <row r="1073" spans="1:22" ht="48" customHeight="1" x14ac:dyDescent="0.25">
      <c r="A1073" s="406"/>
      <c r="B1073" s="406"/>
      <c r="C1073" s="406"/>
      <c r="D1073" s="406"/>
      <c r="E1073" s="17" t="s">
        <v>145</v>
      </c>
      <c r="F1073" s="17" t="s">
        <v>146</v>
      </c>
      <c r="G1073" s="17" t="s">
        <v>147</v>
      </c>
      <c r="H1073" s="18" t="s">
        <v>148</v>
      </c>
      <c r="I1073" s="17" t="s">
        <v>149</v>
      </c>
      <c r="J1073" s="406"/>
      <c r="K1073" s="397"/>
      <c r="L1073" s="398"/>
      <c r="M1073" s="399" t="s">
        <v>150</v>
      </c>
      <c r="N1073" s="400"/>
      <c r="O1073" s="399" t="s">
        <v>151</v>
      </c>
      <c r="P1073" s="401"/>
      <c r="Q1073" s="397"/>
      <c r="R1073" s="398"/>
      <c r="S1073" s="397"/>
      <c r="T1073" s="398"/>
      <c r="U1073" s="397"/>
      <c r="V1073" s="398"/>
    </row>
    <row r="1074" spans="1:22" ht="15.75" customHeight="1" x14ac:dyDescent="0.25">
      <c r="A1074" s="19">
        <v>487</v>
      </c>
      <c r="B1074" s="293" t="str">
        <f>IF('proje ve personel bilgileri'!A500&lt;&gt;0,('proje ve personel bilgileri'!A500)," ")</f>
        <v xml:space="preserve"> </v>
      </c>
      <c r="C1074" s="293" t="str">
        <f>IF('proje ve personel bilgileri'!A500&lt;&gt;0,('proje ve personel bilgileri'!B500)," ")</f>
        <v xml:space="preserve"> </v>
      </c>
      <c r="D1074" s="20"/>
      <c r="E1074" s="21"/>
      <c r="F1074" s="21"/>
      <c r="G1074" s="21"/>
      <c r="H1074" s="21"/>
      <c r="I1074" s="21"/>
      <c r="J1074" s="22"/>
      <c r="K1074" s="387" t="str">
        <f>IF(J1074&lt;&gt;0,DAYS360(J1074,'proje ve personel bilgileri'!$B$8)/30," ")</f>
        <v xml:space="preserve"> </v>
      </c>
      <c r="L1074" s="387"/>
      <c r="M1074" s="385" t="str">
        <f>IF('proje ve personel bilgileri'!A500&lt;&gt;0,('proje ve personel bilgileri'!$B$11)," ")</f>
        <v xml:space="preserve"> </v>
      </c>
      <c r="N1074" s="385"/>
      <c r="O1074" s="388">
        <f>IF('proje ve personel bilgileri'!$B$4=1512,(IF(E1074&lt;&gt;0,2,IF(F1074&lt;&gt;0,2,IF(G1074&lt;&gt;0,IF(AND(J1074&lt;&gt;0,K1074&gt;=48),4,3),IF(H1074&lt;&gt;0,IF(AND(J1074&lt;&gt;0,K1074&gt;=48),4,3),IF(I1074&lt;&gt;0,7,0)))))),IF('proje ve personel bilgileri'!$B$4=1511,(IF(E1074&lt;&gt;0,4,IF(F1074&lt;&gt;0,5,IF(G1074&lt;&gt;0,IF(AND(J1074&lt;&gt;0,K1074&gt;=48),12,8),IF(H1074&lt;&gt;0,IF(AND(J1074&lt;&gt;0,K1074&gt;=48),12,8),IF(I1074&lt;&gt;0,14,0)))))),(IF(E1074&lt;&gt;0,3,IF(F1074&lt;&gt;0,4,IF(G1074&lt;&gt;0,IF(AND(J1074&lt;&gt;0,K1074&gt;=48),10,6),IF(H1074&lt;&gt;0,IF(AND(J1074&lt;&gt;0,K1074&gt;=48),10,6),IF(I1074&lt;&gt;0,12,0))))))))</f>
        <v>0</v>
      </c>
      <c r="P1074" s="389"/>
      <c r="Q1074" s="385" t="str">
        <f>IF('proje ve personel bilgileri'!A500&lt;&gt;0,(M1074*O1074)," ")</f>
        <v xml:space="preserve"> </v>
      </c>
      <c r="R1074" s="385"/>
      <c r="S1074" s="385" t="str">
        <f>IF('proje ve personel bilgileri'!A500&lt;&gt;0,G011B!S1143," ")</f>
        <v xml:space="preserve"> </v>
      </c>
      <c r="T1074" s="378"/>
      <c r="U1074" s="385" t="str">
        <f>IF('proje ve personel bilgileri'!A500&lt;&gt;0,MIN(Q1074,S1074)," ")</f>
        <v xml:space="preserve"> </v>
      </c>
      <c r="V1074" s="386"/>
    </row>
    <row r="1075" spans="1:22" ht="15.75" customHeight="1" x14ac:dyDescent="0.25">
      <c r="A1075" s="23">
        <v>488</v>
      </c>
      <c r="B1075" s="293" t="str">
        <f>IF('proje ve personel bilgileri'!A501&lt;&gt;0,('proje ve personel bilgileri'!A501)," ")</f>
        <v xml:space="preserve"> </v>
      </c>
      <c r="C1075" s="293" t="str">
        <f>IF('proje ve personel bilgileri'!A501&lt;&gt;0,('proje ve personel bilgileri'!B501)," ")</f>
        <v xml:space="preserve"> </v>
      </c>
      <c r="D1075" s="24"/>
      <c r="E1075" s="25"/>
      <c r="F1075" s="25"/>
      <c r="G1075" s="25"/>
      <c r="H1075" s="25"/>
      <c r="I1075" s="25"/>
      <c r="J1075" s="26"/>
      <c r="K1075" s="387" t="str">
        <f>IF(J1075&lt;&gt;0,DAYS360(J1075,'proje ve personel bilgileri'!$B$8)/30," ")</f>
        <v xml:space="preserve"> </v>
      </c>
      <c r="L1075" s="387"/>
      <c r="M1075" s="385" t="str">
        <f>IF('proje ve personel bilgileri'!A501&lt;&gt;0,('proje ve personel bilgileri'!$B$11)," ")</f>
        <v xml:space="preserve"> </v>
      </c>
      <c r="N1075" s="385"/>
      <c r="O1075" s="388">
        <f>IF('proje ve personel bilgileri'!$B$4=1512,(IF(E1075&lt;&gt;0,2,IF(F1075&lt;&gt;0,2,IF(G1075&lt;&gt;0,IF(AND(J1075&lt;&gt;0,K1075&gt;=48),4,3),IF(H1075&lt;&gt;0,IF(AND(J1075&lt;&gt;0,K1075&gt;=48),4,3),IF(I1075&lt;&gt;0,7,0)))))),IF('proje ve personel bilgileri'!$B$4=1511,(IF(E1075&lt;&gt;0,4,IF(F1075&lt;&gt;0,5,IF(G1075&lt;&gt;0,IF(AND(J1075&lt;&gt;0,K1075&gt;=48),12,8),IF(H1075&lt;&gt;0,IF(AND(J1075&lt;&gt;0,K1075&gt;=48),12,8),IF(I1075&lt;&gt;0,14,0)))))),(IF(E1075&lt;&gt;0,3,IF(F1075&lt;&gt;0,4,IF(G1075&lt;&gt;0,IF(AND(J1075&lt;&gt;0,K1075&gt;=48),10,6),IF(H1075&lt;&gt;0,IF(AND(J1075&lt;&gt;0,K1075&gt;=48),10,6),IF(I1075&lt;&gt;0,12,0))))))))</f>
        <v>0</v>
      </c>
      <c r="P1075" s="389"/>
      <c r="Q1075" s="385" t="str">
        <f>IF('proje ve personel bilgileri'!A501&lt;&gt;0,(M1075*O1075)," ")</f>
        <v xml:space="preserve"> </v>
      </c>
      <c r="R1075" s="385"/>
      <c r="S1075" s="385" t="str">
        <f>IF('proje ve personel bilgileri'!A501&lt;&gt;0,G011B!S1144," ")</f>
        <v xml:space="preserve"> </v>
      </c>
      <c r="T1075" s="378"/>
      <c r="U1075" s="385" t="str">
        <f>IF('proje ve personel bilgileri'!A501&lt;&gt;0,MIN(Q1075,S1075)," ")</f>
        <v xml:space="preserve"> </v>
      </c>
      <c r="V1075" s="386"/>
    </row>
    <row r="1076" spans="1:22" ht="15.75" customHeight="1" x14ac:dyDescent="0.25">
      <c r="A1076" s="19">
        <v>489</v>
      </c>
      <c r="B1076" s="293" t="str">
        <f>IF('proje ve personel bilgileri'!A502&lt;&gt;0,('proje ve personel bilgileri'!A502)," ")</f>
        <v xml:space="preserve"> </v>
      </c>
      <c r="C1076" s="293" t="str">
        <f>IF('proje ve personel bilgileri'!A502&lt;&gt;0,('proje ve personel bilgileri'!B502)," ")</f>
        <v xml:space="preserve"> </v>
      </c>
      <c r="D1076" s="24"/>
      <c r="E1076" s="25"/>
      <c r="F1076" s="25"/>
      <c r="G1076" s="25"/>
      <c r="H1076" s="25"/>
      <c r="I1076" s="25"/>
      <c r="J1076" s="26"/>
      <c r="K1076" s="387" t="str">
        <f>IF(J1076&lt;&gt;0,DAYS360(J1076,'proje ve personel bilgileri'!$B$8)/30," ")</f>
        <v xml:space="preserve"> </v>
      </c>
      <c r="L1076" s="387"/>
      <c r="M1076" s="385" t="str">
        <f>IF('proje ve personel bilgileri'!A502&lt;&gt;0,('proje ve personel bilgileri'!$B$11)," ")</f>
        <v xml:space="preserve"> </v>
      </c>
      <c r="N1076" s="385"/>
      <c r="O1076" s="388">
        <f>IF('proje ve personel bilgileri'!$B$4=1512,(IF(E1076&lt;&gt;0,2,IF(F1076&lt;&gt;0,2,IF(G1076&lt;&gt;0,IF(AND(J1076&lt;&gt;0,K1076&gt;=48),4,3),IF(H1076&lt;&gt;0,IF(AND(J1076&lt;&gt;0,K1076&gt;=48),4,3),IF(I1076&lt;&gt;0,7,0)))))),IF('proje ve personel bilgileri'!$B$4=1511,(IF(E1076&lt;&gt;0,4,IF(F1076&lt;&gt;0,5,IF(G1076&lt;&gt;0,IF(AND(J1076&lt;&gt;0,K1076&gt;=48),12,8),IF(H1076&lt;&gt;0,IF(AND(J1076&lt;&gt;0,K1076&gt;=48),12,8),IF(I1076&lt;&gt;0,14,0)))))),(IF(E1076&lt;&gt;0,3,IF(F1076&lt;&gt;0,4,IF(G1076&lt;&gt;0,IF(AND(J1076&lt;&gt;0,K1076&gt;=48),10,6),IF(H1076&lt;&gt;0,IF(AND(J1076&lt;&gt;0,K1076&gt;=48),10,6),IF(I1076&lt;&gt;0,12,0))))))))</f>
        <v>0</v>
      </c>
      <c r="P1076" s="389"/>
      <c r="Q1076" s="385" t="str">
        <f>IF('proje ve personel bilgileri'!A502&lt;&gt;0,(M1076*O1076)," ")</f>
        <v xml:space="preserve"> </v>
      </c>
      <c r="R1076" s="385"/>
      <c r="S1076" s="385" t="str">
        <f>IF('proje ve personel bilgileri'!A502&lt;&gt;0,G011B!S1145," ")</f>
        <v xml:space="preserve"> </v>
      </c>
      <c r="T1076" s="378"/>
      <c r="U1076" s="385" t="str">
        <f>IF('proje ve personel bilgileri'!A502&lt;&gt;0,MIN(Q1076,S1076)," ")</f>
        <v xml:space="preserve"> </v>
      </c>
      <c r="V1076" s="386"/>
    </row>
    <row r="1077" spans="1:22" ht="15.75" customHeight="1" x14ac:dyDescent="0.25">
      <c r="A1077" s="23">
        <v>490</v>
      </c>
      <c r="B1077" s="293" t="str">
        <f>IF('proje ve personel bilgileri'!A503&lt;&gt;0,('proje ve personel bilgileri'!A503)," ")</f>
        <v xml:space="preserve"> </v>
      </c>
      <c r="C1077" s="293" t="str">
        <f>IF('proje ve personel bilgileri'!A503&lt;&gt;0,('proje ve personel bilgileri'!B503)," ")</f>
        <v xml:space="preserve"> </v>
      </c>
      <c r="D1077" s="24"/>
      <c r="E1077" s="25"/>
      <c r="F1077" s="25"/>
      <c r="G1077" s="25"/>
      <c r="H1077" s="25"/>
      <c r="I1077" s="25"/>
      <c r="J1077" s="26"/>
      <c r="K1077" s="387" t="str">
        <f>IF(J1077&lt;&gt;0,DAYS360(J1077,'proje ve personel bilgileri'!$B$8)/30," ")</f>
        <v xml:space="preserve"> </v>
      </c>
      <c r="L1077" s="387"/>
      <c r="M1077" s="385" t="str">
        <f>IF('proje ve personel bilgileri'!A503&lt;&gt;0,('proje ve personel bilgileri'!$B$11)," ")</f>
        <v xml:space="preserve"> </v>
      </c>
      <c r="N1077" s="385"/>
      <c r="O1077" s="388">
        <f>IF('proje ve personel bilgileri'!$B$4=1512,(IF(E1077&lt;&gt;0,2,IF(F1077&lt;&gt;0,2,IF(G1077&lt;&gt;0,IF(AND(J1077&lt;&gt;0,K1077&gt;=48),4,3),IF(H1077&lt;&gt;0,IF(AND(J1077&lt;&gt;0,K1077&gt;=48),4,3),IF(I1077&lt;&gt;0,7,0)))))),IF('proje ve personel bilgileri'!$B$4=1511,(IF(E1077&lt;&gt;0,4,IF(F1077&lt;&gt;0,5,IF(G1077&lt;&gt;0,IF(AND(J1077&lt;&gt;0,K1077&gt;=48),12,8),IF(H1077&lt;&gt;0,IF(AND(J1077&lt;&gt;0,K1077&gt;=48),12,8),IF(I1077&lt;&gt;0,14,0)))))),(IF(E1077&lt;&gt;0,3,IF(F1077&lt;&gt;0,4,IF(G1077&lt;&gt;0,IF(AND(J1077&lt;&gt;0,K1077&gt;=48),10,6),IF(H1077&lt;&gt;0,IF(AND(J1077&lt;&gt;0,K1077&gt;=48),10,6),IF(I1077&lt;&gt;0,12,0))))))))</f>
        <v>0</v>
      </c>
      <c r="P1077" s="389"/>
      <c r="Q1077" s="385" t="str">
        <f>IF('proje ve personel bilgileri'!A503&lt;&gt;0,(M1077*O1077)," ")</f>
        <v xml:space="preserve"> </v>
      </c>
      <c r="R1077" s="385"/>
      <c r="S1077" s="385" t="str">
        <f>IF('proje ve personel bilgileri'!A503&lt;&gt;0,G011B!S1146," ")</f>
        <v xml:space="preserve"> </v>
      </c>
      <c r="T1077" s="378"/>
      <c r="U1077" s="385" t="str">
        <f>IF('proje ve personel bilgileri'!A503&lt;&gt;0,MIN(Q1077,S1077)," ")</f>
        <v xml:space="preserve"> </v>
      </c>
      <c r="V1077" s="386"/>
    </row>
    <row r="1078" spans="1:22" ht="15.75" customHeight="1" x14ac:dyDescent="0.25">
      <c r="A1078" s="19">
        <v>491</v>
      </c>
      <c r="B1078" s="293" t="str">
        <f>IF('proje ve personel bilgileri'!A504&lt;&gt;0,('proje ve personel bilgileri'!A504)," ")</f>
        <v xml:space="preserve"> </v>
      </c>
      <c r="C1078" s="293" t="str">
        <f>IF('proje ve personel bilgileri'!A504&lt;&gt;0,('proje ve personel bilgileri'!B504)," ")</f>
        <v xml:space="preserve"> </v>
      </c>
      <c r="D1078" s="24"/>
      <c r="E1078" s="25"/>
      <c r="F1078" s="25"/>
      <c r="G1078" s="25"/>
      <c r="H1078" s="25"/>
      <c r="I1078" s="25"/>
      <c r="J1078" s="26"/>
      <c r="K1078" s="387" t="str">
        <f>IF(J1078&lt;&gt;0,DAYS360(J1078,'proje ve personel bilgileri'!$B$8)/30," ")</f>
        <v xml:space="preserve"> </v>
      </c>
      <c r="L1078" s="387"/>
      <c r="M1078" s="385" t="str">
        <f>IF('proje ve personel bilgileri'!A504&lt;&gt;0,('proje ve personel bilgileri'!$B$11)," ")</f>
        <v xml:space="preserve"> </v>
      </c>
      <c r="N1078" s="385"/>
      <c r="O1078" s="388">
        <f>IF('proje ve personel bilgileri'!$B$4=1512,(IF(E1078&lt;&gt;0,2,IF(F1078&lt;&gt;0,2,IF(G1078&lt;&gt;0,IF(AND(J1078&lt;&gt;0,K1078&gt;=48),4,3),IF(H1078&lt;&gt;0,IF(AND(J1078&lt;&gt;0,K1078&gt;=48),4,3),IF(I1078&lt;&gt;0,7,0)))))),IF('proje ve personel bilgileri'!$B$4=1511,(IF(E1078&lt;&gt;0,4,IF(F1078&lt;&gt;0,5,IF(G1078&lt;&gt;0,IF(AND(J1078&lt;&gt;0,K1078&gt;=48),12,8),IF(H1078&lt;&gt;0,IF(AND(J1078&lt;&gt;0,K1078&gt;=48),12,8),IF(I1078&lt;&gt;0,14,0)))))),(IF(E1078&lt;&gt;0,3,IF(F1078&lt;&gt;0,4,IF(G1078&lt;&gt;0,IF(AND(J1078&lt;&gt;0,K1078&gt;=48),10,6),IF(H1078&lt;&gt;0,IF(AND(J1078&lt;&gt;0,K1078&gt;=48),10,6),IF(I1078&lt;&gt;0,12,0))))))))</f>
        <v>0</v>
      </c>
      <c r="P1078" s="389"/>
      <c r="Q1078" s="385" t="str">
        <f>IF('proje ve personel bilgileri'!A504&lt;&gt;0,(M1078*O1078)," ")</f>
        <v xml:space="preserve"> </v>
      </c>
      <c r="R1078" s="385"/>
      <c r="S1078" s="385" t="str">
        <f>IF('proje ve personel bilgileri'!A504&lt;&gt;0,G011B!S1147," ")</f>
        <v xml:space="preserve"> </v>
      </c>
      <c r="T1078" s="378"/>
      <c r="U1078" s="385" t="str">
        <f>IF('proje ve personel bilgileri'!A504&lt;&gt;0,MIN(Q1078,S1078)," ")</f>
        <v xml:space="preserve"> </v>
      </c>
      <c r="V1078" s="386"/>
    </row>
    <row r="1079" spans="1:22" ht="15.75" customHeight="1" x14ac:dyDescent="0.25">
      <c r="A1079" s="23">
        <v>492</v>
      </c>
      <c r="B1079" s="293" t="str">
        <f>IF('proje ve personel bilgileri'!A505&lt;&gt;0,('proje ve personel bilgileri'!A505)," ")</f>
        <v xml:space="preserve"> </v>
      </c>
      <c r="C1079" s="293" t="str">
        <f>IF('proje ve personel bilgileri'!A505&lt;&gt;0,('proje ve personel bilgileri'!B505)," ")</f>
        <v xml:space="preserve"> </v>
      </c>
      <c r="D1079" s="24"/>
      <c r="E1079" s="25"/>
      <c r="F1079" s="25"/>
      <c r="G1079" s="25"/>
      <c r="H1079" s="25"/>
      <c r="I1079" s="25"/>
      <c r="J1079" s="26"/>
      <c r="K1079" s="387" t="str">
        <f>IF(J1079&lt;&gt;0,DAYS360(J1079,'proje ve personel bilgileri'!$B$8)/30," ")</f>
        <v xml:space="preserve"> </v>
      </c>
      <c r="L1079" s="387"/>
      <c r="M1079" s="385" t="str">
        <f>IF('proje ve personel bilgileri'!A505&lt;&gt;0,('proje ve personel bilgileri'!$B$11)," ")</f>
        <v xml:space="preserve"> </v>
      </c>
      <c r="N1079" s="385"/>
      <c r="O1079" s="388">
        <f>IF('proje ve personel bilgileri'!$B$4=1512,(IF(E1079&lt;&gt;0,2,IF(F1079&lt;&gt;0,2,IF(G1079&lt;&gt;0,IF(AND(J1079&lt;&gt;0,K1079&gt;=48),4,3),IF(H1079&lt;&gt;0,IF(AND(J1079&lt;&gt;0,K1079&gt;=48),4,3),IF(I1079&lt;&gt;0,7,0)))))),IF('proje ve personel bilgileri'!$B$4=1511,(IF(E1079&lt;&gt;0,4,IF(F1079&lt;&gt;0,5,IF(G1079&lt;&gt;0,IF(AND(J1079&lt;&gt;0,K1079&gt;=48),12,8),IF(H1079&lt;&gt;0,IF(AND(J1079&lt;&gt;0,K1079&gt;=48),12,8),IF(I1079&lt;&gt;0,14,0)))))),(IF(E1079&lt;&gt;0,3,IF(F1079&lt;&gt;0,4,IF(G1079&lt;&gt;0,IF(AND(J1079&lt;&gt;0,K1079&gt;=48),10,6),IF(H1079&lt;&gt;0,IF(AND(J1079&lt;&gt;0,K1079&gt;=48),10,6),IF(I1079&lt;&gt;0,12,0))))))))</f>
        <v>0</v>
      </c>
      <c r="P1079" s="389"/>
      <c r="Q1079" s="385" t="str">
        <f>IF('proje ve personel bilgileri'!A505&lt;&gt;0,(M1079*O1079)," ")</f>
        <v xml:space="preserve"> </v>
      </c>
      <c r="R1079" s="385"/>
      <c r="S1079" s="385" t="str">
        <f>IF('proje ve personel bilgileri'!A505&lt;&gt;0,G011B!S1148," ")</f>
        <v xml:space="preserve"> </v>
      </c>
      <c r="T1079" s="378"/>
      <c r="U1079" s="385" t="str">
        <f>IF('proje ve personel bilgileri'!A505&lt;&gt;0,MIN(Q1079,S1079)," ")</f>
        <v xml:space="preserve"> </v>
      </c>
      <c r="V1079" s="386"/>
    </row>
    <row r="1080" spans="1:22" ht="15.75" customHeight="1" x14ac:dyDescent="0.25">
      <c r="A1080" s="19">
        <v>493</v>
      </c>
      <c r="B1080" s="293" t="str">
        <f>IF('proje ve personel bilgileri'!A506&lt;&gt;0,('proje ve personel bilgileri'!A506)," ")</f>
        <v xml:space="preserve"> </v>
      </c>
      <c r="C1080" s="293" t="str">
        <f>IF('proje ve personel bilgileri'!A506&lt;&gt;0,('proje ve personel bilgileri'!B506)," ")</f>
        <v xml:space="preserve"> </v>
      </c>
      <c r="D1080" s="24"/>
      <c r="E1080" s="25"/>
      <c r="F1080" s="25"/>
      <c r="G1080" s="25"/>
      <c r="H1080" s="25"/>
      <c r="I1080" s="25"/>
      <c r="J1080" s="26"/>
      <c r="K1080" s="387" t="str">
        <f>IF(J1080&lt;&gt;0,DAYS360(J1080,'proje ve personel bilgileri'!$B$8)/30," ")</f>
        <v xml:space="preserve"> </v>
      </c>
      <c r="L1080" s="387"/>
      <c r="M1080" s="385" t="str">
        <f>IF('proje ve personel bilgileri'!A506&lt;&gt;0,('proje ve personel bilgileri'!$B$11)," ")</f>
        <v xml:space="preserve"> </v>
      </c>
      <c r="N1080" s="385"/>
      <c r="O1080" s="388">
        <f>IF('proje ve personel bilgileri'!$B$4=1512,(IF(E1080&lt;&gt;0,2,IF(F1080&lt;&gt;0,2,IF(G1080&lt;&gt;0,IF(AND(J1080&lt;&gt;0,K1080&gt;=48),4,3),IF(H1080&lt;&gt;0,IF(AND(J1080&lt;&gt;0,K1080&gt;=48),4,3),IF(I1080&lt;&gt;0,7,0)))))),IF('proje ve personel bilgileri'!$B$4=1511,(IF(E1080&lt;&gt;0,4,IF(F1080&lt;&gt;0,5,IF(G1080&lt;&gt;0,IF(AND(J1080&lt;&gt;0,K1080&gt;=48),12,8),IF(H1080&lt;&gt;0,IF(AND(J1080&lt;&gt;0,K1080&gt;=48),12,8),IF(I1080&lt;&gt;0,14,0)))))),(IF(E1080&lt;&gt;0,3,IF(F1080&lt;&gt;0,4,IF(G1080&lt;&gt;0,IF(AND(J1080&lt;&gt;0,K1080&gt;=48),10,6),IF(H1080&lt;&gt;0,IF(AND(J1080&lt;&gt;0,K1080&gt;=48),10,6),IF(I1080&lt;&gt;0,12,0))))))))</f>
        <v>0</v>
      </c>
      <c r="P1080" s="389"/>
      <c r="Q1080" s="385" t="str">
        <f>IF('proje ve personel bilgileri'!A506&lt;&gt;0,(M1080*O1080)," ")</f>
        <v xml:space="preserve"> </v>
      </c>
      <c r="R1080" s="385"/>
      <c r="S1080" s="385" t="str">
        <f>IF('proje ve personel bilgileri'!A506&lt;&gt;0,G011B!S1149," ")</f>
        <v xml:space="preserve"> </v>
      </c>
      <c r="T1080" s="378"/>
      <c r="U1080" s="385" t="str">
        <f>IF('proje ve personel bilgileri'!A506&lt;&gt;0,MIN(Q1080,S1080)," ")</f>
        <v xml:space="preserve"> </v>
      </c>
      <c r="V1080" s="386"/>
    </row>
    <row r="1081" spans="1:22" ht="15.75" customHeight="1" x14ac:dyDescent="0.25">
      <c r="A1081" s="23">
        <v>494</v>
      </c>
      <c r="B1081" s="293" t="str">
        <f>IF('proje ve personel bilgileri'!A507&lt;&gt;0,('proje ve personel bilgileri'!A507)," ")</f>
        <v xml:space="preserve"> </v>
      </c>
      <c r="C1081" s="293" t="str">
        <f>IF('proje ve personel bilgileri'!A507&lt;&gt;0,('proje ve personel bilgileri'!B507)," ")</f>
        <v xml:space="preserve"> </v>
      </c>
      <c r="D1081" s="24"/>
      <c r="E1081" s="25"/>
      <c r="F1081" s="25"/>
      <c r="G1081" s="25"/>
      <c r="H1081" s="25"/>
      <c r="I1081" s="25"/>
      <c r="J1081" s="26"/>
      <c r="K1081" s="387" t="str">
        <f>IF(J1081&lt;&gt;0,DAYS360(J1081,'proje ve personel bilgileri'!$B$8)/30," ")</f>
        <v xml:space="preserve"> </v>
      </c>
      <c r="L1081" s="387"/>
      <c r="M1081" s="385" t="str">
        <f>IF('proje ve personel bilgileri'!A507&lt;&gt;0,('proje ve personel bilgileri'!$B$11)," ")</f>
        <v xml:space="preserve"> </v>
      </c>
      <c r="N1081" s="385"/>
      <c r="O1081" s="388">
        <f>IF('proje ve personel bilgileri'!$B$4=1512,(IF(E1081&lt;&gt;0,2,IF(F1081&lt;&gt;0,2,IF(G1081&lt;&gt;0,IF(AND(J1081&lt;&gt;0,K1081&gt;=48),4,3),IF(H1081&lt;&gt;0,IF(AND(J1081&lt;&gt;0,K1081&gt;=48),4,3),IF(I1081&lt;&gt;0,7,0)))))),IF('proje ve personel bilgileri'!$B$4=1511,(IF(E1081&lt;&gt;0,4,IF(F1081&lt;&gt;0,5,IF(G1081&lt;&gt;0,IF(AND(J1081&lt;&gt;0,K1081&gt;=48),12,8),IF(H1081&lt;&gt;0,IF(AND(J1081&lt;&gt;0,K1081&gt;=48),12,8),IF(I1081&lt;&gt;0,14,0)))))),(IF(E1081&lt;&gt;0,3,IF(F1081&lt;&gt;0,4,IF(G1081&lt;&gt;0,IF(AND(J1081&lt;&gt;0,K1081&gt;=48),10,6),IF(H1081&lt;&gt;0,IF(AND(J1081&lt;&gt;0,K1081&gt;=48),10,6),IF(I1081&lt;&gt;0,12,0))))))))</f>
        <v>0</v>
      </c>
      <c r="P1081" s="389"/>
      <c r="Q1081" s="385" t="str">
        <f>IF('proje ve personel bilgileri'!A507&lt;&gt;0,(M1081*O1081)," ")</f>
        <v xml:space="preserve"> </v>
      </c>
      <c r="R1081" s="385"/>
      <c r="S1081" s="385" t="str">
        <f>IF('proje ve personel bilgileri'!A507&lt;&gt;0,G011B!S1150," ")</f>
        <v xml:space="preserve"> </v>
      </c>
      <c r="T1081" s="378"/>
      <c r="U1081" s="385" t="str">
        <f>IF('proje ve personel bilgileri'!A507&lt;&gt;0,MIN(Q1081,S1081)," ")</f>
        <v xml:space="preserve"> </v>
      </c>
      <c r="V1081" s="386"/>
    </row>
    <row r="1082" spans="1:22" ht="15.75" customHeight="1" x14ac:dyDescent="0.25">
      <c r="A1082" s="19">
        <v>495</v>
      </c>
      <c r="B1082" s="293" t="str">
        <f>IF('proje ve personel bilgileri'!A508&lt;&gt;0,('proje ve personel bilgileri'!A508)," ")</f>
        <v xml:space="preserve"> </v>
      </c>
      <c r="C1082" s="293" t="str">
        <f>IF('proje ve personel bilgileri'!A508&lt;&gt;0,('proje ve personel bilgileri'!B508)," ")</f>
        <v xml:space="preserve"> </v>
      </c>
      <c r="D1082" s="24"/>
      <c r="E1082" s="25"/>
      <c r="F1082" s="25"/>
      <c r="G1082" s="25"/>
      <c r="H1082" s="25"/>
      <c r="I1082" s="25"/>
      <c r="J1082" s="26"/>
      <c r="K1082" s="387" t="str">
        <f>IF(J1082&lt;&gt;0,DAYS360(J1082,'proje ve personel bilgileri'!$B$8)/30," ")</f>
        <v xml:space="preserve"> </v>
      </c>
      <c r="L1082" s="387"/>
      <c r="M1082" s="385" t="str">
        <f>IF('proje ve personel bilgileri'!A508&lt;&gt;0,('proje ve personel bilgileri'!$B$11)," ")</f>
        <v xml:space="preserve"> </v>
      </c>
      <c r="N1082" s="385"/>
      <c r="O1082" s="388">
        <f>IF('proje ve personel bilgileri'!$B$4=1512,(IF(E1082&lt;&gt;0,2,IF(F1082&lt;&gt;0,2,IF(G1082&lt;&gt;0,IF(AND(J1082&lt;&gt;0,K1082&gt;=48),4,3),IF(H1082&lt;&gt;0,IF(AND(J1082&lt;&gt;0,K1082&gt;=48),4,3),IF(I1082&lt;&gt;0,7,0)))))),IF('proje ve personel bilgileri'!$B$4=1511,(IF(E1082&lt;&gt;0,4,IF(F1082&lt;&gt;0,5,IF(G1082&lt;&gt;0,IF(AND(J1082&lt;&gt;0,K1082&gt;=48),12,8),IF(H1082&lt;&gt;0,IF(AND(J1082&lt;&gt;0,K1082&gt;=48),12,8),IF(I1082&lt;&gt;0,14,0)))))),(IF(E1082&lt;&gt;0,3,IF(F1082&lt;&gt;0,4,IF(G1082&lt;&gt;0,IF(AND(J1082&lt;&gt;0,K1082&gt;=48),10,6),IF(H1082&lt;&gt;0,IF(AND(J1082&lt;&gt;0,K1082&gt;=48),10,6),IF(I1082&lt;&gt;0,12,0))))))))</f>
        <v>0</v>
      </c>
      <c r="P1082" s="389"/>
      <c r="Q1082" s="385" t="str">
        <f>IF('proje ve personel bilgileri'!A508&lt;&gt;0,(M1082*O1082)," ")</f>
        <v xml:space="preserve"> </v>
      </c>
      <c r="R1082" s="385"/>
      <c r="S1082" s="385" t="str">
        <f>IF('proje ve personel bilgileri'!A508&lt;&gt;0,G011B!S1151," ")</f>
        <v xml:space="preserve"> </v>
      </c>
      <c r="T1082" s="378"/>
      <c r="U1082" s="385" t="str">
        <f>IF('proje ve personel bilgileri'!A508&lt;&gt;0,MIN(Q1082,S1082)," ")</f>
        <v xml:space="preserve"> </v>
      </c>
      <c r="V1082" s="386"/>
    </row>
    <row r="1083" spans="1:22" ht="15.75" customHeight="1" x14ac:dyDescent="0.25">
      <c r="A1083" s="23">
        <v>496</v>
      </c>
      <c r="B1083" s="293" t="str">
        <f>IF('proje ve personel bilgileri'!A509&lt;&gt;0,('proje ve personel bilgileri'!A509)," ")</f>
        <v xml:space="preserve"> </v>
      </c>
      <c r="C1083" s="293" t="str">
        <f>IF('proje ve personel bilgileri'!A509&lt;&gt;0,('proje ve personel bilgileri'!B509)," ")</f>
        <v xml:space="preserve"> </v>
      </c>
      <c r="D1083" s="24"/>
      <c r="E1083" s="25"/>
      <c r="F1083" s="25"/>
      <c r="G1083" s="25"/>
      <c r="H1083" s="25"/>
      <c r="I1083" s="25"/>
      <c r="J1083" s="26"/>
      <c r="K1083" s="387" t="str">
        <f>IF(J1083&lt;&gt;0,DAYS360(J1083,'proje ve personel bilgileri'!$B$8)/30," ")</f>
        <v xml:space="preserve"> </v>
      </c>
      <c r="L1083" s="387"/>
      <c r="M1083" s="385" t="str">
        <f>IF('proje ve personel bilgileri'!A509&lt;&gt;0,('proje ve personel bilgileri'!$B$11)," ")</f>
        <v xml:space="preserve"> </v>
      </c>
      <c r="N1083" s="385"/>
      <c r="O1083" s="388">
        <f>IF('proje ve personel bilgileri'!$B$4=1512,(IF(E1083&lt;&gt;0,2,IF(F1083&lt;&gt;0,2,IF(G1083&lt;&gt;0,IF(AND(J1083&lt;&gt;0,K1083&gt;=48),4,3),IF(H1083&lt;&gt;0,IF(AND(J1083&lt;&gt;0,K1083&gt;=48),4,3),IF(I1083&lt;&gt;0,7,0)))))),IF('proje ve personel bilgileri'!$B$4=1511,(IF(E1083&lt;&gt;0,4,IF(F1083&lt;&gt;0,5,IF(G1083&lt;&gt;0,IF(AND(J1083&lt;&gt;0,K1083&gt;=48),12,8),IF(H1083&lt;&gt;0,IF(AND(J1083&lt;&gt;0,K1083&gt;=48),12,8),IF(I1083&lt;&gt;0,14,0)))))),(IF(E1083&lt;&gt;0,3,IF(F1083&lt;&gt;0,4,IF(G1083&lt;&gt;0,IF(AND(J1083&lt;&gt;0,K1083&gt;=48),10,6),IF(H1083&lt;&gt;0,IF(AND(J1083&lt;&gt;0,K1083&gt;=48),10,6),IF(I1083&lt;&gt;0,12,0))))))))</f>
        <v>0</v>
      </c>
      <c r="P1083" s="389"/>
      <c r="Q1083" s="385" t="str">
        <f>IF('proje ve personel bilgileri'!A509&lt;&gt;0,(M1083*O1083)," ")</f>
        <v xml:space="preserve"> </v>
      </c>
      <c r="R1083" s="385"/>
      <c r="S1083" s="385" t="str">
        <f>IF('proje ve personel bilgileri'!A509&lt;&gt;0,G011B!S1152," ")</f>
        <v xml:space="preserve"> </v>
      </c>
      <c r="T1083" s="378"/>
      <c r="U1083" s="385" t="str">
        <f>IF('proje ve personel bilgileri'!A509&lt;&gt;0,MIN(Q1083,S1083)," ")</f>
        <v xml:space="preserve"> </v>
      </c>
      <c r="V1083" s="386"/>
    </row>
    <row r="1084" spans="1:22" ht="15.75" customHeight="1" x14ac:dyDescent="0.25">
      <c r="A1084" s="19">
        <v>497</v>
      </c>
      <c r="B1084" s="293" t="str">
        <f>IF('proje ve personel bilgileri'!A510&lt;&gt;0,('proje ve personel bilgileri'!A510)," ")</f>
        <v xml:space="preserve"> </v>
      </c>
      <c r="C1084" s="293" t="str">
        <f>IF('proje ve personel bilgileri'!A510&lt;&gt;0,('proje ve personel bilgileri'!B510)," ")</f>
        <v xml:space="preserve"> </v>
      </c>
      <c r="D1084" s="24"/>
      <c r="E1084" s="25"/>
      <c r="F1084" s="25"/>
      <c r="G1084" s="25"/>
      <c r="H1084" s="25"/>
      <c r="I1084" s="25"/>
      <c r="J1084" s="26"/>
      <c r="K1084" s="387" t="str">
        <f>IF(J1084&lt;&gt;0,DAYS360(J1084,'proje ve personel bilgileri'!$B$8)/30," ")</f>
        <v xml:space="preserve"> </v>
      </c>
      <c r="L1084" s="387"/>
      <c r="M1084" s="385" t="str">
        <f>IF('proje ve personel bilgileri'!A510&lt;&gt;0,('proje ve personel bilgileri'!$B$11)," ")</f>
        <v xml:space="preserve"> </v>
      </c>
      <c r="N1084" s="385"/>
      <c r="O1084" s="388">
        <f>IF('proje ve personel bilgileri'!$B$4=1512,(IF(E1084&lt;&gt;0,2,IF(F1084&lt;&gt;0,2,IF(G1084&lt;&gt;0,IF(AND(J1084&lt;&gt;0,K1084&gt;=48),4,3),IF(H1084&lt;&gt;0,IF(AND(J1084&lt;&gt;0,K1084&gt;=48),4,3),IF(I1084&lt;&gt;0,7,0)))))),IF('proje ve personel bilgileri'!$B$4=1511,(IF(E1084&lt;&gt;0,4,IF(F1084&lt;&gt;0,5,IF(G1084&lt;&gt;0,IF(AND(J1084&lt;&gt;0,K1084&gt;=48),12,8),IF(H1084&lt;&gt;0,IF(AND(J1084&lt;&gt;0,K1084&gt;=48),12,8),IF(I1084&lt;&gt;0,14,0)))))),(IF(E1084&lt;&gt;0,3,IF(F1084&lt;&gt;0,4,IF(G1084&lt;&gt;0,IF(AND(J1084&lt;&gt;0,K1084&gt;=48),10,6),IF(H1084&lt;&gt;0,IF(AND(J1084&lt;&gt;0,K1084&gt;=48),10,6),IF(I1084&lt;&gt;0,12,0))))))))</f>
        <v>0</v>
      </c>
      <c r="P1084" s="389"/>
      <c r="Q1084" s="385" t="str">
        <f>IF('proje ve personel bilgileri'!A510&lt;&gt;0,(M1084*O1084)," ")</f>
        <v xml:space="preserve"> </v>
      </c>
      <c r="R1084" s="385"/>
      <c r="S1084" s="385" t="str">
        <f>IF('proje ve personel bilgileri'!A510&lt;&gt;0,G011B!S1153," ")</f>
        <v xml:space="preserve"> </v>
      </c>
      <c r="T1084" s="378"/>
      <c r="U1084" s="385" t="str">
        <f>IF('proje ve personel bilgileri'!A510&lt;&gt;0,MIN(Q1084,S1084)," ")</f>
        <v xml:space="preserve"> </v>
      </c>
      <c r="V1084" s="386"/>
    </row>
    <row r="1085" spans="1:22" ht="15.75" customHeight="1" x14ac:dyDescent="0.25">
      <c r="A1085" s="23">
        <v>498</v>
      </c>
      <c r="B1085" s="293" t="str">
        <f>IF('proje ve personel bilgileri'!A511&lt;&gt;0,('proje ve personel bilgileri'!A511)," ")</f>
        <v xml:space="preserve"> </v>
      </c>
      <c r="C1085" s="293" t="str">
        <f>IF('proje ve personel bilgileri'!A511&lt;&gt;0,('proje ve personel bilgileri'!B511)," ")</f>
        <v xml:space="preserve"> </v>
      </c>
      <c r="D1085" s="24"/>
      <c r="E1085" s="25"/>
      <c r="F1085" s="25"/>
      <c r="G1085" s="25"/>
      <c r="H1085" s="25"/>
      <c r="I1085" s="25"/>
      <c r="J1085" s="26"/>
      <c r="K1085" s="387" t="str">
        <f>IF(J1085&lt;&gt;0,DAYS360(J1085,'proje ve personel bilgileri'!$B$8)/30," ")</f>
        <v xml:space="preserve"> </v>
      </c>
      <c r="L1085" s="387"/>
      <c r="M1085" s="385" t="str">
        <f>IF('proje ve personel bilgileri'!A511&lt;&gt;0,('proje ve personel bilgileri'!$B$11)," ")</f>
        <v xml:space="preserve"> </v>
      </c>
      <c r="N1085" s="385"/>
      <c r="O1085" s="388">
        <f>IF('proje ve personel bilgileri'!$B$4=1512,(IF(E1085&lt;&gt;0,2,IF(F1085&lt;&gt;0,2,IF(G1085&lt;&gt;0,IF(AND(J1085&lt;&gt;0,K1085&gt;=48),4,3),IF(H1085&lt;&gt;0,IF(AND(J1085&lt;&gt;0,K1085&gt;=48),4,3),IF(I1085&lt;&gt;0,7,0)))))),IF('proje ve personel bilgileri'!$B$4=1511,(IF(E1085&lt;&gt;0,4,IF(F1085&lt;&gt;0,5,IF(G1085&lt;&gt;0,IF(AND(J1085&lt;&gt;0,K1085&gt;=48),12,8),IF(H1085&lt;&gt;0,IF(AND(J1085&lt;&gt;0,K1085&gt;=48),12,8),IF(I1085&lt;&gt;0,14,0)))))),(IF(E1085&lt;&gt;0,3,IF(F1085&lt;&gt;0,4,IF(G1085&lt;&gt;0,IF(AND(J1085&lt;&gt;0,K1085&gt;=48),10,6),IF(H1085&lt;&gt;0,IF(AND(J1085&lt;&gt;0,K1085&gt;=48),10,6),IF(I1085&lt;&gt;0,12,0))))))))</f>
        <v>0</v>
      </c>
      <c r="P1085" s="389"/>
      <c r="Q1085" s="385" t="str">
        <f>IF('proje ve personel bilgileri'!A511&lt;&gt;0,(M1085*O1085)," ")</f>
        <v xml:space="preserve"> </v>
      </c>
      <c r="R1085" s="385"/>
      <c r="S1085" s="385" t="str">
        <f>IF('proje ve personel bilgileri'!A511&lt;&gt;0,G011B!S1154," ")</f>
        <v xml:space="preserve"> </v>
      </c>
      <c r="T1085" s="378"/>
      <c r="U1085" s="385" t="str">
        <f>IF('proje ve personel bilgileri'!A511&lt;&gt;0,MIN(Q1085,S1085)," ")</f>
        <v xml:space="preserve"> </v>
      </c>
      <c r="V1085" s="386"/>
    </row>
    <row r="1086" spans="1:22" ht="15.75" customHeight="1" x14ac:dyDescent="0.25">
      <c r="A1086" s="19">
        <v>499</v>
      </c>
      <c r="B1086" s="293" t="str">
        <f>IF('proje ve personel bilgileri'!A512&lt;&gt;0,('proje ve personel bilgileri'!A512)," ")</f>
        <v xml:space="preserve"> </v>
      </c>
      <c r="C1086" s="293" t="str">
        <f>IF('proje ve personel bilgileri'!A512&lt;&gt;0,('proje ve personel bilgileri'!B512)," ")</f>
        <v xml:space="preserve"> </v>
      </c>
      <c r="D1086" s="24"/>
      <c r="E1086" s="25"/>
      <c r="F1086" s="25"/>
      <c r="G1086" s="25"/>
      <c r="H1086" s="25"/>
      <c r="I1086" s="25"/>
      <c r="J1086" s="26"/>
      <c r="K1086" s="387" t="str">
        <f>IF(J1086&lt;&gt;0,DAYS360(J1086,'proje ve personel bilgileri'!$B$8)/30," ")</f>
        <v xml:space="preserve"> </v>
      </c>
      <c r="L1086" s="387"/>
      <c r="M1086" s="385" t="str">
        <f>IF('proje ve personel bilgileri'!A512&lt;&gt;0,('proje ve personel bilgileri'!$B$11)," ")</f>
        <v xml:space="preserve"> </v>
      </c>
      <c r="N1086" s="385"/>
      <c r="O1086" s="388">
        <f>IF('proje ve personel bilgileri'!$B$4=1512,(IF(E1086&lt;&gt;0,2,IF(F1086&lt;&gt;0,2,IF(G1086&lt;&gt;0,IF(AND(J1086&lt;&gt;0,K1086&gt;=48),4,3),IF(H1086&lt;&gt;0,IF(AND(J1086&lt;&gt;0,K1086&gt;=48),4,3),IF(I1086&lt;&gt;0,7,0)))))),IF('proje ve personel bilgileri'!$B$4=1511,(IF(E1086&lt;&gt;0,4,IF(F1086&lt;&gt;0,5,IF(G1086&lt;&gt;0,IF(AND(J1086&lt;&gt;0,K1086&gt;=48),12,8),IF(H1086&lt;&gt;0,IF(AND(J1086&lt;&gt;0,K1086&gt;=48),12,8),IF(I1086&lt;&gt;0,14,0)))))),(IF(E1086&lt;&gt;0,3,IF(F1086&lt;&gt;0,4,IF(G1086&lt;&gt;0,IF(AND(J1086&lt;&gt;0,K1086&gt;=48),10,6),IF(H1086&lt;&gt;0,IF(AND(J1086&lt;&gt;0,K1086&gt;=48),10,6),IF(I1086&lt;&gt;0,12,0))))))))</f>
        <v>0</v>
      </c>
      <c r="P1086" s="389"/>
      <c r="Q1086" s="385" t="str">
        <f>IF('proje ve personel bilgileri'!A512&lt;&gt;0,(M1086*O1086)," ")</f>
        <v xml:space="preserve"> </v>
      </c>
      <c r="R1086" s="385"/>
      <c r="S1086" s="385" t="str">
        <f>IF('proje ve personel bilgileri'!A512&lt;&gt;0,G011B!S1155," ")</f>
        <v xml:space="preserve"> </v>
      </c>
      <c r="T1086" s="378"/>
      <c r="U1086" s="385" t="str">
        <f>IF('proje ve personel bilgileri'!A512&lt;&gt;0,MIN(Q1086,S1086)," ")</f>
        <v xml:space="preserve"> </v>
      </c>
      <c r="V1086" s="386"/>
    </row>
    <row r="1087" spans="1:22" ht="15.75" customHeight="1" x14ac:dyDescent="0.25">
      <c r="A1087" s="23">
        <v>500</v>
      </c>
      <c r="B1087" s="293" t="str">
        <f>IF('proje ve personel bilgileri'!A513&lt;&gt;0,('proje ve personel bilgileri'!A513)," ")</f>
        <v xml:space="preserve"> </v>
      </c>
      <c r="C1087" s="293" t="str">
        <f>IF('proje ve personel bilgileri'!A513&lt;&gt;0,('proje ve personel bilgileri'!B513)," ")</f>
        <v xml:space="preserve"> </v>
      </c>
      <c r="D1087" s="24"/>
      <c r="E1087" s="25"/>
      <c r="F1087" s="25"/>
      <c r="G1087" s="25"/>
      <c r="H1087" s="25"/>
      <c r="I1087" s="25"/>
      <c r="J1087" s="26"/>
      <c r="K1087" s="387" t="str">
        <f>IF(J1087&lt;&gt;0,DAYS360(J1087,'proje ve personel bilgileri'!$B$8)/30," ")</f>
        <v xml:space="preserve"> </v>
      </c>
      <c r="L1087" s="387"/>
      <c r="M1087" s="385" t="str">
        <f>IF('proje ve personel bilgileri'!A513&lt;&gt;0,('proje ve personel bilgileri'!$B$11)," ")</f>
        <v xml:space="preserve"> </v>
      </c>
      <c r="N1087" s="385"/>
      <c r="O1087" s="388">
        <f>IF('proje ve personel bilgileri'!$B$4=1512,(IF(E1087&lt;&gt;0,2,IF(F1087&lt;&gt;0,2,IF(G1087&lt;&gt;0,IF(AND(J1087&lt;&gt;0,K1087&gt;=48),4,3),IF(H1087&lt;&gt;0,IF(AND(J1087&lt;&gt;0,K1087&gt;=48),4,3),IF(I1087&lt;&gt;0,7,0)))))),IF('proje ve personel bilgileri'!$B$4=1511,(IF(E1087&lt;&gt;0,4,IF(F1087&lt;&gt;0,5,IF(G1087&lt;&gt;0,IF(AND(J1087&lt;&gt;0,K1087&gt;=48),12,8),IF(H1087&lt;&gt;0,IF(AND(J1087&lt;&gt;0,K1087&gt;=48),12,8),IF(I1087&lt;&gt;0,14,0)))))),(IF(E1087&lt;&gt;0,3,IF(F1087&lt;&gt;0,4,IF(G1087&lt;&gt;0,IF(AND(J1087&lt;&gt;0,K1087&gt;=48),10,6),IF(H1087&lt;&gt;0,IF(AND(J1087&lt;&gt;0,K1087&gt;=48),10,6),IF(I1087&lt;&gt;0,12,0))))))))</f>
        <v>0</v>
      </c>
      <c r="P1087" s="389"/>
      <c r="Q1087" s="385" t="str">
        <f>IF('proje ve personel bilgileri'!A513&lt;&gt;0,(M1087*O1087)," ")</f>
        <v xml:space="preserve"> </v>
      </c>
      <c r="R1087" s="385"/>
      <c r="S1087" s="385" t="str">
        <f>IF('proje ve personel bilgileri'!A513&lt;&gt;0,G011B!S1156," ")</f>
        <v xml:space="preserve"> </v>
      </c>
      <c r="T1087" s="378"/>
      <c r="U1087" s="385" t="str">
        <f>IF('proje ve personel bilgileri'!A513&lt;&gt;0,MIN(Q1087,S1087)," ")</f>
        <v xml:space="preserve"> </v>
      </c>
      <c r="V1087" s="386"/>
    </row>
    <row r="1088" spans="1:22" ht="15.75" customHeight="1" x14ac:dyDescent="0.25">
      <c r="A1088" s="19">
        <v>501</v>
      </c>
      <c r="B1088" s="293" t="str">
        <f>IF('proje ve personel bilgileri'!A514&lt;&gt;0,('proje ve personel bilgileri'!A514)," ")</f>
        <v xml:space="preserve"> </v>
      </c>
      <c r="C1088" s="293" t="str">
        <f>IF('proje ve personel bilgileri'!A514&lt;&gt;0,('proje ve personel bilgileri'!B514)," ")</f>
        <v xml:space="preserve"> </v>
      </c>
      <c r="D1088" s="24"/>
      <c r="E1088" s="25"/>
      <c r="F1088" s="25"/>
      <c r="G1088" s="25"/>
      <c r="H1088" s="25"/>
      <c r="I1088" s="25"/>
      <c r="J1088" s="26"/>
      <c r="K1088" s="387" t="str">
        <f>IF(J1088&lt;&gt;0,DAYS360(J1088,'proje ve personel bilgileri'!$B$8)/30," ")</f>
        <v xml:space="preserve"> </v>
      </c>
      <c r="L1088" s="387"/>
      <c r="M1088" s="385" t="str">
        <f>IF('proje ve personel bilgileri'!A514&lt;&gt;0,('proje ve personel bilgileri'!$B$11)," ")</f>
        <v xml:space="preserve"> </v>
      </c>
      <c r="N1088" s="385"/>
      <c r="O1088" s="388">
        <f>IF('proje ve personel bilgileri'!$B$4=1512,(IF(E1088&lt;&gt;0,2,IF(F1088&lt;&gt;0,2,IF(G1088&lt;&gt;0,IF(AND(J1088&lt;&gt;0,K1088&gt;=48),4,3),IF(H1088&lt;&gt;0,IF(AND(J1088&lt;&gt;0,K1088&gt;=48),4,3),IF(I1088&lt;&gt;0,7,0)))))),IF('proje ve personel bilgileri'!$B$4=1511,(IF(E1088&lt;&gt;0,4,IF(F1088&lt;&gt;0,5,IF(G1088&lt;&gt;0,IF(AND(J1088&lt;&gt;0,K1088&gt;=48),12,8),IF(H1088&lt;&gt;0,IF(AND(J1088&lt;&gt;0,K1088&gt;=48),12,8),IF(I1088&lt;&gt;0,14,0)))))),(IF(E1088&lt;&gt;0,3,IF(F1088&lt;&gt;0,4,IF(G1088&lt;&gt;0,IF(AND(J1088&lt;&gt;0,K1088&gt;=48),10,6),IF(H1088&lt;&gt;0,IF(AND(J1088&lt;&gt;0,K1088&gt;=48),10,6),IF(I1088&lt;&gt;0,12,0))))))))</f>
        <v>0</v>
      </c>
      <c r="P1088" s="389"/>
      <c r="Q1088" s="385" t="str">
        <f>IF('proje ve personel bilgileri'!A514&lt;&gt;0,(M1088*O1088)," ")</f>
        <v xml:space="preserve"> </v>
      </c>
      <c r="R1088" s="385"/>
      <c r="S1088" s="385" t="str">
        <f>IF('proje ve personel bilgileri'!A514&lt;&gt;0,G011B!S1157," ")</f>
        <v xml:space="preserve"> </v>
      </c>
      <c r="T1088" s="378"/>
      <c r="U1088" s="385" t="str">
        <f>IF('proje ve personel bilgileri'!A514&lt;&gt;0,MIN(Q1088,S1088)," ")</f>
        <v xml:space="preserve"> </v>
      </c>
      <c r="V1088" s="386"/>
    </row>
    <row r="1089" spans="1:22" ht="15.75" customHeight="1" x14ac:dyDescent="0.25">
      <c r="A1089" s="23">
        <v>502</v>
      </c>
      <c r="B1089" s="293" t="str">
        <f>IF('proje ve personel bilgileri'!A515&lt;&gt;0,('proje ve personel bilgileri'!A515)," ")</f>
        <v xml:space="preserve"> </v>
      </c>
      <c r="C1089" s="293" t="str">
        <f>IF('proje ve personel bilgileri'!A515&lt;&gt;0,('proje ve personel bilgileri'!B515)," ")</f>
        <v xml:space="preserve"> </v>
      </c>
      <c r="D1089" s="24"/>
      <c r="E1089" s="25"/>
      <c r="F1089" s="25"/>
      <c r="G1089" s="25"/>
      <c r="H1089" s="25"/>
      <c r="I1089" s="25"/>
      <c r="J1089" s="26"/>
      <c r="K1089" s="387" t="str">
        <f>IF(J1089&lt;&gt;0,DAYS360(J1089,'proje ve personel bilgileri'!$B$8)/30," ")</f>
        <v xml:space="preserve"> </v>
      </c>
      <c r="L1089" s="387"/>
      <c r="M1089" s="385" t="str">
        <f>IF('proje ve personel bilgileri'!A515&lt;&gt;0,('proje ve personel bilgileri'!$B$11)," ")</f>
        <v xml:space="preserve"> </v>
      </c>
      <c r="N1089" s="385"/>
      <c r="O1089" s="388">
        <f>IF('proje ve personel bilgileri'!$B$4=1512,(IF(E1089&lt;&gt;0,2,IF(F1089&lt;&gt;0,2,IF(G1089&lt;&gt;0,IF(AND(J1089&lt;&gt;0,K1089&gt;=48),4,3),IF(H1089&lt;&gt;0,IF(AND(J1089&lt;&gt;0,K1089&gt;=48),4,3),IF(I1089&lt;&gt;0,7,0)))))),IF('proje ve personel bilgileri'!$B$4=1511,(IF(E1089&lt;&gt;0,4,IF(F1089&lt;&gt;0,5,IF(G1089&lt;&gt;0,IF(AND(J1089&lt;&gt;0,K1089&gt;=48),12,8),IF(H1089&lt;&gt;0,IF(AND(J1089&lt;&gt;0,K1089&gt;=48),12,8),IF(I1089&lt;&gt;0,14,0)))))),(IF(E1089&lt;&gt;0,3,IF(F1089&lt;&gt;0,4,IF(G1089&lt;&gt;0,IF(AND(J1089&lt;&gt;0,K1089&gt;=48),10,6),IF(H1089&lt;&gt;0,IF(AND(J1089&lt;&gt;0,K1089&gt;=48),10,6),IF(I1089&lt;&gt;0,12,0))))))))</f>
        <v>0</v>
      </c>
      <c r="P1089" s="389"/>
      <c r="Q1089" s="385" t="str">
        <f>IF('proje ve personel bilgileri'!A515&lt;&gt;0,(M1089*O1089)," ")</f>
        <v xml:space="preserve"> </v>
      </c>
      <c r="R1089" s="385"/>
      <c r="S1089" s="385" t="str">
        <f>IF('proje ve personel bilgileri'!A515&lt;&gt;0,G011B!S1158," ")</f>
        <v xml:space="preserve"> </v>
      </c>
      <c r="T1089" s="378"/>
      <c r="U1089" s="385" t="str">
        <f>IF('proje ve personel bilgileri'!A515&lt;&gt;0,MIN(Q1089,S1089)," ")</f>
        <v xml:space="preserve"> </v>
      </c>
      <c r="V1089" s="386"/>
    </row>
    <row r="1090" spans="1:22" ht="15.75" customHeight="1" x14ac:dyDescent="0.25">
      <c r="A1090" s="19">
        <v>503</v>
      </c>
      <c r="B1090" s="293" t="str">
        <f>IF('proje ve personel bilgileri'!A516&lt;&gt;0,('proje ve personel bilgileri'!A516)," ")</f>
        <v xml:space="preserve"> </v>
      </c>
      <c r="C1090" s="293" t="str">
        <f>IF('proje ve personel bilgileri'!A516&lt;&gt;0,('proje ve personel bilgileri'!B516)," ")</f>
        <v xml:space="preserve"> </v>
      </c>
      <c r="D1090" s="24"/>
      <c r="E1090" s="25"/>
      <c r="F1090" s="25"/>
      <c r="G1090" s="25"/>
      <c r="H1090" s="25"/>
      <c r="I1090" s="25"/>
      <c r="J1090" s="26"/>
      <c r="K1090" s="387" t="str">
        <f>IF(J1090&lt;&gt;0,DAYS360(J1090,'proje ve personel bilgileri'!$B$8)/30," ")</f>
        <v xml:space="preserve"> </v>
      </c>
      <c r="L1090" s="387"/>
      <c r="M1090" s="385" t="str">
        <f>IF('proje ve personel bilgileri'!A516&lt;&gt;0,('proje ve personel bilgileri'!$B$11)," ")</f>
        <v xml:space="preserve"> </v>
      </c>
      <c r="N1090" s="385"/>
      <c r="O1090" s="388">
        <f>IF('proje ve personel bilgileri'!$B$4=1512,(IF(E1090&lt;&gt;0,2,IF(F1090&lt;&gt;0,2,IF(G1090&lt;&gt;0,IF(AND(J1090&lt;&gt;0,K1090&gt;=48),4,3),IF(H1090&lt;&gt;0,IF(AND(J1090&lt;&gt;0,K1090&gt;=48),4,3),IF(I1090&lt;&gt;0,7,0)))))),IF('proje ve personel bilgileri'!$B$4=1511,(IF(E1090&lt;&gt;0,4,IF(F1090&lt;&gt;0,5,IF(G1090&lt;&gt;0,IF(AND(J1090&lt;&gt;0,K1090&gt;=48),12,8),IF(H1090&lt;&gt;0,IF(AND(J1090&lt;&gt;0,K1090&gt;=48),12,8),IF(I1090&lt;&gt;0,14,0)))))),(IF(E1090&lt;&gt;0,3,IF(F1090&lt;&gt;0,4,IF(G1090&lt;&gt;0,IF(AND(J1090&lt;&gt;0,K1090&gt;=48),10,6),IF(H1090&lt;&gt;0,IF(AND(J1090&lt;&gt;0,K1090&gt;=48),10,6),IF(I1090&lt;&gt;0,12,0))))))))</f>
        <v>0</v>
      </c>
      <c r="P1090" s="389"/>
      <c r="Q1090" s="385" t="str">
        <f>IF('proje ve personel bilgileri'!A516&lt;&gt;0,(M1090*O1090)," ")</f>
        <v xml:space="preserve"> </v>
      </c>
      <c r="R1090" s="385"/>
      <c r="S1090" s="385" t="str">
        <f>IF('proje ve personel bilgileri'!A516&lt;&gt;0,G011B!S1159," ")</f>
        <v xml:space="preserve"> </v>
      </c>
      <c r="T1090" s="378"/>
      <c r="U1090" s="385" t="str">
        <f>IF('proje ve personel bilgileri'!A516&lt;&gt;0,MIN(Q1090,S1090)," ")</f>
        <v xml:space="preserve"> </v>
      </c>
      <c r="V1090" s="386"/>
    </row>
    <row r="1091" spans="1:22" ht="15.75" customHeight="1" x14ac:dyDescent="0.25">
      <c r="A1091" s="23">
        <v>504</v>
      </c>
      <c r="B1091" s="293" t="str">
        <f>IF('proje ve personel bilgileri'!A517&lt;&gt;0,('proje ve personel bilgileri'!A517)," ")</f>
        <v xml:space="preserve"> </v>
      </c>
      <c r="C1091" s="293" t="str">
        <f>IF('proje ve personel bilgileri'!A517&lt;&gt;0,('proje ve personel bilgileri'!B517)," ")</f>
        <v xml:space="preserve"> </v>
      </c>
      <c r="D1091" s="28"/>
      <c r="E1091" s="29"/>
      <c r="F1091" s="29"/>
      <c r="G1091" s="29"/>
      <c r="H1091" s="29"/>
      <c r="I1091" s="29"/>
      <c r="J1091" s="30"/>
      <c r="K1091" s="387" t="str">
        <f>IF(J1091&lt;&gt;0,DAYS360(J1091,'proje ve personel bilgileri'!$B$8)/30," ")</f>
        <v xml:space="preserve"> </v>
      </c>
      <c r="L1091" s="387"/>
      <c r="M1091" s="385" t="str">
        <f>IF('proje ve personel bilgileri'!A517&lt;&gt;0,('proje ve personel bilgileri'!$B$11)," ")</f>
        <v xml:space="preserve"> </v>
      </c>
      <c r="N1091" s="385"/>
      <c r="O1091" s="388">
        <f>IF('proje ve personel bilgileri'!$B$4=1512,(IF(E1091&lt;&gt;0,2,IF(F1091&lt;&gt;0,2,IF(G1091&lt;&gt;0,IF(AND(J1091&lt;&gt;0,K1091&gt;=48),4,3),IF(H1091&lt;&gt;0,IF(AND(J1091&lt;&gt;0,K1091&gt;=48),4,3),IF(I1091&lt;&gt;0,7,0)))))),IF('proje ve personel bilgileri'!$B$4=1511,(IF(E1091&lt;&gt;0,4,IF(F1091&lt;&gt;0,5,IF(G1091&lt;&gt;0,IF(AND(J1091&lt;&gt;0,K1091&gt;=48),12,8),IF(H1091&lt;&gt;0,IF(AND(J1091&lt;&gt;0,K1091&gt;=48),12,8),IF(I1091&lt;&gt;0,14,0)))))),(IF(E1091&lt;&gt;0,3,IF(F1091&lt;&gt;0,4,IF(G1091&lt;&gt;0,IF(AND(J1091&lt;&gt;0,K1091&gt;=48),10,6),IF(H1091&lt;&gt;0,IF(AND(J1091&lt;&gt;0,K1091&gt;=48),10,6),IF(I1091&lt;&gt;0,12,0))))))))</f>
        <v>0</v>
      </c>
      <c r="P1091" s="389"/>
      <c r="Q1091" s="385" t="str">
        <f>IF('proje ve personel bilgileri'!A517&lt;&gt;0,(M1091*O1091)," ")</f>
        <v xml:space="preserve"> </v>
      </c>
      <c r="R1091" s="385"/>
      <c r="S1091" s="385" t="str">
        <f>IF('proje ve personel bilgileri'!A517&lt;&gt;0,G011B!S1160," ")</f>
        <v xml:space="preserve"> </v>
      </c>
      <c r="T1091" s="378"/>
      <c r="U1091" s="385" t="str">
        <f>IF('proje ve personel bilgileri'!A517&lt;&gt;0,MIN(Q1091,S1091)," ")</f>
        <v xml:space="preserve"> </v>
      </c>
      <c r="V1091" s="386"/>
    </row>
    <row r="1092" spans="1:22" ht="15" customHeight="1" x14ac:dyDescent="0.25">
      <c r="A1092" s="290" t="s">
        <v>152</v>
      </c>
    </row>
    <row r="1093" spans="1:22" ht="15" customHeight="1" x14ac:dyDescent="0.25">
      <c r="A1093" s="390" t="s">
        <v>153</v>
      </c>
      <c r="B1093" s="390"/>
      <c r="C1093" s="390"/>
      <c r="D1093" s="390"/>
      <c r="E1093" s="390"/>
      <c r="F1093" s="390"/>
      <c r="G1093" s="390"/>
      <c r="H1093" s="390"/>
      <c r="I1093" s="390"/>
      <c r="J1093" s="390"/>
      <c r="K1093" s="390"/>
      <c r="L1093" s="390"/>
      <c r="M1093" s="390"/>
      <c r="N1093" s="390"/>
      <c r="O1093" s="390"/>
      <c r="P1093" s="390"/>
      <c r="Q1093" s="390"/>
      <c r="R1093" s="390"/>
      <c r="S1093" s="390"/>
      <c r="T1093" s="390"/>
      <c r="U1093" s="390"/>
      <c r="V1093" s="390"/>
    </row>
    <row r="1094" spans="1:22" ht="15" customHeight="1" x14ac:dyDescent="0.25">
      <c r="A1094" s="391" t="s">
        <v>154</v>
      </c>
      <c r="B1094" s="391"/>
      <c r="C1094" s="391"/>
      <c r="D1094" s="391"/>
      <c r="E1094" s="391"/>
      <c r="F1094" s="391"/>
      <c r="G1094" s="391"/>
      <c r="H1094" s="391"/>
      <c r="I1094" s="391"/>
      <c r="J1094" s="391"/>
      <c r="K1094" s="391"/>
      <c r="L1094" s="391"/>
      <c r="M1094" s="391"/>
      <c r="N1094" s="391"/>
      <c r="O1094" s="391"/>
      <c r="P1094" s="391"/>
      <c r="Q1094" s="391"/>
      <c r="R1094" s="391"/>
      <c r="S1094" s="391"/>
      <c r="T1094" s="391"/>
      <c r="U1094" s="391"/>
      <c r="V1094" s="391"/>
    </row>
    <row r="1095" spans="1:22" ht="24" customHeight="1" x14ac:dyDescent="0.25">
      <c r="A1095" s="289"/>
    </row>
    <row r="1096" spans="1:22" ht="15" customHeight="1" x14ac:dyDescent="0.25">
      <c r="A1096" s="381" t="s">
        <v>155</v>
      </c>
      <c r="B1096" s="381"/>
      <c r="C1096" s="381"/>
      <c r="D1096" s="381"/>
      <c r="E1096" s="381"/>
      <c r="F1096" s="381"/>
      <c r="G1096" s="381"/>
      <c r="H1096" s="381"/>
      <c r="I1096" s="381"/>
      <c r="J1096" s="381"/>
      <c r="K1096" s="381"/>
      <c r="L1096" s="381"/>
      <c r="M1096" s="381"/>
      <c r="N1096" s="381"/>
      <c r="O1096" s="381"/>
      <c r="P1096" s="381"/>
      <c r="Q1096" s="381"/>
      <c r="R1096" s="381"/>
      <c r="S1096" s="381"/>
      <c r="T1096" s="381"/>
      <c r="U1096" s="381"/>
    </row>
    <row r="1097" spans="1:22" ht="15" customHeight="1" x14ac:dyDescent="0.25">
      <c r="A1097" s="380"/>
      <c r="B1097" s="380"/>
      <c r="C1097" s="380"/>
      <c r="D1097" s="380"/>
      <c r="E1097" s="380"/>
      <c r="F1097" s="380"/>
      <c r="G1097" s="380"/>
      <c r="H1097" s="380"/>
      <c r="I1097" s="380"/>
      <c r="J1097" s="380"/>
      <c r="K1097" s="380"/>
      <c r="L1097" s="380"/>
      <c r="M1097" s="380"/>
      <c r="N1097" s="380"/>
      <c r="O1097" s="380"/>
      <c r="P1097" s="380"/>
      <c r="Q1097" s="380"/>
      <c r="R1097" s="380"/>
      <c r="S1097" s="380"/>
      <c r="T1097" s="380"/>
      <c r="U1097" s="380"/>
    </row>
    <row r="1102" spans="1:22" ht="15.75" customHeight="1" x14ac:dyDescent="0.25">
      <c r="A1102" s="348" t="s">
        <v>128</v>
      </c>
      <c r="B1102" s="348"/>
      <c r="C1102" s="348"/>
      <c r="D1102" s="348"/>
      <c r="E1102" s="348"/>
      <c r="F1102" s="348"/>
      <c r="G1102" s="348"/>
      <c r="H1102" s="348"/>
      <c r="I1102" s="348"/>
      <c r="J1102" s="348"/>
      <c r="K1102" s="348"/>
      <c r="L1102" s="348"/>
      <c r="M1102" s="348"/>
      <c r="N1102" s="348"/>
      <c r="O1102" s="348"/>
      <c r="P1102" s="348"/>
      <c r="Q1102" s="348"/>
      <c r="R1102" s="348"/>
      <c r="S1102" s="348"/>
      <c r="T1102" s="348"/>
      <c r="U1102" s="348"/>
      <c r="V1102" s="348"/>
    </row>
    <row r="1103" spans="1:22" ht="15" customHeight="1" x14ac:dyDescent="0.25">
      <c r="A1103" s="68"/>
      <c r="B1103" s="68"/>
      <c r="C1103" s="68"/>
      <c r="D1103" s="68"/>
      <c r="E1103" s="68"/>
      <c r="F1103" s="68"/>
      <c r="G1103" s="68"/>
      <c r="H1103" s="68"/>
      <c r="I1103" s="68"/>
      <c r="J1103" s="69" t="str">
        <f>'proje ve personel bilgileri'!$B$7</f>
        <v>/</v>
      </c>
      <c r="K1103" s="68" t="s">
        <v>109</v>
      </c>
      <c r="L1103" s="68"/>
      <c r="M1103" s="68"/>
      <c r="N1103" s="68"/>
      <c r="O1103" s="68"/>
      <c r="P1103" s="68"/>
      <c r="Q1103" s="68"/>
      <c r="R1103" s="68"/>
      <c r="S1103" s="68"/>
      <c r="T1103" s="68"/>
      <c r="U1103" s="68"/>
      <c r="V1103" s="68"/>
    </row>
    <row r="1104" spans="1:22" ht="18.75" customHeight="1" x14ac:dyDescent="0.25">
      <c r="U1104" s="10" t="s">
        <v>129</v>
      </c>
    </row>
    <row r="1105" spans="1:22" ht="15.75" customHeight="1" x14ac:dyDescent="0.25">
      <c r="A1105" s="382" t="s">
        <v>130</v>
      </c>
      <c r="B1105" s="383"/>
      <c r="C1105" s="384"/>
      <c r="D1105" s="392">
        <f>'proje ve personel bilgileri'!$B$2</f>
        <v>0</v>
      </c>
      <c r="E1105" s="393"/>
      <c r="F1105" s="393"/>
      <c r="G1105" s="393"/>
      <c r="H1105" s="393"/>
      <c r="I1105" s="393"/>
      <c r="J1105" s="393"/>
      <c r="K1105" s="393"/>
      <c r="L1105" s="393"/>
      <c r="M1105" s="393"/>
      <c r="N1105" s="393"/>
      <c r="O1105" s="393"/>
      <c r="P1105" s="393"/>
      <c r="Q1105" s="393"/>
      <c r="R1105" s="393"/>
      <c r="S1105" s="393"/>
      <c r="T1105" s="393"/>
      <c r="U1105" s="393"/>
      <c r="V1105" s="394"/>
    </row>
    <row r="1106" spans="1:22" ht="15.75" customHeight="1" x14ac:dyDescent="0.25">
      <c r="A1106" s="382" t="s">
        <v>131</v>
      </c>
      <c r="B1106" s="383"/>
      <c r="C1106" s="384"/>
      <c r="D1106" s="392">
        <f>'proje ve personel bilgileri'!$B$3</f>
        <v>0</v>
      </c>
      <c r="E1106" s="393"/>
      <c r="F1106" s="393"/>
      <c r="G1106" s="393"/>
      <c r="H1106" s="393"/>
      <c r="I1106" s="393"/>
      <c r="J1106" s="393"/>
      <c r="K1106" s="393"/>
      <c r="L1106" s="393"/>
      <c r="M1106" s="393"/>
      <c r="N1106" s="393"/>
      <c r="O1106" s="393"/>
      <c r="P1106" s="393"/>
      <c r="Q1106" s="393"/>
      <c r="R1106" s="393"/>
      <c r="S1106" s="393"/>
      <c r="T1106" s="393"/>
      <c r="U1106" s="393"/>
      <c r="V1106" s="394"/>
    </row>
    <row r="1107" spans="1:22" ht="15" customHeight="1" x14ac:dyDescent="0.25">
      <c r="A1107" s="415" t="s">
        <v>132</v>
      </c>
      <c r="B1107" s="416"/>
      <c r="C1107" s="417"/>
      <c r="D1107" s="421"/>
      <c r="E1107" s="403"/>
      <c r="F1107" s="403"/>
      <c r="G1107" s="403"/>
      <c r="H1107" s="403"/>
      <c r="I1107" s="403"/>
      <c r="J1107" s="403"/>
      <c r="K1107" s="403"/>
      <c r="L1107" s="403"/>
      <c r="M1107" s="403"/>
      <c r="N1107" s="403"/>
      <c r="O1107" s="403"/>
      <c r="P1107" s="403"/>
      <c r="Q1107" s="403"/>
      <c r="R1107" s="403"/>
      <c r="S1107" s="403"/>
      <c r="T1107" s="403"/>
      <c r="U1107" s="403"/>
      <c r="V1107" s="423"/>
    </row>
    <row r="1108" spans="1:22" ht="15.75" customHeight="1" x14ac:dyDescent="0.25">
      <c r="A1108" s="418"/>
      <c r="B1108" s="419"/>
      <c r="C1108" s="420"/>
      <c r="D1108" s="422"/>
      <c r="E1108" s="404"/>
      <c r="F1108" s="404"/>
      <c r="G1108" s="404"/>
      <c r="H1108" s="404"/>
      <c r="I1108" s="404"/>
      <c r="J1108" s="404"/>
      <c r="K1108" s="404"/>
      <c r="L1108" s="404"/>
      <c r="M1108" s="404"/>
      <c r="N1108" s="404"/>
      <c r="O1108" s="404"/>
      <c r="P1108" s="404"/>
      <c r="Q1108" s="404"/>
      <c r="R1108" s="404"/>
      <c r="S1108" s="404"/>
      <c r="T1108" s="404"/>
      <c r="U1108" s="404"/>
      <c r="V1108" s="424"/>
    </row>
    <row r="1109" spans="1:22" ht="15.75" customHeight="1" x14ac:dyDescent="0.25">
      <c r="A1109" s="382" t="s">
        <v>133</v>
      </c>
      <c r="B1109" s="383"/>
      <c r="C1109" s="384"/>
      <c r="D1109" s="307">
        <f>'proje ve personel bilgileri'!B8</f>
        <v>0</v>
      </c>
      <c r="E1109" s="291"/>
      <c r="F1109" s="291"/>
      <c r="G1109" s="291"/>
      <c r="H1109" s="291"/>
      <c r="I1109" s="291"/>
      <c r="J1109" s="402"/>
      <c r="K1109" s="402"/>
      <c r="L1109" s="402"/>
      <c r="M1109" s="402"/>
      <c r="N1109" s="402"/>
      <c r="O1109" s="402"/>
      <c r="P1109" s="402"/>
      <c r="Q1109" s="402"/>
      <c r="R1109" s="402"/>
      <c r="S1109" s="402"/>
      <c r="T1109" s="402"/>
      <c r="U1109" s="402"/>
      <c r="V1109" s="292"/>
    </row>
    <row r="1110" spans="1:22" ht="15" customHeight="1" x14ac:dyDescent="0.25">
      <c r="A1110" s="405" t="s">
        <v>87</v>
      </c>
      <c r="B1110" s="405" t="s">
        <v>15</v>
      </c>
      <c r="C1110" s="405" t="s">
        <v>134</v>
      </c>
      <c r="D1110" s="405" t="s">
        <v>135</v>
      </c>
      <c r="E1110" s="395" t="s">
        <v>136</v>
      </c>
      <c r="F1110" s="407"/>
      <c r="G1110" s="407"/>
      <c r="H1110" s="407"/>
      <c r="I1110" s="396"/>
      <c r="J1110" s="405" t="s">
        <v>137</v>
      </c>
      <c r="K1110" s="395" t="s">
        <v>138</v>
      </c>
      <c r="L1110" s="396"/>
      <c r="M1110" s="411" t="s">
        <v>139</v>
      </c>
      <c r="N1110" s="412"/>
      <c r="O1110" s="395" t="s">
        <v>140</v>
      </c>
      <c r="P1110" s="396"/>
      <c r="Q1110" s="395" t="s">
        <v>141</v>
      </c>
      <c r="R1110" s="396"/>
      <c r="S1110" s="395" t="s">
        <v>142</v>
      </c>
      <c r="T1110" s="396"/>
      <c r="U1110" s="395" t="s">
        <v>143</v>
      </c>
      <c r="V1110" s="396"/>
    </row>
    <row r="1111" spans="1:22" ht="15.75" customHeight="1" x14ac:dyDescent="0.25">
      <c r="A1111" s="406"/>
      <c r="B1111" s="406"/>
      <c r="C1111" s="406"/>
      <c r="D1111" s="406"/>
      <c r="E1111" s="408" t="s">
        <v>144</v>
      </c>
      <c r="F1111" s="409"/>
      <c r="G1111" s="409"/>
      <c r="H1111" s="409"/>
      <c r="I1111" s="410"/>
      <c r="J1111" s="406"/>
      <c r="K1111" s="397"/>
      <c r="L1111" s="398"/>
      <c r="M1111" s="413"/>
      <c r="N1111" s="414"/>
      <c r="O1111" s="397"/>
      <c r="P1111" s="398"/>
      <c r="Q1111" s="397"/>
      <c r="R1111" s="398"/>
      <c r="S1111" s="397"/>
      <c r="T1111" s="398"/>
      <c r="U1111" s="397"/>
      <c r="V1111" s="398"/>
    </row>
    <row r="1112" spans="1:22" ht="67.5" customHeight="1" x14ac:dyDescent="0.25">
      <c r="A1112" s="406"/>
      <c r="B1112" s="406"/>
      <c r="C1112" s="406"/>
      <c r="D1112" s="406"/>
      <c r="E1112" s="17" t="s">
        <v>145</v>
      </c>
      <c r="F1112" s="17" t="s">
        <v>146</v>
      </c>
      <c r="G1112" s="17" t="s">
        <v>147</v>
      </c>
      <c r="H1112" s="18" t="s">
        <v>148</v>
      </c>
      <c r="I1112" s="17" t="s">
        <v>149</v>
      </c>
      <c r="J1112" s="406"/>
      <c r="K1112" s="397"/>
      <c r="L1112" s="398"/>
      <c r="M1112" s="399" t="s">
        <v>150</v>
      </c>
      <c r="N1112" s="400"/>
      <c r="O1112" s="399" t="s">
        <v>151</v>
      </c>
      <c r="P1112" s="401"/>
      <c r="Q1112" s="397"/>
      <c r="R1112" s="398"/>
      <c r="S1112" s="397"/>
      <c r="T1112" s="398"/>
      <c r="U1112" s="397"/>
      <c r="V1112" s="398"/>
    </row>
    <row r="1113" spans="1:22" ht="15.75" customHeight="1" x14ac:dyDescent="0.25">
      <c r="A1113" s="19">
        <v>505</v>
      </c>
      <c r="B1113" s="293" t="str">
        <f>IF('proje ve personel bilgileri'!A518&lt;&gt;0,('proje ve personel bilgileri'!A518)," ")</f>
        <v xml:space="preserve"> </v>
      </c>
      <c r="C1113" s="293" t="str">
        <f>IF('proje ve personel bilgileri'!A518&lt;&gt;0,('proje ve personel bilgileri'!B518)," ")</f>
        <v xml:space="preserve"> </v>
      </c>
      <c r="D1113" s="20"/>
      <c r="E1113" s="21"/>
      <c r="F1113" s="21"/>
      <c r="G1113" s="21"/>
      <c r="H1113" s="21"/>
      <c r="I1113" s="21"/>
      <c r="J1113" s="22"/>
      <c r="K1113" s="387" t="str">
        <f>IF(J1113&lt;&gt;0,DAYS360(J1113,'proje ve personel bilgileri'!$B$8)/30," ")</f>
        <v xml:space="preserve"> </v>
      </c>
      <c r="L1113" s="387"/>
      <c r="M1113" s="385" t="str">
        <f>IF('proje ve personel bilgileri'!A518&lt;&gt;0,('proje ve personel bilgileri'!$B$11)," ")</f>
        <v xml:space="preserve"> </v>
      </c>
      <c r="N1113" s="385"/>
      <c r="O1113" s="388">
        <f>IF('proje ve personel bilgileri'!$B$4=1512,(IF(E1113&lt;&gt;0,2,IF(F1113&lt;&gt;0,2,IF(G1113&lt;&gt;0,IF(AND(J1113&lt;&gt;0,K1113&gt;=48),4,3),IF(H1113&lt;&gt;0,IF(AND(J1113&lt;&gt;0,K1113&gt;=48),4,3),IF(I1113&lt;&gt;0,7,0)))))),IF('proje ve personel bilgileri'!$B$4=1511,(IF(E1113&lt;&gt;0,4,IF(F1113&lt;&gt;0,5,IF(G1113&lt;&gt;0,IF(AND(J1113&lt;&gt;0,K1113&gt;=48),12,8),IF(H1113&lt;&gt;0,IF(AND(J1113&lt;&gt;0,K1113&gt;=48),12,8),IF(I1113&lt;&gt;0,14,0)))))),(IF(E1113&lt;&gt;0,3,IF(F1113&lt;&gt;0,4,IF(G1113&lt;&gt;0,IF(AND(J1113&lt;&gt;0,K1113&gt;=48),10,6),IF(H1113&lt;&gt;0,IF(AND(J1113&lt;&gt;0,K1113&gt;=48),10,6),IF(I1113&lt;&gt;0,12,0))))))))</f>
        <v>0</v>
      </c>
      <c r="P1113" s="389"/>
      <c r="Q1113" s="385" t="str">
        <f>IF('proje ve personel bilgileri'!A518&lt;&gt;0,(M1113*O1113)," ")</f>
        <v xml:space="preserve"> </v>
      </c>
      <c r="R1113" s="385"/>
      <c r="S1113" s="385" t="str">
        <f>IF('proje ve personel bilgileri'!A518&lt;&gt;0,G011B!S1185," ")</f>
        <v xml:space="preserve"> </v>
      </c>
      <c r="T1113" s="378"/>
      <c r="U1113" s="385" t="str">
        <f>IF('proje ve personel bilgileri'!A518&lt;&gt;0,MIN(Q1113,S1113)," ")</f>
        <v xml:space="preserve"> </v>
      </c>
      <c r="V1113" s="386"/>
    </row>
    <row r="1114" spans="1:22" ht="15.75" customHeight="1" x14ac:dyDescent="0.25">
      <c r="A1114" s="23">
        <v>506</v>
      </c>
      <c r="B1114" s="293" t="str">
        <f>IF('proje ve personel bilgileri'!A519&lt;&gt;0,('proje ve personel bilgileri'!A519)," ")</f>
        <v xml:space="preserve"> </v>
      </c>
      <c r="C1114" s="293" t="str">
        <f>IF('proje ve personel bilgileri'!A519&lt;&gt;0,('proje ve personel bilgileri'!B519)," ")</f>
        <v xml:space="preserve"> </v>
      </c>
      <c r="D1114" s="24"/>
      <c r="E1114" s="25"/>
      <c r="F1114" s="25"/>
      <c r="G1114" s="25"/>
      <c r="H1114" s="25"/>
      <c r="I1114" s="25"/>
      <c r="J1114" s="26"/>
      <c r="K1114" s="387" t="str">
        <f>IF(J1114&lt;&gt;0,DAYS360(J1114,'proje ve personel bilgileri'!$B$8)/30," ")</f>
        <v xml:space="preserve"> </v>
      </c>
      <c r="L1114" s="387"/>
      <c r="M1114" s="385" t="str">
        <f>IF('proje ve personel bilgileri'!A519&lt;&gt;0,('proje ve personel bilgileri'!$B$11)," ")</f>
        <v xml:space="preserve"> </v>
      </c>
      <c r="N1114" s="385"/>
      <c r="O1114" s="388">
        <f>IF('proje ve personel bilgileri'!$B$4=1512,(IF(E1114&lt;&gt;0,2,IF(F1114&lt;&gt;0,2,IF(G1114&lt;&gt;0,IF(AND(J1114&lt;&gt;0,K1114&gt;=48),4,3),IF(H1114&lt;&gt;0,IF(AND(J1114&lt;&gt;0,K1114&gt;=48),4,3),IF(I1114&lt;&gt;0,7,0)))))),IF('proje ve personel bilgileri'!$B$4=1511,(IF(E1114&lt;&gt;0,4,IF(F1114&lt;&gt;0,5,IF(G1114&lt;&gt;0,IF(AND(J1114&lt;&gt;0,K1114&gt;=48),12,8),IF(H1114&lt;&gt;0,IF(AND(J1114&lt;&gt;0,K1114&gt;=48),12,8),IF(I1114&lt;&gt;0,14,0)))))),(IF(E1114&lt;&gt;0,3,IF(F1114&lt;&gt;0,4,IF(G1114&lt;&gt;0,IF(AND(J1114&lt;&gt;0,K1114&gt;=48),10,6),IF(H1114&lt;&gt;0,IF(AND(J1114&lt;&gt;0,K1114&gt;=48),10,6),IF(I1114&lt;&gt;0,12,0))))))))</f>
        <v>0</v>
      </c>
      <c r="P1114" s="389"/>
      <c r="Q1114" s="385" t="str">
        <f>IF('proje ve personel bilgileri'!A519&lt;&gt;0,(M1114*O1114)," ")</f>
        <v xml:space="preserve"> </v>
      </c>
      <c r="R1114" s="385"/>
      <c r="S1114" s="385" t="str">
        <f>IF('proje ve personel bilgileri'!A519&lt;&gt;0,G011B!S1186," ")</f>
        <v xml:space="preserve"> </v>
      </c>
      <c r="T1114" s="378"/>
      <c r="U1114" s="385" t="str">
        <f>IF('proje ve personel bilgileri'!A519&lt;&gt;0,MIN(Q1114,S1114)," ")</f>
        <v xml:space="preserve"> </v>
      </c>
      <c r="V1114" s="386"/>
    </row>
    <row r="1115" spans="1:22" ht="15.75" customHeight="1" x14ac:dyDescent="0.25">
      <c r="A1115" s="19">
        <v>507</v>
      </c>
      <c r="B1115" s="293" t="str">
        <f>IF('proje ve personel bilgileri'!A520&lt;&gt;0,('proje ve personel bilgileri'!A520)," ")</f>
        <v xml:space="preserve"> </v>
      </c>
      <c r="C1115" s="293" t="str">
        <f>IF('proje ve personel bilgileri'!A520&lt;&gt;0,('proje ve personel bilgileri'!B520)," ")</f>
        <v xml:space="preserve"> </v>
      </c>
      <c r="D1115" s="24"/>
      <c r="E1115" s="25"/>
      <c r="F1115" s="25"/>
      <c r="G1115" s="25"/>
      <c r="H1115" s="25"/>
      <c r="I1115" s="25"/>
      <c r="J1115" s="26"/>
      <c r="K1115" s="387" t="str">
        <f>IF(J1115&lt;&gt;0,DAYS360(J1115,'proje ve personel bilgileri'!$B$8)/30," ")</f>
        <v xml:space="preserve"> </v>
      </c>
      <c r="L1115" s="387"/>
      <c r="M1115" s="385" t="str">
        <f>IF('proje ve personel bilgileri'!A520&lt;&gt;0,('proje ve personel bilgileri'!$B$11)," ")</f>
        <v xml:space="preserve"> </v>
      </c>
      <c r="N1115" s="385"/>
      <c r="O1115" s="388">
        <f>IF('proje ve personel bilgileri'!$B$4=1512,(IF(E1115&lt;&gt;0,2,IF(F1115&lt;&gt;0,2,IF(G1115&lt;&gt;0,IF(AND(J1115&lt;&gt;0,K1115&gt;=48),4,3),IF(H1115&lt;&gt;0,IF(AND(J1115&lt;&gt;0,K1115&gt;=48),4,3),IF(I1115&lt;&gt;0,7,0)))))),IF('proje ve personel bilgileri'!$B$4=1511,(IF(E1115&lt;&gt;0,4,IF(F1115&lt;&gt;0,5,IF(G1115&lt;&gt;0,IF(AND(J1115&lt;&gt;0,K1115&gt;=48),12,8),IF(H1115&lt;&gt;0,IF(AND(J1115&lt;&gt;0,K1115&gt;=48),12,8),IF(I1115&lt;&gt;0,14,0)))))),(IF(E1115&lt;&gt;0,3,IF(F1115&lt;&gt;0,4,IF(G1115&lt;&gt;0,IF(AND(J1115&lt;&gt;0,K1115&gt;=48),10,6),IF(H1115&lt;&gt;0,IF(AND(J1115&lt;&gt;0,K1115&gt;=48),10,6),IF(I1115&lt;&gt;0,12,0))))))))</f>
        <v>0</v>
      </c>
      <c r="P1115" s="389"/>
      <c r="Q1115" s="385" t="str">
        <f>IF('proje ve personel bilgileri'!A520&lt;&gt;0,(M1115*O1115)," ")</f>
        <v xml:space="preserve"> </v>
      </c>
      <c r="R1115" s="385"/>
      <c r="S1115" s="385" t="str">
        <f>IF('proje ve personel bilgileri'!A520&lt;&gt;0,G011B!S1187," ")</f>
        <v xml:space="preserve"> </v>
      </c>
      <c r="T1115" s="378"/>
      <c r="U1115" s="385" t="str">
        <f>IF('proje ve personel bilgileri'!A520&lt;&gt;0,MIN(Q1115,S1115)," ")</f>
        <v xml:space="preserve"> </v>
      </c>
      <c r="V1115" s="386"/>
    </row>
    <row r="1116" spans="1:22" ht="15.75" customHeight="1" x14ac:dyDescent="0.25">
      <c r="A1116" s="23">
        <v>508</v>
      </c>
      <c r="B1116" s="293" t="str">
        <f>IF('proje ve personel bilgileri'!A521&lt;&gt;0,('proje ve personel bilgileri'!A521)," ")</f>
        <v xml:space="preserve"> </v>
      </c>
      <c r="C1116" s="293" t="str">
        <f>IF('proje ve personel bilgileri'!A521&lt;&gt;0,('proje ve personel bilgileri'!B521)," ")</f>
        <v xml:space="preserve"> </v>
      </c>
      <c r="D1116" s="24"/>
      <c r="E1116" s="25"/>
      <c r="F1116" s="25"/>
      <c r="G1116" s="25"/>
      <c r="H1116" s="25"/>
      <c r="I1116" s="25"/>
      <c r="J1116" s="26"/>
      <c r="K1116" s="387" t="str">
        <f>IF(J1116&lt;&gt;0,DAYS360(J1116,'proje ve personel bilgileri'!$B$8)/30," ")</f>
        <v xml:space="preserve"> </v>
      </c>
      <c r="L1116" s="387"/>
      <c r="M1116" s="385" t="str">
        <f>IF('proje ve personel bilgileri'!A521&lt;&gt;0,('proje ve personel bilgileri'!$B$11)," ")</f>
        <v xml:space="preserve"> </v>
      </c>
      <c r="N1116" s="385"/>
      <c r="O1116" s="388">
        <f>IF('proje ve personel bilgileri'!$B$4=1512,(IF(E1116&lt;&gt;0,2,IF(F1116&lt;&gt;0,2,IF(G1116&lt;&gt;0,IF(AND(J1116&lt;&gt;0,K1116&gt;=48),4,3),IF(H1116&lt;&gt;0,IF(AND(J1116&lt;&gt;0,K1116&gt;=48),4,3),IF(I1116&lt;&gt;0,7,0)))))),IF('proje ve personel bilgileri'!$B$4=1511,(IF(E1116&lt;&gt;0,4,IF(F1116&lt;&gt;0,5,IF(G1116&lt;&gt;0,IF(AND(J1116&lt;&gt;0,K1116&gt;=48),12,8),IF(H1116&lt;&gt;0,IF(AND(J1116&lt;&gt;0,K1116&gt;=48),12,8),IF(I1116&lt;&gt;0,14,0)))))),(IF(E1116&lt;&gt;0,3,IF(F1116&lt;&gt;0,4,IF(G1116&lt;&gt;0,IF(AND(J1116&lt;&gt;0,K1116&gt;=48),10,6),IF(H1116&lt;&gt;0,IF(AND(J1116&lt;&gt;0,K1116&gt;=48),10,6),IF(I1116&lt;&gt;0,12,0))))))))</f>
        <v>0</v>
      </c>
      <c r="P1116" s="389"/>
      <c r="Q1116" s="385" t="str">
        <f>IF('proje ve personel bilgileri'!A521&lt;&gt;0,(M1116*O1116)," ")</f>
        <v xml:space="preserve"> </v>
      </c>
      <c r="R1116" s="385"/>
      <c r="S1116" s="385" t="str">
        <f>IF('proje ve personel bilgileri'!A521&lt;&gt;0,G011B!S1188," ")</f>
        <v xml:space="preserve"> </v>
      </c>
      <c r="T1116" s="378"/>
      <c r="U1116" s="385" t="str">
        <f>IF('proje ve personel bilgileri'!A521&lt;&gt;0,MIN(Q1116,S1116)," ")</f>
        <v xml:space="preserve"> </v>
      </c>
      <c r="V1116" s="386"/>
    </row>
    <row r="1117" spans="1:22" ht="15.75" customHeight="1" x14ac:dyDescent="0.25">
      <c r="A1117" s="19">
        <v>509</v>
      </c>
      <c r="B1117" s="293" t="str">
        <f>IF('proje ve personel bilgileri'!A522&lt;&gt;0,('proje ve personel bilgileri'!A522)," ")</f>
        <v xml:space="preserve"> </v>
      </c>
      <c r="C1117" s="293" t="str">
        <f>IF('proje ve personel bilgileri'!A522&lt;&gt;0,('proje ve personel bilgileri'!B522)," ")</f>
        <v xml:space="preserve"> </v>
      </c>
      <c r="D1117" s="24"/>
      <c r="E1117" s="25"/>
      <c r="F1117" s="25"/>
      <c r="G1117" s="25"/>
      <c r="H1117" s="25"/>
      <c r="I1117" s="25"/>
      <c r="J1117" s="26"/>
      <c r="K1117" s="387" t="str">
        <f>IF(J1117&lt;&gt;0,DAYS360(J1117,'proje ve personel bilgileri'!$B$8)/30," ")</f>
        <v xml:space="preserve"> </v>
      </c>
      <c r="L1117" s="387"/>
      <c r="M1117" s="385" t="str">
        <f>IF('proje ve personel bilgileri'!A522&lt;&gt;0,('proje ve personel bilgileri'!$B$11)," ")</f>
        <v xml:space="preserve"> </v>
      </c>
      <c r="N1117" s="385"/>
      <c r="O1117" s="388">
        <f>IF('proje ve personel bilgileri'!$B$4=1512,(IF(E1117&lt;&gt;0,2,IF(F1117&lt;&gt;0,2,IF(G1117&lt;&gt;0,IF(AND(J1117&lt;&gt;0,K1117&gt;=48),4,3),IF(H1117&lt;&gt;0,IF(AND(J1117&lt;&gt;0,K1117&gt;=48),4,3),IF(I1117&lt;&gt;0,7,0)))))),IF('proje ve personel bilgileri'!$B$4=1511,(IF(E1117&lt;&gt;0,4,IF(F1117&lt;&gt;0,5,IF(G1117&lt;&gt;0,IF(AND(J1117&lt;&gt;0,K1117&gt;=48),12,8),IF(H1117&lt;&gt;0,IF(AND(J1117&lt;&gt;0,K1117&gt;=48),12,8),IF(I1117&lt;&gt;0,14,0)))))),(IF(E1117&lt;&gt;0,3,IF(F1117&lt;&gt;0,4,IF(G1117&lt;&gt;0,IF(AND(J1117&lt;&gt;0,K1117&gt;=48),10,6),IF(H1117&lt;&gt;0,IF(AND(J1117&lt;&gt;0,K1117&gt;=48),10,6),IF(I1117&lt;&gt;0,12,0))))))))</f>
        <v>0</v>
      </c>
      <c r="P1117" s="389"/>
      <c r="Q1117" s="385" t="str">
        <f>IF('proje ve personel bilgileri'!A522&lt;&gt;0,(M1117*O1117)," ")</f>
        <v xml:space="preserve"> </v>
      </c>
      <c r="R1117" s="385"/>
      <c r="S1117" s="385" t="str">
        <f>IF('proje ve personel bilgileri'!A522&lt;&gt;0,G011B!S1189," ")</f>
        <v xml:space="preserve"> </v>
      </c>
      <c r="T1117" s="378"/>
      <c r="U1117" s="385" t="str">
        <f>IF('proje ve personel bilgileri'!A522&lt;&gt;0,MIN(Q1117,S1117)," ")</f>
        <v xml:space="preserve"> </v>
      </c>
      <c r="V1117" s="386"/>
    </row>
    <row r="1118" spans="1:22" ht="15.75" customHeight="1" x14ac:dyDescent="0.25">
      <c r="A1118" s="23">
        <v>510</v>
      </c>
      <c r="B1118" s="293" t="str">
        <f>IF('proje ve personel bilgileri'!A523&lt;&gt;0,('proje ve personel bilgileri'!A523)," ")</f>
        <v xml:space="preserve"> </v>
      </c>
      <c r="C1118" s="293" t="str">
        <f>IF('proje ve personel bilgileri'!A523&lt;&gt;0,('proje ve personel bilgileri'!B523)," ")</f>
        <v xml:space="preserve"> </v>
      </c>
      <c r="D1118" s="24"/>
      <c r="E1118" s="25"/>
      <c r="F1118" s="25"/>
      <c r="G1118" s="25"/>
      <c r="H1118" s="25"/>
      <c r="I1118" s="25"/>
      <c r="J1118" s="26"/>
      <c r="K1118" s="387" t="str">
        <f>IF(J1118&lt;&gt;0,DAYS360(J1118,'proje ve personel bilgileri'!$B$8)/30," ")</f>
        <v xml:space="preserve"> </v>
      </c>
      <c r="L1118" s="387"/>
      <c r="M1118" s="385" t="str">
        <f>IF('proje ve personel bilgileri'!A523&lt;&gt;0,('proje ve personel bilgileri'!$B$11)," ")</f>
        <v xml:space="preserve"> </v>
      </c>
      <c r="N1118" s="385"/>
      <c r="O1118" s="388">
        <f>IF('proje ve personel bilgileri'!$B$4=1512,(IF(E1118&lt;&gt;0,2,IF(F1118&lt;&gt;0,2,IF(G1118&lt;&gt;0,IF(AND(J1118&lt;&gt;0,K1118&gt;=48),4,3),IF(H1118&lt;&gt;0,IF(AND(J1118&lt;&gt;0,K1118&gt;=48),4,3),IF(I1118&lt;&gt;0,7,0)))))),IF('proje ve personel bilgileri'!$B$4=1511,(IF(E1118&lt;&gt;0,4,IF(F1118&lt;&gt;0,5,IF(G1118&lt;&gt;0,IF(AND(J1118&lt;&gt;0,K1118&gt;=48),12,8),IF(H1118&lt;&gt;0,IF(AND(J1118&lt;&gt;0,K1118&gt;=48),12,8),IF(I1118&lt;&gt;0,14,0)))))),(IF(E1118&lt;&gt;0,3,IF(F1118&lt;&gt;0,4,IF(G1118&lt;&gt;0,IF(AND(J1118&lt;&gt;0,K1118&gt;=48),10,6),IF(H1118&lt;&gt;0,IF(AND(J1118&lt;&gt;0,K1118&gt;=48),10,6),IF(I1118&lt;&gt;0,12,0))))))))</f>
        <v>0</v>
      </c>
      <c r="P1118" s="389"/>
      <c r="Q1118" s="385" t="str">
        <f>IF('proje ve personel bilgileri'!A523&lt;&gt;0,(M1118*O1118)," ")</f>
        <v xml:space="preserve"> </v>
      </c>
      <c r="R1118" s="385"/>
      <c r="S1118" s="385" t="str">
        <f>IF('proje ve personel bilgileri'!A523&lt;&gt;0,G011B!S1190," ")</f>
        <v xml:space="preserve"> </v>
      </c>
      <c r="T1118" s="378"/>
      <c r="U1118" s="385" t="str">
        <f>IF('proje ve personel bilgileri'!A523&lt;&gt;0,MIN(Q1118,S1118)," ")</f>
        <v xml:space="preserve"> </v>
      </c>
      <c r="V1118" s="386"/>
    </row>
    <row r="1119" spans="1:22" ht="15.75" customHeight="1" x14ac:dyDescent="0.25">
      <c r="A1119" s="19">
        <v>511</v>
      </c>
      <c r="B1119" s="293" t="str">
        <f>IF('proje ve personel bilgileri'!A524&lt;&gt;0,('proje ve personel bilgileri'!A524)," ")</f>
        <v xml:space="preserve"> </v>
      </c>
      <c r="C1119" s="293" t="str">
        <f>IF('proje ve personel bilgileri'!A524&lt;&gt;0,('proje ve personel bilgileri'!B524)," ")</f>
        <v xml:space="preserve"> </v>
      </c>
      <c r="D1119" s="24"/>
      <c r="E1119" s="25"/>
      <c r="F1119" s="25"/>
      <c r="G1119" s="25"/>
      <c r="H1119" s="25"/>
      <c r="I1119" s="25"/>
      <c r="J1119" s="26"/>
      <c r="K1119" s="387" t="str">
        <f>IF(J1119&lt;&gt;0,DAYS360(J1119,'proje ve personel bilgileri'!$B$8)/30," ")</f>
        <v xml:space="preserve"> </v>
      </c>
      <c r="L1119" s="387"/>
      <c r="M1119" s="385" t="str">
        <f>IF('proje ve personel bilgileri'!A524&lt;&gt;0,('proje ve personel bilgileri'!$B$11)," ")</f>
        <v xml:space="preserve"> </v>
      </c>
      <c r="N1119" s="385"/>
      <c r="O1119" s="388">
        <f>IF('proje ve personel bilgileri'!$B$4=1512,(IF(E1119&lt;&gt;0,2,IF(F1119&lt;&gt;0,2,IF(G1119&lt;&gt;0,IF(AND(J1119&lt;&gt;0,K1119&gt;=48),4,3),IF(H1119&lt;&gt;0,IF(AND(J1119&lt;&gt;0,K1119&gt;=48),4,3),IF(I1119&lt;&gt;0,7,0)))))),IF('proje ve personel bilgileri'!$B$4=1511,(IF(E1119&lt;&gt;0,4,IF(F1119&lt;&gt;0,5,IF(G1119&lt;&gt;0,IF(AND(J1119&lt;&gt;0,K1119&gt;=48),12,8),IF(H1119&lt;&gt;0,IF(AND(J1119&lt;&gt;0,K1119&gt;=48),12,8),IF(I1119&lt;&gt;0,14,0)))))),(IF(E1119&lt;&gt;0,3,IF(F1119&lt;&gt;0,4,IF(G1119&lt;&gt;0,IF(AND(J1119&lt;&gt;0,K1119&gt;=48),10,6),IF(H1119&lt;&gt;0,IF(AND(J1119&lt;&gt;0,K1119&gt;=48),10,6),IF(I1119&lt;&gt;0,12,0))))))))</f>
        <v>0</v>
      </c>
      <c r="P1119" s="389"/>
      <c r="Q1119" s="385" t="str">
        <f>IF('proje ve personel bilgileri'!A524&lt;&gt;0,(M1119*O1119)," ")</f>
        <v xml:space="preserve"> </v>
      </c>
      <c r="R1119" s="385"/>
      <c r="S1119" s="385" t="str">
        <f>IF('proje ve personel bilgileri'!A524&lt;&gt;0,G011B!S1191," ")</f>
        <v xml:space="preserve"> </v>
      </c>
      <c r="T1119" s="378"/>
      <c r="U1119" s="385" t="str">
        <f>IF('proje ve personel bilgileri'!A524&lt;&gt;0,MIN(Q1119,S1119)," ")</f>
        <v xml:space="preserve"> </v>
      </c>
      <c r="V1119" s="386"/>
    </row>
    <row r="1120" spans="1:22" ht="15.75" customHeight="1" x14ac:dyDescent="0.25">
      <c r="A1120" s="23">
        <v>512</v>
      </c>
      <c r="B1120" s="293" t="str">
        <f>IF('proje ve personel bilgileri'!A525&lt;&gt;0,('proje ve personel bilgileri'!A525)," ")</f>
        <v xml:space="preserve"> </v>
      </c>
      <c r="C1120" s="293" t="str">
        <f>IF('proje ve personel bilgileri'!A525&lt;&gt;0,('proje ve personel bilgileri'!B525)," ")</f>
        <v xml:space="preserve"> </v>
      </c>
      <c r="D1120" s="24"/>
      <c r="E1120" s="25"/>
      <c r="F1120" s="25"/>
      <c r="G1120" s="25"/>
      <c r="H1120" s="25"/>
      <c r="I1120" s="25"/>
      <c r="J1120" s="26"/>
      <c r="K1120" s="387" t="str">
        <f>IF(J1120&lt;&gt;0,DAYS360(J1120,'proje ve personel bilgileri'!$B$8)/30," ")</f>
        <v xml:space="preserve"> </v>
      </c>
      <c r="L1120" s="387"/>
      <c r="M1120" s="385" t="str">
        <f>IF('proje ve personel bilgileri'!A525&lt;&gt;0,('proje ve personel bilgileri'!$B$11)," ")</f>
        <v xml:space="preserve"> </v>
      </c>
      <c r="N1120" s="385"/>
      <c r="O1120" s="388">
        <f>IF('proje ve personel bilgileri'!$B$4=1512,(IF(E1120&lt;&gt;0,2,IF(F1120&lt;&gt;0,2,IF(G1120&lt;&gt;0,IF(AND(J1120&lt;&gt;0,K1120&gt;=48),4,3),IF(H1120&lt;&gt;0,IF(AND(J1120&lt;&gt;0,K1120&gt;=48),4,3),IF(I1120&lt;&gt;0,7,0)))))),IF('proje ve personel bilgileri'!$B$4=1511,(IF(E1120&lt;&gt;0,4,IF(F1120&lt;&gt;0,5,IF(G1120&lt;&gt;0,IF(AND(J1120&lt;&gt;0,K1120&gt;=48),12,8),IF(H1120&lt;&gt;0,IF(AND(J1120&lt;&gt;0,K1120&gt;=48),12,8),IF(I1120&lt;&gt;0,14,0)))))),(IF(E1120&lt;&gt;0,3,IF(F1120&lt;&gt;0,4,IF(G1120&lt;&gt;0,IF(AND(J1120&lt;&gt;0,K1120&gt;=48),10,6),IF(H1120&lt;&gt;0,IF(AND(J1120&lt;&gt;0,K1120&gt;=48),10,6),IF(I1120&lt;&gt;0,12,0))))))))</f>
        <v>0</v>
      </c>
      <c r="P1120" s="389"/>
      <c r="Q1120" s="385" t="str">
        <f>IF('proje ve personel bilgileri'!A525&lt;&gt;0,(M1120*O1120)," ")</f>
        <v xml:space="preserve"> </v>
      </c>
      <c r="R1120" s="385"/>
      <c r="S1120" s="385" t="str">
        <f>IF('proje ve personel bilgileri'!A525&lt;&gt;0,G011B!S1192," ")</f>
        <v xml:space="preserve"> </v>
      </c>
      <c r="T1120" s="378"/>
      <c r="U1120" s="385" t="str">
        <f>IF('proje ve personel bilgileri'!A525&lt;&gt;0,MIN(Q1120,S1120)," ")</f>
        <v xml:space="preserve"> </v>
      </c>
      <c r="V1120" s="386"/>
    </row>
    <row r="1121" spans="1:22" ht="15.75" customHeight="1" x14ac:dyDescent="0.25">
      <c r="A1121" s="19">
        <v>513</v>
      </c>
      <c r="B1121" s="293" t="str">
        <f>IF('proje ve personel bilgileri'!A526&lt;&gt;0,('proje ve personel bilgileri'!A526)," ")</f>
        <v xml:space="preserve"> </v>
      </c>
      <c r="C1121" s="293" t="str">
        <f>IF('proje ve personel bilgileri'!A526&lt;&gt;0,('proje ve personel bilgileri'!B526)," ")</f>
        <v xml:space="preserve"> </v>
      </c>
      <c r="D1121" s="24"/>
      <c r="E1121" s="25"/>
      <c r="F1121" s="25"/>
      <c r="G1121" s="25"/>
      <c r="H1121" s="25"/>
      <c r="I1121" s="25"/>
      <c r="J1121" s="26"/>
      <c r="K1121" s="387" t="str">
        <f>IF(J1121&lt;&gt;0,DAYS360(J1121,'proje ve personel bilgileri'!$B$8)/30," ")</f>
        <v xml:space="preserve"> </v>
      </c>
      <c r="L1121" s="387"/>
      <c r="M1121" s="385" t="str">
        <f>IF('proje ve personel bilgileri'!A526&lt;&gt;0,('proje ve personel bilgileri'!$B$11)," ")</f>
        <v xml:space="preserve"> </v>
      </c>
      <c r="N1121" s="385"/>
      <c r="O1121" s="388">
        <f>IF('proje ve personel bilgileri'!$B$4=1512,(IF(E1121&lt;&gt;0,2,IF(F1121&lt;&gt;0,2,IF(G1121&lt;&gt;0,IF(AND(J1121&lt;&gt;0,K1121&gt;=48),4,3),IF(H1121&lt;&gt;0,IF(AND(J1121&lt;&gt;0,K1121&gt;=48),4,3),IF(I1121&lt;&gt;0,7,0)))))),IF('proje ve personel bilgileri'!$B$4=1511,(IF(E1121&lt;&gt;0,4,IF(F1121&lt;&gt;0,5,IF(G1121&lt;&gt;0,IF(AND(J1121&lt;&gt;0,K1121&gt;=48),12,8),IF(H1121&lt;&gt;0,IF(AND(J1121&lt;&gt;0,K1121&gt;=48),12,8),IF(I1121&lt;&gt;0,14,0)))))),(IF(E1121&lt;&gt;0,3,IF(F1121&lt;&gt;0,4,IF(G1121&lt;&gt;0,IF(AND(J1121&lt;&gt;0,K1121&gt;=48),10,6),IF(H1121&lt;&gt;0,IF(AND(J1121&lt;&gt;0,K1121&gt;=48),10,6),IF(I1121&lt;&gt;0,12,0))))))))</f>
        <v>0</v>
      </c>
      <c r="P1121" s="389"/>
      <c r="Q1121" s="385" t="str">
        <f>IF('proje ve personel bilgileri'!A526&lt;&gt;0,(M1121*O1121)," ")</f>
        <v xml:space="preserve"> </v>
      </c>
      <c r="R1121" s="385"/>
      <c r="S1121" s="385" t="str">
        <f>IF('proje ve personel bilgileri'!A526&lt;&gt;0,G011B!S1193," ")</f>
        <v xml:space="preserve"> </v>
      </c>
      <c r="T1121" s="378"/>
      <c r="U1121" s="385" t="str">
        <f>IF('proje ve personel bilgileri'!A526&lt;&gt;0,MIN(Q1121,S1121)," ")</f>
        <v xml:space="preserve"> </v>
      </c>
      <c r="V1121" s="386"/>
    </row>
    <row r="1122" spans="1:22" ht="15.75" customHeight="1" x14ac:dyDescent="0.25">
      <c r="A1122" s="23">
        <v>514</v>
      </c>
      <c r="B1122" s="293" t="str">
        <f>IF('proje ve personel bilgileri'!A527&lt;&gt;0,('proje ve personel bilgileri'!A527)," ")</f>
        <v xml:space="preserve"> </v>
      </c>
      <c r="C1122" s="293" t="str">
        <f>IF('proje ve personel bilgileri'!A527&lt;&gt;0,('proje ve personel bilgileri'!B527)," ")</f>
        <v xml:space="preserve"> </v>
      </c>
      <c r="D1122" s="24"/>
      <c r="E1122" s="25"/>
      <c r="F1122" s="25"/>
      <c r="G1122" s="25"/>
      <c r="H1122" s="25"/>
      <c r="I1122" s="25"/>
      <c r="J1122" s="26"/>
      <c r="K1122" s="387" t="str">
        <f>IF(J1122&lt;&gt;0,DAYS360(J1122,'proje ve personel bilgileri'!$B$8)/30," ")</f>
        <v xml:space="preserve"> </v>
      </c>
      <c r="L1122" s="387"/>
      <c r="M1122" s="385" t="str">
        <f>IF('proje ve personel bilgileri'!A527&lt;&gt;0,('proje ve personel bilgileri'!$B$11)," ")</f>
        <v xml:space="preserve"> </v>
      </c>
      <c r="N1122" s="385"/>
      <c r="O1122" s="388">
        <f>IF('proje ve personel bilgileri'!$B$4=1512,(IF(E1122&lt;&gt;0,2,IF(F1122&lt;&gt;0,2,IF(G1122&lt;&gt;0,IF(AND(J1122&lt;&gt;0,K1122&gt;=48),4,3),IF(H1122&lt;&gt;0,IF(AND(J1122&lt;&gt;0,K1122&gt;=48),4,3),IF(I1122&lt;&gt;0,7,0)))))),IF('proje ve personel bilgileri'!$B$4=1511,(IF(E1122&lt;&gt;0,4,IF(F1122&lt;&gt;0,5,IF(G1122&lt;&gt;0,IF(AND(J1122&lt;&gt;0,K1122&gt;=48),12,8),IF(H1122&lt;&gt;0,IF(AND(J1122&lt;&gt;0,K1122&gt;=48),12,8),IF(I1122&lt;&gt;0,14,0)))))),(IF(E1122&lt;&gt;0,3,IF(F1122&lt;&gt;0,4,IF(G1122&lt;&gt;0,IF(AND(J1122&lt;&gt;0,K1122&gt;=48),10,6),IF(H1122&lt;&gt;0,IF(AND(J1122&lt;&gt;0,K1122&gt;=48),10,6),IF(I1122&lt;&gt;0,12,0))))))))</f>
        <v>0</v>
      </c>
      <c r="P1122" s="389"/>
      <c r="Q1122" s="385" t="str">
        <f>IF('proje ve personel bilgileri'!A527&lt;&gt;0,(M1122*O1122)," ")</f>
        <v xml:space="preserve"> </v>
      </c>
      <c r="R1122" s="385"/>
      <c r="S1122" s="385" t="str">
        <f>IF('proje ve personel bilgileri'!A527&lt;&gt;0,G011B!S1194," ")</f>
        <v xml:space="preserve"> </v>
      </c>
      <c r="T1122" s="378"/>
      <c r="U1122" s="385" t="str">
        <f>IF('proje ve personel bilgileri'!A527&lt;&gt;0,MIN(Q1122,S1122)," ")</f>
        <v xml:space="preserve"> </v>
      </c>
      <c r="V1122" s="386"/>
    </row>
    <row r="1123" spans="1:22" ht="15.75" customHeight="1" x14ac:dyDescent="0.25">
      <c r="A1123" s="19">
        <v>515</v>
      </c>
      <c r="B1123" s="293" t="str">
        <f>IF('proje ve personel bilgileri'!A528&lt;&gt;0,('proje ve personel bilgileri'!A528)," ")</f>
        <v xml:space="preserve"> </v>
      </c>
      <c r="C1123" s="293" t="str">
        <f>IF('proje ve personel bilgileri'!A528&lt;&gt;0,('proje ve personel bilgileri'!B528)," ")</f>
        <v xml:space="preserve"> </v>
      </c>
      <c r="D1123" s="24"/>
      <c r="E1123" s="25"/>
      <c r="F1123" s="25"/>
      <c r="G1123" s="25"/>
      <c r="H1123" s="25"/>
      <c r="I1123" s="25"/>
      <c r="J1123" s="26"/>
      <c r="K1123" s="387" t="str">
        <f>IF(J1123&lt;&gt;0,DAYS360(J1123,'proje ve personel bilgileri'!$B$8)/30," ")</f>
        <v xml:space="preserve"> </v>
      </c>
      <c r="L1123" s="387"/>
      <c r="M1123" s="385" t="str">
        <f>IF('proje ve personel bilgileri'!A528&lt;&gt;0,('proje ve personel bilgileri'!$B$11)," ")</f>
        <v xml:space="preserve"> </v>
      </c>
      <c r="N1123" s="385"/>
      <c r="O1123" s="388">
        <f>IF('proje ve personel bilgileri'!$B$4=1512,(IF(E1123&lt;&gt;0,2,IF(F1123&lt;&gt;0,2,IF(G1123&lt;&gt;0,IF(AND(J1123&lt;&gt;0,K1123&gt;=48),4,3),IF(H1123&lt;&gt;0,IF(AND(J1123&lt;&gt;0,K1123&gt;=48),4,3),IF(I1123&lt;&gt;0,7,0)))))),IF('proje ve personel bilgileri'!$B$4=1511,(IF(E1123&lt;&gt;0,4,IF(F1123&lt;&gt;0,5,IF(G1123&lt;&gt;0,IF(AND(J1123&lt;&gt;0,K1123&gt;=48),12,8),IF(H1123&lt;&gt;0,IF(AND(J1123&lt;&gt;0,K1123&gt;=48),12,8),IF(I1123&lt;&gt;0,14,0)))))),(IF(E1123&lt;&gt;0,3,IF(F1123&lt;&gt;0,4,IF(G1123&lt;&gt;0,IF(AND(J1123&lt;&gt;0,K1123&gt;=48),10,6),IF(H1123&lt;&gt;0,IF(AND(J1123&lt;&gt;0,K1123&gt;=48),10,6),IF(I1123&lt;&gt;0,12,0))))))))</f>
        <v>0</v>
      </c>
      <c r="P1123" s="389"/>
      <c r="Q1123" s="385" t="str">
        <f>IF('proje ve personel bilgileri'!A528&lt;&gt;0,(M1123*O1123)," ")</f>
        <v xml:space="preserve"> </v>
      </c>
      <c r="R1123" s="385"/>
      <c r="S1123" s="385" t="str">
        <f>IF('proje ve personel bilgileri'!A528&lt;&gt;0,G011B!S1195," ")</f>
        <v xml:space="preserve"> </v>
      </c>
      <c r="T1123" s="378"/>
      <c r="U1123" s="385" t="str">
        <f>IF('proje ve personel bilgileri'!A528&lt;&gt;0,MIN(Q1123,S1123)," ")</f>
        <v xml:space="preserve"> </v>
      </c>
      <c r="V1123" s="386"/>
    </row>
    <row r="1124" spans="1:22" ht="15.75" customHeight="1" x14ac:dyDescent="0.25">
      <c r="A1124" s="23">
        <v>516</v>
      </c>
      <c r="B1124" s="293" t="str">
        <f>IF('proje ve personel bilgileri'!A529&lt;&gt;0,('proje ve personel bilgileri'!A529)," ")</f>
        <v xml:space="preserve"> </v>
      </c>
      <c r="C1124" s="293" t="str">
        <f>IF('proje ve personel bilgileri'!A529&lt;&gt;0,('proje ve personel bilgileri'!B529)," ")</f>
        <v xml:space="preserve"> </v>
      </c>
      <c r="D1124" s="24"/>
      <c r="E1124" s="25"/>
      <c r="F1124" s="25"/>
      <c r="G1124" s="25"/>
      <c r="H1124" s="25"/>
      <c r="I1124" s="25"/>
      <c r="J1124" s="26"/>
      <c r="K1124" s="387" t="str">
        <f>IF(J1124&lt;&gt;0,DAYS360(J1124,'proje ve personel bilgileri'!$B$8)/30," ")</f>
        <v xml:space="preserve"> </v>
      </c>
      <c r="L1124" s="387"/>
      <c r="M1124" s="385" t="str">
        <f>IF('proje ve personel bilgileri'!A529&lt;&gt;0,('proje ve personel bilgileri'!$B$11)," ")</f>
        <v xml:space="preserve"> </v>
      </c>
      <c r="N1124" s="385"/>
      <c r="O1124" s="388">
        <f>IF('proje ve personel bilgileri'!$B$4=1512,(IF(E1124&lt;&gt;0,2,IF(F1124&lt;&gt;0,2,IF(G1124&lt;&gt;0,IF(AND(J1124&lt;&gt;0,K1124&gt;=48),4,3),IF(H1124&lt;&gt;0,IF(AND(J1124&lt;&gt;0,K1124&gt;=48),4,3),IF(I1124&lt;&gt;0,7,0)))))),IF('proje ve personel bilgileri'!$B$4=1511,(IF(E1124&lt;&gt;0,4,IF(F1124&lt;&gt;0,5,IF(G1124&lt;&gt;0,IF(AND(J1124&lt;&gt;0,K1124&gt;=48),12,8),IF(H1124&lt;&gt;0,IF(AND(J1124&lt;&gt;0,K1124&gt;=48),12,8),IF(I1124&lt;&gt;0,14,0)))))),(IF(E1124&lt;&gt;0,3,IF(F1124&lt;&gt;0,4,IF(G1124&lt;&gt;0,IF(AND(J1124&lt;&gt;0,K1124&gt;=48),10,6),IF(H1124&lt;&gt;0,IF(AND(J1124&lt;&gt;0,K1124&gt;=48),10,6),IF(I1124&lt;&gt;0,12,0))))))))</f>
        <v>0</v>
      </c>
      <c r="P1124" s="389"/>
      <c r="Q1124" s="385" t="str">
        <f>IF('proje ve personel bilgileri'!A529&lt;&gt;0,(M1124*O1124)," ")</f>
        <v xml:space="preserve"> </v>
      </c>
      <c r="R1124" s="385"/>
      <c r="S1124" s="385" t="str">
        <f>IF('proje ve personel bilgileri'!A529&lt;&gt;0,G011B!S1196," ")</f>
        <v xml:space="preserve"> </v>
      </c>
      <c r="T1124" s="378"/>
      <c r="U1124" s="385" t="str">
        <f>IF('proje ve personel bilgileri'!A529&lt;&gt;0,MIN(Q1124,S1124)," ")</f>
        <v xml:space="preserve"> </v>
      </c>
      <c r="V1124" s="386"/>
    </row>
    <row r="1125" spans="1:22" ht="15.75" customHeight="1" x14ac:dyDescent="0.25">
      <c r="A1125" s="19">
        <v>517</v>
      </c>
      <c r="B1125" s="293" t="str">
        <f>IF('proje ve personel bilgileri'!A530&lt;&gt;0,('proje ve personel bilgileri'!A530)," ")</f>
        <v xml:space="preserve"> </v>
      </c>
      <c r="C1125" s="293" t="str">
        <f>IF('proje ve personel bilgileri'!A530&lt;&gt;0,('proje ve personel bilgileri'!B530)," ")</f>
        <v xml:space="preserve"> </v>
      </c>
      <c r="D1125" s="24"/>
      <c r="E1125" s="25"/>
      <c r="F1125" s="25"/>
      <c r="G1125" s="25"/>
      <c r="H1125" s="25"/>
      <c r="I1125" s="25"/>
      <c r="J1125" s="26"/>
      <c r="K1125" s="387" t="str">
        <f>IF(J1125&lt;&gt;0,DAYS360(J1125,'proje ve personel bilgileri'!$B$8)/30," ")</f>
        <v xml:space="preserve"> </v>
      </c>
      <c r="L1125" s="387"/>
      <c r="M1125" s="385" t="str">
        <f>IF('proje ve personel bilgileri'!A530&lt;&gt;0,('proje ve personel bilgileri'!$B$11)," ")</f>
        <v xml:space="preserve"> </v>
      </c>
      <c r="N1125" s="385"/>
      <c r="O1125" s="388">
        <f>IF('proje ve personel bilgileri'!$B$4=1512,(IF(E1125&lt;&gt;0,2,IF(F1125&lt;&gt;0,2,IF(G1125&lt;&gt;0,IF(AND(J1125&lt;&gt;0,K1125&gt;=48),4,3),IF(H1125&lt;&gt;0,IF(AND(J1125&lt;&gt;0,K1125&gt;=48),4,3),IF(I1125&lt;&gt;0,7,0)))))),IF('proje ve personel bilgileri'!$B$4=1511,(IF(E1125&lt;&gt;0,4,IF(F1125&lt;&gt;0,5,IF(G1125&lt;&gt;0,IF(AND(J1125&lt;&gt;0,K1125&gt;=48),12,8),IF(H1125&lt;&gt;0,IF(AND(J1125&lt;&gt;0,K1125&gt;=48),12,8),IF(I1125&lt;&gt;0,14,0)))))),(IF(E1125&lt;&gt;0,3,IF(F1125&lt;&gt;0,4,IF(G1125&lt;&gt;0,IF(AND(J1125&lt;&gt;0,K1125&gt;=48),10,6),IF(H1125&lt;&gt;0,IF(AND(J1125&lt;&gt;0,K1125&gt;=48),10,6),IF(I1125&lt;&gt;0,12,0))))))))</f>
        <v>0</v>
      </c>
      <c r="P1125" s="389"/>
      <c r="Q1125" s="385" t="str">
        <f>IF('proje ve personel bilgileri'!A530&lt;&gt;0,(M1125*O1125)," ")</f>
        <v xml:space="preserve"> </v>
      </c>
      <c r="R1125" s="385"/>
      <c r="S1125" s="385" t="str">
        <f>IF('proje ve personel bilgileri'!A530&lt;&gt;0,G011B!S1197," ")</f>
        <v xml:space="preserve"> </v>
      </c>
      <c r="T1125" s="378"/>
      <c r="U1125" s="385" t="str">
        <f>IF('proje ve personel bilgileri'!A530&lt;&gt;0,MIN(Q1125,S1125)," ")</f>
        <v xml:space="preserve"> </v>
      </c>
      <c r="V1125" s="386"/>
    </row>
    <row r="1126" spans="1:22" ht="15.75" customHeight="1" x14ac:dyDescent="0.25">
      <c r="A1126" s="23">
        <v>518</v>
      </c>
      <c r="B1126" s="293" t="str">
        <f>IF('proje ve personel bilgileri'!A531&lt;&gt;0,('proje ve personel bilgileri'!A531)," ")</f>
        <v xml:space="preserve"> </v>
      </c>
      <c r="C1126" s="293" t="str">
        <f>IF('proje ve personel bilgileri'!A531&lt;&gt;0,('proje ve personel bilgileri'!B531)," ")</f>
        <v xml:space="preserve"> </v>
      </c>
      <c r="D1126" s="24"/>
      <c r="E1126" s="25"/>
      <c r="F1126" s="25"/>
      <c r="G1126" s="25"/>
      <c r="H1126" s="25"/>
      <c r="I1126" s="25"/>
      <c r="J1126" s="26"/>
      <c r="K1126" s="387" t="str">
        <f>IF(J1126&lt;&gt;0,DAYS360(J1126,'proje ve personel bilgileri'!$B$8)/30," ")</f>
        <v xml:space="preserve"> </v>
      </c>
      <c r="L1126" s="387"/>
      <c r="M1126" s="385" t="str">
        <f>IF('proje ve personel bilgileri'!A531&lt;&gt;0,('proje ve personel bilgileri'!$B$11)," ")</f>
        <v xml:space="preserve"> </v>
      </c>
      <c r="N1126" s="385"/>
      <c r="O1126" s="388">
        <f>IF('proje ve personel bilgileri'!$B$4=1512,(IF(E1126&lt;&gt;0,2,IF(F1126&lt;&gt;0,2,IF(G1126&lt;&gt;0,IF(AND(J1126&lt;&gt;0,K1126&gt;=48),4,3),IF(H1126&lt;&gt;0,IF(AND(J1126&lt;&gt;0,K1126&gt;=48),4,3),IF(I1126&lt;&gt;0,7,0)))))),IF('proje ve personel bilgileri'!$B$4=1511,(IF(E1126&lt;&gt;0,4,IF(F1126&lt;&gt;0,5,IF(G1126&lt;&gt;0,IF(AND(J1126&lt;&gt;0,K1126&gt;=48),12,8),IF(H1126&lt;&gt;0,IF(AND(J1126&lt;&gt;0,K1126&gt;=48),12,8),IF(I1126&lt;&gt;0,14,0)))))),(IF(E1126&lt;&gt;0,3,IF(F1126&lt;&gt;0,4,IF(G1126&lt;&gt;0,IF(AND(J1126&lt;&gt;0,K1126&gt;=48),10,6),IF(H1126&lt;&gt;0,IF(AND(J1126&lt;&gt;0,K1126&gt;=48),10,6),IF(I1126&lt;&gt;0,12,0))))))))</f>
        <v>0</v>
      </c>
      <c r="P1126" s="389"/>
      <c r="Q1126" s="385" t="str">
        <f>IF('proje ve personel bilgileri'!A531&lt;&gt;0,(M1126*O1126)," ")</f>
        <v xml:space="preserve"> </v>
      </c>
      <c r="R1126" s="385"/>
      <c r="S1126" s="385" t="str">
        <f>IF('proje ve personel bilgileri'!A531&lt;&gt;0,G011B!S1198," ")</f>
        <v xml:space="preserve"> </v>
      </c>
      <c r="T1126" s="378"/>
      <c r="U1126" s="385" t="str">
        <f>IF('proje ve personel bilgileri'!A531&lt;&gt;0,MIN(Q1126,S1126)," ")</f>
        <v xml:space="preserve"> </v>
      </c>
      <c r="V1126" s="386"/>
    </row>
    <row r="1127" spans="1:22" ht="15.75" customHeight="1" x14ac:dyDescent="0.25">
      <c r="A1127" s="19">
        <v>519</v>
      </c>
      <c r="B1127" s="293" t="str">
        <f>IF('proje ve personel bilgileri'!A532&lt;&gt;0,('proje ve personel bilgileri'!A532)," ")</f>
        <v xml:space="preserve"> </v>
      </c>
      <c r="C1127" s="293" t="str">
        <f>IF('proje ve personel bilgileri'!A532&lt;&gt;0,('proje ve personel bilgileri'!B532)," ")</f>
        <v xml:space="preserve"> </v>
      </c>
      <c r="D1127" s="24"/>
      <c r="E1127" s="25"/>
      <c r="F1127" s="25"/>
      <c r="G1127" s="25"/>
      <c r="H1127" s="25"/>
      <c r="I1127" s="25"/>
      <c r="J1127" s="26"/>
      <c r="K1127" s="387" t="str">
        <f>IF(J1127&lt;&gt;0,DAYS360(J1127,'proje ve personel bilgileri'!$B$8)/30," ")</f>
        <v xml:space="preserve"> </v>
      </c>
      <c r="L1127" s="387"/>
      <c r="M1127" s="385" t="str">
        <f>IF('proje ve personel bilgileri'!A532&lt;&gt;0,('proje ve personel bilgileri'!$B$11)," ")</f>
        <v xml:space="preserve"> </v>
      </c>
      <c r="N1127" s="385"/>
      <c r="O1127" s="388">
        <f>IF('proje ve personel bilgileri'!$B$4=1512,(IF(E1127&lt;&gt;0,2,IF(F1127&lt;&gt;0,2,IF(G1127&lt;&gt;0,IF(AND(J1127&lt;&gt;0,K1127&gt;=48),4,3),IF(H1127&lt;&gt;0,IF(AND(J1127&lt;&gt;0,K1127&gt;=48),4,3),IF(I1127&lt;&gt;0,7,0)))))),IF('proje ve personel bilgileri'!$B$4=1511,(IF(E1127&lt;&gt;0,4,IF(F1127&lt;&gt;0,5,IF(G1127&lt;&gt;0,IF(AND(J1127&lt;&gt;0,K1127&gt;=48),12,8),IF(H1127&lt;&gt;0,IF(AND(J1127&lt;&gt;0,K1127&gt;=48),12,8),IF(I1127&lt;&gt;0,14,0)))))),(IF(E1127&lt;&gt;0,3,IF(F1127&lt;&gt;0,4,IF(G1127&lt;&gt;0,IF(AND(J1127&lt;&gt;0,K1127&gt;=48),10,6),IF(H1127&lt;&gt;0,IF(AND(J1127&lt;&gt;0,K1127&gt;=48),10,6),IF(I1127&lt;&gt;0,12,0))))))))</f>
        <v>0</v>
      </c>
      <c r="P1127" s="389"/>
      <c r="Q1127" s="385" t="str">
        <f>IF('proje ve personel bilgileri'!A532&lt;&gt;0,(M1127*O1127)," ")</f>
        <v xml:space="preserve"> </v>
      </c>
      <c r="R1127" s="385"/>
      <c r="S1127" s="385" t="str">
        <f>IF('proje ve personel bilgileri'!A532&lt;&gt;0,G011B!S1199," ")</f>
        <v xml:space="preserve"> </v>
      </c>
      <c r="T1127" s="378"/>
      <c r="U1127" s="385" t="str">
        <f>IF('proje ve personel bilgileri'!A532&lt;&gt;0,MIN(Q1127,S1127)," ")</f>
        <v xml:space="preserve"> </v>
      </c>
      <c r="V1127" s="386"/>
    </row>
    <row r="1128" spans="1:22" ht="15.75" customHeight="1" x14ac:dyDescent="0.25">
      <c r="A1128" s="23">
        <v>520</v>
      </c>
      <c r="B1128" s="293" t="str">
        <f>IF('proje ve personel bilgileri'!A533&lt;&gt;0,('proje ve personel bilgileri'!A533)," ")</f>
        <v xml:space="preserve"> </v>
      </c>
      <c r="C1128" s="293" t="str">
        <f>IF('proje ve personel bilgileri'!A533&lt;&gt;0,('proje ve personel bilgileri'!B533)," ")</f>
        <v xml:space="preserve"> </v>
      </c>
      <c r="D1128" s="24"/>
      <c r="E1128" s="25"/>
      <c r="F1128" s="25"/>
      <c r="G1128" s="25"/>
      <c r="H1128" s="25"/>
      <c r="I1128" s="25"/>
      <c r="J1128" s="26"/>
      <c r="K1128" s="387" t="str">
        <f>IF(J1128&lt;&gt;0,DAYS360(J1128,'proje ve personel bilgileri'!$B$8)/30," ")</f>
        <v xml:space="preserve"> </v>
      </c>
      <c r="L1128" s="387"/>
      <c r="M1128" s="385" t="str">
        <f>IF('proje ve personel bilgileri'!A533&lt;&gt;0,('proje ve personel bilgileri'!$B$11)," ")</f>
        <v xml:space="preserve"> </v>
      </c>
      <c r="N1128" s="385"/>
      <c r="O1128" s="388">
        <f>IF('proje ve personel bilgileri'!$B$4=1512,(IF(E1128&lt;&gt;0,2,IF(F1128&lt;&gt;0,2,IF(G1128&lt;&gt;0,IF(AND(J1128&lt;&gt;0,K1128&gt;=48),4,3),IF(H1128&lt;&gt;0,IF(AND(J1128&lt;&gt;0,K1128&gt;=48),4,3),IF(I1128&lt;&gt;0,7,0)))))),IF('proje ve personel bilgileri'!$B$4=1511,(IF(E1128&lt;&gt;0,4,IF(F1128&lt;&gt;0,5,IF(G1128&lt;&gt;0,IF(AND(J1128&lt;&gt;0,K1128&gt;=48),12,8),IF(H1128&lt;&gt;0,IF(AND(J1128&lt;&gt;0,K1128&gt;=48),12,8),IF(I1128&lt;&gt;0,14,0)))))),(IF(E1128&lt;&gt;0,3,IF(F1128&lt;&gt;0,4,IF(G1128&lt;&gt;0,IF(AND(J1128&lt;&gt;0,K1128&gt;=48),10,6),IF(H1128&lt;&gt;0,IF(AND(J1128&lt;&gt;0,K1128&gt;=48),10,6),IF(I1128&lt;&gt;0,12,0))))))))</f>
        <v>0</v>
      </c>
      <c r="P1128" s="389"/>
      <c r="Q1128" s="385" t="str">
        <f>IF('proje ve personel bilgileri'!A533&lt;&gt;0,(M1128*O1128)," ")</f>
        <v xml:space="preserve"> </v>
      </c>
      <c r="R1128" s="385"/>
      <c r="S1128" s="385" t="str">
        <f>IF('proje ve personel bilgileri'!A533&lt;&gt;0,G011B!S1200," ")</f>
        <v xml:space="preserve"> </v>
      </c>
      <c r="T1128" s="378"/>
      <c r="U1128" s="385" t="str">
        <f>IF('proje ve personel bilgileri'!A533&lt;&gt;0,MIN(Q1128,S1128)," ")</f>
        <v xml:space="preserve"> </v>
      </c>
      <c r="V1128" s="386"/>
    </row>
    <row r="1129" spans="1:22" ht="15.75" customHeight="1" x14ac:dyDescent="0.25">
      <c r="A1129" s="19">
        <v>521</v>
      </c>
      <c r="B1129" s="293" t="str">
        <f>IF('proje ve personel bilgileri'!A534&lt;&gt;0,('proje ve personel bilgileri'!A534)," ")</f>
        <v xml:space="preserve"> </v>
      </c>
      <c r="C1129" s="293" t="str">
        <f>IF('proje ve personel bilgileri'!A534&lt;&gt;0,('proje ve personel bilgileri'!B534)," ")</f>
        <v xml:space="preserve"> </v>
      </c>
      <c r="D1129" s="24"/>
      <c r="E1129" s="25"/>
      <c r="F1129" s="25"/>
      <c r="G1129" s="25"/>
      <c r="H1129" s="25"/>
      <c r="I1129" s="25"/>
      <c r="J1129" s="26"/>
      <c r="K1129" s="387" t="str">
        <f>IF(J1129&lt;&gt;0,DAYS360(J1129,'proje ve personel bilgileri'!$B$8)/30," ")</f>
        <v xml:space="preserve"> </v>
      </c>
      <c r="L1129" s="387"/>
      <c r="M1129" s="385" t="str">
        <f>IF('proje ve personel bilgileri'!A534&lt;&gt;0,('proje ve personel bilgileri'!$B$11)," ")</f>
        <v xml:space="preserve"> </v>
      </c>
      <c r="N1129" s="385"/>
      <c r="O1129" s="388">
        <f>IF('proje ve personel bilgileri'!$B$4=1512,(IF(E1129&lt;&gt;0,2,IF(F1129&lt;&gt;0,2,IF(G1129&lt;&gt;0,IF(AND(J1129&lt;&gt;0,K1129&gt;=48),4,3),IF(H1129&lt;&gt;0,IF(AND(J1129&lt;&gt;0,K1129&gt;=48),4,3),IF(I1129&lt;&gt;0,7,0)))))),IF('proje ve personel bilgileri'!$B$4=1511,(IF(E1129&lt;&gt;0,4,IF(F1129&lt;&gt;0,5,IF(G1129&lt;&gt;0,IF(AND(J1129&lt;&gt;0,K1129&gt;=48),12,8),IF(H1129&lt;&gt;0,IF(AND(J1129&lt;&gt;0,K1129&gt;=48),12,8),IF(I1129&lt;&gt;0,14,0)))))),(IF(E1129&lt;&gt;0,3,IF(F1129&lt;&gt;0,4,IF(G1129&lt;&gt;0,IF(AND(J1129&lt;&gt;0,K1129&gt;=48),10,6),IF(H1129&lt;&gt;0,IF(AND(J1129&lt;&gt;0,K1129&gt;=48),10,6),IF(I1129&lt;&gt;0,12,0))))))))</f>
        <v>0</v>
      </c>
      <c r="P1129" s="389"/>
      <c r="Q1129" s="385" t="str">
        <f>IF('proje ve personel bilgileri'!A534&lt;&gt;0,(M1129*O1129)," ")</f>
        <v xml:space="preserve"> </v>
      </c>
      <c r="R1129" s="385"/>
      <c r="S1129" s="385" t="str">
        <f>IF('proje ve personel bilgileri'!A534&lt;&gt;0,G011B!S1201," ")</f>
        <v xml:space="preserve"> </v>
      </c>
      <c r="T1129" s="378"/>
      <c r="U1129" s="385" t="str">
        <f>IF('proje ve personel bilgileri'!A534&lt;&gt;0,MIN(Q1129,S1129)," ")</f>
        <v xml:space="preserve"> </v>
      </c>
      <c r="V1129" s="386"/>
    </row>
    <row r="1130" spans="1:22" ht="15.75" customHeight="1" x14ac:dyDescent="0.25">
      <c r="A1130" s="23">
        <v>522</v>
      </c>
      <c r="B1130" s="293" t="str">
        <f>IF('proje ve personel bilgileri'!A535&lt;&gt;0,('proje ve personel bilgileri'!A535)," ")</f>
        <v xml:space="preserve"> </v>
      </c>
      <c r="C1130" s="293" t="str">
        <f>IF('proje ve personel bilgileri'!A535&lt;&gt;0,('proje ve personel bilgileri'!B535)," ")</f>
        <v xml:space="preserve"> </v>
      </c>
      <c r="D1130" s="28"/>
      <c r="E1130" s="29"/>
      <c r="F1130" s="29"/>
      <c r="G1130" s="29"/>
      <c r="H1130" s="29"/>
      <c r="I1130" s="29"/>
      <c r="J1130" s="30"/>
      <c r="K1130" s="387" t="str">
        <f>IF(J1130&lt;&gt;0,DAYS360(J1130,'proje ve personel bilgileri'!$B$8)/30," ")</f>
        <v xml:space="preserve"> </v>
      </c>
      <c r="L1130" s="387"/>
      <c r="M1130" s="385" t="str">
        <f>IF('proje ve personel bilgileri'!A535&lt;&gt;0,('proje ve personel bilgileri'!$B$11)," ")</f>
        <v xml:space="preserve"> </v>
      </c>
      <c r="N1130" s="385"/>
      <c r="O1130" s="388">
        <f>IF('proje ve personel bilgileri'!$B$4=1512,(IF(E1130&lt;&gt;0,2,IF(F1130&lt;&gt;0,2,IF(G1130&lt;&gt;0,IF(AND(J1130&lt;&gt;0,K1130&gt;=48),4,3),IF(H1130&lt;&gt;0,IF(AND(J1130&lt;&gt;0,K1130&gt;=48),4,3),IF(I1130&lt;&gt;0,7,0)))))),IF('proje ve personel bilgileri'!$B$4=1511,(IF(E1130&lt;&gt;0,4,IF(F1130&lt;&gt;0,5,IF(G1130&lt;&gt;0,IF(AND(J1130&lt;&gt;0,K1130&gt;=48),12,8),IF(H1130&lt;&gt;0,IF(AND(J1130&lt;&gt;0,K1130&gt;=48),12,8),IF(I1130&lt;&gt;0,14,0)))))),(IF(E1130&lt;&gt;0,3,IF(F1130&lt;&gt;0,4,IF(G1130&lt;&gt;0,IF(AND(J1130&lt;&gt;0,K1130&gt;=48),10,6),IF(H1130&lt;&gt;0,IF(AND(J1130&lt;&gt;0,K1130&gt;=48),10,6),IF(I1130&lt;&gt;0,12,0))))))))</f>
        <v>0</v>
      </c>
      <c r="P1130" s="389"/>
      <c r="Q1130" s="385" t="str">
        <f>IF('proje ve personel bilgileri'!A535&lt;&gt;0,(M1130*O1130)," ")</f>
        <v xml:space="preserve"> </v>
      </c>
      <c r="R1130" s="385"/>
      <c r="S1130" s="385" t="str">
        <f>IF('proje ve personel bilgileri'!A535&lt;&gt;0,G011B!S1202," ")</f>
        <v xml:space="preserve"> </v>
      </c>
      <c r="T1130" s="378"/>
      <c r="U1130" s="385" t="str">
        <f>IF('proje ve personel bilgileri'!A535&lt;&gt;0,MIN(Q1130,S1130)," ")</f>
        <v xml:space="preserve"> </v>
      </c>
      <c r="V1130" s="386"/>
    </row>
    <row r="1131" spans="1:22" ht="15" customHeight="1" x14ac:dyDescent="0.25">
      <c r="A1131" s="290" t="s">
        <v>152</v>
      </c>
    </row>
    <row r="1132" spans="1:22" ht="15" customHeight="1" x14ac:dyDescent="0.25">
      <c r="A1132" s="390" t="s">
        <v>153</v>
      </c>
      <c r="B1132" s="390"/>
      <c r="C1132" s="390"/>
      <c r="D1132" s="390"/>
      <c r="E1132" s="390"/>
      <c r="F1132" s="390"/>
      <c r="G1132" s="390"/>
      <c r="H1132" s="390"/>
      <c r="I1132" s="390"/>
      <c r="J1132" s="390"/>
      <c r="K1132" s="390"/>
      <c r="L1132" s="390"/>
      <c r="M1132" s="390"/>
      <c r="N1132" s="390"/>
      <c r="O1132" s="390"/>
      <c r="P1132" s="390"/>
      <c r="Q1132" s="390"/>
      <c r="R1132" s="390"/>
      <c r="S1132" s="390"/>
      <c r="T1132" s="390"/>
      <c r="U1132" s="390"/>
      <c r="V1132" s="390"/>
    </row>
    <row r="1133" spans="1:22" ht="15" customHeight="1" x14ac:dyDescent="0.25">
      <c r="A1133" s="391" t="s">
        <v>154</v>
      </c>
      <c r="B1133" s="391"/>
      <c r="C1133" s="391"/>
      <c r="D1133" s="391"/>
      <c r="E1133" s="391"/>
      <c r="F1133" s="391"/>
      <c r="G1133" s="391"/>
      <c r="H1133" s="391"/>
      <c r="I1133" s="391"/>
      <c r="J1133" s="391"/>
      <c r="K1133" s="391"/>
      <c r="L1133" s="391"/>
      <c r="M1133" s="391"/>
      <c r="N1133" s="391"/>
      <c r="O1133" s="391"/>
      <c r="P1133" s="391"/>
      <c r="Q1133" s="391"/>
      <c r="R1133" s="391"/>
      <c r="S1133" s="391"/>
      <c r="T1133" s="391"/>
      <c r="U1133" s="391"/>
      <c r="V1133" s="391"/>
    </row>
    <row r="1134" spans="1:22" ht="15" customHeight="1" x14ac:dyDescent="0.25">
      <c r="A1134" s="425"/>
      <c r="B1134" s="425"/>
      <c r="C1134" s="425"/>
      <c r="D1134" s="425"/>
      <c r="E1134" s="425"/>
      <c r="F1134" s="425"/>
      <c r="G1134" s="425"/>
      <c r="H1134" s="425"/>
      <c r="I1134" s="425"/>
      <c r="J1134" s="425"/>
      <c r="K1134" s="425"/>
      <c r="L1134" s="425"/>
      <c r="M1134" s="425"/>
      <c r="N1134" s="425"/>
      <c r="O1134" s="425"/>
      <c r="P1134" s="425"/>
      <c r="Q1134" s="425"/>
      <c r="R1134" s="425"/>
      <c r="S1134" s="425"/>
      <c r="T1134" s="425"/>
      <c r="U1134" s="425"/>
      <c r="V1134" s="425"/>
    </row>
    <row r="1135" spans="1:22" ht="15" customHeight="1" x14ac:dyDescent="0.25">
      <c r="A1135" s="381" t="s">
        <v>155</v>
      </c>
      <c r="B1135" s="381"/>
      <c r="C1135" s="381"/>
      <c r="D1135" s="381"/>
      <c r="E1135" s="381"/>
      <c r="F1135" s="381"/>
      <c r="G1135" s="381"/>
      <c r="H1135" s="381"/>
      <c r="I1135" s="381"/>
      <c r="J1135" s="381"/>
      <c r="K1135" s="381"/>
      <c r="L1135" s="381"/>
      <c r="M1135" s="381"/>
      <c r="N1135" s="381"/>
      <c r="O1135" s="381"/>
      <c r="P1135" s="381"/>
      <c r="Q1135" s="381"/>
      <c r="R1135" s="381"/>
      <c r="S1135" s="381"/>
      <c r="T1135" s="381"/>
      <c r="U1135" s="381"/>
    </row>
    <row r="1136" spans="1:22" ht="15" customHeight="1" x14ac:dyDescent="0.25">
      <c r="A1136" s="380"/>
      <c r="B1136" s="380"/>
      <c r="C1136" s="380"/>
      <c r="D1136" s="380"/>
      <c r="E1136" s="380"/>
      <c r="F1136" s="380"/>
      <c r="G1136" s="380"/>
      <c r="H1136" s="380"/>
      <c r="I1136" s="380"/>
      <c r="J1136" s="380"/>
      <c r="K1136" s="380"/>
      <c r="L1136" s="380"/>
      <c r="M1136" s="380"/>
      <c r="N1136" s="380"/>
      <c r="O1136" s="380"/>
      <c r="P1136" s="380"/>
      <c r="Q1136" s="380"/>
      <c r="R1136" s="380"/>
      <c r="S1136" s="380"/>
      <c r="T1136" s="380"/>
      <c r="U1136" s="380"/>
    </row>
    <row r="1139" spans="1:22" ht="15" customHeight="1" x14ac:dyDescent="0.25">
      <c r="A1139" s="289"/>
    </row>
    <row r="1140" spans="1:22" ht="15" customHeight="1" x14ac:dyDescent="0.25">
      <c r="A1140" s="289"/>
    </row>
    <row r="1142" spans="1:22" ht="15.75" customHeight="1" x14ac:dyDescent="0.25">
      <c r="A1142" s="348" t="s">
        <v>128</v>
      </c>
      <c r="B1142" s="348"/>
      <c r="C1142" s="348"/>
      <c r="D1142" s="348"/>
      <c r="E1142" s="348"/>
      <c r="F1142" s="348"/>
      <c r="G1142" s="348"/>
      <c r="H1142" s="348"/>
      <c r="I1142" s="348"/>
      <c r="J1142" s="348"/>
      <c r="K1142" s="348"/>
      <c r="L1142" s="348"/>
      <c r="M1142" s="348"/>
      <c r="N1142" s="348"/>
      <c r="O1142" s="348"/>
      <c r="P1142" s="348"/>
      <c r="Q1142" s="348"/>
      <c r="R1142" s="348"/>
      <c r="S1142" s="348"/>
      <c r="T1142" s="348"/>
      <c r="U1142" s="348"/>
      <c r="V1142" s="348"/>
    </row>
    <row r="1143" spans="1:22" ht="15" customHeight="1" x14ac:dyDescent="0.25">
      <c r="A1143" s="68"/>
      <c r="B1143" s="68"/>
      <c r="C1143" s="68"/>
      <c r="D1143" s="68"/>
      <c r="E1143" s="68"/>
      <c r="F1143" s="68"/>
      <c r="G1143" s="68"/>
      <c r="H1143" s="68"/>
      <c r="I1143" s="68"/>
      <c r="J1143" s="69" t="str">
        <f>'proje ve personel bilgileri'!$B$7</f>
        <v>/</v>
      </c>
      <c r="K1143" s="68" t="s">
        <v>109</v>
      </c>
      <c r="L1143" s="68"/>
      <c r="M1143" s="68"/>
      <c r="N1143" s="68"/>
      <c r="O1143" s="68"/>
      <c r="P1143" s="68"/>
      <c r="Q1143" s="68"/>
      <c r="R1143" s="68"/>
      <c r="S1143" s="68"/>
      <c r="T1143" s="68"/>
      <c r="U1143" s="68"/>
      <c r="V1143" s="68"/>
    </row>
    <row r="1144" spans="1:22" ht="18.75" customHeight="1" x14ac:dyDescent="0.25">
      <c r="U1144" s="10" t="s">
        <v>129</v>
      </c>
    </row>
    <row r="1145" spans="1:22" ht="15.75" customHeight="1" x14ac:dyDescent="0.25">
      <c r="A1145" s="382" t="s">
        <v>130</v>
      </c>
      <c r="B1145" s="383"/>
      <c r="C1145" s="384"/>
      <c r="D1145" s="392">
        <f>'proje ve personel bilgileri'!$B$2</f>
        <v>0</v>
      </c>
      <c r="E1145" s="393"/>
      <c r="F1145" s="393"/>
      <c r="G1145" s="393"/>
      <c r="H1145" s="393"/>
      <c r="I1145" s="393"/>
      <c r="J1145" s="393"/>
      <c r="K1145" s="393"/>
      <c r="L1145" s="393"/>
      <c r="M1145" s="393"/>
      <c r="N1145" s="393"/>
      <c r="O1145" s="393"/>
      <c r="P1145" s="393"/>
      <c r="Q1145" s="393"/>
      <c r="R1145" s="393"/>
      <c r="S1145" s="393"/>
      <c r="T1145" s="393"/>
      <c r="U1145" s="393"/>
      <c r="V1145" s="394"/>
    </row>
    <row r="1146" spans="1:22" ht="15.75" customHeight="1" x14ac:dyDescent="0.25">
      <c r="A1146" s="382" t="s">
        <v>131</v>
      </c>
      <c r="B1146" s="383"/>
      <c r="C1146" s="384"/>
      <c r="D1146" s="392">
        <f>'proje ve personel bilgileri'!$B$3</f>
        <v>0</v>
      </c>
      <c r="E1146" s="393"/>
      <c r="F1146" s="393"/>
      <c r="G1146" s="393"/>
      <c r="H1146" s="393"/>
      <c r="I1146" s="393"/>
      <c r="J1146" s="393"/>
      <c r="K1146" s="393"/>
      <c r="L1146" s="393"/>
      <c r="M1146" s="393"/>
      <c r="N1146" s="393"/>
      <c r="O1146" s="393"/>
      <c r="P1146" s="393"/>
      <c r="Q1146" s="393"/>
      <c r="R1146" s="393"/>
      <c r="S1146" s="393"/>
      <c r="T1146" s="393"/>
      <c r="U1146" s="393"/>
      <c r="V1146" s="394"/>
    </row>
    <row r="1147" spans="1:22" ht="15" customHeight="1" x14ac:dyDescent="0.25">
      <c r="A1147" s="415" t="s">
        <v>132</v>
      </c>
      <c r="B1147" s="416"/>
      <c r="C1147" s="417"/>
      <c r="D1147" s="421"/>
      <c r="E1147" s="403"/>
      <c r="F1147" s="403"/>
      <c r="G1147" s="403"/>
      <c r="H1147" s="403"/>
      <c r="I1147" s="403"/>
      <c r="J1147" s="403"/>
      <c r="K1147" s="403"/>
      <c r="L1147" s="403"/>
      <c r="M1147" s="403"/>
      <c r="N1147" s="403"/>
      <c r="O1147" s="403"/>
      <c r="P1147" s="403"/>
      <c r="Q1147" s="403"/>
      <c r="R1147" s="403"/>
      <c r="S1147" s="403"/>
      <c r="T1147" s="403"/>
      <c r="U1147" s="403"/>
      <c r="V1147" s="423"/>
    </row>
    <row r="1148" spans="1:22" ht="15.75" customHeight="1" x14ac:dyDescent="0.25">
      <c r="A1148" s="418"/>
      <c r="B1148" s="419"/>
      <c r="C1148" s="420"/>
      <c r="D1148" s="422"/>
      <c r="E1148" s="404"/>
      <c r="F1148" s="404"/>
      <c r="G1148" s="404"/>
      <c r="H1148" s="404"/>
      <c r="I1148" s="404"/>
      <c r="J1148" s="404"/>
      <c r="K1148" s="404"/>
      <c r="L1148" s="404"/>
      <c r="M1148" s="404"/>
      <c r="N1148" s="404"/>
      <c r="O1148" s="404"/>
      <c r="P1148" s="404"/>
      <c r="Q1148" s="404"/>
      <c r="R1148" s="404"/>
      <c r="S1148" s="404"/>
      <c r="T1148" s="404"/>
      <c r="U1148" s="404"/>
      <c r="V1148" s="424"/>
    </row>
    <row r="1149" spans="1:22" ht="15.75" customHeight="1" x14ac:dyDescent="0.25">
      <c r="A1149" s="382" t="s">
        <v>133</v>
      </c>
      <c r="B1149" s="383"/>
      <c r="C1149" s="384"/>
      <c r="D1149" s="307">
        <f>'proje ve personel bilgileri'!B8</f>
        <v>0</v>
      </c>
      <c r="E1149" s="291"/>
      <c r="F1149" s="291"/>
      <c r="G1149" s="291"/>
      <c r="H1149" s="291"/>
      <c r="I1149" s="291"/>
      <c r="J1149" s="402"/>
      <c r="K1149" s="402"/>
      <c r="L1149" s="402"/>
      <c r="M1149" s="402"/>
      <c r="N1149" s="402"/>
      <c r="O1149" s="402"/>
      <c r="P1149" s="402"/>
      <c r="Q1149" s="402"/>
      <c r="R1149" s="402"/>
      <c r="S1149" s="402"/>
      <c r="T1149" s="402"/>
      <c r="U1149" s="402"/>
      <c r="V1149" s="292"/>
    </row>
    <row r="1150" spans="1:22" ht="15" customHeight="1" x14ac:dyDescent="0.25">
      <c r="A1150" s="405" t="s">
        <v>87</v>
      </c>
      <c r="B1150" s="405" t="s">
        <v>15</v>
      </c>
      <c r="C1150" s="405" t="s">
        <v>134</v>
      </c>
      <c r="D1150" s="405" t="s">
        <v>135</v>
      </c>
      <c r="E1150" s="395" t="s">
        <v>136</v>
      </c>
      <c r="F1150" s="407"/>
      <c r="G1150" s="407"/>
      <c r="H1150" s="407"/>
      <c r="I1150" s="396"/>
      <c r="J1150" s="405" t="s">
        <v>137</v>
      </c>
      <c r="K1150" s="395" t="s">
        <v>138</v>
      </c>
      <c r="L1150" s="396"/>
      <c r="M1150" s="411" t="s">
        <v>139</v>
      </c>
      <c r="N1150" s="412"/>
      <c r="O1150" s="395" t="s">
        <v>156</v>
      </c>
      <c r="P1150" s="396"/>
      <c r="Q1150" s="395" t="s">
        <v>141</v>
      </c>
      <c r="R1150" s="396"/>
      <c r="S1150" s="395" t="s">
        <v>142</v>
      </c>
      <c r="T1150" s="396"/>
      <c r="U1150" s="395" t="s">
        <v>143</v>
      </c>
      <c r="V1150" s="396"/>
    </row>
    <row r="1151" spans="1:22" ht="15.75" customHeight="1" x14ac:dyDescent="0.25">
      <c r="A1151" s="406"/>
      <c r="B1151" s="406"/>
      <c r="C1151" s="406"/>
      <c r="D1151" s="406"/>
      <c r="E1151" s="408" t="s">
        <v>144</v>
      </c>
      <c r="F1151" s="409"/>
      <c r="G1151" s="409"/>
      <c r="H1151" s="409"/>
      <c r="I1151" s="410"/>
      <c r="J1151" s="406"/>
      <c r="K1151" s="397"/>
      <c r="L1151" s="398"/>
      <c r="M1151" s="413"/>
      <c r="N1151" s="414"/>
      <c r="O1151" s="397"/>
      <c r="P1151" s="398"/>
      <c r="Q1151" s="397"/>
      <c r="R1151" s="398"/>
      <c r="S1151" s="397"/>
      <c r="T1151" s="398"/>
      <c r="U1151" s="397"/>
      <c r="V1151" s="398"/>
    </row>
    <row r="1152" spans="1:22" ht="67.5" customHeight="1" x14ac:dyDescent="0.25">
      <c r="A1152" s="406"/>
      <c r="B1152" s="406"/>
      <c r="C1152" s="406"/>
      <c r="D1152" s="406"/>
      <c r="E1152" s="17" t="s">
        <v>145</v>
      </c>
      <c r="F1152" s="17" t="s">
        <v>146</v>
      </c>
      <c r="G1152" s="17" t="s">
        <v>147</v>
      </c>
      <c r="H1152" s="18" t="s">
        <v>148</v>
      </c>
      <c r="I1152" s="17" t="s">
        <v>149</v>
      </c>
      <c r="J1152" s="406"/>
      <c r="K1152" s="397"/>
      <c r="L1152" s="398"/>
      <c r="M1152" s="399" t="s">
        <v>150</v>
      </c>
      <c r="N1152" s="400"/>
      <c r="O1152" s="399" t="s">
        <v>151</v>
      </c>
      <c r="P1152" s="401"/>
      <c r="Q1152" s="397"/>
      <c r="R1152" s="398"/>
      <c r="S1152" s="397"/>
      <c r="T1152" s="398"/>
      <c r="U1152" s="397"/>
      <c r="V1152" s="398"/>
    </row>
    <row r="1153" spans="1:22" ht="15.75" customHeight="1" x14ac:dyDescent="0.25">
      <c r="A1153" s="19">
        <v>523</v>
      </c>
      <c r="B1153" s="293" t="str">
        <f>IF('proje ve personel bilgileri'!A536&lt;&gt;0,('proje ve personel bilgileri'!A536)," ")</f>
        <v xml:space="preserve"> </v>
      </c>
      <c r="C1153" s="293" t="str">
        <f>IF('proje ve personel bilgileri'!A536&lt;&gt;0,('proje ve personel bilgileri'!B536)," ")</f>
        <v xml:space="preserve"> </v>
      </c>
      <c r="D1153" s="20"/>
      <c r="E1153" s="21"/>
      <c r="F1153" s="21"/>
      <c r="G1153" s="21"/>
      <c r="H1153" s="21"/>
      <c r="I1153" s="21"/>
      <c r="J1153" s="22"/>
      <c r="K1153" s="387" t="str">
        <f>IF(J1153&lt;&gt;0,DAYS360(J1153,'proje ve personel bilgileri'!$B$8)/30," ")</f>
        <v xml:space="preserve"> </v>
      </c>
      <c r="L1153" s="387"/>
      <c r="M1153" s="385" t="str">
        <f>IF('proje ve personel bilgileri'!A536&lt;&gt;0,('proje ve personel bilgileri'!$B$11)," ")</f>
        <v xml:space="preserve"> </v>
      </c>
      <c r="N1153" s="385"/>
      <c r="O1153" s="388">
        <f>IF('proje ve personel bilgileri'!$B$4=1512,(IF(E1153&lt;&gt;0,2,IF(F1153&lt;&gt;0,2,IF(G1153&lt;&gt;0,IF(AND(J1153&lt;&gt;0,K1153&gt;=48),4,3),IF(H1153&lt;&gt;0,IF(AND(J1153&lt;&gt;0,K1153&gt;=48),4,3),IF(I1153&lt;&gt;0,7,0)))))),IF('proje ve personel bilgileri'!$B$4=1511,(IF(E1153&lt;&gt;0,4,IF(F1153&lt;&gt;0,5,IF(G1153&lt;&gt;0,IF(AND(J1153&lt;&gt;0,K1153&gt;=48),12,8),IF(H1153&lt;&gt;0,IF(AND(J1153&lt;&gt;0,K1153&gt;=48),12,8),IF(I1153&lt;&gt;0,14,0)))))),(IF(E1153&lt;&gt;0,3,IF(F1153&lt;&gt;0,4,IF(G1153&lt;&gt;0,IF(AND(J1153&lt;&gt;0,K1153&gt;=48),10,6),IF(H1153&lt;&gt;0,IF(AND(J1153&lt;&gt;0,K1153&gt;=48),10,6),IF(I1153&lt;&gt;0,12,0))))))))</f>
        <v>0</v>
      </c>
      <c r="P1153" s="389"/>
      <c r="Q1153" s="385" t="str">
        <f>IF('proje ve personel bilgileri'!A536&lt;&gt;0,(M1153*O1153)," ")</f>
        <v xml:space="preserve"> </v>
      </c>
      <c r="R1153" s="385"/>
      <c r="S1153" s="385" t="str">
        <f>IF('proje ve personel bilgileri'!A536&lt;&gt;0,G011B!S1227," ")</f>
        <v xml:space="preserve"> </v>
      </c>
      <c r="T1153" s="378"/>
      <c r="U1153" s="385" t="str">
        <f>IF('proje ve personel bilgileri'!A536&lt;&gt;0,MIN(Q1153,S1153)," ")</f>
        <v xml:space="preserve"> </v>
      </c>
      <c r="V1153" s="386"/>
    </row>
    <row r="1154" spans="1:22" ht="15.75" customHeight="1" x14ac:dyDescent="0.25">
      <c r="A1154" s="23">
        <v>524</v>
      </c>
      <c r="B1154" s="293" t="str">
        <f>IF('proje ve personel bilgileri'!A537&lt;&gt;0,('proje ve personel bilgileri'!A537)," ")</f>
        <v xml:space="preserve"> </v>
      </c>
      <c r="C1154" s="293" t="str">
        <f>IF('proje ve personel bilgileri'!A537&lt;&gt;0,('proje ve personel bilgileri'!B537)," ")</f>
        <v xml:space="preserve"> </v>
      </c>
      <c r="D1154" s="24"/>
      <c r="E1154" s="25"/>
      <c r="F1154" s="25"/>
      <c r="G1154" s="25"/>
      <c r="H1154" s="25"/>
      <c r="I1154" s="25"/>
      <c r="J1154" s="26"/>
      <c r="K1154" s="387" t="str">
        <f>IF(J1154&lt;&gt;0,DAYS360(J1154,'proje ve personel bilgileri'!$B$8)/30," ")</f>
        <v xml:space="preserve"> </v>
      </c>
      <c r="L1154" s="387"/>
      <c r="M1154" s="385" t="str">
        <f>IF('proje ve personel bilgileri'!A537&lt;&gt;0,('proje ve personel bilgileri'!$B$11)," ")</f>
        <v xml:space="preserve"> </v>
      </c>
      <c r="N1154" s="385"/>
      <c r="O1154" s="388">
        <f>IF('proje ve personel bilgileri'!$B$4=1512,(IF(E1154&lt;&gt;0,2,IF(F1154&lt;&gt;0,2,IF(G1154&lt;&gt;0,IF(AND(J1154&lt;&gt;0,K1154&gt;=48),4,3),IF(H1154&lt;&gt;0,IF(AND(J1154&lt;&gt;0,K1154&gt;=48),4,3),IF(I1154&lt;&gt;0,7,0)))))),IF('proje ve personel bilgileri'!$B$4=1511,(IF(E1154&lt;&gt;0,4,IF(F1154&lt;&gt;0,5,IF(G1154&lt;&gt;0,IF(AND(J1154&lt;&gt;0,K1154&gt;=48),12,8),IF(H1154&lt;&gt;0,IF(AND(J1154&lt;&gt;0,K1154&gt;=48),12,8),IF(I1154&lt;&gt;0,14,0)))))),(IF(E1154&lt;&gt;0,3,IF(F1154&lt;&gt;0,4,IF(G1154&lt;&gt;0,IF(AND(J1154&lt;&gt;0,K1154&gt;=48),10,6),IF(H1154&lt;&gt;0,IF(AND(J1154&lt;&gt;0,K1154&gt;=48),10,6),IF(I1154&lt;&gt;0,12,0))))))))</f>
        <v>0</v>
      </c>
      <c r="P1154" s="389"/>
      <c r="Q1154" s="385" t="str">
        <f>IF('proje ve personel bilgileri'!A537&lt;&gt;0,(M1154*O1154)," ")</f>
        <v xml:space="preserve"> </v>
      </c>
      <c r="R1154" s="385"/>
      <c r="S1154" s="385" t="str">
        <f>IF('proje ve personel bilgileri'!A537&lt;&gt;0,G011B!S1228," ")</f>
        <v xml:space="preserve"> </v>
      </c>
      <c r="T1154" s="378"/>
      <c r="U1154" s="385" t="str">
        <f>IF('proje ve personel bilgileri'!A537&lt;&gt;0,MIN(Q1154,S1154)," ")</f>
        <v xml:space="preserve"> </v>
      </c>
      <c r="V1154" s="386"/>
    </row>
    <row r="1155" spans="1:22" ht="15.75" customHeight="1" x14ac:dyDescent="0.25">
      <c r="A1155" s="19">
        <v>525</v>
      </c>
      <c r="B1155" s="293" t="str">
        <f>IF('proje ve personel bilgileri'!A538&lt;&gt;0,('proje ve personel bilgileri'!A538)," ")</f>
        <v xml:space="preserve"> </v>
      </c>
      <c r="C1155" s="293" t="str">
        <f>IF('proje ve personel bilgileri'!A538&lt;&gt;0,('proje ve personel bilgileri'!B538)," ")</f>
        <v xml:space="preserve"> </v>
      </c>
      <c r="D1155" s="24"/>
      <c r="E1155" s="25"/>
      <c r="F1155" s="25"/>
      <c r="G1155" s="25"/>
      <c r="H1155" s="25"/>
      <c r="I1155" s="25"/>
      <c r="J1155" s="26"/>
      <c r="K1155" s="387" t="str">
        <f>IF(J1155&lt;&gt;0,DAYS360(J1155,'proje ve personel bilgileri'!$B$8)/30," ")</f>
        <v xml:space="preserve"> </v>
      </c>
      <c r="L1155" s="387"/>
      <c r="M1155" s="385" t="str">
        <f>IF('proje ve personel bilgileri'!A538&lt;&gt;0,('proje ve personel bilgileri'!$B$11)," ")</f>
        <v xml:space="preserve"> </v>
      </c>
      <c r="N1155" s="385"/>
      <c r="O1155" s="388">
        <f>IF('proje ve personel bilgileri'!$B$4=1512,(IF(E1155&lt;&gt;0,2,IF(F1155&lt;&gt;0,2,IF(G1155&lt;&gt;0,IF(AND(J1155&lt;&gt;0,K1155&gt;=48),4,3),IF(H1155&lt;&gt;0,IF(AND(J1155&lt;&gt;0,K1155&gt;=48),4,3),IF(I1155&lt;&gt;0,7,0)))))),IF('proje ve personel bilgileri'!$B$4=1511,(IF(E1155&lt;&gt;0,4,IF(F1155&lt;&gt;0,5,IF(G1155&lt;&gt;0,IF(AND(J1155&lt;&gt;0,K1155&gt;=48),12,8),IF(H1155&lt;&gt;0,IF(AND(J1155&lt;&gt;0,K1155&gt;=48),12,8),IF(I1155&lt;&gt;0,14,0)))))),(IF(E1155&lt;&gt;0,3,IF(F1155&lt;&gt;0,4,IF(G1155&lt;&gt;0,IF(AND(J1155&lt;&gt;0,K1155&gt;=48),10,6),IF(H1155&lt;&gt;0,IF(AND(J1155&lt;&gt;0,K1155&gt;=48),10,6),IF(I1155&lt;&gt;0,12,0))))))))</f>
        <v>0</v>
      </c>
      <c r="P1155" s="389"/>
      <c r="Q1155" s="385" t="str">
        <f>IF('proje ve personel bilgileri'!A538&lt;&gt;0,(M1155*O1155)," ")</f>
        <v xml:space="preserve"> </v>
      </c>
      <c r="R1155" s="385"/>
      <c r="S1155" s="385" t="str">
        <f>IF('proje ve personel bilgileri'!A538&lt;&gt;0,G011B!S1229," ")</f>
        <v xml:space="preserve"> </v>
      </c>
      <c r="T1155" s="378"/>
      <c r="U1155" s="385" t="str">
        <f>IF('proje ve personel bilgileri'!A538&lt;&gt;0,MIN(Q1155,S1155)," ")</f>
        <v xml:space="preserve"> </v>
      </c>
      <c r="V1155" s="386"/>
    </row>
    <row r="1156" spans="1:22" ht="15.75" customHeight="1" x14ac:dyDescent="0.25">
      <c r="A1156" s="23">
        <v>526</v>
      </c>
      <c r="B1156" s="293" t="str">
        <f>IF('proje ve personel bilgileri'!A539&lt;&gt;0,('proje ve personel bilgileri'!A539)," ")</f>
        <v xml:space="preserve"> </v>
      </c>
      <c r="C1156" s="293" t="str">
        <f>IF('proje ve personel bilgileri'!A539&lt;&gt;0,('proje ve personel bilgileri'!B539)," ")</f>
        <v xml:space="preserve"> </v>
      </c>
      <c r="D1156" s="24"/>
      <c r="E1156" s="25"/>
      <c r="F1156" s="25"/>
      <c r="G1156" s="25"/>
      <c r="H1156" s="25"/>
      <c r="I1156" s="25"/>
      <c r="J1156" s="26"/>
      <c r="K1156" s="387" t="str">
        <f>IF(J1156&lt;&gt;0,DAYS360(J1156,'proje ve personel bilgileri'!$B$8)/30," ")</f>
        <v xml:space="preserve"> </v>
      </c>
      <c r="L1156" s="387"/>
      <c r="M1156" s="385" t="str">
        <f>IF('proje ve personel bilgileri'!A539&lt;&gt;0,('proje ve personel bilgileri'!$B$11)," ")</f>
        <v xml:space="preserve"> </v>
      </c>
      <c r="N1156" s="385"/>
      <c r="O1156" s="388">
        <f>IF('proje ve personel bilgileri'!$B$4=1512,(IF(E1156&lt;&gt;0,2,IF(F1156&lt;&gt;0,2,IF(G1156&lt;&gt;0,IF(AND(J1156&lt;&gt;0,K1156&gt;=48),4,3),IF(H1156&lt;&gt;0,IF(AND(J1156&lt;&gt;0,K1156&gt;=48),4,3),IF(I1156&lt;&gt;0,7,0)))))),IF('proje ve personel bilgileri'!$B$4=1511,(IF(E1156&lt;&gt;0,4,IF(F1156&lt;&gt;0,5,IF(G1156&lt;&gt;0,IF(AND(J1156&lt;&gt;0,K1156&gt;=48),12,8),IF(H1156&lt;&gt;0,IF(AND(J1156&lt;&gt;0,K1156&gt;=48),12,8),IF(I1156&lt;&gt;0,14,0)))))),(IF(E1156&lt;&gt;0,3,IF(F1156&lt;&gt;0,4,IF(G1156&lt;&gt;0,IF(AND(J1156&lt;&gt;0,K1156&gt;=48),10,6),IF(H1156&lt;&gt;0,IF(AND(J1156&lt;&gt;0,K1156&gt;=48),10,6),IF(I1156&lt;&gt;0,12,0))))))))</f>
        <v>0</v>
      </c>
      <c r="P1156" s="389"/>
      <c r="Q1156" s="385" t="str">
        <f>IF('proje ve personel bilgileri'!A539&lt;&gt;0,(M1156*O1156)," ")</f>
        <v xml:space="preserve"> </v>
      </c>
      <c r="R1156" s="385"/>
      <c r="S1156" s="385" t="str">
        <f>IF('proje ve personel bilgileri'!A539&lt;&gt;0,G011B!S1230," ")</f>
        <v xml:space="preserve"> </v>
      </c>
      <c r="T1156" s="378"/>
      <c r="U1156" s="385" t="str">
        <f>IF('proje ve personel bilgileri'!A539&lt;&gt;0,MIN(Q1156,S1156)," ")</f>
        <v xml:space="preserve"> </v>
      </c>
      <c r="V1156" s="386"/>
    </row>
    <row r="1157" spans="1:22" ht="15.75" customHeight="1" x14ac:dyDescent="0.25">
      <c r="A1157" s="19">
        <v>527</v>
      </c>
      <c r="B1157" s="293" t="str">
        <f>IF('proje ve personel bilgileri'!A540&lt;&gt;0,('proje ve personel bilgileri'!A540)," ")</f>
        <v xml:space="preserve"> </v>
      </c>
      <c r="C1157" s="293" t="str">
        <f>IF('proje ve personel bilgileri'!A540&lt;&gt;0,('proje ve personel bilgileri'!B540)," ")</f>
        <v xml:space="preserve"> </v>
      </c>
      <c r="D1157" s="24"/>
      <c r="E1157" s="25"/>
      <c r="F1157" s="25"/>
      <c r="G1157" s="25"/>
      <c r="H1157" s="25"/>
      <c r="I1157" s="25"/>
      <c r="J1157" s="26"/>
      <c r="K1157" s="387" t="str">
        <f>IF(J1157&lt;&gt;0,DAYS360(J1157,'proje ve personel bilgileri'!$B$8)/30," ")</f>
        <v xml:space="preserve"> </v>
      </c>
      <c r="L1157" s="387"/>
      <c r="M1157" s="385" t="str">
        <f>IF('proje ve personel bilgileri'!A540&lt;&gt;0,('proje ve personel bilgileri'!$B$11)," ")</f>
        <v xml:space="preserve"> </v>
      </c>
      <c r="N1157" s="385"/>
      <c r="O1157" s="388">
        <f>IF('proje ve personel bilgileri'!$B$4=1512,(IF(E1157&lt;&gt;0,2,IF(F1157&lt;&gt;0,2,IF(G1157&lt;&gt;0,IF(AND(J1157&lt;&gt;0,K1157&gt;=48),4,3),IF(H1157&lt;&gt;0,IF(AND(J1157&lt;&gt;0,K1157&gt;=48),4,3),IF(I1157&lt;&gt;0,7,0)))))),IF('proje ve personel bilgileri'!$B$4=1511,(IF(E1157&lt;&gt;0,4,IF(F1157&lt;&gt;0,5,IF(G1157&lt;&gt;0,IF(AND(J1157&lt;&gt;0,K1157&gt;=48),12,8),IF(H1157&lt;&gt;0,IF(AND(J1157&lt;&gt;0,K1157&gt;=48),12,8),IF(I1157&lt;&gt;0,14,0)))))),(IF(E1157&lt;&gt;0,3,IF(F1157&lt;&gt;0,4,IF(G1157&lt;&gt;0,IF(AND(J1157&lt;&gt;0,K1157&gt;=48),10,6),IF(H1157&lt;&gt;0,IF(AND(J1157&lt;&gt;0,K1157&gt;=48),10,6),IF(I1157&lt;&gt;0,12,0))))))))</f>
        <v>0</v>
      </c>
      <c r="P1157" s="389"/>
      <c r="Q1157" s="385" t="str">
        <f>IF('proje ve personel bilgileri'!A540&lt;&gt;0,(M1157*O1157)," ")</f>
        <v xml:space="preserve"> </v>
      </c>
      <c r="R1157" s="385"/>
      <c r="S1157" s="385" t="str">
        <f>IF('proje ve personel bilgileri'!A540&lt;&gt;0,G011B!S1231," ")</f>
        <v xml:space="preserve"> </v>
      </c>
      <c r="T1157" s="378"/>
      <c r="U1157" s="385" t="str">
        <f>IF('proje ve personel bilgileri'!A540&lt;&gt;0,MIN(Q1157,S1157)," ")</f>
        <v xml:space="preserve"> </v>
      </c>
      <c r="V1157" s="386"/>
    </row>
    <row r="1158" spans="1:22" ht="15.75" customHeight="1" x14ac:dyDescent="0.25">
      <c r="A1158" s="23">
        <v>528</v>
      </c>
      <c r="B1158" s="293" t="str">
        <f>IF('proje ve personel bilgileri'!A541&lt;&gt;0,('proje ve personel bilgileri'!A541)," ")</f>
        <v xml:space="preserve"> </v>
      </c>
      <c r="C1158" s="293" t="str">
        <f>IF('proje ve personel bilgileri'!A541&lt;&gt;0,('proje ve personel bilgileri'!B541)," ")</f>
        <v xml:space="preserve"> </v>
      </c>
      <c r="D1158" s="24"/>
      <c r="E1158" s="25"/>
      <c r="F1158" s="25"/>
      <c r="G1158" s="25"/>
      <c r="H1158" s="25"/>
      <c r="I1158" s="25"/>
      <c r="J1158" s="26"/>
      <c r="K1158" s="387" t="str">
        <f>IF(J1158&lt;&gt;0,DAYS360(J1158,'proje ve personel bilgileri'!$B$8)/30," ")</f>
        <v xml:space="preserve"> </v>
      </c>
      <c r="L1158" s="387"/>
      <c r="M1158" s="385" t="str">
        <f>IF('proje ve personel bilgileri'!A541&lt;&gt;0,('proje ve personel bilgileri'!$B$11)," ")</f>
        <v xml:space="preserve"> </v>
      </c>
      <c r="N1158" s="385"/>
      <c r="O1158" s="388">
        <f>IF('proje ve personel bilgileri'!$B$4=1512,(IF(E1158&lt;&gt;0,2,IF(F1158&lt;&gt;0,2,IF(G1158&lt;&gt;0,IF(AND(J1158&lt;&gt;0,K1158&gt;=48),4,3),IF(H1158&lt;&gt;0,IF(AND(J1158&lt;&gt;0,K1158&gt;=48),4,3),IF(I1158&lt;&gt;0,7,0)))))),IF('proje ve personel bilgileri'!$B$4=1511,(IF(E1158&lt;&gt;0,4,IF(F1158&lt;&gt;0,5,IF(G1158&lt;&gt;0,IF(AND(J1158&lt;&gt;0,K1158&gt;=48),12,8),IF(H1158&lt;&gt;0,IF(AND(J1158&lt;&gt;0,K1158&gt;=48),12,8),IF(I1158&lt;&gt;0,14,0)))))),(IF(E1158&lt;&gt;0,3,IF(F1158&lt;&gt;0,4,IF(G1158&lt;&gt;0,IF(AND(J1158&lt;&gt;0,K1158&gt;=48),10,6),IF(H1158&lt;&gt;0,IF(AND(J1158&lt;&gt;0,K1158&gt;=48),10,6),IF(I1158&lt;&gt;0,12,0))))))))</f>
        <v>0</v>
      </c>
      <c r="P1158" s="389"/>
      <c r="Q1158" s="385" t="str">
        <f>IF('proje ve personel bilgileri'!A541&lt;&gt;0,(M1158*O1158)," ")</f>
        <v xml:space="preserve"> </v>
      </c>
      <c r="R1158" s="385"/>
      <c r="S1158" s="385" t="str">
        <f>IF('proje ve personel bilgileri'!A541&lt;&gt;0,G011B!S1232," ")</f>
        <v xml:space="preserve"> </v>
      </c>
      <c r="T1158" s="378"/>
      <c r="U1158" s="385" t="str">
        <f>IF('proje ve personel bilgileri'!A541&lt;&gt;0,MIN(Q1158,S1158)," ")</f>
        <v xml:space="preserve"> </v>
      </c>
      <c r="V1158" s="386"/>
    </row>
    <row r="1159" spans="1:22" ht="15.75" customHeight="1" x14ac:dyDescent="0.25">
      <c r="A1159" s="19">
        <v>529</v>
      </c>
      <c r="B1159" s="293" t="str">
        <f>IF('proje ve personel bilgileri'!A542&lt;&gt;0,('proje ve personel bilgileri'!A542)," ")</f>
        <v xml:space="preserve"> </v>
      </c>
      <c r="C1159" s="293" t="str">
        <f>IF('proje ve personel bilgileri'!A542&lt;&gt;0,('proje ve personel bilgileri'!B542)," ")</f>
        <v xml:space="preserve"> </v>
      </c>
      <c r="D1159" s="24"/>
      <c r="E1159" s="25"/>
      <c r="F1159" s="25"/>
      <c r="G1159" s="25"/>
      <c r="H1159" s="25"/>
      <c r="I1159" s="25"/>
      <c r="J1159" s="26"/>
      <c r="K1159" s="387" t="str">
        <f>IF(J1159&lt;&gt;0,DAYS360(J1159,'proje ve personel bilgileri'!$B$8)/30," ")</f>
        <v xml:space="preserve"> </v>
      </c>
      <c r="L1159" s="387"/>
      <c r="M1159" s="385" t="str">
        <f>IF('proje ve personel bilgileri'!A542&lt;&gt;0,('proje ve personel bilgileri'!$B$11)," ")</f>
        <v xml:space="preserve"> </v>
      </c>
      <c r="N1159" s="385"/>
      <c r="O1159" s="388">
        <f>IF('proje ve personel bilgileri'!$B$4=1512,(IF(E1159&lt;&gt;0,2,IF(F1159&lt;&gt;0,2,IF(G1159&lt;&gt;0,IF(AND(J1159&lt;&gt;0,K1159&gt;=48),4,3),IF(H1159&lt;&gt;0,IF(AND(J1159&lt;&gt;0,K1159&gt;=48),4,3),IF(I1159&lt;&gt;0,7,0)))))),IF('proje ve personel bilgileri'!$B$4=1511,(IF(E1159&lt;&gt;0,4,IF(F1159&lt;&gt;0,5,IF(G1159&lt;&gt;0,IF(AND(J1159&lt;&gt;0,K1159&gt;=48),12,8),IF(H1159&lt;&gt;0,IF(AND(J1159&lt;&gt;0,K1159&gt;=48),12,8),IF(I1159&lt;&gt;0,14,0)))))),(IF(E1159&lt;&gt;0,3,IF(F1159&lt;&gt;0,4,IF(G1159&lt;&gt;0,IF(AND(J1159&lt;&gt;0,K1159&gt;=48),10,6),IF(H1159&lt;&gt;0,IF(AND(J1159&lt;&gt;0,K1159&gt;=48),10,6),IF(I1159&lt;&gt;0,12,0))))))))</f>
        <v>0</v>
      </c>
      <c r="P1159" s="389"/>
      <c r="Q1159" s="385" t="str">
        <f>IF('proje ve personel bilgileri'!A542&lt;&gt;0,(M1159*O1159)," ")</f>
        <v xml:space="preserve"> </v>
      </c>
      <c r="R1159" s="385"/>
      <c r="S1159" s="385" t="str">
        <f>IF('proje ve personel bilgileri'!A542&lt;&gt;0,G011B!S1233," ")</f>
        <v xml:space="preserve"> </v>
      </c>
      <c r="T1159" s="378"/>
      <c r="U1159" s="385" t="str">
        <f>IF('proje ve personel bilgileri'!A542&lt;&gt;0,MIN(Q1159,S1159)," ")</f>
        <v xml:space="preserve"> </v>
      </c>
      <c r="V1159" s="386"/>
    </row>
    <row r="1160" spans="1:22" ht="15.75" customHeight="1" x14ac:dyDescent="0.25">
      <c r="A1160" s="23">
        <v>530</v>
      </c>
      <c r="B1160" s="293" t="str">
        <f>IF('proje ve personel bilgileri'!A543&lt;&gt;0,('proje ve personel bilgileri'!A543)," ")</f>
        <v xml:space="preserve"> </v>
      </c>
      <c r="C1160" s="293" t="str">
        <f>IF('proje ve personel bilgileri'!A543&lt;&gt;0,('proje ve personel bilgileri'!B543)," ")</f>
        <v xml:space="preserve"> </v>
      </c>
      <c r="D1160" s="24"/>
      <c r="E1160" s="25"/>
      <c r="F1160" s="25"/>
      <c r="G1160" s="25"/>
      <c r="H1160" s="25"/>
      <c r="I1160" s="25"/>
      <c r="J1160" s="26"/>
      <c r="K1160" s="387" t="str">
        <f>IF(J1160&lt;&gt;0,DAYS360(J1160,'proje ve personel bilgileri'!$B$8)/30," ")</f>
        <v xml:space="preserve"> </v>
      </c>
      <c r="L1160" s="387"/>
      <c r="M1160" s="385" t="str">
        <f>IF('proje ve personel bilgileri'!A543&lt;&gt;0,('proje ve personel bilgileri'!$B$11)," ")</f>
        <v xml:space="preserve"> </v>
      </c>
      <c r="N1160" s="385"/>
      <c r="O1160" s="388">
        <f>IF('proje ve personel bilgileri'!$B$4=1512,(IF(E1160&lt;&gt;0,2,IF(F1160&lt;&gt;0,2,IF(G1160&lt;&gt;0,IF(AND(J1160&lt;&gt;0,K1160&gt;=48),4,3),IF(H1160&lt;&gt;0,IF(AND(J1160&lt;&gt;0,K1160&gt;=48),4,3),IF(I1160&lt;&gt;0,7,0)))))),IF('proje ve personel bilgileri'!$B$4=1511,(IF(E1160&lt;&gt;0,4,IF(F1160&lt;&gt;0,5,IF(G1160&lt;&gt;0,IF(AND(J1160&lt;&gt;0,K1160&gt;=48),12,8),IF(H1160&lt;&gt;0,IF(AND(J1160&lt;&gt;0,K1160&gt;=48),12,8),IF(I1160&lt;&gt;0,14,0)))))),(IF(E1160&lt;&gt;0,3,IF(F1160&lt;&gt;0,4,IF(G1160&lt;&gt;0,IF(AND(J1160&lt;&gt;0,K1160&gt;=48),10,6),IF(H1160&lt;&gt;0,IF(AND(J1160&lt;&gt;0,K1160&gt;=48),10,6),IF(I1160&lt;&gt;0,12,0))))))))</f>
        <v>0</v>
      </c>
      <c r="P1160" s="389"/>
      <c r="Q1160" s="385" t="str">
        <f>IF('proje ve personel bilgileri'!A543&lt;&gt;0,(M1160*O1160)," ")</f>
        <v xml:space="preserve"> </v>
      </c>
      <c r="R1160" s="385"/>
      <c r="S1160" s="385" t="str">
        <f>IF('proje ve personel bilgileri'!A543&lt;&gt;0,G011B!S1234," ")</f>
        <v xml:space="preserve"> </v>
      </c>
      <c r="T1160" s="378"/>
      <c r="U1160" s="385" t="str">
        <f>IF('proje ve personel bilgileri'!A543&lt;&gt;0,MIN(Q1160,S1160)," ")</f>
        <v xml:space="preserve"> </v>
      </c>
      <c r="V1160" s="386"/>
    </row>
    <row r="1161" spans="1:22" ht="15.75" customHeight="1" x14ac:dyDescent="0.25">
      <c r="A1161" s="19">
        <v>531</v>
      </c>
      <c r="B1161" s="293" t="str">
        <f>IF('proje ve personel bilgileri'!A544&lt;&gt;0,('proje ve personel bilgileri'!A544)," ")</f>
        <v xml:space="preserve"> </v>
      </c>
      <c r="C1161" s="293" t="str">
        <f>IF('proje ve personel bilgileri'!A544&lt;&gt;0,('proje ve personel bilgileri'!B544)," ")</f>
        <v xml:space="preserve"> </v>
      </c>
      <c r="D1161" s="24"/>
      <c r="E1161" s="25"/>
      <c r="F1161" s="25"/>
      <c r="G1161" s="25"/>
      <c r="H1161" s="25"/>
      <c r="I1161" s="25"/>
      <c r="J1161" s="26"/>
      <c r="K1161" s="387" t="str">
        <f>IF(J1161&lt;&gt;0,DAYS360(J1161,'proje ve personel bilgileri'!$B$8)/30," ")</f>
        <v xml:space="preserve"> </v>
      </c>
      <c r="L1161" s="387"/>
      <c r="M1161" s="385" t="str">
        <f>IF('proje ve personel bilgileri'!A544&lt;&gt;0,('proje ve personel bilgileri'!$B$11)," ")</f>
        <v xml:space="preserve"> </v>
      </c>
      <c r="N1161" s="385"/>
      <c r="O1161" s="388">
        <f>IF('proje ve personel bilgileri'!$B$4=1512,(IF(E1161&lt;&gt;0,2,IF(F1161&lt;&gt;0,2,IF(G1161&lt;&gt;0,IF(AND(J1161&lt;&gt;0,K1161&gt;=48),4,3),IF(H1161&lt;&gt;0,IF(AND(J1161&lt;&gt;0,K1161&gt;=48),4,3),IF(I1161&lt;&gt;0,7,0)))))),IF('proje ve personel bilgileri'!$B$4=1511,(IF(E1161&lt;&gt;0,4,IF(F1161&lt;&gt;0,5,IF(G1161&lt;&gt;0,IF(AND(J1161&lt;&gt;0,K1161&gt;=48),12,8),IF(H1161&lt;&gt;0,IF(AND(J1161&lt;&gt;0,K1161&gt;=48),12,8),IF(I1161&lt;&gt;0,14,0)))))),(IF(E1161&lt;&gt;0,3,IF(F1161&lt;&gt;0,4,IF(G1161&lt;&gt;0,IF(AND(J1161&lt;&gt;0,K1161&gt;=48),10,6),IF(H1161&lt;&gt;0,IF(AND(J1161&lt;&gt;0,K1161&gt;=48),10,6),IF(I1161&lt;&gt;0,12,0))))))))</f>
        <v>0</v>
      </c>
      <c r="P1161" s="389"/>
      <c r="Q1161" s="385" t="str">
        <f>IF('proje ve personel bilgileri'!A544&lt;&gt;0,(M1161*O1161)," ")</f>
        <v xml:space="preserve"> </v>
      </c>
      <c r="R1161" s="385"/>
      <c r="S1161" s="385" t="str">
        <f>IF('proje ve personel bilgileri'!A544&lt;&gt;0,G011B!S1235," ")</f>
        <v xml:space="preserve"> </v>
      </c>
      <c r="T1161" s="378"/>
      <c r="U1161" s="385" t="str">
        <f>IF('proje ve personel bilgileri'!A544&lt;&gt;0,MIN(Q1161,S1161)," ")</f>
        <v xml:space="preserve"> </v>
      </c>
      <c r="V1161" s="386"/>
    </row>
    <row r="1162" spans="1:22" ht="15.75" customHeight="1" x14ac:dyDescent="0.25">
      <c r="A1162" s="23">
        <v>532</v>
      </c>
      <c r="B1162" s="293" t="str">
        <f>IF('proje ve personel bilgileri'!A545&lt;&gt;0,('proje ve personel bilgileri'!A545)," ")</f>
        <v xml:space="preserve"> </v>
      </c>
      <c r="C1162" s="293" t="str">
        <f>IF('proje ve personel bilgileri'!A545&lt;&gt;0,('proje ve personel bilgileri'!B545)," ")</f>
        <v xml:space="preserve"> </v>
      </c>
      <c r="D1162" s="24"/>
      <c r="E1162" s="25"/>
      <c r="F1162" s="25"/>
      <c r="G1162" s="25"/>
      <c r="H1162" s="25"/>
      <c r="I1162" s="25"/>
      <c r="J1162" s="26"/>
      <c r="K1162" s="387" t="str">
        <f>IF(J1162&lt;&gt;0,DAYS360(J1162,'proje ve personel bilgileri'!$B$8)/30," ")</f>
        <v xml:space="preserve"> </v>
      </c>
      <c r="L1162" s="387"/>
      <c r="M1162" s="385" t="str">
        <f>IF('proje ve personel bilgileri'!A545&lt;&gt;0,('proje ve personel bilgileri'!$B$11)," ")</f>
        <v xml:space="preserve"> </v>
      </c>
      <c r="N1162" s="385"/>
      <c r="O1162" s="388">
        <f>IF('proje ve personel bilgileri'!$B$4=1512,(IF(E1162&lt;&gt;0,2,IF(F1162&lt;&gt;0,2,IF(G1162&lt;&gt;0,IF(AND(J1162&lt;&gt;0,K1162&gt;=48),4,3),IF(H1162&lt;&gt;0,IF(AND(J1162&lt;&gt;0,K1162&gt;=48),4,3),IF(I1162&lt;&gt;0,7,0)))))),IF('proje ve personel bilgileri'!$B$4=1511,(IF(E1162&lt;&gt;0,4,IF(F1162&lt;&gt;0,5,IF(G1162&lt;&gt;0,IF(AND(J1162&lt;&gt;0,K1162&gt;=48),12,8),IF(H1162&lt;&gt;0,IF(AND(J1162&lt;&gt;0,K1162&gt;=48),12,8),IF(I1162&lt;&gt;0,14,0)))))),(IF(E1162&lt;&gt;0,3,IF(F1162&lt;&gt;0,4,IF(G1162&lt;&gt;0,IF(AND(J1162&lt;&gt;0,K1162&gt;=48),10,6),IF(H1162&lt;&gt;0,IF(AND(J1162&lt;&gt;0,K1162&gt;=48),10,6),IF(I1162&lt;&gt;0,12,0))))))))</f>
        <v>0</v>
      </c>
      <c r="P1162" s="389"/>
      <c r="Q1162" s="385" t="str">
        <f>IF('proje ve personel bilgileri'!A545&lt;&gt;0,(M1162*O1162)," ")</f>
        <v xml:space="preserve"> </v>
      </c>
      <c r="R1162" s="385"/>
      <c r="S1162" s="385" t="str">
        <f>IF('proje ve personel bilgileri'!A545&lt;&gt;0,G011B!S1236," ")</f>
        <v xml:space="preserve"> </v>
      </c>
      <c r="T1162" s="378"/>
      <c r="U1162" s="385" t="str">
        <f>IF('proje ve personel bilgileri'!A545&lt;&gt;0,MIN(Q1162,S1162)," ")</f>
        <v xml:space="preserve"> </v>
      </c>
      <c r="V1162" s="386"/>
    </row>
    <row r="1163" spans="1:22" ht="15.75" customHeight="1" x14ac:dyDescent="0.25">
      <c r="A1163" s="19">
        <v>533</v>
      </c>
      <c r="B1163" s="293" t="str">
        <f>IF('proje ve personel bilgileri'!A546&lt;&gt;0,('proje ve personel bilgileri'!A546)," ")</f>
        <v xml:space="preserve"> </v>
      </c>
      <c r="C1163" s="293" t="str">
        <f>IF('proje ve personel bilgileri'!A546&lt;&gt;0,('proje ve personel bilgileri'!B546)," ")</f>
        <v xml:space="preserve"> </v>
      </c>
      <c r="D1163" s="24"/>
      <c r="E1163" s="25"/>
      <c r="F1163" s="25"/>
      <c r="G1163" s="25"/>
      <c r="H1163" s="25"/>
      <c r="I1163" s="25"/>
      <c r="J1163" s="26"/>
      <c r="K1163" s="387" t="str">
        <f>IF(J1163&lt;&gt;0,DAYS360(J1163,'proje ve personel bilgileri'!$B$8)/30," ")</f>
        <v xml:space="preserve"> </v>
      </c>
      <c r="L1163" s="387"/>
      <c r="M1163" s="385" t="str">
        <f>IF('proje ve personel bilgileri'!A546&lt;&gt;0,('proje ve personel bilgileri'!$B$11)," ")</f>
        <v xml:space="preserve"> </v>
      </c>
      <c r="N1163" s="385"/>
      <c r="O1163" s="388">
        <f>IF('proje ve personel bilgileri'!$B$4=1512,(IF(E1163&lt;&gt;0,2,IF(F1163&lt;&gt;0,2,IF(G1163&lt;&gt;0,IF(AND(J1163&lt;&gt;0,K1163&gt;=48),4,3),IF(H1163&lt;&gt;0,IF(AND(J1163&lt;&gt;0,K1163&gt;=48),4,3),IF(I1163&lt;&gt;0,7,0)))))),IF('proje ve personel bilgileri'!$B$4=1511,(IF(E1163&lt;&gt;0,4,IF(F1163&lt;&gt;0,5,IF(G1163&lt;&gt;0,IF(AND(J1163&lt;&gt;0,K1163&gt;=48),12,8),IF(H1163&lt;&gt;0,IF(AND(J1163&lt;&gt;0,K1163&gt;=48),12,8),IF(I1163&lt;&gt;0,14,0)))))),(IF(E1163&lt;&gt;0,3,IF(F1163&lt;&gt;0,4,IF(G1163&lt;&gt;0,IF(AND(J1163&lt;&gt;0,K1163&gt;=48),10,6),IF(H1163&lt;&gt;0,IF(AND(J1163&lt;&gt;0,K1163&gt;=48),10,6),IF(I1163&lt;&gt;0,12,0))))))))</f>
        <v>0</v>
      </c>
      <c r="P1163" s="389"/>
      <c r="Q1163" s="385" t="str">
        <f>IF('proje ve personel bilgileri'!A546&lt;&gt;0,(M1163*O1163)," ")</f>
        <v xml:space="preserve"> </v>
      </c>
      <c r="R1163" s="385"/>
      <c r="S1163" s="385" t="str">
        <f>IF('proje ve personel bilgileri'!A546&lt;&gt;0,G011B!S1237," ")</f>
        <v xml:space="preserve"> </v>
      </c>
      <c r="T1163" s="378"/>
      <c r="U1163" s="385" t="str">
        <f>IF('proje ve personel bilgileri'!A546&lt;&gt;0,MIN(Q1163,S1163)," ")</f>
        <v xml:space="preserve"> </v>
      </c>
      <c r="V1163" s="386"/>
    </row>
    <row r="1164" spans="1:22" ht="15.75" customHeight="1" x14ac:dyDescent="0.25">
      <c r="A1164" s="23">
        <v>534</v>
      </c>
      <c r="B1164" s="293" t="str">
        <f>IF('proje ve personel bilgileri'!A547&lt;&gt;0,('proje ve personel bilgileri'!A547)," ")</f>
        <v xml:space="preserve"> </v>
      </c>
      <c r="C1164" s="293" t="str">
        <f>IF('proje ve personel bilgileri'!A547&lt;&gt;0,('proje ve personel bilgileri'!B547)," ")</f>
        <v xml:space="preserve"> </v>
      </c>
      <c r="D1164" s="24"/>
      <c r="E1164" s="25"/>
      <c r="F1164" s="25"/>
      <c r="G1164" s="25"/>
      <c r="H1164" s="25"/>
      <c r="I1164" s="25"/>
      <c r="J1164" s="26"/>
      <c r="K1164" s="387" t="str">
        <f>IF(J1164&lt;&gt;0,DAYS360(J1164,'proje ve personel bilgileri'!$B$8)/30," ")</f>
        <v xml:space="preserve"> </v>
      </c>
      <c r="L1164" s="387"/>
      <c r="M1164" s="385" t="str">
        <f>IF('proje ve personel bilgileri'!A547&lt;&gt;0,('proje ve personel bilgileri'!$B$11)," ")</f>
        <v xml:space="preserve"> </v>
      </c>
      <c r="N1164" s="385"/>
      <c r="O1164" s="388">
        <f>IF('proje ve personel bilgileri'!$B$4=1512,(IF(E1164&lt;&gt;0,2,IF(F1164&lt;&gt;0,2,IF(G1164&lt;&gt;0,IF(AND(J1164&lt;&gt;0,K1164&gt;=48),4,3),IF(H1164&lt;&gt;0,IF(AND(J1164&lt;&gt;0,K1164&gt;=48),4,3),IF(I1164&lt;&gt;0,7,0)))))),IF('proje ve personel bilgileri'!$B$4=1511,(IF(E1164&lt;&gt;0,4,IF(F1164&lt;&gt;0,5,IF(G1164&lt;&gt;0,IF(AND(J1164&lt;&gt;0,K1164&gt;=48),12,8),IF(H1164&lt;&gt;0,IF(AND(J1164&lt;&gt;0,K1164&gt;=48),12,8),IF(I1164&lt;&gt;0,14,0)))))),(IF(E1164&lt;&gt;0,3,IF(F1164&lt;&gt;0,4,IF(G1164&lt;&gt;0,IF(AND(J1164&lt;&gt;0,K1164&gt;=48),10,6),IF(H1164&lt;&gt;0,IF(AND(J1164&lt;&gt;0,K1164&gt;=48),10,6),IF(I1164&lt;&gt;0,12,0))))))))</f>
        <v>0</v>
      </c>
      <c r="P1164" s="389"/>
      <c r="Q1164" s="385" t="str">
        <f>IF('proje ve personel bilgileri'!A547&lt;&gt;0,(M1164*O1164)," ")</f>
        <v xml:space="preserve"> </v>
      </c>
      <c r="R1164" s="385"/>
      <c r="S1164" s="385" t="str">
        <f>IF('proje ve personel bilgileri'!A547&lt;&gt;0,G011B!S1238," ")</f>
        <v xml:space="preserve"> </v>
      </c>
      <c r="T1164" s="378"/>
      <c r="U1164" s="385" t="str">
        <f>IF('proje ve personel bilgileri'!A547&lt;&gt;0,MIN(Q1164,S1164)," ")</f>
        <v xml:space="preserve"> </v>
      </c>
      <c r="V1164" s="386"/>
    </row>
    <row r="1165" spans="1:22" ht="15.75" customHeight="1" x14ac:dyDescent="0.25">
      <c r="A1165" s="19">
        <v>535</v>
      </c>
      <c r="B1165" s="293" t="str">
        <f>IF('proje ve personel bilgileri'!A548&lt;&gt;0,('proje ve personel bilgileri'!A548)," ")</f>
        <v xml:space="preserve"> </v>
      </c>
      <c r="C1165" s="293" t="str">
        <f>IF('proje ve personel bilgileri'!A548&lt;&gt;0,('proje ve personel bilgileri'!B548)," ")</f>
        <v xml:space="preserve"> </v>
      </c>
      <c r="D1165" s="24"/>
      <c r="E1165" s="25"/>
      <c r="F1165" s="25"/>
      <c r="G1165" s="25"/>
      <c r="H1165" s="25"/>
      <c r="I1165" s="25"/>
      <c r="J1165" s="26"/>
      <c r="K1165" s="387" t="str">
        <f>IF(J1165&lt;&gt;0,DAYS360(J1165,'proje ve personel bilgileri'!$B$8)/30," ")</f>
        <v xml:space="preserve"> </v>
      </c>
      <c r="L1165" s="387"/>
      <c r="M1165" s="385" t="str">
        <f>IF('proje ve personel bilgileri'!A548&lt;&gt;0,('proje ve personel bilgileri'!$B$11)," ")</f>
        <v xml:space="preserve"> </v>
      </c>
      <c r="N1165" s="385"/>
      <c r="O1165" s="388">
        <f>IF('proje ve personel bilgileri'!$B$4=1512,(IF(E1165&lt;&gt;0,2,IF(F1165&lt;&gt;0,2,IF(G1165&lt;&gt;0,IF(AND(J1165&lt;&gt;0,K1165&gt;=48),4,3),IF(H1165&lt;&gt;0,IF(AND(J1165&lt;&gt;0,K1165&gt;=48),4,3),IF(I1165&lt;&gt;0,7,0)))))),IF('proje ve personel bilgileri'!$B$4=1511,(IF(E1165&lt;&gt;0,4,IF(F1165&lt;&gt;0,5,IF(G1165&lt;&gt;0,IF(AND(J1165&lt;&gt;0,K1165&gt;=48),12,8),IF(H1165&lt;&gt;0,IF(AND(J1165&lt;&gt;0,K1165&gt;=48),12,8),IF(I1165&lt;&gt;0,14,0)))))),(IF(E1165&lt;&gt;0,3,IF(F1165&lt;&gt;0,4,IF(G1165&lt;&gt;0,IF(AND(J1165&lt;&gt;0,K1165&gt;=48),10,6),IF(H1165&lt;&gt;0,IF(AND(J1165&lt;&gt;0,K1165&gt;=48),10,6),IF(I1165&lt;&gt;0,12,0))))))))</f>
        <v>0</v>
      </c>
      <c r="P1165" s="389"/>
      <c r="Q1165" s="385" t="str">
        <f>IF('proje ve personel bilgileri'!A548&lt;&gt;0,(M1165*O1165)," ")</f>
        <v xml:space="preserve"> </v>
      </c>
      <c r="R1165" s="385"/>
      <c r="S1165" s="385" t="str">
        <f>IF('proje ve personel bilgileri'!A548&lt;&gt;0,G011B!S1239," ")</f>
        <v xml:space="preserve"> </v>
      </c>
      <c r="T1165" s="378"/>
      <c r="U1165" s="385" t="str">
        <f>IF('proje ve personel bilgileri'!A548&lt;&gt;0,MIN(Q1165,S1165)," ")</f>
        <v xml:space="preserve"> </v>
      </c>
      <c r="V1165" s="386"/>
    </row>
    <row r="1166" spans="1:22" ht="15.75" customHeight="1" x14ac:dyDescent="0.25">
      <c r="A1166" s="23">
        <v>536</v>
      </c>
      <c r="B1166" s="293" t="str">
        <f>IF('proje ve personel bilgileri'!A549&lt;&gt;0,('proje ve personel bilgileri'!A549)," ")</f>
        <v xml:space="preserve"> </v>
      </c>
      <c r="C1166" s="293" t="str">
        <f>IF('proje ve personel bilgileri'!A549&lt;&gt;0,('proje ve personel bilgileri'!B549)," ")</f>
        <v xml:space="preserve"> </v>
      </c>
      <c r="D1166" s="24"/>
      <c r="E1166" s="25"/>
      <c r="F1166" s="25"/>
      <c r="G1166" s="25"/>
      <c r="H1166" s="25"/>
      <c r="I1166" s="25"/>
      <c r="J1166" s="26"/>
      <c r="K1166" s="387" t="str">
        <f>IF(J1166&lt;&gt;0,DAYS360(J1166,'proje ve personel bilgileri'!$B$8)/30," ")</f>
        <v xml:space="preserve"> </v>
      </c>
      <c r="L1166" s="387"/>
      <c r="M1166" s="385" t="str">
        <f>IF('proje ve personel bilgileri'!A549&lt;&gt;0,('proje ve personel bilgileri'!$B$11)," ")</f>
        <v xml:space="preserve"> </v>
      </c>
      <c r="N1166" s="385"/>
      <c r="O1166" s="388">
        <f>IF('proje ve personel bilgileri'!$B$4=1512,(IF(E1166&lt;&gt;0,2,IF(F1166&lt;&gt;0,2,IF(G1166&lt;&gt;0,IF(AND(J1166&lt;&gt;0,K1166&gt;=48),4,3),IF(H1166&lt;&gt;0,IF(AND(J1166&lt;&gt;0,K1166&gt;=48),4,3),IF(I1166&lt;&gt;0,7,0)))))),IF('proje ve personel bilgileri'!$B$4=1511,(IF(E1166&lt;&gt;0,4,IF(F1166&lt;&gt;0,5,IF(G1166&lt;&gt;0,IF(AND(J1166&lt;&gt;0,K1166&gt;=48),12,8),IF(H1166&lt;&gt;0,IF(AND(J1166&lt;&gt;0,K1166&gt;=48),12,8),IF(I1166&lt;&gt;0,14,0)))))),(IF(E1166&lt;&gt;0,3,IF(F1166&lt;&gt;0,4,IF(G1166&lt;&gt;0,IF(AND(J1166&lt;&gt;0,K1166&gt;=48),10,6),IF(H1166&lt;&gt;0,IF(AND(J1166&lt;&gt;0,K1166&gt;=48),10,6),IF(I1166&lt;&gt;0,12,0))))))))</f>
        <v>0</v>
      </c>
      <c r="P1166" s="389"/>
      <c r="Q1166" s="385" t="str">
        <f>IF('proje ve personel bilgileri'!A549&lt;&gt;0,(M1166*O1166)," ")</f>
        <v xml:space="preserve"> </v>
      </c>
      <c r="R1166" s="385"/>
      <c r="S1166" s="385" t="str">
        <f>IF('proje ve personel bilgileri'!A549&lt;&gt;0,G011B!S1240," ")</f>
        <v xml:space="preserve"> </v>
      </c>
      <c r="T1166" s="378"/>
      <c r="U1166" s="385" t="str">
        <f>IF('proje ve personel bilgileri'!A549&lt;&gt;0,MIN(Q1166,S1166)," ")</f>
        <v xml:space="preserve"> </v>
      </c>
      <c r="V1166" s="386"/>
    </row>
    <row r="1167" spans="1:22" ht="15.75" customHeight="1" x14ac:dyDescent="0.25">
      <c r="A1167" s="19">
        <v>537</v>
      </c>
      <c r="B1167" s="293" t="str">
        <f>IF('proje ve personel bilgileri'!A550&lt;&gt;0,('proje ve personel bilgileri'!A550)," ")</f>
        <v xml:space="preserve"> </v>
      </c>
      <c r="C1167" s="293" t="str">
        <f>IF('proje ve personel bilgileri'!A550&lt;&gt;0,('proje ve personel bilgileri'!B550)," ")</f>
        <v xml:space="preserve"> </v>
      </c>
      <c r="D1167" s="24"/>
      <c r="E1167" s="25"/>
      <c r="F1167" s="25"/>
      <c r="G1167" s="25"/>
      <c r="H1167" s="25"/>
      <c r="I1167" s="25"/>
      <c r="J1167" s="26"/>
      <c r="K1167" s="387" t="str">
        <f>IF(J1167&lt;&gt;0,DAYS360(J1167,'proje ve personel bilgileri'!$B$8)/30," ")</f>
        <v xml:space="preserve"> </v>
      </c>
      <c r="L1167" s="387"/>
      <c r="M1167" s="385" t="str">
        <f>IF('proje ve personel bilgileri'!A550&lt;&gt;0,('proje ve personel bilgileri'!$B$11)," ")</f>
        <v xml:space="preserve"> </v>
      </c>
      <c r="N1167" s="385"/>
      <c r="O1167" s="388">
        <f>IF('proje ve personel bilgileri'!$B$4=1512,(IF(E1167&lt;&gt;0,2,IF(F1167&lt;&gt;0,2,IF(G1167&lt;&gt;0,IF(AND(J1167&lt;&gt;0,K1167&gt;=48),4,3),IF(H1167&lt;&gt;0,IF(AND(J1167&lt;&gt;0,K1167&gt;=48),4,3),IF(I1167&lt;&gt;0,7,0)))))),IF('proje ve personel bilgileri'!$B$4=1511,(IF(E1167&lt;&gt;0,4,IF(F1167&lt;&gt;0,5,IF(G1167&lt;&gt;0,IF(AND(J1167&lt;&gt;0,K1167&gt;=48),12,8),IF(H1167&lt;&gt;0,IF(AND(J1167&lt;&gt;0,K1167&gt;=48),12,8),IF(I1167&lt;&gt;0,14,0)))))),(IF(E1167&lt;&gt;0,3,IF(F1167&lt;&gt;0,4,IF(G1167&lt;&gt;0,IF(AND(J1167&lt;&gt;0,K1167&gt;=48),10,6),IF(H1167&lt;&gt;0,IF(AND(J1167&lt;&gt;0,K1167&gt;=48),10,6),IF(I1167&lt;&gt;0,12,0))))))))</f>
        <v>0</v>
      </c>
      <c r="P1167" s="389"/>
      <c r="Q1167" s="385" t="str">
        <f>IF('proje ve personel bilgileri'!A550&lt;&gt;0,(M1167*O1167)," ")</f>
        <v xml:space="preserve"> </v>
      </c>
      <c r="R1167" s="385"/>
      <c r="S1167" s="385" t="str">
        <f>IF('proje ve personel bilgileri'!A550&lt;&gt;0,G011B!S1241," ")</f>
        <v xml:space="preserve"> </v>
      </c>
      <c r="T1167" s="378"/>
      <c r="U1167" s="385" t="str">
        <f>IF('proje ve personel bilgileri'!A550&lt;&gt;0,MIN(Q1167,S1167)," ")</f>
        <v xml:space="preserve"> </v>
      </c>
      <c r="V1167" s="386"/>
    </row>
    <row r="1168" spans="1:22" ht="15.75" customHeight="1" x14ac:dyDescent="0.25">
      <c r="A1168" s="23">
        <v>538</v>
      </c>
      <c r="B1168" s="293" t="str">
        <f>IF('proje ve personel bilgileri'!A551&lt;&gt;0,('proje ve personel bilgileri'!A551)," ")</f>
        <v xml:space="preserve"> </v>
      </c>
      <c r="C1168" s="293" t="str">
        <f>IF('proje ve personel bilgileri'!A551&lt;&gt;0,('proje ve personel bilgileri'!B551)," ")</f>
        <v xml:space="preserve"> </v>
      </c>
      <c r="D1168" s="24"/>
      <c r="E1168" s="25"/>
      <c r="F1168" s="25"/>
      <c r="G1168" s="25"/>
      <c r="H1168" s="25"/>
      <c r="I1168" s="25"/>
      <c r="J1168" s="26"/>
      <c r="K1168" s="387" t="str">
        <f>IF(J1168&lt;&gt;0,DAYS360(J1168,'proje ve personel bilgileri'!$B$8)/30," ")</f>
        <v xml:space="preserve"> </v>
      </c>
      <c r="L1168" s="387"/>
      <c r="M1168" s="385" t="str">
        <f>IF('proje ve personel bilgileri'!A551&lt;&gt;0,('proje ve personel bilgileri'!$B$11)," ")</f>
        <v xml:space="preserve"> </v>
      </c>
      <c r="N1168" s="385"/>
      <c r="O1168" s="388">
        <f>IF('proje ve personel bilgileri'!$B$4=1512,(IF(E1168&lt;&gt;0,2,IF(F1168&lt;&gt;0,2,IF(G1168&lt;&gt;0,IF(AND(J1168&lt;&gt;0,K1168&gt;=48),4,3),IF(H1168&lt;&gt;0,IF(AND(J1168&lt;&gt;0,K1168&gt;=48),4,3),IF(I1168&lt;&gt;0,7,0)))))),IF('proje ve personel bilgileri'!$B$4=1511,(IF(E1168&lt;&gt;0,4,IF(F1168&lt;&gt;0,5,IF(G1168&lt;&gt;0,IF(AND(J1168&lt;&gt;0,K1168&gt;=48),12,8),IF(H1168&lt;&gt;0,IF(AND(J1168&lt;&gt;0,K1168&gt;=48),12,8),IF(I1168&lt;&gt;0,14,0)))))),(IF(E1168&lt;&gt;0,3,IF(F1168&lt;&gt;0,4,IF(G1168&lt;&gt;0,IF(AND(J1168&lt;&gt;0,K1168&gt;=48),10,6),IF(H1168&lt;&gt;0,IF(AND(J1168&lt;&gt;0,K1168&gt;=48),10,6),IF(I1168&lt;&gt;0,12,0))))))))</f>
        <v>0</v>
      </c>
      <c r="P1168" s="389"/>
      <c r="Q1168" s="385" t="str">
        <f>IF('proje ve personel bilgileri'!A551&lt;&gt;0,(M1168*O1168)," ")</f>
        <v xml:space="preserve"> </v>
      </c>
      <c r="R1168" s="385"/>
      <c r="S1168" s="385" t="str">
        <f>IF('proje ve personel bilgileri'!A551&lt;&gt;0,G011B!S1242," ")</f>
        <v xml:space="preserve"> </v>
      </c>
      <c r="T1168" s="378"/>
      <c r="U1168" s="385" t="str">
        <f>IF('proje ve personel bilgileri'!A551&lt;&gt;0,MIN(Q1168,S1168)," ")</f>
        <v xml:space="preserve"> </v>
      </c>
      <c r="V1168" s="386"/>
    </row>
    <row r="1169" spans="1:22" ht="15.75" customHeight="1" x14ac:dyDescent="0.25">
      <c r="A1169" s="19">
        <v>539</v>
      </c>
      <c r="B1169" s="293" t="str">
        <f>IF('proje ve personel bilgileri'!A552&lt;&gt;0,('proje ve personel bilgileri'!A552)," ")</f>
        <v xml:space="preserve"> </v>
      </c>
      <c r="C1169" s="293" t="str">
        <f>IF('proje ve personel bilgileri'!A552&lt;&gt;0,('proje ve personel bilgileri'!B552)," ")</f>
        <v xml:space="preserve"> </v>
      </c>
      <c r="D1169" s="24"/>
      <c r="E1169" s="25"/>
      <c r="F1169" s="25"/>
      <c r="G1169" s="25"/>
      <c r="H1169" s="25"/>
      <c r="I1169" s="25"/>
      <c r="J1169" s="26"/>
      <c r="K1169" s="387" t="str">
        <f>IF(J1169&lt;&gt;0,DAYS360(J1169,'proje ve personel bilgileri'!$B$8)/30," ")</f>
        <v xml:space="preserve"> </v>
      </c>
      <c r="L1169" s="387"/>
      <c r="M1169" s="385" t="str">
        <f>IF('proje ve personel bilgileri'!A552&lt;&gt;0,('proje ve personel bilgileri'!$B$11)," ")</f>
        <v xml:space="preserve"> </v>
      </c>
      <c r="N1169" s="385"/>
      <c r="O1169" s="388">
        <f>IF('proje ve personel bilgileri'!$B$4=1512,(IF(E1169&lt;&gt;0,2,IF(F1169&lt;&gt;0,2,IF(G1169&lt;&gt;0,IF(AND(J1169&lt;&gt;0,K1169&gt;=48),4,3),IF(H1169&lt;&gt;0,IF(AND(J1169&lt;&gt;0,K1169&gt;=48),4,3),IF(I1169&lt;&gt;0,7,0)))))),IF('proje ve personel bilgileri'!$B$4=1511,(IF(E1169&lt;&gt;0,4,IF(F1169&lt;&gt;0,5,IF(G1169&lt;&gt;0,IF(AND(J1169&lt;&gt;0,K1169&gt;=48),12,8),IF(H1169&lt;&gt;0,IF(AND(J1169&lt;&gt;0,K1169&gt;=48),12,8),IF(I1169&lt;&gt;0,14,0)))))),(IF(E1169&lt;&gt;0,3,IF(F1169&lt;&gt;0,4,IF(G1169&lt;&gt;0,IF(AND(J1169&lt;&gt;0,K1169&gt;=48),10,6),IF(H1169&lt;&gt;0,IF(AND(J1169&lt;&gt;0,K1169&gt;=48),10,6),IF(I1169&lt;&gt;0,12,0))))))))</f>
        <v>0</v>
      </c>
      <c r="P1169" s="389"/>
      <c r="Q1169" s="385" t="str">
        <f>IF('proje ve personel bilgileri'!A552&lt;&gt;0,(M1169*O1169)," ")</f>
        <v xml:space="preserve"> </v>
      </c>
      <c r="R1169" s="385"/>
      <c r="S1169" s="385" t="str">
        <f>IF('proje ve personel bilgileri'!A552&lt;&gt;0,G011B!S1243," ")</f>
        <v xml:space="preserve"> </v>
      </c>
      <c r="T1169" s="378"/>
      <c r="U1169" s="385" t="str">
        <f>IF('proje ve personel bilgileri'!A552&lt;&gt;0,MIN(Q1169,S1169)," ")</f>
        <v xml:space="preserve"> </v>
      </c>
      <c r="V1169" s="386"/>
    </row>
    <row r="1170" spans="1:22" ht="15.75" customHeight="1" x14ac:dyDescent="0.25">
      <c r="A1170" s="23">
        <v>540</v>
      </c>
      <c r="B1170" s="293" t="str">
        <f>IF('proje ve personel bilgileri'!A553&lt;&gt;0,('proje ve personel bilgileri'!A553)," ")</f>
        <v xml:space="preserve"> </v>
      </c>
      <c r="C1170" s="293" t="str">
        <f>IF('proje ve personel bilgileri'!A553&lt;&gt;0,('proje ve personel bilgileri'!B553)," ")</f>
        <v xml:space="preserve"> </v>
      </c>
      <c r="D1170" s="28"/>
      <c r="E1170" s="29"/>
      <c r="F1170" s="29"/>
      <c r="G1170" s="29"/>
      <c r="H1170" s="29"/>
      <c r="I1170" s="29"/>
      <c r="J1170" s="30"/>
      <c r="K1170" s="387" t="str">
        <f>IF(J1170&lt;&gt;0,DAYS360(J1170,'proje ve personel bilgileri'!$B$8)/30," ")</f>
        <v xml:space="preserve"> </v>
      </c>
      <c r="L1170" s="387"/>
      <c r="M1170" s="385" t="str">
        <f>IF('proje ve personel bilgileri'!A553&lt;&gt;0,('proje ve personel bilgileri'!$B$11)," ")</f>
        <v xml:space="preserve"> </v>
      </c>
      <c r="N1170" s="385"/>
      <c r="O1170" s="388">
        <f>IF('proje ve personel bilgileri'!$B$4=1512,(IF(E1170&lt;&gt;0,2,IF(F1170&lt;&gt;0,2,IF(G1170&lt;&gt;0,IF(AND(J1170&lt;&gt;0,K1170&gt;=48),4,3),IF(H1170&lt;&gt;0,IF(AND(J1170&lt;&gt;0,K1170&gt;=48),4,3),IF(I1170&lt;&gt;0,7,0)))))),IF('proje ve personel bilgileri'!$B$4=1511,(IF(E1170&lt;&gt;0,4,IF(F1170&lt;&gt;0,5,IF(G1170&lt;&gt;0,IF(AND(J1170&lt;&gt;0,K1170&gt;=48),12,8),IF(H1170&lt;&gt;0,IF(AND(J1170&lt;&gt;0,K1170&gt;=48),12,8),IF(I1170&lt;&gt;0,14,0)))))),(IF(E1170&lt;&gt;0,3,IF(F1170&lt;&gt;0,4,IF(G1170&lt;&gt;0,IF(AND(J1170&lt;&gt;0,K1170&gt;=48),10,6),IF(H1170&lt;&gt;0,IF(AND(J1170&lt;&gt;0,K1170&gt;=48),10,6),IF(I1170&lt;&gt;0,12,0))))))))</f>
        <v>0</v>
      </c>
      <c r="P1170" s="389"/>
      <c r="Q1170" s="385" t="str">
        <f>IF('proje ve personel bilgileri'!A553&lt;&gt;0,(M1170*O1170)," ")</f>
        <v xml:space="preserve"> </v>
      </c>
      <c r="R1170" s="385"/>
      <c r="S1170" s="385" t="str">
        <f>IF('proje ve personel bilgileri'!A553&lt;&gt;0,G011B!S1244," ")</f>
        <v xml:space="preserve"> </v>
      </c>
      <c r="T1170" s="378"/>
      <c r="U1170" s="385" t="str">
        <f>IF('proje ve personel bilgileri'!A553&lt;&gt;0,MIN(Q1170,S1170)," ")</f>
        <v xml:space="preserve"> </v>
      </c>
      <c r="V1170" s="386"/>
    </row>
    <row r="1171" spans="1:22" ht="15" customHeight="1" x14ac:dyDescent="0.25">
      <c r="A1171" s="290" t="s">
        <v>152</v>
      </c>
    </row>
    <row r="1172" spans="1:22" ht="15" customHeight="1" x14ac:dyDescent="0.25">
      <c r="A1172" s="390" t="s">
        <v>153</v>
      </c>
      <c r="B1172" s="390"/>
      <c r="C1172" s="390"/>
      <c r="D1172" s="390"/>
      <c r="E1172" s="390"/>
      <c r="F1172" s="390"/>
      <c r="G1172" s="390"/>
      <c r="H1172" s="390"/>
      <c r="I1172" s="390"/>
      <c r="J1172" s="390"/>
      <c r="K1172" s="390"/>
      <c r="L1172" s="390"/>
      <c r="M1172" s="390"/>
      <c r="N1172" s="390"/>
      <c r="O1172" s="390"/>
      <c r="P1172" s="390"/>
      <c r="Q1172" s="390"/>
      <c r="R1172" s="390"/>
      <c r="S1172" s="390"/>
      <c r="T1172" s="390"/>
      <c r="U1172" s="390"/>
      <c r="V1172" s="390"/>
    </row>
    <row r="1173" spans="1:22" ht="15" customHeight="1" x14ac:dyDescent="0.25">
      <c r="A1173" s="391" t="s">
        <v>154</v>
      </c>
      <c r="B1173" s="391"/>
      <c r="C1173" s="391"/>
      <c r="D1173" s="391"/>
      <c r="E1173" s="391"/>
      <c r="F1173" s="391"/>
      <c r="G1173" s="391"/>
      <c r="H1173" s="391"/>
      <c r="I1173" s="391"/>
      <c r="J1173" s="391"/>
      <c r="K1173" s="391"/>
      <c r="L1173" s="391"/>
      <c r="M1173" s="391"/>
      <c r="N1173" s="391"/>
      <c r="O1173" s="391"/>
      <c r="P1173" s="391"/>
      <c r="Q1173" s="391"/>
      <c r="R1173" s="391"/>
      <c r="S1173" s="391"/>
      <c r="T1173" s="391"/>
      <c r="U1173" s="391"/>
      <c r="V1173" s="391"/>
    </row>
    <row r="1174" spans="1:22" ht="15" customHeight="1" x14ac:dyDescent="0.25">
      <c r="A1174" s="289"/>
    </row>
    <row r="1175" spans="1:22" ht="15" customHeight="1" x14ac:dyDescent="0.25">
      <c r="A1175" s="381" t="s">
        <v>155</v>
      </c>
      <c r="B1175" s="381"/>
      <c r="C1175" s="381"/>
      <c r="D1175" s="381"/>
      <c r="E1175" s="381"/>
      <c r="F1175" s="381"/>
      <c r="G1175" s="381"/>
      <c r="H1175" s="381"/>
      <c r="I1175" s="381"/>
      <c r="J1175" s="381"/>
      <c r="K1175" s="381"/>
      <c r="L1175" s="381"/>
      <c r="M1175" s="381"/>
      <c r="N1175" s="381"/>
      <c r="O1175" s="381"/>
      <c r="P1175" s="381"/>
      <c r="Q1175" s="381"/>
      <c r="R1175" s="381"/>
      <c r="S1175" s="381"/>
      <c r="T1175" s="381"/>
      <c r="U1175" s="381"/>
    </row>
    <row r="1176" spans="1:22" ht="15" customHeight="1" x14ac:dyDescent="0.25">
      <c r="A1176" s="380"/>
      <c r="B1176" s="380"/>
      <c r="C1176" s="380"/>
      <c r="D1176" s="380"/>
      <c r="E1176" s="380"/>
      <c r="F1176" s="380"/>
      <c r="G1176" s="380"/>
      <c r="H1176" s="380"/>
      <c r="I1176" s="380"/>
      <c r="J1176" s="380"/>
      <c r="K1176" s="380"/>
      <c r="L1176" s="380"/>
      <c r="M1176" s="380"/>
      <c r="N1176" s="380"/>
      <c r="O1176" s="380"/>
      <c r="P1176" s="380"/>
      <c r="Q1176" s="380"/>
      <c r="R1176" s="380"/>
      <c r="S1176" s="380"/>
      <c r="T1176" s="380"/>
      <c r="U1176" s="380"/>
    </row>
    <row r="1181" spans="1:22" ht="15.75" customHeight="1" x14ac:dyDescent="0.25">
      <c r="A1181" s="348" t="s">
        <v>128</v>
      </c>
      <c r="B1181" s="348"/>
      <c r="C1181" s="348"/>
      <c r="D1181" s="348"/>
      <c r="E1181" s="348"/>
      <c r="F1181" s="348"/>
      <c r="G1181" s="348"/>
      <c r="H1181" s="348"/>
      <c r="I1181" s="348"/>
      <c r="J1181" s="348"/>
      <c r="K1181" s="348"/>
      <c r="L1181" s="348"/>
      <c r="M1181" s="348"/>
      <c r="N1181" s="348"/>
      <c r="O1181" s="348"/>
      <c r="P1181" s="348"/>
      <c r="Q1181" s="348"/>
      <c r="R1181" s="348"/>
      <c r="S1181" s="348"/>
      <c r="T1181" s="348"/>
      <c r="U1181" s="348"/>
      <c r="V1181" s="348"/>
    </row>
    <row r="1182" spans="1:22" ht="15" customHeight="1" x14ac:dyDescent="0.25">
      <c r="A1182" s="68"/>
      <c r="B1182" s="68"/>
      <c r="C1182" s="68"/>
      <c r="D1182" s="68"/>
      <c r="E1182" s="68"/>
      <c r="F1182" s="68"/>
      <c r="G1182" s="68"/>
      <c r="H1182" s="68"/>
      <c r="I1182" s="68"/>
      <c r="J1182" s="69" t="str">
        <f>'proje ve personel bilgileri'!$B$7</f>
        <v>/</v>
      </c>
      <c r="K1182" s="68" t="s">
        <v>109</v>
      </c>
      <c r="L1182" s="68"/>
      <c r="M1182" s="68"/>
      <c r="N1182" s="68"/>
      <c r="O1182" s="68"/>
      <c r="P1182" s="68"/>
      <c r="Q1182" s="68"/>
      <c r="R1182" s="68"/>
      <c r="S1182" s="68"/>
      <c r="T1182" s="68"/>
      <c r="U1182" s="68"/>
      <c r="V1182" s="68"/>
    </row>
    <row r="1183" spans="1:22" ht="18.75" customHeight="1" x14ac:dyDescent="0.25">
      <c r="U1183" s="10" t="s">
        <v>129</v>
      </c>
    </row>
    <row r="1184" spans="1:22" ht="15.75" customHeight="1" x14ac:dyDescent="0.25">
      <c r="A1184" s="382" t="s">
        <v>130</v>
      </c>
      <c r="B1184" s="383"/>
      <c r="C1184" s="384"/>
      <c r="D1184" s="392">
        <f>'proje ve personel bilgileri'!$B$2</f>
        <v>0</v>
      </c>
      <c r="E1184" s="393"/>
      <c r="F1184" s="393"/>
      <c r="G1184" s="393"/>
      <c r="H1184" s="393"/>
      <c r="I1184" s="393"/>
      <c r="J1184" s="393"/>
      <c r="K1184" s="393"/>
      <c r="L1184" s="393"/>
      <c r="M1184" s="393"/>
      <c r="N1184" s="393"/>
      <c r="O1184" s="393"/>
      <c r="P1184" s="393"/>
      <c r="Q1184" s="393"/>
      <c r="R1184" s="393"/>
      <c r="S1184" s="393"/>
      <c r="T1184" s="393"/>
      <c r="U1184" s="393"/>
      <c r="V1184" s="394"/>
    </row>
    <row r="1185" spans="1:22" ht="15.75" customHeight="1" x14ac:dyDescent="0.25">
      <c r="A1185" s="382" t="s">
        <v>131</v>
      </c>
      <c r="B1185" s="383"/>
      <c r="C1185" s="384"/>
      <c r="D1185" s="392">
        <f>'proje ve personel bilgileri'!$B$3</f>
        <v>0</v>
      </c>
      <c r="E1185" s="393"/>
      <c r="F1185" s="393"/>
      <c r="G1185" s="393"/>
      <c r="H1185" s="393"/>
      <c r="I1185" s="393"/>
      <c r="J1185" s="393"/>
      <c r="K1185" s="393"/>
      <c r="L1185" s="393"/>
      <c r="M1185" s="393"/>
      <c r="N1185" s="393"/>
      <c r="O1185" s="393"/>
      <c r="P1185" s="393"/>
      <c r="Q1185" s="393"/>
      <c r="R1185" s="393"/>
      <c r="S1185" s="393"/>
      <c r="T1185" s="393"/>
      <c r="U1185" s="393"/>
      <c r="V1185" s="394"/>
    </row>
    <row r="1186" spans="1:22" ht="15" customHeight="1" x14ac:dyDescent="0.25">
      <c r="A1186" s="415" t="s">
        <v>132</v>
      </c>
      <c r="B1186" s="416"/>
      <c r="C1186" s="417"/>
      <c r="D1186" s="421"/>
      <c r="E1186" s="403"/>
      <c r="F1186" s="403"/>
      <c r="G1186" s="403"/>
      <c r="H1186" s="403"/>
      <c r="I1186" s="403"/>
      <c r="J1186" s="403"/>
      <c r="K1186" s="403"/>
      <c r="L1186" s="403"/>
      <c r="M1186" s="403"/>
      <c r="N1186" s="403"/>
      <c r="O1186" s="403"/>
      <c r="P1186" s="403"/>
      <c r="Q1186" s="403"/>
      <c r="R1186" s="403"/>
      <c r="S1186" s="403"/>
      <c r="T1186" s="403"/>
      <c r="U1186" s="403"/>
      <c r="V1186" s="423"/>
    </row>
    <row r="1187" spans="1:22" ht="15.75" customHeight="1" x14ac:dyDescent="0.25">
      <c r="A1187" s="418"/>
      <c r="B1187" s="419"/>
      <c r="C1187" s="420"/>
      <c r="D1187" s="422"/>
      <c r="E1187" s="404"/>
      <c r="F1187" s="404"/>
      <c r="G1187" s="404"/>
      <c r="H1187" s="404"/>
      <c r="I1187" s="404"/>
      <c r="J1187" s="404"/>
      <c r="K1187" s="404"/>
      <c r="L1187" s="404"/>
      <c r="M1187" s="404"/>
      <c r="N1187" s="404"/>
      <c r="O1187" s="404"/>
      <c r="P1187" s="404"/>
      <c r="Q1187" s="404"/>
      <c r="R1187" s="404"/>
      <c r="S1187" s="404"/>
      <c r="T1187" s="404"/>
      <c r="U1187" s="404"/>
      <c r="V1187" s="424"/>
    </row>
    <row r="1188" spans="1:22" ht="15.75" customHeight="1" x14ac:dyDescent="0.25">
      <c r="A1188" s="382" t="s">
        <v>133</v>
      </c>
      <c r="B1188" s="383"/>
      <c r="C1188" s="384"/>
      <c r="D1188" s="307">
        <f>'proje ve personel bilgileri'!B8</f>
        <v>0</v>
      </c>
      <c r="E1188" s="291"/>
      <c r="F1188" s="291"/>
      <c r="G1188" s="291"/>
      <c r="H1188" s="291"/>
      <c r="I1188" s="291"/>
      <c r="J1188" s="402"/>
      <c r="K1188" s="402"/>
      <c r="L1188" s="402"/>
      <c r="M1188" s="402"/>
      <c r="N1188" s="402"/>
      <c r="O1188" s="402"/>
      <c r="P1188" s="402"/>
      <c r="Q1188" s="402"/>
      <c r="R1188" s="402"/>
      <c r="S1188" s="402"/>
      <c r="T1188" s="402"/>
      <c r="U1188" s="402"/>
      <c r="V1188" s="292"/>
    </row>
    <row r="1189" spans="1:22" ht="15" customHeight="1" x14ac:dyDescent="0.25">
      <c r="A1189" s="405" t="s">
        <v>87</v>
      </c>
      <c r="B1189" s="405" t="s">
        <v>15</v>
      </c>
      <c r="C1189" s="405" t="s">
        <v>134</v>
      </c>
      <c r="D1189" s="405" t="s">
        <v>135</v>
      </c>
      <c r="E1189" s="395" t="s">
        <v>136</v>
      </c>
      <c r="F1189" s="407"/>
      <c r="G1189" s="407"/>
      <c r="H1189" s="407"/>
      <c r="I1189" s="396"/>
      <c r="J1189" s="405" t="s">
        <v>137</v>
      </c>
      <c r="K1189" s="395" t="s">
        <v>138</v>
      </c>
      <c r="L1189" s="396"/>
      <c r="M1189" s="411" t="s">
        <v>139</v>
      </c>
      <c r="N1189" s="412"/>
      <c r="O1189" s="395" t="s">
        <v>140</v>
      </c>
      <c r="P1189" s="396"/>
      <c r="Q1189" s="395" t="s">
        <v>141</v>
      </c>
      <c r="R1189" s="396"/>
      <c r="S1189" s="395" t="s">
        <v>142</v>
      </c>
      <c r="T1189" s="396"/>
      <c r="U1189" s="395" t="s">
        <v>143</v>
      </c>
      <c r="V1189" s="396"/>
    </row>
    <row r="1190" spans="1:22" ht="15.75" customHeight="1" x14ac:dyDescent="0.25">
      <c r="A1190" s="406"/>
      <c r="B1190" s="406"/>
      <c r="C1190" s="406"/>
      <c r="D1190" s="406"/>
      <c r="E1190" s="408" t="s">
        <v>144</v>
      </c>
      <c r="F1190" s="409"/>
      <c r="G1190" s="409"/>
      <c r="H1190" s="409"/>
      <c r="I1190" s="410"/>
      <c r="J1190" s="406"/>
      <c r="K1190" s="397"/>
      <c r="L1190" s="398"/>
      <c r="M1190" s="413"/>
      <c r="N1190" s="414"/>
      <c r="O1190" s="397"/>
      <c r="P1190" s="398"/>
      <c r="Q1190" s="397"/>
      <c r="R1190" s="398"/>
      <c r="S1190" s="397"/>
      <c r="T1190" s="398"/>
      <c r="U1190" s="397"/>
      <c r="V1190" s="398"/>
    </row>
    <row r="1191" spans="1:22" ht="67.5" customHeight="1" x14ac:dyDescent="0.25">
      <c r="A1191" s="406"/>
      <c r="B1191" s="406"/>
      <c r="C1191" s="406"/>
      <c r="D1191" s="406"/>
      <c r="E1191" s="17" t="s">
        <v>145</v>
      </c>
      <c r="F1191" s="17" t="s">
        <v>146</v>
      </c>
      <c r="G1191" s="17" t="s">
        <v>147</v>
      </c>
      <c r="H1191" s="18" t="s">
        <v>148</v>
      </c>
      <c r="I1191" s="17" t="s">
        <v>149</v>
      </c>
      <c r="J1191" s="406"/>
      <c r="K1191" s="397"/>
      <c r="L1191" s="398"/>
      <c r="M1191" s="399" t="s">
        <v>150</v>
      </c>
      <c r="N1191" s="400"/>
      <c r="O1191" s="399" t="s">
        <v>151</v>
      </c>
      <c r="P1191" s="401"/>
      <c r="Q1191" s="397"/>
      <c r="R1191" s="398"/>
      <c r="S1191" s="397"/>
      <c r="T1191" s="398"/>
      <c r="U1191" s="397"/>
      <c r="V1191" s="398"/>
    </row>
    <row r="1192" spans="1:22" ht="15.75" customHeight="1" x14ac:dyDescent="0.25">
      <c r="A1192" s="19">
        <v>541</v>
      </c>
      <c r="B1192" s="293" t="str">
        <f>IF('proje ve personel bilgileri'!A554&lt;&gt;0,('proje ve personel bilgileri'!A554)," ")</f>
        <v xml:space="preserve"> </v>
      </c>
      <c r="C1192" s="293" t="str">
        <f>IF('proje ve personel bilgileri'!A554&lt;&gt;0,('proje ve personel bilgileri'!B554)," ")</f>
        <v xml:space="preserve"> </v>
      </c>
      <c r="D1192" s="20"/>
      <c r="E1192" s="21"/>
      <c r="F1192" s="21"/>
      <c r="G1192" s="21"/>
      <c r="H1192" s="21"/>
      <c r="I1192" s="21"/>
      <c r="J1192" s="22"/>
      <c r="K1192" s="387" t="str">
        <f>IF(J1192&lt;&gt;0,DAYS360(J1192,'proje ve personel bilgileri'!$B$8)/30," ")</f>
        <v xml:space="preserve"> </v>
      </c>
      <c r="L1192" s="387"/>
      <c r="M1192" s="385" t="str">
        <f>IF('proje ve personel bilgileri'!A554&lt;&gt;0,('proje ve personel bilgileri'!$B$11)," ")</f>
        <v xml:space="preserve"> </v>
      </c>
      <c r="N1192" s="385"/>
      <c r="O1192" s="388">
        <f>IF('proje ve personel bilgileri'!$B$4=1512,(IF(E1192&lt;&gt;0,2,IF(F1192&lt;&gt;0,2,IF(G1192&lt;&gt;0,IF(AND(J1192&lt;&gt;0,K1192&gt;=48),4,3),IF(H1192&lt;&gt;0,IF(AND(J1192&lt;&gt;0,K1192&gt;=48),4,3),IF(I1192&lt;&gt;0,7,0)))))),IF('proje ve personel bilgileri'!$B$4=1511,(IF(E1192&lt;&gt;0,4,IF(F1192&lt;&gt;0,5,IF(G1192&lt;&gt;0,IF(AND(J1192&lt;&gt;0,K1192&gt;=48),12,8),IF(H1192&lt;&gt;0,IF(AND(J1192&lt;&gt;0,K1192&gt;=48),12,8),IF(I1192&lt;&gt;0,14,0)))))),(IF(E1192&lt;&gt;0,3,IF(F1192&lt;&gt;0,4,IF(G1192&lt;&gt;0,IF(AND(J1192&lt;&gt;0,K1192&gt;=48),10,6),IF(H1192&lt;&gt;0,IF(AND(J1192&lt;&gt;0,K1192&gt;=48),10,6),IF(I1192&lt;&gt;0,12,0))))))))</f>
        <v>0</v>
      </c>
      <c r="P1192" s="389"/>
      <c r="Q1192" s="385" t="str">
        <f>IF('proje ve personel bilgileri'!A554&lt;&gt;0,(M1192*O1192)," ")</f>
        <v xml:space="preserve"> </v>
      </c>
      <c r="R1192" s="385"/>
      <c r="S1192" s="385" t="str">
        <f>IF('proje ve personel bilgileri'!A554&lt;&gt;0,G011B!S1269," ")</f>
        <v xml:space="preserve"> </v>
      </c>
      <c r="T1192" s="378"/>
      <c r="U1192" s="385" t="str">
        <f>IF('proje ve personel bilgileri'!A554&lt;&gt;0,MIN(Q1192,S1192)," ")</f>
        <v xml:space="preserve"> </v>
      </c>
      <c r="V1192" s="386"/>
    </row>
    <row r="1193" spans="1:22" ht="15.75" customHeight="1" x14ac:dyDescent="0.25">
      <c r="A1193" s="23">
        <v>542</v>
      </c>
      <c r="B1193" s="293" t="str">
        <f>IF('proje ve personel bilgileri'!A555&lt;&gt;0,('proje ve personel bilgileri'!A555)," ")</f>
        <v xml:space="preserve"> </v>
      </c>
      <c r="C1193" s="293" t="str">
        <f>IF('proje ve personel bilgileri'!A555&lt;&gt;0,('proje ve personel bilgileri'!B555)," ")</f>
        <v xml:space="preserve"> </v>
      </c>
      <c r="D1193" s="24"/>
      <c r="E1193" s="25"/>
      <c r="F1193" s="25"/>
      <c r="G1193" s="25"/>
      <c r="H1193" s="25"/>
      <c r="I1193" s="25"/>
      <c r="J1193" s="26"/>
      <c r="K1193" s="387" t="str">
        <f>IF(J1193&lt;&gt;0,DAYS360(J1193,'proje ve personel bilgileri'!$B$8)/30," ")</f>
        <v xml:space="preserve"> </v>
      </c>
      <c r="L1193" s="387"/>
      <c r="M1193" s="385" t="str">
        <f>IF('proje ve personel bilgileri'!A555&lt;&gt;0,('proje ve personel bilgileri'!$B$11)," ")</f>
        <v xml:space="preserve"> </v>
      </c>
      <c r="N1193" s="385"/>
      <c r="O1193" s="388">
        <f>IF('proje ve personel bilgileri'!$B$4=1512,(IF(E1193&lt;&gt;0,2,IF(F1193&lt;&gt;0,2,IF(G1193&lt;&gt;0,IF(AND(J1193&lt;&gt;0,K1193&gt;=48),4,3),IF(H1193&lt;&gt;0,IF(AND(J1193&lt;&gt;0,K1193&gt;=48),4,3),IF(I1193&lt;&gt;0,7,0)))))),IF('proje ve personel bilgileri'!$B$4=1511,(IF(E1193&lt;&gt;0,4,IF(F1193&lt;&gt;0,5,IF(G1193&lt;&gt;0,IF(AND(J1193&lt;&gt;0,K1193&gt;=48),12,8),IF(H1193&lt;&gt;0,IF(AND(J1193&lt;&gt;0,K1193&gt;=48),12,8),IF(I1193&lt;&gt;0,14,0)))))),(IF(E1193&lt;&gt;0,3,IF(F1193&lt;&gt;0,4,IF(G1193&lt;&gt;0,IF(AND(J1193&lt;&gt;0,K1193&gt;=48),10,6),IF(H1193&lt;&gt;0,IF(AND(J1193&lt;&gt;0,K1193&gt;=48),10,6),IF(I1193&lt;&gt;0,12,0))))))))</f>
        <v>0</v>
      </c>
      <c r="P1193" s="389"/>
      <c r="Q1193" s="385" t="str">
        <f>IF('proje ve personel bilgileri'!A555&lt;&gt;0,(M1193*O1193)," ")</f>
        <v xml:space="preserve"> </v>
      </c>
      <c r="R1193" s="385"/>
      <c r="S1193" s="385" t="str">
        <f>IF('proje ve personel bilgileri'!A555&lt;&gt;0,G011B!S1270," ")</f>
        <v xml:space="preserve"> </v>
      </c>
      <c r="T1193" s="378"/>
      <c r="U1193" s="385" t="str">
        <f>IF('proje ve personel bilgileri'!A555&lt;&gt;0,MIN(Q1193,S1193)," ")</f>
        <v xml:space="preserve"> </v>
      </c>
      <c r="V1193" s="386"/>
    </row>
    <row r="1194" spans="1:22" ht="15.75" customHeight="1" x14ac:dyDescent="0.25">
      <c r="A1194" s="19">
        <v>543</v>
      </c>
      <c r="B1194" s="293" t="str">
        <f>IF('proje ve personel bilgileri'!A556&lt;&gt;0,('proje ve personel bilgileri'!A556)," ")</f>
        <v xml:space="preserve"> </v>
      </c>
      <c r="C1194" s="293" t="str">
        <f>IF('proje ve personel bilgileri'!A556&lt;&gt;0,('proje ve personel bilgileri'!B556)," ")</f>
        <v xml:space="preserve"> </v>
      </c>
      <c r="D1194" s="24"/>
      <c r="E1194" s="25"/>
      <c r="F1194" s="25"/>
      <c r="G1194" s="25"/>
      <c r="H1194" s="25"/>
      <c r="I1194" s="25"/>
      <c r="J1194" s="26"/>
      <c r="K1194" s="387" t="str">
        <f>IF(J1194&lt;&gt;0,DAYS360(J1194,'proje ve personel bilgileri'!$B$8)/30," ")</f>
        <v xml:space="preserve"> </v>
      </c>
      <c r="L1194" s="387"/>
      <c r="M1194" s="385" t="str">
        <f>IF('proje ve personel bilgileri'!A556&lt;&gt;0,('proje ve personel bilgileri'!$B$11)," ")</f>
        <v xml:space="preserve"> </v>
      </c>
      <c r="N1194" s="385"/>
      <c r="O1194" s="388">
        <f>IF('proje ve personel bilgileri'!$B$4=1512,(IF(E1194&lt;&gt;0,2,IF(F1194&lt;&gt;0,2,IF(G1194&lt;&gt;0,IF(AND(J1194&lt;&gt;0,K1194&gt;=48),4,3),IF(H1194&lt;&gt;0,IF(AND(J1194&lt;&gt;0,K1194&gt;=48),4,3),IF(I1194&lt;&gt;0,7,0)))))),IF('proje ve personel bilgileri'!$B$4=1511,(IF(E1194&lt;&gt;0,4,IF(F1194&lt;&gt;0,5,IF(G1194&lt;&gt;0,IF(AND(J1194&lt;&gt;0,K1194&gt;=48),12,8),IF(H1194&lt;&gt;0,IF(AND(J1194&lt;&gt;0,K1194&gt;=48),12,8),IF(I1194&lt;&gt;0,14,0)))))),(IF(E1194&lt;&gt;0,3,IF(F1194&lt;&gt;0,4,IF(G1194&lt;&gt;0,IF(AND(J1194&lt;&gt;0,K1194&gt;=48),10,6),IF(H1194&lt;&gt;0,IF(AND(J1194&lt;&gt;0,K1194&gt;=48),10,6),IF(I1194&lt;&gt;0,12,0))))))))</f>
        <v>0</v>
      </c>
      <c r="P1194" s="389"/>
      <c r="Q1194" s="385" t="str">
        <f>IF('proje ve personel bilgileri'!A556&lt;&gt;0,(M1194*O1194)," ")</f>
        <v xml:space="preserve"> </v>
      </c>
      <c r="R1194" s="385"/>
      <c r="S1194" s="385" t="str">
        <f>IF('proje ve personel bilgileri'!A556&lt;&gt;0,G011B!S1271," ")</f>
        <v xml:space="preserve"> </v>
      </c>
      <c r="T1194" s="378"/>
      <c r="U1194" s="385" t="str">
        <f>IF('proje ve personel bilgileri'!A556&lt;&gt;0,MIN(Q1194,S1194)," ")</f>
        <v xml:space="preserve"> </v>
      </c>
      <c r="V1194" s="386"/>
    </row>
    <row r="1195" spans="1:22" ht="15.75" customHeight="1" x14ac:dyDescent="0.25">
      <c r="A1195" s="23">
        <v>544</v>
      </c>
      <c r="B1195" s="293" t="str">
        <f>IF('proje ve personel bilgileri'!A557&lt;&gt;0,('proje ve personel bilgileri'!A557)," ")</f>
        <v xml:space="preserve"> </v>
      </c>
      <c r="C1195" s="293" t="str">
        <f>IF('proje ve personel bilgileri'!A557&lt;&gt;0,('proje ve personel bilgileri'!B557)," ")</f>
        <v xml:space="preserve"> </v>
      </c>
      <c r="D1195" s="24"/>
      <c r="E1195" s="25"/>
      <c r="F1195" s="25"/>
      <c r="G1195" s="25"/>
      <c r="H1195" s="25"/>
      <c r="I1195" s="25"/>
      <c r="J1195" s="26"/>
      <c r="K1195" s="387" t="str">
        <f>IF(J1195&lt;&gt;0,DAYS360(J1195,'proje ve personel bilgileri'!$B$8)/30," ")</f>
        <v xml:space="preserve"> </v>
      </c>
      <c r="L1195" s="387"/>
      <c r="M1195" s="385" t="str">
        <f>IF('proje ve personel bilgileri'!A557&lt;&gt;0,('proje ve personel bilgileri'!$B$11)," ")</f>
        <v xml:space="preserve"> </v>
      </c>
      <c r="N1195" s="385"/>
      <c r="O1195" s="388">
        <f>IF('proje ve personel bilgileri'!$B$4=1512,(IF(E1195&lt;&gt;0,2,IF(F1195&lt;&gt;0,2,IF(G1195&lt;&gt;0,IF(AND(J1195&lt;&gt;0,K1195&gt;=48),4,3),IF(H1195&lt;&gt;0,IF(AND(J1195&lt;&gt;0,K1195&gt;=48),4,3),IF(I1195&lt;&gt;0,7,0)))))),IF('proje ve personel bilgileri'!$B$4=1511,(IF(E1195&lt;&gt;0,4,IF(F1195&lt;&gt;0,5,IF(G1195&lt;&gt;0,IF(AND(J1195&lt;&gt;0,K1195&gt;=48),12,8),IF(H1195&lt;&gt;0,IF(AND(J1195&lt;&gt;0,K1195&gt;=48),12,8),IF(I1195&lt;&gt;0,14,0)))))),(IF(E1195&lt;&gt;0,3,IF(F1195&lt;&gt;0,4,IF(G1195&lt;&gt;0,IF(AND(J1195&lt;&gt;0,K1195&gt;=48),10,6),IF(H1195&lt;&gt;0,IF(AND(J1195&lt;&gt;0,K1195&gt;=48),10,6),IF(I1195&lt;&gt;0,12,0))))))))</f>
        <v>0</v>
      </c>
      <c r="P1195" s="389"/>
      <c r="Q1195" s="385" t="str">
        <f>IF('proje ve personel bilgileri'!A557&lt;&gt;0,(M1195*O1195)," ")</f>
        <v xml:space="preserve"> </v>
      </c>
      <c r="R1195" s="385"/>
      <c r="S1195" s="385" t="str">
        <f>IF('proje ve personel bilgileri'!A557&lt;&gt;0,G011B!S1272," ")</f>
        <v xml:space="preserve"> </v>
      </c>
      <c r="T1195" s="378"/>
      <c r="U1195" s="385" t="str">
        <f>IF('proje ve personel bilgileri'!A557&lt;&gt;0,MIN(Q1195,S1195)," ")</f>
        <v xml:space="preserve"> </v>
      </c>
      <c r="V1195" s="386"/>
    </row>
    <row r="1196" spans="1:22" ht="15.75" customHeight="1" x14ac:dyDescent="0.25">
      <c r="A1196" s="19">
        <v>545</v>
      </c>
      <c r="B1196" s="293" t="str">
        <f>IF('proje ve personel bilgileri'!A558&lt;&gt;0,('proje ve personel bilgileri'!A558)," ")</f>
        <v xml:space="preserve"> </v>
      </c>
      <c r="C1196" s="293" t="str">
        <f>IF('proje ve personel bilgileri'!A558&lt;&gt;0,('proje ve personel bilgileri'!B558)," ")</f>
        <v xml:space="preserve"> </v>
      </c>
      <c r="D1196" s="24"/>
      <c r="E1196" s="25"/>
      <c r="F1196" s="25"/>
      <c r="G1196" s="25"/>
      <c r="H1196" s="25"/>
      <c r="I1196" s="25"/>
      <c r="J1196" s="26"/>
      <c r="K1196" s="387" t="str">
        <f>IF(J1196&lt;&gt;0,DAYS360(J1196,'proje ve personel bilgileri'!$B$8)/30," ")</f>
        <v xml:space="preserve"> </v>
      </c>
      <c r="L1196" s="387"/>
      <c r="M1196" s="385" t="str">
        <f>IF('proje ve personel bilgileri'!A558&lt;&gt;0,('proje ve personel bilgileri'!$B$11)," ")</f>
        <v xml:space="preserve"> </v>
      </c>
      <c r="N1196" s="385"/>
      <c r="O1196" s="388">
        <f>IF('proje ve personel bilgileri'!$B$4=1512,(IF(E1196&lt;&gt;0,2,IF(F1196&lt;&gt;0,2,IF(G1196&lt;&gt;0,IF(AND(J1196&lt;&gt;0,K1196&gt;=48),4,3),IF(H1196&lt;&gt;0,IF(AND(J1196&lt;&gt;0,K1196&gt;=48),4,3),IF(I1196&lt;&gt;0,7,0)))))),IF('proje ve personel bilgileri'!$B$4=1511,(IF(E1196&lt;&gt;0,4,IF(F1196&lt;&gt;0,5,IF(G1196&lt;&gt;0,IF(AND(J1196&lt;&gt;0,K1196&gt;=48),12,8),IF(H1196&lt;&gt;0,IF(AND(J1196&lt;&gt;0,K1196&gt;=48),12,8),IF(I1196&lt;&gt;0,14,0)))))),(IF(E1196&lt;&gt;0,3,IF(F1196&lt;&gt;0,4,IF(G1196&lt;&gt;0,IF(AND(J1196&lt;&gt;0,K1196&gt;=48),10,6),IF(H1196&lt;&gt;0,IF(AND(J1196&lt;&gt;0,K1196&gt;=48),10,6),IF(I1196&lt;&gt;0,12,0))))))))</f>
        <v>0</v>
      </c>
      <c r="P1196" s="389"/>
      <c r="Q1196" s="385" t="str">
        <f>IF('proje ve personel bilgileri'!A558&lt;&gt;0,(M1196*O1196)," ")</f>
        <v xml:space="preserve"> </v>
      </c>
      <c r="R1196" s="385"/>
      <c r="S1196" s="385" t="str">
        <f>IF('proje ve personel bilgileri'!A558&lt;&gt;0,G011B!S1273," ")</f>
        <v xml:space="preserve"> </v>
      </c>
      <c r="T1196" s="378"/>
      <c r="U1196" s="385" t="str">
        <f>IF('proje ve personel bilgileri'!A558&lt;&gt;0,MIN(Q1196,S1196)," ")</f>
        <v xml:space="preserve"> </v>
      </c>
      <c r="V1196" s="386"/>
    </row>
    <row r="1197" spans="1:22" ht="15.75" customHeight="1" x14ac:dyDescent="0.25">
      <c r="A1197" s="23">
        <v>546</v>
      </c>
      <c r="B1197" s="293" t="str">
        <f>IF('proje ve personel bilgileri'!A559&lt;&gt;0,('proje ve personel bilgileri'!A559)," ")</f>
        <v xml:space="preserve"> </v>
      </c>
      <c r="C1197" s="293" t="str">
        <f>IF('proje ve personel bilgileri'!A559&lt;&gt;0,('proje ve personel bilgileri'!B559)," ")</f>
        <v xml:space="preserve"> </v>
      </c>
      <c r="D1197" s="24"/>
      <c r="E1197" s="25"/>
      <c r="F1197" s="25"/>
      <c r="G1197" s="25"/>
      <c r="H1197" s="25"/>
      <c r="I1197" s="25"/>
      <c r="J1197" s="26"/>
      <c r="K1197" s="387" t="str">
        <f>IF(J1197&lt;&gt;0,DAYS360(J1197,'proje ve personel bilgileri'!$B$8)/30," ")</f>
        <v xml:space="preserve"> </v>
      </c>
      <c r="L1197" s="387"/>
      <c r="M1197" s="385" t="str">
        <f>IF('proje ve personel bilgileri'!A559&lt;&gt;0,('proje ve personel bilgileri'!$B$11)," ")</f>
        <v xml:space="preserve"> </v>
      </c>
      <c r="N1197" s="385"/>
      <c r="O1197" s="388">
        <f>IF('proje ve personel bilgileri'!$B$4=1512,(IF(E1197&lt;&gt;0,2,IF(F1197&lt;&gt;0,2,IF(G1197&lt;&gt;0,IF(AND(J1197&lt;&gt;0,K1197&gt;=48),4,3),IF(H1197&lt;&gt;0,IF(AND(J1197&lt;&gt;0,K1197&gt;=48),4,3),IF(I1197&lt;&gt;0,7,0)))))),IF('proje ve personel bilgileri'!$B$4=1511,(IF(E1197&lt;&gt;0,4,IF(F1197&lt;&gt;0,5,IF(G1197&lt;&gt;0,IF(AND(J1197&lt;&gt;0,K1197&gt;=48),12,8),IF(H1197&lt;&gt;0,IF(AND(J1197&lt;&gt;0,K1197&gt;=48),12,8),IF(I1197&lt;&gt;0,14,0)))))),(IF(E1197&lt;&gt;0,3,IF(F1197&lt;&gt;0,4,IF(G1197&lt;&gt;0,IF(AND(J1197&lt;&gt;0,K1197&gt;=48),10,6),IF(H1197&lt;&gt;0,IF(AND(J1197&lt;&gt;0,K1197&gt;=48),10,6),IF(I1197&lt;&gt;0,12,0))))))))</f>
        <v>0</v>
      </c>
      <c r="P1197" s="389"/>
      <c r="Q1197" s="385" t="str">
        <f>IF('proje ve personel bilgileri'!A559&lt;&gt;0,(M1197*O1197)," ")</f>
        <v xml:space="preserve"> </v>
      </c>
      <c r="R1197" s="385"/>
      <c r="S1197" s="385" t="str">
        <f>IF('proje ve personel bilgileri'!A559&lt;&gt;0,G011B!S1274," ")</f>
        <v xml:space="preserve"> </v>
      </c>
      <c r="T1197" s="378"/>
      <c r="U1197" s="385" t="str">
        <f>IF('proje ve personel bilgileri'!A559&lt;&gt;0,MIN(Q1197,S1197)," ")</f>
        <v xml:space="preserve"> </v>
      </c>
      <c r="V1197" s="386"/>
    </row>
    <row r="1198" spans="1:22" ht="15.75" customHeight="1" x14ac:dyDescent="0.25">
      <c r="A1198" s="19">
        <v>547</v>
      </c>
      <c r="B1198" s="293" t="str">
        <f>IF('proje ve personel bilgileri'!A560&lt;&gt;0,('proje ve personel bilgileri'!A560)," ")</f>
        <v xml:space="preserve"> </v>
      </c>
      <c r="C1198" s="293" t="str">
        <f>IF('proje ve personel bilgileri'!A560&lt;&gt;0,('proje ve personel bilgileri'!B560)," ")</f>
        <v xml:space="preserve"> </v>
      </c>
      <c r="D1198" s="24"/>
      <c r="E1198" s="25"/>
      <c r="F1198" s="25"/>
      <c r="G1198" s="25"/>
      <c r="H1198" s="25"/>
      <c r="I1198" s="25"/>
      <c r="J1198" s="26"/>
      <c r="K1198" s="387" t="str">
        <f>IF(J1198&lt;&gt;0,DAYS360(J1198,'proje ve personel bilgileri'!$B$8)/30," ")</f>
        <v xml:space="preserve"> </v>
      </c>
      <c r="L1198" s="387"/>
      <c r="M1198" s="385" t="str">
        <f>IF('proje ve personel bilgileri'!A560&lt;&gt;0,('proje ve personel bilgileri'!$B$11)," ")</f>
        <v xml:space="preserve"> </v>
      </c>
      <c r="N1198" s="385"/>
      <c r="O1198" s="388">
        <f>IF('proje ve personel bilgileri'!$B$4=1512,(IF(E1198&lt;&gt;0,2,IF(F1198&lt;&gt;0,2,IF(G1198&lt;&gt;0,IF(AND(J1198&lt;&gt;0,K1198&gt;=48),4,3),IF(H1198&lt;&gt;0,IF(AND(J1198&lt;&gt;0,K1198&gt;=48),4,3),IF(I1198&lt;&gt;0,7,0)))))),IF('proje ve personel bilgileri'!$B$4=1511,(IF(E1198&lt;&gt;0,4,IF(F1198&lt;&gt;0,5,IF(G1198&lt;&gt;0,IF(AND(J1198&lt;&gt;0,K1198&gt;=48),12,8),IF(H1198&lt;&gt;0,IF(AND(J1198&lt;&gt;0,K1198&gt;=48),12,8),IF(I1198&lt;&gt;0,14,0)))))),(IF(E1198&lt;&gt;0,3,IF(F1198&lt;&gt;0,4,IF(G1198&lt;&gt;0,IF(AND(J1198&lt;&gt;0,K1198&gt;=48),10,6),IF(H1198&lt;&gt;0,IF(AND(J1198&lt;&gt;0,K1198&gt;=48),10,6),IF(I1198&lt;&gt;0,12,0))))))))</f>
        <v>0</v>
      </c>
      <c r="P1198" s="389"/>
      <c r="Q1198" s="385" t="str">
        <f>IF('proje ve personel bilgileri'!A560&lt;&gt;0,(M1198*O1198)," ")</f>
        <v xml:space="preserve"> </v>
      </c>
      <c r="R1198" s="385"/>
      <c r="S1198" s="385" t="str">
        <f>IF('proje ve personel bilgileri'!A560&lt;&gt;0,G011B!S1275," ")</f>
        <v xml:space="preserve"> </v>
      </c>
      <c r="T1198" s="378"/>
      <c r="U1198" s="385" t="str">
        <f>IF('proje ve personel bilgileri'!A560&lt;&gt;0,MIN(Q1198,S1198)," ")</f>
        <v xml:space="preserve"> </v>
      </c>
      <c r="V1198" s="386"/>
    </row>
    <row r="1199" spans="1:22" ht="15.75" customHeight="1" x14ac:dyDescent="0.25">
      <c r="A1199" s="23">
        <v>548</v>
      </c>
      <c r="B1199" s="293" t="str">
        <f>IF('proje ve personel bilgileri'!A561&lt;&gt;0,('proje ve personel bilgileri'!A561)," ")</f>
        <v xml:space="preserve"> </v>
      </c>
      <c r="C1199" s="293" t="str">
        <f>IF('proje ve personel bilgileri'!A561&lt;&gt;0,('proje ve personel bilgileri'!B561)," ")</f>
        <v xml:space="preserve"> </v>
      </c>
      <c r="D1199" s="24"/>
      <c r="E1199" s="25"/>
      <c r="F1199" s="25"/>
      <c r="G1199" s="25"/>
      <c r="H1199" s="25"/>
      <c r="I1199" s="25"/>
      <c r="J1199" s="26"/>
      <c r="K1199" s="387" t="str">
        <f>IF(J1199&lt;&gt;0,DAYS360(J1199,'proje ve personel bilgileri'!$B$8)/30," ")</f>
        <v xml:space="preserve"> </v>
      </c>
      <c r="L1199" s="387"/>
      <c r="M1199" s="385" t="str">
        <f>IF('proje ve personel bilgileri'!A561&lt;&gt;0,('proje ve personel bilgileri'!$B$11)," ")</f>
        <v xml:space="preserve"> </v>
      </c>
      <c r="N1199" s="385"/>
      <c r="O1199" s="388">
        <f>IF('proje ve personel bilgileri'!$B$4=1512,(IF(E1199&lt;&gt;0,2,IF(F1199&lt;&gt;0,2,IF(G1199&lt;&gt;0,IF(AND(J1199&lt;&gt;0,K1199&gt;=48),4,3),IF(H1199&lt;&gt;0,IF(AND(J1199&lt;&gt;0,K1199&gt;=48),4,3),IF(I1199&lt;&gt;0,7,0)))))),IF('proje ve personel bilgileri'!$B$4=1511,(IF(E1199&lt;&gt;0,4,IF(F1199&lt;&gt;0,5,IF(G1199&lt;&gt;0,IF(AND(J1199&lt;&gt;0,K1199&gt;=48),12,8),IF(H1199&lt;&gt;0,IF(AND(J1199&lt;&gt;0,K1199&gt;=48),12,8),IF(I1199&lt;&gt;0,14,0)))))),(IF(E1199&lt;&gt;0,3,IF(F1199&lt;&gt;0,4,IF(G1199&lt;&gt;0,IF(AND(J1199&lt;&gt;0,K1199&gt;=48),10,6),IF(H1199&lt;&gt;0,IF(AND(J1199&lt;&gt;0,K1199&gt;=48),10,6),IF(I1199&lt;&gt;0,12,0))))))))</f>
        <v>0</v>
      </c>
      <c r="P1199" s="389"/>
      <c r="Q1199" s="385" t="str">
        <f>IF('proje ve personel bilgileri'!A561&lt;&gt;0,(M1199*O1199)," ")</f>
        <v xml:space="preserve"> </v>
      </c>
      <c r="R1199" s="385"/>
      <c r="S1199" s="385" t="str">
        <f>IF('proje ve personel bilgileri'!A561&lt;&gt;0,G011B!S1276," ")</f>
        <v xml:space="preserve"> </v>
      </c>
      <c r="T1199" s="378"/>
      <c r="U1199" s="385" t="str">
        <f>IF('proje ve personel bilgileri'!A561&lt;&gt;0,MIN(Q1199,S1199)," ")</f>
        <v xml:space="preserve"> </v>
      </c>
      <c r="V1199" s="386"/>
    </row>
    <row r="1200" spans="1:22" ht="15.75" customHeight="1" x14ac:dyDescent="0.25">
      <c r="A1200" s="19">
        <v>549</v>
      </c>
      <c r="B1200" s="293" t="str">
        <f>IF('proje ve personel bilgileri'!A562&lt;&gt;0,('proje ve personel bilgileri'!A562)," ")</f>
        <v xml:space="preserve"> </v>
      </c>
      <c r="C1200" s="293" t="str">
        <f>IF('proje ve personel bilgileri'!A562&lt;&gt;0,('proje ve personel bilgileri'!B562)," ")</f>
        <v xml:space="preserve"> </v>
      </c>
      <c r="D1200" s="24"/>
      <c r="E1200" s="25"/>
      <c r="F1200" s="25"/>
      <c r="G1200" s="25"/>
      <c r="H1200" s="25"/>
      <c r="I1200" s="25"/>
      <c r="J1200" s="26"/>
      <c r="K1200" s="387" t="str">
        <f>IF(J1200&lt;&gt;0,DAYS360(J1200,'proje ve personel bilgileri'!$B$8)/30," ")</f>
        <v xml:space="preserve"> </v>
      </c>
      <c r="L1200" s="387"/>
      <c r="M1200" s="385" t="str">
        <f>IF('proje ve personel bilgileri'!A562&lt;&gt;0,('proje ve personel bilgileri'!$B$11)," ")</f>
        <v xml:space="preserve"> </v>
      </c>
      <c r="N1200" s="385"/>
      <c r="O1200" s="388">
        <f>IF('proje ve personel bilgileri'!$B$4=1512,(IF(E1200&lt;&gt;0,2,IF(F1200&lt;&gt;0,2,IF(G1200&lt;&gt;0,IF(AND(J1200&lt;&gt;0,K1200&gt;=48),4,3),IF(H1200&lt;&gt;0,IF(AND(J1200&lt;&gt;0,K1200&gt;=48),4,3),IF(I1200&lt;&gt;0,7,0)))))),IF('proje ve personel bilgileri'!$B$4=1511,(IF(E1200&lt;&gt;0,4,IF(F1200&lt;&gt;0,5,IF(G1200&lt;&gt;0,IF(AND(J1200&lt;&gt;0,K1200&gt;=48),12,8),IF(H1200&lt;&gt;0,IF(AND(J1200&lt;&gt;0,K1200&gt;=48),12,8),IF(I1200&lt;&gt;0,14,0)))))),(IF(E1200&lt;&gt;0,3,IF(F1200&lt;&gt;0,4,IF(G1200&lt;&gt;0,IF(AND(J1200&lt;&gt;0,K1200&gt;=48),10,6),IF(H1200&lt;&gt;0,IF(AND(J1200&lt;&gt;0,K1200&gt;=48),10,6),IF(I1200&lt;&gt;0,12,0))))))))</f>
        <v>0</v>
      </c>
      <c r="P1200" s="389"/>
      <c r="Q1200" s="385" t="str">
        <f>IF('proje ve personel bilgileri'!A562&lt;&gt;0,(M1200*O1200)," ")</f>
        <v xml:space="preserve"> </v>
      </c>
      <c r="R1200" s="385"/>
      <c r="S1200" s="385" t="str">
        <f>IF('proje ve personel bilgileri'!A562&lt;&gt;0,G011B!S1277," ")</f>
        <v xml:space="preserve"> </v>
      </c>
      <c r="T1200" s="378"/>
      <c r="U1200" s="385" t="str">
        <f>IF('proje ve personel bilgileri'!A562&lt;&gt;0,MIN(Q1200,S1200)," ")</f>
        <v xml:space="preserve"> </v>
      </c>
      <c r="V1200" s="386"/>
    </row>
    <row r="1201" spans="1:22" ht="15.75" customHeight="1" x14ac:dyDescent="0.25">
      <c r="A1201" s="23">
        <v>550</v>
      </c>
      <c r="B1201" s="293" t="str">
        <f>IF('proje ve personel bilgileri'!A563&lt;&gt;0,('proje ve personel bilgileri'!A563)," ")</f>
        <v xml:space="preserve"> </v>
      </c>
      <c r="C1201" s="293" t="str">
        <f>IF('proje ve personel bilgileri'!A563&lt;&gt;0,('proje ve personel bilgileri'!B563)," ")</f>
        <v xml:space="preserve"> </v>
      </c>
      <c r="D1201" s="24"/>
      <c r="E1201" s="25"/>
      <c r="F1201" s="25"/>
      <c r="G1201" s="25"/>
      <c r="H1201" s="25"/>
      <c r="I1201" s="25"/>
      <c r="J1201" s="26"/>
      <c r="K1201" s="387" t="str">
        <f>IF(J1201&lt;&gt;0,DAYS360(J1201,'proje ve personel bilgileri'!$B$8)/30," ")</f>
        <v xml:space="preserve"> </v>
      </c>
      <c r="L1201" s="387"/>
      <c r="M1201" s="385" t="str">
        <f>IF('proje ve personel bilgileri'!A563&lt;&gt;0,('proje ve personel bilgileri'!$B$11)," ")</f>
        <v xml:space="preserve"> </v>
      </c>
      <c r="N1201" s="385"/>
      <c r="O1201" s="388">
        <f>IF('proje ve personel bilgileri'!$B$4=1512,(IF(E1201&lt;&gt;0,2,IF(F1201&lt;&gt;0,2,IF(G1201&lt;&gt;0,IF(AND(J1201&lt;&gt;0,K1201&gt;=48),4,3),IF(H1201&lt;&gt;0,IF(AND(J1201&lt;&gt;0,K1201&gt;=48),4,3),IF(I1201&lt;&gt;0,7,0)))))),IF('proje ve personel bilgileri'!$B$4=1511,(IF(E1201&lt;&gt;0,4,IF(F1201&lt;&gt;0,5,IF(G1201&lt;&gt;0,IF(AND(J1201&lt;&gt;0,K1201&gt;=48),12,8),IF(H1201&lt;&gt;0,IF(AND(J1201&lt;&gt;0,K1201&gt;=48),12,8),IF(I1201&lt;&gt;0,14,0)))))),(IF(E1201&lt;&gt;0,3,IF(F1201&lt;&gt;0,4,IF(G1201&lt;&gt;0,IF(AND(J1201&lt;&gt;0,K1201&gt;=48),10,6),IF(H1201&lt;&gt;0,IF(AND(J1201&lt;&gt;0,K1201&gt;=48),10,6),IF(I1201&lt;&gt;0,12,0))))))))</f>
        <v>0</v>
      </c>
      <c r="P1201" s="389"/>
      <c r="Q1201" s="385" t="str">
        <f>IF('proje ve personel bilgileri'!A563&lt;&gt;0,(M1201*O1201)," ")</f>
        <v xml:space="preserve"> </v>
      </c>
      <c r="R1201" s="385"/>
      <c r="S1201" s="385" t="str">
        <f>IF('proje ve personel bilgileri'!A563&lt;&gt;0,G011B!S1278," ")</f>
        <v xml:space="preserve"> </v>
      </c>
      <c r="T1201" s="378"/>
      <c r="U1201" s="385" t="str">
        <f>IF('proje ve personel bilgileri'!A563&lt;&gt;0,MIN(Q1201,S1201)," ")</f>
        <v xml:space="preserve"> </v>
      </c>
      <c r="V1201" s="386"/>
    </row>
    <row r="1202" spans="1:22" ht="15.75" customHeight="1" x14ac:dyDescent="0.25">
      <c r="A1202" s="19">
        <v>551</v>
      </c>
      <c r="B1202" s="293" t="str">
        <f>IF('proje ve personel bilgileri'!A564&lt;&gt;0,('proje ve personel bilgileri'!A564)," ")</f>
        <v xml:space="preserve"> </v>
      </c>
      <c r="C1202" s="293" t="str">
        <f>IF('proje ve personel bilgileri'!A564&lt;&gt;0,('proje ve personel bilgileri'!B564)," ")</f>
        <v xml:space="preserve"> </v>
      </c>
      <c r="D1202" s="24"/>
      <c r="E1202" s="25"/>
      <c r="F1202" s="25"/>
      <c r="G1202" s="25"/>
      <c r="H1202" s="25"/>
      <c r="I1202" s="25"/>
      <c r="J1202" s="26"/>
      <c r="K1202" s="387" t="str">
        <f>IF(J1202&lt;&gt;0,DAYS360(J1202,'proje ve personel bilgileri'!$B$8)/30," ")</f>
        <v xml:space="preserve"> </v>
      </c>
      <c r="L1202" s="387"/>
      <c r="M1202" s="385" t="str">
        <f>IF('proje ve personel bilgileri'!A564&lt;&gt;0,('proje ve personel bilgileri'!$B$11)," ")</f>
        <v xml:space="preserve"> </v>
      </c>
      <c r="N1202" s="385"/>
      <c r="O1202" s="388">
        <f>IF('proje ve personel bilgileri'!$B$4=1512,(IF(E1202&lt;&gt;0,2,IF(F1202&lt;&gt;0,2,IF(G1202&lt;&gt;0,IF(AND(J1202&lt;&gt;0,K1202&gt;=48),4,3),IF(H1202&lt;&gt;0,IF(AND(J1202&lt;&gt;0,K1202&gt;=48),4,3),IF(I1202&lt;&gt;0,7,0)))))),IF('proje ve personel bilgileri'!$B$4=1511,(IF(E1202&lt;&gt;0,4,IF(F1202&lt;&gt;0,5,IF(G1202&lt;&gt;0,IF(AND(J1202&lt;&gt;0,K1202&gt;=48),12,8),IF(H1202&lt;&gt;0,IF(AND(J1202&lt;&gt;0,K1202&gt;=48),12,8),IF(I1202&lt;&gt;0,14,0)))))),(IF(E1202&lt;&gt;0,3,IF(F1202&lt;&gt;0,4,IF(G1202&lt;&gt;0,IF(AND(J1202&lt;&gt;0,K1202&gt;=48),10,6),IF(H1202&lt;&gt;0,IF(AND(J1202&lt;&gt;0,K1202&gt;=48),10,6),IF(I1202&lt;&gt;0,12,0))))))))</f>
        <v>0</v>
      </c>
      <c r="P1202" s="389"/>
      <c r="Q1202" s="385" t="str">
        <f>IF('proje ve personel bilgileri'!A564&lt;&gt;0,(M1202*O1202)," ")</f>
        <v xml:space="preserve"> </v>
      </c>
      <c r="R1202" s="385"/>
      <c r="S1202" s="385" t="str">
        <f>IF('proje ve personel bilgileri'!A564&lt;&gt;0,G011B!S1279," ")</f>
        <v xml:space="preserve"> </v>
      </c>
      <c r="T1202" s="378"/>
      <c r="U1202" s="385" t="str">
        <f>IF('proje ve personel bilgileri'!A564&lt;&gt;0,MIN(Q1202,S1202)," ")</f>
        <v xml:space="preserve"> </v>
      </c>
      <c r="V1202" s="386"/>
    </row>
    <row r="1203" spans="1:22" ht="15.75" customHeight="1" x14ac:dyDescent="0.25">
      <c r="A1203" s="23">
        <v>552</v>
      </c>
      <c r="B1203" s="293" t="str">
        <f>IF('proje ve personel bilgileri'!A565&lt;&gt;0,('proje ve personel bilgileri'!A565)," ")</f>
        <v xml:space="preserve"> </v>
      </c>
      <c r="C1203" s="293" t="str">
        <f>IF('proje ve personel bilgileri'!A565&lt;&gt;0,('proje ve personel bilgileri'!B565)," ")</f>
        <v xml:space="preserve"> </v>
      </c>
      <c r="D1203" s="24"/>
      <c r="E1203" s="25"/>
      <c r="F1203" s="25"/>
      <c r="G1203" s="25"/>
      <c r="H1203" s="25"/>
      <c r="I1203" s="25"/>
      <c r="J1203" s="26"/>
      <c r="K1203" s="387" t="str">
        <f>IF(J1203&lt;&gt;0,DAYS360(J1203,'proje ve personel bilgileri'!$B$8)/30," ")</f>
        <v xml:space="preserve"> </v>
      </c>
      <c r="L1203" s="387"/>
      <c r="M1203" s="385" t="str">
        <f>IF('proje ve personel bilgileri'!A565&lt;&gt;0,('proje ve personel bilgileri'!$B$11)," ")</f>
        <v xml:space="preserve"> </v>
      </c>
      <c r="N1203" s="385"/>
      <c r="O1203" s="388">
        <f>IF('proje ve personel bilgileri'!$B$4=1512,(IF(E1203&lt;&gt;0,2,IF(F1203&lt;&gt;0,2,IF(G1203&lt;&gt;0,IF(AND(J1203&lt;&gt;0,K1203&gt;=48),4,3),IF(H1203&lt;&gt;0,IF(AND(J1203&lt;&gt;0,K1203&gt;=48),4,3),IF(I1203&lt;&gt;0,7,0)))))),IF('proje ve personel bilgileri'!$B$4=1511,(IF(E1203&lt;&gt;0,4,IF(F1203&lt;&gt;0,5,IF(G1203&lt;&gt;0,IF(AND(J1203&lt;&gt;0,K1203&gt;=48),12,8),IF(H1203&lt;&gt;0,IF(AND(J1203&lt;&gt;0,K1203&gt;=48),12,8),IF(I1203&lt;&gt;0,14,0)))))),(IF(E1203&lt;&gt;0,3,IF(F1203&lt;&gt;0,4,IF(G1203&lt;&gt;0,IF(AND(J1203&lt;&gt;0,K1203&gt;=48),10,6),IF(H1203&lt;&gt;0,IF(AND(J1203&lt;&gt;0,K1203&gt;=48),10,6),IF(I1203&lt;&gt;0,12,0))))))))</f>
        <v>0</v>
      </c>
      <c r="P1203" s="389"/>
      <c r="Q1203" s="385" t="str">
        <f>IF('proje ve personel bilgileri'!A565&lt;&gt;0,(M1203*O1203)," ")</f>
        <v xml:space="preserve"> </v>
      </c>
      <c r="R1203" s="385"/>
      <c r="S1203" s="385" t="str">
        <f>IF('proje ve personel bilgileri'!A565&lt;&gt;0,G011B!S1280," ")</f>
        <v xml:space="preserve"> </v>
      </c>
      <c r="T1203" s="378"/>
      <c r="U1203" s="385" t="str">
        <f>IF('proje ve personel bilgileri'!A565&lt;&gt;0,MIN(Q1203,S1203)," ")</f>
        <v xml:space="preserve"> </v>
      </c>
      <c r="V1203" s="386"/>
    </row>
    <row r="1204" spans="1:22" ht="15.75" customHeight="1" x14ac:dyDescent="0.25">
      <c r="A1204" s="19">
        <v>553</v>
      </c>
      <c r="B1204" s="293" t="str">
        <f>IF('proje ve personel bilgileri'!A566&lt;&gt;0,('proje ve personel bilgileri'!A566)," ")</f>
        <v xml:space="preserve"> </v>
      </c>
      <c r="C1204" s="293" t="str">
        <f>IF('proje ve personel bilgileri'!A566&lt;&gt;0,('proje ve personel bilgileri'!B566)," ")</f>
        <v xml:space="preserve"> </v>
      </c>
      <c r="D1204" s="24"/>
      <c r="E1204" s="25"/>
      <c r="F1204" s="25"/>
      <c r="G1204" s="25"/>
      <c r="H1204" s="25"/>
      <c r="I1204" s="25"/>
      <c r="J1204" s="26"/>
      <c r="K1204" s="387" t="str">
        <f>IF(J1204&lt;&gt;0,DAYS360(J1204,'proje ve personel bilgileri'!$B$8)/30," ")</f>
        <v xml:space="preserve"> </v>
      </c>
      <c r="L1204" s="387"/>
      <c r="M1204" s="385" t="str">
        <f>IF('proje ve personel bilgileri'!A566&lt;&gt;0,('proje ve personel bilgileri'!$B$11)," ")</f>
        <v xml:space="preserve"> </v>
      </c>
      <c r="N1204" s="385"/>
      <c r="O1204" s="388">
        <f>IF('proje ve personel bilgileri'!$B$4=1512,(IF(E1204&lt;&gt;0,2,IF(F1204&lt;&gt;0,2,IF(G1204&lt;&gt;0,IF(AND(J1204&lt;&gt;0,K1204&gt;=48),4,3),IF(H1204&lt;&gt;0,IF(AND(J1204&lt;&gt;0,K1204&gt;=48),4,3),IF(I1204&lt;&gt;0,7,0)))))),IF('proje ve personel bilgileri'!$B$4=1511,(IF(E1204&lt;&gt;0,4,IF(F1204&lt;&gt;0,5,IF(G1204&lt;&gt;0,IF(AND(J1204&lt;&gt;0,K1204&gt;=48),12,8),IF(H1204&lt;&gt;0,IF(AND(J1204&lt;&gt;0,K1204&gt;=48),12,8),IF(I1204&lt;&gt;0,14,0)))))),(IF(E1204&lt;&gt;0,3,IF(F1204&lt;&gt;0,4,IF(G1204&lt;&gt;0,IF(AND(J1204&lt;&gt;0,K1204&gt;=48),10,6),IF(H1204&lt;&gt;0,IF(AND(J1204&lt;&gt;0,K1204&gt;=48),10,6),IF(I1204&lt;&gt;0,12,0))))))))</f>
        <v>0</v>
      </c>
      <c r="P1204" s="389"/>
      <c r="Q1204" s="385" t="str">
        <f>IF('proje ve personel bilgileri'!A566&lt;&gt;0,(M1204*O1204)," ")</f>
        <v xml:space="preserve"> </v>
      </c>
      <c r="R1204" s="385"/>
      <c r="S1204" s="385" t="str">
        <f>IF('proje ve personel bilgileri'!A566&lt;&gt;0,G011B!S1281," ")</f>
        <v xml:space="preserve"> </v>
      </c>
      <c r="T1204" s="378"/>
      <c r="U1204" s="385" t="str">
        <f>IF('proje ve personel bilgileri'!A566&lt;&gt;0,MIN(Q1204,S1204)," ")</f>
        <v xml:space="preserve"> </v>
      </c>
      <c r="V1204" s="386"/>
    </row>
    <row r="1205" spans="1:22" ht="15.75" customHeight="1" x14ac:dyDescent="0.25">
      <c r="A1205" s="23">
        <v>554</v>
      </c>
      <c r="B1205" s="293" t="str">
        <f>IF('proje ve personel bilgileri'!A567&lt;&gt;0,('proje ve personel bilgileri'!A567)," ")</f>
        <v xml:space="preserve"> </v>
      </c>
      <c r="C1205" s="293" t="str">
        <f>IF('proje ve personel bilgileri'!A567&lt;&gt;0,('proje ve personel bilgileri'!B567)," ")</f>
        <v xml:space="preserve"> </v>
      </c>
      <c r="D1205" s="24"/>
      <c r="E1205" s="25"/>
      <c r="F1205" s="25"/>
      <c r="G1205" s="25"/>
      <c r="H1205" s="25"/>
      <c r="I1205" s="25"/>
      <c r="J1205" s="26"/>
      <c r="K1205" s="387" t="str">
        <f>IF(J1205&lt;&gt;0,DAYS360(J1205,'proje ve personel bilgileri'!$B$8)/30," ")</f>
        <v xml:space="preserve"> </v>
      </c>
      <c r="L1205" s="387"/>
      <c r="M1205" s="385" t="str">
        <f>IF('proje ve personel bilgileri'!A567&lt;&gt;0,('proje ve personel bilgileri'!$B$11)," ")</f>
        <v xml:space="preserve"> </v>
      </c>
      <c r="N1205" s="385"/>
      <c r="O1205" s="388">
        <f>IF('proje ve personel bilgileri'!$B$4=1512,(IF(E1205&lt;&gt;0,2,IF(F1205&lt;&gt;0,2,IF(G1205&lt;&gt;0,IF(AND(J1205&lt;&gt;0,K1205&gt;=48),4,3),IF(H1205&lt;&gt;0,IF(AND(J1205&lt;&gt;0,K1205&gt;=48),4,3),IF(I1205&lt;&gt;0,7,0)))))),IF('proje ve personel bilgileri'!$B$4=1511,(IF(E1205&lt;&gt;0,4,IF(F1205&lt;&gt;0,5,IF(G1205&lt;&gt;0,IF(AND(J1205&lt;&gt;0,K1205&gt;=48),12,8),IF(H1205&lt;&gt;0,IF(AND(J1205&lt;&gt;0,K1205&gt;=48),12,8),IF(I1205&lt;&gt;0,14,0)))))),(IF(E1205&lt;&gt;0,3,IF(F1205&lt;&gt;0,4,IF(G1205&lt;&gt;0,IF(AND(J1205&lt;&gt;0,K1205&gt;=48),10,6),IF(H1205&lt;&gt;0,IF(AND(J1205&lt;&gt;0,K1205&gt;=48),10,6),IF(I1205&lt;&gt;0,12,0))))))))</f>
        <v>0</v>
      </c>
      <c r="P1205" s="389"/>
      <c r="Q1205" s="385" t="str">
        <f>IF('proje ve personel bilgileri'!A567&lt;&gt;0,(M1205*O1205)," ")</f>
        <v xml:space="preserve"> </v>
      </c>
      <c r="R1205" s="385"/>
      <c r="S1205" s="385" t="str">
        <f>IF('proje ve personel bilgileri'!A567&lt;&gt;0,G011B!S1282," ")</f>
        <v xml:space="preserve"> </v>
      </c>
      <c r="T1205" s="378"/>
      <c r="U1205" s="385" t="str">
        <f>IF('proje ve personel bilgileri'!A567&lt;&gt;0,MIN(Q1205,S1205)," ")</f>
        <v xml:space="preserve"> </v>
      </c>
      <c r="V1205" s="386"/>
    </row>
    <row r="1206" spans="1:22" ht="15.75" customHeight="1" x14ac:dyDescent="0.25">
      <c r="A1206" s="19">
        <v>555</v>
      </c>
      <c r="B1206" s="293" t="str">
        <f>IF('proje ve personel bilgileri'!A568&lt;&gt;0,('proje ve personel bilgileri'!A568)," ")</f>
        <v xml:space="preserve"> </v>
      </c>
      <c r="C1206" s="293" t="str">
        <f>IF('proje ve personel bilgileri'!A568&lt;&gt;0,('proje ve personel bilgileri'!B568)," ")</f>
        <v xml:space="preserve"> </v>
      </c>
      <c r="D1206" s="24"/>
      <c r="E1206" s="25"/>
      <c r="F1206" s="25"/>
      <c r="G1206" s="25"/>
      <c r="H1206" s="25"/>
      <c r="I1206" s="25"/>
      <c r="J1206" s="26"/>
      <c r="K1206" s="387" t="str">
        <f>IF(J1206&lt;&gt;0,DAYS360(J1206,'proje ve personel bilgileri'!$B$8)/30," ")</f>
        <v xml:space="preserve"> </v>
      </c>
      <c r="L1206" s="387"/>
      <c r="M1206" s="385" t="str">
        <f>IF('proje ve personel bilgileri'!A568&lt;&gt;0,('proje ve personel bilgileri'!$B$11)," ")</f>
        <v xml:space="preserve"> </v>
      </c>
      <c r="N1206" s="385"/>
      <c r="O1206" s="388">
        <f>IF('proje ve personel bilgileri'!$B$4=1512,(IF(E1206&lt;&gt;0,2,IF(F1206&lt;&gt;0,2,IF(G1206&lt;&gt;0,IF(AND(J1206&lt;&gt;0,K1206&gt;=48),4,3),IF(H1206&lt;&gt;0,IF(AND(J1206&lt;&gt;0,K1206&gt;=48),4,3),IF(I1206&lt;&gt;0,7,0)))))),IF('proje ve personel bilgileri'!$B$4=1511,(IF(E1206&lt;&gt;0,4,IF(F1206&lt;&gt;0,5,IF(G1206&lt;&gt;0,IF(AND(J1206&lt;&gt;0,K1206&gt;=48),12,8),IF(H1206&lt;&gt;0,IF(AND(J1206&lt;&gt;0,K1206&gt;=48),12,8),IF(I1206&lt;&gt;0,14,0)))))),(IF(E1206&lt;&gt;0,3,IF(F1206&lt;&gt;0,4,IF(G1206&lt;&gt;0,IF(AND(J1206&lt;&gt;0,K1206&gt;=48),10,6),IF(H1206&lt;&gt;0,IF(AND(J1206&lt;&gt;0,K1206&gt;=48),10,6),IF(I1206&lt;&gt;0,12,0))))))))</f>
        <v>0</v>
      </c>
      <c r="P1206" s="389"/>
      <c r="Q1206" s="385" t="str">
        <f>IF('proje ve personel bilgileri'!A568&lt;&gt;0,(M1206*O1206)," ")</f>
        <v xml:space="preserve"> </v>
      </c>
      <c r="R1206" s="385"/>
      <c r="S1206" s="385" t="str">
        <f>IF('proje ve personel bilgileri'!A568&lt;&gt;0,G011B!S1283," ")</f>
        <v xml:space="preserve"> </v>
      </c>
      <c r="T1206" s="378"/>
      <c r="U1206" s="385" t="str">
        <f>IF('proje ve personel bilgileri'!A568&lt;&gt;0,MIN(Q1206,S1206)," ")</f>
        <v xml:space="preserve"> </v>
      </c>
      <c r="V1206" s="386"/>
    </row>
    <row r="1207" spans="1:22" ht="15.75" customHeight="1" x14ac:dyDescent="0.25">
      <c r="A1207" s="23">
        <v>556</v>
      </c>
      <c r="B1207" s="293" t="str">
        <f>IF('proje ve personel bilgileri'!A569&lt;&gt;0,('proje ve personel bilgileri'!A569)," ")</f>
        <v xml:space="preserve"> </v>
      </c>
      <c r="C1207" s="293" t="str">
        <f>IF('proje ve personel bilgileri'!A569&lt;&gt;0,('proje ve personel bilgileri'!B569)," ")</f>
        <v xml:space="preserve"> </v>
      </c>
      <c r="D1207" s="24"/>
      <c r="E1207" s="25"/>
      <c r="F1207" s="25"/>
      <c r="G1207" s="25"/>
      <c r="H1207" s="25"/>
      <c r="I1207" s="25"/>
      <c r="J1207" s="26"/>
      <c r="K1207" s="387" t="str">
        <f>IF(J1207&lt;&gt;0,DAYS360(J1207,'proje ve personel bilgileri'!$B$8)/30," ")</f>
        <v xml:space="preserve"> </v>
      </c>
      <c r="L1207" s="387"/>
      <c r="M1207" s="385" t="str">
        <f>IF('proje ve personel bilgileri'!A569&lt;&gt;0,('proje ve personel bilgileri'!$B$11)," ")</f>
        <v xml:space="preserve"> </v>
      </c>
      <c r="N1207" s="385"/>
      <c r="O1207" s="388">
        <f>IF('proje ve personel bilgileri'!$B$4=1512,(IF(E1207&lt;&gt;0,2,IF(F1207&lt;&gt;0,2,IF(G1207&lt;&gt;0,IF(AND(J1207&lt;&gt;0,K1207&gt;=48),4,3),IF(H1207&lt;&gt;0,IF(AND(J1207&lt;&gt;0,K1207&gt;=48),4,3),IF(I1207&lt;&gt;0,7,0)))))),IF('proje ve personel bilgileri'!$B$4=1511,(IF(E1207&lt;&gt;0,4,IF(F1207&lt;&gt;0,5,IF(G1207&lt;&gt;0,IF(AND(J1207&lt;&gt;0,K1207&gt;=48),12,8),IF(H1207&lt;&gt;0,IF(AND(J1207&lt;&gt;0,K1207&gt;=48),12,8),IF(I1207&lt;&gt;0,14,0)))))),(IF(E1207&lt;&gt;0,3,IF(F1207&lt;&gt;0,4,IF(G1207&lt;&gt;0,IF(AND(J1207&lt;&gt;0,K1207&gt;=48),10,6),IF(H1207&lt;&gt;0,IF(AND(J1207&lt;&gt;0,K1207&gt;=48),10,6),IF(I1207&lt;&gt;0,12,0))))))))</f>
        <v>0</v>
      </c>
      <c r="P1207" s="389"/>
      <c r="Q1207" s="385" t="str">
        <f>IF('proje ve personel bilgileri'!A569&lt;&gt;0,(M1207*O1207)," ")</f>
        <v xml:space="preserve"> </v>
      </c>
      <c r="R1207" s="385"/>
      <c r="S1207" s="385" t="str">
        <f>IF('proje ve personel bilgileri'!A569&lt;&gt;0,G011B!S1284," ")</f>
        <v xml:space="preserve"> </v>
      </c>
      <c r="T1207" s="378"/>
      <c r="U1207" s="385" t="str">
        <f>IF('proje ve personel bilgileri'!A569&lt;&gt;0,MIN(Q1207,S1207)," ")</f>
        <v xml:space="preserve"> </v>
      </c>
      <c r="V1207" s="386"/>
    </row>
    <row r="1208" spans="1:22" ht="15.75" customHeight="1" x14ac:dyDescent="0.25">
      <c r="A1208" s="19">
        <v>557</v>
      </c>
      <c r="B1208" s="293" t="str">
        <f>IF('proje ve personel bilgileri'!A570&lt;&gt;0,('proje ve personel bilgileri'!A570)," ")</f>
        <v xml:space="preserve"> </v>
      </c>
      <c r="C1208" s="293" t="str">
        <f>IF('proje ve personel bilgileri'!A570&lt;&gt;0,('proje ve personel bilgileri'!B570)," ")</f>
        <v xml:space="preserve"> </v>
      </c>
      <c r="D1208" s="24"/>
      <c r="E1208" s="25"/>
      <c r="F1208" s="25"/>
      <c r="G1208" s="25"/>
      <c r="H1208" s="25"/>
      <c r="I1208" s="25"/>
      <c r="J1208" s="26"/>
      <c r="K1208" s="387" t="str">
        <f>IF(J1208&lt;&gt;0,DAYS360(J1208,'proje ve personel bilgileri'!$B$8)/30," ")</f>
        <v xml:space="preserve"> </v>
      </c>
      <c r="L1208" s="387"/>
      <c r="M1208" s="385" t="str">
        <f>IF('proje ve personel bilgileri'!A570&lt;&gt;0,('proje ve personel bilgileri'!$B$11)," ")</f>
        <v xml:space="preserve"> </v>
      </c>
      <c r="N1208" s="385"/>
      <c r="O1208" s="388">
        <f>IF('proje ve personel bilgileri'!$B$4=1512,(IF(E1208&lt;&gt;0,2,IF(F1208&lt;&gt;0,2,IF(G1208&lt;&gt;0,IF(AND(J1208&lt;&gt;0,K1208&gt;=48),4,3),IF(H1208&lt;&gt;0,IF(AND(J1208&lt;&gt;0,K1208&gt;=48),4,3),IF(I1208&lt;&gt;0,7,0)))))),IF('proje ve personel bilgileri'!$B$4=1511,(IF(E1208&lt;&gt;0,4,IF(F1208&lt;&gt;0,5,IF(G1208&lt;&gt;0,IF(AND(J1208&lt;&gt;0,K1208&gt;=48),12,8),IF(H1208&lt;&gt;0,IF(AND(J1208&lt;&gt;0,K1208&gt;=48),12,8),IF(I1208&lt;&gt;0,14,0)))))),(IF(E1208&lt;&gt;0,3,IF(F1208&lt;&gt;0,4,IF(G1208&lt;&gt;0,IF(AND(J1208&lt;&gt;0,K1208&gt;=48),10,6),IF(H1208&lt;&gt;0,IF(AND(J1208&lt;&gt;0,K1208&gt;=48),10,6),IF(I1208&lt;&gt;0,12,0))))))))</f>
        <v>0</v>
      </c>
      <c r="P1208" s="389"/>
      <c r="Q1208" s="385" t="str">
        <f>IF('proje ve personel bilgileri'!A570&lt;&gt;0,(M1208*O1208)," ")</f>
        <v xml:space="preserve"> </v>
      </c>
      <c r="R1208" s="385"/>
      <c r="S1208" s="385" t="str">
        <f>IF('proje ve personel bilgileri'!A570&lt;&gt;0,G011B!S1285," ")</f>
        <v xml:space="preserve"> </v>
      </c>
      <c r="T1208" s="378"/>
      <c r="U1208" s="385" t="str">
        <f>IF('proje ve personel bilgileri'!A570&lt;&gt;0,MIN(Q1208,S1208)," ")</f>
        <v xml:space="preserve"> </v>
      </c>
      <c r="V1208" s="386"/>
    </row>
    <row r="1209" spans="1:22" ht="15.75" customHeight="1" x14ac:dyDescent="0.25">
      <c r="A1209" s="23">
        <v>558</v>
      </c>
      <c r="B1209" s="293" t="str">
        <f>IF('proje ve personel bilgileri'!A571&lt;&gt;0,('proje ve personel bilgileri'!A571)," ")</f>
        <v xml:space="preserve"> </v>
      </c>
      <c r="C1209" s="293" t="str">
        <f>IF('proje ve personel bilgileri'!A571&lt;&gt;0,('proje ve personel bilgileri'!B571)," ")</f>
        <v xml:space="preserve"> </v>
      </c>
      <c r="D1209" s="28"/>
      <c r="E1209" s="29"/>
      <c r="F1209" s="29"/>
      <c r="G1209" s="29"/>
      <c r="H1209" s="29"/>
      <c r="I1209" s="29"/>
      <c r="J1209" s="30"/>
      <c r="K1209" s="387" t="str">
        <f>IF(J1209&lt;&gt;0,DAYS360(J1209,'proje ve personel bilgileri'!$B$8)/30," ")</f>
        <v xml:space="preserve"> </v>
      </c>
      <c r="L1209" s="387"/>
      <c r="M1209" s="385" t="str">
        <f>IF('proje ve personel bilgileri'!A571&lt;&gt;0,('proje ve personel bilgileri'!$B$11)," ")</f>
        <v xml:space="preserve"> </v>
      </c>
      <c r="N1209" s="385"/>
      <c r="O1209" s="388">
        <f>IF('proje ve personel bilgileri'!$B$4=1512,(IF(E1209&lt;&gt;0,2,IF(F1209&lt;&gt;0,2,IF(G1209&lt;&gt;0,IF(AND(J1209&lt;&gt;0,K1209&gt;=48),4,3),IF(H1209&lt;&gt;0,IF(AND(J1209&lt;&gt;0,K1209&gt;=48),4,3),IF(I1209&lt;&gt;0,7,0)))))),IF('proje ve personel bilgileri'!$B$4=1511,(IF(E1209&lt;&gt;0,4,IF(F1209&lt;&gt;0,5,IF(G1209&lt;&gt;0,IF(AND(J1209&lt;&gt;0,K1209&gt;=48),12,8),IF(H1209&lt;&gt;0,IF(AND(J1209&lt;&gt;0,K1209&gt;=48),12,8),IF(I1209&lt;&gt;0,14,0)))))),(IF(E1209&lt;&gt;0,3,IF(F1209&lt;&gt;0,4,IF(G1209&lt;&gt;0,IF(AND(J1209&lt;&gt;0,K1209&gt;=48),10,6),IF(H1209&lt;&gt;0,IF(AND(J1209&lt;&gt;0,K1209&gt;=48),10,6),IF(I1209&lt;&gt;0,12,0))))))))</f>
        <v>0</v>
      </c>
      <c r="P1209" s="389"/>
      <c r="Q1209" s="385" t="str">
        <f>IF('proje ve personel bilgileri'!A571&lt;&gt;0,(M1209*O1209)," ")</f>
        <v xml:space="preserve"> </v>
      </c>
      <c r="R1209" s="385"/>
      <c r="S1209" s="385" t="str">
        <f>IF('proje ve personel bilgileri'!A571&lt;&gt;0,G011B!S1286," ")</f>
        <v xml:space="preserve"> </v>
      </c>
      <c r="T1209" s="378"/>
      <c r="U1209" s="385" t="str">
        <f>IF('proje ve personel bilgileri'!A571&lt;&gt;0,MIN(Q1209,S1209)," ")</f>
        <v xml:space="preserve"> </v>
      </c>
      <c r="V1209" s="386"/>
    </row>
    <row r="1210" spans="1:22" ht="15" customHeight="1" x14ac:dyDescent="0.25">
      <c r="A1210" s="290" t="s">
        <v>152</v>
      </c>
    </row>
    <row r="1211" spans="1:22" ht="15" customHeight="1" x14ac:dyDescent="0.25">
      <c r="A1211" s="390" t="s">
        <v>153</v>
      </c>
      <c r="B1211" s="390"/>
      <c r="C1211" s="390"/>
      <c r="D1211" s="390"/>
      <c r="E1211" s="390"/>
      <c r="F1211" s="390"/>
      <c r="G1211" s="390"/>
      <c r="H1211" s="390"/>
      <c r="I1211" s="390"/>
      <c r="J1211" s="390"/>
      <c r="K1211" s="390"/>
      <c r="L1211" s="390"/>
      <c r="M1211" s="390"/>
      <c r="N1211" s="390"/>
      <c r="O1211" s="390"/>
      <c r="P1211" s="390"/>
      <c r="Q1211" s="390"/>
      <c r="R1211" s="390"/>
      <c r="S1211" s="390"/>
      <c r="T1211" s="390"/>
      <c r="U1211" s="390"/>
      <c r="V1211" s="390"/>
    </row>
    <row r="1212" spans="1:22" ht="15" customHeight="1" x14ac:dyDescent="0.25">
      <c r="A1212" s="391" t="s">
        <v>154</v>
      </c>
      <c r="B1212" s="391"/>
      <c r="C1212" s="391"/>
      <c r="D1212" s="391"/>
      <c r="E1212" s="391"/>
      <c r="F1212" s="391"/>
      <c r="G1212" s="391"/>
      <c r="H1212" s="391"/>
      <c r="I1212" s="391"/>
      <c r="J1212" s="391"/>
      <c r="K1212" s="391"/>
      <c r="L1212" s="391"/>
      <c r="M1212" s="391"/>
      <c r="N1212" s="391"/>
      <c r="O1212" s="391"/>
      <c r="P1212" s="391"/>
      <c r="Q1212" s="391"/>
      <c r="R1212" s="391"/>
      <c r="S1212" s="391"/>
      <c r="T1212" s="391"/>
      <c r="U1212" s="391"/>
      <c r="V1212" s="391"/>
    </row>
    <row r="1213" spans="1:22" ht="15" customHeight="1" x14ac:dyDescent="0.25">
      <c r="A1213" s="289"/>
    </row>
    <row r="1214" spans="1:22" ht="15" customHeight="1" x14ac:dyDescent="0.25">
      <c r="A1214" s="381" t="s">
        <v>155</v>
      </c>
      <c r="B1214" s="381"/>
      <c r="C1214" s="381"/>
      <c r="D1214" s="381"/>
      <c r="E1214" s="381"/>
      <c r="F1214" s="381"/>
      <c r="G1214" s="381"/>
      <c r="H1214" s="381"/>
      <c r="I1214" s="381"/>
      <c r="J1214" s="381"/>
      <c r="K1214" s="381"/>
      <c r="L1214" s="381"/>
      <c r="M1214" s="381"/>
      <c r="N1214" s="381"/>
      <c r="O1214" s="381"/>
      <c r="P1214" s="381"/>
      <c r="Q1214" s="381"/>
      <c r="R1214" s="381"/>
      <c r="S1214" s="381"/>
      <c r="T1214" s="381"/>
      <c r="U1214" s="381"/>
    </row>
    <row r="1215" spans="1:22" ht="15" customHeight="1" x14ac:dyDescent="0.25">
      <c r="A1215" s="380"/>
      <c r="B1215" s="380"/>
      <c r="C1215" s="380"/>
      <c r="D1215" s="380"/>
      <c r="E1215" s="380"/>
      <c r="F1215" s="380"/>
      <c r="G1215" s="380"/>
      <c r="H1215" s="380"/>
      <c r="I1215" s="380"/>
      <c r="J1215" s="380"/>
      <c r="K1215" s="380"/>
      <c r="L1215" s="380"/>
      <c r="M1215" s="380"/>
      <c r="N1215" s="380"/>
      <c r="O1215" s="380"/>
      <c r="P1215" s="380"/>
      <c r="Q1215" s="380"/>
      <c r="R1215" s="380"/>
      <c r="S1215" s="380"/>
      <c r="T1215" s="380"/>
      <c r="U1215" s="380"/>
    </row>
    <row r="1221" spans="1:22" ht="15.75" customHeight="1" x14ac:dyDescent="0.25">
      <c r="A1221" s="348" t="s">
        <v>128</v>
      </c>
      <c r="B1221" s="348"/>
      <c r="C1221" s="348"/>
      <c r="D1221" s="348"/>
      <c r="E1221" s="348"/>
      <c r="F1221" s="348"/>
      <c r="G1221" s="348"/>
      <c r="H1221" s="348"/>
      <c r="I1221" s="348"/>
      <c r="J1221" s="348"/>
      <c r="K1221" s="348"/>
      <c r="L1221" s="348"/>
      <c r="M1221" s="348"/>
      <c r="N1221" s="348"/>
      <c r="O1221" s="348"/>
      <c r="P1221" s="348"/>
      <c r="Q1221" s="348"/>
      <c r="R1221" s="348"/>
      <c r="S1221" s="348"/>
      <c r="T1221" s="348"/>
      <c r="U1221" s="348"/>
      <c r="V1221" s="348"/>
    </row>
    <row r="1222" spans="1:22" ht="15" customHeight="1" x14ac:dyDescent="0.25">
      <c r="A1222" s="68"/>
      <c r="B1222" s="68"/>
      <c r="C1222" s="68"/>
      <c r="D1222" s="68"/>
      <c r="E1222" s="68"/>
      <c r="F1222" s="68"/>
      <c r="G1222" s="68"/>
      <c r="H1222" s="68"/>
      <c r="I1222" s="68"/>
      <c r="J1222" s="69" t="str">
        <f>'proje ve personel bilgileri'!$B$7</f>
        <v>/</v>
      </c>
      <c r="K1222" s="68" t="s">
        <v>109</v>
      </c>
      <c r="L1222" s="68"/>
      <c r="M1222" s="68"/>
      <c r="N1222" s="68"/>
      <c r="O1222" s="68"/>
      <c r="P1222" s="68"/>
      <c r="Q1222" s="68"/>
      <c r="R1222" s="68"/>
      <c r="S1222" s="68"/>
      <c r="T1222" s="68"/>
      <c r="U1222" s="68"/>
      <c r="V1222" s="68"/>
    </row>
    <row r="1223" spans="1:22" ht="18.75" customHeight="1" x14ac:dyDescent="0.25">
      <c r="U1223" s="10" t="s">
        <v>129</v>
      </c>
    </row>
    <row r="1224" spans="1:22" ht="15.75" customHeight="1" x14ac:dyDescent="0.25">
      <c r="A1224" s="382" t="s">
        <v>130</v>
      </c>
      <c r="B1224" s="383"/>
      <c r="C1224" s="384"/>
      <c r="D1224" s="392">
        <f>'proje ve personel bilgileri'!$B$2</f>
        <v>0</v>
      </c>
      <c r="E1224" s="393"/>
      <c r="F1224" s="393"/>
      <c r="G1224" s="393"/>
      <c r="H1224" s="393"/>
      <c r="I1224" s="393"/>
      <c r="J1224" s="393"/>
      <c r="K1224" s="393"/>
      <c r="L1224" s="393"/>
      <c r="M1224" s="393"/>
      <c r="N1224" s="393"/>
      <c r="O1224" s="393"/>
      <c r="P1224" s="393"/>
      <c r="Q1224" s="393"/>
      <c r="R1224" s="393"/>
      <c r="S1224" s="393"/>
      <c r="T1224" s="393"/>
      <c r="U1224" s="393"/>
      <c r="V1224" s="394"/>
    </row>
    <row r="1225" spans="1:22" ht="15.75" customHeight="1" x14ac:dyDescent="0.25">
      <c r="A1225" s="382" t="s">
        <v>131</v>
      </c>
      <c r="B1225" s="383"/>
      <c r="C1225" s="384"/>
      <c r="D1225" s="392">
        <f>'proje ve personel bilgileri'!$B$3</f>
        <v>0</v>
      </c>
      <c r="E1225" s="393"/>
      <c r="F1225" s="393"/>
      <c r="G1225" s="393"/>
      <c r="H1225" s="393"/>
      <c r="I1225" s="393"/>
      <c r="J1225" s="393"/>
      <c r="K1225" s="393"/>
      <c r="L1225" s="393"/>
      <c r="M1225" s="393"/>
      <c r="N1225" s="393"/>
      <c r="O1225" s="393"/>
      <c r="P1225" s="393"/>
      <c r="Q1225" s="393"/>
      <c r="R1225" s="393"/>
      <c r="S1225" s="393"/>
      <c r="T1225" s="393"/>
      <c r="U1225" s="393"/>
      <c r="V1225" s="394"/>
    </row>
    <row r="1226" spans="1:22" ht="15" customHeight="1" x14ac:dyDescent="0.25">
      <c r="A1226" s="415" t="s">
        <v>132</v>
      </c>
      <c r="B1226" s="416"/>
      <c r="C1226" s="417"/>
      <c r="D1226" s="421"/>
      <c r="E1226" s="403"/>
      <c r="F1226" s="403"/>
      <c r="G1226" s="403"/>
      <c r="H1226" s="403"/>
      <c r="I1226" s="403"/>
      <c r="J1226" s="403"/>
      <c r="K1226" s="403"/>
      <c r="L1226" s="403"/>
      <c r="M1226" s="403"/>
      <c r="N1226" s="403"/>
      <c r="O1226" s="403"/>
      <c r="P1226" s="403"/>
      <c r="Q1226" s="403"/>
      <c r="R1226" s="403"/>
      <c r="S1226" s="403"/>
      <c r="T1226" s="403"/>
      <c r="U1226" s="403"/>
      <c r="V1226" s="423"/>
    </row>
    <row r="1227" spans="1:22" ht="15.75" customHeight="1" x14ac:dyDescent="0.25">
      <c r="A1227" s="418"/>
      <c r="B1227" s="419"/>
      <c r="C1227" s="420"/>
      <c r="D1227" s="422"/>
      <c r="E1227" s="404"/>
      <c r="F1227" s="404"/>
      <c r="G1227" s="404"/>
      <c r="H1227" s="404"/>
      <c r="I1227" s="404"/>
      <c r="J1227" s="404"/>
      <c r="K1227" s="404"/>
      <c r="L1227" s="404"/>
      <c r="M1227" s="404"/>
      <c r="N1227" s="404"/>
      <c r="O1227" s="404"/>
      <c r="P1227" s="404"/>
      <c r="Q1227" s="404"/>
      <c r="R1227" s="404"/>
      <c r="S1227" s="404"/>
      <c r="T1227" s="404"/>
      <c r="U1227" s="404"/>
      <c r="V1227" s="424"/>
    </row>
    <row r="1228" spans="1:22" ht="15.75" customHeight="1" x14ac:dyDescent="0.25">
      <c r="A1228" s="382" t="s">
        <v>133</v>
      </c>
      <c r="B1228" s="383"/>
      <c r="C1228" s="384"/>
      <c r="D1228" s="307">
        <f>'proje ve personel bilgileri'!B8</f>
        <v>0</v>
      </c>
      <c r="E1228" s="291"/>
      <c r="F1228" s="291"/>
      <c r="G1228" s="291"/>
      <c r="H1228" s="291"/>
      <c r="I1228" s="291"/>
      <c r="J1228" s="402"/>
      <c r="K1228" s="402"/>
      <c r="L1228" s="402"/>
      <c r="M1228" s="402"/>
      <c r="N1228" s="402"/>
      <c r="O1228" s="402"/>
      <c r="P1228" s="402"/>
      <c r="Q1228" s="402"/>
      <c r="R1228" s="402"/>
      <c r="S1228" s="402"/>
      <c r="T1228" s="402"/>
      <c r="U1228" s="402"/>
      <c r="V1228" s="292"/>
    </row>
    <row r="1229" spans="1:22" ht="15" customHeight="1" x14ac:dyDescent="0.25">
      <c r="A1229" s="405" t="s">
        <v>87</v>
      </c>
      <c r="B1229" s="405" t="s">
        <v>15</v>
      </c>
      <c r="C1229" s="405" t="s">
        <v>134</v>
      </c>
      <c r="D1229" s="405" t="s">
        <v>135</v>
      </c>
      <c r="E1229" s="395" t="s">
        <v>136</v>
      </c>
      <c r="F1229" s="407"/>
      <c r="G1229" s="407"/>
      <c r="H1229" s="407"/>
      <c r="I1229" s="396"/>
      <c r="J1229" s="405" t="s">
        <v>137</v>
      </c>
      <c r="K1229" s="395" t="s">
        <v>138</v>
      </c>
      <c r="L1229" s="396"/>
      <c r="M1229" s="411" t="s">
        <v>139</v>
      </c>
      <c r="N1229" s="412"/>
      <c r="O1229" s="395" t="s">
        <v>156</v>
      </c>
      <c r="P1229" s="396"/>
      <c r="Q1229" s="395" t="s">
        <v>141</v>
      </c>
      <c r="R1229" s="396"/>
      <c r="S1229" s="395" t="s">
        <v>142</v>
      </c>
      <c r="T1229" s="396"/>
      <c r="U1229" s="395" t="s">
        <v>143</v>
      </c>
      <c r="V1229" s="396"/>
    </row>
    <row r="1230" spans="1:22" ht="15.75" customHeight="1" x14ac:dyDescent="0.25">
      <c r="A1230" s="406"/>
      <c r="B1230" s="406"/>
      <c r="C1230" s="406"/>
      <c r="D1230" s="406"/>
      <c r="E1230" s="408" t="s">
        <v>144</v>
      </c>
      <c r="F1230" s="409"/>
      <c r="G1230" s="409"/>
      <c r="H1230" s="409"/>
      <c r="I1230" s="410"/>
      <c r="J1230" s="406"/>
      <c r="K1230" s="397"/>
      <c r="L1230" s="398"/>
      <c r="M1230" s="413"/>
      <c r="N1230" s="414"/>
      <c r="O1230" s="397"/>
      <c r="P1230" s="398"/>
      <c r="Q1230" s="397"/>
      <c r="R1230" s="398"/>
      <c r="S1230" s="397"/>
      <c r="T1230" s="398"/>
      <c r="U1230" s="397"/>
      <c r="V1230" s="398"/>
    </row>
    <row r="1231" spans="1:22" ht="67.5" customHeight="1" x14ac:dyDescent="0.25">
      <c r="A1231" s="406"/>
      <c r="B1231" s="406"/>
      <c r="C1231" s="406"/>
      <c r="D1231" s="406"/>
      <c r="E1231" s="17" t="s">
        <v>145</v>
      </c>
      <c r="F1231" s="17" t="s">
        <v>146</v>
      </c>
      <c r="G1231" s="17" t="s">
        <v>147</v>
      </c>
      <c r="H1231" s="18" t="s">
        <v>148</v>
      </c>
      <c r="I1231" s="17" t="s">
        <v>149</v>
      </c>
      <c r="J1231" s="406"/>
      <c r="K1231" s="397"/>
      <c r="L1231" s="398"/>
      <c r="M1231" s="399" t="s">
        <v>150</v>
      </c>
      <c r="N1231" s="400"/>
      <c r="O1231" s="399" t="s">
        <v>151</v>
      </c>
      <c r="P1231" s="401"/>
      <c r="Q1231" s="397"/>
      <c r="R1231" s="398"/>
      <c r="S1231" s="397"/>
      <c r="T1231" s="398"/>
      <c r="U1231" s="397"/>
      <c r="V1231" s="398"/>
    </row>
    <row r="1232" spans="1:22" ht="15.75" customHeight="1" x14ac:dyDescent="0.25">
      <c r="A1232" s="19">
        <v>559</v>
      </c>
      <c r="B1232" s="293" t="str">
        <f>IF('proje ve personel bilgileri'!A572&lt;&gt;0,('proje ve personel bilgileri'!A572)," ")</f>
        <v xml:space="preserve"> </v>
      </c>
      <c r="C1232" s="293" t="str">
        <f>IF('proje ve personel bilgileri'!A572&lt;&gt;0,('proje ve personel bilgileri'!B572)," ")</f>
        <v xml:space="preserve"> </v>
      </c>
      <c r="D1232" s="20"/>
      <c r="E1232" s="21"/>
      <c r="F1232" s="21"/>
      <c r="G1232" s="21"/>
      <c r="H1232" s="21"/>
      <c r="I1232" s="21"/>
      <c r="J1232" s="22"/>
      <c r="K1232" s="387" t="str">
        <f>IF(J1232&lt;&gt;0,DAYS360(J1232,'proje ve personel bilgileri'!$B$8)/30," ")</f>
        <v xml:space="preserve"> </v>
      </c>
      <c r="L1232" s="387"/>
      <c r="M1232" s="385" t="str">
        <f>IF('proje ve personel bilgileri'!A572&lt;&gt;0,('proje ve personel bilgileri'!$B$11)," ")</f>
        <v xml:space="preserve"> </v>
      </c>
      <c r="N1232" s="385"/>
      <c r="O1232" s="388">
        <f>IF('proje ve personel bilgileri'!$B$4=1512,(IF(E1232&lt;&gt;0,2,IF(F1232&lt;&gt;0,2,IF(G1232&lt;&gt;0,IF(AND(J1232&lt;&gt;0,K1232&gt;=48),4,3),IF(H1232&lt;&gt;0,IF(AND(J1232&lt;&gt;0,K1232&gt;=48),4,3),IF(I1232&lt;&gt;0,7,0)))))),IF('proje ve personel bilgileri'!$B$4=1511,(IF(E1232&lt;&gt;0,4,IF(F1232&lt;&gt;0,5,IF(G1232&lt;&gt;0,IF(AND(J1232&lt;&gt;0,K1232&gt;=48),12,8),IF(H1232&lt;&gt;0,IF(AND(J1232&lt;&gt;0,K1232&gt;=48),12,8),IF(I1232&lt;&gt;0,14,0)))))),(IF(E1232&lt;&gt;0,3,IF(F1232&lt;&gt;0,4,IF(G1232&lt;&gt;0,IF(AND(J1232&lt;&gt;0,K1232&gt;=48),10,6),IF(H1232&lt;&gt;0,IF(AND(J1232&lt;&gt;0,K1232&gt;=48),10,6),IF(I1232&lt;&gt;0,12,0))))))))</f>
        <v>0</v>
      </c>
      <c r="P1232" s="389"/>
      <c r="Q1232" s="385" t="str">
        <f>IF('proje ve personel bilgileri'!A572&lt;&gt;0,(M1232*O1232)," ")</f>
        <v xml:space="preserve"> </v>
      </c>
      <c r="R1232" s="385"/>
      <c r="S1232" s="385" t="str">
        <f>IF('proje ve personel bilgileri'!A572&lt;&gt;0,G011B!S1311," ")</f>
        <v xml:space="preserve"> </v>
      </c>
      <c r="T1232" s="378"/>
      <c r="U1232" s="385" t="str">
        <f>IF('proje ve personel bilgileri'!A572&lt;&gt;0,MIN(Q1232,S1232)," ")</f>
        <v xml:space="preserve"> </v>
      </c>
      <c r="V1232" s="386"/>
    </row>
    <row r="1233" spans="1:22" ht="15.75" customHeight="1" x14ac:dyDescent="0.25">
      <c r="A1233" s="23">
        <v>560</v>
      </c>
      <c r="B1233" s="293" t="str">
        <f>IF('proje ve personel bilgileri'!A573&lt;&gt;0,('proje ve personel bilgileri'!A573)," ")</f>
        <v xml:space="preserve"> </v>
      </c>
      <c r="C1233" s="293" t="str">
        <f>IF('proje ve personel bilgileri'!A573&lt;&gt;0,('proje ve personel bilgileri'!B573)," ")</f>
        <v xml:space="preserve"> </v>
      </c>
      <c r="D1233" s="24"/>
      <c r="E1233" s="25"/>
      <c r="F1233" s="25"/>
      <c r="G1233" s="25"/>
      <c r="H1233" s="25"/>
      <c r="I1233" s="25"/>
      <c r="J1233" s="26"/>
      <c r="K1233" s="387" t="str">
        <f>IF(J1233&lt;&gt;0,DAYS360(J1233,'proje ve personel bilgileri'!$B$8)/30," ")</f>
        <v xml:space="preserve"> </v>
      </c>
      <c r="L1233" s="387"/>
      <c r="M1233" s="385" t="str">
        <f>IF('proje ve personel bilgileri'!A573&lt;&gt;0,('proje ve personel bilgileri'!$B$11)," ")</f>
        <v xml:space="preserve"> </v>
      </c>
      <c r="N1233" s="385"/>
      <c r="O1233" s="388">
        <f>IF('proje ve personel bilgileri'!$B$4=1512,(IF(E1233&lt;&gt;0,2,IF(F1233&lt;&gt;0,2,IF(G1233&lt;&gt;0,IF(AND(J1233&lt;&gt;0,K1233&gt;=48),4,3),IF(H1233&lt;&gt;0,IF(AND(J1233&lt;&gt;0,K1233&gt;=48),4,3),IF(I1233&lt;&gt;0,7,0)))))),IF('proje ve personel bilgileri'!$B$4=1511,(IF(E1233&lt;&gt;0,4,IF(F1233&lt;&gt;0,5,IF(G1233&lt;&gt;0,IF(AND(J1233&lt;&gt;0,K1233&gt;=48),12,8),IF(H1233&lt;&gt;0,IF(AND(J1233&lt;&gt;0,K1233&gt;=48),12,8),IF(I1233&lt;&gt;0,14,0)))))),(IF(E1233&lt;&gt;0,3,IF(F1233&lt;&gt;0,4,IF(G1233&lt;&gt;0,IF(AND(J1233&lt;&gt;0,K1233&gt;=48),10,6),IF(H1233&lt;&gt;0,IF(AND(J1233&lt;&gt;0,K1233&gt;=48),10,6),IF(I1233&lt;&gt;0,12,0))))))))</f>
        <v>0</v>
      </c>
      <c r="P1233" s="389"/>
      <c r="Q1233" s="385" t="str">
        <f>IF('proje ve personel bilgileri'!A573&lt;&gt;0,(M1233*O1233)," ")</f>
        <v xml:space="preserve"> </v>
      </c>
      <c r="R1233" s="385"/>
      <c r="S1233" s="385" t="str">
        <f>IF('proje ve personel bilgileri'!A573&lt;&gt;0,G011B!S1312," ")</f>
        <v xml:space="preserve"> </v>
      </c>
      <c r="T1233" s="378"/>
      <c r="U1233" s="385" t="str">
        <f>IF('proje ve personel bilgileri'!A573&lt;&gt;0,MIN(Q1233,S1233)," ")</f>
        <v xml:space="preserve"> </v>
      </c>
      <c r="V1233" s="386"/>
    </row>
    <row r="1234" spans="1:22" ht="15.75" customHeight="1" x14ac:dyDescent="0.25">
      <c r="A1234" s="19">
        <v>561</v>
      </c>
      <c r="B1234" s="293" t="str">
        <f>IF('proje ve personel bilgileri'!A574&lt;&gt;0,('proje ve personel bilgileri'!A574)," ")</f>
        <v xml:space="preserve"> </v>
      </c>
      <c r="C1234" s="293" t="str">
        <f>IF('proje ve personel bilgileri'!A574&lt;&gt;0,('proje ve personel bilgileri'!B574)," ")</f>
        <v xml:space="preserve"> </v>
      </c>
      <c r="D1234" s="24"/>
      <c r="E1234" s="25"/>
      <c r="F1234" s="25"/>
      <c r="G1234" s="25"/>
      <c r="H1234" s="25"/>
      <c r="I1234" s="25"/>
      <c r="J1234" s="26"/>
      <c r="K1234" s="387" t="str">
        <f>IF(J1234&lt;&gt;0,DAYS360(J1234,'proje ve personel bilgileri'!$B$8)/30," ")</f>
        <v xml:space="preserve"> </v>
      </c>
      <c r="L1234" s="387"/>
      <c r="M1234" s="385" t="str">
        <f>IF('proje ve personel bilgileri'!A574&lt;&gt;0,('proje ve personel bilgileri'!$B$11)," ")</f>
        <v xml:space="preserve"> </v>
      </c>
      <c r="N1234" s="385"/>
      <c r="O1234" s="388">
        <f>IF('proje ve personel bilgileri'!$B$4=1512,(IF(E1234&lt;&gt;0,2,IF(F1234&lt;&gt;0,2,IF(G1234&lt;&gt;0,IF(AND(J1234&lt;&gt;0,K1234&gt;=48),4,3),IF(H1234&lt;&gt;0,IF(AND(J1234&lt;&gt;0,K1234&gt;=48),4,3),IF(I1234&lt;&gt;0,7,0)))))),IF('proje ve personel bilgileri'!$B$4=1511,(IF(E1234&lt;&gt;0,4,IF(F1234&lt;&gt;0,5,IF(G1234&lt;&gt;0,IF(AND(J1234&lt;&gt;0,K1234&gt;=48),12,8),IF(H1234&lt;&gt;0,IF(AND(J1234&lt;&gt;0,K1234&gt;=48),12,8),IF(I1234&lt;&gt;0,14,0)))))),(IF(E1234&lt;&gt;0,3,IF(F1234&lt;&gt;0,4,IF(G1234&lt;&gt;0,IF(AND(J1234&lt;&gt;0,K1234&gt;=48),10,6),IF(H1234&lt;&gt;0,IF(AND(J1234&lt;&gt;0,K1234&gt;=48),10,6),IF(I1234&lt;&gt;0,12,0))))))))</f>
        <v>0</v>
      </c>
      <c r="P1234" s="389"/>
      <c r="Q1234" s="385" t="str">
        <f>IF('proje ve personel bilgileri'!A574&lt;&gt;0,(M1234*O1234)," ")</f>
        <v xml:space="preserve"> </v>
      </c>
      <c r="R1234" s="385"/>
      <c r="S1234" s="385" t="str">
        <f>IF('proje ve personel bilgileri'!A574&lt;&gt;0,G011B!S1313," ")</f>
        <v xml:space="preserve"> </v>
      </c>
      <c r="T1234" s="378"/>
      <c r="U1234" s="385" t="str">
        <f>IF('proje ve personel bilgileri'!A574&lt;&gt;0,MIN(Q1234,S1234)," ")</f>
        <v xml:space="preserve"> </v>
      </c>
      <c r="V1234" s="386"/>
    </row>
    <row r="1235" spans="1:22" ht="15.75" customHeight="1" x14ac:dyDescent="0.25">
      <c r="A1235" s="23">
        <v>562</v>
      </c>
      <c r="B1235" s="293" t="str">
        <f>IF('proje ve personel bilgileri'!A575&lt;&gt;0,('proje ve personel bilgileri'!A575)," ")</f>
        <v xml:space="preserve"> </v>
      </c>
      <c r="C1235" s="293" t="str">
        <f>IF('proje ve personel bilgileri'!A575&lt;&gt;0,('proje ve personel bilgileri'!B575)," ")</f>
        <v xml:space="preserve"> </v>
      </c>
      <c r="D1235" s="24"/>
      <c r="E1235" s="25"/>
      <c r="F1235" s="25"/>
      <c r="G1235" s="25"/>
      <c r="H1235" s="25"/>
      <c r="I1235" s="25"/>
      <c r="J1235" s="26"/>
      <c r="K1235" s="387" t="str">
        <f>IF(J1235&lt;&gt;0,DAYS360(J1235,'proje ve personel bilgileri'!$B$8)/30," ")</f>
        <v xml:space="preserve"> </v>
      </c>
      <c r="L1235" s="387"/>
      <c r="M1235" s="385" t="str">
        <f>IF('proje ve personel bilgileri'!A575&lt;&gt;0,('proje ve personel bilgileri'!$B$11)," ")</f>
        <v xml:space="preserve"> </v>
      </c>
      <c r="N1235" s="385"/>
      <c r="O1235" s="388">
        <f>IF('proje ve personel bilgileri'!$B$4=1512,(IF(E1235&lt;&gt;0,2,IF(F1235&lt;&gt;0,2,IF(G1235&lt;&gt;0,IF(AND(J1235&lt;&gt;0,K1235&gt;=48),4,3),IF(H1235&lt;&gt;0,IF(AND(J1235&lt;&gt;0,K1235&gt;=48),4,3),IF(I1235&lt;&gt;0,7,0)))))),IF('proje ve personel bilgileri'!$B$4=1511,(IF(E1235&lt;&gt;0,4,IF(F1235&lt;&gt;0,5,IF(G1235&lt;&gt;0,IF(AND(J1235&lt;&gt;0,K1235&gt;=48),12,8),IF(H1235&lt;&gt;0,IF(AND(J1235&lt;&gt;0,K1235&gt;=48),12,8),IF(I1235&lt;&gt;0,14,0)))))),(IF(E1235&lt;&gt;0,3,IF(F1235&lt;&gt;0,4,IF(G1235&lt;&gt;0,IF(AND(J1235&lt;&gt;0,K1235&gt;=48),10,6),IF(H1235&lt;&gt;0,IF(AND(J1235&lt;&gt;0,K1235&gt;=48),10,6),IF(I1235&lt;&gt;0,12,0))))))))</f>
        <v>0</v>
      </c>
      <c r="P1235" s="389"/>
      <c r="Q1235" s="385" t="str">
        <f>IF('proje ve personel bilgileri'!A575&lt;&gt;0,(M1235*O1235)," ")</f>
        <v xml:space="preserve"> </v>
      </c>
      <c r="R1235" s="385"/>
      <c r="S1235" s="385" t="str">
        <f>IF('proje ve personel bilgileri'!A575&lt;&gt;0,G011B!S1314," ")</f>
        <v xml:space="preserve"> </v>
      </c>
      <c r="T1235" s="378"/>
      <c r="U1235" s="385" t="str">
        <f>IF('proje ve personel bilgileri'!A575&lt;&gt;0,MIN(Q1235,S1235)," ")</f>
        <v xml:space="preserve"> </v>
      </c>
      <c r="V1235" s="386"/>
    </row>
    <row r="1236" spans="1:22" ht="15.75" customHeight="1" x14ac:dyDescent="0.25">
      <c r="A1236" s="19">
        <v>563</v>
      </c>
      <c r="B1236" s="293" t="str">
        <f>IF('proje ve personel bilgileri'!A576&lt;&gt;0,('proje ve personel bilgileri'!A576)," ")</f>
        <v xml:space="preserve"> </v>
      </c>
      <c r="C1236" s="293" t="str">
        <f>IF('proje ve personel bilgileri'!A576&lt;&gt;0,('proje ve personel bilgileri'!B576)," ")</f>
        <v xml:space="preserve"> </v>
      </c>
      <c r="D1236" s="24"/>
      <c r="E1236" s="25"/>
      <c r="F1236" s="25"/>
      <c r="G1236" s="25"/>
      <c r="H1236" s="25"/>
      <c r="I1236" s="25"/>
      <c r="J1236" s="26"/>
      <c r="K1236" s="387" t="str">
        <f>IF(J1236&lt;&gt;0,DAYS360(J1236,'proje ve personel bilgileri'!$B$8)/30," ")</f>
        <v xml:space="preserve"> </v>
      </c>
      <c r="L1236" s="387"/>
      <c r="M1236" s="385" t="str">
        <f>IF('proje ve personel bilgileri'!A576&lt;&gt;0,('proje ve personel bilgileri'!$B$11)," ")</f>
        <v xml:space="preserve"> </v>
      </c>
      <c r="N1236" s="385"/>
      <c r="O1236" s="388">
        <f>IF('proje ve personel bilgileri'!$B$4=1512,(IF(E1236&lt;&gt;0,2,IF(F1236&lt;&gt;0,2,IF(G1236&lt;&gt;0,IF(AND(J1236&lt;&gt;0,K1236&gt;=48),4,3),IF(H1236&lt;&gt;0,IF(AND(J1236&lt;&gt;0,K1236&gt;=48),4,3),IF(I1236&lt;&gt;0,7,0)))))),IF('proje ve personel bilgileri'!$B$4=1511,(IF(E1236&lt;&gt;0,4,IF(F1236&lt;&gt;0,5,IF(G1236&lt;&gt;0,IF(AND(J1236&lt;&gt;0,K1236&gt;=48),12,8),IF(H1236&lt;&gt;0,IF(AND(J1236&lt;&gt;0,K1236&gt;=48),12,8),IF(I1236&lt;&gt;0,14,0)))))),(IF(E1236&lt;&gt;0,3,IF(F1236&lt;&gt;0,4,IF(G1236&lt;&gt;0,IF(AND(J1236&lt;&gt;0,K1236&gt;=48),10,6),IF(H1236&lt;&gt;0,IF(AND(J1236&lt;&gt;0,K1236&gt;=48),10,6),IF(I1236&lt;&gt;0,12,0))))))))</f>
        <v>0</v>
      </c>
      <c r="P1236" s="389"/>
      <c r="Q1236" s="385" t="str">
        <f>IF('proje ve personel bilgileri'!A576&lt;&gt;0,(M1236*O1236)," ")</f>
        <v xml:space="preserve"> </v>
      </c>
      <c r="R1236" s="385"/>
      <c r="S1236" s="385" t="str">
        <f>IF('proje ve personel bilgileri'!A576&lt;&gt;0,G011B!S1315," ")</f>
        <v xml:space="preserve"> </v>
      </c>
      <c r="T1236" s="378"/>
      <c r="U1236" s="385" t="str">
        <f>IF('proje ve personel bilgileri'!A576&lt;&gt;0,MIN(Q1236,S1236)," ")</f>
        <v xml:space="preserve"> </v>
      </c>
      <c r="V1236" s="386"/>
    </row>
    <row r="1237" spans="1:22" ht="15.75" customHeight="1" x14ac:dyDescent="0.25">
      <c r="A1237" s="23">
        <v>564</v>
      </c>
      <c r="B1237" s="293" t="str">
        <f>IF('proje ve personel bilgileri'!A577&lt;&gt;0,('proje ve personel bilgileri'!A577)," ")</f>
        <v xml:space="preserve"> </v>
      </c>
      <c r="C1237" s="293" t="str">
        <f>IF('proje ve personel bilgileri'!A577&lt;&gt;0,('proje ve personel bilgileri'!B577)," ")</f>
        <v xml:space="preserve"> </v>
      </c>
      <c r="D1237" s="24"/>
      <c r="E1237" s="25"/>
      <c r="F1237" s="25"/>
      <c r="G1237" s="25"/>
      <c r="H1237" s="25"/>
      <c r="I1237" s="25"/>
      <c r="J1237" s="26"/>
      <c r="K1237" s="387" t="str">
        <f>IF(J1237&lt;&gt;0,DAYS360(J1237,'proje ve personel bilgileri'!$B$8)/30," ")</f>
        <v xml:space="preserve"> </v>
      </c>
      <c r="L1237" s="387"/>
      <c r="M1237" s="385" t="str">
        <f>IF('proje ve personel bilgileri'!A577&lt;&gt;0,('proje ve personel bilgileri'!$B$11)," ")</f>
        <v xml:space="preserve"> </v>
      </c>
      <c r="N1237" s="385"/>
      <c r="O1237" s="388">
        <f>IF('proje ve personel bilgileri'!$B$4=1512,(IF(E1237&lt;&gt;0,2,IF(F1237&lt;&gt;0,2,IF(G1237&lt;&gt;0,IF(AND(J1237&lt;&gt;0,K1237&gt;=48),4,3),IF(H1237&lt;&gt;0,IF(AND(J1237&lt;&gt;0,K1237&gt;=48),4,3),IF(I1237&lt;&gt;0,7,0)))))),IF('proje ve personel bilgileri'!$B$4=1511,(IF(E1237&lt;&gt;0,4,IF(F1237&lt;&gt;0,5,IF(G1237&lt;&gt;0,IF(AND(J1237&lt;&gt;0,K1237&gt;=48),12,8),IF(H1237&lt;&gt;0,IF(AND(J1237&lt;&gt;0,K1237&gt;=48),12,8),IF(I1237&lt;&gt;0,14,0)))))),(IF(E1237&lt;&gt;0,3,IF(F1237&lt;&gt;0,4,IF(G1237&lt;&gt;0,IF(AND(J1237&lt;&gt;0,K1237&gt;=48),10,6),IF(H1237&lt;&gt;0,IF(AND(J1237&lt;&gt;0,K1237&gt;=48),10,6),IF(I1237&lt;&gt;0,12,0))))))))</f>
        <v>0</v>
      </c>
      <c r="P1237" s="389"/>
      <c r="Q1237" s="385" t="str">
        <f>IF('proje ve personel bilgileri'!A577&lt;&gt;0,(M1237*O1237)," ")</f>
        <v xml:space="preserve"> </v>
      </c>
      <c r="R1237" s="385"/>
      <c r="S1237" s="385" t="str">
        <f>IF('proje ve personel bilgileri'!A577&lt;&gt;0,G011B!S1316," ")</f>
        <v xml:space="preserve"> </v>
      </c>
      <c r="T1237" s="378"/>
      <c r="U1237" s="385" t="str">
        <f>IF('proje ve personel bilgileri'!A577&lt;&gt;0,MIN(Q1237,S1237)," ")</f>
        <v xml:space="preserve"> </v>
      </c>
      <c r="V1237" s="386"/>
    </row>
    <row r="1238" spans="1:22" ht="15.75" customHeight="1" x14ac:dyDescent="0.25">
      <c r="A1238" s="19">
        <v>565</v>
      </c>
      <c r="B1238" s="293" t="str">
        <f>IF('proje ve personel bilgileri'!A578&lt;&gt;0,('proje ve personel bilgileri'!A578)," ")</f>
        <v xml:space="preserve"> </v>
      </c>
      <c r="C1238" s="293" t="str">
        <f>IF('proje ve personel bilgileri'!A578&lt;&gt;0,('proje ve personel bilgileri'!B578)," ")</f>
        <v xml:space="preserve"> </v>
      </c>
      <c r="D1238" s="24"/>
      <c r="E1238" s="25"/>
      <c r="F1238" s="25"/>
      <c r="G1238" s="25"/>
      <c r="H1238" s="25"/>
      <c r="I1238" s="25"/>
      <c r="J1238" s="26"/>
      <c r="K1238" s="387" t="str">
        <f>IF(J1238&lt;&gt;0,DAYS360(J1238,'proje ve personel bilgileri'!$B$8)/30," ")</f>
        <v xml:space="preserve"> </v>
      </c>
      <c r="L1238" s="387"/>
      <c r="M1238" s="385" t="str">
        <f>IF('proje ve personel bilgileri'!A578&lt;&gt;0,('proje ve personel bilgileri'!$B$11)," ")</f>
        <v xml:space="preserve"> </v>
      </c>
      <c r="N1238" s="385"/>
      <c r="O1238" s="388">
        <f>IF('proje ve personel bilgileri'!$B$4=1512,(IF(E1238&lt;&gt;0,2,IF(F1238&lt;&gt;0,2,IF(G1238&lt;&gt;0,IF(AND(J1238&lt;&gt;0,K1238&gt;=48),4,3),IF(H1238&lt;&gt;0,IF(AND(J1238&lt;&gt;0,K1238&gt;=48),4,3),IF(I1238&lt;&gt;0,7,0)))))),IF('proje ve personel bilgileri'!$B$4=1511,(IF(E1238&lt;&gt;0,4,IF(F1238&lt;&gt;0,5,IF(G1238&lt;&gt;0,IF(AND(J1238&lt;&gt;0,K1238&gt;=48),12,8),IF(H1238&lt;&gt;0,IF(AND(J1238&lt;&gt;0,K1238&gt;=48),12,8),IF(I1238&lt;&gt;0,14,0)))))),(IF(E1238&lt;&gt;0,3,IF(F1238&lt;&gt;0,4,IF(G1238&lt;&gt;0,IF(AND(J1238&lt;&gt;0,K1238&gt;=48),10,6),IF(H1238&lt;&gt;0,IF(AND(J1238&lt;&gt;0,K1238&gt;=48),10,6),IF(I1238&lt;&gt;0,12,0))))))))</f>
        <v>0</v>
      </c>
      <c r="P1238" s="389"/>
      <c r="Q1238" s="385" t="str">
        <f>IF('proje ve personel bilgileri'!A578&lt;&gt;0,(M1238*O1238)," ")</f>
        <v xml:space="preserve"> </v>
      </c>
      <c r="R1238" s="385"/>
      <c r="S1238" s="385" t="str">
        <f>IF('proje ve personel bilgileri'!A578&lt;&gt;0,G011B!S1317," ")</f>
        <v xml:space="preserve"> </v>
      </c>
      <c r="T1238" s="378"/>
      <c r="U1238" s="385" t="str">
        <f>IF('proje ve personel bilgileri'!A578&lt;&gt;0,MIN(Q1238,S1238)," ")</f>
        <v xml:space="preserve"> </v>
      </c>
      <c r="V1238" s="386"/>
    </row>
    <row r="1239" spans="1:22" ht="15.75" customHeight="1" x14ac:dyDescent="0.25">
      <c r="A1239" s="23">
        <v>566</v>
      </c>
      <c r="B1239" s="293" t="str">
        <f>IF('proje ve personel bilgileri'!A579&lt;&gt;0,('proje ve personel bilgileri'!A579)," ")</f>
        <v xml:space="preserve"> </v>
      </c>
      <c r="C1239" s="293" t="str">
        <f>IF('proje ve personel bilgileri'!A579&lt;&gt;0,('proje ve personel bilgileri'!B579)," ")</f>
        <v xml:space="preserve"> </v>
      </c>
      <c r="D1239" s="24"/>
      <c r="E1239" s="25"/>
      <c r="F1239" s="25"/>
      <c r="G1239" s="25"/>
      <c r="H1239" s="25"/>
      <c r="I1239" s="25"/>
      <c r="J1239" s="26"/>
      <c r="K1239" s="387" t="str">
        <f>IF(J1239&lt;&gt;0,DAYS360(J1239,'proje ve personel bilgileri'!$B$8)/30," ")</f>
        <v xml:space="preserve"> </v>
      </c>
      <c r="L1239" s="387"/>
      <c r="M1239" s="385" t="str">
        <f>IF('proje ve personel bilgileri'!A579&lt;&gt;0,('proje ve personel bilgileri'!$B$11)," ")</f>
        <v xml:space="preserve"> </v>
      </c>
      <c r="N1239" s="385"/>
      <c r="O1239" s="388">
        <f>IF('proje ve personel bilgileri'!$B$4=1512,(IF(E1239&lt;&gt;0,2,IF(F1239&lt;&gt;0,2,IF(G1239&lt;&gt;0,IF(AND(J1239&lt;&gt;0,K1239&gt;=48),4,3),IF(H1239&lt;&gt;0,IF(AND(J1239&lt;&gt;0,K1239&gt;=48),4,3),IF(I1239&lt;&gt;0,7,0)))))),IF('proje ve personel bilgileri'!$B$4=1511,(IF(E1239&lt;&gt;0,4,IF(F1239&lt;&gt;0,5,IF(G1239&lt;&gt;0,IF(AND(J1239&lt;&gt;0,K1239&gt;=48),12,8),IF(H1239&lt;&gt;0,IF(AND(J1239&lt;&gt;0,K1239&gt;=48),12,8),IF(I1239&lt;&gt;0,14,0)))))),(IF(E1239&lt;&gt;0,3,IF(F1239&lt;&gt;0,4,IF(G1239&lt;&gt;0,IF(AND(J1239&lt;&gt;0,K1239&gt;=48),10,6),IF(H1239&lt;&gt;0,IF(AND(J1239&lt;&gt;0,K1239&gt;=48),10,6),IF(I1239&lt;&gt;0,12,0))))))))</f>
        <v>0</v>
      </c>
      <c r="P1239" s="389"/>
      <c r="Q1239" s="385" t="str">
        <f>IF('proje ve personel bilgileri'!A579&lt;&gt;0,(M1239*O1239)," ")</f>
        <v xml:space="preserve"> </v>
      </c>
      <c r="R1239" s="385"/>
      <c r="S1239" s="385" t="str">
        <f>IF('proje ve personel bilgileri'!A579&lt;&gt;0,G011B!S1318," ")</f>
        <v xml:space="preserve"> </v>
      </c>
      <c r="T1239" s="378"/>
      <c r="U1239" s="385" t="str">
        <f>IF('proje ve personel bilgileri'!A579&lt;&gt;0,MIN(Q1239,S1239)," ")</f>
        <v xml:space="preserve"> </v>
      </c>
      <c r="V1239" s="386"/>
    </row>
    <row r="1240" spans="1:22" ht="15.75" customHeight="1" x14ac:dyDescent="0.25">
      <c r="A1240" s="19">
        <v>567</v>
      </c>
      <c r="B1240" s="293" t="str">
        <f>IF('proje ve personel bilgileri'!A580&lt;&gt;0,('proje ve personel bilgileri'!A580)," ")</f>
        <v xml:space="preserve"> </v>
      </c>
      <c r="C1240" s="293" t="str">
        <f>IF('proje ve personel bilgileri'!A580&lt;&gt;0,('proje ve personel bilgileri'!B580)," ")</f>
        <v xml:space="preserve"> </v>
      </c>
      <c r="D1240" s="24"/>
      <c r="E1240" s="25"/>
      <c r="F1240" s="25"/>
      <c r="G1240" s="25"/>
      <c r="H1240" s="25"/>
      <c r="I1240" s="25"/>
      <c r="J1240" s="26"/>
      <c r="K1240" s="387" t="str">
        <f>IF(J1240&lt;&gt;0,DAYS360(J1240,'proje ve personel bilgileri'!$B$8)/30," ")</f>
        <v xml:space="preserve"> </v>
      </c>
      <c r="L1240" s="387"/>
      <c r="M1240" s="385" t="str">
        <f>IF('proje ve personel bilgileri'!A580&lt;&gt;0,('proje ve personel bilgileri'!$B$11)," ")</f>
        <v xml:space="preserve"> </v>
      </c>
      <c r="N1240" s="385"/>
      <c r="O1240" s="388">
        <f>IF('proje ve personel bilgileri'!$B$4=1512,(IF(E1240&lt;&gt;0,2,IF(F1240&lt;&gt;0,2,IF(G1240&lt;&gt;0,IF(AND(J1240&lt;&gt;0,K1240&gt;=48),4,3),IF(H1240&lt;&gt;0,IF(AND(J1240&lt;&gt;0,K1240&gt;=48),4,3),IF(I1240&lt;&gt;0,7,0)))))),IF('proje ve personel bilgileri'!$B$4=1511,(IF(E1240&lt;&gt;0,4,IF(F1240&lt;&gt;0,5,IF(G1240&lt;&gt;0,IF(AND(J1240&lt;&gt;0,K1240&gt;=48),12,8),IF(H1240&lt;&gt;0,IF(AND(J1240&lt;&gt;0,K1240&gt;=48),12,8),IF(I1240&lt;&gt;0,14,0)))))),(IF(E1240&lt;&gt;0,3,IF(F1240&lt;&gt;0,4,IF(G1240&lt;&gt;0,IF(AND(J1240&lt;&gt;0,K1240&gt;=48),10,6),IF(H1240&lt;&gt;0,IF(AND(J1240&lt;&gt;0,K1240&gt;=48),10,6),IF(I1240&lt;&gt;0,12,0))))))))</f>
        <v>0</v>
      </c>
      <c r="P1240" s="389"/>
      <c r="Q1240" s="385" t="str">
        <f>IF('proje ve personel bilgileri'!A580&lt;&gt;0,(M1240*O1240)," ")</f>
        <v xml:space="preserve"> </v>
      </c>
      <c r="R1240" s="385"/>
      <c r="S1240" s="385" t="str">
        <f>IF('proje ve personel bilgileri'!A580&lt;&gt;0,G011B!S1319," ")</f>
        <v xml:space="preserve"> </v>
      </c>
      <c r="T1240" s="378"/>
      <c r="U1240" s="385" t="str">
        <f>IF('proje ve personel bilgileri'!A580&lt;&gt;0,MIN(Q1240,S1240)," ")</f>
        <v xml:space="preserve"> </v>
      </c>
      <c r="V1240" s="386"/>
    </row>
    <row r="1241" spans="1:22" ht="15.75" customHeight="1" x14ac:dyDescent="0.25">
      <c r="A1241" s="23">
        <v>568</v>
      </c>
      <c r="B1241" s="293" t="str">
        <f>IF('proje ve personel bilgileri'!A581&lt;&gt;0,('proje ve personel bilgileri'!A581)," ")</f>
        <v xml:space="preserve"> </v>
      </c>
      <c r="C1241" s="293" t="str">
        <f>IF('proje ve personel bilgileri'!A581&lt;&gt;0,('proje ve personel bilgileri'!B581)," ")</f>
        <v xml:space="preserve"> </v>
      </c>
      <c r="D1241" s="24"/>
      <c r="E1241" s="25"/>
      <c r="F1241" s="25"/>
      <c r="G1241" s="25"/>
      <c r="H1241" s="25"/>
      <c r="I1241" s="25"/>
      <c r="J1241" s="26"/>
      <c r="K1241" s="387" t="str">
        <f>IF(J1241&lt;&gt;0,DAYS360(J1241,'proje ve personel bilgileri'!$B$8)/30," ")</f>
        <v xml:space="preserve"> </v>
      </c>
      <c r="L1241" s="387"/>
      <c r="M1241" s="385" t="str">
        <f>IF('proje ve personel bilgileri'!A581&lt;&gt;0,('proje ve personel bilgileri'!$B$11)," ")</f>
        <v xml:space="preserve"> </v>
      </c>
      <c r="N1241" s="385"/>
      <c r="O1241" s="388">
        <f>IF('proje ve personel bilgileri'!$B$4=1512,(IF(E1241&lt;&gt;0,2,IF(F1241&lt;&gt;0,2,IF(G1241&lt;&gt;0,IF(AND(J1241&lt;&gt;0,K1241&gt;=48),4,3),IF(H1241&lt;&gt;0,IF(AND(J1241&lt;&gt;0,K1241&gt;=48),4,3),IF(I1241&lt;&gt;0,7,0)))))),IF('proje ve personel bilgileri'!$B$4=1511,(IF(E1241&lt;&gt;0,4,IF(F1241&lt;&gt;0,5,IF(G1241&lt;&gt;0,IF(AND(J1241&lt;&gt;0,K1241&gt;=48),12,8),IF(H1241&lt;&gt;0,IF(AND(J1241&lt;&gt;0,K1241&gt;=48),12,8),IF(I1241&lt;&gt;0,14,0)))))),(IF(E1241&lt;&gt;0,3,IF(F1241&lt;&gt;0,4,IF(G1241&lt;&gt;0,IF(AND(J1241&lt;&gt;0,K1241&gt;=48),10,6),IF(H1241&lt;&gt;0,IF(AND(J1241&lt;&gt;0,K1241&gt;=48),10,6),IF(I1241&lt;&gt;0,12,0))))))))</f>
        <v>0</v>
      </c>
      <c r="P1241" s="389"/>
      <c r="Q1241" s="385" t="str">
        <f>IF('proje ve personel bilgileri'!A581&lt;&gt;0,(M1241*O1241)," ")</f>
        <v xml:space="preserve"> </v>
      </c>
      <c r="R1241" s="385"/>
      <c r="S1241" s="385" t="str">
        <f>IF('proje ve personel bilgileri'!A581&lt;&gt;0,G011B!S1320," ")</f>
        <v xml:space="preserve"> </v>
      </c>
      <c r="T1241" s="378"/>
      <c r="U1241" s="385" t="str">
        <f>IF('proje ve personel bilgileri'!A581&lt;&gt;0,MIN(Q1241,S1241)," ")</f>
        <v xml:space="preserve"> </v>
      </c>
      <c r="V1241" s="386"/>
    </row>
    <row r="1242" spans="1:22" ht="15.75" customHeight="1" x14ac:dyDescent="0.25">
      <c r="A1242" s="19">
        <v>569</v>
      </c>
      <c r="B1242" s="293" t="str">
        <f>IF('proje ve personel bilgileri'!A582&lt;&gt;0,('proje ve personel bilgileri'!A582)," ")</f>
        <v xml:space="preserve"> </v>
      </c>
      <c r="C1242" s="293" t="str">
        <f>IF('proje ve personel bilgileri'!A582&lt;&gt;0,('proje ve personel bilgileri'!B582)," ")</f>
        <v xml:space="preserve"> </v>
      </c>
      <c r="D1242" s="24"/>
      <c r="E1242" s="25"/>
      <c r="F1242" s="25"/>
      <c r="G1242" s="25"/>
      <c r="H1242" s="25"/>
      <c r="I1242" s="25"/>
      <c r="J1242" s="26"/>
      <c r="K1242" s="387" t="str">
        <f>IF(J1242&lt;&gt;0,DAYS360(J1242,'proje ve personel bilgileri'!$B$8)/30," ")</f>
        <v xml:space="preserve"> </v>
      </c>
      <c r="L1242" s="387"/>
      <c r="M1242" s="385" t="str">
        <f>IF('proje ve personel bilgileri'!A582&lt;&gt;0,('proje ve personel bilgileri'!$B$11)," ")</f>
        <v xml:space="preserve"> </v>
      </c>
      <c r="N1242" s="385"/>
      <c r="O1242" s="388">
        <f>IF('proje ve personel bilgileri'!$B$4=1512,(IF(E1242&lt;&gt;0,2,IF(F1242&lt;&gt;0,2,IF(G1242&lt;&gt;0,IF(AND(J1242&lt;&gt;0,K1242&gt;=48),4,3),IF(H1242&lt;&gt;0,IF(AND(J1242&lt;&gt;0,K1242&gt;=48),4,3),IF(I1242&lt;&gt;0,7,0)))))),IF('proje ve personel bilgileri'!$B$4=1511,(IF(E1242&lt;&gt;0,4,IF(F1242&lt;&gt;0,5,IF(G1242&lt;&gt;0,IF(AND(J1242&lt;&gt;0,K1242&gt;=48),12,8),IF(H1242&lt;&gt;0,IF(AND(J1242&lt;&gt;0,K1242&gt;=48),12,8),IF(I1242&lt;&gt;0,14,0)))))),(IF(E1242&lt;&gt;0,3,IF(F1242&lt;&gt;0,4,IF(G1242&lt;&gt;0,IF(AND(J1242&lt;&gt;0,K1242&gt;=48),10,6),IF(H1242&lt;&gt;0,IF(AND(J1242&lt;&gt;0,K1242&gt;=48),10,6),IF(I1242&lt;&gt;0,12,0))))))))</f>
        <v>0</v>
      </c>
      <c r="P1242" s="389"/>
      <c r="Q1242" s="385" t="str">
        <f>IF('proje ve personel bilgileri'!A582&lt;&gt;0,(M1242*O1242)," ")</f>
        <v xml:space="preserve"> </v>
      </c>
      <c r="R1242" s="385"/>
      <c r="S1242" s="385" t="str">
        <f>IF('proje ve personel bilgileri'!A582&lt;&gt;0,G011B!S1321," ")</f>
        <v xml:space="preserve"> </v>
      </c>
      <c r="T1242" s="378"/>
      <c r="U1242" s="385" t="str">
        <f>IF('proje ve personel bilgileri'!A582&lt;&gt;0,MIN(Q1242,S1242)," ")</f>
        <v xml:space="preserve"> </v>
      </c>
      <c r="V1242" s="386"/>
    </row>
    <row r="1243" spans="1:22" ht="15.75" customHeight="1" x14ac:dyDescent="0.25">
      <c r="A1243" s="23">
        <v>570</v>
      </c>
      <c r="B1243" s="293" t="str">
        <f>IF('proje ve personel bilgileri'!A583&lt;&gt;0,('proje ve personel bilgileri'!A583)," ")</f>
        <v xml:space="preserve"> </v>
      </c>
      <c r="C1243" s="293" t="str">
        <f>IF('proje ve personel bilgileri'!A583&lt;&gt;0,('proje ve personel bilgileri'!B583)," ")</f>
        <v xml:space="preserve"> </v>
      </c>
      <c r="D1243" s="24"/>
      <c r="E1243" s="25"/>
      <c r="F1243" s="25"/>
      <c r="G1243" s="25"/>
      <c r="H1243" s="25"/>
      <c r="I1243" s="25"/>
      <c r="J1243" s="26"/>
      <c r="K1243" s="387" t="str">
        <f>IF(J1243&lt;&gt;0,DAYS360(J1243,'proje ve personel bilgileri'!$B$8)/30," ")</f>
        <v xml:space="preserve"> </v>
      </c>
      <c r="L1243" s="387"/>
      <c r="M1243" s="385" t="str">
        <f>IF('proje ve personel bilgileri'!A583&lt;&gt;0,('proje ve personel bilgileri'!$B$11)," ")</f>
        <v xml:space="preserve"> </v>
      </c>
      <c r="N1243" s="385"/>
      <c r="O1243" s="388">
        <f>IF('proje ve personel bilgileri'!$B$4=1512,(IF(E1243&lt;&gt;0,2,IF(F1243&lt;&gt;0,2,IF(G1243&lt;&gt;0,IF(AND(J1243&lt;&gt;0,K1243&gt;=48),4,3),IF(H1243&lt;&gt;0,IF(AND(J1243&lt;&gt;0,K1243&gt;=48),4,3),IF(I1243&lt;&gt;0,7,0)))))),IF('proje ve personel bilgileri'!$B$4=1511,(IF(E1243&lt;&gt;0,4,IF(F1243&lt;&gt;0,5,IF(G1243&lt;&gt;0,IF(AND(J1243&lt;&gt;0,K1243&gt;=48),12,8),IF(H1243&lt;&gt;0,IF(AND(J1243&lt;&gt;0,K1243&gt;=48),12,8),IF(I1243&lt;&gt;0,14,0)))))),(IF(E1243&lt;&gt;0,3,IF(F1243&lt;&gt;0,4,IF(G1243&lt;&gt;0,IF(AND(J1243&lt;&gt;0,K1243&gt;=48),10,6),IF(H1243&lt;&gt;0,IF(AND(J1243&lt;&gt;0,K1243&gt;=48),10,6),IF(I1243&lt;&gt;0,12,0))))))))</f>
        <v>0</v>
      </c>
      <c r="P1243" s="389"/>
      <c r="Q1243" s="385" t="str">
        <f>IF('proje ve personel bilgileri'!A583&lt;&gt;0,(M1243*O1243)," ")</f>
        <v xml:space="preserve"> </v>
      </c>
      <c r="R1243" s="385"/>
      <c r="S1243" s="385" t="str">
        <f>IF('proje ve personel bilgileri'!A583&lt;&gt;0,G011B!S1322," ")</f>
        <v xml:space="preserve"> </v>
      </c>
      <c r="T1243" s="378"/>
      <c r="U1243" s="385" t="str">
        <f>IF('proje ve personel bilgileri'!A583&lt;&gt;0,MIN(Q1243,S1243)," ")</f>
        <v xml:space="preserve"> </v>
      </c>
      <c r="V1243" s="386"/>
    </row>
    <row r="1244" spans="1:22" ht="15.75" customHeight="1" x14ac:dyDescent="0.25">
      <c r="A1244" s="19">
        <v>571</v>
      </c>
      <c r="B1244" s="293" t="str">
        <f>IF('proje ve personel bilgileri'!A584&lt;&gt;0,('proje ve personel bilgileri'!A584)," ")</f>
        <v xml:space="preserve"> </v>
      </c>
      <c r="C1244" s="293" t="str">
        <f>IF('proje ve personel bilgileri'!A584&lt;&gt;0,('proje ve personel bilgileri'!B584)," ")</f>
        <v xml:space="preserve"> </v>
      </c>
      <c r="D1244" s="24"/>
      <c r="E1244" s="25"/>
      <c r="F1244" s="25"/>
      <c r="G1244" s="25"/>
      <c r="H1244" s="25"/>
      <c r="I1244" s="25"/>
      <c r="J1244" s="26"/>
      <c r="K1244" s="387" t="str">
        <f>IF(J1244&lt;&gt;0,DAYS360(J1244,'proje ve personel bilgileri'!$B$8)/30," ")</f>
        <v xml:space="preserve"> </v>
      </c>
      <c r="L1244" s="387"/>
      <c r="M1244" s="385" t="str">
        <f>IF('proje ve personel bilgileri'!A584&lt;&gt;0,('proje ve personel bilgileri'!$B$11)," ")</f>
        <v xml:space="preserve"> </v>
      </c>
      <c r="N1244" s="385"/>
      <c r="O1244" s="388">
        <f>IF('proje ve personel bilgileri'!$B$4=1512,(IF(E1244&lt;&gt;0,2,IF(F1244&lt;&gt;0,2,IF(G1244&lt;&gt;0,IF(AND(J1244&lt;&gt;0,K1244&gt;=48),4,3),IF(H1244&lt;&gt;0,IF(AND(J1244&lt;&gt;0,K1244&gt;=48),4,3),IF(I1244&lt;&gt;0,7,0)))))),IF('proje ve personel bilgileri'!$B$4=1511,(IF(E1244&lt;&gt;0,4,IF(F1244&lt;&gt;0,5,IF(G1244&lt;&gt;0,IF(AND(J1244&lt;&gt;0,K1244&gt;=48),12,8),IF(H1244&lt;&gt;0,IF(AND(J1244&lt;&gt;0,K1244&gt;=48),12,8),IF(I1244&lt;&gt;0,14,0)))))),(IF(E1244&lt;&gt;0,3,IF(F1244&lt;&gt;0,4,IF(G1244&lt;&gt;0,IF(AND(J1244&lt;&gt;0,K1244&gt;=48),10,6),IF(H1244&lt;&gt;0,IF(AND(J1244&lt;&gt;0,K1244&gt;=48),10,6),IF(I1244&lt;&gt;0,12,0))))))))</f>
        <v>0</v>
      </c>
      <c r="P1244" s="389"/>
      <c r="Q1244" s="385" t="str">
        <f>IF('proje ve personel bilgileri'!A584&lt;&gt;0,(M1244*O1244)," ")</f>
        <v xml:space="preserve"> </v>
      </c>
      <c r="R1244" s="385"/>
      <c r="S1244" s="385" t="str">
        <f>IF('proje ve personel bilgileri'!A584&lt;&gt;0,G011B!S1323," ")</f>
        <v xml:space="preserve"> </v>
      </c>
      <c r="T1244" s="378"/>
      <c r="U1244" s="385" t="str">
        <f>IF('proje ve personel bilgileri'!A584&lt;&gt;0,MIN(Q1244,S1244)," ")</f>
        <v xml:space="preserve"> </v>
      </c>
      <c r="V1244" s="386"/>
    </row>
    <row r="1245" spans="1:22" ht="15.75" customHeight="1" x14ac:dyDescent="0.25">
      <c r="A1245" s="23">
        <v>572</v>
      </c>
      <c r="B1245" s="293" t="str">
        <f>IF('proje ve personel bilgileri'!A585&lt;&gt;0,('proje ve personel bilgileri'!A585)," ")</f>
        <v xml:space="preserve"> </v>
      </c>
      <c r="C1245" s="293" t="str">
        <f>IF('proje ve personel bilgileri'!A585&lt;&gt;0,('proje ve personel bilgileri'!B585)," ")</f>
        <v xml:space="preserve"> </v>
      </c>
      <c r="D1245" s="24"/>
      <c r="E1245" s="25"/>
      <c r="F1245" s="25"/>
      <c r="G1245" s="25"/>
      <c r="H1245" s="25"/>
      <c r="I1245" s="25"/>
      <c r="J1245" s="26"/>
      <c r="K1245" s="387" t="str">
        <f>IF(J1245&lt;&gt;0,DAYS360(J1245,'proje ve personel bilgileri'!$B$8)/30," ")</f>
        <v xml:space="preserve"> </v>
      </c>
      <c r="L1245" s="387"/>
      <c r="M1245" s="385" t="str">
        <f>IF('proje ve personel bilgileri'!A585&lt;&gt;0,('proje ve personel bilgileri'!$B$11)," ")</f>
        <v xml:space="preserve"> </v>
      </c>
      <c r="N1245" s="385"/>
      <c r="O1245" s="388">
        <f>IF('proje ve personel bilgileri'!$B$4=1512,(IF(E1245&lt;&gt;0,2,IF(F1245&lt;&gt;0,2,IF(G1245&lt;&gt;0,IF(AND(J1245&lt;&gt;0,K1245&gt;=48),4,3),IF(H1245&lt;&gt;0,IF(AND(J1245&lt;&gt;0,K1245&gt;=48),4,3),IF(I1245&lt;&gt;0,7,0)))))),IF('proje ve personel bilgileri'!$B$4=1511,(IF(E1245&lt;&gt;0,4,IF(F1245&lt;&gt;0,5,IF(G1245&lt;&gt;0,IF(AND(J1245&lt;&gt;0,K1245&gt;=48),12,8),IF(H1245&lt;&gt;0,IF(AND(J1245&lt;&gt;0,K1245&gt;=48),12,8),IF(I1245&lt;&gt;0,14,0)))))),(IF(E1245&lt;&gt;0,3,IF(F1245&lt;&gt;0,4,IF(G1245&lt;&gt;0,IF(AND(J1245&lt;&gt;0,K1245&gt;=48),10,6),IF(H1245&lt;&gt;0,IF(AND(J1245&lt;&gt;0,K1245&gt;=48),10,6),IF(I1245&lt;&gt;0,12,0))))))))</f>
        <v>0</v>
      </c>
      <c r="P1245" s="389"/>
      <c r="Q1245" s="385" t="str">
        <f>IF('proje ve personel bilgileri'!A585&lt;&gt;0,(M1245*O1245)," ")</f>
        <v xml:space="preserve"> </v>
      </c>
      <c r="R1245" s="385"/>
      <c r="S1245" s="385" t="str">
        <f>IF('proje ve personel bilgileri'!A585&lt;&gt;0,G011B!S1324," ")</f>
        <v xml:space="preserve"> </v>
      </c>
      <c r="T1245" s="378"/>
      <c r="U1245" s="385" t="str">
        <f>IF('proje ve personel bilgileri'!A585&lt;&gt;0,MIN(Q1245,S1245)," ")</f>
        <v xml:space="preserve"> </v>
      </c>
      <c r="V1245" s="386"/>
    </row>
    <row r="1246" spans="1:22" ht="15.75" customHeight="1" x14ac:dyDescent="0.25">
      <c r="A1246" s="19">
        <v>573</v>
      </c>
      <c r="B1246" s="293" t="str">
        <f>IF('proje ve personel bilgileri'!A586&lt;&gt;0,('proje ve personel bilgileri'!A586)," ")</f>
        <v xml:space="preserve"> </v>
      </c>
      <c r="C1246" s="293" t="str">
        <f>IF('proje ve personel bilgileri'!A586&lt;&gt;0,('proje ve personel bilgileri'!B586)," ")</f>
        <v xml:space="preserve"> </v>
      </c>
      <c r="D1246" s="24"/>
      <c r="E1246" s="25"/>
      <c r="F1246" s="25"/>
      <c r="G1246" s="25"/>
      <c r="H1246" s="25"/>
      <c r="I1246" s="25"/>
      <c r="J1246" s="26"/>
      <c r="K1246" s="387" t="str">
        <f>IF(J1246&lt;&gt;0,DAYS360(J1246,'proje ve personel bilgileri'!$B$8)/30," ")</f>
        <v xml:space="preserve"> </v>
      </c>
      <c r="L1246" s="387"/>
      <c r="M1246" s="385" t="str">
        <f>IF('proje ve personel bilgileri'!A586&lt;&gt;0,('proje ve personel bilgileri'!$B$11)," ")</f>
        <v xml:space="preserve"> </v>
      </c>
      <c r="N1246" s="385"/>
      <c r="O1246" s="388">
        <f>IF('proje ve personel bilgileri'!$B$4=1512,(IF(E1246&lt;&gt;0,2,IF(F1246&lt;&gt;0,2,IF(G1246&lt;&gt;0,IF(AND(J1246&lt;&gt;0,K1246&gt;=48),4,3),IF(H1246&lt;&gt;0,IF(AND(J1246&lt;&gt;0,K1246&gt;=48),4,3),IF(I1246&lt;&gt;0,7,0)))))),IF('proje ve personel bilgileri'!$B$4=1511,(IF(E1246&lt;&gt;0,4,IF(F1246&lt;&gt;0,5,IF(G1246&lt;&gt;0,IF(AND(J1246&lt;&gt;0,K1246&gt;=48),12,8),IF(H1246&lt;&gt;0,IF(AND(J1246&lt;&gt;0,K1246&gt;=48),12,8),IF(I1246&lt;&gt;0,14,0)))))),(IF(E1246&lt;&gt;0,3,IF(F1246&lt;&gt;0,4,IF(G1246&lt;&gt;0,IF(AND(J1246&lt;&gt;0,K1246&gt;=48),10,6),IF(H1246&lt;&gt;0,IF(AND(J1246&lt;&gt;0,K1246&gt;=48),10,6),IF(I1246&lt;&gt;0,12,0))))))))</f>
        <v>0</v>
      </c>
      <c r="P1246" s="389"/>
      <c r="Q1246" s="385" t="str">
        <f>IF('proje ve personel bilgileri'!A586&lt;&gt;0,(M1246*O1246)," ")</f>
        <v xml:space="preserve"> </v>
      </c>
      <c r="R1246" s="385"/>
      <c r="S1246" s="385" t="str">
        <f>IF('proje ve personel bilgileri'!A586&lt;&gt;0,G011B!S1325," ")</f>
        <v xml:space="preserve"> </v>
      </c>
      <c r="T1246" s="378"/>
      <c r="U1246" s="385" t="str">
        <f>IF('proje ve personel bilgileri'!A586&lt;&gt;0,MIN(Q1246,S1246)," ")</f>
        <v xml:space="preserve"> </v>
      </c>
      <c r="V1246" s="386"/>
    </row>
    <row r="1247" spans="1:22" ht="15.75" customHeight="1" x14ac:dyDescent="0.25">
      <c r="A1247" s="23">
        <v>574</v>
      </c>
      <c r="B1247" s="293" t="str">
        <f>IF('proje ve personel bilgileri'!A587&lt;&gt;0,('proje ve personel bilgileri'!A587)," ")</f>
        <v xml:space="preserve"> </v>
      </c>
      <c r="C1247" s="293" t="str">
        <f>IF('proje ve personel bilgileri'!A587&lt;&gt;0,('proje ve personel bilgileri'!B587)," ")</f>
        <v xml:space="preserve"> </v>
      </c>
      <c r="D1247" s="24"/>
      <c r="E1247" s="25"/>
      <c r="F1247" s="25"/>
      <c r="G1247" s="25"/>
      <c r="H1247" s="25"/>
      <c r="I1247" s="25"/>
      <c r="J1247" s="26"/>
      <c r="K1247" s="387" t="str">
        <f>IF(J1247&lt;&gt;0,DAYS360(J1247,'proje ve personel bilgileri'!$B$8)/30," ")</f>
        <v xml:space="preserve"> </v>
      </c>
      <c r="L1247" s="387"/>
      <c r="M1247" s="385" t="str">
        <f>IF('proje ve personel bilgileri'!A587&lt;&gt;0,('proje ve personel bilgileri'!$B$11)," ")</f>
        <v xml:space="preserve"> </v>
      </c>
      <c r="N1247" s="385"/>
      <c r="O1247" s="388">
        <f>IF('proje ve personel bilgileri'!$B$4=1512,(IF(E1247&lt;&gt;0,2,IF(F1247&lt;&gt;0,2,IF(G1247&lt;&gt;0,IF(AND(J1247&lt;&gt;0,K1247&gt;=48),4,3),IF(H1247&lt;&gt;0,IF(AND(J1247&lt;&gt;0,K1247&gt;=48),4,3),IF(I1247&lt;&gt;0,7,0)))))),IF('proje ve personel bilgileri'!$B$4=1511,(IF(E1247&lt;&gt;0,4,IF(F1247&lt;&gt;0,5,IF(G1247&lt;&gt;0,IF(AND(J1247&lt;&gt;0,K1247&gt;=48),12,8),IF(H1247&lt;&gt;0,IF(AND(J1247&lt;&gt;0,K1247&gt;=48),12,8),IF(I1247&lt;&gt;0,14,0)))))),(IF(E1247&lt;&gt;0,3,IF(F1247&lt;&gt;0,4,IF(G1247&lt;&gt;0,IF(AND(J1247&lt;&gt;0,K1247&gt;=48),10,6),IF(H1247&lt;&gt;0,IF(AND(J1247&lt;&gt;0,K1247&gt;=48),10,6),IF(I1247&lt;&gt;0,12,0))))))))</f>
        <v>0</v>
      </c>
      <c r="P1247" s="389"/>
      <c r="Q1247" s="385" t="str">
        <f>IF('proje ve personel bilgileri'!A587&lt;&gt;0,(M1247*O1247)," ")</f>
        <v xml:space="preserve"> </v>
      </c>
      <c r="R1247" s="385"/>
      <c r="S1247" s="385" t="str">
        <f>IF('proje ve personel bilgileri'!A587&lt;&gt;0,G011B!S1326," ")</f>
        <v xml:space="preserve"> </v>
      </c>
      <c r="T1247" s="378"/>
      <c r="U1247" s="385" t="str">
        <f>IF('proje ve personel bilgileri'!A587&lt;&gt;0,MIN(Q1247,S1247)," ")</f>
        <v xml:space="preserve"> </v>
      </c>
      <c r="V1247" s="386"/>
    </row>
    <row r="1248" spans="1:22" ht="15.75" customHeight="1" x14ac:dyDescent="0.25">
      <c r="A1248" s="19">
        <v>575</v>
      </c>
      <c r="B1248" s="293" t="str">
        <f>IF('proje ve personel bilgileri'!A588&lt;&gt;0,('proje ve personel bilgileri'!A588)," ")</f>
        <v xml:space="preserve"> </v>
      </c>
      <c r="C1248" s="293" t="str">
        <f>IF('proje ve personel bilgileri'!A588&lt;&gt;0,('proje ve personel bilgileri'!B588)," ")</f>
        <v xml:space="preserve"> </v>
      </c>
      <c r="D1248" s="24"/>
      <c r="E1248" s="25"/>
      <c r="F1248" s="25"/>
      <c r="G1248" s="25"/>
      <c r="H1248" s="25"/>
      <c r="I1248" s="25"/>
      <c r="J1248" s="26"/>
      <c r="K1248" s="387" t="str">
        <f>IF(J1248&lt;&gt;0,DAYS360(J1248,'proje ve personel bilgileri'!$B$8)/30," ")</f>
        <v xml:space="preserve"> </v>
      </c>
      <c r="L1248" s="387"/>
      <c r="M1248" s="385" t="str">
        <f>IF('proje ve personel bilgileri'!A588&lt;&gt;0,('proje ve personel bilgileri'!$B$11)," ")</f>
        <v xml:space="preserve"> </v>
      </c>
      <c r="N1248" s="385"/>
      <c r="O1248" s="388">
        <f>IF('proje ve personel bilgileri'!$B$4=1512,(IF(E1248&lt;&gt;0,2,IF(F1248&lt;&gt;0,2,IF(G1248&lt;&gt;0,IF(AND(J1248&lt;&gt;0,K1248&gt;=48),4,3),IF(H1248&lt;&gt;0,IF(AND(J1248&lt;&gt;0,K1248&gt;=48),4,3),IF(I1248&lt;&gt;0,7,0)))))),IF('proje ve personel bilgileri'!$B$4=1511,(IF(E1248&lt;&gt;0,4,IF(F1248&lt;&gt;0,5,IF(G1248&lt;&gt;0,IF(AND(J1248&lt;&gt;0,K1248&gt;=48),12,8),IF(H1248&lt;&gt;0,IF(AND(J1248&lt;&gt;0,K1248&gt;=48),12,8),IF(I1248&lt;&gt;0,14,0)))))),(IF(E1248&lt;&gt;0,3,IF(F1248&lt;&gt;0,4,IF(G1248&lt;&gt;0,IF(AND(J1248&lt;&gt;0,K1248&gt;=48),10,6),IF(H1248&lt;&gt;0,IF(AND(J1248&lt;&gt;0,K1248&gt;=48),10,6),IF(I1248&lt;&gt;0,12,0))))))))</f>
        <v>0</v>
      </c>
      <c r="P1248" s="389"/>
      <c r="Q1248" s="385" t="str">
        <f>IF('proje ve personel bilgileri'!A588&lt;&gt;0,(M1248*O1248)," ")</f>
        <v xml:space="preserve"> </v>
      </c>
      <c r="R1248" s="385"/>
      <c r="S1248" s="385" t="str">
        <f>IF('proje ve personel bilgileri'!A588&lt;&gt;0,G011B!S1327," ")</f>
        <v xml:space="preserve"> </v>
      </c>
      <c r="T1248" s="378"/>
      <c r="U1248" s="385" t="str">
        <f>IF('proje ve personel bilgileri'!A588&lt;&gt;0,MIN(Q1248,S1248)," ")</f>
        <v xml:space="preserve"> </v>
      </c>
      <c r="V1248" s="386"/>
    </row>
    <row r="1249" spans="1:22" ht="15.75" customHeight="1" x14ac:dyDescent="0.25">
      <c r="A1249" s="23">
        <v>576</v>
      </c>
      <c r="B1249" s="293" t="str">
        <f>IF('proje ve personel bilgileri'!A589&lt;&gt;0,('proje ve personel bilgileri'!A589)," ")</f>
        <v xml:space="preserve"> </v>
      </c>
      <c r="C1249" s="293" t="str">
        <f>IF('proje ve personel bilgileri'!A589&lt;&gt;0,('proje ve personel bilgileri'!B589)," ")</f>
        <v xml:space="preserve"> </v>
      </c>
      <c r="D1249" s="28"/>
      <c r="E1249" s="29"/>
      <c r="F1249" s="29"/>
      <c r="G1249" s="29"/>
      <c r="H1249" s="29"/>
      <c r="I1249" s="29"/>
      <c r="J1249" s="30"/>
      <c r="K1249" s="387" t="str">
        <f>IF(J1249&lt;&gt;0,DAYS360(J1249,'proje ve personel bilgileri'!$B$8)/30," ")</f>
        <v xml:space="preserve"> </v>
      </c>
      <c r="L1249" s="387"/>
      <c r="M1249" s="385" t="str">
        <f>IF('proje ve personel bilgileri'!A589&lt;&gt;0,('proje ve personel bilgileri'!$B$11)," ")</f>
        <v xml:space="preserve"> </v>
      </c>
      <c r="N1249" s="385"/>
      <c r="O1249" s="388">
        <f>IF('proje ve personel bilgileri'!$B$4=1512,(IF(E1249&lt;&gt;0,2,IF(F1249&lt;&gt;0,2,IF(G1249&lt;&gt;0,IF(AND(J1249&lt;&gt;0,K1249&gt;=48),4,3),IF(H1249&lt;&gt;0,IF(AND(J1249&lt;&gt;0,K1249&gt;=48),4,3),IF(I1249&lt;&gt;0,7,0)))))),IF('proje ve personel bilgileri'!$B$4=1511,(IF(E1249&lt;&gt;0,4,IF(F1249&lt;&gt;0,5,IF(G1249&lt;&gt;0,IF(AND(J1249&lt;&gt;0,K1249&gt;=48),12,8),IF(H1249&lt;&gt;0,IF(AND(J1249&lt;&gt;0,K1249&gt;=48),12,8),IF(I1249&lt;&gt;0,14,0)))))),(IF(E1249&lt;&gt;0,3,IF(F1249&lt;&gt;0,4,IF(G1249&lt;&gt;0,IF(AND(J1249&lt;&gt;0,K1249&gt;=48),10,6),IF(H1249&lt;&gt;0,IF(AND(J1249&lt;&gt;0,K1249&gt;=48),10,6),IF(I1249&lt;&gt;0,12,0))))))))</f>
        <v>0</v>
      </c>
      <c r="P1249" s="389"/>
      <c r="Q1249" s="385" t="str">
        <f>IF('proje ve personel bilgileri'!A589&lt;&gt;0,(M1249*O1249)," ")</f>
        <v xml:space="preserve"> </v>
      </c>
      <c r="R1249" s="385"/>
      <c r="S1249" s="385" t="str">
        <f>IF('proje ve personel bilgileri'!A589&lt;&gt;0,G011B!S1328," ")</f>
        <v xml:space="preserve"> </v>
      </c>
      <c r="T1249" s="378"/>
      <c r="U1249" s="385" t="str">
        <f>IF('proje ve personel bilgileri'!A589&lt;&gt;0,MIN(Q1249,S1249)," ")</f>
        <v xml:space="preserve"> </v>
      </c>
      <c r="V1249" s="386"/>
    </row>
    <row r="1250" spans="1:22" ht="15" customHeight="1" x14ac:dyDescent="0.25">
      <c r="A1250" s="290" t="s">
        <v>152</v>
      </c>
      <c r="J1250" s="64"/>
      <c r="K1250" s="68"/>
    </row>
    <row r="1251" spans="1:22" ht="15" customHeight="1" x14ac:dyDescent="0.25">
      <c r="A1251" s="390" t="s">
        <v>153</v>
      </c>
      <c r="B1251" s="390"/>
      <c r="C1251" s="390"/>
      <c r="D1251" s="390"/>
      <c r="E1251" s="390"/>
      <c r="F1251" s="390"/>
      <c r="G1251" s="390"/>
      <c r="H1251" s="390"/>
      <c r="I1251" s="390"/>
      <c r="J1251" s="390"/>
      <c r="K1251" s="390"/>
      <c r="L1251" s="390"/>
      <c r="M1251" s="390"/>
      <c r="N1251" s="390"/>
      <c r="O1251" s="390"/>
      <c r="P1251" s="390"/>
      <c r="Q1251" s="390"/>
      <c r="R1251" s="390"/>
      <c r="S1251" s="390"/>
      <c r="T1251" s="390"/>
      <c r="U1251" s="390"/>
      <c r="V1251" s="390"/>
    </row>
    <row r="1252" spans="1:22" ht="15" customHeight="1" x14ac:dyDescent="0.25">
      <c r="A1252" s="391" t="s">
        <v>154</v>
      </c>
      <c r="B1252" s="391"/>
      <c r="C1252" s="391"/>
      <c r="D1252" s="391"/>
      <c r="E1252" s="391"/>
      <c r="F1252" s="391"/>
      <c r="G1252" s="391"/>
      <c r="H1252" s="391"/>
      <c r="I1252" s="391"/>
      <c r="J1252" s="391"/>
      <c r="K1252" s="391"/>
      <c r="L1252" s="391"/>
      <c r="M1252" s="391"/>
      <c r="N1252" s="391"/>
      <c r="O1252" s="391"/>
      <c r="P1252" s="391"/>
      <c r="Q1252" s="391"/>
      <c r="R1252" s="391"/>
      <c r="S1252" s="391"/>
      <c r="T1252" s="391"/>
      <c r="U1252" s="391"/>
      <c r="V1252" s="391"/>
    </row>
    <row r="1253" spans="1:22" ht="15" customHeight="1" x14ac:dyDescent="0.25">
      <c r="A1253" s="289"/>
    </row>
    <row r="1254" spans="1:22" ht="15" customHeight="1" x14ac:dyDescent="0.25">
      <c r="A1254" s="381" t="s">
        <v>155</v>
      </c>
      <c r="B1254" s="381"/>
      <c r="C1254" s="381"/>
      <c r="D1254" s="381"/>
      <c r="E1254" s="381"/>
      <c r="F1254" s="381"/>
      <c r="G1254" s="381"/>
      <c r="H1254" s="381"/>
      <c r="I1254" s="381"/>
      <c r="J1254" s="381"/>
      <c r="K1254" s="381"/>
      <c r="L1254" s="381"/>
      <c r="M1254" s="381"/>
      <c r="N1254" s="381"/>
      <c r="O1254" s="381"/>
      <c r="P1254" s="381"/>
      <c r="Q1254" s="381"/>
      <c r="R1254" s="381"/>
      <c r="S1254" s="381"/>
      <c r="T1254" s="381"/>
      <c r="U1254" s="381"/>
    </row>
    <row r="1255" spans="1:22" ht="15" customHeight="1" x14ac:dyDescent="0.25">
      <c r="A1255" s="380"/>
      <c r="B1255" s="380"/>
      <c r="C1255" s="380"/>
      <c r="D1255" s="380"/>
      <c r="E1255" s="380"/>
      <c r="F1255" s="380"/>
      <c r="G1255" s="380"/>
      <c r="H1255" s="380"/>
      <c r="I1255" s="380"/>
      <c r="J1255" s="380"/>
      <c r="K1255" s="380"/>
      <c r="L1255" s="380"/>
      <c r="M1255" s="380"/>
      <c r="N1255" s="380"/>
      <c r="O1255" s="380"/>
      <c r="P1255" s="380"/>
      <c r="Q1255" s="380"/>
      <c r="R1255" s="380"/>
      <c r="S1255" s="380"/>
      <c r="T1255" s="380"/>
      <c r="U1255" s="380"/>
    </row>
    <row r="1261" spans="1:22" ht="15.75" customHeight="1" x14ac:dyDescent="0.25">
      <c r="A1261" s="348" t="s">
        <v>128</v>
      </c>
      <c r="B1261" s="348"/>
      <c r="C1261" s="348"/>
      <c r="D1261" s="348"/>
      <c r="E1261" s="348"/>
      <c r="F1261" s="348"/>
      <c r="G1261" s="348"/>
      <c r="H1261" s="348"/>
      <c r="I1261" s="348"/>
      <c r="J1261" s="348"/>
      <c r="K1261" s="348"/>
      <c r="L1261" s="348"/>
      <c r="M1261" s="348"/>
      <c r="N1261" s="348"/>
      <c r="O1261" s="348"/>
      <c r="P1261" s="348"/>
      <c r="Q1261" s="348"/>
      <c r="R1261" s="348"/>
      <c r="S1261" s="348"/>
      <c r="T1261" s="348"/>
      <c r="U1261" s="348"/>
      <c r="V1261" s="348"/>
    </row>
    <row r="1262" spans="1:22" ht="15" customHeight="1" x14ac:dyDescent="0.25">
      <c r="A1262" s="68"/>
      <c r="B1262" s="68"/>
      <c r="C1262" s="68"/>
      <c r="D1262" s="68"/>
      <c r="E1262" s="68"/>
      <c r="F1262" s="68"/>
      <c r="G1262" s="68"/>
      <c r="H1262" s="68"/>
      <c r="I1262" s="68"/>
      <c r="J1262" s="69" t="str">
        <f>'proje ve personel bilgileri'!$B$7</f>
        <v>/</v>
      </c>
      <c r="K1262" s="68" t="s">
        <v>109</v>
      </c>
      <c r="L1262" s="68"/>
      <c r="M1262" s="68"/>
      <c r="N1262" s="68"/>
      <c r="O1262" s="68"/>
      <c r="P1262" s="68"/>
      <c r="Q1262" s="68"/>
      <c r="R1262" s="68"/>
      <c r="S1262" s="68"/>
      <c r="T1262" s="68"/>
      <c r="U1262" s="68"/>
      <c r="V1262" s="68"/>
    </row>
    <row r="1263" spans="1:22" ht="18.75" customHeight="1" x14ac:dyDescent="0.25">
      <c r="U1263" s="10" t="s">
        <v>129</v>
      </c>
    </row>
    <row r="1264" spans="1:22" ht="15.75" customHeight="1" x14ac:dyDescent="0.25">
      <c r="A1264" s="382" t="s">
        <v>130</v>
      </c>
      <c r="B1264" s="383"/>
      <c r="C1264" s="384"/>
      <c r="D1264" s="392">
        <f>'proje ve personel bilgileri'!$B$2</f>
        <v>0</v>
      </c>
      <c r="E1264" s="393"/>
      <c r="F1264" s="393"/>
      <c r="G1264" s="393"/>
      <c r="H1264" s="393"/>
      <c r="I1264" s="393"/>
      <c r="J1264" s="393"/>
      <c r="K1264" s="393"/>
      <c r="L1264" s="393"/>
      <c r="M1264" s="393"/>
      <c r="N1264" s="393"/>
      <c r="O1264" s="393"/>
      <c r="P1264" s="393"/>
      <c r="Q1264" s="393"/>
      <c r="R1264" s="393"/>
      <c r="S1264" s="393"/>
      <c r="T1264" s="393"/>
      <c r="U1264" s="393"/>
      <c r="V1264" s="394"/>
    </row>
    <row r="1265" spans="1:22" ht="15.75" customHeight="1" x14ac:dyDescent="0.25">
      <c r="A1265" s="382" t="s">
        <v>131</v>
      </c>
      <c r="B1265" s="383"/>
      <c r="C1265" s="384"/>
      <c r="D1265" s="392">
        <f>'proje ve personel bilgileri'!$B$3</f>
        <v>0</v>
      </c>
      <c r="E1265" s="393"/>
      <c r="F1265" s="393"/>
      <c r="G1265" s="393"/>
      <c r="H1265" s="393"/>
      <c r="I1265" s="393"/>
      <c r="J1265" s="393"/>
      <c r="K1265" s="393"/>
      <c r="L1265" s="393"/>
      <c r="M1265" s="393"/>
      <c r="N1265" s="393"/>
      <c r="O1265" s="393"/>
      <c r="P1265" s="393"/>
      <c r="Q1265" s="393"/>
      <c r="R1265" s="393"/>
      <c r="S1265" s="393"/>
      <c r="T1265" s="393"/>
      <c r="U1265" s="393"/>
      <c r="V1265" s="394"/>
    </row>
    <row r="1266" spans="1:22" ht="15" customHeight="1" x14ac:dyDescent="0.25">
      <c r="A1266" s="415" t="s">
        <v>132</v>
      </c>
      <c r="B1266" s="416"/>
      <c r="C1266" s="417"/>
      <c r="D1266" s="421"/>
      <c r="E1266" s="403"/>
      <c r="F1266" s="403"/>
      <c r="G1266" s="403"/>
      <c r="H1266" s="403"/>
      <c r="I1266" s="403"/>
      <c r="J1266" s="403"/>
      <c r="K1266" s="403"/>
      <c r="L1266" s="403"/>
      <c r="M1266" s="403"/>
      <c r="N1266" s="403"/>
      <c r="O1266" s="403"/>
      <c r="P1266" s="403"/>
      <c r="Q1266" s="403"/>
      <c r="R1266" s="403"/>
      <c r="S1266" s="403"/>
      <c r="T1266" s="403"/>
      <c r="U1266" s="403"/>
      <c r="V1266" s="423"/>
    </row>
    <row r="1267" spans="1:22" ht="15.75" customHeight="1" x14ac:dyDescent="0.25">
      <c r="A1267" s="418"/>
      <c r="B1267" s="419"/>
      <c r="C1267" s="420"/>
      <c r="D1267" s="422"/>
      <c r="E1267" s="404"/>
      <c r="F1267" s="404"/>
      <c r="G1267" s="404"/>
      <c r="H1267" s="404"/>
      <c r="I1267" s="404"/>
      <c r="J1267" s="404"/>
      <c r="K1267" s="404"/>
      <c r="L1267" s="404"/>
      <c r="M1267" s="404"/>
      <c r="N1267" s="404"/>
      <c r="O1267" s="404"/>
      <c r="P1267" s="404"/>
      <c r="Q1267" s="404"/>
      <c r="R1267" s="404"/>
      <c r="S1267" s="404"/>
      <c r="T1267" s="404"/>
      <c r="U1267" s="404"/>
      <c r="V1267" s="424"/>
    </row>
    <row r="1268" spans="1:22" ht="15.75" customHeight="1" x14ac:dyDescent="0.25">
      <c r="A1268" s="382" t="s">
        <v>133</v>
      </c>
      <c r="B1268" s="383"/>
      <c r="C1268" s="384"/>
      <c r="D1268" s="307">
        <f>'proje ve personel bilgileri'!B8</f>
        <v>0</v>
      </c>
      <c r="E1268" s="291"/>
      <c r="F1268" s="291"/>
      <c r="G1268" s="291"/>
      <c r="H1268" s="291"/>
      <c r="I1268" s="291"/>
      <c r="J1268" s="402"/>
      <c r="K1268" s="402"/>
      <c r="L1268" s="402"/>
      <c r="M1268" s="402"/>
      <c r="N1268" s="402"/>
      <c r="O1268" s="402"/>
      <c r="P1268" s="402"/>
      <c r="Q1268" s="402"/>
      <c r="R1268" s="402"/>
      <c r="S1268" s="402"/>
      <c r="T1268" s="402"/>
      <c r="U1268" s="402"/>
      <c r="V1268" s="292"/>
    </row>
    <row r="1269" spans="1:22" ht="15" customHeight="1" x14ac:dyDescent="0.25">
      <c r="A1269" s="405" t="s">
        <v>87</v>
      </c>
      <c r="B1269" s="405" t="s">
        <v>15</v>
      </c>
      <c r="C1269" s="405" t="s">
        <v>134</v>
      </c>
      <c r="D1269" s="405" t="s">
        <v>135</v>
      </c>
      <c r="E1269" s="395" t="s">
        <v>136</v>
      </c>
      <c r="F1269" s="407"/>
      <c r="G1269" s="407"/>
      <c r="H1269" s="407"/>
      <c r="I1269" s="396"/>
      <c r="J1269" s="405" t="s">
        <v>137</v>
      </c>
      <c r="K1269" s="395" t="s">
        <v>138</v>
      </c>
      <c r="L1269" s="396"/>
      <c r="M1269" s="411" t="s">
        <v>139</v>
      </c>
      <c r="N1269" s="412"/>
      <c r="O1269" s="395" t="s">
        <v>140</v>
      </c>
      <c r="P1269" s="396"/>
      <c r="Q1269" s="395" t="s">
        <v>141</v>
      </c>
      <c r="R1269" s="396"/>
      <c r="S1269" s="395" t="s">
        <v>142</v>
      </c>
      <c r="T1269" s="396"/>
      <c r="U1269" s="395" t="s">
        <v>143</v>
      </c>
      <c r="V1269" s="396"/>
    </row>
    <row r="1270" spans="1:22" ht="15.75" customHeight="1" x14ac:dyDescent="0.25">
      <c r="A1270" s="406"/>
      <c r="B1270" s="406"/>
      <c r="C1270" s="406"/>
      <c r="D1270" s="406"/>
      <c r="E1270" s="408" t="s">
        <v>144</v>
      </c>
      <c r="F1270" s="409"/>
      <c r="G1270" s="409"/>
      <c r="H1270" s="409"/>
      <c r="I1270" s="410"/>
      <c r="J1270" s="406"/>
      <c r="K1270" s="397"/>
      <c r="L1270" s="398"/>
      <c r="M1270" s="413"/>
      <c r="N1270" s="414"/>
      <c r="O1270" s="397"/>
      <c r="P1270" s="398"/>
      <c r="Q1270" s="397"/>
      <c r="R1270" s="398"/>
      <c r="S1270" s="397"/>
      <c r="T1270" s="398"/>
      <c r="U1270" s="397"/>
      <c r="V1270" s="398"/>
    </row>
    <row r="1271" spans="1:22" ht="67.5" customHeight="1" x14ac:dyDescent="0.25">
      <c r="A1271" s="406"/>
      <c r="B1271" s="406"/>
      <c r="C1271" s="406"/>
      <c r="D1271" s="406"/>
      <c r="E1271" s="17" t="s">
        <v>145</v>
      </c>
      <c r="F1271" s="17" t="s">
        <v>146</v>
      </c>
      <c r="G1271" s="17" t="s">
        <v>147</v>
      </c>
      <c r="H1271" s="18" t="s">
        <v>148</v>
      </c>
      <c r="I1271" s="17" t="s">
        <v>149</v>
      </c>
      <c r="J1271" s="406"/>
      <c r="K1271" s="397"/>
      <c r="L1271" s="398"/>
      <c r="M1271" s="399" t="s">
        <v>150</v>
      </c>
      <c r="N1271" s="400"/>
      <c r="O1271" s="399" t="s">
        <v>151</v>
      </c>
      <c r="P1271" s="401"/>
      <c r="Q1271" s="397"/>
      <c r="R1271" s="398"/>
      <c r="S1271" s="397"/>
      <c r="T1271" s="398"/>
      <c r="U1271" s="397"/>
      <c r="V1271" s="398"/>
    </row>
    <row r="1272" spans="1:22" ht="15.75" customHeight="1" x14ac:dyDescent="0.25">
      <c r="A1272" s="19">
        <v>577</v>
      </c>
      <c r="B1272" s="293" t="str">
        <f>IF('proje ve personel bilgileri'!A590&lt;&gt;0,('proje ve personel bilgileri'!A590)," ")</f>
        <v xml:space="preserve"> </v>
      </c>
      <c r="C1272" s="293" t="str">
        <f>IF('proje ve personel bilgileri'!A590&lt;&gt;0,('proje ve personel bilgileri'!B590)," ")</f>
        <v xml:space="preserve"> </v>
      </c>
      <c r="D1272" s="20"/>
      <c r="E1272" s="21"/>
      <c r="F1272" s="21"/>
      <c r="G1272" s="21"/>
      <c r="H1272" s="21"/>
      <c r="I1272" s="21"/>
      <c r="J1272" s="22"/>
      <c r="K1272" s="387" t="str">
        <f>IF(J1272&lt;&gt;0,DAYS360(J1272,'proje ve personel bilgileri'!$B$8)/30," ")</f>
        <v xml:space="preserve"> </v>
      </c>
      <c r="L1272" s="387"/>
      <c r="M1272" s="385" t="str">
        <f>IF('proje ve personel bilgileri'!A590&lt;&gt;0,('proje ve personel bilgileri'!$B$11)," ")</f>
        <v xml:space="preserve"> </v>
      </c>
      <c r="N1272" s="385"/>
      <c r="O1272" s="388">
        <f>IF('proje ve personel bilgileri'!$B$4=1512,(IF(E1272&lt;&gt;0,2,IF(F1272&lt;&gt;0,2,IF(G1272&lt;&gt;0,IF(AND(J1272&lt;&gt;0,K1272&gt;=48),4,3),IF(H1272&lt;&gt;0,IF(AND(J1272&lt;&gt;0,K1272&gt;=48),4,3),IF(I1272&lt;&gt;0,7,0)))))),IF('proje ve personel bilgileri'!$B$4=1511,(IF(E1272&lt;&gt;0,4,IF(F1272&lt;&gt;0,5,IF(G1272&lt;&gt;0,IF(AND(J1272&lt;&gt;0,K1272&gt;=48),12,8),IF(H1272&lt;&gt;0,IF(AND(J1272&lt;&gt;0,K1272&gt;=48),12,8),IF(I1272&lt;&gt;0,14,0)))))),(IF(E1272&lt;&gt;0,3,IF(F1272&lt;&gt;0,4,IF(G1272&lt;&gt;0,IF(AND(J1272&lt;&gt;0,K1272&gt;=48),10,6),IF(H1272&lt;&gt;0,IF(AND(J1272&lt;&gt;0,K1272&gt;=48),10,6),IF(I1272&lt;&gt;0,12,0))))))))</f>
        <v>0</v>
      </c>
      <c r="P1272" s="389"/>
      <c r="Q1272" s="385" t="str">
        <f>IF('proje ve personel bilgileri'!A590&lt;&gt;0,(M1272*O1272)," ")</f>
        <v xml:space="preserve"> </v>
      </c>
      <c r="R1272" s="385"/>
      <c r="S1272" s="385" t="str">
        <f>IF('proje ve personel bilgileri'!A590&lt;&gt;0,G011B!S1353," ")</f>
        <v xml:space="preserve"> </v>
      </c>
      <c r="T1272" s="378"/>
      <c r="U1272" s="385" t="str">
        <f>IF('proje ve personel bilgileri'!A590&lt;&gt;0,MIN(Q1272,S1272)," ")</f>
        <v xml:space="preserve"> </v>
      </c>
      <c r="V1272" s="386"/>
    </row>
    <row r="1273" spans="1:22" ht="15.75" customHeight="1" x14ac:dyDescent="0.25">
      <c r="A1273" s="23">
        <v>578</v>
      </c>
      <c r="B1273" s="293" t="str">
        <f>IF('proje ve personel bilgileri'!A591&lt;&gt;0,('proje ve personel bilgileri'!A591)," ")</f>
        <v xml:space="preserve"> </v>
      </c>
      <c r="C1273" s="293" t="str">
        <f>IF('proje ve personel bilgileri'!A591&lt;&gt;0,('proje ve personel bilgileri'!B591)," ")</f>
        <v xml:space="preserve"> </v>
      </c>
      <c r="D1273" s="24"/>
      <c r="E1273" s="25"/>
      <c r="F1273" s="25"/>
      <c r="G1273" s="25"/>
      <c r="H1273" s="25"/>
      <c r="I1273" s="25"/>
      <c r="J1273" s="26"/>
      <c r="K1273" s="387" t="str">
        <f>IF(J1273&lt;&gt;0,DAYS360(J1273,'proje ve personel bilgileri'!$B$8)/30," ")</f>
        <v xml:space="preserve"> </v>
      </c>
      <c r="L1273" s="387"/>
      <c r="M1273" s="385" t="str">
        <f>IF('proje ve personel bilgileri'!A591&lt;&gt;0,('proje ve personel bilgileri'!$B$11)," ")</f>
        <v xml:space="preserve"> </v>
      </c>
      <c r="N1273" s="385"/>
      <c r="O1273" s="388">
        <f>IF('proje ve personel bilgileri'!$B$4=1512,(IF(E1273&lt;&gt;0,2,IF(F1273&lt;&gt;0,2,IF(G1273&lt;&gt;0,IF(AND(J1273&lt;&gt;0,K1273&gt;=48),4,3),IF(H1273&lt;&gt;0,IF(AND(J1273&lt;&gt;0,K1273&gt;=48),4,3),IF(I1273&lt;&gt;0,7,0)))))),IF('proje ve personel bilgileri'!$B$4=1511,(IF(E1273&lt;&gt;0,4,IF(F1273&lt;&gt;0,5,IF(G1273&lt;&gt;0,IF(AND(J1273&lt;&gt;0,K1273&gt;=48),12,8),IF(H1273&lt;&gt;0,IF(AND(J1273&lt;&gt;0,K1273&gt;=48),12,8),IF(I1273&lt;&gt;0,14,0)))))),(IF(E1273&lt;&gt;0,3,IF(F1273&lt;&gt;0,4,IF(G1273&lt;&gt;0,IF(AND(J1273&lt;&gt;0,K1273&gt;=48),10,6),IF(H1273&lt;&gt;0,IF(AND(J1273&lt;&gt;0,K1273&gt;=48),10,6),IF(I1273&lt;&gt;0,12,0))))))))</f>
        <v>0</v>
      </c>
      <c r="P1273" s="389"/>
      <c r="Q1273" s="385" t="str">
        <f>IF('proje ve personel bilgileri'!A591&lt;&gt;0,(M1273*O1273)," ")</f>
        <v xml:space="preserve"> </v>
      </c>
      <c r="R1273" s="385"/>
      <c r="S1273" s="385" t="str">
        <f>IF('proje ve personel bilgileri'!A591&lt;&gt;0,G011B!S1354," ")</f>
        <v xml:space="preserve"> </v>
      </c>
      <c r="T1273" s="378"/>
      <c r="U1273" s="385" t="str">
        <f>IF('proje ve personel bilgileri'!A591&lt;&gt;0,MIN(Q1273,S1273)," ")</f>
        <v xml:space="preserve"> </v>
      </c>
      <c r="V1273" s="386"/>
    </row>
    <row r="1274" spans="1:22" ht="15.75" customHeight="1" x14ac:dyDescent="0.25">
      <c r="A1274" s="19">
        <v>579</v>
      </c>
      <c r="B1274" s="293" t="str">
        <f>IF('proje ve personel bilgileri'!A592&lt;&gt;0,('proje ve personel bilgileri'!A592)," ")</f>
        <v xml:space="preserve"> </v>
      </c>
      <c r="C1274" s="293" t="str">
        <f>IF('proje ve personel bilgileri'!A592&lt;&gt;0,('proje ve personel bilgileri'!B592)," ")</f>
        <v xml:space="preserve"> </v>
      </c>
      <c r="D1274" s="24"/>
      <c r="E1274" s="25"/>
      <c r="F1274" s="25"/>
      <c r="G1274" s="25"/>
      <c r="H1274" s="25"/>
      <c r="I1274" s="25"/>
      <c r="J1274" s="26"/>
      <c r="K1274" s="387" t="str">
        <f>IF(J1274&lt;&gt;0,DAYS360(J1274,'proje ve personel bilgileri'!$B$8)/30," ")</f>
        <v xml:space="preserve"> </v>
      </c>
      <c r="L1274" s="387"/>
      <c r="M1274" s="385" t="str">
        <f>IF('proje ve personel bilgileri'!A592&lt;&gt;0,('proje ve personel bilgileri'!$B$11)," ")</f>
        <v xml:space="preserve"> </v>
      </c>
      <c r="N1274" s="385"/>
      <c r="O1274" s="388">
        <f>IF('proje ve personel bilgileri'!$B$4=1512,(IF(E1274&lt;&gt;0,2,IF(F1274&lt;&gt;0,2,IF(G1274&lt;&gt;0,IF(AND(J1274&lt;&gt;0,K1274&gt;=48),4,3),IF(H1274&lt;&gt;0,IF(AND(J1274&lt;&gt;0,K1274&gt;=48),4,3),IF(I1274&lt;&gt;0,7,0)))))),IF('proje ve personel bilgileri'!$B$4=1511,(IF(E1274&lt;&gt;0,4,IF(F1274&lt;&gt;0,5,IF(G1274&lt;&gt;0,IF(AND(J1274&lt;&gt;0,K1274&gt;=48),12,8),IF(H1274&lt;&gt;0,IF(AND(J1274&lt;&gt;0,K1274&gt;=48),12,8),IF(I1274&lt;&gt;0,14,0)))))),(IF(E1274&lt;&gt;0,3,IF(F1274&lt;&gt;0,4,IF(G1274&lt;&gt;0,IF(AND(J1274&lt;&gt;0,K1274&gt;=48),10,6),IF(H1274&lt;&gt;0,IF(AND(J1274&lt;&gt;0,K1274&gt;=48),10,6),IF(I1274&lt;&gt;0,12,0))))))))</f>
        <v>0</v>
      </c>
      <c r="P1274" s="389"/>
      <c r="Q1274" s="385" t="str">
        <f>IF('proje ve personel bilgileri'!A592&lt;&gt;0,(M1274*O1274)," ")</f>
        <v xml:space="preserve"> </v>
      </c>
      <c r="R1274" s="385"/>
      <c r="S1274" s="385" t="str">
        <f>IF('proje ve personel bilgileri'!A592&lt;&gt;0,G011B!S1355," ")</f>
        <v xml:space="preserve"> </v>
      </c>
      <c r="T1274" s="378"/>
      <c r="U1274" s="385" t="str">
        <f>IF('proje ve personel bilgileri'!A592&lt;&gt;0,MIN(Q1274,S1274)," ")</f>
        <v xml:space="preserve"> </v>
      </c>
      <c r="V1274" s="386"/>
    </row>
    <row r="1275" spans="1:22" ht="15.75" customHeight="1" x14ac:dyDescent="0.25">
      <c r="A1275" s="23">
        <v>580</v>
      </c>
      <c r="B1275" s="293" t="str">
        <f>IF('proje ve personel bilgileri'!A593&lt;&gt;0,('proje ve personel bilgileri'!A593)," ")</f>
        <v xml:space="preserve"> </v>
      </c>
      <c r="C1275" s="293" t="str">
        <f>IF('proje ve personel bilgileri'!A593&lt;&gt;0,('proje ve personel bilgileri'!B593)," ")</f>
        <v xml:space="preserve"> </v>
      </c>
      <c r="D1275" s="24"/>
      <c r="E1275" s="25"/>
      <c r="F1275" s="25"/>
      <c r="G1275" s="25"/>
      <c r="H1275" s="25"/>
      <c r="I1275" s="25"/>
      <c r="J1275" s="26"/>
      <c r="K1275" s="387" t="str">
        <f>IF(J1275&lt;&gt;0,DAYS360(J1275,'proje ve personel bilgileri'!$B$8)/30," ")</f>
        <v xml:space="preserve"> </v>
      </c>
      <c r="L1275" s="387"/>
      <c r="M1275" s="385" t="str">
        <f>IF('proje ve personel bilgileri'!A593&lt;&gt;0,('proje ve personel bilgileri'!$B$11)," ")</f>
        <v xml:space="preserve"> </v>
      </c>
      <c r="N1275" s="385"/>
      <c r="O1275" s="388">
        <f>IF('proje ve personel bilgileri'!$B$4=1512,(IF(E1275&lt;&gt;0,2,IF(F1275&lt;&gt;0,2,IF(G1275&lt;&gt;0,IF(AND(J1275&lt;&gt;0,K1275&gt;=48),4,3),IF(H1275&lt;&gt;0,IF(AND(J1275&lt;&gt;0,K1275&gt;=48),4,3),IF(I1275&lt;&gt;0,7,0)))))),IF('proje ve personel bilgileri'!$B$4=1511,(IF(E1275&lt;&gt;0,4,IF(F1275&lt;&gt;0,5,IF(G1275&lt;&gt;0,IF(AND(J1275&lt;&gt;0,K1275&gt;=48),12,8),IF(H1275&lt;&gt;0,IF(AND(J1275&lt;&gt;0,K1275&gt;=48),12,8),IF(I1275&lt;&gt;0,14,0)))))),(IF(E1275&lt;&gt;0,3,IF(F1275&lt;&gt;0,4,IF(G1275&lt;&gt;0,IF(AND(J1275&lt;&gt;0,K1275&gt;=48),10,6),IF(H1275&lt;&gt;0,IF(AND(J1275&lt;&gt;0,K1275&gt;=48),10,6),IF(I1275&lt;&gt;0,12,0))))))))</f>
        <v>0</v>
      </c>
      <c r="P1275" s="389"/>
      <c r="Q1275" s="385" t="str">
        <f>IF('proje ve personel bilgileri'!A593&lt;&gt;0,(M1275*O1275)," ")</f>
        <v xml:space="preserve"> </v>
      </c>
      <c r="R1275" s="385"/>
      <c r="S1275" s="385" t="str">
        <f>IF('proje ve personel bilgileri'!A593&lt;&gt;0,G011B!S1356," ")</f>
        <v xml:space="preserve"> </v>
      </c>
      <c r="T1275" s="378"/>
      <c r="U1275" s="385" t="str">
        <f>IF('proje ve personel bilgileri'!A593&lt;&gt;0,MIN(Q1275,S1275)," ")</f>
        <v xml:space="preserve"> </v>
      </c>
      <c r="V1275" s="386"/>
    </row>
    <row r="1276" spans="1:22" ht="15.75" customHeight="1" x14ac:dyDescent="0.25">
      <c r="A1276" s="19">
        <v>581</v>
      </c>
      <c r="B1276" s="293" t="str">
        <f>IF('proje ve personel bilgileri'!A594&lt;&gt;0,('proje ve personel bilgileri'!A594)," ")</f>
        <v xml:space="preserve"> </v>
      </c>
      <c r="C1276" s="293" t="str">
        <f>IF('proje ve personel bilgileri'!A594&lt;&gt;0,('proje ve personel bilgileri'!B594)," ")</f>
        <v xml:space="preserve"> </v>
      </c>
      <c r="D1276" s="24"/>
      <c r="E1276" s="25"/>
      <c r="F1276" s="25"/>
      <c r="G1276" s="25"/>
      <c r="H1276" s="25"/>
      <c r="I1276" s="25"/>
      <c r="J1276" s="26"/>
      <c r="K1276" s="387" t="str">
        <f>IF(J1276&lt;&gt;0,DAYS360(J1276,'proje ve personel bilgileri'!$B$8)/30," ")</f>
        <v xml:space="preserve"> </v>
      </c>
      <c r="L1276" s="387"/>
      <c r="M1276" s="385" t="str">
        <f>IF('proje ve personel bilgileri'!A594&lt;&gt;0,('proje ve personel bilgileri'!$B$11)," ")</f>
        <v xml:space="preserve"> </v>
      </c>
      <c r="N1276" s="385"/>
      <c r="O1276" s="388">
        <f>IF('proje ve personel bilgileri'!$B$4=1512,(IF(E1276&lt;&gt;0,2,IF(F1276&lt;&gt;0,2,IF(G1276&lt;&gt;0,IF(AND(J1276&lt;&gt;0,K1276&gt;=48),4,3),IF(H1276&lt;&gt;0,IF(AND(J1276&lt;&gt;0,K1276&gt;=48),4,3),IF(I1276&lt;&gt;0,7,0)))))),IF('proje ve personel bilgileri'!$B$4=1511,(IF(E1276&lt;&gt;0,4,IF(F1276&lt;&gt;0,5,IF(G1276&lt;&gt;0,IF(AND(J1276&lt;&gt;0,K1276&gt;=48),12,8),IF(H1276&lt;&gt;0,IF(AND(J1276&lt;&gt;0,K1276&gt;=48),12,8),IF(I1276&lt;&gt;0,14,0)))))),(IF(E1276&lt;&gt;0,3,IF(F1276&lt;&gt;0,4,IF(G1276&lt;&gt;0,IF(AND(J1276&lt;&gt;0,K1276&gt;=48),10,6),IF(H1276&lt;&gt;0,IF(AND(J1276&lt;&gt;0,K1276&gt;=48),10,6),IF(I1276&lt;&gt;0,12,0))))))))</f>
        <v>0</v>
      </c>
      <c r="P1276" s="389"/>
      <c r="Q1276" s="385" t="str">
        <f>IF('proje ve personel bilgileri'!A594&lt;&gt;0,(M1276*O1276)," ")</f>
        <v xml:space="preserve"> </v>
      </c>
      <c r="R1276" s="385"/>
      <c r="S1276" s="385" t="str">
        <f>IF('proje ve personel bilgileri'!A594&lt;&gt;0,G011B!S1357," ")</f>
        <v xml:space="preserve"> </v>
      </c>
      <c r="T1276" s="378"/>
      <c r="U1276" s="385" t="str">
        <f>IF('proje ve personel bilgileri'!A594&lt;&gt;0,MIN(Q1276,S1276)," ")</f>
        <v xml:space="preserve"> </v>
      </c>
      <c r="V1276" s="386"/>
    </row>
    <row r="1277" spans="1:22" ht="15.75" customHeight="1" x14ac:dyDescent="0.25">
      <c r="A1277" s="23">
        <v>582</v>
      </c>
      <c r="B1277" s="293" t="str">
        <f>IF('proje ve personel bilgileri'!A595&lt;&gt;0,('proje ve personel bilgileri'!A595)," ")</f>
        <v xml:space="preserve"> </v>
      </c>
      <c r="C1277" s="293" t="str">
        <f>IF('proje ve personel bilgileri'!A595&lt;&gt;0,('proje ve personel bilgileri'!B595)," ")</f>
        <v xml:space="preserve"> </v>
      </c>
      <c r="D1277" s="24"/>
      <c r="E1277" s="25"/>
      <c r="F1277" s="25"/>
      <c r="G1277" s="25"/>
      <c r="H1277" s="25"/>
      <c r="I1277" s="25"/>
      <c r="J1277" s="26"/>
      <c r="K1277" s="387" t="str">
        <f>IF(J1277&lt;&gt;0,DAYS360(J1277,'proje ve personel bilgileri'!$B$8)/30," ")</f>
        <v xml:space="preserve"> </v>
      </c>
      <c r="L1277" s="387"/>
      <c r="M1277" s="385" t="str">
        <f>IF('proje ve personel bilgileri'!A595&lt;&gt;0,('proje ve personel bilgileri'!$B$11)," ")</f>
        <v xml:space="preserve"> </v>
      </c>
      <c r="N1277" s="385"/>
      <c r="O1277" s="388">
        <f>IF('proje ve personel bilgileri'!$B$4=1512,(IF(E1277&lt;&gt;0,2,IF(F1277&lt;&gt;0,2,IF(G1277&lt;&gt;0,IF(AND(J1277&lt;&gt;0,K1277&gt;=48),4,3),IF(H1277&lt;&gt;0,IF(AND(J1277&lt;&gt;0,K1277&gt;=48),4,3),IF(I1277&lt;&gt;0,7,0)))))),IF('proje ve personel bilgileri'!$B$4=1511,(IF(E1277&lt;&gt;0,4,IF(F1277&lt;&gt;0,5,IF(G1277&lt;&gt;0,IF(AND(J1277&lt;&gt;0,K1277&gt;=48),12,8),IF(H1277&lt;&gt;0,IF(AND(J1277&lt;&gt;0,K1277&gt;=48),12,8),IF(I1277&lt;&gt;0,14,0)))))),(IF(E1277&lt;&gt;0,3,IF(F1277&lt;&gt;0,4,IF(G1277&lt;&gt;0,IF(AND(J1277&lt;&gt;0,K1277&gt;=48),10,6),IF(H1277&lt;&gt;0,IF(AND(J1277&lt;&gt;0,K1277&gt;=48),10,6),IF(I1277&lt;&gt;0,12,0))))))))</f>
        <v>0</v>
      </c>
      <c r="P1277" s="389"/>
      <c r="Q1277" s="385" t="str">
        <f>IF('proje ve personel bilgileri'!A595&lt;&gt;0,(M1277*O1277)," ")</f>
        <v xml:space="preserve"> </v>
      </c>
      <c r="R1277" s="385"/>
      <c r="S1277" s="385" t="str">
        <f>IF('proje ve personel bilgileri'!A595&lt;&gt;0,G011B!S1358," ")</f>
        <v xml:space="preserve"> </v>
      </c>
      <c r="T1277" s="378"/>
      <c r="U1277" s="385" t="str">
        <f>IF('proje ve personel bilgileri'!A595&lt;&gt;0,MIN(Q1277,S1277)," ")</f>
        <v xml:space="preserve"> </v>
      </c>
      <c r="V1277" s="386"/>
    </row>
    <row r="1278" spans="1:22" ht="15.75" customHeight="1" x14ac:dyDescent="0.25">
      <c r="A1278" s="19">
        <v>583</v>
      </c>
      <c r="B1278" s="293" t="str">
        <f>IF('proje ve personel bilgileri'!A596&lt;&gt;0,('proje ve personel bilgileri'!A596)," ")</f>
        <v xml:space="preserve"> </v>
      </c>
      <c r="C1278" s="293" t="str">
        <f>IF('proje ve personel bilgileri'!A596&lt;&gt;0,('proje ve personel bilgileri'!B596)," ")</f>
        <v xml:space="preserve"> </v>
      </c>
      <c r="D1278" s="24"/>
      <c r="E1278" s="25"/>
      <c r="F1278" s="25"/>
      <c r="G1278" s="25"/>
      <c r="H1278" s="25"/>
      <c r="I1278" s="25"/>
      <c r="J1278" s="26"/>
      <c r="K1278" s="387" t="str">
        <f>IF(J1278&lt;&gt;0,DAYS360(J1278,'proje ve personel bilgileri'!$B$8)/30," ")</f>
        <v xml:space="preserve"> </v>
      </c>
      <c r="L1278" s="387"/>
      <c r="M1278" s="385" t="str">
        <f>IF('proje ve personel bilgileri'!A596&lt;&gt;0,('proje ve personel bilgileri'!$B$11)," ")</f>
        <v xml:space="preserve"> </v>
      </c>
      <c r="N1278" s="385"/>
      <c r="O1278" s="388">
        <f>IF('proje ve personel bilgileri'!$B$4=1512,(IF(E1278&lt;&gt;0,2,IF(F1278&lt;&gt;0,2,IF(G1278&lt;&gt;0,IF(AND(J1278&lt;&gt;0,K1278&gt;=48),4,3),IF(H1278&lt;&gt;0,IF(AND(J1278&lt;&gt;0,K1278&gt;=48),4,3),IF(I1278&lt;&gt;0,7,0)))))),IF('proje ve personel bilgileri'!$B$4=1511,(IF(E1278&lt;&gt;0,4,IF(F1278&lt;&gt;0,5,IF(G1278&lt;&gt;0,IF(AND(J1278&lt;&gt;0,K1278&gt;=48),12,8),IF(H1278&lt;&gt;0,IF(AND(J1278&lt;&gt;0,K1278&gt;=48),12,8),IF(I1278&lt;&gt;0,14,0)))))),(IF(E1278&lt;&gt;0,3,IF(F1278&lt;&gt;0,4,IF(G1278&lt;&gt;0,IF(AND(J1278&lt;&gt;0,K1278&gt;=48),10,6),IF(H1278&lt;&gt;0,IF(AND(J1278&lt;&gt;0,K1278&gt;=48),10,6),IF(I1278&lt;&gt;0,12,0))))))))</f>
        <v>0</v>
      </c>
      <c r="P1278" s="389"/>
      <c r="Q1278" s="385" t="str">
        <f>IF('proje ve personel bilgileri'!A596&lt;&gt;0,(M1278*O1278)," ")</f>
        <v xml:space="preserve"> </v>
      </c>
      <c r="R1278" s="385"/>
      <c r="S1278" s="385" t="str">
        <f>IF('proje ve personel bilgileri'!A596&lt;&gt;0,G011B!S1359," ")</f>
        <v xml:space="preserve"> </v>
      </c>
      <c r="T1278" s="378"/>
      <c r="U1278" s="385" t="str">
        <f>IF('proje ve personel bilgileri'!A596&lt;&gt;0,MIN(Q1278,S1278)," ")</f>
        <v xml:space="preserve"> </v>
      </c>
      <c r="V1278" s="386"/>
    </row>
    <row r="1279" spans="1:22" ht="15.75" customHeight="1" x14ac:dyDescent="0.25">
      <c r="A1279" s="23">
        <v>584</v>
      </c>
      <c r="B1279" s="293" t="str">
        <f>IF('proje ve personel bilgileri'!A597&lt;&gt;0,('proje ve personel bilgileri'!A597)," ")</f>
        <v xml:space="preserve"> </v>
      </c>
      <c r="C1279" s="293" t="str">
        <f>IF('proje ve personel bilgileri'!A597&lt;&gt;0,('proje ve personel bilgileri'!B597)," ")</f>
        <v xml:space="preserve"> </v>
      </c>
      <c r="D1279" s="24"/>
      <c r="E1279" s="25"/>
      <c r="F1279" s="25"/>
      <c r="G1279" s="25"/>
      <c r="H1279" s="25"/>
      <c r="I1279" s="25"/>
      <c r="J1279" s="26"/>
      <c r="K1279" s="387" t="str">
        <f>IF(J1279&lt;&gt;0,DAYS360(J1279,'proje ve personel bilgileri'!$B$8)/30," ")</f>
        <v xml:space="preserve"> </v>
      </c>
      <c r="L1279" s="387"/>
      <c r="M1279" s="385" t="str">
        <f>IF('proje ve personel bilgileri'!A597&lt;&gt;0,('proje ve personel bilgileri'!$B$11)," ")</f>
        <v xml:space="preserve"> </v>
      </c>
      <c r="N1279" s="385"/>
      <c r="O1279" s="388">
        <f>IF('proje ve personel bilgileri'!$B$4=1512,(IF(E1279&lt;&gt;0,2,IF(F1279&lt;&gt;0,2,IF(G1279&lt;&gt;0,IF(AND(J1279&lt;&gt;0,K1279&gt;=48),4,3),IF(H1279&lt;&gt;0,IF(AND(J1279&lt;&gt;0,K1279&gt;=48),4,3),IF(I1279&lt;&gt;0,7,0)))))),IF('proje ve personel bilgileri'!$B$4=1511,(IF(E1279&lt;&gt;0,4,IF(F1279&lt;&gt;0,5,IF(G1279&lt;&gt;0,IF(AND(J1279&lt;&gt;0,K1279&gt;=48),12,8),IF(H1279&lt;&gt;0,IF(AND(J1279&lt;&gt;0,K1279&gt;=48),12,8),IF(I1279&lt;&gt;0,14,0)))))),(IF(E1279&lt;&gt;0,3,IF(F1279&lt;&gt;0,4,IF(G1279&lt;&gt;0,IF(AND(J1279&lt;&gt;0,K1279&gt;=48),10,6),IF(H1279&lt;&gt;0,IF(AND(J1279&lt;&gt;0,K1279&gt;=48),10,6),IF(I1279&lt;&gt;0,12,0))))))))</f>
        <v>0</v>
      </c>
      <c r="P1279" s="389"/>
      <c r="Q1279" s="385" t="str">
        <f>IF('proje ve personel bilgileri'!A597&lt;&gt;0,(M1279*O1279)," ")</f>
        <v xml:space="preserve"> </v>
      </c>
      <c r="R1279" s="385"/>
      <c r="S1279" s="385" t="str">
        <f>IF('proje ve personel bilgileri'!A597&lt;&gt;0,G011B!S1360," ")</f>
        <v xml:space="preserve"> </v>
      </c>
      <c r="T1279" s="378"/>
      <c r="U1279" s="385" t="str">
        <f>IF('proje ve personel bilgileri'!A597&lt;&gt;0,MIN(Q1279,S1279)," ")</f>
        <v xml:space="preserve"> </v>
      </c>
      <c r="V1279" s="386"/>
    </row>
    <row r="1280" spans="1:22" ht="15.75" customHeight="1" x14ac:dyDescent="0.25">
      <c r="A1280" s="19">
        <v>585</v>
      </c>
      <c r="B1280" s="293" t="str">
        <f>IF('proje ve personel bilgileri'!A598&lt;&gt;0,('proje ve personel bilgileri'!A598)," ")</f>
        <v xml:space="preserve"> </v>
      </c>
      <c r="C1280" s="293" t="str">
        <f>IF('proje ve personel bilgileri'!A598&lt;&gt;0,('proje ve personel bilgileri'!B598)," ")</f>
        <v xml:space="preserve"> </v>
      </c>
      <c r="D1280" s="24"/>
      <c r="E1280" s="25"/>
      <c r="F1280" s="25"/>
      <c r="G1280" s="25"/>
      <c r="H1280" s="25"/>
      <c r="I1280" s="25"/>
      <c r="J1280" s="26"/>
      <c r="K1280" s="387" t="str">
        <f>IF(J1280&lt;&gt;0,DAYS360(J1280,'proje ve personel bilgileri'!$B$8)/30," ")</f>
        <v xml:space="preserve"> </v>
      </c>
      <c r="L1280" s="387"/>
      <c r="M1280" s="385" t="str">
        <f>IF('proje ve personel bilgileri'!A598&lt;&gt;0,('proje ve personel bilgileri'!$B$11)," ")</f>
        <v xml:space="preserve"> </v>
      </c>
      <c r="N1280" s="385"/>
      <c r="O1280" s="388">
        <f>IF('proje ve personel bilgileri'!$B$4=1512,(IF(E1280&lt;&gt;0,2,IF(F1280&lt;&gt;0,2,IF(G1280&lt;&gt;0,IF(AND(J1280&lt;&gt;0,K1280&gt;=48),4,3),IF(H1280&lt;&gt;0,IF(AND(J1280&lt;&gt;0,K1280&gt;=48),4,3),IF(I1280&lt;&gt;0,7,0)))))),IF('proje ve personel bilgileri'!$B$4=1511,(IF(E1280&lt;&gt;0,4,IF(F1280&lt;&gt;0,5,IF(G1280&lt;&gt;0,IF(AND(J1280&lt;&gt;0,K1280&gt;=48),12,8),IF(H1280&lt;&gt;0,IF(AND(J1280&lt;&gt;0,K1280&gt;=48),12,8),IF(I1280&lt;&gt;0,14,0)))))),(IF(E1280&lt;&gt;0,3,IF(F1280&lt;&gt;0,4,IF(G1280&lt;&gt;0,IF(AND(J1280&lt;&gt;0,K1280&gt;=48),10,6),IF(H1280&lt;&gt;0,IF(AND(J1280&lt;&gt;0,K1280&gt;=48),10,6),IF(I1280&lt;&gt;0,12,0))))))))</f>
        <v>0</v>
      </c>
      <c r="P1280" s="389"/>
      <c r="Q1280" s="385" t="str">
        <f>IF('proje ve personel bilgileri'!A598&lt;&gt;0,(M1280*O1280)," ")</f>
        <v xml:space="preserve"> </v>
      </c>
      <c r="R1280" s="385"/>
      <c r="S1280" s="385" t="str">
        <f>IF('proje ve personel bilgileri'!A598&lt;&gt;0,G011B!S1361," ")</f>
        <v xml:space="preserve"> </v>
      </c>
      <c r="T1280" s="378"/>
      <c r="U1280" s="385" t="str">
        <f>IF('proje ve personel bilgileri'!A598&lt;&gt;0,MIN(Q1280,S1280)," ")</f>
        <v xml:space="preserve"> </v>
      </c>
      <c r="V1280" s="386"/>
    </row>
    <row r="1281" spans="1:22" ht="15.75" customHeight="1" x14ac:dyDescent="0.25">
      <c r="A1281" s="23">
        <v>586</v>
      </c>
      <c r="B1281" s="293" t="str">
        <f>IF('proje ve personel bilgileri'!A599&lt;&gt;0,('proje ve personel bilgileri'!A599)," ")</f>
        <v xml:space="preserve"> </v>
      </c>
      <c r="C1281" s="293" t="str">
        <f>IF('proje ve personel bilgileri'!A599&lt;&gt;0,('proje ve personel bilgileri'!B599)," ")</f>
        <v xml:space="preserve"> </v>
      </c>
      <c r="D1281" s="24"/>
      <c r="E1281" s="25"/>
      <c r="F1281" s="25"/>
      <c r="G1281" s="25"/>
      <c r="H1281" s="25"/>
      <c r="I1281" s="25"/>
      <c r="J1281" s="26"/>
      <c r="K1281" s="387" t="str">
        <f>IF(J1281&lt;&gt;0,DAYS360(J1281,'proje ve personel bilgileri'!$B$8)/30," ")</f>
        <v xml:space="preserve"> </v>
      </c>
      <c r="L1281" s="387"/>
      <c r="M1281" s="385" t="str">
        <f>IF('proje ve personel bilgileri'!A599&lt;&gt;0,('proje ve personel bilgileri'!$B$11)," ")</f>
        <v xml:space="preserve"> </v>
      </c>
      <c r="N1281" s="385"/>
      <c r="O1281" s="388">
        <f>IF('proje ve personel bilgileri'!$B$4=1512,(IF(E1281&lt;&gt;0,2,IF(F1281&lt;&gt;0,2,IF(G1281&lt;&gt;0,IF(AND(J1281&lt;&gt;0,K1281&gt;=48),4,3),IF(H1281&lt;&gt;0,IF(AND(J1281&lt;&gt;0,K1281&gt;=48),4,3),IF(I1281&lt;&gt;0,7,0)))))),IF('proje ve personel bilgileri'!$B$4=1511,(IF(E1281&lt;&gt;0,4,IF(F1281&lt;&gt;0,5,IF(G1281&lt;&gt;0,IF(AND(J1281&lt;&gt;0,K1281&gt;=48),12,8),IF(H1281&lt;&gt;0,IF(AND(J1281&lt;&gt;0,K1281&gt;=48),12,8),IF(I1281&lt;&gt;0,14,0)))))),(IF(E1281&lt;&gt;0,3,IF(F1281&lt;&gt;0,4,IF(G1281&lt;&gt;0,IF(AND(J1281&lt;&gt;0,K1281&gt;=48),10,6),IF(H1281&lt;&gt;0,IF(AND(J1281&lt;&gt;0,K1281&gt;=48),10,6),IF(I1281&lt;&gt;0,12,0))))))))</f>
        <v>0</v>
      </c>
      <c r="P1281" s="389"/>
      <c r="Q1281" s="385" t="str">
        <f>IF('proje ve personel bilgileri'!A599&lt;&gt;0,(M1281*O1281)," ")</f>
        <v xml:space="preserve"> </v>
      </c>
      <c r="R1281" s="385"/>
      <c r="S1281" s="385" t="str">
        <f>IF('proje ve personel bilgileri'!A599&lt;&gt;0,G011B!S1362," ")</f>
        <v xml:space="preserve"> </v>
      </c>
      <c r="T1281" s="378"/>
      <c r="U1281" s="385" t="str">
        <f>IF('proje ve personel bilgileri'!A599&lt;&gt;0,MIN(Q1281,S1281)," ")</f>
        <v xml:space="preserve"> </v>
      </c>
      <c r="V1281" s="386"/>
    </row>
    <row r="1282" spans="1:22" ht="15.75" customHeight="1" x14ac:dyDescent="0.25">
      <c r="A1282" s="19">
        <v>587</v>
      </c>
      <c r="B1282" s="293" t="str">
        <f>IF('proje ve personel bilgileri'!A600&lt;&gt;0,('proje ve personel bilgileri'!A600)," ")</f>
        <v xml:space="preserve"> </v>
      </c>
      <c r="C1282" s="293" t="str">
        <f>IF('proje ve personel bilgileri'!A600&lt;&gt;0,('proje ve personel bilgileri'!B600)," ")</f>
        <v xml:space="preserve"> </v>
      </c>
      <c r="D1282" s="24"/>
      <c r="E1282" s="25"/>
      <c r="F1282" s="25"/>
      <c r="G1282" s="25"/>
      <c r="H1282" s="25"/>
      <c r="I1282" s="25"/>
      <c r="J1282" s="26"/>
      <c r="K1282" s="387" t="str">
        <f>IF(J1282&lt;&gt;0,DAYS360(J1282,'proje ve personel bilgileri'!$B$8)/30," ")</f>
        <v xml:space="preserve"> </v>
      </c>
      <c r="L1282" s="387"/>
      <c r="M1282" s="385" t="str">
        <f>IF('proje ve personel bilgileri'!A600&lt;&gt;0,('proje ve personel bilgileri'!$B$11)," ")</f>
        <v xml:space="preserve"> </v>
      </c>
      <c r="N1282" s="385"/>
      <c r="O1282" s="388">
        <f>IF('proje ve personel bilgileri'!$B$4=1512,(IF(E1282&lt;&gt;0,2,IF(F1282&lt;&gt;0,2,IF(G1282&lt;&gt;0,IF(AND(J1282&lt;&gt;0,K1282&gt;=48),4,3),IF(H1282&lt;&gt;0,IF(AND(J1282&lt;&gt;0,K1282&gt;=48),4,3),IF(I1282&lt;&gt;0,7,0)))))),IF('proje ve personel bilgileri'!$B$4=1511,(IF(E1282&lt;&gt;0,4,IF(F1282&lt;&gt;0,5,IF(G1282&lt;&gt;0,IF(AND(J1282&lt;&gt;0,K1282&gt;=48),12,8),IF(H1282&lt;&gt;0,IF(AND(J1282&lt;&gt;0,K1282&gt;=48),12,8),IF(I1282&lt;&gt;0,14,0)))))),(IF(E1282&lt;&gt;0,3,IF(F1282&lt;&gt;0,4,IF(G1282&lt;&gt;0,IF(AND(J1282&lt;&gt;0,K1282&gt;=48),10,6),IF(H1282&lt;&gt;0,IF(AND(J1282&lt;&gt;0,K1282&gt;=48),10,6),IF(I1282&lt;&gt;0,12,0))))))))</f>
        <v>0</v>
      </c>
      <c r="P1282" s="389"/>
      <c r="Q1282" s="385" t="str">
        <f>IF('proje ve personel bilgileri'!A600&lt;&gt;0,(M1282*O1282)," ")</f>
        <v xml:space="preserve"> </v>
      </c>
      <c r="R1282" s="385"/>
      <c r="S1282" s="385" t="str">
        <f>IF('proje ve personel bilgileri'!A600&lt;&gt;0,G011B!S1363," ")</f>
        <v xml:space="preserve"> </v>
      </c>
      <c r="T1282" s="378"/>
      <c r="U1282" s="385" t="str">
        <f>IF('proje ve personel bilgileri'!A600&lt;&gt;0,MIN(Q1282,S1282)," ")</f>
        <v xml:space="preserve"> </v>
      </c>
      <c r="V1282" s="386"/>
    </row>
    <row r="1283" spans="1:22" ht="15.75" customHeight="1" x14ac:dyDescent="0.25">
      <c r="A1283" s="23">
        <v>588</v>
      </c>
      <c r="B1283" s="293" t="str">
        <f>IF('proje ve personel bilgileri'!A601&lt;&gt;0,('proje ve personel bilgileri'!A601)," ")</f>
        <v xml:space="preserve"> </v>
      </c>
      <c r="C1283" s="293" t="str">
        <f>IF('proje ve personel bilgileri'!A601&lt;&gt;0,('proje ve personel bilgileri'!B601)," ")</f>
        <v xml:space="preserve"> </v>
      </c>
      <c r="D1283" s="24"/>
      <c r="E1283" s="25"/>
      <c r="F1283" s="25"/>
      <c r="G1283" s="25"/>
      <c r="H1283" s="25"/>
      <c r="I1283" s="25"/>
      <c r="J1283" s="26"/>
      <c r="K1283" s="387" t="str">
        <f>IF(J1283&lt;&gt;0,DAYS360(J1283,'proje ve personel bilgileri'!$B$8)/30," ")</f>
        <v xml:space="preserve"> </v>
      </c>
      <c r="L1283" s="387"/>
      <c r="M1283" s="385" t="str">
        <f>IF('proje ve personel bilgileri'!A601&lt;&gt;0,('proje ve personel bilgileri'!$B$11)," ")</f>
        <v xml:space="preserve"> </v>
      </c>
      <c r="N1283" s="385"/>
      <c r="O1283" s="388">
        <f>IF('proje ve personel bilgileri'!$B$4=1512,(IF(E1283&lt;&gt;0,2,IF(F1283&lt;&gt;0,2,IF(G1283&lt;&gt;0,IF(AND(J1283&lt;&gt;0,K1283&gt;=48),4,3),IF(H1283&lt;&gt;0,IF(AND(J1283&lt;&gt;0,K1283&gt;=48),4,3),IF(I1283&lt;&gt;0,7,0)))))),IF('proje ve personel bilgileri'!$B$4=1511,(IF(E1283&lt;&gt;0,4,IF(F1283&lt;&gt;0,5,IF(G1283&lt;&gt;0,IF(AND(J1283&lt;&gt;0,K1283&gt;=48),12,8),IF(H1283&lt;&gt;0,IF(AND(J1283&lt;&gt;0,K1283&gt;=48),12,8),IF(I1283&lt;&gt;0,14,0)))))),(IF(E1283&lt;&gt;0,3,IF(F1283&lt;&gt;0,4,IF(G1283&lt;&gt;0,IF(AND(J1283&lt;&gt;0,K1283&gt;=48),10,6),IF(H1283&lt;&gt;0,IF(AND(J1283&lt;&gt;0,K1283&gt;=48),10,6),IF(I1283&lt;&gt;0,12,0))))))))</f>
        <v>0</v>
      </c>
      <c r="P1283" s="389"/>
      <c r="Q1283" s="385" t="str">
        <f>IF('proje ve personel bilgileri'!A601&lt;&gt;0,(M1283*O1283)," ")</f>
        <v xml:space="preserve"> </v>
      </c>
      <c r="R1283" s="385"/>
      <c r="S1283" s="385" t="str">
        <f>IF('proje ve personel bilgileri'!A601&lt;&gt;0,G011B!S1364," ")</f>
        <v xml:space="preserve"> </v>
      </c>
      <c r="T1283" s="378"/>
      <c r="U1283" s="385" t="str">
        <f>IF('proje ve personel bilgileri'!A601&lt;&gt;0,MIN(Q1283,S1283)," ")</f>
        <v xml:space="preserve"> </v>
      </c>
      <c r="V1283" s="386"/>
    </row>
    <row r="1284" spans="1:22" ht="15.75" customHeight="1" x14ac:dyDescent="0.25">
      <c r="A1284" s="19">
        <v>589</v>
      </c>
      <c r="B1284" s="293" t="str">
        <f>IF('proje ve personel bilgileri'!A602&lt;&gt;0,('proje ve personel bilgileri'!A602)," ")</f>
        <v xml:space="preserve"> </v>
      </c>
      <c r="C1284" s="293" t="str">
        <f>IF('proje ve personel bilgileri'!A602&lt;&gt;0,('proje ve personel bilgileri'!B602)," ")</f>
        <v xml:space="preserve"> </v>
      </c>
      <c r="D1284" s="24"/>
      <c r="E1284" s="25"/>
      <c r="F1284" s="25"/>
      <c r="G1284" s="25"/>
      <c r="H1284" s="25"/>
      <c r="I1284" s="25"/>
      <c r="J1284" s="26"/>
      <c r="K1284" s="387" t="str">
        <f>IF(J1284&lt;&gt;0,DAYS360(J1284,'proje ve personel bilgileri'!$B$8)/30," ")</f>
        <v xml:space="preserve"> </v>
      </c>
      <c r="L1284" s="387"/>
      <c r="M1284" s="385" t="str">
        <f>IF('proje ve personel bilgileri'!A602&lt;&gt;0,('proje ve personel bilgileri'!$B$11)," ")</f>
        <v xml:space="preserve"> </v>
      </c>
      <c r="N1284" s="385"/>
      <c r="O1284" s="388">
        <f>IF('proje ve personel bilgileri'!$B$4=1512,(IF(E1284&lt;&gt;0,2,IF(F1284&lt;&gt;0,2,IF(G1284&lt;&gt;0,IF(AND(J1284&lt;&gt;0,K1284&gt;=48),4,3),IF(H1284&lt;&gt;0,IF(AND(J1284&lt;&gt;0,K1284&gt;=48),4,3),IF(I1284&lt;&gt;0,7,0)))))),IF('proje ve personel bilgileri'!$B$4=1511,(IF(E1284&lt;&gt;0,4,IF(F1284&lt;&gt;0,5,IF(G1284&lt;&gt;0,IF(AND(J1284&lt;&gt;0,K1284&gt;=48),12,8),IF(H1284&lt;&gt;0,IF(AND(J1284&lt;&gt;0,K1284&gt;=48),12,8),IF(I1284&lt;&gt;0,14,0)))))),(IF(E1284&lt;&gt;0,3,IF(F1284&lt;&gt;0,4,IF(G1284&lt;&gt;0,IF(AND(J1284&lt;&gt;0,K1284&gt;=48),10,6),IF(H1284&lt;&gt;0,IF(AND(J1284&lt;&gt;0,K1284&gt;=48),10,6),IF(I1284&lt;&gt;0,12,0))))))))</f>
        <v>0</v>
      </c>
      <c r="P1284" s="389"/>
      <c r="Q1284" s="385" t="str">
        <f>IF('proje ve personel bilgileri'!A602&lt;&gt;0,(M1284*O1284)," ")</f>
        <v xml:space="preserve"> </v>
      </c>
      <c r="R1284" s="385"/>
      <c r="S1284" s="385" t="str">
        <f>IF('proje ve personel bilgileri'!A602&lt;&gt;0,G011B!S1365," ")</f>
        <v xml:space="preserve"> </v>
      </c>
      <c r="T1284" s="378"/>
      <c r="U1284" s="385" t="str">
        <f>IF('proje ve personel bilgileri'!A602&lt;&gt;0,MIN(Q1284,S1284)," ")</f>
        <v xml:space="preserve"> </v>
      </c>
      <c r="V1284" s="386"/>
    </row>
    <row r="1285" spans="1:22" ht="15.75" customHeight="1" x14ac:dyDescent="0.25">
      <c r="A1285" s="23">
        <v>590</v>
      </c>
      <c r="B1285" s="293" t="str">
        <f>IF('proje ve personel bilgileri'!A603&lt;&gt;0,('proje ve personel bilgileri'!A603)," ")</f>
        <v xml:space="preserve"> </v>
      </c>
      <c r="C1285" s="293" t="str">
        <f>IF('proje ve personel bilgileri'!A603&lt;&gt;0,('proje ve personel bilgileri'!B603)," ")</f>
        <v xml:space="preserve"> </v>
      </c>
      <c r="D1285" s="24"/>
      <c r="E1285" s="25"/>
      <c r="F1285" s="25"/>
      <c r="G1285" s="25"/>
      <c r="H1285" s="25"/>
      <c r="I1285" s="25"/>
      <c r="J1285" s="26"/>
      <c r="K1285" s="387" t="str">
        <f>IF(J1285&lt;&gt;0,DAYS360(J1285,'proje ve personel bilgileri'!$B$8)/30," ")</f>
        <v xml:space="preserve"> </v>
      </c>
      <c r="L1285" s="387"/>
      <c r="M1285" s="385" t="str">
        <f>IF('proje ve personel bilgileri'!A603&lt;&gt;0,('proje ve personel bilgileri'!$B$11)," ")</f>
        <v xml:space="preserve"> </v>
      </c>
      <c r="N1285" s="385"/>
      <c r="O1285" s="388">
        <f>IF('proje ve personel bilgileri'!$B$4=1512,(IF(E1285&lt;&gt;0,2,IF(F1285&lt;&gt;0,2,IF(G1285&lt;&gt;0,IF(AND(J1285&lt;&gt;0,K1285&gt;=48),4,3),IF(H1285&lt;&gt;0,IF(AND(J1285&lt;&gt;0,K1285&gt;=48),4,3),IF(I1285&lt;&gt;0,7,0)))))),IF('proje ve personel bilgileri'!$B$4=1511,(IF(E1285&lt;&gt;0,4,IF(F1285&lt;&gt;0,5,IF(G1285&lt;&gt;0,IF(AND(J1285&lt;&gt;0,K1285&gt;=48),12,8),IF(H1285&lt;&gt;0,IF(AND(J1285&lt;&gt;0,K1285&gt;=48),12,8),IF(I1285&lt;&gt;0,14,0)))))),(IF(E1285&lt;&gt;0,3,IF(F1285&lt;&gt;0,4,IF(G1285&lt;&gt;0,IF(AND(J1285&lt;&gt;0,K1285&gt;=48),10,6),IF(H1285&lt;&gt;0,IF(AND(J1285&lt;&gt;0,K1285&gt;=48),10,6),IF(I1285&lt;&gt;0,12,0))))))))</f>
        <v>0</v>
      </c>
      <c r="P1285" s="389"/>
      <c r="Q1285" s="385" t="str">
        <f>IF('proje ve personel bilgileri'!A603&lt;&gt;0,(M1285*O1285)," ")</f>
        <v xml:space="preserve"> </v>
      </c>
      <c r="R1285" s="385"/>
      <c r="S1285" s="385" t="str">
        <f>IF('proje ve personel bilgileri'!A603&lt;&gt;0,G011B!S1366," ")</f>
        <v xml:space="preserve"> </v>
      </c>
      <c r="T1285" s="378"/>
      <c r="U1285" s="385" t="str">
        <f>IF('proje ve personel bilgileri'!A603&lt;&gt;0,MIN(Q1285,S1285)," ")</f>
        <v xml:space="preserve"> </v>
      </c>
      <c r="V1285" s="386"/>
    </row>
    <row r="1286" spans="1:22" ht="15.75" customHeight="1" x14ac:dyDescent="0.25">
      <c r="A1286" s="19">
        <v>591</v>
      </c>
      <c r="B1286" s="293" t="str">
        <f>IF('proje ve personel bilgileri'!A604&lt;&gt;0,('proje ve personel bilgileri'!A604)," ")</f>
        <v xml:space="preserve"> </v>
      </c>
      <c r="C1286" s="293" t="str">
        <f>IF('proje ve personel bilgileri'!A604&lt;&gt;0,('proje ve personel bilgileri'!B604)," ")</f>
        <v xml:space="preserve"> </v>
      </c>
      <c r="D1286" s="24"/>
      <c r="E1286" s="25"/>
      <c r="F1286" s="25"/>
      <c r="G1286" s="25"/>
      <c r="H1286" s="25"/>
      <c r="I1286" s="25"/>
      <c r="J1286" s="26"/>
      <c r="K1286" s="387" t="str">
        <f>IF(J1286&lt;&gt;0,DAYS360(J1286,'proje ve personel bilgileri'!$B$8)/30," ")</f>
        <v xml:space="preserve"> </v>
      </c>
      <c r="L1286" s="387"/>
      <c r="M1286" s="385" t="str">
        <f>IF('proje ve personel bilgileri'!A604&lt;&gt;0,('proje ve personel bilgileri'!$B$11)," ")</f>
        <v xml:space="preserve"> </v>
      </c>
      <c r="N1286" s="385"/>
      <c r="O1286" s="388">
        <f>IF('proje ve personel bilgileri'!$B$4=1512,(IF(E1286&lt;&gt;0,2,IF(F1286&lt;&gt;0,2,IF(G1286&lt;&gt;0,IF(AND(J1286&lt;&gt;0,K1286&gt;=48),4,3),IF(H1286&lt;&gt;0,IF(AND(J1286&lt;&gt;0,K1286&gt;=48),4,3),IF(I1286&lt;&gt;0,7,0)))))),IF('proje ve personel bilgileri'!$B$4=1511,(IF(E1286&lt;&gt;0,4,IF(F1286&lt;&gt;0,5,IF(G1286&lt;&gt;0,IF(AND(J1286&lt;&gt;0,K1286&gt;=48),12,8),IF(H1286&lt;&gt;0,IF(AND(J1286&lt;&gt;0,K1286&gt;=48),12,8),IF(I1286&lt;&gt;0,14,0)))))),(IF(E1286&lt;&gt;0,3,IF(F1286&lt;&gt;0,4,IF(G1286&lt;&gt;0,IF(AND(J1286&lt;&gt;0,K1286&gt;=48),10,6),IF(H1286&lt;&gt;0,IF(AND(J1286&lt;&gt;0,K1286&gt;=48),10,6),IF(I1286&lt;&gt;0,12,0))))))))</f>
        <v>0</v>
      </c>
      <c r="P1286" s="389"/>
      <c r="Q1286" s="385" t="str">
        <f>IF('proje ve personel bilgileri'!A604&lt;&gt;0,(M1286*O1286)," ")</f>
        <v xml:space="preserve"> </v>
      </c>
      <c r="R1286" s="385"/>
      <c r="S1286" s="385" t="str">
        <f>IF('proje ve personel bilgileri'!A604&lt;&gt;0,G011B!S1367," ")</f>
        <v xml:space="preserve"> </v>
      </c>
      <c r="T1286" s="378"/>
      <c r="U1286" s="385" t="str">
        <f>IF('proje ve personel bilgileri'!A604&lt;&gt;0,MIN(Q1286,S1286)," ")</f>
        <v xml:space="preserve"> </v>
      </c>
      <c r="V1286" s="386"/>
    </row>
    <row r="1287" spans="1:22" ht="15.75" customHeight="1" x14ac:dyDescent="0.25">
      <c r="A1287" s="23">
        <v>592</v>
      </c>
      <c r="B1287" s="293" t="str">
        <f>IF('proje ve personel bilgileri'!A605&lt;&gt;0,('proje ve personel bilgileri'!A605)," ")</f>
        <v xml:space="preserve"> </v>
      </c>
      <c r="C1287" s="293" t="str">
        <f>IF('proje ve personel bilgileri'!A605&lt;&gt;0,('proje ve personel bilgileri'!B605)," ")</f>
        <v xml:space="preserve"> </v>
      </c>
      <c r="D1287" s="24"/>
      <c r="E1287" s="25"/>
      <c r="F1287" s="25"/>
      <c r="G1287" s="25"/>
      <c r="H1287" s="25"/>
      <c r="I1287" s="25"/>
      <c r="J1287" s="26"/>
      <c r="K1287" s="387" t="str">
        <f>IF(J1287&lt;&gt;0,DAYS360(J1287,'proje ve personel bilgileri'!$B$8)/30," ")</f>
        <v xml:space="preserve"> </v>
      </c>
      <c r="L1287" s="387"/>
      <c r="M1287" s="385" t="str">
        <f>IF('proje ve personel bilgileri'!A605&lt;&gt;0,('proje ve personel bilgileri'!$B$11)," ")</f>
        <v xml:space="preserve"> </v>
      </c>
      <c r="N1287" s="385"/>
      <c r="O1287" s="388">
        <f>IF('proje ve personel bilgileri'!$B$4=1512,(IF(E1287&lt;&gt;0,2,IF(F1287&lt;&gt;0,2,IF(G1287&lt;&gt;0,IF(AND(J1287&lt;&gt;0,K1287&gt;=48),4,3),IF(H1287&lt;&gt;0,IF(AND(J1287&lt;&gt;0,K1287&gt;=48),4,3),IF(I1287&lt;&gt;0,7,0)))))),IF('proje ve personel bilgileri'!$B$4=1511,(IF(E1287&lt;&gt;0,4,IF(F1287&lt;&gt;0,5,IF(G1287&lt;&gt;0,IF(AND(J1287&lt;&gt;0,K1287&gt;=48),12,8),IF(H1287&lt;&gt;0,IF(AND(J1287&lt;&gt;0,K1287&gt;=48),12,8),IF(I1287&lt;&gt;0,14,0)))))),(IF(E1287&lt;&gt;0,3,IF(F1287&lt;&gt;0,4,IF(G1287&lt;&gt;0,IF(AND(J1287&lt;&gt;0,K1287&gt;=48),10,6),IF(H1287&lt;&gt;0,IF(AND(J1287&lt;&gt;0,K1287&gt;=48),10,6),IF(I1287&lt;&gt;0,12,0))))))))</f>
        <v>0</v>
      </c>
      <c r="P1287" s="389"/>
      <c r="Q1287" s="385" t="str">
        <f>IF('proje ve personel bilgileri'!A605&lt;&gt;0,(M1287*O1287)," ")</f>
        <v xml:space="preserve"> </v>
      </c>
      <c r="R1287" s="385"/>
      <c r="S1287" s="385" t="str">
        <f>IF('proje ve personel bilgileri'!A605&lt;&gt;0,G011B!S1368," ")</f>
        <v xml:space="preserve"> </v>
      </c>
      <c r="T1287" s="378"/>
      <c r="U1287" s="385" t="str">
        <f>IF('proje ve personel bilgileri'!A605&lt;&gt;0,MIN(Q1287,S1287)," ")</f>
        <v xml:space="preserve"> </v>
      </c>
      <c r="V1287" s="386"/>
    </row>
    <row r="1288" spans="1:22" ht="15.75" customHeight="1" x14ac:dyDescent="0.25">
      <c r="A1288" s="19">
        <v>593</v>
      </c>
      <c r="B1288" s="293" t="str">
        <f>IF('proje ve personel bilgileri'!A606&lt;&gt;0,('proje ve personel bilgileri'!A606)," ")</f>
        <v xml:space="preserve"> </v>
      </c>
      <c r="C1288" s="293" t="str">
        <f>IF('proje ve personel bilgileri'!A606&lt;&gt;0,('proje ve personel bilgileri'!B606)," ")</f>
        <v xml:space="preserve"> </v>
      </c>
      <c r="D1288" s="24"/>
      <c r="E1288" s="25"/>
      <c r="F1288" s="25"/>
      <c r="G1288" s="25"/>
      <c r="H1288" s="25"/>
      <c r="I1288" s="25"/>
      <c r="J1288" s="26"/>
      <c r="K1288" s="387" t="str">
        <f>IF(J1288&lt;&gt;0,DAYS360(J1288,'proje ve personel bilgileri'!$B$8)/30," ")</f>
        <v xml:space="preserve"> </v>
      </c>
      <c r="L1288" s="387"/>
      <c r="M1288" s="385" t="str">
        <f>IF('proje ve personel bilgileri'!A606&lt;&gt;0,('proje ve personel bilgileri'!$B$11)," ")</f>
        <v xml:space="preserve"> </v>
      </c>
      <c r="N1288" s="385"/>
      <c r="O1288" s="388">
        <f>IF('proje ve personel bilgileri'!$B$4=1512,(IF(E1288&lt;&gt;0,2,IF(F1288&lt;&gt;0,2,IF(G1288&lt;&gt;0,IF(AND(J1288&lt;&gt;0,K1288&gt;=48),4,3),IF(H1288&lt;&gt;0,IF(AND(J1288&lt;&gt;0,K1288&gt;=48),4,3),IF(I1288&lt;&gt;0,7,0)))))),IF('proje ve personel bilgileri'!$B$4=1511,(IF(E1288&lt;&gt;0,4,IF(F1288&lt;&gt;0,5,IF(G1288&lt;&gt;0,IF(AND(J1288&lt;&gt;0,K1288&gt;=48),12,8),IF(H1288&lt;&gt;0,IF(AND(J1288&lt;&gt;0,K1288&gt;=48),12,8),IF(I1288&lt;&gt;0,14,0)))))),(IF(E1288&lt;&gt;0,3,IF(F1288&lt;&gt;0,4,IF(G1288&lt;&gt;0,IF(AND(J1288&lt;&gt;0,K1288&gt;=48),10,6),IF(H1288&lt;&gt;0,IF(AND(J1288&lt;&gt;0,K1288&gt;=48),10,6),IF(I1288&lt;&gt;0,12,0))))))))</f>
        <v>0</v>
      </c>
      <c r="P1288" s="389"/>
      <c r="Q1288" s="385" t="str">
        <f>IF('proje ve personel bilgileri'!A606&lt;&gt;0,(M1288*O1288)," ")</f>
        <v xml:space="preserve"> </v>
      </c>
      <c r="R1288" s="385"/>
      <c r="S1288" s="385" t="str">
        <f>IF('proje ve personel bilgileri'!A606&lt;&gt;0,G011B!S1369," ")</f>
        <v xml:space="preserve"> </v>
      </c>
      <c r="T1288" s="378"/>
      <c r="U1288" s="385" t="str">
        <f>IF('proje ve personel bilgileri'!A606&lt;&gt;0,MIN(Q1288,S1288)," ")</f>
        <v xml:space="preserve"> </v>
      </c>
      <c r="V1288" s="386"/>
    </row>
    <row r="1289" spans="1:22" ht="15.75" customHeight="1" x14ac:dyDescent="0.25">
      <c r="A1289" s="23">
        <v>594</v>
      </c>
      <c r="B1289" s="293" t="str">
        <f>IF('proje ve personel bilgileri'!A607&lt;&gt;0,('proje ve personel bilgileri'!A607)," ")</f>
        <v xml:space="preserve"> </v>
      </c>
      <c r="C1289" s="293" t="str">
        <f>IF('proje ve personel bilgileri'!A607&lt;&gt;0,('proje ve personel bilgileri'!B607)," ")</f>
        <v xml:space="preserve"> </v>
      </c>
      <c r="D1289" s="28"/>
      <c r="E1289" s="29"/>
      <c r="F1289" s="29"/>
      <c r="G1289" s="29"/>
      <c r="H1289" s="29"/>
      <c r="I1289" s="29"/>
      <c r="J1289" s="30"/>
      <c r="K1289" s="387" t="str">
        <f>IF(J1289&lt;&gt;0,DAYS360(J1289,'proje ve personel bilgileri'!$B$8)/30," ")</f>
        <v xml:space="preserve"> </v>
      </c>
      <c r="L1289" s="387"/>
      <c r="M1289" s="385" t="str">
        <f>IF('proje ve personel bilgileri'!A607&lt;&gt;0,('proje ve personel bilgileri'!$B$11)," ")</f>
        <v xml:space="preserve"> </v>
      </c>
      <c r="N1289" s="385"/>
      <c r="O1289" s="388">
        <f>IF('proje ve personel bilgileri'!$B$4=1512,(IF(E1289&lt;&gt;0,2,IF(F1289&lt;&gt;0,2,IF(G1289&lt;&gt;0,IF(AND(J1289&lt;&gt;0,K1289&gt;=48),4,3),IF(H1289&lt;&gt;0,IF(AND(J1289&lt;&gt;0,K1289&gt;=48),4,3),IF(I1289&lt;&gt;0,7,0)))))),IF('proje ve personel bilgileri'!$B$4=1511,(IF(E1289&lt;&gt;0,4,IF(F1289&lt;&gt;0,5,IF(G1289&lt;&gt;0,IF(AND(J1289&lt;&gt;0,K1289&gt;=48),12,8),IF(H1289&lt;&gt;0,IF(AND(J1289&lt;&gt;0,K1289&gt;=48),12,8),IF(I1289&lt;&gt;0,14,0)))))),(IF(E1289&lt;&gt;0,3,IF(F1289&lt;&gt;0,4,IF(G1289&lt;&gt;0,IF(AND(J1289&lt;&gt;0,K1289&gt;=48),10,6),IF(H1289&lt;&gt;0,IF(AND(J1289&lt;&gt;0,K1289&gt;=48),10,6),IF(I1289&lt;&gt;0,12,0))))))))</f>
        <v>0</v>
      </c>
      <c r="P1289" s="389"/>
      <c r="Q1289" s="385" t="str">
        <f>IF('proje ve personel bilgileri'!A607&lt;&gt;0,(M1289*O1289)," ")</f>
        <v xml:space="preserve"> </v>
      </c>
      <c r="R1289" s="385"/>
      <c r="S1289" s="385" t="str">
        <f>IF('proje ve personel bilgileri'!A607&lt;&gt;0,G011B!S1370," ")</f>
        <v xml:space="preserve"> </v>
      </c>
      <c r="T1289" s="378"/>
      <c r="U1289" s="385" t="str">
        <f>IF('proje ve personel bilgileri'!A607&lt;&gt;0,MIN(Q1289,S1289)," ")</f>
        <v xml:space="preserve"> </v>
      </c>
      <c r="V1289" s="386"/>
    </row>
    <row r="1290" spans="1:22" ht="15" customHeight="1" x14ac:dyDescent="0.25">
      <c r="A1290" s="290" t="s">
        <v>152</v>
      </c>
    </row>
    <row r="1291" spans="1:22" ht="15" customHeight="1" x14ac:dyDescent="0.25">
      <c r="A1291" s="390" t="s">
        <v>153</v>
      </c>
      <c r="B1291" s="390"/>
      <c r="C1291" s="390"/>
      <c r="D1291" s="390"/>
      <c r="E1291" s="390"/>
      <c r="F1291" s="390"/>
      <c r="G1291" s="390"/>
      <c r="H1291" s="390"/>
      <c r="I1291" s="390"/>
      <c r="J1291" s="390"/>
      <c r="K1291" s="390"/>
      <c r="L1291" s="390"/>
      <c r="M1291" s="390"/>
      <c r="N1291" s="390"/>
      <c r="O1291" s="390"/>
      <c r="P1291" s="390"/>
      <c r="Q1291" s="390"/>
      <c r="R1291" s="390"/>
      <c r="S1291" s="390"/>
      <c r="T1291" s="390"/>
      <c r="U1291" s="390"/>
      <c r="V1291" s="390"/>
    </row>
    <row r="1292" spans="1:22" ht="15" customHeight="1" x14ac:dyDescent="0.25">
      <c r="A1292" s="391" t="s">
        <v>154</v>
      </c>
      <c r="B1292" s="391"/>
      <c r="C1292" s="391"/>
      <c r="D1292" s="391"/>
      <c r="E1292" s="391"/>
      <c r="F1292" s="391"/>
      <c r="G1292" s="391"/>
      <c r="H1292" s="391"/>
      <c r="I1292" s="391"/>
      <c r="J1292" s="391"/>
      <c r="K1292" s="391"/>
      <c r="L1292" s="391"/>
      <c r="M1292" s="391"/>
      <c r="N1292" s="391"/>
      <c r="O1292" s="391"/>
      <c r="P1292" s="391"/>
      <c r="Q1292" s="391"/>
      <c r="R1292" s="391"/>
      <c r="S1292" s="391"/>
      <c r="T1292" s="391"/>
      <c r="U1292" s="391"/>
      <c r="V1292" s="391"/>
    </row>
    <row r="1293" spans="1:22" ht="15" customHeight="1" x14ac:dyDescent="0.25">
      <c r="A1293" s="289"/>
    </row>
    <row r="1294" spans="1:22" ht="15" customHeight="1" x14ac:dyDescent="0.25">
      <c r="A1294" s="381" t="s">
        <v>155</v>
      </c>
      <c r="B1294" s="381"/>
      <c r="C1294" s="381"/>
      <c r="D1294" s="381"/>
      <c r="E1294" s="381"/>
      <c r="F1294" s="381"/>
      <c r="G1294" s="381"/>
      <c r="H1294" s="381"/>
      <c r="I1294" s="381"/>
      <c r="J1294" s="381"/>
      <c r="K1294" s="381"/>
      <c r="L1294" s="381"/>
      <c r="M1294" s="381"/>
      <c r="N1294" s="381"/>
      <c r="O1294" s="381"/>
      <c r="P1294" s="381"/>
      <c r="Q1294" s="381"/>
      <c r="R1294" s="381"/>
      <c r="S1294" s="381"/>
      <c r="T1294" s="381"/>
      <c r="U1294" s="381"/>
    </row>
    <row r="1295" spans="1:22" ht="15" customHeight="1" x14ac:dyDescent="0.25">
      <c r="A1295" s="380"/>
      <c r="B1295" s="380"/>
      <c r="C1295" s="380"/>
      <c r="D1295" s="380"/>
      <c r="E1295" s="380"/>
      <c r="F1295" s="380"/>
      <c r="G1295" s="380"/>
      <c r="H1295" s="380"/>
      <c r="I1295" s="380"/>
      <c r="J1295" s="380"/>
      <c r="K1295" s="380"/>
      <c r="L1295" s="380"/>
      <c r="M1295" s="380"/>
      <c r="N1295" s="380"/>
      <c r="O1295" s="380"/>
      <c r="P1295" s="380"/>
      <c r="Q1295" s="380"/>
      <c r="R1295" s="380"/>
      <c r="S1295" s="380"/>
      <c r="T1295" s="380"/>
      <c r="U1295" s="380"/>
    </row>
    <row r="1301" spans="1:22" ht="15.75" customHeight="1" x14ac:dyDescent="0.25">
      <c r="A1301" s="348" t="s">
        <v>128</v>
      </c>
      <c r="B1301" s="348"/>
      <c r="C1301" s="348"/>
      <c r="D1301" s="348"/>
      <c r="E1301" s="348"/>
      <c r="F1301" s="348"/>
      <c r="G1301" s="348"/>
      <c r="H1301" s="348"/>
      <c r="I1301" s="348"/>
      <c r="J1301" s="348"/>
      <c r="K1301" s="348"/>
      <c r="L1301" s="348"/>
      <c r="M1301" s="348"/>
      <c r="N1301" s="348"/>
      <c r="O1301" s="348"/>
      <c r="P1301" s="348"/>
      <c r="Q1301" s="348"/>
      <c r="R1301" s="348"/>
      <c r="S1301" s="348"/>
      <c r="T1301" s="348"/>
      <c r="U1301" s="348"/>
      <c r="V1301" s="348"/>
    </row>
    <row r="1302" spans="1:22" ht="15" customHeight="1" x14ac:dyDescent="0.25">
      <c r="A1302" s="68"/>
      <c r="B1302" s="68"/>
      <c r="C1302" s="68"/>
      <c r="D1302" s="68"/>
      <c r="E1302" s="68"/>
      <c r="F1302" s="68"/>
      <c r="G1302" s="68"/>
      <c r="H1302" s="68"/>
      <c r="I1302" s="68"/>
      <c r="J1302" s="69" t="str">
        <f>'proje ve personel bilgileri'!$B$7</f>
        <v>/</v>
      </c>
      <c r="K1302" s="68" t="s">
        <v>109</v>
      </c>
      <c r="L1302" s="68"/>
      <c r="M1302" s="68"/>
      <c r="N1302" s="68"/>
      <c r="O1302" s="68"/>
      <c r="P1302" s="68"/>
      <c r="Q1302" s="68"/>
      <c r="R1302" s="68"/>
      <c r="S1302" s="68"/>
      <c r="T1302" s="68"/>
      <c r="U1302" s="68"/>
      <c r="V1302" s="68"/>
    </row>
    <row r="1303" spans="1:22" ht="18.75" customHeight="1" x14ac:dyDescent="0.25">
      <c r="U1303" s="10" t="s">
        <v>129</v>
      </c>
    </row>
    <row r="1304" spans="1:22" ht="15.75" customHeight="1" x14ac:dyDescent="0.25">
      <c r="A1304" s="382" t="s">
        <v>130</v>
      </c>
      <c r="B1304" s="383"/>
      <c r="C1304" s="384"/>
      <c r="D1304" s="392">
        <f>'proje ve personel bilgileri'!$B$2</f>
        <v>0</v>
      </c>
      <c r="E1304" s="393"/>
      <c r="F1304" s="393"/>
      <c r="G1304" s="393"/>
      <c r="H1304" s="393"/>
      <c r="I1304" s="393"/>
      <c r="J1304" s="393"/>
      <c r="K1304" s="393"/>
      <c r="L1304" s="393"/>
      <c r="M1304" s="393"/>
      <c r="N1304" s="393"/>
      <c r="O1304" s="393"/>
      <c r="P1304" s="393"/>
      <c r="Q1304" s="393"/>
      <c r="R1304" s="393"/>
      <c r="S1304" s="393"/>
      <c r="T1304" s="393"/>
      <c r="U1304" s="393"/>
      <c r="V1304" s="394"/>
    </row>
    <row r="1305" spans="1:22" ht="15.75" customHeight="1" x14ac:dyDescent="0.25">
      <c r="A1305" s="382" t="s">
        <v>131</v>
      </c>
      <c r="B1305" s="383"/>
      <c r="C1305" s="384"/>
      <c r="D1305" s="392">
        <f>'proje ve personel bilgileri'!$B$3</f>
        <v>0</v>
      </c>
      <c r="E1305" s="393"/>
      <c r="F1305" s="393"/>
      <c r="G1305" s="393"/>
      <c r="H1305" s="393"/>
      <c r="I1305" s="393"/>
      <c r="J1305" s="393"/>
      <c r="K1305" s="393"/>
      <c r="L1305" s="393"/>
      <c r="M1305" s="393"/>
      <c r="N1305" s="393"/>
      <c r="O1305" s="393"/>
      <c r="P1305" s="393"/>
      <c r="Q1305" s="393"/>
      <c r="R1305" s="393"/>
      <c r="S1305" s="393"/>
      <c r="T1305" s="393"/>
      <c r="U1305" s="393"/>
      <c r="V1305" s="394"/>
    </row>
    <row r="1306" spans="1:22" ht="15" customHeight="1" x14ac:dyDescent="0.25">
      <c r="A1306" s="415" t="s">
        <v>132</v>
      </c>
      <c r="B1306" s="416"/>
      <c r="C1306" s="417"/>
      <c r="D1306" s="421"/>
      <c r="E1306" s="403"/>
      <c r="F1306" s="403"/>
      <c r="G1306" s="403"/>
      <c r="H1306" s="403"/>
      <c r="I1306" s="403"/>
      <c r="J1306" s="403"/>
      <c r="K1306" s="403"/>
      <c r="L1306" s="403"/>
      <c r="M1306" s="403"/>
      <c r="N1306" s="403"/>
      <c r="O1306" s="403"/>
      <c r="P1306" s="403"/>
      <c r="Q1306" s="403"/>
      <c r="R1306" s="403"/>
      <c r="S1306" s="403"/>
      <c r="T1306" s="403"/>
      <c r="U1306" s="403"/>
      <c r="V1306" s="423"/>
    </row>
    <row r="1307" spans="1:22" ht="15.75" customHeight="1" x14ac:dyDescent="0.25">
      <c r="A1307" s="418"/>
      <c r="B1307" s="419"/>
      <c r="C1307" s="420"/>
      <c r="D1307" s="422"/>
      <c r="E1307" s="404"/>
      <c r="F1307" s="404"/>
      <c r="G1307" s="404"/>
      <c r="H1307" s="404"/>
      <c r="I1307" s="404"/>
      <c r="J1307" s="404"/>
      <c r="K1307" s="404"/>
      <c r="L1307" s="404"/>
      <c r="M1307" s="404"/>
      <c r="N1307" s="404"/>
      <c r="O1307" s="404"/>
      <c r="P1307" s="404"/>
      <c r="Q1307" s="404"/>
      <c r="R1307" s="404"/>
      <c r="S1307" s="404"/>
      <c r="T1307" s="404"/>
      <c r="U1307" s="404"/>
      <c r="V1307" s="424"/>
    </row>
    <row r="1308" spans="1:22" ht="15.75" customHeight="1" x14ac:dyDescent="0.25">
      <c r="A1308" s="382" t="s">
        <v>133</v>
      </c>
      <c r="B1308" s="383"/>
      <c r="C1308" s="384"/>
      <c r="D1308" s="307">
        <f>'proje ve personel bilgileri'!B8</f>
        <v>0</v>
      </c>
      <c r="E1308" s="291"/>
      <c r="F1308" s="291"/>
      <c r="G1308" s="291"/>
      <c r="H1308" s="291"/>
      <c r="I1308" s="291"/>
      <c r="J1308" s="402"/>
      <c r="K1308" s="402"/>
      <c r="L1308" s="402"/>
      <c r="M1308" s="402"/>
      <c r="N1308" s="402"/>
      <c r="O1308" s="402"/>
      <c r="P1308" s="402"/>
      <c r="Q1308" s="402"/>
      <c r="R1308" s="402"/>
      <c r="S1308" s="402"/>
      <c r="T1308" s="402"/>
      <c r="U1308" s="402"/>
      <c r="V1308" s="292"/>
    </row>
    <row r="1309" spans="1:22" ht="15" customHeight="1" x14ac:dyDescent="0.25">
      <c r="A1309" s="405" t="s">
        <v>87</v>
      </c>
      <c r="B1309" s="405" t="s">
        <v>15</v>
      </c>
      <c r="C1309" s="405" t="s">
        <v>134</v>
      </c>
      <c r="D1309" s="405" t="s">
        <v>135</v>
      </c>
      <c r="E1309" s="395" t="s">
        <v>136</v>
      </c>
      <c r="F1309" s="407"/>
      <c r="G1309" s="407"/>
      <c r="H1309" s="407"/>
      <c r="I1309" s="396"/>
      <c r="J1309" s="405" t="s">
        <v>137</v>
      </c>
      <c r="K1309" s="395" t="s">
        <v>138</v>
      </c>
      <c r="L1309" s="396"/>
      <c r="M1309" s="411" t="s">
        <v>139</v>
      </c>
      <c r="N1309" s="412"/>
      <c r="O1309" s="395" t="s">
        <v>140</v>
      </c>
      <c r="P1309" s="396"/>
      <c r="Q1309" s="395" t="s">
        <v>141</v>
      </c>
      <c r="R1309" s="396"/>
      <c r="S1309" s="395" t="s">
        <v>142</v>
      </c>
      <c r="T1309" s="396"/>
      <c r="U1309" s="395" t="s">
        <v>143</v>
      </c>
      <c r="V1309" s="396"/>
    </row>
    <row r="1310" spans="1:22" ht="15.75" customHeight="1" x14ac:dyDescent="0.25">
      <c r="A1310" s="406"/>
      <c r="B1310" s="406"/>
      <c r="C1310" s="406"/>
      <c r="D1310" s="406"/>
      <c r="E1310" s="408" t="s">
        <v>144</v>
      </c>
      <c r="F1310" s="409"/>
      <c r="G1310" s="409"/>
      <c r="H1310" s="409"/>
      <c r="I1310" s="410"/>
      <c r="J1310" s="406"/>
      <c r="K1310" s="397"/>
      <c r="L1310" s="398"/>
      <c r="M1310" s="413"/>
      <c r="N1310" s="414"/>
      <c r="O1310" s="397"/>
      <c r="P1310" s="398"/>
      <c r="Q1310" s="397"/>
      <c r="R1310" s="398"/>
      <c r="S1310" s="397"/>
      <c r="T1310" s="398"/>
      <c r="U1310" s="397"/>
      <c r="V1310" s="398"/>
    </row>
    <row r="1311" spans="1:22" ht="67.5" customHeight="1" x14ac:dyDescent="0.25">
      <c r="A1311" s="406"/>
      <c r="B1311" s="406"/>
      <c r="C1311" s="406"/>
      <c r="D1311" s="406"/>
      <c r="E1311" s="17" t="s">
        <v>145</v>
      </c>
      <c r="F1311" s="17" t="s">
        <v>146</v>
      </c>
      <c r="G1311" s="17" t="s">
        <v>147</v>
      </c>
      <c r="H1311" s="18" t="s">
        <v>148</v>
      </c>
      <c r="I1311" s="17" t="s">
        <v>149</v>
      </c>
      <c r="J1311" s="406"/>
      <c r="K1311" s="397"/>
      <c r="L1311" s="398"/>
      <c r="M1311" s="399" t="s">
        <v>150</v>
      </c>
      <c r="N1311" s="400"/>
      <c r="O1311" s="399" t="s">
        <v>151</v>
      </c>
      <c r="P1311" s="401"/>
      <c r="Q1311" s="397"/>
      <c r="R1311" s="398"/>
      <c r="S1311" s="397"/>
      <c r="T1311" s="398"/>
      <c r="U1311" s="397"/>
      <c r="V1311" s="398"/>
    </row>
    <row r="1312" spans="1:22" ht="15.75" customHeight="1" x14ac:dyDescent="0.25">
      <c r="A1312" s="19">
        <v>595</v>
      </c>
      <c r="B1312" s="293" t="str">
        <f>IF('proje ve personel bilgileri'!A608&lt;&gt;0,('proje ve personel bilgileri'!A608)," ")</f>
        <v xml:space="preserve"> </v>
      </c>
      <c r="C1312" s="293" t="str">
        <f>IF('proje ve personel bilgileri'!A608&lt;&gt;0,('proje ve personel bilgileri'!B608)," ")</f>
        <v xml:space="preserve"> </v>
      </c>
      <c r="D1312" s="20"/>
      <c r="E1312" s="21"/>
      <c r="F1312" s="21"/>
      <c r="G1312" s="21"/>
      <c r="H1312" s="21"/>
      <c r="I1312" s="21"/>
      <c r="J1312" s="22"/>
      <c r="K1312" s="387" t="str">
        <f>IF(J1312&lt;&gt;0,DAYS360(J1312,'proje ve personel bilgileri'!$B$8)/30," ")</f>
        <v xml:space="preserve"> </v>
      </c>
      <c r="L1312" s="387"/>
      <c r="M1312" s="385" t="str">
        <f>IF('proje ve personel bilgileri'!A608&lt;&gt;0,('proje ve personel bilgileri'!$B$11)," ")</f>
        <v xml:space="preserve"> </v>
      </c>
      <c r="N1312" s="385"/>
      <c r="O1312" s="388">
        <f>IF('proje ve personel bilgileri'!$B$4=1512,(IF(E1312&lt;&gt;0,2,IF(F1312&lt;&gt;0,2,IF(G1312&lt;&gt;0,IF(AND(J1312&lt;&gt;0,K1312&gt;=48),4,3),IF(H1312&lt;&gt;0,IF(AND(J1312&lt;&gt;0,K1312&gt;=48),4,3),IF(I1312&lt;&gt;0,7,0)))))),IF('proje ve personel bilgileri'!$B$4=1511,(IF(E1312&lt;&gt;0,4,IF(F1312&lt;&gt;0,5,IF(G1312&lt;&gt;0,IF(AND(J1312&lt;&gt;0,K1312&gt;=48),12,8),IF(H1312&lt;&gt;0,IF(AND(J1312&lt;&gt;0,K1312&gt;=48),12,8),IF(I1312&lt;&gt;0,14,0)))))),(IF(E1312&lt;&gt;0,3,IF(F1312&lt;&gt;0,4,IF(G1312&lt;&gt;0,IF(AND(J1312&lt;&gt;0,K1312&gt;=48),10,6),IF(H1312&lt;&gt;0,IF(AND(J1312&lt;&gt;0,K1312&gt;=48),10,6),IF(I1312&lt;&gt;0,12,0))))))))</f>
        <v>0</v>
      </c>
      <c r="P1312" s="389"/>
      <c r="Q1312" s="385" t="str">
        <f>IF('proje ve personel bilgileri'!A608&lt;&gt;0,(M1312*O1312)," ")</f>
        <v xml:space="preserve"> </v>
      </c>
      <c r="R1312" s="385"/>
      <c r="S1312" s="385" t="str">
        <f>IF('proje ve personel bilgileri'!A608&lt;&gt;0,G011B!S1395," ")</f>
        <v xml:space="preserve"> </v>
      </c>
      <c r="T1312" s="378"/>
      <c r="U1312" s="385" t="str">
        <f>IF('proje ve personel bilgileri'!A608&lt;&gt;0,MIN(Q1312,S1312)," ")</f>
        <v xml:space="preserve"> </v>
      </c>
      <c r="V1312" s="386"/>
    </row>
    <row r="1313" spans="1:22" ht="15.75" customHeight="1" x14ac:dyDescent="0.25">
      <c r="A1313" s="23">
        <v>596</v>
      </c>
      <c r="B1313" s="293" t="str">
        <f>IF('proje ve personel bilgileri'!A609&lt;&gt;0,('proje ve personel bilgileri'!A609)," ")</f>
        <v xml:space="preserve"> </v>
      </c>
      <c r="C1313" s="293" t="str">
        <f>IF('proje ve personel bilgileri'!A609&lt;&gt;0,('proje ve personel bilgileri'!B609)," ")</f>
        <v xml:space="preserve"> </v>
      </c>
      <c r="D1313" s="24"/>
      <c r="E1313" s="25"/>
      <c r="F1313" s="25"/>
      <c r="G1313" s="25"/>
      <c r="H1313" s="25"/>
      <c r="I1313" s="25"/>
      <c r="J1313" s="26"/>
      <c r="K1313" s="387" t="str">
        <f>IF(J1313&lt;&gt;0,DAYS360(J1313,'proje ve personel bilgileri'!$B$8)/30," ")</f>
        <v xml:space="preserve"> </v>
      </c>
      <c r="L1313" s="387"/>
      <c r="M1313" s="385" t="str">
        <f>IF('proje ve personel bilgileri'!A609&lt;&gt;0,('proje ve personel bilgileri'!$B$11)," ")</f>
        <v xml:space="preserve"> </v>
      </c>
      <c r="N1313" s="385"/>
      <c r="O1313" s="388">
        <f>IF('proje ve personel bilgileri'!$B$4=1512,(IF(E1313&lt;&gt;0,2,IF(F1313&lt;&gt;0,2,IF(G1313&lt;&gt;0,IF(AND(J1313&lt;&gt;0,K1313&gt;=48),4,3),IF(H1313&lt;&gt;0,IF(AND(J1313&lt;&gt;0,K1313&gt;=48),4,3),IF(I1313&lt;&gt;0,7,0)))))),IF('proje ve personel bilgileri'!$B$4=1511,(IF(E1313&lt;&gt;0,4,IF(F1313&lt;&gt;0,5,IF(G1313&lt;&gt;0,IF(AND(J1313&lt;&gt;0,K1313&gt;=48),12,8),IF(H1313&lt;&gt;0,IF(AND(J1313&lt;&gt;0,K1313&gt;=48),12,8),IF(I1313&lt;&gt;0,14,0)))))),(IF(E1313&lt;&gt;0,3,IF(F1313&lt;&gt;0,4,IF(G1313&lt;&gt;0,IF(AND(J1313&lt;&gt;0,K1313&gt;=48),10,6),IF(H1313&lt;&gt;0,IF(AND(J1313&lt;&gt;0,K1313&gt;=48),10,6),IF(I1313&lt;&gt;0,12,0))))))))</f>
        <v>0</v>
      </c>
      <c r="P1313" s="389"/>
      <c r="Q1313" s="385" t="str">
        <f>IF('proje ve personel bilgileri'!A609&lt;&gt;0,(M1313*O1313)," ")</f>
        <v xml:space="preserve"> </v>
      </c>
      <c r="R1313" s="385"/>
      <c r="S1313" s="385" t="str">
        <f>IF('proje ve personel bilgileri'!A609&lt;&gt;0,G011B!S1396," ")</f>
        <v xml:space="preserve"> </v>
      </c>
      <c r="T1313" s="378"/>
      <c r="U1313" s="385" t="str">
        <f>IF('proje ve personel bilgileri'!A609&lt;&gt;0,MIN(Q1313,S1313)," ")</f>
        <v xml:space="preserve"> </v>
      </c>
      <c r="V1313" s="386"/>
    </row>
    <row r="1314" spans="1:22" ht="15.75" customHeight="1" x14ac:dyDescent="0.25">
      <c r="A1314" s="19">
        <v>597</v>
      </c>
      <c r="B1314" s="293" t="str">
        <f>IF('proje ve personel bilgileri'!A610&lt;&gt;0,('proje ve personel bilgileri'!A610)," ")</f>
        <v xml:space="preserve"> </v>
      </c>
      <c r="C1314" s="293" t="str">
        <f>IF('proje ve personel bilgileri'!A610&lt;&gt;0,('proje ve personel bilgileri'!B610)," ")</f>
        <v xml:space="preserve"> </v>
      </c>
      <c r="D1314" s="24"/>
      <c r="E1314" s="25"/>
      <c r="F1314" s="25"/>
      <c r="G1314" s="25"/>
      <c r="H1314" s="25"/>
      <c r="I1314" s="25"/>
      <c r="J1314" s="26"/>
      <c r="K1314" s="387" t="str">
        <f>IF(J1314&lt;&gt;0,DAYS360(J1314,'proje ve personel bilgileri'!$B$8)/30," ")</f>
        <v xml:space="preserve"> </v>
      </c>
      <c r="L1314" s="387"/>
      <c r="M1314" s="385" t="str">
        <f>IF('proje ve personel bilgileri'!A610&lt;&gt;0,('proje ve personel bilgileri'!$B$11)," ")</f>
        <v xml:space="preserve"> </v>
      </c>
      <c r="N1314" s="385"/>
      <c r="O1314" s="388">
        <f>IF('proje ve personel bilgileri'!$B$4=1512,(IF(E1314&lt;&gt;0,2,IF(F1314&lt;&gt;0,2,IF(G1314&lt;&gt;0,IF(AND(J1314&lt;&gt;0,K1314&gt;=48),4,3),IF(H1314&lt;&gt;0,IF(AND(J1314&lt;&gt;0,K1314&gt;=48),4,3),IF(I1314&lt;&gt;0,7,0)))))),IF('proje ve personel bilgileri'!$B$4=1511,(IF(E1314&lt;&gt;0,4,IF(F1314&lt;&gt;0,5,IF(G1314&lt;&gt;0,IF(AND(J1314&lt;&gt;0,K1314&gt;=48),12,8),IF(H1314&lt;&gt;0,IF(AND(J1314&lt;&gt;0,K1314&gt;=48),12,8),IF(I1314&lt;&gt;0,14,0)))))),(IF(E1314&lt;&gt;0,3,IF(F1314&lt;&gt;0,4,IF(G1314&lt;&gt;0,IF(AND(J1314&lt;&gt;0,K1314&gt;=48),10,6),IF(H1314&lt;&gt;0,IF(AND(J1314&lt;&gt;0,K1314&gt;=48),10,6),IF(I1314&lt;&gt;0,12,0))))))))</f>
        <v>0</v>
      </c>
      <c r="P1314" s="389"/>
      <c r="Q1314" s="385" t="str">
        <f>IF('proje ve personel bilgileri'!A610&lt;&gt;0,(M1314*O1314)," ")</f>
        <v xml:space="preserve"> </v>
      </c>
      <c r="R1314" s="385"/>
      <c r="S1314" s="385" t="str">
        <f>IF('proje ve personel bilgileri'!A610&lt;&gt;0,G011B!S1397," ")</f>
        <v xml:space="preserve"> </v>
      </c>
      <c r="T1314" s="378"/>
      <c r="U1314" s="385" t="str">
        <f>IF('proje ve personel bilgileri'!A610&lt;&gt;0,MIN(Q1314,S1314)," ")</f>
        <v xml:space="preserve"> </v>
      </c>
      <c r="V1314" s="386"/>
    </row>
    <row r="1315" spans="1:22" ht="15.75" customHeight="1" x14ac:dyDescent="0.25">
      <c r="A1315" s="23">
        <v>598</v>
      </c>
      <c r="B1315" s="293" t="str">
        <f>IF('proje ve personel bilgileri'!A611&lt;&gt;0,('proje ve personel bilgileri'!A611)," ")</f>
        <v xml:space="preserve"> </v>
      </c>
      <c r="C1315" s="293" t="str">
        <f>IF('proje ve personel bilgileri'!A611&lt;&gt;0,('proje ve personel bilgileri'!B611)," ")</f>
        <v xml:space="preserve"> </v>
      </c>
      <c r="D1315" s="24"/>
      <c r="E1315" s="25"/>
      <c r="F1315" s="25"/>
      <c r="G1315" s="25"/>
      <c r="H1315" s="25"/>
      <c r="I1315" s="25"/>
      <c r="J1315" s="26"/>
      <c r="K1315" s="387" t="str">
        <f>IF(J1315&lt;&gt;0,DAYS360(J1315,'proje ve personel bilgileri'!$B$8)/30," ")</f>
        <v xml:space="preserve"> </v>
      </c>
      <c r="L1315" s="387"/>
      <c r="M1315" s="385" t="str">
        <f>IF('proje ve personel bilgileri'!A611&lt;&gt;0,('proje ve personel bilgileri'!$B$11)," ")</f>
        <v xml:space="preserve"> </v>
      </c>
      <c r="N1315" s="385"/>
      <c r="O1315" s="388">
        <f>IF('proje ve personel bilgileri'!$B$4=1512,(IF(E1315&lt;&gt;0,2,IF(F1315&lt;&gt;0,2,IF(G1315&lt;&gt;0,IF(AND(J1315&lt;&gt;0,K1315&gt;=48),4,3),IF(H1315&lt;&gt;0,IF(AND(J1315&lt;&gt;0,K1315&gt;=48),4,3),IF(I1315&lt;&gt;0,7,0)))))),IF('proje ve personel bilgileri'!$B$4=1511,(IF(E1315&lt;&gt;0,4,IF(F1315&lt;&gt;0,5,IF(G1315&lt;&gt;0,IF(AND(J1315&lt;&gt;0,K1315&gt;=48),12,8),IF(H1315&lt;&gt;0,IF(AND(J1315&lt;&gt;0,K1315&gt;=48),12,8),IF(I1315&lt;&gt;0,14,0)))))),(IF(E1315&lt;&gt;0,3,IF(F1315&lt;&gt;0,4,IF(G1315&lt;&gt;0,IF(AND(J1315&lt;&gt;0,K1315&gt;=48),10,6),IF(H1315&lt;&gt;0,IF(AND(J1315&lt;&gt;0,K1315&gt;=48),10,6),IF(I1315&lt;&gt;0,12,0))))))))</f>
        <v>0</v>
      </c>
      <c r="P1315" s="389"/>
      <c r="Q1315" s="385" t="str">
        <f>IF('proje ve personel bilgileri'!A611&lt;&gt;0,(M1315*O1315)," ")</f>
        <v xml:space="preserve"> </v>
      </c>
      <c r="R1315" s="385"/>
      <c r="S1315" s="385" t="str">
        <f>IF('proje ve personel bilgileri'!A611&lt;&gt;0,G011B!S1398," ")</f>
        <v xml:space="preserve"> </v>
      </c>
      <c r="T1315" s="378"/>
      <c r="U1315" s="385" t="str">
        <f>IF('proje ve personel bilgileri'!A611&lt;&gt;0,MIN(Q1315,S1315)," ")</f>
        <v xml:space="preserve"> </v>
      </c>
      <c r="V1315" s="386"/>
    </row>
    <row r="1316" spans="1:22" ht="15.75" customHeight="1" x14ac:dyDescent="0.25">
      <c r="A1316" s="19">
        <v>599</v>
      </c>
      <c r="B1316" s="293" t="str">
        <f>IF('proje ve personel bilgileri'!A612&lt;&gt;0,('proje ve personel bilgileri'!A612)," ")</f>
        <v xml:space="preserve"> </v>
      </c>
      <c r="C1316" s="293" t="str">
        <f>IF('proje ve personel bilgileri'!A612&lt;&gt;0,('proje ve personel bilgileri'!B612)," ")</f>
        <v xml:space="preserve"> </v>
      </c>
      <c r="D1316" s="24"/>
      <c r="E1316" s="25"/>
      <c r="F1316" s="25"/>
      <c r="G1316" s="25"/>
      <c r="H1316" s="25"/>
      <c r="I1316" s="25"/>
      <c r="J1316" s="26"/>
      <c r="K1316" s="387" t="str">
        <f>IF(J1316&lt;&gt;0,DAYS360(J1316,'proje ve personel bilgileri'!$B$8)/30," ")</f>
        <v xml:space="preserve"> </v>
      </c>
      <c r="L1316" s="387"/>
      <c r="M1316" s="385" t="str">
        <f>IF('proje ve personel bilgileri'!A612&lt;&gt;0,('proje ve personel bilgileri'!$B$11)," ")</f>
        <v xml:space="preserve"> </v>
      </c>
      <c r="N1316" s="385"/>
      <c r="O1316" s="388">
        <f>IF('proje ve personel bilgileri'!$B$4=1512,(IF(E1316&lt;&gt;0,2,IF(F1316&lt;&gt;0,2,IF(G1316&lt;&gt;0,IF(AND(J1316&lt;&gt;0,K1316&gt;=48),4,3),IF(H1316&lt;&gt;0,IF(AND(J1316&lt;&gt;0,K1316&gt;=48),4,3),IF(I1316&lt;&gt;0,7,0)))))),IF('proje ve personel bilgileri'!$B$4=1511,(IF(E1316&lt;&gt;0,4,IF(F1316&lt;&gt;0,5,IF(G1316&lt;&gt;0,IF(AND(J1316&lt;&gt;0,K1316&gt;=48),12,8),IF(H1316&lt;&gt;0,IF(AND(J1316&lt;&gt;0,K1316&gt;=48),12,8),IF(I1316&lt;&gt;0,14,0)))))),(IF(E1316&lt;&gt;0,3,IF(F1316&lt;&gt;0,4,IF(G1316&lt;&gt;0,IF(AND(J1316&lt;&gt;0,K1316&gt;=48),10,6),IF(H1316&lt;&gt;0,IF(AND(J1316&lt;&gt;0,K1316&gt;=48),10,6),IF(I1316&lt;&gt;0,12,0))))))))</f>
        <v>0</v>
      </c>
      <c r="P1316" s="389"/>
      <c r="Q1316" s="385" t="str">
        <f>IF('proje ve personel bilgileri'!A612&lt;&gt;0,(M1316*O1316)," ")</f>
        <v xml:space="preserve"> </v>
      </c>
      <c r="R1316" s="385"/>
      <c r="S1316" s="385" t="str">
        <f>IF('proje ve personel bilgileri'!A612&lt;&gt;0,G011B!S1399," ")</f>
        <v xml:space="preserve"> </v>
      </c>
      <c r="T1316" s="378"/>
      <c r="U1316" s="385" t="str">
        <f>IF('proje ve personel bilgileri'!A612&lt;&gt;0,MIN(Q1316,S1316)," ")</f>
        <v xml:space="preserve"> </v>
      </c>
      <c r="V1316" s="386"/>
    </row>
    <row r="1317" spans="1:22" ht="15.75" customHeight="1" x14ac:dyDescent="0.25">
      <c r="A1317" s="23">
        <v>600</v>
      </c>
      <c r="B1317" s="293" t="str">
        <f>IF('proje ve personel bilgileri'!A613&lt;&gt;0,('proje ve personel bilgileri'!A613)," ")</f>
        <v xml:space="preserve"> </v>
      </c>
      <c r="C1317" s="293" t="str">
        <f>IF('proje ve personel bilgileri'!A613&lt;&gt;0,('proje ve personel bilgileri'!B613)," ")</f>
        <v xml:space="preserve"> </v>
      </c>
      <c r="D1317" s="24"/>
      <c r="E1317" s="25"/>
      <c r="F1317" s="25"/>
      <c r="G1317" s="25"/>
      <c r="H1317" s="25"/>
      <c r="I1317" s="25"/>
      <c r="J1317" s="26"/>
      <c r="K1317" s="387" t="str">
        <f>IF(J1317&lt;&gt;0,DAYS360(J1317,'proje ve personel bilgileri'!$B$8)/30," ")</f>
        <v xml:space="preserve"> </v>
      </c>
      <c r="L1317" s="387"/>
      <c r="M1317" s="385" t="str">
        <f>IF('proje ve personel bilgileri'!A613&lt;&gt;0,('proje ve personel bilgileri'!$B$11)," ")</f>
        <v xml:space="preserve"> </v>
      </c>
      <c r="N1317" s="385"/>
      <c r="O1317" s="388">
        <f>IF('proje ve personel bilgileri'!$B$4=1512,(IF(E1317&lt;&gt;0,2,IF(F1317&lt;&gt;0,2,IF(G1317&lt;&gt;0,IF(AND(J1317&lt;&gt;0,K1317&gt;=48),4,3),IF(H1317&lt;&gt;0,IF(AND(J1317&lt;&gt;0,K1317&gt;=48),4,3),IF(I1317&lt;&gt;0,7,0)))))),IF('proje ve personel bilgileri'!$B$4=1511,(IF(E1317&lt;&gt;0,4,IF(F1317&lt;&gt;0,5,IF(G1317&lt;&gt;0,IF(AND(J1317&lt;&gt;0,K1317&gt;=48),12,8),IF(H1317&lt;&gt;0,IF(AND(J1317&lt;&gt;0,K1317&gt;=48),12,8),IF(I1317&lt;&gt;0,14,0)))))),(IF(E1317&lt;&gt;0,3,IF(F1317&lt;&gt;0,4,IF(G1317&lt;&gt;0,IF(AND(J1317&lt;&gt;0,K1317&gt;=48),10,6),IF(H1317&lt;&gt;0,IF(AND(J1317&lt;&gt;0,K1317&gt;=48),10,6),IF(I1317&lt;&gt;0,12,0))))))))</f>
        <v>0</v>
      </c>
      <c r="P1317" s="389"/>
      <c r="Q1317" s="385" t="str">
        <f>IF('proje ve personel bilgileri'!A613&lt;&gt;0,(M1317*O1317)," ")</f>
        <v xml:space="preserve"> </v>
      </c>
      <c r="R1317" s="385"/>
      <c r="S1317" s="385" t="str">
        <f>IF('proje ve personel bilgileri'!A613&lt;&gt;0,G011B!S1400," ")</f>
        <v xml:space="preserve"> </v>
      </c>
      <c r="T1317" s="378"/>
      <c r="U1317" s="385" t="str">
        <f>IF('proje ve personel bilgileri'!A613&lt;&gt;0,MIN(Q1317,S1317)," ")</f>
        <v xml:space="preserve"> </v>
      </c>
      <c r="V1317" s="386"/>
    </row>
    <row r="1318" spans="1:22" ht="15.75" customHeight="1" x14ac:dyDescent="0.25">
      <c r="A1318" s="19">
        <v>601</v>
      </c>
      <c r="B1318" s="293" t="str">
        <f>IF('proje ve personel bilgileri'!A614&lt;&gt;0,('proje ve personel bilgileri'!A614)," ")</f>
        <v xml:space="preserve"> </v>
      </c>
      <c r="C1318" s="293" t="str">
        <f>IF('proje ve personel bilgileri'!A614&lt;&gt;0,('proje ve personel bilgileri'!B614)," ")</f>
        <v xml:space="preserve"> </v>
      </c>
      <c r="D1318" s="24"/>
      <c r="E1318" s="25"/>
      <c r="F1318" s="25"/>
      <c r="G1318" s="25"/>
      <c r="H1318" s="25"/>
      <c r="I1318" s="25"/>
      <c r="J1318" s="26"/>
      <c r="K1318" s="387" t="str">
        <f>IF(J1318&lt;&gt;0,DAYS360(J1318,'proje ve personel bilgileri'!$B$8)/30," ")</f>
        <v xml:space="preserve"> </v>
      </c>
      <c r="L1318" s="387"/>
      <c r="M1318" s="385" t="str">
        <f>IF('proje ve personel bilgileri'!A614&lt;&gt;0,('proje ve personel bilgileri'!$B$11)," ")</f>
        <v xml:space="preserve"> </v>
      </c>
      <c r="N1318" s="385"/>
      <c r="O1318" s="388">
        <f>IF('proje ve personel bilgileri'!$B$4=1512,(IF(E1318&lt;&gt;0,2,IF(F1318&lt;&gt;0,2,IF(G1318&lt;&gt;0,IF(AND(J1318&lt;&gt;0,K1318&gt;=48),4,3),IF(H1318&lt;&gt;0,IF(AND(J1318&lt;&gt;0,K1318&gt;=48),4,3),IF(I1318&lt;&gt;0,7,0)))))),IF('proje ve personel bilgileri'!$B$4=1511,(IF(E1318&lt;&gt;0,4,IF(F1318&lt;&gt;0,5,IF(G1318&lt;&gt;0,IF(AND(J1318&lt;&gt;0,K1318&gt;=48),12,8),IF(H1318&lt;&gt;0,IF(AND(J1318&lt;&gt;0,K1318&gt;=48),12,8),IF(I1318&lt;&gt;0,14,0)))))),(IF(E1318&lt;&gt;0,3,IF(F1318&lt;&gt;0,4,IF(G1318&lt;&gt;0,IF(AND(J1318&lt;&gt;0,K1318&gt;=48),10,6),IF(H1318&lt;&gt;0,IF(AND(J1318&lt;&gt;0,K1318&gt;=48),10,6),IF(I1318&lt;&gt;0,12,0))))))))</f>
        <v>0</v>
      </c>
      <c r="P1318" s="389"/>
      <c r="Q1318" s="385" t="str">
        <f>IF('proje ve personel bilgileri'!A614&lt;&gt;0,(M1318*O1318)," ")</f>
        <v xml:space="preserve"> </v>
      </c>
      <c r="R1318" s="385"/>
      <c r="S1318" s="385" t="str">
        <f>IF('proje ve personel bilgileri'!A614&lt;&gt;0,G011B!S1401," ")</f>
        <v xml:space="preserve"> </v>
      </c>
      <c r="T1318" s="378"/>
      <c r="U1318" s="385" t="str">
        <f>IF('proje ve personel bilgileri'!A614&lt;&gt;0,MIN(Q1318,S1318)," ")</f>
        <v xml:space="preserve"> </v>
      </c>
      <c r="V1318" s="386"/>
    </row>
    <row r="1319" spans="1:22" ht="15.75" customHeight="1" x14ac:dyDescent="0.25">
      <c r="A1319" s="23">
        <v>602</v>
      </c>
      <c r="B1319" s="293" t="str">
        <f>IF('proje ve personel bilgileri'!A615&lt;&gt;0,('proje ve personel bilgileri'!A615)," ")</f>
        <v xml:space="preserve"> </v>
      </c>
      <c r="C1319" s="293" t="str">
        <f>IF('proje ve personel bilgileri'!A615&lt;&gt;0,('proje ve personel bilgileri'!B615)," ")</f>
        <v xml:space="preserve"> </v>
      </c>
      <c r="D1319" s="24"/>
      <c r="E1319" s="25"/>
      <c r="F1319" s="25"/>
      <c r="G1319" s="25"/>
      <c r="H1319" s="25"/>
      <c r="I1319" s="25"/>
      <c r="J1319" s="26"/>
      <c r="K1319" s="387" t="str">
        <f>IF(J1319&lt;&gt;0,DAYS360(J1319,'proje ve personel bilgileri'!$B$8)/30," ")</f>
        <v xml:space="preserve"> </v>
      </c>
      <c r="L1319" s="387"/>
      <c r="M1319" s="385" t="str">
        <f>IF('proje ve personel bilgileri'!A615&lt;&gt;0,('proje ve personel bilgileri'!$B$11)," ")</f>
        <v xml:space="preserve"> </v>
      </c>
      <c r="N1319" s="385"/>
      <c r="O1319" s="388">
        <f>IF('proje ve personel bilgileri'!$B$4=1512,(IF(E1319&lt;&gt;0,2,IF(F1319&lt;&gt;0,2,IF(G1319&lt;&gt;0,IF(AND(J1319&lt;&gt;0,K1319&gt;=48),4,3),IF(H1319&lt;&gt;0,IF(AND(J1319&lt;&gt;0,K1319&gt;=48),4,3),IF(I1319&lt;&gt;0,7,0)))))),IF('proje ve personel bilgileri'!$B$4=1511,(IF(E1319&lt;&gt;0,4,IF(F1319&lt;&gt;0,5,IF(G1319&lt;&gt;0,IF(AND(J1319&lt;&gt;0,K1319&gt;=48),12,8),IF(H1319&lt;&gt;0,IF(AND(J1319&lt;&gt;0,K1319&gt;=48),12,8),IF(I1319&lt;&gt;0,14,0)))))),(IF(E1319&lt;&gt;0,3,IF(F1319&lt;&gt;0,4,IF(G1319&lt;&gt;0,IF(AND(J1319&lt;&gt;0,K1319&gt;=48),10,6),IF(H1319&lt;&gt;0,IF(AND(J1319&lt;&gt;0,K1319&gt;=48),10,6),IF(I1319&lt;&gt;0,12,0))))))))</f>
        <v>0</v>
      </c>
      <c r="P1319" s="389"/>
      <c r="Q1319" s="385" t="str">
        <f>IF('proje ve personel bilgileri'!A615&lt;&gt;0,(M1319*O1319)," ")</f>
        <v xml:space="preserve"> </v>
      </c>
      <c r="R1319" s="385"/>
      <c r="S1319" s="385" t="str">
        <f>IF('proje ve personel bilgileri'!A615&lt;&gt;0,G011B!S1402," ")</f>
        <v xml:space="preserve"> </v>
      </c>
      <c r="T1319" s="378"/>
      <c r="U1319" s="385" t="str">
        <f>IF('proje ve personel bilgileri'!A615&lt;&gt;0,MIN(Q1319,S1319)," ")</f>
        <v xml:space="preserve"> </v>
      </c>
      <c r="V1319" s="386"/>
    </row>
    <row r="1320" spans="1:22" ht="15.75" customHeight="1" x14ac:dyDescent="0.25">
      <c r="A1320" s="19">
        <v>603</v>
      </c>
      <c r="B1320" s="293" t="str">
        <f>IF('proje ve personel bilgileri'!A616&lt;&gt;0,('proje ve personel bilgileri'!A616)," ")</f>
        <v xml:space="preserve"> </v>
      </c>
      <c r="C1320" s="293" t="str">
        <f>IF('proje ve personel bilgileri'!A616&lt;&gt;0,('proje ve personel bilgileri'!B616)," ")</f>
        <v xml:space="preserve"> </v>
      </c>
      <c r="D1320" s="24"/>
      <c r="E1320" s="25"/>
      <c r="F1320" s="25"/>
      <c r="G1320" s="25"/>
      <c r="H1320" s="25"/>
      <c r="I1320" s="25"/>
      <c r="J1320" s="26"/>
      <c r="K1320" s="387" t="str">
        <f>IF(J1320&lt;&gt;0,DAYS360(J1320,'proje ve personel bilgileri'!$B$8)/30," ")</f>
        <v xml:space="preserve"> </v>
      </c>
      <c r="L1320" s="387"/>
      <c r="M1320" s="385" t="str">
        <f>IF('proje ve personel bilgileri'!A616&lt;&gt;0,('proje ve personel bilgileri'!$B$11)," ")</f>
        <v xml:space="preserve"> </v>
      </c>
      <c r="N1320" s="385"/>
      <c r="O1320" s="388">
        <f>IF('proje ve personel bilgileri'!$B$4=1512,(IF(E1320&lt;&gt;0,2,IF(F1320&lt;&gt;0,2,IF(G1320&lt;&gt;0,IF(AND(J1320&lt;&gt;0,K1320&gt;=48),4,3),IF(H1320&lt;&gt;0,IF(AND(J1320&lt;&gt;0,K1320&gt;=48),4,3),IF(I1320&lt;&gt;0,7,0)))))),IF('proje ve personel bilgileri'!$B$4=1511,(IF(E1320&lt;&gt;0,4,IF(F1320&lt;&gt;0,5,IF(G1320&lt;&gt;0,IF(AND(J1320&lt;&gt;0,K1320&gt;=48),12,8),IF(H1320&lt;&gt;0,IF(AND(J1320&lt;&gt;0,K1320&gt;=48),12,8),IF(I1320&lt;&gt;0,14,0)))))),(IF(E1320&lt;&gt;0,3,IF(F1320&lt;&gt;0,4,IF(G1320&lt;&gt;0,IF(AND(J1320&lt;&gt;0,K1320&gt;=48),10,6),IF(H1320&lt;&gt;0,IF(AND(J1320&lt;&gt;0,K1320&gt;=48),10,6),IF(I1320&lt;&gt;0,12,0))))))))</f>
        <v>0</v>
      </c>
      <c r="P1320" s="389"/>
      <c r="Q1320" s="385" t="str">
        <f>IF('proje ve personel bilgileri'!A616&lt;&gt;0,(M1320*O1320)," ")</f>
        <v xml:space="preserve"> </v>
      </c>
      <c r="R1320" s="385"/>
      <c r="S1320" s="385" t="str">
        <f>IF('proje ve personel bilgileri'!A616&lt;&gt;0,G011B!S1403," ")</f>
        <v xml:space="preserve"> </v>
      </c>
      <c r="T1320" s="378"/>
      <c r="U1320" s="385" t="str">
        <f>IF('proje ve personel bilgileri'!A616&lt;&gt;0,MIN(Q1320,S1320)," ")</f>
        <v xml:space="preserve"> </v>
      </c>
      <c r="V1320" s="386"/>
    </row>
    <row r="1321" spans="1:22" ht="15.75" customHeight="1" x14ac:dyDescent="0.25">
      <c r="A1321" s="23">
        <v>604</v>
      </c>
      <c r="B1321" s="293" t="str">
        <f>IF('proje ve personel bilgileri'!A617&lt;&gt;0,('proje ve personel bilgileri'!A617)," ")</f>
        <v xml:space="preserve"> </v>
      </c>
      <c r="C1321" s="293" t="str">
        <f>IF('proje ve personel bilgileri'!A617&lt;&gt;0,('proje ve personel bilgileri'!B617)," ")</f>
        <v xml:space="preserve"> </v>
      </c>
      <c r="D1321" s="24"/>
      <c r="E1321" s="25"/>
      <c r="F1321" s="25"/>
      <c r="G1321" s="25"/>
      <c r="H1321" s="25"/>
      <c r="I1321" s="25"/>
      <c r="J1321" s="26"/>
      <c r="K1321" s="387" t="str">
        <f>IF(J1321&lt;&gt;0,DAYS360(J1321,'proje ve personel bilgileri'!$B$8)/30," ")</f>
        <v xml:space="preserve"> </v>
      </c>
      <c r="L1321" s="387"/>
      <c r="M1321" s="385" t="str">
        <f>IF('proje ve personel bilgileri'!A617&lt;&gt;0,('proje ve personel bilgileri'!$B$11)," ")</f>
        <v xml:space="preserve"> </v>
      </c>
      <c r="N1321" s="385"/>
      <c r="O1321" s="388">
        <f>IF('proje ve personel bilgileri'!$B$4=1512,(IF(E1321&lt;&gt;0,2,IF(F1321&lt;&gt;0,2,IF(G1321&lt;&gt;0,IF(AND(J1321&lt;&gt;0,K1321&gt;=48),4,3),IF(H1321&lt;&gt;0,IF(AND(J1321&lt;&gt;0,K1321&gt;=48),4,3),IF(I1321&lt;&gt;0,7,0)))))),IF('proje ve personel bilgileri'!$B$4=1511,(IF(E1321&lt;&gt;0,4,IF(F1321&lt;&gt;0,5,IF(G1321&lt;&gt;0,IF(AND(J1321&lt;&gt;0,K1321&gt;=48),12,8),IF(H1321&lt;&gt;0,IF(AND(J1321&lt;&gt;0,K1321&gt;=48),12,8),IF(I1321&lt;&gt;0,14,0)))))),(IF(E1321&lt;&gt;0,3,IF(F1321&lt;&gt;0,4,IF(G1321&lt;&gt;0,IF(AND(J1321&lt;&gt;0,K1321&gt;=48),10,6),IF(H1321&lt;&gt;0,IF(AND(J1321&lt;&gt;0,K1321&gt;=48),10,6),IF(I1321&lt;&gt;0,12,0))))))))</f>
        <v>0</v>
      </c>
      <c r="P1321" s="389"/>
      <c r="Q1321" s="385" t="str">
        <f>IF('proje ve personel bilgileri'!A617&lt;&gt;0,(M1321*O1321)," ")</f>
        <v xml:space="preserve"> </v>
      </c>
      <c r="R1321" s="385"/>
      <c r="S1321" s="385" t="str">
        <f>IF('proje ve personel bilgileri'!A617&lt;&gt;0,G011B!S1404," ")</f>
        <v xml:space="preserve"> </v>
      </c>
      <c r="T1321" s="378"/>
      <c r="U1321" s="385" t="str">
        <f>IF('proje ve personel bilgileri'!A617&lt;&gt;0,MIN(Q1321,S1321)," ")</f>
        <v xml:space="preserve"> </v>
      </c>
      <c r="V1321" s="386"/>
    </row>
    <row r="1322" spans="1:22" ht="15.75" customHeight="1" x14ac:dyDescent="0.25">
      <c r="A1322" s="19">
        <v>605</v>
      </c>
      <c r="B1322" s="293" t="str">
        <f>IF('proje ve personel bilgileri'!A618&lt;&gt;0,('proje ve personel bilgileri'!A618)," ")</f>
        <v xml:space="preserve"> </v>
      </c>
      <c r="C1322" s="293" t="str">
        <f>IF('proje ve personel bilgileri'!A618&lt;&gt;0,('proje ve personel bilgileri'!B618)," ")</f>
        <v xml:space="preserve"> </v>
      </c>
      <c r="D1322" s="24"/>
      <c r="E1322" s="25"/>
      <c r="F1322" s="25"/>
      <c r="G1322" s="25"/>
      <c r="H1322" s="25"/>
      <c r="I1322" s="25"/>
      <c r="J1322" s="26"/>
      <c r="K1322" s="387" t="str">
        <f>IF(J1322&lt;&gt;0,DAYS360(J1322,'proje ve personel bilgileri'!$B$8)/30," ")</f>
        <v xml:space="preserve"> </v>
      </c>
      <c r="L1322" s="387"/>
      <c r="M1322" s="385" t="str">
        <f>IF('proje ve personel bilgileri'!A618&lt;&gt;0,('proje ve personel bilgileri'!$B$11)," ")</f>
        <v xml:space="preserve"> </v>
      </c>
      <c r="N1322" s="385"/>
      <c r="O1322" s="388">
        <f>IF('proje ve personel bilgileri'!$B$4=1512,(IF(E1322&lt;&gt;0,2,IF(F1322&lt;&gt;0,2,IF(G1322&lt;&gt;0,IF(AND(J1322&lt;&gt;0,K1322&gt;=48),4,3),IF(H1322&lt;&gt;0,IF(AND(J1322&lt;&gt;0,K1322&gt;=48),4,3),IF(I1322&lt;&gt;0,7,0)))))),IF('proje ve personel bilgileri'!$B$4=1511,(IF(E1322&lt;&gt;0,4,IF(F1322&lt;&gt;0,5,IF(G1322&lt;&gt;0,IF(AND(J1322&lt;&gt;0,K1322&gt;=48),12,8),IF(H1322&lt;&gt;0,IF(AND(J1322&lt;&gt;0,K1322&gt;=48),12,8),IF(I1322&lt;&gt;0,14,0)))))),(IF(E1322&lt;&gt;0,3,IF(F1322&lt;&gt;0,4,IF(G1322&lt;&gt;0,IF(AND(J1322&lt;&gt;0,K1322&gt;=48),10,6),IF(H1322&lt;&gt;0,IF(AND(J1322&lt;&gt;0,K1322&gt;=48),10,6),IF(I1322&lt;&gt;0,12,0))))))))</f>
        <v>0</v>
      </c>
      <c r="P1322" s="389"/>
      <c r="Q1322" s="385" t="str">
        <f>IF('proje ve personel bilgileri'!A618&lt;&gt;0,(M1322*O1322)," ")</f>
        <v xml:space="preserve"> </v>
      </c>
      <c r="R1322" s="385"/>
      <c r="S1322" s="385" t="str">
        <f>IF('proje ve personel bilgileri'!A618&lt;&gt;0,G011B!S1405," ")</f>
        <v xml:space="preserve"> </v>
      </c>
      <c r="T1322" s="378"/>
      <c r="U1322" s="385" t="str">
        <f>IF('proje ve personel bilgileri'!A618&lt;&gt;0,MIN(Q1322,S1322)," ")</f>
        <v xml:space="preserve"> </v>
      </c>
      <c r="V1322" s="386"/>
    </row>
    <row r="1323" spans="1:22" ht="15.75" customHeight="1" x14ac:dyDescent="0.25">
      <c r="A1323" s="23">
        <v>606</v>
      </c>
      <c r="B1323" s="293" t="str">
        <f>IF('proje ve personel bilgileri'!A619&lt;&gt;0,('proje ve personel bilgileri'!A619)," ")</f>
        <v xml:space="preserve"> </v>
      </c>
      <c r="C1323" s="293" t="str">
        <f>IF('proje ve personel bilgileri'!A619&lt;&gt;0,('proje ve personel bilgileri'!B619)," ")</f>
        <v xml:space="preserve"> </v>
      </c>
      <c r="D1323" s="24"/>
      <c r="E1323" s="25"/>
      <c r="F1323" s="25"/>
      <c r="G1323" s="25"/>
      <c r="H1323" s="25"/>
      <c r="I1323" s="25"/>
      <c r="J1323" s="26"/>
      <c r="K1323" s="387" t="str">
        <f>IF(J1323&lt;&gt;0,DAYS360(J1323,'proje ve personel bilgileri'!$B$8)/30," ")</f>
        <v xml:space="preserve"> </v>
      </c>
      <c r="L1323" s="387"/>
      <c r="M1323" s="385" t="str">
        <f>IF('proje ve personel bilgileri'!A619&lt;&gt;0,('proje ve personel bilgileri'!$B$11)," ")</f>
        <v xml:space="preserve"> </v>
      </c>
      <c r="N1323" s="385"/>
      <c r="O1323" s="388">
        <f>IF('proje ve personel bilgileri'!$B$4=1512,(IF(E1323&lt;&gt;0,2,IF(F1323&lt;&gt;0,2,IF(G1323&lt;&gt;0,IF(AND(J1323&lt;&gt;0,K1323&gt;=48),4,3),IF(H1323&lt;&gt;0,IF(AND(J1323&lt;&gt;0,K1323&gt;=48),4,3),IF(I1323&lt;&gt;0,7,0)))))),IF('proje ve personel bilgileri'!$B$4=1511,(IF(E1323&lt;&gt;0,4,IF(F1323&lt;&gt;0,5,IF(G1323&lt;&gt;0,IF(AND(J1323&lt;&gt;0,K1323&gt;=48),12,8),IF(H1323&lt;&gt;0,IF(AND(J1323&lt;&gt;0,K1323&gt;=48),12,8),IF(I1323&lt;&gt;0,14,0)))))),(IF(E1323&lt;&gt;0,3,IF(F1323&lt;&gt;0,4,IF(G1323&lt;&gt;0,IF(AND(J1323&lt;&gt;0,K1323&gt;=48),10,6),IF(H1323&lt;&gt;0,IF(AND(J1323&lt;&gt;0,K1323&gt;=48),10,6),IF(I1323&lt;&gt;0,12,0))))))))</f>
        <v>0</v>
      </c>
      <c r="P1323" s="389"/>
      <c r="Q1323" s="385" t="str">
        <f>IF('proje ve personel bilgileri'!A619&lt;&gt;0,(M1323*O1323)," ")</f>
        <v xml:space="preserve"> </v>
      </c>
      <c r="R1323" s="385"/>
      <c r="S1323" s="385" t="str">
        <f>IF('proje ve personel bilgileri'!A619&lt;&gt;0,G011B!S1406," ")</f>
        <v xml:space="preserve"> </v>
      </c>
      <c r="T1323" s="378"/>
      <c r="U1323" s="385" t="str">
        <f>IF('proje ve personel bilgileri'!A619&lt;&gt;0,MIN(Q1323,S1323)," ")</f>
        <v xml:space="preserve"> </v>
      </c>
      <c r="V1323" s="386"/>
    </row>
    <row r="1324" spans="1:22" ht="15.75" customHeight="1" x14ac:dyDescent="0.25">
      <c r="A1324" s="19">
        <v>607</v>
      </c>
      <c r="B1324" s="293" t="str">
        <f>IF('proje ve personel bilgileri'!A620&lt;&gt;0,('proje ve personel bilgileri'!A620)," ")</f>
        <v xml:space="preserve"> </v>
      </c>
      <c r="C1324" s="293" t="str">
        <f>IF('proje ve personel bilgileri'!A620&lt;&gt;0,('proje ve personel bilgileri'!B620)," ")</f>
        <v xml:space="preserve"> </v>
      </c>
      <c r="D1324" s="24"/>
      <c r="E1324" s="25"/>
      <c r="F1324" s="25"/>
      <c r="G1324" s="25"/>
      <c r="H1324" s="25"/>
      <c r="I1324" s="25"/>
      <c r="J1324" s="26"/>
      <c r="K1324" s="387" t="str">
        <f>IF(J1324&lt;&gt;0,DAYS360(J1324,'proje ve personel bilgileri'!$B$8)/30," ")</f>
        <v xml:space="preserve"> </v>
      </c>
      <c r="L1324" s="387"/>
      <c r="M1324" s="385" t="str">
        <f>IF('proje ve personel bilgileri'!A620&lt;&gt;0,('proje ve personel bilgileri'!$B$11)," ")</f>
        <v xml:space="preserve"> </v>
      </c>
      <c r="N1324" s="385"/>
      <c r="O1324" s="388">
        <f>IF('proje ve personel bilgileri'!$B$4=1512,(IF(E1324&lt;&gt;0,2,IF(F1324&lt;&gt;0,2,IF(G1324&lt;&gt;0,IF(AND(J1324&lt;&gt;0,K1324&gt;=48),4,3),IF(H1324&lt;&gt;0,IF(AND(J1324&lt;&gt;0,K1324&gt;=48),4,3),IF(I1324&lt;&gt;0,7,0)))))),IF('proje ve personel bilgileri'!$B$4=1511,(IF(E1324&lt;&gt;0,4,IF(F1324&lt;&gt;0,5,IF(G1324&lt;&gt;0,IF(AND(J1324&lt;&gt;0,K1324&gt;=48),12,8),IF(H1324&lt;&gt;0,IF(AND(J1324&lt;&gt;0,K1324&gt;=48),12,8),IF(I1324&lt;&gt;0,14,0)))))),(IF(E1324&lt;&gt;0,3,IF(F1324&lt;&gt;0,4,IF(G1324&lt;&gt;0,IF(AND(J1324&lt;&gt;0,K1324&gt;=48),10,6),IF(H1324&lt;&gt;0,IF(AND(J1324&lt;&gt;0,K1324&gt;=48),10,6),IF(I1324&lt;&gt;0,12,0))))))))</f>
        <v>0</v>
      </c>
      <c r="P1324" s="389"/>
      <c r="Q1324" s="385" t="str">
        <f>IF('proje ve personel bilgileri'!A620&lt;&gt;0,(M1324*O1324)," ")</f>
        <v xml:space="preserve"> </v>
      </c>
      <c r="R1324" s="385"/>
      <c r="S1324" s="385" t="str">
        <f>IF('proje ve personel bilgileri'!A620&lt;&gt;0,G011B!S1407," ")</f>
        <v xml:space="preserve"> </v>
      </c>
      <c r="T1324" s="378"/>
      <c r="U1324" s="385" t="str">
        <f>IF('proje ve personel bilgileri'!A620&lt;&gt;0,MIN(Q1324,S1324)," ")</f>
        <v xml:space="preserve"> </v>
      </c>
      <c r="V1324" s="386"/>
    </row>
    <row r="1325" spans="1:22" ht="15.75" customHeight="1" x14ac:dyDescent="0.25">
      <c r="A1325" s="23">
        <v>608</v>
      </c>
      <c r="B1325" s="293" t="str">
        <f>IF('proje ve personel bilgileri'!A621&lt;&gt;0,('proje ve personel bilgileri'!A621)," ")</f>
        <v xml:space="preserve"> </v>
      </c>
      <c r="C1325" s="293" t="str">
        <f>IF('proje ve personel bilgileri'!A621&lt;&gt;0,('proje ve personel bilgileri'!B621)," ")</f>
        <v xml:space="preserve"> </v>
      </c>
      <c r="D1325" s="24"/>
      <c r="E1325" s="25"/>
      <c r="F1325" s="25"/>
      <c r="G1325" s="25"/>
      <c r="H1325" s="25"/>
      <c r="I1325" s="25"/>
      <c r="J1325" s="26"/>
      <c r="K1325" s="387" t="str">
        <f>IF(J1325&lt;&gt;0,DAYS360(J1325,'proje ve personel bilgileri'!$B$8)/30," ")</f>
        <v xml:space="preserve"> </v>
      </c>
      <c r="L1325" s="387"/>
      <c r="M1325" s="385" t="str">
        <f>IF('proje ve personel bilgileri'!A621&lt;&gt;0,('proje ve personel bilgileri'!$B$11)," ")</f>
        <v xml:space="preserve"> </v>
      </c>
      <c r="N1325" s="385"/>
      <c r="O1325" s="388">
        <f>IF('proje ve personel bilgileri'!$B$4=1512,(IF(E1325&lt;&gt;0,2,IF(F1325&lt;&gt;0,2,IF(G1325&lt;&gt;0,IF(AND(J1325&lt;&gt;0,K1325&gt;=48),4,3),IF(H1325&lt;&gt;0,IF(AND(J1325&lt;&gt;0,K1325&gt;=48),4,3),IF(I1325&lt;&gt;0,7,0)))))),IF('proje ve personel bilgileri'!$B$4=1511,(IF(E1325&lt;&gt;0,4,IF(F1325&lt;&gt;0,5,IF(G1325&lt;&gt;0,IF(AND(J1325&lt;&gt;0,K1325&gt;=48),12,8),IF(H1325&lt;&gt;0,IF(AND(J1325&lt;&gt;0,K1325&gt;=48),12,8),IF(I1325&lt;&gt;0,14,0)))))),(IF(E1325&lt;&gt;0,3,IF(F1325&lt;&gt;0,4,IF(G1325&lt;&gt;0,IF(AND(J1325&lt;&gt;0,K1325&gt;=48),10,6),IF(H1325&lt;&gt;0,IF(AND(J1325&lt;&gt;0,K1325&gt;=48),10,6),IF(I1325&lt;&gt;0,12,0))))))))</f>
        <v>0</v>
      </c>
      <c r="P1325" s="389"/>
      <c r="Q1325" s="385" t="str">
        <f>IF('proje ve personel bilgileri'!A621&lt;&gt;0,(M1325*O1325)," ")</f>
        <v xml:space="preserve"> </v>
      </c>
      <c r="R1325" s="385"/>
      <c r="S1325" s="385" t="str">
        <f>IF('proje ve personel bilgileri'!A621&lt;&gt;0,G011B!S1408," ")</f>
        <v xml:space="preserve"> </v>
      </c>
      <c r="T1325" s="378"/>
      <c r="U1325" s="385" t="str">
        <f>IF('proje ve personel bilgileri'!A621&lt;&gt;0,MIN(Q1325,S1325)," ")</f>
        <v xml:space="preserve"> </v>
      </c>
      <c r="V1325" s="386"/>
    </row>
    <row r="1326" spans="1:22" ht="15.75" customHeight="1" x14ac:dyDescent="0.25">
      <c r="A1326" s="19">
        <v>609</v>
      </c>
      <c r="B1326" s="293" t="str">
        <f>IF('proje ve personel bilgileri'!A622&lt;&gt;0,('proje ve personel bilgileri'!A622)," ")</f>
        <v xml:space="preserve"> </v>
      </c>
      <c r="C1326" s="293" t="str">
        <f>IF('proje ve personel bilgileri'!A622&lt;&gt;0,('proje ve personel bilgileri'!B622)," ")</f>
        <v xml:space="preserve"> </v>
      </c>
      <c r="D1326" s="24"/>
      <c r="E1326" s="25"/>
      <c r="F1326" s="25"/>
      <c r="G1326" s="25"/>
      <c r="H1326" s="25"/>
      <c r="I1326" s="25"/>
      <c r="J1326" s="26"/>
      <c r="K1326" s="387" t="str">
        <f>IF(J1326&lt;&gt;0,DAYS360(J1326,'proje ve personel bilgileri'!$B$8)/30," ")</f>
        <v xml:space="preserve"> </v>
      </c>
      <c r="L1326" s="387"/>
      <c r="M1326" s="385" t="str">
        <f>IF('proje ve personel bilgileri'!A622&lt;&gt;0,('proje ve personel bilgileri'!$B$11)," ")</f>
        <v xml:space="preserve"> </v>
      </c>
      <c r="N1326" s="385"/>
      <c r="O1326" s="388">
        <f>IF('proje ve personel bilgileri'!$B$4=1512,(IF(E1326&lt;&gt;0,2,IF(F1326&lt;&gt;0,2,IF(G1326&lt;&gt;0,IF(AND(J1326&lt;&gt;0,K1326&gt;=48),4,3),IF(H1326&lt;&gt;0,IF(AND(J1326&lt;&gt;0,K1326&gt;=48),4,3),IF(I1326&lt;&gt;0,7,0)))))),IF('proje ve personel bilgileri'!$B$4=1511,(IF(E1326&lt;&gt;0,4,IF(F1326&lt;&gt;0,5,IF(G1326&lt;&gt;0,IF(AND(J1326&lt;&gt;0,K1326&gt;=48),12,8),IF(H1326&lt;&gt;0,IF(AND(J1326&lt;&gt;0,K1326&gt;=48),12,8),IF(I1326&lt;&gt;0,14,0)))))),(IF(E1326&lt;&gt;0,3,IF(F1326&lt;&gt;0,4,IF(G1326&lt;&gt;0,IF(AND(J1326&lt;&gt;0,K1326&gt;=48),10,6),IF(H1326&lt;&gt;0,IF(AND(J1326&lt;&gt;0,K1326&gt;=48),10,6),IF(I1326&lt;&gt;0,12,0))))))))</f>
        <v>0</v>
      </c>
      <c r="P1326" s="389"/>
      <c r="Q1326" s="385" t="str">
        <f>IF('proje ve personel bilgileri'!A622&lt;&gt;0,(M1326*O1326)," ")</f>
        <v xml:space="preserve"> </v>
      </c>
      <c r="R1326" s="385"/>
      <c r="S1326" s="385" t="str">
        <f>IF('proje ve personel bilgileri'!A622&lt;&gt;0,G011B!S1409," ")</f>
        <v xml:space="preserve"> </v>
      </c>
      <c r="T1326" s="378"/>
      <c r="U1326" s="385" t="str">
        <f>IF('proje ve personel bilgileri'!A622&lt;&gt;0,MIN(Q1326,S1326)," ")</f>
        <v xml:space="preserve"> </v>
      </c>
      <c r="V1326" s="386"/>
    </row>
    <row r="1327" spans="1:22" ht="15.75" customHeight="1" x14ac:dyDescent="0.25">
      <c r="A1327" s="23">
        <v>610</v>
      </c>
      <c r="B1327" s="293" t="str">
        <f>IF('proje ve personel bilgileri'!A623&lt;&gt;0,('proje ve personel bilgileri'!A623)," ")</f>
        <v xml:space="preserve"> </v>
      </c>
      <c r="C1327" s="293" t="str">
        <f>IF('proje ve personel bilgileri'!A623&lt;&gt;0,('proje ve personel bilgileri'!B623)," ")</f>
        <v xml:space="preserve"> </v>
      </c>
      <c r="D1327" s="24"/>
      <c r="E1327" s="25"/>
      <c r="F1327" s="25"/>
      <c r="G1327" s="25"/>
      <c r="H1327" s="25"/>
      <c r="I1327" s="25"/>
      <c r="J1327" s="26"/>
      <c r="K1327" s="387" t="str">
        <f>IF(J1327&lt;&gt;0,DAYS360(J1327,'proje ve personel bilgileri'!$B$8)/30," ")</f>
        <v xml:space="preserve"> </v>
      </c>
      <c r="L1327" s="387"/>
      <c r="M1327" s="385" t="str">
        <f>IF('proje ve personel bilgileri'!A623&lt;&gt;0,('proje ve personel bilgileri'!$B$11)," ")</f>
        <v xml:space="preserve"> </v>
      </c>
      <c r="N1327" s="385"/>
      <c r="O1327" s="388">
        <f>IF('proje ve personel bilgileri'!$B$4=1512,(IF(E1327&lt;&gt;0,2,IF(F1327&lt;&gt;0,2,IF(G1327&lt;&gt;0,IF(AND(J1327&lt;&gt;0,K1327&gt;=48),4,3),IF(H1327&lt;&gt;0,IF(AND(J1327&lt;&gt;0,K1327&gt;=48),4,3),IF(I1327&lt;&gt;0,7,0)))))),IF('proje ve personel bilgileri'!$B$4=1511,(IF(E1327&lt;&gt;0,4,IF(F1327&lt;&gt;0,5,IF(G1327&lt;&gt;0,IF(AND(J1327&lt;&gt;0,K1327&gt;=48),12,8),IF(H1327&lt;&gt;0,IF(AND(J1327&lt;&gt;0,K1327&gt;=48),12,8),IF(I1327&lt;&gt;0,14,0)))))),(IF(E1327&lt;&gt;0,3,IF(F1327&lt;&gt;0,4,IF(G1327&lt;&gt;0,IF(AND(J1327&lt;&gt;0,K1327&gt;=48),10,6),IF(H1327&lt;&gt;0,IF(AND(J1327&lt;&gt;0,K1327&gt;=48),10,6),IF(I1327&lt;&gt;0,12,0))))))))</f>
        <v>0</v>
      </c>
      <c r="P1327" s="389"/>
      <c r="Q1327" s="385" t="str">
        <f>IF('proje ve personel bilgileri'!A623&lt;&gt;0,(M1327*O1327)," ")</f>
        <v xml:space="preserve"> </v>
      </c>
      <c r="R1327" s="385"/>
      <c r="S1327" s="385" t="str">
        <f>IF('proje ve personel bilgileri'!A623&lt;&gt;0,G011B!S1410," ")</f>
        <v xml:space="preserve"> </v>
      </c>
      <c r="T1327" s="378"/>
      <c r="U1327" s="385" t="str">
        <f>IF('proje ve personel bilgileri'!A623&lt;&gt;0,MIN(Q1327,S1327)," ")</f>
        <v xml:space="preserve"> </v>
      </c>
      <c r="V1327" s="386"/>
    </row>
    <row r="1328" spans="1:22" ht="15.75" customHeight="1" x14ac:dyDescent="0.25">
      <c r="A1328" s="19">
        <v>611</v>
      </c>
      <c r="B1328" s="293" t="str">
        <f>IF('proje ve personel bilgileri'!A624&lt;&gt;0,('proje ve personel bilgileri'!A624)," ")</f>
        <v xml:space="preserve"> </v>
      </c>
      <c r="C1328" s="293" t="str">
        <f>IF('proje ve personel bilgileri'!A624&lt;&gt;0,('proje ve personel bilgileri'!B624)," ")</f>
        <v xml:space="preserve"> </v>
      </c>
      <c r="D1328" s="24"/>
      <c r="E1328" s="25"/>
      <c r="F1328" s="25"/>
      <c r="G1328" s="25"/>
      <c r="H1328" s="25"/>
      <c r="I1328" s="25"/>
      <c r="J1328" s="26"/>
      <c r="K1328" s="387" t="str">
        <f>IF(J1328&lt;&gt;0,DAYS360(J1328,'proje ve personel bilgileri'!$B$8)/30," ")</f>
        <v xml:space="preserve"> </v>
      </c>
      <c r="L1328" s="387"/>
      <c r="M1328" s="385" t="str">
        <f>IF('proje ve personel bilgileri'!A624&lt;&gt;0,('proje ve personel bilgileri'!$B$11)," ")</f>
        <v xml:space="preserve"> </v>
      </c>
      <c r="N1328" s="385"/>
      <c r="O1328" s="388">
        <f>IF('proje ve personel bilgileri'!$B$4=1512,(IF(E1328&lt;&gt;0,2,IF(F1328&lt;&gt;0,2,IF(G1328&lt;&gt;0,IF(AND(J1328&lt;&gt;0,K1328&gt;=48),4,3),IF(H1328&lt;&gt;0,IF(AND(J1328&lt;&gt;0,K1328&gt;=48),4,3),IF(I1328&lt;&gt;0,7,0)))))),IF('proje ve personel bilgileri'!$B$4=1511,(IF(E1328&lt;&gt;0,4,IF(F1328&lt;&gt;0,5,IF(G1328&lt;&gt;0,IF(AND(J1328&lt;&gt;0,K1328&gt;=48),12,8),IF(H1328&lt;&gt;0,IF(AND(J1328&lt;&gt;0,K1328&gt;=48),12,8),IF(I1328&lt;&gt;0,14,0)))))),(IF(E1328&lt;&gt;0,3,IF(F1328&lt;&gt;0,4,IF(G1328&lt;&gt;0,IF(AND(J1328&lt;&gt;0,K1328&gt;=48),10,6),IF(H1328&lt;&gt;0,IF(AND(J1328&lt;&gt;0,K1328&gt;=48),10,6),IF(I1328&lt;&gt;0,12,0))))))))</f>
        <v>0</v>
      </c>
      <c r="P1328" s="389"/>
      <c r="Q1328" s="385" t="str">
        <f>IF('proje ve personel bilgileri'!A624&lt;&gt;0,(M1328*O1328)," ")</f>
        <v xml:space="preserve"> </v>
      </c>
      <c r="R1328" s="385"/>
      <c r="S1328" s="385" t="str">
        <f>IF('proje ve personel bilgileri'!A624&lt;&gt;0,G011B!S1411," ")</f>
        <v xml:space="preserve"> </v>
      </c>
      <c r="T1328" s="378"/>
      <c r="U1328" s="385" t="str">
        <f>IF('proje ve personel bilgileri'!A624&lt;&gt;0,MIN(Q1328,S1328)," ")</f>
        <v xml:space="preserve"> </v>
      </c>
      <c r="V1328" s="386"/>
    </row>
    <row r="1329" spans="1:22" ht="15.75" customHeight="1" x14ac:dyDescent="0.25">
      <c r="A1329" s="23">
        <v>612</v>
      </c>
      <c r="B1329" s="293" t="str">
        <f>IF('proje ve personel bilgileri'!A625&lt;&gt;0,('proje ve personel bilgileri'!A625)," ")</f>
        <v xml:space="preserve"> </v>
      </c>
      <c r="C1329" s="293" t="str">
        <f>IF('proje ve personel bilgileri'!A625&lt;&gt;0,('proje ve personel bilgileri'!B625)," ")</f>
        <v xml:space="preserve"> </v>
      </c>
      <c r="D1329" s="28"/>
      <c r="E1329" s="29"/>
      <c r="F1329" s="29"/>
      <c r="G1329" s="29"/>
      <c r="H1329" s="29"/>
      <c r="I1329" s="29"/>
      <c r="J1329" s="30"/>
      <c r="K1329" s="387" t="str">
        <f>IF(J1329&lt;&gt;0,DAYS360(J1329,'proje ve personel bilgileri'!$B$8)/30," ")</f>
        <v xml:space="preserve"> </v>
      </c>
      <c r="L1329" s="387"/>
      <c r="M1329" s="385" t="str">
        <f>IF('proje ve personel bilgileri'!A625&lt;&gt;0,('proje ve personel bilgileri'!$B$11)," ")</f>
        <v xml:space="preserve"> </v>
      </c>
      <c r="N1329" s="385"/>
      <c r="O1329" s="388">
        <f>IF('proje ve personel bilgileri'!$B$4=1512,(IF(E1329&lt;&gt;0,2,IF(F1329&lt;&gt;0,2,IF(G1329&lt;&gt;0,IF(AND(J1329&lt;&gt;0,K1329&gt;=48),4,3),IF(H1329&lt;&gt;0,IF(AND(J1329&lt;&gt;0,K1329&gt;=48),4,3),IF(I1329&lt;&gt;0,7,0)))))),IF('proje ve personel bilgileri'!$B$4=1511,(IF(E1329&lt;&gt;0,4,IF(F1329&lt;&gt;0,5,IF(G1329&lt;&gt;0,IF(AND(J1329&lt;&gt;0,K1329&gt;=48),12,8),IF(H1329&lt;&gt;0,IF(AND(J1329&lt;&gt;0,K1329&gt;=48),12,8),IF(I1329&lt;&gt;0,14,0)))))),(IF(E1329&lt;&gt;0,3,IF(F1329&lt;&gt;0,4,IF(G1329&lt;&gt;0,IF(AND(J1329&lt;&gt;0,K1329&gt;=48),10,6),IF(H1329&lt;&gt;0,IF(AND(J1329&lt;&gt;0,K1329&gt;=48),10,6),IF(I1329&lt;&gt;0,12,0))))))))</f>
        <v>0</v>
      </c>
      <c r="P1329" s="389"/>
      <c r="Q1329" s="385" t="str">
        <f>IF('proje ve personel bilgileri'!A625&lt;&gt;0,(M1329*O1329)," ")</f>
        <v xml:space="preserve"> </v>
      </c>
      <c r="R1329" s="385"/>
      <c r="S1329" s="385" t="str">
        <f>IF('proje ve personel bilgileri'!A625&lt;&gt;0,G011B!S1412," ")</f>
        <v xml:space="preserve"> </v>
      </c>
      <c r="T1329" s="378"/>
      <c r="U1329" s="385" t="str">
        <f>IF('proje ve personel bilgileri'!A625&lt;&gt;0,MIN(Q1329,S1329)," ")</f>
        <v xml:space="preserve"> </v>
      </c>
      <c r="V1329" s="386"/>
    </row>
    <row r="1330" spans="1:22" ht="15" customHeight="1" x14ac:dyDescent="0.25">
      <c r="A1330" s="290" t="s">
        <v>152</v>
      </c>
    </row>
    <row r="1331" spans="1:22" ht="15" customHeight="1" x14ac:dyDescent="0.25">
      <c r="A1331" s="390" t="s">
        <v>153</v>
      </c>
      <c r="B1331" s="390"/>
      <c r="C1331" s="390"/>
      <c r="D1331" s="390"/>
      <c r="E1331" s="390"/>
      <c r="F1331" s="390"/>
      <c r="G1331" s="390"/>
      <c r="H1331" s="390"/>
      <c r="I1331" s="390"/>
      <c r="J1331" s="390"/>
      <c r="K1331" s="390"/>
      <c r="L1331" s="390"/>
      <c r="M1331" s="390"/>
      <c r="N1331" s="390"/>
      <c r="O1331" s="390"/>
      <c r="P1331" s="390"/>
      <c r="Q1331" s="390"/>
      <c r="R1331" s="390"/>
      <c r="S1331" s="390"/>
      <c r="T1331" s="390"/>
      <c r="U1331" s="390"/>
      <c r="V1331" s="390"/>
    </row>
    <row r="1332" spans="1:22" ht="15" customHeight="1" x14ac:dyDescent="0.25">
      <c r="A1332" s="391" t="s">
        <v>154</v>
      </c>
      <c r="B1332" s="391"/>
      <c r="C1332" s="391"/>
      <c r="D1332" s="391"/>
      <c r="E1332" s="391"/>
      <c r="F1332" s="391"/>
      <c r="G1332" s="391"/>
      <c r="H1332" s="391"/>
      <c r="I1332" s="391"/>
      <c r="J1332" s="391"/>
      <c r="K1332" s="391"/>
      <c r="L1332" s="391"/>
      <c r="M1332" s="391"/>
      <c r="N1332" s="391"/>
      <c r="O1332" s="391"/>
      <c r="P1332" s="391"/>
      <c r="Q1332" s="391"/>
      <c r="R1332" s="391"/>
      <c r="S1332" s="391"/>
      <c r="T1332" s="391"/>
      <c r="U1332" s="391"/>
      <c r="V1332" s="391"/>
    </row>
    <row r="1333" spans="1:22" ht="15" customHeight="1" x14ac:dyDescent="0.25">
      <c r="A1333" s="289"/>
    </row>
    <row r="1334" spans="1:22" ht="15" customHeight="1" x14ac:dyDescent="0.25">
      <c r="A1334" s="381" t="s">
        <v>155</v>
      </c>
      <c r="B1334" s="381"/>
      <c r="C1334" s="381"/>
      <c r="D1334" s="381"/>
      <c r="E1334" s="381"/>
      <c r="F1334" s="381"/>
      <c r="G1334" s="381"/>
      <c r="H1334" s="381"/>
      <c r="I1334" s="381"/>
      <c r="J1334" s="381"/>
      <c r="K1334" s="381"/>
      <c r="L1334" s="381"/>
      <c r="M1334" s="381"/>
      <c r="N1334" s="381"/>
      <c r="O1334" s="381"/>
      <c r="P1334" s="381"/>
      <c r="Q1334" s="381"/>
      <c r="R1334" s="381"/>
      <c r="S1334" s="381"/>
      <c r="T1334" s="381"/>
      <c r="U1334" s="381"/>
    </row>
    <row r="1335" spans="1:22" ht="15" customHeight="1" x14ac:dyDescent="0.25">
      <c r="A1335" s="380"/>
      <c r="B1335" s="380"/>
      <c r="C1335" s="380"/>
      <c r="D1335" s="380"/>
      <c r="E1335" s="380"/>
      <c r="F1335" s="380"/>
      <c r="G1335" s="380"/>
      <c r="H1335" s="380"/>
      <c r="I1335" s="380"/>
      <c r="J1335" s="380"/>
      <c r="K1335" s="380"/>
      <c r="L1335" s="380"/>
      <c r="M1335" s="380"/>
      <c r="N1335" s="380"/>
      <c r="O1335" s="380"/>
      <c r="P1335" s="380"/>
      <c r="Q1335" s="380"/>
      <c r="R1335" s="380"/>
      <c r="S1335" s="380"/>
      <c r="T1335" s="380"/>
      <c r="U1335" s="380"/>
    </row>
    <row r="1340" spans="1:22" ht="15.75" customHeight="1" x14ac:dyDescent="0.25">
      <c r="A1340" s="348" t="s">
        <v>128</v>
      </c>
      <c r="B1340" s="348"/>
      <c r="C1340" s="348"/>
      <c r="D1340" s="348"/>
      <c r="E1340" s="348"/>
      <c r="F1340" s="348"/>
      <c r="G1340" s="348"/>
      <c r="H1340" s="348"/>
      <c r="I1340" s="348"/>
      <c r="J1340" s="348"/>
      <c r="K1340" s="348"/>
      <c r="L1340" s="348"/>
      <c r="M1340" s="348"/>
      <c r="N1340" s="348"/>
      <c r="O1340" s="348"/>
      <c r="P1340" s="348"/>
      <c r="Q1340" s="348"/>
      <c r="R1340" s="348"/>
      <c r="S1340" s="348"/>
      <c r="T1340" s="348"/>
      <c r="U1340" s="348"/>
      <c r="V1340" s="348"/>
    </row>
    <row r="1341" spans="1:22" ht="15" customHeight="1" x14ac:dyDescent="0.25">
      <c r="A1341" s="68"/>
      <c r="B1341" s="68"/>
      <c r="C1341" s="68"/>
      <c r="D1341" s="68"/>
      <c r="E1341" s="68"/>
      <c r="F1341" s="68"/>
      <c r="G1341" s="68"/>
      <c r="H1341" s="68"/>
      <c r="I1341" s="68"/>
      <c r="J1341" s="69" t="str">
        <f>'proje ve personel bilgileri'!$B$7</f>
        <v>/</v>
      </c>
      <c r="K1341" s="68" t="s">
        <v>109</v>
      </c>
      <c r="L1341" s="68"/>
      <c r="M1341" s="68"/>
      <c r="N1341" s="68"/>
      <c r="O1341" s="68"/>
      <c r="P1341" s="68"/>
      <c r="Q1341" s="68"/>
      <c r="R1341" s="68"/>
      <c r="S1341" s="68"/>
      <c r="T1341" s="68"/>
      <c r="U1341" s="68"/>
      <c r="V1341" s="68"/>
    </row>
    <row r="1342" spans="1:22" ht="18.75" customHeight="1" x14ac:dyDescent="0.25">
      <c r="U1342" s="10" t="s">
        <v>129</v>
      </c>
    </row>
    <row r="1343" spans="1:22" ht="15.75" customHeight="1" x14ac:dyDescent="0.25">
      <c r="A1343" s="382" t="s">
        <v>130</v>
      </c>
      <c r="B1343" s="383"/>
      <c r="C1343" s="384"/>
      <c r="D1343" s="392">
        <f>'proje ve personel bilgileri'!$B$2</f>
        <v>0</v>
      </c>
      <c r="E1343" s="393"/>
      <c r="F1343" s="393"/>
      <c r="G1343" s="393"/>
      <c r="H1343" s="393"/>
      <c r="I1343" s="393"/>
      <c r="J1343" s="393"/>
      <c r="K1343" s="393"/>
      <c r="L1343" s="393"/>
      <c r="M1343" s="393"/>
      <c r="N1343" s="393"/>
      <c r="O1343" s="393"/>
      <c r="P1343" s="393"/>
      <c r="Q1343" s="393"/>
      <c r="R1343" s="393"/>
      <c r="S1343" s="393"/>
      <c r="T1343" s="393"/>
      <c r="U1343" s="393"/>
      <c r="V1343" s="394"/>
    </row>
    <row r="1344" spans="1:22" ht="15.75" customHeight="1" x14ac:dyDescent="0.25">
      <c r="A1344" s="382" t="s">
        <v>131</v>
      </c>
      <c r="B1344" s="383"/>
      <c r="C1344" s="384"/>
      <c r="D1344" s="392">
        <f>'proje ve personel bilgileri'!$B$3</f>
        <v>0</v>
      </c>
      <c r="E1344" s="393"/>
      <c r="F1344" s="393"/>
      <c r="G1344" s="393"/>
      <c r="H1344" s="393"/>
      <c r="I1344" s="393"/>
      <c r="J1344" s="393"/>
      <c r="K1344" s="393"/>
      <c r="L1344" s="393"/>
      <c r="M1344" s="393"/>
      <c r="N1344" s="393"/>
      <c r="O1344" s="393"/>
      <c r="P1344" s="393"/>
      <c r="Q1344" s="393"/>
      <c r="R1344" s="393"/>
      <c r="S1344" s="393"/>
      <c r="T1344" s="393"/>
      <c r="U1344" s="393"/>
      <c r="V1344" s="394"/>
    </row>
    <row r="1345" spans="1:22" ht="15" customHeight="1" x14ac:dyDescent="0.25">
      <c r="A1345" s="415" t="s">
        <v>132</v>
      </c>
      <c r="B1345" s="416"/>
      <c r="C1345" s="417"/>
      <c r="D1345" s="421"/>
      <c r="E1345" s="403"/>
      <c r="F1345" s="403"/>
      <c r="G1345" s="403"/>
      <c r="H1345" s="403"/>
      <c r="I1345" s="403"/>
      <c r="J1345" s="403"/>
      <c r="K1345" s="403"/>
      <c r="L1345" s="403"/>
      <c r="M1345" s="403"/>
      <c r="N1345" s="403"/>
      <c r="O1345" s="403"/>
      <c r="P1345" s="403"/>
      <c r="Q1345" s="403"/>
      <c r="R1345" s="403"/>
      <c r="S1345" s="403"/>
      <c r="T1345" s="403"/>
      <c r="U1345" s="403"/>
      <c r="V1345" s="423"/>
    </row>
    <row r="1346" spans="1:22" ht="15.75" customHeight="1" x14ac:dyDescent="0.25">
      <c r="A1346" s="418"/>
      <c r="B1346" s="419"/>
      <c r="C1346" s="420"/>
      <c r="D1346" s="422"/>
      <c r="E1346" s="404"/>
      <c r="F1346" s="404"/>
      <c r="G1346" s="404"/>
      <c r="H1346" s="404"/>
      <c r="I1346" s="404"/>
      <c r="J1346" s="404"/>
      <c r="K1346" s="404"/>
      <c r="L1346" s="404"/>
      <c r="M1346" s="404"/>
      <c r="N1346" s="404"/>
      <c r="O1346" s="404"/>
      <c r="P1346" s="404"/>
      <c r="Q1346" s="404"/>
      <c r="R1346" s="404"/>
      <c r="S1346" s="404"/>
      <c r="T1346" s="404"/>
      <c r="U1346" s="404"/>
      <c r="V1346" s="424"/>
    </row>
    <row r="1347" spans="1:22" ht="15.75" customHeight="1" x14ac:dyDescent="0.25">
      <c r="A1347" s="382" t="s">
        <v>133</v>
      </c>
      <c r="B1347" s="383"/>
      <c r="C1347" s="384"/>
      <c r="D1347" s="307">
        <f>'proje ve personel bilgileri'!B8</f>
        <v>0</v>
      </c>
      <c r="E1347" s="291"/>
      <c r="F1347" s="291"/>
      <c r="G1347" s="291"/>
      <c r="H1347" s="291"/>
      <c r="I1347" s="291"/>
      <c r="J1347" s="402"/>
      <c r="K1347" s="402"/>
      <c r="L1347" s="402"/>
      <c r="M1347" s="402"/>
      <c r="N1347" s="402"/>
      <c r="O1347" s="402"/>
      <c r="P1347" s="402"/>
      <c r="Q1347" s="402"/>
      <c r="R1347" s="402"/>
      <c r="S1347" s="402"/>
      <c r="T1347" s="402"/>
      <c r="U1347" s="402"/>
      <c r="V1347" s="292"/>
    </row>
    <row r="1348" spans="1:22" ht="15" customHeight="1" x14ac:dyDescent="0.25">
      <c r="A1348" s="405" t="s">
        <v>87</v>
      </c>
      <c r="B1348" s="405" t="s">
        <v>15</v>
      </c>
      <c r="C1348" s="405" t="s">
        <v>134</v>
      </c>
      <c r="D1348" s="405" t="s">
        <v>135</v>
      </c>
      <c r="E1348" s="395" t="s">
        <v>136</v>
      </c>
      <c r="F1348" s="407"/>
      <c r="G1348" s="407"/>
      <c r="H1348" s="407"/>
      <c r="I1348" s="396"/>
      <c r="J1348" s="405" t="s">
        <v>137</v>
      </c>
      <c r="K1348" s="395" t="s">
        <v>138</v>
      </c>
      <c r="L1348" s="396"/>
      <c r="M1348" s="411" t="s">
        <v>139</v>
      </c>
      <c r="N1348" s="412"/>
      <c r="O1348" s="395" t="s">
        <v>156</v>
      </c>
      <c r="P1348" s="396"/>
      <c r="Q1348" s="395" t="s">
        <v>141</v>
      </c>
      <c r="R1348" s="396"/>
      <c r="S1348" s="395" t="s">
        <v>142</v>
      </c>
      <c r="T1348" s="396"/>
      <c r="U1348" s="395" t="s">
        <v>143</v>
      </c>
      <c r="V1348" s="396"/>
    </row>
    <row r="1349" spans="1:22" ht="15.75" customHeight="1" x14ac:dyDescent="0.25">
      <c r="A1349" s="406"/>
      <c r="B1349" s="406"/>
      <c r="C1349" s="406"/>
      <c r="D1349" s="406"/>
      <c r="E1349" s="408" t="s">
        <v>144</v>
      </c>
      <c r="F1349" s="409"/>
      <c r="G1349" s="409"/>
      <c r="H1349" s="409"/>
      <c r="I1349" s="410"/>
      <c r="J1349" s="406"/>
      <c r="K1349" s="397"/>
      <c r="L1349" s="398"/>
      <c r="M1349" s="413"/>
      <c r="N1349" s="414"/>
      <c r="O1349" s="397"/>
      <c r="P1349" s="398"/>
      <c r="Q1349" s="397"/>
      <c r="R1349" s="398"/>
      <c r="S1349" s="397"/>
      <c r="T1349" s="398"/>
      <c r="U1349" s="397"/>
      <c r="V1349" s="398"/>
    </row>
    <row r="1350" spans="1:22" ht="67.5" customHeight="1" x14ac:dyDescent="0.25">
      <c r="A1350" s="406"/>
      <c r="B1350" s="406"/>
      <c r="C1350" s="406"/>
      <c r="D1350" s="406"/>
      <c r="E1350" s="17" t="s">
        <v>145</v>
      </c>
      <c r="F1350" s="17" t="s">
        <v>146</v>
      </c>
      <c r="G1350" s="17" t="s">
        <v>147</v>
      </c>
      <c r="H1350" s="18" t="s">
        <v>148</v>
      </c>
      <c r="I1350" s="17" t="s">
        <v>149</v>
      </c>
      <c r="J1350" s="406"/>
      <c r="K1350" s="397"/>
      <c r="L1350" s="398"/>
      <c r="M1350" s="399" t="s">
        <v>150</v>
      </c>
      <c r="N1350" s="400"/>
      <c r="O1350" s="399" t="s">
        <v>151</v>
      </c>
      <c r="P1350" s="401"/>
      <c r="Q1350" s="397"/>
      <c r="R1350" s="398"/>
      <c r="S1350" s="397"/>
      <c r="T1350" s="398"/>
      <c r="U1350" s="397"/>
      <c r="V1350" s="398"/>
    </row>
    <row r="1351" spans="1:22" ht="15.75" customHeight="1" x14ac:dyDescent="0.25">
      <c r="A1351" s="19">
        <v>613</v>
      </c>
      <c r="B1351" s="293" t="str">
        <f>IF('proje ve personel bilgileri'!A626&lt;&gt;0,('proje ve personel bilgileri'!A626)," ")</f>
        <v xml:space="preserve"> </v>
      </c>
      <c r="C1351" s="293" t="str">
        <f>IF('proje ve personel bilgileri'!A626&lt;&gt;0,('proje ve personel bilgileri'!B626)," ")</f>
        <v xml:space="preserve"> </v>
      </c>
      <c r="D1351" s="20"/>
      <c r="E1351" s="21"/>
      <c r="F1351" s="21"/>
      <c r="G1351" s="21"/>
      <c r="H1351" s="21"/>
      <c r="I1351" s="21"/>
      <c r="J1351" s="22"/>
      <c r="K1351" s="387" t="str">
        <f>IF(J1351&lt;&gt;0,DAYS360(J1351,'proje ve personel bilgileri'!$B$8)/30," ")</f>
        <v xml:space="preserve"> </v>
      </c>
      <c r="L1351" s="387"/>
      <c r="M1351" s="385" t="str">
        <f>IF('proje ve personel bilgileri'!A626&lt;&gt;0,('proje ve personel bilgileri'!$B$11)," ")</f>
        <v xml:space="preserve"> </v>
      </c>
      <c r="N1351" s="385"/>
      <c r="O1351" s="388">
        <f>IF('proje ve personel bilgileri'!$B$4=1512,(IF(E1351&lt;&gt;0,2,IF(F1351&lt;&gt;0,2,IF(G1351&lt;&gt;0,IF(AND(J1351&lt;&gt;0,K1351&gt;=48),4,3),IF(H1351&lt;&gt;0,IF(AND(J1351&lt;&gt;0,K1351&gt;=48),4,3),IF(I1351&lt;&gt;0,7,0)))))),IF('proje ve personel bilgileri'!$B$4=1511,(IF(E1351&lt;&gt;0,4,IF(F1351&lt;&gt;0,5,IF(G1351&lt;&gt;0,IF(AND(J1351&lt;&gt;0,K1351&gt;=48),12,8),IF(H1351&lt;&gt;0,IF(AND(J1351&lt;&gt;0,K1351&gt;=48),12,8),IF(I1351&lt;&gt;0,14,0)))))),(IF(E1351&lt;&gt;0,3,IF(F1351&lt;&gt;0,4,IF(G1351&lt;&gt;0,IF(AND(J1351&lt;&gt;0,K1351&gt;=48),10,6),IF(H1351&lt;&gt;0,IF(AND(J1351&lt;&gt;0,K1351&gt;=48),10,6),IF(I1351&lt;&gt;0,12,0))))))))</f>
        <v>0</v>
      </c>
      <c r="P1351" s="389"/>
      <c r="Q1351" s="385" t="str">
        <f>IF('proje ve personel bilgileri'!A626&lt;&gt;0,(M1351*O1351)," ")</f>
        <v xml:space="preserve"> </v>
      </c>
      <c r="R1351" s="385"/>
      <c r="S1351" s="385" t="str">
        <f>IF('proje ve personel bilgileri'!A626&lt;&gt;0,G011B!S1437," ")</f>
        <v xml:space="preserve"> </v>
      </c>
      <c r="T1351" s="378"/>
      <c r="U1351" s="385" t="str">
        <f>IF('proje ve personel bilgileri'!A626&lt;&gt;0,MIN(Q1351,S1351)," ")</f>
        <v xml:space="preserve"> </v>
      </c>
      <c r="V1351" s="386"/>
    </row>
    <row r="1352" spans="1:22" ht="15.75" customHeight="1" x14ac:dyDescent="0.25">
      <c r="A1352" s="23">
        <v>614</v>
      </c>
      <c r="B1352" s="293" t="str">
        <f>IF('proje ve personel bilgileri'!A627&lt;&gt;0,('proje ve personel bilgileri'!A627)," ")</f>
        <v xml:space="preserve"> </v>
      </c>
      <c r="C1352" s="293" t="str">
        <f>IF('proje ve personel bilgileri'!A627&lt;&gt;0,('proje ve personel bilgileri'!B627)," ")</f>
        <v xml:space="preserve"> </v>
      </c>
      <c r="D1352" s="24"/>
      <c r="E1352" s="25"/>
      <c r="F1352" s="25"/>
      <c r="G1352" s="25"/>
      <c r="H1352" s="25"/>
      <c r="I1352" s="25"/>
      <c r="J1352" s="26"/>
      <c r="K1352" s="387" t="str">
        <f>IF(J1352&lt;&gt;0,DAYS360(J1352,'proje ve personel bilgileri'!$B$8)/30," ")</f>
        <v xml:space="preserve"> </v>
      </c>
      <c r="L1352" s="387"/>
      <c r="M1352" s="385" t="str">
        <f>IF('proje ve personel bilgileri'!A627&lt;&gt;0,('proje ve personel bilgileri'!$B$11)," ")</f>
        <v xml:space="preserve"> </v>
      </c>
      <c r="N1352" s="385"/>
      <c r="O1352" s="388">
        <f>IF('proje ve personel bilgileri'!$B$4=1512,(IF(E1352&lt;&gt;0,2,IF(F1352&lt;&gt;0,2,IF(G1352&lt;&gt;0,IF(AND(J1352&lt;&gt;0,K1352&gt;=48),4,3),IF(H1352&lt;&gt;0,IF(AND(J1352&lt;&gt;0,K1352&gt;=48),4,3),IF(I1352&lt;&gt;0,7,0)))))),IF('proje ve personel bilgileri'!$B$4=1511,(IF(E1352&lt;&gt;0,4,IF(F1352&lt;&gt;0,5,IF(G1352&lt;&gt;0,IF(AND(J1352&lt;&gt;0,K1352&gt;=48),12,8),IF(H1352&lt;&gt;0,IF(AND(J1352&lt;&gt;0,K1352&gt;=48),12,8),IF(I1352&lt;&gt;0,14,0)))))),(IF(E1352&lt;&gt;0,3,IF(F1352&lt;&gt;0,4,IF(G1352&lt;&gt;0,IF(AND(J1352&lt;&gt;0,K1352&gt;=48),10,6),IF(H1352&lt;&gt;0,IF(AND(J1352&lt;&gt;0,K1352&gt;=48),10,6),IF(I1352&lt;&gt;0,12,0))))))))</f>
        <v>0</v>
      </c>
      <c r="P1352" s="389"/>
      <c r="Q1352" s="385" t="str">
        <f>IF('proje ve personel bilgileri'!A627&lt;&gt;0,(M1352*O1352)," ")</f>
        <v xml:space="preserve"> </v>
      </c>
      <c r="R1352" s="385"/>
      <c r="S1352" s="385" t="str">
        <f>IF('proje ve personel bilgileri'!A627&lt;&gt;0,G011B!S1438," ")</f>
        <v xml:space="preserve"> </v>
      </c>
      <c r="T1352" s="378"/>
      <c r="U1352" s="385" t="str">
        <f>IF('proje ve personel bilgileri'!A627&lt;&gt;0,MIN(Q1352,S1352)," ")</f>
        <v xml:space="preserve"> </v>
      </c>
      <c r="V1352" s="386"/>
    </row>
    <row r="1353" spans="1:22" ht="15.75" customHeight="1" x14ac:dyDescent="0.25">
      <c r="A1353" s="19">
        <v>615</v>
      </c>
      <c r="B1353" s="293" t="str">
        <f>IF('proje ve personel bilgileri'!A628&lt;&gt;0,('proje ve personel bilgileri'!A628)," ")</f>
        <v xml:space="preserve"> </v>
      </c>
      <c r="C1353" s="293" t="str">
        <f>IF('proje ve personel bilgileri'!A628&lt;&gt;0,('proje ve personel bilgileri'!B628)," ")</f>
        <v xml:space="preserve"> </v>
      </c>
      <c r="D1353" s="24"/>
      <c r="E1353" s="25"/>
      <c r="F1353" s="25"/>
      <c r="G1353" s="25"/>
      <c r="H1353" s="25"/>
      <c r="I1353" s="25"/>
      <c r="J1353" s="26"/>
      <c r="K1353" s="387" t="str">
        <f>IF(J1353&lt;&gt;0,DAYS360(J1353,'proje ve personel bilgileri'!$B$8)/30," ")</f>
        <v xml:space="preserve"> </v>
      </c>
      <c r="L1353" s="387"/>
      <c r="M1353" s="385" t="str">
        <f>IF('proje ve personel bilgileri'!A628&lt;&gt;0,('proje ve personel bilgileri'!$B$11)," ")</f>
        <v xml:space="preserve"> </v>
      </c>
      <c r="N1353" s="385"/>
      <c r="O1353" s="388">
        <f>IF('proje ve personel bilgileri'!$B$4=1512,(IF(E1353&lt;&gt;0,2,IF(F1353&lt;&gt;0,2,IF(G1353&lt;&gt;0,IF(AND(J1353&lt;&gt;0,K1353&gt;=48),4,3),IF(H1353&lt;&gt;0,IF(AND(J1353&lt;&gt;0,K1353&gt;=48),4,3),IF(I1353&lt;&gt;0,7,0)))))),IF('proje ve personel bilgileri'!$B$4=1511,(IF(E1353&lt;&gt;0,4,IF(F1353&lt;&gt;0,5,IF(G1353&lt;&gt;0,IF(AND(J1353&lt;&gt;0,K1353&gt;=48),12,8),IF(H1353&lt;&gt;0,IF(AND(J1353&lt;&gt;0,K1353&gt;=48),12,8),IF(I1353&lt;&gt;0,14,0)))))),(IF(E1353&lt;&gt;0,3,IF(F1353&lt;&gt;0,4,IF(G1353&lt;&gt;0,IF(AND(J1353&lt;&gt;0,K1353&gt;=48),10,6),IF(H1353&lt;&gt;0,IF(AND(J1353&lt;&gt;0,K1353&gt;=48),10,6),IF(I1353&lt;&gt;0,12,0))))))))</f>
        <v>0</v>
      </c>
      <c r="P1353" s="389"/>
      <c r="Q1353" s="385" t="str">
        <f>IF('proje ve personel bilgileri'!A628&lt;&gt;0,(M1353*O1353)," ")</f>
        <v xml:space="preserve"> </v>
      </c>
      <c r="R1353" s="385"/>
      <c r="S1353" s="385" t="str">
        <f>IF('proje ve personel bilgileri'!A628&lt;&gt;0,G011B!S1439," ")</f>
        <v xml:space="preserve"> </v>
      </c>
      <c r="T1353" s="378"/>
      <c r="U1353" s="385" t="str">
        <f>IF('proje ve personel bilgileri'!A628&lt;&gt;0,MIN(Q1353,S1353)," ")</f>
        <v xml:space="preserve"> </v>
      </c>
      <c r="V1353" s="386"/>
    </row>
    <row r="1354" spans="1:22" ht="15.75" customHeight="1" x14ac:dyDescent="0.25">
      <c r="A1354" s="23">
        <v>616</v>
      </c>
      <c r="B1354" s="293" t="str">
        <f>IF('proje ve personel bilgileri'!A629&lt;&gt;0,('proje ve personel bilgileri'!A629)," ")</f>
        <v xml:space="preserve"> </v>
      </c>
      <c r="C1354" s="293" t="str">
        <f>IF('proje ve personel bilgileri'!A629&lt;&gt;0,('proje ve personel bilgileri'!B629)," ")</f>
        <v xml:space="preserve"> </v>
      </c>
      <c r="D1354" s="24"/>
      <c r="E1354" s="25"/>
      <c r="F1354" s="25"/>
      <c r="G1354" s="25"/>
      <c r="H1354" s="25"/>
      <c r="I1354" s="25"/>
      <c r="J1354" s="26"/>
      <c r="K1354" s="387" t="str">
        <f>IF(J1354&lt;&gt;0,DAYS360(J1354,'proje ve personel bilgileri'!$B$8)/30," ")</f>
        <v xml:space="preserve"> </v>
      </c>
      <c r="L1354" s="387"/>
      <c r="M1354" s="385" t="str">
        <f>IF('proje ve personel bilgileri'!A629&lt;&gt;0,('proje ve personel bilgileri'!$B$11)," ")</f>
        <v xml:space="preserve"> </v>
      </c>
      <c r="N1354" s="385"/>
      <c r="O1354" s="388">
        <f>IF('proje ve personel bilgileri'!$B$4=1512,(IF(E1354&lt;&gt;0,2,IF(F1354&lt;&gt;0,2,IF(G1354&lt;&gt;0,IF(AND(J1354&lt;&gt;0,K1354&gt;=48),4,3),IF(H1354&lt;&gt;0,IF(AND(J1354&lt;&gt;0,K1354&gt;=48),4,3),IF(I1354&lt;&gt;0,7,0)))))),IF('proje ve personel bilgileri'!$B$4=1511,(IF(E1354&lt;&gt;0,4,IF(F1354&lt;&gt;0,5,IF(G1354&lt;&gt;0,IF(AND(J1354&lt;&gt;0,K1354&gt;=48),12,8),IF(H1354&lt;&gt;0,IF(AND(J1354&lt;&gt;0,K1354&gt;=48),12,8),IF(I1354&lt;&gt;0,14,0)))))),(IF(E1354&lt;&gt;0,3,IF(F1354&lt;&gt;0,4,IF(G1354&lt;&gt;0,IF(AND(J1354&lt;&gt;0,K1354&gt;=48),10,6),IF(H1354&lt;&gt;0,IF(AND(J1354&lt;&gt;0,K1354&gt;=48),10,6),IF(I1354&lt;&gt;0,12,0))))))))</f>
        <v>0</v>
      </c>
      <c r="P1354" s="389"/>
      <c r="Q1354" s="385" t="str">
        <f>IF('proje ve personel bilgileri'!A629&lt;&gt;0,(M1354*O1354)," ")</f>
        <v xml:space="preserve"> </v>
      </c>
      <c r="R1354" s="385"/>
      <c r="S1354" s="385" t="str">
        <f>IF('proje ve personel bilgileri'!A629&lt;&gt;0,G011B!S1440," ")</f>
        <v xml:space="preserve"> </v>
      </c>
      <c r="T1354" s="378"/>
      <c r="U1354" s="385" t="str">
        <f>IF('proje ve personel bilgileri'!A629&lt;&gt;0,MIN(Q1354,S1354)," ")</f>
        <v xml:space="preserve"> </v>
      </c>
      <c r="V1354" s="386"/>
    </row>
    <row r="1355" spans="1:22" ht="15.75" customHeight="1" x14ac:dyDescent="0.25">
      <c r="A1355" s="19">
        <v>617</v>
      </c>
      <c r="B1355" s="293" t="str">
        <f>IF('proje ve personel bilgileri'!A630&lt;&gt;0,('proje ve personel bilgileri'!A630)," ")</f>
        <v xml:space="preserve"> </v>
      </c>
      <c r="C1355" s="293" t="str">
        <f>IF('proje ve personel bilgileri'!A630&lt;&gt;0,('proje ve personel bilgileri'!B630)," ")</f>
        <v xml:space="preserve"> </v>
      </c>
      <c r="D1355" s="24"/>
      <c r="E1355" s="25"/>
      <c r="F1355" s="25"/>
      <c r="G1355" s="25"/>
      <c r="H1355" s="25"/>
      <c r="I1355" s="25"/>
      <c r="J1355" s="26"/>
      <c r="K1355" s="387" t="str">
        <f>IF(J1355&lt;&gt;0,DAYS360(J1355,'proje ve personel bilgileri'!$B$8)/30," ")</f>
        <v xml:space="preserve"> </v>
      </c>
      <c r="L1355" s="387"/>
      <c r="M1355" s="385" t="str">
        <f>IF('proje ve personel bilgileri'!A630&lt;&gt;0,('proje ve personel bilgileri'!$B$11)," ")</f>
        <v xml:space="preserve"> </v>
      </c>
      <c r="N1355" s="385"/>
      <c r="O1355" s="388">
        <f>IF('proje ve personel bilgileri'!$B$4=1512,(IF(E1355&lt;&gt;0,2,IF(F1355&lt;&gt;0,2,IF(G1355&lt;&gt;0,IF(AND(J1355&lt;&gt;0,K1355&gt;=48),4,3),IF(H1355&lt;&gt;0,IF(AND(J1355&lt;&gt;0,K1355&gt;=48),4,3),IF(I1355&lt;&gt;0,7,0)))))),IF('proje ve personel bilgileri'!$B$4=1511,(IF(E1355&lt;&gt;0,4,IF(F1355&lt;&gt;0,5,IF(G1355&lt;&gt;0,IF(AND(J1355&lt;&gt;0,K1355&gt;=48),12,8),IF(H1355&lt;&gt;0,IF(AND(J1355&lt;&gt;0,K1355&gt;=48),12,8),IF(I1355&lt;&gt;0,14,0)))))),(IF(E1355&lt;&gt;0,3,IF(F1355&lt;&gt;0,4,IF(G1355&lt;&gt;0,IF(AND(J1355&lt;&gt;0,K1355&gt;=48),10,6),IF(H1355&lt;&gt;0,IF(AND(J1355&lt;&gt;0,K1355&gt;=48),10,6),IF(I1355&lt;&gt;0,12,0))))))))</f>
        <v>0</v>
      </c>
      <c r="P1355" s="389"/>
      <c r="Q1355" s="385" t="str">
        <f>IF('proje ve personel bilgileri'!A630&lt;&gt;0,(M1355*O1355)," ")</f>
        <v xml:space="preserve"> </v>
      </c>
      <c r="R1355" s="385"/>
      <c r="S1355" s="385" t="str">
        <f>IF('proje ve personel bilgileri'!A630&lt;&gt;0,G011B!S1441," ")</f>
        <v xml:space="preserve"> </v>
      </c>
      <c r="T1355" s="378"/>
      <c r="U1355" s="385" t="str">
        <f>IF('proje ve personel bilgileri'!A630&lt;&gt;0,MIN(Q1355,S1355)," ")</f>
        <v xml:space="preserve"> </v>
      </c>
      <c r="V1355" s="386"/>
    </row>
    <row r="1356" spans="1:22" ht="15.75" customHeight="1" x14ac:dyDescent="0.25">
      <c r="A1356" s="23">
        <v>618</v>
      </c>
      <c r="B1356" s="293" t="str">
        <f>IF('proje ve personel bilgileri'!A631&lt;&gt;0,('proje ve personel bilgileri'!A631)," ")</f>
        <v xml:space="preserve"> </v>
      </c>
      <c r="C1356" s="293" t="str">
        <f>IF('proje ve personel bilgileri'!A631&lt;&gt;0,('proje ve personel bilgileri'!B631)," ")</f>
        <v xml:space="preserve"> </v>
      </c>
      <c r="D1356" s="24"/>
      <c r="E1356" s="25"/>
      <c r="F1356" s="25"/>
      <c r="G1356" s="25"/>
      <c r="H1356" s="25"/>
      <c r="I1356" s="25"/>
      <c r="J1356" s="26"/>
      <c r="K1356" s="387" t="str">
        <f>IF(J1356&lt;&gt;0,DAYS360(J1356,'proje ve personel bilgileri'!$B$8)/30," ")</f>
        <v xml:space="preserve"> </v>
      </c>
      <c r="L1356" s="387"/>
      <c r="M1356" s="385" t="str">
        <f>IF('proje ve personel bilgileri'!A631&lt;&gt;0,('proje ve personel bilgileri'!$B$11)," ")</f>
        <v xml:space="preserve"> </v>
      </c>
      <c r="N1356" s="385"/>
      <c r="O1356" s="388">
        <f>IF('proje ve personel bilgileri'!$B$4=1512,(IF(E1356&lt;&gt;0,2,IF(F1356&lt;&gt;0,2,IF(G1356&lt;&gt;0,IF(AND(J1356&lt;&gt;0,K1356&gt;=48),4,3),IF(H1356&lt;&gt;0,IF(AND(J1356&lt;&gt;0,K1356&gt;=48),4,3),IF(I1356&lt;&gt;0,7,0)))))),IF('proje ve personel bilgileri'!$B$4=1511,(IF(E1356&lt;&gt;0,4,IF(F1356&lt;&gt;0,5,IF(G1356&lt;&gt;0,IF(AND(J1356&lt;&gt;0,K1356&gt;=48),12,8),IF(H1356&lt;&gt;0,IF(AND(J1356&lt;&gt;0,K1356&gt;=48),12,8),IF(I1356&lt;&gt;0,14,0)))))),(IF(E1356&lt;&gt;0,3,IF(F1356&lt;&gt;0,4,IF(G1356&lt;&gt;0,IF(AND(J1356&lt;&gt;0,K1356&gt;=48),10,6),IF(H1356&lt;&gt;0,IF(AND(J1356&lt;&gt;0,K1356&gt;=48),10,6),IF(I1356&lt;&gt;0,12,0))))))))</f>
        <v>0</v>
      </c>
      <c r="P1356" s="389"/>
      <c r="Q1356" s="385" t="str">
        <f>IF('proje ve personel bilgileri'!A631&lt;&gt;0,(M1356*O1356)," ")</f>
        <v xml:space="preserve"> </v>
      </c>
      <c r="R1356" s="385"/>
      <c r="S1356" s="385" t="str">
        <f>IF('proje ve personel bilgileri'!A631&lt;&gt;0,G011B!S1442," ")</f>
        <v xml:space="preserve"> </v>
      </c>
      <c r="T1356" s="378"/>
      <c r="U1356" s="385" t="str">
        <f>IF('proje ve personel bilgileri'!A631&lt;&gt;0,MIN(Q1356,S1356)," ")</f>
        <v xml:space="preserve"> </v>
      </c>
      <c r="V1356" s="386"/>
    </row>
    <row r="1357" spans="1:22" ht="15.75" customHeight="1" x14ac:dyDescent="0.25">
      <c r="A1357" s="19">
        <v>619</v>
      </c>
      <c r="B1357" s="293" t="str">
        <f>IF('proje ve personel bilgileri'!A632&lt;&gt;0,('proje ve personel bilgileri'!A632)," ")</f>
        <v xml:space="preserve"> </v>
      </c>
      <c r="C1357" s="293" t="str">
        <f>IF('proje ve personel bilgileri'!A632&lt;&gt;0,('proje ve personel bilgileri'!B632)," ")</f>
        <v xml:space="preserve"> </v>
      </c>
      <c r="D1357" s="24"/>
      <c r="E1357" s="25"/>
      <c r="F1357" s="25"/>
      <c r="G1357" s="25"/>
      <c r="H1357" s="25"/>
      <c r="I1357" s="25"/>
      <c r="J1357" s="26"/>
      <c r="K1357" s="387" t="str">
        <f>IF(J1357&lt;&gt;0,DAYS360(J1357,'proje ve personel bilgileri'!$B$8)/30," ")</f>
        <v xml:space="preserve"> </v>
      </c>
      <c r="L1357" s="387"/>
      <c r="M1357" s="385" t="str">
        <f>IF('proje ve personel bilgileri'!A632&lt;&gt;0,('proje ve personel bilgileri'!$B$11)," ")</f>
        <v xml:space="preserve"> </v>
      </c>
      <c r="N1357" s="385"/>
      <c r="O1357" s="388">
        <f>IF('proje ve personel bilgileri'!$B$4=1512,(IF(E1357&lt;&gt;0,2,IF(F1357&lt;&gt;0,2,IF(G1357&lt;&gt;0,IF(AND(J1357&lt;&gt;0,K1357&gt;=48),4,3),IF(H1357&lt;&gt;0,IF(AND(J1357&lt;&gt;0,K1357&gt;=48),4,3),IF(I1357&lt;&gt;0,7,0)))))),IF('proje ve personel bilgileri'!$B$4=1511,(IF(E1357&lt;&gt;0,4,IF(F1357&lt;&gt;0,5,IF(G1357&lt;&gt;0,IF(AND(J1357&lt;&gt;0,K1357&gt;=48),12,8),IF(H1357&lt;&gt;0,IF(AND(J1357&lt;&gt;0,K1357&gt;=48),12,8),IF(I1357&lt;&gt;0,14,0)))))),(IF(E1357&lt;&gt;0,3,IF(F1357&lt;&gt;0,4,IF(G1357&lt;&gt;0,IF(AND(J1357&lt;&gt;0,K1357&gt;=48),10,6),IF(H1357&lt;&gt;0,IF(AND(J1357&lt;&gt;0,K1357&gt;=48),10,6),IF(I1357&lt;&gt;0,12,0))))))))</f>
        <v>0</v>
      </c>
      <c r="P1357" s="389"/>
      <c r="Q1357" s="385" t="str">
        <f>IF('proje ve personel bilgileri'!A632&lt;&gt;0,(M1357*O1357)," ")</f>
        <v xml:space="preserve"> </v>
      </c>
      <c r="R1357" s="385"/>
      <c r="S1357" s="385" t="str">
        <f>IF('proje ve personel bilgileri'!A632&lt;&gt;0,G011B!S1443," ")</f>
        <v xml:space="preserve"> </v>
      </c>
      <c r="T1357" s="378"/>
      <c r="U1357" s="385" t="str">
        <f>IF('proje ve personel bilgileri'!A632&lt;&gt;0,MIN(Q1357,S1357)," ")</f>
        <v xml:space="preserve"> </v>
      </c>
      <c r="V1357" s="386"/>
    </row>
    <row r="1358" spans="1:22" ht="15.75" customHeight="1" x14ac:dyDescent="0.25">
      <c r="A1358" s="23">
        <v>620</v>
      </c>
      <c r="B1358" s="293" t="str">
        <f>IF('proje ve personel bilgileri'!A633&lt;&gt;0,('proje ve personel bilgileri'!A633)," ")</f>
        <v xml:space="preserve"> </v>
      </c>
      <c r="C1358" s="293" t="str">
        <f>IF('proje ve personel bilgileri'!A633&lt;&gt;0,('proje ve personel bilgileri'!B633)," ")</f>
        <v xml:space="preserve"> </v>
      </c>
      <c r="D1358" s="24"/>
      <c r="E1358" s="25"/>
      <c r="F1358" s="25"/>
      <c r="G1358" s="25"/>
      <c r="H1358" s="25"/>
      <c r="I1358" s="25"/>
      <c r="J1358" s="26"/>
      <c r="K1358" s="387" t="str">
        <f>IF(J1358&lt;&gt;0,DAYS360(J1358,'proje ve personel bilgileri'!$B$8)/30," ")</f>
        <v xml:space="preserve"> </v>
      </c>
      <c r="L1358" s="387"/>
      <c r="M1358" s="385" t="str">
        <f>IF('proje ve personel bilgileri'!A633&lt;&gt;0,('proje ve personel bilgileri'!$B$11)," ")</f>
        <v xml:space="preserve"> </v>
      </c>
      <c r="N1358" s="385"/>
      <c r="O1358" s="388">
        <f>IF('proje ve personel bilgileri'!$B$4=1512,(IF(E1358&lt;&gt;0,2,IF(F1358&lt;&gt;0,2,IF(G1358&lt;&gt;0,IF(AND(J1358&lt;&gt;0,K1358&gt;=48),4,3),IF(H1358&lt;&gt;0,IF(AND(J1358&lt;&gt;0,K1358&gt;=48),4,3),IF(I1358&lt;&gt;0,7,0)))))),IF('proje ve personel bilgileri'!$B$4=1511,(IF(E1358&lt;&gt;0,4,IF(F1358&lt;&gt;0,5,IF(G1358&lt;&gt;0,IF(AND(J1358&lt;&gt;0,K1358&gt;=48),12,8),IF(H1358&lt;&gt;0,IF(AND(J1358&lt;&gt;0,K1358&gt;=48),12,8),IF(I1358&lt;&gt;0,14,0)))))),(IF(E1358&lt;&gt;0,3,IF(F1358&lt;&gt;0,4,IF(G1358&lt;&gt;0,IF(AND(J1358&lt;&gt;0,K1358&gt;=48),10,6),IF(H1358&lt;&gt;0,IF(AND(J1358&lt;&gt;0,K1358&gt;=48),10,6),IF(I1358&lt;&gt;0,12,0))))))))</f>
        <v>0</v>
      </c>
      <c r="P1358" s="389"/>
      <c r="Q1358" s="385" t="str">
        <f>IF('proje ve personel bilgileri'!A633&lt;&gt;0,(M1358*O1358)," ")</f>
        <v xml:space="preserve"> </v>
      </c>
      <c r="R1358" s="385"/>
      <c r="S1358" s="385" t="str">
        <f>IF('proje ve personel bilgileri'!A633&lt;&gt;0,G011B!S1444," ")</f>
        <v xml:space="preserve"> </v>
      </c>
      <c r="T1358" s="378"/>
      <c r="U1358" s="385" t="str">
        <f>IF('proje ve personel bilgileri'!A633&lt;&gt;0,MIN(Q1358,S1358)," ")</f>
        <v xml:space="preserve"> </v>
      </c>
      <c r="V1358" s="386"/>
    </row>
    <row r="1359" spans="1:22" ht="15.75" customHeight="1" x14ac:dyDescent="0.25">
      <c r="A1359" s="19">
        <v>621</v>
      </c>
      <c r="B1359" s="293" t="str">
        <f>IF('proje ve personel bilgileri'!A634&lt;&gt;0,('proje ve personel bilgileri'!A634)," ")</f>
        <v xml:space="preserve"> </v>
      </c>
      <c r="C1359" s="293" t="str">
        <f>IF('proje ve personel bilgileri'!A634&lt;&gt;0,('proje ve personel bilgileri'!B634)," ")</f>
        <v xml:space="preserve"> </v>
      </c>
      <c r="D1359" s="24"/>
      <c r="E1359" s="25"/>
      <c r="F1359" s="25"/>
      <c r="G1359" s="25"/>
      <c r="H1359" s="25"/>
      <c r="I1359" s="25"/>
      <c r="J1359" s="26"/>
      <c r="K1359" s="387" t="str">
        <f>IF(J1359&lt;&gt;0,DAYS360(J1359,'proje ve personel bilgileri'!$B$8)/30," ")</f>
        <v xml:space="preserve"> </v>
      </c>
      <c r="L1359" s="387"/>
      <c r="M1359" s="385" t="str">
        <f>IF('proje ve personel bilgileri'!A634&lt;&gt;0,('proje ve personel bilgileri'!$B$11)," ")</f>
        <v xml:space="preserve"> </v>
      </c>
      <c r="N1359" s="385"/>
      <c r="O1359" s="388">
        <f>IF('proje ve personel bilgileri'!$B$4=1512,(IF(E1359&lt;&gt;0,2,IF(F1359&lt;&gt;0,2,IF(G1359&lt;&gt;0,IF(AND(J1359&lt;&gt;0,K1359&gt;=48),4,3),IF(H1359&lt;&gt;0,IF(AND(J1359&lt;&gt;0,K1359&gt;=48),4,3),IF(I1359&lt;&gt;0,7,0)))))),IF('proje ve personel bilgileri'!$B$4=1511,(IF(E1359&lt;&gt;0,4,IF(F1359&lt;&gt;0,5,IF(G1359&lt;&gt;0,IF(AND(J1359&lt;&gt;0,K1359&gt;=48),12,8),IF(H1359&lt;&gt;0,IF(AND(J1359&lt;&gt;0,K1359&gt;=48),12,8),IF(I1359&lt;&gt;0,14,0)))))),(IF(E1359&lt;&gt;0,3,IF(F1359&lt;&gt;0,4,IF(G1359&lt;&gt;0,IF(AND(J1359&lt;&gt;0,K1359&gt;=48),10,6),IF(H1359&lt;&gt;0,IF(AND(J1359&lt;&gt;0,K1359&gt;=48),10,6),IF(I1359&lt;&gt;0,12,0))))))))</f>
        <v>0</v>
      </c>
      <c r="P1359" s="389"/>
      <c r="Q1359" s="385" t="str">
        <f>IF('proje ve personel bilgileri'!A634&lt;&gt;0,(M1359*O1359)," ")</f>
        <v xml:space="preserve"> </v>
      </c>
      <c r="R1359" s="385"/>
      <c r="S1359" s="385" t="str">
        <f>IF('proje ve personel bilgileri'!A634&lt;&gt;0,G011B!S1445," ")</f>
        <v xml:space="preserve"> </v>
      </c>
      <c r="T1359" s="378"/>
      <c r="U1359" s="385" t="str">
        <f>IF('proje ve personel bilgileri'!A634&lt;&gt;0,MIN(Q1359,S1359)," ")</f>
        <v xml:space="preserve"> </v>
      </c>
      <c r="V1359" s="386"/>
    </row>
    <row r="1360" spans="1:22" ht="15.75" customHeight="1" x14ac:dyDescent="0.25">
      <c r="A1360" s="23">
        <v>622</v>
      </c>
      <c r="B1360" s="293" t="str">
        <f>IF('proje ve personel bilgileri'!A635&lt;&gt;0,('proje ve personel bilgileri'!A635)," ")</f>
        <v xml:space="preserve"> </v>
      </c>
      <c r="C1360" s="293" t="str">
        <f>IF('proje ve personel bilgileri'!A635&lt;&gt;0,('proje ve personel bilgileri'!B635)," ")</f>
        <v xml:space="preserve"> </v>
      </c>
      <c r="D1360" s="24"/>
      <c r="E1360" s="25"/>
      <c r="F1360" s="25"/>
      <c r="G1360" s="25"/>
      <c r="H1360" s="25"/>
      <c r="I1360" s="25"/>
      <c r="J1360" s="26"/>
      <c r="K1360" s="387" t="str">
        <f>IF(J1360&lt;&gt;0,DAYS360(J1360,'proje ve personel bilgileri'!$B$8)/30," ")</f>
        <v xml:space="preserve"> </v>
      </c>
      <c r="L1360" s="387"/>
      <c r="M1360" s="385" t="str">
        <f>IF('proje ve personel bilgileri'!A635&lt;&gt;0,('proje ve personel bilgileri'!$B$11)," ")</f>
        <v xml:space="preserve"> </v>
      </c>
      <c r="N1360" s="385"/>
      <c r="O1360" s="388">
        <f>IF('proje ve personel bilgileri'!$B$4=1512,(IF(E1360&lt;&gt;0,2,IF(F1360&lt;&gt;0,2,IF(G1360&lt;&gt;0,IF(AND(J1360&lt;&gt;0,K1360&gt;=48),4,3),IF(H1360&lt;&gt;0,IF(AND(J1360&lt;&gt;0,K1360&gt;=48),4,3),IF(I1360&lt;&gt;0,7,0)))))),IF('proje ve personel bilgileri'!$B$4=1511,(IF(E1360&lt;&gt;0,4,IF(F1360&lt;&gt;0,5,IF(G1360&lt;&gt;0,IF(AND(J1360&lt;&gt;0,K1360&gt;=48),12,8),IF(H1360&lt;&gt;0,IF(AND(J1360&lt;&gt;0,K1360&gt;=48),12,8),IF(I1360&lt;&gt;0,14,0)))))),(IF(E1360&lt;&gt;0,3,IF(F1360&lt;&gt;0,4,IF(G1360&lt;&gt;0,IF(AND(J1360&lt;&gt;0,K1360&gt;=48),10,6),IF(H1360&lt;&gt;0,IF(AND(J1360&lt;&gt;0,K1360&gt;=48),10,6),IF(I1360&lt;&gt;0,12,0))))))))</f>
        <v>0</v>
      </c>
      <c r="P1360" s="389"/>
      <c r="Q1360" s="385" t="str">
        <f>IF('proje ve personel bilgileri'!A635&lt;&gt;0,(M1360*O1360)," ")</f>
        <v xml:space="preserve"> </v>
      </c>
      <c r="R1360" s="385"/>
      <c r="S1360" s="385" t="str">
        <f>IF('proje ve personel bilgileri'!A635&lt;&gt;0,G011B!S1446," ")</f>
        <v xml:space="preserve"> </v>
      </c>
      <c r="T1360" s="378"/>
      <c r="U1360" s="385" t="str">
        <f>IF('proje ve personel bilgileri'!A635&lt;&gt;0,MIN(Q1360,S1360)," ")</f>
        <v xml:space="preserve"> </v>
      </c>
      <c r="V1360" s="386"/>
    </row>
    <row r="1361" spans="1:22" ht="15.75" customHeight="1" x14ac:dyDescent="0.25">
      <c r="A1361" s="19">
        <v>623</v>
      </c>
      <c r="B1361" s="293" t="str">
        <f>IF('proje ve personel bilgileri'!A636&lt;&gt;0,('proje ve personel bilgileri'!A636)," ")</f>
        <v xml:space="preserve"> </v>
      </c>
      <c r="C1361" s="293" t="str">
        <f>IF('proje ve personel bilgileri'!A636&lt;&gt;0,('proje ve personel bilgileri'!B636)," ")</f>
        <v xml:space="preserve"> </v>
      </c>
      <c r="D1361" s="24"/>
      <c r="E1361" s="25"/>
      <c r="F1361" s="25"/>
      <c r="G1361" s="25"/>
      <c r="H1361" s="25"/>
      <c r="I1361" s="25"/>
      <c r="J1361" s="26"/>
      <c r="K1361" s="387" t="str">
        <f>IF(J1361&lt;&gt;0,DAYS360(J1361,'proje ve personel bilgileri'!$B$8)/30," ")</f>
        <v xml:space="preserve"> </v>
      </c>
      <c r="L1361" s="387"/>
      <c r="M1361" s="385" t="str">
        <f>IF('proje ve personel bilgileri'!A636&lt;&gt;0,('proje ve personel bilgileri'!$B$11)," ")</f>
        <v xml:space="preserve"> </v>
      </c>
      <c r="N1361" s="385"/>
      <c r="O1361" s="388">
        <f>IF('proje ve personel bilgileri'!$B$4=1512,(IF(E1361&lt;&gt;0,2,IF(F1361&lt;&gt;0,2,IF(G1361&lt;&gt;0,IF(AND(J1361&lt;&gt;0,K1361&gt;=48),4,3),IF(H1361&lt;&gt;0,IF(AND(J1361&lt;&gt;0,K1361&gt;=48),4,3),IF(I1361&lt;&gt;0,7,0)))))),IF('proje ve personel bilgileri'!$B$4=1511,(IF(E1361&lt;&gt;0,4,IF(F1361&lt;&gt;0,5,IF(G1361&lt;&gt;0,IF(AND(J1361&lt;&gt;0,K1361&gt;=48),12,8),IF(H1361&lt;&gt;0,IF(AND(J1361&lt;&gt;0,K1361&gt;=48),12,8),IF(I1361&lt;&gt;0,14,0)))))),(IF(E1361&lt;&gt;0,3,IF(F1361&lt;&gt;0,4,IF(G1361&lt;&gt;0,IF(AND(J1361&lt;&gt;0,K1361&gt;=48),10,6),IF(H1361&lt;&gt;0,IF(AND(J1361&lt;&gt;0,K1361&gt;=48),10,6),IF(I1361&lt;&gt;0,12,0))))))))</f>
        <v>0</v>
      </c>
      <c r="P1361" s="389"/>
      <c r="Q1361" s="385" t="str">
        <f>IF('proje ve personel bilgileri'!A636&lt;&gt;0,(M1361*O1361)," ")</f>
        <v xml:space="preserve"> </v>
      </c>
      <c r="R1361" s="385"/>
      <c r="S1361" s="385" t="str">
        <f>IF('proje ve personel bilgileri'!A636&lt;&gt;0,G011B!S1447," ")</f>
        <v xml:space="preserve"> </v>
      </c>
      <c r="T1361" s="378"/>
      <c r="U1361" s="385" t="str">
        <f>IF('proje ve personel bilgileri'!A636&lt;&gt;0,MIN(Q1361,S1361)," ")</f>
        <v xml:space="preserve"> </v>
      </c>
      <c r="V1361" s="386"/>
    </row>
    <row r="1362" spans="1:22" ht="15.75" customHeight="1" x14ac:dyDescent="0.25">
      <c r="A1362" s="23">
        <v>624</v>
      </c>
      <c r="B1362" s="293" t="str">
        <f>IF('proje ve personel bilgileri'!A637&lt;&gt;0,('proje ve personel bilgileri'!A637)," ")</f>
        <v xml:space="preserve"> </v>
      </c>
      <c r="C1362" s="293" t="str">
        <f>IF('proje ve personel bilgileri'!A637&lt;&gt;0,('proje ve personel bilgileri'!B637)," ")</f>
        <v xml:space="preserve"> </v>
      </c>
      <c r="D1362" s="24"/>
      <c r="E1362" s="25"/>
      <c r="F1362" s="25"/>
      <c r="G1362" s="25"/>
      <c r="H1362" s="25"/>
      <c r="I1362" s="25"/>
      <c r="J1362" s="26"/>
      <c r="K1362" s="387" t="str">
        <f>IF(J1362&lt;&gt;0,DAYS360(J1362,'proje ve personel bilgileri'!$B$8)/30," ")</f>
        <v xml:space="preserve"> </v>
      </c>
      <c r="L1362" s="387"/>
      <c r="M1362" s="385" t="str">
        <f>IF('proje ve personel bilgileri'!A637&lt;&gt;0,('proje ve personel bilgileri'!$B$11)," ")</f>
        <v xml:space="preserve"> </v>
      </c>
      <c r="N1362" s="385"/>
      <c r="O1362" s="388">
        <f>IF('proje ve personel bilgileri'!$B$4=1512,(IF(E1362&lt;&gt;0,2,IF(F1362&lt;&gt;0,2,IF(G1362&lt;&gt;0,IF(AND(J1362&lt;&gt;0,K1362&gt;=48),4,3),IF(H1362&lt;&gt;0,IF(AND(J1362&lt;&gt;0,K1362&gt;=48),4,3),IF(I1362&lt;&gt;0,7,0)))))),IF('proje ve personel bilgileri'!$B$4=1511,(IF(E1362&lt;&gt;0,4,IF(F1362&lt;&gt;0,5,IF(G1362&lt;&gt;0,IF(AND(J1362&lt;&gt;0,K1362&gt;=48),12,8),IF(H1362&lt;&gt;0,IF(AND(J1362&lt;&gt;0,K1362&gt;=48),12,8),IF(I1362&lt;&gt;0,14,0)))))),(IF(E1362&lt;&gt;0,3,IF(F1362&lt;&gt;0,4,IF(G1362&lt;&gt;0,IF(AND(J1362&lt;&gt;0,K1362&gt;=48),10,6),IF(H1362&lt;&gt;0,IF(AND(J1362&lt;&gt;0,K1362&gt;=48),10,6),IF(I1362&lt;&gt;0,12,0))))))))</f>
        <v>0</v>
      </c>
      <c r="P1362" s="389"/>
      <c r="Q1362" s="385" t="str">
        <f>IF('proje ve personel bilgileri'!A637&lt;&gt;0,(M1362*O1362)," ")</f>
        <v xml:space="preserve"> </v>
      </c>
      <c r="R1362" s="385"/>
      <c r="S1362" s="385" t="str">
        <f>IF('proje ve personel bilgileri'!A637&lt;&gt;0,G011B!S1448," ")</f>
        <v xml:space="preserve"> </v>
      </c>
      <c r="T1362" s="378"/>
      <c r="U1362" s="385" t="str">
        <f>IF('proje ve personel bilgileri'!A637&lt;&gt;0,MIN(Q1362,S1362)," ")</f>
        <v xml:space="preserve"> </v>
      </c>
      <c r="V1362" s="386"/>
    </row>
    <row r="1363" spans="1:22" ht="15.75" customHeight="1" x14ac:dyDescent="0.25">
      <c r="A1363" s="19">
        <v>625</v>
      </c>
      <c r="B1363" s="293" t="str">
        <f>IF('proje ve personel bilgileri'!A638&lt;&gt;0,('proje ve personel bilgileri'!A638)," ")</f>
        <v xml:space="preserve"> </v>
      </c>
      <c r="C1363" s="293" t="str">
        <f>IF('proje ve personel bilgileri'!A638&lt;&gt;0,('proje ve personel bilgileri'!B638)," ")</f>
        <v xml:space="preserve"> </v>
      </c>
      <c r="D1363" s="24"/>
      <c r="E1363" s="25"/>
      <c r="F1363" s="25"/>
      <c r="G1363" s="25"/>
      <c r="H1363" s="25"/>
      <c r="I1363" s="25"/>
      <c r="J1363" s="26"/>
      <c r="K1363" s="387" t="str">
        <f>IF(J1363&lt;&gt;0,DAYS360(J1363,'proje ve personel bilgileri'!$B$8)/30," ")</f>
        <v xml:space="preserve"> </v>
      </c>
      <c r="L1363" s="387"/>
      <c r="M1363" s="385" t="str">
        <f>IF('proje ve personel bilgileri'!A638&lt;&gt;0,('proje ve personel bilgileri'!$B$11)," ")</f>
        <v xml:space="preserve"> </v>
      </c>
      <c r="N1363" s="385"/>
      <c r="O1363" s="388">
        <f>IF('proje ve personel bilgileri'!$B$4=1512,(IF(E1363&lt;&gt;0,2,IF(F1363&lt;&gt;0,2,IF(G1363&lt;&gt;0,IF(AND(J1363&lt;&gt;0,K1363&gt;=48),4,3),IF(H1363&lt;&gt;0,IF(AND(J1363&lt;&gt;0,K1363&gt;=48),4,3),IF(I1363&lt;&gt;0,7,0)))))),IF('proje ve personel bilgileri'!$B$4=1511,(IF(E1363&lt;&gt;0,4,IF(F1363&lt;&gt;0,5,IF(G1363&lt;&gt;0,IF(AND(J1363&lt;&gt;0,K1363&gt;=48),12,8),IF(H1363&lt;&gt;0,IF(AND(J1363&lt;&gt;0,K1363&gt;=48),12,8),IF(I1363&lt;&gt;0,14,0)))))),(IF(E1363&lt;&gt;0,3,IF(F1363&lt;&gt;0,4,IF(G1363&lt;&gt;0,IF(AND(J1363&lt;&gt;0,K1363&gt;=48),10,6),IF(H1363&lt;&gt;0,IF(AND(J1363&lt;&gt;0,K1363&gt;=48),10,6),IF(I1363&lt;&gt;0,12,0))))))))</f>
        <v>0</v>
      </c>
      <c r="P1363" s="389"/>
      <c r="Q1363" s="385" t="str">
        <f>IF('proje ve personel bilgileri'!A638&lt;&gt;0,(M1363*O1363)," ")</f>
        <v xml:space="preserve"> </v>
      </c>
      <c r="R1363" s="385"/>
      <c r="S1363" s="385" t="str">
        <f>IF('proje ve personel bilgileri'!A638&lt;&gt;0,G011B!S1449," ")</f>
        <v xml:space="preserve"> </v>
      </c>
      <c r="T1363" s="378"/>
      <c r="U1363" s="385" t="str">
        <f>IF('proje ve personel bilgileri'!A638&lt;&gt;0,MIN(Q1363,S1363)," ")</f>
        <v xml:space="preserve"> </v>
      </c>
      <c r="V1363" s="386"/>
    </row>
    <row r="1364" spans="1:22" ht="15.75" customHeight="1" x14ac:dyDescent="0.25">
      <c r="A1364" s="23">
        <v>626</v>
      </c>
      <c r="B1364" s="293" t="str">
        <f>IF('proje ve personel bilgileri'!A639&lt;&gt;0,('proje ve personel bilgileri'!A639)," ")</f>
        <v xml:space="preserve"> </v>
      </c>
      <c r="C1364" s="293" t="str">
        <f>IF('proje ve personel bilgileri'!A639&lt;&gt;0,('proje ve personel bilgileri'!B639)," ")</f>
        <v xml:space="preserve"> </v>
      </c>
      <c r="D1364" s="24"/>
      <c r="E1364" s="25"/>
      <c r="F1364" s="25"/>
      <c r="G1364" s="25"/>
      <c r="H1364" s="25"/>
      <c r="I1364" s="25"/>
      <c r="J1364" s="26"/>
      <c r="K1364" s="387" t="str">
        <f>IF(J1364&lt;&gt;0,DAYS360(J1364,'proje ve personel bilgileri'!$B$8)/30," ")</f>
        <v xml:space="preserve"> </v>
      </c>
      <c r="L1364" s="387"/>
      <c r="M1364" s="385" t="str">
        <f>IF('proje ve personel bilgileri'!A639&lt;&gt;0,('proje ve personel bilgileri'!$B$11)," ")</f>
        <v xml:space="preserve"> </v>
      </c>
      <c r="N1364" s="385"/>
      <c r="O1364" s="388">
        <f>IF('proje ve personel bilgileri'!$B$4=1512,(IF(E1364&lt;&gt;0,2,IF(F1364&lt;&gt;0,2,IF(G1364&lt;&gt;0,IF(AND(J1364&lt;&gt;0,K1364&gt;=48),4,3),IF(H1364&lt;&gt;0,IF(AND(J1364&lt;&gt;0,K1364&gt;=48),4,3),IF(I1364&lt;&gt;0,7,0)))))),IF('proje ve personel bilgileri'!$B$4=1511,(IF(E1364&lt;&gt;0,4,IF(F1364&lt;&gt;0,5,IF(G1364&lt;&gt;0,IF(AND(J1364&lt;&gt;0,K1364&gt;=48),12,8),IF(H1364&lt;&gt;0,IF(AND(J1364&lt;&gt;0,K1364&gt;=48),12,8),IF(I1364&lt;&gt;0,14,0)))))),(IF(E1364&lt;&gt;0,3,IF(F1364&lt;&gt;0,4,IF(G1364&lt;&gt;0,IF(AND(J1364&lt;&gt;0,K1364&gt;=48),10,6),IF(H1364&lt;&gt;0,IF(AND(J1364&lt;&gt;0,K1364&gt;=48),10,6),IF(I1364&lt;&gt;0,12,0))))))))</f>
        <v>0</v>
      </c>
      <c r="P1364" s="389"/>
      <c r="Q1364" s="385" t="str">
        <f>IF('proje ve personel bilgileri'!A639&lt;&gt;0,(M1364*O1364)," ")</f>
        <v xml:space="preserve"> </v>
      </c>
      <c r="R1364" s="385"/>
      <c r="S1364" s="385" t="str">
        <f>IF('proje ve personel bilgileri'!A639&lt;&gt;0,G011B!S1450," ")</f>
        <v xml:space="preserve"> </v>
      </c>
      <c r="T1364" s="378"/>
      <c r="U1364" s="385" t="str">
        <f>IF('proje ve personel bilgileri'!A639&lt;&gt;0,MIN(Q1364,S1364)," ")</f>
        <v xml:space="preserve"> </v>
      </c>
      <c r="V1364" s="386"/>
    </row>
    <row r="1365" spans="1:22" ht="15.75" customHeight="1" x14ac:dyDescent="0.25">
      <c r="A1365" s="19">
        <v>627</v>
      </c>
      <c r="B1365" s="293" t="str">
        <f>IF('proje ve personel bilgileri'!A640&lt;&gt;0,('proje ve personel bilgileri'!A640)," ")</f>
        <v xml:space="preserve"> </v>
      </c>
      <c r="C1365" s="293" t="str">
        <f>IF('proje ve personel bilgileri'!A640&lt;&gt;0,('proje ve personel bilgileri'!B640)," ")</f>
        <v xml:space="preserve"> </v>
      </c>
      <c r="D1365" s="24"/>
      <c r="E1365" s="25"/>
      <c r="F1365" s="25"/>
      <c r="G1365" s="25"/>
      <c r="H1365" s="25"/>
      <c r="I1365" s="25"/>
      <c r="J1365" s="26"/>
      <c r="K1365" s="387" t="str">
        <f>IF(J1365&lt;&gt;0,DAYS360(J1365,'proje ve personel bilgileri'!$B$8)/30," ")</f>
        <v xml:space="preserve"> </v>
      </c>
      <c r="L1365" s="387"/>
      <c r="M1365" s="385" t="str">
        <f>IF('proje ve personel bilgileri'!A640&lt;&gt;0,('proje ve personel bilgileri'!$B$11)," ")</f>
        <v xml:space="preserve"> </v>
      </c>
      <c r="N1365" s="385"/>
      <c r="O1365" s="388">
        <f>IF('proje ve personel bilgileri'!$B$4=1512,(IF(E1365&lt;&gt;0,2,IF(F1365&lt;&gt;0,2,IF(G1365&lt;&gt;0,IF(AND(J1365&lt;&gt;0,K1365&gt;=48),4,3),IF(H1365&lt;&gt;0,IF(AND(J1365&lt;&gt;0,K1365&gt;=48),4,3),IF(I1365&lt;&gt;0,7,0)))))),IF('proje ve personel bilgileri'!$B$4=1511,(IF(E1365&lt;&gt;0,4,IF(F1365&lt;&gt;0,5,IF(G1365&lt;&gt;0,IF(AND(J1365&lt;&gt;0,K1365&gt;=48),12,8),IF(H1365&lt;&gt;0,IF(AND(J1365&lt;&gt;0,K1365&gt;=48),12,8),IF(I1365&lt;&gt;0,14,0)))))),(IF(E1365&lt;&gt;0,3,IF(F1365&lt;&gt;0,4,IF(G1365&lt;&gt;0,IF(AND(J1365&lt;&gt;0,K1365&gt;=48),10,6),IF(H1365&lt;&gt;0,IF(AND(J1365&lt;&gt;0,K1365&gt;=48),10,6),IF(I1365&lt;&gt;0,12,0))))))))</f>
        <v>0</v>
      </c>
      <c r="P1365" s="389"/>
      <c r="Q1365" s="385" t="str">
        <f>IF('proje ve personel bilgileri'!A640&lt;&gt;0,(M1365*O1365)," ")</f>
        <v xml:space="preserve"> </v>
      </c>
      <c r="R1365" s="385"/>
      <c r="S1365" s="385" t="str">
        <f>IF('proje ve personel bilgileri'!A640&lt;&gt;0,G011B!S1451," ")</f>
        <v xml:space="preserve"> </v>
      </c>
      <c r="T1365" s="378"/>
      <c r="U1365" s="385" t="str">
        <f>IF('proje ve personel bilgileri'!A640&lt;&gt;0,MIN(Q1365,S1365)," ")</f>
        <v xml:space="preserve"> </v>
      </c>
      <c r="V1365" s="386"/>
    </row>
    <row r="1366" spans="1:22" ht="15.75" customHeight="1" x14ac:dyDescent="0.25">
      <c r="A1366" s="23">
        <v>628</v>
      </c>
      <c r="B1366" s="293" t="str">
        <f>IF('proje ve personel bilgileri'!A641&lt;&gt;0,('proje ve personel bilgileri'!A641)," ")</f>
        <v xml:space="preserve"> </v>
      </c>
      <c r="C1366" s="293" t="str">
        <f>IF('proje ve personel bilgileri'!A641&lt;&gt;0,('proje ve personel bilgileri'!B641)," ")</f>
        <v xml:space="preserve"> </v>
      </c>
      <c r="D1366" s="24"/>
      <c r="E1366" s="25"/>
      <c r="F1366" s="25"/>
      <c r="G1366" s="25"/>
      <c r="H1366" s="25"/>
      <c r="I1366" s="25"/>
      <c r="J1366" s="26"/>
      <c r="K1366" s="387" t="str">
        <f>IF(J1366&lt;&gt;0,DAYS360(J1366,'proje ve personel bilgileri'!$B$8)/30," ")</f>
        <v xml:space="preserve"> </v>
      </c>
      <c r="L1366" s="387"/>
      <c r="M1366" s="385" t="str">
        <f>IF('proje ve personel bilgileri'!A641&lt;&gt;0,('proje ve personel bilgileri'!$B$11)," ")</f>
        <v xml:space="preserve"> </v>
      </c>
      <c r="N1366" s="385"/>
      <c r="O1366" s="388">
        <f>IF('proje ve personel bilgileri'!$B$4=1512,(IF(E1366&lt;&gt;0,2,IF(F1366&lt;&gt;0,2,IF(G1366&lt;&gt;0,IF(AND(J1366&lt;&gt;0,K1366&gt;=48),4,3),IF(H1366&lt;&gt;0,IF(AND(J1366&lt;&gt;0,K1366&gt;=48),4,3),IF(I1366&lt;&gt;0,7,0)))))),IF('proje ve personel bilgileri'!$B$4=1511,(IF(E1366&lt;&gt;0,4,IF(F1366&lt;&gt;0,5,IF(G1366&lt;&gt;0,IF(AND(J1366&lt;&gt;0,K1366&gt;=48),12,8),IF(H1366&lt;&gt;0,IF(AND(J1366&lt;&gt;0,K1366&gt;=48),12,8),IF(I1366&lt;&gt;0,14,0)))))),(IF(E1366&lt;&gt;0,3,IF(F1366&lt;&gt;0,4,IF(G1366&lt;&gt;0,IF(AND(J1366&lt;&gt;0,K1366&gt;=48),10,6),IF(H1366&lt;&gt;0,IF(AND(J1366&lt;&gt;0,K1366&gt;=48),10,6),IF(I1366&lt;&gt;0,12,0))))))))</f>
        <v>0</v>
      </c>
      <c r="P1366" s="389"/>
      <c r="Q1366" s="385" t="str">
        <f>IF('proje ve personel bilgileri'!A641&lt;&gt;0,(M1366*O1366)," ")</f>
        <v xml:space="preserve"> </v>
      </c>
      <c r="R1366" s="385"/>
      <c r="S1366" s="385" t="str">
        <f>IF('proje ve personel bilgileri'!A641&lt;&gt;0,G011B!S1452," ")</f>
        <v xml:space="preserve"> </v>
      </c>
      <c r="T1366" s="378"/>
      <c r="U1366" s="385" t="str">
        <f>IF('proje ve personel bilgileri'!A641&lt;&gt;0,MIN(Q1366,S1366)," ")</f>
        <v xml:space="preserve"> </v>
      </c>
      <c r="V1366" s="386"/>
    </row>
    <row r="1367" spans="1:22" ht="15.75" customHeight="1" x14ac:dyDescent="0.25">
      <c r="A1367" s="19">
        <v>629</v>
      </c>
      <c r="B1367" s="293" t="str">
        <f>IF('proje ve personel bilgileri'!A642&lt;&gt;0,('proje ve personel bilgileri'!A642)," ")</f>
        <v xml:space="preserve"> </v>
      </c>
      <c r="C1367" s="293" t="str">
        <f>IF('proje ve personel bilgileri'!A642&lt;&gt;0,('proje ve personel bilgileri'!B642)," ")</f>
        <v xml:space="preserve"> </v>
      </c>
      <c r="D1367" s="24"/>
      <c r="E1367" s="25"/>
      <c r="F1367" s="25"/>
      <c r="G1367" s="25"/>
      <c r="H1367" s="25"/>
      <c r="I1367" s="25"/>
      <c r="J1367" s="26"/>
      <c r="K1367" s="387" t="str">
        <f>IF(J1367&lt;&gt;0,DAYS360(J1367,'proje ve personel bilgileri'!$B$8)/30," ")</f>
        <v xml:space="preserve"> </v>
      </c>
      <c r="L1367" s="387"/>
      <c r="M1367" s="385" t="str">
        <f>IF('proje ve personel bilgileri'!A642&lt;&gt;0,('proje ve personel bilgileri'!$B$11)," ")</f>
        <v xml:space="preserve"> </v>
      </c>
      <c r="N1367" s="385"/>
      <c r="O1367" s="388">
        <f>IF('proje ve personel bilgileri'!$B$4=1512,(IF(E1367&lt;&gt;0,2,IF(F1367&lt;&gt;0,2,IF(G1367&lt;&gt;0,IF(AND(J1367&lt;&gt;0,K1367&gt;=48),4,3),IF(H1367&lt;&gt;0,IF(AND(J1367&lt;&gt;0,K1367&gt;=48),4,3),IF(I1367&lt;&gt;0,7,0)))))),IF('proje ve personel bilgileri'!$B$4=1511,(IF(E1367&lt;&gt;0,4,IF(F1367&lt;&gt;0,5,IF(G1367&lt;&gt;0,IF(AND(J1367&lt;&gt;0,K1367&gt;=48),12,8),IF(H1367&lt;&gt;0,IF(AND(J1367&lt;&gt;0,K1367&gt;=48),12,8),IF(I1367&lt;&gt;0,14,0)))))),(IF(E1367&lt;&gt;0,3,IF(F1367&lt;&gt;0,4,IF(G1367&lt;&gt;0,IF(AND(J1367&lt;&gt;0,K1367&gt;=48),10,6),IF(H1367&lt;&gt;0,IF(AND(J1367&lt;&gt;0,K1367&gt;=48),10,6),IF(I1367&lt;&gt;0,12,0))))))))</f>
        <v>0</v>
      </c>
      <c r="P1367" s="389"/>
      <c r="Q1367" s="385" t="str">
        <f>IF('proje ve personel bilgileri'!A642&lt;&gt;0,(M1367*O1367)," ")</f>
        <v xml:space="preserve"> </v>
      </c>
      <c r="R1367" s="385"/>
      <c r="S1367" s="385" t="str">
        <f>IF('proje ve personel bilgileri'!A642&lt;&gt;0,G011B!S1453," ")</f>
        <v xml:space="preserve"> </v>
      </c>
      <c r="T1367" s="378"/>
      <c r="U1367" s="385" t="str">
        <f>IF('proje ve personel bilgileri'!A642&lt;&gt;0,MIN(Q1367,S1367)," ")</f>
        <v xml:space="preserve"> </v>
      </c>
      <c r="V1367" s="386"/>
    </row>
    <row r="1368" spans="1:22" ht="15.75" customHeight="1" x14ac:dyDescent="0.25">
      <c r="A1368" s="23">
        <v>630</v>
      </c>
      <c r="B1368" s="293" t="str">
        <f>IF('proje ve personel bilgileri'!A643&lt;&gt;0,('proje ve personel bilgileri'!A643)," ")</f>
        <v xml:space="preserve"> </v>
      </c>
      <c r="C1368" s="293" t="str">
        <f>IF('proje ve personel bilgileri'!A643&lt;&gt;0,('proje ve personel bilgileri'!B643)," ")</f>
        <v xml:space="preserve"> </v>
      </c>
      <c r="D1368" s="28"/>
      <c r="E1368" s="29"/>
      <c r="F1368" s="29"/>
      <c r="G1368" s="29"/>
      <c r="H1368" s="29"/>
      <c r="I1368" s="29"/>
      <c r="J1368" s="30"/>
      <c r="K1368" s="387" t="str">
        <f>IF(J1368&lt;&gt;0,DAYS360(J1368,'proje ve personel bilgileri'!$B$8)/30," ")</f>
        <v xml:space="preserve"> </v>
      </c>
      <c r="L1368" s="387"/>
      <c r="M1368" s="385" t="str">
        <f>IF('proje ve personel bilgileri'!A643&lt;&gt;0,('proje ve personel bilgileri'!$B$11)," ")</f>
        <v xml:space="preserve"> </v>
      </c>
      <c r="N1368" s="385"/>
      <c r="O1368" s="388">
        <f>IF('proje ve personel bilgileri'!$B$4=1512,(IF(E1368&lt;&gt;0,2,IF(F1368&lt;&gt;0,2,IF(G1368&lt;&gt;0,IF(AND(J1368&lt;&gt;0,K1368&gt;=48),4,3),IF(H1368&lt;&gt;0,IF(AND(J1368&lt;&gt;0,K1368&gt;=48),4,3),IF(I1368&lt;&gt;0,7,0)))))),IF('proje ve personel bilgileri'!$B$4=1511,(IF(E1368&lt;&gt;0,4,IF(F1368&lt;&gt;0,5,IF(G1368&lt;&gt;0,IF(AND(J1368&lt;&gt;0,K1368&gt;=48),12,8),IF(H1368&lt;&gt;0,IF(AND(J1368&lt;&gt;0,K1368&gt;=48),12,8),IF(I1368&lt;&gt;0,14,0)))))),(IF(E1368&lt;&gt;0,3,IF(F1368&lt;&gt;0,4,IF(G1368&lt;&gt;0,IF(AND(J1368&lt;&gt;0,K1368&gt;=48),10,6),IF(H1368&lt;&gt;0,IF(AND(J1368&lt;&gt;0,K1368&gt;=48),10,6),IF(I1368&lt;&gt;0,12,0))))))))</f>
        <v>0</v>
      </c>
      <c r="P1368" s="389"/>
      <c r="Q1368" s="385" t="str">
        <f>IF('proje ve personel bilgileri'!A643&lt;&gt;0,(M1368*O1368)," ")</f>
        <v xml:space="preserve"> </v>
      </c>
      <c r="R1368" s="385"/>
      <c r="S1368" s="385" t="str">
        <f>IF('proje ve personel bilgileri'!A643&lt;&gt;0,G011B!S1454," ")</f>
        <v xml:space="preserve"> </v>
      </c>
      <c r="T1368" s="378"/>
      <c r="U1368" s="385" t="str">
        <f>IF('proje ve personel bilgileri'!A643&lt;&gt;0,MIN(Q1368,S1368)," ")</f>
        <v xml:space="preserve"> </v>
      </c>
      <c r="V1368" s="386"/>
    </row>
    <row r="1369" spans="1:22" ht="15" customHeight="1" x14ac:dyDescent="0.25">
      <c r="A1369" s="290" t="s">
        <v>152</v>
      </c>
      <c r="J1369" s="64"/>
      <c r="K1369" s="68"/>
    </row>
    <row r="1370" spans="1:22" ht="15" customHeight="1" x14ac:dyDescent="0.25">
      <c r="A1370" s="390" t="s">
        <v>153</v>
      </c>
      <c r="B1370" s="390"/>
      <c r="C1370" s="390"/>
      <c r="D1370" s="390"/>
      <c r="E1370" s="390"/>
      <c r="F1370" s="390"/>
      <c r="G1370" s="390"/>
      <c r="H1370" s="390"/>
      <c r="I1370" s="390"/>
      <c r="J1370" s="390"/>
      <c r="K1370" s="390"/>
      <c r="L1370" s="390"/>
      <c r="M1370" s="390"/>
      <c r="N1370" s="390"/>
      <c r="O1370" s="390"/>
      <c r="P1370" s="390"/>
      <c r="Q1370" s="390"/>
      <c r="R1370" s="390"/>
      <c r="S1370" s="390"/>
      <c r="T1370" s="390"/>
      <c r="U1370" s="390"/>
      <c r="V1370" s="390"/>
    </row>
    <row r="1371" spans="1:22" ht="15" customHeight="1" x14ac:dyDescent="0.25">
      <c r="A1371" s="391" t="s">
        <v>154</v>
      </c>
      <c r="B1371" s="391"/>
      <c r="C1371" s="391"/>
      <c r="D1371" s="391"/>
      <c r="E1371" s="391"/>
      <c r="F1371" s="391"/>
      <c r="G1371" s="391"/>
      <c r="H1371" s="391"/>
      <c r="I1371" s="391"/>
      <c r="J1371" s="391"/>
      <c r="K1371" s="391"/>
      <c r="L1371" s="391"/>
      <c r="M1371" s="391"/>
      <c r="N1371" s="391"/>
      <c r="O1371" s="391"/>
      <c r="P1371" s="391"/>
      <c r="Q1371" s="391"/>
      <c r="R1371" s="391"/>
      <c r="S1371" s="391"/>
      <c r="T1371" s="391"/>
      <c r="U1371" s="391"/>
      <c r="V1371" s="391"/>
    </row>
    <row r="1372" spans="1:22" ht="15" customHeight="1" x14ac:dyDescent="0.25">
      <c r="A1372" s="289"/>
    </row>
    <row r="1373" spans="1:22" ht="15" customHeight="1" x14ac:dyDescent="0.25">
      <c r="A1373" s="381" t="s">
        <v>155</v>
      </c>
      <c r="B1373" s="381"/>
      <c r="C1373" s="381"/>
      <c r="D1373" s="381"/>
      <c r="E1373" s="381"/>
      <c r="F1373" s="381"/>
      <c r="G1373" s="381"/>
      <c r="H1373" s="381"/>
      <c r="I1373" s="381"/>
      <c r="J1373" s="381"/>
      <c r="K1373" s="381"/>
      <c r="L1373" s="381"/>
      <c r="M1373" s="381"/>
      <c r="N1373" s="381"/>
      <c r="O1373" s="381"/>
      <c r="P1373" s="381"/>
      <c r="Q1373" s="381"/>
      <c r="R1373" s="381"/>
      <c r="S1373" s="381"/>
      <c r="T1373" s="381"/>
      <c r="U1373" s="381"/>
    </row>
    <row r="1374" spans="1:22" ht="15" customHeight="1" x14ac:dyDescent="0.25">
      <c r="A1374" s="380"/>
      <c r="B1374" s="380"/>
      <c r="C1374" s="380"/>
      <c r="D1374" s="380"/>
      <c r="E1374" s="380"/>
      <c r="F1374" s="380"/>
      <c r="G1374" s="380"/>
      <c r="H1374" s="380"/>
      <c r="I1374" s="380"/>
      <c r="J1374" s="380"/>
      <c r="K1374" s="380"/>
      <c r="L1374" s="380"/>
      <c r="M1374" s="380"/>
      <c r="N1374" s="380"/>
      <c r="O1374" s="380"/>
      <c r="P1374" s="380"/>
      <c r="Q1374" s="380"/>
      <c r="R1374" s="380"/>
      <c r="S1374" s="380"/>
      <c r="T1374" s="380"/>
      <c r="U1374" s="380"/>
    </row>
    <row r="1379" spans="1:22" ht="15.75" customHeight="1" x14ac:dyDescent="0.25">
      <c r="A1379" s="348" t="s">
        <v>128</v>
      </c>
      <c r="B1379" s="348"/>
      <c r="C1379" s="348"/>
      <c r="D1379" s="348"/>
      <c r="E1379" s="348"/>
      <c r="F1379" s="348"/>
      <c r="G1379" s="348"/>
      <c r="H1379" s="348"/>
      <c r="I1379" s="348"/>
      <c r="J1379" s="348"/>
      <c r="K1379" s="348"/>
      <c r="L1379" s="348"/>
      <c r="M1379" s="348"/>
      <c r="N1379" s="348"/>
      <c r="O1379" s="348"/>
      <c r="P1379" s="348"/>
      <c r="Q1379" s="348"/>
      <c r="R1379" s="348"/>
      <c r="S1379" s="348"/>
      <c r="T1379" s="348"/>
      <c r="U1379" s="348"/>
      <c r="V1379" s="348"/>
    </row>
    <row r="1380" spans="1:22" ht="15" customHeight="1" x14ac:dyDescent="0.25">
      <c r="A1380" s="68"/>
      <c r="B1380" s="68"/>
      <c r="C1380" s="68"/>
      <c r="D1380" s="68"/>
      <c r="E1380" s="68"/>
      <c r="F1380" s="68"/>
      <c r="G1380" s="68"/>
      <c r="H1380" s="68"/>
      <c r="I1380" s="68"/>
      <c r="J1380" s="69" t="str">
        <f>'proje ve personel bilgileri'!$B$7</f>
        <v>/</v>
      </c>
      <c r="K1380" s="68" t="s">
        <v>109</v>
      </c>
      <c r="L1380" s="68"/>
      <c r="M1380" s="68"/>
      <c r="N1380" s="68"/>
      <c r="O1380" s="68"/>
      <c r="P1380" s="68"/>
      <c r="Q1380" s="68"/>
      <c r="R1380" s="68"/>
      <c r="S1380" s="68"/>
      <c r="T1380" s="68"/>
      <c r="U1380" s="68"/>
      <c r="V1380" s="68"/>
    </row>
    <row r="1381" spans="1:22" ht="18.75" customHeight="1" x14ac:dyDescent="0.25">
      <c r="U1381" s="10" t="s">
        <v>129</v>
      </c>
    </row>
    <row r="1382" spans="1:22" ht="15.75" customHeight="1" x14ac:dyDescent="0.25">
      <c r="A1382" s="382" t="s">
        <v>130</v>
      </c>
      <c r="B1382" s="383"/>
      <c r="C1382" s="384"/>
      <c r="D1382" s="392">
        <f>'proje ve personel bilgileri'!$B$2</f>
        <v>0</v>
      </c>
      <c r="E1382" s="393"/>
      <c r="F1382" s="393"/>
      <c r="G1382" s="393"/>
      <c r="H1382" s="393"/>
      <c r="I1382" s="393"/>
      <c r="J1382" s="393"/>
      <c r="K1382" s="393"/>
      <c r="L1382" s="393"/>
      <c r="M1382" s="393"/>
      <c r="N1382" s="393"/>
      <c r="O1382" s="393"/>
      <c r="P1382" s="393"/>
      <c r="Q1382" s="393"/>
      <c r="R1382" s="393"/>
      <c r="S1382" s="393"/>
      <c r="T1382" s="393"/>
      <c r="U1382" s="393"/>
      <c r="V1382" s="394"/>
    </row>
    <row r="1383" spans="1:22" ht="15.75" customHeight="1" x14ac:dyDescent="0.25">
      <c r="A1383" s="382" t="s">
        <v>131</v>
      </c>
      <c r="B1383" s="383"/>
      <c r="C1383" s="384"/>
      <c r="D1383" s="392">
        <f>'proje ve personel bilgileri'!$B$3</f>
        <v>0</v>
      </c>
      <c r="E1383" s="393"/>
      <c r="F1383" s="393"/>
      <c r="G1383" s="393"/>
      <c r="H1383" s="393"/>
      <c r="I1383" s="393"/>
      <c r="J1383" s="393"/>
      <c r="K1383" s="393"/>
      <c r="L1383" s="393"/>
      <c r="M1383" s="393"/>
      <c r="N1383" s="393"/>
      <c r="O1383" s="393"/>
      <c r="P1383" s="393"/>
      <c r="Q1383" s="393"/>
      <c r="R1383" s="393"/>
      <c r="S1383" s="393"/>
      <c r="T1383" s="393"/>
      <c r="U1383" s="393"/>
      <c r="V1383" s="394"/>
    </row>
    <row r="1384" spans="1:22" ht="15" customHeight="1" x14ac:dyDescent="0.25">
      <c r="A1384" s="415" t="s">
        <v>132</v>
      </c>
      <c r="B1384" s="416"/>
      <c r="C1384" s="417"/>
      <c r="D1384" s="421"/>
      <c r="E1384" s="403"/>
      <c r="F1384" s="403"/>
      <c r="G1384" s="403"/>
      <c r="H1384" s="403"/>
      <c r="I1384" s="403"/>
      <c r="J1384" s="403"/>
      <c r="K1384" s="403"/>
      <c r="L1384" s="403"/>
      <c r="M1384" s="403"/>
      <c r="N1384" s="403"/>
      <c r="O1384" s="403"/>
      <c r="P1384" s="403"/>
      <c r="Q1384" s="403"/>
      <c r="R1384" s="403"/>
      <c r="S1384" s="403"/>
      <c r="T1384" s="403"/>
      <c r="U1384" s="403"/>
      <c r="V1384" s="423"/>
    </row>
    <row r="1385" spans="1:22" ht="15.75" customHeight="1" x14ac:dyDescent="0.25">
      <c r="A1385" s="418"/>
      <c r="B1385" s="419"/>
      <c r="C1385" s="420"/>
      <c r="D1385" s="422"/>
      <c r="E1385" s="404"/>
      <c r="F1385" s="404"/>
      <c r="G1385" s="404"/>
      <c r="H1385" s="404"/>
      <c r="I1385" s="404"/>
      <c r="J1385" s="404"/>
      <c r="K1385" s="404"/>
      <c r="L1385" s="404"/>
      <c r="M1385" s="404"/>
      <c r="N1385" s="404"/>
      <c r="O1385" s="404"/>
      <c r="P1385" s="404"/>
      <c r="Q1385" s="404"/>
      <c r="R1385" s="404"/>
      <c r="S1385" s="404"/>
      <c r="T1385" s="404"/>
      <c r="U1385" s="404"/>
      <c r="V1385" s="424"/>
    </row>
    <row r="1386" spans="1:22" ht="15.75" customHeight="1" x14ac:dyDescent="0.25">
      <c r="A1386" s="382" t="s">
        <v>133</v>
      </c>
      <c r="B1386" s="383"/>
      <c r="C1386" s="384"/>
      <c r="D1386" s="307">
        <f>'proje ve personel bilgileri'!B8</f>
        <v>0</v>
      </c>
      <c r="E1386" s="291"/>
      <c r="F1386" s="291"/>
      <c r="G1386" s="291"/>
      <c r="H1386" s="291"/>
      <c r="I1386" s="291"/>
      <c r="J1386" s="402"/>
      <c r="K1386" s="402"/>
      <c r="L1386" s="402"/>
      <c r="M1386" s="402"/>
      <c r="N1386" s="402"/>
      <c r="O1386" s="402"/>
      <c r="P1386" s="402"/>
      <c r="Q1386" s="402"/>
      <c r="R1386" s="402"/>
      <c r="S1386" s="402"/>
      <c r="T1386" s="402"/>
      <c r="U1386" s="402"/>
      <c r="V1386" s="292"/>
    </row>
    <row r="1387" spans="1:22" ht="15" customHeight="1" x14ac:dyDescent="0.25">
      <c r="A1387" s="405" t="s">
        <v>87</v>
      </c>
      <c r="B1387" s="405" t="s">
        <v>15</v>
      </c>
      <c r="C1387" s="405" t="s">
        <v>134</v>
      </c>
      <c r="D1387" s="405" t="s">
        <v>135</v>
      </c>
      <c r="E1387" s="395" t="s">
        <v>136</v>
      </c>
      <c r="F1387" s="407"/>
      <c r="G1387" s="407"/>
      <c r="H1387" s="407"/>
      <c r="I1387" s="396"/>
      <c r="J1387" s="405" t="s">
        <v>137</v>
      </c>
      <c r="K1387" s="395" t="s">
        <v>138</v>
      </c>
      <c r="L1387" s="396"/>
      <c r="M1387" s="411" t="s">
        <v>139</v>
      </c>
      <c r="N1387" s="412"/>
      <c r="O1387" s="395" t="s">
        <v>156</v>
      </c>
      <c r="P1387" s="396"/>
      <c r="Q1387" s="395" t="s">
        <v>141</v>
      </c>
      <c r="R1387" s="396"/>
      <c r="S1387" s="395" t="s">
        <v>142</v>
      </c>
      <c r="T1387" s="396"/>
      <c r="U1387" s="395" t="s">
        <v>143</v>
      </c>
      <c r="V1387" s="396"/>
    </row>
    <row r="1388" spans="1:22" ht="15.75" customHeight="1" x14ac:dyDescent="0.25">
      <c r="A1388" s="406"/>
      <c r="B1388" s="406"/>
      <c r="C1388" s="406"/>
      <c r="D1388" s="406"/>
      <c r="E1388" s="408" t="s">
        <v>144</v>
      </c>
      <c r="F1388" s="409"/>
      <c r="G1388" s="409"/>
      <c r="H1388" s="409"/>
      <c r="I1388" s="410"/>
      <c r="J1388" s="406"/>
      <c r="K1388" s="397"/>
      <c r="L1388" s="398"/>
      <c r="M1388" s="413"/>
      <c r="N1388" s="414"/>
      <c r="O1388" s="397"/>
      <c r="P1388" s="398"/>
      <c r="Q1388" s="397"/>
      <c r="R1388" s="398"/>
      <c r="S1388" s="397"/>
      <c r="T1388" s="398"/>
      <c r="U1388" s="397"/>
      <c r="V1388" s="398"/>
    </row>
    <row r="1389" spans="1:22" ht="67.5" customHeight="1" x14ac:dyDescent="0.25">
      <c r="A1389" s="406"/>
      <c r="B1389" s="406"/>
      <c r="C1389" s="406"/>
      <c r="D1389" s="406"/>
      <c r="E1389" s="17" t="s">
        <v>145</v>
      </c>
      <c r="F1389" s="17" t="s">
        <v>146</v>
      </c>
      <c r="G1389" s="17" t="s">
        <v>147</v>
      </c>
      <c r="H1389" s="18" t="s">
        <v>148</v>
      </c>
      <c r="I1389" s="17" t="s">
        <v>149</v>
      </c>
      <c r="J1389" s="406"/>
      <c r="K1389" s="397"/>
      <c r="L1389" s="398"/>
      <c r="M1389" s="399" t="s">
        <v>150</v>
      </c>
      <c r="N1389" s="400"/>
      <c r="O1389" s="399" t="s">
        <v>151</v>
      </c>
      <c r="P1389" s="401"/>
      <c r="Q1389" s="397"/>
      <c r="R1389" s="398"/>
      <c r="S1389" s="397"/>
      <c r="T1389" s="398"/>
      <c r="U1389" s="397"/>
      <c r="V1389" s="398"/>
    </row>
    <row r="1390" spans="1:22" ht="15.75" customHeight="1" x14ac:dyDescent="0.25">
      <c r="A1390" s="19">
        <v>631</v>
      </c>
      <c r="B1390" s="293" t="str">
        <f>IF('proje ve personel bilgileri'!A644&lt;&gt;0,('proje ve personel bilgileri'!A644)," ")</f>
        <v xml:space="preserve"> </v>
      </c>
      <c r="C1390" s="293" t="str">
        <f>IF('proje ve personel bilgileri'!A644&lt;&gt;0,('proje ve personel bilgileri'!B644)," ")</f>
        <v xml:space="preserve"> </v>
      </c>
      <c r="D1390" s="20"/>
      <c r="E1390" s="21"/>
      <c r="F1390" s="21"/>
      <c r="G1390" s="21"/>
      <c r="H1390" s="21"/>
      <c r="I1390" s="21"/>
      <c r="J1390" s="22"/>
      <c r="K1390" s="387" t="str">
        <f>IF(J1390&lt;&gt;0,DAYS360(J1390,'proje ve personel bilgileri'!$B$8)/30," ")</f>
        <v xml:space="preserve"> </v>
      </c>
      <c r="L1390" s="387"/>
      <c r="M1390" s="385" t="str">
        <f>IF('proje ve personel bilgileri'!A644&lt;&gt;0,('proje ve personel bilgileri'!$B$11)," ")</f>
        <v xml:space="preserve"> </v>
      </c>
      <c r="N1390" s="385"/>
      <c r="O1390" s="388">
        <f>IF('proje ve personel bilgileri'!$B$4=1512,(IF(E1390&lt;&gt;0,2,IF(F1390&lt;&gt;0,2,IF(G1390&lt;&gt;0,IF(AND(J1390&lt;&gt;0,K1390&gt;=48),4,3),IF(H1390&lt;&gt;0,IF(AND(J1390&lt;&gt;0,K1390&gt;=48),4,3),IF(I1390&lt;&gt;0,7,0)))))),IF('proje ve personel bilgileri'!$B$4=1511,(IF(E1390&lt;&gt;0,4,IF(F1390&lt;&gt;0,5,IF(G1390&lt;&gt;0,IF(AND(J1390&lt;&gt;0,K1390&gt;=48),12,8),IF(H1390&lt;&gt;0,IF(AND(J1390&lt;&gt;0,K1390&gt;=48),12,8),IF(I1390&lt;&gt;0,14,0)))))),(IF(E1390&lt;&gt;0,3,IF(F1390&lt;&gt;0,4,IF(G1390&lt;&gt;0,IF(AND(J1390&lt;&gt;0,K1390&gt;=48),10,6),IF(H1390&lt;&gt;0,IF(AND(J1390&lt;&gt;0,K1390&gt;=48),10,6),IF(I1390&lt;&gt;0,12,0))))))))</f>
        <v>0</v>
      </c>
      <c r="P1390" s="389"/>
      <c r="Q1390" s="385" t="str">
        <f>IF('proje ve personel bilgileri'!A644&lt;&gt;0,(M1390*O1390)," ")</f>
        <v xml:space="preserve"> </v>
      </c>
      <c r="R1390" s="385"/>
      <c r="S1390" s="385" t="str">
        <f>IF('proje ve personel bilgileri'!A644&lt;&gt;0,G011B!S1479," ")</f>
        <v xml:space="preserve"> </v>
      </c>
      <c r="T1390" s="378"/>
      <c r="U1390" s="385" t="str">
        <f>IF('proje ve personel bilgileri'!A644&lt;&gt;0,MIN(Q1390,S1390)," ")</f>
        <v xml:space="preserve"> </v>
      </c>
      <c r="V1390" s="386"/>
    </row>
    <row r="1391" spans="1:22" ht="15.75" customHeight="1" x14ac:dyDescent="0.25">
      <c r="A1391" s="23">
        <v>632</v>
      </c>
      <c r="B1391" s="293" t="str">
        <f>IF('proje ve personel bilgileri'!A645&lt;&gt;0,('proje ve personel bilgileri'!A645)," ")</f>
        <v xml:space="preserve"> </v>
      </c>
      <c r="C1391" s="293" t="str">
        <f>IF('proje ve personel bilgileri'!A645&lt;&gt;0,('proje ve personel bilgileri'!B645)," ")</f>
        <v xml:space="preserve"> </v>
      </c>
      <c r="D1391" s="24"/>
      <c r="E1391" s="25"/>
      <c r="F1391" s="25"/>
      <c r="G1391" s="25"/>
      <c r="H1391" s="25"/>
      <c r="I1391" s="25"/>
      <c r="J1391" s="26"/>
      <c r="K1391" s="387" t="str">
        <f>IF(J1391&lt;&gt;0,DAYS360(J1391,'proje ve personel bilgileri'!$B$8)/30," ")</f>
        <v xml:space="preserve"> </v>
      </c>
      <c r="L1391" s="387"/>
      <c r="M1391" s="385" t="str">
        <f>IF('proje ve personel bilgileri'!A645&lt;&gt;0,('proje ve personel bilgileri'!$B$11)," ")</f>
        <v xml:space="preserve"> </v>
      </c>
      <c r="N1391" s="385"/>
      <c r="O1391" s="388">
        <f>IF('proje ve personel bilgileri'!$B$4=1512,(IF(E1391&lt;&gt;0,2,IF(F1391&lt;&gt;0,2,IF(G1391&lt;&gt;0,IF(AND(J1391&lt;&gt;0,K1391&gt;=48),4,3),IF(H1391&lt;&gt;0,IF(AND(J1391&lt;&gt;0,K1391&gt;=48),4,3),IF(I1391&lt;&gt;0,7,0)))))),IF('proje ve personel bilgileri'!$B$4=1511,(IF(E1391&lt;&gt;0,4,IF(F1391&lt;&gt;0,5,IF(G1391&lt;&gt;0,IF(AND(J1391&lt;&gt;0,K1391&gt;=48),12,8),IF(H1391&lt;&gt;0,IF(AND(J1391&lt;&gt;0,K1391&gt;=48),12,8),IF(I1391&lt;&gt;0,14,0)))))),(IF(E1391&lt;&gt;0,3,IF(F1391&lt;&gt;0,4,IF(G1391&lt;&gt;0,IF(AND(J1391&lt;&gt;0,K1391&gt;=48),10,6),IF(H1391&lt;&gt;0,IF(AND(J1391&lt;&gt;0,K1391&gt;=48),10,6),IF(I1391&lt;&gt;0,12,0))))))))</f>
        <v>0</v>
      </c>
      <c r="P1391" s="389"/>
      <c r="Q1391" s="385" t="str">
        <f>IF('proje ve personel bilgileri'!A645&lt;&gt;0,(M1391*O1391)," ")</f>
        <v xml:space="preserve"> </v>
      </c>
      <c r="R1391" s="385"/>
      <c r="S1391" s="385" t="str">
        <f>IF('proje ve personel bilgileri'!A645&lt;&gt;0,G011B!S1480," ")</f>
        <v xml:space="preserve"> </v>
      </c>
      <c r="T1391" s="378"/>
      <c r="U1391" s="385" t="str">
        <f>IF('proje ve personel bilgileri'!A645&lt;&gt;0,MIN(Q1391,S1391)," ")</f>
        <v xml:space="preserve"> </v>
      </c>
      <c r="V1391" s="386"/>
    </row>
    <row r="1392" spans="1:22" ht="15.75" customHeight="1" x14ac:dyDescent="0.25">
      <c r="A1392" s="19">
        <v>633</v>
      </c>
      <c r="B1392" s="293" t="str">
        <f>IF('proje ve personel bilgileri'!A646&lt;&gt;0,('proje ve personel bilgileri'!A646)," ")</f>
        <v xml:space="preserve"> </v>
      </c>
      <c r="C1392" s="293" t="str">
        <f>IF('proje ve personel bilgileri'!A646&lt;&gt;0,('proje ve personel bilgileri'!B646)," ")</f>
        <v xml:space="preserve"> </v>
      </c>
      <c r="D1392" s="24"/>
      <c r="E1392" s="25"/>
      <c r="F1392" s="25"/>
      <c r="G1392" s="25"/>
      <c r="H1392" s="25"/>
      <c r="I1392" s="25"/>
      <c r="J1392" s="26"/>
      <c r="K1392" s="387" t="str">
        <f>IF(J1392&lt;&gt;0,DAYS360(J1392,'proje ve personel bilgileri'!$B$8)/30," ")</f>
        <v xml:space="preserve"> </v>
      </c>
      <c r="L1392" s="387"/>
      <c r="M1392" s="385" t="str">
        <f>IF('proje ve personel bilgileri'!A646&lt;&gt;0,('proje ve personel bilgileri'!$B$11)," ")</f>
        <v xml:space="preserve"> </v>
      </c>
      <c r="N1392" s="385"/>
      <c r="O1392" s="388">
        <f>IF('proje ve personel bilgileri'!$B$4=1512,(IF(E1392&lt;&gt;0,2,IF(F1392&lt;&gt;0,2,IF(G1392&lt;&gt;0,IF(AND(J1392&lt;&gt;0,K1392&gt;=48),4,3),IF(H1392&lt;&gt;0,IF(AND(J1392&lt;&gt;0,K1392&gt;=48),4,3),IF(I1392&lt;&gt;0,7,0)))))),IF('proje ve personel bilgileri'!$B$4=1511,(IF(E1392&lt;&gt;0,4,IF(F1392&lt;&gt;0,5,IF(G1392&lt;&gt;0,IF(AND(J1392&lt;&gt;0,K1392&gt;=48),12,8),IF(H1392&lt;&gt;0,IF(AND(J1392&lt;&gt;0,K1392&gt;=48),12,8),IF(I1392&lt;&gt;0,14,0)))))),(IF(E1392&lt;&gt;0,3,IF(F1392&lt;&gt;0,4,IF(G1392&lt;&gt;0,IF(AND(J1392&lt;&gt;0,K1392&gt;=48),10,6),IF(H1392&lt;&gt;0,IF(AND(J1392&lt;&gt;0,K1392&gt;=48),10,6),IF(I1392&lt;&gt;0,12,0))))))))</f>
        <v>0</v>
      </c>
      <c r="P1392" s="389"/>
      <c r="Q1392" s="385" t="str">
        <f>IF('proje ve personel bilgileri'!A646&lt;&gt;0,(M1392*O1392)," ")</f>
        <v xml:space="preserve"> </v>
      </c>
      <c r="R1392" s="385"/>
      <c r="S1392" s="385" t="str">
        <f>IF('proje ve personel bilgileri'!A646&lt;&gt;0,G011B!S1481," ")</f>
        <v xml:space="preserve"> </v>
      </c>
      <c r="T1392" s="378"/>
      <c r="U1392" s="385" t="str">
        <f>IF('proje ve personel bilgileri'!A646&lt;&gt;0,MIN(Q1392,S1392)," ")</f>
        <v xml:space="preserve"> </v>
      </c>
      <c r="V1392" s="386"/>
    </row>
    <row r="1393" spans="1:22" ht="15.75" customHeight="1" x14ac:dyDescent="0.25">
      <c r="A1393" s="23">
        <v>634</v>
      </c>
      <c r="B1393" s="293" t="str">
        <f>IF('proje ve personel bilgileri'!A647&lt;&gt;0,('proje ve personel bilgileri'!A647)," ")</f>
        <v xml:space="preserve"> </v>
      </c>
      <c r="C1393" s="293" t="str">
        <f>IF('proje ve personel bilgileri'!A647&lt;&gt;0,('proje ve personel bilgileri'!B647)," ")</f>
        <v xml:space="preserve"> </v>
      </c>
      <c r="D1393" s="24"/>
      <c r="E1393" s="25"/>
      <c r="F1393" s="25"/>
      <c r="G1393" s="25"/>
      <c r="H1393" s="25"/>
      <c r="I1393" s="25"/>
      <c r="J1393" s="26"/>
      <c r="K1393" s="387" t="str">
        <f>IF(J1393&lt;&gt;0,DAYS360(J1393,'proje ve personel bilgileri'!$B$8)/30," ")</f>
        <v xml:space="preserve"> </v>
      </c>
      <c r="L1393" s="387"/>
      <c r="M1393" s="385" t="str">
        <f>IF('proje ve personel bilgileri'!A647&lt;&gt;0,('proje ve personel bilgileri'!$B$11)," ")</f>
        <v xml:space="preserve"> </v>
      </c>
      <c r="N1393" s="385"/>
      <c r="O1393" s="388">
        <f>IF('proje ve personel bilgileri'!$B$4=1512,(IF(E1393&lt;&gt;0,2,IF(F1393&lt;&gt;0,2,IF(G1393&lt;&gt;0,IF(AND(J1393&lt;&gt;0,K1393&gt;=48),4,3),IF(H1393&lt;&gt;0,IF(AND(J1393&lt;&gt;0,K1393&gt;=48),4,3),IF(I1393&lt;&gt;0,7,0)))))),IF('proje ve personel bilgileri'!$B$4=1511,(IF(E1393&lt;&gt;0,4,IF(F1393&lt;&gt;0,5,IF(G1393&lt;&gt;0,IF(AND(J1393&lt;&gt;0,K1393&gt;=48),12,8),IF(H1393&lt;&gt;0,IF(AND(J1393&lt;&gt;0,K1393&gt;=48),12,8),IF(I1393&lt;&gt;0,14,0)))))),(IF(E1393&lt;&gt;0,3,IF(F1393&lt;&gt;0,4,IF(G1393&lt;&gt;0,IF(AND(J1393&lt;&gt;0,K1393&gt;=48),10,6),IF(H1393&lt;&gt;0,IF(AND(J1393&lt;&gt;0,K1393&gt;=48),10,6),IF(I1393&lt;&gt;0,12,0))))))))</f>
        <v>0</v>
      </c>
      <c r="P1393" s="389"/>
      <c r="Q1393" s="385" t="str">
        <f>IF('proje ve personel bilgileri'!A647&lt;&gt;0,(M1393*O1393)," ")</f>
        <v xml:space="preserve"> </v>
      </c>
      <c r="R1393" s="385"/>
      <c r="S1393" s="385" t="str">
        <f>IF('proje ve personel bilgileri'!A647&lt;&gt;0,G011B!S1482," ")</f>
        <v xml:space="preserve"> </v>
      </c>
      <c r="T1393" s="378"/>
      <c r="U1393" s="385" t="str">
        <f>IF('proje ve personel bilgileri'!A647&lt;&gt;0,MIN(Q1393,S1393)," ")</f>
        <v xml:space="preserve"> </v>
      </c>
      <c r="V1393" s="386"/>
    </row>
    <row r="1394" spans="1:22" ht="15.75" customHeight="1" x14ac:dyDescent="0.25">
      <c r="A1394" s="19">
        <v>635</v>
      </c>
      <c r="B1394" s="293" t="str">
        <f>IF('proje ve personel bilgileri'!A648&lt;&gt;0,('proje ve personel bilgileri'!A648)," ")</f>
        <v xml:space="preserve"> </v>
      </c>
      <c r="C1394" s="293" t="str">
        <f>IF('proje ve personel bilgileri'!A648&lt;&gt;0,('proje ve personel bilgileri'!B648)," ")</f>
        <v xml:space="preserve"> </v>
      </c>
      <c r="D1394" s="24"/>
      <c r="E1394" s="25"/>
      <c r="F1394" s="25"/>
      <c r="G1394" s="25"/>
      <c r="H1394" s="25"/>
      <c r="I1394" s="25"/>
      <c r="J1394" s="26"/>
      <c r="K1394" s="387" t="str">
        <f>IF(J1394&lt;&gt;0,DAYS360(J1394,'proje ve personel bilgileri'!$B$8)/30," ")</f>
        <v xml:space="preserve"> </v>
      </c>
      <c r="L1394" s="387"/>
      <c r="M1394" s="385" t="str">
        <f>IF('proje ve personel bilgileri'!A648&lt;&gt;0,('proje ve personel bilgileri'!$B$11)," ")</f>
        <v xml:space="preserve"> </v>
      </c>
      <c r="N1394" s="385"/>
      <c r="O1394" s="388">
        <f>IF('proje ve personel bilgileri'!$B$4=1512,(IF(E1394&lt;&gt;0,2,IF(F1394&lt;&gt;0,2,IF(G1394&lt;&gt;0,IF(AND(J1394&lt;&gt;0,K1394&gt;=48),4,3),IF(H1394&lt;&gt;0,IF(AND(J1394&lt;&gt;0,K1394&gt;=48),4,3),IF(I1394&lt;&gt;0,7,0)))))),IF('proje ve personel bilgileri'!$B$4=1511,(IF(E1394&lt;&gt;0,4,IF(F1394&lt;&gt;0,5,IF(G1394&lt;&gt;0,IF(AND(J1394&lt;&gt;0,K1394&gt;=48),12,8),IF(H1394&lt;&gt;0,IF(AND(J1394&lt;&gt;0,K1394&gt;=48),12,8),IF(I1394&lt;&gt;0,14,0)))))),(IF(E1394&lt;&gt;0,3,IF(F1394&lt;&gt;0,4,IF(G1394&lt;&gt;0,IF(AND(J1394&lt;&gt;0,K1394&gt;=48),10,6),IF(H1394&lt;&gt;0,IF(AND(J1394&lt;&gt;0,K1394&gt;=48),10,6),IF(I1394&lt;&gt;0,12,0))))))))</f>
        <v>0</v>
      </c>
      <c r="P1394" s="389"/>
      <c r="Q1394" s="385" t="str">
        <f>IF('proje ve personel bilgileri'!A648&lt;&gt;0,(M1394*O1394)," ")</f>
        <v xml:space="preserve"> </v>
      </c>
      <c r="R1394" s="385"/>
      <c r="S1394" s="385" t="str">
        <f>IF('proje ve personel bilgileri'!A648&lt;&gt;0,G011B!S1483," ")</f>
        <v xml:space="preserve"> </v>
      </c>
      <c r="T1394" s="378"/>
      <c r="U1394" s="385" t="str">
        <f>IF('proje ve personel bilgileri'!A648&lt;&gt;0,MIN(Q1394,S1394)," ")</f>
        <v xml:space="preserve"> </v>
      </c>
      <c r="V1394" s="386"/>
    </row>
    <row r="1395" spans="1:22" ht="15.75" customHeight="1" x14ac:dyDescent="0.25">
      <c r="A1395" s="23">
        <v>636</v>
      </c>
      <c r="B1395" s="293" t="str">
        <f>IF('proje ve personel bilgileri'!A649&lt;&gt;0,('proje ve personel bilgileri'!A649)," ")</f>
        <v xml:space="preserve"> </v>
      </c>
      <c r="C1395" s="293" t="str">
        <f>IF('proje ve personel bilgileri'!A649&lt;&gt;0,('proje ve personel bilgileri'!B649)," ")</f>
        <v xml:space="preserve"> </v>
      </c>
      <c r="D1395" s="24"/>
      <c r="E1395" s="25"/>
      <c r="F1395" s="25"/>
      <c r="G1395" s="25"/>
      <c r="H1395" s="25"/>
      <c r="I1395" s="25"/>
      <c r="J1395" s="26"/>
      <c r="K1395" s="387" t="str">
        <f>IF(J1395&lt;&gt;0,DAYS360(J1395,'proje ve personel bilgileri'!$B$8)/30," ")</f>
        <v xml:space="preserve"> </v>
      </c>
      <c r="L1395" s="387"/>
      <c r="M1395" s="385" t="str">
        <f>IF('proje ve personel bilgileri'!A649&lt;&gt;0,('proje ve personel bilgileri'!$B$11)," ")</f>
        <v xml:space="preserve"> </v>
      </c>
      <c r="N1395" s="385"/>
      <c r="O1395" s="388">
        <f>IF('proje ve personel bilgileri'!$B$4=1512,(IF(E1395&lt;&gt;0,2,IF(F1395&lt;&gt;0,2,IF(G1395&lt;&gt;0,IF(AND(J1395&lt;&gt;0,K1395&gt;=48),4,3),IF(H1395&lt;&gt;0,IF(AND(J1395&lt;&gt;0,K1395&gt;=48),4,3),IF(I1395&lt;&gt;0,7,0)))))),IF('proje ve personel bilgileri'!$B$4=1511,(IF(E1395&lt;&gt;0,4,IF(F1395&lt;&gt;0,5,IF(G1395&lt;&gt;0,IF(AND(J1395&lt;&gt;0,K1395&gt;=48),12,8),IF(H1395&lt;&gt;0,IF(AND(J1395&lt;&gt;0,K1395&gt;=48),12,8),IF(I1395&lt;&gt;0,14,0)))))),(IF(E1395&lt;&gt;0,3,IF(F1395&lt;&gt;0,4,IF(G1395&lt;&gt;0,IF(AND(J1395&lt;&gt;0,K1395&gt;=48),10,6),IF(H1395&lt;&gt;0,IF(AND(J1395&lt;&gt;0,K1395&gt;=48),10,6),IF(I1395&lt;&gt;0,12,0))))))))</f>
        <v>0</v>
      </c>
      <c r="P1395" s="389"/>
      <c r="Q1395" s="385" t="str">
        <f>IF('proje ve personel bilgileri'!A649&lt;&gt;0,(M1395*O1395)," ")</f>
        <v xml:space="preserve"> </v>
      </c>
      <c r="R1395" s="385"/>
      <c r="S1395" s="385" t="str">
        <f>IF('proje ve personel bilgileri'!A649&lt;&gt;0,G011B!S1484," ")</f>
        <v xml:space="preserve"> </v>
      </c>
      <c r="T1395" s="378"/>
      <c r="U1395" s="385" t="str">
        <f>IF('proje ve personel bilgileri'!A649&lt;&gt;0,MIN(Q1395,S1395)," ")</f>
        <v xml:space="preserve"> </v>
      </c>
      <c r="V1395" s="386"/>
    </row>
    <row r="1396" spans="1:22" ht="15.75" customHeight="1" x14ac:dyDescent="0.25">
      <c r="A1396" s="19">
        <v>637</v>
      </c>
      <c r="B1396" s="293" t="str">
        <f>IF('proje ve personel bilgileri'!A650&lt;&gt;0,('proje ve personel bilgileri'!A650)," ")</f>
        <v xml:space="preserve"> </v>
      </c>
      <c r="C1396" s="293" t="str">
        <f>IF('proje ve personel bilgileri'!A650&lt;&gt;0,('proje ve personel bilgileri'!B650)," ")</f>
        <v xml:space="preserve"> </v>
      </c>
      <c r="D1396" s="24"/>
      <c r="E1396" s="25"/>
      <c r="F1396" s="25"/>
      <c r="G1396" s="25"/>
      <c r="H1396" s="25"/>
      <c r="I1396" s="25"/>
      <c r="J1396" s="26"/>
      <c r="K1396" s="387" t="str">
        <f>IF(J1396&lt;&gt;0,DAYS360(J1396,'proje ve personel bilgileri'!$B$8)/30," ")</f>
        <v xml:space="preserve"> </v>
      </c>
      <c r="L1396" s="387"/>
      <c r="M1396" s="385" t="str">
        <f>IF('proje ve personel bilgileri'!A650&lt;&gt;0,('proje ve personel bilgileri'!$B$11)," ")</f>
        <v xml:space="preserve"> </v>
      </c>
      <c r="N1396" s="385"/>
      <c r="O1396" s="388">
        <f>IF('proje ve personel bilgileri'!$B$4=1512,(IF(E1396&lt;&gt;0,2,IF(F1396&lt;&gt;0,2,IF(G1396&lt;&gt;0,IF(AND(J1396&lt;&gt;0,K1396&gt;=48),4,3),IF(H1396&lt;&gt;0,IF(AND(J1396&lt;&gt;0,K1396&gt;=48),4,3),IF(I1396&lt;&gt;0,7,0)))))),IF('proje ve personel bilgileri'!$B$4=1511,(IF(E1396&lt;&gt;0,4,IF(F1396&lt;&gt;0,5,IF(G1396&lt;&gt;0,IF(AND(J1396&lt;&gt;0,K1396&gt;=48),12,8),IF(H1396&lt;&gt;0,IF(AND(J1396&lt;&gt;0,K1396&gt;=48),12,8),IF(I1396&lt;&gt;0,14,0)))))),(IF(E1396&lt;&gt;0,3,IF(F1396&lt;&gt;0,4,IF(G1396&lt;&gt;0,IF(AND(J1396&lt;&gt;0,K1396&gt;=48),10,6),IF(H1396&lt;&gt;0,IF(AND(J1396&lt;&gt;0,K1396&gt;=48),10,6),IF(I1396&lt;&gt;0,12,0))))))))</f>
        <v>0</v>
      </c>
      <c r="P1396" s="389"/>
      <c r="Q1396" s="385" t="str">
        <f>IF('proje ve personel bilgileri'!A650&lt;&gt;0,(M1396*O1396)," ")</f>
        <v xml:space="preserve"> </v>
      </c>
      <c r="R1396" s="385"/>
      <c r="S1396" s="385" t="str">
        <f>IF('proje ve personel bilgileri'!A650&lt;&gt;0,G011B!S1485," ")</f>
        <v xml:space="preserve"> </v>
      </c>
      <c r="T1396" s="378"/>
      <c r="U1396" s="385" t="str">
        <f>IF('proje ve personel bilgileri'!A650&lt;&gt;0,MIN(Q1396,S1396)," ")</f>
        <v xml:space="preserve"> </v>
      </c>
      <c r="V1396" s="386"/>
    </row>
    <row r="1397" spans="1:22" ht="15.75" customHeight="1" x14ac:dyDescent="0.25">
      <c r="A1397" s="23">
        <v>638</v>
      </c>
      <c r="B1397" s="293" t="str">
        <f>IF('proje ve personel bilgileri'!A651&lt;&gt;0,('proje ve personel bilgileri'!A651)," ")</f>
        <v xml:space="preserve"> </v>
      </c>
      <c r="C1397" s="293" t="str">
        <f>IF('proje ve personel bilgileri'!A651&lt;&gt;0,('proje ve personel bilgileri'!B651)," ")</f>
        <v xml:space="preserve"> </v>
      </c>
      <c r="D1397" s="24"/>
      <c r="E1397" s="25"/>
      <c r="F1397" s="25"/>
      <c r="G1397" s="25"/>
      <c r="H1397" s="25"/>
      <c r="I1397" s="25"/>
      <c r="J1397" s="26"/>
      <c r="K1397" s="387" t="str">
        <f>IF(J1397&lt;&gt;0,DAYS360(J1397,'proje ve personel bilgileri'!$B$8)/30," ")</f>
        <v xml:space="preserve"> </v>
      </c>
      <c r="L1397" s="387"/>
      <c r="M1397" s="385" t="str">
        <f>IF('proje ve personel bilgileri'!A651&lt;&gt;0,('proje ve personel bilgileri'!$B$11)," ")</f>
        <v xml:space="preserve"> </v>
      </c>
      <c r="N1397" s="385"/>
      <c r="O1397" s="388">
        <f>IF('proje ve personel bilgileri'!$B$4=1512,(IF(E1397&lt;&gt;0,2,IF(F1397&lt;&gt;0,2,IF(G1397&lt;&gt;0,IF(AND(J1397&lt;&gt;0,K1397&gt;=48),4,3),IF(H1397&lt;&gt;0,IF(AND(J1397&lt;&gt;0,K1397&gt;=48),4,3),IF(I1397&lt;&gt;0,7,0)))))),IF('proje ve personel bilgileri'!$B$4=1511,(IF(E1397&lt;&gt;0,4,IF(F1397&lt;&gt;0,5,IF(G1397&lt;&gt;0,IF(AND(J1397&lt;&gt;0,K1397&gt;=48),12,8),IF(H1397&lt;&gt;0,IF(AND(J1397&lt;&gt;0,K1397&gt;=48),12,8),IF(I1397&lt;&gt;0,14,0)))))),(IF(E1397&lt;&gt;0,3,IF(F1397&lt;&gt;0,4,IF(G1397&lt;&gt;0,IF(AND(J1397&lt;&gt;0,K1397&gt;=48),10,6),IF(H1397&lt;&gt;0,IF(AND(J1397&lt;&gt;0,K1397&gt;=48),10,6),IF(I1397&lt;&gt;0,12,0))))))))</f>
        <v>0</v>
      </c>
      <c r="P1397" s="389"/>
      <c r="Q1397" s="385" t="str">
        <f>IF('proje ve personel bilgileri'!A651&lt;&gt;0,(M1397*O1397)," ")</f>
        <v xml:space="preserve"> </v>
      </c>
      <c r="R1397" s="385"/>
      <c r="S1397" s="385" t="str">
        <f>IF('proje ve personel bilgileri'!A651&lt;&gt;0,G011B!S1486," ")</f>
        <v xml:space="preserve"> </v>
      </c>
      <c r="T1397" s="378"/>
      <c r="U1397" s="385" t="str">
        <f>IF('proje ve personel bilgileri'!A651&lt;&gt;0,MIN(Q1397,S1397)," ")</f>
        <v xml:space="preserve"> </v>
      </c>
      <c r="V1397" s="386"/>
    </row>
    <row r="1398" spans="1:22" ht="15.75" customHeight="1" x14ac:dyDescent="0.25">
      <c r="A1398" s="19">
        <v>639</v>
      </c>
      <c r="B1398" s="293" t="str">
        <f>IF('proje ve personel bilgileri'!A652&lt;&gt;0,('proje ve personel bilgileri'!A652)," ")</f>
        <v xml:space="preserve"> </v>
      </c>
      <c r="C1398" s="293" t="str">
        <f>IF('proje ve personel bilgileri'!A652&lt;&gt;0,('proje ve personel bilgileri'!B652)," ")</f>
        <v xml:space="preserve"> </v>
      </c>
      <c r="D1398" s="24"/>
      <c r="E1398" s="25"/>
      <c r="F1398" s="25"/>
      <c r="G1398" s="25"/>
      <c r="H1398" s="25"/>
      <c r="I1398" s="25"/>
      <c r="J1398" s="26"/>
      <c r="K1398" s="387" t="str">
        <f>IF(J1398&lt;&gt;0,DAYS360(J1398,'proje ve personel bilgileri'!$B$8)/30," ")</f>
        <v xml:space="preserve"> </v>
      </c>
      <c r="L1398" s="387"/>
      <c r="M1398" s="385" t="str">
        <f>IF('proje ve personel bilgileri'!A652&lt;&gt;0,('proje ve personel bilgileri'!$B$11)," ")</f>
        <v xml:space="preserve"> </v>
      </c>
      <c r="N1398" s="385"/>
      <c r="O1398" s="388">
        <f>IF('proje ve personel bilgileri'!$B$4=1512,(IF(E1398&lt;&gt;0,2,IF(F1398&lt;&gt;0,2,IF(G1398&lt;&gt;0,IF(AND(J1398&lt;&gt;0,K1398&gt;=48),4,3),IF(H1398&lt;&gt;0,IF(AND(J1398&lt;&gt;0,K1398&gt;=48),4,3),IF(I1398&lt;&gt;0,7,0)))))),IF('proje ve personel bilgileri'!$B$4=1511,(IF(E1398&lt;&gt;0,4,IF(F1398&lt;&gt;0,5,IF(G1398&lt;&gt;0,IF(AND(J1398&lt;&gt;0,K1398&gt;=48),12,8),IF(H1398&lt;&gt;0,IF(AND(J1398&lt;&gt;0,K1398&gt;=48),12,8),IF(I1398&lt;&gt;0,14,0)))))),(IF(E1398&lt;&gt;0,3,IF(F1398&lt;&gt;0,4,IF(G1398&lt;&gt;0,IF(AND(J1398&lt;&gt;0,K1398&gt;=48),10,6),IF(H1398&lt;&gt;0,IF(AND(J1398&lt;&gt;0,K1398&gt;=48),10,6),IF(I1398&lt;&gt;0,12,0))))))))</f>
        <v>0</v>
      </c>
      <c r="P1398" s="389"/>
      <c r="Q1398" s="385" t="str">
        <f>IF('proje ve personel bilgileri'!A652&lt;&gt;0,(M1398*O1398)," ")</f>
        <v xml:space="preserve"> </v>
      </c>
      <c r="R1398" s="385"/>
      <c r="S1398" s="385" t="str">
        <f>IF('proje ve personel bilgileri'!A652&lt;&gt;0,G011B!S1487," ")</f>
        <v xml:space="preserve"> </v>
      </c>
      <c r="T1398" s="378"/>
      <c r="U1398" s="385" t="str">
        <f>IF('proje ve personel bilgileri'!A652&lt;&gt;0,MIN(Q1398,S1398)," ")</f>
        <v xml:space="preserve"> </v>
      </c>
      <c r="V1398" s="386"/>
    </row>
    <row r="1399" spans="1:22" ht="15.75" customHeight="1" x14ac:dyDescent="0.25">
      <c r="A1399" s="23">
        <v>640</v>
      </c>
      <c r="B1399" s="293" t="str">
        <f>IF('proje ve personel bilgileri'!A653&lt;&gt;0,('proje ve personel bilgileri'!A653)," ")</f>
        <v xml:space="preserve"> </v>
      </c>
      <c r="C1399" s="293" t="str">
        <f>IF('proje ve personel bilgileri'!A653&lt;&gt;0,('proje ve personel bilgileri'!B653)," ")</f>
        <v xml:space="preserve"> </v>
      </c>
      <c r="D1399" s="24"/>
      <c r="E1399" s="25"/>
      <c r="F1399" s="25"/>
      <c r="G1399" s="25"/>
      <c r="H1399" s="25"/>
      <c r="I1399" s="25"/>
      <c r="J1399" s="26"/>
      <c r="K1399" s="387" t="str">
        <f>IF(J1399&lt;&gt;0,DAYS360(J1399,'proje ve personel bilgileri'!$B$8)/30," ")</f>
        <v xml:space="preserve"> </v>
      </c>
      <c r="L1399" s="387"/>
      <c r="M1399" s="385" t="str">
        <f>IF('proje ve personel bilgileri'!A653&lt;&gt;0,('proje ve personel bilgileri'!$B$11)," ")</f>
        <v xml:space="preserve"> </v>
      </c>
      <c r="N1399" s="385"/>
      <c r="O1399" s="388">
        <f>IF('proje ve personel bilgileri'!$B$4=1512,(IF(E1399&lt;&gt;0,2,IF(F1399&lt;&gt;0,2,IF(G1399&lt;&gt;0,IF(AND(J1399&lt;&gt;0,K1399&gt;=48),4,3),IF(H1399&lt;&gt;0,IF(AND(J1399&lt;&gt;0,K1399&gt;=48),4,3),IF(I1399&lt;&gt;0,7,0)))))),IF('proje ve personel bilgileri'!$B$4=1511,(IF(E1399&lt;&gt;0,4,IF(F1399&lt;&gt;0,5,IF(G1399&lt;&gt;0,IF(AND(J1399&lt;&gt;0,K1399&gt;=48),12,8),IF(H1399&lt;&gt;0,IF(AND(J1399&lt;&gt;0,K1399&gt;=48),12,8),IF(I1399&lt;&gt;0,14,0)))))),(IF(E1399&lt;&gt;0,3,IF(F1399&lt;&gt;0,4,IF(G1399&lt;&gt;0,IF(AND(J1399&lt;&gt;0,K1399&gt;=48),10,6),IF(H1399&lt;&gt;0,IF(AND(J1399&lt;&gt;0,K1399&gt;=48),10,6),IF(I1399&lt;&gt;0,12,0))))))))</f>
        <v>0</v>
      </c>
      <c r="P1399" s="389"/>
      <c r="Q1399" s="385" t="str">
        <f>IF('proje ve personel bilgileri'!A653&lt;&gt;0,(M1399*O1399)," ")</f>
        <v xml:space="preserve"> </v>
      </c>
      <c r="R1399" s="385"/>
      <c r="S1399" s="385" t="str">
        <f>IF('proje ve personel bilgileri'!A653&lt;&gt;0,G011B!S1488," ")</f>
        <v xml:space="preserve"> </v>
      </c>
      <c r="T1399" s="378"/>
      <c r="U1399" s="385" t="str">
        <f>IF('proje ve personel bilgileri'!A653&lt;&gt;0,MIN(Q1399,S1399)," ")</f>
        <v xml:space="preserve"> </v>
      </c>
      <c r="V1399" s="386"/>
    </row>
    <row r="1400" spans="1:22" ht="15.75" customHeight="1" x14ac:dyDescent="0.25">
      <c r="A1400" s="19">
        <v>641</v>
      </c>
      <c r="B1400" s="293" t="str">
        <f>IF('proje ve personel bilgileri'!A654&lt;&gt;0,('proje ve personel bilgileri'!A654)," ")</f>
        <v xml:space="preserve"> </v>
      </c>
      <c r="C1400" s="293" t="str">
        <f>IF('proje ve personel bilgileri'!A654&lt;&gt;0,('proje ve personel bilgileri'!B654)," ")</f>
        <v xml:space="preserve"> </v>
      </c>
      <c r="D1400" s="24"/>
      <c r="E1400" s="25"/>
      <c r="F1400" s="25"/>
      <c r="G1400" s="25"/>
      <c r="H1400" s="25"/>
      <c r="I1400" s="25"/>
      <c r="J1400" s="26"/>
      <c r="K1400" s="387" t="str">
        <f>IF(J1400&lt;&gt;0,DAYS360(J1400,'proje ve personel bilgileri'!$B$8)/30," ")</f>
        <v xml:space="preserve"> </v>
      </c>
      <c r="L1400" s="387"/>
      <c r="M1400" s="385" t="str">
        <f>IF('proje ve personel bilgileri'!A654&lt;&gt;0,('proje ve personel bilgileri'!$B$11)," ")</f>
        <v xml:space="preserve"> </v>
      </c>
      <c r="N1400" s="385"/>
      <c r="O1400" s="388">
        <f>IF('proje ve personel bilgileri'!$B$4=1512,(IF(E1400&lt;&gt;0,2,IF(F1400&lt;&gt;0,2,IF(G1400&lt;&gt;0,IF(AND(J1400&lt;&gt;0,K1400&gt;=48),4,3),IF(H1400&lt;&gt;0,IF(AND(J1400&lt;&gt;0,K1400&gt;=48),4,3),IF(I1400&lt;&gt;0,7,0)))))),IF('proje ve personel bilgileri'!$B$4=1511,(IF(E1400&lt;&gt;0,4,IF(F1400&lt;&gt;0,5,IF(G1400&lt;&gt;0,IF(AND(J1400&lt;&gt;0,K1400&gt;=48),12,8),IF(H1400&lt;&gt;0,IF(AND(J1400&lt;&gt;0,K1400&gt;=48),12,8),IF(I1400&lt;&gt;0,14,0)))))),(IF(E1400&lt;&gt;0,3,IF(F1400&lt;&gt;0,4,IF(G1400&lt;&gt;0,IF(AND(J1400&lt;&gt;0,K1400&gt;=48),10,6),IF(H1400&lt;&gt;0,IF(AND(J1400&lt;&gt;0,K1400&gt;=48),10,6),IF(I1400&lt;&gt;0,12,0))))))))</f>
        <v>0</v>
      </c>
      <c r="P1400" s="389"/>
      <c r="Q1400" s="385" t="str">
        <f>IF('proje ve personel bilgileri'!A654&lt;&gt;0,(M1400*O1400)," ")</f>
        <v xml:space="preserve"> </v>
      </c>
      <c r="R1400" s="385"/>
      <c r="S1400" s="385" t="str">
        <f>IF('proje ve personel bilgileri'!A654&lt;&gt;0,G011B!S1489," ")</f>
        <v xml:space="preserve"> </v>
      </c>
      <c r="T1400" s="378"/>
      <c r="U1400" s="385" t="str">
        <f>IF('proje ve personel bilgileri'!A654&lt;&gt;0,MIN(Q1400,S1400)," ")</f>
        <v xml:space="preserve"> </v>
      </c>
      <c r="V1400" s="386"/>
    </row>
    <row r="1401" spans="1:22" ht="15.75" customHeight="1" x14ac:dyDescent="0.25">
      <c r="A1401" s="23">
        <v>642</v>
      </c>
      <c r="B1401" s="293" t="str">
        <f>IF('proje ve personel bilgileri'!A655&lt;&gt;0,('proje ve personel bilgileri'!A655)," ")</f>
        <v xml:space="preserve"> </v>
      </c>
      <c r="C1401" s="293" t="str">
        <f>IF('proje ve personel bilgileri'!A655&lt;&gt;0,('proje ve personel bilgileri'!B655)," ")</f>
        <v xml:space="preserve"> </v>
      </c>
      <c r="D1401" s="24"/>
      <c r="E1401" s="25"/>
      <c r="F1401" s="25"/>
      <c r="G1401" s="25"/>
      <c r="H1401" s="25"/>
      <c r="I1401" s="25"/>
      <c r="J1401" s="26"/>
      <c r="K1401" s="387" t="str">
        <f>IF(J1401&lt;&gt;0,DAYS360(J1401,'proje ve personel bilgileri'!$B$8)/30," ")</f>
        <v xml:space="preserve"> </v>
      </c>
      <c r="L1401" s="387"/>
      <c r="M1401" s="385" t="str">
        <f>IF('proje ve personel bilgileri'!A655&lt;&gt;0,('proje ve personel bilgileri'!$B$11)," ")</f>
        <v xml:space="preserve"> </v>
      </c>
      <c r="N1401" s="385"/>
      <c r="O1401" s="388">
        <f>IF('proje ve personel bilgileri'!$B$4=1512,(IF(E1401&lt;&gt;0,2,IF(F1401&lt;&gt;0,2,IF(G1401&lt;&gt;0,IF(AND(J1401&lt;&gt;0,K1401&gt;=48),4,3),IF(H1401&lt;&gt;0,IF(AND(J1401&lt;&gt;0,K1401&gt;=48),4,3),IF(I1401&lt;&gt;0,7,0)))))),IF('proje ve personel bilgileri'!$B$4=1511,(IF(E1401&lt;&gt;0,4,IF(F1401&lt;&gt;0,5,IF(G1401&lt;&gt;0,IF(AND(J1401&lt;&gt;0,K1401&gt;=48),12,8),IF(H1401&lt;&gt;0,IF(AND(J1401&lt;&gt;0,K1401&gt;=48),12,8),IF(I1401&lt;&gt;0,14,0)))))),(IF(E1401&lt;&gt;0,3,IF(F1401&lt;&gt;0,4,IF(G1401&lt;&gt;0,IF(AND(J1401&lt;&gt;0,K1401&gt;=48),10,6),IF(H1401&lt;&gt;0,IF(AND(J1401&lt;&gt;0,K1401&gt;=48),10,6),IF(I1401&lt;&gt;0,12,0))))))))</f>
        <v>0</v>
      </c>
      <c r="P1401" s="389"/>
      <c r="Q1401" s="385" t="str">
        <f>IF('proje ve personel bilgileri'!A655&lt;&gt;0,(M1401*O1401)," ")</f>
        <v xml:space="preserve"> </v>
      </c>
      <c r="R1401" s="385"/>
      <c r="S1401" s="385" t="str">
        <f>IF('proje ve personel bilgileri'!A655&lt;&gt;0,G011B!S1490," ")</f>
        <v xml:space="preserve"> </v>
      </c>
      <c r="T1401" s="378"/>
      <c r="U1401" s="385" t="str">
        <f>IF('proje ve personel bilgileri'!A655&lt;&gt;0,MIN(Q1401,S1401)," ")</f>
        <v xml:space="preserve"> </v>
      </c>
      <c r="V1401" s="386"/>
    </row>
    <row r="1402" spans="1:22" ht="15.75" customHeight="1" x14ac:dyDescent="0.25">
      <c r="A1402" s="19">
        <v>643</v>
      </c>
      <c r="B1402" s="293" t="str">
        <f>IF('proje ve personel bilgileri'!A656&lt;&gt;0,('proje ve personel bilgileri'!A656)," ")</f>
        <v xml:space="preserve"> </v>
      </c>
      <c r="C1402" s="293" t="str">
        <f>IF('proje ve personel bilgileri'!A656&lt;&gt;0,('proje ve personel bilgileri'!B656)," ")</f>
        <v xml:space="preserve"> </v>
      </c>
      <c r="D1402" s="24"/>
      <c r="E1402" s="25"/>
      <c r="F1402" s="25"/>
      <c r="G1402" s="25"/>
      <c r="H1402" s="25"/>
      <c r="I1402" s="25"/>
      <c r="J1402" s="26"/>
      <c r="K1402" s="387" t="str">
        <f>IF(J1402&lt;&gt;0,DAYS360(J1402,'proje ve personel bilgileri'!$B$8)/30," ")</f>
        <v xml:space="preserve"> </v>
      </c>
      <c r="L1402" s="387"/>
      <c r="M1402" s="385" t="str">
        <f>IF('proje ve personel bilgileri'!A656&lt;&gt;0,('proje ve personel bilgileri'!$B$11)," ")</f>
        <v xml:space="preserve"> </v>
      </c>
      <c r="N1402" s="385"/>
      <c r="O1402" s="388">
        <f>IF('proje ve personel bilgileri'!$B$4=1512,(IF(E1402&lt;&gt;0,2,IF(F1402&lt;&gt;0,2,IF(G1402&lt;&gt;0,IF(AND(J1402&lt;&gt;0,K1402&gt;=48),4,3),IF(H1402&lt;&gt;0,IF(AND(J1402&lt;&gt;0,K1402&gt;=48),4,3),IF(I1402&lt;&gt;0,7,0)))))),IF('proje ve personel bilgileri'!$B$4=1511,(IF(E1402&lt;&gt;0,4,IF(F1402&lt;&gt;0,5,IF(G1402&lt;&gt;0,IF(AND(J1402&lt;&gt;0,K1402&gt;=48),12,8),IF(H1402&lt;&gt;0,IF(AND(J1402&lt;&gt;0,K1402&gt;=48),12,8),IF(I1402&lt;&gt;0,14,0)))))),(IF(E1402&lt;&gt;0,3,IF(F1402&lt;&gt;0,4,IF(G1402&lt;&gt;0,IF(AND(J1402&lt;&gt;0,K1402&gt;=48),10,6),IF(H1402&lt;&gt;0,IF(AND(J1402&lt;&gt;0,K1402&gt;=48),10,6),IF(I1402&lt;&gt;0,12,0))))))))</f>
        <v>0</v>
      </c>
      <c r="P1402" s="389"/>
      <c r="Q1402" s="385" t="str">
        <f>IF('proje ve personel bilgileri'!A656&lt;&gt;0,(M1402*O1402)," ")</f>
        <v xml:space="preserve"> </v>
      </c>
      <c r="R1402" s="385"/>
      <c r="S1402" s="385" t="str">
        <f>IF('proje ve personel bilgileri'!A656&lt;&gt;0,G011B!S1491," ")</f>
        <v xml:space="preserve"> </v>
      </c>
      <c r="T1402" s="378"/>
      <c r="U1402" s="385" t="str">
        <f>IF('proje ve personel bilgileri'!A656&lt;&gt;0,MIN(Q1402,S1402)," ")</f>
        <v xml:space="preserve"> </v>
      </c>
      <c r="V1402" s="386"/>
    </row>
    <row r="1403" spans="1:22" ht="15.75" customHeight="1" x14ac:dyDescent="0.25">
      <c r="A1403" s="23">
        <v>644</v>
      </c>
      <c r="B1403" s="293" t="str">
        <f>IF('proje ve personel bilgileri'!A657&lt;&gt;0,('proje ve personel bilgileri'!A657)," ")</f>
        <v xml:space="preserve"> </v>
      </c>
      <c r="C1403" s="293" t="str">
        <f>IF('proje ve personel bilgileri'!A657&lt;&gt;0,('proje ve personel bilgileri'!B657)," ")</f>
        <v xml:space="preserve"> </v>
      </c>
      <c r="D1403" s="24"/>
      <c r="E1403" s="25"/>
      <c r="F1403" s="25"/>
      <c r="G1403" s="25"/>
      <c r="H1403" s="25"/>
      <c r="I1403" s="25"/>
      <c r="J1403" s="26"/>
      <c r="K1403" s="387" t="str">
        <f>IF(J1403&lt;&gt;0,DAYS360(J1403,'proje ve personel bilgileri'!$B$8)/30," ")</f>
        <v xml:space="preserve"> </v>
      </c>
      <c r="L1403" s="387"/>
      <c r="M1403" s="385" t="str">
        <f>IF('proje ve personel bilgileri'!A657&lt;&gt;0,('proje ve personel bilgileri'!$B$11)," ")</f>
        <v xml:space="preserve"> </v>
      </c>
      <c r="N1403" s="385"/>
      <c r="O1403" s="388">
        <f>IF('proje ve personel bilgileri'!$B$4=1512,(IF(E1403&lt;&gt;0,2,IF(F1403&lt;&gt;0,2,IF(G1403&lt;&gt;0,IF(AND(J1403&lt;&gt;0,K1403&gt;=48),4,3),IF(H1403&lt;&gt;0,IF(AND(J1403&lt;&gt;0,K1403&gt;=48),4,3),IF(I1403&lt;&gt;0,7,0)))))),IF('proje ve personel bilgileri'!$B$4=1511,(IF(E1403&lt;&gt;0,4,IF(F1403&lt;&gt;0,5,IF(G1403&lt;&gt;0,IF(AND(J1403&lt;&gt;0,K1403&gt;=48),12,8),IF(H1403&lt;&gt;0,IF(AND(J1403&lt;&gt;0,K1403&gt;=48),12,8),IF(I1403&lt;&gt;0,14,0)))))),(IF(E1403&lt;&gt;0,3,IF(F1403&lt;&gt;0,4,IF(G1403&lt;&gt;0,IF(AND(J1403&lt;&gt;0,K1403&gt;=48),10,6),IF(H1403&lt;&gt;0,IF(AND(J1403&lt;&gt;0,K1403&gt;=48),10,6),IF(I1403&lt;&gt;0,12,0))))))))</f>
        <v>0</v>
      </c>
      <c r="P1403" s="389"/>
      <c r="Q1403" s="385" t="str">
        <f>IF('proje ve personel bilgileri'!A657&lt;&gt;0,(M1403*O1403)," ")</f>
        <v xml:space="preserve"> </v>
      </c>
      <c r="R1403" s="385"/>
      <c r="S1403" s="385" t="str">
        <f>IF('proje ve personel bilgileri'!A657&lt;&gt;0,G011B!S1492," ")</f>
        <v xml:space="preserve"> </v>
      </c>
      <c r="T1403" s="378"/>
      <c r="U1403" s="385" t="str">
        <f>IF('proje ve personel bilgileri'!A657&lt;&gt;0,MIN(Q1403,S1403)," ")</f>
        <v xml:space="preserve"> </v>
      </c>
      <c r="V1403" s="386"/>
    </row>
    <row r="1404" spans="1:22" ht="15.75" customHeight="1" x14ac:dyDescent="0.25">
      <c r="A1404" s="19">
        <v>645</v>
      </c>
      <c r="B1404" s="293" t="str">
        <f>IF('proje ve personel bilgileri'!A658&lt;&gt;0,('proje ve personel bilgileri'!A658)," ")</f>
        <v xml:space="preserve"> </v>
      </c>
      <c r="C1404" s="293" t="str">
        <f>IF('proje ve personel bilgileri'!A658&lt;&gt;0,('proje ve personel bilgileri'!B658)," ")</f>
        <v xml:space="preserve"> </v>
      </c>
      <c r="D1404" s="24"/>
      <c r="E1404" s="25"/>
      <c r="F1404" s="25"/>
      <c r="G1404" s="25"/>
      <c r="H1404" s="25"/>
      <c r="I1404" s="25"/>
      <c r="J1404" s="26"/>
      <c r="K1404" s="387" t="str">
        <f>IF(J1404&lt;&gt;0,DAYS360(J1404,'proje ve personel bilgileri'!$B$8)/30," ")</f>
        <v xml:space="preserve"> </v>
      </c>
      <c r="L1404" s="387"/>
      <c r="M1404" s="385" t="str">
        <f>IF('proje ve personel bilgileri'!A658&lt;&gt;0,('proje ve personel bilgileri'!$B$11)," ")</f>
        <v xml:space="preserve"> </v>
      </c>
      <c r="N1404" s="385"/>
      <c r="O1404" s="388">
        <f>IF('proje ve personel bilgileri'!$B$4=1512,(IF(E1404&lt;&gt;0,2,IF(F1404&lt;&gt;0,2,IF(G1404&lt;&gt;0,IF(AND(J1404&lt;&gt;0,K1404&gt;=48),4,3),IF(H1404&lt;&gt;0,IF(AND(J1404&lt;&gt;0,K1404&gt;=48),4,3),IF(I1404&lt;&gt;0,7,0)))))),IF('proje ve personel bilgileri'!$B$4=1511,(IF(E1404&lt;&gt;0,4,IF(F1404&lt;&gt;0,5,IF(G1404&lt;&gt;0,IF(AND(J1404&lt;&gt;0,K1404&gt;=48),12,8),IF(H1404&lt;&gt;0,IF(AND(J1404&lt;&gt;0,K1404&gt;=48),12,8),IF(I1404&lt;&gt;0,14,0)))))),(IF(E1404&lt;&gt;0,3,IF(F1404&lt;&gt;0,4,IF(G1404&lt;&gt;0,IF(AND(J1404&lt;&gt;0,K1404&gt;=48),10,6),IF(H1404&lt;&gt;0,IF(AND(J1404&lt;&gt;0,K1404&gt;=48),10,6),IF(I1404&lt;&gt;0,12,0))))))))</f>
        <v>0</v>
      </c>
      <c r="P1404" s="389"/>
      <c r="Q1404" s="385" t="str">
        <f>IF('proje ve personel bilgileri'!A658&lt;&gt;0,(M1404*O1404)," ")</f>
        <v xml:space="preserve"> </v>
      </c>
      <c r="R1404" s="385"/>
      <c r="S1404" s="385" t="str">
        <f>IF('proje ve personel bilgileri'!A658&lt;&gt;0,G011B!S1493," ")</f>
        <v xml:space="preserve"> </v>
      </c>
      <c r="T1404" s="378"/>
      <c r="U1404" s="385" t="str">
        <f>IF('proje ve personel bilgileri'!A658&lt;&gt;0,MIN(Q1404,S1404)," ")</f>
        <v xml:space="preserve"> </v>
      </c>
      <c r="V1404" s="386"/>
    </row>
    <row r="1405" spans="1:22" ht="15.75" customHeight="1" x14ac:dyDescent="0.25">
      <c r="A1405" s="23">
        <v>646</v>
      </c>
      <c r="B1405" s="293" t="str">
        <f>IF('proje ve personel bilgileri'!A659&lt;&gt;0,('proje ve personel bilgileri'!A659)," ")</f>
        <v xml:space="preserve"> </v>
      </c>
      <c r="C1405" s="293" t="str">
        <f>IF('proje ve personel bilgileri'!A659&lt;&gt;0,('proje ve personel bilgileri'!B659)," ")</f>
        <v xml:space="preserve"> </v>
      </c>
      <c r="D1405" s="24"/>
      <c r="E1405" s="25"/>
      <c r="F1405" s="25"/>
      <c r="G1405" s="25"/>
      <c r="H1405" s="25"/>
      <c r="I1405" s="25"/>
      <c r="J1405" s="26"/>
      <c r="K1405" s="387" t="str">
        <f>IF(J1405&lt;&gt;0,DAYS360(J1405,'proje ve personel bilgileri'!$B$8)/30," ")</f>
        <v xml:space="preserve"> </v>
      </c>
      <c r="L1405" s="387"/>
      <c r="M1405" s="385" t="str">
        <f>IF('proje ve personel bilgileri'!A659&lt;&gt;0,('proje ve personel bilgileri'!$B$11)," ")</f>
        <v xml:space="preserve"> </v>
      </c>
      <c r="N1405" s="385"/>
      <c r="O1405" s="388">
        <f>IF('proje ve personel bilgileri'!$B$4=1512,(IF(E1405&lt;&gt;0,2,IF(F1405&lt;&gt;0,2,IF(G1405&lt;&gt;0,IF(AND(J1405&lt;&gt;0,K1405&gt;=48),4,3),IF(H1405&lt;&gt;0,IF(AND(J1405&lt;&gt;0,K1405&gt;=48),4,3),IF(I1405&lt;&gt;0,7,0)))))),IF('proje ve personel bilgileri'!$B$4=1511,(IF(E1405&lt;&gt;0,4,IF(F1405&lt;&gt;0,5,IF(G1405&lt;&gt;0,IF(AND(J1405&lt;&gt;0,K1405&gt;=48),12,8),IF(H1405&lt;&gt;0,IF(AND(J1405&lt;&gt;0,K1405&gt;=48),12,8),IF(I1405&lt;&gt;0,14,0)))))),(IF(E1405&lt;&gt;0,3,IF(F1405&lt;&gt;0,4,IF(G1405&lt;&gt;0,IF(AND(J1405&lt;&gt;0,K1405&gt;=48),10,6),IF(H1405&lt;&gt;0,IF(AND(J1405&lt;&gt;0,K1405&gt;=48),10,6),IF(I1405&lt;&gt;0,12,0))))))))</f>
        <v>0</v>
      </c>
      <c r="P1405" s="389"/>
      <c r="Q1405" s="385" t="str">
        <f>IF('proje ve personel bilgileri'!A659&lt;&gt;0,(M1405*O1405)," ")</f>
        <v xml:space="preserve"> </v>
      </c>
      <c r="R1405" s="385"/>
      <c r="S1405" s="385" t="str">
        <f>IF('proje ve personel bilgileri'!A659&lt;&gt;0,G011B!S1494," ")</f>
        <v xml:space="preserve"> </v>
      </c>
      <c r="T1405" s="378"/>
      <c r="U1405" s="385" t="str">
        <f>IF('proje ve personel bilgileri'!A659&lt;&gt;0,MIN(Q1405,S1405)," ")</f>
        <v xml:space="preserve"> </v>
      </c>
      <c r="V1405" s="386"/>
    </row>
    <row r="1406" spans="1:22" ht="15.75" customHeight="1" x14ac:dyDescent="0.25">
      <c r="A1406" s="19">
        <v>647</v>
      </c>
      <c r="B1406" s="293" t="str">
        <f>IF('proje ve personel bilgileri'!A660&lt;&gt;0,('proje ve personel bilgileri'!A660)," ")</f>
        <v xml:space="preserve"> </v>
      </c>
      <c r="C1406" s="293" t="str">
        <f>IF('proje ve personel bilgileri'!A660&lt;&gt;0,('proje ve personel bilgileri'!B660)," ")</f>
        <v xml:space="preserve"> </v>
      </c>
      <c r="D1406" s="24"/>
      <c r="E1406" s="25"/>
      <c r="F1406" s="25"/>
      <c r="G1406" s="25"/>
      <c r="H1406" s="25"/>
      <c r="I1406" s="25"/>
      <c r="J1406" s="26"/>
      <c r="K1406" s="387" t="str">
        <f>IF(J1406&lt;&gt;0,DAYS360(J1406,'proje ve personel bilgileri'!$B$8)/30," ")</f>
        <v xml:space="preserve"> </v>
      </c>
      <c r="L1406" s="387"/>
      <c r="M1406" s="385" t="str">
        <f>IF('proje ve personel bilgileri'!A660&lt;&gt;0,('proje ve personel bilgileri'!$B$11)," ")</f>
        <v xml:space="preserve"> </v>
      </c>
      <c r="N1406" s="385"/>
      <c r="O1406" s="388">
        <f>IF('proje ve personel bilgileri'!$B$4=1512,(IF(E1406&lt;&gt;0,2,IF(F1406&lt;&gt;0,2,IF(G1406&lt;&gt;0,IF(AND(J1406&lt;&gt;0,K1406&gt;=48),4,3),IF(H1406&lt;&gt;0,IF(AND(J1406&lt;&gt;0,K1406&gt;=48),4,3),IF(I1406&lt;&gt;0,7,0)))))),IF('proje ve personel bilgileri'!$B$4=1511,(IF(E1406&lt;&gt;0,4,IF(F1406&lt;&gt;0,5,IF(G1406&lt;&gt;0,IF(AND(J1406&lt;&gt;0,K1406&gt;=48),12,8),IF(H1406&lt;&gt;0,IF(AND(J1406&lt;&gt;0,K1406&gt;=48),12,8),IF(I1406&lt;&gt;0,14,0)))))),(IF(E1406&lt;&gt;0,3,IF(F1406&lt;&gt;0,4,IF(G1406&lt;&gt;0,IF(AND(J1406&lt;&gt;0,K1406&gt;=48),10,6),IF(H1406&lt;&gt;0,IF(AND(J1406&lt;&gt;0,K1406&gt;=48),10,6),IF(I1406&lt;&gt;0,12,0))))))))</f>
        <v>0</v>
      </c>
      <c r="P1406" s="389"/>
      <c r="Q1406" s="385" t="str">
        <f>IF('proje ve personel bilgileri'!A660&lt;&gt;0,(M1406*O1406)," ")</f>
        <v xml:space="preserve"> </v>
      </c>
      <c r="R1406" s="385"/>
      <c r="S1406" s="385" t="str">
        <f>IF('proje ve personel bilgileri'!A660&lt;&gt;0,G011B!S1495," ")</f>
        <v xml:space="preserve"> </v>
      </c>
      <c r="T1406" s="378"/>
      <c r="U1406" s="385" t="str">
        <f>IF('proje ve personel bilgileri'!A660&lt;&gt;0,MIN(Q1406,S1406)," ")</f>
        <v xml:space="preserve"> </v>
      </c>
      <c r="V1406" s="386"/>
    </row>
    <row r="1407" spans="1:22" ht="15.75" customHeight="1" x14ac:dyDescent="0.25">
      <c r="A1407" s="23">
        <v>648</v>
      </c>
      <c r="B1407" s="293" t="str">
        <f>IF('proje ve personel bilgileri'!A661&lt;&gt;0,('proje ve personel bilgileri'!A661)," ")</f>
        <v xml:space="preserve"> </v>
      </c>
      <c r="C1407" s="293" t="str">
        <f>IF('proje ve personel bilgileri'!A661&lt;&gt;0,('proje ve personel bilgileri'!B661)," ")</f>
        <v xml:space="preserve"> </v>
      </c>
      <c r="D1407" s="28"/>
      <c r="E1407" s="29"/>
      <c r="F1407" s="29"/>
      <c r="G1407" s="29"/>
      <c r="H1407" s="29"/>
      <c r="I1407" s="29"/>
      <c r="J1407" s="30"/>
      <c r="K1407" s="387" t="str">
        <f>IF(J1407&lt;&gt;0,DAYS360(J1407,'proje ve personel bilgileri'!$B$8)/30," ")</f>
        <v xml:space="preserve"> </v>
      </c>
      <c r="L1407" s="387"/>
      <c r="M1407" s="385" t="str">
        <f>IF('proje ve personel bilgileri'!A661&lt;&gt;0,('proje ve personel bilgileri'!$B$11)," ")</f>
        <v xml:space="preserve"> </v>
      </c>
      <c r="N1407" s="385"/>
      <c r="O1407" s="388">
        <f>IF('proje ve personel bilgileri'!$B$4=1512,(IF(E1407&lt;&gt;0,2,IF(F1407&lt;&gt;0,2,IF(G1407&lt;&gt;0,IF(AND(J1407&lt;&gt;0,K1407&gt;=48),4,3),IF(H1407&lt;&gt;0,IF(AND(J1407&lt;&gt;0,K1407&gt;=48),4,3),IF(I1407&lt;&gt;0,7,0)))))),IF('proje ve personel bilgileri'!$B$4=1511,(IF(E1407&lt;&gt;0,4,IF(F1407&lt;&gt;0,5,IF(G1407&lt;&gt;0,IF(AND(J1407&lt;&gt;0,K1407&gt;=48),12,8),IF(H1407&lt;&gt;0,IF(AND(J1407&lt;&gt;0,K1407&gt;=48),12,8),IF(I1407&lt;&gt;0,14,0)))))),(IF(E1407&lt;&gt;0,3,IF(F1407&lt;&gt;0,4,IF(G1407&lt;&gt;0,IF(AND(J1407&lt;&gt;0,K1407&gt;=48),10,6),IF(H1407&lt;&gt;0,IF(AND(J1407&lt;&gt;0,K1407&gt;=48),10,6),IF(I1407&lt;&gt;0,12,0))))))))</f>
        <v>0</v>
      </c>
      <c r="P1407" s="389"/>
      <c r="Q1407" s="385" t="str">
        <f>IF('proje ve personel bilgileri'!A661&lt;&gt;0,(M1407*O1407)," ")</f>
        <v xml:space="preserve"> </v>
      </c>
      <c r="R1407" s="385"/>
      <c r="S1407" s="385" t="str">
        <f>IF('proje ve personel bilgileri'!A661&lt;&gt;0,G011B!S1496," ")</f>
        <v xml:space="preserve"> </v>
      </c>
      <c r="T1407" s="378"/>
      <c r="U1407" s="385" t="str">
        <f>IF('proje ve personel bilgileri'!A661&lt;&gt;0,MIN(Q1407,S1407)," ")</f>
        <v xml:space="preserve"> </v>
      </c>
      <c r="V1407" s="386"/>
    </row>
    <row r="1408" spans="1:22" ht="15" customHeight="1" x14ac:dyDescent="0.25">
      <c r="A1408" s="290" t="s">
        <v>152</v>
      </c>
    </row>
    <row r="1409" spans="1:22" ht="15" customHeight="1" x14ac:dyDescent="0.25">
      <c r="A1409" s="390" t="s">
        <v>153</v>
      </c>
      <c r="B1409" s="390"/>
      <c r="C1409" s="390"/>
      <c r="D1409" s="390"/>
      <c r="E1409" s="390"/>
      <c r="F1409" s="390"/>
      <c r="G1409" s="390"/>
      <c r="H1409" s="390"/>
      <c r="I1409" s="390"/>
      <c r="J1409" s="390"/>
      <c r="K1409" s="390"/>
      <c r="L1409" s="390"/>
      <c r="M1409" s="390"/>
      <c r="N1409" s="390"/>
      <c r="O1409" s="390"/>
      <c r="P1409" s="390"/>
      <c r="Q1409" s="390"/>
      <c r="R1409" s="390"/>
      <c r="S1409" s="390"/>
      <c r="T1409" s="390"/>
      <c r="U1409" s="390"/>
      <c r="V1409" s="390"/>
    </row>
    <row r="1410" spans="1:22" ht="15" customHeight="1" x14ac:dyDescent="0.25">
      <c r="A1410" s="391" t="s">
        <v>154</v>
      </c>
      <c r="B1410" s="391"/>
      <c r="C1410" s="391"/>
      <c r="D1410" s="391"/>
      <c r="E1410" s="391"/>
      <c r="F1410" s="391"/>
      <c r="G1410" s="391"/>
      <c r="H1410" s="391"/>
      <c r="I1410" s="391"/>
      <c r="J1410" s="391"/>
      <c r="K1410" s="391"/>
      <c r="L1410" s="391"/>
      <c r="M1410" s="391"/>
      <c r="N1410" s="391"/>
      <c r="O1410" s="391"/>
      <c r="P1410" s="391"/>
      <c r="Q1410" s="391"/>
      <c r="R1410" s="391"/>
      <c r="S1410" s="391"/>
      <c r="T1410" s="391"/>
      <c r="U1410" s="391"/>
      <c r="V1410" s="391"/>
    </row>
    <row r="1411" spans="1:22" ht="15" customHeight="1" x14ac:dyDescent="0.25">
      <c r="A1411" s="289"/>
    </row>
    <row r="1412" spans="1:22" ht="15" customHeight="1" x14ac:dyDescent="0.25">
      <c r="A1412" s="381" t="s">
        <v>155</v>
      </c>
      <c r="B1412" s="381"/>
      <c r="C1412" s="381"/>
      <c r="D1412" s="381"/>
      <c r="E1412" s="381"/>
      <c r="F1412" s="381"/>
      <c r="G1412" s="381"/>
      <c r="H1412" s="381"/>
      <c r="I1412" s="381"/>
      <c r="J1412" s="381"/>
      <c r="K1412" s="381"/>
      <c r="L1412" s="381"/>
      <c r="M1412" s="381"/>
      <c r="N1412" s="381"/>
      <c r="O1412" s="381"/>
      <c r="P1412" s="381"/>
      <c r="Q1412" s="381"/>
      <c r="R1412" s="381"/>
      <c r="S1412" s="381"/>
      <c r="T1412" s="381"/>
      <c r="U1412" s="381"/>
    </row>
    <row r="1413" spans="1:22" ht="15" customHeight="1" x14ac:dyDescent="0.25">
      <c r="A1413" s="380"/>
      <c r="B1413" s="380"/>
      <c r="C1413" s="380"/>
      <c r="D1413" s="380"/>
      <c r="E1413" s="380"/>
      <c r="F1413" s="380"/>
      <c r="G1413" s="380"/>
      <c r="H1413" s="380"/>
      <c r="I1413" s="380"/>
      <c r="J1413" s="380"/>
      <c r="K1413" s="380"/>
      <c r="L1413" s="380"/>
      <c r="M1413" s="380"/>
      <c r="N1413" s="380"/>
      <c r="O1413" s="380"/>
      <c r="P1413" s="380"/>
      <c r="Q1413" s="380"/>
      <c r="R1413" s="380"/>
      <c r="S1413" s="380"/>
      <c r="T1413" s="380"/>
      <c r="U1413" s="380"/>
    </row>
    <row r="1418" spans="1:22" ht="15.75" customHeight="1" x14ac:dyDescent="0.25">
      <c r="A1418" s="348" t="s">
        <v>128</v>
      </c>
      <c r="B1418" s="348"/>
      <c r="C1418" s="348"/>
      <c r="D1418" s="348"/>
      <c r="E1418" s="348"/>
      <c r="F1418" s="348"/>
      <c r="G1418" s="348"/>
      <c r="H1418" s="348"/>
      <c r="I1418" s="348"/>
      <c r="J1418" s="348"/>
      <c r="K1418" s="348"/>
      <c r="L1418" s="348"/>
      <c r="M1418" s="348"/>
      <c r="N1418" s="348"/>
      <c r="O1418" s="348"/>
      <c r="P1418" s="348"/>
      <c r="Q1418" s="348"/>
      <c r="R1418" s="348"/>
      <c r="S1418" s="348"/>
      <c r="T1418" s="348"/>
      <c r="U1418" s="348"/>
      <c r="V1418" s="348"/>
    </row>
    <row r="1419" spans="1:22" ht="15" customHeight="1" x14ac:dyDescent="0.25">
      <c r="A1419" s="68"/>
      <c r="B1419" s="68"/>
      <c r="C1419" s="68"/>
      <c r="D1419" s="68"/>
      <c r="E1419" s="68"/>
      <c r="F1419" s="68"/>
      <c r="G1419" s="68"/>
      <c r="H1419" s="68"/>
      <c r="I1419" s="68"/>
      <c r="J1419" s="69" t="str">
        <f>'proje ve personel bilgileri'!$B$7</f>
        <v>/</v>
      </c>
      <c r="K1419" s="68" t="s">
        <v>109</v>
      </c>
      <c r="L1419" s="68"/>
      <c r="M1419" s="68"/>
      <c r="N1419" s="68"/>
      <c r="O1419" s="68"/>
      <c r="P1419" s="68"/>
      <c r="Q1419" s="68"/>
      <c r="R1419" s="68"/>
      <c r="S1419" s="68"/>
      <c r="T1419" s="68"/>
      <c r="U1419" s="68"/>
      <c r="V1419" s="68"/>
    </row>
    <row r="1420" spans="1:22" ht="18.75" customHeight="1" x14ac:dyDescent="0.25">
      <c r="U1420" s="10" t="s">
        <v>129</v>
      </c>
    </row>
    <row r="1421" spans="1:22" ht="15.75" customHeight="1" x14ac:dyDescent="0.25">
      <c r="A1421" s="382" t="s">
        <v>130</v>
      </c>
      <c r="B1421" s="383"/>
      <c r="C1421" s="384"/>
      <c r="D1421" s="392">
        <f>'proje ve personel bilgileri'!$B$2</f>
        <v>0</v>
      </c>
      <c r="E1421" s="393"/>
      <c r="F1421" s="393"/>
      <c r="G1421" s="393"/>
      <c r="H1421" s="393"/>
      <c r="I1421" s="393"/>
      <c r="J1421" s="393"/>
      <c r="K1421" s="393"/>
      <c r="L1421" s="393"/>
      <c r="M1421" s="393"/>
      <c r="N1421" s="393"/>
      <c r="O1421" s="393"/>
      <c r="P1421" s="393"/>
      <c r="Q1421" s="393"/>
      <c r="R1421" s="393"/>
      <c r="S1421" s="393"/>
      <c r="T1421" s="393"/>
      <c r="U1421" s="393"/>
      <c r="V1421" s="394"/>
    </row>
    <row r="1422" spans="1:22" ht="15.75" customHeight="1" x14ac:dyDescent="0.25">
      <c r="A1422" s="382" t="s">
        <v>131</v>
      </c>
      <c r="B1422" s="383"/>
      <c r="C1422" s="384"/>
      <c r="D1422" s="392">
        <f>'proje ve personel bilgileri'!$B$3</f>
        <v>0</v>
      </c>
      <c r="E1422" s="393"/>
      <c r="F1422" s="393"/>
      <c r="G1422" s="393"/>
      <c r="H1422" s="393"/>
      <c r="I1422" s="393"/>
      <c r="J1422" s="393"/>
      <c r="K1422" s="393"/>
      <c r="L1422" s="393"/>
      <c r="M1422" s="393"/>
      <c r="N1422" s="393"/>
      <c r="O1422" s="393"/>
      <c r="P1422" s="393"/>
      <c r="Q1422" s="393"/>
      <c r="R1422" s="393"/>
      <c r="S1422" s="393"/>
      <c r="T1422" s="393"/>
      <c r="U1422" s="393"/>
      <c r="V1422" s="394"/>
    </row>
    <row r="1423" spans="1:22" ht="15" customHeight="1" x14ac:dyDescent="0.25">
      <c r="A1423" s="415" t="s">
        <v>132</v>
      </c>
      <c r="B1423" s="416"/>
      <c r="C1423" s="417"/>
      <c r="D1423" s="421"/>
      <c r="E1423" s="403"/>
      <c r="F1423" s="403"/>
      <c r="G1423" s="403"/>
      <c r="H1423" s="403"/>
      <c r="I1423" s="403"/>
      <c r="J1423" s="403"/>
      <c r="K1423" s="403"/>
      <c r="L1423" s="403"/>
      <c r="M1423" s="403"/>
      <c r="N1423" s="403"/>
      <c r="O1423" s="403"/>
      <c r="P1423" s="403"/>
      <c r="Q1423" s="403"/>
      <c r="R1423" s="403"/>
      <c r="S1423" s="403"/>
      <c r="T1423" s="403"/>
      <c r="U1423" s="403"/>
      <c r="V1423" s="423"/>
    </row>
    <row r="1424" spans="1:22" ht="15.75" customHeight="1" x14ac:dyDescent="0.25">
      <c r="A1424" s="418"/>
      <c r="B1424" s="419"/>
      <c r="C1424" s="420"/>
      <c r="D1424" s="422"/>
      <c r="E1424" s="404"/>
      <c r="F1424" s="404"/>
      <c r="G1424" s="404"/>
      <c r="H1424" s="404"/>
      <c r="I1424" s="404"/>
      <c r="J1424" s="404"/>
      <c r="K1424" s="404"/>
      <c r="L1424" s="404"/>
      <c r="M1424" s="404"/>
      <c r="N1424" s="404"/>
      <c r="O1424" s="404"/>
      <c r="P1424" s="404"/>
      <c r="Q1424" s="404"/>
      <c r="R1424" s="404"/>
      <c r="S1424" s="404"/>
      <c r="T1424" s="404"/>
      <c r="U1424" s="404"/>
      <c r="V1424" s="424"/>
    </row>
    <row r="1425" spans="1:22" ht="15.75" customHeight="1" x14ac:dyDescent="0.25">
      <c r="A1425" s="382" t="s">
        <v>133</v>
      </c>
      <c r="B1425" s="383"/>
      <c r="C1425" s="384"/>
      <c r="D1425" s="307">
        <f>'proje ve personel bilgileri'!B8</f>
        <v>0</v>
      </c>
      <c r="E1425" s="291"/>
      <c r="F1425" s="291"/>
      <c r="G1425" s="291"/>
      <c r="H1425" s="291"/>
      <c r="I1425" s="291"/>
      <c r="J1425" s="402"/>
      <c r="K1425" s="402"/>
      <c r="L1425" s="402"/>
      <c r="M1425" s="402"/>
      <c r="N1425" s="402"/>
      <c r="O1425" s="402"/>
      <c r="P1425" s="402"/>
      <c r="Q1425" s="402"/>
      <c r="R1425" s="402"/>
      <c r="S1425" s="402"/>
      <c r="T1425" s="402"/>
      <c r="U1425" s="402"/>
      <c r="V1425" s="292"/>
    </row>
    <row r="1426" spans="1:22" ht="15" customHeight="1" x14ac:dyDescent="0.25">
      <c r="A1426" s="405" t="s">
        <v>87</v>
      </c>
      <c r="B1426" s="405" t="s">
        <v>15</v>
      </c>
      <c r="C1426" s="405" t="s">
        <v>134</v>
      </c>
      <c r="D1426" s="405" t="s">
        <v>135</v>
      </c>
      <c r="E1426" s="395" t="s">
        <v>136</v>
      </c>
      <c r="F1426" s="407"/>
      <c r="G1426" s="407"/>
      <c r="H1426" s="407"/>
      <c r="I1426" s="396"/>
      <c r="J1426" s="405" t="s">
        <v>137</v>
      </c>
      <c r="K1426" s="395" t="s">
        <v>138</v>
      </c>
      <c r="L1426" s="396"/>
      <c r="M1426" s="411" t="s">
        <v>139</v>
      </c>
      <c r="N1426" s="412"/>
      <c r="O1426" s="395" t="s">
        <v>156</v>
      </c>
      <c r="P1426" s="396"/>
      <c r="Q1426" s="395" t="s">
        <v>141</v>
      </c>
      <c r="R1426" s="396"/>
      <c r="S1426" s="395" t="s">
        <v>142</v>
      </c>
      <c r="T1426" s="396"/>
      <c r="U1426" s="395" t="s">
        <v>143</v>
      </c>
      <c r="V1426" s="396"/>
    </row>
    <row r="1427" spans="1:22" ht="15.75" customHeight="1" x14ac:dyDescent="0.25">
      <c r="A1427" s="406"/>
      <c r="B1427" s="406"/>
      <c r="C1427" s="406"/>
      <c r="D1427" s="406"/>
      <c r="E1427" s="408" t="s">
        <v>144</v>
      </c>
      <c r="F1427" s="409"/>
      <c r="G1427" s="409"/>
      <c r="H1427" s="409"/>
      <c r="I1427" s="410"/>
      <c r="J1427" s="406"/>
      <c r="K1427" s="397"/>
      <c r="L1427" s="398"/>
      <c r="M1427" s="413"/>
      <c r="N1427" s="414"/>
      <c r="O1427" s="397"/>
      <c r="P1427" s="398"/>
      <c r="Q1427" s="397"/>
      <c r="R1427" s="398"/>
      <c r="S1427" s="397"/>
      <c r="T1427" s="398"/>
      <c r="U1427" s="397"/>
      <c r="V1427" s="398"/>
    </row>
    <row r="1428" spans="1:22" ht="67.5" customHeight="1" x14ac:dyDescent="0.25">
      <c r="A1428" s="406"/>
      <c r="B1428" s="406"/>
      <c r="C1428" s="406"/>
      <c r="D1428" s="406"/>
      <c r="E1428" s="17" t="s">
        <v>145</v>
      </c>
      <c r="F1428" s="17" t="s">
        <v>146</v>
      </c>
      <c r="G1428" s="17" t="s">
        <v>147</v>
      </c>
      <c r="H1428" s="18" t="s">
        <v>148</v>
      </c>
      <c r="I1428" s="17" t="s">
        <v>149</v>
      </c>
      <c r="J1428" s="406"/>
      <c r="K1428" s="397"/>
      <c r="L1428" s="398"/>
      <c r="M1428" s="399" t="s">
        <v>150</v>
      </c>
      <c r="N1428" s="400"/>
      <c r="O1428" s="399" t="s">
        <v>151</v>
      </c>
      <c r="P1428" s="401"/>
      <c r="Q1428" s="397"/>
      <c r="R1428" s="398"/>
      <c r="S1428" s="397"/>
      <c r="T1428" s="398"/>
      <c r="U1428" s="397"/>
      <c r="V1428" s="398"/>
    </row>
    <row r="1429" spans="1:22" ht="15.75" customHeight="1" x14ac:dyDescent="0.25">
      <c r="A1429" s="19">
        <v>649</v>
      </c>
      <c r="B1429" s="293" t="str">
        <f>IF('proje ve personel bilgileri'!A662&lt;&gt;0,('proje ve personel bilgileri'!A662)," ")</f>
        <v xml:space="preserve"> </v>
      </c>
      <c r="C1429" s="293" t="str">
        <f>IF('proje ve personel bilgileri'!A662&lt;&gt;0,('proje ve personel bilgileri'!B662)," ")</f>
        <v xml:space="preserve"> </v>
      </c>
      <c r="D1429" s="20"/>
      <c r="E1429" s="21"/>
      <c r="F1429" s="21"/>
      <c r="G1429" s="21"/>
      <c r="H1429" s="21"/>
      <c r="I1429" s="21"/>
      <c r="J1429" s="22"/>
      <c r="K1429" s="387" t="str">
        <f>IF(J1429&lt;&gt;0,DAYS360(J1429,'proje ve personel bilgileri'!$B$8)/30," ")</f>
        <v xml:space="preserve"> </v>
      </c>
      <c r="L1429" s="387"/>
      <c r="M1429" s="385" t="str">
        <f>IF('proje ve personel bilgileri'!A662&lt;&gt;0,('proje ve personel bilgileri'!$B$11)," ")</f>
        <v xml:space="preserve"> </v>
      </c>
      <c r="N1429" s="385"/>
      <c r="O1429" s="388">
        <f>IF('proje ve personel bilgileri'!$B$4=1512,(IF(E1429&lt;&gt;0,2,IF(F1429&lt;&gt;0,2,IF(G1429&lt;&gt;0,IF(AND(J1429&lt;&gt;0,K1429&gt;=48),4,3),IF(H1429&lt;&gt;0,IF(AND(J1429&lt;&gt;0,K1429&gt;=48),4,3),IF(I1429&lt;&gt;0,7,0)))))),IF('proje ve personel bilgileri'!$B$4=1511,(IF(E1429&lt;&gt;0,4,IF(F1429&lt;&gt;0,5,IF(G1429&lt;&gt;0,IF(AND(J1429&lt;&gt;0,K1429&gt;=48),12,8),IF(H1429&lt;&gt;0,IF(AND(J1429&lt;&gt;0,K1429&gt;=48),12,8),IF(I1429&lt;&gt;0,14,0)))))),(IF(E1429&lt;&gt;0,3,IF(F1429&lt;&gt;0,4,IF(G1429&lt;&gt;0,IF(AND(J1429&lt;&gt;0,K1429&gt;=48),10,6),IF(H1429&lt;&gt;0,IF(AND(J1429&lt;&gt;0,K1429&gt;=48),10,6),IF(I1429&lt;&gt;0,12,0))))))))</f>
        <v>0</v>
      </c>
      <c r="P1429" s="389"/>
      <c r="Q1429" s="385" t="str">
        <f>IF('proje ve personel bilgileri'!A662&lt;&gt;0,(M1429*O1429)," ")</f>
        <v xml:space="preserve"> </v>
      </c>
      <c r="R1429" s="385"/>
      <c r="S1429" s="385" t="str">
        <f>IF('proje ve personel bilgileri'!A662&lt;&gt;0,G011B!S1521," ")</f>
        <v xml:space="preserve"> </v>
      </c>
      <c r="T1429" s="378"/>
      <c r="U1429" s="385" t="str">
        <f>IF('proje ve personel bilgileri'!A662&lt;&gt;0,MIN(Q1429,S1429)," ")</f>
        <v xml:space="preserve"> </v>
      </c>
      <c r="V1429" s="386"/>
    </row>
    <row r="1430" spans="1:22" ht="15.75" customHeight="1" x14ac:dyDescent="0.25">
      <c r="A1430" s="23">
        <v>650</v>
      </c>
      <c r="B1430" s="293" t="str">
        <f>IF('proje ve personel bilgileri'!A663&lt;&gt;0,('proje ve personel bilgileri'!A663)," ")</f>
        <v xml:space="preserve"> </v>
      </c>
      <c r="C1430" s="293" t="str">
        <f>IF('proje ve personel bilgileri'!A663&lt;&gt;0,('proje ve personel bilgileri'!B663)," ")</f>
        <v xml:space="preserve"> </v>
      </c>
      <c r="D1430" s="24"/>
      <c r="E1430" s="25"/>
      <c r="F1430" s="25"/>
      <c r="G1430" s="25"/>
      <c r="H1430" s="25"/>
      <c r="I1430" s="25"/>
      <c r="J1430" s="26"/>
      <c r="K1430" s="387" t="str">
        <f>IF(J1430&lt;&gt;0,DAYS360(J1430,'proje ve personel bilgileri'!$B$8)/30," ")</f>
        <v xml:space="preserve"> </v>
      </c>
      <c r="L1430" s="387"/>
      <c r="M1430" s="385" t="str">
        <f>IF('proje ve personel bilgileri'!A663&lt;&gt;0,('proje ve personel bilgileri'!$B$11)," ")</f>
        <v xml:space="preserve"> </v>
      </c>
      <c r="N1430" s="385"/>
      <c r="O1430" s="388">
        <f>IF('proje ve personel bilgileri'!$B$4=1512,(IF(E1430&lt;&gt;0,2,IF(F1430&lt;&gt;0,2,IF(G1430&lt;&gt;0,IF(AND(J1430&lt;&gt;0,K1430&gt;=48),4,3),IF(H1430&lt;&gt;0,IF(AND(J1430&lt;&gt;0,K1430&gt;=48),4,3),IF(I1430&lt;&gt;0,7,0)))))),IF('proje ve personel bilgileri'!$B$4=1511,(IF(E1430&lt;&gt;0,4,IF(F1430&lt;&gt;0,5,IF(G1430&lt;&gt;0,IF(AND(J1430&lt;&gt;0,K1430&gt;=48),12,8),IF(H1430&lt;&gt;0,IF(AND(J1430&lt;&gt;0,K1430&gt;=48),12,8),IF(I1430&lt;&gt;0,14,0)))))),(IF(E1430&lt;&gt;0,3,IF(F1430&lt;&gt;0,4,IF(G1430&lt;&gt;0,IF(AND(J1430&lt;&gt;0,K1430&gt;=48),10,6),IF(H1430&lt;&gt;0,IF(AND(J1430&lt;&gt;0,K1430&gt;=48),10,6),IF(I1430&lt;&gt;0,12,0))))))))</f>
        <v>0</v>
      </c>
      <c r="P1430" s="389"/>
      <c r="Q1430" s="385" t="str">
        <f>IF('proje ve personel bilgileri'!A663&lt;&gt;0,(M1430*O1430)," ")</f>
        <v xml:space="preserve"> </v>
      </c>
      <c r="R1430" s="385"/>
      <c r="S1430" s="385" t="str">
        <f>IF('proje ve personel bilgileri'!A663&lt;&gt;0,G011B!S1522," ")</f>
        <v xml:space="preserve"> </v>
      </c>
      <c r="T1430" s="378"/>
      <c r="U1430" s="385" t="str">
        <f>IF('proje ve personel bilgileri'!A663&lt;&gt;0,MIN(Q1430,S1430)," ")</f>
        <v xml:space="preserve"> </v>
      </c>
      <c r="V1430" s="386"/>
    </row>
    <row r="1431" spans="1:22" ht="15.75" customHeight="1" x14ac:dyDescent="0.25">
      <c r="A1431" s="19">
        <v>651</v>
      </c>
      <c r="B1431" s="293" t="str">
        <f>IF('proje ve personel bilgileri'!A664&lt;&gt;0,('proje ve personel bilgileri'!A664)," ")</f>
        <v xml:space="preserve"> </v>
      </c>
      <c r="C1431" s="293" t="str">
        <f>IF('proje ve personel bilgileri'!A664&lt;&gt;0,('proje ve personel bilgileri'!B664)," ")</f>
        <v xml:space="preserve"> </v>
      </c>
      <c r="D1431" s="24"/>
      <c r="E1431" s="25"/>
      <c r="F1431" s="25"/>
      <c r="G1431" s="25"/>
      <c r="H1431" s="25"/>
      <c r="I1431" s="25"/>
      <c r="J1431" s="26"/>
      <c r="K1431" s="387" t="str">
        <f>IF(J1431&lt;&gt;0,DAYS360(J1431,'proje ve personel bilgileri'!$B$8)/30," ")</f>
        <v xml:space="preserve"> </v>
      </c>
      <c r="L1431" s="387"/>
      <c r="M1431" s="385" t="str">
        <f>IF('proje ve personel bilgileri'!A664&lt;&gt;0,('proje ve personel bilgileri'!$B$11)," ")</f>
        <v xml:space="preserve"> </v>
      </c>
      <c r="N1431" s="385"/>
      <c r="O1431" s="388">
        <f>IF('proje ve personel bilgileri'!$B$4=1512,(IF(E1431&lt;&gt;0,2,IF(F1431&lt;&gt;0,2,IF(G1431&lt;&gt;0,IF(AND(J1431&lt;&gt;0,K1431&gt;=48),4,3),IF(H1431&lt;&gt;0,IF(AND(J1431&lt;&gt;0,K1431&gt;=48),4,3),IF(I1431&lt;&gt;0,7,0)))))),IF('proje ve personel bilgileri'!$B$4=1511,(IF(E1431&lt;&gt;0,4,IF(F1431&lt;&gt;0,5,IF(G1431&lt;&gt;0,IF(AND(J1431&lt;&gt;0,K1431&gt;=48),12,8),IF(H1431&lt;&gt;0,IF(AND(J1431&lt;&gt;0,K1431&gt;=48),12,8),IF(I1431&lt;&gt;0,14,0)))))),(IF(E1431&lt;&gt;0,3,IF(F1431&lt;&gt;0,4,IF(G1431&lt;&gt;0,IF(AND(J1431&lt;&gt;0,K1431&gt;=48),10,6),IF(H1431&lt;&gt;0,IF(AND(J1431&lt;&gt;0,K1431&gt;=48),10,6),IF(I1431&lt;&gt;0,12,0))))))))</f>
        <v>0</v>
      </c>
      <c r="P1431" s="389"/>
      <c r="Q1431" s="385" t="str">
        <f>IF('proje ve personel bilgileri'!A664&lt;&gt;0,(M1431*O1431)," ")</f>
        <v xml:space="preserve"> </v>
      </c>
      <c r="R1431" s="385"/>
      <c r="S1431" s="385" t="str">
        <f>IF('proje ve personel bilgileri'!A664&lt;&gt;0,G011B!S1523," ")</f>
        <v xml:space="preserve"> </v>
      </c>
      <c r="T1431" s="378"/>
      <c r="U1431" s="385" t="str">
        <f>IF('proje ve personel bilgileri'!A664&lt;&gt;0,MIN(Q1431,S1431)," ")</f>
        <v xml:space="preserve"> </v>
      </c>
      <c r="V1431" s="386"/>
    </row>
    <row r="1432" spans="1:22" ht="15.75" customHeight="1" x14ac:dyDescent="0.25">
      <c r="A1432" s="23">
        <v>652</v>
      </c>
      <c r="B1432" s="293" t="str">
        <f>IF('proje ve personel bilgileri'!A665&lt;&gt;0,('proje ve personel bilgileri'!A665)," ")</f>
        <v xml:space="preserve"> </v>
      </c>
      <c r="C1432" s="293" t="str">
        <f>IF('proje ve personel bilgileri'!A665&lt;&gt;0,('proje ve personel bilgileri'!B665)," ")</f>
        <v xml:space="preserve"> </v>
      </c>
      <c r="D1432" s="24"/>
      <c r="E1432" s="25"/>
      <c r="F1432" s="25"/>
      <c r="G1432" s="25"/>
      <c r="H1432" s="25"/>
      <c r="I1432" s="25"/>
      <c r="J1432" s="26"/>
      <c r="K1432" s="387" t="str">
        <f>IF(J1432&lt;&gt;0,DAYS360(J1432,'proje ve personel bilgileri'!$B$8)/30," ")</f>
        <v xml:space="preserve"> </v>
      </c>
      <c r="L1432" s="387"/>
      <c r="M1432" s="385" t="str">
        <f>IF('proje ve personel bilgileri'!A665&lt;&gt;0,('proje ve personel bilgileri'!$B$11)," ")</f>
        <v xml:space="preserve"> </v>
      </c>
      <c r="N1432" s="385"/>
      <c r="O1432" s="388">
        <f>IF('proje ve personel bilgileri'!$B$4=1512,(IF(E1432&lt;&gt;0,2,IF(F1432&lt;&gt;0,2,IF(G1432&lt;&gt;0,IF(AND(J1432&lt;&gt;0,K1432&gt;=48),4,3),IF(H1432&lt;&gt;0,IF(AND(J1432&lt;&gt;0,K1432&gt;=48),4,3),IF(I1432&lt;&gt;0,7,0)))))),IF('proje ve personel bilgileri'!$B$4=1511,(IF(E1432&lt;&gt;0,4,IF(F1432&lt;&gt;0,5,IF(G1432&lt;&gt;0,IF(AND(J1432&lt;&gt;0,K1432&gt;=48),12,8),IF(H1432&lt;&gt;0,IF(AND(J1432&lt;&gt;0,K1432&gt;=48),12,8),IF(I1432&lt;&gt;0,14,0)))))),(IF(E1432&lt;&gt;0,3,IF(F1432&lt;&gt;0,4,IF(G1432&lt;&gt;0,IF(AND(J1432&lt;&gt;0,K1432&gt;=48),10,6),IF(H1432&lt;&gt;0,IF(AND(J1432&lt;&gt;0,K1432&gt;=48),10,6),IF(I1432&lt;&gt;0,12,0))))))))</f>
        <v>0</v>
      </c>
      <c r="P1432" s="389"/>
      <c r="Q1432" s="385" t="str">
        <f>IF('proje ve personel bilgileri'!A665&lt;&gt;0,(M1432*O1432)," ")</f>
        <v xml:space="preserve"> </v>
      </c>
      <c r="R1432" s="385"/>
      <c r="S1432" s="385" t="str">
        <f>IF('proje ve personel bilgileri'!A665&lt;&gt;0,G011B!S1524," ")</f>
        <v xml:space="preserve"> </v>
      </c>
      <c r="T1432" s="378"/>
      <c r="U1432" s="385" t="str">
        <f>IF('proje ve personel bilgileri'!A665&lt;&gt;0,MIN(Q1432,S1432)," ")</f>
        <v xml:space="preserve"> </v>
      </c>
      <c r="V1432" s="386"/>
    </row>
    <row r="1433" spans="1:22" ht="15.75" customHeight="1" x14ac:dyDescent="0.25">
      <c r="A1433" s="19">
        <v>653</v>
      </c>
      <c r="B1433" s="293" t="str">
        <f>IF('proje ve personel bilgileri'!A666&lt;&gt;0,('proje ve personel bilgileri'!A666)," ")</f>
        <v xml:space="preserve"> </v>
      </c>
      <c r="C1433" s="293" t="str">
        <f>IF('proje ve personel bilgileri'!A666&lt;&gt;0,('proje ve personel bilgileri'!B666)," ")</f>
        <v xml:space="preserve"> </v>
      </c>
      <c r="D1433" s="24"/>
      <c r="E1433" s="25"/>
      <c r="F1433" s="25"/>
      <c r="G1433" s="25"/>
      <c r="H1433" s="25"/>
      <c r="I1433" s="25"/>
      <c r="J1433" s="26"/>
      <c r="K1433" s="387" t="str">
        <f>IF(J1433&lt;&gt;0,DAYS360(J1433,'proje ve personel bilgileri'!$B$8)/30," ")</f>
        <v xml:space="preserve"> </v>
      </c>
      <c r="L1433" s="387"/>
      <c r="M1433" s="385" t="str">
        <f>IF('proje ve personel bilgileri'!A666&lt;&gt;0,('proje ve personel bilgileri'!$B$11)," ")</f>
        <v xml:space="preserve"> </v>
      </c>
      <c r="N1433" s="385"/>
      <c r="O1433" s="388">
        <f>IF('proje ve personel bilgileri'!$B$4=1512,(IF(E1433&lt;&gt;0,2,IF(F1433&lt;&gt;0,2,IF(G1433&lt;&gt;0,IF(AND(J1433&lt;&gt;0,K1433&gt;=48),4,3),IF(H1433&lt;&gt;0,IF(AND(J1433&lt;&gt;0,K1433&gt;=48),4,3),IF(I1433&lt;&gt;0,7,0)))))),IF('proje ve personel bilgileri'!$B$4=1511,(IF(E1433&lt;&gt;0,4,IF(F1433&lt;&gt;0,5,IF(G1433&lt;&gt;0,IF(AND(J1433&lt;&gt;0,K1433&gt;=48),12,8),IF(H1433&lt;&gt;0,IF(AND(J1433&lt;&gt;0,K1433&gt;=48),12,8),IF(I1433&lt;&gt;0,14,0)))))),(IF(E1433&lt;&gt;0,3,IF(F1433&lt;&gt;0,4,IF(G1433&lt;&gt;0,IF(AND(J1433&lt;&gt;0,K1433&gt;=48),10,6),IF(H1433&lt;&gt;0,IF(AND(J1433&lt;&gt;0,K1433&gt;=48),10,6),IF(I1433&lt;&gt;0,12,0))))))))</f>
        <v>0</v>
      </c>
      <c r="P1433" s="389"/>
      <c r="Q1433" s="385" t="str">
        <f>IF('proje ve personel bilgileri'!A666&lt;&gt;0,(M1433*O1433)," ")</f>
        <v xml:space="preserve"> </v>
      </c>
      <c r="R1433" s="385"/>
      <c r="S1433" s="385" t="str">
        <f>IF('proje ve personel bilgileri'!A666&lt;&gt;0,G011B!S1525," ")</f>
        <v xml:space="preserve"> </v>
      </c>
      <c r="T1433" s="378"/>
      <c r="U1433" s="385" t="str">
        <f>IF('proje ve personel bilgileri'!A666&lt;&gt;0,MIN(Q1433,S1433)," ")</f>
        <v xml:space="preserve"> </v>
      </c>
      <c r="V1433" s="386"/>
    </row>
    <row r="1434" spans="1:22" ht="15.75" customHeight="1" x14ac:dyDescent="0.25">
      <c r="A1434" s="23">
        <v>654</v>
      </c>
      <c r="B1434" s="293" t="str">
        <f>IF('proje ve personel bilgileri'!A667&lt;&gt;0,('proje ve personel bilgileri'!A667)," ")</f>
        <v xml:space="preserve"> </v>
      </c>
      <c r="C1434" s="293" t="str">
        <f>IF('proje ve personel bilgileri'!A667&lt;&gt;0,('proje ve personel bilgileri'!B667)," ")</f>
        <v xml:space="preserve"> </v>
      </c>
      <c r="D1434" s="24"/>
      <c r="E1434" s="25"/>
      <c r="F1434" s="25"/>
      <c r="G1434" s="25"/>
      <c r="H1434" s="25"/>
      <c r="I1434" s="25"/>
      <c r="J1434" s="26"/>
      <c r="K1434" s="387" t="str">
        <f>IF(J1434&lt;&gt;0,DAYS360(J1434,'proje ve personel bilgileri'!$B$8)/30," ")</f>
        <v xml:space="preserve"> </v>
      </c>
      <c r="L1434" s="387"/>
      <c r="M1434" s="385" t="str">
        <f>IF('proje ve personel bilgileri'!A667&lt;&gt;0,('proje ve personel bilgileri'!$B$11)," ")</f>
        <v xml:space="preserve"> </v>
      </c>
      <c r="N1434" s="385"/>
      <c r="O1434" s="388">
        <f>IF('proje ve personel bilgileri'!$B$4=1512,(IF(E1434&lt;&gt;0,2,IF(F1434&lt;&gt;0,2,IF(G1434&lt;&gt;0,IF(AND(J1434&lt;&gt;0,K1434&gt;=48),4,3),IF(H1434&lt;&gt;0,IF(AND(J1434&lt;&gt;0,K1434&gt;=48),4,3),IF(I1434&lt;&gt;0,7,0)))))),IF('proje ve personel bilgileri'!$B$4=1511,(IF(E1434&lt;&gt;0,4,IF(F1434&lt;&gt;0,5,IF(G1434&lt;&gt;0,IF(AND(J1434&lt;&gt;0,K1434&gt;=48),12,8),IF(H1434&lt;&gt;0,IF(AND(J1434&lt;&gt;0,K1434&gt;=48),12,8),IF(I1434&lt;&gt;0,14,0)))))),(IF(E1434&lt;&gt;0,3,IF(F1434&lt;&gt;0,4,IF(G1434&lt;&gt;0,IF(AND(J1434&lt;&gt;0,K1434&gt;=48),10,6),IF(H1434&lt;&gt;0,IF(AND(J1434&lt;&gt;0,K1434&gt;=48),10,6),IF(I1434&lt;&gt;0,12,0))))))))</f>
        <v>0</v>
      </c>
      <c r="P1434" s="389"/>
      <c r="Q1434" s="385" t="str">
        <f>IF('proje ve personel bilgileri'!A667&lt;&gt;0,(M1434*O1434)," ")</f>
        <v xml:space="preserve"> </v>
      </c>
      <c r="R1434" s="385"/>
      <c r="S1434" s="385" t="str">
        <f>IF('proje ve personel bilgileri'!A667&lt;&gt;0,G011B!S1526," ")</f>
        <v xml:space="preserve"> </v>
      </c>
      <c r="T1434" s="378"/>
      <c r="U1434" s="385" t="str">
        <f>IF('proje ve personel bilgileri'!A667&lt;&gt;0,MIN(Q1434,S1434)," ")</f>
        <v xml:space="preserve"> </v>
      </c>
      <c r="V1434" s="386"/>
    </row>
    <row r="1435" spans="1:22" ht="15.75" customHeight="1" x14ac:dyDescent="0.25">
      <c r="A1435" s="19">
        <v>655</v>
      </c>
      <c r="B1435" s="293" t="str">
        <f>IF('proje ve personel bilgileri'!A668&lt;&gt;0,('proje ve personel bilgileri'!A668)," ")</f>
        <v xml:space="preserve"> </v>
      </c>
      <c r="C1435" s="293" t="str">
        <f>IF('proje ve personel bilgileri'!A668&lt;&gt;0,('proje ve personel bilgileri'!B668)," ")</f>
        <v xml:space="preserve"> </v>
      </c>
      <c r="D1435" s="24"/>
      <c r="E1435" s="25"/>
      <c r="F1435" s="25"/>
      <c r="G1435" s="25"/>
      <c r="H1435" s="25"/>
      <c r="I1435" s="25"/>
      <c r="J1435" s="26"/>
      <c r="K1435" s="387" t="str">
        <f>IF(J1435&lt;&gt;0,DAYS360(J1435,'proje ve personel bilgileri'!$B$8)/30," ")</f>
        <v xml:space="preserve"> </v>
      </c>
      <c r="L1435" s="387"/>
      <c r="M1435" s="385" t="str">
        <f>IF('proje ve personel bilgileri'!A668&lt;&gt;0,('proje ve personel bilgileri'!$B$11)," ")</f>
        <v xml:space="preserve"> </v>
      </c>
      <c r="N1435" s="385"/>
      <c r="O1435" s="388">
        <f>IF('proje ve personel bilgileri'!$B$4=1512,(IF(E1435&lt;&gt;0,2,IF(F1435&lt;&gt;0,2,IF(G1435&lt;&gt;0,IF(AND(J1435&lt;&gt;0,K1435&gt;=48),4,3),IF(H1435&lt;&gt;0,IF(AND(J1435&lt;&gt;0,K1435&gt;=48),4,3),IF(I1435&lt;&gt;0,7,0)))))),IF('proje ve personel bilgileri'!$B$4=1511,(IF(E1435&lt;&gt;0,4,IF(F1435&lt;&gt;0,5,IF(G1435&lt;&gt;0,IF(AND(J1435&lt;&gt;0,K1435&gt;=48),12,8),IF(H1435&lt;&gt;0,IF(AND(J1435&lt;&gt;0,K1435&gt;=48),12,8),IF(I1435&lt;&gt;0,14,0)))))),(IF(E1435&lt;&gt;0,3,IF(F1435&lt;&gt;0,4,IF(G1435&lt;&gt;0,IF(AND(J1435&lt;&gt;0,K1435&gt;=48),10,6),IF(H1435&lt;&gt;0,IF(AND(J1435&lt;&gt;0,K1435&gt;=48),10,6),IF(I1435&lt;&gt;0,12,0))))))))</f>
        <v>0</v>
      </c>
      <c r="P1435" s="389"/>
      <c r="Q1435" s="385" t="str">
        <f>IF('proje ve personel bilgileri'!A668&lt;&gt;0,(M1435*O1435)," ")</f>
        <v xml:space="preserve"> </v>
      </c>
      <c r="R1435" s="385"/>
      <c r="S1435" s="385" t="str">
        <f>IF('proje ve personel bilgileri'!A668&lt;&gt;0,G011B!S1527," ")</f>
        <v xml:space="preserve"> </v>
      </c>
      <c r="T1435" s="378"/>
      <c r="U1435" s="385" t="str">
        <f>IF('proje ve personel bilgileri'!A668&lt;&gt;0,MIN(Q1435,S1435)," ")</f>
        <v xml:space="preserve"> </v>
      </c>
      <c r="V1435" s="386"/>
    </row>
    <row r="1436" spans="1:22" ht="15.75" customHeight="1" x14ac:dyDescent="0.25">
      <c r="A1436" s="23">
        <v>656</v>
      </c>
      <c r="B1436" s="293" t="str">
        <f>IF('proje ve personel bilgileri'!A669&lt;&gt;0,('proje ve personel bilgileri'!A669)," ")</f>
        <v xml:space="preserve"> </v>
      </c>
      <c r="C1436" s="293" t="str">
        <f>IF('proje ve personel bilgileri'!A669&lt;&gt;0,('proje ve personel bilgileri'!B669)," ")</f>
        <v xml:space="preserve"> </v>
      </c>
      <c r="D1436" s="24"/>
      <c r="E1436" s="25"/>
      <c r="F1436" s="25"/>
      <c r="G1436" s="25"/>
      <c r="H1436" s="25"/>
      <c r="I1436" s="25"/>
      <c r="J1436" s="26"/>
      <c r="K1436" s="387" t="str">
        <f>IF(J1436&lt;&gt;0,DAYS360(J1436,'proje ve personel bilgileri'!$B$8)/30," ")</f>
        <v xml:space="preserve"> </v>
      </c>
      <c r="L1436" s="387"/>
      <c r="M1436" s="385" t="str">
        <f>IF('proje ve personel bilgileri'!A669&lt;&gt;0,('proje ve personel bilgileri'!$B$11)," ")</f>
        <v xml:space="preserve"> </v>
      </c>
      <c r="N1436" s="385"/>
      <c r="O1436" s="388">
        <f>IF('proje ve personel bilgileri'!$B$4=1512,(IF(E1436&lt;&gt;0,2,IF(F1436&lt;&gt;0,2,IF(G1436&lt;&gt;0,IF(AND(J1436&lt;&gt;0,K1436&gt;=48),4,3),IF(H1436&lt;&gt;0,IF(AND(J1436&lt;&gt;0,K1436&gt;=48),4,3),IF(I1436&lt;&gt;0,7,0)))))),IF('proje ve personel bilgileri'!$B$4=1511,(IF(E1436&lt;&gt;0,4,IF(F1436&lt;&gt;0,5,IF(G1436&lt;&gt;0,IF(AND(J1436&lt;&gt;0,K1436&gt;=48),12,8),IF(H1436&lt;&gt;0,IF(AND(J1436&lt;&gt;0,K1436&gt;=48),12,8),IF(I1436&lt;&gt;0,14,0)))))),(IF(E1436&lt;&gt;0,3,IF(F1436&lt;&gt;0,4,IF(G1436&lt;&gt;0,IF(AND(J1436&lt;&gt;0,K1436&gt;=48),10,6),IF(H1436&lt;&gt;0,IF(AND(J1436&lt;&gt;0,K1436&gt;=48),10,6),IF(I1436&lt;&gt;0,12,0))))))))</f>
        <v>0</v>
      </c>
      <c r="P1436" s="389"/>
      <c r="Q1436" s="385" t="str">
        <f>IF('proje ve personel bilgileri'!A669&lt;&gt;0,(M1436*O1436)," ")</f>
        <v xml:space="preserve"> </v>
      </c>
      <c r="R1436" s="385"/>
      <c r="S1436" s="385" t="str">
        <f>IF('proje ve personel bilgileri'!A669&lt;&gt;0,G011B!S1528," ")</f>
        <v xml:space="preserve"> </v>
      </c>
      <c r="T1436" s="378"/>
      <c r="U1436" s="385" t="str">
        <f>IF('proje ve personel bilgileri'!A669&lt;&gt;0,MIN(Q1436,S1436)," ")</f>
        <v xml:space="preserve"> </v>
      </c>
      <c r="V1436" s="386"/>
    </row>
    <row r="1437" spans="1:22" ht="15.75" customHeight="1" x14ac:dyDescent="0.25">
      <c r="A1437" s="19">
        <v>657</v>
      </c>
      <c r="B1437" s="293" t="str">
        <f>IF('proje ve personel bilgileri'!A670&lt;&gt;0,('proje ve personel bilgileri'!A670)," ")</f>
        <v xml:space="preserve"> </v>
      </c>
      <c r="C1437" s="293" t="str">
        <f>IF('proje ve personel bilgileri'!A670&lt;&gt;0,('proje ve personel bilgileri'!B670)," ")</f>
        <v xml:space="preserve"> </v>
      </c>
      <c r="D1437" s="24"/>
      <c r="E1437" s="25"/>
      <c r="F1437" s="25"/>
      <c r="G1437" s="25"/>
      <c r="H1437" s="25"/>
      <c r="I1437" s="25"/>
      <c r="J1437" s="26"/>
      <c r="K1437" s="387" t="str">
        <f>IF(J1437&lt;&gt;0,DAYS360(J1437,'proje ve personel bilgileri'!$B$8)/30," ")</f>
        <v xml:space="preserve"> </v>
      </c>
      <c r="L1437" s="387"/>
      <c r="M1437" s="385" t="str">
        <f>IF('proje ve personel bilgileri'!A670&lt;&gt;0,('proje ve personel bilgileri'!$B$11)," ")</f>
        <v xml:space="preserve"> </v>
      </c>
      <c r="N1437" s="385"/>
      <c r="O1437" s="388">
        <f>IF('proje ve personel bilgileri'!$B$4=1512,(IF(E1437&lt;&gt;0,2,IF(F1437&lt;&gt;0,2,IF(G1437&lt;&gt;0,IF(AND(J1437&lt;&gt;0,K1437&gt;=48),4,3),IF(H1437&lt;&gt;0,IF(AND(J1437&lt;&gt;0,K1437&gt;=48),4,3),IF(I1437&lt;&gt;0,7,0)))))),IF('proje ve personel bilgileri'!$B$4=1511,(IF(E1437&lt;&gt;0,4,IF(F1437&lt;&gt;0,5,IF(G1437&lt;&gt;0,IF(AND(J1437&lt;&gt;0,K1437&gt;=48),12,8),IF(H1437&lt;&gt;0,IF(AND(J1437&lt;&gt;0,K1437&gt;=48),12,8),IF(I1437&lt;&gt;0,14,0)))))),(IF(E1437&lt;&gt;0,3,IF(F1437&lt;&gt;0,4,IF(G1437&lt;&gt;0,IF(AND(J1437&lt;&gt;0,K1437&gt;=48),10,6),IF(H1437&lt;&gt;0,IF(AND(J1437&lt;&gt;0,K1437&gt;=48),10,6),IF(I1437&lt;&gt;0,12,0))))))))</f>
        <v>0</v>
      </c>
      <c r="P1437" s="389"/>
      <c r="Q1437" s="385" t="str">
        <f>IF('proje ve personel bilgileri'!A670&lt;&gt;0,(M1437*O1437)," ")</f>
        <v xml:space="preserve"> </v>
      </c>
      <c r="R1437" s="385"/>
      <c r="S1437" s="385" t="str">
        <f>IF('proje ve personel bilgileri'!A670&lt;&gt;0,G011B!S1529," ")</f>
        <v xml:space="preserve"> </v>
      </c>
      <c r="T1437" s="378"/>
      <c r="U1437" s="385" t="str">
        <f>IF('proje ve personel bilgileri'!A670&lt;&gt;0,MIN(Q1437,S1437)," ")</f>
        <v xml:space="preserve"> </v>
      </c>
      <c r="V1437" s="386"/>
    </row>
    <row r="1438" spans="1:22" ht="15.75" customHeight="1" x14ac:dyDescent="0.25">
      <c r="A1438" s="23">
        <v>658</v>
      </c>
      <c r="B1438" s="293" t="str">
        <f>IF('proje ve personel bilgileri'!A671&lt;&gt;0,('proje ve personel bilgileri'!A671)," ")</f>
        <v xml:space="preserve"> </v>
      </c>
      <c r="C1438" s="293" t="str">
        <f>IF('proje ve personel bilgileri'!A671&lt;&gt;0,('proje ve personel bilgileri'!B671)," ")</f>
        <v xml:space="preserve"> </v>
      </c>
      <c r="D1438" s="24"/>
      <c r="E1438" s="25"/>
      <c r="F1438" s="25"/>
      <c r="G1438" s="25"/>
      <c r="H1438" s="25"/>
      <c r="I1438" s="25"/>
      <c r="J1438" s="26"/>
      <c r="K1438" s="387" t="str">
        <f>IF(J1438&lt;&gt;0,DAYS360(J1438,'proje ve personel bilgileri'!$B$8)/30," ")</f>
        <v xml:space="preserve"> </v>
      </c>
      <c r="L1438" s="387"/>
      <c r="M1438" s="385" t="str">
        <f>IF('proje ve personel bilgileri'!A671&lt;&gt;0,('proje ve personel bilgileri'!$B$11)," ")</f>
        <v xml:space="preserve"> </v>
      </c>
      <c r="N1438" s="385"/>
      <c r="O1438" s="388">
        <f>IF('proje ve personel bilgileri'!$B$4=1512,(IF(E1438&lt;&gt;0,2,IF(F1438&lt;&gt;0,2,IF(G1438&lt;&gt;0,IF(AND(J1438&lt;&gt;0,K1438&gt;=48),4,3),IF(H1438&lt;&gt;0,IF(AND(J1438&lt;&gt;0,K1438&gt;=48),4,3),IF(I1438&lt;&gt;0,7,0)))))),IF('proje ve personel bilgileri'!$B$4=1511,(IF(E1438&lt;&gt;0,4,IF(F1438&lt;&gt;0,5,IF(G1438&lt;&gt;0,IF(AND(J1438&lt;&gt;0,K1438&gt;=48),12,8),IF(H1438&lt;&gt;0,IF(AND(J1438&lt;&gt;0,K1438&gt;=48),12,8),IF(I1438&lt;&gt;0,14,0)))))),(IF(E1438&lt;&gt;0,3,IF(F1438&lt;&gt;0,4,IF(G1438&lt;&gt;0,IF(AND(J1438&lt;&gt;0,K1438&gt;=48),10,6),IF(H1438&lt;&gt;0,IF(AND(J1438&lt;&gt;0,K1438&gt;=48),10,6),IF(I1438&lt;&gt;0,12,0))))))))</f>
        <v>0</v>
      </c>
      <c r="P1438" s="389"/>
      <c r="Q1438" s="385" t="str">
        <f>IF('proje ve personel bilgileri'!A671&lt;&gt;0,(M1438*O1438)," ")</f>
        <v xml:space="preserve"> </v>
      </c>
      <c r="R1438" s="385"/>
      <c r="S1438" s="385" t="str">
        <f>IF('proje ve personel bilgileri'!A671&lt;&gt;0,G011B!S1530," ")</f>
        <v xml:space="preserve"> </v>
      </c>
      <c r="T1438" s="378"/>
      <c r="U1438" s="385" t="str">
        <f>IF('proje ve personel bilgileri'!A671&lt;&gt;0,MIN(Q1438,S1438)," ")</f>
        <v xml:space="preserve"> </v>
      </c>
      <c r="V1438" s="386"/>
    </row>
    <row r="1439" spans="1:22" ht="15.75" customHeight="1" x14ac:dyDescent="0.25">
      <c r="A1439" s="19">
        <v>659</v>
      </c>
      <c r="B1439" s="293" t="str">
        <f>IF('proje ve personel bilgileri'!A672&lt;&gt;0,('proje ve personel bilgileri'!A672)," ")</f>
        <v xml:space="preserve"> </v>
      </c>
      <c r="C1439" s="293" t="str">
        <f>IF('proje ve personel bilgileri'!A672&lt;&gt;0,('proje ve personel bilgileri'!B672)," ")</f>
        <v xml:space="preserve"> </v>
      </c>
      <c r="D1439" s="24"/>
      <c r="E1439" s="25"/>
      <c r="F1439" s="25"/>
      <c r="G1439" s="25"/>
      <c r="H1439" s="25"/>
      <c r="I1439" s="25"/>
      <c r="J1439" s="26"/>
      <c r="K1439" s="387" t="str">
        <f>IF(J1439&lt;&gt;0,DAYS360(J1439,'proje ve personel bilgileri'!$B$8)/30," ")</f>
        <v xml:space="preserve"> </v>
      </c>
      <c r="L1439" s="387"/>
      <c r="M1439" s="385" t="str">
        <f>IF('proje ve personel bilgileri'!A672&lt;&gt;0,('proje ve personel bilgileri'!$B$11)," ")</f>
        <v xml:space="preserve"> </v>
      </c>
      <c r="N1439" s="385"/>
      <c r="O1439" s="388">
        <f>IF('proje ve personel bilgileri'!$B$4=1512,(IF(E1439&lt;&gt;0,2,IF(F1439&lt;&gt;0,2,IF(G1439&lt;&gt;0,IF(AND(J1439&lt;&gt;0,K1439&gt;=48),4,3),IF(H1439&lt;&gt;0,IF(AND(J1439&lt;&gt;0,K1439&gt;=48),4,3),IF(I1439&lt;&gt;0,7,0)))))),IF('proje ve personel bilgileri'!$B$4=1511,(IF(E1439&lt;&gt;0,4,IF(F1439&lt;&gt;0,5,IF(G1439&lt;&gt;0,IF(AND(J1439&lt;&gt;0,K1439&gt;=48),12,8),IF(H1439&lt;&gt;0,IF(AND(J1439&lt;&gt;0,K1439&gt;=48),12,8),IF(I1439&lt;&gt;0,14,0)))))),(IF(E1439&lt;&gt;0,3,IF(F1439&lt;&gt;0,4,IF(G1439&lt;&gt;0,IF(AND(J1439&lt;&gt;0,K1439&gt;=48),10,6),IF(H1439&lt;&gt;0,IF(AND(J1439&lt;&gt;0,K1439&gt;=48),10,6),IF(I1439&lt;&gt;0,12,0))))))))</f>
        <v>0</v>
      </c>
      <c r="P1439" s="389"/>
      <c r="Q1439" s="385" t="str">
        <f>IF('proje ve personel bilgileri'!A672&lt;&gt;0,(M1439*O1439)," ")</f>
        <v xml:space="preserve"> </v>
      </c>
      <c r="R1439" s="385"/>
      <c r="S1439" s="385" t="str">
        <f>IF('proje ve personel bilgileri'!A672&lt;&gt;0,G011B!S1531," ")</f>
        <v xml:space="preserve"> </v>
      </c>
      <c r="T1439" s="378"/>
      <c r="U1439" s="385" t="str">
        <f>IF('proje ve personel bilgileri'!A672&lt;&gt;0,MIN(Q1439,S1439)," ")</f>
        <v xml:space="preserve"> </v>
      </c>
      <c r="V1439" s="386"/>
    </row>
    <row r="1440" spans="1:22" ht="15.75" customHeight="1" x14ac:dyDescent="0.25">
      <c r="A1440" s="23">
        <v>660</v>
      </c>
      <c r="B1440" s="293" t="str">
        <f>IF('proje ve personel bilgileri'!A673&lt;&gt;0,('proje ve personel bilgileri'!A673)," ")</f>
        <v xml:space="preserve"> </v>
      </c>
      <c r="C1440" s="293" t="str">
        <f>IF('proje ve personel bilgileri'!A673&lt;&gt;0,('proje ve personel bilgileri'!B673)," ")</f>
        <v xml:space="preserve"> </v>
      </c>
      <c r="D1440" s="24"/>
      <c r="E1440" s="25"/>
      <c r="F1440" s="25"/>
      <c r="G1440" s="25"/>
      <c r="H1440" s="25"/>
      <c r="I1440" s="25"/>
      <c r="J1440" s="26"/>
      <c r="K1440" s="387" t="str">
        <f>IF(J1440&lt;&gt;0,DAYS360(J1440,'proje ve personel bilgileri'!$B$8)/30," ")</f>
        <v xml:space="preserve"> </v>
      </c>
      <c r="L1440" s="387"/>
      <c r="M1440" s="385" t="str">
        <f>IF('proje ve personel bilgileri'!A673&lt;&gt;0,('proje ve personel bilgileri'!$B$11)," ")</f>
        <v xml:space="preserve"> </v>
      </c>
      <c r="N1440" s="385"/>
      <c r="O1440" s="388">
        <f>IF('proje ve personel bilgileri'!$B$4=1512,(IF(E1440&lt;&gt;0,2,IF(F1440&lt;&gt;0,2,IF(G1440&lt;&gt;0,IF(AND(J1440&lt;&gt;0,K1440&gt;=48),4,3),IF(H1440&lt;&gt;0,IF(AND(J1440&lt;&gt;0,K1440&gt;=48),4,3),IF(I1440&lt;&gt;0,7,0)))))),IF('proje ve personel bilgileri'!$B$4=1511,(IF(E1440&lt;&gt;0,4,IF(F1440&lt;&gt;0,5,IF(G1440&lt;&gt;0,IF(AND(J1440&lt;&gt;0,K1440&gt;=48),12,8),IF(H1440&lt;&gt;0,IF(AND(J1440&lt;&gt;0,K1440&gt;=48),12,8),IF(I1440&lt;&gt;0,14,0)))))),(IF(E1440&lt;&gt;0,3,IF(F1440&lt;&gt;0,4,IF(G1440&lt;&gt;0,IF(AND(J1440&lt;&gt;0,K1440&gt;=48),10,6),IF(H1440&lt;&gt;0,IF(AND(J1440&lt;&gt;0,K1440&gt;=48),10,6),IF(I1440&lt;&gt;0,12,0))))))))</f>
        <v>0</v>
      </c>
      <c r="P1440" s="389"/>
      <c r="Q1440" s="385" t="str">
        <f>IF('proje ve personel bilgileri'!A673&lt;&gt;0,(M1440*O1440)," ")</f>
        <v xml:space="preserve"> </v>
      </c>
      <c r="R1440" s="385"/>
      <c r="S1440" s="385" t="str">
        <f>IF('proje ve personel bilgileri'!A673&lt;&gt;0,G011B!S1532," ")</f>
        <v xml:space="preserve"> </v>
      </c>
      <c r="T1440" s="378"/>
      <c r="U1440" s="385" t="str">
        <f>IF('proje ve personel bilgileri'!A673&lt;&gt;0,MIN(Q1440,S1440)," ")</f>
        <v xml:space="preserve"> </v>
      </c>
      <c r="V1440" s="386"/>
    </row>
    <row r="1441" spans="1:22" ht="15.75" customHeight="1" x14ac:dyDescent="0.25">
      <c r="A1441" s="19">
        <v>661</v>
      </c>
      <c r="B1441" s="293" t="str">
        <f>IF('proje ve personel bilgileri'!A674&lt;&gt;0,('proje ve personel bilgileri'!A674)," ")</f>
        <v xml:space="preserve"> </v>
      </c>
      <c r="C1441" s="293" t="str">
        <f>IF('proje ve personel bilgileri'!A674&lt;&gt;0,('proje ve personel bilgileri'!B674)," ")</f>
        <v xml:space="preserve"> </v>
      </c>
      <c r="D1441" s="24"/>
      <c r="E1441" s="25"/>
      <c r="F1441" s="25"/>
      <c r="G1441" s="25"/>
      <c r="H1441" s="25"/>
      <c r="I1441" s="25"/>
      <c r="J1441" s="26"/>
      <c r="K1441" s="387" t="str">
        <f>IF(J1441&lt;&gt;0,DAYS360(J1441,'proje ve personel bilgileri'!$B$8)/30," ")</f>
        <v xml:space="preserve"> </v>
      </c>
      <c r="L1441" s="387"/>
      <c r="M1441" s="385" t="str">
        <f>IF('proje ve personel bilgileri'!A674&lt;&gt;0,('proje ve personel bilgileri'!$B$11)," ")</f>
        <v xml:space="preserve"> </v>
      </c>
      <c r="N1441" s="385"/>
      <c r="O1441" s="388">
        <f>IF('proje ve personel bilgileri'!$B$4=1512,(IF(E1441&lt;&gt;0,2,IF(F1441&lt;&gt;0,2,IF(G1441&lt;&gt;0,IF(AND(J1441&lt;&gt;0,K1441&gt;=48),4,3),IF(H1441&lt;&gt;0,IF(AND(J1441&lt;&gt;0,K1441&gt;=48),4,3),IF(I1441&lt;&gt;0,7,0)))))),IF('proje ve personel bilgileri'!$B$4=1511,(IF(E1441&lt;&gt;0,4,IF(F1441&lt;&gt;0,5,IF(G1441&lt;&gt;0,IF(AND(J1441&lt;&gt;0,K1441&gt;=48),12,8),IF(H1441&lt;&gt;0,IF(AND(J1441&lt;&gt;0,K1441&gt;=48),12,8),IF(I1441&lt;&gt;0,14,0)))))),(IF(E1441&lt;&gt;0,3,IF(F1441&lt;&gt;0,4,IF(G1441&lt;&gt;0,IF(AND(J1441&lt;&gt;0,K1441&gt;=48),10,6),IF(H1441&lt;&gt;0,IF(AND(J1441&lt;&gt;0,K1441&gt;=48),10,6),IF(I1441&lt;&gt;0,12,0))))))))</f>
        <v>0</v>
      </c>
      <c r="P1441" s="389"/>
      <c r="Q1441" s="385" t="str">
        <f>IF('proje ve personel bilgileri'!A674&lt;&gt;0,(M1441*O1441)," ")</f>
        <v xml:space="preserve"> </v>
      </c>
      <c r="R1441" s="385"/>
      <c r="S1441" s="385" t="str">
        <f>IF('proje ve personel bilgileri'!A674&lt;&gt;0,G011B!S1533," ")</f>
        <v xml:space="preserve"> </v>
      </c>
      <c r="T1441" s="378"/>
      <c r="U1441" s="385" t="str">
        <f>IF('proje ve personel bilgileri'!A674&lt;&gt;0,MIN(Q1441,S1441)," ")</f>
        <v xml:space="preserve"> </v>
      </c>
      <c r="V1441" s="386"/>
    </row>
    <row r="1442" spans="1:22" ht="15.75" customHeight="1" x14ac:dyDescent="0.25">
      <c r="A1442" s="23">
        <v>662</v>
      </c>
      <c r="B1442" s="293" t="str">
        <f>IF('proje ve personel bilgileri'!A675&lt;&gt;0,('proje ve personel bilgileri'!A675)," ")</f>
        <v xml:space="preserve"> </v>
      </c>
      <c r="C1442" s="293" t="str">
        <f>IF('proje ve personel bilgileri'!A675&lt;&gt;0,('proje ve personel bilgileri'!B675)," ")</f>
        <v xml:space="preserve"> </v>
      </c>
      <c r="D1442" s="24"/>
      <c r="E1442" s="25"/>
      <c r="F1442" s="25"/>
      <c r="G1442" s="25"/>
      <c r="H1442" s="25"/>
      <c r="I1442" s="25"/>
      <c r="J1442" s="26"/>
      <c r="K1442" s="387" t="str">
        <f>IF(J1442&lt;&gt;0,DAYS360(J1442,'proje ve personel bilgileri'!$B$8)/30," ")</f>
        <v xml:space="preserve"> </v>
      </c>
      <c r="L1442" s="387"/>
      <c r="M1442" s="385" t="str">
        <f>IF('proje ve personel bilgileri'!A675&lt;&gt;0,('proje ve personel bilgileri'!$B$11)," ")</f>
        <v xml:space="preserve"> </v>
      </c>
      <c r="N1442" s="385"/>
      <c r="O1442" s="388">
        <f>IF('proje ve personel bilgileri'!$B$4=1512,(IF(E1442&lt;&gt;0,2,IF(F1442&lt;&gt;0,2,IF(G1442&lt;&gt;0,IF(AND(J1442&lt;&gt;0,K1442&gt;=48),4,3),IF(H1442&lt;&gt;0,IF(AND(J1442&lt;&gt;0,K1442&gt;=48),4,3),IF(I1442&lt;&gt;0,7,0)))))),IF('proje ve personel bilgileri'!$B$4=1511,(IF(E1442&lt;&gt;0,4,IF(F1442&lt;&gt;0,5,IF(G1442&lt;&gt;0,IF(AND(J1442&lt;&gt;0,K1442&gt;=48),12,8),IF(H1442&lt;&gt;0,IF(AND(J1442&lt;&gt;0,K1442&gt;=48),12,8),IF(I1442&lt;&gt;0,14,0)))))),(IF(E1442&lt;&gt;0,3,IF(F1442&lt;&gt;0,4,IF(G1442&lt;&gt;0,IF(AND(J1442&lt;&gt;0,K1442&gt;=48),10,6),IF(H1442&lt;&gt;0,IF(AND(J1442&lt;&gt;0,K1442&gt;=48),10,6),IF(I1442&lt;&gt;0,12,0))))))))</f>
        <v>0</v>
      </c>
      <c r="P1442" s="389"/>
      <c r="Q1442" s="385" t="str">
        <f>IF('proje ve personel bilgileri'!A675&lt;&gt;0,(M1442*O1442)," ")</f>
        <v xml:space="preserve"> </v>
      </c>
      <c r="R1442" s="385"/>
      <c r="S1442" s="385" t="str">
        <f>IF('proje ve personel bilgileri'!A675&lt;&gt;0,G011B!S1534," ")</f>
        <v xml:space="preserve"> </v>
      </c>
      <c r="T1442" s="378"/>
      <c r="U1442" s="385" t="str">
        <f>IF('proje ve personel bilgileri'!A675&lt;&gt;0,MIN(Q1442,S1442)," ")</f>
        <v xml:space="preserve"> </v>
      </c>
      <c r="V1442" s="386"/>
    </row>
    <row r="1443" spans="1:22" ht="15.75" customHeight="1" x14ac:dyDescent="0.25">
      <c r="A1443" s="19">
        <v>663</v>
      </c>
      <c r="B1443" s="293" t="str">
        <f>IF('proje ve personel bilgileri'!A676&lt;&gt;0,('proje ve personel bilgileri'!A676)," ")</f>
        <v xml:space="preserve"> </v>
      </c>
      <c r="C1443" s="293" t="str">
        <f>IF('proje ve personel bilgileri'!A676&lt;&gt;0,('proje ve personel bilgileri'!B676)," ")</f>
        <v xml:space="preserve"> </v>
      </c>
      <c r="D1443" s="24"/>
      <c r="E1443" s="25"/>
      <c r="F1443" s="25"/>
      <c r="G1443" s="25"/>
      <c r="H1443" s="25"/>
      <c r="I1443" s="25"/>
      <c r="J1443" s="26"/>
      <c r="K1443" s="387" t="str">
        <f>IF(J1443&lt;&gt;0,DAYS360(J1443,'proje ve personel bilgileri'!$B$8)/30," ")</f>
        <v xml:space="preserve"> </v>
      </c>
      <c r="L1443" s="387"/>
      <c r="M1443" s="385" t="str">
        <f>IF('proje ve personel bilgileri'!A676&lt;&gt;0,('proje ve personel bilgileri'!$B$11)," ")</f>
        <v xml:space="preserve"> </v>
      </c>
      <c r="N1443" s="385"/>
      <c r="O1443" s="388">
        <f>IF('proje ve personel bilgileri'!$B$4=1512,(IF(E1443&lt;&gt;0,2,IF(F1443&lt;&gt;0,2,IF(G1443&lt;&gt;0,IF(AND(J1443&lt;&gt;0,K1443&gt;=48),4,3),IF(H1443&lt;&gt;0,IF(AND(J1443&lt;&gt;0,K1443&gt;=48),4,3),IF(I1443&lt;&gt;0,7,0)))))),IF('proje ve personel bilgileri'!$B$4=1511,(IF(E1443&lt;&gt;0,4,IF(F1443&lt;&gt;0,5,IF(G1443&lt;&gt;0,IF(AND(J1443&lt;&gt;0,K1443&gt;=48),12,8),IF(H1443&lt;&gt;0,IF(AND(J1443&lt;&gt;0,K1443&gt;=48),12,8),IF(I1443&lt;&gt;0,14,0)))))),(IF(E1443&lt;&gt;0,3,IF(F1443&lt;&gt;0,4,IF(G1443&lt;&gt;0,IF(AND(J1443&lt;&gt;0,K1443&gt;=48),10,6),IF(H1443&lt;&gt;0,IF(AND(J1443&lt;&gt;0,K1443&gt;=48),10,6),IF(I1443&lt;&gt;0,12,0))))))))</f>
        <v>0</v>
      </c>
      <c r="P1443" s="389"/>
      <c r="Q1443" s="385" t="str">
        <f>IF('proje ve personel bilgileri'!A676&lt;&gt;0,(M1443*O1443)," ")</f>
        <v xml:space="preserve"> </v>
      </c>
      <c r="R1443" s="385"/>
      <c r="S1443" s="385" t="str">
        <f>IF('proje ve personel bilgileri'!A676&lt;&gt;0,G011B!S1535," ")</f>
        <v xml:space="preserve"> </v>
      </c>
      <c r="T1443" s="378"/>
      <c r="U1443" s="385" t="str">
        <f>IF('proje ve personel bilgileri'!A676&lt;&gt;0,MIN(Q1443,S1443)," ")</f>
        <v xml:space="preserve"> </v>
      </c>
      <c r="V1443" s="386"/>
    </row>
    <row r="1444" spans="1:22" ht="15.75" customHeight="1" x14ac:dyDescent="0.25">
      <c r="A1444" s="23">
        <v>664</v>
      </c>
      <c r="B1444" s="293" t="str">
        <f>IF('proje ve personel bilgileri'!A677&lt;&gt;0,('proje ve personel bilgileri'!A677)," ")</f>
        <v xml:space="preserve"> </v>
      </c>
      <c r="C1444" s="293" t="str">
        <f>IF('proje ve personel bilgileri'!A677&lt;&gt;0,('proje ve personel bilgileri'!B677)," ")</f>
        <v xml:space="preserve"> </v>
      </c>
      <c r="D1444" s="24"/>
      <c r="E1444" s="25"/>
      <c r="F1444" s="25"/>
      <c r="G1444" s="25"/>
      <c r="H1444" s="25"/>
      <c r="I1444" s="25"/>
      <c r="J1444" s="26"/>
      <c r="K1444" s="387" t="str">
        <f>IF(J1444&lt;&gt;0,DAYS360(J1444,'proje ve personel bilgileri'!$B$8)/30," ")</f>
        <v xml:space="preserve"> </v>
      </c>
      <c r="L1444" s="387"/>
      <c r="M1444" s="385" t="str">
        <f>IF('proje ve personel bilgileri'!A677&lt;&gt;0,('proje ve personel bilgileri'!$B$11)," ")</f>
        <v xml:space="preserve"> </v>
      </c>
      <c r="N1444" s="385"/>
      <c r="O1444" s="388">
        <f>IF('proje ve personel bilgileri'!$B$4=1512,(IF(E1444&lt;&gt;0,2,IF(F1444&lt;&gt;0,2,IF(G1444&lt;&gt;0,IF(AND(J1444&lt;&gt;0,K1444&gt;=48),4,3),IF(H1444&lt;&gt;0,IF(AND(J1444&lt;&gt;0,K1444&gt;=48),4,3),IF(I1444&lt;&gt;0,7,0)))))),IF('proje ve personel bilgileri'!$B$4=1511,(IF(E1444&lt;&gt;0,4,IF(F1444&lt;&gt;0,5,IF(G1444&lt;&gt;0,IF(AND(J1444&lt;&gt;0,K1444&gt;=48),12,8),IF(H1444&lt;&gt;0,IF(AND(J1444&lt;&gt;0,K1444&gt;=48),12,8),IF(I1444&lt;&gt;0,14,0)))))),(IF(E1444&lt;&gt;0,3,IF(F1444&lt;&gt;0,4,IF(G1444&lt;&gt;0,IF(AND(J1444&lt;&gt;0,K1444&gt;=48),10,6),IF(H1444&lt;&gt;0,IF(AND(J1444&lt;&gt;0,K1444&gt;=48),10,6),IF(I1444&lt;&gt;0,12,0))))))))</f>
        <v>0</v>
      </c>
      <c r="P1444" s="389"/>
      <c r="Q1444" s="385" t="str">
        <f>IF('proje ve personel bilgileri'!A677&lt;&gt;0,(M1444*O1444)," ")</f>
        <v xml:space="preserve"> </v>
      </c>
      <c r="R1444" s="385"/>
      <c r="S1444" s="385" t="str">
        <f>IF('proje ve personel bilgileri'!A677&lt;&gt;0,G011B!S1536," ")</f>
        <v xml:space="preserve"> </v>
      </c>
      <c r="T1444" s="378"/>
      <c r="U1444" s="385" t="str">
        <f>IF('proje ve personel bilgileri'!A677&lt;&gt;0,MIN(Q1444,S1444)," ")</f>
        <v xml:space="preserve"> </v>
      </c>
      <c r="V1444" s="386"/>
    </row>
    <row r="1445" spans="1:22" ht="15.75" customHeight="1" x14ac:dyDescent="0.25">
      <c r="A1445" s="19">
        <v>665</v>
      </c>
      <c r="B1445" s="293" t="str">
        <f>IF('proje ve personel bilgileri'!A678&lt;&gt;0,('proje ve personel bilgileri'!A678)," ")</f>
        <v xml:space="preserve"> </v>
      </c>
      <c r="C1445" s="293" t="str">
        <f>IF('proje ve personel bilgileri'!A678&lt;&gt;0,('proje ve personel bilgileri'!B678)," ")</f>
        <v xml:space="preserve"> </v>
      </c>
      <c r="D1445" s="24"/>
      <c r="E1445" s="25"/>
      <c r="F1445" s="25"/>
      <c r="G1445" s="25"/>
      <c r="H1445" s="25"/>
      <c r="I1445" s="25"/>
      <c r="J1445" s="26"/>
      <c r="K1445" s="387" t="str">
        <f>IF(J1445&lt;&gt;0,DAYS360(J1445,'proje ve personel bilgileri'!$B$8)/30," ")</f>
        <v xml:space="preserve"> </v>
      </c>
      <c r="L1445" s="387"/>
      <c r="M1445" s="385" t="str">
        <f>IF('proje ve personel bilgileri'!A678&lt;&gt;0,('proje ve personel bilgileri'!$B$11)," ")</f>
        <v xml:space="preserve"> </v>
      </c>
      <c r="N1445" s="385"/>
      <c r="O1445" s="388">
        <f>IF('proje ve personel bilgileri'!$B$4=1512,(IF(E1445&lt;&gt;0,2,IF(F1445&lt;&gt;0,2,IF(G1445&lt;&gt;0,IF(AND(J1445&lt;&gt;0,K1445&gt;=48),4,3),IF(H1445&lt;&gt;0,IF(AND(J1445&lt;&gt;0,K1445&gt;=48),4,3),IF(I1445&lt;&gt;0,7,0)))))),IF('proje ve personel bilgileri'!$B$4=1511,(IF(E1445&lt;&gt;0,4,IF(F1445&lt;&gt;0,5,IF(G1445&lt;&gt;0,IF(AND(J1445&lt;&gt;0,K1445&gt;=48),12,8),IF(H1445&lt;&gt;0,IF(AND(J1445&lt;&gt;0,K1445&gt;=48),12,8),IF(I1445&lt;&gt;0,14,0)))))),(IF(E1445&lt;&gt;0,3,IF(F1445&lt;&gt;0,4,IF(G1445&lt;&gt;0,IF(AND(J1445&lt;&gt;0,K1445&gt;=48),10,6),IF(H1445&lt;&gt;0,IF(AND(J1445&lt;&gt;0,K1445&gt;=48),10,6),IF(I1445&lt;&gt;0,12,0))))))))</f>
        <v>0</v>
      </c>
      <c r="P1445" s="389"/>
      <c r="Q1445" s="385" t="str">
        <f>IF('proje ve personel bilgileri'!A678&lt;&gt;0,(M1445*O1445)," ")</f>
        <v xml:space="preserve"> </v>
      </c>
      <c r="R1445" s="385"/>
      <c r="S1445" s="385" t="str">
        <f>IF('proje ve personel bilgileri'!A678&lt;&gt;0,G011B!S1537," ")</f>
        <v xml:space="preserve"> </v>
      </c>
      <c r="T1445" s="378"/>
      <c r="U1445" s="385" t="str">
        <f>IF('proje ve personel bilgileri'!A678&lt;&gt;0,MIN(Q1445,S1445)," ")</f>
        <v xml:space="preserve"> </v>
      </c>
      <c r="V1445" s="386"/>
    </row>
    <row r="1446" spans="1:22" ht="15.75" customHeight="1" x14ac:dyDescent="0.25">
      <c r="A1446" s="23">
        <v>666</v>
      </c>
      <c r="B1446" s="293" t="str">
        <f>IF('proje ve personel bilgileri'!A679&lt;&gt;0,('proje ve personel bilgileri'!A679)," ")</f>
        <v xml:space="preserve"> </v>
      </c>
      <c r="C1446" s="293" t="str">
        <f>IF('proje ve personel bilgileri'!A679&lt;&gt;0,('proje ve personel bilgileri'!B679)," ")</f>
        <v xml:space="preserve"> </v>
      </c>
      <c r="D1446" s="28"/>
      <c r="E1446" s="29"/>
      <c r="F1446" s="29"/>
      <c r="G1446" s="29"/>
      <c r="H1446" s="29"/>
      <c r="I1446" s="29"/>
      <c r="J1446" s="30"/>
      <c r="K1446" s="387" t="str">
        <f>IF(J1446&lt;&gt;0,DAYS360(J1446,'proje ve personel bilgileri'!$B$8)/30," ")</f>
        <v xml:space="preserve"> </v>
      </c>
      <c r="L1446" s="387"/>
      <c r="M1446" s="385" t="str">
        <f>IF('proje ve personel bilgileri'!A679&lt;&gt;0,('proje ve personel bilgileri'!$B$11)," ")</f>
        <v xml:space="preserve"> </v>
      </c>
      <c r="N1446" s="385"/>
      <c r="O1446" s="388">
        <f>IF('proje ve personel bilgileri'!$B$4=1512,(IF(E1446&lt;&gt;0,2,IF(F1446&lt;&gt;0,2,IF(G1446&lt;&gt;0,IF(AND(J1446&lt;&gt;0,K1446&gt;=48),4,3),IF(H1446&lt;&gt;0,IF(AND(J1446&lt;&gt;0,K1446&gt;=48),4,3),IF(I1446&lt;&gt;0,7,0)))))),IF('proje ve personel bilgileri'!$B$4=1511,(IF(E1446&lt;&gt;0,4,IF(F1446&lt;&gt;0,5,IF(G1446&lt;&gt;0,IF(AND(J1446&lt;&gt;0,K1446&gt;=48),12,8),IF(H1446&lt;&gt;0,IF(AND(J1446&lt;&gt;0,K1446&gt;=48),12,8),IF(I1446&lt;&gt;0,14,0)))))),(IF(E1446&lt;&gt;0,3,IF(F1446&lt;&gt;0,4,IF(G1446&lt;&gt;0,IF(AND(J1446&lt;&gt;0,K1446&gt;=48),10,6),IF(H1446&lt;&gt;0,IF(AND(J1446&lt;&gt;0,K1446&gt;=48),10,6),IF(I1446&lt;&gt;0,12,0))))))))</f>
        <v>0</v>
      </c>
      <c r="P1446" s="389"/>
      <c r="Q1446" s="385" t="str">
        <f>IF('proje ve personel bilgileri'!A679&lt;&gt;0,(M1446*O1446)," ")</f>
        <v xml:space="preserve"> </v>
      </c>
      <c r="R1446" s="385"/>
      <c r="S1446" s="385" t="str">
        <f>IF('proje ve personel bilgileri'!A679&lt;&gt;0,G011B!S1538," ")</f>
        <v xml:space="preserve"> </v>
      </c>
      <c r="T1446" s="378"/>
      <c r="U1446" s="385" t="str">
        <f>IF('proje ve personel bilgileri'!A679&lt;&gt;0,MIN(Q1446,S1446)," ")</f>
        <v xml:space="preserve"> </v>
      </c>
      <c r="V1446" s="386"/>
    </row>
    <row r="1447" spans="1:22" ht="15" customHeight="1" x14ac:dyDescent="0.25">
      <c r="A1447" s="290" t="s">
        <v>152</v>
      </c>
    </row>
    <row r="1448" spans="1:22" ht="15" customHeight="1" x14ac:dyDescent="0.25">
      <c r="A1448" s="390" t="s">
        <v>153</v>
      </c>
      <c r="B1448" s="390"/>
      <c r="C1448" s="390"/>
      <c r="D1448" s="390"/>
      <c r="E1448" s="390"/>
      <c r="F1448" s="390"/>
      <c r="G1448" s="390"/>
      <c r="H1448" s="390"/>
      <c r="I1448" s="390"/>
      <c r="J1448" s="390"/>
      <c r="K1448" s="390"/>
      <c r="L1448" s="390"/>
      <c r="M1448" s="390"/>
      <c r="N1448" s="390"/>
      <c r="O1448" s="390"/>
      <c r="P1448" s="390"/>
      <c r="Q1448" s="390"/>
      <c r="R1448" s="390"/>
      <c r="S1448" s="390"/>
      <c r="T1448" s="390"/>
      <c r="U1448" s="390"/>
      <c r="V1448" s="390"/>
    </row>
    <row r="1449" spans="1:22" ht="15" customHeight="1" x14ac:dyDescent="0.25">
      <c r="A1449" s="391" t="s">
        <v>154</v>
      </c>
      <c r="B1449" s="391"/>
      <c r="C1449" s="391"/>
      <c r="D1449" s="391"/>
      <c r="E1449" s="391"/>
      <c r="F1449" s="391"/>
      <c r="G1449" s="391"/>
      <c r="H1449" s="391"/>
      <c r="I1449" s="391"/>
      <c r="J1449" s="391"/>
      <c r="K1449" s="391"/>
      <c r="L1449" s="391"/>
      <c r="M1449" s="391"/>
      <c r="N1449" s="391"/>
      <c r="O1449" s="391"/>
      <c r="P1449" s="391"/>
      <c r="Q1449" s="391"/>
      <c r="R1449" s="391"/>
      <c r="S1449" s="391"/>
      <c r="T1449" s="391"/>
      <c r="U1449" s="391"/>
      <c r="V1449" s="391"/>
    </row>
    <row r="1450" spans="1:22" ht="15" customHeight="1" x14ac:dyDescent="0.25">
      <c r="A1450" s="289"/>
    </row>
    <row r="1451" spans="1:22" ht="15" customHeight="1" x14ac:dyDescent="0.25">
      <c r="A1451" s="381" t="s">
        <v>155</v>
      </c>
      <c r="B1451" s="381"/>
      <c r="C1451" s="381"/>
      <c r="D1451" s="381"/>
      <c r="E1451" s="381"/>
      <c r="F1451" s="381"/>
      <c r="G1451" s="381"/>
      <c r="H1451" s="381"/>
      <c r="I1451" s="381"/>
      <c r="J1451" s="381"/>
      <c r="K1451" s="381"/>
      <c r="L1451" s="381"/>
      <c r="M1451" s="381"/>
      <c r="N1451" s="381"/>
      <c r="O1451" s="381"/>
      <c r="P1451" s="381"/>
      <c r="Q1451" s="381"/>
      <c r="R1451" s="381"/>
      <c r="S1451" s="381"/>
      <c r="T1451" s="381"/>
      <c r="U1451" s="381"/>
    </row>
    <row r="1452" spans="1:22" ht="15" customHeight="1" x14ac:dyDescent="0.25">
      <c r="A1452" s="380"/>
      <c r="B1452" s="380"/>
      <c r="C1452" s="380"/>
      <c r="D1452" s="380"/>
      <c r="E1452" s="380"/>
      <c r="F1452" s="380"/>
      <c r="G1452" s="380"/>
      <c r="H1452" s="380"/>
      <c r="I1452" s="380"/>
      <c r="J1452" s="380"/>
      <c r="K1452" s="380"/>
      <c r="L1452" s="380"/>
      <c r="M1452" s="380"/>
      <c r="N1452" s="380"/>
      <c r="O1452" s="380"/>
      <c r="P1452" s="380"/>
      <c r="Q1452" s="380"/>
      <c r="R1452" s="380"/>
      <c r="S1452" s="380"/>
      <c r="T1452" s="380"/>
      <c r="U1452" s="380"/>
    </row>
    <row r="1457" spans="1:22" ht="15.75" customHeight="1" x14ac:dyDescent="0.25">
      <c r="A1457" s="348" t="s">
        <v>128</v>
      </c>
      <c r="B1457" s="348"/>
      <c r="C1457" s="348"/>
      <c r="D1457" s="348"/>
      <c r="E1457" s="348"/>
      <c r="F1457" s="348"/>
      <c r="G1457" s="348"/>
      <c r="H1457" s="348"/>
      <c r="I1457" s="348"/>
      <c r="J1457" s="348"/>
      <c r="K1457" s="348"/>
      <c r="L1457" s="348"/>
      <c r="M1457" s="348"/>
      <c r="N1457" s="348"/>
      <c r="O1457" s="348"/>
      <c r="P1457" s="348"/>
      <c r="Q1457" s="348"/>
      <c r="R1457" s="348"/>
      <c r="S1457" s="348"/>
      <c r="T1457" s="348"/>
      <c r="U1457" s="348"/>
      <c r="V1457" s="348"/>
    </row>
    <row r="1458" spans="1:22" ht="15" customHeight="1" x14ac:dyDescent="0.25">
      <c r="A1458" s="68"/>
      <c r="B1458" s="68"/>
      <c r="C1458" s="68"/>
      <c r="D1458" s="68"/>
      <c r="E1458" s="68"/>
      <c r="F1458" s="68"/>
      <c r="G1458" s="68"/>
      <c r="H1458" s="68"/>
      <c r="I1458" s="68"/>
      <c r="J1458" s="69" t="str">
        <f>'proje ve personel bilgileri'!$B$7</f>
        <v>/</v>
      </c>
      <c r="K1458" s="68" t="s">
        <v>109</v>
      </c>
      <c r="L1458" s="68"/>
      <c r="M1458" s="68"/>
      <c r="N1458" s="68"/>
      <c r="O1458" s="68"/>
      <c r="P1458" s="68"/>
      <c r="Q1458" s="68"/>
      <c r="R1458" s="68"/>
      <c r="S1458" s="68"/>
      <c r="T1458" s="68"/>
      <c r="U1458" s="68"/>
      <c r="V1458" s="68"/>
    </row>
    <row r="1459" spans="1:22" ht="18.75" customHeight="1" x14ac:dyDescent="0.25">
      <c r="U1459" s="10" t="s">
        <v>129</v>
      </c>
    </row>
    <row r="1460" spans="1:22" ht="15.75" customHeight="1" x14ac:dyDescent="0.25">
      <c r="A1460" s="382" t="s">
        <v>130</v>
      </c>
      <c r="B1460" s="383"/>
      <c r="C1460" s="384"/>
      <c r="D1460" s="392">
        <f>'proje ve personel bilgileri'!$B$2</f>
        <v>0</v>
      </c>
      <c r="E1460" s="393"/>
      <c r="F1460" s="393"/>
      <c r="G1460" s="393"/>
      <c r="H1460" s="393"/>
      <c r="I1460" s="393"/>
      <c r="J1460" s="393"/>
      <c r="K1460" s="393"/>
      <c r="L1460" s="393"/>
      <c r="M1460" s="393"/>
      <c r="N1460" s="393"/>
      <c r="O1460" s="393"/>
      <c r="P1460" s="393"/>
      <c r="Q1460" s="393"/>
      <c r="R1460" s="393"/>
      <c r="S1460" s="393"/>
      <c r="T1460" s="393"/>
      <c r="U1460" s="393"/>
      <c r="V1460" s="394"/>
    </row>
    <row r="1461" spans="1:22" ht="15.75" customHeight="1" x14ac:dyDescent="0.25">
      <c r="A1461" s="382" t="s">
        <v>131</v>
      </c>
      <c r="B1461" s="383"/>
      <c r="C1461" s="384"/>
      <c r="D1461" s="392">
        <f>'proje ve personel bilgileri'!$B$3</f>
        <v>0</v>
      </c>
      <c r="E1461" s="393"/>
      <c r="F1461" s="393"/>
      <c r="G1461" s="393"/>
      <c r="H1461" s="393"/>
      <c r="I1461" s="393"/>
      <c r="J1461" s="393"/>
      <c r="K1461" s="393"/>
      <c r="L1461" s="393"/>
      <c r="M1461" s="393"/>
      <c r="N1461" s="393"/>
      <c r="O1461" s="393"/>
      <c r="P1461" s="393"/>
      <c r="Q1461" s="393"/>
      <c r="R1461" s="393"/>
      <c r="S1461" s="393"/>
      <c r="T1461" s="393"/>
      <c r="U1461" s="393"/>
      <c r="V1461" s="394"/>
    </row>
    <row r="1462" spans="1:22" ht="15" customHeight="1" x14ac:dyDescent="0.25">
      <c r="A1462" s="415" t="s">
        <v>132</v>
      </c>
      <c r="B1462" s="416"/>
      <c r="C1462" s="417"/>
      <c r="D1462" s="421"/>
      <c r="E1462" s="403"/>
      <c r="F1462" s="403"/>
      <c r="G1462" s="403"/>
      <c r="H1462" s="403"/>
      <c r="I1462" s="403"/>
      <c r="J1462" s="403"/>
      <c r="K1462" s="403"/>
      <c r="L1462" s="403"/>
      <c r="M1462" s="403"/>
      <c r="N1462" s="403"/>
      <c r="O1462" s="403"/>
      <c r="P1462" s="403"/>
      <c r="Q1462" s="403"/>
      <c r="R1462" s="403"/>
      <c r="S1462" s="403"/>
      <c r="T1462" s="403"/>
      <c r="U1462" s="403"/>
      <c r="V1462" s="423"/>
    </row>
    <row r="1463" spans="1:22" ht="15.75" customHeight="1" x14ac:dyDescent="0.25">
      <c r="A1463" s="418"/>
      <c r="B1463" s="419"/>
      <c r="C1463" s="420"/>
      <c r="D1463" s="422"/>
      <c r="E1463" s="404"/>
      <c r="F1463" s="404"/>
      <c r="G1463" s="404"/>
      <c r="H1463" s="404"/>
      <c r="I1463" s="404"/>
      <c r="J1463" s="404"/>
      <c r="K1463" s="404"/>
      <c r="L1463" s="404"/>
      <c r="M1463" s="404"/>
      <c r="N1463" s="404"/>
      <c r="O1463" s="404"/>
      <c r="P1463" s="404"/>
      <c r="Q1463" s="404"/>
      <c r="R1463" s="404"/>
      <c r="S1463" s="404"/>
      <c r="T1463" s="404"/>
      <c r="U1463" s="404"/>
      <c r="V1463" s="424"/>
    </row>
    <row r="1464" spans="1:22" ht="15.75" customHeight="1" x14ac:dyDescent="0.25">
      <c r="A1464" s="382" t="s">
        <v>133</v>
      </c>
      <c r="B1464" s="383"/>
      <c r="C1464" s="384"/>
      <c r="D1464" s="307">
        <f>'proje ve personel bilgileri'!B8</f>
        <v>0</v>
      </c>
      <c r="E1464" s="291"/>
      <c r="F1464" s="291"/>
      <c r="G1464" s="291"/>
      <c r="H1464" s="291"/>
      <c r="I1464" s="291"/>
      <c r="J1464" s="402"/>
      <c r="K1464" s="402"/>
      <c r="L1464" s="402"/>
      <c r="M1464" s="402"/>
      <c r="N1464" s="402"/>
      <c r="O1464" s="402"/>
      <c r="P1464" s="402"/>
      <c r="Q1464" s="402"/>
      <c r="R1464" s="402"/>
      <c r="S1464" s="402"/>
      <c r="T1464" s="402"/>
      <c r="U1464" s="402"/>
      <c r="V1464" s="292"/>
    </row>
    <row r="1465" spans="1:22" ht="15" customHeight="1" x14ac:dyDescent="0.25">
      <c r="A1465" s="405" t="s">
        <v>87</v>
      </c>
      <c r="B1465" s="405" t="s">
        <v>15</v>
      </c>
      <c r="C1465" s="405" t="s">
        <v>134</v>
      </c>
      <c r="D1465" s="405" t="s">
        <v>135</v>
      </c>
      <c r="E1465" s="395" t="s">
        <v>136</v>
      </c>
      <c r="F1465" s="407"/>
      <c r="G1465" s="407"/>
      <c r="H1465" s="407"/>
      <c r="I1465" s="396"/>
      <c r="J1465" s="405" t="s">
        <v>137</v>
      </c>
      <c r="K1465" s="395" t="s">
        <v>138</v>
      </c>
      <c r="L1465" s="396"/>
      <c r="M1465" s="411" t="s">
        <v>139</v>
      </c>
      <c r="N1465" s="412"/>
      <c r="O1465" s="395" t="s">
        <v>140</v>
      </c>
      <c r="P1465" s="396"/>
      <c r="Q1465" s="395" t="s">
        <v>141</v>
      </c>
      <c r="R1465" s="396"/>
      <c r="S1465" s="395" t="s">
        <v>142</v>
      </c>
      <c r="T1465" s="396"/>
      <c r="U1465" s="395" t="s">
        <v>143</v>
      </c>
      <c r="V1465" s="396"/>
    </row>
    <row r="1466" spans="1:22" ht="15.75" customHeight="1" x14ac:dyDescent="0.25">
      <c r="A1466" s="406"/>
      <c r="B1466" s="406"/>
      <c r="C1466" s="406"/>
      <c r="D1466" s="406"/>
      <c r="E1466" s="408" t="s">
        <v>144</v>
      </c>
      <c r="F1466" s="409"/>
      <c r="G1466" s="409"/>
      <c r="H1466" s="409"/>
      <c r="I1466" s="410"/>
      <c r="J1466" s="406"/>
      <c r="K1466" s="397"/>
      <c r="L1466" s="398"/>
      <c r="M1466" s="413"/>
      <c r="N1466" s="414"/>
      <c r="O1466" s="397"/>
      <c r="P1466" s="398"/>
      <c r="Q1466" s="397"/>
      <c r="R1466" s="398"/>
      <c r="S1466" s="397"/>
      <c r="T1466" s="398"/>
      <c r="U1466" s="397"/>
      <c r="V1466" s="398"/>
    </row>
    <row r="1467" spans="1:22" ht="67.5" customHeight="1" x14ac:dyDescent="0.25">
      <c r="A1467" s="406"/>
      <c r="B1467" s="406"/>
      <c r="C1467" s="406"/>
      <c r="D1467" s="406"/>
      <c r="E1467" s="17" t="s">
        <v>145</v>
      </c>
      <c r="F1467" s="17" t="s">
        <v>146</v>
      </c>
      <c r="G1467" s="17" t="s">
        <v>147</v>
      </c>
      <c r="H1467" s="18" t="s">
        <v>148</v>
      </c>
      <c r="I1467" s="17" t="s">
        <v>149</v>
      </c>
      <c r="J1467" s="406"/>
      <c r="K1467" s="397"/>
      <c r="L1467" s="398"/>
      <c r="M1467" s="399" t="s">
        <v>150</v>
      </c>
      <c r="N1467" s="400"/>
      <c r="O1467" s="399" t="s">
        <v>151</v>
      </c>
      <c r="P1467" s="401"/>
      <c r="Q1467" s="397"/>
      <c r="R1467" s="398"/>
      <c r="S1467" s="397"/>
      <c r="T1467" s="398"/>
      <c r="U1467" s="397"/>
      <c r="V1467" s="398"/>
    </row>
    <row r="1468" spans="1:22" ht="15.75" customHeight="1" x14ac:dyDescent="0.25">
      <c r="A1468" s="19">
        <v>667</v>
      </c>
      <c r="B1468" s="293" t="str">
        <f>IF('proje ve personel bilgileri'!A680&lt;&gt;0,('proje ve personel bilgileri'!A680)," ")</f>
        <v xml:space="preserve"> </v>
      </c>
      <c r="C1468" s="293" t="str">
        <f>IF('proje ve personel bilgileri'!A680&lt;&gt;0,('proje ve personel bilgileri'!B680)," ")</f>
        <v xml:space="preserve"> </v>
      </c>
      <c r="D1468" s="20"/>
      <c r="E1468" s="21"/>
      <c r="F1468" s="21"/>
      <c r="G1468" s="21"/>
      <c r="H1468" s="21"/>
      <c r="I1468" s="21"/>
      <c r="J1468" s="22"/>
      <c r="K1468" s="387" t="str">
        <f>IF(J1468&lt;&gt;0,DAYS360(J1468,'proje ve personel bilgileri'!$B$8)/30," ")</f>
        <v xml:space="preserve"> </v>
      </c>
      <c r="L1468" s="387"/>
      <c r="M1468" s="385" t="str">
        <f>IF('proje ve personel bilgileri'!A680&lt;&gt;0,('proje ve personel bilgileri'!$B$11)," ")</f>
        <v xml:space="preserve"> </v>
      </c>
      <c r="N1468" s="385"/>
      <c r="O1468" s="388">
        <f>IF('proje ve personel bilgileri'!$B$4=1512,(IF(E1468&lt;&gt;0,2,IF(F1468&lt;&gt;0,2,IF(G1468&lt;&gt;0,IF(AND(J1468&lt;&gt;0,K1468&gt;=48),4,3),IF(H1468&lt;&gt;0,IF(AND(J1468&lt;&gt;0,K1468&gt;=48),4,3),IF(I1468&lt;&gt;0,7,0)))))),IF('proje ve personel bilgileri'!$B$4=1511,(IF(E1468&lt;&gt;0,4,IF(F1468&lt;&gt;0,5,IF(G1468&lt;&gt;0,IF(AND(J1468&lt;&gt;0,K1468&gt;=48),12,8),IF(H1468&lt;&gt;0,IF(AND(J1468&lt;&gt;0,K1468&gt;=48),12,8),IF(I1468&lt;&gt;0,14,0)))))),(IF(E1468&lt;&gt;0,3,IF(F1468&lt;&gt;0,4,IF(G1468&lt;&gt;0,IF(AND(J1468&lt;&gt;0,K1468&gt;=48),10,6),IF(H1468&lt;&gt;0,IF(AND(J1468&lt;&gt;0,K1468&gt;=48),10,6),IF(I1468&lt;&gt;0,12,0))))))))</f>
        <v>0</v>
      </c>
      <c r="P1468" s="389"/>
      <c r="Q1468" s="385" t="str">
        <f>IF('proje ve personel bilgileri'!A680&lt;&gt;0,(M1468*O1468)," ")</f>
        <v xml:space="preserve"> </v>
      </c>
      <c r="R1468" s="385"/>
      <c r="S1468" s="385" t="str">
        <f>IF('proje ve personel bilgileri'!A680&lt;&gt;0,G011B!S1563," ")</f>
        <v xml:space="preserve"> </v>
      </c>
      <c r="T1468" s="378"/>
      <c r="U1468" s="385" t="str">
        <f>IF('proje ve personel bilgileri'!A680&lt;&gt;0,MIN(Q1468,S1468)," ")</f>
        <v xml:space="preserve"> </v>
      </c>
      <c r="V1468" s="386"/>
    </row>
    <row r="1469" spans="1:22" ht="15.75" customHeight="1" x14ac:dyDescent="0.25">
      <c r="A1469" s="23">
        <v>668</v>
      </c>
      <c r="B1469" s="293" t="str">
        <f>IF('proje ve personel bilgileri'!A681&lt;&gt;0,('proje ve personel bilgileri'!A681)," ")</f>
        <v xml:space="preserve"> </v>
      </c>
      <c r="C1469" s="293" t="str">
        <f>IF('proje ve personel bilgileri'!A681&lt;&gt;0,('proje ve personel bilgileri'!B681)," ")</f>
        <v xml:space="preserve"> </v>
      </c>
      <c r="D1469" s="24"/>
      <c r="E1469" s="25"/>
      <c r="F1469" s="25"/>
      <c r="G1469" s="25"/>
      <c r="H1469" s="25"/>
      <c r="I1469" s="25"/>
      <c r="J1469" s="26"/>
      <c r="K1469" s="387" t="str">
        <f>IF(J1469&lt;&gt;0,DAYS360(J1469,'proje ve personel bilgileri'!$B$8)/30," ")</f>
        <v xml:space="preserve"> </v>
      </c>
      <c r="L1469" s="387"/>
      <c r="M1469" s="385" t="str">
        <f>IF('proje ve personel bilgileri'!A681&lt;&gt;0,('proje ve personel bilgileri'!$B$11)," ")</f>
        <v xml:space="preserve"> </v>
      </c>
      <c r="N1469" s="385"/>
      <c r="O1469" s="388">
        <f>IF('proje ve personel bilgileri'!$B$4=1512,(IF(E1469&lt;&gt;0,2,IF(F1469&lt;&gt;0,2,IF(G1469&lt;&gt;0,IF(AND(J1469&lt;&gt;0,K1469&gt;=48),4,3),IF(H1469&lt;&gt;0,IF(AND(J1469&lt;&gt;0,K1469&gt;=48),4,3),IF(I1469&lt;&gt;0,7,0)))))),IF('proje ve personel bilgileri'!$B$4=1511,(IF(E1469&lt;&gt;0,4,IF(F1469&lt;&gt;0,5,IF(G1469&lt;&gt;0,IF(AND(J1469&lt;&gt;0,K1469&gt;=48),12,8),IF(H1469&lt;&gt;0,IF(AND(J1469&lt;&gt;0,K1469&gt;=48),12,8),IF(I1469&lt;&gt;0,14,0)))))),(IF(E1469&lt;&gt;0,3,IF(F1469&lt;&gt;0,4,IF(G1469&lt;&gt;0,IF(AND(J1469&lt;&gt;0,K1469&gt;=48),10,6),IF(H1469&lt;&gt;0,IF(AND(J1469&lt;&gt;0,K1469&gt;=48),10,6),IF(I1469&lt;&gt;0,12,0))))))))</f>
        <v>0</v>
      </c>
      <c r="P1469" s="389"/>
      <c r="Q1469" s="385" t="str">
        <f>IF('proje ve personel bilgileri'!A681&lt;&gt;0,(M1469*O1469)," ")</f>
        <v xml:space="preserve"> </v>
      </c>
      <c r="R1469" s="385"/>
      <c r="S1469" s="385" t="str">
        <f>IF('proje ve personel bilgileri'!A681&lt;&gt;0,G011B!S1564," ")</f>
        <v xml:space="preserve"> </v>
      </c>
      <c r="T1469" s="378"/>
      <c r="U1469" s="385" t="str">
        <f>IF('proje ve personel bilgileri'!A681&lt;&gt;0,MIN(Q1469,S1469)," ")</f>
        <v xml:space="preserve"> </v>
      </c>
      <c r="V1469" s="386"/>
    </row>
    <row r="1470" spans="1:22" ht="15.75" customHeight="1" x14ac:dyDescent="0.25">
      <c r="A1470" s="19">
        <v>669</v>
      </c>
      <c r="B1470" s="293" t="str">
        <f>IF('proje ve personel bilgileri'!A682&lt;&gt;0,('proje ve personel bilgileri'!A682)," ")</f>
        <v xml:space="preserve"> </v>
      </c>
      <c r="C1470" s="293" t="str">
        <f>IF('proje ve personel bilgileri'!A682&lt;&gt;0,('proje ve personel bilgileri'!B682)," ")</f>
        <v xml:space="preserve"> </v>
      </c>
      <c r="D1470" s="24"/>
      <c r="E1470" s="25"/>
      <c r="F1470" s="25"/>
      <c r="G1470" s="25"/>
      <c r="H1470" s="25"/>
      <c r="I1470" s="25"/>
      <c r="J1470" s="26"/>
      <c r="K1470" s="387" t="str">
        <f>IF(J1470&lt;&gt;0,DAYS360(J1470,'proje ve personel bilgileri'!$B$8)/30," ")</f>
        <v xml:space="preserve"> </v>
      </c>
      <c r="L1470" s="387"/>
      <c r="M1470" s="385" t="str">
        <f>IF('proje ve personel bilgileri'!A682&lt;&gt;0,('proje ve personel bilgileri'!$B$11)," ")</f>
        <v xml:space="preserve"> </v>
      </c>
      <c r="N1470" s="385"/>
      <c r="O1470" s="388">
        <f>IF('proje ve personel bilgileri'!$B$4=1512,(IF(E1470&lt;&gt;0,2,IF(F1470&lt;&gt;0,2,IF(G1470&lt;&gt;0,IF(AND(J1470&lt;&gt;0,K1470&gt;=48),4,3),IF(H1470&lt;&gt;0,IF(AND(J1470&lt;&gt;0,K1470&gt;=48),4,3),IF(I1470&lt;&gt;0,7,0)))))),IF('proje ve personel bilgileri'!$B$4=1511,(IF(E1470&lt;&gt;0,4,IF(F1470&lt;&gt;0,5,IF(G1470&lt;&gt;0,IF(AND(J1470&lt;&gt;0,K1470&gt;=48),12,8),IF(H1470&lt;&gt;0,IF(AND(J1470&lt;&gt;0,K1470&gt;=48),12,8),IF(I1470&lt;&gt;0,14,0)))))),(IF(E1470&lt;&gt;0,3,IF(F1470&lt;&gt;0,4,IF(G1470&lt;&gt;0,IF(AND(J1470&lt;&gt;0,K1470&gt;=48),10,6),IF(H1470&lt;&gt;0,IF(AND(J1470&lt;&gt;0,K1470&gt;=48),10,6),IF(I1470&lt;&gt;0,12,0))))))))</f>
        <v>0</v>
      </c>
      <c r="P1470" s="389"/>
      <c r="Q1470" s="385" t="str">
        <f>IF('proje ve personel bilgileri'!A682&lt;&gt;0,(M1470*O1470)," ")</f>
        <v xml:space="preserve"> </v>
      </c>
      <c r="R1470" s="385"/>
      <c r="S1470" s="385" t="str">
        <f>IF('proje ve personel bilgileri'!A682&lt;&gt;0,G011B!S1565," ")</f>
        <v xml:space="preserve"> </v>
      </c>
      <c r="T1470" s="378"/>
      <c r="U1470" s="385" t="str">
        <f>IF('proje ve personel bilgileri'!A682&lt;&gt;0,MIN(Q1470,S1470)," ")</f>
        <v xml:space="preserve"> </v>
      </c>
      <c r="V1470" s="386"/>
    </row>
    <row r="1471" spans="1:22" ht="15.75" customHeight="1" x14ac:dyDescent="0.25">
      <c r="A1471" s="23">
        <v>670</v>
      </c>
      <c r="B1471" s="293" t="str">
        <f>IF('proje ve personel bilgileri'!A683&lt;&gt;0,('proje ve personel bilgileri'!A683)," ")</f>
        <v xml:space="preserve"> </v>
      </c>
      <c r="C1471" s="293" t="str">
        <f>IF('proje ve personel bilgileri'!A683&lt;&gt;0,('proje ve personel bilgileri'!B683)," ")</f>
        <v xml:space="preserve"> </v>
      </c>
      <c r="D1471" s="24"/>
      <c r="E1471" s="25"/>
      <c r="F1471" s="25"/>
      <c r="G1471" s="25"/>
      <c r="H1471" s="25"/>
      <c r="I1471" s="25"/>
      <c r="J1471" s="26"/>
      <c r="K1471" s="387" t="str">
        <f>IF(J1471&lt;&gt;0,DAYS360(J1471,'proje ve personel bilgileri'!$B$8)/30," ")</f>
        <v xml:space="preserve"> </v>
      </c>
      <c r="L1471" s="387"/>
      <c r="M1471" s="385" t="str">
        <f>IF('proje ve personel bilgileri'!A683&lt;&gt;0,('proje ve personel bilgileri'!$B$11)," ")</f>
        <v xml:space="preserve"> </v>
      </c>
      <c r="N1471" s="385"/>
      <c r="O1471" s="388">
        <f>IF('proje ve personel bilgileri'!$B$4=1512,(IF(E1471&lt;&gt;0,2,IF(F1471&lt;&gt;0,2,IF(G1471&lt;&gt;0,IF(AND(J1471&lt;&gt;0,K1471&gt;=48),4,3),IF(H1471&lt;&gt;0,IF(AND(J1471&lt;&gt;0,K1471&gt;=48),4,3),IF(I1471&lt;&gt;0,7,0)))))),IF('proje ve personel bilgileri'!$B$4=1511,(IF(E1471&lt;&gt;0,4,IF(F1471&lt;&gt;0,5,IF(G1471&lt;&gt;0,IF(AND(J1471&lt;&gt;0,K1471&gt;=48),12,8),IF(H1471&lt;&gt;0,IF(AND(J1471&lt;&gt;0,K1471&gt;=48),12,8),IF(I1471&lt;&gt;0,14,0)))))),(IF(E1471&lt;&gt;0,3,IF(F1471&lt;&gt;0,4,IF(G1471&lt;&gt;0,IF(AND(J1471&lt;&gt;0,K1471&gt;=48),10,6),IF(H1471&lt;&gt;0,IF(AND(J1471&lt;&gt;0,K1471&gt;=48),10,6),IF(I1471&lt;&gt;0,12,0))))))))</f>
        <v>0</v>
      </c>
      <c r="P1471" s="389"/>
      <c r="Q1471" s="385" t="str">
        <f>IF('proje ve personel bilgileri'!A683&lt;&gt;0,(M1471*O1471)," ")</f>
        <v xml:space="preserve"> </v>
      </c>
      <c r="R1471" s="385"/>
      <c r="S1471" s="385" t="str">
        <f>IF('proje ve personel bilgileri'!A683&lt;&gt;0,G011B!S1566," ")</f>
        <v xml:space="preserve"> </v>
      </c>
      <c r="T1471" s="378"/>
      <c r="U1471" s="385" t="str">
        <f>IF('proje ve personel bilgileri'!A683&lt;&gt;0,MIN(Q1471,S1471)," ")</f>
        <v xml:space="preserve"> </v>
      </c>
      <c r="V1471" s="386"/>
    </row>
    <row r="1472" spans="1:22" ht="15.75" customHeight="1" x14ac:dyDescent="0.25">
      <c r="A1472" s="19">
        <v>671</v>
      </c>
      <c r="B1472" s="293" t="str">
        <f>IF('proje ve personel bilgileri'!A684&lt;&gt;0,('proje ve personel bilgileri'!A684)," ")</f>
        <v xml:space="preserve"> </v>
      </c>
      <c r="C1472" s="293" t="str">
        <f>IF('proje ve personel bilgileri'!A684&lt;&gt;0,('proje ve personel bilgileri'!B684)," ")</f>
        <v xml:space="preserve"> </v>
      </c>
      <c r="D1472" s="24"/>
      <c r="E1472" s="25"/>
      <c r="F1472" s="25"/>
      <c r="G1472" s="25"/>
      <c r="H1472" s="25"/>
      <c r="I1472" s="25"/>
      <c r="J1472" s="26"/>
      <c r="K1472" s="387" t="str">
        <f>IF(J1472&lt;&gt;0,DAYS360(J1472,'proje ve personel bilgileri'!$B$8)/30," ")</f>
        <v xml:space="preserve"> </v>
      </c>
      <c r="L1472" s="387"/>
      <c r="M1472" s="385" t="str">
        <f>IF('proje ve personel bilgileri'!A684&lt;&gt;0,('proje ve personel bilgileri'!$B$11)," ")</f>
        <v xml:space="preserve"> </v>
      </c>
      <c r="N1472" s="385"/>
      <c r="O1472" s="388">
        <f>IF('proje ve personel bilgileri'!$B$4=1512,(IF(E1472&lt;&gt;0,2,IF(F1472&lt;&gt;0,2,IF(G1472&lt;&gt;0,IF(AND(J1472&lt;&gt;0,K1472&gt;=48),4,3),IF(H1472&lt;&gt;0,IF(AND(J1472&lt;&gt;0,K1472&gt;=48),4,3),IF(I1472&lt;&gt;0,7,0)))))),IF('proje ve personel bilgileri'!$B$4=1511,(IF(E1472&lt;&gt;0,4,IF(F1472&lt;&gt;0,5,IF(G1472&lt;&gt;0,IF(AND(J1472&lt;&gt;0,K1472&gt;=48),12,8),IF(H1472&lt;&gt;0,IF(AND(J1472&lt;&gt;0,K1472&gt;=48),12,8),IF(I1472&lt;&gt;0,14,0)))))),(IF(E1472&lt;&gt;0,3,IF(F1472&lt;&gt;0,4,IF(G1472&lt;&gt;0,IF(AND(J1472&lt;&gt;0,K1472&gt;=48),10,6),IF(H1472&lt;&gt;0,IF(AND(J1472&lt;&gt;0,K1472&gt;=48),10,6),IF(I1472&lt;&gt;0,12,0))))))))</f>
        <v>0</v>
      </c>
      <c r="P1472" s="389"/>
      <c r="Q1472" s="385" t="str">
        <f>IF('proje ve personel bilgileri'!A684&lt;&gt;0,(M1472*O1472)," ")</f>
        <v xml:space="preserve"> </v>
      </c>
      <c r="R1472" s="385"/>
      <c r="S1472" s="385" t="str">
        <f>IF('proje ve personel bilgileri'!A684&lt;&gt;0,G011B!S1567," ")</f>
        <v xml:space="preserve"> </v>
      </c>
      <c r="T1472" s="378"/>
      <c r="U1472" s="385" t="str">
        <f>IF('proje ve personel bilgileri'!A684&lt;&gt;0,MIN(Q1472,S1472)," ")</f>
        <v xml:space="preserve"> </v>
      </c>
      <c r="V1472" s="386"/>
    </row>
    <row r="1473" spans="1:22" ht="15.75" customHeight="1" x14ac:dyDescent="0.25">
      <c r="A1473" s="23">
        <v>672</v>
      </c>
      <c r="B1473" s="293" t="str">
        <f>IF('proje ve personel bilgileri'!A685&lt;&gt;0,('proje ve personel bilgileri'!A685)," ")</f>
        <v xml:space="preserve"> </v>
      </c>
      <c r="C1473" s="293" t="str">
        <f>IF('proje ve personel bilgileri'!A685&lt;&gt;0,('proje ve personel bilgileri'!B685)," ")</f>
        <v xml:space="preserve"> </v>
      </c>
      <c r="D1473" s="24"/>
      <c r="E1473" s="25"/>
      <c r="F1473" s="25"/>
      <c r="G1473" s="25"/>
      <c r="H1473" s="25"/>
      <c r="I1473" s="25"/>
      <c r="J1473" s="26"/>
      <c r="K1473" s="387" t="str">
        <f>IF(J1473&lt;&gt;0,DAYS360(J1473,'proje ve personel bilgileri'!$B$8)/30," ")</f>
        <v xml:space="preserve"> </v>
      </c>
      <c r="L1473" s="387"/>
      <c r="M1473" s="385" t="str">
        <f>IF('proje ve personel bilgileri'!A685&lt;&gt;0,('proje ve personel bilgileri'!$B$11)," ")</f>
        <v xml:space="preserve"> </v>
      </c>
      <c r="N1473" s="385"/>
      <c r="O1473" s="388">
        <f>IF('proje ve personel bilgileri'!$B$4=1512,(IF(E1473&lt;&gt;0,2,IF(F1473&lt;&gt;0,2,IF(G1473&lt;&gt;0,IF(AND(J1473&lt;&gt;0,K1473&gt;=48),4,3),IF(H1473&lt;&gt;0,IF(AND(J1473&lt;&gt;0,K1473&gt;=48),4,3),IF(I1473&lt;&gt;0,7,0)))))),IF('proje ve personel bilgileri'!$B$4=1511,(IF(E1473&lt;&gt;0,4,IF(F1473&lt;&gt;0,5,IF(G1473&lt;&gt;0,IF(AND(J1473&lt;&gt;0,K1473&gt;=48),12,8),IF(H1473&lt;&gt;0,IF(AND(J1473&lt;&gt;0,K1473&gt;=48),12,8),IF(I1473&lt;&gt;0,14,0)))))),(IF(E1473&lt;&gt;0,3,IF(F1473&lt;&gt;0,4,IF(G1473&lt;&gt;0,IF(AND(J1473&lt;&gt;0,K1473&gt;=48),10,6),IF(H1473&lt;&gt;0,IF(AND(J1473&lt;&gt;0,K1473&gt;=48),10,6),IF(I1473&lt;&gt;0,12,0))))))))</f>
        <v>0</v>
      </c>
      <c r="P1473" s="389"/>
      <c r="Q1473" s="385" t="str">
        <f>IF('proje ve personel bilgileri'!A685&lt;&gt;0,(M1473*O1473)," ")</f>
        <v xml:space="preserve"> </v>
      </c>
      <c r="R1473" s="385"/>
      <c r="S1473" s="385" t="str">
        <f>IF('proje ve personel bilgileri'!A685&lt;&gt;0,G011B!S1568," ")</f>
        <v xml:space="preserve"> </v>
      </c>
      <c r="T1473" s="378"/>
      <c r="U1473" s="385" t="str">
        <f>IF('proje ve personel bilgileri'!A685&lt;&gt;0,MIN(Q1473,S1473)," ")</f>
        <v xml:space="preserve"> </v>
      </c>
      <c r="V1473" s="386"/>
    </row>
    <row r="1474" spans="1:22" ht="15.75" customHeight="1" x14ac:dyDescent="0.25">
      <c r="A1474" s="19">
        <v>673</v>
      </c>
      <c r="B1474" s="293" t="str">
        <f>IF('proje ve personel bilgileri'!A686&lt;&gt;0,('proje ve personel bilgileri'!A686)," ")</f>
        <v xml:space="preserve"> </v>
      </c>
      <c r="C1474" s="293" t="str">
        <f>IF('proje ve personel bilgileri'!A686&lt;&gt;0,('proje ve personel bilgileri'!B686)," ")</f>
        <v xml:space="preserve"> </v>
      </c>
      <c r="D1474" s="24"/>
      <c r="E1474" s="25"/>
      <c r="F1474" s="25"/>
      <c r="G1474" s="25"/>
      <c r="H1474" s="25"/>
      <c r="I1474" s="25"/>
      <c r="J1474" s="26"/>
      <c r="K1474" s="387" t="str">
        <f>IF(J1474&lt;&gt;0,DAYS360(J1474,'proje ve personel bilgileri'!$B$8)/30," ")</f>
        <v xml:space="preserve"> </v>
      </c>
      <c r="L1474" s="387"/>
      <c r="M1474" s="385" t="str">
        <f>IF('proje ve personel bilgileri'!A686&lt;&gt;0,('proje ve personel bilgileri'!$B$11)," ")</f>
        <v xml:space="preserve"> </v>
      </c>
      <c r="N1474" s="385"/>
      <c r="O1474" s="388">
        <f>IF('proje ve personel bilgileri'!$B$4=1512,(IF(E1474&lt;&gt;0,2,IF(F1474&lt;&gt;0,2,IF(G1474&lt;&gt;0,IF(AND(J1474&lt;&gt;0,K1474&gt;=48),4,3),IF(H1474&lt;&gt;0,IF(AND(J1474&lt;&gt;0,K1474&gt;=48),4,3),IF(I1474&lt;&gt;0,7,0)))))),IF('proje ve personel bilgileri'!$B$4=1511,(IF(E1474&lt;&gt;0,4,IF(F1474&lt;&gt;0,5,IF(G1474&lt;&gt;0,IF(AND(J1474&lt;&gt;0,K1474&gt;=48),12,8),IF(H1474&lt;&gt;0,IF(AND(J1474&lt;&gt;0,K1474&gt;=48),12,8),IF(I1474&lt;&gt;0,14,0)))))),(IF(E1474&lt;&gt;0,3,IF(F1474&lt;&gt;0,4,IF(G1474&lt;&gt;0,IF(AND(J1474&lt;&gt;0,K1474&gt;=48),10,6),IF(H1474&lt;&gt;0,IF(AND(J1474&lt;&gt;0,K1474&gt;=48),10,6),IF(I1474&lt;&gt;0,12,0))))))))</f>
        <v>0</v>
      </c>
      <c r="P1474" s="389"/>
      <c r="Q1474" s="385" t="str">
        <f>IF('proje ve personel bilgileri'!A686&lt;&gt;0,(M1474*O1474)," ")</f>
        <v xml:space="preserve"> </v>
      </c>
      <c r="R1474" s="385"/>
      <c r="S1474" s="385" t="str">
        <f>IF('proje ve personel bilgileri'!A686&lt;&gt;0,G011B!S1569," ")</f>
        <v xml:space="preserve"> </v>
      </c>
      <c r="T1474" s="378"/>
      <c r="U1474" s="385" t="str">
        <f>IF('proje ve personel bilgileri'!A686&lt;&gt;0,MIN(Q1474,S1474)," ")</f>
        <v xml:space="preserve"> </v>
      </c>
      <c r="V1474" s="386"/>
    </row>
    <row r="1475" spans="1:22" ht="15.75" customHeight="1" x14ac:dyDescent="0.25">
      <c r="A1475" s="23">
        <v>674</v>
      </c>
      <c r="B1475" s="293" t="str">
        <f>IF('proje ve personel bilgileri'!A687&lt;&gt;0,('proje ve personel bilgileri'!A687)," ")</f>
        <v xml:space="preserve"> </v>
      </c>
      <c r="C1475" s="293" t="str">
        <f>IF('proje ve personel bilgileri'!A687&lt;&gt;0,('proje ve personel bilgileri'!B687)," ")</f>
        <v xml:space="preserve"> </v>
      </c>
      <c r="D1475" s="24"/>
      <c r="E1475" s="25"/>
      <c r="F1475" s="25"/>
      <c r="G1475" s="25"/>
      <c r="H1475" s="25"/>
      <c r="I1475" s="25"/>
      <c r="J1475" s="26"/>
      <c r="K1475" s="387" t="str">
        <f>IF(J1475&lt;&gt;0,DAYS360(J1475,'proje ve personel bilgileri'!$B$8)/30," ")</f>
        <v xml:space="preserve"> </v>
      </c>
      <c r="L1475" s="387"/>
      <c r="M1475" s="385" t="str">
        <f>IF('proje ve personel bilgileri'!A687&lt;&gt;0,('proje ve personel bilgileri'!$B$11)," ")</f>
        <v xml:space="preserve"> </v>
      </c>
      <c r="N1475" s="385"/>
      <c r="O1475" s="388">
        <f>IF('proje ve personel bilgileri'!$B$4=1512,(IF(E1475&lt;&gt;0,2,IF(F1475&lt;&gt;0,2,IF(G1475&lt;&gt;0,IF(AND(J1475&lt;&gt;0,K1475&gt;=48),4,3),IF(H1475&lt;&gt;0,IF(AND(J1475&lt;&gt;0,K1475&gt;=48),4,3),IF(I1475&lt;&gt;0,7,0)))))),IF('proje ve personel bilgileri'!$B$4=1511,(IF(E1475&lt;&gt;0,4,IF(F1475&lt;&gt;0,5,IF(G1475&lt;&gt;0,IF(AND(J1475&lt;&gt;0,K1475&gt;=48),12,8),IF(H1475&lt;&gt;0,IF(AND(J1475&lt;&gt;0,K1475&gt;=48),12,8),IF(I1475&lt;&gt;0,14,0)))))),(IF(E1475&lt;&gt;0,3,IF(F1475&lt;&gt;0,4,IF(G1475&lt;&gt;0,IF(AND(J1475&lt;&gt;0,K1475&gt;=48),10,6),IF(H1475&lt;&gt;0,IF(AND(J1475&lt;&gt;0,K1475&gt;=48),10,6),IF(I1475&lt;&gt;0,12,0))))))))</f>
        <v>0</v>
      </c>
      <c r="P1475" s="389"/>
      <c r="Q1475" s="385" t="str">
        <f>IF('proje ve personel bilgileri'!A687&lt;&gt;0,(M1475*O1475)," ")</f>
        <v xml:space="preserve"> </v>
      </c>
      <c r="R1475" s="385"/>
      <c r="S1475" s="385" t="str">
        <f>IF('proje ve personel bilgileri'!A687&lt;&gt;0,G011B!S1570," ")</f>
        <v xml:space="preserve"> </v>
      </c>
      <c r="T1475" s="378"/>
      <c r="U1475" s="385" t="str">
        <f>IF('proje ve personel bilgileri'!A687&lt;&gt;0,MIN(Q1475,S1475)," ")</f>
        <v xml:space="preserve"> </v>
      </c>
      <c r="V1475" s="386"/>
    </row>
    <row r="1476" spans="1:22" ht="15.75" customHeight="1" x14ac:dyDescent="0.25">
      <c r="A1476" s="19">
        <v>675</v>
      </c>
      <c r="B1476" s="293" t="str">
        <f>IF('proje ve personel bilgileri'!A688&lt;&gt;0,('proje ve personel bilgileri'!A688)," ")</f>
        <v xml:space="preserve"> </v>
      </c>
      <c r="C1476" s="293" t="str">
        <f>IF('proje ve personel bilgileri'!A688&lt;&gt;0,('proje ve personel bilgileri'!B688)," ")</f>
        <v xml:space="preserve"> </v>
      </c>
      <c r="D1476" s="24"/>
      <c r="E1476" s="25"/>
      <c r="F1476" s="25"/>
      <c r="G1476" s="25"/>
      <c r="H1476" s="25"/>
      <c r="I1476" s="25"/>
      <c r="J1476" s="26"/>
      <c r="K1476" s="387" t="str">
        <f>IF(J1476&lt;&gt;0,DAYS360(J1476,'proje ve personel bilgileri'!$B$8)/30," ")</f>
        <v xml:space="preserve"> </v>
      </c>
      <c r="L1476" s="387"/>
      <c r="M1476" s="385" t="str">
        <f>IF('proje ve personel bilgileri'!A688&lt;&gt;0,('proje ve personel bilgileri'!$B$11)," ")</f>
        <v xml:space="preserve"> </v>
      </c>
      <c r="N1476" s="385"/>
      <c r="O1476" s="388">
        <f>IF('proje ve personel bilgileri'!$B$4=1512,(IF(E1476&lt;&gt;0,2,IF(F1476&lt;&gt;0,2,IF(G1476&lt;&gt;0,IF(AND(J1476&lt;&gt;0,K1476&gt;=48),4,3),IF(H1476&lt;&gt;0,IF(AND(J1476&lt;&gt;0,K1476&gt;=48),4,3),IF(I1476&lt;&gt;0,7,0)))))),IF('proje ve personel bilgileri'!$B$4=1511,(IF(E1476&lt;&gt;0,4,IF(F1476&lt;&gt;0,5,IF(G1476&lt;&gt;0,IF(AND(J1476&lt;&gt;0,K1476&gt;=48),12,8),IF(H1476&lt;&gt;0,IF(AND(J1476&lt;&gt;0,K1476&gt;=48),12,8),IF(I1476&lt;&gt;0,14,0)))))),(IF(E1476&lt;&gt;0,3,IF(F1476&lt;&gt;0,4,IF(G1476&lt;&gt;0,IF(AND(J1476&lt;&gt;0,K1476&gt;=48),10,6),IF(H1476&lt;&gt;0,IF(AND(J1476&lt;&gt;0,K1476&gt;=48),10,6),IF(I1476&lt;&gt;0,12,0))))))))</f>
        <v>0</v>
      </c>
      <c r="P1476" s="389"/>
      <c r="Q1476" s="385" t="str">
        <f>IF('proje ve personel bilgileri'!A688&lt;&gt;0,(M1476*O1476)," ")</f>
        <v xml:space="preserve"> </v>
      </c>
      <c r="R1476" s="385"/>
      <c r="S1476" s="385" t="str">
        <f>IF('proje ve personel bilgileri'!A688&lt;&gt;0,G011B!S1571," ")</f>
        <v xml:space="preserve"> </v>
      </c>
      <c r="T1476" s="378"/>
      <c r="U1476" s="385" t="str">
        <f>IF('proje ve personel bilgileri'!A688&lt;&gt;0,MIN(Q1476,S1476)," ")</f>
        <v xml:space="preserve"> </v>
      </c>
      <c r="V1476" s="386"/>
    </row>
    <row r="1477" spans="1:22" ht="15.75" customHeight="1" x14ac:dyDescent="0.25">
      <c r="A1477" s="23">
        <v>676</v>
      </c>
      <c r="B1477" s="293" t="str">
        <f>IF('proje ve personel bilgileri'!A689&lt;&gt;0,('proje ve personel bilgileri'!A689)," ")</f>
        <v xml:space="preserve"> </v>
      </c>
      <c r="C1477" s="293" t="str">
        <f>IF('proje ve personel bilgileri'!A689&lt;&gt;0,('proje ve personel bilgileri'!B689)," ")</f>
        <v xml:space="preserve"> </v>
      </c>
      <c r="D1477" s="24"/>
      <c r="E1477" s="25"/>
      <c r="F1477" s="25"/>
      <c r="G1477" s="25"/>
      <c r="H1477" s="25"/>
      <c r="I1477" s="25"/>
      <c r="J1477" s="26"/>
      <c r="K1477" s="387" t="str">
        <f>IF(J1477&lt;&gt;0,DAYS360(J1477,'proje ve personel bilgileri'!$B$8)/30," ")</f>
        <v xml:space="preserve"> </v>
      </c>
      <c r="L1477" s="387"/>
      <c r="M1477" s="385" t="str">
        <f>IF('proje ve personel bilgileri'!A689&lt;&gt;0,('proje ve personel bilgileri'!$B$11)," ")</f>
        <v xml:space="preserve"> </v>
      </c>
      <c r="N1477" s="385"/>
      <c r="O1477" s="388">
        <f>IF('proje ve personel bilgileri'!$B$4=1512,(IF(E1477&lt;&gt;0,2,IF(F1477&lt;&gt;0,2,IF(G1477&lt;&gt;0,IF(AND(J1477&lt;&gt;0,K1477&gt;=48),4,3),IF(H1477&lt;&gt;0,IF(AND(J1477&lt;&gt;0,K1477&gt;=48),4,3),IF(I1477&lt;&gt;0,7,0)))))),IF('proje ve personel bilgileri'!$B$4=1511,(IF(E1477&lt;&gt;0,4,IF(F1477&lt;&gt;0,5,IF(G1477&lt;&gt;0,IF(AND(J1477&lt;&gt;0,K1477&gt;=48),12,8),IF(H1477&lt;&gt;0,IF(AND(J1477&lt;&gt;0,K1477&gt;=48),12,8),IF(I1477&lt;&gt;0,14,0)))))),(IF(E1477&lt;&gt;0,3,IF(F1477&lt;&gt;0,4,IF(G1477&lt;&gt;0,IF(AND(J1477&lt;&gt;0,K1477&gt;=48),10,6),IF(H1477&lt;&gt;0,IF(AND(J1477&lt;&gt;0,K1477&gt;=48),10,6),IF(I1477&lt;&gt;0,12,0))))))))</f>
        <v>0</v>
      </c>
      <c r="P1477" s="389"/>
      <c r="Q1477" s="385" t="str">
        <f>IF('proje ve personel bilgileri'!A689&lt;&gt;0,(M1477*O1477)," ")</f>
        <v xml:space="preserve"> </v>
      </c>
      <c r="R1477" s="385"/>
      <c r="S1477" s="385" t="str">
        <f>IF('proje ve personel bilgileri'!A689&lt;&gt;0,G011B!S1572," ")</f>
        <v xml:space="preserve"> </v>
      </c>
      <c r="T1477" s="378"/>
      <c r="U1477" s="385" t="str">
        <f>IF('proje ve personel bilgileri'!A689&lt;&gt;0,MIN(Q1477,S1477)," ")</f>
        <v xml:space="preserve"> </v>
      </c>
      <c r="V1477" s="386"/>
    </row>
    <row r="1478" spans="1:22" ht="15.75" customHeight="1" x14ac:dyDescent="0.25">
      <c r="A1478" s="19">
        <v>677</v>
      </c>
      <c r="B1478" s="293" t="str">
        <f>IF('proje ve personel bilgileri'!A690&lt;&gt;0,('proje ve personel bilgileri'!A690)," ")</f>
        <v xml:space="preserve"> </v>
      </c>
      <c r="C1478" s="293" t="str">
        <f>IF('proje ve personel bilgileri'!A690&lt;&gt;0,('proje ve personel bilgileri'!B690)," ")</f>
        <v xml:space="preserve"> </v>
      </c>
      <c r="D1478" s="24"/>
      <c r="E1478" s="25"/>
      <c r="F1478" s="25"/>
      <c r="G1478" s="25"/>
      <c r="H1478" s="25"/>
      <c r="I1478" s="25"/>
      <c r="J1478" s="26"/>
      <c r="K1478" s="387" t="str">
        <f>IF(J1478&lt;&gt;0,DAYS360(J1478,'proje ve personel bilgileri'!$B$8)/30," ")</f>
        <v xml:space="preserve"> </v>
      </c>
      <c r="L1478" s="387"/>
      <c r="M1478" s="385" t="str">
        <f>IF('proje ve personel bilgileri'!A690&lt;&gt;0,('proje ve personel bilgileri'!$B$11)," ")</f>
        <v xml:space="preserve"> </v>
      </c>
      <c r="N1478" s="385"/>
      <c r="O1478" s="388">
        <f>IF('proje ve personel bilgileri'!$B$4=1512,(IF(E1478&lt;&gt;0,2,IF(F1478&lt;&gt;0,2,IF(G1478&lt;&gt;0,IF(AND(J1478&lt;&gt;0,K1478&gt;=48),4,3),IF(H1478&lt;&gt;0,IF(AND(J1478&lt;&gt;0,K1478&gt;=48),4,3),IF(I1478&lt;&gt;0,7,0)))))),IF('proje ve personel bilgileri'!$B$4=1511,(IF(E1478&lt;&gt;0,4,IF(F1478&lt;&gt;0,5,IF(G1478&lt;&gt;0,IF(AND(J1478&lt;&gt;0,K1478&gt;=48),12,8),IF(H1478&lt;&gt;0,IF(AND(J1478&lt;&gt;0,K1478&gt;=48),12,8),IF(I1478&lt;&gt;0,14,0)))))),(IF(E1478&lt;&gt;0,3,IF(F1478&lt;&gt;0,4,IF(G1478&lt;&gt;0,IF(AND(J1478&lt;&gt;0,K1478&gt;=48),10,6),IF(H1478&lt;&gt;0,IF(AND(J1478&lt;&gt;0,K1478&gt;=48),10,6),IF(I1478&lt;&gt;0,12,0))))))))</f>
        <v>0</v>
      </c>
      <c r="P1478" s="389"/>
      <c r="Q1478" s="385" t="str">
        <f>IF('proje ve personel bilgileri'!A690&lt;&gt;0,(M1478*O1478)," ")</f>
        <v xml:space="preserve"> </v>
      </c>
      <c r="R1478" s="385"/>
      <c r="S1478" s="385" t="str">
        <f>IF('proje ve personel bilgileri'!A690&lt;&gt;0,G011B!S1573," ")</f>
        <v xml:space="preserve"> </v>
      </c>
      <c r="T1478" s="378"/>
      <c r="U1478" s="385" t="str">
        <f>IF('proje ve personel bilgileri'!A690&lt;&gt;0,MIN(Q1478,S1478)," ")</f>
        <v xml:space="preserve"> </v>
      </c>
      <c r="V1478" s="386"/>
    </row>
    <row r="1479" spans="1:22" ht="15.75" customHeight="1" x14ac:dyDescent="0.25">
      <c r="A1479" s="23">
        <v>678</v>
      </c>
      <c r="B1479" s="293" t="str">
        <f>IF('proje ve personel bilgileri'!A691&lt;&gt;0,('proje ve personel bilgileri'!A691)," ")</f>
        <v xml:space="preserve"> </v>
      </c>
      <c r="C1479" s="293" t="str">
        <f>IF('proje ve personel bilgileri'!A691&lt;&gt;0,('proje ve personel bilgileri'!B691)," ")</f>
        <v xml:space="preserve"> </v>
      </c>
      <c r="D1479" s="24"/>
      <c r="E1479" s="25"/>
      <c r="F1479" s="25"/>
      <c r="G1479" s="25"/>
      <c r="H1479" s="25"/>
      <c r="I1479" s="25"/>
      <c r="J1479" s="26"/>
      <c r="K1479" s="387" t="str">
        <f>IF(J1479&lt;&gt;0,DAYS360(J1479,'proje ve personel bilgileri'!$B$8)/30," ")</f>
        <v xml:space="preserve"> </v>
      </c>
      <c r="L1479" s="387"/>
      <c r="M1479" s="385" t="str">
        <f>IF('proje ve personel bilgileri'!A691&lt;&gt;0,('proje ve personel bilgileri'!$B$11)," ")</f>
        <v xml:space="preserve"> </v>
      </c>
      <c r="N1479" s="385"/>
      <c r="O1479" s="388">
        <f>IF('proje ve personel bilgileri'!$B$4=1512,(IF(E1479&lt;&gt;0,2,IF(F1479&lt;&gt;0,2,IF(G1479&lt;&gt;0,IF(AND(J1479&lt;&gt;0,K1479&gt;=48),4,3),IF(H1479&lt;&gt;0,IF(AND(J1479&lt;&gt;0,K1479&gt;=48),4,3),IF(I1479&lt;&gt;0,7,0)))))),IF('proje ve personel bilgileri'!$B$4=1511,(IF(E1479&lt;&gt;0,4,IF(F1479&lt;&gt;0,5,IF(G1479&lt;&gt;0,IF(AND(J1479&lt;&gt;0,K1479&gt;=48),12,8),IF(H1479&lt;&gt;0,IF(AND(J1479&lt;&gt;0,K1479&gt;=48),12,8),IF(I1479&lt;&gt;0,14,0)))))),(IF(E1479&lt;&gt;0,3,IF(F1479&lt;&gt;0,4,IF(G1479&lt;&gt;0,IF(AND(J1479&lt;&gt;0,K1479&gt;=48),10,6),IF(H1479&lt;&gt;0,IF(AND(J1479&lt;&gt;0,K1479&gt;=48),10,6),IF(I1479&lt;&gt;0,12,0))))))))</f>
        <v>0</v>
      </c>
      <c r="P1479" s="389"/>
      <c r="Q1479" s="385" t="str">
        <f>IF('proje ve personel bilgileri'!A691&lt;&gt;0,(M1479*O1479)," ")</f>
        <v xml:space="preserve"> </v>
      </c>
      <c r="R1479" s="385"/>
      <c r="S1479" s="385" t="str">
        <f>IF('proje ve personel bilgileri'!A691&lt;&gt;0,G011B!S1574," ")</f>
        <v xml:space="preserve"> </v>
      </c>
      <c r="T1479" s="378"/>
      <c r="U1479" s="385" t="str">
        <f>IF('proje ve personel bilgileri'!A691&lt;&gt;0,MIN(Q1479,S1479)," ")</f>
        <v xml:space="preserve"> </v>
      </c>
      <c r="V1479" s="386"/>
    </row>
    <row r="1480" spans="1:22" ht="15.75" customHeight="1" x14ac:dyDescent="0.25">
      <c r="A1480" s="19">
        <v>679</v>
      </c>
      <c r="B1480" s="293" t="str">
        <f>IF('proje ve personel bilgileri'!A692&lt;&gt;0,('proje ve personel bilgileri'!A692)," ")</f>
        <v xml:space="preserve"> </v>
      </c>
      <c r="C1480" s="293" t="str">
        <f>IF('proje ve personel bilgileri'!A692&lt;&gt;0,('proje ve personel bilgileri'!B692)," ")</f>
        <v xml:space="preserve"> </v>
      </c>
      <c r="D1480" s="24"/>
      <c r="E1480" s="25"/>
      <c r="F1480" s="25"/>
      <c r="G1480" s="25"/>
      <c r="H1480" s="25"/>
      <c r="I1480" s="25"/>
      <c r="J1480" s="26"/>
      <c r="K1480" s="387" t="str">
        <f>IF(J1480&lt;&gt;0,DAYS360(J1480,'proje ve personel bilgileri'!$B$8)/30," ")</f>
        <v xml:space="preserve"> </v>
      </c>
      <c r="L1480" s="387"/>
      <c r="M1480" s="385" t="str">
        <f>IF('proje ve personel bilgileri'!A692&lt;&gt;0,('proje ve personel bilgileri'!$B$11)," ")</f>
        <v xml:space="preserve"> </v>
      </c>
      <c r="N1480" s="385"/>
      <c r="O1480" s="388">
        <f>IF('proje ve personel bilgileri'!$B$4=1512,(IF(E1480&lt;&gt;0,2,IF(F1480&lt;&gt;0,2,IF(G1480&lt;&gt;0,IF(AND(J1480&lt;&gt;0,K1480&gt;=48),4,3),IF(H1480&lt;&gt;0,IF(AND(J1480&lt;&gt;0,K1480&gt;=48),4,3),IF(I1480&lt;&gt;0,7,0)))))),IF('proje ve personel bilgileri'!$B$4=1511,(IF(E1480&lt;&gt;0,4,IF(F1480&lt;&gt;0,5,IF(G1480&lt;&gt;0,IF(AND(J1480&lt;&gt;0,K1480&gt;=48),12,8),IF(H1480&lt;&gt;0,IF(AND(J1480&lt;&gt;0,K1480&gt;=48),12,8),IF(I1480&lt;&gt;0,14,0)))))),(IF(E1480&lt;&gt;0,3,IF(F1480&lt;&gt;0,4,IF(G1480&lt;&gt;0,IF(AND(J1480&lt;&gt;0,K1480&gt;=48),10,6),IF(H1480&lt;&gt;0,IF(AND(J1480&lt;&gt;0,K1480&gt;=48),10,6),IF(I1480&lt;&gt;0,12,0))))))))</f>
        <v>0</v>
      </c>
      <c r="P1480" s="389"/>
      <c r="Q1480" s="385" t="str">
        <f>IF('proje ve personel bilgileri'!A692&lt;&gt;0,(M1480*O1480)," ")</f>
        <v xml:space="preserve"> </v>
      </c>
      <c r="R1480" s="385"/>
      <c r="S1480" s="385" t="str">
        <f>IF('proje ve personel bilgileri'!A692&lt;&gt;0,G011B!S1575," ")</f>
        <v xml:space="preserve"> </v>
      </c>
      <c r="T1480" s="378"/>
      <c r="U1480" s="385" t="str">
        <f>IF('proje ve personel bilgileri'!A692&lt;&gt;0,MIN(Q1480,S1480)," ")</f>
        <v xml:space="preserve"> </v>
      </c>
      <c r="V1480" s="386"/>
    </row>
    <row r="1481" spans="1:22" ht="15.75" customHeight="1" x14ac:dyDescent="0.25">
      <c r="A1481" s="23">
        <v>680</v>
      </c>
      <c r="B1481" s="293" t="str">
        <f>IF('proje ve personel bilgileri'!A693&lt;&gt;0,('proje ve personel bilgileri'!A693)," ")</f>
        <v xml:space="preserve"> </v>
      </c>
      <c r="C1481" s="293" t="str">
        <f>IF('proje ve personel bilgileri'!A693&lt;&gt;0,('proje ve personel bilgileri'!B693)," ")</f>
        <v xml:space="preserve"> </v>
      </c>
      <c r="D1481" s="24"/>
      <c r="E1481" s="25"/>
      <c r="F1481" s="25"/>
      <c r="G1481" s="25"/>
      <c r="H1481" s="25"/>
      <c r="I1481" s="25"/>
      <c r="J1481" s="26"/>
      <c r="K1481" s="387" t="str">
        <f>IF(J1481&lt;&gt;0,DAYS360(J1481,'proje ve personel bilgileri'!$B$8)/30," ")</f>
        <v xml:space="preserve"> </v>
      </c>
      <c r="L1481" s="387"/>
      <c r="M1481" s="385" t="str">
        <f>IF('proje ve personel bilgileri'!A693&lt;&gt;0,('proje ve personel bilgileri'!$B$11)," ")</f>
        <v xml:space="preserve"> </v>
      </c>
      <c r="N1481" s="385"/>
      <c r="O1481" s="388">
        <f>IF('proje ve personel bilgileri'!$B$4=1512,(IF(E1481&lt;&gt;0,2,IF(F1481&lt;&gt;0,2,IF(G1481&lt;&gt;0,IF(AND(J1481&lt;&gt;0,K1481&gt;=48),4,3),IF(H1481&lt;&gt;0,IF(AND(J1481&lt;&gt;0,K1481&gt;=48),4,3),IF(I1481&lt;&gt;0,7,0)))))),IF('proje ve personel bilgileri'!$B$4=1511,(IF(E1481&lt;&gt;0,4,IF(F1481&lt;&gt;0,5,IF(G1481&lt;&gt;0,IF(AND(J1481&lt;&gt;0,K1481&gt;=48),12,8),IF(H1481&lt;&gt;0,IF(AND(J1481&lt;&gt;0,K1481&gt;=48),12,8),IF(I1481&lt;&gt;0,14,0)))))),(IF(E1481&lt;&gt;0,3,IF(F1481&lt;&gt;0,4,IF(G1481&lt;&gt;0,IF(AND(J1481&lt;&gt;0,K1481&gt;=48),10,6),IF(H1481&lt;&gt;0,IF(AND(J1481&lt;&gt;0,K1481&gt;=48),10,6),IF(I1481&lt;&gt;0,12,0))))))))</f>
        <v>0</v>
      </c>
      <c r="P1481" s="389"/>
      <c r="Q1481" s="385" t="str">
        <f>IF('proje ve personel bilgileri'!A693&lt;&gt;0,(M1481*O1481)," ")</f>
        <v xml:space="preserve"> </v>
      </c>
      <c r="R1481" s="385"/>
      <c r="S1481" s="385" t="str">
        <f>IF('proje ve personel bilgileri'!A693&lt;&gt;0,G011B!S1576," ")</f>
        <v xml:space="preserve"> </v>
      </c>
      <c r="T1481" s="378"/>
      <c r="U1481" s="385" t="str">
        <f>IF('proje ve personel bilgileri'!A693&lt;&gt;0,MIN(Q1481,S1481)," ")</f>
        <v xml:space="preserve"> </v>
      </c>
      <c r="V1481" s="386"/>
    </row>
    <row r="1482" spans="1:22" ht="15.75" customHeight="1" x14ac:dyDescent="0.25">
      <c r="A1482" s="19">
        <v>681</v>
      </c>
      <c r="B1482" s="293" t="str">
        <f>IF('proje ve personel bilgileri'!A694&lt;&gt;0,('proje ve personel bilgileri'!A694)," ")</f>
        <v xml:space="preserve"> </v>
      </c>
      <c r="C1482" s="293" t="str">
        <f>IF('proje ve personel bilgileri'!A694&lt;&gt;0,('proje ve personel bilgileri'!B694)," ")</f>
        <v xml:space="preserve"> </v>
      </c>
      <c r="D1482" s="24"/>
      <c r="E1482" s="25"/>
      <c r="F1482" s="25"/>
      <c r="G1482" s="25"/>
      <c r="H1482" s="25"/>
      <c r="I1482" s="25"/>
      <c r="J1482" s="26"/>
      <c r="K1482" s="387" t="str">
        <f>IF(J1482&lt;&gt;0,DAYS360(J1482,'proje ve personel bilgileri'!$B$8)/30," ")</f>
        <v xml:space="preserve"> </v>
      </c>
      <c r="L1482" s="387"/>
      <c r="M1482" s="385" t="str">
        <f>IF('proje ve personel bilgileri'!A694&lt;&gt;0,('proje ve personel bilgileri'!$B$11)," ")</f>
        <v xml:space="preserve"> </v>
      </c>
      <c r="N1482" s="385"/>
      <c r="O1482" s="388">
        <f>IF('proje ve personel bilgileri'!$B$4=1512,(IF(E1482&lt;&gt;0,2,IF(F1482&lt;&gt;0,2,IF(G1482&lt;&gt;0,IF(AND(J1482&lt;&gt;0,K1482&gt;=48),4,3),IF(H1482&lt;&gt;0,IF(AND(J1482&lt;&gt;0,K1482&gt;=48),4,3),IF(I1482&lt;&gt;0,7,0)))))),IF('proje ve personel bilgileri'!$B$4=1511,(IF(E1482&lt;&gt;0,4,IF(F1482&lt;&gt;0,5,IF(G1482&lt;&gt;0,IF(AND(J1482&lt;&gt;0,K1482&gt;=48),12,8),IF(H1482&lt;&gt;0,IF(AND(J1482&lt;&gt;0,K1482&gt;=48),12,8),IF(I1482&lt;&gt;0,14,0)))))),(IF(E1482&lt;&gt;0,3,IF(F1482&lt;&gt;0,4,IF(G1482&lt;&gt;0,IF(AND(J1482&lt;&gt;0,K1482&gt;=48),10,6),IF(H1482&lt;&gt;0,IF(AND(J1482&lt;&gt;0,K1482&gt;=48),10,6),IF(I1482&lt;&gt;0,12,0))))))))</f>
        <v>0</v>
      </c>
      <c r="P1482" s="389"/>
      <c r="Q1482" s="385" t="str">
        <f>IF('proje ve personel bilgileri'!A694&lt;&gt;0,(M1482*O1482)," ")</f>
        <v xml:space="preserve"> </v>
      </c>
      <c r="R1482" s="385"/>
      <c r="S1482" s="385" t="str">
        <f>IF('proje ve personel bilgileri'!A694&lt;&gt;0,G011B!S1577," ")</f>
        <v xml:space="preserve"> </v>
      </c>
      <c r="T1482" s="378"/>
      <c r="U1482" s="385" t="str">
        <f>IF('proje ve personel bilgileri'!A694&lt;&gt;0,MIN(Q1482,S1482)," ")</f>
        <v xml:space="preserve"> </v>
      </c>
      <c r="V1482" s="386"/>
    </row>
    <row r="1483" spans="1:22" ht="15.75" customHeight="1" x14ac:dyDescent="0.25">
      <c r="A1483" s="23">
        <v>682</v>
      </c>
      <c r="B1483" s="293" t="str">
        <f>IF('proje ve personel bilgileri'!A695&lt;&gt;0,('proje ve personel bilgileri'!A695)," ")</f>
        <v xml:space="preserve"> </v>
      </c>
      <c r="C1483" s="293" t="str">
        <f>IF('proje ve personel bilgileri'!A695&lt;&gt;0,('proje ve personel bilgileri'!B695)," ")</f>
        <v xml:space="preserve"> </v>
      </c>
      <c r="D1483" s="24"/>
      <c r="E1483" s="25"/>
      <c r="F1483" s="25"/>
      <c r="G1483" s="25"/>
      <c r="H1483" s="25"/>
      <c r="I1483" s="25"/>
      <c r="J1483" s="26"/>
      <c r="K1483" s="387" t="str">
        <f>IF(J1483&lt;&gt;0,DAYS360(J1483,'proje ve personel bilgileri'!$B$8)/30," ")</f>
        <v xml:space="preserve"> </v>
      </c>
      <c r="L1483" s="387"/>
      <c r="M1483" s="385" t="str">
        <f>IF('proje ve personel bilgileri'!A695&lt;&gt;0,('proje ve personel bilgileri'!$B$11)," ")</f>
        <v xml:space="preserve"> </v>
      </c>
      <c r="N1483" s="385"/>
      <c r="O1483" s="388">
        <f>IF('proje ve personel bilgileri'!$B$4=1512,(IF(E1483&lt;&gt;0,2,IF(F1483&lt;&gt;0,2,IF(G1483&lt;&gt;0,IF(AND(J1483&lt;&gt;0,K1483&gt;=48),4,3),IF(H1483&lt;&gt;0,IF(AND(J1483&lt;&gt;0,K1483&gt;=48),4,3),IF(I1483&lt;&gt;0,7,0)))))),IF('proje ve personel bilgileri'!$B$4=1511,(IF(E1483&lt;&gt;0,4,IF(F1483&lt;&gt;0,5,IF(G1483&lt;&gt;0,IF(AND(J1483&lt;&gt;0,K1483&gt;=48),12,8),IF(H1483&lt;&gt;0,IF(AND(J1483&lt;&gt;0,K1483&gt;=48),12,8),IF(I1483&lt;&gt;0,14,0)))))),(IF(E1483&lt;&gt;0,3,IF(F1483&lt;&gt;0,4,IF(G1483&lt;&gt;0,IF(AND(J1483&lt;&gt;0,K1483&gt;=48),10,6),IF(H1483&lt;&gt;0,IF(AND(J1483&lt;&gt;0,K1483&gt;=48),10,6),IF(I1483&lt;&gt;0,12,0))))))))</f>
        <v>0</v>
      </c>
      <c r="P1483" s="389"/>
      <c r="Q1483" s="385" t="str">
        <f>IF('proje ve personel bilgileri'!A695&lt;&gt;0,(M1483*O1483)," ")</f>
        <v xml:space="preserve"> </v>
      </c>
      <c r="R1483" s="385"/>
      <c r="S1483" s="385" t="str">
        <f>IF('proje ve personel bilgileri'!A695&lt;&gt;0,G011B!S1578," ")</f>
        <v xml:space="preserve"> </v>
      </c>
      <c r="T1483" s="378"/>
      <c r="U1483" s="385" t="str">
        <f>IF('proje ve personel bilgileri'!A695&lt;&gt;0,MIN(Q1483,S1483)," ")</f>
        <v xml:space="preserve"> </v>
      </c>
      <c r="V1483" s="386"/>
    </row>
    <row r="1484" spans="1:22" ht="15.75" customHeight="1" x14ac:dyDescent="0.25">
      <c r="A1484" s="19">
        <v>683</v>
      </c>
      <c r="B1484" s="293" t="str">
        <f>IF('proje ve personel bilgileri'!A696&lt;&gt;0,('proje ve personel bilgileri'!A696)," ")</f>
        <v xml:space="preserve"> </v>
      </c>
      <c r="C1484" s="293" t="str">
        <f>IF('proje ve personel bilgileri'!A696&lt;&gt;0,('proje ve personel bilgileri'!B696)," ")</f>
        <v xml:space="preserve"> </v>
      </c>
      <c r="D1484" s="24"/>
      <c r="E1484" s="25"/>
      <c r="F1484" s="25"/>
      <c r="G1484" s="25"/>
      <c r="H1484" s="25"/>
      <c r="I1484" s="25"/>
      <c r="J1484" s="26"/>
      <c r="K1484" s="387" t="str">
        <f>IF(J1484&lt;&gt;0,DAYS360(J1484,'proje ve personel bilgileri'!$B$8)/30," ")</f>
        <v xml:space="preserve"> </v>
      </c>
      <c r="L1484" s="387"/>
      <c r="M1484" s="385" t="str">
        <f>IF('proje ve personel bilgileri'!A696&lt;&gt;0,('proje ve personel bilgileri'!$B$11)," ")</f>
        <v xml:space="preserve"> </v>
      </c>
      <c r="N1484" s="385"/>
      <c r="O1484" s="388">
        <f>IF('proje ve personel bilgileri'!$B$4=1512,(IF(E1484&lt;&gt;0,2,IF(F1484&lt;&gt;0,2,IF(G1484&lt;&gt;0,IF(AND(J1484&lt;&gt;0,K1484&gt;=48),4,3),IF(H1484&lt;&gt;0,IF(AND(J1484&lt;&gt;0,K1484&gt;=48),4,3),IF(I1484&lt;&gt;0,7,0)))))),IF('proje ve personel bilgileri'!$B$4=1511,(IF(E1484&lt;&gt;0,4,IF(F1484&lt;&gt;0,5,IF(G1484&lt;&gt;0,IF(AND(J1484&lt;&gt;0,K1484&gt;=48),12,8),IF(H1484&lt;&gt;0,IF(AND(J1484&lt;&gt;0,K1484&gt;=48),12,8),IF(I1484&lt;&gt;0,14,0)))))),(IF(E1484&lt;&gt;0,3,IF(F1484&lt;&gt;0,4,IF(G1484&lt;&gt;0,IF(AND(J1484&lt;&gt;0,K1484&gt;=48),10,6),IF(H1484&lt;&gt;0,IF(AND(J1484&lt;&gt;0,K1484&gt;=48),10,6),IF(I1484&lt;&gt;0,12,0))))))))</f>
        <v>0</v>
      </c>
      <c r="P1484" s="389"/>
      <c r="Q1484" s="385" t="str">
        <f>IF('proje ve personel bilgileri'!A696&lt;&gt;0,(M1484*O1484)," ")</f>
        <v xml:space="preserve"> </v>
      </c>
      <c r="R1484" s="385"/>
      <c r="S1484" s="385" t="str">
        <f>IF('proje ve personel bilgileri'!A696&lt;&gt;0,G011B!S1579," ")</f>
        <v xml:space="preserve"> </v>
      </c>
      <c r="T1484" s="378"/>
      <c r="U1484" s="385" t="str">
        <f>IF('proje ve personel bilgileri'!A696&lt;&gt;0,MIN(Q1484,S1484)," ")</f>
        <v xml:space="preserve"> </v>
      </c>
      <c r="V1484" s="386"/>
    </row>
    <row r="1485" spans="1:22" ht="15.75" customHeight="1" x14ac:dyDescent="0.25">
      <c r="A1485" s="23">
        <v>684</v>
      </c>
      <c r="B1485" s="293" t="str">
        <f>IF('proje ve personel bilgileri'!A697&lt;&gt;0,('proje ve personel bilgileri'!A697)," ")</f>
        <v xml:space="preserve"> </v>
      </c>
      <c r="C1485" s="293" t="str">
        <f>IF('proje ve personel bilgileri'!A697&lt;&gt;0,('proje ve personel bilgileri'!B697)," ")</f>
        <v xml:space="preserve"> </v>
      </c>
      <c r="D1485" s="28"/>
      <c r="E1485" s="29"/>
      <c r="F1485" s="29"/>
      <c r="G1485" s="29"/>
      <c r="H1485" s="29"/>
      <c r="I1485" s="29"/>
      <c r="J1485" s="30"/>
      <c r="K1485" s="387" t="str">
        <f>IF(J1485&lt;&gt;0,DAYS360(J1485,'proje ve personel bilgileri'!$B$8)/30," ")</f>
        <v xml:space="preserve"> </v>
      </c>
      <c r="L1485" s="387"/>
      <c r="M1485" s="385" t="str">
        <f>IF('proje ve personel bilgileri'!A697&lt;&gt;0,('proje ve personel bilgileri'!$B$11)," ")</f>
        <v xml:space="preserve"> </v>
      </c>
      <c r="N1485" s="385"/>
      <c r="O1485" s="388">
        <f>IF('proje ve personel bilgileri'!$B$4=1512,(IF(E1485&lt;&gt;0,2,IF(F1485&lt;&gt;0,2,IF(G1485&lt;&gt;0,IF(AND(J1485&lt;&gt;0,K1485&gt;=48),4,3),IF(H1485&lt;&gt;0,IF(AND(J1485&lt;&gt;0,K1485&gt;=48),4,3),IF(I1485&lt;&gt;0,7,0)))))),IF('proje ve personel bilgileri'!$B$4=1511,(IF(E1485&lt;&gt;0,4,IF(F1485&lt;&gt;0,5,IF(G1485&lt;&gt;0,IF(AND(J1485&lt;&gt;0,K1485&gt;=48),12,8),IF(H1485&lt;&gt;0,IF(AND(J1485&lt;&gt;0,K1485&gt;=48),12,8),IF(I1485&lt;&gt;0,14,0)))))),(IF(E1485&lt;&gt;0,3,IF(F1485&lt;&gt;0,4,IF(G1485&lt;&gt;0,IF(AND(J1485&lt;&gt;0,K1485&gt;=48),10,6),IF(H1485&lt;&gt;0,IF(AND(J1485&lt;&gt;0,K1485&gt;=48),10,6),IF(I1485&lt;&gt;0,12,0))))))))</f>
        <v>0</v>
      </c>
      <c r="P1485" s="389"/>
      <c r="Q1485" s="385" t="str">
        <f>IF('proje ve personel bilgileri'!A697&lt;&gt;0,(M1485*O1485)," ")</f>
        <v xml:space="preserve"> </v>
      </c>
      <c r="R1485" s="385"/>
      <c r="S1485" s="385" t="str">
        <f>IF('proje ve personel bilgileri'!A697&lt;&gt;0,G011B!S1580," ")</f>
        <v xml:space="preserve"> </v>
      </c>
      <c r="T1485" s="378"/>
      <c r="U1485" s="385" t="str">
        <f>IF('proje ve personel bilgileri'!A697&lt;&gt;0,MIN(Q1485,S1485)," ")</f>
        <v xml:space="preserve"> </v>
      </c>
      <c r="V1485" s="386"/>
    </row>
    <row r="1486" spans="1:22" ht="15" customHeight="1" x14ac:dyDescent="0.25">
      <c r="A1486" s="290" t="s">
        <v>152</v>
      </c>
    </row>
    <row r="1487" spans="1:22" ht="15" customHeight="1" x14ac:dyDescent="0.25">
      <c r="A1487" s="390" t="s">
        <v>153</v>
      </c>
      <c r="B1487" s="390"/>
      <c r="C1487" s="390"/>
      <c r="D1487" s="390"/>
      <c r="E1487" s="390"/>
      <c r="F1487" s="390"/>
      <c r="G1487" s="390"/>
      <c r="H1487" s="390"/>
      <c r="I1487" s="390"/>
      <c r="J1487" s="390"/>
      <c r="K1487" s="390"/>
      <c r="L1487" s="390"/>
      <c r="M1487" s="390"/>
      <c r="N1487" s="390"/>
      <c r="O1487" s="390"/>
      <c r="P1487" s="390"/>
      <c r="Q1487" s="390"/>
      <c r="R1487" s="390"/>
      <c r="S1487" s="390"/>
      <c r="T1487" s="390"/>
      <c r="U1487" s="390"/>
      <c r="V1487" s="390"/>
    </row>
    <row r="1488" spans="1:22" ht="15" customHeight="1" x14ac:dyDescent="0.25">
      <c r="A1488" s="391" t="s">
        <v>154</v>
      </c>
      <c r="B1488" s="391"/>
      <c r="C1488" s="391"/>
      <c r="D1488" s="391"/>
      <c r="E1488" s="391"/>
      <c r="F1488" s="391"/>
      <c r="G1488" s="391"/>
      <c r="H1488" s="391"/>
      <c r="I1488" s="391"/>
      <c r="J1488" s="391"/>
      <c r="K1488" s="391"/>
      <c r="L1488" s="391"/>
      <c r="M1488" s="391"/>
      <c r="N1488" s="391"/>
      <c r="O1488" s="391"/>
      <c r="P1488" s="391"/>
      <c r="Q1488" s="391"/>
      <c r="R1488" s="391"/>
      <c r="S1488" s="391"/>
      <c r="T1488" s="391"/>
      <c r="U1488" s="391"/>
      <c r="V1488" s="391"/>
    </row>
    <row r="1489" spans="1:22" ht="15" customHeight="1" x14ac:dyDescent="0.25">
      <c r="A1489" s="289"/>
    </row>
    <row r="1490" spans="1:22" ht="15" customHeight="1" x14ac:dyDescent="0.25">
      <c r="A1490" s="381" t="s">
        <v>155</v>
      </c>
      <c r="B1490" s="381"/>
      <c r="C1490" s="381"/>
      <c r="D1490" s="381"/>
      <c r="E1490" s="381"/>
      <c r="F1490" s="381"/>
      <c r="G1490" s="381"/>
      <c r="H1490" s="381"/>
      <c r="I1490" s="381"/>
      <c r="J1490" s="381"/>
      <c r="K1490" s="381"/>
      <c r="L1490" s="381"/>
      <c r="M1490" s="381"/>
      <c r="N1490" s="381"/>
      <c r="O1490" s="381"/>
      <c r="P1490" s="381"/>
      <c r="Q1490" s="381"/>
      <c r="R1490" s="381"/>
      <c r="S1490" s="381"/>
      <c r="T1490" s="381"/>
      <c r="U1490" s="381"/>
    </row>
    <row r="1491" spans="1:22" ht="15" customHeight="1" x14ac:dyDescent="0.25">
      <c r="A1491" s="380"/>
      <c r="B1491" s="380"/>
      <c r="C1491" s="380"/>
      <c r="D1491" s="380"/>
      <c r="E1491" s="380"/>
      <c r="F1491" s="380"/>
      <c r="G1491" s="380"/>
      <c r="H1491" s="380"/>
      <c r="I1491" s="380"/>
      <c r="J1491" s="380"/>
      <c r="K1491" s="380"/>
      <c r="L1491" s="380"/>
      <c r="M1491" s="380"/>
      <c r="N1491" s="380"/>
      <c r="O1491" s="380"/>
      <c r="P1491" s="380"/>
      <c r="Q1491" s="380"/>
      <c r="R1491" s="380"/>
      <c r="S1491" s="380"/>
      <c r="T1491" s="380"/>
      <c r="U1491" s="380"/>
    </row>
    <row r="1497" spans="1:22" ht="15.75" customHeight="1" x14ac:dyDescent="0.25">
      <c r="A1497" s="348" t="s">
        <v>128</v>
      </c>
      <c r="B1497" s="348"/>
      <c r="C1497" s="348"/>
      <c r="D1497" s="348"/>
      <c r="E1497" s="348"/>
      <c r="F1497" s="348"/>
      <c r="G1497" s="348"/>
      <c r="H1497" s="348"/>
      <c r="I1497" s="348"/>
      <c r="J1497" s="348"/>
      <c r="K1497" s="348"/>
      <c r="L1497" s="348"/>
      <c r="M1497" s="348"/>
      <c r="N1497" s="348"/>
      <c r="O1497" s="348"/>
      <c r="P1497" s="348"/>
      <c r="Q1497" s="348"/>
      <c r="R1497" s="348"/>
      <c r="S1497" s="348"/>
      <c r="T1497" s="348"/>
      <c r="U1497" s="348"/>
      <c r="V1497" s="348"/>
    </row>
    <row r="1498" spans="1:22" ht="15" customHeight="1" x14ac:dyDescent="0.25">
      <c r="A1498" s="68"/>
      <c r="B1498" s="68"/>
      <c r="C1498" s="68"/>
      <c r="D1498" s="68"/>
      <c r="E1498" s="68"/>
      <c r="F1498" s="68"/>
      <c r="G1498" s="68"/>
      <c r="H1498" s="68"/>
      <c r="I1498" s="68"/>
      <c r="J1498" s="69" t="str">
        <f>'proje ve personel bilgileri'!$B$7</f>
        <v>/</v>
      </c>
      <c r="K1498" s="68" t="s">
        <v>109</v>
      </c>
      <c r="L1498" s="68"/>
      <c r="M1498" s="68"/>
      <c r="N1498" s="68"/>
      <c r="O1498" s="68"/>
      <c r="P1498" s="68"/>
      <c r="Q1498" s="68"/>
      <c r="R1498" s="68"/>
      <c r="S1498" s="68"/>
      <c r="T1498" s="68"/>
      <c r="U1498" s="68"/>
      <c r="V1498" s="68"/>
    </row>
    <row r="1499" spans="1:22" ht="18.75" customHeight="1" x14ac:dyDescent="0.25">
      <c r="U1499" s="10" t="s">
        <v>129</v>
      </c>
    </row>
    <row r="1500" spans="1:22" ht="15.75" customHeight="1" x14ac:dyDescent="0.25">
      <c r="A1500" s="382" t="s">
        <v>130</v>
      </c>
      <c r="B1500" s="383"/>
      <c r="C1500" s="384"/>
      <c r="D1500" s="392">
        <f>'proje ve personel bilgileri'!$B$2</f>
        <v>0</v>
      </c>
      <c r="E1500" s="393"/>
      <c r="F1500" s="393"/>
      <c r="G1500" s="393"/>
      <c r="H1500" s="393"/>
      <c r="I1500" s="393"/>
      <c r="J1500" s="393"/>
      <c r="K1500" s="393"/>
      <c r="L1500" s="393"/>
      <c r="M1500" s="393"/>
      <c r="N1500" s="393"/>
      <c r="O1500" s="393"/>
      <c r="P1500" s="393"/>
      <c r="Q1500" s="393"/>
      <c r="R1500" s="393"/>
      <c r="S1500" s="393"/>
      <c r="T1500" s="393"/>
      <c r="U1500" s="393"/>
      <c r="V1500" s="394"/>
    </row>
    <row r="1501" spans="1:22" ht="15.75" customHeight="1" x14ac:dyDescent="0.25">
      <c r="A1501" s="382" t="s">
        <v>131</v>
      </c>
      <c r="B1501" s="383"/>
      <c r="C1501" s="384"/>
      <c r="D1501" s="392">
        <f>'proje ve personel bilgileri'!$B$3</f>
        <v>0</v>
      </c>
      <c r="E1501" s="393"/>
      <c r="F1501" s="393"/>
      <c r="G1501" s="393"/>
      <c r="H1501" s="393"/>
      <c r="I1501" s="393"/>
      <c r="J1501" s="393"/>
      <c r="K1501" s="393"/>
      <c r="L1501" s="393"/>
      <c r="M1501" s="393"/>
      <c r="N1501" s="393"/>
      <c r="O1501" s="393"/>
      <c r="P1501" s="393"/>
      <c r="Q1501" s="393"/>
      <c r="R1501" s="393"/>
      <c r="S1501" s="393"/>
      <c r="T1501" s="393"/>
      <c r="U1501" s="393"/>
      <c r="V1501" s="394"/>
    </row>
    <row r="1502" spans="1:22" ht="15" customHeight="1" x14ac:dyDescent="0.25">
      <c r="A1502" s="415" t="s">
        <v>132</v>
      </c>
      <c r="B1502" s="416"/>
      <c r="C1502" s="417"/>
      <c r="D1502" s="421"/>
      <c r="E1502" s="403"/>
      <c r="F1502" s="403"/>
      <c r="G1502" s="403"/>
      <c r="H1502" s="403"/>
      <c r="I1502" s="403"/>
      <c r="J1502" s="403"/>
      <c r="K1502" s="403"/>
      <c r="L1502" s="403"/>
      <c r="M1502" s="403"/>
      <c r="N1502" s="403"/>
      <c r="O1502" s="403"/>
      <c r="P1502" s="403"/>
      <c r="Q1502" s="403"/>
      <c r="R1502" s="403"/>
      <c r="S1502" s="403"/>
      <c r="T1502" s="403"/>
      <c r="U1502" s="403"/>
      <c r="V1502" s="423"/>
    </row>
    <row r="1503" spans="1:22" ht="15.75" customHeight="1" x14ac:dyDescent="0.25">
      <c r="A1503" s="418"/>
      <c r="B1503" s="419"/>
      <c r="C1503" s="420"/>
      <c r="D1503" s="422"/>
      <c r="E1503" s="404"/>
      <c r="F1503" s="404"/>
      <c r="G1503" s="404"/>
      <c r="H1503" s="404"/>
      <c r="I1503" s="404"/>
      <c r="J1503" s="404"/>
      <c r="K1503" s="404"/>
      <c r="L1503" s="404"/>
      <c r="M1503" s="404"/>
      <c r="N1503" s="404"/>
      <c r="O1503" s="404"/>
      <c r="P1503" s="404"/>
      <c r="Q1503" s="404"/>
      <c r="R1503" s="404"/>
      <c r="S1503" s="404"/>
      <c r="T1503" s="404"/>
      <c r="U1503" s="404"/>
      <c r="V1503" s="424"/>
    </row>
    <row r="1504" spans="1:22" ht="15.75" customHeight="1" x14ac:dyDescent="0.25">
      <c r="A1504" s="382" t="s">
        <v>133</v>
      </c>
      <c r="B1504" s="383"/>
      <c r="C1504" s="384"/>
      <c r="D1504" s="307">
        <f>'proje ve personel bilgileri'!B8</f>
        <v>0</v>
      </c>
      <c r="E1504" s="291"/>
      <c r="F1504" s="291"/>
      <c r="G1504" s="291"/>
      <c r="H1504" s="291"/>
      <c r="I1504" s="291"/>
      <c r="J1504" s="402"/>
      <c r="K1504" s="402"/>
      <c r="L1504" s="402"/>
      <c r="M1504" s="402"/>
      <c r="N1504" s="402"/>
      <c r="O1504" s="402"/>
      <c r="P1504" s="402"/>
      <c r="Q1504" s="402"/>
      <c r="R1504" s="402"/>
      <c r="S1504" s="402"/>
      <c r="T1504" s="402"/>
      <c r="U1504" s="402"/>
      <c r="V1504" s="292"/>
    </row>
    <row r="1505" spans="1:22" ht="15" customHeight="1" x14ac:dyDescent="0.25">
      <c r="A1505" s="405" t="s">
        <v>87</v>
      </c>
      <c r="B1505" s="405" t="s">
        <v>15</v>
      </c>
      <c r="C1505" s="405" t="s">
        <v>134</v>
      </c>
      <c r="D1505" s="405" t="s">
        <v>135</v>
      </c>
      <c r="E1505" s="395" t="s">
        <v>136</v>
      </c>
      <c r="F1505" s="407"/>
      <c r="G1505" s="407"/>
      <c r="H1505" s="407"/>
      <c r="I1505" s="396"/>
      <c r="J1505" s="405" t="s">
        <v>137</v>
      </c>
      <c r="K1505" s="395" t="s">
        <v>138</v>
      </c>
      <c r="L1505" s="396"/>
      <c r="M1505" s="411" t="s">
        <v>139</v>
      </c>
      <c r="N1505" s="412"/>
      <c r="O1505" s="395" t="s">
        <v>140</v>
      </c>
      <c r="P1505" s="396"/>
      <c r="Q1505" s="395" t="s">
        <v>141</v>
      </c>
      <c r="R1505" s="396"/>
      <c r="S1505" s="395" t="s">
        <v>142</v>
      </c>
      <c r="T1505" s="396"/>
      <c r="U1505" s="395" t="s">
        <v>143</v>
      </c>
      <c r="V1505" s="396"/>
    </row>
    <row r="1506" spans="1:22" ht="15.75" customHeight="1" x14ac:dyDescent="0.25">
      <c r="A1506" s="406"/>
      <c r="B1506" s="406"/>
      <c r="C1506" s="406"/>
      <c r="D1506" s="406"/>
      <c r="E1506" s="408" t="s">
        <v>144</v>
      </c>
      <c r="F1506" s="409"/>
      <c r="G1506" s="409"/>
      <c r="H1506" s="409"/>
      <c r="I1506" s="410"/>
      <c r="J1506" s="406"/>
      <c r="K1506" s="397"/>
      <c r="L1506" s="398"/>
      <c r="M1506" s="413"/>
      <c r="N1506" s="414"/>
      <c r="O1506" s="397"/>
      <c r="P1506" s="398"/>
      <c r="Q1506" s="397"/>
      <c r="R1506" s="398"/>
      <c r="S1506" s="397"/>
      <c r="T1506" s="398"/>
      <c r="U1506" s="397"/>
      <c r="V1506" s="398"/>
    </row>
    <row r="1507" spans="1:22" ht="67.5" customHeight="1" x14ac:dyDescent="0.25">
      <c r="A1507" s="406"/>
      <c r="B1507" s="406"/>
      <c r="C1507" s="406"/>
      <c r="D1507" s="406"/>
      <c r="E1507" s="17" t="s">
        <v>145</v>
      </c>
      <c r="F1507" s="17" t="s">
        <v>146</v>
      </c>
      <c r="G1507" s="17" t="s">
        <v>147</v>
      </c>
      <c r="H1507" s="18" t="s">
        <v>148</v>
      </c>
      <c r="I1507" s="17" t="s">
        <v>149</v>
      </c>
      <c r="J1507" s="406"/>
      <c r="K1507" s="397"/>
      <c r="L1507" s="398"/>
      <c r="M1507" s="399" t="s">
        <v>150</v>
      </c>
      <c r="N1507" s="400"/>
      <c r="O1507" s="399" t="s">
        <v>151</v>
      </c>
      <c r="P1507" s="401"/>
      <c r="Q1507" s="397"/>
      <c r="R1507" s="398"/>
      <c r="S1507" s="397"/>
      <c r="T1507" s="398"/>
      <c r="U1507" s="397"/>
      <c r="V1507" s="398"/>
    </row>
    <row r="1508" spans="1:22" ht="15.75" customHeight="1" x14ac:dyDescent="0.25">
      <c r="A1508" s="19">
        <v>685</v>
      </c>
      <c r="B1508" s="293" t="str">
        <f>IF('proje ve personel bilgileri'!A698&lt;&gt;0,('proje ve personel bilgileri'!A698)," ")</f>
        <v xml:space="preserve"> </v>
      </c>
      <c r="C1508" s="293" t="str">
        <f>IF('proje ve personel bilgileri'!A698&lt;&gt;0,('proje ve personel bilgileri'!B698)," ")</f>
        <v xml:space="preserve"> </v>
      </c>
      <c r="D1508" s="20"/>
      <c r="E1508" s="21"/>
      <c r="F1508" s="21"/>
      <c r="G1508" s="21"/>
      <c r="H1508" s="21"/>
      <c r="I1508" s="21"/>
      <c r="J1508" s="22"/>
      <c r="K1508" s="387" t="str">
        <f>IF(J1508&lt;&gt;0,DAYS360(J1508,'proje ve personel bilgileri'!$B$8)/30," ")</f>
        <v xml:space="preserve"> </v>
      </c>
      <c r="L1508" s="387"/>
      <c r="M1508" s="385" t="str">
        <f>IF('proje ve personel bilgileri'!A698&lt;&gt;0,('proje ve personel bilgileri'!$B$11)," ")</f>
        <v xml:space="preserve"> </v>
      </c>
      <c r="N1508" s="385"/>
      <c r="O1508" s="388">
        <f>IF('proje ve personel bilgileri'!$B$4=1512,(IF(E1508&lt;&gt;0,2,IF(F1508&lt;&gt;0,2,IF(G1508&lt;&gt;0,IF(AND(J1508&lt;&gt;0,K1508&gt;=48),4,3),IF(H1508&lt;&gt;0,IF(AND(J1508&lt;&gt;0,K1508&gt;=48),4,3),IF(I1508&lt;&gt;0,7,0)))))),IF('proje ve personel bilgileri'!$B$4=1511,(IF(E1508&lt;&gt;0,4,IF(F1508&lt;&gt;0,5,IF(G1508&lt;&gt;0,IF(AND(J1508&lt;&gt;0,K1508&gt;=48),12,8),IF(H1508&lt;&gt;0,IF(AND(J1508&lt;&gt;0,K1508&gt;=48),12,8),IF(I1508&lt;&gt;0,14,0)))))),(IF(E1508&lt;&gt;0,3,IF(F1508&lt;&gt;0,4,IF(G1508&lt;&gt;0,IF(AND(J1508&lt;&gt;0,K1508&gt;=48),10,6),IF(H1508&lt;&gt;0,IF(AND(J1508&lt;&gt;0,K1508&gt;=48),10,6),IF(I1508&lt;&gt;0,12,0))))))))</f>
        <v>0</v>
      </c>
      <c r="P1508" s="389"/>
      <c r="Q1508" s="385" t="str">
        <f>IF('proje ve personel bilgileri'!A698&lt;&gt;0,(M1508*O1508)," ")</f>
        <v xml:space="preserve"> </v>
      </c>
      <c r="R1508" s="385"/>
      <c r="S1508" s="385" t="str">
        <f>IF('proje ve personel bilgileri'!A698&lt;&gt;0,G011B!S1605," ")</f>
        <v xml:space="preserve"> </v>
      </c>
      <c r="T1508" s="378"/>
      <c r="U1508" s="385" t="str">
        <f>IF('proje ve personel bilgileri'!A698&lt;&gt;0,MIN(Q1508,S1508)," ")</f>
        <v xml:space="preserve"> </v>
      </c>
      <c r="V1508" s="386"/>
    </row>
    <row r="1509" spans="1:22" ht="15.75" customHeight="1" x14ac:dyDescent="0.25">
      <c r="A1509" s="23">
        <v>686</v>
      </c>
      <c r="B1509" s="293" t="str">
        <f>IF('proje ve personel bilgileri'!A699&lt;&gt;0,('proje ve personel bilgileri'!A699)," ")</f>
        <v xml:space="preserve"> </v>
      </c>
      <c r="C1509" s="293" t="str">
        <f>IF('proje ve personel bilgileri'!A699&lt;&gt;0,('proje ve personel bilgileri'!B699)," ")</f>
        <v xml:space="preserve"> </v>
      </c>
      <c r="D1509" s="24"/>
      <c r="E1509" s="25"/>
      <c r="F1509" s="25"/>
      <c r="G1509" s="25"/>
      <c r="H1509" s="25"/>
      <c r="I1509" s="25"/>
      <c r="J1509" s="26"/>
      <c r="K1509" s="387" t="str">
        <f>IF(J1509&lt;&gt;0,DAYS360(J1509,'proje ve personel bilgileri'!$B$8)/30," ")</f>
        <v xml:space="preserve"> </v>
      </c>
      <c r="L1509" s="387"/>
      <c r="M1509" s="385" t="str">
        <f>IF('proje ve personel bilgileri'!A699&lt;&gt;0,('proje ve personel bilgileri'!$B$11)," ")</f>
        <v xml:space="preserve"> </v>
      </c>
      <c r="N1509" s="385"/>
      <c r="O1509" s="388">
        <f>IF('proje ve personel bilgileri'!$B$4=1512,(IF(E1509&lt;&gt;0,2,IF(F1509&lt;&gt;0,2,IF(G1509&lt;&gt;0,IF(AND(J1509&lt;&gt;0,K1509&gt;=48),4,3),IF(H1509&lt;&gt;0,IF(AND(J1509&lt;&gt;0,K1509&gt;=48),4,3),IF(I1509&lt;&gt;0,7,0)))))),IF('proje ve personel bilgileri'!$B$4=1511,(IF(E1509&lt;&gt;0,4,IF(F1509&lt;&gt;0,5,IF(G1509&lt;&gt;0,IF(AND(J1509&lt;&gt;0,K1509&gt;=48),12,8),IF(H1509&lt;&gt;0,IF(AND(J1509&lt;&gt;0,K1509&gt;=48),12,8),IF(I1509&lt;&gt;0,14,0)))))),(IF(E1509&lt;&gt;0,3,IF(F1509&lt;&gt;0,4,IF(G1509&lt;&gt;0,IF(AND(J1509&lt;&gt;0,K1509&gt;=48),10,6),IF(H1509&lt;&gt;0,IF(AND(J1509&lt;&gt;0,K1509&gt;=48),10,6),IF(I1509&lt;&gt;0,12,0))))))))</f>
        <v>0</v>
      </c>
      <c r="P1509" s="389"/>
      <c r="Q1509" s="385" t="str">
        <f>IF('proje ve personel bilgileri'!A699&lt;&gt;0,(M1509*O1509)," ")</f>
        <v xml:space="preserve"> </v>
      </c>
      <c r="R1509" s="385"/>
      <c r="S1509" s="385" t="str">
        <f>IF('proje ve personel bilgileri'!A699&lt;&gt;0,G011B!S1606," ")</f>
        <v xml:space="preserve"> </v>
      </c>
      <c r="T1509" s="378"/>
      <c r="U1509" s="385" t="str">
        <f>IF('proje ve personel bilgileri'!A699&lt;&gt;0,MIN(Q1509,S1509)," ")</f>
        <v xml:space="preserve"> </v>
      </c>
      <c r="V1509" s="386"/>
    </row>
    <row r="1510" spans="1:22" ht="15.75" customHeight="1" x14ac:dyDescent="0.25">
      <c r="A1510" s="19">
        <v>687</v>
      </c>
      <c r="B1510" s="293" t="str">
        <f>IF('proje ve personel bilgileri'!A700&lt;&gt;0,('proje ve personel bilgileri'!A700)," ")</f>
        <v xml:space="preserve"> </v>
      </c>
      <c r="C1510" s="293" t="str">
        <f>IF('proje ve personel bilgileri'!A700&lt;&gt;0,('proje ve personel bilgileri'!B700)," ")</f>
        <v xml:space="preserve"> </v>
      </c>
      <c r="D1510" s="24"/>
      <c r="E1510" s="25"/>
      <c r="F1510" s="25"/>
      <c r="G1510" s="25"/>
      <c r="H1510" s="25"/>
      <c r="I1510" s="25"/>
      <c r="J1510" s="26"/>
      <c r="K1510" s="387" t="str">
        <f>IF(J1510&lt;&gt;0,DAYS360(J1510,'proje ve personel bilgileri'!$B$8)/30," ")</f>
        <v xml:space="preserve"> </v>
      </c>
      <c r="L1510" s="387"/>
      <c r="M1510" s="385" t="str">
        <f>IF('proje ve personel bilgileri'!A700&lt;&gt;0,('proje ve personel bilgileri'!$B$11)," ")</f>
        <v xml:space="preserve"> </v>
      </c>
      <c r="N1510" s="385"/>
      <c r="O1510" s="388">
        <f>IF('proje ve personel bilgileri'!$B$4=1512,(IF(E1510&lt;&gt;0,2,IF(F1510&lt;&gt;0,2,IF(G1510&lt;&gt;0,IF(AND(J1510&lt;&gt;0,K1510&gt;=48),4,3),IF(H1510&lt;&gt;0,IF(AND(J1510&lt;&gt;0,K1510&gt;=48),4,3),IF(I1510&lt;&gt;0,7,0)))))),IF('proje ve personel bilgileri'!$B$4=1511,(IF(E1510&lt;&gt;0,4,IF(F1510&lt;&gt;0,5,IF(G1510&lt;&gt;0,IF(AND(J1510&lt;&gt;0,K1510&gt;=48),12,8),IF(H1510&lt;&gt;0,IF(AND(J1510&lt;&gt;0,K1510&gt;=48),12,8),IF(I1510&lt;&gt;0,14,0)))))),(IF(E1510&lt;&gt;0,3,IF(F1510&lt;&gt;0,4,IF(G1510&lt;&gt;0,IF(AND(J1510&lt;&gt;0,K1510&gt;=48),10,6),IF(H1510&lt;&gt;0,IF(AND(J1510&lt;&gt;0,K1510&gt;=48),10,6),IF(I1510&lt;&gt;0,12,0))))))))</f>
        <v>0</v>
      </c>
      <c r="P1510" s="389"/>
      <c r="Q1510" s="385" t="str">
        <f>IF('proje ve personel bilgileri'!A700&lt;&gt;0,(M1510*O1510)," ")</f>
        <v xml:space="preserve"> </v>
      </c>
      <c r="R1510" s="385"/>
      <c r="S1510" s="385" t="str">
        <f>IF('proje ve personel bilgileri'!A700&lt;&gt;0,G011B!S1607," ")</f>
        <v xml:space="preserve"> </v>
      </c>
      <c r="T1510" s="378"/>
      <c r="U1510" s="385" t="str">
        <f>IF('proje ve personel bilgileri'!A700&lt;&gt;0,MIN(Q1510,S1510)," ")</f>
        <v xml:space="preserve"> </v>
      </c>
      <c r="V1510" s="386"/>
    </row>
    <row r="1511" spans="1:22" ht="15.75" customHeight="1" x14ac:dyDescent="0.25">
      <c r="A1511" s="23">
        <v>688</v>
      </c>
      <c r="B1511" s="293" t="str">
        <f>IF('proje ve personel bilgileri'!A701&lt;&gt;0,('proje ve personel bilgileri'!A701)," ")</f>
        <v xml:space="preserve"> </v>
      </c>
      <c r="C1511" s="293" t="str">
        <f>IF('proje ve personel bilgileri'!A701&lt;&gt;0,('proje ve personel bilgileri'!B701)," ")</f>
        <v xml:space="preserve"> </v>
      </c>
      <c r="D1511" s="24"/>
      <c r="E1511" s="25"/>
      <c r="F1511" s="25"/>
      <c r="G1511" s="25"/>
      <c r="H1511" s="25"/>
      <c r="I1511" s="25"/>
      <c r="J1511" s="26"/>
      <c r="K1511" s="387" t="str">
        <f>IF(J1511&lt;&gt;0,DAYS360(J1511,'proje ve personel bilgileri'!$B$8)/30," ")</f>
        <v xml:space="preserve"> </v>
      </c>
      <c r="L1511" s="387"/>
      <c r="M1511" s="385" t="str">
        <f>IF('proje ve personel bilgileri'!A701&lt;&gt;0,('proje ve personel bilgileri'!$B$11)," ")</f>
        <v xml:space="preserve"> </v>
      </c>
      <c r="N1511" s="385"/>
      <c r="O1511" s="388">
        <f>IF('proje ve personel bilgileri'!$B$4=1512,(IF(E1511&lt;&gt;0,2,IF(F1511&lt;&gt;0,2,IF(G1511&lt;&gt;0,IF(AND(J1511&lt;&gt;0,K1511&gt;=48),4,3),IF(H1511&lt;&gt;0,IF(AND(J1511&lt;&gt;0,K1511&gt;=48),4,3),IF(I1511&lt;&gt;0,7,0)))))),IF('proje ve personel bilgileri'!$B$4=1511,(IF(E1511&lt;&gt;0,4,IF(F1511&lt;&gt;0,5,IF(G1511&lt;&gt;0,IF(AND(J1511&lt;&gt;0,K1511&gt;=48),12,8),IF(H1511&lt;&gt;0,IF(AND(J1511&lt;&gt;0,K1511&gt;=48),12,8),IF(I1511&lt;&gt;0,14,0)))))),(IF(E1511&lt;&gt;0,3,IF(F1511&lt;&gt;0,4,IF(G1511&lt;&gt;0,IF(AND(J1511&lt;&gt;0,K1511&gt;=48),10,6),IF(H1511&lt;&gt;0,IF(AND(J1511&lt;&gt;0,K1511&gt;=48),10,6),IF(I1511&lt;&gt;0,12,0))))))))</f>
        <v>0</v>
      </c>
      <c r="P1511" s="389"/>
      <c r="Q1511" s="385" t="str">
        <f>IF('proje ve personel bilgileri'!A701&lt;&gt;0,(M1511*O1511)," ")</f>
        <v xml:space="preserve"> </v>
      </c>
      <c r="R1511" s="385"/>
      <c r="S1511" s="385" t="str">
        <f>IF('proje ve personel bilgileri'!A701&lt;&gt;0,G011B!S1608," ")</f>
        <v xml:space="preserve"> </v>
      </c>
      <c r="T1511" s="378"/>
      <c r="U1511" s="385" t="str">
        <f>IF('proje ve personel bilgileri'!A701&lt;&gt;0,MIN(Q1511,S1511)," ")</f>
        <v xml:space="preserve"> </v>
      </c>
      <c r="V1511" s="386"/>
    </row>
    <row r="1512" spans="1:22" ht="15.75" customHeight="1" x14ac:dyDescent="0.25">
      <c r="A1512" s="19">
        <v>689</v>
      </c>
      <c r="B1512" s="293" t="str">
        <f>IF('proje ve personel bilgileri'!A702&lt;&gt;0,('proje ve personel bilgileri'!A702)," ")</f>
        <v xml:space="preserve"> </v>
      </c>
      <c r="C1512" s="293" t="str">
        <f>IF('proje ve personel bilgileri'!A702&lt;&gt;0,('proje ve personel bilgileri'!B702)," ")</f>
        <v xml:space="preserve"> </v>
      </c>
      <c r="D1512" s="24"/>
      <c r="E1512" s="25"/>
      <c r="F1512" s="25"/>
      <c r="G1512" s="25"/>
      <c r="H1512" s="25"/>
      <c r="I1512" s="25"/>
      <c r="J1512" s="26"/>
      <c r="K1512" s="387" t="str">
        <f>IF(J1512&lt;&gt;0,DAYS360(J1512,'proje ve personel bilgileri'!$B$8)/30," ")</f>
        <v xml:space="preserve"> </v>
      </c>
      <c r="L1512" s="387"/>
      <c r="M1512" s="385" t="str">
        <f>IF('proje ve personel bilgileri'!A702&lt;&gt;0,('proje ve personel bilgileri'!$B$11)," ")</f>
        <v xml:space="preserve"> </v>
      </c>
      <c r="N1512" s="385"/>
      <c r="O1512" s="388">
        <f>IF('proje ve personel bilgileri'!$B$4=1512,(IF(E1512&lt;&gt;0,2,IF(F1512&lt;&gt;0,2,IF(G1512&lt;&gt;0,IF(AND(J1512&lt;&gt;0,K1512&gt;=48),4,3),IF(H1512&lt;&gt;0,IF(AND(J1512&lt;&gt;0,K1512&gt;=48),4,3),IF(I1512&lt;&gt;0,7,0)))))),IF('proje ve personel bilgileri'!$B$4=1511,(IF(E1512&lt;&gt;0,4,IF(F1512&lt;&gt;0,5,IF(G1512&lt;&gt;0,IF(AND(J1512&lt;&gt;0,K1512&gt;=48),12,8),IF(H1512&lt;&gt;0,IF(AND(J1512&lt;&gt;0,K1512&gt;=48),12,8),IF(I1512&lt;&gt;0,14,0)))))),(IF(E1512&lt;&gt;0,3,IF(F1512&lt;&gt;0,4,IF(G1512&lt;&gt;0,IF(AND(J1512&lt;&gt;0,K1512&gt;=48),10,6),IF(H1512&lt;&gt;0,IF(AND(J1512&lt;&gt;0,K1512&gt;=48),10,6),IF(I1512&lt;&gt;0,12,0))))))))</f>
        <v>0</v>
      </c>
      <c r="P1512" s="389"/>
      <c r="Q1512" s="385" t="str">
        <f>IF('proje ve personel bilgileri'!A702&lt;&gt;0,(M1512*O1512)," ")</f>
        <v xml:space="preserve"> </v>
      </c>
      <c r="R1512" s="385"/>
      <c r="S1512" s="385" t="str">
        <f>IF('proje ve personel bilgileri'!A702&lt;&gt;0,G011B!S1609," ")</f>
        <v xml:space="preserve"> </v>
      </c>
      <c r="T1512" s="378"/>
      <c r="U1512" s="385" t="str">
        <f>IF('proje ve personel bilgileri'!A702&lt;&gt;0,MIN(Q1512,S1512)," ")</f>
        <v xml:space="preserve"> </v>
      </c>
      <c r="V1512" s="386"/>
    </row>
    <row r="1513" spans="1:22" ht="15.75" customHeight="1" x14ac:dyDescent="0.25">
      <c r="A1513" s="23">
        <v>690</v>
      </c>
      <c r="B1513" s="293" t="str">
        <f>IF('proje ve personel bilgileri'!A703&lt;&gt;0,('proje ve personel bilgileri'!A703)," ")</f>
        <v xml:space="preserve"> </v>
      </c>
      <c r="C1513" s="293" t="str">
        <f>IF('proje ve personel bilgileri'!A703&lt;&gt;0,('proje ve personel bilgileri'!B703)," ")</f>
        <v xml:space="preserve"> </v>
      </c>
      <c r="D1513" s="24"/>
      <c r="E1513" s="25"/>
      <c r="F1513" s="25"/>
      <c r="G1513" s="25"/>
      <c r="H1513" s="25"/>
      <c r="I1513" s="25"/>
      <c r="J1513" s="26"/>
      <c r="K1513" s="387" t="str">
        <f>IF(J1513&lt;&gt;0,DAYS360(J1513,'proje ve personel bilgileri'!$B$8)/30," ")</f>
        <v xml:space="preserve"> </v>
      </c>
      <c r="L1513" s="387"/>
      <c r="M1513" s="385" t="str">
        <f>IF('proje ve personel bilgileri'!A703&lt;&gt;0,('proje ve personel bilgileri'!$B$11)," ")</f>
        <v xml:space="preserve"> </v>
      </c>
      <c r="N1513" s="385"/>
      <c r="O1513" s="388">
        <f>IF('proje ve personel bilgileri'!$B$4=1512,(IF(E1513&lt;&gt;0,2,IF(F1513&lt;&gt;0,2,IF(G1513&lt;&gt;0,IF(AND(J1513&lt;&gt;0,K1513&gt;=48),4,3),IF(H1513&lt;&gt;0,IF(AND(J1513&lt;&gt;0,K1513&gt;=48),4,3),IF(I1513&lt;&gt;0,7,0)))))),IF('proje ve personel bilgileri'!$B$4=1511,(IF(E1513&lt;&gt;0,4,IF(F1513&lt;&gt;0,5,IF(G1513&lt;&gt;0,IF(AND(J1513&lt;&gt;0,K1513&gt;=48),12,8),IF(H1513&lt;&gt;0,IF(AND(J1513&lt;&gt;0,K1513&gt;=48),12,8),IF(I1513&lt;&gt;0,14,0)))))),(IF(E1513&lt;&gt;0,3,IF(F1513&lt;&gt;0,4,IF(G1513&lt;&gt;0,IF(AND(J1513&lt;&gt;0,K1513&gt;=48),10,6),IF(H1513&lt;&gt;0,IF(AND(J1513&lt;&gt;0,K1513&gt;=48),10,6),IF(I1513&lt;&gt;0,12,0))))))))</f>
        <v>0</v>
      </c>
      <c r="P1513" s="389"/>
      <c r="Q1513" s="385" t="str">
        <f>IF('proje ve personel bilgileri'!A703&lt;&gt;0,(M1513*O1513)," ")</f>
        <v xml:space="preserve"> </v>
      </c>
      <c r="R1513" s="385"/>
      <c r="S1513" s="385" t="str">
        <f>IF('proje ve personel bilgileri'!A703&lt;&gt;0,G011B!S1610," ")</f>
        <v xml:space="preserve"> </v>
      </c>
      <c r="T1513" s="378"/>
      <c r="U1513" s="385" t="str">
        <f>IF('proje ve personel bilgileri'!A703&lt;&gt;0,MIN(Q1513,S1513)," ")</f>
        <v xml:space="preserve"> </v>
      </c>
      <c r="V1513" s="386"/>
    </row>
    <row r="1514" spans="1:22" ht="15.75" customHeight="1" x14ac:dyDescent="0.25">
      <c r="A1514" s="19">
        <v>691</v>
      </c>
      <c r="B1514" s="293" t="str">
        <f>IF('proje ve personel bilgileri'!A704&lt;&gt;0,('proje ve personel bilgileri'!A704)," ")</f>
        <v xml:space="preserve"> </v>
      </c>
      <c r="C1514" s="293" t="str">
        <f>IF('proje ve personel bilgileri'!A704&lt;&gt;0,('proje ve personel bilgileri'!B704)," ")</f>
        <v xml:space="preserve"> </v>
      </c>
      <c r="D1514" s="24"/>
      <c r="E1514" s="25"/>
      <c r="F1514" s="25"/>
      <c r="G1514" s="25"/>
      <c r="H1514" s="25"/>
      <c r="I1514" s="25"/>
      <c r="J1514" s="26"/>
      <c r="K1514" s="387" t="str">
        <f>IF(J1514&lt;&gt;0,DAYS360(J1514,'proje ve personel bilgileri'!$B$8)/30," ")</f>
        <v xml:space="preserve"> </v>
      </c>
      <c r="L1514" s="387"/>
      <c r="M1514" s="385" t="str">
        <f>IF('proje ve personel bilgileri'!A704&lt;&gt;0,('proje ve personel bilgileri'!$B$11)," ")</f>
        <v xml:space="preserve"> </v>
      </c>
      <c r="N1514" s="385"/>
      <c r="O1514" s="388">
        <f>IF('proje ve personel bilgileri'!$B$4=1512,(IF(E1514&lt;&gt;0,2,IF(F1514&lt;&gt;0,2,IF(G1514&lt;&gt;0,IF(AND(J1514&lt;&gt;0,K1514&gt;=48),4,3),IF(H1514&lt;&gt;0,IF(AND(J1514&lt;&gt;0,K1514&gt;=48),4,3),IF(I1514&lt;&gt;0,7,0)))))),IF('proje ve personel bilgileri'!$B$4=1511,(IF(E1514&lt;&gt;0,4,IF(F1514&lt;&gt;0,5,IF(G1514&lt;&gt;0,IF(AND(J1514&lt;&gt;0,K1514&gt;=48),12,8),IF(H1514&lt;&gt;0,IF(AND(J1514&lt;&gt;0,K1514&gt;=48),12,8),IF(I1514&lt;&gt;0,14,0)))))),(IF(E1514&lt;&gt;0,3,IF(F1514&lt;&gt;0,4,IF(G1514&lt;&gt;0,IF(AND(J1514&lt;&gt;0,K1514&gt;=48),10,6),IF(H1514&lt;&gt;0,IF(AND(J1514&lt;&gt;0,K1514&gt;=48),10,6),IF(I1514&lt;&gt;0,12,0))))))))</f>
        <v>0</v>
      </c>
      <c r="P1514" s="389"/>
      <c r="Q1514" s="385" t="str">
        <f>IF('proje ve personel bilgileri'!A704&lt;&gt;0,(M1514*O1514)," ")</f>
        <v xml:space="preserve"> </v>
      </c>
      <c r="R1514" s="385"/>
      <c r="S1514" s="385" t="str">
        <f>IF('proje ve personel bilgileri'!A704&lt;&gt;0,G011B!S1611," ")</f>
        <v xml:space="preserve"> </v>
      </c>
      <c r="T1514" s="378"/>
      <c r="U1514" s="385" t="str">
        <f>IF('proje ve personel bilgileri'!A704&lt;&gt;0,MIN(Q1514,S1514)," ")</f>
        <v xml:space="preserve"> </v>
      </c>
      <c r="V1514" s="386"/>
    </row>
    <row r="1515" spans="1:22" ht="15.75" customHeight="1" x14ac:dyDescent="0.25">
      <c r="A1515" s="23">
        <v>692</v>
      </c>
      <c r="B1515" s="293" t="str">
        <f>IF('proje ve personel bilgileri'!A705&lt;&gt;0,('proje ve personel bilgileri'!A705)," ")</f>
        <v xml:space="preserve"> </v>
      </c>
      <c r="C1515" s="293" t="str">
        <f>IF('proje ve personel bilgileri'!A705&lt;&gt;0,('proje ve personel bilgileri'!B705)," ")</f>
        <v xml:space="preserve"> </v>
      </c>
      <c r="D1515" s="24"/>
      <c r="E1515" s="25"/>
      <c r="F1515" s="25"/>
      <c r="G1515" s="25"/>
      <c r="H1515" s="25"/>
      <c r="I1515" s="25"/>
      <c r="J1515" s="26"/>
      <c r="K1515" s="387" t="str">
        <f>IF(J1515&lt;&gt;0,DAYS360(J1515,'proje ve personel bilgileri'!$B$8)/30," ")</f>
        <v xml:space="preserve"> </v>
      </c>
      <c r="L1515" s="387"/>
      <c r="M1515" s="385" t="str">
        <f>IF('proje ve personel bilgileri'!A705&lt;&gt;0,('proje ve personel bilgileri'!$B$11)," ")</f>
        <v xml:space="preserve"> </v>
      </c>
      <c r="N1515" s="385"/>
      <c r="O1515" s="388">
        <f>IF('proje ve personel bilgileri'!$B$4=1512,(IF(E1515&lt;&gt;0,2,IF(F1515&lt;&gt;0,2,IF(G1515&lt;&gt;0,IF(AND(J1515&lt;&gt;0,K1515&gt;=48),4,3),IF(H1515&lt;&gt;0,IF(AND(J1515&lt;&gt;0,K1515&gt;=48),4,3),IF(I1515&lt;&gt;0,7,0)))))),IF('proje ve personel bilgileri'!$B$4=1511,(IF(E1515&lt;&gt;0,4,IF(F1515&lt;&gt;0,5,IF(G1515&lt;&gt;0,IF(AND(J1515&lt;&gt;0,K1515&gt;=48),12,8),IF(H1515&lt;&gt;0,IF(AND(J1515&lt;&gt;0,K1515&gt;=48),12,8),IF(I1515&lt;&gt;0,14,0)))))),(IF(E1515&lt;&gt;0,3,IF(F1515&lt;&gt;0,4,IF(G1515&lt;&gt;0,IF(AND(J1515&lt;&gt;0,K1515&gt;=48),10,6),IF(H1515&lt;&gt;0,IF(AND(J1515&lt;&gt;0,K1515&gt;=48),10,6),IF(I1515&lt;&gt;0,12,0))))))))</f>
        <v>0</v>
      </c>
      <c r="P1515" s="389"/>
      <c r="Q1515" s="385" t="str">
        <f>IF('proje ve personel bilgileri'!A705&lt;&gt;0,(M1515*O1515)," ")</f>
        <v xml:space="preserve"> </v>
      </c>
      <c r="R1515" s="385"/>
      <c r="S1515" s="385" t="str">
        <f>IF('proje ve personel bilgileri'!A705&lt;&gt;0,G011B!S1612," ")</f>
        <v xml:space="preserve"> </v>
      </c>
      <c r="T1515" s="378"/>
      <c r="U1515" s="385" t="str">
        <f>IF('proje ve personel bilgileri'!A705&lt;&gt;0,MIN(Q1515,S1515)," ")</f>
        <v xml:space="preserve"> </v>
      </c>
      <c r="V1515" s="386"/>
    </row>
    <row r="1516" spans="1:22" ht="15.75" customHeight="1" x14ac:dyDescent="0.25">
      <c r="A1516" s="19">
        <v>693</v>
      </c>
      <c r="B1516" s="293" t="str">
        <f>IF('proje ve personel bilgileri'!A706&lt;&gt;0,('proje ve personel bilgileri'!A706)," ")</f>
        <v xml:space="preserve"> </v>
      </c>
      <c r="C1516" s="293" t="str">
        <f>IF('proje ve personel bilgileri'!A706&lt;&gt;0,('proje ve personel bilgileri'!B706)," ")</f>
        <v xml:space="preserve"> </v>
      </c>
      <c r="D1516" s="24"/>
      <c r="E1516" s="25"/>
      <c r="F1516" s="25"/>
      <c r="G1516" s="25"/>
      <c r="H1516" s="25"/>
      <c r="I1516" s="25"/>
      <c r="J1516" s="26"/>
      <c r="K1516" s="387" t="str">
        <f>IF(J1516&lt;&gt;0,DAYS360(J1516,'proje ve personel bilgileri'!$B$8)/30," ")</f>
        <v xml:space="preserve"> </v>
      </c>
      <c r="L1516" s="387"/>
      <c r="M1516" s="385" t="str">
        <f>IF('proje ve personel bilgileri'!A706&lt;&gt;0,('proje ve personel bilgileri'!$B$11)," ")</f>
        <v xml:space="preserve"> </v>
      </c>
      <c r="N1516" s="385"/>
      <c r="O1516" s="388">
        <f>IF('proje ve personel bilgileri'!$B$4=1512,(IF(E1516&lt;&gt;0,2,IF(F1516&lt;&gt;0,2,IF(G1516&lt;&gt;0,IF(AND(J1516&lt;&gt;0,K1516&gt;=48),4,3),IF(H1516&lt;&gt;0,IF(AND(J1516&lt;&gt;0,K1516&gt;=48),4,3),IF(I1516&lt;&gt;0,7,0)))))),IF('proje ve personel bilgileri'!$B$4=1511,(IF(E1516&lt;&gt;0,4,IF(F1516&lt;&gt;0,5,IF(G1516&lt;&gt;0,IF(AND(J1516&lt;&gt;0,K1516&gt;=48),12,8),IF(H1516&lt;&gt;0,IF(AND(J1516&lt;&gt;0,K1516&gt;=48),12,8),IF(I1516&lt;&gt;0,14,0)))))),(IF(E1516&lt;&gt;0,3,IF(F1516&lt;&gt;0,4,IF(G1516&lt;&gt;0,IF(AND(J1516&lt;&gt;0,K1516&gt;=48),10,6),IF(H1516&lt;&gt;0,IF(AND(J1516&lt;&gt;0,K1516&gt;=48),10,6),IF(I1516&lt;&gt;0,12,0))))))))</f>
        <v>0</v>
      </c>
      <c r="P1516" s="389"/>
      <c r="Q1516" s="385" t="str">
        <f>IF('proje ve personel bilgileri'!A706&lt;&gt;0,(M1516*O1516)," ")</f>
        <v xml:space="preserve"> </v>
      </c>
      <c r="R1516" s="385"/>
      <c r="S1516" s="385" t="str">
        <f>IF('proje ve personel bilgileri'!A706&lt;&gt;0,G011B!S1613," ")</f>
        <v xml:space="preserve"> </v>
      </c>
      <c r="T1516" s="378"/>
      <c r="U1516" s="385" t="str">
        <f>IF('proje ve personel bilgileri'!A706&lt;&gt;0,MIN(Q1516,S1516)," ")</f>
        <v xml:space="preserve"> </v>
      </c>
      <c r="V1516" s="386"/>
    </row>
    <row r="1517" spans="1:22" ht="15.75" customHeight="1" x14ac:dyDescent="0.25">
      <c r="A1517" s="23">
        <v>694</v>
      </c>
      <c r="B1517" s="293" t="str">
        <f>IF('proje ve personel bilgileri'!A707&lt;&gt;0,('proje ve personel bilgileri'!A707)," ")</f>
        <v xml:space="preserve"> </v>
      </c>
      <c r="C1517" s="293" t="str">
        <f>IF('proje ve personel bilgileri'!A707&lt;&gt;0,('proje ve personel bilgileri'!B707)," ")</f>
        <v xml:space="preserve"> </v>
      </c>
      <c r="D1517" s="24"/>
      <c r="E1517" s="25"/>
      <c r="F1517" s="25"/>
      <c r="G1517" s="25"/>
      <c r="H1517" s="25"/>
      <c r="I1517" s="25"/>
      <c r="J1517" s="26"/>
      <c r="K1517" s="387" t="str">
        <f>IF(J1517&lt;&gt;0,DAYS360(J1517,'proje ve personel bilgileri'!$B$8)/30," ")</f>
        <v xml:space="preserve"> </v>
      </c>
      <c r="L1517" s="387"/>
      <c r="M1517" s="385" t="str">
        <f>IF('proje ve personel bilgileri'!A707&lt;&gt;0,('proje ve personel bilgileri'!$B$11)," ")</f>
        <v xml:space="preserve"> </v>
      </c>
      <c r="N1517" s="385"/>
      <c r="O1517" s="388">
        <f>IF('proje ve personel bilgileri'!$B$4=1512,(IF(E1517&lt;&gt;0,2,IF(F1517&lt;&gt;0,2,IF(G1517&lt;&gt;0,IF(AND(J1517&lt;&gt;0,K1517&gt;=48),4,3),IF(H1517&lt;&gt;0,IF(AND(J1517&lt;&gt;0,K1517&gt;=48),4,3),IF(I1517&lt;&gt;0,7,0)))))),IF('proje ve personel bilgileri'!$B$4=1511,(IF(E1517&lt;&gt;0,4,IF(F1517&lt;&gt;0,5,IF(G1517&lt;&gt;0,IF(AND(J1517&lt;&gt;0,K1517&gt;=48),12,8),IF(H1517&lt;&gt;0,IF(AND(J1517&lt;&gt;0,K1517&gt;=48),12,8),IF(I1517&lt;&gt;0,14,0)))))),(IF(E1517&lt;&gt;0,3,IF(F1517&lt;&gt;0,4,IF(G1517&lt;&gt;0,IF(AND(J1517&lt;&gt;0,K1517&gt;=48),10,6),IF(H1517&lt;&gt;0,IF(AND(J1517&lt;&gt;0,K1517&gt;=48),10,6),IF(I1517&lt;&gt;0,12,0))))))))</f>
        <v>0</v>
      </c>
      <c r="P1517" s="389"/>
      <c r="Q1517" s="385" t="str">
        <f>IF('proje ve personel bilgileri'!A707&lt;&gt;0,(M1517*O1517)," ")</f>
        <v xml:space="preserve"> </v>
      </c>
      <c r="R1517" s="385"/>
      <c r="S1517" s="385" t="str">
        <f>IF('proje ve personel bilgileri'!A707&lt;&gt;0,G011B!S1614," ")</f>
        <v xml:space="preserve"> </v>
      </c>
      <c r="T1517" s="378"/>
      <c r="U1517" s="385" t="str">
        <f>IF('proje ve personel bilgileri'!A707&lt;&gt;0,MIN(Q1517,S1517)," ")</f>
        <v xml:space="preserve"> </v>
      </c>
      <c r="V1517" s="386"/>
    </row>
    <row r="1518" spans="1:22" ht="15.75" customHeight="1" x14ac:dyDescent="0.25">
      <c r="A1518" s="19">
        <v>695</v>
      </c>
      <c r="B1518" s="293" t="str">
        <f>IF('proje ve personel bilgileri'!A708&lt;&gt;0,('proje ve personel bilgileri'!A708)," ")</f>
        <v xml:space="preserve"> </v>
      </c>
      <c r="C1518" s="293" t="str">
        <f>IF('proje ve personel bilgileri'!A708&lt;&gt;0,('proje ve personel bilgileri'!B708)," ")</f>
        <v xml:space="preserve"> </v>
      </c>
      <c r="D1518" s="24"/>
      <c r="E1518" s="25"/>
      <c r="F1518" s="25"/>
      <c r="G1518" s="25"/>
      <c r="H1518" s="25"/>
      <c r="I1518" s="25"/>
      <c r="J1518" s="26"/>
      <c r="K1518" s="387" t="str">
        <f>IF(J1518&lt;&gt;0,DAYS360(J1518,'proje ve personel bilgileri'!$B$8)/30," ")</f>
        <v xml:space="preserve"> </v>
      </c>
      <c r="L1518" s="387"/>
      <c r="M1518" s="385" t="str">
        <f>IF('proje ve personel bilgileri'!A708&lt;&gt;0,('proje ve personel bilgileri'!$B$11)," ")</f>
        <v xml:space="preserve"> </v>
      </c>
      <c r="N1518" s="385"/>
      <c r="O1518" s="388">
        <f>IF('proje ve personel bilgileri'!$B$4=1512,(IF(E1518&lt;&gt;0,2,IF(F1518&lt;&gt;0,2,IF(G1518&lt;&gt;0,IF(AND(J1518&lt;&gt;0,K1518&gt;=48),4,3),IF(H1518&lt;&gt;0,IF(AND(J1518&lt;&gt;0,K1518&gt;=48),4,3),IF(I1518&lt;&gt;0,7,0)))))),IF('proje ve personel bilgileri'!$B$4=1511,(IF(E1518&lt;&gt;0,4,IF(F1518&lt;&gt;0,5,IF(G1518&lt;&gt;0,IF(AND(J1518&lt;&gt;0,K1518&gt;=48),12,8),IF(H1518&lt;&gt;0,IF(AND(J1518&lt;&gt;0,K1518&gt;=48),12,8),IF(I1518&lt;&gt;0,14,0)))))),(IF(E1518&lt;&gt;0,3,IF(F1518&lt;&gt;0,4,IF(G1518&lt;&gt;0,IF(AND(J1518&lt;&gt;0,K1518&gt;=48),10,6),IF(H1518&lt;&gt;0,IF(AND(J1518&lt;&gt;0,K1518&gt;=48),10,6),IF(I1518&lt;&gt;0,12,0))))))))</f>
        <v>0</v>
      </c>
      <c r="P1518" s="389"/>
      <c r="Q1518" s="385" t="str">
        <f>IF('proje ve personel bilgileri'!A708&lt;&gt;0,(M1518*O1518)," ")</f>
        <v xml:space="preserve"> </v>
      </c>
      <c r="R1518" s="385"/>
      <c r="S1518" s="385" t="str">
        <f>IF('proje ve personel bilgileri'!A708&lt;&gt;0,G011B!S1615," ")</f>
        <v xml:space="preserve"> </v>
      </c>
      <c r="T1518" s="378"/>
      <c r="U1518" s="385" t="str">
        <f>IF('proje ve personel bilgileri'!A708&lt;&gt;0,MIN(Q1518,S1518)," ")</f>
        <v xml:space="preserve"> </v>
      </c>
      <c r="V1518" s="386"/>
    </row>
    <row r="1519" spans="1:22" ht="15.75" customHeight="1" x14ac:dyDescent="0.25">
      <c r="A1519" s="23">
        <v>696</v>
      </c>
      <c r="B1519" s="293" t="str">
        <f>IF('proje ve personel bilgileri'!A709&lt;&gt;0,('proje ve personel bilgileri'!A709)," ")</f>
        <v xml:space="preserve"> </v>
      </c>
      <c r="C1519" s="293" t="str">
        <f>IF('proje ve personel bilgileri'!A709&lt;&gt;0,('proje ve personel bilgileri'!B709)," ")</f>
        <v xml:space="preserve"> </v>
      </c>
      <c r="D1519" s="24"/>
      <c r="E1519" s="25"/>
      <c r="F1519" s="25"/>
      <c r="G1519" s="25"/>
      <c r="H1519" s="25"/>
      <c r="I1519" s="25"/>
      <c r="J1519" s="26"/>
      <c r="K1519" s="387" t="str">
        <f>IF(J1519&lt;&gt;0,DAYS360(J1519,'proje ve personel bilgileri'!$B$8)/30," ")</f>
        <v xml:space="preserve"> </v>
      </c>
      <c r="L1519" s="387"/>
      <c r="M1519" s="385" t="str">
        <f>IF('proje ve personel bilgileri'!A709&lt;&gt;0,('proje ve personel bilgileri'!$B$11)," ")</f>
        <v xml:space="preserve"> </v>
      </c>
      <c r="N1519" s="385"/>
      <c r="O1519" s="388">
        <f>IF('proje ve personel bilgileri'!$B$4=1512,(IF(E1519&lt;&gt;0,2,IF(F1519&lt;&gt;0,2,IF(G1519&lt;&gt;0,IF(AND(J1519&lt;&gt;0,K1519&gt;=48),4,3),IF(H1519&lt;&gt;0,IF(AND(J1519&lt;&gt;0,K1519&gt;=48),4,3),IF(I1519&lt;&gt;0,7,0)))))),IF('proje ve personel bilgileri'!$B$4=1511,(IF(E1519&lt;&gt;0,4,IF(F1519&lt;&gt;0,5,IF(G1519&lt;&gt;0,IF(AND(J1519&lt;&gt;0,K1519&gt;=48),12,8),IF(H1519&lt;&gt;0,IF(AND(J1519&lt;&gt;0,K1519&gt;=48),12,8),IF(I1519&lt;&gt;0,14,0)))))),(IF(E1519&lt;&gt;0,3,IF(F1519&lt;&gt;0,4,IF(G1519&lt;&gt;0,IF(AND(J1519&lt;&gt;0,K1519&gt;=48),10,6),IF(H1519&lt;&gt;0,IF(AND(J1519&lt;&gt;0,K1519&gt;=48),10,6),IF(I1519&lt;&gt;0,12,0))))))))</f>
        <v>0</v>
      </c>
      <c r="P1519" s="389"/>
      <c r="Q1519" s="385" t="str">
        <f>IF('proje ve personel bilgileri'!A709&lt;&gt;0,(M1519*O1519)," ")</f>
        <v xml:space="preserve"> </v>
      </c>
      <c r="R1519" s="385"/>
      <c r="S1519" s="385" t="str">
        <f>IF('proje ve personel bilgileri'!A709&lt;&gt;0,G011B!S1616," ")</f>
        <v xml:space="preserve"> </v>
      </c>
      <c r="T1519" s="378"/>
      <c r="U1519" s="385" t="str">
        <f>IF('proje ve personel bilgileri'!A709&lt;&gt;0,MIN(Q1519,S1519)," ")</f>
        <v xml:space="preserve"> </v>
      </c>
      <c r="V1519" s="386"/>
    </row>
    <row r="1520" spans="1:22" ht="15.75" customHeight="1" x14ac:dyDescent="0.25">
      <c r="A1520" s="19">
        <v>697</v>
      </c>
      <c r="B1520" s="293" t="str">
        <f>IF('proje ve personel bilgileri'!A710&lt;&gt;0,('proje ve personel bilgileri'!A710)," ")</f>
        <v xml:space="preserve"> </v>
      </c>
      <c r="C1520" s="293" t="str">
        <f>IF('proje ve personel bilgileri'!A710&lt;&gt;0,('proje ve personel bilgileri'!B710)," ")</f>
        <v xml:space="preserve"> </v>
      </c>
      <c r="D1520" s="24"/>
      <c r="E1520" s="25"/>
      <c r="F1520" s="25"/>
      <c r="G1520" s="25"/>
      <c r="H1520" s="25"/>
      <c r="I1520" s="25"/>
      <c r="J1520" s="26"/>
      <c r="K1520" s="387" t="str">
        <f>IF(J1520&lt;&gt;0,DAYS360(J1520,'proje ve personel bilgileri'!$B$8)/30," ")</f>
        <v xml:space="preserve"> </v>
      </c>
      <c r="L1520" s="387"/>
      <c r="M1520" s="385" t="str">
        <f>IF('proje ve personel bilgileri'!A710&lt;&gt;0,('proje ve personel bilgileri'!$B$11)," ")</f>
        <v xml:space="preserve"> </v>
      </c>
      <c r="N1520" s="385"/>
      <c r="O1520" s="388">
        <f>IF('proje ve personel bilgileri'!$B$4=1512,(IF(E1520&lt;&gt;0,2,IF(F1520&lt;&gt;0,2,IF(G1520&lt;&gt;0,IF(AND(J1520&lt;&gt;0,K1520&gt;=48),4,3),IF(H1520&lt;&gt;0,IF(AND(J1520&lt;&gt;0,K1520&gt;=48),4,3),IF(I1520&lt;&gt;0,7,0)))))),IF('proje ve personel bilgileri'!$B$4=1511,(IF(E1520&lt;&gt;0,4,IF(F1520&lt;&gt;0,5,IF(G1520&lt;&gt;0,IF(AND(J1520&lt;&gt;0,K1520&gt;=48),12,8),IF(H1520&lt;&gt;0,IF(AND(J1520&lt;&gt;0,K1520&gt;=48),12,8),IF(I1520&lt;&gt;0,14,0)))))),(IF(E1520&lt;&gt;0,3,IF(F1520&lt;&gt;0,4,IF(G1520&lt;&gt;0,IF(AND(J1520&lt;&gt;0,K1520&gt;=48),10,6),IF(H1520&lt;&gt;0,IF(AND(J1520&lt;&gt;0,K1520&gt;=48),10,6),IF(I1520&lt;&gt;0,12,0))))))))</f>
        <v>0</v>
      </c>
      <c r="P1520" s="389"/>
      <c r="Q1520" s="385" t="str">
        <f>IF('proje ve personel bilgileri'!A710&lt;&gt;0,(M1520*O1520)," ")</f>
        <v xml:space="preserve"> </v>
      </c>
      <c r="R1520" s="385"/>
      <c r="S1520" s="385" t="str">
        <f>IF('proje ve personel bilgileri'!A710&lt;&gt;0,G011B!S1617," ")</f>
        <v xml:space="preserve"> </v>
      </c>
      <c r="T1520" s="378"/>
      <c r="U1520" s="385" t="str">
        <f>IF('proje ve personel bilgileri'!A710&lt;&gt;0,MIN(Q1520,S1520)," ")</f>
        <v xml:space="preserve"> </v>
      </c>
      <c r="V1520" s="386"/>
    </row>
    <row r="1521" spans="1:22" ht="15.75" customHeight="1" x14ac:dyDescent="0.25">
      <c r="A1521" s="23">
        <v>698</v>
      </c>
      <c r="B1521" s="293" t="str">
        <f>IF('proje ve personel bilgileri'!A711&lt;&gt;0,('proje ve personel bilgileri'!A711)," ")</f>
        <v xml:space="preserve"> </v>
      </c>
      <c r="C1521" s="293" t="str">
        <f>IF('proje ve personel bilgileri'!A711&lt;&gt;0,('proje ve personel bilgileri'!B711)," ")</f>
        <v xml:space="preserve"> </v>
      </c>
      <c r="D1521" s="24"/>
      <c r="E1521" s="25"/>
      <c r="F1521" s="25"/>
      <c r="G1521" s="25"/>
      <c r="H1521" s="25"/>
      <c r="I1521" s="25"/>
      <c r="J1521" s="26"/>
      <c r="K1521" s="387" t="str">
        <f>IF(J1521&lt;&gt;0,DAYS360(J1521,'proje ve personel bilgileri'!$B$8)/30," ")</f>
        <v xml:space="preserve"> </v>
      </c>
      <c r="L1521" s="387"/>
      <c r="M1521" s="385" t="str">
        <f>IF('proje ve personel bilgileri'!A711&lt;&gt;0,('proje ve personel bilgileri'!$B$11)," ")</f>
        <v xml:space="preserve"> </v>
      </c>
      <c r="N1521" s="385"/>
      <c r="O1521" s="388">
        <f>IF('proje ve personel bilgileri'!$B$4=1512,(IF(E1521&lt;&gt;0,2,IF(F1521&lt;&gt;0,2,IF(G1521&lt;&gt;0,IF(AND(J1521&lt;&gt;0,K1521&gt;=48),4,3),IF(H1521&lt;&gt;0,IF(AND(J1521&lt;&gt;0,K1521&gt;=48),4,3),IF(I1521&lt;&gt;0,7,0)))))),IF('proje ve personel bilgileri'!$B$4=1511,(IF(E1521&lt;&gt;0,4,IF(F1521&lt;&gt;0,5,IF(G1521&lt;&gt;0,IF(AND(J1521&lt;&gt;0,K1521&gt;=48),12,8),IF(H1521&lt;&gt;0,IF(AND(J1521&lt;&gt;0,K1521&gt;=48),12,8),IF(I1521&lt;&gt;0,14,0)))))),(IF(E1521&lt;&gt;0,3,IF(F1521&lt;&gt;0,4,IF(G1521&lt;&gt;0,IF(AND(J1521&lt;&gt;0,K1521&gt;=48),10,6),IF(H1521&lt;&gt;0,IF(AND(J1521&lt;&gt;0,K1521&gt;=48),10,6),IF(I1521&lt;&gt;0,12,0))))))))</f>
        <v>0</v>
      </c>
      <c r="P1521" s="389"/>
      <c r="Q1521" s="385" t="str">
        <f>IF('proje ve personel bilgileri'!A711&lt;&gt;0,(M1521*O1521)," ")</f>
        <v xml:space="preserve"> </v>
      </c>
      <c r="R1521" s="385"/>
      <c r="S1521" s="385" t="str">
        <f>IF('proje ve personel bilgileri'!A711&lt;&gt;0,G011B!S1618," ")</f>
        <v xml:space="preserve"> </v>
      </c>
      <c r="T1521" s="378"/>
      <c r="U1521" s="385" t="str">
        <f>IF('proje ve personel bilgileri'!A711&lt;&gt;0,MIN(Q1521,S1521)," ")</f>
        <v xml:space="preserve"> </v>
      </c>
      <c r="V1521" s="386"/>
    </row>
    <row r="1522" spans="1:22" ht="15.75" customHeight="1" x14ac:dyDescent="0.25">
      <c r="A1522" s="19">
        <v>699</v>
      </c>
      <c r="B1522" s="293" t="str">
        <f>IF('proje ve personel bilgileri'!A712&lt;&gt;0,('proje ve personel bilgileri'!A712)," ")</f>
        <v xml:space="preserve"> </v>
      </c>
      <c r="C1522" s="293" t="str">
        <f>IF('proje ve personel bilgileri'!A712&lt;&gt;0,('proje ve personel bilgileri'!B712)," ")</f>
        <v xml:space="preserve"> </v>
      </c>
      <c r="D1522" s="24"/>
      <c r="E1522" s="25"/>
      <c r="F1522" s="25"/>
      <c r="G1522" s="25"/>
      <c r="H1522" s="25"/>
      <c r="I1522" s="25"/>
      <c r="J1522" s="26"/>
      <c r="K1522" s="387" t="str">
        <f>IF(J1522&lt;&gt;0,DAYS360(J1522,'proje ve personel bilgileri'!$B$8)/30," ")</f>
        <v xml:space="preserve"> </v>
      </c>
      <c r="L1522" s="387"/>
      <c r="M1522" s="385" t="str">
        <f>IF('proje ve personel bilgileri'!A712&lt;&gt;0,('proje ve personel bilgileri'!$B$11)," ")</f>
        <v xml:space="preserve"> </v>
      </c>
      <c r="N1522" s="385"/>
      <c r="O1522" s="388">
        <f>IF('proje ve personel bilgileri'!$B$4=1512,(IF(E1522&lt;&gt;0,2,IF(F1522&lt;&gt;0,2,IF(G1522&lt;&gt;0,IF(AND(J1522&lt;&gt;0,K1522&gt;=48),4,3),IF(H1522&lt;&gt;0,IF(AND(J1522&lt;&gt;0,K1522&gt;=48),4,3),IF(I1522&lt;&gt;0,7,0)))))),IF('proje ve personel bilgileri'!$B$4=1511,(IF(E1522&lt;&gt;0,4,IF(F1522&lt;&gt;0,5,IF(G1522&lt;&gt;0,IF(AND(J1522&lt;&gt;0,K1522&gt;=48),12,8),IF(H1522&lt;&gt;0,IF(AND(J1522&lt;&gt;0,K1522&gt;=48),12,8),IF(I1522&lt;&gt;0,14,0)))))),(IF(E1522&lt;&gt;0,3,IF(F1522&lt;&gt;0,4,IF(G1522&lt;&gt;0,IF(AND(J1522&lt;&gt;0,K1522&gt;=48),10,6),IF(H1522&lt;&gt;0,IF(AND(J1522&lt;&gt;0,K1522&gt;=48),10,6),IF(I1522&lt;&gt;0,12,0))))))))</f>
        <v>0</v>
      </c>
      <c r="P1522" s="389"/>
      <c r="Q1522" s="385" t="str">
        <f>IF('proje ve personel bilgileri'!A712&lt;&gt;0,(M1522*O1522)," ")</f>
        <v xml:space="preserve"> </v>
      </c>
      <c r="R1522" s="385"/>
      <c r="S1522" s="385" t="str">
        <f>IF('proje ve personel bilgileri'!A712&lt;&gt;0,G011B!S1619," ")</f>
        <v xml:space="preserve"> </v>
      </c>
      <c r="T1522" s="378"/>
      <c r="U1522" s="385" t="str">
        <f>IF('proje ve personel bilgileri'!A712&lt;&gt;0,MIN(Q1522,S1522)," ")</f>
        <v xml:space="preserve"> </v>
      </c>
      <c r="V1522" s="386"/>
    </row>
    <row r="1523" spans="1:22" ht="15.75" customHeight="1" x14ac:dyDescent="0.25">
      <c r="A1523" s="23">
        <v>700</v>
      </c>
      <c r="B1523" s="293" t="str">
        <f>IF('proje ve personel bilgileri'!A713&lt;&gt;0,('proje ve personel bilgileri'!A713)," ")</f>
        <v xml:space="preserve"> </v>
      </c>
      <c r="C1523" s="293" t="str">
        <f>IF('proje ve personel bilgileri'!A713&lt;&gt;0,('proje ve personel bilgileri'!B713)," ")</f>
        <v xml:space="preserve"> </v>
      </c>
      <c r="D1523" s="24"/>
      <c r="E1523" s="25"/>
      <c r="F1523" s="25"/>
      <c r="G1523" s="25"/>
      <c r="H1523" s="25"/>
      <c r="I1523" s="25"/>
      <c r="J1523" s="26"/>
      <c r="K1523" s="387" t="str">
        <f>IF(J1523&lt;&gt;0,DAYS360(J1523,'proje ve personel bilgileri'!$B$8)/30," ")</f>
        <v xml:space="preserve"> </v>
      </c>
      <c r="L1523" s="387"/>
      <c r="M1523" s="385" t="str">
        <f>IF('proje ve personel bilgileri'!A713&lt;&gt;0,('proje ve personel bilgileri'!$B$11)," ")</f>
        <v xml:space="preserve"> </v>
      </c>
      <c r="N1523" s="385"/>
      <c r="O1523" s="388">
        <f>IF('proje ve personel bilgileri'!$B$4=1512,(IF(E1523&lt;&gt;0,2,IF(F1523&lt;&gt;0,2,IF(G1523&lt;&gt;0,IF(AND(J1523&lt;&gt;0,K1523&gt;=48),4,3),IF(H1523&lt;&gt;0,IF(AND(J1523&lt;&gt;0,K1523&gt;=48),4,3),IF(I1523&lt;&gt;0,7,0)))))),IF('proje ve personel bilgileri'!$B$4=1511,(IF(E1523&lt;&gt;0,4,IF(F1523&lt;&gt;0,5,IF(G1523&lt;&gt;0,IF(AND(J1523&lt;&gt;0,K1523&gt;=48),12,8),IF(H1523&lt;&gt;0,IF(AND(J1523&lt;&gt;0,K1523&gt;=48),12,8),IF(I1523&lt;&gt;0,14,0)))))),(IF(E1523&lt;&gt;0,3,IF(F1523&lt;&gt;0,4,IF(G1523&lt;&gt;0,IF(AND(J1523&lt;&gt;0,K1523&gt;=48),10,6),IF(H1523&lt;&gt;0,IF(AND(J1523&lt;&gt;0,K1523&gt;=48),10,6),IF(I1523&lt;&gt;0,12,0))))))))</f>
        <v>0</v>
      </c>
      <c r="P1523" s="389"/>
      <c r="Q1523" s="385" t="str">
        <f>IF('proje ve personel bilgileri'!A713&lt;&gt;0,(M1523*O1523)," ")</f>
        <v xml:space="preserve"> </v>
      </c>
      <c r="R1523" s="385"/>
      <c r="S1523" s="385" t="str">
        <f>IF('proje ve personel bilgileri'!A713&lt;&gt;0,G011B!S1620," ")</f>
        <v xml:space="preserve"> </v>
      </c>
      <c r="T1523" s="378"/>
      <c r="U1523" s="385" t="str">
        <f>IF('proje ve personel bilgileri'!A713&lt;&gt;0,MIN(Q1523,S1523)," ")</f>
        <v xml:space="preserve"> </v>
      </c>
      <c r="V1523" s="386"/>
    </row>
    <row r="1524" spans="1:22" ht="15.75" customHeight="1" x14ac:dyDescent="0.25">
      <c r="A1524" s="19">
        <v>701</v>
      </c>
      <c r="B1524" s="293" t="str">
        <f>IF('proje ve personel bilgileri'!A714&lt;&gt;0,('proje ve personel bilgileri'!A714)," ")</f>
        <v xml:space="preserve"> </v>
      </c>
      <c r="C1524" s="293" t="str">
        <f>IF('proje ve personel bilgileri'!A714&lt;&gt;0,('proje ve personel bilgileri'!B714)," ")</f>
        <v xml:space="preserve"> </v>
      </c>
      <c r="D1524" s="24"/>
      <c r="E1524" s="25"/>
      <c r="F1524" s="25"/>
      <c r="G1524" s="25"/>
      <c r="H1524" s="25"/>
      <c r="I1524" s="25"/>
      <c r="J1524" s="26"/>
      <c r="K1524" s="387" t="str">
        <f>IF(J1524&lt;&gt;0,DAYS360(J1524,'proje ve personel bilgileri'!$B$8)/30," ")</f>
        <v xml:space="preserve"> </v>
      </c>
      <c r="L1524" s="387"/>
      <c r="M1524" s="385" t="str">
        <f>IF('proje ve personel bilgileri'!A714&lt;&gt;0,('proje ve personel bilgileri'!$B$11)," ")</f>
        <v xml:space="preserve"> </v>
      </c>
      <c r="N1524" s="385"/>
      <c r="O1524" s="388">
        <f>IF('proje ve personel bilgileri'!$B$4=1512,(IF(E1524&lt;&gt;0,2,IF(F1524&lt;&gt;0,2,IF(G1524&lt;&gt;0,IF(AND(J1524&lt;&gt;0,K1524&gt;=48),4,3),IF(H1524&lt;&gt;0,IF(AND(J1524&lt;&gt;0,K1524&gt;=48),4,3),IF(I1524&lt;&gt;0,7,0)))))),IF('proje ve personel bilgileri'!$B$4=1511,(IF(E1524&lt;&gt;0,4,IF(F1524&lt;&gt;0,5,IF(G1524&lt;&gt;0,IF(AND(J1524&lt;&gt;0,K1524&gt;=48),12,8),IF(H1524&lt;&gt;0,IF(AND(J1524&lt;&gt;0,K1524&gt;=48),12,8),IF(I1524&lt;&gt;0,14,0)))))),(IF(E1524&lt;&gt;0,3,IF(F1524&lt;&gt;0,4,IF(G1524&lt;&gt;0,IF(AND(J1524&lt;&gt;0,K1524&gt;=48),10,6),IF(H1524&lt;&gt;0,IF(AND(J1524&lt;&gt;0,K1524&gt;=48),10,6),IF(I1524&lt;&gt;0,12,0))))))))</f>
        <v>0</v>
      </c>
      <c r="P1524" s="389"/>
      <c r="Q1524" s="385" t="str">
        <f>IF('proje ve personel bilgileri'!A714&lt;&gt;0,(M1524*O1524)," ")</f>
        <v xml:space="preserve"> </v>
      </c>
      <c r="R1524" s="385"/>
      <c r="S1524" s="385" t="str">
        <f>IF('proje ve personel bilgileri'!A714&lt;&gt;0,G011B!S1621," ")</f>
        <v xml:space="preserve"> </v>
      </c>
      <c r="T1524" s="378"/>
      <c r="U1524" s="385" t="str">
        <f>IF('proje ve personel bilgileri'!A714&lt;&gt;0,MIN(Q1524,S1524)," ")</f>
        <v xml:space="preserve"> </v>
      </c>
      <c r="V1524" s="386"/>
    </row>
    <row r="1525" spans="1:22" ht="15.75" customHeight="1" x14ac:dyDescent="0.25">
      <c r="A1525" s="23">
        <v>702</v>
      </c>
      <c r="B1525" s="293" t="str">
        <f>IF('proje ve personel bilgileri'!A715&lt;&gt;0,('proje ve personel bilgileri'!A715)," ")</f>
        <v xml:space="preserve"> </v>
      </c>
      <c r="C1525" s="293" t="str">
        <f>IF('proje ve personel bilgileri'!A715&lt;&gt;0,('proje ve personel bilgileri'!B715)," ")</f>
        <v xml:space="preserve"> </v>
      </c>
      <c r="D1525" s="28"/>
      <c r="E1525" s="29"/>
      <c r="F1525" s="29"/>
      <c r="G1525" s="29"/>
      <c r="H1525" s="29"/>
      <c r="I1525" s="29"/>
      <c r="J1525" s="30"/>
      <c r="K1525" s="387" t="str">
        <f>IF(J1525&lt;&gt;0,DAYS360(J1525,'proje ve personel bilgileri'!$B$8)/30," ")</f>
        <v xml:space="preserve"> </v>
      </c>
      <c r="L1525" s="387"/>
      <c r="M1525" s="385" t="str">
        <f>IF('proje ve personel bilgileri'!A715&lt;&gt;0,('proje ve personel bilgileri'!$B$11)," ")</f>
        <v xml:space="preserve"> </v>
      </c>
      <c r="N1525" s="385"/>
      <c r="O1525" s="388">
        <f>IF('proje ve personel bilgileri'!$B$4=1512,(IF(E1525&lt;&gt;0,2,IF(F1525&lt;&gt;0,2,IF(G1525&lt;&gt;0,IF(AND(J1525&lt;&gt;0,K1525&gt;=48),4,3),IF(H1525&lt;&gt;0,IF(AND(J1525&lt;&gt;0,K1525&gt;=48),4,3),IF(I1525&lt;&gt;0,7,0)))))),IF('proje ve personel bilgileri'!$B$4=1511,(IF(E1525&lt;&gt;0,4,IF(F1525&lt;&gt;0,5,IF(G1525&lt;&gt;0,IF(AND(J1525&lt;&gt;0,K1525&gt;=48),12,8),IF(H1525&lt;&gt;0,IF(AND(J1525&lt;&gt;0,K1525&gt;=48),12,8),IF(I1525&lt;&gt;0,14,0)))))),(IF(E1525&lt;&gt;0,3,IF(F1525&lt;&gt;0,4,IF(G1525&lt;&gt;0,IF(AND(J1525&lt;&gt;0,K1525&gt;=48),10,6),IF(H1525&lt;&gt;0,IF(AND(J1525&lt;&gt;0,K1525&gt;=48),10,6),IF(I1525&lt;&gt;0,12,0))))))))</f>
        <v>0</v>
      </c>
      <c r="P1525" s="389"/>
      <c r="Q1525" s="385" t="str">
        <f>IF('proje ve personel bilgileri'!A715&lt;&gt;0,(M1525*O1525)," ")</f>
        <v xml:space="preserve"> </v>
      </c>
      <c r="R1525" s="385"/>
      <c r="S1525" s="385" t="str">
        <f>IF('proje ve personel bilgileri'!A715&lt;&gt;0,G011B!S1622," ")</f>
        <v xml:space="preserve"> </v>
      </c>
      <c r="T1525" s="378"/>
      <c r="U1525" s="385" t="str">
        <f>IF('proje ve personel bilgileri'!A715&lt;&gt;0,MIN(Q1525,S1525)," ")</f>
        <v xml:space="preserve"> </v>
      </c>
      <c r="V1525" s="386"/>
    </row>
    <row r="1526" spans="1:22" ht="15" customHeight="1" x14ac:dyDescent="0.25">
      <c r="A1526" s="290" t="s">
        <v>152</v>
      </c>
    </row>
    <row r="1527" spans="1:22" ht="15" customHeight="1" x14ac:dyDescent="0.25">
      <c r="A1527" s="390" t="s">
        <v>153</v>
      </c>
      <c r="B1527" s="390"/>
      <c r="C1527" s="390"/>
      <c r="D1527" s="390"/>
      <c r="E1527" s="390"/>
      <c r="F1527" s="390"/>
      <c r="G1527" s="390"/>
      <c r="H1527" s="390"/>
      <c r="I1527" s="390"/>
      <c r="J1527" s="390"/>
      <c r="K1527" s="390"/>
      <c r="L1527" s="390"/>
      <c r="M1527" s="390"/>
      <c r="N1527" s="390"/>
      <c r="O1527" s="390"/>
      <c r="P1527" s="390"/>
      <c r="Q1527" s="390"/>
      <c r="R1527" s="390"/>
      <c r="S1527" s="390"/>
      <c r="T1527" s="390"/>
      <c r="U1527" s="390"/>
      <c r="V1527" s="390"/>
    </row>
    <row r="1528" spans="1:22" ht="15" customHeight="1" x14ac:dyDescent="0.25">
      <c r="A1528" s="391" t="s">
        <v>154</v>
      </c>
      <c r="B1528" s="391"/>
      <c r="C1528" s="391"/>
      <c r="D1528" s="391"/>
      <c r="E1528" s="391"/>
      <c r="F1528" s="391"/>
      <c r="G1528" s="391"/>
      <c r="H1528" s="391"/>
      <c r="I1528" s="391"/>
      <c r="J1528" s="391"/>
      <c r="K1528" s="391"/>
      <c r="L1528" s="391"/>
      <c r="M1528" s="391"/>
      <c r="N1528" s="391"/>
      <c r="O1528" s="391"/>
      <c r="P1528" s="391"/>
      <c r="Q1528" s="391"/>
      <c r="R1528" s="391"/>
      <c r="S1528" s="391"/>
      <c r="T1528" s="391"/>
      <c r="U1528" s="391"/>
      <c r="V1528" s="391"/>
    </row>
    <row r="1529" spans="1:22" ht="15" customHeight="1" x14ac:dyDescent="0.25">
      <c r="A1529" s="289"/>
    </row>
    <row r="1530" spans="1:22" ht="15" customHeight="1" x14ac:dyDescent="0.25">
      <c r="A1530" s="381" t="s">
        <v>155</v>
      </c>
      <c r="B1530" s="381"/>
      <c r="C1530" s="381"/>
      <c r="D1530" s="381"/>
      <c r="E1530" s="381"/>
      <c r="F1530" s="381"/>
      <c r="G1530" s="381"/>
      <c r="H1530" s="381"/>
      <c r="I1530" s="381"/>
      <c r="J1530" s="381"/>
      <c r="K1530" s="381"/>
      <c r="L1530" s="381"/>
      <c r="M1530" s="381"/>
      <c r="N1530" s="381"/>
      <c r="O1530" s="381"/>
      <c r="P1530" s="381"/>
      <c r="Q1530" s="381"/>
      <c r="R1530" s="381"/>
      <c r="S1530" s="381"/>
      <c r="T1530" s="381"/>
      <c r="U1530" s="381"/>
    </row>
    <row r="1531" spans="1:22" ht="15" customHeight="1" x14ac:dyDescent="0.25">
      <c r="A1531" s="380"/>
      <c r="B1531" s="380"/>
      <c r="C1531" s="380"/>
      <c r="D1531" s="380"/>
      <c r="E1531" s="380"/>
      <c r="F1531" s="380"/>
      <c r="G1531" s="380"/>
      <c r="H1531" s="380"/>
      <c r="I1531" s="380"/>
      <c r="J1531" s="380"/>
      <c r="K1531" s="380"/>
      <c r="L1531" s="380"/>
      <c r="M1531" s="380"/>
      <c r="N1531" s="380"/>
      <c r="O1531" s="380"/>
      <c r="P1531" s="380"/>
      <c r="Q1531" s="380"/>
      <c r="R1531" s="380"/>
      <c r="S1531" s="380"/>
      <c r="T1531" s="380"/>
      <c r="U1531" s="380"/>
    </row>
    <row r="1537" spans="1:22" ht="15.75" customHeight="1" x14ac:dyDescent="0.25">
      <c r="A1537" s="348" t="s">
        <v>128</v>
      </c>
      <c r="B1537" s="348"/>
      <c r="C1537" s="348"/>
      <c r="D1537" s="348"/>
      <c r="E1537" s="348"/>
      <c r="F1537" s="348"/>
      <c r="G1537" s="348"/>
      <c r="H1537" s="348"/>
      <c r="I1537" s="348"/>
      <c r="J1537" s="348"/>
      <c r="K1537" s="348"/>
      <c r="L1537" s="348"/>
      <c r="M1537" s="348"/>
      <c r="N1537" s="348"/>
      <c r="O1537" s="348"/>
      <c r="P1537" s="348"/>
      <c r="Q1537" s="348"/>
      <c r="R1537" s="348"/>
      <c r="S1537" s="348"/>
      <c r="T1537" s="348"/>
      <c r="U1537" s="348"/>
      <c r="V1537" s="348"/>
    </row>
    <row r="1538" spans="1:22" ht="15" customHeight="1" x14ac:dyDescent="0.25">
      <c r="A1538" s="68"/>
      <c r="B1538" s="68"/>
      <c r="C1538" s="68"/>
      <c r="D1538" s="68"/>
      <c r="E1538" s="68"/>
      <c r="F1538" s="68"/>
      <c r="G1538" s="68"/>
      <c r="H1538" s="68"/>
      <c r="I1538" s="68"/>
      <c r="J1538" s="69" t="str">
        <f>'proje ve personel bilgileri'!$B$7</f>
        <v>/</v>
      </c>
      <c r="K1538" s="68" t="s">
        <v>109</v>
      </c>
      <c r="L1538" s="68"/>
      <c r="M1538" s="68"/>
      <c r="N1538" s="68"/>
      <c r="O1538" s="68"/>
      <c r="P1538" s="68"/>
      <c r="Q1538" s="68"/>
      <c r="R1538" s="68"/>
      <c r="S1538" s="68"/>
      <c r="T1538" s="68"/>
      <c r="U1538" s="68"/>
      <c r="V1538" s="68"/>
    </row>
    <row r="1539" spans="1:22" ht="18.75" customHeight="1" x14ac:dyDescent="0.25">
      <c r="U1539" s="10" t="s">
        <v>129</v>
      </c>
    </row>
    <row r="1540" spans="1:22" ht="15.75" customHeight="1" x14ac:dyDescent="0.25">
      <c r="A1540" s="382" t="s">
        <v>130</v>
      </c>
      <c r="B1540" s="383"/>
      <c r="C1540" s="384"/>
      <c r="D1540" s="392">
        <f>'proje ve personel bilgileri'!$B$2</f>
        <v>0</v>
      </c>
      <c r="E1540" s="393"/>
      <c r="F1540" s="393"/>
      <c r="G1540" s="393"/>
      <c r="H1540" s="393"/>
      <c r="I1540" s="393"/>
      <c r="J1540" s="393"/>
      <c r="K1540" s="393"/>
      <c r="L1540" s="393"/>
      <c r="M1540" s="393"/>
      <c r="N1540" s="393"/>
      <c r="O1540" s="393"/>
      <c r="P1540" s="393"/>
      <c r="Q1540" s="393"/>
      <c r="R1540" s="393"/>
      <c r="S1540" s="393"/>
      <c r="T1540" s="393"/>
      <c r="U1540" s="393"/>
      <c r="V1540" s="394"/>
    </row>
    <row r="1541" spans="1:22" ht="15.75" customHeight="1" x14ac:dyDescent="0.25">
      <c r="A1541" s="382" t="s">
        <v>131</v>
      </c>
      <c r="B1541" s="383"/>
      <c r="C1541" s="384"/>
      <c r="D1541" s="392">
        <f>'proje ve personel bilgileri'!$B$3</f>
        <v>0</v>
      </c>
      <c r="E1541" s="393"/>
      <c r="F1541" s="393"/>
      <c r="G1541" s="393"/>
      <c r="H1541" s="393"/>
      <c r="I1541" s="393"/>
      <c r="J1541" s="393"/>
      <c r="K1541" s="393"/>
      <c r="L1541" s="393"/>
      <c r="M1541" s="393"/>
      <c r="N1541" s="393"/>
      <c r="O1541" s="393"/>
      <c r="P1541" s="393"/>
      <c r="Q1541" s="393"/>
      <c r="R1541" s="393"/>
      <c r="S1541" s="393"/>
      <c r="T1541" s="393"/>
      <c r="U1541" s="393"/>
      <c r="V1541" s="394"/>
    </row>
    <row r="1542" spans="1:22" ht="15" customHeight="1" x14ac:dyDescent="0.25">
      <c r="A1542" s="415" t="s">
        <v>132</v>
      </c>
      <c r="B1542" s="416"/>
      <c r="C1542" s="417"/>
      <c r="D1542" s="421"/>
      <c r="E1542" s="403"/>
      <c r="F1542" s="403"/>
      <c r="G1542" s="403"/>
      <c r="H1542" s="403"/>
      <c r="I1542" s="403"/>
      <c r="J1542" s="403"/>
      <c r="K1542" s="403"/>
      <c r="L1542" s="403"/>
      <c r="M1542" s="403"/>
      <c r="N1542" s="403"/>
      <c r="O1542" s="403"/>
      <c r="P1542" s="403"/>
      <c r="Q1542" s="403"/>
      <c r="R1542" s="403"/>
      <c r="S1542" s="403"/>
      <c r="T1542" s="403"/>
      <c r="U1542" s="403"/>
      <c r="V1542" s="423"/>
    </row>
    <row r="1543" spans="1:22" ht="15.75" customHeight="1" x14ac:dyDescent="0.25">
      <c r="A1543" s="418"/>
      <c r="B1543" s="419"/>
      <c r="C1543" s="420"/>
      <c r="D1543" s="422"/>
      <c r="E1543" s="404"/>
      <c r="F1543" s="404"/>
      <c r="G1543" s="404"/>
      <c r="H1543" s="404"/>
      <c r="I1543" s="404"/>
      <c r="J1543" s="404"/>
      <c r="K1543" s="404"/>
      <c r="L1543" s="404"/>
      <c r="M1543" s="404"/>
      <c r="N1543" s="404"/>
      <c r="O1543" s="404"/>
      <c r="P1543" s="404"/>
      <c r="Q1543" s="404"/>
      <c r="R1543" s="404"/>
      <c r="S1543" s="404"/>
      <c r="T1543" s="404"/>
      <c r="U1543" s="404"/>
      <c r="V1543" s="424"/>
    </row>
    <row r="1544" spans="1:22" ht="15.75" customHeight="1" x14ac:dyDescent="0.25">
      <c r="A1544" s="382" t="s">
        <v>133</v>
      </c>
      <c r="B1544" s="383"/>
      <c r="C1544" s="384"/>
      <c r="D1544" s="307">
        <f>'proje ve personel bilgileri'!B8</f>
        <v>0</v>
      </c>
      <c r="E1544" s="291"/>
      <c r="F1544" s="291"/>
      <c r="G1544" s="291"/>
      <c r="H1544" s="291"/>
      <c r="I1544" s="291"/>
      <c r="J1544" s="402"/>
      <c r="K1544" s="402"/>
      <c r="L1544" s="402"/>
      <c r="M1544" s="402"/>
      <c r="N1544" s="402"/>
      <c r="O1544" s="402"/>
      <c r="P1544" s="402"/>
      <c r="Q1544" s="402"/>
      <c r="R1544" s="402"/>
      <c r="S1544" s="402"/>
      <c r="T1544" s="402"/>
      <c r="U1544" s="402"/>
      <c r="V1544" s="292"/>
    </row>
    <row r="1545" spans="1:22" ht="15" customHeight="1" x14ac:dyDescent="0.25">
      <c r="A1545" s="405" t="s">
        <v>87</v>
      </c>
      <c r="B1545" s="405" t="s">
        <v>15</v>
      </c>
      <c r="C1545" s="405" t="s">
        <v>134</v>
      </c>
      <c r="D1545" s="405" t="s">
        <v>135</v>
      </c>
      <c r="E1545" s="395" t="s">
        <v>136</v>
      </c>
      <c r="F1545" s="407"/>
      <c r="G1545" s="407"/>
      <c r="H1545" s="407"/>
      <c r="I1545" s="396"/>
      <c r="J1545" s="405" t="s">
        <v>137</v>
      </c>
      <c r="K1545" s="395" t="s">
        <v>138</v>
      </c>
      <c r="L1545" s="396"/>
      <c r="M1545" s="411" t="s">
        <v>139</v>
      </c>
      <c r="N1545" s="412"/>
      <c r="O1545" s="395" t="s">
        <v>140</v>
      </c>
      <c r="P1545" s="396"/>
      <c r="Q1545" s="395" t="s">
        <v>141</v>
      </c>
      <c r="R1545" s="396"/>
      <c r="S1545" s="395" t="s">
        <v>142</v>
      </c>
      <c r="T1545" s="396"/>
      <c r="U1545" s="395" t="s">
        <v>143</v>
      </c>
      <c r="V1545" s="396"/>
    </row>
    <row r="1546" spans="1:22" ht="15.75" customHeight="1" x14ac:dyDescent="0.25">
      <c r="A1546" s="406"/>
      <c r="B1546" s="406"/>
      <c r="C1546" s="406"/>
      <c r="D1546" s="406"/>
      <c r="E1546" s="408" t="s">
        <v>144</v>
      </c>
      <c r="F1546" s="409"/>
      <c r="G1546" s="409"/>
      <c r="H1546" s="409"/>
      <c r="I1546" s="410"/>
      <c r="J1546" s="406"/>
      <c r="K1546" s="397"/>
      <c r="L1546" s="398"/>
      <c r="M1546" s="413"/>
      <c r="N1546" s="414"/>
      <c r="O1546" s="397"/>
      <c r="P1546" s="398"/>
      <c r="Q1546" s="397"/>
      <c r="R1546" s="398"/>
      <c r="S1546" s="397"/>
      <c r="T1546" s="398"/>
      <c r="U1546" s="397"/>
      <c r="V1546" s="398"/>
    </row>
    <row r="1547" spans="1:22" ht="67.5" customHeight="1" x14ac:dyDescent="0.25">
      <c r="A1547" s="406"/>
      <c r="B1547" s="406"/>
      <c r="C1547" s="406"/>
      <c r="D1547" s="406"/>
      <c r="E1547" s="17" t="s">
        <v>145</v>
      </c>
      <c r="F1547" s="17" t="s">
        <v>146</v>
      </c>
      <c r="G1547" s="17" t="s">
        <v>147</v>
      </c>
      <c r="H1547" s="18" t="s">
        <v>148</v>
      </c>
      <c r="I1547" s="17" t="s">
        <v>149</v>
      </c>
      <c r="J1547" s="406"/>
      <c r="K1547" s="397"/>
      <c r="L1547" s="398"/>
      <c r="M1547" s="399" t="s">
        <v>150</v>
      </c>
      <c r="N1547" s="400"/>
      <c r="O1547" s="399" t="s">
        <v>151</v>
      </c>
      <c r="P1547" s="401"/>
      <c r="Q1547" s="397"/>
      <c r="R1547" s="398"/>
      <c r="S1547" s="397"/>
      <c r="T1547" s="398"/>
      <c r="U1547" s="397"/>
      <c r="V1547" s="398"/>
    </row>
    <row r="1548" spans="1:22" ht="15.75" customHeight="1" x14ac:dyDescent="0.25">
      <c r="A1548" s="19">
        <v>703</v>
      </c>
      <c r="B1548" s="293" t="str">
        <f>IF('proje ve personel bilgileri'!A716&lt;&gt;0,('proje ve personel bilgileri'!A716)," ")</f>
        <v xml:space="preserve"> </v>
      </c>
      <c r="C1548" s="293" t="str">
        <f>IF('proje ve personel bilgileri'!A716&lt;&gt;0,('proje ve personel bilgileri'!B716)," ")</f>
        <v xml:space="preserve"> </v>
      </c>
      <c r="D1548" s="20"/>
      <c r="E1548" s="21"/>
      <c r="F1548" s="21"/>
      <c r="G1548" s="21"/>
      <c r="H1548" s="21"/>
      <c r="I1548" s="21"/>
      <c r="J1548" s="22"/>
      <c r="K1548" s="387" t="str">
        <f>IF(J1548&lt;&gt;0,DAYS360(J1548,'proje ve personel bilgileri'!$B$8)/30," ")</f>
        <v xml:space="preserve"> </v>
      </c>
      <c r="L1548" s="387"/>
      <c r="M1548" s="385" t="str">
        <f>IF('proje ve personel bilgileri'!A716&lt;&gt;0,('proje ve personel bilgileri'!$B$11)," ")</f>
        <v xml:space="preserve"> </v>
      </c>
      <c r="N1548" s="385"/>
      <c r="O1548" s="388">
        <f>IF('proje ve personel bilgileri'!$B$4=1512,(IF(E1548&lt;&gt;0,2,IF(F1548&lt;&gt;0,2,IF(G1548&lt;&gt;0,IF(AND(J1548&lt;&gt;0,K1548&gt;=48),4,3),IF(H1548&lt;&gt;0,IF(AND(J1548&lt;&gt;0,K1548&gt;=48),4,3),IF(I1548&lt;&gt;0,7,0)))))),IF('proje ve personel bilgileri'!$B$4=1511,(IF(E1548&lt;&gt;0,4,IF(F1548&lt;&gt;0,5,IF(G1548&lt;&gt;0,IF(AND(J1548&lt;&gt;0,K1548&gt;=48),12,8),IF(H1548&lt;&gt;0,IF(AND(J1548&lt;&gt;0,K1548&gt;=48),12,8),IF(I1548&lt;&gt;0,14,0)))))),(IF(E1548&lt;&gt;0,3,IF(F1548&lt;&gt;0,4,IF(G1548&lt;&gt;0,IF(AND(J1548&lt;&gt;0,K1548&gt;=48),10,6),IF(H1548&lt;&gt;0,IF(AND(J1548&lt;&gt;0,K1548&gt;=48),10,6),IF(I1548&lt;&gt;0,12,0))))))))</f>
        <v>0</v>
      </c>
      <c r="P1548" s="389"/>
      <c r="Q1548" s="385" t="str">
        <f>IF('proje ve personel bilgileri'!A716&lt;&gt;0,(M1548*O1548)," ")</f>
        <v xml:space="preserve"> </v>
      </c>
      <c r="R1548" s="385"/>
      <c r="S1548" s="385" t="str">
        <f>IF('proje ve personel bilgileri'!A716&lt;&gt;0,G011B!S1647," ")</f>
        <v xml:space="preserve"> </v>
      </c>
      <c r="T1548" s="378"/>
      <c r="U1548" s="385" t="str">
        <f>IF('proje ve personel bilgileri'!A716&lt;&gt;0,MIN(Q1548,S1548)," ")</f>
        <v xml:space="preserve"> </v>
      </c>
      <c r="V1548" s="386"/>
    </row>
    <row r="1549" spans="1:22" ht="15.75" customHeight="1" x14ac:dyDescent="0.25">
      <c r="A1549" s="23">
        <v>704</v>
      </c>
      <c r="B1549" s="293" t="str">
        <f>IF('proje ve personel bilgileri'!A717&lt;&gt;0,('proje ve personel bilgileri'!A717)," ")</f>
        <v xml:space="preserve"> </v>
      </c>
      <c r="C1549" s="293" t="str">
        <f>IF('proje ve personel bilgileri'!A717&lt;&gt;0,('proje ve personel bilgileri'!B717)," ")</f>
        <v xml:space="preserve"> </v>
      </c>
      <c r="D1549" s="24"/>
      <c r="E1549" s="25"/>
      <c r="F1549" s="25"/>
      <c r="G1549" s="25"/>
      <c r="H1549" s="25"/>
      <c r="I1549" s="25"/>
      <c r="J1549" s="26"/>
      <c r="K1549" s="387" t="str">
        <f>IF(J1549&lt;&gt;0,DAYS360(J1549,'proje ve personel bilgileri'!$B$8)/30," ")</f>
        <v xml:space="preserve"> </v>
      </c>
      <c r="L1549" s="387"/>
      <c r="M1549" s="385" t="str">
        <f>IF('proje ve personel bilgileri'!A717&lt;&gt;0,('proje ve personel bilgileri'!$B$11)," ")</f>
        <v xml:space="preserve"> </v>
      </c>
      <c r="N1549" s="385"/>
      <c r="O1549" s="388">
        <f>IF('proje ve personel bilgileri'!$B$4=1512,(IF(E1549&lt;&gt;0,2,IF(F1549&lt;&gt;0,2,IF(G1549&lt;&gt;0,IF(AND(J1549&lt;&gt;0,K1549&gt;=48),4,3),IF(H1549&lt;&gt;0,IF(AND(J1549&lt;&gt;0,K1549&gt;=48),4,3),IF(I1549&lt;&gt;0,7,0)))))),IF('proje ve personel bilgileri'!$B$4=1511,(IF(E1549&lt;&gt;0,4,IF(F1549&lt;&gt;0,5,IF(G1549&lt;&gt;0,IF(AND(J1549&lt;&gt;0,K1549&gt;=48),12,8),IF(H1549&lt;&gt;0,IF(AND(J1549&lt;&gt;0,K1549&gt;=48),12,8),IF(I1549&lt;&gt;0,14,0)))))),(IF(E1549&lt;&gt;0,3,IF(F1549&lt;&gt;0,4,IF(G1549&lt;&gt;0,IF(AND(J1549&lt;&gt;0,K1549&gt;=48),10,6),IF(H1549&lt;&gt;0,IF(AND(J1549&lt;&gt;0,K1549&gt;=48),10,6),IF(I1549&lt;&gt;0,12,0))))))))</f>
        <v>0</v>
      </c>
      <c r="P1549" s="389"/>
      <c r="Q1549" s="385" t="str">
        <f>IF('proje ve personel bilgileri'!A717&lt;&gt;0,(M1549*O1549)," ")</f>
        <v xml:space="preserve"> </v>
      </c>
      <c r="R1549" s="385"/>
      <c r="S1549" s="385" t="str">
        <f>IF('proje ve personel bilgileri'!A717&lt;&gt;0,G011B!S1648," ")</f>
        <v xml:space="preserve"> </v>
      </c>
      <c r="T1549" s="378"/>
      <c r="U1549" s="385" t="str">
        <f>IF('proje ve personel bilgileri'!A717&lt;&gt;0,MIN(Q1549,S1549)," ")</f>
        <v xml:space="preserve"> </v>
      </c>
      <c r="V1549" s="386"/>
    </row>
    <row r="1550" spans="1:22" ht="15.75" customHeight="1" x14ac:dyDescent="0.25">
      <c r="A1550" s="19">
        <v>705</v>
      </c>
      <c r="B1550" s="293" t="str">
        <f>IF('proje ve personel bilgileri'!A718&lt;&gt;0,('proje ve personel bilgileri'!A718)," ")</f>
        <v xml:space="preserve"> </v>
      </c>
      <c r="C1550" s="293" t="str">
        <f>IF('proje ve personel bilgileri'!A718&lt;&gt;0,('proje ve personel bilgileri'!B718)," ")</f>
        <v xml:space="preserve"> </v>
      </c>
      <c r="D1550" s="24"/>
      <c r="E1550" s="25"/>
      <c r="F1550" s="25"/>
      <c r="G1550" s="25"/>
      <c r="H1550" s="25"/>
      <c r="I1550" s="25"/>
      <c r="J1550" s="26"/>
      <c r="K1550" s="387" t="str">
        <f>IF(J1550&lt;&gt;0,DAYS360(J1550,'proje ve personel bilgileri'!$B$8)/30," ")</f>
        <v xml:space="preserve"> </v>
      </c>
      <c r="L1550" s="387"/>
      <c r="M1550" s="385" t="str">
        <f>IF('proje ve personel bilgileri'!A718&lt;&gt;0,('proje ve personel bilgileri'!$B$11)," ")</f>
        <v xml:space="preserve"> </v>
      </c>
      <c r="N1550" s="385"/>
      <c r="O1550" s="388">
        <f>IF('proje ve personel bilgileri'!$B$4=1512,(IF(E1550&lt;&gt;0,2,IF(F1550&lt;&gt;0,2,IF(G1550&lt;&gt;0,IF(AND(J1550&lt;&gt;0,K1550&gt;=48),4,3),IF(H1550&lt;&gt;0,IF(AND(J1550&lt;&gt;0,K1550&gt;=48),4,3),IF(I1550&lt;&gt;0,7,0)))))),IF('proje ve personel bilgileri'!$B$4=1511,(IF(E1550&lt;&gt;0,4,IF(F1550&lt;&gt;0,5,IF(G1550&lt;&gt;0,IF(AND(J1550&lt;&gt;0,K1550&gt;=48),12,8),IF(H1550&lt;&gt;0,IF(AND(J1550&lt;&gt;0,K1550&gt;=48),12,8),IF(I1550&lt;&gt;0,14,0)))))),(IF(E1550&lt;&gt;0,3,IF(F1550&lt;&gt;0,4,IF(G1550&lt;&gt;0,IF(AND(J1550&lt;&gt;0,K1550&gt;=48),10,6),IF(H1550&lt;&gt;0,IF(AND(J1550&lt;&gt;0,K1550&gt;=48),10,6),IF(I1550&lt;&gt;0,12,0))))))))</f>
        <v>0</v>
      </c>
      <c r="P1550" s="389"/>
      <c r="Q1550" s="385" t="str">
        <f>IF('proje ve personel bilgileri'!A718&lt;&gt;0,(M1550*O1550)," ")</f>
        <v xml:space="preserve"> </v>
      </c>
      <c r="R1550" s="385"/>
      <c r="S1550" s="385" t="str">
        <f>IF('proje ve personel bilgileri'!A718&lt;&gt;0,G011B!S1649," ")</f>
        <v xml:space="preserve"> </v>
      </c>
      <c r="T1550" s="378"/>
      <c r="U1550" s="385" t="str">
        <f>IF('proje ve personel bilgileri'!A718&lt;&gt;0,MIN(Q1550,S1550)," ")</f>
        <v xml:space="preserve"> </v>
      </c>
      <c r="V1550" s="386"/>
    </row>
    <row r="1551" spans="1:22" ht="15.75" customHeight="1" x14ac:dyDescent="0.25">
      <c r="A1551" s="23">
        <v>706</v>
      </c>
      <c r="B1551" s="293" t="str">
        <f>IF('proje ve personel bilgileri'!A719&lt;&gt;0,('proje ve personel bilgileri'!A719)," ")</f>
        <v xml:space="preserve"> </v>
      </c>
      <c r="C1551" s="293" t="str">
        <f>IF('proje ve personel bilgileri'!A719&lt;&gt;0,('proje ve personel bilgileri'!B719)," ")</f>
        <v xml:space="preserve"> </v>
      </c>
      <c r="D1551" s="24"/>
      <c r="E1551" s="25"/>
      <c r="F1551" s="25"/>
      <c r="G1551" s="25"/>
      <c r="H1551" s="25"/>
      <c r="I1551" s="25"/>
      <c r="J1551" s="26"/>
      <c r="K1551" s="387" t="str">
        <f>IF(J1551&lt;&gt;0,DAYS360(J1551,'proje ve personel bilgileri'!$B$8)/30," ")</f>
        <v xml:space="preserve"> </v>
      </c>
      <c r="L1551" s="387"/>
      <c r="M1551" s="385" t="str">
        <f>IF('proje ve personel bilgileri'!A719&lt;&gt;0,('proje ve personel bilgileri'!$B$11)," ")</f>
        <v xml:space="preserve"> </v>
      </c>
      <c r="N1551" s="385"/>
      <c r="O1551" s="388">
        <f>IF('proje ve personel bilgileri'!$B$4=1512,(IF(E1551&lt;&gt;0,2,IF(F1551&lt;&gt;0,2,IF(G1551&lt;&gt;0,IF(AND(J1551&lt;&gt;0,K1551&gt;=48),4,3),IF(H1551&lt;&gt;0,IF(AND(J1551&lt;&gt;0,K1551&gt;=48),4,3),IF(I1551&lt;&gt;0,7,0)))))),IF('proje ve personel bilgileri'!$B$4=1511,(IF(E1551&lt;&gt;0,4,IF(F1551&lt;&gt;0,5,IF(G1551&lt;&gt;0,IF(AND(J1551&lt;&gt;0,K1551&gt;=48),12,8),IF(H1551&lt;&gt;0,IF(AND(J1551&lt;&gt;0,K1551&gt;=48),12,8),IF(I1551&lt;&gt;0,14,0)))))),(IF(E1551&lt;&gt;0,3,IF(F1551&lt;&gt;0,4,IF(G1551&lt;&gt;0,IF(AND(J1551&lt;&gt;0,K1551&gt;=48),10,6),IF(H1551&lt;&gt;0,IF(AND(J1551&lt;&gt;0,K1551&gt;=48),10,6),IF(I1551&lt;&gt;0,12,0))))))))</f>
        <v>0</v>
      </c>
      <c r="P1551" s="389"/>
      <c r="Q1551" s="385" t="str">
        <f>IF('proje ve personel bilgileri'!A719&lt;&gt;0,(M1551*O1551)," ")</f>
        <v xml:space="preserve"> </v>
      </c>
      <c r="R1551" s="385"/>
      <c r="S1551" s="385" t="str">
        <f>IF('proje ve personel bilgileri'!A719&lt;&gt;0,G011B!S1650," ")</f>
        <v xml:space="preserve"> </v>
      </c>
      <c r="T1551" s="378"/>
      <c r="U1551" s="385" t="str">
        <f>IF('proje ve personel bilgileri'!A719&lt;&gt;0,MIN(Q1551,S1551)," ")</f>
        <v xml:space="preserve"> </v>
      </c>
      <c r="V1551" s="386"/>
    </row>
    <row r="1552" spans="1:22" ht="15.75" customHeight="1" x14ac:dyDescent="0.25">
      <c r="A1552" s="19">
        <v>707</v>
      </c>
      <c r="B1552" s="293" t="str">
        <f>IF('proje ve personel bilgileri'!A720&lt;&gt;0,('proje ve personel bilgileri'!A720)," ")</f>
        <v xml:space="preserve"> </v>
      </c>
      <c r="C1552" s="293" t="str">
        <f>IF('proje ve personel bilgileri'!A720&lt;&gt;0,('proje ve personel bilgileri'!B720)," ")</f>
        <v xml:space="preserve"> </v>
      </c>
      <c r="D1552" s="24"/>
      <c r="E1552" s="25"/>
      <c r="F1552" s="25"/>
      <c r="G1552" s="25"/>
      <c r="H1552" s="25"/>
      <c r="I1552" s="25"/>
      <c r="J1552" s="26"/>
      <c r="K1552" s="387" t="str">
        <f>IF(J1552&lt;&gt;0,DAYS360(J1552,'proje ve personel bilgileri'!$B$8)/30," ")</f>
        <v xml:space="preserve"> </v>
      </c>
      <c r="L1552" s="387"/>
      <c r="M1552" s="385" t="str">
        <f>IF('proje ve personel bilgileri'!A720&lt;&gt;0,('proje ve personel bilgileri'!$B$11)," ")</f>
        <v xml:space="preserve"> </v>
      </c>
      <c r="N1552" s="385"/>
      <c r="O1552" s="388">
        <f>IF('proje ve personel bilgileri'!$B$4=1512,(IF(E1552&lt;&gt;0,2,IF(F1552&lt;&gt;0,2,IF(G1552&lt;&gt;0,IF(AND(J1552&lt;&gt;0,K1552&gt;=48),4,3),IF(H1552&lt;&gt;0,IF(AND(J1552&lt;&gt;0,K1552&gt;=48),4,3),IF(I1552&lt;&gt;0,7,0)))))),IF('proje ve personel bilgileri'!$B$4=1511,(IF(E1552&lt;&gt;0,4,IF(F1552&lt;&gt;0,5,IF(G1552&lt;&gt;0,IF(AND(J1552&lt;&gt;0,K1552&gt;=48),12,8),IF(H1552&lt;&gt;0,IF(AND(J1552&lt;&gt;0,K1552&gt;=48),12,8),IF(I1552&lt;&gt;0,14,0)))))),(IF(E1552&lt;&gt;0,3,IF(F1552&lt;&gt;0,4,IF(G1552&lt;&gt;0,IF(AND(J1552&lt;&gt;0,K1552&gt;=48),10,6),IF(H1552&lt;&gt;0,IF(AND(J1552&lt;&gt;0,K1552&gt;=48),10,6),IF(I1552&lt;&gt;0,12,0))))))))</f>
        <v>0</v>
      </c>
      <c r="P1552" s="389"/>
      <c r="Q1552" s="385" t="str">
        <f>IF('proje ve personel bilgileri'!A720&lt;&gt;0,(M1552*O1552)," ")</f>
        <v xml:space="preserve"> </v>
      </c>
      <c r="R1552" s="385"/>
      <c r="S1552" s="385" t="str">
        <f>IF('proje ve personel bilgileri'!A720&lt;&gt;0,G011B!S1651," ")</f>
        <v xml:space="preserve"> </v>
      </c>
      <c r="T1552" s="378"/>
      <c r="U1552" s="385" t="str">
        <f>IF('proje ve personel bilgileri'!A720&lt;&gt;0,MIN(Q1552,S1552)," ")</f>
        <v xml:space="preserve"> </v>
      </c>
      <c r="V1552" s="386"/>
    </row>
    <row r="1553" spans="1:22" ht="15.75" customHeight="1" x14ac:dyDescent="0.25">
      <c r="A1553" s="23">
        <v>708</v>
      </c>
      <c r="B1553" s="293" t="str">
        <f>IF('proje ve personel bilgileri'!A721&lt;&gt;0,('proje ve personel bilgileri'!A721)," ")</f>
        <v xml:space="preserve"> </v>
      </c>
      <c r="C1553" s="293" t="str">
        <f>IF('proje ve personel bilgileri'!A721&lt;&gt;0,('proje ve personel bilgileri'!B721)," ")</f>
        <v xml:space="preserve"> </v>
      </c>
      <c r="D1553" s="24"/>
      <c r="E1553" s="25"/>
      <c r="F1553" s="25"/>
      <c r="G1553" s="25"/>
      <c r="H1553" s="25"/>
      <c r="I1553" s="25"/>
      <c r="J1553" s="26"/>
      <c r="K1553" s="387" t="str">
        <f>IF(J1553&lt;&gt;0,DAYS360(J1553,'proje ve personel bilgileri'!$B$8)/30," ")</f>
        <v xml:space="preserve"> </v>
      </c>
      <c r="L1553" s="387"/>
      <c r="M1553" s="385" t="str">
        <f>IF('proje ve personel bilgileri'!A721&lt;&gt;0,('proje ve personel bilgileri'!$B$11)," ")</f>
        <v xml:space="preserve"> </v>
      </c>
      <c r="N1553" s="385"/>
      <c r="O1553" s="388">
        <f>IF('proje ve personel bilgileri'!$B$4=1512,(IF(E1553&lt;&gt;0,2,IF(F1553&lt;&gt;0,2,IF(G1553&lt;&gt;0,IF(AND(J1553&lt;&gt;0,K1553&gt;=48),4,3),IF(H1553&lt;&gt;0,IF(AND(J1553&lt;&gt;0,K1553&gt;=48),4,3),IF(I1553&lt;&gt;0,7,0)))))),IF('proje ve personel bilgileri'!$B$4=1511,(IF(E1553&lt;&gt;0,4,IF(F1553&lt;&gt;0,5,IF(G1553&lt;&gt;0,IF(AND(J1553&lt;&gt;0,K1553&gt;=48),12,8),IF(H1553&lt;&gt;0,IF(AND(J1553&lt;&gt;0,K1553&gt;=48),12,8),IF(I1553&lt;&gt;0,14,0)))))),(IF(E1553&lt;&gt;0,3,IF(F1553&lt;&gt;0,4,IF(G1553&lt;&gt;0,IF(AND(J1553&lt;&gt;0,K1553&gt;=48),10,6),IF(H1553&lt;&gt;0,IF(AND(J1553&lt;&gt;0,K1553&gt;=48),10,6),IF(I1553&lt;&gt;0,12,0))))))))</f>
        <v>0</v>
      </c>
      <c r="P1553" s="389"/>
      <c r="Q1553" s="385" t="str">
        <f>IF('proje ve personel bilgileri'!A721&lt;&gt;0,(M1553*O1553)," ")</f>
        <v xml:space="preserve"> </v>
      </c>
      <c r="R1553" s="385"/>
      <c r="S1553" s="385" t="str">
        <f>IF('proje ve personel bilgileri'!A721&lt;&gt;0,G011B!S1652," ")</f>
        <v xml:space="preserve"> </v>
      </c>
      <c r="T1553" s="378"/>
      <c r="U1553" s="385" t="str">
        <f>IF('proje ve personel bilgileri'!A721&lt;&gt;0,MIN(Q1553,S1553)," ")</f>
        <v xml:space="preserve"> </v>
      </c>
      <c r="V1553" s="386"/>
    </row>
    <row r="1554" spans="1:22" ht="15.75" customHeight="1" x14ac:dyDescent="0.25">
      <c r="A1554" s="19">
        <v>709</v>
      </c>
      <c r="B1554" s="293" t="str">
        <f>IF('proje ve personel bilgileri'!A722&lt;&gt;0,('proje ve personel bilgileri'!A722)," ")</f>
        <v xml:space="preserve"> </v>
      </c>
      <c r="C1554" s="293" t="str">
        <f>IF('proje ve personel bilgileri'!A722&lt;&gt;0,('proje ve personel bilgileri'!B722)," ")</f>
        <v xml:space="preserve"> </v>
      </c>
      <c r="D1554" s="24"/>
      <c r="E1554" s="25"/>
      <c r="F1554" s="25"/>
      <c r="G1554" s="25"/>
      <c r="H1554" s="25"/>
      <c r="I1554" s="25"/>
      <c r="J1554" s="26"/>
      <c r="K1554" s="387" t="str">
        <f>IF(J1554&lt;&gt;0,DAYS360(J1554,'proje ve personel bilgileri'!$B$8)/30," ")</f>
        <v xml:space="preserve"> </v>
      </c>
      <c r="L1554" s="387"/>
      <c r="M1554" s="385" t="str">
        <f>IF('proje ve personel bilgileri'!A722&lt;&gt;0,('proje ve personel bilgileri'!$B$11)," ")</f>
        <v xml:space="preserve"> </v>
      </c>
      <c r="N1554" s="385"/>
      <c r="O1554" s="388">
        <f>IF('proje ve personel bilgileri'!$B$4=1512,(IF(E1554&lt;&gt;0,2,IF(F1554&lt;&gt;0,2,IF(G1554&lt;&gt;0,IF(AND(J1554&lt;&gt;0,K1554&gt;=48),4,3),IF(H1554&lt;&gt;0,IF(AND(J1554&lt;&gt;0,K1554&gt;=48),4,3),IF(I1554&lt;&gt;0,7,0)))))),IF('proje ve personel bilgileri'!$B$4=1511,(IF(E1554&lt;&gt;0,4,IF(F1554&lt;&gt;0,5,IF(G1554&lt;&gt;0,IF(AND(J1554&lt;&gt;0,K1554&gt;=48),12,8),IF(H1554&lt;&gt;0,IF(AND(J1554&lt;&gt;0,K1554&gt;=48),12,8),IF(I1554&lt;&gt;0,14,0)))))),(IF(E1554&lt;&gt;0,3,IF(F1554&lt;&gt;0,4,IF(G1554&lt;&gt;0,IF(AND(J1554&lt;&gt;0,K1554&gt;=48),10,6),IF(H1554&lt;&gt;0,IF(AND(J1554&lt;&gt;0,K1554&gt;=48),10,6),IF(I1554&lt;&gt;0,12,0))))))))</f>
        <v>0</v>
      </c>
      <c r="P1554" s="389"/>
      <c r="Q1554" s="385" t="str">
        <f>IF('proje ve personel bilgileri'!A722&lt;&gt;0,(M1554*O1554)," ")</f>
        <v xml:space="preserve"> </v>
      </c>
      <c r="R1554" s="385"/>
      <c r="S1554" s="385" t="str">
        <f>IF('proje ve personel bilgileri'!A722&lt;&gt;0,G011B!S1653," ")</f>
        <v xml:space="preserve"> </v>
      </c>
      <c r="T1554" s="378"/>
      <c r="U1554" s="385" t="str">
        <f>IF('proje ve personel bilgileri'!A722&lt;&gt;0,MIN(Q1554,S1554)," ")</f>
        <v xml:space="preserve"> </v>
      </c>
      <c r="V1554" s="386"/>
    </row>
    <row r="1555" spans="1:22" ht="15.75" customHeight="1" x14ac:dyDescent="0.25">
      <c r="A1555" s="23">
        <v>710</v>
      </c>
      <c r="B1555" s="293" t="str">
        <f>IF('proje ve personel bilgileri'!A723&lt;&gt;0,('proje ve personel bilgileri'!A723)," ")</f>
        <v xml:space="preserve"> </v>
      </c>
      <c r="C1555" s="293" t="str">
        <f>IF('proje ve personel bilgileri'!A723&lt;&gt;0,('proje ve personel bilgileri'!B723)," ")</f>
        <v xml:space="preserve"> </v>
      </c>
      <c r="D1555" s="24"/>
      <c r="E1555" s="25"/>
      <c r="F1555" s="25"/>
      <c r="G1555" s="25"/>
      <c r="H1555" s="25"/>
      <c r="I1555" s="25"/>
      <c r="J1555" s="26"/>
      <c r="K1555" s="387" t="str">
        <f>IF(J1555&lt;&gt;0,DAYS360(J1555,'proje ve personel bilgileri'!$B$8)/30," ")</f>
        <v xml:space="preserve"> </v>
      </c>
      <c r="L1555" s="387"/>
      <c r="M1555" s="385" t="str">
        <f>IF('proje ve personel bilgileri'!A723&lt;&gt;0,('proje ve personel bilgileri'!$B$11)," ")</f>
        <v xml:space="preserve"> </v>
      </c>
      <c r="N1555" s="385"/>
      <c r="O1555" s="388">
        <f>IF('proje ve personel bilgileri'!$B$4=1512,(IF(E1555&lt;&gt;0,2,IF(F1555&lt;&gt;0,2,IF(G1555&lt;&gt;0,IF(AND(J1555&lt;&gt;0,K1555&gt;=48),4,3),IF(H1555&lt;&gt;0,IF(AND(J1555&lt;&gt;0,K1555&gt;=48),4,3),IF(I1555&lt;&gt;0,7,0)))))),IF('proje ve personel bilgileri'!$B$4=1511,(IF(E1555&lt;&gt;0,4,IF(F1555&lt;&gt;0,5,IF(G1555&lt;&gt;0,IF(AND(J1555&lt;&gt;0,K1555&gt;=48),12,8),IF(H1555&lt;&gt;0,IF(AND(J1555&lt;&gt;0,K1555&gt;=48),12,8),IF(I1555&lt;&gt;0,14,0)))))),(IF(E1555&lt;&gt;0,3,IF(F1555&lt;&gt;0,4,IF(G1555&lt;&gt;0,IF(AND(J1555&lt;&gt;0,K1555&gt;=48),10,6),IF(H1555&lt;&gt;0,IF(AND(J1555&lt;&gt;0,K1555&gt;=48),10,6),IF(I1555&lt;&gt;0,12,0))))))))</f>
        <v>0</v>
      </c>
      <c r="P1555" s="389"/>
      <c r="Q1555" s="385" t="str">
        <f>IF('proje ve personel bilgileri'!A723&lt;&gt;0,(M1555*O1555)," ")</f>
        <v xml:space="preserve"> </v>
      </c>
      <c r="R1555" s="385"/>
      <c r="S1555" s="385" t="str">
        <f>IF('proje ve personel bilgileri'!A723&lt;&gt;0,G011B!S1654," ")</f>
        <v xml:space="preserve"> </v>
      </c>
      <c r="T1555" s="378"/>
      <c r="U1555" s="385" t="str">
        <f>IF('proje ve personel bilgileri'!A723&lt;&gt;0,MIN(Q1555,S1555)," ")</f>
        <v xml:space="preserve"> </v>
      </c>
      <c r="V1555" s="386"/>
    </row>
    <row r="1556" spans="1:22" ht="15.75" customHeight="1" x14ac:dyDescent="0.25">
      <c r="A1556" s="19">
        <v>711</v>
      </c>
      <c r="B1556" s="293" t="str">
        <f>IF('proje ve personel bilgileri'!A724&lt;&gt;0,('proje ve personel bilgileri'!A724)," ")</f>
        <v xml:space="preserve"> </v>
      </c>
      <c r="C1556" s="293" t="str">
        <f>IF('proje ve personel bilgileri'!A724&lt;&gt;0,('proje ve personel bilgileri'!B724)," ")</f>
        <v xml:space="preserve"> </v>
      </c>
      <c r="D1556" s="24"/>
      <c r="E1556" s="25"/>
      <c r="F1556" s="25"/>
      <c r="G1556" s="25"/>
      <c r="H1556" s="25"/>
      <c r="I1556" s="25"/>
      <c r="J1556" s="26"/>
      <c r="K1556" s="387" t="str">
        <f>IF(J1556&lt;&gt;0,DAYS360(J1556,'proje ve personel bilgileri'!$B$8)/30," ")</f>
        <v xml:space="preserve"> </v>
      </c>
      <c r="L1556" s="387"/>
      <c r="M1556" s="385" t="str">
        <f>IF('proje ve personel bilgileri'!A724&lt;&gt;0,('proje ve personel bilgileri'!$B$11)," ")</f>
        <v xml:space="preserve"> </v>
      </c>
      <c r="N1556" s="385"/>
      <c r="O1556" s="388">
        <f>IF('proje ve personel bilgileri'!$B$4=1512,(IF(E1556&lt;&gt;0,2,IF(F1556&lt;&gt;0,2,IF(G1556&lt;&gt;0,IF(AND(J1556&lt;&gt;0,K1556&gt;=48),4,3),IF(H1556&lt;&gt;0,IF(AND(J1556&lt;&gt;0,K1556&gt;=48),4,3),IF(I1556&lt;&gt;0,7,0)))))),IF('proje ve personel bilgileri'!$B$4=1511,(IF(E1556&lt;&gt;0,4,IF(F1556&lt;&gt;0,5,IF(G1556&lt;&gt;0,IF(AND(J1556&lt;&gt;0,K1556&gt;=48),12,8),IF(H1556&lt;&gt;0,IF(AND(J1556&lt;&gt;0,K1556&gt;=48),12,8),IF(I1556&lt;&gt;0,14,0)))))),(IF(E1556&lt;&gt;0,3,IF(F1556&lt;&gt;0,4,IF(G1556&lt;&gt;0,IF(AND(J1556&lt;&gt;0,K1556&gt;=48),10,6),IF(H1556&lt;&gt;0,IF(AND(J1556&lt;&gt;0,K1556&gt;=48),10,6),IF(I1556&lt;&gt;0,12,0))))))))</f>
        <v>0</v>
      </c>
      <c r="P1556" s="389"/>
      <c r="Q1556" s="385" t="str">
        <f>IF('proje ve personel bilgileri'!A724&lt;&gt;0,(M1556*O1556)," ")</f>
        <v xml:space="preserve"> </v>
      </c>
      <c r="R1556" s="385"/>
      <c r="S1556" s="385" t="str">
        <f>IF('proje ve personel bilgileri'!A724&lt;&gt;0,G011B!S1655," ")</f>
        <v xml:space="preserve"> </v>
      </c>
      <c r="T1556" s="378"/>
      <c r="U1556" s="385" t="str">
        <f>IF('proje ve personel bilgileri'!A724&lt;&gt;0,MIN(Q1556,S1556)," ")</f>
        <v xml:space="preserve"> </v>
      </c>
      <c r="V1556" s="386"/>
    </row>
    <row r="1557" spans="1:22" ht="15.75" customHeight="1" x14ac:dyDescent="0.25">
      <c r="A1557" s="23">
        <v>712</v>
      </c>
      <c r="B1557" s="293" t="str">
        <f>IF('proje ve personel bilgileri'!A725&lt;&gt;0,('proje ve personel bilgileri'!A725)," ")</f>
        <v xml:space="preserve"> </v>
      </c>
      <c r="C1557" s="293" t="str">
        <f>IF('proje ve personel bilgileri'!A725&lt;&gt;0,('proje ve personel bilgileri'!B725)," ")</f>
        <v xml:space="preserve"> </v>
      </c>
      <c r="D1557" s="24"/>
      <c r="E1557" s="25"/>
      <c r="F1557" s="25"/>
      <c r="G1557" s="25"/>
      <c r="H1557" s="25"/>
      <c r="I1557" s="25"/>
      <c r="J1557" s="26"/>
      <c r="K1557" s="387" t="str">
        <f>IF(J1557&lt;&gt;0,DAYS360(J1557,'proje ve personel bilgileri'!$B$8)/30," ")</f>
        <v xml:space="preserve"> </v>
      </c>
      <c r="L1557" s="387"/>
      <c r="M1557" s="385" t="str">
        <f>IF('proje ve personel bilgileri'!A725&lt;&gt;0,('proje ve personel bilgileri'!$B$11)," ")</f>
        <v xml:space="preserve"> </v>
      </c>
      <c r="N1557" s="385"/>
      <c r="O1557" s="388">
        <f>IF('proje ve personel bilgileri'!$B$4=1512,(IF(E1557&lt;&gt;0,2,IF(F1557&lt;&gt;0,2,IF(G1557&lt;&gt;0,IF(AND(J1557&lt;&gt;0,K1557&gt;=48),4,3),IF(H1557&lt;&gt;0,IF(AND(J1557&lt;&gt;0,K1557&gt;=48),4,3),IF(I1557&lt;&gt;0,7,0)))))),IF('proje ve personel bilgileri'!$B$4=1511,(IF(E1557&lt;&gt;0,4,IF(F1557&lt;&gt;0,5,IF(G1557&lt;&gt;0,IF(AND(J1557&lt;&gt;0,K1557&gt;=48),12,8),IF(H1557&lt;&gt;0,IF(AND(J1557&lt;&gt;0,K1557&gt;=48),12,8),IF(I1557&lt;&gt;0,14,0)))))),(IF(E1557&lt;&gt;0,3,IF(F1557&lt;&gt;0,4,IF(G1557&lt;&gt;0,IF(AND(J1557&lt;&gt;0,K1557&gt;=48),10,6),IF(H1557&lt;&gt;0,IF(AND(J1557&lt;&gt;0,K1557&gt;=48),10,6),IF(I1557&lt;&gt;0,12,0))))))))</f>
        <v>0</v>
      </c>
      <c r="P1557" s="389"/>
      <c r="Q1557" s="385" t="str">
        <f>IF('proje ve personel bilgileri'!A725&lt;&gt;0,(M1557*O1557)," ")</f>
        <v xml:space="preserve"> </v>
      </c>
      <c r="R1557" s="385"/>
      <c r="S1557" s="385" t="str">
        <f>IF('proje ve personel bilgileri'!A725&lt;&gt;0,G011B!S1656," ")</f>
        <v xml:space="preserve"> </v>
      </c>
      <c r="T1557" s="378"/>
      <c r="U1557" s="385" t="str">
        <f>IF('proje ve personel bilgileri'!A725&lt;&gt;0,MIN(Q1557,S1557)," ")</f>
        <v xml:space="preserve"> </v>
      </c>
      <c r="V1557" s="386"/>
    </row>
    <row r="1558" spans="1:22" ht="15.75" customHeight="1" x14ac:dyDescent="0.25">
      <c r="A1558" s="19">
        <v>713</v>
      </c>
      <c r="B1558" s="293" t="str">
        <f>IF('proje ve personel bilgileri'!A726&lt;&gt;0,('proje ve personel bilgileri'!A726)," ")</f>
        <v xml:space="preserve"> </v>
      </c>
      <c r="C1558" s="293" t="str">
        <f>IF('proje ve personel bilgileri'!A726&lt;&gt;0,('proje ve personel bilgileri'!B726)," ")</f>
        <v xml:space="preserve"> </v>
      </c>
      <c r="D1558" s="24"/>
      <c r="E1558" s="25"/>
      <c r="F1558" s="25"/>
      <c r="G1558" s="25"/>
      <c r="H1558" s="25"/>
      <c r="I1558" s="25"/>
      <c r="J1558" s="26"/>
      <c r="K1558" s="387" t="str">
        <f>IF(J1558&lt;&gt;0,DAYS360(J1558,'proje ve personel bilgileri'!$B$8)/30," ")</f>
        <v xml:space="preserve"> </v>
      </c>
      <c r="L1558" s="387"/>
      <c r="M1558" s="385" t="str">
        <f>IF('proje ve personel bilgileri'!A726&lt;&gt;0,('proje ve personel bilgileri'!$B$11)," ")</f>
        <v xml:space="preserve"> </v>
      </c>
      <c r="N1558" s="385"/>
      <c r="O1558" s="388">
        <f>IF('proje ve personel bilgileri'!$B$4=1512,(IF(E1558&lt;&gt;0,2,IF(F1558&lt;&gt;0,2,IF(G1558&lt;&gt;0,IF(AND(J1558&lt;&gt;0,K1558&gt;=48),4,3),IF(H1558&lt;&gt;0,IF(AND(J1558&lt;&gt;0,K1558&gt;=48),4,3),IF(I1558&lt;&gt;0,7,0)))))),IF('proje ve personel bilgileri'!$B$4=1511,(IF(E1558&lt;&gt;0,4,IF(F1558&lt;&gt;0,5,IF(G1558&lt;&gt;0,IF(AND(J1558&lt;&gt;0,K1558&gt;=48),12,8),IF(H1558&lt;&gt;0,IF(AND(J1558&lt;&gt;0,K1558&gt;=48),12,8),IF(I1558&lt;&gt;0,14,0)))))),(IF(E1558&lt;&gt;0,3,IF(F1558&lt;&gt;0,4,IF(G1558&lt;&gt;0,IF(AND(J1558&lt;&gt;0,K1558&gt;=48),10,6),IF(H1558&lt;&gt;0,IF(AND(J1558&lt;&gt;0,K1558&gt;=48),10,6),IF(I1558&lt;&gt;0,12,0))))))))</f>
        <v>0</v>
      </c>
      <c r="P1558" s="389"/>
      <c r="Q1558" s="385" t="str">
        <f>IF('proje ve personel bilgileri'!A726&lt;&gt;0,(M1558*O1558)," ")</f>
        <v xml:space="preserve"> </v>
      </c>
      <c r="R1558" s="385"/>
      <c r="S1558" s="385" t="str">
        <f>IF('proje ve personel bilgileri'!A726&lt;&gt;0,G011B!S1657," ")</f>
        <v xml:space="preserve"> </v>
      </c>
      <c r="T1558" s="378"/>
      <c r="U1558" s="385" t="str">
        <f>IF('proje ve personel bilgileri'!A726&lt;&gt;0,MIN(Q1558,S1558)," ")</f>
        <v xml:space="preserve"> </v>
      </c>
      <c r="V1558" s="386"/>
    </row>
    <row r="1559" spans="1:22" ht="15.75" customHeight="1" x14ac:dyDescent="0.25">
      <c r="A1559" s="23">
        <v>714</v>
      </c>
      <c r="B1559" s="293" t="str">
        <f>IF('proje ve personel bilgileri'!A727&lt;&gt;0,('proje ve personel bilgileri'!A727)," ")</f>
        <v xml:space="preserve"> </v>
      </c>
      <c r="C1559" s="293" t="str">
        <f>IF('proje ve personel bilgileri'!A727&lt;&gt;0,('proje ve personel bilgileri'!B727)," ")</f>
        <v xml:space="preserve"> </v>
      </c>
      <c r="D1559" s="24"/>
      <c r="E1559" s="25"/>
      <c r="F1559" s="25"/>
      <c r="G1559" s="25"/>
      <c r="H1559" s="25"/>
      <c r="I1559" s="25"/>
      <c r="J1559" s="26"/>
      <c r="K1559" s="387" t="str">
        <f>IF(J1559&lt;&gt;0,DAYS360(J1559,'proje ve personel bilgileri'!$B$8)/30," ")</f>
        <v xml:space="preserve"> </v>
      </c>
      <c r="L1559" s="387"/>
      <c r="M1559" s="385" t="str">
        <f>IF('proje ve personel bilgileri'!A727&lt;&gt;0,('proje ve personel bilgileri'!$B$11)," ")</f>
        <v xml:space="preserve"> </v>
      </c>
      <c r="N1559" s="385"/>
      <c r="O1559" s="388">
        <f>IF('proje ve personel bilgileri'!$B$4=1512,(IF(E1559&lt;&gt;0,2,IF(F1559&lt;&gt;0,2,IF(G1559&lt;&gt;0,IF(AND(J1559&lt;&gt;0,K1559&gt;=48),4,3),IF(H1559&lt;&gt;0,IF(AND(J1559&lt;&gt;0,K1559&gt;=48),4,3),IF(I1559&lt;&gt;0,7,0)))))),IF('proje ve personel bilgileri'!$B$4=1511,(IF(E1559&lt;&gt;0,4,IF(F1559&lt;&gt;0,5,IF(G1559&lt;&gt;0,IF(AND(J1559&lt;&gt;0,K1559&gt;=48),12,8),IF(H1559&lt;&gt;0,IF(AND(J1559&lt;&gt;0,K1559&gt;=48),12,8),IF(I1559&lt;&gt;0,14,0)))))),(IF(E1559&lt;&gt;0,3,IF(F1559&lt;&gt;0,4,IF(G1559&lt;&gt;0,IF(AND(J1559&lt;&gt;0,K1559&gt;=48),10,6),IF(H1559&lt;&gt;0,IF(AND(J1559&lt;&gt;0,K1559&gt;=48),10,6),IF(I1559&lt;&gt;0,12,0))))))))</f>
        <v>0</v>
      </c>
      <c r="P1559" s="389"/>
      <c r="Q1559" s="385" t="str">
        <f>IF('proje ve personel bilgileri'!A727&lt;&gt;0,(M1559*O1559)," ")</f>
        <v xml:space="preserve"> </v>
      </c>
      <c r="R1559" s="385"/>
      <c r="S1559" s="385" t="str">
        <f>IF('proje ve personel bilgileri'!A727&lt;&gt;0,G011B!S1658," ")</f>
        <v xml:space="preserve"> </v>
      </c>
      <c r="T1559" s="378"/>
      <c r="U1559" s="385" t="str">
        <f>IF('proje ve personel bilgileri'!A727&lt;&gt;0,MIN(Q1559,S1559)," ")</f>
        <v xml:space="preserve"> </v>
      </c>
      <c r="V1559" s="386"/>
    </row>
    <row r="1560" spans="1:22" ht="15.75" customHeight="1" x14ac:dyDescent="0.25">
      <c r="A1560" s="19">
        <v>715</v>
      </c>
      <c r="B1560" s="293" t="str">
        <f>IF('proje ve personel bilgileri'!A728&lt;&gt;0,('proje ve personel bilgileri'!A728)," ")</f>
        <v xml:space="preserve"> </v>
      </c>
      <c r="C1560" s="293" t="str">
        <f>IF('proje ve personel bilgileri'!A728&lt;&gt;0,('proje ve personel bilgileri'!B728)," ")</f>
        <v xml:space="preserve"> </v>
      </c>
      <c r="D1560" s="24"/>
      <c r="E1560" s="25"/>
      <c r="F1560" s="25"/>
      <c r="G1560" s="25"/>
      <c r="H1560" s="25"/>
      <c r="I1560" s="25"/>
      <c r="J1560" s="26"/>
      <c r="K1560" s="387" t="str">
        <f>IF(J1560&lt;&gt;0,DAYS360(J1560,'proje ve personel bilgileri'!$B$8)/30," ")</f>
        <v xml:space="preserve"> </v>
      </c>
      <c r="L1560" s="387"/>
      <c r="M1560" s="385" t="str">
        <f>IF('proje ve personel bilgileri'!A728&lt;&gt;0,('proje ve personel bilgileri'!$B$11)," ")</f>
        <v xml:space="preserve"> </v>
      </c>
      <c r="N1560" s="385"/>
      <c r="O1560" s="388">
        <f>IF('proje ve personel bilgileri'!$B$4=1512,(IF(E1560&lt;&gt;0,2,IF(F1560&lt;&gt;0,2,IF(G1560&lt;&gt;0,IF(AND(J1560&lt;&gt;0,K1560&gt;=48),4,3),IF(H1560&lt;&gt;0,IF(AND(J1560&lt;&gt;0,K1560&gt;=48),4,3),IF(I1560&lt;&gt;0,7,0)))))),IF('proje ve personel bilgileri'!$B$4=1511,(IF(E1560&lt;&gt;0,4,IF(F1560&lt;&gt;0,5,IF(G1560&lt;&gt;0,IF(AND(J1560&lt;&gt;0,K1560&gt;=48),12,8),IF(H1560&lt;&gt;0,IF(AND(J1560&lt;&gt;0,K1560&gt;=48),12,8),IF(I1560&lt;&gt;0,14,0)))))),(IF(E1560&lt;&gt;0,3,IF(F1560&lt;&gt;0,4,IF(G1560&lt;&gt;0,IF(AND(J1560&lt;&gt;0,K1560&gt;=48),10,6),IF(H1560&lt;&gt;0,IF(AND(J1560&lt;&gt;0,K1560&gt;=48),10,6),IF(I1560&lt;&gt;0,12,0))))))))</f>
        <v>0</v>
      </c>
      <c r="P1560" s="389"/>
      <c r="Q1560" s="385" t="str">
        <f>IF('proje ve personel bilgileri'!A728&lt;&gt;0,(M1560*O1560)," ")</f>
        <v xml:space="preserve"> </v>
      </c>
      <c r="R1560" s="385"/>
      <c r="S1560" s="385" t="str">
        <f>IF('proje ve personel bilgileri'!A728&lt;&gt;0,G011B!S1659," ")</f>
        <v xml:space="preserve"> </v>
      </c>
      <c r="T1560" s="378"/>
      <c r="U1560" s="385" t="str">
        <f>IF('proje ve personel bilgileri'!A728&lt;&gt;0,MIN(Q1560,S1560)," ")</f>
        <v xml:space="preserve"> </v>
      </c>
      <c r="V1560" s="386"/>
    </row>
    <row r="1561" spans="1:22" ht="15.75" customHeight="1" x14ac:dyDescent="0.25">
      <c r="A1561" s="23">
        <v>716</v>
      </c>
      <c r="B1561" s="293" t="str">
        <f>IF('proje ve personel bilgileri'!A729&lt;&gt;0,('proje ve personel bilgileri'!A729)," ")</f>
        <v xml:space="preserve"> </v>
      </c>
      <c r="C1561" s="293" t="str">
        <f>IF('proje ve personel bilgileri'!A729&lt;&gt;0,('proje ve personel bilgileri'!B729)," ")</f>
        <v xml:space="preserve"> </v>
      </c>
      <c r="D1561" s="24"/>
      <c r="E1561" s="25"/>
      <c r="F1561" s="25"/>
      <c r="G1561" s="25"/>
      <c r="H1561" s="25"/>
      <c r="I1561" s="25"/>
      <c r="J1561" s="26"/>
      <c r="K1561" s="387" t="str">
        <f>IF(J1561&lt;&gt;0,DAYS360(J1561,'proje ve personel bilgileri'!$B$8)/30," ")</f>
        <v xml:space="preserve"> </v>
      </c>
      <c r="L1561" s="387"/>
      <c r="M1561" s="385" t="str">
        <f>IF('proje ve personel bilgileri'!A729&lt;&gt;0,('proje ve personel bilgileri'!$B$11)," ")</f>
        <v xml:space="preserve"> </v>
      </c>
      <c r="N1561" s="385"/>
      <c r="O1561" s="388">
        <f>IF('proje ve personel bilgileri'!$B$4=1512,(IF(E1561&lt;&gt;0,2,IF(F1561&lt;&gt;0,2,IF(G1561&lt;&gt;0,IF(AND(J1561&lt;&gt;0,K1561&gt;=48),4,3),IF(H1561&lt;&gt;0,IF(AND(J1561&lt;&gt;0,K1561&gt;=48),4,3),IF(I1561&lt;&gt;0,7,0)))))),IF('proje ve personel bilgileri'!$B$4=1511,(IF(E1561&lt;&gt;0,4,IF(F1561&lt;&gt;0,5,IF(G1561&lt;&gt;0,IF(AND(J1561&lt;&gt;0,K1561&gt;=48),12,8),IF(H1561&lt;&gt;0,IF(AND(J1561&lt;&gt;0,K1561&gt;=48),12,8),IF(I1561&lt;&gt;0,14,0)))))),(IF(E1561&lt;&gt;0,3,IF(F1561&lt;&gt;0,4,IF(G1561&lt;&gt;0,IF(AND(J1561&lt;&gt;0,K1561&gt;=48),10,6),IF(H1561&lt;&gt;0,IF(AND(J1561&lt;&gt;0,K1561&gt;=48),10,6),IF(I1561&lt;&gt;0,12,0))))))))</f>
        <v>0</v>
      </c>
      <c r="P1561" s="389"/>
      <c r="Q1561" s="385" t="str">
        <f>IF('proje ve personel bilgileri'!A729&lt;&gt;0,(M1561*O1561)," ")</f>
        <v xml:space="preserve"> </v>
      </c>
      <c r="R1561" s="385"/>
      <c r="S1561" s="385" t="str">
        <f>IF('proje ve personel bilgileri'!A729&lt;&gt;0,G011B!S1660," ")</f>
        <v xml:space="preserve"> </v>
      </c>
      <c r="T1561" s="378"/>
      <c r="U1561" s="385" t="str">
        <f>IF('proje ve personel bilgileri'!A729&lt;&gt;0,MIN(Q1561,S1561)," ")</f>
        <v xml:space="preserve"> </v>
      </c>
      <c r="V1561" s="386"/>
    </row>
    <row r="1562" spans="1:22" ht="15.75" customHeight="1" x14ac:dyDescent="0.25">
      <c r="A1562" s="19">
        <v>717</v>
      </c>
      <c r="B1562" s="293" t="str">
        <f>IF('proje ve personel bilgileri'!A730&lt;&gt;0,('proje ve personel bilgileri'!A730)," ")</f>
        <v xml:space="preserve"> </v>
      </c>
      <c r="C1562" s="293" t="str">
        <f>IF('proje ve personel bilgileri'!A730&lt;&gt;0,('proje ve personel bilgileri'!B730)," ")</f>
        <v xml:space="preserve"> </v>
      </c>
      <c r="D1562" s="24"/>
      <c r="E1562" s="25"/>
      <c r="F1562" s="25"/>
      <c r="G1562" s="25"/>
      <c r="H1562" s="25"/>
      <c r="I1562" s="25"/>
      <c r="J1562" s="26"/>
      <c r="K1562" s="387" t="str">
        <f>IF(J1562&lt;&gt;0,DAYS360(J1562,'proje ve personel bilgileri'!$B$8)/30," ")</f>
        <v xml:space="preserve"> </v>
      </c>
      <c r="L1562" s="387"/>
      <c r="M1562" s="385" t="str">
        <f>IF('proje ve personel bilgileri'!A730&lt;&gt;0,('proje ve personel bilgileri'!$B$11)," ")</f>
        <v xml:space="preserve"> </v>
      </c>
      <c r="N1562" s="385"/>
      <c r="O1562" s="388">
        <f>IF('proje ve personel bilgileri'!$B$4=1512,(IF(E1562&lt;&gt;0,2,IF(F1562&lt;&gt;0,2,IF(G1562&lt;&gt;0,IF(AND(J1562&lt;&gt;0,K1562&gt;=48),4,3),IF(H1562&lt;&gt;0,IF(AND(J1562&lt;&gt;0,K1562&gt;=48),4,3),IF(I1562&lt;&gt;0,7,0)))))),IF('proje ve personel bilgileri'!$B$4=1511,(IF(E1562&lt;&gt;0,4,IF(F1562&lt;&gt;0,5,IF(G1562&lt;&gt;0,IF(AND(J1562&lt;&gt;0,K1562&gt;=48),12,8),IF(H1562&lt;&gt;0,IF(AND(J1562&lt;&gt;0,K1562&gt;=48),12,8),IF(I1562&lt;&gt;0,14,0)))))),(IF(E1562&lt;&gt;0,3,IF(F1562&lt;&gt;0,4,IF(G1562&lt;&gt;0,IF(AND(J1562&lt;&gt;0,K1562&gt;=48),10,6),IF(H1562&lt;&gt;0,IF(AND(J1562&lt;&gt;0,K1562&gt;=48),10,6),IF(I1562&lt;&gt;0,12,0))))))))</f>
        <v>0</v>
      </c>
      <c r="P1562" s="389"/>
      <c r="Q1562" s="385" t="str">
        <f>IF('proje ve personel bilgileri'!A730&lt;&gt;0,(M1562*O1562)," ")</f>
        <v xml:space="preserve"> </v>
      </c>
      <c r="R1562" s="385"/>
      <c r="S1562" s="385" t="str">
        <f>IF('proje ve personel bilgileri'!A730&lt;&gt;0,G011B!S1661," ")</f>
        <v xml:space="preserve"> </v>
      </c>
      <c r="T1562" s="378"/>
      <c r="U1562" s="385" t="str">
        <f>IF('proje ve personel bilgileri'!A730&lt;&gt;0,MIN(Q1562,S1562)," ")</f>
        <v xml:space="preserve"> </v>
      </c>
      <c r="V1562" s="386"/>
    </row>
    <row r="1563" spans="1:22" ht="15.75" customHeight="1" x14ac:dyDescent="0.25">
      <c r="A1563" s="23">
        <v>718</v>
      </c>
      <c r="B1563" s="293" t="str">
        <f>IF('proje ve personel bilgileri'!A731&lt;&gt;0,('proje ve personel bilgileri'!A731)," ")</f>
        <v xml:space="preserve"> </v>
      </c>
      <c r="C1563" s="293" t="str">
        <f>IF('proje ve personel bilgileri'!A731&lt;&gt;0,('proje ve personel bilgileri'!B731)," ")</f>
        <v xml:space="preserve"> </v>
      </c>
      <c r="D1563" s="24"/>
      <c r="E1563" s="25"/>
      <c r="F1563" s="25"/>
      <c r="G1563" s="25"/>
      <c r="H1563" s="25"/>
      <c r="I1563" s="25"/>
      <c r="J1563" s="26"/>
      <c r="K1563" s="387" t="str">
        <f>IF(J1563&lt;&gt;0,DAYS360(J1563,'proje ve personel bilgileri'!$B$8)/30," ")</f>
        <v xml:space="preserve"> </v>
      </c>
      <c r="L1563" s="387"/>
      <c r="M1563" s="385" t="str">
        <f>IF('proje ve personel bilgileri'!A731&lt;&gt;0,('proje ve personel bilgileri'!$B$11)," ")</f>
        <v xml:space="preserve"> </v>
      </c>
      <c r="N1563" s="385"/>
      <c r="O1563" s="388">
        <f>IF('proje ve personel bilgileri'!$B$4=1512,(IF(E1563&lt;&gt;0,2,IF(F1563&lt;&gt;0,2,IF(G1563&lt;&gt;0,IF(AND(J1563&lt;&gt;0,K1563&gt;=48),4,3),IF(H1563&lt;&gt;0,IF(AND(J1563&lt;&gt;0,K1563&gt;=48),4,3),IF(I1563&lt;&gt;0,7,0)))))),IF('proje ve personel bilgileri'!$B$4=1511,(IF(E1563&lt;&gt;0,4,IF(F1563&lt;&gt;0,5,IF(G1563&lt;&gt;0,IF(AND(J1563&lt;&gt;0,K1563&gt;=48),12,8),IF(H1563&lt;&gt;0,IF(AND(J1563&lt;&gt;0,K1563&gt;=48),12,8),IF(I1563&lt;&gt;0,14,0)))))),(IF(E1563&lt;&gt;0,3,IF(F1563&lt;&gt;0,4,IF(G1563&lt;&gt;0,IF(AND(J1563&lt;&gt;0,K1563&gt;=48),10,6),IF(H1563&lt;&gt;0,IF(AND(J1563&lt;&gt;0,K1563&gt;=48),10,6),IF(I1563&lt;&gt;0,12,0))))))))</f>
        <v>0</v>
      </c>
      <c r="P1563" s="389"/>
      <c r="Q1563" s="385" t="str">
        <f>IF('proje ve personel bilgileri'!A731&lt;&gt;0,(M1563*O1563)," ")</f>
        <v xml:space="preserve"> </v>
      </c>
      <c r="R1563" s="385"/>
      <c r="S1563" s="385" t="str">
        <f>IF('proje ve personel bilgileri'!A731&lt;&gt;0,G011B!S1662," ")</f>
        <v xml:space="preserve"> </v>
      </c>
      <c r="T1563" s="378"/>
      <c r="U1563" s="385" t="str">
        <f>IF('proje ve personel bilgileri'!A731&lt;&gt;0,MIN(Q1563,S1563)," ")</f>
        <v xml:space="preserve"> </v>
      </c>
      <c r="V1563" s="386"/>
    </row>
    <row r="1564" spans="1:22" ht="15.75" customHeight="1" x14ac:dyDescent="0.25">
      <c r="A1564" s="19">
        <v>719</v>
      </c>
      <c r="B1564" s="293" t="str">
        <f>IF('proje ve personel bilgileri'!A732&lt;&gt;0,('proje ve personel bilgileri'!A732)," ")</f>
        <v xml:space="preserve"> </v>
      </c>
      <c r="C1564" s="293" t="str">
        <f>IF('proje ve personel bilgileri'!A732&lt;&gt;0,('proje ve personel bilgileri'!B732)," ")</f>
        <v xml:space="preserve"> </v>
      </c>
      <c r="D1564" s="24"/>
      <c r="E1564" s="25"/>
      <c r="F1564" s="25"/>
      <c r="G1564" s="25"/>
      <c r="H1564" s="25"/>
      <c r="I1564" s="25"/>
      <c r="J1564" s="26"/>
      <c r="K1564" s="387" t="str">
        <f>IF(J1564&lt;&gt;0,DAYS360(J1564,'proje ve personel bilgileri'!$B$8)/30," ")</f>
        <v xml:space="preserve"> </v>
      </c>
      <c r="L1564" s="387"/>
      <c r="M1564" s="385" t="str">
        <f>IF('proje ve personel bilgileri'!A732&lt;&gt;0,('proje ve personel bilgileri'!$B$11)," ")</f>
        <v xml:space="preserve"> </v>
      </c>
      <c r="N1564" s="385"/>
      <c r="O1564" s="388">
        <f>IF('proje ve personel bilgileri'!$B$4=1512,(IF(E1564&lt;&gt;0,2,IF(F1564&lt;&gt;0,2,IF(G1564&lt;&gt;0,IF(AND(J1564&lt;&gt;0,K1564&gt;=48),4,3),IF(H1564&lt;&gt;0,IF(AND(J1564&lt;&gt;0,K1564&gt;=48),4,3),IF(I1564&lt;&gt;0,7,0)))))),IF('proje ve personel bilgileri'!$B$4=1511,(IF(E1564&lt;&gt;0,4,IF(F1564&lt;&gt;0,5,IF(G1564&lt;&gt;0,IF(AND(J1564&lt;&gt;0,K1564&gt;=48),12,8),IF(H1564&lt;&gt;0,IF(AND(J1564&lt;&gt;0,K1564&gt;=48),12,8),IF(I1564&lt;&gt;0,14,0)))))),(IF(E1564&lt;&gt;0,3,IF(F1564&lt;&gt;0,4,IF(G1564&lt;&gt;0,IF(AND(J1564&lt;&gt;0,K1564&gt;=48),10,6),IF(H1564&lt;&gt;0,IF(AND(J1564&lt;&gt;0,K1564&gt;=48),10,6),IF(I1564&lt;&gt;0,12,0))))))))</f>
        <v>0</v>
      </c>
      <c r="P1564" s="389"/>
      <c r="Q1564" s="385" t="str">
        <f>IF('proje ve personel bilgileri'!A732&lt;&gt;0,(M1564*O1564)," ")</f>
        <v xml:space="preserve"> </v>
      </c>
      <c r="R1564" s="385"/>
      <c r="S1564" s="385" t="str">
        <f>IF('proje ve personel bilgileri'!A732&lt;&gt;0,G011B!S1663," ")</f>
        <v xml:space="preserve"> </v>
      </c>
      <c r="T1564" s="378"/>
      <c r="U1564" s="385" t="str">
        <f>IF('proje ve personel bilgileri'!A732&lt;&gt;0,MIN(Q1564,S1564)," ")</f>
        <v xml:space="preserve"> </v>
      </c>
      <c r="V1564" s="386"/>
    </row>
    <row r="1565" spans="1:22" ht="15.75" customHeight="1" x14ac:dyDescent="0.25">
      <c r="A1565" s="23">
        <v>720</v>
      </c>
      <c r="B1565" s="293" t="str">
        <f>IF('proje ve personel bilgileri'!A733&lt;&gt;0,('proje ve personel bilgileri'!A733)," ")</f>
        <v xml:space="preserve"> </v>
      </c>
      <c r="C1565" s="293" t="str">
        <f>IF('proje ve personel bilgileri'!A733&lt;&gt;0,('proje ve personel bilgileri'!B733)," ")</f>
        <v xml:space="preserve"> </v>
      </c>
      <c r="D1565" s="28"/>
      <c r="E1565" s="29"/>
      <c r="F1565" s="29"/>
      <c r="G1565" s="29"/>
      <c r="H1565" s="29"/>
      <c r="I1565" s="29"/>
      <c r="J1565" s="30"/>
      <c r="K1565" s="387" t="str">
        <f>IF(J1565&lt;&gt;0,DAYS360(J1565,'proje ve personel bilgileri'!$B$8)/30," ")</f>
        <v xml:space="preserve"> </v>
      </c>
      <c r="L1565" s="387"/>
      <c r="M1565" s="385" t="str">
        <f>IF('proje ve personel bilgileri'!A733&lt;&gt;0,('proje ve personel bilgileri'!$B$11)," ")</f>
        <v xml:space="preserve"> </v>
      </c>
      <c r="N1565" s="385"/>
      <c r="O1565" s="388">
        <f>IF('proje ve personel bilgileri'!$B$4=1512,(IF(E1565&lt;&gt;0,2,IF(F1565&lt;&gt;0,2,IF(G1565&lt;&gt;0,IF(AND(J1565&lt;&gt;0,K1565&gt;=48),4,3),IF(H1565&lt;&gt;0,IF(AND(J1565&lt;&gt;0,K1565&gt;=48),4,3),IF(I1565&lt;&gt;0,7,0)))))),IF('proje ve personel bilgileri'!$B$4=1511,(IF(E1565&lt;&gt;0,4,IF(F1565&lt;&gt;0,5,IF(G1565&lt;&gt;0,IF(AND(J1565&lt;&gt;0,K1565&gt;=48),12,8),IF(H1565&lt;&gt;0,IF(AND(J1565&lt;&gt;0,K1565&gt;=48),12,8),IF(I1565&lt;&gt;0,14,0)))))),(IF(E1565&lt;&gt;0,3,IF(F1565&lt;&gt;0,4,IF(G1565&lt;&gt;0,IF(AND(J1565&lt;&gt;0,K1565&gt;=48),10,6),IF(H1565&lt;&gt;0,IF(AND(J1565&lt;&gt;0,K1565&gt;=48),10,6),IF(I1565&lt;&gt;0,12,0))))))))</f>
        <v>0</v>
      </c>
      <c r="P1565" s="389"/>
      <c r="Q1565" s="385" t="str">
        <f>IF('proje ve personel bilgileri'!A733&lt;&gt;0,(M1565*O1565)," ")</f>
        <v xml:space="preserve"> </v>
      </c>
      <c r="R1565" s="385"/>
      <c r="S1565" s="385" t="str">
        <f>IF('proje ve personel bilgileri'!A733&lt;&gt;0,G011B!S1664," ")</f>
        <v xml:space="preserve"> </v>
      </c>
      <c r="T1565" s="378"/>
      <c r="U1565" s="385" t="str">
        <f>IF('proje ve personel bilgileri'!A733&lt;&gt;0,MIN(Q1565,S1565)," ")</f>
        <v xml:space="preserve"> </v>
      </c>
      <c r="V1565" s="386"/>
    </row>
    <row r="1566" spans="1:22" ht="15" customHeight="1" x14ac:dyDescent="0.25">
      <c r="A1566" s="290" t="s">
        <v>152</v>
      </c>
    </row>
    <row r="1567" spans="1:22" ht="15" customHeight="1" x14ac:dyDescent="0.25">
      <c r="A1567" s="390" t="s">
        <v>153</v>
      </c>
      <c r="B1567" s="390"/>
      <c r="C1567" s="390"/>
      <c r="D1567" s="390"/>
      <c r="E1567" s="390"/>
      <c r="F1567" s="390"/>
      <c r="G1567" s="390"/>
      <c r="H1567" s="390"/>
      <c r="I1567" s="390"/>
      <c r="J1567" s="390"/>
      <c r="K1567" s="390"/>
      <c r="L1567" s="390"/>
      <c r="M1567" s="390"/>
      <c r="N1567" s="390"/>
      <c r="O1567" s="390"/>
      <c r="P1567" s="390"/>
      <c r="Q1567" s="390"/>
      <c r="R1567" s="390"/>
      <c r="S1567" s="390"/>
      <c r="T1567" s="390"/>
      <c r="U1567" s="390"/>
      <c r="V1567" s="390"/>
    </row>
    <row r="1568" spans="1:22" ht="15" customHeight="1" x14ac:dyDescent="0.25">
      <c r="A1568" s="391" t="s">
        <v>154</v>
      </c>
      <c r="B1568" s="391"/>
      <c r="C1568" s="391"/>
      <c r="D1568" s="391"/>
      <c r="E1568" s="391"/>
      <c r="F1568" s="391"/>
      <c r="G1568" s="391"/>
      <c r="H1568" s="391"/>
      <c r="I1568" s="391"/>
      <c r="J1568" s="391"/>
      <c r="K1568" s="391"/>
      <c r="L1568" s="391"/>
      <c r="M1568" s="391"/>
      <c r="N1568" s="391"/>
      <c r="O1568" s="391"/>
      <c r="P1568" s="391"/>
      <c r="Q1568" s="391"/>
      <c r="R1568" s="391"/>
      <c r="S1568" s="391"/>
      <c r="T1568" s="391"/>
      <c r="U1568" s="391"/>
      <c r="V1568" s="391"/>
    </row>
    <row r="1569" spans="1:22" ht="15" customHeight="1" x14ac:dyDescent="0.25">
      <c r="A1569" s="289"/>
    </row>
    <row r="1570" spans="1:22" ht="15" customHeight="1" x14ac:dyDescent="0.25">
      <c r="A1570" s="381" t="s">
        <v>155</v>
      </c>
      <c r="B1570" s="381"/>
      <c r="C1570" s="381"/>
      <c r="D1570" s="381"/>
      <c r="E1570" s="381"/>
      <c r="F1570" s="381"/>
      <c r="G1570" s="381"/>
      <c r="H1570" s="381"/>
      <c r="I1570" s="381"/>
      <c r="J1570" s="381"/>
      <c r="K1570" s="381"/>
      <c r="L1570" s="381"/>
      <c r="M1570" s="381"/>
      <c r="N1570" s="381"/>
      <c r="O1570" s="381"/>
      <c r="P1570" s="381"/>
      <c r="Q1570" s="381"/>
      <c r="R1570" s="381"/>
      <c r="S1570" s="381"/>
      <c r="T1570" s="381"/>
      <c r="U1570" s="381"/>
    </row>
    <row r="1571" spans="1:22" ht="15" customHeight="1" x14ac:dyDescent="0.25">
      <c r="A1571" s="380"/>
      <c r="B1571" s="380"/>
      <c r="C1571" s="380"/>
      <c r="D1571" s="380"/>
      <c r="E1571" s="380"/>
      <c r="F1571" s="380"/>
      <c r="G1571" s="380"/>
      <c r="H1571" s="380"/>
      <c r="I1571" s="380"/>
      <c r="J1571" s="380"/>
      <c r="K1571" s="380"/>
      <c r="L1571" s="380"/>
      <c r="M1571" s="380"/>
      <c r="N1571" s="380"/>
      <c r="O1571" s="380"/>
      <c r="P1571" s="380"/>
      <c r="Q1571" s="380"/>
      <c r="R1571" s="380"/>
      <c r="S1571" s="380"/>
      <c r="T1571" s="380"/>
      <c r="U1571" s="380"/>
    </row>
    <row r="1576" spans="1:22" ht="15.75" customHeight="1" x14ac:dyDescent="0.25">
      <c r="A1576" s="348" t="s">
        <v>128</v>
      </c>
      <c r="B1576" s="348"/>
      <c r="C1576" s="348"/>
      <c r="D1576" s="348"/>
      <c r="E1576" s="348"/>
      <c r="F1576" s="348"/>
      <c r="G1576" s="348"/>
      <c r="H1576" s="348"/>
      <c r="I1576" s="348"/>
      <c r="J1576" s="348"/>
      <c r="K1576" s="348"/>
      <c r="L1576" s="348"/>
      <c r="M1576" s="348"/>
      <c r="N1576" s="348"/>
      <c r="O1576" s="348"/>
      <c r="P1576" s="348"/>
      <c r="Q1576" s="348"/>
      <c r="R1576" s="348"/>
      <c r="S1576" s="348"/>
      <c r="T1576" s="348"/>
      <c r="U1576" s="348"/>
      <c r="V1576" s="348"/>
    </row>
    <row r="1577" spans="1:22" ht="15" customHeight="1" x14ac:dyDescent="0.25">
      <c r="A1577" s="68"/>
      <c r="B1577" s="68"/>
      <c r="C1577" s="68"/>
      <c r="D1577" s="68"/>
      <c r="E1577" s="68"/>
      <c r="F1577" s="68"/>
      <c r="G1577" s="68"/>
      <c r="H1577" s="68"/>
      <c r="I1577" s="68"/>
      <c r="J1577" s="69" t="str">
        <f>'proje ve personel bilgileri'!$B$7</f>
        <v>/</v>
      </c>
      <c r="K1577" s="68" t="s">
        <v>109</v>
      </c>
      <c r="L1577" s="68"/>
      <c r="M1577" s="68"/>
      <c r="N1577" s="68"/>
      <c r="O1577" s="68"/>
      <c r="P1577" s="68"/>
      <c r="Q1577" s="68"/>
      <c r="R1577" s="68"/>
      <c r="S1577" s="68"/>
      <c r="T1577" s="68"/>
      <c r="U1577" s="68"/>
      <c r="V1577" s="68"/>
    </row>
    <row r="1578" spans="1:22" ht="18.75" customHeight="1" x14ac:dyDescent="0.25">
      <c r="U1578" s="10" t="s">
        <v>129</v>
      </c>
    </row>
    <row r="1579" spans="1:22" ht="15.75" customHeight="1" x14ac:dyDescent="0.25">
      <c r="A1579" s="382" t="s">
        <v>130</v>
      </c>
      <c r="B1579" s="383"/>
      <c r="C1579" s="384"/>
      <c r="D1579" s="392">
        <f>'proje ve personel bilgileri'!$B$2</f>
        <v>0</v>
      </c>
      <c r="E1579" s="393"/>
      <c r="F1579" s="393"/>
      <c r="G1579" s="393"/>
      <c r="H1579" s="393"/>
      <c r="I1579" s="393"/>
      <c r="J1579" s="393"/>
      <c r="K1579" s="393"/>
      <c r="L1579" s="393"/>
      <c r="M1579" s="393"/>
      <c r="N1579" s="393"/>
      <c r="O1579" s="393"/>
      <c r="P1579" s="393"/>
      <c r="Q1579" s="393"/>
      <c r="R1579" s="393"/>
      <c r="S1579" s="393"/>
      <c r="T1579" s="393"/>
      <c r="U1579" s="393"/>
      <c r="V1579" s="394"/>
    </row>
    <row r="1580" spans="1:22" ht="15.75" customHeight="1" x14ac:dyDescent="0.25">
      <c r="A1580" s="382" t="s">
        <v>131</v>
      </c>
      <c r="B1580" s="383"/>
      <c r="C1580" s="384"/>
      <c r="D1580" s="392">
        <f>'proje ve personel bilgileri'!$B$3</f>
        <v>0</v>
      </c>
      <c r="E1580" s="393"/>
      <c r="F1580" s="393"/>
      <c r="G1580" s="393"/>
      <c r="H1580" s="393"/>
      <c r="I1580" s="393"/>
      <c r="J1580" s="393"/>
      <c r="K1580" s="393"/>
      <c r="L1580" s="393"/>
      <c r="M1580" s="393"/>
      <c r="N1580" s="393"/>
      <c r="O1580" s="393"/>
      <c r="P1580" s="393"/>
      <c r="Q1580" s="393"/>
      <c r="R1580" s="393"/>
      <c r="S1580" s="393"/>
      <c r="T1580" s="393"/>
      <c r="U1580" s="393"/>
      <c r="V1580" s="394"/>
    </row>
    <row r="1581" spans="1:22" ht="15" customHeight="1" x14ac:dyDescent="0.25">
      <c r="A1581" s="415" t="s">
        <v>132</v>
      </c>
      <c r="B1581" s="416"/>
      <c r="C1581" s="417"/>
      <c r="D1581" s="421"/>
      <c r="E1581" s="403"/>
      <c r="F1581" s="403"/>
      <c r="G1581" s="403"/>
      <c r="H1581" s="403"/>
      <c r="I1581" s="403"/>
      <c r="J1581" s="403"/>
      <c r="K1581" s="403"/>
      <c r="L1581" s="403"/>
      <c r="M1581" s="403"/>
      <c r="N1581" s="403"/>
      <c r="O1581" s="403"/>
      <c r="P1581" s="403"/>
      <c r="Q1581" s="403"/>
      <c r="R1581" s="403"/>
      <c r="S1581" s="403"/>
      <c r="T1581" s="403"/>
      <c r="U1581" s="403"/>
      <c r="V1581" s="423"/>
    </row>
    <row r="1582" spans="1:22" ht="15.75" customHeight="1" x14ac:dyDescent="0.25">
      <c r="A1582" s="418"/>
      <c r="B1582" s="419"/>
      <c r="C1582" s="420"/>
      <c r="D1582" s="422"/>
      <c r="E1582" s="404"/>
      <c r="F1582" s="404"/>
      <c r="G1582" s="404"/>
      <c r="H1582" s="404"/>
      <c r="I1582" s="404"/>
      <c r="J1582" s="404"/>
      <c r="K1582" s="404"/>
      <c r="L1582" s="404"/>
      <c r="M1582" s="404"/>
      <c r="N1582" s="404"/>
      <c r="O1582" s="404"/>
      <c r="P1582" s="404"/>
      <c r="Q1582" s="404"/>
      <c r="R1582" s="404"/>
      <c r="S1582" s="404"/>
      <c r="T1582" s="404"/>
      <c r="U1582" s="404"/>
      <c r="V1582" s="424"/>
    </row>
    <row r="1583" spans="1:22" ht="15.75" customHeight="1" x14ac:dyDescent="0.25">
      <c r="A1583" s="382" t="s">
        <v>133</v>
      </c>
      <c r="B1583" s="383"/>
      <c r="C1583" s="384"/>
      <c r="D1583" s="307">
        <f>'proje ve personel bilgileri'!B8</f>
        <v>0</v>
      </c>
      <c r="E1583" s="291"/>
      <c r="F1583" s="291"/>
      <c r="G1583" s="291"/>
      <c r="H1583" s="291"/>
      <c r="I1583" s="291"/>
      <c r="J1583" s="402"/>
      <c r="K1583" s="402"/>
      <c r="L1583" s="402"/>
      <c r="M1583" s="402"/>
      <c r="N1583" s="402"/>
      <c r="O1583" s="402"/>
      <c r="P1583" s="402"/>
      <c r="Q1583" s="402"/>
      <c r="R1583" s="402"/>
      <c r="S1583" s="402"/>
      <c r="T1583" s="402"/>
      <c r="U1583" s="402"/>
      <c r="V1583" s="292"/>
    </row>
    <row r="1584" spans="1:22" ht="15" customHeight="1" x14ac:dyDescent="0.25">
      <c r="A1584" s="405" t="s">
        <v>87</v>
      </c>
      <c r="B1584" s="405" t="s">
        <v>15</v>
      </c>
      <c r="C1584" s="405" t="s">
        <v>134</v>
      </c>
      <c r="D1584" s="405" t="s">
        <v>135</v>
      </c>
      <c r="E1584" s="395" t="s">
        <v>136</v>
      </c>
      <c r="F1584" s="407"/>
      <c r="G1584" s="407"/>
      <c r="H1584" s="407"/>
      <c r="I1584" s="396"/>
      <c r="J1584" s="405" t="s">
        <v>137</v>
      </c>
      <c r="K1584" s="395" t="s">
        <v>138</v>
      </c>
      <c r="L1584" s="396"/>
      <c r="M1584" s="411" t="s">
        <v>139</v>
      </c>
      <c r="N1584" s="412"/>
      <c r="O1584" s="395" t="s">
        <v>140</v>
      </c>
      <c r="P1584" s="396"/>
      <c r="Q1584" s="395" t="s">
        <v>141</v>
      </c>
      <c r="R1584" s="396"/>
      <c r="S1584" s="395" t="s">
        <v>142</v>
      </c>
      <c r="T1584" s="396"/>
      <c r="U1584" s="395" t="s">
        <v>143</v>
      </c>
      <c r="V1584" s="396"/>
    </row>
    <row r="1585" spans="1:22" ht="15.75" customHeight="1" x14ac:dyDescent="0.25">
      <c r="A1585" s="406"/>
      <c r="B1585" s="406"/>
      <c r="C1585" s="406"/>
      <c r="D1585" s="406"/>
      <c r="E1585" s="408" t="s">
        <v>144</v>
      </c>
      <c r="F1585" s="409"/>
      <c r="G1585" s="409"/>
      <c r="H1585" s="409"/>
      <c r="I1585" s="410"/>
      <c r="J1585" s="406"/>
      <c r="K1585" s="397"/>
      <c r="L1585" s="398"/>
      <c r="M1585" s="413"/>
      <c r="N1585" s="414"/>
      <c r="O1585" s="397"/>
      <c r="P1585" s="398"/>
      <c r="Q1585" s="397"/>
      <c r="R1585" s="398"/>
      <c r="S1585" s="397"/>
      <c r="T1585" s="398"/>
      <c r="U1585" s="397"/>
      <c r="V1585" s="398"/>
    </row>
    <row r="1586" spans="1:22" ht="67.5" customHeight="1" x14ac:dyDescent="0.25">
      <c r="A1586" s="406"/>
      <c r="B1586" s="406"/>
      <c r="C1586" s="406"/>
      <c r="D1586" s="406"/>
      <c r="E1586" s="17" t="s">
        <v>145</v>
      </c>
      <c r="F1586" s="17" t="s">
        <v>146</v>
      </c>
      <c r="G1586" s="17" t="s">
        <v>147</v>
      </c>
      <c r="H1586" s="18" t="s">
        <v>148</v>
      </c>
      <c r="I1586" s="17" t="s">
        <v>149</v>
      </c>
      <c r="J1586" s="406"/>
      <c r="K1586" s="397"/>
      <c r="L1586" s="398"/>
      <c r="M1586" s="399" t="s">
        <v>150</v>
      </c>
      <c r="N1586" s="400"/>
      <c r="O1586" s="399" t="s">
        <v>151</v>
      </c>
      <c r="P1586" s="401"/>
      <c r="Q1586" s="397"/>
      <c r="R1586" s="398"/>
      <c r="S1586" s="397"/>
      <c r="T1586" s="398"/>
      <c r="U1586" s="397"/>
      <c r="V1586" s="398"/>
    </row>
    <row r="1587" spans="1:22" ht="15.75" customHeight="1" x14ac:dyDescent="0.25">
      <c r="A1587" s="19">
        <v>721</v>
      </c>
      <c r="B1587" s="293" t="str">
        <f>IF('proje ve personel bilgileri'!A734&lt;&gt;0,('proje ve personel bilgileri'!A734)," ")</f>
        <v xml:space="preserve"> </v>
      </c>
      <c r="C1587" s="293" t="str">
        <f>IF('proje ve personel bilgileri'!A734&lt;&gt;0,('proje ve personel bilgileri'!B734)," ")</f>
        <v xml:space="preserve"> </v>
      </c>
      <c r="D1587" s="20"/>
      <c r="E1587" s="21"/>
      <c r="F1587" s="21"/>
      <c r="G1587" s="21"/>
      <c r="H1587" s="21"/>
      <c r="I1587" s="21"/>
      <c r="J1587" s="22"/>
      <c r="K1587" s="387" t="str">
        <f>IF(J1587&lt;&gt;0,DAYS360(J1587,'proje ve personel bilgileri'!$B$8)/30," ")</f>
        <v xml:space="preserve"> </v>
      </c>
      <c r="L1587" s="387"/>
      <c r="M1587" s="385" t="str">
        <f>IF('proje ve personel bilgileri'!A734&lt;&gt;0,('proje ve personel bilgileri'!$B$11)," ")</f>
        <v xml:space="preserve"> </v>
      </c>
      <c r="N1587" s="385"/>
      <c r="O1587" s="388">
        <f>IF('proje ve personel bilgileri'!$B$4=1512,(IF(E1587&lt;&gt;0,2,IF(F1587&lt;&gt;0,2,IF(G1587&lt;&gt;0,IF(AND(J1587&lt;&gt;0,K1587&gt;=48),4,3),IF(H1587&lt;&gt;0,IF(AND(J1587&lt;&gt;0,K1587&gt;=48),4,3),IF(I1587&lt;&gt;0,7,0)))))),IF('proje ve personel bilgileri'!$B$4=1511,(IF(E1587&lt;&gt;0,4,IF(F1587&lt;&gt;0,5,IF(G1587&lt;&gt;0,IF(AND(J1587&lt;&gt;0,K1587&gt;=48),12,8),IF(H1587&lt;&gt;0,IF(AND(J1587&lt;&gt;0,K1587&gt;=48),12,8),IF(I1587&lt;&gt;0,14,0)))))),(IF(E1587&lt;&gt;0,3,IF(F1587&lt;&gt;0,4,IF(G1587&lt;&gt;0,IF(AND(J1587&lt;&gt;0,K1587&gt;=48),10,6),IF(H1587&lt;&gt;0,IF(AND(J1587&lt;&gt;0,K1587&gt;=48),10,6),IF(I1587&lt;&gt;0,12,0))))))))</f>
        <v>0</v>
      </c>
      <c r="P1587" s="389"/>
      <c r="Q1587" s="385" t="str">
        <f>IF('proje ve personel bilgileri'!A734&lt;&gt;0,(M1587*O1587)," ")</f>
        <v xml:space="preserve"> </v>
      </c>
      <c r="R1587" s="385"/>
      <c r="S1587" s="385" t="str">
        <f>IF('proje ve personel bilgileri'!A734&lt;&gt;0,G011B!S1689," ")</f>
        <v xml:space="preserve"> </v>
      </c>
      <c r="T1587" s="378"/>
      <c r="U1587" s="385" t="str">
        <f>IF('proje ve personel bilgileri'!A734&lt;&gt;0,MIN(Q1587,S1587)," ")</f>
        <v xml:space="preserve"> </v>
      </c>
      <c r="V1587" s="386"/>
    </row>
    <row r="1588" spans="1:22" ht="15.75" customHeight="1" x14ac:dyDescent="0.25">
      <c r="A1588" s="23">
        <v>722</v>
      </c>
      <c r="B1588" s="293" t="str">
        <f>IF('proje ve personel bilgileri'!A735&lt;&gt;0,('proje ve personel bilgileri'!A735)," ")</f>
        <v xml:space="preserve"> </v>
      </c>
      <c r="C1588" s="293" t="str">
        <f>IF('proje ve personel bilgileri'!A735&lt;&gt;0,('proje ve personel bilgileri'!B735)," ")</f>
        <v xml:space="preserve"> </v>
      </c>
      <c r="D1588" s="24"/>
      <c r="E1588" s="25"/>
      <c r="F1588" s="25"/>
      <c r="G1588" s="25"/>
      <c r="H1588" s="25"/>
      <c r="I1588" s="25"/>
      <c r="J1588" s="26"/>
      <c r="K1588" s="387" t="str">
        <f>IF(J1588&lt;&gt;0,DAYS360(J1588,'proje ve personel bilgileri'!$B$8)/30," ")</f>
        <v xml:space="preserve"> </v>
      </c>
      <c r="L1588" s="387"/>
      <c r="M1588" s="385" t="str">
        <f>IF('proje ve personel bilgileri'!A735&lt;&gt;0,('proje ve personel bilgileri'!$B$11)," ")</f>
        <v xml:space="preserve"> </v>
      </c>
      <c r="N1588" s="385"/>
      <c r="O1588" s="388">
        <f>IF('proje ve personel bilgileri'!$B$4=1512,(IF(E1588&lt;&gt;0,2,IF(F1588&lt;&gt;0,2,IF(G1588&lt;&gt;0,IF(AND(J1588&lt;&gt;0,K1588&gt;=48),4,3),IF(H1588&lt;&gt;0,IF(AND(J1588&lt;&gt;0,K1588&gt;=48),4,3),IF(I1588&lt;&gt;0,7,0)))))),IF('proje ve personel bilgileri'!$B$4=1511,(IF(E1588&lt;&gt;0,4,IF(F1588&lt;&gt;0,5,IF(G1588&lt;&gt;0,IF(AND(J1588&lt;&gt;0,K1588&gt;=48),12,8),IF(H1588&lt;&gt;0,IF(AND(J1588&lt;&gt;0,K1588&gt;=48),12,8),IF(I1588&lt;&gt;0,14,0)))))),(IF(E1588&lt;&gt;0,3,IF(F1588&lt;&gt;0,4,IF(G1588&lt;&gt;0,IF(AND(J1588&lt;&gt;0,K1588&gt;=48),10,6),IF(H1588&lt;&gt;0,IF(AND(J1588&lt;&gt;0,K1588&gt;=48),10,6),IF(I1588&lt;&gt;0,12,0))))))))</f>
        <v>0</v>
      </c>
      <c r="P1588" s="389"/>
      <c r="Q1588" s="385" t="str">
        <f>IF('proje ve personel bilgileri'!A735&lt;&gt;0,(M1588*O1588)," ")</f>
        <v xml:space="preserve"> </v>
      </c>
      <c r="R1588" s="385"/>
      <c r="S1588" s="385" t="str">
        <f>IF('proje ve personel bilgileri'!A735&lt;&gt;0,G011B!S1690," ")</f>
        <v xml:space="preserve"> </v>
      </c>
      <c r="T1588" s="378"/>
      <c r="U1588" s="385" t="str">
        <f>IF('proje ve personel bilgileri'!A735&lt;&gt;0,MIN(Q1588,S1588)," ")</f>
        <v xml:space="preserve"> </v>
      </c>
      <c r="V1588" s="386"/>
    </row>
    <row r="1589" spans="1:22" ht="15.75" customHeight="1" x14ac:dyDescent="0.25">
      <c r="A1589" s="19">
        <v>723</v>
      </c>
      <c r="B1589" s="293" t="str">
        <f>IF('proje ve personel bilgileri'!A736&lt;&gt;0,('proje ve personel bilgileri'!A736)," ")</f>
        <v xml:space="preserve"> </v>
      </c>
      <c r="C1589" s="293" t="str">
        <f>IF('proje ve personel bilgileri'!A736&lt;&gt;0,('proje ve personel bilgileri'!B736)," ")</f>
        <v xml:space="preserve"> </v>
      </c>
      <c r="D1589" s="24"/>
      <c r="E1589" s="25"/>
      <c r="F1589" s="25"/>
      <c r="G1589" s="25"/>
      <c r="H1589" s="25"/>
      <c r="I1589" s="25"/>
      <c r="J1589" s="26"/>
      <c r="K1589" s="387" t="str">
        <f>IF(J1589&lt;&gt;0,DAYS360(J1589,'proje ve personel bilgileri'!$B$8)/30," ")</f>
        <v xml:space="preserve"> </v>
      </c>
      <c r="L1589" s="387"/>
      <c r="M1589" s="385" t="str">
        <f>IF('proje ve personel bilgileri'!A736&lt;&gt;0,('proje ve personel bilgileri'!$B$11)," ")</f>
        <v xml:space="preserve"> </v>
      </c>
      <c r="N1589" s="385"/>
      <c r="O1589" s="388">
        <f>IF('proje ve personel bilgileri'!$B$4=1512,(IF(E1589&lt;&gt;0,2,IF(F1589&lt;&gt;0,2,IF(G1589&lt;&gt;0,IF(AND(J1589&lt;&gt;0,K1589&gt;=48),4,3),IF(H1589&lt;&gt;0,IF(AND(J1589&lt;&gt;0,K1589&gt;=48),4,3),IF(I1589&lt;&gt;0,7,0)))))),IF('proje ve personel bilgileri'!$B$4=1511,(IF(E1589&lt;&gt;0,4,IF(F1589&lt;&gt;0,5,IF(G1589&lt;&gt;0,IF(AND(J1589&lt;&gt;0,K1589&gt;=48),12,8),IF(H1589&lt;&gt;0,IF(AND(J1589&lt;&gt;0,K1589&gt;=48),12,8),IF(I1589&lt;&gt;0,14,0)))))),(IF(E1589&lt;&gt;0,3,IF(F1589&lt;&gt;0,4,IF(G1589&lt;&gt;0,IF(AND(J1589&lt;&gt;0,K1589&gt;=48),10,6),IF(H1589&lt;&gt;0,IF(AND(J1589&lt;&gt;0,K1589&gt;=48),10,6),IF(I1589&lt;&gt;0,12,0))))))))</f>
        <v>0</v>
      </c>
      <c r="P1589" s="389"/>
      <c r="Q1589" s="385" t="str">
        <f>IF('proje ve personel bilgileri'!A736&lt;&gt;0,(M1589*O1589)," ")</f>
        <v xml:space="preserve"> </v>
      </c>
      <c r="R1589" s="385"/>
      <c r="S1589" s="385" t="str">
        <f>IF('proje ve personel bilgileri'!A736&lt;&gt;0,G011B!S1691," ")</f>
        <v xml:space="preserve"> </v>
      </c>
      <c r="T1589" s="378"/>
      <c r="U1589" s="385" t="str">
        <f>IF('proje ve personel bilgileri'!A736&lt;&gt;0,MIN(Q1589,S1589)," ")</f>
        <v xml:space="preserve"> </v>
      </c>
      <c r="V1589" s="386"/>
    </row>
    <row r="1590" spans="1:22" ht="15.75" customHeight="1" x14ac:dyDescent="0.25">
      <c r="A1590" s="23">
        <v>724</v>
      </c>
      <c r="B1590" s="293" t="str">
        <f>IF('proje ve personel bilgileri'!A737&lt;&gt;0,('proje ve personel bilgileri'!A737)," ")</f>
        <v xml:space="preserve"> </v>
      </c>
      <c r="C1590" s="293" t="str">
        <f>IF('proje ve personel bilgileri'!A737&lt;&gt;0,('proje ve personel bilgileri'!B737)," ")</f>
        <v xml:space="preserve"> </v>
      </c>
      <c r="D1590" s="24"/>
      <c r="E1590" s="25"/>
      <c r="F1590" s="25"/>
      <c r="G1590" s="25"/>
      <c r="H1590" s="25"/>
      <c r="I1590" s="25"/>
      <c r="J1590" s="26"/>
      <c r="K1590" s="387" t="str">
        <f>IF(J1590&lt;&gt;0,DAYS360(J1590,'proje ve personel bilgileri'!$B$8)/30," ")</f>
        <v xml:space="preserve"> </v>
      </c>
      <c r="L1590" s="387"/>
      <c r="M1590" s="385" t="str">
        <f>IF('proje ve personel bilgileri'!A737&lt;&gt;0,('proje ve personel bilgileri'!$B$11)," ")</f>
        <v xml:space="preserve"> </v>
      </c>
      <c r="N1590" s="385"/>
      <c r="O1590" s="388">
        <f>IF('proje ve personel bilgileri'!$B$4=1512,(IF(E1590&lt;&gt;0,2,IF(F1590&lt;&gt;0,2,IF(G1590&lt;&gt;0,IF(AND(J1590&lt;&gt;0,K1590&gt;=48),4,3),IF(H1590&lt;&gt;0,IF(AND(J1590&lt;&gt;0,K1590&gt;=48),4,3),IF(I1590&lt;&gt;0,7,0)))))),IF('proje ve personel bilgileri'!$B$4=1511,(IF(E1590&lt;&gt;0,4,IF(F1590&lt;&gt;0,5,IF(G1590&lt;&gt;0,IF(AND(J1590&lt;&gt;0,K1590&gt;=48),12,8),IF(H1590&lt;&gt;0,IF(AND(J1590&lt;&gt;0,K1590&gt;=48),12,8),IF(I1590&lt;&gt;0,14,0)))))),(IF(E1590&lt;&gt;0,3,IF(F1590&lt;&gt;0,4,IF(G1590&lt;&gt;0,IF(AND(J1590&lt;&gt;0,K1590&gt;=48),10,6),IF(H1590&lt;&gt;0,IF(AND(J1590&lt;&gt;0,K1590&gt;=48),10,6),IF(I1590&lt;&gt;0,12,0))))))))</f>
        <v>0</v>
      </c>
      <c r="P1590" s="389"/>
      <c r="Q1590" s="385" t="str">
        <f>IF('proje ve personel bilgileri'!A737&lt;&gt;0,(M1590*O1590)," ")</f>
        <v xml:space="preserve"> </v>
      </c>
      <c r="R1590" s="385"/>
      <c r="S1590" s="385" t="str">
        <f>IF('proje ve personel bilgileri'!A737&lt;&gt;0,G011B!S1692," ")</f>
        <v xml:space="preserve"> </v>
      </c>
      <c r="T1590" s="378"/>
      <c r="U1590" s="385" t="str">
        <f>IF('proje ve personel bilgileri'!A737&lt;&gt;0,MIN(Q1590,S1590)," ")</f>
        <v xml:space="preserve"> </v>
      </c>
      <c r="V1590" s="386"/>
    </row>
    <row r="1591" spans="1:22" ht="15.75" customHeight="1" x14ac:dyDescent="0.25">
      <c r="A1591" s="19">
        <v>725</v>
      </c>
      <c r="B1591" s="293" t="str">
        <f>IF('proje ve personel bilgileri'!A738&lt;&gt;0,('proje ve personel bilgileri'!A738)," ")</f>
        <v xml:space="preserve"> </v>
      </c>
      <c r="C1591" s="293" t="str">
        <f>IF('proje ve personel bilgileri'!A738&lt;&gt;0,('proje ve personel bilgileri'!B738)," ")</f>
        <v xml:space="preserve"> </v>
      </c>
      <c r="D1591" s="24"/>
      <c r="E1591" s="25"/>
      <c r="F1591" s="25"/>
      <c r="G1591" s="25"/>
      <c r="H1591" s="25"/>
      <c r="I1591" s="25"/>
      <c r="J1591" s="26"/>
      <c r="K1591" s="387" t="str">
        <f>IF(J1591&lt;&gt;0,DAYS360(J1591,'proje ve personel bilgileri'!$B$8)/30," ")</f>
        <v xml:space="preserve"> </v>
      </c>
      <c r="L1591" s="387"/>
      <c r="M1591" s="385" t="str">
        <f>IF('proje ve personel bilgileri'!A738&lt;&gt;0,('proje ve personel bilgileri'!$B$11)," ")</f>
        <v xml:space="preserve"> </v>
      </c>
      <c r="N1591" s="385"/>
      <c r="O1591" s="388">
        <f>IF('proje ve personel bilgileri'!$B$4=1512,(IF(E1591&lt;&gt;0,2,IF(F1591&lt;&gt;0,2,IF(G1591&lt;&gt;0,IF(AND(J1591&lt;&gt;0,K1591&gt;=48),4,3),IF(H1591&lt;&gt;0,IF(AND(J1591&lt;&gt;0,K1591&gt;=48),4,3),IF(I1591&lt;&gt;0,7,0)))))),IF('proje ve personel bilgileri'!$B$4=1511,(IF(E1591&lt;&gt;0,4,IF(F1591&lt;&gt;0,5,IF(G1591&lt;&gt;0,IF(AND(J1591&lt;&gt;0,K1591&gt;=48),12,8),IF(H1591&lt;&gt;0,IF(AND(J1591&lt;&gt;0,K1591&gt;=48),12,8),IF(I1591&lt;&gt;0,14,0)))))),(IF(E1591&lt;&gt;0,3,IF(F1591&lt;&gt;0,4,IF(G1591&lt;&gt;0,IF(AND(J1591&lt;&gt;0,K1591&gt;=48),10,6),IF(H1591&lt;&gt;0,IF(AND(J1591&lt;&gt;0,K1591&gt;=48),10,6),IF(I1591&lt;&gt;0,12,0))))))))</f>
        <v>0</v>
      </c>
      <c r="P1591" s="389"/>
      <c r="Q1591" s="385" t="str">
        <f>IF('proje ve personel bilgileri'!A738&lt;&gt;0,(M1591*O1591)," ")</f>
        <v xml:space="preserve"> </v>
      </c>
      <c r="R1591" s="385"/>
      <c r="S1591" s="385" t="str">
        <f>IF('proje ve personel bilgileri'!A738&lt;&gt;0,G011B!S1693," ")</f>
        <v xml:space="preserve"> </v>
      </c>
      <c r="T1591" s="378"/>
      <c r="U1591" s="385" t="str">
        <f>IF('proje ve personel bilgileri'!A738&lt;&gt;0,MIN(Q1591,S1591)," ")</f>
        <v xml:space="preserve"> </v>
      </c>
      <c r="V1591" s="386"/>
    </row>
    <row r="1592" spans="1:22" ht="15.75" customHeight="1" x14ac:dyDescent="0.25">
      <c r="A1592" s="23">
        <v>726</v>
      </c>
      <c r="B1592" s="293" t="str">
        <f>IF('proje ve personel bilgileri'!A739&lt;&gt;0,('proje ve personel bilgileri'!A739)," ")</f>
        <v xml:space="preserve"> </v>
      </c>
      <c r="C1592" s="293" t="str">
        <f>IF('proje ve personel bilgileri'!A739&lt;&gt;0,('proje ve personel bilgileri'!B739)," ")</f>
        <v xml:space="preserve"> </v>
      </c>
      <c r="D1592" s="24"/>
      <c r="E1592" s="25"/>
      <c r="F1592" s="25"/>
      <c r="G1592" s="25"/>
      <c r="H1592" s="25"/>
      <c r="I1592" s="25"/>
      <c r="J1592" s="26"/>
      <c r="K1592" s="387" t="str">
        <f>IF(J1592&lt;&gt;0,DAYS360(J1592,'proje ve personel bilgileri'!$B$8)/30," ")</f>
        <v xml:space="preserve"> </v>
      </c>
      <c r="L1592" s="387"/>
      <c r="M1592" s="385" t="str">
        <f>IF('proje ve personel bilgileri'!A739&lt;&gt;0,('proje ve personel bilgileri'!$B$11)," ")</f>
        <v xml:space="preserve"> </v>
      </c>
      <c r="N1592" s="385"/>
      <c r="O1592" s="388">
        <f>IF('proje ve personel bilgileri'!$B$4=1512,(IF(E1592&lt;&gt;0,2,IF(F1592&lt;&gt;0,2,IF(G1592&lt;&gt;0,IF(AND(J1592&lt;&gt;0,K1592&gt;=48),4,3),IF(H1592&lt;&gt;0,IF(AND(J1592&lt;&gt;0,K1592&gt;=48),4,3),IF(I1592&lt;&gt;0,7,0)))))),IF('proje ve personel bilgileri'!$B$4=1511,(IF(E1592&lt;&gt;0,4,IF(F1592&lt;&gt;0,5,IF(G1592&lt;&gt;0,IF(AND(J1592&lt;&gt;0,K1592&gt;=48),12,8),IF(H1592&lt;&gt;0,IF(AND(J1592&lt;&gt;0,K1592&gt;=48),12,8),IF(I1592&lt;&gt;0,14,0)))))),(IF(E1592&lt;&gt;0,3,IF(F1592&lt;&gt;0,4,IF(G1592&lt;&gt;0,IF(AND(J1592&lt;&gt;0,K1592&gt;=48),10,6),IF(H1592&lt;&gt;0,IF(AND(J1592&lt;&gt;0,K1592&gt;=48),10,6),IF(I1592&lt;&gt;0,12,0))))))))</f>
        <v>0</v>
      </c>
      <c r="P1592" s="389"/>
      <c r="Q1592" s="385" t="str">
        <f>IF('proje ve personel bilgileri'!A739&lt;&gt;0,(M1592*O1592)," ")</f>
        <v xml:space="preserve"> </v>
      </c>
      <c r="R1592" s="385"/>
      <c r="S1592" s="385" t="str">
        <f>IF('proje ve personel bilgileri'!A739&lt;&gt;0,G011B!S1694," ")</f>
        <v xml:space="preserve"> </v>
      </c>
      <c r="T1592" s="378"/>
      <c r="U1592" s="385" t="str">
        <f>IF('proje ve personel bilgileri'!A739&lt;&gt;0,MIN(Q1592,S1592)," ")</f>
        <v xml:space="preserve"> </v>
      </c>
      <c r="V1592" s="386"/>
    </row>
    <row r="1593" spans="1:22" ht="15.75" customHeight="1" x14ac:dyDescent="0.25">
      <c r="A1593" s="19">
        <v>727</v>
      </c>
      <c r="B1593" s="293" t="str">
        <f>IF('proje ve personel bilgileri'!A740&lt;&gt;0,('proje ve personel bilgileri'!A740)," ")</f>
        <v xml:space="preserve"> </v>
      </c>
      <c r="C1593" s="293" t="str">
        <f>IF('proje ve personel bilgileri'!A740&lt;&gt;0,('proje ve personel bilgileri'!B740)," ")</f>
        <v xml:space="preserve"> </v>
      </c>
      <c r="D1593" s="24"/>
      <c r="E1593" s="25"/>
      <c r="F1593" s="25"/>
      <c r="G1593" s="25"/>
      <c r="H1593" s="25"/>
      <c r="I1593" s="25"/>
      <c r="J1593" s="26"/>
      <c r="K1593" s="387" t="str">
        <f>IF(J1593&lt;&gt;0,DAYS360(J1593,'proje ve personel bilgileri'!$B$8)/30," ")</f>
        <v xml:space="preserve"> </v>
      </c>
      <c r="L1593" s="387"/>
      <c r="M1593" s="385" t="str">
        <f>IF('proje ve personel bilgileri'!A740&lt;&gt;0,('proje ve personel bilgileri'!$B$11)," ")</f>
        <v xml:space="preserve"> </v>
      </c>
      <c r="N1593" s="385"/>
      <c r="O1593" s="388">
        <f>IF('proje ve personel bilgileri'!$B$4=1512,(IF(E1593&lt;&gt;0,2,IF(F1593&lt;&gt;0,2,IF(G1593&lt;&gt;0,IF(AND(J1593&lt;&gt;0,K1593&gt;=48),4,3),IF(H1593&lt;&gt;0,IF(AND(J1593&lt;&gt;0,K1593&gt;=48),4,3),IF(I1593&lt;&gt;0,7,0)))))),IF('proje ve personel bilgileri'!$B$4=1511,(IF(E1593&lt;&gt;0,4,IF(F1593&lt;&gt;0,5,IF(G1593&lt;&gt;0,IF(AND(J1593&lt;&gt;0,K1593&gt;=48),12,8),IF(H1593&lt;&gt;0,IF(AND(J1593&lt;&gt;0,K1593&gt;=48),12,8),IF(I1593&lt;&gt;0,14,0)))))),(IF(E1593&lt;&gt;0,3,IF(F1593&lt;&gt;0,4,IF(G1593&lt;&gt;0,IF(AND(J1593&lt;&gt;0,K1593&gt;=48),10,6),IF(H1593&lt;&gt;0,IF(AND(J1593&lt;&gt;0,K1593&gt;=48),10,6),IF(I1593&lt;&gt;0,12,0))))))))</f>
        <v>0</v>
      </c>
      <c r="P1593" s="389"/>
      <c r="Q1593" s="385" t="str">
        <f>IF('proje ve personel bilgileri'!A740&lt;&gt;0,(M1593*O1593)," ")</f>
        <v xml:space="preserve"> </v>
      </c>
      <c r="R1593" s="385"/>
      <c r="S1593" s="385" t="str">
        <f>IF('proje ve personel bilgileri'!A740&lt;&gt;0,G011B!S1695," ")</f>
        <v xml:space="preserve"> </v>
      </c>
      <c r="T1593" s="378"/>
      <c r="U1593" s="385" t="str">
        <f>IF('proje ve personel bilgileri'!A740&lt;&gt;0,MIN(Q1593,S1593)," ")</f>
        <v xml:space="preserve"> </v>
      </c>
      <c r="V1593" s="386"/>
    </row>
    <row r="1594" spans="1:22" ht="15.75" customHeight="1" x14ac:dyDescent="0.25">
      <c r="A1594" s="23">
        <v>728</v>
      </c>
      <c r="B1594" s="293" t="str">
        <f>IF('proje ve personel bilgileri'!A741&lt;&gt;0,('proje ve personel bilgileri'!A741)," ")</f>
        <v xml:space="preserve"> </v>
      </c>
      <c r="C1594" s="293" t="str">
        <f>IF('proje ve personel bilgileri'!A741&lt;&gt;0,('proje ve personel bilgileri'!B741)," ")</f>
        <v xml:space="preserve"> </v>
      </c>
      <c r="D1594" s="24"/>
      <c r="E1594" s="25"/>
      <c r="F1594" s="25"/>
      <c r="G1594" s="25"/>
      <c r="H1594" s="25"/>
      <c r="I1594" s="25"/>
      <c r="J1594" s="26"/>
      <c r="K1594" s="387" t="str">
        <f>IF(J1594&lt;&gt;0,DAYS360(J1594,'proje ve personel bilgileri'!$B$8)/30," ")</f>
        <v xml:space="preserve"> </v>
      </c>
      <c r="L1594" s="387"/>
      <c r="M1594" s="385" t="str">
        <f>IF('proje ve personel bilgileri'!A741&lt;&gt;0,('proje ve personel bilgileri'!$B$11)," ")</f>
        <v xml:space="preserve"> </v>
      </c>
      <c r="N1594" s="385"/>
      <c r="O1594" s="388">
        <f>IF('proje ve personel bilgileri'!$B$4=1512,(IF(E1594&lt;&gt;0,2,IF(F1594&lt;&gt;0,2,IF(G1594&lt;&gt;0,IF(AND(J1594&lt;&gt;0,K1594&gt;=48),4,3),IF(H1594&lt;&gt;0,IF(AND(J1594&lt;&gt;0,K1594&gt;=48),4,3),IF(I1594&lt;&gt;0,7,0)))))),IF('proje ve personel bilgileri'!$B$4=1511,(IF(E1594&lt;&gt;0,4,IF(F1594&lt;&gt;0,5,IF(G1594&lt;&gt;0,IF(AND(J1594&lt;&gt;0,K1594&gt;=48),12,8),IF(H1594&lt;&gt;0,IF(AND(J1594&lt;&gt;0,K1594&gt;=48),12,8),IF(I1594&lt;&gt;0,14,0)))))),(IF(E1594&lt;&gt;0,3,IF(F1594&lt;&gt;0,4,IF(G1594&lt;&gt;0,IF(AND(J1594&lt;&gt;0,K1594&gt;=48),10,6),IF(H1594&lt;&gt;0,IF(AND(J1594&lt;&gt;0,K1594&gt;=48),10,6),IF(I1594&lt;&gt;0,12,0))))))))</f>
        <v>0</v>
      </c>
      <c r="P1594" s="389"/>
      <c r="Q1594" s="385" t="str">
        <f>IF('proje ve personel bilgileri'!A741&lt;&gt;0,(M1594*O1594)," ")</f>
        <v xml:space="preserve"> </v>
      </c>
      <c r="R1594" s="385"/>
      <c r="S1594" s="385" t="str">
        <f>IF('proje ve personel bilgileri'!A741&lt;&gt;0,G011B!S1696," ")</f>
        <v xml:space="preserve"> </v>
      </c>
      <c r="T1594" s="378"/>
      <c r="U1594" s="385" t="str">
        <f>IF('proje ve personel bilgileri'!A741&lt;&gt;0,MIN(Q1594,S1594)," ")</f>
        <v xml:space="preserve"> </v>
      </c>
      <c r="V1594" s="386"/>
    </row>
    <row r="1595" spans="1:22" ht="15.75" customHeight="1" x14ac:dyDescent="0.25">
      <c r="A1595" s="19">
        <v>729</v>
      </c>
      <c r="B1595" s="293" t="str">
        <f>IF('proje ve personel bilgileri'!A742&lt;&gt;0,('proje ve personel bilgileri'!A742)," ")</f>
        <v xml:space="preserve"> </v>
      </c>
      <c r="C1595" s="293" t="str">
        <f>IF('proje ve personel bilgileri'!A742&lt;&gt;0,('proje ve personel bilgileri'!B742)," ")</f>
        <v xml:space="preserve"> </v>
      </c>
      <c r="D1595" s="24"/>
      <c r="E1595" s="25"/>
      <c r="F1595" s="25"/>
      <c r="G1595" s="25"/>
      <c r="H1595" s="25"/>
      <c r="I1595" s="25"/>
      <c r="J1595" s="26"/>
      <c r="K1595" s="387" t="str">
        <f>IF(J1595&lt;&gt;0,DAYS360(J1595,'proje ve personel bilgileri'!$B$8)/30," ")</f>
        <v xml:space="preserve"> </v>
      </c>
      <c r="L1595" s="387"/>
      <c r="M1595" s="385" t="str">
        <f>IF('proje ve personel bilgileri'!A742&lt;&gt;0,('proje ve personel bilgileri'!$B$11)," ")</f>
        <v xml:space="preserve"> </v>
      </c>
      <c r="N1595" s="385"/>
      <c r="O1595" s="388">
        <f>IF('proje ve personel bilgileri'!$B$4=1512,(IF(E1595&lt;&gt;0,2,IF(F1595&lt;&gt;0,2,IF(G1595&lt;&gt;0,IF(AND(J1595&lt;&gt;0,K1595&gt;=48),4,3),IF(H1595&lt;&gt;0,IF(AND(J1595&lt;&gt;0,K1595&gt;=48),4,3),IF(I1595&lt;&gt;0,7,0)))))),IF('proje ve personel bilgileri'!$B$4=1511,(IF(E1595&lt;&gt;0,4,IF(F1595&lt;&gt;0,5,IF(G1595&lt;&gt;0,IF(AND(J1595&lt;&gt;0,K1595&gt;=48),12,8),IF(H1595&lt;&gt;0,IF(AND(J1595&lt;&gt;0,K1595&gt;=48),12,8),IF(I1595&lt;&gt;0,14,0)))))),(IF(E1595&lt;&gt;0,3,IF(F1595&lt;&gt;0,4,IF(G1595&lt;&gt;0,IF(AND(J1595&lt;&gt;0,K1595&gt;=48),10,6),IF(H1595&lt;&gt;0,IF(AND(J1595&lt;&gt;0,K1595&gt;=48),10,6),IF(I1595&lt;&gt;0,12,0))))))))</f>
        <v>0</v>
      </c>
      <c r="P1595" s="389"/>
      <c r="Q1595" s="385" t="str">
        <f>IF('proje ve personel bilgileri'!A742&lt;&gt;0,(M1595*O1595)," ")</f>
        <v xml:space="preserve"> </v>
      </c>
      <c r="R1595" s="385"/>
      <c r="S1595" s="385" t="str">
        <f>IF('proje ve personel bilgileri'!A742&lt;&gt;0,G011B!S1697," ")</f>
        <v xml:space="preserve"> </v>
      </c>
      <c r="T1595" s="378"/>
      <c r="U1595" s="385" t="str">
        <f>IF('proje ve personel bilgileri'!A742&lt;&gt;0,MIN(Q1595,S1595)," ")</f>
        <v xml:space="preserve"> </v>
      </c>
      <c r="V1595" s="386"/>
    </row>
    <row r="1596" spans="1:22" ht="15.75" customHeight="1" x14ac:dyDescent="0.25">
      <c r="A1596" s="23">
        <v>730</v>
      </c>
      <c r="B1596" s="293" t="str">
        <f>IF('proje ve personel bilgileri'!A743&lt;&gt;0,('proje ve personel bilgileri'!A743)," ")</f>
        <v xml:space="preserve"> </v>
      </c>
      <c r="C1596" s="293" t="str">
        <f>IF('proje ve personel bilgileri'!A743&lt;&gt;0,('proje ve personel bilgileri'!B743)," ")</f>
        <v xml:space="preserve"> </v>
      </c>
      <c r="D1596" s="24"/>
      <c r="E1596" s="25"/>
      <c r="F1596" s="25"/>
      <c r="G1596" s="25"/>
      <c r="H1596" s="25"/>
      <c r="I1596" s="25"/>
      <c r="J1596" s="26"/>
      <c r="K1596" s="387" t="str">
        <f>IF(J1596&lt;&gt;0,DAYS360(J1596,'proje ve personel bilgileri'!$B$8)/30," ")</f>
        <v xml:space="preserve"> </v>
      </c>
      <c r="L1596" s="387"/>
      <c r="M1596" s="385" t="str">
        <f>IF('proje ve personel bilgileri'!A743&lt;&gt;0,('proje ve personel bilgileri'!$B$11)," ")</f>
        <v xml:space="preserve"> </v>
      </c>
      <c r="N1596" s="385"/>
      <c r="O1596" s="388">
        <f>IF('proje ve personel bilgileri'!$B$4=1512,(IF(E1596&lt;&gt;0,2,IF(F1596&lt;&gt;0,2,IF(G1596&lt;&gt;0,IF(AND(J1596&lt;&gt;0,K1596&gt;=48),4,3),IF(H1596&lt;&gt;0,IF(AND(J1596&lt;&gt;0,K1596&gt;=48),4,3),IF(I1596&lt;&gt;0,7,0)))))),IF('proje ve personel bilgileri'!$B$4=1511,(IF(E1596&lt;&gt;0,4,IF(F1596&lt;&gt;0,5,IF(G1596&lt;&gt;0,IF(AND(J1596&lt;&gt;0,K1596&gt;=48),12,8),IF(H1596&lt;&gt;0,IF(AND(J1596&lt;&gt;0,K1596&gt;=48),12,8),IF(I1596&lt;&gt;0,14,0)))))),(IF(E1596&lt;&gt;0,3,IF(F1596&lt;&gt;0,4,IF(G1596&lt;&gt;0,IF(AND(J1596&lt;&gt;0,K1596&gt;=48),10,6),IF(H1596&lt;&gt;0,IF(AND(J1596&lt;&gt;0,K1596&gt;=48),10,6),IF(I1596&lt;&gt;0,12,0))))))))</f>
        <v>0</v>
      </c>
      <c r="P1596" s="389"/>
      <c r="Q1596" s="385" t="str">
        <f>IF('proje ve personel bilgileri'!A743&lt;&gt;0,(M1596*O1596)," ")</f>
        <v xml:space="preserve"> </v>
      </c>
      <c r="R1596" s="385"/>
      <c r="S1596" s="385" t="str">
        <f>IF('proje ve personel bilgileri'!A743&lt;&gt;0,G011B!S1698," ")</f>
        <v xml:space="preserve"> </v>
      </c>
      <c r="T1596" s="378"/>
      <c r="U1596" s="385" t="str">
        <f>IF('proje ve personel bilgileri'!A743&lt;&gt;0,MIN(Q1596,S1596)," ")</f>
        <v xml:space="preserve"> </v>
      </c>
      <c r="V1596" s="386"/>
    </row>
    <row r="1597" spans="1:22" ht="15.75" customHeight="1" x14ac:dyDescent="0.25">
      <c r="A1597" s="19">
        <v>731</v>
      </c>
      <c r="B1597" s="293" t="str">
        <f>IF('proje ve personel bilgileri'!A744&lt;&gt;0,('proje ve personel bilgileri'!A744)," ")</f>
        <v xml:space="preserve"> </v>
      </c>
      <c r="C1597" s="293" t="str">
        <f>IF('proje ve personel bilgileri'!A744&lt;&gt;0,('proje ve personel bilgileri'!B744)," ")</f>
        <v xml:space="preserve"> </v>
      </c>
      <c r="D1597" s="24"/>
      <c r="E1597" s="25"/>
      <c r="F1597" s="25"/>
      <c r="G1597" s="25"/>
      <c r="H1597" s="25"/>
      <c r="I1597" s="25"/>
      <c r="J1597" s="26"/>
      <c r="K1597" s="387" t="str">
        <f>IF(J1597&lt;&gt;0,DAYS360(J1597,'proje ve personel bilgileri'!$B$8)/30," ")</f>
        <v xml:space="preserve"> </v>
      </c>
      <c r="L1597" s="387"/>
      <c r="M1597" s="385" t="str">
        <f>IF('proje ve personel bilgileri'!A744&lt;&gt;0,('proje ve personel bilgileri'!$B$11)," ")</f>
        <v xml:space="preserve"> </v>
      </c>
      <c r="N1597" s="385"/>
      <c r="O1597" s="388">
        <f>IF('proje ve personel bilgileri'!$B$4=1512,(IF(E1597&lt;&gt;0,2,IF(F1597&lt;&gt;0,2,IF(G1597&lt;&gt;0,IF(AND(J1597&lt;&gt;0,K1597&gt;=48),4,3),IF(H1597&lt;&gt;0,IF(AND(J1597&lt;&gt;0,K1597&gt;=48),4,3),IF(I1597&lt;&gt;0,7,0)))))),IF('proje ve personel bilgileri'!$B$4=1511,(IF(E1597&lt;&gt;0,4,IF(F1597&lt;&gt;0,5,IF(G1597&lt;&gt;0,IF(AND(J1597&lt;&gt;0,K1597&gt;=48),12,8),IF(H1597&lt;&gt;0,IF(AND(J1597&lt;&gt;0,K1597&gt;=48),12,8),IF(I1597&lt;&gt;0,14,0)))))),(IF(E1597&lt;&gt;0,3,IF(F1597&lt;&gt;0,4,IF(G1597&lt;&gt;0,IF(AND(J1597&lt;&gt;0,K1597&gt;=48),10,6),IF(H1597&lt;&gt;0,IF(AND(J1597&lt;&gt;0,K1597&gt;=48),10,6),IF(I1597&lt;&gt;0,12,0))))))))</f>
        <v>0</v>
      </c>
      <c r="P1597" s="389"/>
      <c r="Q1597" s="385" t="str">
        <f>IF('proje ve personel bilgileri'!A744&lt;&gt;0,(M1597*O1597)," ")</f>
        <v xml:space="preserve"> </v>
      </c>
      <c r="R1597" s="385"/>
      <c r="S1597" s="385" t="str">
        <f>IF('proje ve personel bilgileri'!A744&lt;&gt;0,G011B!S1699," ")</f>
        <v xml:space="preserve"> </v>
      </c>
      <c r="T1597" s="378"/>
      <c r="U1597" s="385" t="str">
        <f>IF('proje ve personel bilgileri'!A744&lt;&gt;0,MIN(Q1597,S1597)," ")</f>
        <v xml:space="preserve"> </v>
      </c>
      <c r="V1597" s="386"/>
    </row>
    <row r="1598" spans="1:22" ht="15.75" customHeight="1" x14ac:dyDescent="0.25">
      <c r="A1598" s="23">
        <v>732</v>
      </c>
      <c r="B1598" s="293" t="str">
        <f>IF('proje ve personel bilgileri'!A745&lt;&gt;0,('proje ve personel bilgileri'!A745)," ")</f>
        <v xml:space="preserve"> </v>
      </c>
      <c r="C1598" s="293" t="str">
        <f>IF('proje ve personel bilgileri'!A745&lt;&gt;0,('proje ve personel bilgileri'!B745)," ")</f>
        <v xml:space="preserve"> </v>
      </c>
      <c r="D1598" s="24"/>
      <c r="E1598" s="25"/>
      <c r="F1598" s="25"/>
      <c r="G1598" s="25"/>
      <c r="H1598" s="25"/>
      <c r="I1598" s="25"/>
      <c r="J1598" s="26"/>
      <c r="K1598" s="387" t="str">
        <f>IF(J1598&lt;&gt;0,DAYS360(J1598,'proje ve personel bilgileri'!$B$8)/30," ")</f>
        <v xml:space="preserve"> </v>
      </c>
      <c r="L1598" s="387"/>
      <c r="M1598" s="385" t="str">
        <f>IF('proje ve personel bilgileri'!A745&lt;&gt;0,('proje ve personel bilgileri'!$B$11)," ")</f>
        <v xml:space="preserve"> </v>
      </c>
      <c r="N1598" s="385"/>
      <c r="O1598" s="388">
        <f>IF('proje ve personel bilgileri'!$B$4=1512,(IF(E1598&lt;&gt;0,2,IF(F1598&lt;&gt;0,2,IF(G1598&lt;&gt;0,IF(AND(J1598&lt;&gt;0,K1598&gt;=48),4,3),IF(H1598&lt;&gt;0,IF(AND(J1598&lt;&gt;0,K1598&gt;=48),4,3),IF(I1598&lt;&gt;0,7,0)))))),IF('proje ve personel bilgileri'!$B$4=1511,(IF(E1598&lt;&gt;0,4,IF(F1598&lt;&gt;0,5,IF(G1598&lt;&gt;0,IF(AND(J1598&lt;&gt;0,K1598&gt;=48),12,8),IF(H1598&lt;&gt;0,IF(AND(J1598&lt;&gt;0,K1598&gt;=48),12,8),IF(I1598&lt;&gt;0,14,0)))))),(IF(E1598&lt;&gt;0,3,IF(F1598&lt;&gt;0,4,IF(G1598&lt;&gt;0,IF(AND(J1598&lt;&gt;0,K1598&gt;=48),10,6),IF(H1598&lt;&gt;0,IF(AND(J1598&lt;&gt;0,K1598&gt;=48),10,6),IF(I1598&lt;&gt;0,12,0))))))))</f>
        <v>0</v>
      </c>
      <c r="P1598" s="389"/>
      <c r="Q1598" s="385" t="str">
        <f>IF('proje ve personel bilgileri'!A745&lt;&gt;0,(M1598*O1598)," ")</f>
        <v xml:space="preserve"> </v>
      </c>
      <c r="R1598" s="385"/>
      <c r="S1598" s="385" t="str">
        <f>IF('proje ve personel bilgileri'!A745&lt;&gt;0,G011B!S1700," ")</f>
        <v xml:space="preserve"> </v>
      </c>
      <c r="T1598" s="378"/>
      <c r="U1598" s="385" t="str">
        <f>IF('proje ve personel bilgileri'!A745&lt;&gt;0,MIN(Q1598,S1598)," ")</f>
        <v xml:space="preserve"> </v>
      </c>
      <c r="V1598" s="386"/>
    </row>
    <row r="1599" spans="1:22" ht="15.75" customHeight="1" x14ac:dyDescent="0.25">
      <c r="A1599" s="19">
        <v>733</v>
      </c>
      <c r="B1599" s="293" t="str">
        <f>IF('proje ve personel bilgileri'!A746&lt;&gt;0,('proje ve personel bilgileri'!A746)," ")</f>
        <v xml:space="preserve"> </v>
      </c>
      <c r="C1599" s="293" t="str">
        <f>IF('proje ve personel bilgileri'!A746&lt;&gt;0,('proje ve personel bilgileri'!B746)," ")</f>
        <v xml:space="preserve"> </v>
      </c>
      <c r="D1599" s="24"/>
      <c r="E1599" s="25"/>
      <c r="F1599" s="25"/>
      <c r="G1599" s="25"/>
      <c r="H1599" s="25"/>
      <c r="I1599" s="25"/>
      <c r="J1599" s="26"/>
      <c r="K1599" s="387" t="str">
        <f>IF(J1599&lt;&gt;0,DAYS360(J1599,'proje ve personel bilgileri'!$B$8)/30," ")</f>
        <v xml:space="preserve"> </v>
      </c>
      <c r="L1599" s="387"/>
      <c r="M1599" s="385" t="str">
        <f>IF('proje ve personel bilgileri'!A746&lt;&gt;0,('proje ve personel bilgileri'!$B$11)," ")</f>
        <v xml:space="preserve"> </v>
      </c>
      <c r="N1599" s="385"/>
      <c r="O1599" s="388">
        <f>IF('proje ve personel bilgileri'!$B$4=1512,(IF(E1599&lt;&gt;0,2,IF(F1599&lt;&gt;0,2,IF(G1599&lt;&gt;0,IF(AND(J1599&lt;&gt;0,K1599&gt;=48),4,3),IF(H1599&lt;&gt;0,IF(AND(J1599&lt;&gt;0,K1599&gt;=48),4,3),IF(I1599&lt;&gt;0,7,0)))))),IF('proje ve personel bilgileri'!$B$4=1511,(IF(E1599&lt;&gt;0,4,IF(F1599&lt;&gt;0,5,IF(G1599&lt;&gt;0,IF(AND(J1599&lt;&gt;0,K1599&gt;=48),12,8),IF(H1599&lt;&gt;0,IF(AND(J1599&lt;&gt;0,K1599&gt;=48),12,8),IF(I1599&lt;&gt;0,14,0)))))),(IF(E1599&lt;&gt;0,3,IF(F1599&lt;&gt;0,4,IF(G1599&lt;&gt;0,IF(AND(J1599&lt;&gt;0,K1599&gt;=48),10,6),IF(H1599&lt;&gt;0,IF(AND(J1599&lt;&gt;0,K1599&gt;=48),10,6),IF(I1599&lt;&gt;0,12,0))))))))</f>
        <v>0</v>
      </c>
      <c r="P1599" s="389"/>
      <c r="Q1599" s="385" t="str">
        <f>IF('proje ve personel bilgileri'!A746&lt;&gt;0,(M1599*O1599)," ")</f>
        <v xml:space="preserve"> </v>
      </c>
      <c r="R1599" s="385"/>
      <c r="S1599" s="385" t="str">
        <f>IF('proje ve personel bilgileri'!A746&lt;&gt;0,G011B!S1701," ")</f>
        <v xml:space="preserve"> </v>
      </c>
      <c r="T1599" s="378"/>
      <c r="U1599" s="385" t="str">
        <f>IF('proje ve personel bilgileri'!A746&lt;&gt;0,MIN(Q1599,S1599)," ")</f>
        <v xml:space="preserve"> </v>
      </c>
      <c r="V1599" s="386"/>
    </row>
    <row r="1600" spans="1:22" ht="15.75" customHeight="1" x14ac:dyDescent="0.25">
      <c r="A1600" s="23">
        <v>734</v>
      </c>
      <c r="B1600" s="293" t="str">
        <f>IF('proje ve personel bilgileri'!A747&lt;&gt;0,('proje ve personel bilgileri'!A747)," ")</f>
        <v xml:space="preserve"> </v>
      </c>
      <c r="C1600" s="293" t="str">
        <f>IF('proje ve personel bilgileri'!A747&lt;&gt;0,('proje ve personel bilgileri'!B747)," ")</f>
        <v xml:space="preserve"> </v>
      </c>
      <c r="D1600" s="24"/>
      <c r="E1600" s="25"/>
      <c r="F1600" s="25"/>
      <c r="G1600" s="25"/>
      <c r="H1600" s="25"/>
      <c r="I1600" s="25"/>
      <c r="J1600" s="26"/>
      <c r="K1600" s="387" t="str">
        <f>IF(J1600&lt;&gt;0,DAYS360(J1600,'proje ve personel bilgileri'!$B$8)/30," ")</f>
        <v xml:space="preserve"> </v>
      </c>
      <c r="L1600" s="387"/>
      <c r="M1600" s="385" t="str">
        <f>IF('proje ve personel bilgileri'!A747&lt;&gt;0,('proje ve personel bilgileri'!$B$11)," ")</f>
        <v xml:space="preserve"> </v>
      </c>
      <c r="N1600" s="385"/>
      <c r="O1600" s="388">
        <f>IF('proje ve personel bilgileri'!$B$4=1512,(IF(E1600&lt;&gt;0,2,IF(F1600&lt;&gt;0,2,IF(G1600&lt;&gt;0,IF(AND(J1600&lt;&gt;0,K1600&gt;=48),4,3),IF(H1600&lt;&gt;0,IF(AND(J1600&lt;&gt;0,K1600&gt;=48),4,3),IF(I1600&lt;&gt;0,7,0)))))),IF('proje ve personel bilgileri'!$B$4=1511,(IF(E1600&lt;&gt;0,4,IF(F1600&lt;&gt;0,5,IF(G1600&lt;&gt;0,IF(AND(J1600&lt;&gt;0,K1600&gt;=48),12,8),IF(H1600&lt;&gt;0,IF(AND(J1600&lt;&gt;0,K1600&gt;=48),12,8),IF(I1600&lt;&gt;0,14,0)))))),(IF(E1600&lt;&gt;0,3,IF(F1600&lt;&gt;0,4,IF(G1600&lt;&gt;0,IF(AND(J1600&lt;&gt;0,K1600&gt;=48),10,6),IF(H1600&lt;&gt;0,IF(AND(J1600&lt;&gt;0,K1600&gt;=48),10,6),IF(I1600&lt;&gt;0,12,0))))))))</f>
        <v>0</v>
      </c>
      <c r="P1600" s="389"/>
      <c r="Q1600" s="385" t="str">
        <f>IF('proje ve personel bilgileri'!A747&lt;&gt;0,(M1600*O1600)," ")</f>
        <v xml:space="preserve"> </v>
      </c>
      <c r="R1600" s="385"/>
      <c r="S1600" s="385" t="str">
        <f>IF('proje ve personel bilgileri'!A747&lt;&gt;0,G011B!S1702," ")</f>
        <v xml:space="preserve"> </v>
      </c>
      <c r="T1600" s="378"/>
      <c r="U1600" s="385" t="str">
        <f>IF('proje ve personel bilgileri'!A747&lt;&gt;0,MIN(Q1600,S1600)," ")</f>
        <v xml:space="preserve"> </v>
      </c>
      <c r="V1600" s="386"/>
    </row>
    <row r="1601" spans="1:22" ht="15.75" customHeight="1" x14ac:dyDescent="0.25">
      <c r="A1601" s="19">
        <v>735</v>
      </c>
      <c r="B1601" s="293" t="str">
        <f>IF('proje ve personel bilgileri'!A748&lt;&gt;0,('proje ve personel bilgileri'!A748)," ")</f>
        <v xml:space="preserve"> </v>
      </c>
      <c r="C1601" s="293" t="str">
        <f>IF('proje ve personel bilgileri'!A748&lt;&gt;0,('proje ve personel bilgileri'!B748)," ")</f>
        <v xml:space="preserve"> </v>
      </c>
      <c r="D1601" s="24"/>
      <c r="E1601" s="25"/>
      <c r="F1601" s="25"/>
      <c r="G1601" s="25"/>
      <c r="H1601" s="25"/>
      <c r="I1601" s="25"/>
      <c r="J1601" s="26"/>
      <c r="K1601" s="387" t="str">
        <f>IF(J1601&lt;&gt;0,DAYS360(J1601,'proje ve personel bilgileri'!$B$8)/30," ")</f>
        <v xml:space="preserve"> </v>
      </c>
      <c r="L1601" s="387"/>
      <c r="M1601" s="385" t="str">
        <f>IF('proje ve personel bilgileri'!A748&lt;&gt;0,('proje ve personel bilgileri'!$B$11)," ")</f>
        <v xml:space="preserve"> </v>
      </c>
      <c r="N1601" s="385"/>
      <c r="O1601" s="388">
        <f>IF('proje ve personel bilgileri'!$B$4=1512,(IF(E1601&lt;&gt;0,2,IF(F1601&lt;&gt;0,2,IF(G1601&lt;&gt;0,IF(AND(J1601&lt;&gt;0,K1601&gt;=48),4,3),IF(H1601&lt;&gt;0,IF(AND(J1601&lt;&gt;0,K1601&gt;=48),4,3),IF(I1601&lt;&gt;0,7,0)))))),IF('proje ve personel bilgileri'!$B$4=1511,(IF(E1601&lt;&gt;0,4,IF(F1601&lt;&gt;0,5,IF(G1601&lt;&gt;0,IF(AND(J1601&lt;&gt;0,K1601&gt;=48),12,8),IF(H1601&lt;&gt;0,IF(AND(J1601&lt;&gt;0,K1601&gt;=48),12,8),IF(I1601&lt;&gt;0,14,0)))))),(IF(E1601&lt;&gt;0,3,IF(F1601&lt;&gt;0,4,IF(G1601&lt;&gt;0,IF(AND(J1601&lt;&gt;0,K1601&gt;=48),10,6),IF(H1601&lt;&gt;0,IF(AND(J1601&lt;&gt;0,K1601&gt;=48),10,6),IF(I1601&lt;&gt;0,12,0))))))))</f>
        <v>0</v>
      </c>
      <c r="P1601" s="389"/>
      <c r="Q1601" s="385" t="str">
        <f>IF('proje ve personel bilgileri'!A748&lt;&gt;0,(M1601*O1601)," ")</f>
        <v xml:space="preserve"> </v>
      </c>
      <c r="R1601" s="385"/>
      <c r="S1601" s="385" t="str">
        <f>IF('proje ve personel bilgileri'!A748&lt;&gt;0,G011B!S1703," ")</f>
        <v xml:space="preserve"> </v>
      </c>
      <c r="T1601" s="378"/>
      <c r="U1601" s="385" t="str">
        <f>IF('proje ve personel bilgileri'!A748&lt;&gt;0,MIN(Q1601,S1601)," ")</f>
        <v xml:space="preserve"> </v>
      </c>
      <c r="V1601" s="386"/>
    </row>
    <row r="1602" spans="1:22" ht="15.75" customHeight="1" x14ac:dyDescent="0.25">
      <c r="A1602" s="23">
        <v>736</v>
      </c>
      <c r="B1602" s="293" t="str">
        <f>IF('proje ve personel bilgileri'!A749&lt;&gt;0,('proje ve personel bilgileri'!A749)," ")</f>
        <v xml:space="preserve"> </v>
      </c>
      <c r="C1602" s="293" t="str">
        <f>IF('proje ve personel bilgileri'!A749&lt;&gt;0,('proje ve personel bilgileri'!B749)," ")</f>
        <v xml:space="preserve"> </v>
      </c>
      <c r="D1602" s="24"/>
      <c r="E1602" s="25"/>
      <c r="F1602" s="25"/>
      <c r="G1602" s="25"/>
      <c r="H1602" s="25"/>
      <c r="I1602" s="25"/>
      <c r="J1602" s="26"/>
      <c r="K1602" s="387" t="str">
        <f>IF(J1602&lt;&gt;0,DAYS360(J1602,'proje ve personel bilgileri'!$B$8)/30," ")</f>
        <v xml:space="preserve"> </v>
      </c>
      <c r="L1602" s="387"/>
      <c r="M1602" s="385" t="str">
        <f>IF('proje ve personel bilgileri'!A749&lt;&gt;0,('proje ve personel bilgileri'!$B$11)," ")</f>
        <v xml:space="preserve"> </v>
      </c>
      <c r="N1602" s="385"/>
      <c r="O1602" s="388">
        <f>IF('proje ve personel bilgileri'!$B$4=1512,(IF(E1602&lt;&gt;0,2,IF(F1602&lt;&gt;0,2,IF(G1602&lt;&gt;0,IF(AND(J1602&lt;&gt;0,K1602&gt;=48),4,3),IF(H1602&lt;&gt;0,IF(AND(J1602&lt;&gt;0,K1602&gt;=48),4,3),IF(I1602&lt;&gt;0,7,0)))))),IF('proje ve personel bilgileri'!$B$4=1511,(IF(E1602&lt;&gt;0,4,IF(F1602&lt;&gt;0,5,IF(G1602&lt;&gt;0,IF(AND(J1602&lt;&gt;0,K1602&gt;=48),12,8),IF(H1602&lt;&gt;0,IF(AND(J1602&lt;&gt;0,K1602&gt;=48),12,8),IF(I1602&lt;&gt;0,14,0)))))),(IF(E1602&lt;&gt;0,3,IF(F1602&lt;&gt;0,4,IF(G1602&lt;&gt;0,IF(AND(J1602&lt;&gt;0,K1602&gt;=48),10,6),IF(H1602&lt;&gt;0,IF(AND(J1602&lt;&gt;0,K1602&gt;=48),10,6),IF(I1602&lt;&gt;0,12,0))))))))</f>
        <v>0</v>
      </c>
      <c r="P1602" s="389"/>
      <c r="Q1602" s="385" t="str">
        <f>IF('proje ve personel bilgileri'!A749&lt;&gt;0,(M1602*O1602)," ")</f>
        <v xml:space="preserve"> </v>
      </c>
      <c r="R1602" s="385"/>
      <c r="S1602" s="385" t="str">
        <f>IF('proje ve personel bilgileri'!A749&lt;&gt;0,G011B!S1704," ")</f>
        <v xml:space="preserve"> </v>
      </c>
      <c r="T1602" s="378"/>
      <c r="U1602" s="385" t="str">
        <f>IF('proje ve personel bilgileri'!A749&lt;&gt;0,MIN(Q1602,S1602)," ")</f>
        <v xml:space="preserve"> </v>
      </c>
      <c r="V1602" s="386"/>
    </row>
    <row r="1603" spans="1:22" ht="15.75" customHeight="1" x14ac:dyDescent="0.25">
      <c r="A1603" s="19">
        <v>737</v>
      </c>
      <c r="B1603" s="293" t="str">
        <f>IF('proje ve personel bilgileri'!A750&lt;&gt;0,('proje ve personel bilgileri'!A750)," ")</f>
        <v xml:space="preserve"> </v>
      </c>
      <c r="C1603" s="293" t="str">
        <f>IF('proje ve personel bilgileri'!A750&lt;&gt;0,('proje ve personel bilgileri'!B750)," ")</f>
        <v xml:space="preserve"> </v>
      </c>
      <c r="D1603" s="24"/>
      <c r="E1603" s="25"/>
      <c r="F1603" s="25"/>
      <c r="G1603" s="25"/>
      <c r="H1603" s="25"/>
      <c r="I1603" s="25"/>
      <c r="J1603" s="26"/>
      <c r="K1603" s="387" t="str">
        <f>IF(J1603&lt;&gt;0,DAYS360(J1603,'proje ve personel bilgileri'!$B$8)/30," ")</f>
        <v xml:space="preserve"> </v>
      </c>
      <c r="L1603" s="387"/>
      <c r="M1603" s="385" t="str">
        <f>IF('proje ve personel bilgileri'!A750&lt;&gt;0,('proje ve personel bilgileri'!$B$11)," ")</f>
        <v xml:space="preserve"> </v>
      </c>
      <c r="N1603" s="385"/>
      <c r="O1603" s="388">
        <f>IF('proje ve personel bilgileri'!$B$4=1512,(IF(E1603&lt;&gt;0,2,IF(F1603&lt;&gt;0,2,IF(G1603&lt;&gt;0,IF(AND(J1603&lt;&gt;0,K1603&gt;=48),4,3),IF(H1603&lt;&gt;0,IF(AND(J1603&lt;&gt;0,K1603&gt;=48),4,3),IF(I1603&lt;&gt;0,7,0)))))),IF('proje ve personel bilgileri'!$B$4=1511,(IF(E1603&lt;&gt;0,4,IF(F1603&lt;&gt;0,5,IF(G1603&lt;&gt;0,IF(AND(J1603&lt;&gt;0,K1603&gt;=48),12,8),IF(H1603&lt;&gt;0,IF(AND(J1603&lt;&gt;0,K1603&gt;=48),12,8),IF(I1603&lt;&gt;0,14,0)))))),(IF(E1603&lt;&gt;0,3,IF(F1603&lt;&gt;0,4,IF(G1603&lt;&gt;0,IF(AND(J1603&lt;&gt;0,K1603&gt;=48),10,6),IF(H1603&lt;&gt;0,IF(AND(J1603&lt;&gt;0,K1603&gt;=48),10,6),IF(I1603&lt;&gt;0,12,0))))))))</f>
        <v>0</v>
      </c>
      <c r="P1603" s="389"/>
      <c r="Q1603" s="385" t="str">
        <f>IF('proje ve personel bilgileri'!A750&lt;&gt;0,(M1603*O1603)," ")</f>
        <v xml:space="preserve"> </v>
      </c>
      <c r="R1603" s="385"/>
      <c r="S1603" s="385" t="str">
        <f>IF('proje ve personel bilgileri'!A750&lt;&gt;0,G011B!S1705," ")</f>
        <v xml:space="preserve"> </v>
      </c>
      <c r="T1603" s="378"/>
      <c r="U1603" s="385" t="str">
        <f>IF('proje ve personel bilgileri'!A750&lt;&gt;0,MIN(Q1603,S1603)," ")</f>
        <v xml:space="preserve"> </v>
      </c>
      <c r="V1603" s="386"/>
    </row>
    <row r="1604" spans="1:22" ht="15.75" customHeight="1" x14ac:dyDescent="0.25">
      <c r="A1604" s="23">
        <v>738</v>
      </c>
      <c r="B1604" s="293" t="str">
        <f>IF('proje ve personel bilgileri'!A751&lt;&gt;0,('proje ve personel bilgileri'!A751)," ")</f>
        <v xml:space="preserve"> </v>
      </c>
      <c r="C1604" s="293" t="str">
        <f>IF('proje ve personel bilgileri'!A751&lt;&gt;0,('proje ve personel bilgileri'!B751)," ")</f>
        <v xml:space="preserve"> </v>
      </c>
      <c r="D1604" s="28"/>
      <c r="E1604" s="29"/>
      <c r="F1604" s="29"/>
      <c r="G1604" s="29"/>
      <c r="H1604" s="29"/>
      <c r="I1604" s="29"/>
      <c r="J1604" s="30"/>
      <c r="K1604" s="387" t="str">
        <f>IF(J1604&lt;&gt;0,DAYS360(J1604,'proje ve personel bilgileri'!$B$8)/30," ")</f>
        <v xml:space="preserve"> </v>
      </c>
      <c r="L1604" s="387"/>
      <c r="M1604" s="385" t="str">
        <f>IF('proje ve personel bilgileri'!A751&lt;&gt;0,('proje ve personel bilgileri'!$B$11)," ")</f>
        <v xml:space="preserve"> </v>
      </c>
      <c r="N1604" s="385"/>
      <c r="O1604" s="388">
        <f>IF('proje ve personel bilgileri'!$B$4=1512,(IF(E1604&lt;&gt;0,2,IF(F1604&lt;&gt;0,2,IF(G1604&lt;&gt;0,IF(AND(J1604&lt;&gt;0,K1604&gt;=48),4,3),IF(H1604&lt;&gt;0,IF(AND(J1604&lt;&gt;0,K1604&gt;=48),4,3),IF(I1604&lt;&gt;0,7,0)))))),IF('proje ve personel bilgileri'!$B$4=1511,(IF(E1604&lt;&gt;0,4,IF(F1604&lt;&gt;0,5,IF(G1604&lt;&gt;0,IF(AND(J1604&lt;&gt;0,K1604&gt;=48),12,8),IF(H1604&lt;&gt;0,IF(AND(J1604&lt;&gt;0,K1604&gt;=48),12,8),IF(I1604&lt;&gt;0,14,0)))))),(IF(E1604&lt;&gt;0,3,IF(F1604&lt;&gt;0,4,IF(G1604&lt;&gt;0,IF(AND(J1604&lt;&gt;0,K1604&gt;=48),10,6),IF(H1604&lt;&gt;0,IF(AND(J1604&lt;&gt;0,K1604&gt;=48),10,6),IF(I1604&lt;&gt;0,12,0))))))))</f>
        <v>0</v>
      </c>
      <c r="P1604" s="389"/>
      <c r="Q1604" s="385" t="str">
        <f>IF('proje ve personel bilgileri'!A751&lt;&gt;0,(M1604*O1604)," ")</f>
        <v xml:space="preserve"> </v>
      </c>
      <c r="R1604" s="385"/>
      <c r="S1604" s="385" t="str">
        <f>IF('proje ve personel bilgileri'!A751&lt;&gt;0,G011B!S1706," ")</f>
        <v xml:space="preserve"> </v>
      </c>
      <c r="T1604" s="378"/>
      <c r="U1604" s="385" t="str">
        <f>IF('proje ve personel bilgileri'!A751&lt;&gt;0,MIN(Q1604,S1604)," ")</f>
        <v xml:space="preserve"> </v>
      </c>
      <c r="V1604" s="386"/>
    </row>
    <row r="1605" spans="1:22" ht="15" customHeight="1" x14ac:dyDescent="0.25">
      <c r="A1605" s="290" t="s">
        <v>152</v>
      </c>
    </row>
    <row r="1606" spans="1:22" ht="15" customHeight="1" x14ac:dyDescent="0.25">
      <c r="A1606" s="390" t="s">
        <v>153</v>
      </c>
      <c r="B1606" s="390"/>
      <c r="C1606" s="390"/>
      <c r="D1606" s="390"/>
      <c r="E1606" s="390"/>
      <c r="F1606" s="390"/>
      <c r="G1606" s="390"/>
      <c r="H1606" s="390"/>
      <c r="I1606" s="390"/>
      <c r="J1606" s="390"/>
      <c r="K1606" s="390"/>
      <c r="L1606" s="390"/>
      <c r="M1606" s="390"/>
      <c r="N1606" s="390"/>
      <c r="O1606" s="390"/>
      <c r="P1606" s="390"/>
      <c r="Q1606" s="390"/>
      <c r="R1606" s="390"/>
      <c r="S1606" s="390"/>
      <c r="T1606" s="390"/>
      <c r="U1606" s="390"/>
      <c r="V1606" s="390"/>
    </row>
    <row r="1607" spans="1:22" ht="15" customHeight="1" x14ac:dyDescent="0.25">
      <c r="A1607" s="391" t="s">
        <v>154</v>
      </c>
      <c r="B1607" s="391"/>
      <c r="C1607" s="391"/>
      <c r="D1607" s="391"/>
      <c r="E1607" s="391"/>
      <c r="F1607" s="391"/>
      <c r="G1607" s="391"/>
      <c r="H1607" s="391"/>
      <c r="I1607" s="391"/>
      <c r="J1607" s="391"/>
      <c r="K1607" s="391"/>
      <c r="L1607" s="391"/>
      <c r="M1607" s="391"/>
      <c r="N1607" s="391"/>
      <c r="O1607" s="391"/>
      <c r="P1607" s="391"/>
      <c r="Q1607" s="391"/>
      <c r="R1607" s="391"/>
      <c r="S1607" s="391"/>
      <c r="T1607" s="391"/>
      <c r="U1607" s="391"/>
      <c r="V1607" s="391"/>
    </row>
    <row r="1608" spans="1:22" ht="15" customHeight="1" x14ac:dyDescent="0.25">
      <c r="A1608" s="289"/>
    </row>
    <row r="1609" spans="1:22" ht="15" customHeight="1" x14ac:dyDescent="0.25">
      <c r="A1609" s="381" t="s">
        <v>155</v>
      </c>
      <c r="B1609" s="381"/>
      <c r="C1609" s="381"/>
      <c r="D1609" s="381"/>
      <c r="E1609" s="381"/>
      <c r="F1609" s="381"/>
      <c r="G1609" s="381"/>
      <c r="H1609" s="381"/>
      <c r="I1609" s="381"/>
      <c r="J1609" s="381"/>
      <c r="K1609" s="381"/>
      <c r="L1609" s="381"/>
      <c r="M1609" s="381"/>
      <c r="N1609" s="381"/>
      <c r="O1609" s="381"/>
      <c r="P1609" s="381"/>
      <c r="Q1609" s="381"/>
      <c r="R1609" s="381"/>
      <c r="S1609" s="381"/>
      <c r="T1609" s="381"/>
      <c r="U1609" s="381"/>
    </row>
    <row r="1610" spans="1:22" ht="15" customHeight="1" x14ac:dyDescent="0.25">
      <c r="A1610" s="380"/>
      <c r="B1610" s="380"/>
      <c r="C1610" s="380"/>
      <c r="D1610" s="380"/>
      <c r="E1610" s="380"/>
      <c r="F1610" s="380"/>
      <c r="G1610" s="380"/>
      <c r="H1610" s="380"/>
      <c r="I1610" s="380"/>
      <c r="J1610" s="380"/>
      <c r="K1610" s="380"/>
      <c r="L1610" s="380"/>
      <c r="M1610" s="380"/>
      <c r="N1610" s="380"/>
      <c r="O1610" s="380"/>
      <c r="P1610" s="380"/>
      <c r="Q1610" s="380"/>
      <c r="R1610" s="380"/>
      <c r="S1610" s="380"/>
      <c r="T1610" s="380"/>
      <c r="U1610" s="380"/>
    </row>
    <row r="1615" spans="1:22" ht="15.75" customHeight="1" x14ac:dyDescent="0.25">
      <c r="A1615" s="348" t="s">
        <v>128</v>
      </c>
      <c r="B1615" s="348"/>
      <c r="C1615" s="348"/>
      <c r="D1615" s="348"/>
      <c r="E1615" s="348"/>
      <c r="F1615" s="348"/>
      <c r="G1615" s="348"/>
      <c r="H1615" s="348"/>
      <c r="I1615" s="348"/>
      <c r="J1615" s="348"/>
      <c r="K1615" s="348"/>
      <c r="L1615" s="348"/>
      <c r="M1615" s="348"/>
      <c r="N1615" s="348"/>
      <c r="O1615" s="348"/>
      <c r="P1615" s="348"/>
      <c r="Q1615" s="348"/>
      <c r="R1615" s="348"/>
      <c r="S1615" s="348"/>
      <c r="T1615" s="348"/>
      <c r="U1615" s="348"/>
      <c r="V1615" s="348"/>
    </row>
    <row r="1616" spans="1:22" ht="15" customHeight="1" x14ac:dyDescent="0.25">
      <c r="A1616" s="68"/>
      <c r="B1616" s="68"/>
      <c r="C1616" s="68"/>
      <c r="D1616" s="68"/>
      <c r="E1616" s="68"/>
      <c r="F1616" s="68"/>
      <c r="G1616" s="68"/>
      <c r="H1616" s="68"/>
      <c r="I1616" s="68"/>
      <c r="J1616" s="69" t="str">
        <f>'proje ve personel bilgileri'!$B$7</f>
        <v>/</v>
      </c>
      <c r="K1616" s="68" t="s">
        <v>109</v>
      </c>
      <c r="L1616" s="68"/>
      <c r="M1616" s="68"/>
      <c r="N1616" s="68"/>
      <c r="O1616" s="68"/>
      <c r="P1616" s="68"/>
      <c r="Q1616" s="68"/>
      <c r="R1616" s="68"/>
      <c r="S1616" s="68"/>
      <c r="T1616" s="68"/>
      <c r="U1616" s="68"/>
      <c r="V1616" s="68"/>
    </row>
    <row r="1617" spans="1:22" ht="18.75" customHeight="1" x14ac:dyDescent="0.25">
      <c r="U1617" s="10" t="s">
        <v>129</v>
      </c>
    </row>
    <row r="1618" spans="1:22" ht="15.75" customHeight="1" x14ac:dyDescent="0.25">
      <c r="A1618" s="382" t="s">
        <v>130</v>
      </c>
      <c r="B1618" s="383"/>
      <c r="C1618" s="384"/>
      <c r="D1618" s="392">
        <f>'proje ve personel bilgileri'!$B$2</f>
        <v>0</v>
      </c>
      <c r="E1618" s="393"/>
      <c r="F1618" s="393"/>
      <c r="G1618" s="393"/>
      <c r="H1618" s="393"/>
      <c r="I1618" s="393"/>
      <c r="J1618" s="393"/>
      <c r="K1618" s="393"/>
      <c r="L1618" s="393"/>
      <c r="M1618" s="393"/>
      <c r="N1618" s="393"/>
      <c r="O1618" s="393"/>
      <c r="P1618" s="393"/>
      <c r="Q1618" s="393"/>
      <c r="R1618" s="393"/>
      <c r="S1618" s="393"/>
      <c r="T1618" s="393"/>
      <c r="U1618" s="393"/>
      <c r="V1618" s="394"/>
    </row>
    <row r="1619" spans="1:22" ht="15.75" customHeight="1" x14ac:dyDescent="0.25">
      <c r="A1619" s="382" t="s">
        <v>131</v>
      </c>
      <c r="B1619" s="383"/>
      <c r="C1619" s="384"/>
      <c r="D1619" s="392">
        <f>'proje ve personel bilgileri'!$B$3</f>
        <v>0</v>
      </c>
      <c r="E1619" s="393"/>
      <c r="F1619" s="393"/>
      <c r="G1619" s="393"/>
      <c r="H1619" s="393"/>
      <c r="I1619" s="393"/>
      <c r="J1619" s="393"/>
      <c r="K1619" s="393"/>
      <c r="L1619" s="393"/>
      <c r="M1619" s="393"/>
      <c r="N1619" s="393"/>
      <c r="O1619" s="393"/>
      <c r="P1619" s="393"/>
      <c r="Q1619" s="393"/>
      <c r="R1619" s="393"/>
      <c r="S1619" s="393"/>
      <c r="T1619" s="393"/>
      <c r="U1619" s="393"/>
      <c r="V1619" s="394"/>
    </row>
    <row r="1620" spans="1:22" ht="15" customHeight="1" x14ac:dyDescent="0.25">
      <c r="A1620" s="415" t="s">
        <v>132</v>
      </c>
      <c r="B1620" s="416"/>
      <c r="C1620" s="417"/>
      <c r="D1620" s="421"/>
      <c r="E1620" s="403"/>
      <c r="F1620" s="403"/>
      <c r="G1620" s="403"/>
      <c r="H1620" s="403"/>
      <c r="I1620" s="403"/>
      <c r="J1620" s="403"/>
      <c r="K1620" s="403"/>
      <c r="L1620" s="403"/>
      <c r="M1620" s="403"/>
      <c r="N1620" s="403"/>
      <c r="O1620" s="403"/>
      <c r="P1620" s="403"/>
      <c r="Q1620" s="403"/>
      <c r="R1620" s="403"/>
      <c r="S1620" s="403"/>
      <c r="T1620" s="403"/>
      <c r="U1620" s="403"/>
      <c r="V1620" s="423"/>
    </row>
    <row r="1621" spans="1:22" ht="15.75" customHeight="1" x14ac:dyDescent="0.25">
      <c r="A1621" s="418"/>
      <c r="B1621" s="419"/>
      <c r="C1621" s="420"/>
      <c r="D1621" s="422"/>
      <c r="E1621" s="404"/>
      <c r="F1621" s="404"/>
      <c r="G1621" s="404"/>
      <c r="H1621" s="404"/>
      <c r="I1621" s="404"/>
      <c r="J1621" s="404"/>
      <c r="K1621" s="404"/>
      <c r="L1621" s="404"/>
      <c r="M1621" s="404"/>
      <c r="N1621" s="404"/>
      <c r="O1621" s="404"/>
      <c r="P1621" s="404"/>
      <c r="Q1621" s="404"/>
      <c r="R1621" s="404"/>
      <c r="S1621" s="404"/>
      <c r="T1621" s="404"/>
      <c r="U1621" s="404"/>
      <c r="V1621" s="424"/>
    </row>
    <row r="1622" spans="1:22" ht="15.75" customHeight="1" x14ac:dyDescent="0.25">
      <c r="A1622" s="382" t="s">
        <v>133</v>
      </c>
      <c r="B1622" s="383"/>
      <c r="C1622" s="384"/>
      <c r="D1622" s="307">
        <f>'proje ve personel bilgileri'!B8</f>
        <v>0</v>
      </c>
      <c r="E1622" s="291"/>
      <c r="F1622" s="291"/>
      <c r="G1622" s="291"/>
      <c r="H1622" s="291"/>
      <c r="I1622" s="291"/>
      <c r="J1622" s="402"/>
      <c r="K1622" s="402"/>
      <c r="L1622" s="402"/>
      <c r="M1622" s="402"/>
      <c r="N1622" s="402"/>
      <c r="O1622" s="402"/>
      <c r="P1622" s="402"/>
      <c r="Q1622" s="402"/>
      <c r="R1622" s="402"/>
      <c r="S1622" s="402"/>
      <c r="T1622" s="402"/>
      <c r="U1622" s="402"/>
      <c r="V1622" s="292"/>
    </row>
    <row r="1623" spans="1:22" ht="15" customHeight="1" x14ac:dyDescent="0.25">
      <c r="A1623" s="405" t="s">
        <v>87</v>
      </c>
      <c r="B1623" s="405" t="s">
        <v>15</v>
      </c>
      <c r="C1623" s="405" t="s">
        <v>134</v>
      </c>
      <c r="D1623" s="405" t="s">
        <v>135</v>
      </c>
      <c r="E1623" s="395" t="s">
        <v>136</v>
      </c>
      <c r="F1623" s="407"/>
      <c r="G1623" s="407"/>
      <c r="H1623" s="407"/>
      <c r="I1623" s="396"/>
      <c r="J1623" s="405" t="s">
        <v>137</v>
      </c>
      <c r="K1623" s="395" t="s">
        <v>138</v>
      </c>
      <c r="L1623" s="396"/>
      <c r="M1623" s="411" t="s">
        <v>139</v>
      </c>
      <c r="N1623" s="412"/>
      <c r="O1623" s="395" t="s">
        <v>156</v>
      </c>
      <c r="P1623" s="396"/>
      <c r="Q1623" s="395" t="s">
        <v>141</v>
      </c>
      <c r="R1623" s="396"/>
      <c r="S1623" s="395" t="s">
        <v>142</v>
      </c>
      <c r="T1623" s="396"/>
      <c r="U1623" s="395" t="s">
        <v>143</v>
      </c>
      <c r="V1623" s="396"/>
    </row>
    <row r="1624" spans="1:22" ht="15.75" customHeight="1" x14ac:dyDescent="0.25">
      <c r="A1624" s="406"/>
      <c r="B1624" s="406"/>
      <c r="C1624" s="406"/>
      <c r="D1624" s="406"/>
      <c r="E1624" s="408" t="s">
        <v>144</v>
      </c>
      <c r="F1624" s="409"/>
      <c r="G1624" s="409"/>
      <c r="H1624" s="409"/>
      <c r="I1624" s="410"/>
      <c r="J1624" s="406"/>
      <c r="K1624" s="397"/>
      <c r="L1624" s="398"/>
      <c r="M1624" s="413"/>
      <c r="N1624" s="414"/>
      <c r="O1624" s="397"/>
      <c r="P1624" s="398"/>
      <c r="Q1624" s="397"/>
      <c r="R1624" s="398"/>
      <c r="S1624" s="397"/>
      <c r="T1624" s="398"/>
      <c r="U1624" s="397"/>
      <c r="V1624" s="398"/>
    </row>
    <row r="1625" spans="1:22" ht="67.5" customHeight="1" x14ac:dyDescent="0.25">
      <c r="A1625" s="406"/>
      <c r="B1625" s="406"/>
      <c r="C1625" s="406"/>
      <c r="D1625" s="406"/>
      <c r="E1625" s="17" t="s">
        <v>145</v>
      </c>
      <c r="F1625" s="17" t="s">
        <v>146</v>
      </c>
      <c r="G1625" s="17" t="s">
        <v>147</v>
      </c>
      <c r="H1625" s="18" t="s">
        <v>148</v>
      </c>
      <c r="I1625" s="17" t="s">
        <v>149</v>
      </c>
      <c r="J1625" s="406"/>
      <c r="K1625" s="397"/>
      <c r="L1625" s="398"/>
      <c r="M1625" s="399" t="s">
        <v>150</v>
      </c>
      <c r="N1625" s="400"/>
      <c r="O1625" s="399" t="s">
        <v>151</v>
      </c>
      <c r="P1625" s="401"/>
      <c r="Q1625" s="397"/>
      <c r="R1625" s="398"/>
      <c r="S1625" s="397"/>
      <c r="T1625" s="398"/>
      <c r="U1625" s="397"/>
      <c r="V1625" s="398"/>
    </row>
    <row r="1626" spans="1:22" ht="15.75" customHeight="1" x14ac:dyDescent="0.25">
      <c r="A1626" s="19">
        <v>739</v>
      </c>
      <c r="B1626" s="293" t="str">
        <f>IF('proje ve personel bilgileri'!A752&lt;&gt;0,('proje ve personel bilgileri'!A752)," ")</f>
        <v xml:space="preserve"> </v>
      </c>
      <c r="C1626" s="293" t="str">
        <f>IF('proje ve personel bilgileri'!A752&lt;&gt;0,('proje ve personel bilgileri'!B752)," ")</f>
        <v xml:space="preserve"> </v>
      </c>
      <c r="D1626" s="20"/>
      <c r="E1626" s="21"/>
      <c r="F1626" s="21"/>
      <c r="G1626" s="21"/>
      <c r="H1626" s="21"/>
      <c r="I1626" s="21"/>
      <c r="J1626" s="22"/>
      <c r="K1626" s="387" t="str">
        <f>IF(J1626&lt;&gt;0,DAYS360(J1626,'proje ve personel bilgileri'!$B$8)/30," ")</f>
        <v xml:space="preserve"> </v>
      </c>
      <c r="L1626" s="387"/>
      <c r="M1626" s="385" t="str">
        <f>IF('proje ve personel bilgileri'!A752&lt;&gt;0,('proje ve personel bilgileri'!$B$11)," ")</f>
        <v xml:space="preserve"> </v>
      </c>
      <c r="N1626" s="385"/>
      <c r="O1626" s="388">
        <f>IF('proje ve personel bilgileri'!$B$4=1512,(IF(E1626&lt;&gt;0,2,IF(F1626&lt;&gt;0,2,IF(G1626&lt;&gt;0,IF(AND(J1626&lt;&gt;0,K1626&gt;=48),4,3),IF(H1626&lt;&gt;0,IF(AND(J1626&lt;&gt;0,K1626&gt;=48),4,3),IF(I1626&lt;&gt;0,7,0)))))),IF('proje ve personel bilgileri'!$B$4=1511,(IF(E1626&lt;&gt;0,4,IF(F1626&lt;&gt;0,5,IF(G1626&lt;&gt;0,IF(AND(J1626&lt;&gt;0,K1626&gt;=48),12,8),IF(H1626&lt;&gt;0,IF(AND(J1626&lt;&gt;0,K1626&gt;=48),12,8),IF(I1626&lt;&gt;0,14,0)))))),(IF(E1626&lt;&gt;0,3,IF(F1626&lt;&gt;0,4,IF(G1626&lt;&gt;0,IF(AND(J1626&lt;&gt;0,K1626&gt;=48),10,6),IF(H1626&lt;&gt;0,IF(AND(J1626&lt;&gt;0,K1626&gt;=48),10,6),IF(I1626&lt;&gt;0,12,0))))))))</f>
        <v>0</v>
      </c>
      <c r="P1626" s="389"/>
      <c r="Q1626" s="385" t="str">
        <f>IF('proje ve personel bilgileri'!A752&lt;&gt;0,(M1626*O1626)," ")</f>
        <v xml:space="preserve"> </v>
      </c>
      <c r="R1626" s="385"/>
      <c r="S1626" s="385" t="str">
        <f>IF('proje ve personel bilgileri'!A752&lt;&gt;0,G011B!S1731," ")</f>
        <v xml:space="preserve"> </v>
      </c>
      <c r="T1626" s="378"/>
      <c r="U1626" s="385" t="str">
        <f>IF('proje ve personel bilgileri'!A752&lt;&gt;0,MIN(Q1626,S1626)," ")</f>
        <v xml:space="preserve"> </v>
      </c>
      <c r="V1626" s="386"/>
    </row>
    <row r="1627" spans="1:22" ht="15.75" customHeight="1" x14ac:dyDescent="0.25">
      <c r="A1627" s="23">
        <v>740</v>
      </c>
      <c r="B1627" s="293" t="str">
        <f>IF('proje ve personel bilgileri'!A753&lt;&gt;0,('proje ve personel bilgileri'!A753)," ")</f>
        <v xml:space="preserve"> </v>
      </c>
      <c r="C1627" s="293" t="str">
        <f>IF('proje ve personel bilgileri'!A753&lt;&gt;0,('proje ve personel bilgileri'!B753)," ")</f>
        <v xml:space="preserve"> </v>
      </c>
      <c r="D1627" s="24"/>
      <c r="E1627" s="25"/>
      <c r="F1627" s="25"/>
      <c r="G1627" s="25"/>
      <c r="H1627" s="25"/>
      <c r="I1627" s="25"/>
      <c r="J1627" s="26"/>
      <c r="K1627" s="387" t="str">
        <f>IF(J1627&lt;&gt;0,DAYS360(J1627,'proje ve personel bilgileri'!$B$8)/30," ")</f>
        <v xml:space="preserve"> </v>
      </c>
      <c r="L1627" s="387"/>
      <c r="M1627" s="385" t="str">
        <f>IF('proje ve personel bilgileri'!A753&lt;&gt;0,('proje ve personel bilgileri'!$B$11)," ")</f>
        <v xml:space="preserve"> </v>
      </c>
      <c r="N1627" s="385"/>
      <c r="O1627" s="388">
        <f>IF('proje ve personel bilgileri'!$B$4=1512,(IF(E1627&lt;&gt;0,2,IF(F1627&lt;&gt;0,2,IF(G1627&lt;&gt;0,IF(AND(J1627&lt;&gt;0,K1627&gt;=48),4,3),IF(H1627&lt;&gt;0,IF(AND(J1627&lt;&gt;0,K1627&gt;=48),4,3),IF(I1627&lt;&gt;0,7,0)))))),IF('proje ve personel bilgileri'!$B$4=1511,(IF(E1627&lt;&gt;0,4,IF(F1627&lt;&gt;0,5,IF(G1627&lt;&gt;0,IF(AND(J1627&lt;&gt;0,K1627&gt;=48),12,8),IF(H1627&lt;&gt;0,IF(AND(J1627&lt;&gt;0,K1627&gt;=48),12,8),IF(I1627&lt;&gt;0,14,0)))))),(IF(E1627&lt;&gt;0,3,IF(F1627&lt;&gt;0,4,IF(G1627&lt;&gt;0,IF(AND(J1627&lt;&gt;0,K1627&gt;=48),10,6),IF(H1627&lt;&gt;0,IF(AND(J1627&lt;&gt;0,K1627&gt;=48),10,6),IF(I1627&lt;&gt;0,12,0))))))))</f>
        <v>0</v>
      </c>
      <c r="P1627" s="389"/>
      <c r="Q1627" s="385" t="str">
        <f>IF('proje ve personel bilgileri'!A753&lt;&gt;0,(M1627*O1627)," ")</f>
        <v xml:space="preserve"> </v>
      </c>
      <c r="R1627" s="385"/>
      <c r="S1627" s="385" t="str">
        <f>IF('proje ve personel bilgileri'!A753&lt;&gt;0,G011B!S1732," ")</f>
        <v xml:space="preserve"> </v>
      </c>
      <c r="T1627" s="378"/>
      <c r="U1627" s="385" t="str">
        <f>IF('proje ve personel bilgileri'!A753&lt;&gt;0,MIN(Q1627,S1627)," ")</f>
        <v xml:space="preserve"> </v>
      </c>
      <c r="V1627" s="386"/>
    </row>
    <row r="1628" spans="1:22" ht="15.75" customHeight="1" x14ac:dyDescent="0.25">
      <c r="A1628" s="19">
        <v>741</v>
      </c>
      <c r="B1628" s="293" t="str">
        <f>IF('proje ve personel bilgileri'!A754&lt;&gt;0,('proje ve personel bilgileri'!A754)," ")</f>
        <v xml:space="preserve"> </v>
      </c>
      <c r="C1628" s="293" t="str">
        <f>IF('proje ve personel bilgileri'!A754&lt;&gt;0,('proje ve personel bilgileri'!B754)," ")</f>
        <v xml:space="preserve"> </v>
      </c>
      <c r="D1628" s="24"/>
      <c r="E1628" s="25"/>
      <c r="F1628" s="25"/>
      <c r="G1628" s="25"/>
      <c r="H1628" s="25"/>
      <c r="I1628" s="25"/>
      <c r="J1628" s="26"/>
      <c r="K1628" s="387" t="str">
        <f>IF(J1628&lt;&gt;0,DAYS360(J1628,'proje ve personel bilgileri'!$B$8)/30," ")</f>
        <v xml:space="preserve"> </v>
      </c>
      <c r="L1628" s="387"/>
      <c r="M1628" s="385" t="str">
        <f>IF('proje ve personel bilgileri'!A754&lt;&gt;0,('proje ve personel bilgileri'!$B$11)," ")</f>
        <v xml:space="preserve"> </v>
      </c>
      <c r="N1628" s="385"/>
      <c r="O1628" s="388">
        <f>IF('proje ve personel bilgileri'!$B$4=1512,(IF(E1628&lt;&gt;0,2,IF(F1628&lt;&gt;0,2,IF(G1628&lt;&gt;0,IF(AND(J1628&lt;&gt;0,K1628&gt;=48),4,3),IF(H1628&lt;&gt;0,IF(AND(J1628&lt;&gt;0,K1628&gt;=48),4,3),IF(I1628&lt;&gt;0,7,0)))))),IF('proje ve personel bilgileri'!$B$4=1511,(IF(E1628&lt;&gt;0,4,IF(F1628&lt;&gt;0,5,IF(G1628&lt;&gt;0,IF(AND(J1628&lt;&gt;0,K1628&gt;=48),12,8),IF(H1628&lt;&gt;0,IF(AND(J1628&lt;&gt;0,K1628&gt;=48),12,8),IF(I1628&lt;&gt;0,14,0)))))),(IF(E1628&lt;&gt;0,3,IF(F1628&lt;&gt;0,4,IF(G1628&lt;&gt;0,IF(AND(J1628&lt;&gt;0,K1628&gt;=48),10,6),IF(H1628&lt;&gt;0,IF(AND(J1628&lt;&gt;0,K1628&gt;=48),10,6),IF(I1628&lt;&gt;0,12,0))))))))</f>
        <v>0</v>
      </c>
      <c r="P1628" s="389"/>
      <c r="Q1628" s="385" t="str">
        <f>IF('proje ve personel bilgileri'!A754&lt;&gt;0,(M1628*O1628)," ")</f>
        <v xml:space="preserve"> </v>
      </c>
      <c r="R1628" s="385"/>
      <c r="S1628" s="385" t="str">
        <f>IF('proje ve personel bilgileri'!A754&lt;&gt;0,G011B!S1733," ")</f>
        <v xml:space="preserve"> </v>
      </c>
      <c r="T1628" s="378"/>
      <c r="U1628" s="385" t="str">
        <f>IF('proje ve personel bilgileri'!A754&lt;&gt;0,MIN(Q1628,S1628)," ")</f>
        <v xml:space="preserve"> </v>
      </c>
      <c r="V1628" s="386"/>
    </row>
    <row r="1629" spans="1:22" ht="15.75" customHeight="1" x14ac:dyDescent="0.25">
      <c r="A1629" s="23">
        <v>742</v>
      </c>
      <c r="B1629" s="293" t="str">
        <f>IF('proje ve personel bilgileri'!A755&lt;&gt;0,('proje ve personel bilgileri'!A755)," ")</f>
        <v xml:space="preserve"> </v>
      </c>
      <c r="C1629" s="293" t="str">
        <f>IF('proje ve personel bilgileri'!A755&lt;&gt;0,('proje ve personel bilgileri'!B755)," ")</f>
        <v xml:space="preserve"> </v>
      </c>
      <c r="D1629" s="24"/>
      <c r="E1629" s="25"/>
      <c r="F1629" s="25"/>
      <c r="G1629" s="25"/>
      <c r="H1629" s="25"/>
      <c r="I1629" s="25"/>
      <c r="J1629" s="26"/>
      <c r="K1629" s="387" t="str">
        <f>IF(J1629&lt;&gt;0,DAYS360(J1629,'proje ve personel bilgileri'!$B$8)/30," ")</f>
        <v xml:space="preserve"> </v>
      </c>
      <c r="L1629" s="387"/>
      <c r="M1629" s="385" t="str">
        <f>IF('proje ve personel bilgileri'!A755&lt;&gt;0,('proje ve personel bilgileri'!$B$11)," ")</f>
        <v xml:space="preserve"> </v>
      </c>
      <c r="N1629" s="385"/>
      <c r="O1629" s="388">
        <f>IF('proje ve personel bilgileri'!$B$4=1512,(IF(E1629&lt;&gt;0,2,IF(F1629&lt;&gt;0,2,IF(G1629&lt;&gt;0,IF(AND(J1629&lt;&gt;0,K1629&gt;=48),4,3),IF(H1629&lt;&gt;0,IF(AND(J1629&lt;&gt;0,K1629&gt;=48),4,3),IF(I1629&lt;&gt;0,7,0)))))),IF('proje ve personel bilgileri'!$B$4=1511,(IF(E1629&lt;&gt;0,4,IF(F1629&lt;&gt;0,5,IF(G1629&lt;&gt;0,IF(AND(J1629&lt;&gt;0,K1629&gt;=48),12,8),IF(H1629&lt;&gt;0,IF(AND(J1629&lt;&gt;0,K1629&gt;=48),12,8),IF(I1629&lt;&gt;0,14,0)))))),(IF(E1629&lt;&gt;0,3,IF(F1629&lt;&gt;0,4,IF(G1629&lt;&gt;0,IF(AND(J1629&lt;&gt;0,K1629&gt;=48),10,6),IF(H1629&lt;&gt;0,IF(AND(J1629&lt;&gt;0,K1629&gt;=48),10,6),IF(I1629&lt;&gt;0,12,0))))))))</f>
        <v>0</v>
      </c>
      <c r="P1629" s="389"/>
      <c r="Q1629" s="385" t="str">
        <f>IF('proje ve personel bilgileri'!A755&lt;&gt;0,(M1629*O1629)," ")</f>
        <v xml:space="preserve"> </v>
      </c>
      <c r="R1629" s="385"/>
      <c r="S1629" s="385" t="str">
        <f>IF('proje ve personel bilgileri'!A755&lt;&gt;0,G011B!S1734," ")</f>
        <v xml:space="preserve"> </v>
      </c>
      <c r="T1629" s="378"/>
      <c r="U1629" s="385" t="str">
        <f>IF('proje ve personel bilgileri'!A755&lt;&gt;0,MIN(Q1629,S1629)," ")</f>
        <v xml:space="preserve"> </v>
      </c>
      <c r="V1629" s="386"/>
    </row>
    <row r="1630" spans="1:22" ht="15.75" customHeight="1" x14ac:dyDescent="0.25">
      <c r="A1630" s="19">
        <v>743</v>
      </c>
      <c r="B1630" s="293" t="str">
        <f>IF('proje ve personel bilgileri'!A756&lt;&gt;0,('proje ve personel bilgileri'!A756)," ")</f>
        <v xml:space="preserve"> </v>
      </c>
      <c r="C1630" s="293" t="str">
        <f>IF('proje ve personel bilgileri'!A756&lt;&gt;0,('proje ve personel bilgileri'!B756)," ")</f>
        <v xml:space="preserve"> </v>
      </c>
      <c r="D1630" s="24"/>
      <c r="E1630" s="25"/>
      <c r="F1630" s="25"/>
      <c r="G1630" s="25"/>
      <c r="H1630" s="25"/>
      <c r="I1630" s="25"/>
      <c r="J1630" s="26"/>
      <c r="K1630" s="387" t="str">
        <f>IF(J1630&lt;&gt;0,DAYS360(J1630,'proje ve personel bilgileri'!$B$8)/30," ")</f>
        <v xml:space="preserve"> </v>
      </c>
      <c r="L1630" s="387"/>
      <c r="M1630" s="385" t="str">
        <f>IF('proje ve personel bilgileri'!A756&lt;&gt;0,('proje ve personel bilgileri'!$B$11)," ")</f>
        <v xml:space="preserve"> </v>
      </c>
      <c r="N1630" s="385"/>
      <c r="O1630" s="388">
        <f>IF('proje ve personel bilgileri'!$B$4=1512,(IF(E1630&lt;&gt;0,2,IF(F1630&lt;&gt;0,2,IF(G1630&lt;&gt;0,IF(AND(J1630&lt;&gt;0,K1630&gt;=48),4,3),IF(H1630&lt;&gt;0,IF(AND(J1630&lt;&gt;0,K1630&gt;=48),4,3),IF(I1630&lt;&gt;0,7,0)))))),IF('proje ve personel bilgileri'!$B$4=1511,(IF(E1630&lt;&gt;0,4,IF(F1630&lt;&gt;0,5,IF(G1630&lt;&gt;0,IF(AND(J1630&lt;&gt;0,K1630&gt;=48),12,8),IF(H1630&lt;&gt;0,IF(AND(J1630&lt;&gt;0,K1630&gt;=48),12,8),IF(I1630&lt;&gt;0,14,0)))))),(IF(E1630&lt;&gt;0,3,IF(F1630&lt;&gt;0,4,IF(G1630&lt;&gt;0,IF(AND(J1630&lt;&gt;0,K1630&gt;=48),10,6),IF(H1630&lt;&gt;0,IF(AND(J1630&lt;&gt;0,K1630&gt;=48),10,6),IF(I1630&lt;&gt;0,12,0))))))))</f>
        <v>0</v>
      </c>
      <c r="P1630" s="389"/>
      <c r="Q1630" s="385" t="str">
        <f>IF('proje ve personel bilgileri'!A756&lt;&gt;0,(M1630*O1630)," ")</f>
        <v xml:space="preserve"> </v>
      </c>
      <c r="R1630" s="385"/>
      <c r="S1630" s="385" t="str">
        <f>IF('proje ve personel bilgileri'!A756&lt;&gt;0,G011B!S1735," ")</f>
        <v xml:space="preserve"> </v>
      </c>
      <c r="T1630" s="378"/>
      <c r="U1630" s="385" t="str">
        <f>IF('proje ve personel bilgileri'!A756&lt;&gt;0,MIN(Q1630,S1630)," ")</f>
        <v xml:space="preserve"> </v>
      </c>
      <c r="V1630" s="386"/>
    </row>
    <row r="1631" spans="1:22" ht="15.75" customHeight="1" x14ac:dyDescent="0.25">
      <c r="A1631" s="23">
        <v>744</v>
      </c>
      <c r="B1631" s="293" t="str">
        <f>IF('proje ve personel bilgileri'!A757&lt;&gt;0,('proje ve personel bilgileri'!A757)," ")</f>
        <v xml:space="preserve"> </v>
      </c>
      <c r="C1631" s="293" t="str">
        <f>IF('proje ve personel bilgileri'!A757&lt;&gt;0,('proje ve personel bilgileri'!B757)," ")</f>
        <v xml:space="preserve"> </v>
      </c>
      <c r="D1631" s="24"/>
      <c r="E1631" s="25"/>
      <c r="F1631" s="25"/>
      <c r="G1631" s="25"/>
      <c r="H1631" s="25"/>
      <c r="I1631" s="25"/>
      <c r="J1631" s="26"/>
      <c r="K1631" s="387" t="str">
        <f>IF(J1631&lt;&gt;0,DAYS360(J1631,'proje ve personel bilgileri'!$B$8)/30," ")</f>
        <v xml:space="preserve"> </v>
      </c>
      <c r="L1631" s="387"/>
      <c r="M1631" s="385" t="str">
        <f>IF('proje ve personel bilgileri'!A757&lt;&gt;0,('proje ve personel bilgileri'!$B$11)," ")</f>
        <v xml:space="preserve"> </v>
      </c>
      <c r="N1631" s="385"/>
      <c r="O1631" s="388">
        <f>IF('proje ve personel bilgileri'!$B$4=1512,(IF(E1631&lt;&gt;0,2,IF(F1631&lt;&gt;0,2,IF(G1631&lt;&gt;0,IF(AND(J1631&lt;&gt;0,K1631&gt;=48),4,3),IF(H1631&lt;&gt;0,IF(AND(J1631&lt;&gt;0,K1631&gt;=48),4,3),IF(I1631&lt;&gt;0,7,0)))))),IF('proje ve personel bilgileri'!$B$4=1511,(IF(E1631&lt;&gt;0,4,IF(F1631&lt;&gt;0,5,IF(G1631&lt;&gt;0,IF(AND(J1631&lt;&gt;0,K1631&gt;=48),12,8),IF(H1631&lt;&gt;0,IF(AND(J1631&lt;&gt;0,K1631&gt;=48),12,8),IF(I1631&lt;&gt;0,14,0)))))),(IF(E1631&lt;&gt;0,3,IF(F1631&lt;&gt;0,4,IF(G1631&lt;&gt;0,IF(AND(J1631&lt;&gt;0,K1631&gt;=48),10,6),IF(H1631&lt;&gt;0,IF(AND(J1631&lt;&gt;0,K1631&gt;=48),10,6),IF(I1631&lt;&gt;0,12,0))))))))</f>
        <v>0</v>
      </c>
      <c r="P1631" s="389"/>
      <c r="Q1631" s="385" t="str">
        <f>IF('proje ve personel bilgileri'!A757&lt;&gt;0,(M1631*O1631)," ")</f>
        <v xml:space="preserve"> </v>
      </c>
      <c r="R1631" s="385"/>
      <c r="S1631" s="385" t="str">
        <f>IF('proje ve personel bilgileri'!A757&lt;&gt;0,G011B!S1736," ")</f>
        <v xml:space="preserve"> </v>
      </c>
      <c r="T1631" s="378"/>
      <c r="U1631" s="385" t="str">
        <f>IF('proje ve personel bilgileri'!A757&lt;&gt;0,MIN(Q1631,S1631)," ")</f>
        <v xml:space="preserve"> </v>
      </c>
      <c r="V1631" s="386"/>
    </row>
    <row r="1632" spans="1:22" ht="15.75" customHeight="1" x14ac:dyDescent="0.25">
      <c r="A1632" s="19">
        <v>745</v>
      </c>
      <c r="B1632" s="293" t="str">
        <f>IF('proje ve personel bilgileri'!A758&lt;&gt;0,('proje ve personel bilgileri'!A758)," ")</f>
        <v xml:space="preserve"> </v>
      </c>
      <c r="C1632" s="293" t="str">
        <f>IF('proje ve personel bilgileri'!A758&lt;&gt;0,('proje ve personel bilgileri'!B758)," ")</f>
        <v xml:space="preserve"> </v>
      </c>
      <c r="D1632" s="24"/>
      <c r="E1632" s="25"/>
      <c r="F1632" s="25"/>
      <c r="G1632" s="25"/>
      <c r="H1632" s="25"/>
      <c r="I1632" s="25"/>
      <c r="J1632" s="26"/>
      <c r="K1632" s="387" t="str">
        <f>IF(J1632&lt;&gt;0,DAYS360(J1632,'proje ve personel bilgileri'!$B$8)/30," ")</f>
        <v xml:space="preserve"> </v>
      </c>
      <c r="L1632" s="387"/>
      <c r="M1632" s="385" t="str">
        <f>IF('proje ve personel bilgileri'!A758&lt;&gt;0,('proje ve personel bilgileri'!$B$11)," ")</f>
        <v xml:space="preserve"> </v>
      </c>
      <c r="N1632" s="385"/>
      <c r="O1632" s="388">
        <f>IF('proje ve personel bilgileri'!$B$4=1512,(IF(E1632&lt;&gt;0,2,IF(F1632&lt;&gt;0,2,IF(G1632&lt;&gt;0,IF(AND(J1632&lt;&gt;0,K1632&gt;=48),4,3),IF(H1632&lt;&gt;0,IF(AND(J1632&lt;&gt;0,K1632&gt;=48),4,3),IF(I1632&lt;&gt;0,7,0)))))),IF('proje ve personel bilgileri'!$B$4=1511,(IF(E1632&lt;&gt;0,4,IF(F1632&lt;&gt;0,5,IF(G1632&lt;&gt;0,IF(AND(J1632&lt;&gt;0,K1632&gt;=48),12,8),IF(H1632&lt;&gt;0,IF(AND(J1632&lt;&gt;0,K1632&gt;=48),12,8),IF(I1632&lt;&gt;0,14,0)))))),(IF(E1632&lt;&gt;0,3,IF(F1632&lt;&gt;0,4,IF(G1632&lt;&gt;0,IF(AND(J1632&lt;&gt;0,K1632&gt;=48),10,6),IF(H1632&lt;&gt;0,IF(AND(J1632&lt;&gt;0,K1632&gt;=48),10,6),IF(I1632&lt;&gt;0,12,0))))))))</f>
        <v>0</v>
      </c>
      <c r="P1632" s="389"/>
      <c r="Q1632" s="385" t="str">
        <f>IF('proje ve personel bilgileri'!A758&lt;&gt;0,(M1632*O1632)," ")</f>
        <v xml:space="preserve"> </v>
      </c>
      <c r="R1632" s="385"/>
      <c r="S1632" s="385" t="str">
        <f>IF('proje ve personel bilgileri'!A758&lt;&gt;0,G011B!S1737," ")</f>
        <v xml:space="preserve"> </v>
      </c>
      <c r="T1632" s="378"/>
      <c r="U1632" s="385" t="str">
        <f>IF('proje ve personel bilgileri'!A758&lt;&gt;0,MIN(Q1632,S1632)," ")</f>
        <v xml:space="preserve"> </v>
      </c>
      <c r="V1632" s="386"/>
    </row>
    <row r="1633" spans="1:22" ht="15.75" customHeight="1" x14ac:dyDescent="0.25">
      <c r="A1633" s="23">
        <v>746</v>
      </c>
      <c r="B1633" s="293" t="str">
        <f>IF('proje ve personel bilgileri'!A759&lt;&gt;0,('proje ve personel bilgileri'!A759)," ")</f>
        <v xml:space="preserve"> </v>
      </c>
      <c r="C1633" s="293" t="str">
        <f>IF('proje ve personel bilgileri'!A759&lt;&gt;0,('proje ve personel bilgileri'!B759)," ")</f>
        <v xml:space="preserve"> </v>
      </c>
      <c r="D1633" s="24"/>
      <c r="E1633" s="25"/>
      <c r="F1633" s="25"/>
      <c r="G1633" s="25"/>
      <c r="H1633" s="25"/>
      <c r="I1633" s="25"/>
      <c r="J1633" s="26"/>
      <c r="K1633" s="387" t="str">
        <f>IF(J1633&lt;&gt;0,DAYS360(J1633,'proje ve personel bilgileri'!$B$8)/30," ")</f>
        <v xml:space="preserve"> </v>
      </c>
      <c r="L1633" s="387"/>
      <c r="M1633" s="385" t="str">
        <f>IF('proje ve personel bilgileri'!A759&lt;&gt;0,('proje ve personel bilgileri'!$B$11)," ")</f>
        <v xml:space="preserve"> </v>
      </c>
      <c r="N1633" s="385"/>
      <c r="O1633" s="388">
        <f>IF('proje ve personel bilgileri'!$B$4=1512,(IF(E1633&lt;&gt;0,2,IF(F1633&lt;&gt;0,2,IF(G1633&lt;&gt;0,IF(AND(J1633&lt;&gt;0,K1633&gt;=48),4,3),IF(H1633&lt;&gt;0,IF(AND(J1633&lt;&gt;0,K1633&gt;=48),4,3),IF(I1633&lt;&gt;0,7,0)))))),IF('proje ve personel bilgileri'!$B$4=1511,(IF(E1633&lt;&gt;0,4,IF(F1633&lt;&gt;0,5,IF(G1633&lt;&gt;0,IF(AND(J1633&lt;&gt;0,K1633&gt;=48),12,8),IF(H1633&lt;&gt;0,IF(AND(J1633&lt;&gt;0,K1633&gt;=48),12,8),IF(I1633&lt;&gt;0,14,0)))))),(IF(E1633&lt;&gt;0,3,IF(F1633&lt;&gt;0,4,IF(G1633&lt;&gt;0,IF(AND(J1633&lt;&gt;0,K1633&gt;=48),10,6),IF(H1633&lt;&gt;0,IF(AND(J1633&lt;&gt;0,K1633&gt;=48),10,6),IF(I1633&lt;&gt;0,12,0))))))))</f>
        <v>0</v>
      </c>
      <c r="P1633" s="389"/>
      <c r="Q1633" s="385" t="str">
        <f>IF('proje ve personel bilgileri'!A759&lt;&gt;0,(M1633*O1633)," ")</f>
        <v xml:space="preserve"> </v>
      </c>
      <c r="R1633" s="385"/>
      <c r="S1633" s="385" t="str">
        <f>IF('proje ve personel bilgileri'!A759&lt;&gt;0,G011B!S1738," ")</f>
        <v xml:space="preserve"> </v>
      </c>
      <c r="T1633" s="378"/>
      <c r="U1633" s="385" t="str">
        <f>IF('proje ve personel bilgileri'!A759&lt;&gt;0,MIN(Q1633,S1633)," ")</f>
        <v xml:space="preserve"> </v>
      </c>
      <c r="V1633" s="386"/>
    </row>
    <row r="1634" spans="1:22" ht="15.75" customHeight="1" x14ac:dyDescent="0.25">
      <c r="A1634" s="19">
        <v>747</v>
      </c>
      <c r="B1634" s="293" t="str">
        <f>IF('proje ve personel bilgileri'!A760&lt;&gt;0,('proje ve personel bilgileri'!A760)," ")</f>
        <v xml:space="preserve"> </v>
      </c>
      <c r="C1634" s="293" t="str">
        <f>IF('proje ve personel bilgileri'!A760&lt;&gt;0,('proje ve personel bilgileri'!B760)," ")</f>
        <v xml:space="preserve"> </v>
      </c>
      <c r="D1634" s="24"/>
      <c r="E1634" s="25"/>
      <c r="F1634" s="25"/>
      <c r="G1634" s="25"/>
      <c r="H1634" s="25"/>
      <c r="I1634" s="25"/>
      <c r="J1634" s="26"/>
      <c r="K1634" s="387" t="str">
        <f>IF(J1634&lt;&gt;0,DAYS360(J1634,'proje ve personel bilgileri'!$B$8)/30," ")</f>
        <v xml:space="preserve"> </v>
      </c>
      <c r="L1634" s="387"/>
      <c r="M1634" s="385" t="str">
        <f>IF('proje ve personel bilgileri'!A760&lt;&gt;0,('proje ve personel bilgileri'!$B$11)," ")</f>
        <v xml:space="preserve"> </v>
      </c>
      <c r="N1634" s="385"/>
      <c r="O1634" s="388">
        <f>IF('proje ve personel bilgileri'!$B$4=1512,(IF(E1634&lt;&gt;0,2,IF(F1634&lt;&gt;0,2,IF(G1634&lt;&gt;0,IF(AND(J1634&lt;&gt;0,K1634&gt;=48),4,3),IF(H1634&lt;&gt;0,IF(AND(J1634&lt;&gt;0,K1634&gt;=48),4,3),IF(I1634&lt;&gt;0,7,0)))))),IF('proje ve personel bilgileri'!$B$4=1511,(IF(E1634&lt;&gt;0,4,IF(F1634&lt;&gt;0,5,IF(G1634&lt;&gt;0,IF(AND(J1634&lt;&gt;0,K1634&gt;=48),12,8),IF(H1634&lt;&gt;0,IF(AND(J1634&lt;&gt;0,K1634&gt;=48),12,8),IF(I1634&lt;&gt;0,14,0)))))),(IF(E1634&lt;&gt;0,3,IF(F1634&lt;&gt;0,4,IF(G1634&lt;&gt;0,IF(AND(J1634&lt;&gt;0,K1634&gt;=48),10,6),IF(H1634&lt;&gt;0,IF(AND(J1634&lt;&gt;0,K1634&gt;=48),10,6),IF(I1634&lt;&gt;0,12,0))))))))</f>
        <v>0</v>
      </c>
      <c r="P1634" s="389"/>
      <c r="Q1634" s="385" t="str">
        <f>IF('proje ve personel bilgileri'!A760&lt;&gt;0,(M1634*O1634)," ")</f>
        <v xml:space="preserve"> </v>
      </c>
      <c r="R1634" s="385"/>
      <c r="S1634" s="385" t="str">
        <f>IF('proje ve personel bilgileri'!A760&lt;&gt;0,G011B!S1739," ")</f>
        <v xml:space="preserve"> </v>
      </c>
      <c r="T1634" s="378"/>
      <c r="U1634" s="385" t="str">
        <f>IF('proje ve personel bilgileri'!A760&lt;&gt;0,MIN(Q1634,S1634)," ")</f>
        <v xml:space="preserve"> </v>
      </c>
      <c r="V1634" s="386"/>
    </row>
    <row r="1635" spans="1:22" ht="15.75" customHeight="1" x14ac:dyDescent="0.25">
      <c r="A1635" s="23">
        <v>748</v>
      </c>
      <c r="B1635" s="293" t="str">
        <f>IF('proje ve personel bilgileri'!A761&lt;&gt;0,('proje ve personel bilgileri'!A761)," ")</f>
        <v xml:space="preserve"> </v>
      </c>
      <c r="C1635" s="293" t="str">
        <f>IF('proje ve personel bilgileri'!A761&lt;&gt;0,('proje ve personel bilgileri'!B761)," ")</f>
        <v xml:space="preserve"> </v>
      </c>
      <c r="D1635" s="24"/>
      <c r="E1635" s="25"/>
      <c r="F1635" s="25"/>
      <c r="G1635" s="25"/>
      <c r="H1635" s="25"/>
      <c r="I1635" s="25"/>
      <c r="J1635" s="26"/>
      <c r="K1635" s="387" t="str">
        <f>IF(J1635&lt;&gt;0,DAYS360(J1635,'proje ve personel bilgileri'!$B$8)/30," ")</f>
        <v xml:space="preserve"> </v>
      </c>
      <c r="L1635" s="387"/>
      <c r="M1635" s="385" t="str">
        <f>IF('proje ve personel bilgileri'!A761&lt;&gt;0,('proje ve personel bilgileri'!$B$11)," ")</f>
        <v xml:space="preserve"> </v>
      </c>
      <c r="N1635" s="385"/>
      <c r="O1635" s="388">
        <f>IF('proje ve personel bilgileri'!$B$4=1512,(IF(E1635&lt;&gt;0,2,IF(F1635&lt;&gt;0,2,IF(G1635&lt;&gt;0,IF(AND(J1635&lt;&gt;0,K1635&gt;=48),4,3),IF(H1635&lt;&gt;0,IF(AND(J1635&lt;&gt;0,K1635&gt;=48),4,3),IF(I1635&lt;&gt;0,7,0)))))),IF('proje ve personel bilgileri'!$B$4=1511,(IF(E1635&lt;&gt;0,4,IF(F1635&lt;&gt;0,5,IF(G1635&lt;&gt;0,IF(AND(J1635&lt;&gt;0,K1635&gt;=48),12,8),IF(H1635&lt;&gt;0,IF(AND(J1635&lt;&gt;0,K1635&gt;=48),12,8),IF(I1635&lt;&gt;0,14,0)))))),(IF(E1635&lt;&gt;0,3,IF(F1635&lt;&gt;0,4,IF(G1635&lt;&gt;0,IF(AND(J1635&lt;&gt;0,K1635&gt;=48),10,6),IF(H1635&lt;&gt;0,IF(AND(J1635&lt;&gt;0,K1635&gt;=48),10,6),IF(I1635&lt;&gt;0,12,0))))))))</f>
        <v>0</v>
      </c>
      <c r="P1635" s="389"/>
      <c r="Q1635" s="385" t="str">
        <f>IF('proje ve personel bilgileri'!A761&lt;&gt;0,(M1635*O1635)," ")</f>
        <v xml:space="preserve"> </v>
      </c>
      <c r="R1635" s="385"/>
      <c r="S1635" s="385" t="str">
        <f>IF('proje ve personel bilgileri'!A761&lt;&gt;0,G011B!S1740," ")</f>
        <v xml:space="preserve"> </v>
      </c>
      <c r="T1635" s="378"/>
      <c r="U1635" s="385" t="str">
        <f>IF('proje ve personel bilgileri'!A761&lt;&gt;0,MIN(Q1635,S1635)," ")</f>
        <v xml:space="preserve"> </v>
      </c>
      <c r="V1635" s="386"/>
    </row>
    <row r="1636" spans="1:22" ht="15.75" customHeight="1" x14ac:dyDescent="0.25">
      <c r="A1636" s="19">
        <v>749</v>
      </c>
      <c r="B1636" s="293" t="str">
        <f>IF('proje ve personel bilgileri'!A762&lt;&gt;0,('proje ve personel bilgileri'!A762)," ")</f>
        <v xml:space="preserve"> </v>
      </c>
      <c r="C1636" s="293" t="str">
        <f>IF('proje ve personel bilgileri'!A762&lt;&gt;0,('proje ve personel bilgileri'!B762)," ")</f>
        <v xml:space="preserve"> </v>
      </c>
      <c r="D1636" s="24"/>
      <c r="E1636" s="25"/>
      <c r="F1636" s="25"/>
      <c r="G1636" s="25"/>
      <c r="H1636" s="25"/>
      <c r="I1636" s="25"/>
      <c r="J1636" s="26"/>
      <c r="K1636" s="387" t="str">
        <f>IF(J1636&lt;&gt;0,DAYS360(J1636,'proje ve personel bilgileri'!$B$8)/30," ")</f>
        <v xml:space="preserve"> </v>
      </c>
      <c r="L1636" s="387"/>
      <c r="M1636" s="385" t="str">
        <f>IF('proje ve personel bilgileri'!A762&lt;&gt;0,('proje ve personel bilgileri'!$B$11)," ")</f>
        <v xml:space="preserve"> </v>
      </c>
      <c r="N1636" s="385"/>
      <c r="O1636" s="388">
        <f>IF('proje ve personel bilgileri'!$B$4=1512,(IF(E1636&lt;&gt;0,2,IF(F1636&lt;&gt;0,2,IF(G1636&lt;&gt;0,IF(AND(J1636&lt;&gt;0,K1636&gt;=48),4,3),IF(H1636&lt;&gt;0,IF(AND(J1636&lt;&gt;0,K1636&gt;=48),4,3),IF(I1636&lt;&gt;0,7,0)))))),IF('proje ve personel bilgileri'!$B$4=1511,(IF(E1636&lt;&gt;0,4,IF(F1636&lt;&gt;0,5,IF(G1636&lt;&gt;0,IF(AND(J1636&lt;&gt;0,K1636&gt;=48),12,8),IF(H1636&lt;&gt;0,IF(AND(J1636&lt;&gt;0,K1636&gt;=48),12,8),IF(I1636&lt;&gt;0,14,0)))))),(IF(E1636&lt;&gt;0,3,IF(F1636&lt;&gt;0,4,IF(G1636&lt;&gt;0,IF(AND(J1636&lt;&gt;0,K1636&gt;=48),10,6),IF(H1636&lt;&gt;0,IF(AND(J1636&lt;&gt;0,K1636&gt;=48),10,6),IF(I1636&lt;&gt;0,12,0))))))))</f>
        <v>0</v>
      </c>
      <c r="P1636" s="389"/>
      <c r="Q1636" s="385" t="str">
        <f>IF('proje ve personel bilgileri'!A762&lt;&gt;0,(M1636*O1636)," ")</f>
        <v xml:space="preserve"> </v>
      </c>
      <c r="R1636" s="385"/>
      <c r="S1636" s="385" t="str">
        <f>IF('proje ve personel bilgileri'!A762&lt;&gt;0,G011B!S1741," ")</f>
        <v xml:space="preserve"> </v>
      </c>
      <c r="T1636" s="378"/>
      <c r="U1636" s="385" t="str">
        <f>IF('proje ve personel bilgileri'!A762&lt;&gt;0,MIN(Q1636,S1636)," ")</f>
        <v xml:space="preserve"> </v>
      </c>
      <c r="V1636" s="386"/>
    </row>
    <row r="1637" spans="1:22" ht="15.75" customHeight="1" x14ac:dyDescent="0.25">
      <c r="A1637" s="23">
        <v>750</v>
      </c>
      <c r="B1637" s="293" t="str">
        <f>IF('proje ve personel bilgileri'!A763&lt;&gt;0,('proje ve personel bilgileri'!A763)," ")</f>
        <v xml:space="preserve"> </v>
      </c>
      <c r="C1637" s="293" t="str">
        <f>IF('proje ve personel bilgileri'!A763&lt;&gt;0,('proje ve personel bilgileri'!B763)," ")</f>
        <v xml:space="preserve"> </v>
      </c>
      <c r="D1637" s="24"/>
      <c r="E1637" s="25"/>
      <c r="F1637" s="25"/>
      <c r="G1637" s="25"/>
      <c r="H1637" s="25"/>
      <c r="I1637" s="25"/>
      <c r="J1637" s="26"/>
      <c r="K1637" s="387" t="str">
        <f>IF(J1637&lt;&gt;0,DAYS360(J1637,'proje ve personel bilgileri'!$B$8)/30," ")</f>
        <v xml:space="preserve"> </v>
      </c>
      <c r="L1637" s="387"/>
      <c r="M1637" s="385" t="str">
        <f>IF('proje ve personel bilgileri'!A763&lt;&gt;0,('proje ve personel bilgileri'!$B$11)," ")</f>
        <v xml:space="preserve"> </v>
      </c>
      <c r="N1637" s="385"/>
      <c r="O1637" s="388">
        <f>IF('proje ve personel bilgileri'!$B$4=1512,(IF(E1637&lt;&gt;0,2,IF(F1637&lt;&gt;0,2,IF(G1637&lt;&gt;0,IF(AND(J1637&lt;&gt;0,K1637&gt;=48),4,3),IF(H1637&lt;&gt;0,IF(AND(J1637&lt;&gt;0,K1637&gt;=48),4,3),IF(I1637&lt;&gt;0,7,0)))))),IF('proje ve personel bilgileri'!$B$4=1511,(IF(E1637&lt;&gt;0,4,IF(F1637&lt;&gt;0,5,IF(G1637&lt;&gt;0,IF(AND(J1637&lt;&gt;0,K1637&gt;=48),12,8),IF(H1637&lt;&gt;0,IF(AND(J1637&lt;&gt;0,K1637&gt;=48),12,8),IF(I1637&lt;&gt;0,14,0)))))),(IF(E1637&lt;&gt;0,3,IF(F1637&lt;&gt;0,4,IF(G1637&lt;&gt;0,IF(AND(J1637&lt;&gt;0,K1637&gt;=48),10,6),IF(H1637&lt;&gt;0,IF(AND(J1637&lt;&gt;0,K1637&gt;=48),10,6),IF(I1637&lt;&gt;0,12,0))))))))</f>
        <v>0</v>
      </c>
      <c r="P1637" s="389"/>
      <c r="Q1637" s="385" t="str">
        <f>IF('proje ve personel bilgileri'!A763&lt;&gt;0,(M1637*O1637)," ")</f>
        <v xml:space="preserve"> </v>
      </c>
      <c r="R1637" s="385"/>
      <c r="S1637" s="385" t="str">
        <f>IF('proje ve personel bilgileri'!A763&lt;&gt;0,G011B!S1742," ")</f>
        <v xml:space="preserve"> </v>
      </c>
      <c r="T1637" s="378"/>
      <c r="U1637" s="385" t="str">
        <f>IF('proje ve personel bilgileri'!A763&lt;&gt;0,MIN(Q1637,S1637)," ")</f>
        <v xml:space="preserve"> </v>
      </c>
      <c r="V1637" s="386"/>
    </row>
    <row r="1638" spans="1:22" ht="15.75" customHeight="1" x14ac:dyDescent="0.25">
      <c r="A1638" s="19">
        <v>751</v>
      </c>
      <c r="B1638" s="293" t="str">
        <f>IF('proje ve personel bilgileri'!A764&lt;&gt;0,('proje ve personel bilgileri'!A764)," ")</f>
        <v xml:space="preserve"> </v>
      </c>
      <c r="C1638" s="293" t="str">
        <f>IF('proje ve personel bilgileri'!A764&lt;&gt;0,('proje ve personel bilgileri'!B764)," ")</f>
        <v xml:space="preserve"> </v>
      </c>
      <c r="D1638" s="24"/>
      <c r="E1638" s="25"/>
      <c r="F1638" s="25"/>
      <c r="G1638" s="25"/>
      <c r="H1638" s="25"/>
      <c r="I1638" s="25"/>
      <c r="J1638" s="26"/>
      <c r="K1638" s="387" t="str">
        <f>IF(J1638&lt;&gt;0,DAYS360(J1638,'proje ve personel bilgileri'!$B$8)/30," ")</f>
        <v xml:space="preserve"> </v>
      </c>
      <c r="L1638" s="387"/>
      <c r="M1638" s="385" t="str">
        <f>IF('proje ve personel bilgileri'!A764&lt;&gt;0,('proje ve personel bilgileri'!$B$11)," ")</f>
        <v xml:space="preserve"> </v>
      </c>
      <c r="N1638" s="385"/>
      <c r="O1638" s="388">
        <f>IF('proje ve personel bilgileri'!$B$4=1512,(IF(E1638&lt;&gt;0,2,IF(F1638&lt;&gt;0,2,IF(G1638&lt;&gt;0,IF(AND(J1638&lt;&gt;0,K1638&gt;=48),4,3),IF(H1638&lt;&gt;0,IF(AND(J1638&lt;&gt;0,K1638&gt;=48),4,3),IF(I1638&lt;&gt;0,7,0)))))),IF('proje ve personel bilgileri'!$B$4=1511,(IF(E1638&lt;&gt;0,4,IF(F1638&lt;&gt;0,5,IF(G1638&lt;&gt;0,IF(AND(J1638&lt;&gt;0,K1638&gt;=48),12,8),IF(H1638&lt;&gt;0,IF(AND(J1638&lt;&gt;0,K1638&gt;=48),12,8),IF(I1638&lt;&gt;0,14,0)))))),(IF(E1638&lt;&gt;0,3,IF(F1638&lt;&gt;0,4,IF(G1638&lt;&gt;0,IF(AND(J1638&lt;&gt;0,K1638&gt;=48),10,6),IF(H1638&lt;&gt;0,IF(AND(J1638&lt;&gt;0,K1638&gt;=48),10,6),IF(I1638&lt;&gt;0,12,0))))))))</f>
        <v>0</v>
      </c>
      <c r="P1638" s="389"/>
      <c r="Q1638" s="385" t="str">
        <f>IF('proje ve personel bilgileri'!A764&lt;&gt;0,(M1638*O1638)," ")</f>
        <v xml:space="preserve"> </v>
      </c>
      <c r="R1638" s="385"/>
      <c r="S1638" s="385" t="str">
        <f>IF('proje ve personel bilgileri'!A764&lt;&gt;0,G011B!S1743," ")</f>
        <v xml:space="preserve"> </v>
      </c>
      <c r="T1638" s="378"/>
      <c r="U1638" s="385" t="str">
        <f>IF('proje ve personel bilgileri'!A764&lt;&gt;0,MIN(Q1638,S1638)," ")</f>
        <v xml:space="preserve"> </v>
      </c>
      <c r="V1638" s="386"/>
    </row>
    <row r="1639" spans="1:22" ht="15.75" customHeight="1" x14ac:dyDescent="0.25">
      <c r="A1639" s="23">
        <v>752</v>
      </c>
      <c r="B1639" s="293" t="str">
        <f>IF('proje ve personel bilgileri'!A765&lt;&gt;0,('proje ve personel bilgileri'!A765)," ")</f>
        <v xml:space="preserve"> </v>
      </c>
      <c r="C1639" s="293" t="str">
        <f>IF('proje ve personel bilgileri'!A765&lt;&gt;0,('proje ve personel bilgileri'!B765)," ")</f>
        <v xml:space="preserve"> </v>
      </c>
      <c r="D1639" s="24"/>
      <c r="E1639" s="25"/>
      <c r="F1639" s="25"/>
      <c r="G1639" s="25"/>
      <c r="H1639" s="25"/>
      <c r="I1639" s="25"/>
      <c r="J1639" s="26"/>
      <c r="K1639" s="387" t="str">
        <f>IF(J1639&lt;&gt;0,DAYS360(J1639,'proje ve personel bilgileri'!$B$8)/30," ")</f>
        <v xml:space="preserve"> </v>
      </c>
      <c r="L1639" s="387"/>
      <c r="M1639" s="385" t="str">
        <f>IF('proje ve personel bilgileri'!A765&lt;&gt;0,('proje ve personel bilgileri'!$B$11)," ")</f>
        <v xml:space="preserve"> </v>
      </c>
      <c r="N1639" s="385"/>
      <c r="O1639" s="388">
        <f>IF('proje ve personel bilgileri'!$B$4=1512,(IF(E1639&lt;&gt;0,2,IF(F1639&lt;&gt;0,2,IF(G1639&lt;&gt;0,IF(AND(J1639&lt;&gt;0,K1639&gt;=48),4,3),IF(H1639&lt;&gt;0,IF(AND(J1639&lt;&gt;0,K1639&gt;=48),4,3),IF(I1639&lt;&gt;0,7,0)))))),IF('proje ve personel bilgileri'!$B$4=1511,(IF(E1639&lt;&gt;0,4,IF(F1639&lt;&gt;0,5,IF(G1639&lt;&gt;0,IF(AND(J1639&lt;&gt;0,K1639&gt;=48),12,8),IF(H1639&lt;&gt;0,IF(AND(J1639&lt;&gt;0,K1639&gt;=48),12,8),IF(I1639&lt;&gt;0,14,0)))))),(IF(E1639&lt;&gt;0,3,IF(F1639&lt;&gt;0,4,IF(G1639&lt;&gt;0,IF(AND(J1639&lt;&gt;0,K1639&gt;=48),10,6),IF(H1639&lt;&gt;0,IF(AND(J1639&lt;&gt;0,K1639&gt;=48),10,6),IF(I1639&lt;&gt;0,12,0))))))))</f>
        <v>0</v>
      </c>
      <c r="P1639" s="389"/>
      <c r="Q1639" s="385" t="str">
        <f>IF('proje ve personel bilgileri'!A765&lt;&gt;0,(M1639*O1639)," ")</f>
        <v xml:space="preserve"> </v>
      </c>
      <c r="R1639" s="385"/>
      <c r="S1639" s="385" t="str">
        <f>IF('proje ve personel bilgileri'!A765&lt;&gt;0,G011B!S1744," ")</f>
        <v xml:space="preserve"> </v>
      </c>
      <c r="T1639" s="378"/>
      <c r="U1639" s="385" t="str">
        <f>IF('proje ve personel bilgileri'!A765&lt;&gt;0,MIN(Q1639,S1639)," ")</f>
        <v xml:space="preserve"> </v>
      </c>
      <c r="V1639" s="386"/>
    </row>
    <row r="1640" spans="1:22" ht="15.75" customHeight="1" x14ac:dyDescent="0.25">
      <c r="A1640" s="19">
        <v>753</v>
      </c>
      <c r="B1640" s="293" t="str">
        <f>IF('proje ve personel bilgileri'!A766&lt;&gt;0,('proje ve personel bilgileri'!A766)," ")</f>
        <v xml:space="preserve"> </v>
      </c>
      <c r="C1640" s="293" t="str">
        <f>IF('proje ve personel bilgileri'!A766&lt;&gt;0,('proje ve personel bilgileri'!B766)," ")</f>
        <v xml:space="preserve"> </v>
      </c>
      <c r="D1640" s="24"/>
      <c r="E1640" s="25"/>
      <c r="F1640" s="25"/>
      <c r="G1640" s="25"/>
      <c r="H1640" s="25"/>
      <c r="I1640" s="25"/>
      <c r="J1640" s="26"/>
      <c r="K1640" s="387" t="str">
        <f>IF(J1640&lt;&gt;0,DAYS360(J1640,'proje ve personel bilgileri'!$B$8)/30," ")</f>
        <v xml:space="preserve"> </v>
      </c>
      <c r="L1640" s="387"/>
      <c r="M1640" s="385" t="str">
        <f>IF('proje ve personel bilgileri'!A766&lt;&gt;0,('proje ve personel bilgileri'!$B$11)," ")</f>
        <v xml:space="preserve"> </v>
      </c>
      <c r="N1640" s="385"/>
      <c r="O1640" s="388">
        <f>IF('proje ve personel bilgileri'!$B$4=1512,(IF(E1640&lt;&gt;0,2,IF(F1640&lt;&gt;0,2,IF(G1640&lt;&gt;0,IF(AND(J1640&lt;&gt;0,K1640&gt;=48),4,3),IF(H1640&lt;&gt;0,IF(AND(J1640&lt;&gt;0,K1640&gt;=48),4,3),IF(I1640&lt;&gt;0,7,0)))))),IF('proje ve personel bilgileri'!$B$4=1511,(IF(E1640&lt;&gt;0,4,IF(F1640&lt;&gt;0,5,IF(G1640&lt;&gt;0,IF(AND(J1640&lt;&gt;0,K1640&gt;=48),12,8),IF(H1640&lt;&gt;0,IF(AND(J1640&lt;&gt;0,K1640&gt;=48),12,8),IF(I1640&lt;&gt;0,14,0)))))),(IF(E1640&lt;&gt;0,3,IF(F1640&lt;&gt;0,4,IF(G1640&lt;&gt;0,IF(AND(J1640&lt;&gt;0,K1640&gt;=48),10,6),IF(H1640&lt;&gt;0,IF(AND(J1640&lt;&gt;0,K1640&gt;=48),10,6),IF(I1640&lt;&gt;0,12,0))))))))</f>
        <v>0</v>
      </c>
      <c r="P1640" s="389"/>
      <c r="Q1640" s="385" t="str">
        <f>IF('proje ve personel bilgileri'!A766&lt;&gt;0,(M1640*O1640)," ")</f>
        <v xml:space="preserve"> </v>
      </c>
      <c r="R1640" s="385"/>
      <c r="S1640" s="385" t="str">
        <f>IF('proje ve personel bilgileri'!A766&lt;&gt;0,G011B!S1745," ")</f>
        <v xml:space="preserve"> </v>
      </c>
      <c r="T1640" s="378"/>
      <c r="U1640" s="385" t="str">
        <f>IF('proje ve personel bilgileri'!A766&lt;&gt;0,MIN(Q1640,S1640)," ")</f>
        <v xml:space="preserve"> </v>
      </c>
      <c r="V1640" s="386"/>
    </row>
    <row r="1641" spans="1:22" ht="15.75" customHeight="1" x14ac:dyDescent="0.25">
      <c r="A1641" s="23">
        <v>754</v>
      </c>
      <c r="B1641" s="293" t="str">
        <f>IF('proje ve personel bilgileri'!A767&lt;&gt;0,('proje ve personel bilgileri'!A767)," ")</f>
        <v xml:space="preserve"> </v>
      </c>
      <c r="C1641" s="293" t="str">
        <f>IF('proje ve personel bilgileri'!A767&lt;&gt;0,('proje ve personel bilgileri'!B767)," ")</f>
        <v xml:space="preserve"> </v>
      </c>
      <c r="D1641" s="24"/>
      <c r="E1641" s="25"/>
      <c r="F1641" s="25"/>
      <c r="G1641" s="25"/>
      <c r="H1641" s="25"/>
      <c r="I1641" s="25"/>
      <c r="J1641" s="26"/>
      <c r="K1641" s="387" t="str">
        <f>IF(J1641&lt;&gt;0,DAYS360(J1641,'proje ve personel bilgileri'!$B$8)/30," ")</f>
        <v xml:space="preserve"> </v>
      </c>
      <c r="L1641" s="387"/>
      <c r="M1641" s="385" t="str">
        <f>IF('proje ve personel bilgileri'!A767&lt;&gt;0,('proje ve personel bilgileri'!$B$11)," ")</f>
        <v xml:space="preserve"> </v>
      </c>
      <c r="N1641" s="385"/>
      <c r="O1641" s="388">
        <f>IF('proje ve personel bilgileri'!$B$4=1512,(IF(E1641&lt;&gt;0,2,IF(F1641&lt;&gt;0,2,IF(G1641&lt;&gt;0,IF(AND(J1641&lt;&gt;0,K1641&gt;=48),4,3),IF(H1641&lt;&gt;0,IF(AND(J1641&lt;&gt;0,K1641&gt;=48),4,3),IF(I1641&lt;&gt;0,7,0)))))),IF('proje ve personel bilgileri'!$B$4=1511,(IF(E1641&lt;&gt;0,4,IF(F1641&lt;&gt;0,5,IF(G1641&lt;&gt;0,IF(AND(J1641&lt;&gt;0,K1641&gt;=48),12,8),IF(H1641&lt;&gt;0,IF(AND(J1641&lt;&gt;0,K1641&gt;=48),12,8),IF(I1641&lt;&gt;0,14,0)))))),(IF(E1641&lt;&gt;0,3,IF(F1641&lt;&gt;0,4,IF(G1641&lt;&gt;0,IF(AND(J1641&lt;&gt;0,K1641&gt;=48),10,6),IF(H1641&lt;&gt;0,IF(AND(J1641&lt;&gt;0,K1641&gt;=48),10,6),IF(I1641&lt;&gt;0,12,0))))))))</f>
        <v>0</v>
      </c>
      <c r="P1641" s="389"/>
      <c r="Q1641" s="385" t="str">
        <f>IF('proje ve personel bilgileri'!A767&lt;&gt;0,(M1641*O1641)," ")</f>
        <v xml:space="preserve"> </v>
      </c>
      <c r="R1641" s="385"/>
      <c r="S1641" s="385" t="str">
        <f>IF('proje ve personel bilgileri'!A767&lt;&gt;0,G011B!S1746," ")</f>
        <v xml:space="preserve"> </v>
      </c>
      <c r="T1641" s="378"/>
      <c r="U1641" s="385" t="str">
        <f>IF('proje ve personel bilgileri'!A767&lt;&gt;0,MIN(Q1641,S1641)," ")</f>
        <v xml:space="preserve"> </v>
      </c>
      <c r="V1641" s="386"/>
    </row>
    <row r="1642" spans="1:22" ht="15.75" customHeight="1" x14ac:dyDescent="0.25">
      <c r="A1642" s="19">
        <v>755</v>
      </c>
      <c r="B1642" s="293" t="str">
        <f>IF('proje ve personel bilgileri'!A768&lt;&gt;0,('proje ve personel bilgileri'!A768)," ")</f>
        <v xml:space="preserve"> </v>
      </c>
      <c r="C1642" s="293" t="str">
        <f>IF('proje ve personel bilgileri'!A768&lt;&gt;0,('proje ve personel bilgileri'!B768)," ")</f>
        <v xml:space="preserve"> </v>
      </c>
      <c r="D1642" s="24"/>
      <c r="E1642" s="25"/>
      <c r="F1642" s="25"/>
      <c r="G1642" s="25"/>
      <c r="H1642" s="25"/>
      <c r="I1642" s="25"/>
      <c r="J1642" s="26"/>
      <c r="K1642" s="387" t="str">
        <f>IF(J1642&lt;&gt;0,DAYS360(J1642,'proje ve personel bilgileri'!$B$8)/30," ")</f>
        <v xml:space="preserve"> </v>
      </c>
      <c r="L1642" s="387"/>
      <c r="M1642" s="385" t="str">
        <f>IF('proje ve personel bilgileri'!A768&lt;&gt;0,('proje ve personel bilgileri'!$B$11)," ")</f>
        <v xml:space="preserve"> </v>
      </c>
      <c r="N1642" s="385"/>
      <c r="O1642" s="388">
        <f>IF('proje ve personel bilgileri'!$B$4=1512,(IF(E1642&lt;&gt;0,2,IF(F1642&lt;&gt;0,2,IF(G1642&lt;&gt;0,IF(AND(J1642&lt;&gt;0,K1642&gt;=48),4,3),IF(H1642&lt;&gt;0,IF(AND(J1642&lt;&gt;0,K1642&gt;=48),4,3),IF(I1642&lt;&gt;0,7,0)))))),IF('proje ve personel bilgileri'!$B$4=1511,(IF(E1642&lt;&gt;0,4,IF(F1642&lt;&gt;0,5,IF(G1642&lt;&gt;0,IF(AND(J1642&lt;&gt;0,K1642&gt;=48),12,8),IF(H1642&lt;&gt;0,IF(AND(J1642&lt;&gt;0,K1642&gt;=48),12,8),IF(I1642&lt;&gt;0,14,0)))))),(IF(E1642&lt;&gt;0,3,IF(F1642&lt;&gt;0,4,IF(G1642&lt;&gt;0,IF(AND(J1642&lt;&gt;0,K1642&gt;=48),10,6),IF(H1642&lt;&gt;0,IF(AND(J1642&lt;&gt;0,K1642&gt;=48),10,6),IF(I1642&lt;&gt;0,12,0))))))))</f>
        <v>0</v>
      </c>
      <c r="P1642" s="389"/>
      <c r="Q1642" s="385" t="str">
        <f>IF('proje ve personel bilgileri'!A768&lt;&gt;0,(M1642*O1642)," ")</f>
        <v xml:space="preserve"> </v>
      </c>
      <c r="R1642" s="385"/>
      <c r="S1642" s="385" t="str">
        <f>IF('proje ve personel bilgileri'!A768&lt;&gt;0,G011B!S1747," ")</f>
        <v xml:space="preserve"> </v>
      </c>
      <c r="T1642" s="378"/>
      <c r="U1642" s="385" t="str">
        <f>IF('proje ve personel bilgileri'!A768&lt;&gt;0,MIN(Q1642,S1642)," ")</f>
        <v xml:space="preserve"> </v>
      </c>
      <c r="V1642" s="386"/>
    </row>
    <row r="1643" spans="1:22" ht="15.75" customHeight="1" x14ac:dyDescent="0.25">
      <c r="A1643" s="23">
        <v>756</v>
      </c>
      <c r="B1643" s="293" t="str">
        <f>IF('proje ve personel bilgileri'!A769&lt;&gt;0,('proje ve personel bilgileri'!A769)," ")</f>
        <v xml:space="preserve"> </v>
      </c>
      <c r="C1643" s="293" t="str">
        <f>IF('proje ve personel bilgileri'!A769&lt;&gt;0,('proje ve personel bilgileri'!B769)," ")</f>
        <v xml:space="preserve"> </v>
      </c>
      <c r="D1643" s="28"/>
      <c r="E1643" s="29"/>
      <c r="F1643" s="29"/>
      <c r="G1643" s="29"/>
      <c r="H1643" s="29"/>
      <c r="I1643" s="29"/>
      <c r="J1643" s="30"/>
      <c r="K1643" s="387" t="str">
        <f>IF(J1643&lt;&gt;0,DAYS360(J1643,'proje ve personel bilgileri'!$B$8)/30," ")</f>
        <v xml:space="preserve"> </v>
      </c>
      <c r="L1643" s="387"/>
      <c r="M1643" s="385" t="str">
        <f>IF('proje ve personel bilgileri'!A769&lt;&gt;0,('proje ve personel bilgileri'!$B$11)," ")</f>
        <v xml:space="preserve"> </v>
      </c>
      <c r="N1643" s="385"/>
      <c r="O1643" s="388">
        <f>IF('proje ve personel bilgileri'!$B$4=1512,(IF(E1643&lt;&gt;0,2,IF(F1643&lt;&gt;0,2,IF(G1643&lt;&gt;0,IF(AND(J1643&lt;&gt;0,K1643&gt;=48),4,3),IF(H1643&lt;&gt;0,IF(AND(J1643&lt;&gt;0,K1643&gt;=48),4,3),IF(I1643&lt;&gt;0,7,0)))))),IF('proje ve personel bilgileri'!$B$4=1511,(IF(E1643&lt;&gt;0,4,IF(F1643&lt;&gt;0,5,IF(G1643&lt;&gt;0,IF(AND(J1643&lt;&gt;0,K1643&gt;=48),12,8),IF(H1643&lt;&gt;0,IF(AND(J1643&lt;&gt;0,K1643&gt;=48),12,8),IF(I1643&lt;&gt;0,14,0)))))),(IF(E1643&lt;&gt;0,3,IF(F1643&lt;&gt;0,4,IF(G1643&lt;&gt;0,IF(AND(J1643&lt;&gt;0,K1643&gt;=48),10,6),IF(H1643&lt;&gt;0,IF(AND(J1643&lt;&gt;0,K1643&gt;=48),10,6),IF(I1643&lt;&gt;0,12,0))))))))</f>
        <v>0</v>
      </c>
      <c r="P1643" s="389"/>
      <c r="Q1643" s="385" t="str">
        <f>IF('proje ve personel bilgileri'!A769&lt;&gt;0,(M1643*O1643)," ")</f>
        <v xml:space="preserve"> </v>
      </c>
      <c r="R1643" s="385"/>
      <c r="S1643" s="385" t="str">
        <f>IF('proje ve personel bilgileri'!A769&lt;&gt;0,G011B!S1748," ")</f>
        <v xml:space="preserve"> </v>
      </c>
      <c r="T1643" s="378"/>
      <c r="U1643" s="385" t="str">
        <f>IF('proje ve personel bilgileri'!A769&lt;&gt;0,MIN(Q1643,S1643)," ")</f>
        <v xml:space="preserve"> </v>
      </c>
      <c r="V1643" s="386"/>
    </row>
    <row r="1644" spans="1:22" ht="15" customHeight="1" x14ac:dyDescent="0.25">
      <c r="A1644" s="290" t="s">
        <v>152</v>
      </c>
    </row>
    <row r="1645" spans="1:22" ht="15" customHeight="1" x14ac:dyDescent="0.25">
      <c r="A1645" s="390" t="s">
        <v>153</v>
      </c>
      <c r="B1645" s="390"/>
      <c r="C1645" s="390"/>
      <c r="D1645" s="390"/>
      <c r="E1645" s="390"/>
      <c r="F1645" s="390"/>
      <c r="G1645" s="390"/>
      <c r="H1645" s="390"/>
      <c r="I1645" s="390"/>
      <c r="J1645" s="390"/>
      <c r="K1645" s="390"/>
      <c r="L1645" s="390"/>
      <c r="M1645" s="390"/>
      <c r="N1645" s="390"/>
      <c r="O1645" s="390"/>
      <c r="P1645" s="390"/>
      <c r="Q1645" s="390"/>
      <c r="R1645" s="390"/>
      <c r="S1645" s="390"/>
      <c r="T1645" s="390"/>
      <c r="U1645" s="390"/>
      <c r="V1645" s="390"/>
    </row>
    <row r="1646" spans="1:22" ht="15" customHeight="1" x14ac:dyDescent="0.25">
      <c r="A1646" s="391" t="s">
        <v>154</v>
      </c>
      <c r="B1646" s="391"/>
      <c r="C1646" s="391"/>
      <c r="D1646" s="391"/>
      <c r="E1646" s="391"/>
      <c r="F1646" s="391"/>
      <c r="G1646" s="391"/>
      <c r="H1646" s="391"/>
      <c r="I1646" s="391"/>
      <c r="J1646" s="391"/>
      <c r="K1646" s="391"/>
      <c r="L1646" s="391"/>
      <c r="M1646" s="391"/>
      <c r="N1646" s="391"/>
      <c r="O1646" s="391"/>
      <c r="P1646" s="391"/>
      <c r="Q1646" s="391"/>
      <c r="R1646" s="391"/>
      <c r="S1646" s="391"/>
      <c r="T1646" s="391"/>
      <c r="U1646" s="391"/>
      <c r="V1646" s="391"/>
    </row>
    <row r="1647" spans="1:22" ht="15" customHeight="1" x14ac:dyDescent="0.25">
      <c r="A1647" s="289"/>
    </row>
    <row r="1648" spans="1:22" ht="15" customHeight="1" x14ac:dyDescent="0.25">
      <c r="A1648" s="381" t="s">
        <v>155</v>
      </c>
      <c r="B1648" s="381"/>
      <c r="C1648" s="381"/>
      <c r="D1648" s="381"/>
      <c r="E1648" s="381"/>
      <c r="F1648" s="381"/>
      <c r="G1648" s="381"/>
      <c r="H1648" s="381"/>
      <c r="I1648" s="381"/>
      <c r="J1648" s="381"/>
      <c r="K1648" s="381"/>
      <c r="L1648" s="381"/>
      <c r="M1648" s="381"/>
      <c r="N1648" s="381"/>
      <c r="O1648" s="381"/>
      <c r="P1648" s="381"/>
      <c r="Q1648" s="381"/>
      <c r="R1648" s="381"/>
      <c r="S1648" s="381"/>
      <c r="T1648" s="381"/>
      <c r="U1648" s="381"/>
    </row>
    <row r="1649" spans="1:22" ht="15" customHeight="1" x14ac:dyDescent="0.25">
      <c r="A1649" s="380"/>
      <c r="B1649" s="380"/>
      <c r="C1649" s="380"/>
      <c r="D1649" s="380"/>
      <c r="E1649" s="380"/>
      <c r="F1649" s="380"/>
      <c r="G1649" s="380"/>
      <c r="H1649" s="380"/>
      <c r="I1649" s="380"/>
      <c r="J1649" s="380"/>
      <c r="K1649" s="380"/>
      <c r="L1649" s="380"/>
      <c r="M1649" s="380"/>
      <c r="N1649" s="380"/>
      <c r="O1649" s="380"/>
      <c r="P1649" s="380"/>
      <c r="Q1649" s="380"/>
      <c r="R1649" s="380"/>
      <c r="S1649" s="380"/>
      <c r="T1649" s="380"/>
      <c r="U1649" s="380"/>
    </row>
    <row r="1654" spans="1:22" ht="15.75" customHeight="1" x14ac:dyDescent="0.25">
      <c r="A1654" s="348" t="s">
        <v>128</v>
      </c>
      <c r="B1654" s="348"/>
      <c r="C1654" s="348"/>
      <c r="D1654" s="348"/>
      <c r="E1654" s="348"/>
      <c r="F1654" s="348"/>
      <c r="G1654" s="348"/>
      <c r="H1654" s="348"/>
      <c r="I1654" s="348"/>
      <c r="J1654" s="348"/>
      <c r="K1654" s="348"/>
      <c r="L1654" s="348"/>
      <c r="M1654" s="348"/>
      <c r="N1654" s="348"/>
      <c r="O1654" s="348"/>
      <c r="P1654" s="348"/>
      <c r="Q1654" s="348"/>
      <c r="R1654" s="348"/>
      <c r="S1654" s="348"/>
      <c r="T1654" s="348"/>
      <c r="U1654" s="348"/>
      <c r="V1654" s="348"/>
    </row>
    <row r="1655" spans="1:22" ht="15" customHeight="1" x14ac:dyDescent="0.25">
      <c r="A1655" s="68"/>
      <c r="B1655" s="68"/>
      <c r="C1655" s="68"/>
      <c r="D1655" s="68"/>
      <c r="E1655" s="68"/>
      <c r="F1655" s="68"/>
      <c r="G1655" s="68"/>
      <c r="H1655" s="68"/>
      <c r="I1655" s="68"/>
      <c r="J1655" s="69" t="str">
        <f>'proje ve personel bilgileri'!$B$7</f>
        <v>/</v>
      </c>
      <c r="K1655" s="68" t="s">
        <v>109</v>
      </c>
      <c r="L1655" s="68"/>
      <c r="M1655" s="68"/>
      <c r="N1655" s="68"/>
      <c r="O1655" s="68"/>
      <c r="P1655" s="68"/>
      <c r="Q1655" s="68"/>
      <c r="R1655" s="68"/>
      <c r="S1655" s="68"/>
      <c r="T1655" s="68"/>
      <c r="U1655" s="68"/>
      <c r="V1655" s="68"/>
    </row>
    <row r="1656" spans="1:22" ht="18.75" customHeight="1" x14ac:dyDescent="0.25">
      <c r="U1656" s="10" t="s">
        <v>129</v>
      </c>
    </row>
    <row r="1657" spans="1:22" ht="15.75" customHeight="1" x14ac:dyDescent="0.25">
      <c r="A1657" s="382" t="s">
        <v>130</v>
      </c>
      <c r="B1657" s="383"/>
      <c r="C1657" s="384"/>
      <c r="D1657" s="392">
        <f>'proje ve personel bilgileri'!$B$2</f>
        <v>0</v>
      </c>
      <c r="E1657" s="393"/>
      <c r="F1657" s="393"/>
      <c r="G1657" s="393"/>
      <c r="H1657" s="393"/>
      <c r="I1657" s="393"/>
      <c r="J1657" s="393"/>
      <c r="K1657" s="393"/>
      <c r="L1657" s="393"/>
      <c r="M1657" s="393"/>
      <c r="N1657" s="393"/>
      <c r="O1657" s="393"/>
      <c r="P1657" s="393"/>
      <c r="Q1657" s="393"/>
      <c r="R1657" s="393"/>
      <c r="S1657" s="393"/>
      <c r="T1657" s="393"/>
      <c r="U1657" s="393"/>
      <c r="V1657" s="394"/>
    </row>
    <row r="1658" spans="1:22" ht="15.75" customHeight="1" x14ac:dyDescent="0.25">
      <c r="A1658" s="382" t="s">
        <v>131</v>
      </c>
      <c r="B1658" s="383"/>
      <c r="C1658" s="384"/>
      <c r="D1658" s="392">
        <f>'proje ve personel bilgileri'!$B$3</f>
        <v>0</v>
      </c>
      <c r="E1658" s="393"/>
      <c r="F1658" s="393"/>
      <c r="G1658" s="393"/>
      <c r="H1658" s="393"/>
      <c r="I1658" s="393"/>
      <c r="J1658" s="393"/>
      <c r="K1658" s="393"/>
      <c r="L1658" s="393"/>
      <c r="M1658" s="393"/>
      <c r="N1658" s="393"/>
      <c r="O1658" s="393"/>
      <c r="P1658" s="393"/>
      <c r="Q1658" s="393"/>
      <c r="R1658" s="393"/>
      <c r="S1658" s="393"/>
      <c r="T1658" s="393"/>
      <c r="U1658" s="393"/>
      <c r="V1658" s="394"/>
    </row>
    <row r="1659" spans="1:22" ht="15" customHeight="1" x14ac:dyDescent="0.25">
      <c r="A1659" s="415" t="s">
        <v>132</v>
      </c>
      <c r="B1659" s="416"/>
      <c r="C1659" s="417"/>
      <c r="D1659" s="421"/>
      <c r="E1659" s="403"/>
      <c r="F1659" s="403"/>
      <c r="G1659" s="403"/>
      <c r="H1659" s="403"/>
      <c r="I1659" s="403"/>
      <c r="J1659" s="403"/>
      <c r="K1659" s="403"/>
      <c r="L1659" s="403"/>
      <c r="M1659" s="403"/>
      <c r="N1659" s="403"/>
      <c r="O1659" s="403"/>
      <c r="P1659" s="403"/>
      <c r="Q1659" s="403"/>
      <c r="R1659" s="403"/>
      <c r="S1659" s="403"/>
      <c r="T1659" s="403"/>
      <c r="U1659" s="403"/>
      <c r="V1659" s="423"/>
    </row>
    <row r="1660" spans="1:22" ht="15.75" customHeight="1" x14ac:dyDescent="0.25">
      <c r="A1660" s="418"/>
      <c r="B1660" s="419"/>
      <c r="C1660" s="420"/>
      <c r="D1660" s="422"/>
      <c r="E1660" s="404"/>
      <c r="F1660" s="404"/>
      <c r="G1660" s="404"/>
      <c r="H1660" s="404"/>
      <c r="I1660" s="404"/>
      <c r="J1660" s="404"/>
      <c r="K1660" s="404"/>
      <c r="L1660" s="404"/>
      <c r="M1660" s="404"/>
      <c r="N1660" s="404"/>
      <c r="O1660" s="404"/>
      <c r="P1660" s="404"/>
      <c r="Q1660" s="404"/>
      <c r="R1660" s="404"/>
      <c r="S1660" s="404"/>
      <c r="T1660" s="404"/>
      <c r="U1660" s="404"/>
      <c r="V1660" s="424"/>
    </row>
    <row r="1661" spans="1:22" ht="15.75" customHeight="1" x14ac:dyDescent="0.25">
      <c r="A1661" s="382" t="s">
        <v>133</v>
      </c>
      <c r="B1661" s="383"/>
      <c r="C1661" s="384"/>
      <c r="D1661" s="307">
        <f>'proje ve personel bilgileri'!B8</f>
        <v>0</v>
      </c>
      <c r="E1661" s="291"/>
      <c r="F1661" s="291"/>
      <c r="G1661" s="291"/>
      <c r="H1661" s="291"/>
      <c r="I1661" s="291"/>
      <c r="J1661" s="402"/>
      <c r="K1661" s="402"/>
      <c r="L1661" s="402"/>
      <c r="M1661" s="402"/>
      <c r="N1661" s="402"/>
      <c r="O1661" s="402"/>
      <c r="P1661" s="402"/>
      <c r="Q1661" s="402"/>
      <c r="R1661" s="402"/>
      <c r="S1661" s="402"/>
      <c r="T1661" s="402"/>
      <c r="U1661" s="402"/>
      <c r="V1661" s="292"/>
    </row>
    <row r="1662" spans="1:22" ht="15" customHeight="1" x14ac:dyDescent="0.25">
      <c r="A1662" s="405" t="s">
        <v>87</v>
      </c>
      <c r="B1662" s="405" t="s">
        <v>15</v>
      </c>
      <c r="C1662" s="405" t="s">
        <v>134</v>
      </c>
      <c r="D1662" s="405" t="s">
        <v>135</v>
      </c>
      <c r="E1662" s="395" t="s">
        <v>136</v>
      </c>
      <c r="F1662" s="407"/>
      <c r="G1662" s="407"/>
      <c r="H1662" s="407"/>
      <c r="I1662" s="396"/>
      <c r="J1662" s="405" t="s">
        <v>137</v>
      </c>
      <c r="K1662" s="395" t="s">
        <v>138</v>
      </c>
      <c r="L1662" s="396"/>
      <c r="M1662" s="411" t="s">
        <v>139</v>
      </c>
      <c r="N1662" s="412"/>
      <c r="O1662" s="395" t="s">
        <v>140</v>
      </c>
      <c r="P1662" s="396"/>
      <c r="Q1662" s="395" t="s">
        <v>141</v>
      </c>
      <c r="R1662" s="396"/>
      <c r="S1662" s="395" t="s">
        <v>142</v>
      </c>
      <c r="T1662" s="396"/>
      <c r="U1662" s="395" t="s">
        <v>143</v>
      </c>
      <c r="V1662" s="396"/>
    </row>
    <row r="1663" spans="1:22" ht="15.75" customHeight="1" x14ac:dyDescent="0.25">
      <c r="A1663" s="406"/>
      <c r="B1663" s="406"/>
      <c r="C1663" s="406"/>
      <c r="D1663" s="406"/>
      <c r="E1663" s="408" t="s">
        <v>144</v>
      </c>
      <c r="F1663" s="409"/>
      <c r="G1663" s="409"/>
      <c r="H1663" s="409"/>
      <c r="I1663" s="410"/>
      <c r="J1663" s="406"/>
      <c r="K1663" s="397"/>
      <c r="L1663" s="398"/>
      <c r="M1663" s="413"/>
      <c r="N1663" s="414"/>
      <c r="O1663" s="397"/>
      <c r="P1663" s="398"/>
      <c r="Q1663" s="397"/>
      <c r="R1663" s="398"/>
      <c r="S1663" s="397"/>
      <c r="T1663" s="398"/>
      <c r="U1663" s="397"/>
      <c r="V1663" s="398"/>
    </row>
    <row r="1664" spans="1:22" ht="67.5" customHeight="1" x14ac:dyDescent="0.25">
      <c r="A1664" s="406"/>
      <c r="B1664" s="406"/>
      <c r="C1664" s="406"/>
      <c r="D1664" s="406"/>
      <c r="E1664" s="17" t="s">
        <v>145</v>
      </c>
      <c r="F1664" s="17" t="s">
        <v>146</v>
      </c>
      <c r="G1664" s="17" t="s">
        <v>147</v>
      </c>
      <c r="H1664" s="18" t="s">
        <v>148</v>
      </c>
      <c r="I1664" s="17" t="s">
        <v>149</v>
      </c>
      <c r="J1664" s="406"/>
      <c r="K1664" s="397"/>
      <c r="L1664" s="398"/>
      <c r="M1664" s="399" t="s">
        <v>150</v>
      </c>
      <c r="N1664" s="400"/>
      <c r="O1664" s="399" t="s">
        <v>151</v>
      </c>
      <c r="P1664" s="401"/>
      <c r="Q1664" s="397"/>
      <c r="R1664" s="398"/>
      <c r="S1664" s="397"/>
      <c r="T1664" s="398"/>
      <c r="U1664" s="397"/>
      <c r="V1664" s="398"/>
    </row>
    <row r="1665" spans="1:22" ht="15.75" customHeight="1" x14ac:dyDescent="0.25">
      <c r="A1665" s="19">
        <v>757</v>
      </c>
      <c r="B1665" s="293" t="str">
        <f>IF('proje ve personel bilgileri'!A770&lt;&gt;0,('proje ve personel bilgileri'!A770)," ")</f>
        <v xml:space="preserve"> </v>
      </c>
      <c r="C1665" s="293" t="str">
        <f>IF('proje ve personel bilgileri'!A770&lt;&gt;0,('proje ve personel bilgileri'!B770)," ")</f>
        <v xml:space="preserve"> </v>
      </c>
      <c r="D1665" s="20"/>
      <c r="E1665" s="21"/>
      <c r="F1665" s="21"/>
      <c r="G1665" s="21"/>
      <c r="H1665" s="21"/>
      <c r="I1665" s="21"/>
      <c r="J1665" s="22"/>
      <c r="K1665" s="387" t="str">
        <f>IF(J1665&lt;&gt;0,DAYS360(J1665,'proje ve personel bilgileri'!$B$8)/30," ")</f>
        <v xml:space="preserve"> </v>
      </c>
      <c r="L1665" s="387"/>
      <c r="M1665" s="385" t="str">
        <f>IF('proje ve personel bilgileri'!A770&lt;&gt;0,('proje ve personel bilgileri'!$B$11)," ")</f>
        <v xml:space="preserve"> </v>
      </c>
      <c r="N1665" s="385"/>
      <c r="O1665" s="388">
        <f>IF('proje ve personel bilgileri'!$B$4=1512,(IF(E1665&lt;&gt;0,2,IF(F1665&lt;&gt;0,2,IF(G1665&lt;&gt;0,IF(AND(J1665&lt;&gt;0,K1665&gt;=48),4,3),IF(H1665&lt;&gt;0,IF(AND(J1665&lt;&gt;0,K1665&gt;=48),4,3),IF(I1665&lt;&gt;0,7,0)))))),IF('proje ve personel bilgileri'!$B$4=1511,(IF(E1665&lt;&gt;0,4,IF(F1665&lt;&gt;0,5,IF(G1665&lt;&gt;0,IF(AND(J1665&lt;&gt;0,K1665&gt;=48),12,8),IF(H1665&lt;&gt;0,IF(AND(J1665&lt;&gt;0,K1665&gt;=48),12,8),IF(I1665&lt;&gt;0,14,0)))))),(IF(E1665&lt;&gt;0,3,IF(F1665&lt;&gt;0,4,IF(G1665&lt;&gt;0,IF(AND(J1665&lt;&gt;0,K1665&gt;=48),10,6),IF(H1665&lt;&gt;0,IF(AND(J1665&lt;&gt;0,K1665&gt;=48),10,6),IF(I1665&lt;&gt;0,12,0))))))))</f>
        <v>0</v>
      </c>
      <c r="P1665" s="389"/>
      <c r="Q1665" s="385" t="str">
        <f>IF('proje ve personel bilgileri'!A770&lt;&gt;0,(M1665*O1665)," ")</f>
        <v xml:space="preserve"> </v>
      </c>
      <c r="R1665" s="385"/>
      <c r="S1665" s="385" t="str">
        <f>IF('proje ve personel bilgileri'!A770&lt;&gt;0,G011B!S1773," ")</f>
        <v xml:space="preserve"> </v>
      </c>
      <c r="T1665" s="378"/>
      <c r="U1665" s="385" t="str">
        <f>IF('proje ve personel bilgileri'!A770&lt;&gt;0,MIN(Q1665,S1665)," ")</f>
        <v xml:space="preserve"> </v>
      </c>
      <c r="V1665" s="386"/>
    </row>
    <row r="1666" spans="1:22" ht="15.75" customHeight="1" x14ac:dyDescent="0.25">
      <c r="A1666" s="23">
        <v>758</v>
      </c>
      <c r="B1666" s="293" t="str">
        <f>IF('proje ve personel bilgileri'!A771&lt;&gt;0,('proje ve personel bilgileri'!A771)," ")</f>
        <v xml:space="preserve"> </v>
      </c>
      <c r="C1666" s="293" t="str">
        <f>IF('proje ve personel bilgileri'!A771&lt;&gt;0,('proje ve personel bilgileri'!B771)," ")</f>
        <v xml:space="preserve"> </v>
      </c>
      <c r="D1666" s="24"/>
      <c r="E1666" s="25"/>
      <c r="F1666" s="25"/>
      <c r="G1666" s="25"/>
      <c r="H1666" s="25"/>
      <c r="I1666" s="25"/>
      <c r="J1666" s="26"/>
      <c r="K1666" s="387" t="str">
        <f>IF(J1666&lt;&gt;0,DAYS360(J1666,'proje ve personel bilgileri'!$B$8)/30," ")</f>
        <v xml:space="preserve"> </v>
      </c>
      <c r="L1666" s="387"/>
      <c r="M1666" s="385" t="str">
        <f>IF('proje ve personel bilgileri'!A771&lt;&gt;0,('proje ve personel bilgileri'!$B$11)," ")</f>
        <v xml:space="preserve"> </v>
      </c>
      <c r="N1666" s="385"/>
      <c r="O1666" s="388">
        <f>IF('proje ve personel bilgileri'!$B$4=1512,(IF(E1666&lt;&gt;0,2,IF(F1666&lt;&gt;0,2,IF(G1666&lt;&gt;0,IF(AND(J1666&lt;&gt;0,K1666&gt;=48),4,3),IF(H1666&lt;&gt;0,IF(AND(J1666&lt;&gt;0,K1666&gt;=48),4,3),IF(I1666&lt;&gt;0,7,0)))))),IF('proje ve personel bilgileri'!$B$4=1511,(IF(E1666&lt;&gt;0,4,IF(F1666&lt;&gt;0,5,IF(G1666&lt;&gt;0,IF(AND(J1666&lt;&gt;0,K1666&gt;=48),12,8),IF(H1666&lt;&gt;0,IF(AND(J1666&lt;&gt;0,K1666&gt;=48),12,8),IF(I1666&lt;&gt;0,14,0)))))),(IF(E1666&lt;&gt;0,3,IF(F1666&lt;&gt;0,4,IF(G1666&lt;&gt;0,IF(AND(J1666&lt;&gt;0,K1666&gt;=48),10,6),IF(H1666&lt;&gt;0,IF(AND(J1666&lt;&gt;0,K1666&gt;=48),10,6),IF(I1666&lt;&gt;0,12,0))))))))</f>
        <v>0</v>
      </c>
      <c r="P1666" s="389"/>
      <c r="Q1666" s="385" t="str">
        <f>IF('proje ve personel bilgileri'!A771&lt;&gt;0,(M1666*O1666)," ")</f>
        <v xml:space="preserve"> </v>
      </c>
      <c r="R1666" s="385"/>
      <c r="S1666" s="385" t="str">
        <f>IF('proje ve personel bilgileri'!A771&lt;&gt;0,G011B!S1774," ")</f>
        <v xml:space="preserve"> </v>
      </c>
      <c r="T1666" s="378"/>
      <c r="U1666" s="385" t="str">
        <f>IF('proje ve personel bilgileri'!A771&lt;&gt;0,MIN(Q1666,S1666)," ")</f>
        <v xml:space="preserve"> </v>
      </c>
      <c r="V1666" s="386"/>
    </row>
    <row r="1667" spans="1:22" ht="15.75" customHeight="1" x14ac:dyDescent="0.25">
      <c r="A1667" s="19">
        <v>759</v>
      </c>
      <c r="B1667" s="293" t="str">
        <f>IF('proje ve personel bilgileri'!A772&lt;&gt;0,('proje ve personel bilgileri'!A772)," ")</f>
        <v xml:space="preserve"> </v>
      </c>
      <c r="C1667" s="293" t="str">
        <f>IF('proje ve personel bilgileri'!A772&lt;&gt;0,('proje ve personel bilgileri'!B772)," ")</f>
        <v xml:space="preserve"> </v>
      </c>
      <c r="D1667" s="24"/>
      <c r="E1667" s="25"/>
      <c r="F1667" s="25"/>
      <c r="G1667" s="25"/>
      <c r="H1667" s="25"/>
      <c r="I1667" s="25"/>
      <c r="J1667" s="26"/>
      <c r="K1667" s="387" t="str">
        <f>IF(J1667&lt;&gt;0,DAYS360(J1667,'proje ve personel bilgileri'!$B$8)/30," ")</f>
        <v xml:space="preserve"> </v>
      </c>
      <c r="L1667" s="387"/>
      <c r="M1667" s="385" t="str">
        <f>IF('proje ve personel bilgileri'!A772&lt;&gt;0,('proje ve personel bilgileri'!$B$11)," ")</f>
        <v xml:space="preserve"> </v>
      </c>
      <c r="N1667" s="385"/>
      <c r="O1667" s="388">
        <f>IF('proje ve personel bilgileri'!$B$4=1512,(IF(E1667&lt;&gt;0,2,IF(F1667&lt;&gt;0,2,IF(G1667&lt;&gt;0,IF(AND(J1667&lt;&gt;0,K1667&gt;=48),4,3),IF(H1667&lt;&gt;0,IF(AND(J1667&lt;&gt;0,K1667&gt;=48),4,3),IF(I1667&lt;&gt;0,7,0)))))),IF('proje ve personel bilgileri'!$B$4=1511,(IF(E1667&lt;&gt;0,4,IF(F1667&lt;&gt;0,5,IF(G1667&lt;&gt;0,IF(AND(J1667&lt;&gt;0,K1667&gt;=48),12,8),IF(H1667&lt;&gt;0,IF(AND(J1667&lt;&gt;0,K1667&gt;=48),12,8),IF(I1667&lt;&gt;0,14,0)))))),(IF(E1667&lt;&gt;0,3,IF(F1667&lt;&gt;0,4,IF(G1667&lt;&gt;0,IF(AND(J1667&lt;&gt;0,K1667&gt;=48),10,6),IF(H1667&lt;&gt;0,IF(AND(J1667&lt;&gt;0,K1667&gt;=48),10,6),IF(I1667&lt;&gt;0,12,0))))))))</f>
        <v>0</v>
      </c>
      <c r="P1667" s="389"/>
      <c r="Q1667" s="385" t="str">
        <f>IF('proje ve personel bilgileri'!A772&lt;&gt;0,(M1667*O1667)," ")</f>
        <v xml:space="preserve"> </v>
      </c>
      <c r="R1667" s="385"/>
      <c r="S1667" s="385" t="str">
        <f>IF('proje ve personel bilgileri'!A772&lt;&gt;0,G011B!S1775," ")</f>
        <v xml:space="preserve"> </v>
      </c>
      <c r="T1667" s="378"/>
      <c r="U1667" s="385" t="str">
        <f>IF('proje ve personel bilgileri'!A772&lt;&gt;0,MIN(Q1667,S1667)," ")</f>
        <v xml:space="preserve"> </v>
      </c>
      <c r="V1667" s="386"/>
    </row>
    <row r="1668" spans="1:22" ht="15.75" customHeight="1" x14ac:dyDescent="0.25">
      <c r="A1668" s="23">
        <v>760</v>
      </c>
      <c r="B1668" s="293" t="str">
        <f>IF('proje ve personel bilgileri'!A773&lt;&gt;0,('proje ve personel bilgileri'!A773)," ")</f>
        <v xml:space="preserve"> </v>
      </c>
      <c r="C1668" s="293" t="str">
        <f>IF('proje ve personel bilgileri'!A773&lt;&gt;0,('proje ve personel bilgileri'!B773)," ")</f>
        <v xml:space="preserve"> </v>
      </c>
      <c r="D1668" s="24"/>
      <c r="E1668" s="25"/>
      <c r="F1668" s="25"/>
      <c r="G1668" s="25"/>
      <c r="H1668" s="25"/>
      <c r="I1668" s="25"/>
      <c r="J1668" s="26"/>
      <c r="K1668" s="387" t="str">
        <f>IF(J1668&lt;&gt;0,DAYS360(J1668,'proje ve personel bilgileri'!$B$8)/30," ")</f>
        <v xml:space="preserve"> </v>
      </c>
      <c r="L1668" s="387"/>
      <c r="M1668" s="385" t="str">
        <f>IF('proje ve personel bilgileri'!A773&lt;&gt;0,('proje ve personel bilgileri'!$B$11)," ")</f>
        <v xml:space="preserve"> </v>
      </c>
      <c r="N1668" s="385"/>
      <c r="O1668" s="388">
        <f>IF('proje ve personel bilgileri'!$B$4=1512,(IF(E1668&lt;&gt;0,2,IF(F1668&lt;&gt;0,2,IF(G1668&lt;&gt;0,IF(AND(J1668&lt;&gt;0,K1668&gt;=48),4,3),IF(H1668&lt;&gt;0,IF(AND(J1668&lt;&gt;0,K1668&gt;=48),4,3),IF(I1668&lt;&gt;0,7,0)))))),IF('proje ve personel bilgileri'!$B$4=1511,(IF(E1668&lt;&gt;0,4,IF(F1668&lt;&gt;0,5,IF(G1668&lt;&gt;0,IF(AND(J1668&lt;&gt;0,K1668&gt;=48),12,8),IF(H1668&lt;&gt;0,IF(AND(J1668&lt;&gt;0,K1668&gt;=48),12,8),IF(I1668&lt;&gt;0,14,0)))))),(IF(E1668&lt;&gt;0,3,IF(F1668&lt;&gt;0,4,IF(G1668&lt;&gt;0,IF(AND(J1668&lt;&gt;0,K1668&gt;=48),10,6),IF(H1668&lt;&gt;0,IF(AND(J1668&lt;&gt;0,K1668&gt;=48),10,6),IF(I1668&lt;&gt;0,12,0))))))))</f>
        <v>0</v>
      </c>
      <c r="P1668" s="389"/>
      <c r="Q1668" s="385" t="str">
        <f>IF('proje ve personel bilgileri'!A773&lt;&gt;0,(M1668*O1668)," ")</f>
        <v xml:space="preserve"> </v>
      </c>
      <c r="R1668" s="385"/>
      <c r="S1668" s="385" t="str">
        <f>IF('proje ve personel bilgileri'!A773&lt;&gt;0,G011B!S1776," ")</f>
        <v xml:space="preserve"> </v>
      </c>
      <c r="T1668" s="378"/>
      <c r="U1668" s="385" t="str">
        <f>IF('proje ve personel bilgileri'!A773&lt;&gt;0,MIN(Q1668,S1668)," ")</f>
        <v xml:space="preserve"> </v>
      </c>
      <c r="V1668" s="386"/>
    </row>
    <row r="1669" spans="1:22" ht="15.75" customHeight="1" x14ac:dyDescent="0.25">
      <c r="A1669" s="19">
        <v>761</v>
      </c>
      <c r="B1669" s="293" t="str">
        <f>IF('proje ve personel bilgileri'!A774&lt;&gt;0,('proje ve personel bilgileri'!A774)," ")</f>
        <v xml:space="preserve"> </v>
      </c>
      <c r="C1669" s="293" t="str">
        <f>IF('proje ve personel bilgileri'!A774&lt;&gt;0,('proje ve personel bilgileri'!B774)," ")</f>
        <v xml:space="preserve"> </v>
      </c>
      <c r="D1669" s="24"/>
      <c r="E1669" s="25"/>
      <c r="F1669" s="25"/>
      <c r="G1669" s="25"/>
      <c r="H1669" s="25"/>
      <c r="I1669" s="25"/>
      <c r="J1669" s="26"/>
      <c r="K1669" s="387" t="str">
        <f>IF(J1669&lt;&gt;0,DAYS360(J1669,'proje ve personel bilgileri'!$B$8)/30," ")</f>
        <v xml:space="preserve"> </v>
      </c>
      <c r="L1669" s="387"/>
      <c r="M1669" s="385" t="str">
        <f>IF('proje ve personel bilgileri'!A774&lt;&gt;0,('proje ve personel bilgileri'!$B$11)," ")</f>
        <v xml:space="preserve"> </v>
      </c>
      <c r="N1669" s="385"/>
      <c r="O1669" s="388">
        <f>IF('proje ve personel bilgileri'!$B$4=1512,(IF(E1669&lt;&gt;0,2,IF(F1669&lt;&gt;0,2,IF(G1669&lt;&gt;0,IF(AND(J1669&lt;&gt;0,K1669&gt;=48),4,3),IF(H1669&lt;&gt;0,IF(AND(J1669&lt;&gt;0,K1669&gt;=48),4,3),IF(I1669&lt;&gt;0,7,0)))))),IF('proje ve personel bilgileri'!$B$4=1511,(IF(E1669&lt;&gt;0,4,IF(F1669&lt;&gt;0,5,IF(G1669&lt;&gt;0,IF(AND(J1669&lt;&gt;0,K1669&gt;=48),12,8),IF(H1669&lt;&gt;0,IF(AND(J1669&lt;&gt;0,K1669&gt;=48),12,8),IF(I1669&lt;&gt;0,14,0)))))),(IF(E1669&lt;&gt;0,3,IF(F1669&lt;&gt;0,4,IF(G1669&lt;&gt;0,IF(AND(J1669&lt;&gt;0,K1669&gt;=48),10,6),IF(H1669&lt;&gt;0,IF(AND(J1669&lt;&gt;0,K1669&gt;=48),10,6),IF(I1669&lt;&gt;0,12,0))))))))</f>
        <v>0</v>
      </c>
      <c r="P1669" s="389"/>
      <c r="Q1669" s="385" t="str">
        <f>IF('proje ve personel bilgileri'!A774&lt;&gt;0,(M1669*O1669)," ")</f>
        <v xml:space="preserve"> </v>
      </c>
      <c r="R1669" s="385"/>
      <c r="S1669" s="385" t="str">
        <f>IF('proje ve personel bilgileri'!A774&lt;&gt;0,G011B!S1777," ")</f>
        <v xml:space="preserve"> </v>
      </c>
      <c r="T1669" s="378"/>
      <c r="U1669" s="385" t="str">
        <f>IF('proje ve personel bilgileri'!A774&lt;&gt;0,MIN(Q1669,S1669)," ")</f>
        <v xml:space="preserve"> </v>
      </c>
      <c r="V1669" s="386"/>
    </row>
    <row r="1670" spans="1:22" ht="15.75" customHeight="1" x14ac:dyDescent="0.25">
      <c r="A1670" s="23">
        <v>762</v>
      </c>
      <c r="B1670" s="293" t="str">
        <f>IF('proje ve personel bilgileri'!A775&lt;&gt;0,('proje ve personel bilgileri'!A775)," ")</f>
        <v xml:space="preserve"> </v>
      </c>
      <c r="C1670" s="293" t="str">
        <f>IF('proje ve personel bilgileri'!A775&lt;&gt;0,('proje ve personel bilgileri'!B775)," ")</f>
        <v xml:space="preserve"> </v>
      </c>
      <c r="D1670" s="24"/>
      <c r="E1670" s="25"/>
      <c r="F1670" s="25"/>
      <c r="G1670" s="25"/>
      <c r="H1670" s="25"/>
      <c r="I1670" s="25"/>
      <c r="J1670" s="26"/>
      <c r="K1670" s="387" t="str">
        <f>IF(J1670&lt;&gt;0,DAYS360(J1670,'proje ve personel bilgileri'!$B$8)/30," ")</f>
        <v xml:space="preserve"> </v>
      </c>
      <c r="L1670" s="387"/>
      <c r="M1670" s="385" t="str">
        <f>IF('proje ve personel bilgileri'!A775&lt;&gt;0,('proje ve personel bilgileri'!$B$11)," ")</f>
        <v xml:space="preserve"> </v>
      </c>
      <c r="N1670" s="385"/>
      <c r="O1670" s="388">
        <f>IF('proje ve personel bilgileri'!$B$4=1512,(IF(E1670&lt;&gt;0,2,IF(F1670&lt;&gt;0,2,IF(G1670&lt;&gt;0,IF(AND(J1670&lt;&gt;0,K1670&gt;=48),4,3),IF(H1670&lt;&gt;0,IF(AND(J1670&lt;&gt;0,K1670&gt;=48),4,3),IF(I1670&lt;&gt;0,7,0)))))),IF('proje ve personel bilgileri'!$B$4=1511,(IF(E1670&lt;&gt;0,4,IF(F1670&lt;&gt;0,5,IF(G1670&lt;&gt;0,IF(AND(J1670&lt;&gt;0,K1670&gt;=48),12,8),IF(H1670&lt;&gt;0,IF(AND(J1670&lt;&gt;0,K1670&gt;=48),12,8),IF(I1670&lt;&gt;0,14,0)))))),(IF(E1670&lt;&gt;0,3,IF(F1670&lt;&gt;0,4,IF(G1670&lt;&gt;0,IF(AND(J1670&lt;&gt;0,K1670&gt;=48),10,6),IF(H1670&lt;&gt;0,IF(AND(J1670&lt;&gt;0,K1670&gt;=48),10,6),IF(I1670&lt;&gt;0,12,0))))))))</f>
        <v>0</v>
      </c>
      <c r="P1670" s="389"/>
      <c r="Q1670" s="385" t="str">
        <f>IF('proje ve personel bilgileri'!A775&lt;&gt;0,(M1670*O1670)," ")</f>
        <v xml:space="preserve"> </v>
      </c>
      <c r="R1670" s="385"/>
      <c r="S1670" s="385" t="str">
        <f>IF('proje ve personel bilgileri'!A775&lt;&gt;0,G011B!S1778," ")</f>
        <v xml:space="preserve"> </v>
      </c>
      <c r="T1670" s="378"/>
      <c r="U1670" s="385" t="str">
        <f>IF('proje ve personel bilgileri'!A775&lt;&gt;0,MIN(Q1670,S1670)," ")</f>
        <v xml:space="preserve"> </v>
      </c>
      <c r="V1670" s="386"/>
    </row>
    <row r="1671" spans="1:22" ht="15.75" customHeight="1" x14ac:dyDescent="0.25">
      <c r="A1671" s="19">
        <v>763</v>
      </c>
      <c r="B1671" s="293" t="str">
        <f>IF('proje ve personel bilgileri'!A776&lt;&gt;0,('proje ve personel bilgileri'!A776)," ")</f>
        <v xml:space="preserve"> </v>
      </c>
      <c r="C1671" s="293" t="str">
        <f>IF('proje ve personel bilgileri'!A776&lt;&gt;0,('proje ve personel bilgileri'!B776)," ")</f>
        <v xml:space="preserve"> </v>
      </c>
      <c r="D1671" s="24"/>
      <c r="E1671" s="25"/>
      <c r="F1671" s="25"/>
      <c r="G1671" s="25"/>
      <c r="H1671" s="25"/>
      <c r="I1671" s="25"/>
      <c r="J1671" s="26"/>
      <c r="K1671" s="387" t="str">
        <f>IF(J1671&lt;&gt;0,DAYS360(J1671,'proje ve personel bilgileri'!$B$8)/30," ")</f>
        <v xml:space="preserve"> </v>
      </c>
      <c r="L1671" s="387"/>
      <c r="M1671" s="385" t="str">
        <f>IF('proje ve personel bilgileri'!A776&lt;&gt;0,('proje ve personel bilgileri'!$B$11)," ")</f>
        <v xml:space="preserve"> </v>
      </c>
      <c r="N1671" s="385"/>
      <c r="O1671" s="388">
        <f>IF('proje ve personel bilgileri'!$B$4=1512,(IF(E1671&lt;&gt;0,2,IF(F1671&lt;&gt;0,2,IF(G1671&lt;&gt;0,IF(AND(J1671&lt;&gt;0,K1671&gt;=48),4,3),IF(H1671&lt;&gt;0,IF(AND(J1671&lt;&gt;0,K1671&gt;=48),4,3),IF(I1671&lt;&gt;0,7,0)))))),IF('proje ve personel bilgileri'!$B$4=1511,(IF(E1671&lt;&gt;0,4,IF(F1671&lt;&gt;0,5,IF(G1671&lt;&gt;0,IF(AND(J1671&lt;&gt;0,K1671&gt;=48),12,8),IF(H1671&lt;&gt;0,IF(AND(J1671&lt;&gt;0,K1671&gt;=48),12,8),IF(I1671&lt;&gt;0,14,0)))))),(IF(E1671&lt;&gt;0,3,IF(F1671&lt;&gt;0,4,IF(G1671&lt;&gt;0,IF(AND(J1671&lt;&gt;0,K1671&gt;=48),10,6),IF(H1671&lt;&gt;0,IF(AND(J1671&lt;&gt;0,K1671&gt;=48),10,6),IF(I1671&lt;&gt;0,12,0))))))))</f>
        <v>0</v>
      </c>
      <c r="P1671" s="389"/>
      <c r="Q1671" s="385" t="str">
        <f>IF('proje ve personel bilgileri'!A776&lt;&gt;0,(M1671*O1671)," ")</f>
        <v xml:space="preserve"> </v>
      </c>
      <c r="R1671" s="385"/>
      <c r="S1671" s="385" t="str">
        <f>IF('proje ve personel bilgileri'!A776&lt;&gt;0,G011B!S1779," ")</f>
        <v xml:space="preserve"> </v>
      </c>
      <c r="T1671" s="378"/>
      <c r="U1671" s="385" t="str">
        <f>IF('proje ve personel bilgileri'!A776&lt;&gt;0,MIN(Q1671,S1671)," ")</f>
        <v xml:space="preserve"> </v>
      </c>
      <c r="V1671" s="386"/>
    </row>
    <row r="1672" spans="1:22" ht="15.75" customHeight="1" x14ac:dyDescent="0.25">
      <c r="A1672" s="23">
        <v>764</v>
      </c>
      <c r="B1672" s="293" t="str">
        <f>IF('proje ve personel bilgileri'!A777&lt;&gt;0,('proje ve personel bilgileri'!A777)," ")</f>
        <v xml:space="preserve"> </v>
      </c>
      <c r="C1672" s="293" t="str">
        <f>IF('proje ve personel bilgileri'!A777&lt;&gt;0,('proje ve personel bilgileri'!B777)," ")</f>
        <v xml:space="preserve"> </v>
      </c>
      <c r="D1672" s="24"/>
      <c r="E1672" s="25"/>
      <c r="F1672" s="25"/>
      <c r="G1672" s="25"/>
      <c r="H1672" s="25"/>
      <c r="I1672" s="25"/>
      <c r="J1672" s="26"/>
      <c r="K1672" s="387" t="str">
        <f>IF(J1672&lt;&gt;0,DAYS360(J1672,'proje ve personel bilgileri'!$B$8)/30," ")</f>
        <v xml:space="preserve"> </v>
      </c>
      <c r="L1672" s="387"/>
      <c r="M1672" s="385" t="str">
        <f>IF('proje ve personel bilgileri'!A777&lt;&gt;0,('proje ve personel bilgileri'!$B$11)," ")</f>
        <v xml:space="preserve"> </v>
      </c>
      <c r="N1672" s="385"/>
      <c r="O1672" s="388">
        <f>IF('proje ve personel bilgileri'!$B$4=1512,(IF(E1672&lt;&gt;0,2,IF(F1672&lt;&gt;0,2,IF(G1672&lt;&gt;0,IF(AND(J1672&lt;&gt;0,K1672&gt;=48),4,3),IF(H1672&lt;&gt;0,IF(AND(J1672&lt;&gt;0,K1672&gt;=48),4,3),IF(I1672&lt;&gt;0,7,0)))))),IF('proje ve personel bilgileri'!$B$4=1511,(IF(E1672&lt;&gt;0,4,IF(F1672&lt;&gt;0,5,IF(G1672&lt;&gt;0,IF(AND(J1672&lt;&gt;0,K1672&gt;=48),12,8),IF(H1672&lt;&gt;0,IF(AND(J1672&lt;&gt;0,K1672&gt;=48),12,8),IF(I1672&lt;&gt;0,14,0)))))),(IF(E1672&lt;&gt;0,3,IF(F1672&lt;&gt;0,4,IF(G1672&lt;&gt;0,IF(AND(J1672&lt;&gt;0,K1672&gt;=48),10,6),IF(H1672&lt;&gt;0,IF(AND(J1672&lt;&gt;0,K1672&gt;=48),10,6),IF(I1672&lt;&gt;0,12,0))))))))</f>
        <v>0</v>
      </c>
      <c r="P1672" s="389"/>
      <c r="Q1672" s="385" t="str">
        <f>IF('proje ve personel bilgileri'!A777&lt;&gt;0,(M1672*O1672)," ")</f>
        <v xml:space="preserve"> </v>
      </c>
      <c r="R1672" s="385"/>
      <c r="S1672" s="385" t="str">
        <f>IF('proje ve personel bilgileri'!A777&lt;&gt;0,G011B!S1780," ")</f>
        <v xml:space="preserve"> </v>
      </c>
      <c r="T1672" s="378"/>
      <c r="U1672" s="385" t="str">
        <f>IF('proje ve personel bilgileri'!A777&lt;&gt;0,MIN(Q1672,S1672)," ")</f>
        <v xml:space="preserve"> </v>
      </c>
      <c r="V1672" s="386"/>
    </row>
    <row r="1673" spans="1:22" ht="15.75" customHeight="1" x14ac:dyDescent="0.25">
      <c r="A1673" s="19">
        <v>765</v>
      </c>
      <c r="B1673" s="293" t="str">
        <f>IF('proje ve personel bilgileri'!A778&lt;&gt;0,('proje ve personel bilgileri'!A778)," ")</f>
        <v xml:space="preserve"> </v>
      </c>
      <c r="C1673" s="293" t="str">
        <f>IF('proje ve personel bilgileri'!A778&lt;&gt;0,('proje ve personel bilgileri'!B778)," ")</f>
        <v xml:space="preserve"> </v>
      </c>
      <c r="D1673" s="24"/>
      <c r="E1673" s="25"/>
      <c r="F1673" s="25"/>
      <c r="G1673" s="25"/>
      <c r="H1673" s="25"/>
      <c r="I1673" s="25"/>
      <c r="J1673" s="26"/>
      <c r="K1673" s="387" t="str">
        <f>IF(J1673&lt;&gt;0,DAYS360(J1673,'proje ve personel bilgileri'!$B$8)/30," ")</f>
        <v xml:space="preserve"> </v>
      </c>
      <c r="L1673" s="387"/>
      <c r="M1673" s="385" t="str">
        <f>IF('proje ve personel bilgileri'!A778&lt;&gt;0,('proje ve personel bilgileri'!$B$11)," ")</f>
        <v xml:space="preserve"> </v>
      </c>
      <c r="N1673" s="385"/>
      <c r="O1673" s="388">
        <f>IF('proje ve personel bilgileri'!$B$4=1512,(IF(E1673&lt;&gt;0,2,IF(F1673&lt;&gt;0,2,IF(G1673&lt;&gt;0,IF(AND(J1673&lt;&gt;0,K1673&gt;=48),4,3),IF(H1673&lt;&gt;0,IF(AND(J1673&lt;&gt;0,K1673&gt;=48),4,3),IF(I1673&lt;&gt;0,7,0)))))),IF('proje ve personel bilgileri'!$B$4=1511,(IF(E1673&lt;&gt;0,4,IF(F1673&lt;&gt;0,5,IF(G1673&lt;&gt;0,IF(AND(J1673&lt;&gt;0,K1673&gt;=48),12,8),IF(H1673&lt;&gt;0,IF(AND(J1673&lt;&gt;0,K1673&gt;=48),12,8),IF(I1673&lt;&gt;0,14,0)))))),(IF(E1673&lt;&gt;0,3,IF(F1673&lt;&gt;0,4,IF(G1673&lt;&gt;0,IF(AND(J1673&lt;&gt;0,K1673&gt;=48),10,6),IF(H1673&lt;&gt;0,IF(AND(J1673&lt;&gt;0,K1673&gt;=48),10,6),IF(I1673&lt;&gt;0,12,0))))))))</f>
        <v>0</v>
      </c>
      <c r="P1673" s="389"/>
      <c r="Q1673" s="385" t="str">
        <f>IF('proje ve personel bilgileri'!A778&lt;&gt;0,(M1673*O1673)," ")</f>
        <v xml:space="preserve"> </v>
      </c>
      <c r="R1673" s="385"/>
      <c r="S1673" s="385" t="str">
        <f>IF('proje ve personel bilgileri'!A778&lt;&gt;0,G011B!S1781," ")</f>
        <v xml:space="preserve"> </v>
      </c>
      <c r="T1673" s="378"/>
      <c r="U1673" s="385" t="str">
        <f>IF('proje ve personel bilgileri'!A778&lt;&gt;0,MIN(Q1673,S1673)," ")</f>
        <v xml:space="preserve"> </v>
      </c>
      <c r="V1673" s="386"/>
    </row>
    <row r="1674" spans="1:22" ht="15.75" customHeight="1" x14ac:dyDescent="0.25">
      <c r="A1674" s="23">
        <v>766</v>
      </c>
      <c r="B1674" s="293" t="str">
        <f>IF('proje ve personel bilgileri'!A779&lt;&gt;0,('proje ve personel bilgileri'!A779)," ")</f>
        <v xml:space="preserve"> </v>
      </c>
      <c r="C1674" s="293" t="str">
        <f>IF('proje ve personel bilgileri'!A779&lt;&gt;0,('proje ve personel bilgileri'!B779)," ")</f>
        <v xml:space="preserve"> </v>
      </c>
      <c r="D1674" s="24"/>
      <c r="E1674" s="25"/>
      <c r="F1674" s="25"/>
      <c r="G1674" s="25"/>
      <c r="H1674" s="25"/>
      <c r="I1674" s="25"/>
      <c r="J1674" s="26"/>
      <c r="K1674" s="387" t="str">
        <f>IF(J1674&lt;&gt;0,DAYS360(J1674,'proje ve personel bilgileri'!$B$8)/30," ")</f>
        <v xml:space="preserve"> </v>
      </c>
      <c r="L1674" s="387"/>
      <c r="M1674" s="385" t="str">
        <f>IF('proje ve personel bilgileri'!A779&lt;&gt;0,('proje ve personel bilgileri'!$B$11)," ")</f>
        <v xml:space="preserve"> </v>
      </c>
      <c r="N1674" s="385"/>
      <c r="O1674" s="388">
        <f>IF('proje ve personel bilgileri'!$B$4=1512,(IF(E1674&lt;&gt;0,2,IF(F1674&lt;&gt;0,2,IF(G1674&lt;&gt;0,IF(AND(J1674&lt;&gt;0,K1674&gt;=48),4,3),IF(H1674&lt;&gt;0,IF(AND(J1674&lt;&gt;0,K1674&gt;=48),4,3),IF(I1674&lt;&gt;0,7,0)))))),IF('proje ve personel bilgileri'!$B$4=1511,(IF(E1674&lt;&gt;0,4,IF(F1674&lt;&gt;0,5,IF(G1674&lt;&gt;0,IF(AND(J1674&lt;&gt;0,K1674&gt;=48),12,8),IF(H1674&lt;&gt;0,IF(AND(J1674&lt;&gt;0,K1674&gt;=48),12,8),IF(I1674&lt;&gt;0,14,0)))))),(IF(E1674&lt;&gt;0,3,IF(F1674&lt;&gt;0,4,IF(G1674&lt;&gt;0,IF(AND(J1674&lt;&gt;0,K1674&gt;=48),10,6),IF(H1674&lt;&gt;0,IF(AND(J1674&lt;&gt;0,K1674&gt;=48),10,6),IF(I1674&lt;&gt;0,12,0))))))))</f>
        <v>0</v>
      </c>
      <c r="P1674" s="389"/>
      <c r="Q1674" s="385" t="str">
        <f>IF('proje ve personel bilgileri'!A779&lt;&gt;0,(M1674*O1674)," ")</f>
        <v xml:space="preserve"> </v>
      </c>
      <c r="R1674" s="385"/>
      <c r="S1674" s="385" t="str">
        <f>IF('proje ve personel bilgileri'!A779&lt;&gt;0,G011B!S1782," ")</f>
        <v xml:space="preserve"> </v>
      </c>
      <c r="T1674" s="378"/>
      <c r="U1674" s="385" t="str">
        <f>IF('proje ve personel bilgileri'!A779&lt;&gt;0,MIN(Q1674,S1674)," ")</f>
        <v xml:space="preserve"> </v>
      </c>
      <c r="V1674" s="386"/>
    </row>
    <row r="1675" spans="1:22" ht="15.75" customHeight="1" x14ac:dyDescent="0.25">
      <c r="A1675" s="19">
        <v>767</v>
      </c>
      <c r="B1675" s="293" t="str">
        <f>IF('proje ve personel bilgileri'!A780&lt;&gt;0,('proje ve personel bilgileri'!A780)," ")</f>
        <v xml:space="preserve"> </v>
      </c>
      <c r="C1675" s="293" t="str">
        <f>IF('proje ve personel bilgileri'!A780&lt;&gt;0,('proje ve personel bilgileri'!B780)," ")</f>
        <v xml:space="preserve"> </v>
      </c>
      <c r="D1675" s="24"/>
      <c r="E1675" s="25"/>
      <c r="F1675" s="25"/>
      <c r="G1675" s="25"/>
      <c r="H1675" s="25"/>
      <c r="I1675" s="25"/>
      <c r="J1675" s="26"/>
      <c r="K1675" s="387" t="str">
        <f>IF(J1675&lt;&gt;0,DAYS360(J1675,'proje ve personel bilgileri'!$B$8)/30," ")</f>
        <v xml:space="preserve"> </v>
      </c>
      <c r="L1675" s="387"/>
      <c r="M1675" s="385" t="str">
        <f>IF('proje ve personel bilgileri'!A780&lt;&gt;0,('proje ve personel bilgileri'!$B$11)," ")</f>
        <v xml:space="preserve"> </v>
      </c>
      <c r="N1675" s="385"/>
      <c r="O1675" s="388">
        <f>IF('proje ve personel bilgileri'!$B$4=1512,(IF(E1675&lt;&gt;0,2,IF(F1675&lt;&gt;0,2,IF(G1675&lt;&gt;0,IF(AND(J1675&lt;&gt;0,K1675&gt;=48),4,3),IF(H1675&lt;&gt;0,IF(AND(J1675&lt;&gt;0,K1675&gt;=48),4,3),IF(I1675&lt;&gt;0,7,0)))))),IF('proje ve personel bilgileri'!$B$4=1511,(IF(E1675&lt;&gt;0,4,IF(F1675&lt;&gt;0,5,IF(G1675&lt;&gt;0,IF(AND(J1675&lt;&gt;0,K1675&gt;=48),12,8),IF(H1675&lt;&gt;0,IF(AND(J1675&lt;&gt;0,K1675&gt;=48),12,8),IF(I1675&lt;&gt;0,14,0)))))),(IF(E1675&lt;&gt;0,3,IF(F1675&lt;&gt;0,4,IF(G1675&lt;&gt;0,IF(AND(J1675&lt;&gt;0,K1675&gt;=48),10,6),IF(H1675&lt;&gt;0,IF(AND(J1675&lt;&gt;0,K1675&gt;=48),10,6),IF(I1675&lt;&gt;0,12,0))))))))</f>
        <v>0</v>
      </c>
      <c r="P1675" s="389"/>
      <c r="Q1675" s="385" t="str">
        <f>IF('proje ve personel bilgileri'!A780&lt;&gt;0,(M1675*O1675)," ")</f>
        <v xml:space="preserve"> </v>
      </c>
      <c r="R1675" s="385"/>
      <c r="S1675" s="385" t="str">
        <f>IF('proje ve personel bilgileri'!A780&lt;&gt;0,G011B!S1783," ")</f>
        <v xml:space="preserve"> </v>
      </c>
      <c r="T1675" s="378"/>
      <c r="U1675" s="385" t="str">
        <f>IF('proje ve personel bilgileri'!A780&lt;&gt;0,MIN(Q1675,S1675)," ")</f>
        <v xml:space="preserve"> </v>
      </c>
      <c r="V1675" s="386"/>
    </row>
    <row r="1676" spans="1:22" ht="15.75" customHeight="1" x14ac:dyDescent="0.25">
      <c r="A1676" s="23">
        <v>768</v>
      </c>
      <c r="B1676" s="293" t="str">
        <f>IF('proje ve personel bilgileri'!A781&lt;&gt;0,('proje ve personel bilgileri'!A781)," ")</f>
        <v xml:space="preserve"> </v>
      </c>
      <c r="C1676" s="293" t="str">
        <f>IF('proje ve personel bilgileri'!A781&lt;&gt;0,('proje ve personel bilgileri'!B781)," ")</f>
        <v xml:space="preserve"> </v>
      </c>
      <c r="D1676" s="24"/>
      <c r="E1676" s="25"/>
      <c r="F1676" s="25"/>
      <c r="G1676" s="25"/>
      <c r="H1676" s="25"/>
      <c r="I1676" s="25"/>
      <c r="J1676" s="26"/>
      <c r="K1676" s="387" t="str">
        <f>IF(J1676&lt;&gt;0,DAYS360(J1676,'proje ve personel bilgileri'!$B$8)/30," ")</f>
        <v xml:space="preserve"> </v>
      </c>
      <c r="L1676" s="387"/>
      <c r="M1676" s="385" t="str">
        <f>IF('proje ve personel bilgileri'!A781&lt;&gt;0,('proje ve personel bilgileri'!$B$11)," ")</f>
        <v xml:space="preserve"> </v>
      </c>
      <c r="N1676" s="385"/>
      <c r="O1676" s="388">
        <f>IF('proje ve personel bilgileri'!$B$4=1512,(IF(E1676&lt;&gt;0,2,IF(F1676&lt;&gt;0,2,IF(G1676&lt;&gt;0,IF(AND(J1676&lt;&gt;0,K1676&gt;=48),4,3),IF(H1676&lt;&gt;0,IF(AND(J1676&lt;&gt;0,K1676&gt;=48),4,3),IF(I1676&lt;&gt;0,7,0)))))),IF('proje ve personel bilgileri'!$B$4=1511,(IF(E1676&lt;&gt;0,4,IF(F1676&lt;&gt;0,5,IF(G1676&lt;&gt;0,IF(AND(J1676&lt;&gt;0,K1676&gt;=48),12,8),IF(H1676&lt;&gt;0,IF(AND(J1676&lt;&gt;0,K1676&gt;=48),12,8),IF(I1676&lt;&gt;0,14,0)))))),(IF(E1676&lt;&gt;0,3,IF(F1676&lt;&gt;0,4,IF(G1676&lt;&gt;0,IF(AND(J1676&lt;&gt;0,K1676&gt;=48),10,6),IF(H1676&lt;&gt;0,IF(AND(J1676&lt;&gt;0,K1676&gt;=48),10,6),IF(I1676&lt;&gt;0,12,0))))))))</f>
        <v>0</v>
      </c>
      <c r="P1676" s="389"/>
      <c r="Q1676" s="385" t="str">
        <f>IF('proje ve personel bilgileri'!A781&lt;&gt;0,(M1676*O1676)," ")</f>
        <v xml:space="preserve"> </v>
      </c>
      <c r="R1676" s="385"/>
      <c r="S1676" s="385" t="str">
        <f>IF('proje ve personel bilgileri'!A781&lt;&gt;0,G011B!S1784," ")</f>
        <v xml:space="preserve"> </v>
      </c>
      <c r="T1676" s="378"/>
      <c r="U1676" s="385" t="str">
        <f>IF('proje ve personel bilgileri'!A781&lt;&gt;0,MIN(Q1676,S1676)," ")</f>
        <v xml:space="preserve"> </v>
      </c>
      <c r="V1676" s="386"/>
    </row>
    <row r="1677" spans="1:22" ht="15.75" customHeight="1" x14ac:dyDescent="0.25">
      <c r="A1677" s="19">
        <v>769</v>
      </c>
      <c r="B1677" s="293" t="str">
        <f>IF('proje ve personel bilgileri'!A782&lt;&gt;0,('proje ve personel bilgileri'!A782)," ")</f>
        <v xml:space="preserve"> </v>
      </c>
      <c r="C1677" s="293" t="str">
        <f>IF('proje ve personel bilgileri'!A782&lt;&gt;0,('proje ve personel bilgileri'!B782)," ")</f>
        <v xml:space="preserve"> </v>
      </c>
      <c r="D1677" s="24"/>
      <c r="E1677" s="25"/>
      <c r="F1677" s="25"/>
      <c r="G1677" s="25"/>
      <c r="H1677" s="25"/>
      <c r="I1677" s="25"/>
      <c r="J1677" s="26"/>
      <c r="K1677" s="387" t="str">
        <f>IF(J1677&lt;&gt;0,DAYS360(J1677,'proje ve personel bilgileri'!$B$8)/30," ")</f>
        <v xml:space="preserve"> </v>
      </c>
      <c r="L1677" s="387"/>
      <c r="M1677" s="385" t="str">
        <f>IF('proje ve personel bilgileri'!A782&lt;&gt;0,('proje ve personel bilgileri'!$B$11)," ")</f>
        <v xml:space="preserve"> </v>
      </c>
      <c r="N1677" s="385"/>
      <c r="O1677" s="388">
        <f>IF('proje ve personel bilgileri'!$B$4=1512,(IF(E1677&lt;&gt;0,2,IF(F1677&lt;&gt;0,2,IF(G1677&lt;&gt;0,IF(AND(J1677&lt;&gt;0,K1677&gt;=48),4,3),IF(H1677&lt;&gt;0,IF(AND(J1677&lt;&gt;0,K1677&gt;=48),4,3),IF(I1677&lt;&gt;0,7,0)))))),IF('proje ve personel bilgileri'!$B$4=1511,(IF(E1677&lt;&gt;0,4,IF(F1677&lt;&gt;0,5,IF(G1677&lt;&gt;0,IF(AND(J1677&lt;&gt;0,K1677&gt;=48),12,8),IF(H1677&lt;&gt;0,IF(AND(J1677&lt;&gt;0,K1677&gt;=48),12,8),IF(I1677&lt;&gt;0,14,0)))))),(IF(E1677&lt;&gt;0,3,IF(F1677&lt;&gt;0,4,IF(G1677&lt;&gt;0,IF(AND(J1677&lt;&gt;0,K1677&gt;=48),10,6),IF(H1677&lt;&gt;0,IF(AND(J1677&lt;&gt;0,K1677&gt;=48),10,6),IF(I1677&lt;&gt;0,12,0))))))))</f>
        <v>0</v>
      </c>
      <c r="P1677" s="389"/>
      <c r="Q1677" s="385" t="str">
        <f>IF('proje ve personel bilgileri'!A782&lt;&gt;0,(M1677*O1677)," ")</f>
        <v xml:space="preserve"> </v>
      </c>
      <c r="R1677" s="385"/>
      <c r="S1677" s="385" t="str">
        <f>IF('proje ve personel bilgileri'!A782&lt;&gt;0,G011B!S1785," ")</f>
        <v xml:space="preserve"> </v>
      </c>
      <c r="T1677" s="378"/>
      <c r="U1677" s="385" t="str">
        <f>IF('proje ve personel bilgileri'!A782&lt;&gt;0,MIN(Q1677,S1677)," ")</f>
        <v xml:space="preserve"> </v>
      </c>
      <c r="V1677" s="386"/>
    </row>
    <row r="1678" spans="1:22" ht="15.75" customHeight="1" x14ac:dyDescent="0.25">
      <c r="A1678" s="23">
        <v>770</v>
      </c>
      <c r="B1678" s="293" t="str">
        <f>IF('proje ve personel bilgileri'!A783&lt;&gt;0,('proje ve personel bilgileri'!A783)," ")</f>
        <v xml:space="preserve"> </v>
      </c>
      <c r="C1678" s="293" t="str">
        <f>IF('proje ve personel bilgileri'!A783&lt;&gt;0,('proje ve personel bilgileri'!B783)," ")</f>
        <v xml:space="preserve"> </v>
      </c>
      <c r="D1678" s="24"/>
      <c r="E1678" s="25"/>
      <c r="F1678" s="25"/>
      <c r="G1678" s="25"/>
      <c r="H1678" s="25"/>
      <c r="I1678" s="25"/>
      <c r="J1678" s="26"/>
      <c r="K1678" s="387" t="str">
        <f>IF(J1678&lt;&gt;0,DAYS360(J1678,'proje ve personel bilgileri'!$B$8)/30," ")</f>
        <v xml:space="preserve"> </v>
      </c>
      <c r="L1678" s="387"/>
      <c r="M1678" s="385" t="str">
        <f>IF('proje ve personel bilgileri'!A783&lt;&gt;0,('proje ve personel bilgileri'!$B$11)," ")</f>
        <v xml:space="preserve"> </v>
      </c>
      <c r="N1678" s="385"/>
      <c r="O1678" s="388">
        <f>IF('proje ve personel bilgileri'!$B$4=1512,(IF(E1678&lt;&gt;0,2,IF(F1678&lt;&gt;0,2,IF(G1678&lt;&gt;0,IF(AND(J1678&lt;&gt;0,K1678&gt;=48),4,3),IF(H1678&lt;&gt;0,IF(AND(J1678&lt;&gt;0,K1678&gt;=48),4,3),IF(I1678&lt;&gt;0,7,0)))))),IF('proje ve personel bilgileri'!$B$4=1511,(IF(E1678&lt;&gt;0,4,IF(F1678&lt;&gt;0,5,IF(G1678&lt;&gt;0,IF(AND(J1678&lt;&gt;0,K1678&gt;=48),12,8),IF(H1678&lt;&gt;0,IF(AND(J1678&lt;&gt;0,K1678&gt;=48),12,8),IF(I1678&lt;&gt;0,14,0)))))),(IF(E1678&lt;&gt;0,3,IF(F1678&lt;&gt;0,4,IF(G1678&lt;&gt;0,IF(AND(J1678&lt;&gt;0,K1678&gt;=48),10,6),IF(H1678&lt;&gt;0,IF(AND(J1678&lt;&gt;0,K1678&gt;=48),10,6),IF(I1678&lt;&gt;0,12,0))))))))</f>
        <v>0</v>
      </c>
      <c r="P1678" s="389"/>
      <c r="Q1678" s="385" t="str">
        <f>IF('proje ve personel bilgileri'!A783&lt;&gt;0,(M1678*O1678)," ")</f>
        <v xml:space="preserve"> </v>
      </c>
      <c r="R1678" s="385"/>
      <c r="S1678" s="385" t="str">
        <f>IF('proje ve personel bilgileri'!A783&lt;&gt;0,G011B!S1786," ")</f>
        <v xml:space="preserve"> </v>
      </c>
      <c r="T1678" s="378"/>
      <c r="U1678" s="385" t="str">
        <f>IF('proje ve personel bilgileri'!A783&lt;&gt;0,MIN(Q1678,S1678)," ")</f>
        <v xml:space="preserve"> </v>
      </c>
      <c r="V1678" s="386"/>
    </row>
    <row r="1679" spans="1:22" ht="15.75" customHeight="1" x14ac:dyDescent="0.25">
      <c r="A1679" s="19">
        <v>771</v>
      </c>
      <c r="B1679" s="293" t="str">
        <f>IF('proje ve personel bilgileri'!A784&lt;&gt;0,('proje ve personel bilgileri'!A784)," ")</f>
        <v xml:space="preserve"> </v>
      </c>
      <c r="C1679" s="293" t="str">
        <f>IF('proje ve personel bilgileri'!A784&lt;&gt;0,('proje ve personel bilgileri'!B784)," ")</f>
        <v xml:space="preserve"> </v>
      </c>
      <c r="D1679" s="24"/>
      <c r="E1679" s="25"/>
      <c r="F1679" s="25"/>
      <c r="G1679" s="25"/>
      <c r="H1679" s="25"/>
      <c r="I1679" s="25"/>
      <c r="J1679" s="26"/>
      <c r="K1679" s="387" t="str">
        <f>IF(J1679&lt;&gt;0,DAYS360(J1679,'proje ve personel bilgileri'!$B$8)/30," ")</f>
        <v xml:space="preserve"> </v>
      </c>
      <c r="L1679" s="387"/>
      <c r="M1679" s="385" t="str">
        <f>IF('proje ve personel bilgileri'!A784&lt;&gt;0,('proje ve personel bilgileri'!$B$11)," ")</f>
        <v xml:space="preserve"> </v>
      </c>
      <c r="N1679" s="385"/>
      <c r="O1679" s="388">
        <f>IF('proje ve personel bilgileri'!$B$4=1512,(IF(E1679&lt;&gt;0,2,IF(F1679&lt;&gt;0,2,IF(G1679&lt;&gt;0,IF(AND(J1679&lt;&gt;0,K1679&gt;=48),4,3),IF(H1679&lt;&gt;0,IF(AND(J1679&lt;&gt;0,K1679&gt;=48),4,3),IF(I1679&lt;&gt;0,7,0)))))),IF('proje ve personel bilgileri'!$B$4=1511,(IF(E1679&lt;&gt;0,4,IF(F1679&lt;&gt;0,5,IF(G1679&lt;&gt;0,IF(AND(J1679&lt;&gt;0,K1679&gt;=48),12,8),IF(H1679&lt;&gt;0,IF(AND(J1679&lt;&gt;0,K1679&gt;=48),12,8),IF(I1679&lt;&gt;0,14,0)))))),(IF(E1679&lt;&gt;0,3,IF(F1679&lt;&gt;0,4,IF(G1679&lt;&gt;0,IF(AND(J1679&lt;&gt;0,K1679&gt;=48),10,6),IF(H1679&lt;&gt;0,IF(AND(J1679&lt;&gt;0,K1679&gt;=48),10,6),IF(I1679&lt;&gt;0,12,0))))))))</f>
        <v>0</v>
      </c>
      <c r="P1679" s="389"/>
      <c r="Q1679" s="385" t="str">
        <f>IF('proje ve personel bilgileri'!A784&lt;&gt;0,(M1679*O1679)," ")</f>
        <v xml:space="preserve"> </v>
      </c>
      <c r="R1679" s="385"/>
      <c r="S1679" s="385" t="str">
        <f>IF('proje ve personel bilgileri'!A784&lt;&gt;0,G011B!S1787," ")</f>
        <v xml:space="preserve"> </v>
      </c>
      <c r="T1679" s="378"/>
      <c r="U1679" s="385" t="str">
        <f>IF('proje ve personel bilgileri'!A784&lt;&gt;0,MIN(Q1679,S1679)," ")</f>
        <v xml:space="preserve"> </v>
      </c>
      <c r="V1679" s="386"/>
    </row>
    <row r="1680" spans="1:22" ht="15.75" customHeight="1" x14ac:dyDescent="0.25">
      <c r="A1680" s="23">
        <v>772</v>
      </c>
      <c r="B1680" s="293" t="str">
        <f>IF('proje ve personel bilgileri'!A785&lt;&gt;0,('proje ve personel bilgileri'!A785)," ")</f>
        <v xml:space="preserve"> </v>
      </c>
      <c r="C1680" s="293" t="str">
        <f>IF('proje ve personel bilgileri'!A785&lt;&gt;0,('proje ve personel bilgileri'!B785)," ")</f>
        <v xml:space="preserve"> </v>
      </c>
      <c r="D1680" s="24"/>
      <c r="E1680" s="25"/>
      <c r="F1680" s="25"/>
      <c r="G1680" s="25"/>
      <c r="H1680" s="25"/>
      <c r="I1680" s="25"/>
      <c r="J1680" s="26"/>
      <c r="K1680" s="387" t="str">
        <f>IF(J1680&lt;&gt;0,DAYS360(J1680,'proje ve personel bilgileri'!$B$8)/30," ")</f>
        <v xml:space="preserve"> </v>
      </c>
      <c r="L1680" s="387"/>
      <c r="M1680" s="385" t="str">
        <f>IF('proje ve personel bilgileri'!A785&lt;&gt;0,('proje ve personel bilgileri'!$B$11)," ")</f>
        <v xml:space="preserve"> </v>
      </c>
      <c r="N1680" s="385"/>
      <c r="O1680" s="388">
        <f>IF('proje ve personel bilgileri'!$B$4=1512,(IF(E1680&lt;&gt;0,2,IF(F1680&lt;&gt;0,2,IF(G1680&lt;&gt;0,IF(AND(J1680&lt;&gt;0,K1680&gt;=48),4,3),IF(H1680&lt;&gt;0,IF(AND(J1680&lt;&gt;0,K1680&gt;=48),4,3),IF(I1680&lt;&gt;0,7,0)))))),IF('proje ve personel bilgileri'!$B$4=1511,(IF(E1680&lt;&gt;0,4,IF(F1680&lt;&gt;0,5,IF(G1680&lt;&gt;0,IF(AND(J1680&lt;&gt;0,K1680&gt;=48),12,8),IF(H1680&lt;&gt;0,IF(AND(J1680&lt;&gt;0,K1680&gt;=48),12,8),IF(I1680&lt;&gt;0,14,0)))))),(IF(E1680&lt;&gt;0,3,IF(F1680&lt;&gt;0,4,IF(G1680&lt;&gt;0,IF(AND(J1680&lt;&gt;0,K1680&gt;=48),10,6),IF(H1680&lt;&gt;0,IF(AND(J1680&lt;&gt;0,K1680&gt;=48),10,6),IF(I1680&lt;&gt;0,12,0))))))))</f>
        <v>0</v>
      </c>
      <c r="P1680" s="389"/>
      <c r="Q1680" s="385" t="str">
        <f>IF('proje ve personel bilgileri'!A785&lt;&gt;0,(M1680*O1680)," ")</f>
        <v xml:space="preserve"> </v>
      </c>
      <c r="R1680" s="385"/>
      <c r="S1680" s="385" t="str">
        <f>IF('proje ve personel bilgileri'!A785&lt;&gt;0,G011B!S1788," ")</f>
        <v xml:space="preserve"> </v>
      </c>
      <c r="T1680" s="378"/>
      <c r="U1680" s="385" t="str">
        <f>IF('proje ve personel bilgileri'!A785&lt;&gt;0,MIN(Q1680,S1680)," ")</f>
        <v xml:space="preserve"> </v>
      </c>
      <c r="V1680" s="386"/>
    </row>
    <row r="1681" spans="1:22" ht="15.75" customHeight="1" x14ac:dyDescent="0.25">
      <c r="A1681" s="19">
        <v>773</v>
      </c>
      <c r="B1681" s="293" t="str">
        <f>IF('proje ve personel bilgileri'!A786&lt;&gt;0,('proje ve personel bilgileri'!A786)," ")</f>
        <v xml:space="preserve"> </v>
      </c>
      <c r="C1681" s="293" t="str">
        <f>IF('proje ve personel bilgileri'!A786&lt;&gt;0,('proje ve personel bilgileri'!B786)," ")</f>
        <v xml:space="preserve"> </v>
      </c>
      <c r="D1681" s="24"/>
      <c r="E1681" s="25"/>
      <c r="F1681" s="25"/>
      <c r="G1681" s="25"/>
      <c r="H1681" s="25"/>
      <c r="I1681" s="25"/>
      <c r="J1681" s="26"/>
      <c r="K1681" s="387" t="str">
        <f>IF(J1681&lt;&gt;0,DAYS360(J1681,'proje ve personel bilgileri'!$B$8)/30," ")</f>
        <v xml:space="preserve"> </v>
      </c>
      <c r="L1681" s="387"/>
      <c r="M1681" s="385" t="str">
        <f>IF('proje ve personel bilgileri'!A786&lt;&gt;0,('proje ve personel bilgileri'!$B$11)," ")</f>
        <v xml:space="preserve"> </v>
      </c>
      <c r="N1681" s="385"/>
      <c r="O1681" s="388">
        <f>IF('proje ve personel bilgileri'!$B$4=1512,(IF(E1681&lt;&gt;0,2,IF(F1681&lt;&gt;0,2,IF(G1681&lt;&gt;0,IF(AND(J1681&lt;&gt;0,K1681&gt;=48),4,3),IF(H1681&lt;&gt;0,IF(AND(J1681&lt;&gt;0,K1681&gt;=48),4,3),IF(I1681&lt;&gt;0,7,0)))))),IF('proje ve personel bilgileri'!$B$4=1511,(IF(E1681&lt;&gt;0,4,IF(F1681&lt;&gt;0,5,IF(G1681&lt;&gt;0,IF(AND(J1681&lt;&gt;0,K1681&gt;=48),12,8),IF(H1681&lt;&gt;0,IF(AND(J1681&lt;&gt;0,K1681&gt;=48),12,8),IF(I1681&lt;&gt;0,14,0)))))),(IF(E1681&lt;&gt;0,3,IF(F1681&lt;&gt;0,4,IF(G1681&lt;&gt;0,IF(AND(J1681&lt;&gt;0,K1681&gt;=48),10,6),IF(H1681&lt;&gt;0,IF(AND(J1681&lt;&gt;0,K1681&gt;=48),10,6),IF(I1681&lt;&gt;0,12,0))))))))</f>
        <v>0</v>
      </c>
      <c r="P1681" s="389"/>
      <c r="Q1681" s="385" t="str">
        <f>IF('proje ve personel bilgileri'!A786&lt;&gt;0,(M1681*O1681)," ")</f>
        <v xml:space="preserve"> </v>
      </c>
      <c r="R1681" s="385"/>
      <c r="S1681" s="385" t="str">
        <f>IF('proje ve personel bilgileri'!A786&lt;&gt;0,G011B!S1789," ")</f>
        <v xml:space="preserve"> </v>
      </c>
      <c r="T1681" s="378"/>
      <c r="U1681" s="385" t="str">
        <f>IF('proje ve personel bilgileri'!A786&lt;&gt;0,MIN(Q1681,S1681)," ")</f>
        <v xml:space="preserve"> </v>
      </c>
      <c r="V1681" s="386"/>
    </row>
    <row r="1682" spans="1:22" ht="15.75" customHeight="1" x14ac:dyDescent="0.25">
      <c r="A1682" s="23">
        <v>774</v>
      </c>
      <c r="B1682" s="293" t="str">
        <f>IF('proje ve personel bilgileri'!A787&lt;&gt;0,('proje ve personel bilgileri'!A787)," ")</f>
        <v xml:space="preserve"> </v>
      </c>
      <c r="C1682" s="293" t="str">
        <f>IF('proje ve personel bilgileri'!A787&lt;&gt;0,('proje ve personel bilgileri'!B787)," ")</f>
        <v xml:space="preserve"> </v>
      </c>
      <c r="D1682" s="28"/>
      <c r="E1682" s="29"/>
      <c r="F1682" s="29"/>
      <c r="G1682" s="29"/>
      <c r="H1682" s="29"/>
      <c r="I1682" s="29"/>
      <c r="J1682" s="30"/>
      <c r="K1682" s="387" t="str">
        <f>IF(J1682&lt;&gt;0,DAYS360(J1682,'proje ve personel bilgileri'!$B$8)/30," ")</f>
        <v xml:space="preserve"> </v>
      </c>
      <c r="L1682" s="387"/>
      <c r="M1682" s="385" t="str">
        <f>IF('proje ve personel bilgileri'!A787&lt;&gt;0,('proje ve personel bilgileri'!$B$11)," ")</f>
        <v xml:space="preserve"> </v>
      </c>
      <c r="N1682" s="385"/>
      <c r="O1682" s="388">
        <f>IF('proje ve personel bilgileri'!$B$4=1512,(IF(E1682&lt;&gt;0,2,IF(F1682&lt;&gt;0,2,IF(G1682&lt;&gt;0,IF(AND(J1682&lt;&gt;0,K1682&gt;=48),4,3),IF(H1682&lt;&gt;0,IF(AND(J1682&lt;&gt;0,K1682&gt;=48),4,3),IF(I1682&lt;&gt;0,7,0)))))),IF('proje ve personel bilgileri'!$B$4=1511,(IF(E1682&lt;&gt;0,4,IF(F1682&lt;&gt;0,5,IF(G1682&lt;&gt;0,IF(AND(J1682&lt;&gt;0,K1682&gt;=48),12,8),IF(H1682&lt;&gt;0,IF(AND(J1682&lt;&gt;0,K1682&gt;=48),12,8),IF(I1682&lt;&gt;0,14,0)))))),(IF(E1682&lt;&gt;0,3,IF(F1682&lt;&gt;0,4,IF(G1682&lt;&gt;0,IF(AND(J1682&lt;&gt;0,K1682&gt;=48),10,6),IF(H1682&lt;&gt;0,IF(AND(J1682&lt;&gt;0,K1682&gt;=48),10,6),IF(I1682&lt;&gt;0,12,0))))))))</f>
        <v>0</v>
      </c>
      <c r="P1682" s="389"/>
      <c r="Q1682" s="385" t="str">
        <f>IF('proje ve personel bilgileri'!A787&lt;&gt;0,(M1682*O1682)," ")</f>
        <v xml:space="preserve"> </v>
      </c>
      <c r="R1682" s="385"/>
      <c r="S1682" s="385" t="str">
        <f>IF('proje ve personel bilgileri'!A787&lt;&gt;0,G011B!S1790," ")</f>
        <v xml:space="preserve"> </v>
      </c>
      <c r="T1682" s="378"/>
      <c r="U1682" s="385" t="str">
        <f>IF('proje ve personel bilgileri'!A787&lt;&gt;0,MIN(Q1682,S1682)," ")</f>
        <v xml:space="preserve"> </v>
      </c>
      <c r="V1682" s="386"/>
    </row>
    <row r="1683" spans="1:22" ht="15" customHeight="1" x14ac:dyDescent="0.25">
      <c r="A1683" s="290" t="s">
        <v>152</v>
      </c>
    </row>
    <row r="1684" spans="1:22" ht="15" customHeight="1" x14ac:dyDescent="0.25">
      <c r="A1684" s="390" t="s">
        <v>153</v>
      </c>
      <c r="B1684" s="390"/>
      <c r="C1684" s="390"/>
      <c r="D1684" s="390"/>
      <c r="E1684" s="390"/>
      <c r="F1684" s="390"/>
      <c r="G1684" s="390"/>
      <c r="H1684" s="390"/>
      <c r="I1684" s="390"/>
      <c r="J1684" s="390"/>
      <c r="K1684" s="390"/>
      <c r="L1684" s="390"/>
      <c r="M1684" s="390"/>
      <c r="N1684" s="390"/>
      <c r="O1684" s="390"/>
      <c r="P1684" s="390"/>
      <c r="Q1684" s="390"/>
      <c r="R1684" s="390"/>
      <c r="S1684" s="390"/>
      <c r="T1684" s="390"/>
      <c r="U1684" s="390"/>
      <c r="V1684" s="390"/>
    </row>
    <row r="1685" spans="1:22" ht="15" customHeight="1" x14ac:dyDescent="0.25">
      <c r="A1685" s="391" t="s">
        <v>154</v>
      </c>
      <c r="B1685" s="391"/>
      <c r="C1685" s="391"/>
      <c r="D1685" s="391"/>
      <c r="E1685" s="391"/>
      <c r="F1685" s="391"/>
      <c r="G1685" s="391"/>
      <c r="H1685" s="391"/>
      <c r="I1685" s="391"/>
      <c r="J1685" s="391"/>
      <c r="K1685" s="391"/>
      <c r="L1685" s="391"/>
      <c r="M1685" s="391"/>
      <c r="N1685" s="391"/>
      <c r="O1685" s="391"/>
      <c r="P1685" s="391"/>
      <c r="Q1685" s="391"/>
      <c r="R1685" s="391"/>
      <c r="S1685" s="391"/>
      <c r="T1685" s="391"/>
      <c r="U1685" s="391"/>
      <c r="V1685" s="391"/>
    </row>
    <row r="1686" spans="1:22" ht="15" customHeight="1" x14ac:dyDescent="0.25">
      <c r="A1686" s="289"/>
    </row>
    <row r="1687" spans="1:22" ht="15" customHeight="1" x14ac:dyDescent="0.25">
      <c r="A1687" s="381" t="s">
        <v>155</v>
      </c>
      <c r="B1687" s="381"/>
      <c r="C1687" s="381"/>
      <c r="D1687" s="381"/>
      <c r="E1687" s="381"/>
      <c r="F1687" s="381"/>
      <c r="G1687" s="381"/>
      <c r="H1687" s="381"/>
      <c r="I1687" s="381"/>
      <c r="J1687" s="381"/>
      <c r="K1687" s="381"/>
      <c r="L1687" s="381"/>
      <c r="M1687" s="381"/>
      <c r="N1687" s="381"/>
      <c r="O1687" s="381"/>
      <c r="P1687" s="381"/>
      <c r="Q1687" s="381"/>
      <c r="R1687" s="381"/>
      <c r="S1687" s="381"/>
      <c r="T1687" s="381"/>
      <c r="U1687" s="381"/>
    </row>
    <row r="1688" spans="1:22" ht="15" customHeight="1" x14ac:dyDescent="0.25">
      <c r="A1688" s="380"/>
      <c r="B1688" s="380"/>
      <c r="C1688" s="380"/>
      <c r="D1688" s="380"/>
      <c r="E1688" s="380"/>
      <c r="F1688" s="380"/>
      <c r="G1688" s="380"/>
      <c r="H1688" s="380"/>
      <c r="I1688" s="380"/>
      <c r="J1688" s="380"/>
      <c r="K1688" s="380"/>
      <c r="L1688" s="380"/>
      <c r="M1688" s="380"/>
      <c r="N1688" s="380"/>
      <c r="O1688" s="380"/>
      <c r="P1688" s="380"/>
      <c r="Q1688" s="380"/>
      <c r="R1688" s="380"/>
      <c r="S1688" s="380"/>
      <c r="T1688" s="380"/>
      <c r="U1688" s="380"/>
    </row>
    <row r="1693" spans="1:22" ht="15.75" customHeight="1" x14ac:dyDescent="0.25">
      <c r="A1693" s="348" t="s">
        <v>128</v>
      </c>
      <c r="B1693" s="348"/>
      <c r="C1693" s="348"/>
      <c r="D1693" s="348"/>
      <c r="E1693" s="348"/>
      <c r="F1693" s="348"/>
      <c r="G1693" s="348"/>
      <c r="H1693" s="348"/>
      <c r="I1693" s="348"/>
      <c r="J1693" s="348"/>
      <c r="K1693" s="348"/>
      <c r="L1693" s="348"/>
      <c r="M1693" s="348"/>
      <c r="N1693" s="348"/>
      <c r="O1693" s="348"/>
      <c r="P1693" s="348"/>
      <c r="Q1693" s="348"/>
      <c r="R1693" s="348"/>
      <c r="S1693" s="348"/>
      <c r="T1693" s="348"/>
      <c r="U1693" s="348"/>
      <c r="V1693" s="348"/>
    </row>
    <row r="1694" spans="1:22" ht="15" customHeight="1" x14ac:dyDescent="0.25">
      <c r="A1694" s="68"/>
      <c r="B1694" s="68"/>
      <c r="C1694" s="68"/>
      <c r="D1694" s="68"/>
      <c r="E1694" s="68"/>
      <c r="F1694" s="68"/>
      <c r="G1694" s="68"/>
      <c r="H1694" s="68"/>
      <c r="I1694" s="68"/>
      <c r="J1694" s="69" t="str">
        <f>'proje ve personel bilgileri'!$B$7</f>
        <v>/</v>
      </c>
      <c r="K1694" s="68" t="s">
        <v>109</v>
      </c>
      <c r="L1694" s="68"/>
      <c r="M1694" s="68"/>
      <c r="N1694" s="68"/>
      <c r="O1694" s="68"/>
      <c r="P1694" s="68"/>
      <c r="Q1694" s="68"/>
      <c r="R1694" s="68"/>
      <c r="S1694" s="68"/>
      <c r="T1694" s="68"/>
      <c r="U1694" s="68"/>
      <c r="V1694" s="68"/>
    </row>
    <row r="1695" spans="1:22" ht="18.75" customHeight="1" x14ac:dyDescent="0.25">
      <c r="U1695" s="10" t="s">
        <v>129</v>
      </c>
    </row>
    <row r="1696" spans="1:22" ht="15.75" customHeight="1" x14ac:dyDescent="0.25">
      <c r="A1696" s="382" t="s">
        <v>130</v>
      </c>
      <c r="B1696" s="383"/>
      <c r="C1696" s="384"/>
      <c r="D1696" s="392">
        <f>'proje ve personel bilgileri'!$B$2</f>
        <v>0</v>
      </c>
      <c r="E1696" s="393"/>
      <c r="F1696" s="393"/>
      <c r="G1696" s="393"/>
      <c r="H1696" s="393"/>
      <c r="I1696" s="393"/>
      <c r="J1696" s="393"/>
      <c r="K1696" s="393"/>
      <c r="L1696" s="393"/>
      <c r="M1696" s="393"/>
      <c r="N1696" s="393"/>
      <c r="O1696" s="393"/>
      <c r="P1696" s="393"/>
      <c r="Q1696" s="393"/>
      <c r="R1696" s="393"/>
      <c r="S1696" s="393"/>
      <c r="T1696" s="393"/>
      <c r="U1696" s="393"/>
      <c r="V1696" s="394"/>
    </row>
    <row r="1697" spans="1:22" ht="15.75" customHeight="1" x14ac:dyDescent="0.25">
      <c r="A1697" s="382" t="s">
        <v>131</v>
      </c>
      <c r="B1697" s="383"/>
      <c r="C1697" s="384"/>
      <c r="D1697" s="392">
        <f>'proje ve personel bilgileri'!$B$3</f>
        <v>0</v>
      </c>
      <c r="E1697" s="393"/>
      <c r="F1697" s="393"/>
      <c r="G1697" s="393"/>
      <c r="H1697" s="393"/>
      <c r="I1697" s="393"/>
      <c r="J1697" s="393"/>
      <c r="K1697" s="393"/>
      <c r="L1697" s="393"/>
      <c r="M1697" s="393"/>
      <c r="N1697" s="393"/>
      <c r="O1697" s="393"/>
      <c r="P1697" s="393"/>
      <c r="Q1697" s="393"/>
      <c r="R1697" s="393"/>
      <c r="S1697" s="393"/>
      <c r="T1697" s="393"/>
      <c r="U1697" s="393"/>
      <c r="V1697" s="394"/>
    </row>
    <row r="1698" spans="1:22" ht="15" customHeight="1" x14ac:dyDescent="0.25">
      <c r="A1698" s="415" t="s">
        <v>132</v>
      </c>
      <c r="B1698" s="416"/>
      <c r="C1698" s="417"/>
      <c r="D1698" s="421"/>
      <c r="E1698" s="403"/>
      <c r="F1698" s="403"/>
      <c r="G1698" s="403"/>
      <c r="H1698" s="403"/>
      <c r="I1698" s="403"/>
      <c r="J1698" s="403"/>
      <c r="K1698" s="403"/>
      <c r="L1698" s="403"/>
      <c r="M1698" s="403"/>
      <c r="N1698" s="403"/>
      <c r="O1698" s="403"/>
      <c r="P1698" s="403"/>
      <c r="Q1698" s="403"/>
      <c r="R1698" s="403"/>
      <c r="S1698" s="403"/>
      <c r="T1698" s="403"/>
      <c r="U1698" s="403"/>
      <c r="V1698" s="423"/>
    </row>
    <row r="1699" spans="1:22" ht="15.75" customHeight="1" x14ac:dyDescent="0.25">
      <c r="A1699" s="418"/>
      <c r="B1699" s="419"/>
      <c r="C1699" s="420"/>
      <c r="D1699" s="422"/>
      <c r="E1699" s="404"/>
      <c r="F1699" s="404"/>
      <c r="G1699" s="404"/>
      <c r="H1699" s="404"/>
      <c r="I1699" s="404"/>
      <c r="J1699" s="404"/>
      <c r="K1699" s="404"/>
      <c r="L1699" s="404"/>
      <c r="M1699" s="404"/>
      <c r="N1699" s="404"/>
      <c r="O1699" s="404"/>
      <c r="P1699" s="404"/>
      <c r="Q1699" s="404"/>
      <c r="R1699" s="404"/>
      <c r="S1699" s="404"/>
      <c r="T1699" s="404"/>
      <c r="U1699" s="404"/>
      <c r="V1699" s="424"/>
    </row>
    <row r="1700" spans="1:22" ht="15.75" customHeight="1" x14ac:dyDescent="0.25">
      <c r="A1700" s="382" t="s">
        <v>133</v>
      </c>
      <c r="B1700" s="383"/>
      <c r="C1700" s="384"/>
      <c r="D1700" s="307">
        <f>'proje ve personel bilgileri'!B8</f>
        <v>0</v>
      </c>
      <c r="E1700" s="291"/>
      <c r="F1700" s="291"/>
      <c r="G1700" s="291"/>
      <c r="H1700" s="291"/>
      <c r="I1700" s="291"/>
      <c r="J1700" s="402"/>
      <c r="K1700" s="402"/>
      <c r="L1700" s="402"/>
      <c r="M1700" s="402"/>
      <c r="N1700" s="402"/>
      <c r="O1700" s="402"/>
      <c r="P1700" s="402"/>
      <c r="Q1700" s="402"/>
      <c r="R1700" s="402"/>
      <c r="S1700" s="402"/>
      <c r="T1700" s="402"/>
      <c r="U1700" s="402"/>
      <c r="V1700" s="292"/>
    </row>
    <row r="1701" spans="1:22" ht="15" customHeight="1" x14ac:dyDescent="0.25">
      <c r="A1701" s="405" t="s">
        <v>87</v>
      </c>
      <c r="B1701" s="405" t="s">
        <v>15</v>
      </c>
      <c r="C1701" s="405" t="s">
        <v>134</v>
      </c>
      <c r="D1701" s="405" t="s">
        <v>135</v>
      </c>
      <c r="E1701" s="395" t="s">
        <v>136</v>
      </c>
      <c r="F1701" s="407"/>
      <c r="G1701" s="407"/>
      <c r="H1701" s="407"/>
      <c r="I1701" s="396"/>
      <c r="J1701" s="405" t="s">
        <v>137</v>
      </c>
      <c r="K1701" s="395" t="s">
        <v>138</v>
      </c>
      <c r="L1701" s="396"/>
      <c r="M1701" s="411" t="s">
        <v>139</v>
      </c>
      <c r="N1701" s="412"/>
      <c r="O1701" s="395" t="s">
        <v>156</v>
      </c>
      <c r="P1701" s="396"/>
      <c r="Q1701" s="395" t="s">
        <v>141</v>
      </c>
      <c r="R1701" s="396"/>
      <c r="S1701" s="395" t="s">
        <v>142</v>
      </c>
      <c r="T1701" s="396"/>
      <c r="U1701" s="395" t="s">
        <v>143</v>
      </c>
      <c r="V1701" s="396"/>
    </row>
    <row r="1702" spans="1:22" ht="15.75" customHeight="1" x14ac:dyDescent="0.25">
      <c r="A1702" s="406"/>
      <c r="B1702" s="406"/>
      <c r="C1702" s="406"/>
      <c r="D1702" s="406"/>
      <c r="E1702" s="408" t="s">
        <v>144</v>
      </c>
      <c r="F1702" s="409"/>
      <c r="G1702" s="409"/>
      <c r="H1702" s="409"/>
      <c r="I1702" s="410"/>
      <c r="J1702" s="406"/>
      <c r="K1702" s="397"/>
      <c r="L1702" s="398"/>
      <c r="M1702" s="413"/>
      <c r="N1702" s="414"/>
      <c r="O1702" s="397"/>
      <c r="P1702" s="398"/>
      <c r="Q1702" s="397"/>
      <c r="R1702" s="398"/>
      <c r="S1702" s="397"/>
      <c r="T1702" s="398"/>
      <c r="U1702" s="397"/>
      <c r="V1702" s="398"/>
    </row>
    <row r="1703" spans="1:22" ht="67.5" customHeight="1" x14ac:dyDescent="0.25">
      <c r="A1703" s="406"/>
      <c r="B1703" s="406"/>
      <c r="C1703" s="406"/>
      <c r="D1703" s="406"/>
      <c r="E1703" s="17" t="s">
        <v>145</v>
      </c>
      <c r="F1703" s="17" t="s">
        <v>146</v>
      </c>
      <c r="G1703" s="17" t="s">
        <v>147</v>
      </c>
      <c r="H1703" s="18" t="s">
        <v>148</v>
      </c>
      <c r="I1703" s="17" t="s">
        <v>149</v>
      </c>
      <c r="J1703" s="406"/>
      <c r="K1703" s="397"/>
      <c r="L1703" s="398"/>
      <c r="M1703" s="399" t="s">
        <v>150</v>
      </c>
      <c r="N1703" s="400"/>
      <c r="O1703" s="399" t="s">
        <v>151</v>
      </c>
      <c r="P1703" s="401"/>
      <c r="Q1703" s="397"/>
      <c r="R1703" s="398"/>
      <c r="S1703" s="397"/>
      <c r="T1703" s="398"/>
      <c r="U1703" s="397"/>
      <c r="V1703" s="398"/>
    </row>
    <row r="1704" spans="1:22" ht="15.75" customHeight="1" x14ac:dyDescent="0.25">
      <c r="A1704" s="19">
        <v>775</v>
      </c>
      <c r="B1704" s="293" t="str">
        <f>IF('proje ve personel bilgileri'!A788&lt;&gt;0,('proje ve personel bilgileri'!A788)," ")</f>
        <v xml:space="preserve"> </v>
      </c>
      <c r="C1704" s="293" t="str">
        <f>IF('proje ve personel bilgileri'!A788&lt;&gt;0,('proje ve personel bilgileri'!B788)," ")</f>
        <v xml:space="preserve"> </v>
      </c>
      <c r="D1704" s="20"/>
      <c r="E1704" s="21"/>
      <c r="F1704" s="21"/>
      <c r="G1704" s="21"/>
      <c r="H1704" s="21"/>
      <c r="I1704" s="21"/>
      <c r="J1704" s="22"/>
      <c r="K1704" s="387" t="str">
        <f>IF(J1704&lt;&gt;0,DAYS360(J1704,'proje ve personel bilgileri'!$B$8)/30," ")</f>
        <v xml:space="preserve"> </v>
      </c>
      <c r="L1704" s="387"/>
      <c r="M1704" s="385" t="str">
        <f>IF('proje ve personel bilgileri'!A788&lt;&gt;0,('proje ve personel bilgileri'!$B$11)," ")</f>
        <v xml:space="preserve"> </v>
      </c>
      <c r="N1704" s="385"/>
      <c r="O1704" s="388">
        <f>IF('proje ve personel bilgileri'!$B$4=1512,(IF(E1704&lt;&gt;0,2,IF(F1704&lt;&gt;0,2,IF(G1704&lt;&gt;0,IF(AND(J1704&lt;&gt;0,K1704&gt;=48),4,3),IF(H1704&lt;&gt;0,IF(AND(J1704&lt;&gt;0,K1704&gt;=48),4,3),IF(I1704&lt;&gt;0,7,0)))))),IF('proje ve personel bilgileri'!$B$4=1511,(IF(E1704&lt;&gt;0,4,IF(F1704&lt;&gt;0,5,IF(G1704&lt;&gt;0,IF(AND(J1704&lt;&gt;0,K1704&gt;=48),12,8),IF(H1704&lt;&gt;0,IF(AND(J1704&lt;&gt;0,K1704&gt;=48),12,8),IF(I1704&lt;&gt;0,14,0)))))),(IF(E1704&lt;&gt;0,3,IF(F1704&lt;&gt;0,4,IF(G1704&lt;&gt;0,IF(AND(J1704&lt;&gt;0,K1704&gt;=48),10,6),IF(H1704&lt;&gt;0,IF(AND(J1704&lt;&gt;0,K1704&gt;=48),10,6),IF(I1704&lt;&gt;0,12,0))))))))</f>
        <v>0</v>
      </c>
      <c r="P1704" s="389"/>
      <c r="Q1704" s="385" t="str">
        <f>IF('proje ve personel bilgileri'!A788&lt;&gt;0,(M1704*O1704)," ")</f>
        <v xml:space="preserve"> </v>
      </c>
      <c r="R1704" s="385"/>
      <c r="S1704" s="385" t="str">
        <f>IF('proje ve personel bilgileri'!A788&lt;&gt;0,G011B!S1815," ")</f>
        <v xml:space="preserve"> </v>
      </c>
      <c r="T1704" s="378"/>
      <c r="U1704" s="385" t="str">
        <f>IF('proje ve personel bilgileri'!A788&lt;&gt;0,MIN(Q1704,S1704)," ")</f>
        <v xml:space="preserve"> </v>
      </c>
      <c r="V1704" s="386"/>
    </row>
    <row r="1705" spans="1:22" ht="15.75" customHeight="1" x14ac:dyDescent="0.25">
      <c r="A1705" s="23">
        <v>776</v>
      </c>
      <c r="B1705" s="293" t="str">
        <f>IF('proje ve personel bilgileri'!A789&lt;&gt;0,('proje ve personel bilgileri'!A789)," ")</f>
        <v xml:space="preserve"> </v>
      </c>
      <c r="C1705" s="293" t="str">
        <f>IF('proje ve personel bilgileri'!A789&lt;&gt;0,('proje ve personel bilgileri'!B789)," ")</f>
        <v xml:space="preserve"> </v>
      </c>
      <c r="D1705" s="24"/>
      <c r="E1705" s="25"/>
      <c r="F1705" s="25"/>
      <c r="G1705" s="25"/>
      <c r="H1705" s="25"/>
      <c r="I1705" s="25"/>
      <c r="J1705" s="26"/>
      <c r="K1705" s="387" t="str">
        <f>IF(J1705&lt;&gt;0,DAYS360(J1705,'proje ve personel bilgileri'!$B$8)/30," ")</f>
        <v xml:space="preserve"> </v>
      </c>
      <c r="L1705" s="387"/>
      <c r="M1705" s="385" t="str">
        <f>IF('proje ve personel bilgileri'!A789&lt;&gt;0,('proje ve personel bilgileri'!$B$11)," ")</f>
        <v xml:space="preserve"> </v>
      </c>
      <c r="N1705" s="385"/>
      <c r="O1705" s="388">
        <f>IF('proje ve personel bilgileri'!$B$4=1512,(IF(E1705&lt;&gt;0,2,IF(F1705&lt;&gt;0,2,IF(G1705&lt;&gt;0,IF(AND(J1705&lt;&gt;0,K1705&gt;=48),4,3),IF(H1705&lt;&gt;0,IF(AND(J1705&lt;&gt;0,K1705&gt;=48),4,3),IF(I1705&lt;&gt;0,7,0)))))),IF('proje ve personel bilgileri'!$B$4=1511,(IF(E1705&lt;&gt;0,4,IF(F1705&lt;&gt;0,5,IF(G1705&lt;&gt;0,IF(AND(J1705&lt;&gt;0,K1705&gt;=48),12,8),IF(H1705&lt;&gt;0,IF(AND(J1705&lt;&gt;0,K1705&gt;=48),12,8),IF(I1705&lt;&gt;0,14,0)))))),(IF(E1705&lt;&gt;0,3,IF(F1705&lt;&gt;0,4,IF(G1705&lt;&gt;0,IF(AND(J1705&lt;&gt;0,K1705&gt;=48),10,6),IF(H1705&lt;&gt;0,IF(AND(J1705&lt;&gt;0,K1705&gt;=48),10,6),IF(I1705&lt;&gt;0,12,0))))))))</f>
        <v>0</v>
      </c>
      <c r="P1705" s="389"/>
      <c r="Q1705" s="385" t="str">
        <f>IF('proje ve personel bilgileri'!A789&lt;&gt;0,(M1705*O1705)," ")</f>
        <v xml:space="preserve"> </v>
      </c>
      <c r="R1705" s="385"/>
      <c r="S1705" s="385" t="str">
        <f>IF('proje ve personel bilgileri'!A789&lt;&gt;0,G011B!S1816," ")</f>
        <v xml:space="preserve"> </v>
      </c>
      <c r="T1705" s="378"/>
      <c r="U1705" s="385" t="str">
        <f>IF('proje ve personel bilgileri'!A789&lt;&gt;0,MIN(Q1705,S1705)," ")</f>
        <v xml:space="preserve"> </v>
      </c>
      <c r="V1705" s="386"/>
    </row>
    <row r="1706" spans="1:22" ht="15.75" customHeight="1" x14ac:dyDescent="0.25">
      <c r="A1706" s="19">
        <v>777</v>
      </c>
      <c r="B1706" s="293" t="str">
        <f>IF('proje ve personel bilgileri'!A790&lt;&gt;0,('proje ve personel bilgileri'!A790)," ")</f>
        <v xml:space="preserve"> </v>
      </c>
      <c r="C1706" s="293" t="str">
        <f>IF('proje ve personel bilgileri'!A790&lt;&gt;0,('proje ve personel bilgileri'!B790)," ")</f>
        <v xml:space="preserve"> </v>
      </c>
      <c r="D1706" s="24"/>
      <c r="E1706" s="25"/>
      <c r="F1706" s="25"/>
      <c r="G1706" s="25"/>
      <c r="H1706" s="25"/>
      <c r="I1706" s="25"/>
      <c r="J1706" s="26"/>
      <c r="K1706" s="387" t="str">
        <f>IF(J1706&lt;&gt;0,DAYS360(J1706,'proje ve personel bilgileri'!$B$8)/30," ")</f>
        <v xml:space="preserve"> </v>
      </c>
      <c r="L1706" s="387"/>
      <c r="M1706" s="385" t="str">
        <f>IF('proje ve personel bilgileri'!A790&lt;&gt;0,('proje ve personel bilgileri'!$B$11)," ")</f>
        <v xml:space="preserve"> </v>
      </c>
      <c r="N1706" s="385"/>
      <c r="O1706" s="388">
        <f>IF('proje ve personel bilgileri'!$B$4=1512,(IF(E1706&lt;&gt;0,2,IF(F1706&lt;&gt;0,2,IF(G1706&lt;&gt;0,IF(AND(J1706&lt;&gt;0,K1706&gt;=48),4,3),IF(H1706&lt;&gt;0,IF(AND(J1706&lt;&gt;0,K1706&gt;=48),4,3),IF(I1706&lt;&gt;0,7,0)))))),IF('proje ve personel bilgileri'!$B$4=1511,(IF(E1706&lt;&gt;0,4,IF(F1706&lt;&gt;0,5,IF(G1706&lt;&gt;0,IF(AND(J1706&lt;&gt;0,K1706&gt;=48),12,8),IF(H1706&lt;&gt;0,IF(AND(J1706&lt;&gt;0,K1706&gt;=48),12,8),IF(I1706&lt;&gt;0,14,0)))))),(IF(E1706&lt;&gt;0,3,IF(F1706&lt;&gt;0,4,IF(G1706&lt;&gt;0,IF(AND(J1706&lt;&gt;0,K1706&gt;=48),10,6),IF(H1706&lt;&gt;0,IF(AND(J1706&lt;&gt;0,K1706&gt;=48),10,6),IF(I1706&lt;&gt;0,12,0))))))))</f>
        <v>0</v>
      </c>
      <c r="P1706" s="389"/>
      <c r="Q1706" s="385" t="str">
        <f>IF('proje ve personel bilgileri'!A790&lt;&gt;0,(M1706*O1706)," ")</f>
        <v xml:space="preserve"> </v>
      </c>
      <c r="R1706" s="385"/>
      <c r="S1706" s="385" t="str">
        <f>IF('proje ve personel bilgileri'!A790&lt;&gt;0,G011B!S1817," ")</f>
        <v xml:space="preserve"> </v>
      </c>
      <c r="T1706" s="378"/>
      <c r="U1706" s="385" t="str">
        <f>IF('proje ve personel bilgileri'!A790&lt;&gt;0,MIN(Q1706,S1706)," ")</f>
        <v xml:space="preserve"> </v>
      </c>
      <c r="V1706" s="386"/>
    </row>
    <row r="1707" spans="1:22" ht="15.75" customHeight="1" x14ac:dyDescent="0.25">
      <c r="A1707" s="23">
        <v>778</v>
      </c>
      <c r="B1707" s="293" t="str">
        <f>IF('proje ve personel bilgileri'!A791&lt;&gt;0,('proje ve personel bilgileri'!A791)," ")</f>
        <v xml:space="preserve"> </v>
      </c>
      <c r="C1707" s="293" t="str">
        <f>IF('proje ve personel bilgileri'!A791&lt;&gt;0,('proje ve personel bilgileri'!B791)," ")</f>
        <v xml:space="preserve"> </v>
      </c>
      <c r="D1707" s="24"/>
      <c r="E1707" s="25"/>
      <c r="F1707" s="25"/>
      <c r="G1707" s="25"/>
      <c r="H1707" s="25"/>
      <c r="I1707" s="25"/>
      <c r="J1707" s="26"/>
      <c r="K1707" s="387" t="str">
        <f>IF(J1707&lt;&gt;0,DAYS360(J1707,'proje ve personel bilgileri'!$B$8)/30," ")</f>
        <v xml:space="preserve"> </v>
      </c>
      <c r="L1707" s="387"/>
      <c r="M1707" s="385" t="str">
        <f>IF('proje ve personel bilgileri'!A791&lt;&gt;0,('proje ve personel bilgileri'!$B$11)," ")</f>
        <v xml:space="preserve"> </v>
      </c>
      <c r="N1707" s="385"/>
      <c r="O1707" s="388">
        <f>IF('proje ve personel bilgileri'!$B$4=1512,(IF(E1707&lt;&gt;0,2,IF(F1707&lt;&gt;0,2,IF(G1707&lt;&gt;0,IF(AND(J1707&lt;&gt;0,K1707&gt;=48),4,3),IF(H1707&lt;&gt;0,IF(AND(J1707&lt;&gt;0,K1707&gt;=48),4,3),IF(I1707&lt;&gt;0,7,0)))))),IF('proje ve personel bilgileri'!$B$4=1511,(IF(E1707&lt;&gt;0,4,IF(F1707&lt;&gt;0,5,IF(G1707&lt;&gt;0,IF(AND(J1707&lt;&gt;0,K1707&gt;=48),12,8),IF(H1707&lt;&gt;0,IF(AND(J1707&lt;&gt;0,K1707&gt;=48),12,8),IF(I1707&lt;&gt;0,14,0)))))),(IF(E1707&lt;&gt;0,3,IF(F1707&lt;&gt;0,4,IF(G1707&lt;&gt;0,IF(AND(J1707&lt;&gt;0,K1707&gt;=48),10,6),IF(H1707&lt;&gt;0,IF(AND(J1707&lt;&gt;0,K1707&gt;=48),10,6),IF(I1707&lt;&gt;0,12,0))))))))</f>
        <v>0</v>
      </c>
      <c r="P1707" s="389"/>
      <c r="Q1707" s="385" t="str">
        <f>IF('proje ve personel bilgileri'!A791&lt;&gt;0,(M1707*O1707)," ")</f>
        <v xml:space="preserve"> </v>
      </c>
      <c r="R1707" s="385"/>
      <c r="S1707" s="385" t="str">
        <f>IF('proje ve personel bilgileri'!A791&lt;&gt;0,G011B!S1818," ")</f>
        <v xml:space="preserve"> </v>
      </c>
      <c r="T1707" s="378"/>
      <c r="U1707" s="385" t="str">
        <f>IF('proje ve personel bilgileri'!A791&lt;&gt;0,MIN(Q1707,S1707)," ")</f>
        <v xml:space="preserve"> </v>
      </c>
      <c r="V1707" s="386"/>
    </row>
    <row r="1708" spans="1:22" ht="15.75" customHeight="1" x14ac:dyDescent="0.25">
      <c r="A1708" s="19">
        <v>779</v>
      </c>
      <c r="B1708" s="293" t="str">
        <f>IF('proje ve personel bilgileri'!A792&lt;&gt;0,('proje ve personel bilgileri'!A792)," ")</f>
        <v xml:space="preserve"> </v>
      </c>
      <c r="C1708" s="293" t="str">
        <f>IF('proje ve personel bilgileri'!A792&lt;&gt;0,('proje ve personel bilgileri'!B792)," ")</f>
        <v xml:space="preserve"> </v>
      </c>
      <c r="D1708" s="24"/>
      <c r="E1708" s="25"/>
      <c r="F1708" s="25"/>
      <c r="G1708" s="25"/>
      <c r="H1708" s="25"/>
      <c r="I1708" s="25"/>
      <c r="J1708" s="26"/>
      <c r="K1708" s="387" t="str">
        <f>IF(J1708&lt;&gt;0,DAYS360(J1708,'proje ve personel bilgileri'!$B$8)/30," ")</f>
        <v xml:space="preserve"> </v>
      </c>
      <c r="L1708" s="387"/>
      <c r="M1708" s="385" t="str">
        <f>IF('proje ve personel bilgileri'!A792&lt;&gt;0,('proje ve personel bilgileri'!$B$11)," ")</f>
        <v xml:space="preserve"> </v>
      </c>
      <c r="N1708" s="385"/>
      <c r="O1708" s="388">
        <f>IF('proje ve personel bilgileri'!$B$4=1512,(IF(E1708&lt;&gt;0,2,IF(F1708&lt;&gt;0,2,IF(G1708&lt;&gt;0,IF(AND(J1708&lt;&gt;0,K1708&gt;=48),4,3),IF(H1708&lt;&gt;0,IF(AND(J1708&lt;&gt;0,K1708&gt;=48),4,3),IF(I1708&lt;&gt;0,7,0)))))),IF('proje ve personel bilgileri'!$B$4=1511,(IF(E1708&lt;&gt;0,4,IF(F1708&lt;&gt;0,5,IF(G1708&lt;&gt;0,IF(AND(J1708&lt;&gt;0,K1708&gt;=48),12,8),IF(H1708&lt;&gt;0,IF(AND(J1708&lt;&gt;0,K1708&gt;=48),12,8),IF(I1708&lt;&gt;0,14,0)))))),(IF(E1708&lt;&gt;0,3,IF(F1708&lt;&gt;0,4,IF(G1708&lt;&gt;0,IF(AND(J1708&lt;&gt;0,K1708&gt;=48),10,6),IF(H1708&lt;&gt;0,IF(AND(J1708&lt;&gt;0,K1708&gt;=48),10,6),IF(I1708&lt;&gt;0,12,0))))))))</f>
        <v>0</v>
      </c>
      <c r="P1708" s="389"/>
      <c r="Q1708" s="385" t="str">
        <f>IF('proje ve personel bilgileri'!A792&lt;&gt;0,(M1708*O1708)," ")</f>
        <v xml:space="preserve"> </v>
      </c>
      <c r="R1708" s="385"/>
      <c r="S1708" s="385" t="str">
        <f>IF('proje ve personel bilgileri'!A792&lt;&gt;0,G011B!S1819," ")</f>
        <v xml:space="preserve"> </v>
      </c>
      <c r="T1708" s="378"/>
      <c r="U1708" s="385" t="str">
        <f>IF('proje ve personel bilgileri'!A792&lt;&gt;0,MIN(Q1708,S1708)," ")</f>
        <v xml:space="preserve"> </v>
      </c>
      <c r="V1708" s="386"/>
    </row>
    <row r="1709" spans="1:22" ht="15.75" customHeight="1" x14ac:dyDescent="0.25">
      <c r="A1709" s="23">
        <v>780</v>
      </c>
      <c r="B1709" s="293" t="str">
        <f>IF('proje ve personel bilgileri'!A793&lt;&gt;0,('proje ve personel bilgileri'!A793)," ")</f>
        <v xml:space="preserve"> </v>
      </c>
      <c r="C1709" s="293" t="str">
        <f>IF('proje ve personel bilgileri'!A793&lt;&gt;0,('proje ve personel bilgileri'!B793)," ")</f>
        <v xml:space="preserve"> </v>
      </c>
      <c r="D1709" s="24"/>
      <c r="E1709" s="25"/>
      <c r="F1709" s="25"/>
      <c r="G1709" s="25"/>
      <c r="H1709" s="25"/>
      <c r="I1709" s="25"/>
      <c r="J1709" s="26"/>
      <c r="K1709" s="387" t="str">
        <f>IF(J1709&lt;&gt;0,DAYS360(J1709,'proje ve personel bilgileri'!$B$8)/30," ")</f>
        <v xml:space="preserve"> </v>
      </c>
      <c r="L1709" s="387"/>
      <c r="M1709" s="385" t="str">
        <f>IF('proje ve personel bilgileri'!A793&lt;&gt;0,('proje ve personel bilgileri'!$B$11)," ")</f>
        <v xml:space="preserve"> </v>
      </c>
      <c r="N1709" s="385"/>
      <c r="O1709" s="388">
        <f>IF('proje ve personel bilgileri'!$B$4=1512,(IF(E1709&lt;&gt;0,2,IF(F1709&lt;&gt;0,2,IF(G1709&lt;&gt;0,IF(AND(J1709&lt;&gt;0,K1709&gt;=48),4,3),IF(H1709&lt;&gt;0,IF(AND(J1709&lt;&gt;0,K1709&gt;=48),4,3),IF(I1709&lt;&gt;0,7,0)))))),IF('proje ve personel bilgileri'!$B$4=1511,(IF(E1709&lt;&gt;0,4,IF(F1709&lt;&gt;0,5,IF(G1709&lt;&gt;0,IF(AND(J1709&lt;&gt;0,K1709&gt;=48),12,8),IF(H1709&lt;&gt;0,IF(AND(J1709&lt;&gt;0,K1709&gt;=48),12,8),IF(I1709&lt;&gt;0,14,0)))))),(IF(E1709&lt;&gt;0,3,IF(F1709&lt;&gt;0,4,IF(G1709&lt;&gt;0,IF(AND(J1709&lt;&gt;0,K1709&gt;=48),10,6),IF(H1709&lt;&gt;0,IF(AND(J1709&lt;&gt;0,K1709&gt;=48),10,6),IF(I1709&lt;&gt;0,12,0))))))))</f>
        <v>0</v>
      </c>
      <c r="P1709" s="389"/>
      <c r="Q1709" s="385" t="str">
        <f>IF('proje ve personel bilgileri'!A793&lt;&gt;0,(M1709*O1709)," ")</f>
        <v xml:space="preserve"> </v>
      </c>
      <c r="R1709" s="385"/>
      <c r="S1709" s="385" t="str">
        <f>IF('proje ve personel bilgileri'!A793&lt;&gt;0,G011B!S1820," ")</f>
        <v xml:space="preserve"> </v>
      </c>
      <c r="T1709" s="378"/>
      <c r="U1709" s="385" t="str">
        <f>IF('proje ve personel bilgileri'!A793&lt;&gt;0,MIN(Q1709,S1709)," ")</f>
        <v xml:space="preserve"> </v>
      </c>
      <c r="V1709" s="386"/>
    </row>
    <row r="1710" spans="1:22" ht="15.75" customHeight="1" x14ac:dyDescent="0.25">
      <c r="A1710" s="19">
        <v>781</v>
      </c>
      <c r="B1710" s="293" t="str">
        <f>IF('proje ve personel bilgileri'!A794&lt;&gt;0,('proje ve personel bilgileri'!A794)," ")</f>
        <v xml:space="preserve"> </v>
      </c>
      <c r="C1710" s="293" t="str">
        <f>IF('proje ve personel bilgileri'!A794&lt;&gt;0,('proje ve personel bilgileri'!B794)," ")</f>
        <v xml:space="preserve"> </v>
      </c>
      <c r="D1710" s="24"/>
      <c r="E1710" s="25"/>
      <c r="F1710" s="25"/>
      <c r="G1710" s="25"/>
      <c r="H1710" s="25"/>
      <c r="I1710" s="25"/>
      <c r="J1710" s="26"/>
      <c r="K1710" s="387" t="str">
        <f>IF(J1710&lt;&gt;0,DAYS360(J1710,'proje ve personel bilgileri'!$B$8)/30," ")</f>
        <v xml:space="preserve"> </v>
      </c>
      <c r="L1710" s="387"/>
      <c r="M1710" s="385" t="str">
        <f>IF('proje ve personel bilgileri'!A794&lt;&gt;0,('proje ve personel bilgileri'!$B$11)," ")</f>
        <v xml:space="preserve"> </v>
      </c>
      <c r="N1710" s="385"/>
      <c r="O1710" s="388">
        <f>IF('proje ve personel bilgileri'!$B$4=1512,(IF(E1710&lt;&gt;0,2,IF(F1710&lt;&gt;0,2,IF(G1710&lt;&gt;0,IF(AND(J1710&lt;&gt;0,K1710&gt;=48),4,3),IF(H1710&lt;&gt;0,IF(AND(J1710&lt;&gt;0,K1710&gt;=48),4,3),IF(I1710&lt;&gt;0,7,0)))))),IF('proje ve personel bilgileri'!$B$4=1511,(IF(E1710&lt;&gt;0,4,IF(F1710&lt;&gt;0,5,IF(G1710&lt;&gt;0,IF(AND(J1710&lt;&gt;0,K1710&gt;=48),12,8),IF(H1710&lt;&gt;0,IF(AND(J1710&lt;&gt;0,K1710&gt;=48),12,8),IF(I1710&lt;&gt;0,14,0)))))),(IF(E1710&lt;&gt;0,3,IF(F1710&lt;&gt;0,4,IF(G1710&lt;&gt;0,IF(AND(J1710&lt;&gt;0,K1710&gt;=48),10,6),IF(H1710&lt;&gt;0,IF(AND(J1710&lt;&gt;0,K1710&gt;=48),10,6),IF(I1710&lt;&gt;0,12,0))))))))</f>
        <v>0</v>
      </c>
      <c r="P1710" s="389"/>
      <c r="Q1710" s="385" t="str">
        <f>IF('proje ve personel bilgileri'!A794&lt;&gt;0,(M1710*O1710)," ")</f>
        <v xml:space="preserve"> </v>
      </c>
      <c r="R1710" s="385"/>
      <c r="S1710" s="385" t="str">
        <f>IF('proje ve personel bilgileri'!A794&lt;&gt;0,G011B!S1821," ")</f>
        <v xml:space="preserve"> </v>
      </c>
      <c r="T1710" s="378"/>
      <c r="U1710" s="385" t="str">
        <f>IF('proje ve personel bilgileri'!A794&lt;&gt;0,MIN(Q1710,S1710)," ")</f>
        <v xml:space="preserve"> </v>
      </c>
      <c r="V1710" s="386"/>
    </row>
    <row r="1711" spans="1:22" ht="15.75" customHeight="1" x14ac:dyDescent="0.25">
      <c r="A1711" s="23">
        <v>782</v>
      </c>
      <c r="B1711" s="293" t="str">
        <f>IF('proje ve personel bilgileri'!A795&lt;&gt;0,('proje ve personel bilgileri'!A795)," ")</f>
        <v xml:space="preserve"> </v>
      </c>
      <c r="C1711" s="293" t="str">
        <f>IF('proje ve personel bilgileri'!A795&lt;&gt;0,('proje ve personel bilgileri'!B795)," ")</f>
        <v xml:space="preserve"> </v>
      </c>
      <c r="D1711" s="24"/>
      <c r="E1711" s="25"/>
      <c r="F1711" s="25"/>
      <c r="G1711" s="25"/>
      <c r="H1711" s="25"/>
      <c r="I1711" s="25"/>
      <c r="J1711" s="26"/>
      <c r="K1711" s="387" t="str">
        <f>IF(J1711&lt;&gt;0,DAYS360(J1711,'proje ve personel bilgileri'!$B$8)/30," ")</f>
        <v xml:space="preserve"> </v>
      </c>
      <c r="L1711" s="387"/>
      <c r="M1711" s="385" t="str">
        <f>IF('proje ve personel bilgileri'!A795&lt;&gt;0,('proje ve personel bilgileri'!$B$11)," ")</f>
        <v xml:space="preserve"> </v>
      </c>
      <c r="N1711" s="385"/>
      <c r="O1711" s="388">
        <f>IF('proje ve personel bilgileri'!$B$4=1512,(IF(E1711&lt;&gt;0,2,IF(F1711&lt;&gt;0,2,IF(G1711&lt;&gt;0,IF(AND(J1711&lt;&gt;0,K1711&gt;=48),4,3),IF(H1711&lt;&gt;0,IF(AND(J1711&lt;&gt;0,K1711&gt;=48),4,3),IF(I1711&lt;&gt;0,7,0)))))),IF('proje ve personel bilgileri'!$B$4=1511,(IF(E1711&lt;&gt;0,4,IF(F1711&lt;&gt;0,5,IF(G1711&lt;&gt;0,IF(AND(J1711&lt;&gt;0,K1711&gt;=48),12,8),IF(H1711&lt;&gt;0,IF(AND(J1711&lt;&gt;0,K1711&gt;=48),12,8),IF(I1711&lt;&gt;0,14,0)))))),(IF(E1711&lt;&gt;0,3,IF(F1711&lt;&gt;0,4,IF(G1711&lt;&gt;0,IF(AND(J1711&lt;&gt;0,K1711&gt;=48),10,6),IF(H1711&lt;&gt;0,IF(AND(J1711&lt;&gt;0,K1711&gt;=48),10,6),IF(I1711&lt;&gt;0,12,0))))))))</f>
        <v>0</v>
      </c>
      <c r="P1711" s="389"/>
      <c r="Q1711" s="385" t="str">
        <f>IF('proje ve personel bilgileri'!A795&lt;&gt;0,(M1711*O1711)," ")</f>
        <v xml:space="preserve"> </v>
      </c>
      <c r="R1711" s="385"/>
      <c r="S1711" s="385" t="str">
        <f>IF('proje ve personel bilgileri'!A795&lt;&gt;0,G011B!S1822," ")</f>
        <v xml:space="preserve"> </v>
      </c>
      <c r="T1711" s="378"/>
      <c r="U1711" s="385" t="str">
        <f>IF('proje ve personel bilgileri'!A795&lt;&gt;0,MIN(Q1711,S1711)," ")</f>
        <v xml:space="preserve"> </v>
      </c>
      <c r="V1711" s="386"/>
    </row>
    <row r="1712" spans="1:22" ht="15.75" customHeight="1" x14ac:dyDescent="0.25">
      <c r="A1712" s="19">
        <v>783</v>
      </c>
      <c r="B1712" s="293" t="str">
        <f>IF('proje ve personel bilgileri'!A796&lt;&gt;0,('proje ve personel bilgileri'!A796)," ")</f>
        <v xml:space="preserve"> </v>
      </c>
      <c r="C1712" s="293" t="str">
        <f>IF('proje ve personel bilgileri'!A796&lt;&gt;0,('proje ve personel bilgileri'!B796)," ")</f>
        <v xml:space="preserve"> </v>
      </c>
      <c r="D1712" s="24"/>
      <c r="E1712" s="25"/>
      <c r="F1712" s="25"/>
      <c r="G1712" s="25"/>
      <c r="H1712" s="25"/>
      <c r="I1712" s="25"/>
      <c r="J1712" s="26"/>
      <c r="K1712" s="387" t="str">
        <f>IF(J1712&lt;&gt;0,DAYS360(J1712,'proje ve personel bilgileri'!$B$8)/30," ")</f>
        <v xml:space="preserve"> </v>
      </c>
      <c r="L1712" s="387"/>
      <c r="M1712" s="385" t="str">
        <f>IF('proje ve personel bilgileri'!A796&lt;&gt;0,('proje ve personel bilgileri'!$B$11)," ")</f>
        <v xml:space="preserve"> </v>
      </c>
      <c r="N1712" s="385"/>
      <c r="O1712" s="388">
        <f>IF('proje ve personel bilgileri'!$B$4=1512,(IF(E1712&lt;&gt;0,2,IF(F1712&lt;&gt;0,2,IF(G1712&lt;&gt;0,IF(AND(J1712&lt;&gt;0,K1712&gt;=48),4,3),IF(H1712&lt;&gt;0,IF(AND(J1712&lt;&gt;0,K1712&gt;=48),4,3),IF(I1712&lt;&gt;0,7,0)))))),IF('proje ve personel bilgileri'!$B$4=1511,(IF(E1712&lt;&gt;0,4,IF(F1712&lt;&gt;0,5,IF(G1712&lt;&gt;0,IF(AND(J1712&lt;&gt;0,K1712&gt;=48),12,8),IF(H1712&lt;&gt;0,IF(AND(J1712&lt;&gt;0,K1712&gt;=48),12,8),IF(I1712&lt;&gt;0,14,0)))))),(IF(E1712&lt;&gt;0,3,IF(F1712&lt;&gt;0,4,IF(G1712&lt;&gt;0,IF(AND(J1712&lt;&gt;0,K1712&gt;=48),10,6),IF(H1712&lt;&gt;0,IF(AND(J1712&lt;&gt;0,K1712&gt;=48),10,6),IF(I1712&lt;&gt;0,12,0))))))))</f>
        <v>0</v>
      </c>
      <c r="P1712" s="389"/>
      <c r="Q1712" s="385" t="str">
        <f>IF('proje ve personel bilgileri'!A796&lt;&gt;0,(M1712*O1712)," ")</f>
        <v xml:space="preserve"> </v>
      </c>
      <c r="R1712" s="385"/>
      <c r="S1712" s="385" t="str">
        <f>IF('proje ve personel bilgileri'!A796&lt;&gt;0,G011B!S1823," ")</f>
        <v xml:space="preserve"> </v>
      </c>
      <c r="T1712" s="378"/>
      <c r="U1712" s="385" t="str">
        <f>IF('proje ve personel bilgileri'!A796&lt;&gt;0,MIN(Q1712,S1712)," ")</f>
        <v xml:space="preserve"> </v>
      </c>
      <c r="V1712" s="386"/>
    </row>
    <row r="1713" spans="1:22" ht="15.75" customHeight="1" x14ac:dyDescent="0.25">
      <c r="A1713" s="23">
        <v>784</v>
      </c>
      <c r="B1713" s="293" t="str">
        <f>IF('proje ve personel bilgileri'!A797&lt;&gt;0,('proje ve personel bilgileri'!A797)," ")</f>
        <v xml:space="preserve"> </v>
      </c>
      <c r="C1713" s="293" t="str">
        <f>IF('proje ve personel bilgileri'!A797&lt;&gt;0,('proje ve personel bilgileri'!B797)," ")</f>
        <v xml:space="preserve"> </v>
      </c>
      <c r="D1713" s="24"/>
      <c r="E1713" s="25"/>
      <c r="F1713" s="25"/>
      <c r="G1713" s="25"/>
      <c r="H1713" s="25"/>
      <c r="I1713" s="25"/>
      <c r="J1713" s="26"/>
      <c r="K1713" s="387" t="str">
        <f>IF(J1713&lt;&gt;0,DAYS360(J1713,'proje ve personel bilgileri'!$B$8)/30," ")</f>
        <v xml:space="preserve"> </v>
      </c>
      <c r="L1713" s="387"/>
      <c r="M1713" s="385" t="str">
        <f>IF('proje ve personel bilgileri'!A797&lt;&gt;0,('proje ve personel bilgileri'!$B$11)," ")</f>
        <v xml:space="preserve"> </v>
      </c>
      <c r="N1713" s="385"/>
      <c r="O1713" s="388">
        <f>IF('proje ve personel bilgileri'!$B$4=1512,(IF(E1713&lt;&gt;0,2,IF(F1713&lt;&gt;0,2,IF(G1713&lt;&gt;0,IF(AND(J1713&lt;&gt;0,K1713&gt;=48),4,3),IF(H1713&lt;&gt;0,IF(AND(J1713&lt;&gt;0,K1713&gt;=48),4,3),IF(I1713&lt;&gt;0,7,0)))))),IF('proje ve personel bilgileri'!$B$4=1511,(IF(E1713&lt;&gt;0,4,IF(F1713&lt;&gt;0,5,IF(G1713&lt;&gt;0,IF(AND(J1713&lt;&gt;0,K1713&gt;=48),12,8),IF(H1713&lt;&gt;0,IF(AND(J1713&lt;&gt;0,K1713&gt;=48),12,8),IF(I1713&lt;&gt;0,14,0)))))),(IF(E1713&lt;&gt;0,3,IF(F1713&lt;&gt;0,4,IF(G1713&lt;&gt;0,IF(AND(J1713&lt;&gt;0,K1713&gt;=48),10,6),IF(H1713&lt;&gt;0,IF(AND(J1713&lt;&gt;0,K1713&gt;=48),10,6),IF(I1713&lt;&gt;0,12,0))))))))</f>
        <v>0</v>
      </c>
      <c r="P1713" s="389"/>
      <c r="Q1713" s="385" t="str">
        <f>IF('proje ve personel bilgileri'!A797&lt;&gt;0,(M1713*O1713)," ")</f>
        <v xml:space="preserve"> </v>
      </c>
      <c r="R1713" s="385"/>
      <c r="S1713" s="385" t="str">
        <f>IF('proje ve personel bilgileri'!A797&lt;&gt;0,G011B!S1824," ")</f>
        <v xml:space="preserve"> </v>
      </c>
      <c r="T1713" s="378"/>
      <c r="U1713" s="385" t="str">
        <f>IF('proje ve personel bilgileri'!A797&lt;&gt;0,MIN(Q1713,S1713)," ")</f>
        <v xml:space="preserve"> </v>
      </c>
      <c r="V1713" s="386"/>
    </row>
    <row r="1714" spans="1:22" ht="15.75" customHeight="1" x14ac:dyDescent="0.25">
      <c r="A1714" s="19">
        <v>785</v>
      </c>
      <c r="B1714" s="293" t="str">
        <f>IF('proje ve personel bilgileri'!A798&lt;&gt;0,('proje ve personel bilgileri'!A798)," ")</f>
        <v xml:space="preserve"> </v>
      </c>
      <c r="C1714" s="293" t="str">
        <f>IF('proje ve personel bilgileri'!A798&lt;&gt;0,('proje ve personel bilgileri'!B798)," ")</f>
        <v xml:space="preserve"> </v>
      </c>
      <c r="D1714" s="24"/>
      <c r="E1714" s="25"/>
      <c r="F1714" s="25"/>
      <c r="G1714" s="25"/>
      <c r="H1714" s="25"/>
      <c r="I1714" s="25"/>
      <c r="J1714" s="26"/>
      <c r="K1714" s="387" t="str">
        <f>IF(J1714&lt;&gt;0,DAYS360(J1714,'proje ve personel bilgileri'!$B$8)/30," ")</f>
        <v xml:space="preserve"> </v>
      </c>
      <c r="L1714" s="387"/>
      <c r="M1714" s="385" t="str">
        <f>IF('proje ve personel bilgileri'!A798&lt;&gt;0,('proje ve personel bilgileri'!$B$11)," ")</f>
        <v xml:space="preserve"> </v>
      </c>
      <c r="N1714" s="385"/>
      <c r="O1714" s="388">
        <f>IF('proje ve personel bilgileri'!$B$4=1512,(IF(E1714&lt;&gt;0,2,IF(F1714&lt;&gt;0,2,IF(G1714&lt;&gt;0,IF(AND(J1714&lt;&gt;0,K1714&gt;=48),4,3),IF(H1714&lt;&gt;0,IF(AND(J1714&lt;&gt;0,K1714&gt;=48),4,3),IF(I1714&lt;&gt;0,7,0)))))),IF('proje ve personel bilgileri'!$B$4=1511,(IF(E1714&lt;&gt;0,4,IF(F1714&lt;&gt;0,5,IF(G1714&lt;&gt;0,IF(AND(J1714&lt;&gt;0,K1714&gt;=48),12,8),IF(H1714&lt;&gt;0,IF(AND(J1714&lt;&gt;0,K1714&gt;=48),12,8),IF(I1714&lt;&gt;0,14,0)))))),(IF(E1714&lt;&gt;0,3,IF(F1714&lt;&gt;0,4,IF(G1714&lt;&gt;0,IF(AND(J1714&lt;&gt;0,K1714&gt;=48),10,6),IF(H1714&lt;&gt;0,IF(AND(J1714&lt;&gt;0,K1714&gt;=48),10,6),IF(I1714&lt;&gt;0,12,0))))))))</f>
        <v>0</v>
      </c>
      <c r="P1714" s="389"/>
      <c r="Q1714" s="385" t="str">
        <f>IF('proje ve personel bilgileri'!A798&lt;&gt;0,(M1714*O1714)," ")</f>
        <v xml:space="preserve"> </v>
      </c>
      <c r="R1714" s="385"/>
      <c r="S1714" s="385" t="str">
        <f>IF('proje ve personel bilgileri'!A798&lt;&gt;0,G011B!S1825," ")</f>
        <v xml:space="preserve"> </v>
      </c>
      <c r="T1714" s="378"/>
      <c r="U1714" s="385" t="str">
        <f>IF('proje ve personel bilgileri'!A798&lt;&gt;0,MIN(Q1714,S1714)," ")</f>
        <v xml:space="preserve"> </v>
      </c>
      <c r="V1714" s="386"/>
    </row>
    <row r="1715" spans="1:22" ht="15.75" customHeight="1" x14ac:dyDescent="0.25">
      <c r="A1715" s="23">
        <v>786</v>
      </c>
      <c r="B1715" s="293" t="str">
        <f>IF('proje ve personel bilgileri'!A799&lt;&gt;0,('proje ve personel bilgileri'!A799)," ")</f>
        <v xml:space="preserve"> </v>
      </c>
      <c r="C1715" s="293" t="str">
        <f>IF('proje ve personel bilgileri'!A799&lt;&gt;0,('proje ve personel bilgileri'!B799)," ")</f>
        <v xml:space="preserve"> </v>
      </c>
      <c r="D1715" s="24"/>
      <c r="E1715" s="25"/>
      <c r="F1715" s="25"/>
      <c r="G1715" s="25"/>
      <c r="H1715" s="25"/>
      <c r="I1715" s="25"/>
      <c r="J1715" s="26"/>
      <c r="K1715" s="387" t="str">
        <f>IF(J1715&lt;&gt;0,DAYS360(J1715,'proje ve personel bilgileri'!$B$8)/30," ")</f>
        <v xml:space="preserve"> </v>
      </c>
      <c r="L1715" s="387"/>
      <c r="M1715" s="385" t="str">
        <f>IF('proje ve personel bilgileri'!A799&lt;&gt;0,('proje ve personel bilgileri'!$B$11)," ")</f>
        <v xml:space="preserve"> </v>
      </c>
      <c r="N1715" s="385"/>
      <c r="O1715" s="388">
        <f>IF('proje ve personel bilgileri'!$B$4=1512,(IF(E1715&lt;&gt;0,2,IF(F1715&lt;&gt;0,2,IF(G1715&lt;&gt;0,IF(AND(J1715&lt;&gt;0,K1715&gt;=48),4,3),IF(H1715&lt;&gt;0,IF(AND(J1715&lt;&gt;0,K1715&gt;=48),4,3),IF(I1715&lt;&gt;0,7,0)))))),IF('proje ve personel bilgileri'!$B$4=1511,(IF(E1715&lt;&gt;0,4,IF(F1715&lt;&gt;0,5,IF(G1715&lt;&gt;0,IF(AND(J1715&lt;&gt;0,K1715&gt;=48),12,8),IF(H1715&lt;&gt;0,IF(AND(J1715&lt;&gt;0,K1715&gt;=48),12,8),IF(I1715&lt;&gt;0,14,0)))))),(IF(E1715&lt;&gt;0,3,IF(F1715&lt;&gt;0,4,IF(G1715&lt;&gt;0,IF(AND(J1715&lt;&gt;0,K1715&gt;=48),10,6),IF(H1715&lt;&gt;0,IF(AND(J1715&lt;&gt;0,K1715&gt;=48),10,6),IF(I1715&lt;&gt;0,12,0))))))))</f>
        <v>0</v>
      </c>
      <c r="P1715" s="389"/>
      <c r="Q1715" s="385" t="str">
        <f>IF('proje ve personel bilgileri'!A799&lt;&gt;0,(M1715*O1715)," ")</f>
        <v xml:space="preserve"> </v>
      </c>
      <c r="R1715" s="385"/>
      <c r="S1715" s="385" t="str">
        <f>IF('proje ve personel bilgileri'!A799&lt;&gt;0,G011B!S1826," ")</f>
        <v xml:space="preserve"> </v>
      </c>
      <c r="T1715" s="378"/>
      <c r="U1715" s="385" t="str">
        <f>IF('proje ve personel bilgileri'!A799&lt;&gt;0,MIN(Q1715,S1715)," ")</f>
        <v xml:space="preserve"> </v>
      </c>
      <c r="V1715" s="386"/>
    </row>
    <row r="1716" spans="1:22" ht="15.75" customHeight="1" x14ac:dyDescent="0.25">
      <c r="A1716" s="19">
        <v>787</v>
      </c>
      <c r="B1716" s="293" t="str">
        <f>IF('proje ve personel bilgileri'!A800&lt;&gt;0,('proje ve personel bilgileri'!A800)," ")</f>
        <v xml:space="preserve"> </v>
      </c>
      <c r="C1716" s="293" t="str">
        <f>IF('proje ve personel bilgileri'!A800&lt;&gt;0,('proje ve personel bilgileri'!B800)," ")</f>
        <v xml:space="preserve"> </v>
      </c>
      <c r="D1716" s="24"/>
      <c r="E1716" s="25"/>
      <c r="F1716" s="25"/>
      <c r="G1716" s="25"/>
      <c r="H1716" s="25"/>
      <c r="I1716" s="25"/>
      <c r="J1716" s="26"/>
      <c r="K1716" s="387" t="str">
        <f>IF(J1716&lt;&gt;0,DAYS360(J1716,'proje ve personel bilgileri'!$B$8)/30," ")</f>
        <v xml:space="preserve"> </v>
      </c>
      <c r="L1716" s="387"/>
      <c r="M1716" s="385" t="str">
        <f>IF('proje ve personel bilgileri'!A800&lt;&gt;0,('proje ve personel bilgileri'!$B$11)," ")</f>
        <v xml:space="preserve"> </v>
      </c>
      <c r="N1716" s="385"/>
      <c r="O1716" s="388">
        <f>IF('proje ve personel bilgileri'!$B$4=1512,(IF(E1716&lt;&gt;0,2,IF(F1716&lt;&gt;0,2,IF(G1716&lt;&gt;0,IF(AND(J1716&lt;&gt;0,K1716&gt;=48),4,3),IF(H1716&lt;&gt;0,IF(AND(J1716&lt;&gt;0,K1716&gt;=48),4,3),IF(I1716&lt;&gt;0,7,0)))))),IF('proje ve personel bilgileri'!$B$4=1511,(IF(E1716&lt;&gt;0,4,IF(F1716&lt;&gt;0,5,IF(G1716&lt;&gt;0,IF(AND(J1716&lt;&gt;0,K1716&gt;=48),12,8),IF(H1716&lt;&gt;0,IF(AND(J1716&lt;&gt;0,K1716&gt;=48),12,8),IF(I1716&lt;&gt;0,14,0)))))),(IF(E1716&lt;&gt;0,3,IF(F1716&lt;&gt;0,4,IF(G1716&lt;&gt;0,IF(AND(J1716&lt;&gt;0,K1716&gt;=48),10,6),IF(H1716&lt;&gt;0,IF(AND(J1716&lt;&gt;0,K1716&gt;=48),10,6),IF(I1716&lt;&gt;0,12,0))))))))</f>
        <v>0</v>
      </c>
      <c r="P1716" s="389"/>
      <c r="Q1716" s="385" t="str">
        <f>IF('proje ve personel bilgileri'!A800&lt;&gt;0,(M1716*O1716)," ")</f>
        <v xml:space="preserve"> </v>
      </c>
      <c r="R1716" s="385"/>
      <c r="S1716" s="385" t="str">
        <f>IF('proje ve personel bilgileri'!A800&lt;&gt;0,G011B!S1827," ")</f>
        <v xml:space="preserve"> </v>
      </c>
      <c r="T1716" s="378"/>
      <c r="U1716" s="385" t="str">
        <f>IF('proje ve personel bilgileri'!A800&lt;&gt;0,MIN(Q1716,S1716)," ")</f>
        <v xml:space="preserve"> </v>
      </c>
      <c r="V1716" s="386"/>
    </row>
    <row r="1717" spans="1:22" ht="15.75" customHeight="1" x14ac:dyDescent="0.25">
      <c r="A1717" s="23">
        <v>788</v>
      </c>
      <c r="B1717" s="293" t="str">
        <f>IF('proje ve personel bilgileri'!A801&lt;&gt;0,('proje ve personel bilgileri'!A801)," ")</f>
        <v xml:space="preserve"> </v>
      </c>
      <c r="C1717" s="293" t="str">
        <f>IF('proje ve personel bilgileri'!A801&lt;&gt;0,('proje ve personel bilgileri'!B801)," ")</f>
        <v xml:space="preserve"> </v>
      </c>
      <c r="D1717" s="24"/>
      <c r="E1717" s="25"/>
      <c r="F1717" s="25"/>
      <c r="G1717" s="25"/>
      <c r="H1717" s="25"/>
      <c r="I1717" s="25"/>
      <c r="J1717" s="26"/>
      <c r="K1717" s="387" t="str">
        <f>IF(J1717&lt;&gt;0,DAYS360(J1717,'proje ve personel bilgileri'!$B$8)/30," ")</f>
        <v xml:space="preserve"> </v>
      </c>
      <c r="L1717" s="387"/>
      <c r="M1717" s="385" t="str">
        <f>IF('proje ve personel bilgileri'!A801&lt;&gt;0,('proje ve personel bilgileri'!$B$11)," ")</f>
        <v xml:space="preserve"> </v>
      </c>
      <c r="N1717" s="385"/>
      <c r="O1717" s="388">
        <f>IF('proje ve personel bilgileri'!$B$4=1512,(IF(E1717&lt;&gt;0,2,IF(F1717&lt;&gt;0,2,IF(G1717&lt;&gt;0,IF(AND(J1717&lt;&gt;0,K1717&gt;=48),4,3),IF(H1717&lt;&gt;0,IF(AND(J1717&lt;&gt;0,K1717&gt;=48),4,3),IF(I1717&lt;&gt;0,7,0)))))),IF('proje ve personel bilgileri'!$B$4=1511,(IF(E1717&lt;&gt;0,4,IF(F1717&lt;&gt;0,5,IF(G1717&lt;&gt;0,IF(AND(J1717&lt;&gt;0,K1717&gt;=48),12,8),IF(H1717&lt;&gt;0,IF(AND(J1717&lt;&gt;0,K1717&gt;=48),12,8),IF(I1717&lt;&gt;0,14,0)))))),(IF(E1717&lt;&gt;0,3,IF(F1717&lt;&gt;0,4,IF(G1717&lt;&gt;0,IF(AND(J1717&lt;&gt;0,K1717&gt;=48),10,6),IF(H1717&lt;&gt;0,IF(AND(J1717&lt;&gt;0,K1717&gt;=48),10,6),IF(I1717&lt;&gt;0,12,0))))))))</f>
        <v>0</v>
      </c>
      <c r="P1717" s="389"/>
      <c r="Q1717" s="385" t="str">
        <f>IF('proje ve personel bilgileri'!A801&lt;&gt;0,(M1717*O1717)," ")</f>
        <v xml:space="preserve"> </v>
      </c>
      <c r="R1717" s="385"/>
      <c r="S1717" s="385" t="str">
        <f>IF('proje ve personel bilgileri'!A801&lt;&gt;0,G011B!S1828," ")</f>
        <v xml:space="preserve"> </v>
      </c>
      <c r="T1717" s="378"/>
      <c r="U1717" s="385" t="str">
        <f>IF('proje ve personel bilgileri'!A801&lt;&gt;0,MIN(Q1717,S1717)," ")</f>
        <v xml:space="preserve"> </v>
      </c>
      <c r="V1717" s="386"/>
    </row>
    <row r="1718" spans="1:22" ht="15.75" customHeight="1" x14ac:dyDescent="0.25">
      <c r="A1718" s="19">
        <v>789</v>
      </c>
      <c r="B1718" s="293" t="str">
        <f>IF('proje ve personel bilgileri'!A802&lt;&gt;0,('proje ve personel bilgileri'!A802)," ")</f>
        <v xml:space="preserve"> </v>
      </c>
      <c r="C1718" s="293" t="str">
        <f>IF('proje ve personel bilgileri'!A802&lt;&gt;0,('proje ve personel bilgileri'!B802)," ")</f>
        <v xml:space="preserve"> </v>
      </c>
      <c r="D1718" s="24"/>
      <c r="E1718" s="25"/>
      <c r="F1718" s="25"/>
      <c r="G1718" s="25"/>
      <c r="H1718" s="25"/>
      <c r="I1718" s="25"/>
      <c r="J1718" s="26"/>
      <c r="K1718" s="387" t="str">
        <f>IF(J1718&lt;&gt;0,DAYS360(J1718,'proje ve personel bilgileri'!$B$8)/30," ")</f>
        <v xml:space="preserve"> </v>
      </c>
      <c r="L1718" s="387"/>
      <c r="M1718" s="385" t="str">
        <f>IF('proje ve personel bilgileri'!A802&lt;&gt;0,('proje ve personel bilgileri'!$B$11)," ")</f>
        <v xml:space="preserve"> </v>
      </c>
      <c r="N1718" s="385"/>
      <c r="O1718" s="388">
        <f>IF('proje ve personel bilgileri'!$B$4=1512,(IF(E1718&lt;&gt;0,2,IF(F1718&lt;&gt;0,2,IF(G1718&lt;&gt;0,IF(AND(J1718&lt;&gt;0,K1718&gt;=48),4,3),IF(H1718&lt;&gt;0,IF(AND(J1718&lt;&gt;0,K1718&gt;=48),4,3),IF(I1718&lt;&gt;0,7,0)))))),IF('proje ve personel bilgileri'!$B$4=1511,(IF(E1718&lt;&gt;0,4,IF(F1718&lt;&gt;0,5,IF(G1718&lt;&gt;0,IF(AND(J1718&lt;&gt;0,K1718&gt;=48),12,8),IF(H1718&lt;&gt;0,IF(AND(J1718&lt;&gt;0,K1718&gt;=48),12,8),IF(I1718&lt;&gt;0,14,0)))))),(IF(E1718&lt;&gt;0,3,IF(F1718&lt;&gt;0,4,IF(G1718&lt;&gt;0,IF(AND(J1718&lt;&gt;0,K1718&gt;=48),10,6),IF(H1718&lt;&gt;0,IF(AND(J1718&lt;&gt;0,K1718&gt;=48),10,6),IF(I1718&lt;&gt;0,12,0))))))))</f>
        <v>0</v>
      </c>
      <c r="P1718" s="389"/>
      <c r="Q1718" s="385" t="str">
        <f>IF('proje ve personel bilgileri'!A802&lt;&gt;0,(M1718*O1718)," ")</f>
        <v xml:space="preserve"> </v>
      </c>
      <c r="R1718" s="385"/>
      <c r="S1718" s="385" t="str">
        <f>IF('proje ve personel bilgileri'!A802&lt;&gt;0,G011B!S1829," ")</f>
        <v xml:space="preserve"> </v>
      </c>
      <c r="T1718" s="378"/>
      <c r="U1718" s="385" t="str">
        <f>IF('proje ve personel bilgileri'!A802&lt;&gt;0,MIN(Q1718,S1718)," ")</f>
        <v xml:space="preserve"> </v>
      </c>
      <c r="V1718" s="386"/>
    </row>
    <row r="1719" spans="1:22" ht="15.75" customHeight="1" x14ac:dyDescent="0.25">
      <c r="A1719" s="23">
        <v>790</v>
      </c>
      <c r="B1719" s="293" t="str">
        <f>IF('proje ve personel bilgileri'!A803&lt;&gt;0,('proje ve personel bilgileri'!A803)," ")</f>
        <v xml:space="preserve"> </v>
      </c>
      <c r="C1719" s="293" t="str">
        <f>IF('proje ve personel bilgileri'!A803&lt;&gt;0,('proje ve personel bilgileri'!B803)," ")</f>
        <v xml:space="preserve"> </v>
      </c>
      <c r="D1719" s="24"/>
      <c r="E1719" s="25"/>
      <c r="F1719" s="25"/>
      <c r="G1719" s="25"/>
      <c r="H1719" s="25"/>
      <c r="I1719" s="25"/>
      <c r="J1719" s="26"/>
      <c r="K1719" s="387" t="str">
        <f>IF(J1719&lt;&gt;0,DAYS360(J1719,'proje ve personel bilgileri'!$B$8)/30," ")</f>
        <v xml:space="preserve"> </v>
      </c>
      <c r="L1719" s="387"/>
      <c r="M1719" s="385" t="str">
        <f>IF('proje ve personel bilgileri'!A803&lt;&gt;0,('proje ve personel bilgileri'!$B$11)," ")</f>
        <v xml:space="preserve"> </v>
      </c>
      <c r="N1719" s="385"/>
      <c r="O1719" s="388">
        <f>IF('proje ve personel bilgileri'!$B$4=1512,(IF(E1719&lt;&gt;0,2,IF(F1719&lt;&gt;0,2,IF(G1719&lt;&gt;0,IF(AND(J1719&lt;&gt;0,K1719&gt;=48),4,3),IF(H1719&lt;&gt;0,IF(AND(J1719&lt;&gt;0,K1719&gt;=48),4,3),IF(I1719&lt;&gt;0,7,0)))))),IF('proje ve personel bilgileri'!$B$4=1511,(IF(E1719&lt;&gt;0,4,IF(F1719&lt;&gt;0,5,IF(G1719&lt;&gt;0,IF(AND(J1719&lt;&gt;0,K1719&gt;=48),12,8),IF(H1719&lt;&gt;0,IF(AND(J1719&lt;&gt;0,K1719&gt;=48),12,8),IF(I1719&lt;&gt;0,14,0)))))),(IF(E1719&lt;&gt;0,3,IF(F1719&lt;&gt;0,4,IF(G1719&lt;&gt;0,IF(AND(J1719&lt;&gt;0,K1719&gt;=48),10,6),IF(H1719&lt;&gt;0,IF(AND(J1719&lt;&gt;0,K1719&gt;=48),10,6),IF(I1719&lt;&gt;0,12,0))))))))</f>
        <v>0</v>
      </c>
      <c r="P1719" s="389"/>
      <c r="Q1719" s="385" t="str">
        <f>IF('proje ve personel bilgileri'!A803&lt;&gt;0,(M1719*O1719)," ")</f>
        <v xml:space="preserve"> </v>
      </c>
      <c r="R1719" s="385"/>
      <c r="S1719" s="385" t="str">
        <f>IF('proje ve personel bilgileri'!A803&lt;&gt;0,G011B!S1830," ")</f>
        <v xml:space="preserve"> </v>
      </c>
      <c r="T1719" s="378"/>
      <c r="U1719" s="385" t="str">
        <f>IF('proje ve personel bilgileri'!A803&lt;&gt;0,MIN(Q1719,S1719)," ")</f>
        <v xml:space="preserve"> </v>
      </c>
      <c r="V1719" s="386"/>
    </row>
    <row r="1720" spans="1:22" ht="15.75" customHeight="1" x14ac:dyDescent="0.25">
      <c r="A1720" s="19">
        <v>791</v>
      </c>
      <c r="B1720" s="293" t="str">
        <f>IF('proje ve personel bilgileri'!A804&lt;&gt;0,('proje ve personel bilgileri'!A804)," ")</f>
        <v xml:space="preserve"> </v>
      </c>
      <c r="C1720" s="293" t="str">
        <f>IF('proje ve personel bilgileri'!A804&lt;&gt;0,('proje ve personel bilgileri'!B804)," ")</f>
        <v xml:space="preserve"> </v>
      </c>
      <c r="D1720" s="24"/>
      <c r="E1720" s="25"/>
      <c r="F1720" s="25"/>
      <c r="G1720" s="25"/>
      <c r="H1720" s="25"/>
      <c r="I1720" s="25"/>
      <c r="J1720" s="26"/>
      <c r="K1720" s="387" t="str">
        <f>IF(J1720&lt;&gt;0,DAYS360(J1720,'proje ve personel bilgileri'!$B$8)/30," ")</f>
        <v xml:space="preserve"> </v>
      </c>
      <c r="L1720" s="387"/>
      <c r="M1720" s="385" t="str">
        <f>IF('proje ve personel bilgileri'!A804&lt;&gt;0,('proje ve personel bilgileri'!$B$11)," ")</f>
        <v xml:space="preserve"> </v>
      </c>
      <c r="N1720" s="385"/>
      <c r="O1720" s="388">
        <f>IF('proje ve personel bilgileri'!$B$4=1512,(IF(E1720&lt;&gt;0,2,IF(F1720&lt;&gt;0,2,IF(G1720&lt;&gt;0,IF(AND(J1720&lt;&gt;0,K1720&gt;=48),4,3),IF(H1720&lt;&gt;0,IF(AND(J1720&lt;&gt;0,K1720&gt;=48),4,3),IF(I1720&lt;&gt;0,7,0)))))),IF('proje ve personel bilgileri'!$B$4=1511,(IF(E1720&lt;&gt;0,4,IF(F1720&lt;&gt;0,5,IF(G1720&lt;&gt;0,IF(AND(J1720&lt;&gt;0,K1720&gt;=48),12,8),IF(H1720&lt;&gt;0,IF(AND(J1720&lt;&gt;0,K1720&gt;=48),12,8),IF(I1720&lt;&gt;0,14,0)))))),(IF(E1720&lt;&gt;0,3,IF(F1720&lt;&gt;0,4,IF(G1720&lt;&gt;0,IF(AND(J1720&lt;&gt;0,K1720&gt;=48),10,6),IF(H1720&lt;&gt;0,IF(AND(J1720&lt;&gt;0,K1720&gt;=48),10,6),IF(I1720&lt;&gt;0,12,0))))))))</f>
        <v>0</v>
      </c>
      <c r="P1720" s="389"/>
      <c r="Q1720" s="385" t="str">
        <f>IF('proje ve personel bilgileri'!A804&lt;&gt;0,(M1720*O1720)," ")</f>
        <v xml:space="preserve"> </v>
      </c>
      <c r="R1720" s="385"/>
      <c r="S1720" s="385" t="str">
        <f>IF('proje ve personel bilgileri'!A804&lt;&gt;0,G011B!S1831," ")</f>
        <v xml:space="preserve"> </v>
      </c>
      <c r="T1720" s="378"/>
      <c r="U1720" s="385" t="str">
        <f>IF('proje ve personel bilgileri'!A804&lt;&gt;0,MIN(Q1720,S1720)," ")</f>
        <v xml:space="preserve"> </v>
      </c>
      <c r="V1720" s="386"/>
    </row>
    <row r="1721" spans="1:22" ht="15.75" customHeight="1" x14ac:dyDescent="0.25">
      <c r="A1721" s="23">
        <v>792</v>
      </c>
      <c r="B1721" s="293" t="str">
        <f>IF('proje ve personel bilgileri'!A805&lt;&gt;0,('proje ve personel bilgileri'!A805)," ")</f>
        <v xml:space="preserve"> </v>
      </c>
      <c r="C1721" s="293" t="str">
        <f>IF('proje ve personel bilgileri'!A805&lt;&gt;0,('proje ve personel bilgileri'!B805)," ")</f>
        <v xml:space="preserve"> </v>
      </c>
      <c r="D1721" s="28"/>
      <c r="E1721" s="29"/>
      <c r="F1721" s="29"/>
      <c r="G1721" s="29"/>
      <c r="H1721" s="29"/>
      <c r="I1721" s="29"/>
      <c r="J1721" s="30"/>
      <c r="K1721" s="387" t="str">
        <f>IF(J1721&lt;&gt;0,DAYS360(J1721,'proje ve personel bilgileri'!$B$8)/30," ")</f>
        <v xml:space="preserve"> </v>
      </c>
      <c r="L1721" s="387"/>
      <c r="M1721" s="385" t="str">
        <f>IF('proje ve personel bilgileri'!A805&lt;&gt;0,('proje ve personel bilgileri'!$B$11)," ")</f>
        <v xml:space="preserve"> </v>
      </c>
      <c r="N1721" s="385"/>
      <c r="O1721" s="388">
        <f>IF('proje ve personel bilgileri'!$B$4=1512,(IF(E1721&lt;&gt;0,2,IF(F1721&lt;&gt;0,2,IF(G1721&lt;&gt;0,IF(AND(J1721&lt;&gt;0,K1721&gt;=48),4,3),IF(H1721&lt;&gt;0,IF(AND(J1721&lt;&gt;0,K1721&gt;=48),4,3),IF(I1721&lt;&gt;0,7,0)))))),IF('proje ve personel bilgileri'!$B$4=1511,(IF(E1721&lt;&gt;0,4,IF(F1721&lt;&gt;0,5,IF(G1721&lt;&gt;0,IF(AND(J1721&lt;&gt;0,K1721&gt;=48),12,8),IF(H1721&lt;&gt;0,IF(AND(J1721&lt;&gt;0,K1721&gt;=48),12,8),IF(I1721&lt;&gt;0,14,0)))))),(IF(E1721&lt;&gt;0,3,IF(F1721&lt;&gt;0,4,IF(G1721&lt;&gt;0,IF(AND(J1721&lt;&gt;0,K1721&gt;=48),10,6),IF(H1721&lt;&gt;0,IF(AND(J1721&lt;&gt;0,K1721&gt;=48),10,6),IF(I1721&lt;&gt;0,12,0))))))))</f>
        <v>0</v>
      </c>
      <c r="P1721" s="389"/>
      <c r="Q1721" s="385" t="str">
        <f>IF('proje ve personel bilgileri'!A805&lt;&gt;0,(M1721*O1721)," ")</f>
        <v xml:space="preserve"> </v>
      </c>
      <c r="R1721" s="385"/>
      <c r="S1721" s="385" t="str">
        <f>IF('proje ve personel bilgileri'!A805&lt;&gt;0,G011B!S1832," ")</f>
        <v xml:space="preserve"> </v>
      </c>
      <c r="T1721" s="378"/>
      <c r="U1721" s="385" t="str">
        <f>IF('proje ve personel bilgileri'!A805&lt;&gt;0,MIN(Q1721,S1721)," ")</f>
        <v xml:space="preserve"> </v>
      </c>
      <c r="V1721" s="386"/>
    </row>
    <row r="1722" spans="1:22" ht="15" customHeight="1" x14ac:dyDescent="0.25">
      <c r="A1722" s="290" t="s">
        <v>152</v>
      </c>
    </row>
    <row r="1723" spans="1:22" ht="15" customHeight="1" x14ac:dyDescent="0.25">
      <c r="A1723" s="390" t="s">
        <v>153</v>
      </c>
      <c r="B1723" s="390"/>
      <c r="C1723" s="390"/>
      <c r="D1723" s="390"/>
      <c r="E1723" s="390"/>
      <c r="F1723" s="390"/>
      <c r="G1723" s="390"/>
      <c r="H1723" s="390"/>
      <c r="I1723" s="390"/>
      <c r="J1723" s="390"/>
      <c r="K1723" s="390"/>
      <c r="L1723" s="390"/>
      <c r="M1723" s="390"/>
      <c r="N1723" s="390"/>
      <c r="O1723" s="390"/>
      <c r="P1723" s="390"/>
      <c r="Q1723" s="390"/>
      <c r="R1723" s="390"/>
      <c r="S1723" s="390"/>
      <c r="T1723" s="390"/>
      <c r="U1723" s="390"/>
      <c r="V1723" s="390"/>
    </row>
    <row r="1724" spans="1:22" ht="15" customHeight="1" x14ac:dyDescent="0.25">
      <c r="A1724" s="391" t="s">
        <v>154</v>
      </c>
      <c r="B1724" s="391"/>
      <c r="C1724" s="391"/>
      <c r="D1724" s="391"/>
      <c r="E1724" s="391"/>
      <c r="F1724" s="391"/>
      <c r="G1724" s="391"/>
      <c r="H1724" s="391"/>
      <c r="I1724" s="391"/>
      <c r="J1724" s="391"/>
      <c r="K1724" s="391"/>
      <c r="L1724" s="391"/>
      <c r="M1724" s="391"/>
      <c r="N1724" s="391"/>
      <c r="O1724" s="391"/>
      <c r="P1724" s="391"/>
      <c r="Q1724" s="391"/>
      <c r="R1724" s="391"/>
      <c r="S1724" s="391"/>
      <c r="T1724" s="391"/>
      <c r="U1724" s="391"/>
      <c r="V1724" s="391"/>
    </row>
    <row r="1725" spans="1:22" ht="15" customHeight="1" x14ac:dyDescent="0.25">
      <c r="A1725" s="289"/>
    </row>
    <row r="1726" spans="1:22" ht="15" customHeight="1" x14ac:dyDescent="0.25">
      <c r="A1726" s="381" t="s">
        <v>155</v>
      </c>
      <c r="B1726" s="381"/>
      <c r="C1726" s="381"/>
      <c r="D1726" s="381"/>
      <c r="E1726" s="381"/>
      <c r="F1726" s="381"/>
      <c r="G1726" s="381"/>
      <c r="H1726" s="381"/>
      <c r="I1726" s="381"/>
      <c r="J1726" s="381"/>
      <c r="K1726" s="381"/>
      <c r="L1726" s="381"/>
      <c r="M1726" s="381"/>
      <c r="N1726" s="381"/>
      <c r="O1726" s="381"/>
      <c r="P1726" s="381"/>
      <c r="Q1726" s="381"/>
      <c r="R1726" s="381"/>
      <c r="S1726" s="381"/>
      <c r="T1726" s="381"/>
      <c r="U1726" s="381"/>
    </row>
    <row r="1727" spans="1:22" ht="15" customHeight="1" x14ac:dyDescent="0.25">
      <c r="A1727" s="380"/>
      <c r="B1727" s="380"/>
      <c r="C1727" s="380"/>
      <c r="D1727" s="380"/>
      <c r="E1727" s="380"/>
      <c r="F1727" s="380"/>
      <c r="G1727" s="380"/>
      <c r="H1727" s="380"/>
      <c r="I1727" s="380"/>
      <c r="J1727" s="380"/>
      <c r="K1727" s="380"/>
      <c r="L1727" s="380"/>
      <c r="M1727" s="380"/>
      <c r="N1727" s="380"/>
      <c r="O1727" s="380"/>
      <c r="P1727" s="380"/>
      <c r="Q1727" s="380"/>
      <c r="R1727" s="380"/>
      <c r="S1727" s="380"/>
      <c r="T1727" s="380"/>
      <c r="U1727" s="380"/>
    </row>
    <row r="1732" spans="1:22" ht="15.75" customHeight="1" x14ac:dyDescent="0.25">
      <c r="A1732" s="348" t="s">
        <v>128</v>
      </c>
      <c r="B1732" s="348"/>
      <c r="C1732" s="348"/>
      <c r="D1732" s="348"/>
      <c r="E1732" s="348"/>
      <c r="F1732" s="348"/>
      <c r="G1732" s="348"/>
      <c r="H1732" s="348"/>
      <c r="I1732" s="348"/>
      <c r="J1732" s="348"/>
      <c r="K1732" s="348"/>
      <c r="L1732" s="348"/>
      <c r="M1732" s="348"/>
      <c r="N1732" s="348"/>
      <c r="O1732" s="348"/>
      <c r="P1732" s="348"/>
      <c r="Q1732" s="348"/>
      <c r="R1732" s="348"/>
      <c r="S1732" s="348"/>
      <c r="T1732" s="348"/>
      <c r="U1732" s="348"/>
      <c r="V1732" s="348"/>
    </row>
    <row r="1733" spans="1:22" ht="15" customHeight="1" x14ac:dyDescent="0.25">
      <c r="A1733" s="68"/>
      <c r="B1733" s="68"/>
      <c r="C1733" s="68"/>
      <c r="D1733" s="68"/>
      <c r="E1733" s="68"/>
      <c r="F1733" s="68"/>
      <c r="G1733" s="68"/>
      <c r="H1733" s="68"/>
      <c r="I1733" s="68"/>
      <c r="J1733" s="69" t="str">
        <f>'proje ve personel bilgileri'!$B$7</f>
        <v>/</v>
      </c>
      <c r="K1733" s="68" t="s">
        <v>109</v>
      </c>
      <c r="L1733" s="68"/>
      <c r="M1733" s="68"/>
      <c r="N1733" s="68"/>
      <c r="O1733" s="68"/>
      <c r="P1733" s="68"/>
      <c r="Q1733" s="68"/>
      <c r="R1733" s="68"/>
      <c r="S1733" s="68"/>
      <c r="T1733" s="68"/>
      <c r="U1733" s="68"/>
      <c r="V1733" s="68"/>
    </row>
    <row r="1734" spans="1:22" ht="18.75" customHeight="1" x14ac:dyDescent="0.25">
      <c r="U1734" s="10" t="s">
        <v>129</v>
      </c>
    </row>
    <row r="1735" spans="1:22" ht="15.75" customHeight="1" x14ac:dyDescent="0.25">
      <c r="A1735" s="382" t="s">
        <v>130</v>
      </c>
      <c r="B1735" s="383"/>
      <c r="C1735" s="384"/>
      <c r="D1735" s="392">
        <f>'proje ve personel bilgileri'!$B$2</f>
        <v>0</v>
      </c>
      <c r="E1735" s="393"/>
      <c r="F1735" s="393"/>
      <c r="G1735" s="393"/>
      <c r="H1735" s="393"/>
      <c r="I1735" s="393"/>
      <c r="J1735" s="393"/>
      <c r="K1735" s="393"/>
      <c r="L1735" s="393"/>
      <c r="M1735" s="393"/>
      <c r="N1735" s="393"/>
      <c r="O1735" s="393"/>
      <c r="P1735" s="393"/>
      <c r="Q1735" s="393"/>
      <c r="R1735" s="393"/>
      <c r="S1735" s="393"/>
      <c r="T1735" s="393"/>
      <c r="U1735" s="393"/>
      <c r="V1735" s="394"/>
    </row>
    <row r="1736" spans="1:22" ht="15.75" customHeight="1" x14ac:dyDescent="0.25">
      <c r="A1736" s="382" t="s">
        <v>131</v>
      </c>
      <c r="B1736" s="383"/>
      <c r="C1736" s="384"/>
      <c r="D1736" s="392">
        <f>'proje ve personel bilgileri'!$B$3</f>
        <v>0</v>
      </c>
      <c r="E1736" s="393"/>
      <c r="F1736" s="393"/>
      <c r="G1736" s="393"/>
      <c r="H1736" s="393"/>
      <c r="I1736" s="393"/>
      <c r="J1736" s="393"/>
      <c r="K1736" s="393"/>
      <c r="L1736" s="393"/>
      <c r="M1736" s="393"/>
      <c r="N1736" s="393"/>
      <c r="O1736" s="393"/>
      <c r="P1736" s="393"/>
      <c r="Q1736" s="393"/>
      <c r="R1736" s="393"/>
      <c r="S1736" s="393"/>
      <c r="T1736" s="393"/>
      <c r="U1736" s="393"/>
      <c r="V1736" s="394"/>
    </row>
    <row r="1737" spans="1:22" ht="15" customHeight="1" x14ac:dyDescent="0.25">
      <c r="A1737" s="415" t="s">
        <v>132</v>
      </c>
      <c r="B1737" s="416"/>
      <c r="C1737" s="417"/>
      <c r="D1737" s="421"/>
      <c r="E1737" s="403"/>
      <c r="F1737" s="403"/>
      <c r="G1737" s="403"/>
      <c r="H1737" s="403"/>
      <c r="I1737" s="403"/>
      <c r="J1737" s="403"/>
      <c r="K1737" s="403"/>
      <c r="L1737" s="403"/>
      <c r="M1737" s="403"/>
      <c r="N1737" s="403"/>
      <c r="O1737" s="403"/>
      <c r="P1737" s="403"/>
      <c r="Q1737" s="403"/>
      <c r="R1737" s="403"/>
      <c r="S1737" s="403"/>
      <c r="T1737" s="403"/>
      <c r="U1737" s="403"/>
      <c r="V1737" s="423"/>
    </row>
    <row r="1738" spans="1:22" ht="15.75" customHeight="1" x14ac:dyDescent="0.25">
      <c r="A1738" s="418"/>
      <c r="B1738" s="419"/>
      <c r="C1738" s="420"/>
      <c r="D1738" s="422"/>
      <c r="E1738" s="404"/>
      <c r="F1738" s="404"/>
      <c r="G1738" s="404"/>
      <c r="H1738" s="404"/>
      <c r="I1738" s="404"/>
      <c r="J1738" s="404"/>
      <c r="K1738" s="404"/>
      <c r="L1738" s="404"/>
      <c r="M1738" s="404"/>
      <c r="N1738" s="404"/>
      <c r="O1738" s="404"/>
      <c r="P1738" s="404"/>
      <c r="Q1738" s="404"/>
      <c r="R1738" s="404"/>
      <c r="S1738" s="404"/>
      <c r="T1738" s="404"/>
      <c r="U1738" s="404"/>
      <c r="V1738" s="424"/>
    </row>
    <row r="1739" spans="1:22" ht="15.75" customHeight="1" x14ac:dyDescent="0.25">
      <c r="A1739" s="382" t="s">
        <v>133</v>
      </c>
      <c r="B1739" s="383"/>
      <c r="C1739" s="384"/>
      <c r="D1739" s="307">
        <f>'proje ve personel bilgileri'!B8</f>
        <v>0</v>
      </c>
      <c r="E1739" s="291"/>
      <c r="F1739" s="291"/>
      <c r="G1739" s="291"/>
      <c r="H1739" s="291"/>
      <c r="I1739" s="291"/>
      <c r="J1739" s="402"/>
      <c r="K1739" s="402"/>
      <c r="L1739" s="402"/>
      <c r="M1739" s="402"/>
      <c r="N1739" s="402"/>
      <c r="O1739" s="402"/>
      <c r="P1739" s="402"/>
      <c r="Q1739" s="402"/>
      <c r="R1739" s="402"/>
      <c r="S1739" s="402"/>
      <c r="T1739" s="402"/>
      <c r="U1739" s="402"/>
      <c r="V1739" s="292"/>
    </row>
    <row r="1740" spans="1:22" ht="15" customHeight="1" x14ac:dyDescent="0.25">
      <c r="A1740" s="405" t="s">
        <v>87</v>
      </c>
      <c r="B1740" s="405" t="s">
        <v>15</v>
      </c>
      <c r="C1740" s="405" t="s">
        <v>134</v>
      </c>
      <c r="D1740" s="405" t="s">
        <v>135</v>
      </c>
      <c r="E1740" s="395" t="s">
        <v>136</v>
      </c>
      <c r="F1740" s="407"/>
      <c r="G1740" s="407"/>
      <c r="H1740" s="407"/>
      <c r="I1740" s="396"/>
      <c r="J1740" s="405" t="s">
        <v>137</v>
      </c>
      <c r="K1740" s="395" t="s">
        <v>138</v>
      </c>
      <c r="L1740" s="396"/>
      <c r="M1740" s="411" t="s">
        <v>139</v>
      </c>
      <c r="N1740" s="412"/>
      <c r="O1740" s="395" t="s">
        <v>156</v>
      </c>
      <c r="P1740" s="396"/>
      <c r="Q1740" s="395" t="s">
        <v>141</v>
      </c>
      <c r="R1740" s="396"/>
      <c r="S1740" s="395" t="s">
        <v>142</v>
      </c>
      <c r="T1740" s="396"/>
      <c r="U1740" s="395" t="s">
        <v>143</v>
      </c>
      <c r="V1740" s="396"/>
    </row>
    <row r="1741" spans="1:22" ht="15.75" customHeight="1" x14ac:dyDescent="0.25">
      <c r="A1741" s="406"/>
      <c r="B1741" s="406"/>
      <c r="C1741" s="406"/>
      <c r="D1741" s="406"/>
      <c r="E1741" s="408" t="s">
        <v>144</v>
      </c>
      <c r="F1741" s="409"/>
      <c r="G1741" s="409"/>
      <c r="H1741" s="409"/>
      <c r="I1741" s="410"/>
      <c r="J1741" s="406"/>
      <c r="K1741" s="397"/>
      <c r="L1741" s="398"/>
      <c r="M1741" s="413"/>
      <c r="N1741" s="414"/>
      <c r="O1741" s="397"/>
      <c r="P1741" s="398"/>
      <c r="Q1741" s="397"/>
      <c r="R1741" s="398"/>
      <c r="S1741" s="397"/>
      <c r="T1741" s="398"/>
      <c r="U1741" s="397"/>
      <c r="V1741" s="398"/>
    </row>
    <row r="1742" spans="1:22" ht="67.5" customHeight="1" x14ac:dyDescent="0.25">
      <c r="A1742" s="406"/>
      <c r="B1742" s="406"/>
      <c r="C1742" s="406"/>
      <c r="D1742" s="406"/>
      <c r="E1742" s="17" t="s">
        <v>145</v>
      </c>
      <c r="F1742" s="17" t="s">
        <v>146</v>
      </c>
      <c r="G1742" s="17" t="s">
        <v>147</v>
      </c>
      <c r="H1742" s="18" t="s">
        <v>148</v>
      </c>
      <c r="I1742" s="17" t="s">
        <v>149</v>
      </c>
      <c r="J1742" s="406"/>
      <c r="K1742" s="397"/>
      <c r="L1742" s="398"/>
      <c r="M1742" s="399" t="s">
        <v>150</v>
      </c>
      <c r="N1742" s="400"/>
      <c r="O1742" s="399" t="s">
        <v>151</v>
      </c>
      <c r="P1742" s="401"/>
      <c r="Q1742" s="397"/>
      <c r="R1742" s="398"/>
      <c r="S1742" s="397"/>
      <c r="T1742" s="398"/>
      <c r="U1742" s="397"/>
      <c r="V1742" s="398"/>
    </row>
    <row r="1743" spans="1:22" ht="15.75" customHeight="1" x14ac:dyDescent="0.25">
      <c r="A1743" s="19">
        <v>793</v>
      </c>
      <c r="B1743" s="293" t="str">
        <f>IF('proje ve personel bilgileri'!A806&lt;&gt;0,('proje ve personel bilgileri'!A806)," ")</f>
        <v xml:space="preserve"> </v>
      </c>
      <c r="C1743" s="293" t="str">
        <f>IF('proje ve personel bilgileri'!A806&lt;&gt;0,('proje ve personel bilgileri'!B806)," ")</f>
        <v xml:space="preserve"> </v>
      </c>
      <c r="D1743" s="20"/>
      <c r="E1743" s="21"/>
      <c r="F1743" s="21"/>
      <c r="G1743" s="21"/>
      <c r="H1743" s="21"/>
      <c r="I1743" s="21"/>
      <c r="J1743" s="22"/>
      <c r="K1743" s="387" t="str">
        <f>IF(J1743&lt;&gt;0,DAYS360(J1743,'proje ve personel bilgileri'!$B$8)/30," ")</f>
        <v xml:space="preserve"> </v>
      </c>
      <c r="L1743" s="387"/>
      <c r="M1743" s="385" t="str">
        <f>IF('proje ve personel bilgileri'!A806&lt;&gt;0,('proje ve personel bilgileri'!$B$11)," ")</f>
        <v xml:space="preserve"> </v>
      </c>
      <c r="N1743" s="385"/>
      <c r="O1743" s="388">
        <f>IF('proje ve personel bilgileri'!$B$4=1512,(IF(E1743&lt;&gt;0,2,IF(F1743&lt;&gt;0,2,IF(G1743&lt;&gt;0,IF(AND(J1743&lt;&gt;0,K1743&gt;=48),4,3),IF(H1743&lt;&gt;0,IF(AND(J1743&lt;&gt;0,K1743&gt;=48),4,3),IF(I1743&lt;&gt;0,7,0)))))),IF('proje ve personel bilgileri'!$B$4=1511,(IF(E1743&lt;&gt;0,4,IF(F1743&lt;&gt;0,5,IF(G1743&lt;&gt;0,IF(AND(J1743&lt;&gt;0,K1743&gt;=48),12,8),IF(H1743&lt;&gt;0,IF(AND(J1743&lt;&gt;0,K1743&gt;=48),12,8),IF(I1743&lt;&gt;0,14,0)))))),(IF(E1743&lt;&gt;0,3,IF(F1743&lt;&gt;0,4,IF(G1743&lt;&gt;0,IF(AND(J1743&lt;&gt;0,K1743&gt;=48),10,6),IF(H1743&lt;&gt;0,IF(AND(J1743&lt;&gt;0,K1743&gt;=48),10,6),IF(I1743&lt;&gt;0,12,0))))))))</f>
        <v>0</v>
      </c>
      <c r="P1743" s="389"/>
      <c r="Q1743" s="385" t="str">
        <f>IF('proje ve personel bilgileri'!A806&lt;&gt;0,(M1743*O1743)," ")</f>
        <v xml:space="preserve"> </v>
      </c>
      <c r="R1743" s="385"/>
      <c r="S1743" s="385" t="str">
        <f>IF('proje ve personel bilgileri'!A806&lt;&gt;0,G011B!S1857," ")</f>
        <v xml:space="preserve"> </v>
      </c>
      <c r="T1743" s="378"/>
      <c r="U1743" s="385" t="str">
        <f>IF('proje ve personel bilgileri'!A806&lt;&gt;0,MIN(Q1743,S1743)," ")</f>
        <v xml:space="preserve"> </v>
      </c>
      <c r="V1743" s="386"/>
    </row>
    <row r="1744" spans="1:22" ht="15.75" customHeight="1" x14ac:dyDescent="0.25">
      <c r="A1744" s="23">
        <v>794</v>
      </c>
      <c r="B1744" s="293" t="str">
        <f>IF('proje ve personel bilgileri'!A807&lt;&gt;0,('proje ve personel bilgileri'!A807)," ")</f>
        <v xml:space="preserve"> </v>
      </c>
      <c r="C1744" s="293" t="str">
        <f>IF('proje ve personel bilgileri'!A807&lt;&gt;0,('proje ve personel bilgileri'!B807)," ")</f>
        <v xml:space="preserve"> </v>
      </c>
      <c r="D1744" s="24"/>
      <c r="E1744" s="25"/>
      <c r="F1744" s="25"/>
      <c r="G1744" s="25"/>
      <c r="H1744" s="25"/>
      <c r="I1744" s="25"/>
      <c r="J1744" s="26"/>
      <c r="K1744" s="387" t="str">
        <f>IF(J1744&lt;&gt;0,DAYS360(J1744,'proje ve personel bilgileri'!$B$8)/30," ")</f>
        <v xml:space="preserve"> </v>
      </c>
      <c r="L1744" s="387"/>
      <c r="M1744" s="385" t="str">
        <f>IF('proje ve personel bilgileri'!A807&lt;&gt;0,('proje ve personel bilgileri'!$B$11)," ")</f>
        <v xml:space="preserve"> </v>
      </c>
      <c r="N1744" s="385"/>
      <c r="O1744" s="388">
        <f>IF('proje ve personel bilgileri'!$B$4=1512,(IF(E1744&lt;&gt;0,2,IF(F1744&lt;&gt;0,2,IF(G1744&lt;&gt;0,IF(AND(J1744&lt;&gt;0,K1744&gt;=48),4,3),IF(H1744&lt;&gt;0,IF(AND(J1744&lt;&gt;0,K1744&gt;=48),4,3),IF(I1744&lt;&gt;0,7,0)))))),IF('proje ve personel bilgileri'!$B$4=1511,(IF(E1744&lt;&gt;0,4,IF(F1744&lt;&gt;0,5,IF(G1744&lt;&gt;0,IF(AND(J1744&lt;&gt;0,K1744&gt;=48),12,8),IF(H1744&lt;&gt;0,IF(AND(J1744&lt;&gt;0,K1744&gt;=48),12,8),IF(I1744&lt;&gt;0,14,0)))))),(IF(E1744&lt;&gt;0,3,IF(F1744&lt;&gt;0,4,IF(G1744&lt;&gt;0,IF(AND(J1744&lt;&gt;0,K1744&gt;=48),10,6),IF(H1744&lt;&gt;0,IF(AND(J1744&lt;&gt;0,K1744&gt;=48),10,6),IF(I1744&lt;&gt;0,12,0))))))))</f>
        <v>0</v>
      </c>
      <c r="P1744" s="389"/>
      <c r="Q1744" s="385" t="str">
        <f>IF('proje ve personel bilgileri'!A807&lt;&gt;0,(M1744*O1744)," ")</f>
        <v xml:space="preserve"> </v>
      </c>
      <c r="R1744" s="385"/>
      <c r="S1744" s="385" t="str">
        <f>IF('proje ve personel bilgileri'!A807&lt;&gt;0,G011B!S1858," ")</f>
        <v xml:space="preserve"> </v>
      </c>
      <c r="T1744" s="378"/>
      <c r="U1744" s="385" t="str">
        <f>IF('proje ve personel bilgileri'!A807&lt;&gt;0,MIN(Q1744,S1744)," ")</f>
        <v xml:space="preserve"> </v>
      </c>
      <c r="V1744" s="386"/>
    </row>
    <row r="1745" spans="1:22" ht="15.75" customHeight="1" x14ac:dyDescent="0.25">
      <c r="A1745" s="19">
        <v>795</v>
      </c>
      <c r="B1745" s="293" t="str">
        <f>IF('proje ve personel bilgileri'!A808&lt;&gt;0,('proje ve personel bilgileri'!A808)," ")</f>
        <v xml:space="preserve"> </v>
      </c>
      <c r="C1745" s="293" t="str">
        <f>IF('proje ve personel bilgileri'!A808&lt;&gt;0,('proje ve personel bilgileri'!B808)," ")</f>
        <v xml:space="preserve"> </v>
      </c>
      <c r="D1745" s="24"/>
      <c r="E1745" s="25"/>
      <c r="F1745" s="25"/>
      <c r="G1745" s="25"/>
      <c r="H1745" s="25"/>
      <c r="I1745" s="25"/>
      <c r="J1745" s="26"/>
      <c r="K1745" s="387" t="str">
        <f>IF(J1745&lt;&gt;0,DAYS360(J1745,'proje ve personel bilgileri'!$B$8)/30," ")</f>
        <v xml:space="preserve"> </v>
      </c>
      <c r="L1745" s="387"/>
      <c r="M1745" s="385" t="str">
        <f>IF('proje ve personel bilgileri'!A808&lt;&gt;0,('proje ve personel bilgileri'!$B$11)," ")</f>
        <v xml:space="preserve"> </v>
      </c>
      <c r="N1745" s="385"/>
      <c r="O1745" s="388">
        <f>IF('proje ve personel bilgileri'!$B$4=1512,(IF(E1745&lt;&gt;0,2,IF(F1745&lt;&gt;0,2,IF(G1745&lt;&gt;0,IF(AND(J1745&lt;&gt;0,K1745&gt;=48),4,3),IF(H1745&lt;&gt;0,IF(AND(J1745&lt;&gt;0,K1745&gt;=48),4,3),IF(I1745&lt;&gt;0,7,0)))))),IF('proje ve personel bilgileri'!$B$4=1511,(IF(E1745&lt;&gt;0,4,IF(F1745&lt;&gt;0,5,IF(G1745&lt;&gt;0,IF(AND(J1745&lt;&gt;0,K1745&gt;=48),12,8),IF(H1745&lt;&gt;0,IF(AND(J1745&lt;&gt;0,K1745&gt;=48),12,8),IF(I1745&lt;&gt;0,14,0)))))),(IF(E1745&lt;&gt;0,3,IF(F1745&lt;&gt;0,4,IF(G1745&lt;&gt;0,IF(AND(J1745&lt;&gt;0,K1745&gt;=48),10,6),IF(H1745&lt;&gt;0,IF(AND(J1745&lt;&gt;0,K1745&gt;=48),10,6),IF(I1745&lt;&gt;0,12,0))))))))</f>
        <v>0</v>
      </c>
      <c r="P1745" s="389"/>
      <c r="Q1745" s="385" t="str">
        <f>IF('proje ve personel bilgileri'!A808&lt;&gt;0,(M1745*O1745)," ")</f>
        <v xml:space="preserve"> </v>
      </c>
      <c r="R1745" s="385"/>
      <c r="S1745" s="385" t="str">
        <f>IF('proje ve personel bilgileri'!A808&lt;&gt;0,G011B!S1859," ")</f>
        <v xml:space="preserve"> </v>
      </c>
      <c r="T1745" s="378"/>
      <c r="U1745" s="385" t="str">
        <f>IF('proje ve personel bilgileri'!A808&lt;&gt;0,MIN(Q1745,S1745)," ")</f>
        <v xml:space="preserve"> </v>
      </c>
      <c r="V1745" s="386"/>
    </row>
    <row r="1746" spans="1:22" ht="15.75" customHeight="1" x14ac:dyDescent="0.25">
      <c r="A1746" s="23">
        <v>796</v>
      </c>
      <c r="B1746" s="293" t="str">
        <f>IF('proje ve personel bilgileri'!A809&lt;&gt;0,('proje ve personel bilgileri'!A809)," ")</f>
        <v xml:space="preserve"> </v>
      </c>
      <c r="C1746" s="293" t="str">
        <f>IF('proje ve personel bilgileri'!A809&lt;&gt;0,('proje ve personel bilgileri'!B809)," ")</f>
        <v xml:space="preserve"> </v>
      </c>
      <c r="D1746" s="24"/>
      <c r="E1746" s="25"/>
      <c r="F1746" s="25"/>
      <c r="G1746" s="25"/>
      <c r="H1746" s="25"/>
      <c r="I1746" s="25"/>
      <c r="J1746" s="26"/>
      <c r="K1746" s="387" t="str">
        <f>IF(J1746&lt;&gt;0,DAYS360(J1746,'proje ve personel bilgileri'!$B$8)/30," ")</f>
        <v xml:space="preserve"> </v>
      </c>
      <c r="L1746" s="387"/>
      <c r="M1746" s="385" t="str">
        <f>IF('proje ve personel bilgileri'!A809&lt;&gt;0,('proje ve personel bilgileri'!$B$11)," ")</f>
        <v xml:space="preserve"> </v>
      </c>
      <c r="N1746" s="385"/>
      <c r="O1746" s="388">
        <f>IF('proje ve personel bilgileri'!$B$4=1512,(IF(E1746&lt;&gt;0,2,IF(F1746&lt;&gt;0,2,IF(G1746&lt;&gt;0,IF(AND(J1746&lt;&gt;0,K1746&gt;=48),4,3),IF(H1746&lt;&gt;0,IF(AND(J1746&lt;&gt;0,K1746&gt;=48),4,3),IF(I1746&lt;&gt;0,7,0)))))),IF('proje ve personel bilgileri'!$B$4=1511,(IF(E1746&lt;&gt;0,4,IF(F1746&lt;&gt;0,5,IF(G1746&lt;&gt;0,IF(AND(J1746&lt;&gt;0,K1746&gt;=48),12,8),IF(H1746&lt;&gt;0,IF(AND(J1746&lt;&gt;0,K1746&gt;=48),12,8),IF(I1746&lt;&gt;0,14,0)))))),(IF(E1746&lt;&gt;0,3,IF(F1746&lt;&gt;0,4,IF(G1746&lt;&gt;0,IF(AND(J1746&lt;&gt;0,K1746&gt;=48),10,6),IF(H1746&lt;&gt;0,IF(AND(J1746&lt;&gt;0,K1746&gt;=48),10,6),IF(I1746&lt;&gt;0,12,0))))))))</f>
        <v>0</v>
      </c>
      <c r="P1746" s="389"/>
      <c r="Q1746" s="385" t="str">
        <f>IF('proje ve personel bilgileri'!A809&lt;&gt;0,(M1746*O1746)," ")</f>
        <v xml:space="preserve"> </v>
      </c>
      <c r="R1746" s="385"/>
      <c r="S1746" s="385" t="str">
        <f>IF('proje ve personel bilgileri'!A809&lt;&gt;0,G011B!S1860," ")</f>
        <v xml:space="preserve"> </v>
      </c>
      <c r="T1746" s="378"/>
      <c r="U1746" s="385" t="str">
        <f>IF('proje ve personel bilgileri'!A809&lt;&gt;0,MIN(Q1746,S1746)," ")</f>
        <v xml:space="preserve"> </v>
      </c>
      <c r="V1746" s="386"/>
    </row>
    <row r="1747" spans="1:22" ht="15.75" customHeight="1" x14ac:dyDescent="0.25">
      <c r="A1747" s="19">
        <v>797</v>
      </c>
      <c r="B1747" s="293" t="str">
        <f>IF('proje ve personel bilgileri'!A810&lt;&gt;0,('proje ve personel bilgileri'!A810)," ")</f>
        <v xml:space="preserve"> </v>
      </c>
      <c r="C1747" s="293" t="str">
        <f>IF('proje ve personel bilgileri'!A810&lt;&gt;0,('proje ve personel bilgileri'!B810)," ")</f>
        <v xml:space="preserve"> </v>
      </c>
      <c r="D1747" s="24"/>
      <c r="E1747" s="25"/>
      <c r="F1747" s="25"/>
      <c r="G1747" s="25"/>
      <c r="H1747" s="25"/>
      <c r="I1747" s="25"/>
      <c r="J1747" s="26"/>
      <c r="K1747" s="387" t="str">
        <f>IF(J1747&lt;&gt;0,DAYS360(J1747,'proje ve personel bilgileri'!$B$8)/30," ")</f>
        <v xml:space="preserve"> </v>
      </c>
      <c r="L1747" s="387"/>
      <c r="M1747" s="385" t="str">
        <f>IF('proje ve personel bilgileri'!A810&lt;&gt;0,('proje ve personel bilgileri'!$B$11)," ")</f>
        <v xml:space="preserve"> </v>
      </c>
      <c r="N1747" s="385"/>
      <c r="O1747" s="388">
        <f>IF('proje ve personel bilgileri'!$B$4=1512,(IF(E1747&lt;&gt;0,2,IF(F1747&lt;&gt;0,2,IF(G1747&lt;&gt;0,IF(AND(J1747&lt;&gt;0,K1747&gt;=48),4,3),IF(H1747&lt;&gt;0,IF(AND(J1747&lt;&gt;0,K1747&gt;=48),4,3),IF(I1747&lt;&gt;0,7,0)))))),IF('proje ve personel bilgileri'!$B$4=1511,(IF(E1747&lt;&gt;0,4,IF(F1747&lt;&gt;0,5,IF(G1747&lt;&gt;0,IF(AND(J1747&lt;&gt;0,K1747&gt;=48),12,8),IF(H1747&lt;&gt;0,IF(AND(J1747&lt;&gt;0,K1747&gt;=48),12,8),IF(I1747&lt;&gt;0,14,0)))))),(IF(E1747&lt;&gt;0,3,IF(F1747&lt;&gt;0,4,IF(G1747&lt;&gt;0,IF(AND(J1747&lt;&gt;0,K1747&gt;=48),10,6),IF(H1747&lt;&gt;0,IF(AND(J1747&lt;&gt;0,K1747&gt;=48),10,6),IF(I1747&lt;&gt;0,12,0))))))))</f>
        <v>0</v>
      </c>
      <c r="P1747" s="389"/>
      <c r="Q1747" s="385" t="str">
        <f>IF('proje ve personel bilgileri'!A810&lt;&gt;0,(M1747*O1747)," ")</f>
        <v xml:space="preserve"> </v>
      </c>
      <c r="R1747" s="385"/>
      <c r="S1747" s="385" t="str">
        <f>IF('proje ve personel bilgileri'!A810&lt;&gt;0,G011B!S1861," ")</f>
        <v xml:space="preserve"> </v>
      </c>
      <c r="T1747" s="378"/>
      <c r="U1747" s="385" t="str">
        <f>IF('proje ve personel bilgileri'!A810&lt;&gt;0,MIN(Q1747,S1747)," ")</f>
        <v xml:space="preserve"> </v>
      </c>
      <c r="V1747" s="386"/>
    </row>
    <row r="1748" spans="1:22" ht="15.75" customHeight="1" x14ac:dyDescent="0.25">
      <c r="A1748" s="23">
        <v>798</v>
      </c>
      <c r="B1748" s="293" t="str">
        <f>IF('proje ve personel bilgileri'!A811&lt;&gt;0,('proje ve personel bilgileri'!A811)," ")</f>
        <v xml:space="preserve"> </v>
      </c>
      <c r="C1748" s="293" t="str">
        <f>IF('proje ve personel bilgileri'!A811&lt;&gt;0,('proje ve personel bilgileri'!B811)," ")</f>
        <v xml:space="preserve"> </v>
      </c>
      <c r="D1748" s="24"/>
      <c r="E1748" s="25"/>
      <c r="F1748" s="25"/>
      <c r="G1748" s="25"/>
      <c r="H1748" s="25"/>
      <c r="I1748" s="25"/>
      <c r="J1748" s="26"/>
      <c r="K1748" s="387" t="str">
        <f>IF(J1748&lt;&gt;0,DAYS360(J1748,'proje ve personel bilgileri'!$B$8)/30," ")</f>
        <v xml:space="preserve"> </v>
      </c>
      <c r="L1748" s="387"/>
      <c r="M1748" s="385" t="str">
        <f>IF('proje ve personel bilgileri'!A811&lt;&gt;0,('proje ve personel bilgileri'!$B$11)," ")</f>
        <v xml:space="preserve"> </v>
      </c>
      <c r="N1748" s="385"/>
      <c r="O1748" s="388">
        <f>IF('proje ve personel bilgileri'!$B$4=1512,(IF(E1748&lt;&gt;0,2,IF(F1748&lt;&gt;0,2,IF(G1748&lt;&gt;0,IF(AND(J1748&lt;&gt;0,K1748&gt;=48),4,3),IF(H1748&lt;&gt;0,IF(AND(J1748&lt;&gt;0,K1748&gt;=48),4,3),IF(I1748&lt;&gt;0,7,0)))))),IF('proje ve personel bilgileri'!$B$4=1511,(IF(E1748&lt;&gt;0,4,IF(F1748&lt;&gt;0,5,IF(G1748&lt;&gt;0,IF(AND(J1748&lt;&gt;0,K1748&gt;=48),12,8),IF(H1748&lt;&gt;0,IF(AND(J1748&lt;&gt;0,K1748&gt;=48),12,8),IF(I1748&lt;&gt;0,14,0)))))),(IF(E1748&lt;&gt;0,3,IF(F1748&lt;&gt;0,4,IF(G1748&lt;&gt;0,IF(AND(J1748&lt;&gt;0,K1748&gt;=48),10,6),IF(H1748&lt;&gt;0,IF(AND(J1748&lt;&gt;0,K1748&gt;=48),10,6),IF(I1748&lt;&gt;0,12,0))))))))</f>
        <v>0</v>
      </c>
      <c r="P1748" s="389"/>
      <c r="Q1748" s="385" t="str">
        <f>IF('proje ve personel bilgileri'!A811&lt;&gt;0,(M1748*O1748)," ")</f>
        <v xml:space="preserve"> </v>
      </c>
      <c r="R1748" s="385"/>
      <c r="S1748" s="385" t="str">
        <f>IF('proje ve personel bilgileri'!A811&lt;&gt;0,G011B!S1862," ")</f>
        <v xml:space="preserve"> </v>
      </c>
      <c r="T1748" s="378"/>
      <c r="U1748" s="385" t="str">
        <f>IF('proje ve personel bilgileri'!A811&lt;&gt;0,MIN(Q1748,S1748)," ")</f>
        <v xml:space="preserve"> </v>
      </c>
      <c r="V1748" s="386"/>
    </row>
    <row r="1749" spans="1:22" ht="15.75" customHeight="1" x14ac:dyDescent="0.25">
      <c r="A1749" s="19">
        <v>799</v>
      </c>
      <c r="B1749" s="293" t="str">
        <f>IF('proje ve personel bilgileri'!A812&lt;&gt;0,('proje ve personel bilgileri'!A812)," ")</f>
        <v xml:space="preserve"> </v>
      </c>
      <c r="C1749" s="293" t="str">
        <f>IF('proje ve personel bilgileri'!A812&lt;&gt;0,('proje ve personel bilgileri'!B812)," ")</f>
        <v xml:space="preserve"> </v>
      </c>
      <c r="D1749" s="24"/>
      <c r="E1749" s="25"/>
      <c r="F1749" s="25"/>
      <c r="G1749" s="25"/>
      <c r="H1749" s="25"/>
      <c r="I1749" s="25"/>
      <c r="J1749" s="26"/>
      <c r="K1749" s="387" t="str">
        <f>IF(J1749&lt;&gt;0,DAYS360(J1749,'proje ve personel bilgileri'!$B$8)/30," ")</f>
        <v xml:space="preserve"> </v>
      </c>
      <c r="L1749" s="387"/>
      <c r="M1749" s="385" t="str">
        <f>IF('proje ve personel bilgileri'!A812&lt;&gt;0,('proje ve personel bilgileri'!$B$11)," ")</f>
        <v xml:space="preserve"> </v>
      </c>
      <c r="N1749" s="385"/>
      <c r="O1749" s="388">
        <f>IF('proje ve personel bilgileri'!$B$4=1512,(IF(E1749&lt;&gt;0,2,IF(F1749&lt;&gt;0,2,IF(G1749&lt;&gt;0,IF(AND(J1749&lt;&gt;0,K1749&gt;=48),4,3),IF(H1749&lt;&gt;0,IF(AND(J1749&lt;&gt;0,K1749&gt;=48),4,3),IF(I1749&lt;&gt;0,7,0)))))),IF('proje ve personel bilgileri'!$B$4=1511,(IF(E1749&lt;&gt;0,4,IF(F1749&lt;&gt;0,5,IF(G1749&lt;&gt;0,IF(AND(J1749&lt;&gt;0,K1749&gt;=48),12,8),IF(H1749&lt;&gt;0,IF(AND(J1749&lt;&gt;0,K1749&gt;=48),12,8),IF(I1749&lt;&gt;0,14,0)))))),(IF(E1749&lt;&gt;0,3,IF(F1749&lt;&gt;0,4,IF(G1749&lt;&gt;0,IF(AND(J1749&lt;&gt;0,K1749&gt;=48),10,6),IF(H1749&lt;&gt;0,IF(AND(J1749&lt;&gt;0,K1749&gt;=48),10,6),IF(I1749&lt;&gt;0,12,0))))))))</f>
        <v>0</v>
      </c>
      <c r="P1749" s="389"/>
      <c r="Q1749" s="385" t="str">
        <f>IF('proje ve personel bilgileri'!A812&lt;&gt;0,(M1749*O1749)," ")</f>
        <v xml:space="preserve"> </v>
      </c>
      <c r="R1749" s="385"/>
      <c r="S1749" s="385" t="str">
        <f>IF('proje ve personel bilgileri'!A812&lt;&gt;0,G011B!S1863," ")</f>
        <v xml:space="preserve"> </v>
      </c>
      <c r="T1749" s="378"/>
      <c r="U1749" s="385" t="str">
        <f>IF('proje ve personel bilgileri'!A812&lt;&gt;0,MIN(Q1749,S1749)," ")</f>
        <v xml:space="preserve"> </v>
      </c>
      <c r="V1749" s="386"/>
    </row>
    <row r="1750" spans="1:22" ht="15.75" customHeight="1" x14ac:dyDescent="0.25">
      <c r="A1750" s="23">
        <v>800</v>
      </c>
      <c r="B1750" s="293" t="str">
        <f>IF('proje ve personel bilgileri'!A813&lt;&gt;0,('proje ve personel bilgileri'!A813)," ")</f>
        <v xml:space="preserve"> </v>
      </c>
      <c r="C1750" s="293" t="str">
        <f>IF('proje ve personel bilgileri'!A813&lt;&gt;0,('proje ve personel bilgileri'!B813)," ")</f>
        <v xml:space="preserve"> </v>
      </c>
      <c r="D1750" s="24"/>
      <c r="E1750" s="25"/>
      <c r="F1750" s="25"/>
      <c r="G1750" s="25"/>
      <c r="H1750" s="25"/>
      <c r="I1750" s="25"/>
      <c r="J1750" s="26"/>
      <c r="K1750" s="387" t="str">
        <f>IF(J1750&lt;&gt;0,DAYS360(J1750,'proje ve personel bilgileri'!$B$8)/30," ")</f>
        <v xml:space="preserve"> </v>
      </c>
      <c r="L1750" s="387"/>
      <c r="M1750" s="385" t="str">
        <f>IF('proje ve personel bilgileri'!A813&lt;&gt;0,('proje ve personel bilgileri'!$B$11)," ")</f>
        <v xml:space="preserve"> </v>
      </c>
      <c r="N1750" s="385"/>
      <c r="O1750" s="388">
        <f>IF('proje ve personel bilgileri'!$B$4=1512,(IF(E1750&lt;&gt;0,2,IF(F1750&lt;&gt;0,2,IF(G1750&lt;&gt;0,IF(AND(J1750&lt;&gt;0,K1750&gt;=48),4,3),IF(H1750&lt;&gt;0,IF(AND(J1750&lt;&gt;0,K1750&gt;=48),4,3),IF(I1750&lt;&gt;0,7,0)))))),IF('proje ve personel bilgileri'!$B$4=1511,(IF(E1750&lt;&gt;0,4,IF(F1750&lt;&gt;0,5,IF(G1750&lt;&gt;0,IF(AND(J1750&lt;&gt;0,K1750&gt;=48),12,8),IF(H1750&lt;&gt;0,IF(AND(J1750&lt;&gt;0,K1750&gt;=48),12,8),IF(I1750&lt;&gt;0,14,0)))))),(IF(E1750&lt;&gt;0,3,IF(F1750&lt;&gt;0,4,IF(G1750&lt;&gt;0,IF(AND(J1750&lt;&gt;0,K1750&gt;=48),10,6),IF(H1750&lt;&gt;0,IF(AND(J1750&lt;&gt;0,K1750&gt;=48),10,6),IF(I1750&lt;&gt;0,12,0))))))))</f>
        <v>0</v>
      </c>
      <c r="P1750" s="389"/>
      <c r="Q1750" s="385" t="str">
        <f>IF('proje ve personel bilgileri'!A813&lt;&gt;0,(M1750*O1750)," ")</f>
        <v xml:space="preserve"> </v>
      </c>
      <c r="R1750" s="385"/>
      <c r="S1750" s="385" t="str">
        <f>IF('proje ve personel bilgileri'!A813&lt;&gt;0,G011B!S1864," ")</f>
        <v xml:space="preserve"> </v>
      </c>
      <c r="T1750" s="378"/>
      <c r="U1750" s="385" t="str">
        <f>IF('proje ve personel bilgileri'!A813&lt;&gt;0,MIN(Q1750,S1750)," ")</f>
        <v xml:space="preserve"> </v>
      </c>
      <c r="V1750" s="386"/>
    </row>
    <row r="1751" spans="1:22" ht="15.75" customHeight="1" x14ac:dyDescent="0.25">
      <c r="A1751" s="19">
        <v>801</v>
      </c>
      <c r="B1751" s="293" t="str">
        <f>IF('proje ve personel bilgileri'!A814&lt;&gt;0,('proje ve personel bilgileri'!A814)," ")</f>
        <v xml:space="preserve"> </v>
      </c>
      <c r="C1751" s="293" t="str">
        <f>IF('proje ve personel bilgileri'!A814&lt;&gt;0,('proje ve personel bilgileri'!B814)," ")</f>
        <v xml:space="preserve"> </v>
      </c>
      <c r="D1751" s="24"/>
      <c r="E1751" s="25"/>
      <c r="F1751" s="25"/>
      <c r="G1751" s="25"/>
      <c r="H1751" s="25"/>
      <c r="I1751" s="25"/>
      <c r="J1751" s="26"/>
      <c r="K1751" s="387" t="str">
        <f>IF(J1751&lt;&gt;0,DAYS360(J1751,'proje ve personel bilgileri'!$B$8)/30," ")</f>
        <v xml:space="preserve"> </v>
      </c>
      <c r="L1751" s="387"/>
      <c r="M1751" s="385" t="str">
        <f>IF('proje ve personel bilgileri'!A814&lt;&gt;0,('proje ve personel bilgileri'!$B$11)," ")</f>
        <v xml:space="preserve"> </v>
      </c>
      <c r="N1751" s="385"/>
      <c r="O1751" s="388">
        <f>IF('proje ve personel bilgileri'!$B$4=1512,(IF(E1751&lt;&gt;0,2,IF(F1751&lt;&gt;0,2,IF(G1751&lt;&gt;0,IF(AND(J1751&lt;&gt;0,K1751&gt;=48),4,3),IF(H1751&lt;&gt;0,IF(AND(J1751&lt;&gt;0,K1751&gt;=48),4,3),IF(I1751&lt;&gt;0,7,0)))))),IF('proje ve personel bilgileri'!$B$4=1511,(IF(E1751&lt;&gt;0,4,IF(F1751&lt;&gt;0,5,IF(G1751&lt;&gt;0,IF(AND(J1751&lt;&gt;0,K1751&gt;=48),12,8),IF(H1751&lt;&gt;0,IF(AND(J1751&lt;&gt;0,K1751&gt;=48),12,8),IF(I1751&lt;&gt;0,14,0)))))),(IF(E1751&lt;&gt;0,3,IF(F1751&lt;&gt;0,4,IF(G1751&lt;&gt;0,IF(AND(J1751&lt;&gt;0,K1751&gt;=48),10,6),IF(H1751&lt;&gt;0,IF(AND(J1751&lt;&gt;0,K1751&gt;=48),10,6),IF(I1751&lt;&gt;0,12,0))))))))</f>
        <v>0</v>
      </c>
      <c r="P1751" s="389"/>
      <c r="Q1751" s="385" t="str">
        <f>IF('proje ve personel bilgileri'!A814&lt;&gt;0,(M1751*O1751)," ")</f>
        <v xml:space="preserve"> </v>
      </c>
      <c r="R1751" s="385"/>
      <c r="S1751" s="385" t="str">
        <f>IF('proje ve personel bilgileri'!A814&lt;&gt;0,G011B!S1865," ")</f>
        <v xml:space="preserve"> </v>
      </c>
      <c r="T1751" s="378"/>
      <c r="U1751" s="385" t="str">
        <f>IF('proje ve personel bilgileri'!A814&lt;&gt;0,MIN(Q1751,S1751)," ")</f>
        <v xml:space="preserve"> </v>
      </c>
      <c r="V1751" s="386"/>
    </row>
    <row r="1752" spans="1:22" ht="15.75" customHeight="1" x14ac:dyDescent="0.25">
      <c r="A1752" s="23">
        <v>802</v>
      </c>
      <c r="B1752" s="293" t="str">
        <f>IF('proje ve personel bilgileri'!A815&lt;&gt;0,('proje ve personel bilgileri'!A815)," ")</f>
        <v xml:space="preserve"> </v>
      </c>
      <c r="C1752" s="293" t="str">
        <f>IF('proje ve personel bilgileri'!A815&lt;&gt;0,('proje ve personel bilgileri'!B815)," ")</f>
        <v xml:space="preserve"> </v>
      </c>
      <c r="D1752" s="24"/>
      <c r="E1752" s="25"/>
      <c r="F1752" s="25"/>
      <c r="G1752" s="25"/>
      <c r="H1752" s="25"/>
      <c r="I1752" s="25"/>
      <c r="J1752" s="26"/>
      <c r="K1752" s="387" t="str">
        <f>IF(J1752&lt;&gt;0,DAYS360(J1752,'proje ve personel bilgileri'!$B$8)/30," ")</f>
        <v xml:space="preserve"> </v>
      </c>
      <c r="L1752" s="387"/>
      <c r="M1752" s="385" t="str">
        <f>IF('proje ve personel bilgileri'!A815&lt;&gt;0,('proje ve personel bilgileri'!$B$11)," ")</f>
        <v xml:space="preserve"> </v>
      </c>
      <c r="N1752" s="385"/>
      <c r="O1752" s="388">
        <f>IF('proje ve personel bilgileri'!$B$4=1512,(IF(E1752&lt;&gt;0,2,IF(F1752&lt;&gt;0,2,IF(G1752&lt;&gt;0,IF(AND(J1752&lt;&gt;0,K1752&gt;=48),4,3),IF(H1752&lt;&gt;0,IF(AND(J1752&lt;&gt;0,K1752&gt;=48),4,3),IF(I1752&lt;&gt;0,7,0)))))),IF('proje ve personel bilgileri'!$B$4=1511,(IF(E1752&lt;&gt;0,4,IF(F1752&lt;&gt;0,5,IF(G1752&lt;&gt;0,IF(AND(J1752&lt;&gt;0,K1752&gt;=48),12,8),IF(H1752&lt;&gt;0,IF(AND(J1752&lt;&gt;0,K1752&gt;=48),12,8),IF(I1752&lt;&gt;0,14,0)))))),(IF(E1752&lt;&gt;0,3,IF(F1752&lt;&gt;0,4,IF(G1752&lt;&gt;0,IF(AND(J1752&lt;&gt;0,K1752&gt;=48),10,6),IF(H1752&lt;&gt;0,IF(AND(J1752&lt;&gt;0,K1752&gt;=48),10,6),IF(I1752&lt;&gt;0,12,0))))))))</f>
        <v>0</v>
      </c>
      <c r="P1752" s="389"/>
      <c r="Q1752" s="385" t="str">
        <f>IF('proje ve personel bilgileri'!A815&lt;&gt;0,(M1752*O1752)," ")</f>
        <v xml:space="preserve"> </v>
      </c>
      <c r="R1752" s="385"/>
      <c r="S1752" s="385" t="str">
        <f>IF('proje ve personel bilgileri'!A815&lt;&gt;0,G011B!S1866," ")</f>
        <v xml:space="preserve"> </v>
      </c>
      <c r="T1752" s="378"/>
      <c r="U1752" s="385" t="str">
        <f>IF('proje ve personel bilgileri'!A815&lt;&gt;0,MIN(Q1752,S1752)," ")</f>
        <v xml:space="preserve"> </v>
      </c>
      <c r="V1752" s="386"/>
    </row>
    <row r="1753" spans="1:22" ht="15.75" customHeight="1" x14ac:dyDescent="0.25">
      <c r="A1753" s="19">
        <v>803</v>
      </c>
      <c r="B1753" s="293" t="str">
        <f>IF('proje ve personel bilgileri'!A816&lt;&gt;0,('proje ve personel bilgileri'!A816)," ")</f>
        <v xml:space="preserve"> </v>
      </c>
      <c r="C1753" s="293" t="str">
        <f>IF('proje ve personel bilgileri'!A816&lt;&gt;0,('proje ve personel bilgileri'!B816)," ")</f>
        <v xml:space="preserve"> </v>
      </c>
      <c r="D1753" s="24"/>
      <c r="E1753" s="25"/>
      <c r="F1753" s="25"/>
      <c r="G1753" s="25"/>
      <c r="H1753" s="25"/>
      <c r="I1753" s="25"/>
      <c r="J1753" s="26"/>
      <c r="K1753" s="387" t="str">
        <f>IF(J1753&lt;&gt;0,DAYS360(J1753,'proje ve personel bilgileri'!$B$8)/30," ")</f>
        <v xml:space="preserve"> </v>
      </c>
      <c r="L1753" s="387"/>
      <c r="M1753" s="385" t="str">
        <f>IF('proje ve personel bilgileri'!A816&lt;&gt;0,('proje ve personel bilgileri'!$B$11)," ")</f>
        <v xml:space="preserve"> </v>
      </c>
      <c r="N1753" s="385"/>
      <c r="O1753" s="388">
        <f>IF('proje ve personel bilgileri'!$B$4=1512,(IF(E1753&lt;&gt;0,2,IF(F1753&lt;&gt;0,2,IF(G1753&lt;&gt;0,IF(AND(J1753&lt;&gt;0,K1753&gt;=48),4,3),IF(H1753&lt;&gt;0,IF(AND(J1753&lt;&gt;0,K1753&gt;=48),4,3),IF(I1753&lt;&gt;0,7,0)))))),IF('proje ve personel bilgileri'!$B$4=1511,(IF(E1753&lt;&gt;0,4,IF(F1753&lt;&gt;0,5,IF(G1753&lt;&gt;0,IF(AND(J1753&lt;&gt;0,K1753&gt;=48),12,8),IF(H1753&lt;&gt;0,IF(AND(J1753&lt;&gt;0,K1753&gt;=48),12,8),IF(I1753&lt;&gt;0,14,0)))))),(IF(E1753&lt;&gt;0,3,IF(F1753&lt;&gt;0,4,IF(G1753&lt;&gt;0,IF(AND(J1753&lt;&gt;0,K1753&gt;=48),10,6),IF(H1753&lt;&gt;0,IF(AND(J1753&lt;&gt;0,K1753&gt;=48),10,6),IF(I1753&lt;&gt;0,12,0))))))))</f>
        <v>0</v>
      </c>
      <c r="P1753" s="389"/>
      <c r="Q1753" s="385" t="str">
        <f>IF('proje ve personel bilgileri'!A816&lt;&gt;0,(M1753*O1753)," ")</f>
        <v xml:space="preserve"> </v>
      </c>
      <c r="R1753" s="385"/>
      <c r="S1753" s="385" t="str">
        <f>IF('proje ve personel bilgileri'!A816&lt;&gt;0,G011B!S1867," ")</f>
        <v xml:space="preserve"> </v>
      </c>
      <c r="T1753" s="378"/>
      <c r="U1753" s="385" t="str">
        <f>IF('proje ve personel bilgileri'!A816&lt;&gt;0,MIN(Q1753,S1753)," ")</f>
        <v xml:space="preserve"> </v>
      </c>
      <c r="V1753" s="386"/>
    </row>
    <row r="1754" spans="1:22" ht="15.75" customHeight="1" x14ac:dyDescent="0.25">
      <c r="A1754" s="23">
        <v>804</v>
      </c>
      <c r="B1754" s="293" t="str">
        <f>IF('proje ve personel bilgileri'!A817&lt;&gt;0,('proje ve personel bilgileri'!A817)," ")</f>
        <v xml:space="preserve"> </v>
      </c>
      <c r="C1754" s="293" t="str">
        <f>IF('proje ve personel bilgileri'!A817&lt;&gt;0,('proje ve personel bilgileri'!B817)," ")</f>
        <v xml:space="preserve"> </v>
      </c>
      <c r="D1754" s="24"/>
      <c r="E1754" s="25"/>
      <c r="F1754" s="25"/>
      <c r="G1754" s="25"/>
      <c r="H1754" s="25"/>
      <c r="I1754" s="25"/>
      <c r="J1754" s="26"/>
      <c r="K1754" s="387" t="str">
        <f>IF(J1754&lt;&gt;0,DAYS360(J1754,'proje ve personel bilgileri'!$B$8)/30," ")</f>
        <v xml:space="preserve"> </v>
      </c>
      <c r="L1754" s="387"/>
      <c r="M1754" s="385" t="str">
        <f>IF('proje ve personel bilgileri'!A817&lt;&gt;0,('proje ve personel bilgileri'!$B$11)," ")</f>
        <v xml:space="preserve"> </v>
      </c>
      <c r="N1754" s="385"/>
      <c r="O1754" s="388">
        <f>IF('proje ve personel bilgileri'!$B$4=1512,(IF(E1754&lt;&gt;0,2,IF(F1754&lt;&gt;0,2,IF(G1754&lt;&gt;0,IF(AND(J1754&lt;&gt;0,K1754&gt;=48),4,3),IF(H1754&lt;&gt;0,IF(AND(J1754&lt;&gt;0,K1754&gt;=48),4,3),IF(I1754&lt;&gt;0,7,0)))))),IF('proje ve personel bilgileri'!$B$4=1511,(IF(E1754&lt;&gt;0,4,IF(F1754&lt;&gt;0,5,IF(G1754&lt;&gt;0,IF(AND(J1754&lt;&gt;0,K1754&gt;=48),12,8),IF(H1754&lt;&gt;0,IF(AND(J1754&lt;&gt;0,K1754&gt;=48),12,8),IF(I1754&lt;&gt;0,14,0)))))),(IF(E1754&lt;&gt;0,3,IF(F1754&lt;&gt;0,4,IF(G1754&lt;&gt;0,IF(AND(J1754&lt;&gt;0,K1754&gt;=48),10,6),IF(H1754&lt;&gt;0,IF(AND(J1754&lt;&gt;0,K1754&gt;=48),10,6),IF(I1754&lt;&gt;0,12,0))))))))</f>
        <v>0</v>
      </c>
      <c r="P1754" s="389"/>
      <c r="Q1754" s="385" t="str">
        <f>IF('proje ve personel bilgileri'!A817&lt;&gt;0,(M1754*O1754)," ")</f>
        <v xml:space="preserve"> </v>
      </c>
      <c r="R1754" s="385"/>
      <c r="S1754" s="385" t="str">
        <f>IF('proje ve personel bilgileri'!A817&lt;&gt;0,G011B!S1868," ")</f>
        <v xml:space="preserve"> </v>
      </c>
      <c r="T1754" s="378"/>
      <c r="U1754" s="385" t="str">
        <f>IF('proje ve personel bilgileri'!A817&lt;&gt;0,MIN(Q1754,S1754)," ")</f>
        <v xml:space="preserve"> </v>
      </c>
      <c r="V1754" s="386"/>
    </row>
    <row r="1755" spans="1:22" ht="15.75" customHeight="1" x14ac:dyDescent="0.25">
      <c r="A1755" s="19">
        <v>805</v>
      </c>
      <c r="B1755" s="293" t="str">
        <f>IF('proje ve personel bilgileri'!A818&lt;&gt;0,('proje ve personel bilgileri'!A818)," ")</f>
        <v xml:space="preserve"> </v>
      </c>
      <c r="C1755" s="293" t="str">
        <f>IF('proje ve personel bilgileri'!A818&lt;&gt;0,('proje ve personel bilgileri'!B818)," ")</f>
        <v xml:space="preserve"> </v>
      </c>
      <c r="D1755" s="24"/>
      <c r="E1755" s="25"/>
      <c r="F1755" s="25"/>
      <c r="G1755" s="25"/>
      <c r="H1755" s="25"/>
      <c r="I1755" s="25"/>
      <c r="J1755" s="26"/>
      <c r="K1755" s="387" t="str">
        <f>IF(J1755&lt;&gt;0,DAYS360(J1755,'proje ve personel bilgileri'!$B$8)/30," ")</f>
        <v xml:space="preserve"> </v>
      </c>
      <c r="L1755" s="387"/>
      <c r="M1755" s="385" t="str">
        <f>IF('proje ve personel bilgileri'!A818&lt;&gt;0,('proje ve personel bilgileri'!$B$11)," ")</f>
        <v xml:space="preserve"> </v>
      </c>
      <c r="N1755" s="385"/>
      <c r="O1755" s="388">
        <f>IF('proje ve personel bilgileri'!$B$4=1512,(IF(E1755&lt;&gt;0,2,IF(F1755&lt;&gt;0,2,IF(G1755&lt;&gt;0,IF(AND(J1755&lt;&gt;0,K1755&gt;=48),4,3),IF(H1755&lt;&gt;0,IF(AND(J1755&lt;&gt;0,K1755&gt;=48),4,3),IF(I1755&lt;&gt;0,7,0)))))),IF('proje ve personel bilgileri'!$B$4=1511,(IF(E1755&lt;&gt;0,4,IF(F1755&lt;&gt;0,5,IF(G1755&lt;&gt;0,IF(AND(J1755&lt;&gt;0,K1755&gt;=48),12,8),IF(H1755&lt;&gt;0,IF(AND(J1755&lt;&gt;0,K1755&gt;=48),12,8),IF(I1755&lt;&gt;0,14,0)))))),(IF(E1755&lt;&gt;0,3,IF(F1755&lt;&gt;0,4,IF(G1755&lt;&gt;0,IF(AND(J1755&lt;&gt;0,K1755&gt;=48),10,6),IF(H1755&lt;&gt;0,IF(AND(J1755&lt;&gt;0,K1755&gt;=48),10,6),IF(I1755&lt;&gt;0,12,0))))))))</f>
        <v>0</v>
      </c>
      <c r="P1755" s="389"/>
      <c r="Q1755" s="385" t="str">
        <f>IF('proje ve personel bilgileri'!A818&lt;&gt;0,(M1755*O1755)," ")</f>
        <v xml:space="preserve"> </v>
      </c>
      <c r="R1755" s="385"/>
      <c r="S1755" s="385" t="str">
        <f>IF('proje ve personel bilgileri'!A818&lt;&gt;0,G011B!S1869," ")</f>
        <v xml:space="preserve"> </v>
      </c>
      <c r="T1755" s="378"/>
      <c r="U1755" s="385" t="str">
        <f>IF('proje ve personel bilgileri'!A818&lt;&gt;0,MIN(Q1755,S1755)," ")</f>
        <v xml:space="preserve"> </v>
      </c>
      <c r="V1755" s="386"/>
    </row>
    <row r="1756" spans="1:22" ht="15.75" customHeight="1" x14ac:dyDescent="0.25">
      <c r="A1756" s="23">
        <v>806</v>
      </c>
      <c r="B1756" s="293" t="str">
        <f>IF('proje ve personel bilgileri'!A819&lt;&gt;0,('proje ve personel bilgileri'!A819)," ")</f>
        <v xml:space="preserve"> </v>
      </c>
      <c r="C1756" s="293" t="str">
        <f>IF('proje ve personel bilgileri'!A819&lt;&gt;0,('proje ve personel bilgileri'!B819)," ")</f>
        <v xml:space="preserve"> </v>
      </c>
      <c r="D1756" s="24"/>
      <c r="E1756" s="25"/>
      <c r="F1756" s="25"/>
      <c r="G1756" s="25"/>
      <c r="H1756" s="25"/>
      <c r="I1756" s="25"/>
      <c r="J1756" s="26"/>
      <c r="K1756" s="387" t="str">
        <f>IF(J1756&lt;&gt;0,DAYS360(J1756,'proje ve personel bilgileri'!$B$8)/30," ")</f>
        <v xml:space="preserve"> </v>
      </c>
      <c r="L1756" s="387"/>
      <c r="M1756" s="385" t="str">
        <f>IF('proje ve personel bilgileri'!A819&lt;&gt;0,('proje ve personel bilgileri'!$B$11)," ")</f>
        <v xml:space="preserve"> </v>
      </c>
      <c r="N1756" s="385"/>
      <c r="O1756" s="388">
        <f>IF('proje ve personel bilgileri'!$B$4=1512,(IF(E1756&lt;&gt;0,2,IF(F1756&lt;&gt;0,2,IF(G1756&lt;&gt;0,IF(AND(J1756&lt;&gt;0,K1756&gt;=48),4,3),IF(H1756&lt;&gt;0,IF(AND(J1756&lt;&gt;0,K1756&gt;=48),4,3),IF(I1756&lt;&gt;0,7,0)))))),IF('proje ve personel bilgileri'!$B$4=1511,(IF(E1756&lt;&gt;0,4,IF(F1756&lt;&gt;0,5,IF(G1756&lt;&gt;0,IF(AND(J1756&lt;&gt;0,K1756&gt;=48),12,8),IF(H1756&lt;&gt;0,IF(AND(J1756&lt;&gt;0,K1756&gt;=48),12,8),IF(I1756&lt;&gt;0,14,0)))))),(IF(E1756&lt;&gt;0,3,IF(F1756&lt;&gt;0,4,IF(G1756&lt;&gt;0,IF(AND(J1756&lt;&gt;0,K1756&gt;=48),10,6),IF(H1756&lt;&gt;0,IF(AND(J1756&lt;&gt;0,K1756&gt;=48),10,6),IF(I1756&lt;&gt;0,12,0))))))))</f>
        <v>0</v>
      </c>
      <c r="P1756" s="389"/>
      <c r="Q1756" s="385" t="str">
        <f>IF('proje ve personel bilgileri'!A819&lt;&gt;0,(M1756*O1756)," ")</f>
        <v xml:space="preserve"> </v>
      </c>
      <c r="R1756" s="385"/>
      <c r="S1756" s="385" t="str">
        <f>IF('proje ve personel bilgileri'!A819&lt;&gt;0,G011B!S1870," ")</f>
        <v xml:space="preserve"> </v>
      </c>
      <c r="T1756" s="378"/>
      <c r="U1756" s="385" t="str">
        <f>IF('proje ve personel bilgileri'!A819&lt;&gt;0,MIN(Q1756,S1756)," ")</f>
        <v xml:space="preserve"> </v>
      </c>
      <c r="V1756" s="386"/>
    </row>
    <row r="1757" spans="1:22" ht="15.75" customHeight="1" x14ac:dyDescent="0.25">
      <c r="A1757" s="19">
        <v>807</v>
      </c>
      <c r="B1757" s="293" t="str">
        <f>IF('proje ve personel bilgileri'!A820&lt;&gt;0,('proje ve personel bilgileri'!A820)," ")</f>
        <v xml:space="preserve"> </v>
      </c>
      <c r="C1757" s="293" t="str">
        <f>IF('proje ve personel bilgileri'!A820&lt;&gt;0,('proje ve personel bilgileri'!B820)," ")</f>
        <v xml:space="preserve"> </v>
      </c>
      <c r="D1757" s="24"/>
      <c r="E1757" s="25"/>
      <c r="F1757" s="25"/>
      <c r="G1757" s="25"/>
      <c r="H1757" s="25"/>
      <c r="I1757" s="25"/>
      <c r="J1757" s="26"/>
      <c r="K1757" s="387" t="str">
        <f>IF(J1757&lt;&gt;0,DAYS360(J1757,'proje ve personel bilgileri'!$B$8)/30," ")</f>
        <v xml:space="preserve"> </v>
      </c>
      <c r="L1757" s="387"/>
      <c r="M1757" s="385" t="str">
        <f>IF('proje ve personel bilgileri'!A820&lt;&gt;0,('proje ve personel bilgileri'!$B$11)," ")</f>
        <v xml:space="preserve"> </v>
      </c>
      <c r="N1757" s="385"/>
      <c r="O1757" s="388">
        <f>IF('proje ve personel bilgileri'!$B$4=1512,(IF(E1757&lt;&gt;0,2,IF(F1757&lt;&gt;0,2,IF(G1757&lt;&gt;0,IF(AND(J1757&lt;&gt;0,K1757&gt;=48),4,3),IF(H1757&lt;&gt;0,IF(AND(J1757&lt;&gt;0,K1757&gt;=48),4,3),IF(I1757&lt;&gt;0,7,0)))))),IF('proje ve personel bilgileri'!$B$4=1511,(IF(E1757&lt;&gt;0,4,IF(F1757&lt;&gt;0,5,IF(G1757&lt;&gt;0,IF(AND(J1757&lt;&gt;0,K1757&gt;=48),12,8),IF(H1757&lt;&gt;0,IF(AND(J1757&lt;&gt;0,K1757&gt;=48),12,8),IF(I1757&lt;&gt;0,14,0)))))),(IF(E1757&lt;&gt;0,3,IF(F1757&lt;&gt;0,4,IF(G1757&lt;&gt;0,IF(AND(J1757&lt;&gt;0,K1757&gt;=48),10,6),IF(H1757&lt;&gt;0,IF(AND(J1757&lt;&gt;0,K1757&gt;=48),10,6),IF(I1757&lt;&gt;0,12,0))))))))</f>
        <v>0</v>
      </c>
      <c r="P1757" s="389"/>
      <c r="Q1757" s="385" t="str">
        <f>IF('proje ve personel bilgileri'!A820&lt;&gt;0,(M1757*O1757)," ")</f>
        <v xml:space="preserve"> </v>
      </c>
      <c r="R1757" s="385"/>
      <c r="S1757" s="385" t="str">
        <f>IF('proje ve personel bilgileri'!A820&lt;&gt;0,G011B!S1871," ")</f>
        <v xml:space="preserve"> </v>
      </c>
      <c r="T1757" s="378"/>
      <c r="U1757" s="385" t="str">
        <f>IF('proje ve personel bilgileri'!A820&lt;&gt;0,MIN(Q1757,S1757)," ")</f>
        <v xml:space="preserve"> </v>
      </c>
      <c r="V1757" s="386"/>
    </row>
    <row r="1758" spans="1:22" ht="15.75" customHeight="1" x14ac:dyDescent="0.25">
      <c r="A1758" s="23">
        <v>808</v>
      </c>
      <c r="B1758" s="293" t="str">
        <f>IF('proje ve personel bilgileri'!A821&lt;&gt;0,('proje ve personel bilgileri'!A821)," ")</f>
        <v xml:space="preserve"> </v>
      </c>
      <c r="C1758" s="293" t="str">
        <f>IF('proje ve personel bilgileri'!A821&lt;&gt;0,('proje ve personel bilgileri'!B821)," ")</f>
        <v xml:space="preserve"> </v>
      </c>
      <c r="D1758" s="24"/>
      <c r="E1758" s="25"/>
      <c r="F1758" s="25"/>
      <c r="G1758" s="25"/>
      <c r="H1758" s="25"/>
      <c r="I1758" s="25"/>
      <c r="J1758" s="26"/>
      <c r="K1758" s="387" t="str">
        <f>IF(J1758&lt;&gt;0,DAYS360(J1758,'proje ve personel bilgileri'!$B$8)/30," ")</f>
        <v xml:space="preserve"> </v>
      </c>
      <c r="L1758" s="387"/>
      <c r="M1758" s="385" t="str">
        <f>IF('proje ve personel bilgileri'!A821&lt;&gt;0,('proje ve personel bilgileri'!$B$11)," ")</f>
        <v xml:space="preserve"> </v>
      </c>
      <c r="N1758" s="385"/>
      <c r="O1758" s="388">
        <f>IF('proje ve personel bilgileri'!$B$4=1512,(IF(E1758&lt;&gt;0,2,IF(F1758&lt;&gt;0,2,IF(G1758&lt;&gt;0,IF(AND(J1758&lt;&gt;0,K1758&gt;=48),4,3),IF(H1758&lt;&gt;0,IF(AND(J1758&lt;&gt;0,K1758&gt;=48),4,3),IF(I1758&lt;&gt;0,7,0)))))),IF('proje ve personel bilgileri'!$B$4=1511,(IF(E1758&lt;&gt;0,4,IF(F1758&lt;&gt;0,5,IF(G1758&lt;&gt;0,IF(AND(J1758&lt;&gt;0,K1758&gt;=48),12,8),IF(H1758&lt;&gt;0,IF(AND(J1758&lt;&gt;0,K1758&gt;=48),12,8),IF(I1758&lt;&gt;0,14,0)))))),(IF(E1758&lt;&gt;0,3,IF(F1758&lt;&gt;0,4,IF(G1758&lt;&gt;0,IF(AND(J1758&lt;&gt;0,K1758&gt;=48),10,6),IF(H1758&lt;&gt;0,IF(AND(J1758&lt;&gt;0,K1758&gt;=48),10,6),IF(I1758&lt;&gt;0,12,0))))))))</f>
        <v>0</v>
      </c>
      <c r="P1758" s="389"/>
      <c r="Q1758" s="385" t="str">
        <f>IF('proje ve personel bilgileri'!A821&lt;&gt;0,(M1758*O1758)," ")</f>
        <v xml:space="preserve"> </v>
      </c>
      <c r="R1758" s="385"/>
      <c r="S1758" s="385" t="str">
        <f>IF('proje ve personel bilgileri'!A821&lt;&gt;0,G011B!S1872," ")</f>
        <v xml:space="preserve"> </v>
      </c>
      <c r="T1758" s="378"/>
      <c r="U1758" s="385" t="str">
        <f>IF('proje ve personel bilgileri'!A821&lt;&gt;0,MIN(Q1758,S1758)," ")</f>
        <v xml:space="preserve"> </v>
      </c>
      <c r="V1758" s="386"/>
    </row>
    <row r="1759" spans="1:22" ht="15.75" customHeight="1" x14ac:dyDescent="0.25">
      <c r="A1759" s="19">
        <v>809</v>
      </c>
      <c r="B1759" s="293" t="str">
        <f>IF('proje ve personel bilgileri'!A822&lt;&gt;0,('proje ve personel bilgileri'!A822)," ")</f>
        <v xml:space="preserve"> </v>
      </c>
      <c r="C1759" s="293" t="str">
        <f>IF('proje ve personel bilgileri'!A822&lt;&gt;0,('proje ve personel bilgileri'!B822)," ")</f>
        <v xml:space="preserve"> </v>
      </c>
      <c r="D1759" s="24"/>
      <c r="E1759" s="25"/>
      <c r="F1759" s="25"/>
      <c r="G1759" s="25"/>
      <c r="H1759" s="25"/>
      <c r="I1759" s="25"/>
      <c r="J1759" s="26"/>
      <c r="K1759" s="387" t="str">
        <f>IF(J1759&lt;&gt;0,DAYS360(J1759,'proje ve personel bilgileri'!$B$8)/30," ")</f>
        <v xml:space="preserve"> </v>
      </c>
      <c r="L1759" s="387"/>
      <c r="M1759" s="385" t="str">
        <f>IF('proje ve personel bilgileri'!A822&lt;&gt;0,('proje ve personel bilgileri'!$B$11)," ")</f>
        <v xml:space="preserve"> </v>
      </c>
      <c r="N1759" s="385"/>
      <c r="O1759" s="388">
        <f>IF('proje ve personel bilgileri'!$B$4=1512,(IF(E1759&lt;&gt;0,2,IF(F1759&lt;&gt;0,2,IF(G1759&lt;&gt;0,IF(AND(J1759&lt;&gt;0,K1759&gt;=48),4,3),IF(H1759&lt;&gt;0,IF(AND(J1759&lt;&gt;0,K1759&gt;=48),4,3),IF(I1759&lt;&gt;0,7,0)))))),IF('proje ve personel bilgileri'!$B$4=1511,(IF(E1759&lt;&gt;0,4,IF(F1759&lt;&gt;0,5,IF(G1759&lt;&gt;0,IF(AND(J1759&lt;&gt;0,K1759&gt;=48),12,8),IF(H1759&lt;&gt;0,IF(AND(J1759&lt;&gt;0,K1759&gt;=48),12,8),IF(I1759&lt;&gt;0,14,0)))))),(IF(E1759&lt;&gt;0,3,IF(F1759&lt;&gt;0,4,IF(G1759&lt;&gt;0,IF(AND(J1759&lt;&gt;0,K1759&gt;=48),10,6),IF(H1759&lt;&gt;0,IF(AND(J1759&lt;&gt;0,K1759&gt;=48),10,6),IF(I1759&lt;&gt;0,12,0))))))))</f>
        <v>0</v>
      </c>
      <c r="P1759" s="389"/>
      <c r="Q1759" s="385" t="str">
        <f>IF('proje ve personel bilgileri'!A822&lt;&gt;0,(M1759*O1759)," ")</f>
        <v xml:space="preserve"> </v>
      </c>
      <c r="R1759" s="385"/>
      <c r="S1759" s="385" t="str">
        <f>IF('proje ve personel bilgileri'!A822&lt;&gt;0,G011B!S1873," ")</f>
        <v xml:space="preserve"> </v>
      </c>
      <c r="T1759" s="378"/>
      <c r="U1759" s="385" t="str">
        <f>IF('proje ve personel bilgileri'!A822&lt;&gt;0,MIN(Q1759,S1759)," ")</f>
        <v xml:space="preserve"> </v>
      </c>
      <c r="V1759" s="386"/>
    </row>
    <row r="1760" spans="1:22" ht="15.75" customHeight="1" x14ac:dyDescent="0.25">
      <c r="A1760" s="23">
        <v>810</v>
      </c>
      <c r="B1760" s="293" t="str">
        <f>IF('proje ve personel bilgileri'!A823&lt;&gt;0,('proje ve personel bilgileri'!A823)," ")</f>
        <v xml:space="preserve"> </v>
      </c>
      <c r="C1760" s="293" t="str">
        <f>IF('proje ve personel bilgileri'!A823&lt;&gt;0,('proje ve personel bilgileri'!B823)," ")</f>
        <v xml:space="preserve"> </v>
      </c>
      <c r="D1760" s="28"/>
      <c r="E1760" s="29"/>
      <c r="F1760" s="29"/>
      <c r="G1760" s="29"/>
      <c r="H1760" s="29"/>
      <c r="I1760" s="29"/>
      <c r="J1760" s="30"/>
      <c r="K1760" s="387" t="str">
        <f>IF(J1760&lt;&gt;0,DAYS360(J1760,'proje ve personel bilgileri'!$B$8)/30," ")</f>
        <v xml:space="preserve"> </v>
      </c>
      <c r="L1760" s="387"/>
      <c r="M1760" s="385" t="str">
        <f>IF('proje ve personel bilgileri'!A823&lt;&gt;0,('proje ve personel bilgileri'!$B$11)," ")</f>
        <v xml:space="preserve"> </v>
      </c>
      <c r="N1760" s="385"/>
      <c r="O1760" s="388">
        <f>IF('proje ve personel bilgileri'!$B$4=1512,(IF(E1760&lt;&gt;0,2,IF(F1760&lt;&gt;0,2,IF(G1760&lt;&gt;0,IF(AND(J1760&lt;&gt;0,K1760&gt;=48),4,3),IF(H1760&lt;&gt;0,IF(AND(J1760&lt;&gt;0,K1760&gt;=48),4,3),IF(I1760&lt;&gt;0,7,0)))))),IF('proje ve personel bilgileri'!$B$4=1511,(IF(E1760&lt;&gt;0,4,IF(F1760&lt;&gt;0,5,IF(G1760&lt;&gt;0,IF(AND(J1760&lt;&gt;0,K1760&gt;=48),12,8),IF(H1760&lt;&gt;0,IF(AND(J1760&lt;&gt;0,K1760&gt;=48),12,8),IF(I1760&lt;&gt;0,14,0)))))),(IF(E1760&lt;&gt;0,3,IF(F1760&lt;&gt;0,4,IF(G1760&lt;&gt;0,IF(AND(J1760&lt;&gt;0,K1760&gt;=48),10,6),IF(H1760&lt;&gt;0,IF(AND(J1760&lt;&gt;0,K1760&gt;=48),10,6),IF(I1760&lt;&gt;0,12,0))))))))</f>
        <v>0</v>
      </c>
      <c r="P1760" s="389"/>
      <c r="Q1760" s="385" t="str">
        <f>IF('proje ve personel bilgileri'!A823&lt;&gt;0,(M1760*O1760)," ")</f>
        <v xml:space="preserve"> </v>
      </c>
      <c r="R1760" s="385"/>
      <c r="S1760" s="385" t="str">
        <f>IF('proje ve personel bilgileri'!A823&lt;&gt;0,G011B!S1874," ")</f>
        <v xml:space="preserve"> </v>
      </c>
      <c r="T1760" s="378"/>
      <c r="U1760" s="385" t="str">
        <f>IF('proje ve personel bilgileri'!A823&lt;&gt;0,MIN(Q1760,S1760)," ")</f>
        <v xml:space="preserve"> </v>
      </c>
      <c r="V1760" s="386"/>
    </row>
    <row r="1761" spans="1:22" ht="15" customHeight="1" x14ac:dyDescent="0.25">
      <c r="A1761" s="290" t="s">
        <v>152</v>
      </c>
    </row>
    <row r="1762" spans="1:22" ht="15" customHeight="1" x14ac:dyDescent="0.25">
      <c r="A1762" s="390" t="s">
        <v>153</v>
      </c>
      <c r="B1762" s="390"/>
      <c r="C1762" s="390"/>
      <c r="D1762" s="390"/>
      <c r="E1762" s="390"/>
      <c r="F1762" s="390"/>
      <c r="G1762" s="390"/>
      <c r="H1762" s="390"/>
      <c r="I1762" s="390"/>
      <c r="J1762" s="390"/>
      <c r="K1762" s="390"/>
      <c r="L1762" s="390"/>
      <c r="M1762" s="390"/>
      <c r="N1762" s="390"/>
      <c r="O1762" s="390"/>
      <c r="P1762" s="390"/>
      <c r="Q1762" s="390"/>
      <c r="R1762" s="390"/>
      <c r="S1762" s="390"/>
      <c r="T1762" s="390"/>
      <c r="U1762" s="390"/>
      <c r="V1762" s="390"/>
    </row>
    <row r="1763" spans="1:22" ht="15" customHeight="1" x14ac:dyDescent="0.25">
      <c r="A1763" s="391" t="s">
        <v>154</v>
      </c>
      <c r="B1763" s="391"/>
      <c r="C1763" s="391"/>
      <c r="D1763" s="391"/>
      <c r="E1763" s="391"/>
      <c r="F1763" s="391"/>
      <c r="G1763" s="391"/>
      <c r="H1763" s="391"/>
      <c r="I1763" s="391"/>
      <c r="J1763" s="391"/>
      <c r="K1763" s="391"/>
      <c r="L1763" s="391"/>
      <c r="M1763" s="391"/>
      <c r="N1763" s="391"/>
      <c r="O1763" s="391"/>
      <c r="P1763" s="391"/>
      <c r="Q1763" s="391"/>
      <c r="R1763" s="391"/>
      <c r="S1763" s="391"/>
      <c r="T1763" s="391"/>
      <c r="U1763" s="391"/>
      <c r="V1763" s="391"/>
    </row>
    <row r="1764" spans="1:22" ht="15" customHeight="1" x14ac:dyDescent="0.25">
      <c r="A1764" s="289"/>
    </row>
    <row r="1765" spans="1:22" ht="15" customHeight="1" x14ac:dyDescent="0.25">
      <c r="A1765" s="381" t="s">
        <v>155</v>
      </c>
      <c r="B1765" s="381"/>
      <c r="C1765" s="381"/>
      <c r="D1765" s="381"/>
      <c r="E1765" s="381"/>
      <c r="F1765" s="381"/>
      <c r="G1765" s="381"/>
      <c r="H1765" s="381"/>
      <c r="I1765" s="381"/>
      <c r="J1765" s="381"/>
      <c r="K1765" s="381"/>
      <c r="L1765" s="381"/>
      <c r="M1765" s="381"/>
      <c r="N1765" s="381"/>
      <c r="O1765" s="381"/>
      <c r="P1765" s="381"/>
      <c r="Q1765" s="381"/>
      <c r="R1765" s="381"/>
      <c r="S1765" s="381"/>
      <c r="T1765" s="381"/>
      <c r="U1765" s="381"/>
    </row>
    <row r="1766" spans="1:22" ht="15" customHeight="1" x14ac:dyDescent="0.25">
      <c r="A1766" s="380"/>
      <c r="B1766" s="380"/>
      <c r="C1766" s="380"/>
      <c r="D1766" s="380"/>
      <c r="E1766" s="380"/>
      <c r="F1766" s="380"/>
      <c r="G1766" s="380"/>
      <c r="H1766" s="380"/>
      <c r="I1766" s="380"/>
      <c r="J1766" s="380"/>
      <c r="K1766" s="380"/>
      <c r="L1766" s="380"/>
      <c r="M1766" s="380"/>
      <c r="N1766" s="380"/>
      <c r="O1766" s="380"/>
      <c r="P1766" s="380"/>
      <c r="Q1766" s="380"/>
      <c r="R1766" s="380"/>
      <c r="S1766" s="380"/>
      <c r="T1766" s="380"/>
      <c r="U1766" s="380"/>
    </row>
    <row r="1771" spans="1:22" ht="15.75" customHeight="1" x14ac:dyDescent="0.25">
      <c r="A1771" s="348" t="s">
        <v>128</v>
      </c>
      <c r="B1771" s="348"/>
      <c r="C1771" s="348"/>
      <c r="D1771" s="348"/>
      <c r="E1771" s="348"/>
      <c r="F1771" s="348"/>
      <c r="G1771" s="348"/>
      <c r="H1771" s="348"/>
      <c r="I1771" s="348"/>
      <c r="J1771" s="348"/>
      <c r="K1771" s="348"/>
      <c r="L1771" s="348"/>
      <c r="M1771" s="348"/>
      <c r="N1771" s="348"/>
      <c r="O1771" s="348"/>
      <c r="P1771" s="348"/>
      <c r="Q1771" s="348"/>
      <c r="R1771" s="348"/>
      <c r="S1771" s="348"/>
      <c r="T1771" s="348"/>
      <c r="U1771" s="348"/>
      <c r="V1771" s="348"/>
    </row>
    <row r="1772" spans="1:22" ht="15" customHeight="1" x14ac:dyDescent="0.25">
      <c r="A1772" s="68"/>
      <c r="B1772" s="68"/>
      <c r="C1772" s="68"/>
      <c r="D1772" s="68"/>
      <c r="E1772" s="68"/>
      <c r="F1772" s="68"/>
      <c r="G1772" s="68"/>
      <c r="H1772" s="68"/>
      <c r="I1772" s="68"/>
      <c r="J1772" s="69" t="str">
        <f>'proje ve personel bilgileri'!$B$7</f>
        <v>/</v>
      </c>
      <c r="K1772" s="68" t="s">
        <v>109</v>
      </c>
      <c r="L1772" s="68"/>
      <c r="M1772" s="68"/>
      <c r="N1772" s="68"/>
      <c r="O1772" s="68"/>
      <c r="P1772" s="68"/>
      <c r="Q1772" s="68"/>
      <c r="R1772" s="68"/>
      <c r="S1772" s="68"/>
      <c r="T1772" s="68"/>
      <c r="U1772" s="68"/>
      <c r="V1772" s="68"/>
    </row>
    <row r="1773" spans="1:22" ht="18.75" customHeight="1" x14ac:dyDescent="0.25">
      <c r="U1773" s="10" t="s">
        <v>129</v>
      </c>
    </row>
    <row r="1774" spans="1:22" ht="15.75" customHeight="1" x14ac:dyDescent="0.25">
      <c r="A1774" s="382" t="s">
        <v>130</v>
      </c>
      <c r="B1774" s="383"/>
      <c r="C1774" s="384"/>
      <c r="D1774" s="392">
        <f>'proje ve personel bilgileri'!$B$2</f>
        <v>0</v>
      </c>
      <c r="E1774" s="393"/>
      <c r="F1774" s="393"/>
      <c r="G1774" s="393"/>
      <c r="H1774" s="393"/>
      <c r="I1774" s="393"/>
      <c r="J1774" s="393"/>
      <c r="K1774" s="393"/>
      <c r="L1774" s="393"/>
      <c r="M1774" s="393"/>
      <c r="N1774" s="393"/>
      <c r="O1774" s="393"/>
      <c r="P1774" s="393"/>
      <c r="Q1774" s="393"/>
      <c r="R1774" s="393"/>
      <c r="S1774" s="393"/>
      <c r="T1774" s="393"/>
      <c r="U1774" s="393"/>
      <c r="V1774" s="394"/>
    </row>
    <row r="1775" spans="1:22" ht="15.75" customHeight="1" x14ac:dyDescent="0.25">
      <c r="A1775" s="382" t="s">
        <v>131</v>
      </c>
      <c r="B1775" s="383"/>
      <c r="C1775" s="384"/>
      <c r="D1775" s="392">
        <f>'proje ve personel bilgileri'!$B$3</f>
        <v>0</v>
      </c>
      <c r="E1775" s="393"/>
      <c r="F1775" s="393"/>
      <c r="G1775" s="393"/>
      <c r="H1775" s="393"/>
      <c r="I1775" s="393"/>
      <c r="J1775" s="393"/>
      <c r="K1775" s="393"/>
      <c r="L1775" s="393"/>
      <c r="M1775" s="393"/>
      <c r="N1775" s="393"/>
      <c r="O1775" s="393"/>
      <c r="P1775" s="393"/>
      <c r="Q1775" s="393"/>
      <c r="R1775" s="393"/>
      <c r="S1775" s="393"/>
      <c r="T1775" s="393"/>
      <c r="U1775" s="393"/>
      <c r="V1775" s="394"/>
    </row>
    <row r="1776" spans="1:22" ht="15" customHeight="1" x14ac:dyDescent="0.25">
      <c r="A1776" s="415" t="s">
        <v>132</v>
      </c>
      <c r="B1776" s="416"/>
      <c r="C1776" s="417"/>
      <c r="D1776" s="421"/>
      <c r="E1776" s="403"/>
      <c r="F1776" s="403"/>
      <c r="G1776" s="403"/>
      <c r="H1776" s="403"/>
      <c r="I1776" s="403"/>
      <c r="J1776" s="403"/>
      <c r="K1776" s="403"/>
      <c r="L1776" s="403"/>
      <c r="M1776" s="403"/>
      <c r="N1776" s="403"/>
      <c r="O1776" s="403"/>
      <c r="P1776" s="403"/>
      <c r="Q1776" s="403"/>
      <c r="R1776" s="403"/>
      <c r="S1776" s="403"/>
      <c r="T1776" s="403"/>
      <c r="U1776" s="403"/>
      <c r="V1776" s="423"/>
    </row>
    <row r="1777" spans="1:22" ht="15.75" customHeight="1" x14ac:dyDescent="0.25">
      <c r="A1777" s="418"/>
      <c r="B1777" s="419"/>
      <c r="C1777" s="420"/>
      <c r="D1777" s="422"/>
      <c r="E1777" s="404"/>
      <c r="F1777" s="404"/>
      <c r="G1777" s="404"/>
      <c r="H1777" s="404"/>
      <c r="I1777" s="404"/>
      <c r="J1777" s="404"/>
      <c r="K1777" s="404"/>
      <c r="L1777" s="404"/>
      <c r="M1777" s="404"/>
      <c r="N1777" s="404"/>
      <c r="O1777" s="404"/>
      <c r="P1777" s="404"/>
      <c r="Q1777" s="404"/>
      <c r="R1777" s="404"/>
      <c r="S1777" s="404"/>
      <c r="T1777" s="404"/>
      <c r="U1777" s="404"/>
      <c r="V1777" s="424"/>
    </row>
    <row r="1778" spans="1:22" ht="15.75" customHeight="1" x14ac:dyDescent="0.25">
      <c r="A1778" s="382" t="s">
        <v>133</v>
      </c>
      <c r="B1778" s="383"/>
      <c r="C1778" s="384"/>
      <c r="D1778" s="307">
        <f>'proje ve personel bilgileri'!B8</f>
        <v>0</v>
      </c>
      <c r="E1778" s="291"/>
      <c r="F1778" s="291"/>
      <c r="G1778" s="291"/>
      <c r="H1778" s="291"/>
      <c r="I1778" s="291"/>
      <c r="J1778" s="402"/>
      <c r="K1778" s="402"/>
      <c r="L1778" s="402"/>
      <c r="M1778" s="402"/>
      <c r="N1778" s="402"/>
      <c r="O1778" s="402"/>
      <c r="P1778" s="402"/>
      <c r="Q1778" s="402"/>
      <c r="R1778" s="402"/>
      <c r="S1778" s="402"/>
      <c r="T1778" s="402"/>
      <c r="U1778" s="402"/>
      <c r="V1778" s="292"/>
    </row>
    <row r="1779" spans="1:22" ht="15" customHeight="1" x14ac:dyDescent="0.25">
      <c r="A1779" s="405" t="s">
        <v>87</v>
      </c>
      <c r="B1779" s="405" t="s">
        <v>15</v>
      </c>
      <c r="C1779" s="405" t="s">
        <v>134</v>
      </c>
      <c r="D1779" s="405" t="s">
        <v>135</v>
      </c>
      <c r="E1779" s="395" t="s">
        <v>136</v>
      </c>
      <c r="F1779" s="407"/>
      <c r="G1779" s="407"/>
      <c r="H1779" s="407"/>
      <c r="I1779" s="396"/>
      <c r="J1779" s="405" t="s">
        <v>137</v>
      </c>
      <c r="K1779" s="395" t="s">
        <v>138</v>
      </c>
      <c r="L1779" s="396"/>
      <c r="M1779" s="411" t="s">
        <v>139</v>
      </c>
      <c r="N1779" s="412"/>
      <c r="O1779" s="395" t="s">
        <v>156</v>
      </c>
      <c r="P1779" s="396"/>
      <c r="Q1779" s="395" t="s">
        <v>141</v>
      </c>
      <c r="R1779" s="396"/>
      <c r="S1779" s="395" t="s">
        <v>142</v>
      </c>
      <c r="T1779" s="396"/>
      <c r="U1779" s="395" t="s">
        <v>143</v>
      </c>
      <c r="V1779" s="396"/>
    </row>
    <row r="1780" spans="1:22" ht="15.75" customHeight="1" x14ac:dyDescent="0.25">
      <c r="A1780" s="406"/>
      <c r="B1780" s="406"/>
      <c r="C1780" s="406"/>
      <c r="D1780" s="406"/>
      <c r="E1780" s="408" t="s">
        <v>144</v>
      </c>
      <c r="F1780" s="409"/>
      <c r="G1780" s="409"/>
      <c r="H1780" s="409"/>
      <c r="I1780" s="410"/>
      <c r="J1780" s="406"/>
      <c r="K1780" s="397"/>
      <c r="L1780" s="398"/>
      <c r="M1780" s="413"/>
      <c r="N1780" s="414"/>
      <c r="O1780" s="397"/>
      <c r="P1780" s="398"/>
      <c r="Q1780" s="397"/>
      <c r="R1780" s="398"/>
      <c r="S1780" s="397"/>
      <c r="T1780" s="398"/>
      <c r="U1780" s="397"/>
      <c r="V1780" s="398"/>
    </row>
    <row r="1781" spans="1:22" ht="67.5" customHeight="1" x14ac:dyDescent="0.25">
      <c r="A1781" s="406"/>
      <c r="B1781" s="406"/>
      <c r="C1781" s="406"/>
      <c r="D1781" s="406"/>
      <c r="E1781" s="17" t="s">
        <v>145</v>
      </c>
      <c r="F1781" s="17" t="s">
        <v>146</v>
      </c>
      <c r="G1781" s="17" t="s">
        <v>147</v>
      </c>
      <c r="H1781" s="18" t="s">
        <v>148</v>
      </c>
      <c r="I1781" s="17" t="s">
        <v>149</v>
      </c>
      <c r="J1781" s="406"/>
      <c r="K1781" s="397"/>
      <c r="L1781" s="398"/>
      <c r="M1781" s="399" t="s">
        <v>150</v>
      </c>
      <c r="N1781" s="400"/>
      <c r="O1781" s="399" t="s">
        <v>151</v>
      </c>
      <c r="P1781" s="401"/>
      <c r="Q1781" s="397"/>
      <c r="R1781" s="398"/>
      <c r="S1781" s="397"/>
      <c r="T1781" s="398"/>
      <c r="U1781" s="397"/>
      <c r="V1781" s="398"/>
    </row>
    <row r="1782" spans="1:22" ht="15.75" customHeight="1" x14ac:dyDescent="0.25">
      <c r="A1782" s="19">
        <v>811</v>
      </c>
      <c r="B1782" s="293" t="str">
        <f>IF('proje ve personel bilgileri'!A824&lt;&gt;0,('proje ve personel bilgileri'!A824)," ")</f>
        <v xml:space="preserve"> </v>
      </c>
      <c r="C1782" s="293" t="str">
        <f>IF('proje ve personel bilgileri'!A824&lt;&gt;0,('proje ve personel bilgileri'!B824)," ")</f>
        <v xml:space="preserve"> </v>
      </c>
      <c r="D1782" s="20"/>
      <c r="E1782" s="21"/>
      <c r="F1782" s="21"/>
      <c r="G1782" s="21"/>
      <c r="H1782" s="21"/>
      <c r="I1782" s="21"/>
      <c r="J1782" s="22"/>
      <c r="K1782" s="387" t="str">
        <f>IF(J1782&lt;&gt;0,DAYS360(J1782,'proje ve personel bilgileri'!$B$8)/30," ")</f>
        <v xml:space="preserve"> </v>
      </c>
      <c r="L1782" s="387"/>
      <c r="M1782" s="385" t="str">
        <f>IF('proje ve personel bilgileri'!A824&lt;&gt;0,('proje ve personel bilgileri'!$B$11)," ")</f>
        <v xml:space="preserve"> </v>
      </c>
      <c r="N1782" s="385"/>
      <c r="O1782" s="388">
        <f>IF('proje ve personel bilgileri'!$B$4=1512,(IF(E1782&lt;&gt;0,2,IF(F1782&lt;&gt;0,2,IF(G1782&lt;&gt;0,IF(AND(J1782&lt;&gt;0,K1782&gt;=48),4,3),IF(H1782&lt;&gt;0,IF(AND(J1782&lt;&gt;0,K1782&gt;=48),4,3),IF(I1782&lt;&gt;0,7,0)))))),IF('proje ve personel bilgileri'!$B$4=1511,(IF(E1782&lt;&gt;0,4,IF(F1782&lt;&gt;0,5,IF(G1782&lt;&gt;0,IF(AND(J1782&lt;&gt;0,K1782&gt;=48),12,8),IF(H1782&lt;&gt;0,IF(AND(J1782&lt;&gt;0,K1782&gt;=48),12,8),IF(I1782&lt;&gt;0,14,0)))))),(IF(E1782&lt;&gt;0,3,IF(F1782&lt;&gt;0,4,IF(G1782&lt;&gt;0,IF(AND(J1782&lt;&gt;0,K1782&gt;=48),10,6),IF(H1782&lt;&gt;0,IF(AND(J1782&lt;&gt;0,K1782&gt;=48),10,6),IF(I1782&lt;&gt;0,12,0))))))))</f>
        <v>0</v>
      </c>
      <c r="P1782" s="389"/>
      <c r="Q1782" s="385" t="str">
        <f>IF('proje ve personel bilgileri'!A824&lt;&gt;0,(M1782*O1782)," ")</f>
        <v xml:space="preserve"> </v>
      </c>
      <c r="R1782" s="385"/>
      <c r="S1782" s="385" t="str">
        <f>IF('proje ve personel bilgileri'!A824&lt;&gt;0,G011B!S1899," ")</f>
        <v xml:space="preserve"> </v>
      </c>
      <c r="T1782" s="378"/>
      <c r="U1782" s="385" t="str">
        <f>IF('proje ve personel bilgileri'!A824&lt;&gt;0,MIN(Q1782,S1782)," ")</f>
        <v xml:space="preserve"> </v>
      </c>
      <c r="V1782" s="386"/>
    </row>
    <row r="1783" spans="1:22" ht="15.75" customHeight="1" x14ac:dyDescent="0.25">
      <c r="A1783" s="23">
        <v>812</v>
      </c>
      <c r="B1783" s="293" t="str">
        <f>IF('proje ve personel bilgileri'!A825&lt;&gt;0,('proje ve personel bilgileri'!A825)," ")</f>
        <v xml:space="preserve"> </v>
      </c>
      <c r="C1783" s="293" t="str">
        <f>IF('proje ve personel bilgileri'!A825&lt;&gt;0,('proje ve personel bilgileri'!B825)," ")</f>
        <v xml:space="preserve"> </v>
      </c>
      <c r="D1783" s="24"/>
      <c r="E1783" s="25"/>
      <c r="F1783" s="25"/>
      <c r="G1783" s="25"/>
      <c r="H1783" s="25"/>
      <c r="I1783" s="25"/>
      <c r="J1783" s="26"/>
      <c r="K1783" s="387" t="str">
        <f>IF(J1783&lt;&gt;0,DAYS360(J1783,'proje ve personel bilgileri'!$B$8)/30," ")</f>
        <v xml:space="preserve"> </v>
      </c>
      <c r="L1783" s="387"/>
      <c r="M1783" s="385" t="str">
        <f>IF('proje ve personel bilgileri'!A825&lt;&gt;0,('proje ve personel bilgileri'!$B$11)," ")</f>
        <v xml:space="preserve"> </v>
      </c>
      <c r="N1783" s="385"/>
      <c r="O1783" s="388">
        <f>IF('proje ve personel bilgileri'!$B$4=1512,(IF(E1783&lt;&gt;0,2,IF(F1783&lt;&gt;0,2,IF(G1783&lt;&gt;0,IF(AND(J1783&lt;&gt;0,K1783&gt;=48),4,3),IF(H1783&lt;&gt;0,IF(AND(J1783&lt;&gt;0,K1783&gt;=48),4,3),IF(I1783&lt;&gt;0,7,0)))))),IF('proje ve personel bilgileri'!$B$4=1511,(IF(E1783&lt;&gt;0,4,IF(F1783&lt;&gt;0,5,IF(G1783&lt;&gt;0,IF(AND(J1783&lt;&gt;0,K1783&gt;=48),12,8),IF(H1783&lt;&gt;0,IF(AND(J1783&lt;&gt;0,K1783&gt;=48),12,8),IF(I1783&lt;&gt;0,14,0)))))),(IF(E1783&lt;&gt;0,3,IF(F1783&lt;&gt;0,4,IF(G1783&lt;&gt;0,IF(AND(J1783&lt;&gt;0,K1783&gt;=48),10,6),IF(H1783&lt;&gt;0,IF(AND(J1783&lt;&gt;0,K1783&gt;=48),10,6),IF(I1783&lt;&gt;0,12,0))))))))</f>
        <v>0</v>
      </c>
      <c r="P1783" s="389"/>
      <c r="Q1783" s="385" t="str">
        <f>IF('proje ve personel bilgileri'!A825&lt;&gt;0,(M1783*O1783)," ")</f>
        <v xml:space="preserve"> </v>
      </c>
      <c r="R1783" s="385"/>
      <c r="S1783" s="385" t="str">
        <f>IF('proje ve personel bilgileri'!A825&lt;&gt;0,G011B!S1900," ")</f>
        <v xml:space="preserve"> </v>
      </c>
      <c r="T1783" s="378"/>
      <c r="U1783" s="385" t="str">
        <f>IF('proje ve personel bilgileri'!A825&lt;&gt;0,MIN(Q1783,S1783)," ")</f>
        <v xml:space="preserve"> </v>
      </c>
      <c r="V1783" s="386"/>
    </row>
    <row r="1784" spans="1:22" ht="15.75" customHeight="1" x14ac:dyDescent="0.25">
      <c r="A1784" s="19">
        <v>813</v>
      </c>
      <c r="B1784" s="293" t="str">
        <f>IF('proje ve personel bilgileri'!A826&lt;&gt;0,('proje ve personel bilgileri'!A826)," ")</f>
        <v xml:space="preserve"> </v>
      </c>
      <c r="C1784" s="293" t="str">
        <f>IF('proje ve personel bilgileri'!A826&lt;&gt;0,('proje ve personel bilgileri'!B826)," ")</f>
        <v xml:space="preserve"> </v>
      </c>
      <c r="D1784" s="24"/>
      <c r="E1784" s="25"/>
      <c r="F1784" s="25"/>
      <c r="G1784" s="25"/>
      <c r="H1784" s="25"/>
      <c r="I1784" s="25"/>
      <c r="J1784" s="26"/>
      <c r="K1784" s="387" t="str">
        <f>IF(J1784&lt;&gt;0,DAYS360(J1784,'proje ve personel bilgileri'!$B$8)/30," ")</f>
        <v xml:space="preserve"> </v>
      </c>
      <c r="L1784" s="387"/>
      <c r="M1784" s="385" t="str">
        <f>IF('proje ve personel bilgileri'!A826&lt;&gt;0,('proje ve personel bilgileri'!$B$11)," ")</f>
        <v xml:space="preserve"> </v>
      </c>
      <c r="N1784" s="385"/>
      <c r="O1784" s="388">
        <f>IF('proje ve personel bilgileri'!$B$4=1512,(IF(E1784&lt;&gt;0,2,IF(F1784&lt;&gt;0,2,IF(G1784&lt;&gt;0,IF(AND(J1784&lt;&gt;0,K1784&gt;=48),4,3),IF(H1784&lt;&gt;0,IF(AND(J1784&lt;&gt;0,K1784&gt;=48),4,3),IF(I1784&lt;&gt;0,7,0)))))),IF('proje ve personel bilgileri'!$B$4=1511,(IF(E1784&lt;&gt;0,4,IF(F1784&lt;&gt;0,5,IF(G1784&lt;&gt;0,IF(AND(J1784&lt;&gt;0,K1784&gt;=48),12,8),IF(H1784&lt;&gt;0,IF(AND(J1784&lt;&gt;0,K1784&gt;=48),12,8),IF(I1784&lt;&gt;0,14,0)))))),(IF(E1784&lt;&gt;0,3,IF(F1784&lt;&gt;0,4,IF(G1784&lt;&gt;0,IF(AND(J1784&lt;&gt;0,K1784&gt;=48),10,6),IF(H1784&lt;&gt;0,IF(AND(J1784&lt;&gt;0,K1784&gt;=48),10,6),IF(I1784&lt;&gt;0,12,0))))))))</f>
        <v>0</v>
      </c>
      <c r="P1784" s="389"/>
      <c r="Q1784" s="385" t="str">
        <f>IF('proje ve personel bilgileri'!A826&lt;&gt;0,(M1784*O1784)," ")</f>
        <v xml:space="preserve"> </v>
      </c>
      <c r="R1784" s="385"/>
      <c r="S1784" s="385" t="str">
        <f>IF('proje ve personel bilgileri'!A826&lt;&gt;0,G011B!S1901," ")</f>
        <v xml:space="preserve"> </v>
      </c>
      <c r="T1784" s="378"/>
      <c r="U1784" s="385" t="str">
        <f>IF('proje ve personel bilgileri'!A826&lt;&gt;0,MIN(Q1784,S1784)," ")</f>
        <v xml:space="preserve"> </v>
      </c>
      <c r="V1784" s="386"/>
    </row>
    <row r="1785" spans="1:22" ht="15.75" customHeight="1" x14ac:dyDescent="0.25">
      <c r="A1785" s="23">
        <v>814</v>
      </c>
      <c r="B1785" s="293" t="str">
        <f>IF('proje ve personel bilgileri'!A827&lt;&gt;0,('proje ve personel bilgileri'!A827)," ")</f>
        <v xml:space="preserve"> </v>
      </c>
      <c r="C1785" s="293" t="str">
        <f>IF('proje ve personel bilgileri'!A827&lt;&gt;0,('proje ve personel bilgileri'!B827)," ")</f>
        <v xml:space="preserve"> </v>
      </c>
      <c r="D1785" s="24"/>
      <c r="E1785" s="25"/>
      <c r="F1785" s="25"/>
      <c r="G1785" s="25"/>
      <c r="H1785" s="25"/>
      <c r="I1785" s="25"/>
      <c r="J1785" s="26"/>
      <c r="K1785" s="387" t="str">
        <f>IF(J1785&lt;&gt;0,DAYS360(J1785,'proje ve personel bilgileri'!$B$8)/30," ")</f>
        <v xml:space="preserve"> </v>
      </c>
      <c r="L1785" s="387"/>
      <c r="M1785" s="385" t="str">
        <f>IF('proje ve personel bilgileri'!A827&lt;&gt;0,('proje ve personel bilgileri'!$B$11)," ")</f>
        <v xml:space="preserve"> </v>
      </c>
      <c r="N1785" s="385"/>
      <c r="O1785" s="388">
        <f>IF('proje ve personel bilgileri'!$B$4=1512,(IF(E1785&lt;&gt;0,2,IF(F1785&lt;&gt;0,2,IF(G1785&lt;&gt;0,IF(AND(J1785&lt;&gt;0,K1785&gt;=48),4,3),IF(H1785&lt;&gt;0,IF(AND(J1785&lt;&gt;0,K1785&gt;=48),4,3),IF(I1785&lt;&gt;0,7,0)))))),IF('proje ve personel bilgileri'!$B$4=1511,(IF(E1785&lt;&gt;0,4,IF(F1785&lt;&gt;0,5,IF(G1785&lt;&gt;0,IF(AND(J1785&lt;&gt;0,K1785&gt;=48),12,8),IF(H1785&lt;&gt;0,IF(AND(J1785&lt;&gt;0,K1785&gt;=48),12,8),IF(I1785&lt;&gt;0,14,0)))))),(IF(E1785&lt;&gt;0,3,IF(F1785&lt;&gt;0,4,IF(G1785&lt;&gt;0,IF(AND(J1785&lt;&gt;0,K1785&gt;=48),10,6),IF(H1785&lt;&gt;0,IF(AND(J1785&lt;&gt;0,K1785&gt;=48),10,6),IF(I1785&lt;&gt;0,12,0))))))))</f>
        <v>0</v>
      </c>
      <c r="P1785" s="389"/>
      <c r="Q1785" s="385" t="str">
        <f>IF('proje ve personel bilgileri'!A827&lt;&gt;0,(M1785*O1785)," ")</f>
        <v xml:space="preserve"> </v>
      </c>
      <c r="R1785" s="385"/>
      <c r="S1785" s="385" t="str">
        <f>IF('proje ve personel bilgileri'!A827&lt;&gt;0,G011B!S1902," ")</f>
        <v xml:space="preserve"> </v>
      </c>
      <c r="T1785" s="378"/>
      <c r="U1785" s="385" t="str">
        <f>IF('proje ve personel bilgileri'!A827&lt;&gt;0,MIN(Q1785,S1785)," ")</f>
        <v xml:space="preserve"> </v>
      </c>
      <c r="V1785" s="386"/>
    </row>
    <row r="1786" spans="1:22" ht="15.75" customHeight="1" x14ac:dyDescent="0.25">
      <c r="A1786" s="19">
        <v>815</v>
      </c>
      <c r="B1786" s="293" t="str">
        <f>IF('proje ve personel bilgileri'!A828&lt;&gt;0,('proje ve personel bilgileri'!A828)," ")</f>
        <v xml:space="preserve"> </v>
      </c>
      <c r="C1786" s="293" t="str">
        <f>IF('proje ve personel bilgileri'!A828&lt;&gt;0,('proje ve personel bilgileri'!B828)," ")</f>
        <v xml:space="preserve"> </v>
      </c>
      <c r="D1786" s="24"/>
      <c r="E1786" s="25"/>
      <c r="F1786" s="25"/>
      <c r="G1786" s="25"/>
      <c r="H1786" s="25"/>
      <c r="I1786" s="25"/>
      <c r="J1786" s="26"/>
      <c r="K1786" s="387" t="str">
        <f>IF(J1786&lt;&gt;0,DAYS360(J1786,'proje ve personel bilgileri'!$B$8)/30," ")</f>
        <v xml:space="preserve"> </v>
      </c>
      <c r="L1786" s="387"/>
      <c r="M1786" s="385" t="str">
        <f>IF('proje ve personel bilgileri'!A828&lt;&gt;0,('proje ve personel bilgileri'!$B$11)," ")</f>
        <v xml:space="preserve"> </v>
      </c>
      <c r="N1786" s="385"/>
      <c r="O1786" s="388">
        <f>IF('proje ve personel bilgileri'!$B$4=1512,(IF(E1786&lt;&gt;0,2,IF(F1786&lt;&gt;0,2,IF(G1786&lt;&gt;0,IF(AND(J1786&lt;&gt;0,K1786&gt;=48),4,3),IF(H1786&lt;&gt;0,IF(AND(J1786&lt;&gt;0,K1786&gt;=48),4,3),IF(I1786&lt;&gt;0,7,0)))))),IF('proje ve personel bilgileri'!$B$4=1511,(IF(E1786&lt;&gt;0,4,IF(F1786&lt;&gt;0,5,IF(G1786&lt;&gt;0,IF(AND(J1786&lt;&gt;0,K1786&gt;=48),12,8),IF(H1786&lt;&gt;0,IF(AND(J1786&lt;&gt;0,K1786&gt;=48),12,8),IF(I1786&lt;&gt;0,14,0)))))),(IF(E1786&lt;&gt;0,3,IF(F1786&lt;&gt;0,4,IF(G1786&lt;&gt;0,IF(AND(J1786&lt;&gt;0,K1786&gt;=48),10,6),IF(H1786&lt;&gt;0,IF(AND(J1786&lt;&gt;0,K1786&gt;=48),10,6),IF(I1786&lt;&gt;0,12,0))))))))</f>
        <v>0</v>
      </c>
      <c r="P1786" s="389"/>
      <c r="Q1786" s="385" t="str">
        <f>IF('proje ve personel bilgileri'!A828&lt;&gt;0,(M1786*O1786)," ")</f>
        <v xml:space="preserve"> </v>
      </c>
      <c r="R1786" s="385"/>
      <c r="S1786" s="385" t="str">
        <f>IF('proje ve personel bilgileri'!A828&lt;&gt;0,G011B!S1903," ")</f>
        <v xml:space="preserve"> </v>
      </c>
      <c r="T1786" s="378"/>
      <c r="U1786" s="385" t="str">
        <f>IF('proje ve personel bilgileri'!A828&lt;&gt;0,MIN(Q1786,S1786)," ")</f>
        <v xml:space="preserve"> </v>
      </c>
      <c r="V1786" s="386"/>
    </row>
    <row r="1787" spans="1:22" ht="15.75" customHeight="1" x14ac:dyDescent="0.25">
      <c r="A1787" s="23">
        <v>816</v>
      </c>
      <c r="B1787" s="293" t="str">
        <f>IF('proje ve personel bilgileri'!A829&lt;&gt;0,('proje ve personel bilgileri'!A829)," ")</f>
        <v xml:space="preserve"> </v>
      </c>
      <c r="C1787" s="293" t="str">
        <f>IF('proje ve personel bilgileri'!A829&lt;&gt;0,('proje ve personel bilgileri'!B829)," ")</f>
        <v xml:space="preserve"> </v>
      </c>
      <c r="D1787" s="24"/>
      <c r="E1787" s="25"/>
      <c r="F1787" s="25"/>
      <c r="G1787" s="25"/>
      <c r="H1787" s="25"/>
      <c r="I1787" s="25"/>
      <c r="J1787" s="26"/>
      <c r="K1787" s="387" t="str">
        <f>IF(J1787&lt;&gt;0,DAYS360(J1787,'proje ve personel bilgileri'!$B$8)/30," ")</f>
        <v xml:space="preserve"> </v>
      </c>
      <c r="L1787" s="387"/>
      <c r="M1787" s="385" t="str">
        <f>IF('proje ve personel bilgileri'!A829&lt;&gt;0,('proje ve personel bilgileri'!$B$11)," ")</f>
        <v xml:space="preserve"> </v>
      </c>
      <c r="N1787" s="385"/>
      <c r="O1787" s="388">
        <f>IF('proje ve personel bilgileri'!$B$4=1512,(IF(E1787&lt;&gt;0,2,IF(F1787&lt;&gt;0,2,IF(G1787&lt;&gt;0,IF(AND(J1787&lt;&gt;0,K1787&gt;=48),4,3),IF(H1787&lt;&gt;0,IF(AND(J1787&lt;&gt;0,K1787&gt;=48),4,3),IF(I1787&lt;&gt;0,7,0)))))),IF('proje ve personel bilgileri'!$B$4=1511,(IF(E1787&lt;&gt;0,4,IF(F1787&lt;&gt;0,5,IF(G1787&lt;&gt;0,IF(AND(J1787&lt;&gt;0,K1787&gt;=48),12,8),IF(H1787&lt;&gt;0,IF(AND(J1787&lt;&gt;0,K1787&gt;=48),12,8),IF(I1787&lt;&gt;0,14,0)))))),(IF(E1787&lt;&gt;0,3,IF(F1787&lt;&gt;0,4,IF(G1787&lt;&gt;0,IF(AND(J1787&lt;&gt;0,K1787&gt;=48),10,6),IF(H1787&lt;&gt;0,IF(AND(J1787&lt;&gt;0,K1787&gt;=48),10,6),IF(I1787&lt;&gt;0,12,0))))))))</f>
        <v>0</v>
      </c>
      <c r="P1787" s="389"/>
      <c r="Q1787" s="385" t="str">
        <f>IF('proje ve personel bilgileri'!A829&lt;&gt;0,(M1787*O1787)," ")</f>
        <v xml:space="preserve"> </v>
      </c>
      <c r="R1787" s="385"/>
      <c r="S1787" s="385" t="str">
        <f>IF('proje ve personel bilgileri'!A829&lt;&gt;0,G011B!S1904," ")</f>
        <v xml:space="preserve"> </v>
      </c>
      <c r="T1787" s="378"/>
      <c r="U1787" s="385" t="str">
        <f>IF('proje ve personel bilgileri'!A829&lt;&gt;0,MIN(Q1787,S1787)," ")</f>
        <v xml:space="preserve"> </v>
      </c>
      <c r="V1787" s="386"/>
    </row>
    <row r="1788" spans="1:22" ht="15.75" customHeight="1" x14ac:dyDescent="0.25">
      <c r="A1788" s="19">
        <v>817</v>
      </c>
      <c r="B1788" s="293" t="str">
        <f>IF('proje ve personel bilgileri'!A830&lt;&gt;0,('proje ve personel bilgileri'!A830)," ")</f>
        <v xml:space="preserve"> </v>
      </c>
      <c r="C1788" s="293" t="str">
        <f>IF('proje ve personel bilgileri'!A830&lt;&gt;0,('proje ve personel bilgileri'!B830)," ")</f>
        <v xml:space="preserve"> </v>
      </c>
      <c r="D1788" s="24"/>
      <c r="E1788" s="25"/>
      <c r="F1788" s="25"/>
      <c r="G1788" s="25"/>
      <c r="H1788" s="25"/>
      <c r="I1788" s="25"/>
      <c r="J1788" s="26"/>
      <c r="K1788" s="387" t="str">
        <f>IF(J1788&lt;&gt;0,DAYS360(J1788,'proje ve personel bilgileri'!$B$8)/30," ")</f>
        <v xml:space="preserve"> </v>
      </c>
      <c r="L1788" s="387"/>
      <c r="M1788" s="385" t="str">
        <f>IF('proje ve personel bilgileri'!A830&lt;&gt;0,('proje ve personel bilgileri'!$B$11)," ")</f>
        <v xml:space="preserve"> </v>
      </c>
      <c r="N1788" s="385"/>
      <c r="O1788" s="388">
        <f>IF('proje ve personel bilgileri'!$B$4=1512,(IF(E1788&lt;&gt;0,2,IF(F1788&lt;&gt;0,2,IF(G1788&lt;&gt;0,IF(AND(J1788&lt;&gt;0,K1788&gt;=48),4,3),IF(H1788&lt;&gt;0,IF(AND(J1788&lt;&gt;0,K1788&gt;=48),4,3),IF(I1788&lt;&gt;0,7,0)))))),IF('proje ve personel bilgileri'!$B$4=1511,(IF(E1788&lt;&gt;0,4,IF(F1788&lt;&gt;0,5,IF(G1788&lt;&gt;0,IF(AND(J1788&lt;&gt;0,K1788&gt;=48),12,8),IF(H1788&lt;&gt;0,IF(AND(J1788&lt;&gt;0,K1788&gt;=48),12,8),IF(I1788&lt;&gt;0,14,0)))))),(IF(E1788&lt;&gt;0,3,IF(F1788&lt;&gt;0,4,IF(G1788&lt;&gt;0,IF(AND(J1788&lt;&gt;0,K1788&gt;=48),10,6),IF(H1788&lt;&gt;0,IF(AND(J1788&lt;&gt;0,K1788&gt;=48),10,6),IF(I1788&lt;&gt;0,12,0))))))))</f>
        <v>0</v>
      </c>
      <c r="P1788" s="389"/>
      <c r="Q1788" s="385" t="str">
        <f>IF('proje ve personel bilgileri'!A830&lt;&gt;0,(M1788*O1788)," ")</f>
        <v xml:space="preserve"> </v>
      </c>
      <c r="R1788" s="385"/>
      <c r="S1788" s="385" t="str">
        <f>IF('proje ve personel bilgileri'!A830&lt;&gt;0,G011B!S1905," ")</f>
        <v xml:space="preserve"> </v>
      </c>
      <c r="T1788" s="378"/>
      <c r="U1788" s="385" t="str">
        <f>IF('proje ve personel bilgileri'!A830&lt;&gt;0,MIN(Q1788,S1788)," ")</f>
        <v xml:space="preserve"> </v>
      </c>
      <c r="V1788" s="386"/>
    </row>
    <row r="1789" spans="1:22" ht="15.75" customHeight="1" x14ac:dyDescent="0.25">
      <c r="A1789" s="23">
        <v>818</v>
      </c>
      <c r="B1789" s="293" t="str">
        <f>IF('proje ve personel bilgileri'!A831&lt;&gt;0,('proje ve personel bilgileri'!A831)," ")</f>
        <v xml:space="preserve"> </v>
      </c>
      <c r="C1789" s="293" t="str">
        <f>IF('proje ve personel bilgileri'!A831&lt;&gt;0,('proje ve personel bilgileri'!B831)," ")</f>
        <v xml:space="preserve"> </v>
      </c>
      <c r="D1789" s="24"/>
      <c r="E1789" s="25"/>
      <c r="F1789" s="25"/>
      <c r="G1789" s="25"/>
      <c r="H1789" s="25"/>
      <c r="I1789" s="25"/>
      <c r="J1789" s="26"/>
      <c r="K1789" s="387" t="str">
        <f>IF(J1789&lt;&gt;0,DAYS360(J1789,'proje ve personel bilgileri'!$B$8)/30," ")</f>
        <v xml:space="preserve"> </v>
      </c>
      <c r="L1789" s="387"/>
      <c r="M1789" s="385" t="str">
        <f>IF('proje ve personel bilgileri'!A831&lt;&gt;0,('proje ve personel bilgileri'!$B$11)," ")</f>
        <v xml:space="preserve"> </v>
      </c>
      <c r="N1789" s="385"/>
      <c r="O1789" s="388">
        <f>IF('proje ve personel bilgileri'!$B$4=1512,(IF(E1789&lt;&gt;0,2,IF(F1789&lt;&gt;0,2,IF(G1789&lt;&gt;0,IF(AND(J1789&lt;&gt;0,K1789&gt;=48),4,3),IF(H1789&lt;&gt;0,IF(AND(J1789&lt;&gt;0,K1789&gt;=48),4,3),IF(I1789&lt;&gt;0,7,0)))))),IF('proje ve personel bilgileri'!$B$4=1511,(IF(E1789&lt;&gt;0,4,IF(F1789&lt;&gt;0,5,IF(G1789&lt;&gt;0,IF(AND(J1789&lt;&gt;0,K1789&gt;=48),12,8),IF(H1789&lt;&gt;0,IF(AND(J1789&lt;&gt;0,K1789&gt;=48),12,8),IF(I1789&lt;&gt;0,14,0)))))),(IF(E1789&lt;&gt;0,3,IF(F1789&lt;&gt;0,4,IF(G1789&lt;&gt;0,IF(AND(J1789&lt;&gt;0,K1789&gt;=48),10,6),IF(H1789&lt;&gt;0,IF(AND(J1789&lt;&gt;0,K1789&gt;=48),10,6),IF(I1789&lt;&gt;0,12,0))))))))</f>
        <v>0</v>
      </c>
      <c r="P1789" s="389"/>
      <c r="Q1789" s="385" t="str">
        <f>IF('proje ve personel bilgileri'!A831&lt;&gt;0,(M1789*O1789)," ")</f>
        <v xml:space="preserve"> </v>
      </c>
      <c r="R1789" s="385"/>
      <c r="S1789" s="385" t="str">
        <f>IF('proje ve personel bilgileri'!A831&lt;&gt;0,G011B!S1906," ")</f>
        <v xml:space="preserve"> </v>
      </c>
      <c r="T1789" s="378"/>
      <c r="U1789" s="385" t="str">
        <f>IF('proje ve personel bilgileri'!A831&lt;&gt;0,MIN(Q1789,S1789)," ")</f>
        <v xml:space="preserve"> </v>
      </c>
      <c r="V1789" s="386"/>
    </row>
    <row r="1790" spans="1:22" ht="15.75" customHeight="1" x14ac:dyDescent="0.25">
      <c r="A1790" s="19">
        <v>819</v>
      </c>
      <c r="B1790" s="293" t="str">
        <f>IF('proje ve personel bilgileri'!A832&lt;&gt;0,('proje ve personel bilgileri'!A832)," ")</f>
        <v xml:space="preserve"> </v>
      </c>
      <c r="C1790" s="293" t="str">
        <f>IF('proje ve personel bilgileri'!A832&lt;&gt;0,('proje ve personel bilgileri'!B832)," ")</f>
        <v xml:space="preserve"> </v>
      </c>
      <c r="D1790" s="24"/>
      <c r="E1790" s="25"/>
      <c r="F1790" s="25"/>
      <c r="G1790" s="25"/>
      <c r="H1790" s="25"/>
      <c r="I1790" s="25"/>
      <c r="J1790" s="26"/>
      <c r="K1790" s="387" t="str">
        <f>IF(J1790&lt;&gt;0,DAYS360(J1790,'proje ve personel bilgileri'!$B$8)/30," ")</f>
        <v xml:space="preserve"> </v>
      </c>
      <c r="L1790" s="387"/>
      <c r="M1790" s="385" t="str">
        <f>IF('proje ve personel bilgileri'!A832&lt;&gt;0,('proje ve personel bilgileri'!$B$11)," ")</f>
        <v xml:space="preserve"> </v>
      </c>
      <c r="N1790" s="385"/>
      <c r="O1790" s="388">
        <f>IF('proje ve personel bilgileri'!$B$4=1512,(IF(E1790&lt;&gt;0,2,IF(F1790&lt;&gt;0,2,IF(G1790&lt;&gt;0,IF(AND(J1790&lt;&gt;0,K1790&gt;=48),4,3),IF(H1790&lt;&gt;0,IF(AND(J1790&lt;&gt;0,K1790&gt;=48),4,3),IF(I1790&lt;&gt;0,7,0)))))),IF('proje ve personel bilgileri'!$B$4=1511,(IF(E1790&lt;&gt;0,4,IF(F1790&lt;&gt;0,5,IF(G1790&lt;&gt;0,IF(AND(J1790&lt;&gt;0,K1790&gt;=48),12,8),IF(H1790&lt;&gt;0,IF(AND(J1790&lt;&gt;0,K1790&gt;=48),12,8),IF(I1790&lt;&gt;0,14,0)))))),(IF(E1790&lt;&gt;0,3,IF(F1790&lt;&gt;0,4,IF(G1790&lt;&gt;0,IF(AND(J1790&lt;&gt;0,K1790&gt;=48),10,6),IF(H1790&lt;&gt;0,IF(AND(J1790&lt;&gt;0,K1790&gt;=48),10,6),IF(I1790&lt;&gt;0,12,0))))))))</f>
        <v>0</v>
      </c>
      <c r="P1790" s="389"/>
      <c r="Q1790" s="385" t="str">
        <f>IF('proje ve personel bilgileri'!A832&lt;&gt;0,(M1790*O1790)," ")</f>
        <v xml:space="preserve"> </v>
      </c>
      <c r="R1790" s="385"/>
      <c r="S1790" s="385" t="str">
        <f>IF('proje ve personel bilgileri'!A832&lt;&gt;0,G011B!S1907," ")</f>
        <v xml:space="preserve"> </v>
      </c>
      <c r="T1790" s="378"/>
      <c r="U1790" s="385" t="str">
        <f>IF('proje ve personel bilgileri'!A832&lt;&gt;0,MIN(Q1790,S1790)," ")</f>
        <v xml:space="preserve"> </v>
      </c>
      <c r="V1790" s="386"/>
    </row>
    <row r="1791" spans="1:22" ht="15.75" customHeight="1" x14ac:dyDescent="0.25">
      <c r="A1791" s="23">
        <v>820</v>
      </c>
      <c r="B1791" s="293" t="str">
        <f>IF('proje ve personel bilgileri'!A833&lt;&gt;0,('proje ve personel bilgileri'!A833)," ")</f>
        <v xml:space="preserve"> </v>
      </c>
      <c r="C1791" s="293" t="str">
        <f>IF('proje ve personel bilgileri'!A833&lt;&gt;0,('proje ve personel bilgileri'!B833)," ")</f>
        <v xml:space="preserve"> </v>
      </c>
      <c r="D1791" s="24"/>
      <c r="E1791" s="25"/>
      <c r="F1791" s="25"/>
      <c r="G1791" s="25"/>
      <c r="H1791" s="25"/>
      <c r="I1791" s="25"/>
      <c r="J1791" s="26"/>
      <c r="K1791" s="387" t="str">
        <f>IF(J1791&lt;&gt;0,DAYS360(J1791,'proje ve personel bilgileri'!$B$8)/30," ")</f>
        <v xml:space="preserve"> </v>
      </c>
      <c r="L1791" s="387"/>
      <c r="M1791" s="385" t="str">
        <f>IF('proje ve personel bilgileri'!A833&lt;&gt;0,('proje ve personel bilgileri'!$B$11)," ")</f>
        <v xml:space="preserve"> </v>
      </c>
      <c r="N1791" s="385"/>
      <c r="O1791" s="388">
        <f>IF('proje ve personel bilgileri'!$B$4=1512,(IF(E1791&lt;&gt;0,2,IF(F1791&lt;&gt;0,2,IF(G1791&lt;&gt;0,IF(AND(J1791&lt;&gt;0,K1791&gt;=48),4,3),IF(H1791&lt;&gt;0,IF(AND(J1791&lt;&gt;0,K1791&gt;=48),4,3),IF(I1791&lt;&gt;0,7,0)))))),IF('proje ve personel bilgileri'!$B$4=1511,(IF(E1791&lt;&gt;0,4,IF(F1791&lt;&gt;0,5,IF(G1791&lt;&gt;0,IF(AND(J1791&lt;&gt;0,K1791&gt;=48),12,8),IF(H1791&lt;&gt;0,IF(AND(J1791&lt;&gt;0,K1791&gt;=48),12,8),IF(I1791&lt;&gt;0,14,0)))))),(IF(E1791&lt;&gt;0,3,IF(F1791&lt;&gt;0,4,IF(G1791&lt;&gt;0,IF(AND(J1791&lt;&gt;0,K1791&gt;=48),10,6),IF(H1791&lt;&gt;0,IF(AND(J1791&lt;&gt;0,K1791&gt;=48),10,6),IF(I1791&lt;&gt;0,12,0))))))))</f>
        <v>0</v>
      </c>
      <c r="P1791" s="389"/>
      <c r="Q1791" s="385" t="str">
        <f>IF('proje ve personel bilgileri'!A833&lt;&gt;0,(M1791*O1791)," ")</f>
        <v xml:space="preserve"> </v>
      </c>
      <c r="R1791" s="385"/>
      <c r="S1791" s="385" t="str">
        <f>IF('proje ve personel bilgileri'!A833&lt;&gt;0,G011B!S1908," ")</f>
        <v xml:space="preserve"> </v>
      </c>
      <c r="T1791" s="378"/>
      <c r="U1791" s="385" t="str">
        <f>IF('proje ve personel bilgileri'!A833&lt;&gt;0,MIN(Q1791,S1791)," ")</f>
        <v xml:space="preserve"> </v>
      </c>
      <c r="V1791" s="386"/>
    </row>
    <row r="1792" spans="1:22" ht="15.75" customHeight="1" x14ac:dyDescent="0.25">
      <c r="A1792" s="19">
        <v>821</v>
      </c>
      <c r="B1792" s="293" t="str">
        <f>IF('proje ve personel bilgileri'!A834&lt;&gt;0,('proje ve personel bilgileri'!A834)," ")</f>
        <v xml:space="preserve"> </v>
      </c>
      <c r="C1792" s="293" t="str">
        <f>IF('proje ve personel bilgileri'!A834&lt;&gt;0,('proje ve personel bilgileri'!B834)," ")</f>
        <v xml:space="preserve"> </v>
      </c>
      <c r="D1792" s="24"/>
      <c r="E1792" s="25"/>
      <c r="F1792" s="25"/>
      <c r="G1792" s="25"/>
      <c r="H1792" s="25"/>
      <c r="I1792" s="25"/>
      <c r="J1792" s="26"/>
      <c r="K1792" s="387" t="str">
        <f>IF(J1792&lt;&gt;0,DAYS360(J1792,'proje ve personel bilgileri'!$B$8)/30," ")</f>
        <v xml:space="preserve"> </v>
      </c>
      <c r="L1792" s="387"/>
      <c r="M1792" s="385" t="str">
        <f>IF('proje ve personel bilgileri'!A834&lt;&gt;0,('proje ve personel bilgileri'!$B$11)," ")</f>
        <v xml:space="preserve"> </v>
      </c>
      <c r="N1792" s="385"/>
      <c r="O1792" s="388">
        <f>IF('proje ve personel bilgileri'!$B$4=1512,(IF(E1792&lt;&gt;0,2,IF(F1792&lt;&gt;0,2,IF(G1792&lt;&gt;0,IF(AND(J1792&lt;&gt;0,K1792&gt;=48),4,3),IF(H1792&lt;&gt;0,IF(AND(J1792&lt;&gt;0,K1792&gt;=48),4,3),IF(I1792&lt;&gt;0,7,0)))))),IF('proje ve personel bilgileri'!$B$4=1511,(IF(E1792&lt;&gt;0,4,IF(F1792&lt;&gt;0,5,IF(G1792&lt;&gt;0,IF(AND(J1792&lt;&gt;0,K1792&gt;=48),12,8),IF(H1792&lt;&gt;0,IF(AND(J1792&lt;&gt;0,K1792&gt;=48),12,8),IF(I1792&lt;&gt;0,14,0)))))),(IF(E1792&lt;&gt;0,3,IF(F1792&lt;&gt;0,4,IF(G1792&lt;&gt;0,IF(AND(J1792&lt;&gt;0,K1792&gt;=48),10,6),IF(H1792&lt;&gt;0,IF(AND(J1792&lt;&gt;0,K1792&gt;=48),10,6),IF(I1792&lt;&gt;0,12,0))))))))</f>
        <v>0</v>
      </c>
      <c r="P1792" s="389"/>
      <c r="Q1792" s="385" t="str">
        <f>IF('proje ve personel bilgileri'!A834&lt;&gt;0,(M1792*O1792)," ")</f>
        <v xml:space="preserve"> </v>
      </c>
      <c r="R1792" s="385"/>
      <c r="S1792" s="385" t="str">
        <f>IF('proje ve personel bilgileri'!A834&lt;&gt;0,G011B!S1909," ")</f>
        <v xml:space="preserve"> </v>
      </c>
      <c r="T1792" s="378"/>
      <c r="U1792" s="385" t="str">
        <f>IF('proje ve personel bilgileri'!A834&lt;&gt;0,MIN(Q1792,S1792)," ")</f>
        <v xml:space="preserve"> </v>
      </c>
      <c r="V1792" s="386"/>
    </row>
    <row r="1793" spans="1:22" ht="15.75" customHeight="1" x14ac:dyDescent="0.25">
      <c r="A1793" s="23">
        <v>822</v>
      </c>
      <c r="B1793" s="293" t="str">
        <f>IF('proje ve personel bilgileri'!A835&lt;&gt;0,('proje ve personel bilgileri'!A835)," ")</f>
        <v xml:space="preserve"> </v>
      </c>
      <c r="C1793" s="293" t="str">
        <f>IF('proje ve personel bilgileri'!A835&lt;&gt;0,('proje ve personel bilgileri'!B835)," ")</f>
        <v xml:space="preserve"> </v>
      </c>
      <c r="D1793" s="24"/>
      <c r="E1793" s="25"/>
      <c r="F1793" s="25"/>
      <c r="G1793" s="25"/>
      <c r="H1793" s="25"/>
      <c r="I1793" s="25"/>
      <c r="J1793" s="26"/>
      <c r="K1793" s="387" t="str">
        <f>IF(J1793&lt;&gt;0,DAYS360(J1793,'proje ve personel bilgileri'!$B$8)/30," ")</f>
        <v xml:space="preserve"> </v>
      </c>
      <c r="L1793" s="387"/>
      <c r="M1793" s="385" t="str">
        <f>IF('proje ve personel bilgileri'!A835&lt;&gt;0,('proje ve personel bilgileri'!$B$11)," ")</f>
        <v xml:space="preserve"> </v>
      </c>
      <c r="N1793" s="385"/>
      <c r="O1793" s="388">
        <f>IF('proje ve personel bilgileri'!$B$4=1512,(IF(E1793&lt;&gt;0,2,IF(F1793&lt;&gt;0,2,IF(G1793&lt;&gt;0,IF(AND(J1793&lt;&gt;0,K1793&gt;=48),4,3),IF(H1793&lt;&gt;0,IF(AND(J1793&lt;&gt;0,K1793&gt;=48),4,3),IF(I1793&lt;&gt;0,7,0)))))),IF('proje ve personel bilgileri'!$B$4=1511,(IF(E1793&lt;&gt;0,4,IF(F1793&lt;&gt;0,5,IF(G1793&lt;&gt;0,IF(AND(J1793&lt;&gt;0,K1793&gt;=48),12,8),IF(H1793&lt;&gt;0,IF(AND(J1793&lt;&gt;0,K1793&gt;=48),12,8),IF(I1793&lt;&gt;0,14,0)))))),(IF(E1793&lt;&gt;0,3,IF(F1793&lt;&gt;0,4,IF(G1793&lt;&gt;0,IF(AND(J1793&lt;&gt;0,K1793&gt;=48),10,6),IF(H1793&lt;&gt;0,IF(AND(J1793&lt;&gt;0,K1793&gt;=48),10,6),IF(I1793&lt;&gt;0,12,0))))))))</f>
        <v>0</v>
      </c>
      <c r="P1793" s="389"/>
      <c r="Q1793" s="385" t="str">
        <f>IF('proje ve personel bilgileri'!A835&lt;&gt;0,(M1793*O1793)," ")</f>
        <v xml:space="preserve"> </v>
      </c>
      <c r="R1793" s="385"/>
      <c r="S1793" s="385" t="str">
        <f>IF('proje ve personel bilgileri'!A835&lt;&gt;0,G011B!S1910," ")</f>
        <v xml:space="preserve"> </v>
      </c>
      <c r="T1793" s="378"/>
      <c r="U1793" s="385" t="str">
        <f>IF('proje ve personel bilgileri'!A835&lt;&gt;0,MIN(Q1793,S1793)," ")</f>
        <v xml:space="preserve"> </v>
      </c>
      <c r="V1793" s="386"/>
    </row>
    <row r="1794" spans="1:22" ht="15.75" customHeight="1" x14ac:dyDescent="0.25">
      <c r="A1794" s="19">
        <v>823</v>
      </c>
      <c r="B1794" s="293" t="str">
        <f>IF('proje ve personel bilgileri'!A836&lt;&gt;0,('proje ve personel bilgileri'!A836)," ")</f>
        <v xml:space="preserve"> </v>
      </c>
      <c r="C1794" s="293" t="str">
        <f>IF('proje ve personel bilgileri'!A836&lt;&gt;0,('proje ve personel bilgileri'!B836)," ")</f>
        <v xml:space="preserve"> </v>
      </c>
      <c r="D1794" s="24"/>
      <c r="E1794" s="25"/>
      <c r="F1794" s="25"/>
      <c r="G1794" s="25"/>
      <c r="H1794" s="25"/>
      <c r="I1794" s="25"/>
      <c r="J1794" s="26"/>
      <c r="K1794" s="387" t="str">
        <f>IF(J1794&lt;&gt;0,DAYS360(J1794,'proje ve personel bilgileri'!$B$8)/30," ")</f>
        <v xml:space="preserve"> </v>
      </c>
      <c r="L1794" s="387"/>
      <c r="M1794" s="385" t="str">
        <f>IF('proje ve personel bilgileri'!A836&lt;&gt;0,('proje ve personel bilgileri'!$B$11)," ")</f>
        <v xml:space="preserve"> </v>
      </c>
      <c r="N1794" s="385"/>
      <c r="O1794" s="388">
        <f>IF('proje ve personel bilgileri'!$B$4=1512,(IF(E1794&lt;&gt;0,2,IF(F1794&lt;&gt;0,2,IF(G1794&lt;&gt;0,IF(AND(J1794&lt;&gt;0,K1794&gt;=48),4,3),IF(H1794&lt;&gt;0,IF(AND(J1794&lt;&gt;0,K1794&gt;=48),4,3),IF(I1794&lt;&gt;0,7,0)))))),IF('proje ve personel bilgileri'!$B$4=1511,(IF(E1794&lt;&gt;0,4,IF(F1794&lt;&gt;0,5,IF(G1794&lt;&gt;0,IF(AND(J1794&lt;&gt;0,K1794&gt;=48),12,8),IF(H1794&lt;&gt;0,IF(AND(J1794&lt;&gt;0,K1794&gt;=48),12,8),IF(I1794&lt;&gt;0,14,0)))))),(IF(E1794&lt;&gt;0,3,IF(F1794&lt;&gt;0,4,IF(G1794&lt;&gt;0,IF(AND(J1794&lt;&gt;0,K1794&gt;=48),10,6),IF(H1794&lt;&gt;0,IF(AND(J1794&lt;&gt;0,K1794&gt;=48),10,6),IF(I1794&lt;&gt;0,12,0))))))))</f>
        <v>0</v>
      </c>
      <c r="P1794" s="389"/>
      <c r="Q1794" s="385" t="str">
        <f>IF('proje ve personel bilgileri'!A836&lt;&gt;0,(M1794*O1794)," ")</f>
        <v xml:space="preserve"> </v>
      </c>
      <c r="R1794" s="385"/>
      <c r="S1794" s="385" t="str">
        <f>IF('proje ve personel bilgileri'!A836&lt;&gt;0,G011B!S1911," ")</f>
        <v xml:space="preserve"> </v>
      </c>
      <c r="T1794" s="378"/>
      <c r="U1794" s="385" t="str">
        <f>IF('proje ve personel bilgileri'!A836&lt;&gt;0,MIN(Q1794,S1794)," ")</f>
        <v xml:space="preserve"> </v>
      </c>
      <c r="V1794" s="386"/>
    </row>
    <row r="1795" spans="1:22" ht="15.75" customHeight="1" x14ac:dyDescent="0.25">
      <c r="A1795" s="23">
        <v>824</v>
      </c>
      <c r="B1795" s="293" t="str">
        <f>IF('proje ve personel bilgileri'!A837&lt;&gt;0,('proje ve personel bilgileri'!A837)," ")</f>
        <v xml:space="preserve"> </v>
      </c>
      <c r="C1795" s="293" t="str">
        <f>IF('proje ve personel bilgileri'!A837&lt;&gt;0,('proje ve personel bilgileri'!B837)," ")</f>
        <v xml:space="preserve"> </v>
      </c>
      <c r="D1795" s="24"/>
      <c r="E1795" s="25"/>
      <c r="F1795" s="25"/>
      <c r="G1795" s="25"/>
      <c r="H1795" s="25"/>
      <c r="I1795" s="25"/>
      <c r="J1795" s="26"/>
      <c r="K1795" s="387" t="str">
        <f>IF(J1795&lt;&gt;0,DAYS360(J1795,'proje ve personel bilgileri'!$B$8)/30," ")</f>
        <v xml:space="preserve"> </v>
      </c>
      <c r="L1795" s="387"/>
      <c r="M1795" s="385" t="str">
        <f>IF('proje ve personel bilgileri'!A837&lt;&gt;0,('proje ve personel bilgileri'!$B$11)," ")</f>
        <v xml:space="preserve"> </v>
      </c>
      <c r="N1795" s="385"/>
      <c r="O1795" s="388">
        <f>IF('proje ve personel bilgileri'!$B$4=1512,(IF(E1795&lt;&gt;0,2,IF(F1795&lt;&gt;0,2,IF(G1795&lt;&gt;0,IF(AND(J1795&lt;&gt;0,K1795&gt;=48),4,3),IF(H1795&lt;&gt;0,IF(AND(J1795&lt;&gt;0,K1795&gt;=48),4,3),IF(I1795&lt;&gt;0,7,0)))))),IF('proje ve personel bilgileri'!$B$4=1511,(IF(E1795&lt;&gt;0,4,IF(F1795&lt;&gt;0,5,IF(G1795&lt;&gt;0,IF(AND(J1795&lt;&gt;0,K1795&gt;=48),12,8),IF(H1795&lt;&gt;0,IF(AND(J1795&lt;&gt;0,K1795&gt;=48),12,8),IF(I1795&lt;&gt;0,14,0)))))),(IF(E1795&lt;&gt;0,3,IF(F1795&lt;&gt;0,4,IF(G1795&lt;&gt;0,IF(AND(J1795&lt;&gt;0,K1795&gt;=48),10,6),IF(H1795&lt;&gt;0,IF(AND(J1795&lt;&gt;0,K1795&gt;=48),10,6),IF(I1795&lt;&gt;0,12,0))))))))</f>
        <v>0</v>
      </c>
      <c r="P1795" s="389"/>
      <c r="Q1795" s="385" t="str">
        <f>IF('proje ve personel bilgileri'!A837&lt;&gt;0,(M1795*O1795)," ")</f>
        <v xml:space="preserve"> </v>
      </c>
      <c r="R1795" s="385"/>
      <c r="S1795" s="385" t="str">
        <f>IF('proje ve personel bilgileri'!A837&lt;&gt;0,G011B!S1912," ")</f>
        <v xml:space="preserve"> </v>
      </c>
      <c r="T1795" s="378"/>
      <c r="U1795" s="385" t="str">
        <f>IF('proje ve personel bilgileri'!A837&lt;&gt;0,MIN(Q1795,S1795)," ")</f>
        <v xml:space="preserve"> </v>
      </c>
      <c r="V1795" s="386"/>
    </row>
    <row r="1796" spans="1:22" ht="15.75" customHeight="1" x14ac:dyDescent="0.25">
      <c r="A1796" s="19">
        <v>825</v>
      </c>
      <c r="B1796" s="293" t="str">
        <f>IF('proje ve personel bilgileri'!A838&lt;&gt;0,('proje ve personel bilgileri'!A838)," ")</f>
        <v xml:space="preserve"> </v>
      </c>
      <c r="C1796" s="293" t="str">
        <f>IF('proje ve personel bilgileri'!A838&lt;&gt;0,('proje ve personel bilgileri'!B838)," ")</f>
        <v xml:space="preserve"> </v>
      </c>
      <c r="D1796" s="24"/>
      <c r="E1796" s="25"/>
      <c r="F1796" s="25"/>
      <c r="G1796" s="25"/>
      <c r="H1796" s="25"/>
      <c r="I1796" s="25"/>
      <c r="J1796" s="26"/>
      <c r="K1796" s="387" t="str">
        <f>IF(J1796&lt;&gt;0,DAYS360(J1796,'proje ve personel bilgileri'!$B$8)/30," ")</f>
        <v xml:space="preserve"> </v>
      </c>
      <c r="L1796" s="387"/>
      <c r="M1796" s="385" t="str">
        <f>IF('proje ve personel bilgileri'!A838&lt;&gt;0,('proje ve personel bilgileri'!$B$11)," ")</f>
        <v xml:space="preserve"> </v>
      </c>
      <c r="N1796" s="385"/>
      <c r="O1796" s="388">
        <f>IF('proje ve personel bilgileri'!$B$4=1512,(IF(E1796&lt;&gt;0,2,IF(F1796&lt;&gt;0,2,IF(G1796&lt;&gt;0,IF(AND(J1796&lt;&gt;0,K1796&gt;=48),4,3),IF(H1796&lt;&gt;0,IF(AND(J1796&lt;&gt;0,K1796&gt;=48),4,3),IF(I1796&lt;&gt;0,7,0)))))),IF('proje ve personel bilgileri'!$B$4=1511,(IF(E1796&lt;&gt;0,4,IF(F1796&lt;&gt;0,5,IF(G1796&lt;&gt;0,IF(AND(J1796&lt;&gt;0,K1796&gt;=48),12,8),IF(H1796&lt;&gt;0,IF(AND(J1796&lt;&gt;0,K1796&gt;=48),12,8),IF(I1796&lt;&gt;0,14,0)))))),(IF(E1796&lt;&gt;0,3,IF(F1796&lt;&gt;0,4,IF(G1796&lt;&gt;0,IF(AND(J1796&lt;&gt;0,K1796&gt;=48),10,6),IF(H1796&lt;&gt;0,IF(AND(J1796&lt;&gt;0,K1796&gt;=48),10,6),IF(I1796&lt;&gt;0,12,0))))))))</f>
        <v>0</v>
      </c>
      <c r="P1796" s="389"/>
      <c r="Q1796" s="385" t="str">
        <f>IF('proje ve personel bilgileri'!A838&lt;&gt;0,(M1796*O1796)," ")</f>
        <v xml:space="preserve"> </v>
      </c>
      <c r="R1796" s="385"/>
      <c r="S1796" s="385" t="str">
        <f>IF('proje ve personel bilgileri'!A838&lt;&gt;0,G011B!S1913," ")</f>
        <v xml:space="preserve"> </v>
      </c>
      <c r="T1796" s="378"/>
      <c r="U1796" s="385" t="str">
        <f>IF('proje ve personel bilgileri'!A838&lt;&gt;0,MIN(Q1796,S1796)," ")</f>
        <v xml:space="preserve"> </v>
      </c>
      <c r="V1796" s="386"/>
    </row>
    <row r="1797" spans="1:22" ht="15.75" customHeight="1" x14ac:dyDescent="0.25">
      <c r="A1797" s="23">
        <v>826</v>
      </c>
      <c r="B1797" s="293" t="str">
        <f>IF('proje ve personel bilgileri'!A839&lt;&gt;0,('proje ve personel bilgileri'!A839)," ")</f>
        <v xml:space="preserve"> </v>
      </c>
      <c r="C1797" s="293" t="str">
        <f>IF('proje ve personel bilgileri'!A839&lt;&gt;0,('proje ve personel bilgileri'!B839)," ")</f>
        <v xml:space="preserve"> </v>
      </c>
      <c r="D1797" s="24"/>
      <c r="E1797" s="25"/>
      <c r="F1797" s="25"/>
      <c r="G1797" s="25"/>
      <c r="H1797" s="25"/>
      <c r="I1797" s="25"/>
      <c r="J1797" s="26"/>
      <c r="K1797" s="387" t="str">
        <f>IF(J1797&lt;&gt;0,DAYS360(J1797,'proje ve personel bilgileri'!$B$8)/30," ")</f>
        <v xml:space="preserve"> </v>
      </c>
      <c r="L1797" s="387"/>
      <c r="M1797" s="385" t="str">
        <f>IF('proje ve personel bilgileri'!A839&lt;&gt;0,('proje ve personel bilgileri'!$B$11)," ")</f>
        <v xml:space="preserve"> </v>
      </c>
      <c r="N1797" s="385"/>
      <c r="O1797" s="388">
        <f>IF('proje ve personel bilgileri'!$B$4=1512,(IF(E1797&lt;&gt;0,2,IF(F1797&lt;&gt;0,2,IF(G1797&lt;&gt;0,IF(AND(J1797&lt;&gt;0,K1797&gt;=48),4,3),IF(H1797&lt;&gt;0,IF(AND(J1797&lt;&gt;0,K1797&gt;=48),4,3),IF(I1797&lt;&gt;0,7,0)))))),IF('proje ve personel bilgileri'!$B$4=1511,(IF(E1797&lt;&gt;0,4,IF(F1797&lt;&gt;0,5,IF(G1797&lt;&gt;0,IF(AND(J1797&lt;&gt;0,K1797&gt;=48),12,8),IF(H1797&lt;&gt;0,IF(AND(J1797&lt;&gt;0,K1797&gt;=48),12,8),IF(I1797&lt;&gt;0,14,0)))))),(IF(E1797&lt;&gt;0,3,IF(F1797&lt;&gt;0,4,IF(G1797&lt;&gt;0,IF(AND(J1797&lt;&gt;0,K1797&gt;=48),10,6),IF(H1797&lt;&gt;0,IF(AND(J1797&lt;&gt;0,K1797&gt;=48),10,6),IF(I1797&lt;&gt;0,12,0))))))))</f>
        <v>0</v>
      </c>
      <c r="P1797" s="389"/>
      <c r="Q1797" s="385" t="str">
        <f>IF('proje ve personel bilgileri'!A839&lt;&gt;0,(M1797*O1797)," ")</f>
        <v xml:space="preserve"> </v>
      </c>
      <c r="R1797" s="385"/>
      <c r="S1797" s="385" t="str">
        <f>IF('proje ve personel bilgileri'!A839&lt;&gt;0,G011B!S1914," ")</f>
        <v xml:space="preserve"> </v>
      </c>
      <c r="T1797" s="378"/>
      <c r="U1797" s="385" t="str">
        <f>IF('proje ve personel bilgileri'!A839&lt;&gt;0,MIN(Q1797,S1797)," ")</f>
        <v xml:space="preserve"> </v>
      </c>
      <c r="V1797" s="386"/>
    </row>
    <row r="1798" spans="1:22" ht="15.75" customHeight="1" x14ac:dyDescent="0.25">
      <c r="A1798" s="19">
        <v>827</v>
      </c>
      <c r="B1798" s="293" t="str">
        <f>IF('proje ve personel bilgileri'!A840&lt;&gt;0,('proje ve personel bilgileri'!A840)," ")</f>
        <v xml:space="preserve"> </v>
      </c>
      <c r="C1798" s="293" t="str">
        <f>IF('proje ve personel bilgileri'!A840&lt;&gt;0,('proje ve personel bilgileri'!B840)," ")</f>
        <v xml:space="preserve"> </v>
      </c>
      <c r="D1798" s="24"/>
      <c r="E1798" s="25"/>
      <c r="F1798" s="25"/>
      <c r="G1798" s="25"/>
      <c r="H1798" s="25"/>
      <c r="I1798" s="25"/>
      <c r="J1798" s="26"/>
      <c r="K1798" s="387" t="str">
        <f>IF(J1798&lt;&gt;0,DAYS360(J1798,'proje ve personel bilgileri'!$B$8)/30," ")</f>
        <v xml:space="preserve"> </v>
      </c>
      <c r="L1798" s="387"/>
      <c r="M1798" s="385" t="str">
        <f>IF('proje ve personel bilgileri'!A840&lt;&gt;0,('proje ve personel bilgileri'!$B$11)," ")</f>
        <v xml:space="preserve"> </v>
      </c>
      <c r="N1798" s="385"/>
      <c r="O1798" s="388">
        <f>IF('proje ve personel bilgileri'!$B$4=1512,(IF(E1798&lt;&gt;0,2,IF(F1798&lt;&gt;0,2,IF(G1798&lt;&gt;0,IF(AND(J1798&lt;&gt;0,K1798&gt;=48),4,3),IF(H1798&lt;&gt;0,IF(AND(J1798&lt;&gt;0,K1798&gt;=48),4,3),IF(I1798&lt;&gt;0,7,0)))))),IF('proje ve personel bilgileri'!$B$4=1511,(IF(E1798&lt;&gt;0,4,IF(F1798&lt;&gt;0,5,IF(G1798&lt;&gt;0,IF(AND(J1798&lt;&gt;0,K1798&gt;=48),12,8),IF(H1798&lt;&gt;0,IF(AND(J1798&lt;&gt;0,K1798&gt;=48),12,8),IF(I1798&lt;&gt;0,14,0)))))),(IF(E1798&lt;&gt;0,3,IF(F1798&lt;&gt;0,4,IF(G1798&lt;&gt;0,IF(AND(J1798&lt;&gt;0,K1798&gt;=48),10,6),IF(H1798&lt;&gt;0,IF(AND(J1798&lt;&gt;0,K1798&gt;=48),10,6),IF(I1798&lt;&gt;0,12,0))))))))</f>
        <v>0</v>
      </c>
      <c r="P1798" s="389"/>
      <c r="Q1798" s="385" t="str">
        <f>IF('proje ve personel bilgileri'!A840&lt;&gt;0,(M1798*O1798)," ")</f>
        <v xml:space="preserve"> </v>
      </c>
      <c r="R1798" s="385"/>
      <c r="S1798" s="385" t="str">
        <f>IF('proje ve personel bilgileri'!A840&lt;&gt;0,G011B!S1915," ")</f>
        <v xml:space="preserve"> </v>
      </c>
      <c r="T1798" s="378"/>
      <c r="U1798" s="385" t="str">
        <f>IF('proje ve personel bilgileri'!A840&lt;&gt;0,MIN(Q1798,S1798)," ")</f>
        <v xml:space="preserve"> </v>
      </c>
      <c r="V1798" s="386"/>
    </row>
    <row r="1799" spans="1:22" ht="15.75" customHeight="1" x14ac:dyDescent="0.25">
      <c r="A1799" s="23">
        <v>828</v>
      </c>
      <c r="B1799" s="293" t="str">
        <f>IF('proje ve personel bilgileri'!A841&lt;&gt;0,('proje ve personel bilgileri'!A841)," ")</f>
        <v xml:space="preserve"> </v>
      </c>
      <c r="C1799" s="293" t="str">
        <f>IF('proje ve personel bilgileri'!A841&lt;&gt;0,('proje ve personel bilgileri'!B841)," ")</f>
        <v xml:space="preserve"> </v>
      </c>
      <c r="D1799" s="28"/>
      <c r="E1799" s="29"/>
      <c r="F1799" s="29"/>
      <c r="G1799" s="29"/>
      <c r="H1799" s="29"/>
      <c r="I1799" s="29"/>
      <c r="J1799" s="30"/>
      <c r="K1799" s="387" t="str">
        <f>IF(J1799&lt;&gt;0,DAYS360(J1799,'proje ve personel bilgileri'!$B$8)/30," ")</f>
        <v xml:space="preserve"> </v>
      </c>
      <c r="L1799" s="387"/>
      <c r="M1799" s="385" t="str">
        <f>IF('proje ve personel bilgileri'!A841&lt;&gt;0,('proje ve personel bilgileri'!$B$11)," ")</f>
        <v xml:space="preserve"> </v>
      </c>
      <c r="N1799" s="385"/>
      <c r="O1799" s="388">
        <f>IF('proje ve personel bilgileri'!$B$4=1512,(IF(E1799&lt;&gt;0,2,IF(F1799&lt;&gt;0,2,IF(G1799&lt;&gt;0,IF(AND(J1799&lt;&gt;0,K1799&gt;=48),4,3),IF(H1799&lt;&gt;0,IF(AND(J1799&lt;&gt;0,K1799&gt;=48),4,3),IF(I1799&lt;&gt;0,7,0)))))),IF('proje ve personel bilgileri'!$B$4=1511,(IF(E1799&lt;&gt;0,4,IF(F1799&lt;&gt;0,5,IF(G1799&lt;&gt;0,IF(AND(J1799&lt;&gt;0,K1799&gt;=48),12,8),IF(H1799&lt;&gt;0,IF(AND(J1799&lt;&gt;0,K1799&gt;=48),12,8),IF(I1799&lt;&gt;0,14,0)))))),(IF(E1799&lt;&gt;0,3,IF(F1799&lt;&gt;0,4,IF(G1799&lt;&gt;0,IF(AND(J1799&lt;&gt;0,K1799&gt;=48),10,6),IF(H1799&lt;&gt;0,IF(AND(J1799&lt;&gt;0,K1799&gt;=48),10,6),IF(I1799&lt;&gt;0,12,0))))))))</f>
        <v>0</v>
      </c>
      <c r="P1799" s="389"/>
      <c r="Q1799" s="385" t="str">
        <f>IF('proje ve personel bilgileri'!A841&lt;&gt;0,(M1799*O1799)," ")</f>
        <v xml:space="preserve"> </v>
      </c>
      <c r="R1799" s="385"/>
      <c r="S1799" s="385" t="str">
        <f>IF('proje ve personel bilgileri'!A841&lt;&gt;0,G011B!S1916," ")</f>
        <v xml:space="preserve"> </v>
      </c>
      <c r="T1799" s="378"/>
      <c r="U1799" s="385" t="str">
        <f>IF('proje ve personel bilgileri'!A841&lt;&gt;0,MIN(Q1799,S1799)," ")</f>
        <v xml:space="preserve"> </v>
      </c>
      <c r="V1799" s="386"/>
    </row>
    <row r="1800" spans="1:22" ht="15" customHeight="1" x14ac:dyDescent="0.25">
      <c r="A1800" s="290" t="s">
        <v>152</v>
      </c>
    </row>
    <row r="1801" spans="1:22" ht="15" customHeight="1" x14ac:dyDescent="0.25">
      <c r="A1801" s="390" t="s">
        <v>153</v>
      </c>
      <c r="B1801" s="390"/>
      <c r="C1801" s="390"/>
      <c r="D1801" s="390"/>
      <c r="E1801" s="390"/>
      <c r="F1801" s="390"/>
      <c r="G1801" s="390"/>
      <c r="H1801" s="390"/>
      <c r="I1801" s="390"/>
      <c r="J1801" s="390"/>
      <c r="K1801" s="390"/>
      <c r="L1801" s="390"/>
      <c r="M1801" s="390"/>
      <c r="N1801" s="390"/>
      <c r="O1801" s="390"/>
      <c r="P1801" s="390"/>
      <c r="Q1801" s="390"/>
      <c r="R1801" s="390"/>
      <c r="S1801" s="390"/>
      <c r="T1801" s="390"/>
      <c r="U1801" s="390"/>
      <c r="V1801" s="390"/>
    </row>
    <row r="1802" spans="1:22" ht="15" customHeight="1" x14ac:dyDescent="0.25">
      <c r="A1802" s="391" t="s">
        <v>154</v>
      </c>
      <c r="B1802" s="391"/>
      <c r="C1802" s="391"/>
      <c r="D1802" s="391"/>
      <c r="E1802" s="391"/>
      <c r="F1802" s="391"/>
      <c r="G1802" s="391"/>
      <c r="H1802" s="391"/>
      <c r="I1802" s="391"/>
      <c r="J1802" s="391"/>
      <c r="K1802" s="391"/>
      <c r="L1802" s="391"/>
      <c r="M1802" s="391"/>
      <c r="N1802" s="391"/>
      <c r="O1802" s="391"/>
      <c r="P1802" s="391"/>
      <c r="Q1802" s="391"/>
      <c r="R1802" s="391"/>
      <c r="S1802" s="391"/>
      <c r="T1802" s="391"/>
      <c r="U1802" s="391"/>
      <c r="V1802" s="391"/>
    </row>
    <row r="1803" spans="1:22" ht="15" customHeight="1" x14ac:dyDescent="0.25">
      <c r="A1803" s="289"/>
    </row>
    <row r="1804" spans="1:22" ht="15" customHeight="1" x14ac:dyDescent="0.25">
      <c r="A1804" s="381" t="s">
        <v>155</v>
      </c>
      <c r="B1804" s="381"/>
      <c r="C1804" s="381"/>
      <c r="D1804" s="381"/>
      <c r="E1804" s="381"/>
      <c r="F1804" s="381"/>
      <c r="G1804" s="381"/>
      <c r="H1804" s="381"/>
      <c r="I1804" s="381"/>
      <c r="J1804" s="381"/>
      <c r="K1804" s="381"/>
      <c r="L1804" s="381"/>
      <c r="M1804" s="381"/>
      <c r="N1804" s="381"/>
      <c r="O1804" s="381"/>
      <c r="P1804" s="381"/>
      <c r="Q1804" s="381"/>
      <c r="R1804" s="381"/>
      <c r="S1804" s="381"/>
      <c r="T1804" s="381"/>
      <c r="U1804" s="381"/>
    </row>
    <row r="1805" spans="1:22" ht="15" customHeight="1" x14ac:dyDescent="0.25">
      <c r="A1805" s="380"/>
      <c r="B1805" s="380"/>
      <c r="C1805" s="380"/>
      <c r="D1805" s="380"/>
      <c r="E1805" s="380"/>
      <c r="F1805" s="380"/>
      <c r="G1805" s="380"/>
      <c r="H1805" s="380"/>
      <c r="I1805" s="380"/>
      <c r="J1805" s="380"/>
      <c r="K1805" s="380"/>
      <c r="L1805" s="380"/>
      <c r="M1805" s="380"/>
      <c r="N1805" s="380"/>
      <c r="O1805" s="380"/>
      <c r="P1805" s="380"/>
      <c r="Q1805" s="380"/>
      <c r="R1805" s="380"/>
      <c r="S1805" s="380"/>
      <c r="T1805" s="380"/>
      <c r="U1805" s="380"/>
    </row>
    <row r="1810" spans="1:22" ht="15.75" customHeight="1" x14ac:dyDescent="0.25">
      <c r="A1810" s="348" t="s">
        <v>128</v>
      </c>
      <c r="B1810" s="348"/>
      <c r="C1810" s="348"/>
      <c r="D1810" s="348"/>
      <c r="E1810" s="348"/>
      <c r="F1810" s="348"/>
      <c r="G1810" s="348"/>
      <c r="H1810" s="348"/>
      <c r="I1810" s="348"/>
      <c r="J1810" s="348"/>
      <c r="K1810" s="348"/>
      <c r="L1810" s="348"/>
      <c r="M1810" s="348"/>
      <c r="N1810" s="348"/>
      <c r="O1810" s="348"/>
      <c r="P1810" s="348"/>
      <c r="Q1810" s="348"/>
      <c r="R1810" s="348"/>
      <c r="S1810" s="348"/>
      <c r="T1810" s="348"/>
      <c r="U1810" s="348"/>
      <c r="V1810" s="348"/>
    </row>
    <row r="1811" spans="1:22" ht="15" customHeight="1" x14ac:dyDescent="0.25">
      <c r="A1811" s="68"/>
      <c r="B1811" s="68"/>
      <c r="C1811" s="68"/>
      <c r="D1811" s="68"/>
      <c r="E1811" s="68"/>
      <c r="F1811" s="68"/>
      <c r="G1811" s="68"/>
      <c r="H1811" s="68"/>
      <c r="I1811" s="68"/>
      <c r="J1811" s="69" t="str">
        <f>'proje ve personel bilgileri'!$B$7</f>
        <v>/</v>
      </c>
      <c r="K1811" s="68" t="s">
        <v>109</v>
      </c>
      <c r="L1811" s="68"/>
      <c r="M1811" s="68"/>
      <c r="N1811" s="68"/>
      <c r="O1811" s="68"/>
      <c r="P1811" s="68"/>
      <c r="Q1811" s="68"/>
      <c r="R1811" s="68"/>
      <c r="S1811" s="68"/>
      <c r="T1811" s="68"/>
      <c r="U1811" s="68"/>
      <c r="V1811" s="68"/>
    </row>
    <row r="1812" spans="1:22" ht="18.75" customHeight="1" x14ac:dyDescent="0.25">
      <c r="U1812" s="10" t="s">
        <v>129</v>
      </c>
    </row>
    <row r="1813" spans="1:22" ht="15.75" customHeight="1" x14ac:dyDescent="0.25">
      <c r="A1813" s="382" t="s">
        <v>130</v>
      </c>
      <c r="B1813" s="383"/>
      <c r="C1813" s="384"/>
      <c r="D1813" s="392">
        <f>'proje ve personel bilgileri'!$B$2</f>
        <v>0</v>
      </c>
      <c r="E1813" s="393"/>
      <c r="F1813" s="393"/>
      <c r="G1813" s="393"/>
      <c r="H1813" s="393"/>
      <c r="I1813" s="393"/>
      <c r="J1813" s="393"/>
      <c r="K1813" s="393"/>
      <c r="L1813" s="393"/>
      <c r="M1813" s="393"/>
      <c r="N1813" s="393"/>
      <c r="O1813" s="393"/>
      <c r="P1813" s="393"/>
      <c r="Q1813" s="393"/>
      <c r="R1813" s="393"/>
      <c r="S1813" s="393"/>
      <c r="T1813" s="393"/>
      <c r="U1813" s="393"/>
      <c r="V1813" s="394"/>
    </row>
    <row r="1814" spans="1:22" ht="15.75" customHeight="1" x14ac:dyDescent="0.25">
      <c r="A1814" s="382" t="s">
        <v>131</v>
      </c>
      <c r="B1814" s="383"/>
      <c r="C1814" s="384"/>
      <c r="D1814" s="392">
        <f>'proje ve personel bilgileri'!$B$3</f>
        <v>0</v>
      </c>
      <c r="E1814" s="393"/>
      <c r="F1814" s="393"/>
      <c r="G1814" s="393"/>
      <c r="H1814" s="393"/>
      <c r="I1814" s="393"/>
      <c r="J1814" s="393"/>
      <c r="K1814" s="393"/>
      <c r="L1814" s="393"/>
      <c r="M1814" s="393"/>
      <c r="N1814" s="393"/>
      <c r="O1814" s="393"/>
      <c r="P1814" s="393"/>
      <c r="Q1814" s="393"/>
      <c r="R1814" s="393"/>
      <c r="S1814" s="393"/>
      <c r="T1814" s="393"/>
      <c r="U1814" s="393"/>
      <c r="V1814" s="394"/>
    </row>
    <row r="1815" spans="1:22" ht="15" customHeight="1" x14ac:dyDescent="0.25">
      <c r="A1815" s="415" t="s">
        <v>132</v>
      </c>
      <c r="B1815" s="416"/>
      <c r="C1815" s="417"/>
      <c r="D1815" s="421"/>
      <c r="E1815" s="403"/>
      <c r="F1815" s="403"/>
      <c r="G1815" s="403"/>
      <c r="H1815" s="403"/>
      <c r="I1815" s="403"/>
      <c r="J1815" s="403"/>
      <c r="K1815" s="403"/>
      <c r="L1815" s="403"/>
      <c r="M1815" s="403"/>
      <c r="N1815" s="403"/>
      <c r="O1815" s="403"/>
      <c r="P1815" s="403"/>
      <c r="Q1815" s="403"/>
      <c r="R1815" s="403"/>
      <c r="S1815" s="403"/>
      <c r="T1815" s="403"/>
      <c r="U1815" s="403"/>
      <c r="V1815" s="423"/>
    </row>
    <row r="1816" spans="1:22" ht="15.75" customHeight="1" x14ac:dyDescent="0.25">
      <c r="A1816" s="418"/>
      <c r="B1816" s="419"/>
      <c r="C1816" s="420"/>
      <c r="D1816" s="422"/>
      <c r="E1816" s="404"/>
      <c r="F1816" s="404"/>
      <c r="G1816" s="404"/>
      <c r="H1816" s="404"/>
      <c r="I1816" s="404"/>
      <c r="J1816" s="404"/>
      <c r="K1816" s="404"/>
      <c r="L1816" s="404"/>
      <c r="M1816" s="404"/>
      <c r="N1816" s="404"/>
      <c r="O1816" s="404"/>
      <c r="P1816" s="404"/>
      <c r="Q1816" s="404"/>
      <c r="R1816" s="404"/>
      <c r="S1816" s="404"/>
      <c r="T1816" s="404"/>
      <c r="U1816" s="404"/>
      <c r="V1816" s="424"/>
    </row>
    <row r="1817" spans="1:22" ht="15.75" customHeight="1" x14ac:dyDescent="0.25">
      <c r="A1817" s="382" t="s">
        <v>133</v>
      </c>
      <c r="B1817" s="383"/>
      <c r="C1817" s="384"/>
      <c r="D1817" s="307">
        <f>'proje ve personel bilgileri'!B8</f>
        <v>0</v>
      </c>
      <c r="E1817" s="291"/>
      <c r="F1817" s="291"/>
      <c r="G1817" s="291"/>
      <c r="H1817" s="291"/>
      <c r="I1817" s="291"/>
      <c r="J1817" s="402"/>
      <c r="K1817" s="402"/>
      <c r="L1817" s="402"/>
      <c r="M1817" s="402"/>
      <c r="N1817" s="402"/>
      <c r="O1817" s="402"/>
      <c r="P1817" s="402"/>
      <c r="Q1817" s="402"/>
      <c r="R1817" s="402"/>
      <c r="S1817" s="402"/>
      <c r="T1817" s="402"/>
      <c r="U1817" s="402"/>
      <c r="V1817" s="292"/>
    </row>
    <row r="1818" spans="1:22" ht="15" customHeight="1" x14ac:dyDescent="0.25">
      <c r="A1818" s="405" t="s">
        <v>87</v>
      </c>
      <c r="B1818" s="405" t="s">
        <v>15</v>
      </c>
      <c r="C1818" s="405" t="s">
        <v>134</v>
      </c>
      <c r="D1818" s="405" t="s">
        <v>135</v>
      </c>
      <c r="E1818" s="395" t="s">
        <v>136</v>
      </c>
      <c r="F1818" s="407"/>
      <c r="G1818" s="407"/>
      <c r="H1818" s="407"/>
      <c r="I1818" s="396"/>
      <c r="J1818" s="405" t="s">
        <v>137</v>
      </c>
      <c r="K1818" s="395" t="s">
        <v>138</v>
      </c>
      <c r="L1818" s="396"/>
      <c r="M1818" s="411" t="s">
        <v>139</v>
      </c>
      <c r="N1818" s="412"/>
      <c r="O1818" s="395" t="s">
        <v>140</v>
      </c>
      <c r="P1818" s="396"/>
      <c r="Q1818" s="395" t="s">
        <v>141</v>
      </c>
      <c r="R1818" s="396"/>
      <c r="S1818" s="395" t="s">
        <v>142</v>
      </c>
      <c r="T1818" s="396"/>
      <c r="U1818" s="395" t="s">
        <v>143</v>
      </c>
      <c r="V1818" s="396"/>
    </row>
    <row r="1819" spans="1:22" ht="15.75" customHeight="1" x14ac:dyDescent="0.25">
      <c r="A1819" s="406"/>
      <c r="B1819" s="406"/>
      <c r="C1819" s="406"/>
      <c r="D1819" s="406"/>
      <c r="E1819" s="408" t="s">
        <v>144</v>
      </c>
      <c r="F1819" s="409"/>
      <c r="G1819" s="409"/>
      <c r="H1819" s="409"/>
      <c r="I1819" s="410"/>
      <c r="J1819" s="406"/>
      <c r="K1819" s="397"/>
      <c r="L1819" s="398"/>
      <c r="M1819" s="413"/>
      <c r="N1819" s="414"/>
      <c r="O1819" s="397"/>
      <c r="P1819" s="398"/>
      <c r="Q1819" s="397"/>
      <c r="R1819" s="398"/>
      <c r="S1819" s="397"/>
      <c r="T1819" s="398"/>
      <c r="U1819" s="397"/>
      <c r="V1819" s="398"/>
    </row>
    <row r="1820" spans="1:22" ht="67.5" customHeight="1" x14ac:dyDescent="0.25">
      <c r="A1820" s="406"/>
      <c r="B1820" s="406"/>
      <c r="C1820" s="406"/>
      <c r="D1820" s="406"/>
      <c r="E1820" s="17" t="s">
        <v>145</v>
      </c>
      <c r="F1820" s="17" t="s">
        <v>146</v>
      </c>
      <c r="G1820" s="17" t="s">
        <v>147</v>
      </c>
      <c r="H1820" s="18" t="s">
        <v>148</v>
      </c>
      <c r="I1820" s="17" t="s">
        <v>149</v>
      </c>
      <c r="J1820" s="406"/>
      <c r="K1820" s="397"/>
      <c r="L1820" s="398"/>
      <c r="M1820" s="399" t="s">
        <v>150</v>
      </c>
      <c r="N1820" s="400"/>
      <c r="O1820" s="399" t="s">
        <v>151</v>
      </c>
      <c r="P1820" s="401"/>
      <c r="Q1820" s="397"/>
      <c r="R1820" s="398"/>
      <c r="S1820" s="397"/>
      <c r="T1820" s="398"/>
      <c r="U1820" s="397"/>
      <c r="V1820" s="398"/>
    </row>
    <row r="1821" spans="1:22" ht="15.75" customHeight="1" x14ac:dyDescent="0.25">
      <c r="A1821" s="19">
        <v>829</v>
      </c>
      <c r="B1821" s="293" t="str">
        <f>IF('proje ve personel bilgileri'!A842&lt;&gt;0,('proje ve personel bilgileri'!A842)," ")</f>
        <v xml:space="preserve"> </v>
      </c>
      <c r="C1821" s="293" t="str">
        <f>IF('proje ve personel bilgileri'!A842&lt;&gt;0,('proje ve personel bilgileri'!B842)," ")</f>
        <v xml:space="preserve"> </v>
      </c>
      <c r="D1821" s="20"/>
      <c r="E1821" s="21"/>
      <c r="F1821" s="21"/>
      <c r="G1821" s="21"/>
      <c r="H1821" s="21"/>
      <c r="I1821" s="21"/>
      <c r="J1821" s="22"/>
      <c r="K1821" s="387" t="str">
        <f>IF(J1821&lt;&gt;0,DAYS360(J1821,'proje ve personel bilgileri'!$B$8)/30," ")</f>
        <v xml:space="preserve"> </v>
      </c>
      <c r="L1821" s="387"/>
      <c r="M1821" s="385" t="str">
        <f>IF('proje ve personel bilgileri'!A842&lt;&gt;0,('proje ve personel bilgileri'!$B$11)," ")</f>
        <v xml:space="preserve"> </v>
      </c>
      <c r="N1821" s="385"/>
      <c r="O1821" s="388">
        <f>IF('proje ve personel bilgileri'!$B$4=1512,(IF(E1821&lt;&gt;0,2,IF(F1821&lt;&gt;0,2,IF(G1821&lt;&gt;0,IF(AND(J1821&lt;&gt;0,K1821&gt;=48),4,3),IF(H1821&lt;&gt;0,IF(AND(J1821&lt;&gt;0,K1821&gt;=48),4,3),IF(I1821&lt;&gt;0,7,0)))))),IF('proje ve personel bilgileri'!$B$4=1511,(IF(E1821&lt;&gt;0,4,IF(F1821&lt;&gt;0,5,IF(G1821&lt;&gt;0,IF(AND(J1821&lt;&gt;0,K1821&gt;=48),12,8),IF(H1821&lt;&gt;0,IF(AND(J1821&lt;&gt;0,K1821&gt;=48),12,8),IF(I1821&lt;&gt;0,14,0)))))),(IF(E1821&lt;&gt;0,3,IF(F1821&lt;&gt;0,4,IF(G1821&lt;&gt;0,IF(AND(J1821&lt;&gt;0,K1821&gt;=48),10,6),IF(H1821&lt;&gt;0,IF(AND(J1821&lt;&gt;0,K1821&gt;=48),10,6),IF(I1821&lt;&gt;0,12,0))))))))</f>
        <v>0</v>
      </c>
      <c r="P1821" s="389"/>
      <c r="Q1821" s="385" t="str">
        <f>IF('proje ve personel bilgileri'!A842&lt;&gt;0,(M1821*O1821)," ")</f>
        <v xml:space="preserve"> </v>
      </c>
      <c r="R1821" s="385"/>
      <c r="S1821" s="385" t="str">
        <f>IF('proje ve personel bilgileri'!A842&lt;&gt;0,G011B!S1941," ")</f>
        <v xml:space="preserve"> </v>
      </c>
      <c r="T1821" s="378"/>
      <c r="U1821" s="385" t="str">
        <f>IF('proje ve personel bilgileri'!A842&lt;&gt;0,MIN(Q1821,S1821)," ")</f>
        <v xml:space="preserve"> </v>
      </c>
      <c r="V1821" s="386"/>
    </row>
    <row r="1822" spans="1:22" ht="15.75" customHeight="1" x14ac:dyDescent="0.25">
      <c r="A1822" s="23">
        <v>830</v>
      </c>
      <c r="B1822" s="293" t="str">
        <f>IF('proje ve personel bilgileri'!A843&lt;&gt;0,('proje ve personel bilgileri'!A843)," ")</f>
        <v xml:space="preserve"> </v>
      </c>
      <c r="C1822" s="293" t="str">
        <f>IF('proje ve personel bilgileri'!A843&lt;&gt;0,('proje ve personel bilgileri'!B843)," ")</f>
        <v xml:space="preserve"> </v>
      </c>
      <c r="D1822" s="24"/>
      <c r="E1822" s="25"/>
      <c r="F1822" s="25"/>
      <c r="G1822" s="25"/>
      <c r="H1822" s="25"/>
      <c r="I1822" s="25"/>
      <c r="J1822" s="26"/>
      <c r="K1822" s="387" t="str">
        <f>IF(J1822&lt;&gt;0,DAYS360(J1822,'proje ve personel bilgileri'!$B$8)/30," ")</f>
        <v xml:space="preserve"> </v>
      </c>
      <c r="L1822" s="387"/>
      <c r="M1822" s="385" t="str">
        <f>IF('proje ve personel bilgileri'!A843&lt;&gt;0,('proje ve personel bilgileri'!$B$11)," ")</f>
        <v xml:space="preserve"> </v>
      </c>
      <c r="N1822" s="385"/>
      <c r="O1822" s="388">
        <f>IF('proje ve personel bilgileri'!$B$4=1512,(IF(E1822&lt;&gt;0,2,IF(F1822&lt;&gt;0,2,IF(G1822&lt;&gt;0,IF(AND(J1822&lt;&gt;0,K1822&gt;=48),4,3),IF(H1822&lt;&gt;0,IF(AND(J1822&lt;&gt;0,K1822&gt;=48),4,3),IF(I1822&lt;&gt;0,7,0)))))),IF('proje ve personel bilgileri'!$B$4=1511,(IF(E1822&lt;&gt;0,4,IF(F1822&lt;&gt;0,5,IF(G1822&lt;&gt;0,IF(AND(J1822&lt;&gt;0,K1822&gt;=48),12,8),IF(H1822&lt;&gt;0,IF(AND(J1822&lt;&gt;0,K1822&gt;=48),12,8),IF(I1822&lt;&gt;0,14,0)))))),(IF(E1822&lt;&gt;0,3,IF(F1822&lt;&gt;0,4,IF(G1822&lt;&gt;0,IF(AND(J1822&lt;&gt;0,K1822&gt;=48),10,6),IF(H1822&lt;&gt;0,IF(AND(J1822&lt;&gt;0,K1822&gt;=48),10,6),IF(I1822&lt;&gt;0,12,0))))))))</f>
        <v>0</v>
      </c>
      <c r="P1822" s="389"/>
      <c r="Q1822" s="385" t="str">
        <f>IF('proje ve personel bilgileri'!A843&lt;&gt;0,(M1822*O1822)," ")</f>
        <v xml:space="preserve"> </v>
      </c>
      <c r="R1822" s="385"/>
      <c r="S1822" s="385" t="str">
        <f>IF('proje ve personel bilgileri'!A843&lt;&gt;0,G011B!S1942," ")</f>
        <v xml:space="preserve"> </v>
      </c>
      <c r="T1822" s="378"/>
      <c r="U1822" s="385" t="str">
        <f>IF('proje ve personel bilgileri'!A843&lt;&gt;0,MIN(Q1822,S1822)," ")</f>
        <v xml:space="preserve"> </v>
      </c>
      <c r="V1822" s="386"/>
    </row>
    <row r="1823" spans="1:22" ht="15.75" customHeight="1" x14ac:dyDescent="0.25">
      <c r="A1823" s="19">
        <v>831</v>
      </c>
      <c r="B1823" s="293" t="str">
        <f>IF('proje ve personel bilgileri'!A844&lt;&gt;0,('proje ve personel bilgileri'!A844)," ")</f>
        <v xml:space="preserve"> </v>
      </c>
      <c r="C1823" s="293" t="str">
        <f>IF('proje ve personel bilgileri'!A844&lt;&gt;0,('proje ve personel bilgileri'!B844)," ")</f>
        <v xml:space="preserve"> </v>
      </c>
      <c r="D1823" s="24"/>
      <c r="E1823" s="25"/>
      <c r="F1823" s="25"/>
      <c r="G1823" s="25"/>
      <c r="H1823" s="25"/>
      <c r="I1823" s="25"/>
      <c r="J1823" s="26"/>
      <c r="K1823" s="387" t="str">
        <f>IF(J1823&lt;&gt;0,DAYS360(J1823,'proje ve personel bilgileri'!$B$8)/30," ")</f>
        <v xml:space="preserve"> </v>
      </c>
      <c r="L1823" s="387"/>
      <c r="M1823" s="385" t="str">
        <f>IF('proje ve personel bilgileri'!A844&lt;&gt;0,('proje ve personel bilgileri'!$B$11)," ")</f>
        <v xml:space="preserve"> </v>
      </c>
      <c r="N1823" s="385"/>
      <c r="O1823" s="388">
        <f>IF('proje ve personel bilgileri'!$B$4=1512,(IF(E1823&lt;&gt;0,2,IF(F1823&lt;&gt;0,2,IF(G1823&lt;&gt;0,IF(AND(J1823&lt;&gt;0,K1823&gt;=48),4,3),IF(H1823&lt;&gt;0,IF(AND(J1823&lt;&gt;0,K1823&gt;=48),4,3),IF(I1823&lt;&gt;0,7,0)))))),IF('proje ve personel bilgileri'!$B$4=1511,(IF(E1823&lt;&gt;0,4,IF(F1823&lt;&gt;0,5,IF(G1823&lt;&gt;0,IF(AND(J1823&lt;&gt;0,K1823&gt;=48),12,8),IF(H1823&lt;&gt;0,IF(AND(J1823&lt;&gt;0,K1823&gt;=48),12,8),IF(I1823&lt;&gt;0,14,0)))))),(IF(E1823&lt;&gt;0,3,IF(F1823&lt;&gt;0,4,IF(G1823&lt;&gt;0,IF(AND(J1823&lt;&gt;0,K1823&gt;=48),10,6),IF(H1823&lt;&gt;0,IF(AND(J1823&lt;&gt;0,K1823&gt;=48),10,6),IF(I1823&lt;&gt;0,12,0))))))))</f>
        <v>0</v>
      </c>
      <c r="P1823" s="389"/>
      <c r="Q1823" s="385" t="str">
        <f>IF('proje ve personel bilgileri'!A844&lt;&gt;0,(M1823*O1823)," ")</f>
        <v xml:space="preserve"> </v>
      </c>
      <c r="R1823" s="385"/>
      <c r="S1823" s="385" t="str">
        <f>IF('proje ve personel bilgileri'!A844&lt;&gt;0,G011B!S1943," ")</f>
        <v xml:space="preserve"> </v>
      </c>
      <c r="T1823" s="378"/>
      <c r="U1823" s="385" t="str">
        <f>IF('proje ve personel bilgileri'!A844&lt;&gt;0,MIN(Q1823,S1823)," ")</f>
        <v xml:space="preserve"> </v>
      </c>
      <c r="V1823" s="386"/>
    </row>
    <row r="1824" spans="1:22" ht="15.75" customHeight="1" x14ac:dyDescent="0.25">
      <c r="A1824" s="23">
        <v>832</v>
      </c>
      <c r="B1824" s="293" t="str">
        <f>IF('proje ve personel bilgileri'!A845&lt;&gt;0,('proje ve personel bilgileri'!A845)," ")</f>
        <v xml:space="preserve"> </v>
      </c>
      <c r="C1824" s="293" t="str">
        <f>IF('proje ve personel bilgileri'!A845&lt;&gt;0,('proje ve personel bilgileri'!B845)," ")</f>
        <v xml:space="preserve"> </v>
      </c>
      <c r="D1824" s="24"/>
      <c r="E1824" s="25"/>
      <c r="F1824" s="25"/>
      <c r="G1824" s="25"/>
      <c r="H1824" s="25"/>
      <c r="I1824" s="25"/>
      <c r="J1824" s="26"/>
      <c r="K1824" s="387" t="str">
        <f>IF(J1824&lt;&gt;0,DAYS360(J1824,'proje ve personel bilgileri'!$B$8)/30," ")</f>
        <v xml:space="preserve"> </v>
      </c>
      <c r="L1824" s="387"/>
      <c r="M1824" s="385" t="str">
        <f>IF('proje ve personel bilgileri'!A845&lt;&gt;0,('proje ve personel bilgileri'!$B$11)," ")</f>
        <v xml:space="preserve"> </v>
      </c>
      <c r="N1824" s="385"/>
      <c r="O1824" s="388">
        <f>IF('proje ve personel bilgileri'!$B$4=1512,(IF(E1824&lt;&gt;0,2,IF(F1824&lt;&gt;0,2,IF(G1824&lt;&gt;0,IF(AND(J1824&lt;&gt;0,K1824&gt;=48),4,3),IF(H1824&lt;&gt;0,IF(AND(J1824&lt;&gt;0,K1824&gt;=48),4,3),IF(I1824&lt;&gt;0,7,0)))))),IF('proje ve personel bilgileri'!$B$4=1511,(IF(E1824&lt;&gt;0,4,IF(F1824&lt;&gt;0,5,IF(G1824&lt;&gt;0,IF(AND(J1824&lt;&gt;0,K1824&gt;=48),12,8),IF(H1824&lt;&gt;0,IF(AND(J1824&lt;&gt;0,K1824&gt;=48),12,8),IF(I1824&lt;&gt;0,14,0)))))),(IF(E1824&lt;&gt;0,3,IF(F1824&lt;&gt;0,4,IF(G1824&lt;&gt;0,IF(AND(J1824&lt;&gt;0,K1824&gt;=48),10,6),IF(H1824&lt;&gt;0,IF(AND(J1824&lt;&gt;0,K1824&gt;=48),10,6),IF(I1824&lt;&gt;0,12,0))))))))</f>
        <v>0</v>
      </c>
      <c r="P1824" s="389"/>
      <c r="Q1824" s="385" t="str">
        <f>IF('proje ve personel bilgileri'!A845&lt;&gt;0,(M1824*O1824)," ")</f>
        <v xml:space="preserve"> </v>
      </c>
      <c r="R1824" s="385"/>
      <c r="S1824" s="385" t="str">
        <f>IF('proje ve personel bilgileri'!A845&lt;&gt;0,G011B!S1944," ")</f>
        <v xml:space="preserve"> </v>
      </c>
      <c r="T1824" s="378"/>
      <c r="U1824" s="385" t="str">
        <f>IF('proje ve personel bilgileri'!A845&lt;&gt;0,MIN(Q1824,S1824)," ")</f>
        <v xml:space="preserve"> </v>
      </c>
      <c r="V1824" s="386"/>
    </row>
    <row r="1825" spans="1:22" ht="15.75" customHeight="1" x14ac:dyDescent="0.25">
      <c r="A1825" s="19">
        <v>833</v>
      </c>
      <c r="B1825" s="293" t="str">
        <f>IF('proje ve personel bilgileri'!A846&lt;&gt;0,('proje ve personel bilgileri'!A846)," ")</f>
        <v xml:space="preserve"> </v>
      </c>
      <c r="C1825" s="293" t="str">
        <f>IF('proje ve personel bilgileri'!A846&lt;&gt;0,('proje ve personel bilgileri'!B846)," ")</f>
        <v xml:space="preserve"> </v>
      </c>
      <c r="D1825" s="24"/>
      <c r="E1825" s="25"/>
      <c r="F1825" s="25"/>
      <c r="G1825" s="25"/>
      <c r="H1825" s="25"/>
      <c r="I1825" s="25"/>
      <c r="J1825" s="26"/>
      <c r="K1825" s="387" t="str">
        <f>IF(J1825&lt;&gt;0,DAYS360(J1825,'proje ve personel bilgileri'!$B$8)/30," ")</f>
        <v xml:space="preserve"> </v>
      </c>
      <c r="L1825" s="387"/>
      <c r="M1825" s="385" t="str">
        <f>IF('proje ve personel bilgileri'!A846&lt;&gt;0,('proje ve personel bilgileri'!$B$11)," ")</f>
        <v xml:space="preserve"> </v>
      </c>
      <c r="N1825" s="385"/>
      <c r="O1825" s="388">
        <f>IF('proje ve personel bilgileri'!$B$4=1512,(IF(E1825&lt;&gt;0,2,IF(F1825&lt;&gt;0,2,IF(G1825&lt;&gt;0,IF(AND(J1825&lt;&gt;0,K1825&gt;=48),4,3),IF(H1825&lt;&gt;0,IF(AND(J1825&lt;&gt;0,K1825&gt;=48),4,3),IF(I1825&lt;&gt;0,7,0)))))),IF('proje ve personel bilgileri'!$B$4=1511,(IF(E1825&lt;&gt;0,4,IF(F1825&lt;&gt;0,5,IF(G1825&lt;&gt;0,IF(AND(J1825&lt;&gt;0,K1825&gt;=48),12,8),IF(H1825&lt;&gt;0,IF(AND(J1825&lt;&gt;0,K1825&gt;=48),12,8),IF(I1825&lt;&gt;0,14,0)))))),(IF(E1825&lt;&gt;0,3,IF(F1825&lt;&gt;0,4,IF(G1825&lt;&gt;0,IF(AND(J1825&lt;&gt;0,K1825&gt;=48),10,6),IF(H1825&lt;&gt;0,IF(AND(J1825&lt;&gt;0,K1825&gt;=48),10,6),IF(I1825&lt;&gt;0,12,0))))))))</f>
        <v>0</v>
      </c>
      <c r="P1825" s="389"/>
      <c r="Q1825" s="385" t="str">
        <f>IF('proje ve personel bilgileri'!A846&lt;&gt;0,(M1825*O1825)," ")</f>
        <v xml:space="preserve"> </v>
      </c>
      <c r="R1825" s="385"/>
      <c r="S1825" s="385" t="str">
        <f>IF('proje ve personel bilgileri'!A846&lt;&gt;0,G011B!S1945," ")</f>
        <v xml:space="preserve"> </v>
      </c>
      <c r="T1825" s="378"/>
      <c r="U1825" s="385" t="str">
        <f>IF('proje ve personel bilgileri'!A846&lt;&gt;0,MIN(Q1825,S1825)," ")</f>
        <v xml:space="preserve"> </v>
      </c>
      <c r="V1825" s="386"/>
    </row>
    <row r="1826" spans="1:22" ht="15.75" customHeight="1" x14ac:dyDescent="0.25">
      <c r="A1826" s="23">
        <v>834</v>
      </c>
      <c r="B1826" s="293" t="str">
        <f>IF('proje ve personel bilgileri'!A847&lt;&gt;0,('proje ve personel bilgileri'!A847)," ")</f>
        <v xml:space="preserve"> </v>
      </c>
      <c r="C1826" s="293" t="str">
        <f>IF('proje ve personel bilgileri'!A847&lt;&gt;0,('proje ve personel bilgileri'!B847)," ")</f>
        <v xml:space="preserve"> </v>
      </c>
      <c r="D1826" s="24"/>
      <c r="E1826" s="25"/>
      <c r="F1826" s="25"/>
      <c r="G1826" s="25"/>
      <c r="H1826" s="25"/>
      <c r="I1826" s="25"/>
      <c r="J1826" s="26"/>
      <c r="K1826" s="387" t="str">
        <f>IF(J1826&lt;&gt;0,DAYS360(J1826,'proje ve personel bilgileri'!$B$8)/30," ")</f>
        <v xml:space="preserve"> </v>
      </c>
      <c r="L1826" s="387"/>
      <c r="M1826" s="385" t="str">
        <f>IF('proje ve personel bilgileri'!A847&lt;&gt;0,('proje ve personel bilgileri'!$B$11)," ")</f>
        <v xml:space="preserve"> </v>
      </c>
      <c r="N1826" s="385"/>
      <c r="O1826" s="388">
        <f>IF('proje ve personel bilgileri'!$B$4=1512,(IF(E1826&lt;&gt;0,2,IF(F1826&lt;&gt;0,2,IF(G1826&lt;&gt;0,IF(AND(J1826&lt;&gt;0,K1826&gt;=48),4,3),IF(H1826&lt;&gt;0,IF(AND(J1826&lt;&gt;0,K1826&gt;=48),4,3),IF(I1826&lt;&gt;0,7,0)))))),IF('proje ve personel bilgileri'!$B$4=1511,(IF(E1826&lt;&gt;0,4,IF(F1826&lt;&gt;0,5,IF(G1826&lt;&gt;0,IF(AND(J1826&lt;&gt;0,K1826&gt;=48),12,8),IF(H1826&lt;&gt;0,IF(AND(J1826&lt;&gt;0,K1826&gt;=48),12,8),IF(I1826&lt;&gt;0,14,0)))))),(IF(E1826&lt;&gt;0,3,IF(F1826&lt;&gt;0,4,IF(G1826&lt;&gt;0,IF(AND(J1826&lt;&gt;0,K1826&gt;=48),10,6),IF(H1826&lt;&gt;0,IF(AND(J1826&lt;&gt;0,K1826&gt;=48),10,6),IF(I1826&lt;&gt;0,12,0))))))))</f>
        <v>0</v>
      </c>
      <c r="P1826" s="389"/>
      <c r="Q1826" s="385" t="str">
        <f>IF('proje ve personel bilgileri'!A847&lt;&gt;0,(M1826*O1826)," ")</f>
        <v xml:space="preserve"> </v>
      </c>
      <c r="R1826" s="385"/>
      <c r="S1826" s="385" t="str">
        <f>IF('proje ve personel bilgileri'!A847&lt;&gt;0,G011B!S1946," ")</f>
        <v xml:space="preserve"> </v>
      </c>
      <c r="T1826" s="378"/>
      <c r="U1826" s="385" t="str">
        <f>IF('proje ve personel bilgileri'!A847&lt;&gt;0,MIN(Q1826,S1826)," ")</f>
        <v xml:space="preserve"> </v>
      </c>
      <c r="V1826" s="386"/>
    </row>
    <row r="1827" spans="1:22" ht="15.75" customHeight="1" x14ac:dyDescent="0.25">
      <c r="A1827" s="19">
        <v>835</v>
      </c>
      <c r="B1827" s="293" t="str">
        <f>IF('proje ve personel bilgileri'!A848&lt;&gt;0,('proje ve personel bilgileri'!A848)," ")</f>
        <v xml:space="preserve"> </v>
      </c>
      <c r="C1827" s="293" t="str">
        <f>IF('proje ve personel bilgileri'!A848&lt;&gt;0,('proje ve personel bilgileri'!B848)," ")</f>
        <v xml:space="preserve"> </v>
      </c>
      <c r="D1827" s="24"/>
      <c r="E1827" s="25"/>
      <c r="F1827" s="25"/>
      <c r="G1827" s="25"/>
      <c r="H1827" s="25"/>
      <c r="I1827" s="25"/>
      <c r="J1827" s="26"/>
      <c r="K1827" s="387" t="str">
        <f>IF(J1827&lt;&gt;0,DAYS360(J1827,'proje ve personel bilgileri'!$B$8)/30," ")</f>
        <v xml:space="preserve"> </v>
      </c>
      <c r="L1827" s="387"/>
      <c r="M1827" s="385" t="str">
        <f>IF('proje ve personel bilgileri'!A848&lt;&gt;0,('proje ve personel bilgileri'!$B$11)," ")</f>
        <v xml:space="preserve"> </v>
      </c>
      <c r="N1827" s="385"/>
      <c r="O1827" s="388">
        <f>IF('proje ve personel bilgileri'!$B$4=1512,(IF(E1827&lt;&gt;0,2,IF(F1827&lt;&gt;0,2,IF(G1827&lt;&gt;0,IF(AND(J1827&lt;&gt;0,K1827&gt;=48),4,3),IF(H1827&lt;&gt;0,IF(AND(J1827&lt;&gt;0,K1827&gt;=48),4,3),IF(I1827&lt;&gt;0,7,0)))))),IF('proje ve personel bilgileri'!$B$4=1511,(IF(E1827&lt;&gt;0,4,IF(F1827&lt;&gt;0,5,IF(G1827&lt;&gt;0,IF(AND(J1827&lt;&gt;0,K1827&gt;=48),12,8),IF(H1827&lt;&gt;0,IF(AND(J1827&lt;&gt;0,K1827&gt;=48),12,8),IF(I1827&lt;&gt;0,14,0)))))),(IF(E1827&lt;&gt;0,3,IF(F1827&lt;&gt;0,4,IF(G1827&lt;&gt;0,IF(AND(J1827&lt;&gt;0,K1827&gt;=48),10,6),IF(H1827&lt;&gt;0,IF(AND(J1827&lt;&gt;0,K1827&gt;=48),10,6),IF(I1827&lt;&gt;0,12,0))))))))</f>
        <v>0</v>
      </c>
      <c r="P1827" s="389"/>
      <c r="Q1827" s="385" t="str">
        <f>IF('proje ve personel bilgileri'!A848&lt;&gt;0,(M1827*O1827)," ")</f>
        <v xml:space="preserve"> </v>
      </c>
      <c r="R1827" s="385"/>
      <c r="S1827" s="385" t="str">
        <f>IF('proje ve personel bilgileri'!A848&lt;&gt;0,G011B!S1947," ")</f>
        <v xml:space="preserve"> </v>
      </c>
      <c r="T1827" s="378"/>
      <c r="U1827" s="385" t="str">
        <f>IF('proje ve personel bilgileri'!A848&lt;&gt;0,MIN(Q1827,S1827)," ")</f>
        <v xml:space="preserve"> </v>
      </c>
      <c r="V1827" s="386"/>
    </row>
    <row r="1828" spans="1:22" ht="15.75" customHeight="1" x14ac:dyDescent="0.25">
      <c r="A1828" s="23">
        <v>836</v>
      </c>
      <c r="B1828" s="293" t="str">
        <f>IF('proje ve personel bilgileri'!A849&lt;&gt;0,('proje ve personel bilgileri'!A849)," ")</f>
        <v xml:space="preserve"> </v>
      </c>
      <c r="C1828" s="293" t="str">
        <f>IF('proje ve personel bilgileri'!A849&lt;&gt;0,('proje ve personel bilgileri'!B849)," ")</f>
        <v xml:space="preserve"> </v>
      </c>
      <c r="D1828" s="24"/>
      <c r="E1828" s="25"/>
      <c r="F1828" s="25"/>
      <c r="G1828" s="25"/>
      <c r="H1828" s="25"/>
      <c r="I1828" s="25"/>
      <c r="J1828" s="26"/>
      <c r="K1828" s="387" t="str">
        <f>IF(J1828&lt;&gt;0,DAYS360(J1828,'proje ve personel bilgileri'!$B$8)/30," ")</f>
        <v xml:space="preserve"> </v>
      </c>
      <c r="L1828" s="387"/>
      <c r="M1828" s="385" t="str">
        <f>IF('proje ve personel bilgileri'!A849&lt;&gt;0,('proje ve personel bilgileri'!$B$11)," ")</f>
        <v xml:space="preserve"> </v>
      </c>
      <c r="N1828" s="385"/>
      <c r="O1828" s="388">
        <f>IF('proje ve personel bilgileri'!$B$4=1512,(IF(E1828&lt;&gt;0,2,IF(F1828&lt;&gt;0,2,IF(G1828&lt;&gt;0,IF(AND(J1828&lt;&gt;0,K1828&gt;=48),4,3),IF(H1828&lt;&gt;0,IF(AND(J1828&lt;&gt;0,K1828&gt;=48),4,3),IF(I1828&lt;&gt;0,7,0)))))),IF('proje ve personel bilgileri'!$B$4=1511,(IF(E1828&lt;&gt;0,4,IF(F1828&lt;&gt;0,5,IF(G1828&lt;&gt;0,IF(AND(J1828&lt;&gt;0,K1828&gt;=48),12,8),IF(H1828&lt;&gt;0,IF(AND(J1828&lt;&gt;0,K1828&gt;=48),12,8),IF(I1828&lt;&gt;0,14,0)))))),(IF(E1828&lt;&gt;0,3,IF(F1828&lt;&gt;0,4,IF(G1828&lt;&gt;0,IF(AND(J1828&lt;&gt;0,K1828&gt;=48),10,6),IF(H1828&lt;&gt;0,IF(AND(J1828&lt;&gt;0,K1828&gt;=48),10,6),IF(I1828&lt;&gt;0,12,0))))))))</f>
        <v>0</v>
      </c>
      <c r="P1828" s="389"/>
      <c r="Q1828" s="385" t="str">
        <f>IF('proje ve personel bilgileri'!A849&lt;&gt;0,(M1828*O1828)," ")</f>
        <v xml:space="preserve"> </v>
      </c>
      <c r="R1828" s="385"/>
      <c r="S1828" s="385" t="str">
        <f>IF('proje ve personel bilgileri'!A849&lt;&gt;0,G011B!S1948," ")</f>
        <v xml:space="preserve"> </v>
      </c>
      <c r="T1828" s="378"/>
      <c r="U1828" s="385" t="str">
        <f>IF('proje ve personel bilgileri'!A849&lt;&gt;0,MIN(Q1828,S1828)," ")</f>
        <v xml:space="preserve"> </v>
      </c>
      <c r="V1828" s="386"/>
    </row>
    <row r="1829" spans="1:22" ht="15.75" customHeight="1" x14ac:dyDescent="0.25">
      <c r="A1829" s="19">
        <v>837</v>
      </c>
      <c r="B1829" s="293" t="str">
        <f>IF('proje ve personel bilgileri'!A850&lt;&gt;0,('proje ve personel bilgileri'!A850)," ")</f>
        <v xml:space="preserve"> </v>
      </c>
      <c r="C1829" s="293" t="str">
        <f>IF('proje ve personel bilgileri'!A850&lt;&gt;0,('proje ve personel bilgileri'!B850)," ")</f>
        <v xml:space="preserve"> </v>
      </c>
      <c r="D1829" s="24"/>
      <c r="E1829" s="25"/>
      <c r="F1829" s="25"/>
      <c r="G1829" s="25"/>
      <c r="H1829" s="25"/>
      <c r="I1829" s="25"/>
      <c r="J1829" s="26"/>
      <c r="K1829" s="387" t="str">
        <f>IF(J1829&lt;&gt;0,DAYS360(J1829,'proje ve personel bilgileri'!$B$8)/30," ")</f>
        <v xml:space="preserve"> </v>
      </c>
      <c r="L1829" s="387"/>
      <c r="M1829" s="385" t="str">
        <f>IF('proje ve personel bilgileri'!A850&lt;&gt;0,('proje ve personel bilgileri'!$B$11)," ")</f>
        <v xml:space="preserve"> </v>
      </c>
      <c r="N1829" s="385"/>
      <c r="O1829" s="388">
        <f>IF('proje ve personel bilgileri'!$B$4=1512,(IF(E1829&lt;&gt;0,2,IF(F1829&lt;&gt;0,2,IF(G1829&lt;&gt;0,IF(AND(J1829&lt;&gt;0,K1829&gt;=48),4,3),IF(H1829&lt;&gt;0,IF(AND(J1829&lt;&gt;0,K1829&gt;=48),4,3),IF(I1829&lt;&gt;0,7,0)))))),IF('proje ve personel bilgileri'!$B$4=1511,(IF(E1829&lt;&gt;0,4,IF(F1829&lt;&gt;0,5,IF(G1829&lt;&gt;0,IF(AND(J1829&lt;&gt;0,K1829&gt;=48),12,8),IF(H1829&lt;&gt;0,IF(AND(J1829&lt;&gt;0,K1829&gt;=48),12,8),IF(I1829&lt;&gt;0,14,0)))))),(IF(E1829&lt;&gt;0,3,IF(F1829&lt;&gt;0,4,IF(G1829&lt;&gt;0,IF(AND(J1829&lt;&gt;0,K1829&gt;=48),10,6),IF(H1829&lt;&gt;0,IF(AND(J1829&lt;&gt;0,K1829&gt;=48),10,6),IF(I1829&lt;&gt;0,12,0))))))))</f>
        <v>0</v>
      </c>
      <c r="P1829" s="389"/>
      <c r="Q1829" s="385" t="str">
        <f>IF('proje ve personel bilgileri'!A850&lt;&gt;0,(M1829*O1829)," ")</f>
        <v xml:space="preserve"> </v>
      </c>
      <c r="R1829" s="385"/>
      <c r="S1829" s="385" t="str">
        <f>IF('proje ve personel bilgileri'!A850&lt;&gt;0,G011B!S1949," ")</f>
        <v xml:space="preserve"> </v>
      </c>
      <c r="T1829" s="378"/>
      <c r="U1829" s="385" t="str">
        <f>IF('proje ve personel bilgileri'!A850&lt;&gt;0,MIN(Q1829,S1829)," ")</f>
        <v xml:space="preserve"> </v>
      </c>
      <c r="V1829" s="386"/>
    </row>
    <row r="1830" spans="1:22" ht="15.75" customHeight="1" x14ac:dyDescent="0.25">
      <c r="A1830" s="23">
        <v>838</v>
      </c>
      <c r="B1830" s="293" t="str">
        <f>IF('proje ve personel bilgileri'!A851&lt;&gt;0,('proje ve personel bilgileri'!A851)," ")</f>
        <v xml:space="preserve"> </v>
      </c>
      <c r="C1830" s="293" t="str">
        <f>IF('proje ve personel bilgileri'!A851&lt;&gt;0,('proje ve personel bilgileri'!B851)," ")</f>
        <v xml:space="preserve"> </v>
      </c>
      <c r="D1830" s="24"/>
      <c r="E1830" s="25"/>
      <c r="F1830" s="25"/>
      <c r="G1830" s="25"/>
      <c r="H1830" s="25"/>
      <c r="I1830" s="25"/>
      <c r="J1830" s="26"/>
      <c r="K1830" s="387" t="str">
        <f>IF(J1830&lt;&gt;0,DAYS360(J1830,'proje ve personel bilgileri'!$B$8)/30," ")</f>
        <v xml:space="preserve"> </v>
      </c>
      <c r="L1830" s="387"/>
      <c r="M1830" s="385" t="str">
        <f>IF('proje ve personel bilgileri'!A851&lt;&gt;0,('proje ve personel bilgileri'!$B$11)," ")</f>
        <v xml:space="preserve"> </v>
      </c>
      <c r="N1830" s="385"/>
      <c r="O1830" s="388">
        <f>IF('proje ve personel bilgileri'!$B$4=1512,(IF(E1830&lt;&gt;0,2,IF(F1830&lt;&gt;0,2,IF(G1830&lt;&gt;0,IF(AND(J1830&lt;&gt;0,K1830&gt;=48),4,3),IF(H1830&lt;&gt;0,IF(AND(J1830&lt;&gt;0,K1830&gt;=48),4,3),IF(I1830&lt;&gt;0,7,0)))))),IF('proje ve personel bilgileri'!$B$4=1511,(IF(E1830&lt;&gt;0,4,IF(F1830&lt;&gt;0,5,IF(G1830&lt;&gt;0,IF(AND(J1830&lt;&gt;0,K1830&gt;=48),12,8),IF(H1830&lt;&gt;0,IF(AND(J1830&lt;&gt;0,K1830&gt;=48),12,8),IF(I1830&lt;&gt;0,14,0)))))),(IF(E1830&lt;&gt;0,3,IF(F1830&lt;&gt;0,4,IF(G1830&lt;&gt;0,IF(AND(J1830&lt;&gt;0,K1830&gt;=48),10,6),IF(H1830&lt;&gt;0,IF(AND(J1830&lt;&gt;0,K1830&gt;=48),10,6),IF(I1830&lt;&gt;0,12,0))))))))</f>
        <v>0</v>
      </c>
      <c r="P1830" s="389"/>
      <c r="Q1830" s="385" t="str">
        <f>IF('proje ve personel bilgileri'!A851&lt;&gt;0,(M1830*O1830)," ")</f>
        <v xml:space="preserve"> </v>
      </c>
      <c r="R1830" s="385"/>
      <c r="S1830" s="385" t="str">
        <f>IF('proje ve personel bilgileri'!A851&lt;&gt;0,G011B!S1950," ")</f>
        <v xml:space="preserve"> </v>
      </c>
      <c r="T1830" s="378"/>
      <c r="U1830" s="385" t="str">
        <f>IF('proje ve personel bilgileri'!A851&lt;&gt;0,MIN(Q1830,S1830)," ")</f>
        <v xml:space="preserve"> </v>
      </c>
      <c r="V1830" s="386"/>
    </row>
    <row r="1831" spans="1:22" ht="15.75" customHeight="1" x14ac:dyDescent="0.25">
      <c r="A1831" s="19">
        <v>839</v>
      </c>
      <c r="B1831" s="293" t="str">
        <f>IF('proje ve personel bilgileri'!A852&lt;&gt;0,('proje ve personel bilgileri'!A852)," ")</f>
        <v xml:space="preserve"> </v>
      </c>
      <c r="C1831" s="293" t="str">
        <f>IF('proje ve personel bilgileri'!A852&lt;&gt;0,('proje ve personel bilgileri'!B852)," ")</f>
        <v xml:space="preserve"> </v>
      </c>
      <c r="D1831" s="24"/>
      <c r="E1831" s="25"/>
      <c r="F1831" s="25"/>
      <c r="G1831" s="25"/>
      <c r="H1831" s="25"/>
      <c r="I1831" s="25"/>
      <c r="J1831" s="26"/>
      <c r="K1831" s="387" t="str">
        <f>IF(J1831&lt;&gt;0,DAYS360(J1831,'proje ve personel bilgileri'!$B$8)/30," ")</f>
        <v xml:space="preserve"> </v>
      </c>
      <c r="L1831" s="387"/>
      <c r="M1831" s="385" t="str">
        <f>IF('proje ve personel bilgileri'!A852&lt;&gt;0,('proje ve personel bilgileri'!$B$11)," ")</f>
        <v xml:space="preserve"> </v>
      </c>
      <c r="N1831" s="385"/>
      <c r="O1831" s="388">
        <f>IF('proje ve personel bilgileri'!$B$4=1512,(IF(E1831&lt;&gt;0,2,IF(F1831&lt;&gt;0,2,IF(G1831&lt;&gt;0,IF(AND(J1831&lt;&gt;0,K1831&gt;=48),4,3),IF(H1831&lt;&gt;0,IF(AND(J1831&lt;&gt;0,K1831&gt;=48),4,3),IF(I1831&lt;&gt;0,7,0)))))),IF('proje ve personel bilgileri'!$B$4=1511,(IF(E1831&lt;&gt;0,4,IF(F1831&lt;&gt;0,5,IF(G1831&lt;&gt;0,IF(AND(J1831&lt;&gt;0,K1831&gt;=48),12,8),IF(H1831&lt;&gt;0,IF(AND(J1831&lt;&gt;0,K1831&gt;=48),12,8),IF(I1831&lt;&gt;0,14,0)))))),(IF(E1831&lt;&gt;0,3,IF(F1831&lt;&gt;0,4,IF(G1831&lt;&gt;0,IF(AND(J1831&lt;&gt;0,K1831&gt;=48),10,6),IF(H1831&lt;&gt;0,IF(AND(J1831&lt;&gt;0,K1831&gt;=48),10,6),IF(I1831&lt;&gt;0,12,0))))))))</f>
        <v>0</v>
      </c>
      <c r="P1831" s="389"/>
      <c r="Q1831" s="385" t="str">
        <f>IF('proje ve personel bilgileri'!A852&lt;&gt;0,(M1831*O1831)," ")</f>
        <v xml:space="preserve"> </v>
      </c>
      <c r="R1831" s="385"/>
      <c r="S1831" s="385" t="str">
        <f>IF('proje ve personel bilgileri'!A852&lt;&gt;0,G011B!S1951," ")</f>
        <v xml:space="preserve"> </v>
      </c>
      <c r="T1831" s="378"/>
      <c r="U1831" s="385" t="str">
        <f>IF('proje ve personel bilgileri'!A852&lt;&gt;0,MIN(Q1831,S1831)," ")</f>
        <v xml:space="preserve"> </v>
      </c>
      <c r="V1831" s="386"/>
    </row>
    <row r="1832" spans="1:22" ht="15.75" customHeight="1" x14ac:dyDescent="0.25">
      <c r="A1832" s="23">
        <v>840</v>
      </c>
      <c r="B1832" s="293" t="str">
        <f>IF('proje ve personel bilgileri'!A853&lt;&gt;0,('proje ve personel bilgileri'!A853)," ")</f>
        <v xml:space="preserve"> </v>
      </c>
      <c r="C1832" s="293" t="str">
        <f>IF('proje ve personel bilgileri'!A853&lt;&gt;0,('proje ve personel bilgileri'!B853)," ")</f>
        <v xml:space="preserve"> </v>
      </c>
      <c r="D1832" s="24"/>
      <c r="E1832" s="25"/>
      <c r="F1832" s="25"/>
      <c r="G1832" s="25"/>
      <c r="H1832" s="25"/>
      <c r="I1832" s="25"/>
      <c r="J1832" s="26"/>
      <c r="K1832" s="387" t="str">
        <f>IF(J1832&lt;&gt;0,DAYS360(J1832,'proje ve personel bilgileri'!$B$8)/30," ")</f>
        <v xml:space="preserve"> </v>
      </c>
      <c r="L1832" s="387"/>
      <c r="M1832" s="385" t="str">
        <f>IF('proje ve personel bilgileri'!A853&lt;&gt;0,('proje ve personel bilgileri'!$B$11)," ")</f>
        <v xml:space="preserve"> </v>
      </c>
      <c r="N1832" s="385"/>
      <c r="O1832" s="388">
        <f>IF('proje ve personel bilgileri'!$B$4=1512,(IF(E1832&lt;&gt;0,2,IF(F1832&lt;&gt;0,2,IF(G1832&lt;&gt;0,IF(AND(J1832&lt;&gt;0,K1832&gt;=48),4,3),IF(H1832&lt;&gt;0,IF(AND(J1832&lt;&gt;0,K1832&gt;=48),4,3),IF(I1832&lt;&gt;0,7,0)))))),IF('proje ve personel bilgileri'!$B$4=1511,(IF(E1832&lt;&gt;0,4,IF(F1832&lt;&gt;0,5,IF(G1832&lt;&gt;0,IF(AND(J1832&lt;&gt;0,K1832&gt;=48),12,8),IF(H1832&lt;&gt;0,IF(AND(J1832&lt;&gt;0,K1832&gt;=48),12,8),IF(I1832&lt;&gt;0,14,0)))))),(IF(E1832&lt;&gt;0,3,IF(F1832&lt;&gt;0,4,IF(G1832&lt;&gt;0,IF(AND(J1832&lt;&gt;0,K1832&gt;=48),10,6),IF(H1832&lt;&gt;0,IF(AND(J1832&lt;&gt;0,K1832&gt;=48),10,6),IF(I1832&lt;&gt;0,12,0))))))))</f>
        <v>0</v>
      </c>
      <c r="P1832" s="389"/>
      <c r="Q1832" s="385" t="str">
        <f>IF('proje ve personel bilgileri'!A853&lt;&gt;0,(M1832*O1832)," ")</f>
        <v xml:space="preserve"> </v>
      </c>
      <c r="R1832" s="385"/>
      <c r="S1832" s="385" t="str">
        <f>IF('proje ve personel bilgileri'!A853&lt;&gt;0,G011B!S1952," ")</f>
        <v xml:space="preserve"> </v>
      </c>
      <c r="T1832" s="378"/>
      <c r="U1832" s="385" t="str">
        <f>IF('proje ve personel bilgileri'!A853&lt;&gt;0,MIN(Q1832,S1832)," ")</f>
        <v xml:space="preserve"> </v>
      </c>
      <c r="V1832" s="386"/>
    </row>
    <row r="1833" spans="1:22" ht="15.75" customHeight="1" x14ac:dyDescent="0.25">
      <c r="A1833" s="19">
        <v>841</v>
      </c>
      <c r="B1833" s="293" t="str">
        <f>IF('proje ve personel bilgileri'!A854&lt;&gt;0,('proje ve personel bilgileri'!A854)," ")</f>
        <v xml:space="preserve"> </v>
      </c>
      <c r="C1833" s="293" t="str">
        <f>IF('proje ve personel bilgileri'!A854&lt;&gt;0,('proje ve personel bilgileri'!B854)," ")</f>
        <v xml:space="preserve"> </v>
      </c>
      <c r="D1833" s="24"/>
      <c r="E1833" s="25"/>
      <c r="F1833" s="25"/>
      <c r="G1833" s="25"/>
      <c r="H1833" s="25"/>
      <c r="I1833" s="25"/>
      <c r="J1833" s="26"/>
      <c r="K1833" s="387" t="str">
        <f>IF(J1833&lt;&gt;0,DAYS360(J1833,'proje ve personel bilgileri'!$B$8)/30," ")</f>
        <v xml:space="preserve"> </v>
      </c>
      <c r="L1833" s="387"/>
      <c r="M1833" s="385" t="str">
        <f>IF('proje ve personel bilgileri'!A854&lt;&gt;0,('proje ve personel bilgileri'!$B$11)," ")</f>
        <v xml:space="preserve"> </v>
      </c>
      <c r="N1833" s="385"/>
      <c r="O1833" s="388">
        <f>IF('proje ve personel bilgileri'!$B$4=1512,(IF(E1833&lt;&gt;0,2,IF(F1833&lt;&gt;0,2,IF(G1833&lt;&gt;0,IF(AND(J1833&lt;&gt;0,K1833&gt;=48),4,3),IF(H1833&lt;&gt;0,IF(AND(J1833&lt;&gt;0,K1833&gt;=48),4,3),IF(I1833&lt;&gt;0,7,0)))))),IF('proje ve personel bilgileri'!$B$4=1511,(IF(E1833&lt;&gt;0,4,IF(F1833&lt;&gt;0,5,IF(G1833&lt;&gt;0,IF(AND(J1833&lt;&gt;0,K1833&gt;=48),12,8),IF(H1833&lt;&gt;0,IF(AND(J1833&lt;&gt;0,K1833&gt;=48),12,8),IF(I1833&lt;&gt;0,14,0)))))),(IF(E1833&lt;&gt;0,3,IF(F1833&lt;&gt;0,4,IF(G1833&lt;&gt;0,IF(AND(J1833&lt;&gt;0,K1833&gt;=48),10,6),IF(H1833&lt;&gt;0,IF(AND(J1833&lt;&gt;0,K1833&gt;=48),10,6),IF(I1833&lt;&gt;0,12,0))))))))</f>
        <v>0</v>
      </c>
      <c r="P1833" s="389"/>
      <c r="Q1833" s="385" t="str">
        <f>IF('proje ve personel bilgileri'!A854&lt;&gt;0,(M1833*O1833)," ")</f>
        <v xml:space="preserve"> </v>
      </c>
      <c r="R1833" s="385"/>
      <c r="S1833" s="385" t="str">
        <f>IF('proje ve personel bilgileri'!A854&lt;&gt;0,G011B!S1953," ")</f>
        <v xml:space="preserve"> </v>
      </c>
      <c r="T1833" s="378"/>
      <c r="U1833" s="385" t="str">
        <f>IF('proje ve personel bilgileri'!A854&lt;&gt;0,MIN(Q1833,S1833)," ")</f>
        <v xml:space="preserve"> </v>
      </c>
      <c r="V1833" s="386"/>
    </row>
    <row r="1834" spans="1:22" ht="15.75" customHeight="1" x14ac:dyDescent="0.25">
      <c r="A1834" s="23">
        <v>842</v>
      </c>
      <c r="B1834" s="293" t="str">
        <f>IF('proje ve personel bilgileri'!A855&lt;&gt;0,('proje ve personel bilgileri'!A855)," ")</f>
        <v xml:space="preserve"> </v>
      </c>
      <c r="C1834" s="293" t="str">
        <f>IF('proje ve personel bilgileri'!A855&lt;&gt;0,('proje ve personel bilgileri'!B855)," ")</f>
        <v xml:space="preserve"> </v>
      </c>
      <c r="D1834" s="24"/>
      <c r="E1834" s="25"/>
      <c r="F1834" s="25"/>
      <c r="G1834" s="25"/>
      <c r="H1834" s="25"/>
      <c r="I1834" s="25"/>
      <c r="J1834" s="26"/>
      <c r="K1834" s="387" t="str">
        <f>IF(J1834&lt;&gt;0,DAYS360(J1834,'proje ve personel bilgileri'!$B$8)/30," ")</f>
        <v xml:space="preserve"> </v>
      </c>
      <c r="L1834" s="387"/>
      <c r="M1834" s="385" t="str">
        <f>IF('proje ve personel bilgileri'!A855&lt;&gt;0,('proje ve personel bilgileri'!$B$11)," ")</f>
        <v xml:space="preserve"> </v>
      </c>
      <c r="N1834" s="385"/>
      <c r="O1834" s="388">
        <f>IF('proje ve personel bilgileri'!$B$4=1512,(IF(E1834&lt;&gt;0,2,IF(F1834&lt;&gt;0,2,IF(G1834&lt;&gt;0,IF(AND(J1834&lt;&gt;0,K1834&gt;=48),4,3),IF(H1834&lt;&gt;0,IF(AND(J1834&lt;&gt;0,K1834&gt;=48),4,3),IF(I1834&lt;&gt;0,7,0)))))),IF('proje ve personel bilgileri'!$B$4=1511,(IF(E1834&lt;&gt;0,4,IF(F1834&lt;&gt;0,5,IF(G1834&lt;&gt;0,IF(AND(J1834&lt;&gt;0,K1834&gt;=48),12,8),IF(H1834&lt;&gt;0,IF(AND(J1834&lt;&gt;0,K1834&gt;=48),12,8),IF(I1834&lt;&gt;0,14,0)))))),(IF(E1834&lt;&gt;0,3,IF(F1834&lt;&gt;0,4,IF(G1834&lt;&gt;0,IF(AND(J1834&lt;&gt;0,K1834&gt;=48),10,6),IF(H1834&lt;&gt;0,IF(AND(J1834&lt;&gt;0,K1834&gt;=48),10,6),IF(I1834&lt;&gt;0,12,0))))))))</f>
        <v>0</v>
      </c>
      <c r="P1834" s="389"/>
      <c r="Q1834" s="385" t="str">
        <f>IF('proje ve personel bilgileri'!A855&lt;&gt;0,(M1834*O1834)," ")</f>
        <v xml:space="preserve"> </v>
      </c>
      <c r="R1834" s="385"/>
      <c r="S1834" s="385" t="str">
        <f>IF('proje ve personel bilgileri'!A855&lt;&gt;0,G011B!S1954," ")</f>
        <v xml:space="preserve"> </v>
      </c>
      <c r="T1834" s="378"/>
      <c r="U1834" s="385" t="str">
        <f>IF('proje ve personel bilgileri'!A855&lt;&gt;0,MIN(Q1834,S1834)," ")</f>
        <v xml:space="preserve"> </v>
      </c>
      <c r="V1834" s="386"/>
    </row>
    <row r="1835" spans="1:22" ht="15.75" customHeight="1" x14ac:dyDescent="0.25">
      <c r="A1835" s="19">
        <v>843</v>
      </c>
      <c r="B1835" s="293" t="str">
        <f>IF('proje ve personel bilgileri'!A856&lt;&gt;0,('proje ve personel bilgileri'!A856)," ")</f>
        <v xml:space="preserve"> </v>
      </c>
      <c r="C1835" s="293" t="str">
        <f>IF('proje ve personel bilgileri'!A856&lt;&gt;0,('proje ve personel bilgileri'!B856)," ")</f>
        <v xml:space="preserve"> </v>
      </c>
      <c r="D1835" s="24"/>
      <c r="E1835" s="25"/>
      <c r="F1835" s="25"/>
      <c r="G1835" s="25"/>
      <c r="H1835" s="25"/>
      <c r="I1835" s="25"/>
      <c r="J1835" s="26"/>
      <c r="K1835" s="387" t="str">
        <f>IF(J1835&lt;&gt;0,DAYS360(J1835,'proje ve personel bilgileri'!$B$8)/30," ")</f>
        <v xml:space="preserve"> </v>
      </c>
      <c r="L1835" s="387"/>
      <c r="M1835" s="385" t="str">
        <f>IF('proje ve personel bilgileri'!A856&lt;&gt;0,('proje ve personel bilgileri'!$B$11)," ")</f>
        <v xml:space="preserve"> </v>
      </c>
      <c r="N1835" s="385"/>
      <c r="O1835" s="388">
        <f>IF('proje ve personel bilgileri'!$B$4=1512,(IF(E1835&lt;&gt;0,2,IF(F1835&lt;&gt;0,2,IF(G1835&lt;&gt;0,IF(AND(J1835&lt;&gt;0,K1835&gt;=48),4,3),IF(H1835&lt;&gt;0,IF(AND(J1835&lt;&gt;0,K1835&gt;=48),4,3),IF(I1835&lt;&gt;0,7,0)))))),IF('proje ve personel bilgileri'!$B$4=1511,(IF(E1835&lt;&gt;0,4,IF(F1835&lt;&gt;0,5,IF(G1835&lt;&gt;0,IF(AND(J1835&lt;&gt;0,K1835&gt;=48),12,8),IF(H1835&lt;&gt;0,IF(AND(J1835&lt;&gt;0,K1835&gt;=48),12,8),IF(I1835&lt;&gt;0,14,0)))))),(IF(E1835&lt;&gt;0,3,IF(F1835&lt;&gt;0,4,IF(G1835&lt;&gt;0,IF(AND(J1835&lt;&gt;0,K1835&gt;=48),10,6),IF(H1835&lt;&gt;0,IF(AND(J1835&lt;&gt;0,K1835&gt;=48),10,6),IF(I1835&lt;&gt;0,12,0))))))))</f>
        <v>0</v>
      </c>
      <c r="P1835" s="389"/>
      <c r="Q1835" s="385" t="str">
        <f>IF('proje ve personel bilgileri'!A856&lt;&gt;0,(M1835*O1835)," ")</f>
        <v xml:space="preserve"> </v>
      </c>
      <c r="R1835" s="385"/>
      <c r="S1835" s="385" t="str">
        <f>IF('proje ve personel bilgileri'!A856&lt;&gt;0,G011B!S1955," ")</f>
        <v xml:space="preserve"> </v>
      </c>
      <c r="T1835" s="378"/>
      <c r="U1835" s="385" t="str">
        <f>IF('proje ve personel bilgileri'!A856&lt;&gt;0,MIN(Q1835,S1835)," ")</f>
        <v xml:space="preserve"> </v>
      </c>
      <c r="V1835" s="386"/>
    </row>
    <row r="1836" spans="1:22" ht="15.75" customHeight="1" x14ac:dyDescent="0.25">
      <c r="A1836" s="23">
        <v>844</v>
      </c>
      <c r="B1836" s="293" t="str">
        <f>IF('proje ve personel bilgileri'!A857&lt;&gt;0,('proje ve personel bilgileri'!A857)," ")</f>
        <v xml:space="preserve"> </v>
      </c>
      <c r="C1836" s="293" t="str">
        <f>IF('proje ve personel bilgileri'!A857&lt;&gt;0,('proje ve personel bilgileri'!B857)," ")</f>
        <v xml:space="preserve"> </v>
      </c>
      <c r="D1836" s="24"/>
      <c r="E1836" s="25"/>
      <c r="F1836" s="25"/>
      <c r="G1836" s="25"/>
      <c r="H1836" s="25"/>
      <c r="I1836" s="25"/>
      <c r="J1836" s="26"/>
      <c r="K1836" s="387" t="str">
        <f>IF(J1836&lt;&gt;0,DAYS360(J1836,'proje ve personel bilgileri'!$B$8)/30," ")</f>
        <v xml:space="preserve"> </v>
      </c>
      <c r="L1836" s="387"/>
      <c r="M1836" s="385" t="str">
        <f>IF('proje ve personel bilgileri'!A857&lt;&gt;0,('proje ve personel bilgileri'!$B$11)," ")</f>
        <v xml:space="preserve"> </v>
      </c>
      <c r="N1836" s="385"/>
      <c r="O1836" s="388">
        <f>IF('proje ve personel bilgileri'!$B$4=1512,(IF(E1836&lt;&gt;0,2,IF(F1836&lt;&gt;0,2,IF(G1836&lt;&gt;0,IF(AND(J1836&lt;&gt;0,K1836&gt;=48),4,3),IF(H1836&lt;&gt;0,IF(AND(J1836&lt;&gt;0,K1836&gt;=48),4,3),IF(I1836&lt;&gt;0,7,0)))))),IF('proje ve personel bilgileri'!$B$4=1511,(IF(E1836&lt;&gt;0,4,IF(F1836&lt;&gt;0,5,IF(G1836&lt;&gt;0,IF(AND(J1836&lt;&gt;0,K1836&gt;=48),12,8),IF(H1836&lt;&gt;0,IF(AND(J1836&lt;&gt;0,K1836&gt;=48),12,8),IF(I1836&lt;&gt;0,14,0)))))),(IF(E1836&lt;&gt;0,3,IF(F1836&lt;&gt;0,4,IF(G1836&lt;&gt;0,IF(AND(J1836&lt;&gt;0,K1836&gt;=48),10,6),IF(H1836&lt;&gt;0,IF(AND(J1836&lt;&gt;0,K1836&gt;=48),10,6),IF(I1836&lt;&gt;0,12,0))))))))</f>
        <v>0</v>
      </c>
      <c r="P1836" s="389"/>
      <c r="Q1836" s="385" t="str">
        <f>IF('proje ve personel bilgileri'!A857&lt;&gt;0,(M1836*O1836)," ")</f>
        <v xml:space="preserve"> </v>
      </c>
      <c r="R1836" s="385"/>
      <c r="S1836" s="385" t="str">
        <f>IF('proje ve personel bilgileri'!A857&lt;&gt;0,G011B!S1956," ")</f>
        <v xml:space="preserve"> </v>
      </c>
      <c r="T1836" s="378"/>
      <c r="U1836" s="385" t="str">
        <f>IF('proje ve personel bilgileri'!A857&lt;&gt;0,MIN(Q1836,S1836)," ")</f>
        <v xml:space="preserve"> </v>
      </c>
      <c r="V1836" s="386"/>
    </row>
    <row r="1837" spans="1:22" ht="15.75" customHeight="1" x14ac:dyDescent="0.25">
      <c r="A1837" s="19">
        <v>845</v>
      </c>
      <c r="B1837" s="293" t="str">
        <f>IF('proje ve personel bilgileri'!A858&lt;&gt;0,('proje ve personel bilgileri'!A858)," ")</f>
        <v xml:space="preserve"> </v>
      </c>
      <c r="C1837" s="293" t="str">
        <f>IF('proje ve personel bilgileri'!A858&lt;&gt;0,('proje ve personel bilgileri'!B858)," ")</f>
        <v xml:space="preserve"> </v>
      </c>
      <c r="D1837" s="24"/>
      <c r="E1837" s="25"/>
      <c r="F1837" s="25"/>
      <c r="G1837" s="25"/>
      <c r="H1837" s="25"/>
      <c r="I1837" s="25"/>
      <c r="J1837" s="26"/>
      <c r="K1837" s="387" t="str">
        <f>IF(J1837&lt;&gt;0,DAYS360(J1837,'proje ve personel bilgileri'!$B$8)/30," ")</f>
        <v xml:space="preserve"> </v>
      </c>
      <c r="L1837" s="387"/>
      <c r="M1837" s="385" t="str">
        <f>IF('proje ve personel bilgileri'!A858&lt;&gt;0,('proje ve personel bilgileri'!$B$11)," ")</f>
        <v xml:space="preserve"> </v>
      </c>
      <c r="N1837" s="385"/>
      <c r="O1837" s="388">
        <f>IF('proje ve personel bilgileri'!$B$4=1512,(IF(E1837&lt;&gt;0,2,IF(F1837&lt;&gt;0,2,IF(G1837&lt;&gt;0,IF(AND(J1837&lt;&gt;0,K1837&gt;=48),4,3),IF(H1837&lt;&gt;0,IF(AND(J1837&lt;&gt;0,K1837&gt;=48),4,3),IF(I1837&lt;&gt;0,7,0)))))),IF('proje ve personel bilgileri'!$B$4=1511,(IF(E1837&lt;&gt;0,4,IF(F1837&lt;&gt;0,5,IF(G1837&lt;&gt;0,IF(AND(J1837&lt;&gt;0,K1837&gt;=48),12,8),IF(H1837&lt;&gt;0,IF(AND(J1837&lt;&gt;0,K1837&gt;=48),12,8),IF(I1837&lt;&gt;0,14,0)))))),(IF(E1837&lt;&gt;0,3,IF(F1837&lt;&gt;0,4,IF(G1837&lt;&gt;0,IF(AND(J1837&lt;&gt;0,K1837&gt;=48),10,6),IF(H1837&lt;&gt;0,IF(AND(J1837&lt;&gt;0,K1837&gt;=48),10,6),IF(I1837&lt;&gt;0,12,0))))))))</f>
        <v>0</v>
      </c>
      <c r="P1837" s="389"/>
      <c r="Q1837" s="385" t="str">
        <f>IF('proje ve personel bilgileri'!A858&lt;&gt;0,(M1837*O1837)," ")</f>
        <v xml:space="preserve"> </v>
      </c>
      <c r="R1837" s="385"/>
      <c r="S1837" s="385" t="str">
        <f>IF('proje ve personel bilgileri'!A858&lt;&gt;0,G011B!S1957," ")</f>
        <v xml:space="preserve"> </v>
      </c>
      <c r="T1837" s="378"/>
      <c r="U1837" s="385" t="str">
        <f>IF('proje ve personel bilgileri'!A858&lt;&gt;0,MIN(Q1837,S1837)," ")</f>
        <v xml:space="preserve"> </v>
      </c>
      <c r="V1837" s="386"/>
    </row>
    <row r="1838" spans="1:22" ht="15.75" customHeight="1" x14ac:dyDescent="0.25">
      <c r="A1838" s="23">
        <v>846</v>
      </c>
      <c r="B1838" s="293" t="str">
        <f>IF('proje ve personel bilgileri'!A859&lt;&gt;0,('proje ve personel bilgileri'!A859)," ")</f>
        <v xml:space="preserve"> </v>
      </c>
      <c r="C1838" s="293" t="str">
        <f>IF('proje ve personel bilgileri'!A859&lt;&gt;0,('proje ve personel bilgileri'!B859)," ")</f>
        <v xml:space="preserve"> </v>
      </c>
      <c r="D1838" s="28"/>
      <c r="E1838" s="29"/>
      <c r="F1838" s="29"/>
      <c r="G1838" s="29"/>
      <c r="H1838" s="29"/>
      <c r="I1838" s="29"/>
      <c r="J1838" s="30"/>
      <c r="K1838" s="387" t="str">
        <f>IF(J1838&lt;&gt;0,DAYS360(J1838,'proje ve personel bilgileri'!$B$8)/30," ")</f>
        <v xml:space="preserve"> </v>
      </c>
      <c r="L1838" s="387"/>
      <c r="M1838" s="385" t="str">
        <f>IF('proje ve personel bilgileri'!A859&lt;&gt;0,('proje ve personel bilgileri'!$B$11)," ")</f>
        <v xml:space="preserve"> </v>
      </c>
      <c r="N1838" s="385"/>
      <c r="O1838" s="388">
        <f>IF('proje ve personel bilgileri'!$B$4=1512,(IF(E1838&lt;&gt;0,2,IF(F1838&lt;&gt;0,2,IF(G1838&lt;&gt;0,IF(AND(J1838&lt;&gt;0,K1838&gt;=48),4,3),IF(H1838&lt;&gt;0,IF(AND(J1838&lt;&gt;0,K1838&gt;=48),4,3),IF(I1838&lt;&gt;0,7,0)))))),IF('proje ve personel bilgileri'!$B$4=1511,(IF(E1838&lt;&gt;0,4,IF(F1838&lt;&gt;0,5,IF(G1838&lt;&gt;0,IF(AND(J1838&lt;&gt;0,K1838&gt;=48),12,8),IF(H1838&lt;&gt;0,IF(AND(J1838&lt;&gt;0,K1838&gt;=48),12,8),IF(I1838&lt;&gt;0,14,0)))))),(IF(E1838&lt;&gt;0,3,IF(F1838&lt;&gt;0,4,IF(G1838&lt;&gt;0,IF(AND(J1838&lt;&gt;0,K1838&gt;=48),10,6),IF(H1838&lt;&gt;0,IF(AND(J1838&lt;&gt;0,K1838&gt;=48),10,6),IF(I1838&lt;&gt;0,12,0))))))))</f>
        <v>0</v>
      </c>
      <c r="P1838" s="389"/>
      <c r="Q1838" s="385" t="str">
        <f>IF('proje ve personel bilgileri'!A859&lt;&gt;0,(M1838*O1838)," ")</f>
        <v xml:space="preserve"> </v>
      </c>
      <c r="R1838" s="385"/>
      <c r="S1838" s="385" t="str">
        <f>IF('proje ve personel bilgileri'!A859&lt;&gt;0,G011B!S1958," ")</f>
        <v xml:space="preserve"> </v>
      </c>
      <c r="T1838" s="378"/>
      <c r="U1838" s="385" t="str">
        <f>IF('proje ve personel bilgileri'!A859&lt;&gt;0,MIN(Q1838,S1838)," ")</f>
        <v xml:space="preserve"> </v>
      </c>
      <c r="V1838" s="386"/>
    </row>
    <row r="1839" spans="1:22" ht="15" customHeight="1" x14ac:dyDescent="0.25">
      <c r="A1839" s="290" t="s">
        <v>152</v>
      </c>
    </row>
    <row r="1840" spans="1:22" ht="15" customHeight="1" x14ac:dyDescent="0.25">
      <c r="A1840" s="390" t="s">
        <v>153</v>
      </c>
      <c r="B1840" s="390"/>
      <c r="C1840" s="390"/>
      <c r="D1840" s="390"/>
      <c r="E1840" s="390"/>
      <c r="F1840" s="390"/>
      <c r="G1840" s="390"/>
      <c r="H1840" s="390"/>
      <c r="I1840" s="390"/>
      <c r="J1840" s="390"/>
      <c r="K1840" s="390"/>
      <c r="L1840" s="390"/>
      <c r="M1840" s="390"/>
      <c r="N1840" s="390"/>
      <c r="O1840" s="390"/>
      <c r="P1840" s="390"/>
      <c r="Q1840" s="390"/>
      <c r="R1840" s="390"/>
      <c r="S1840" s="390"/>
      <c r="T1840" s="390"/>
      <c r="U1840" s="390"/>
      <c r="V1840" s="390"/>
    </row>
    <row r="1841" spans="1:22" ht="15" customHeight="1" x14ac:dyDescent="0.25">
      <c r="A1841" s="391" t="s">
        <v>154</v>
      </c>
      <c r="B1841" s="391"/>
      <c r="C1841" s="391"/>
      <c r="D1841" s="391"/>
      <c r="E1841" s="391"/>
      <c r="F1841" s="391"/>
      <c r="G1841" s="391"/>
      <c r="H1841" s="391"/>
      <c r="I1841" s="391"/>
      <c r="J1841" s="391"/>
      <c r="K1841" s="391"/>
      <c r="L1841" s="391"/>
      <c r="M1841" s="391"/>
      <c r="N1841" s="391"/>
      <c r="O1841" s="391"/>
      <c r="P1841" s="391"/>
      <c r="Q1841" s="391"/>
      <c r="R1841" s="391"/>
      <c r="S1841" s="391"/>
      <c r="T1841" s="391"/>
      <c r="U1841" s="391"/>
      <c r="V1841" s="391"/>
    </row>
    <row r="1842" spans="1:22" ht="15" customHeight="1" x14ac:dyDescent="0.25">
      <c r="A1842" s="289"/>
    </row>
    <row r="1843" spans="1:22" ht="15" customHeight="1" x14ac:dyDescent="0.25">
      <c r="A1843" s="381" t="s">
        <v>155</v>
      </c>
      <c r="B1843" s="381"/>
      <c r="C1843" s="381"/>
      <c r="D1843" s="381"/>
      <c r="E1843" s="381"/>
      <c r="F1843" s="381"/>
      <c r="G1843" s="381"/>
      <c r="H1843" s="381"/>
      <c r="I1843" s="381"/>
      <c r="J1843" s="381"/>
      <c r="K1843" s="381"/>
      <c r="L1843" s="381"/>
      <c r="M1843" s="381"/>
      <c r="N1843" s="381"/>
      <c r="O1843" s="381"/>
      <c r="P1843" s="381"/>
      <c r="Q1843" s="381"/>
      <c r="R1843" s="381"/>
      <c r="S1843" s="381"/>
      <c r="T1843" s="381"/>
      <c r="U1843" s="381"/>
    </row>
    <row r="1844" spans="1:22" ht="15" customHeight="1" x14ac:dyDescent="0.25">
      <c r="A1844" s="380"/>
      <c r="B1844" s="380"/>
      <c r="C1844" s="380"/>
      <c r="D1844" s="380"/>
      <c r="E1844" s="380"/>
      <c r="F1844" s="380"/>
      <c r="G1844" s="380"/>
      <c r="H1844" s="380"/>
      <c r="I1844" s="380"/>
      <c r="J1844" s="380"/>
      <c r="K1844" s="380"/>
      <c r="L1844" s="380"/>
      <c r="M1844" s="380"/>
      <c r="N1844" s="380"/>
      <c r="O1844" s="380"/>
      <c r="P1844" s="380"/>
      <c r="Q1844" s="380"/>
      <c r="R1844" s="380"/>
      <c r="S1844" s="380"/>
      <c r="T1844" s="380"/>
      <c r="U1844" s="380"/>
    </row>
    <row r="1849" spans="1:22" ht="15.75" customHeight="1" x14ac:dyDescent="0.25">
      <c r="A1849" s="348" t="s">
        <v>128</v>
      </c>
      <c r="B1849" s="348"/>
      <c r="C1849" s="348"/>
      <c r="D1849" s="348"/>
      <c r="E1849" s="348"/>
      <c r="F1849" s="348"/>
      <c r="G1849" s="348"/>
      <c r="H1849" s="348"/>
      <c r="I1849" s="348"/>
      <c r="J1849" s="348"/>
      <c r="K1849" s="348"/>
      <c r="L1849" s="348"/>
      <c r="M1849" s="348"/>
      <c r="N1849" s="348"/>
      <c r="O1849" s="348"/>
      <c r="P1849" s="348"/>
      <c r="Q1849" s="348"/>
      <c r="R1849" s="348"/>
      <c r="S1849" s="348"/>
      <c r="T1849" s="348"/>
      <c r="U1849" s="348"/>
      <c r="V1849" s="348"/>
    </row>
    <row r="1850" spans="1:22" ht="15" customHeight="1" x14ac:dyDescent="0.25">
      <c r="A1850" s="68"/>
      <c r="B1850" s="68"/>
      <c r="C1850" s="68"/>
      <c r="D1850" s="68"/>
      <c r="E1850" s="68"/>
      <c r="F1850" s="68"/>
      <c r="G1850" s="68"/>
      <c r="H1850" s="68"/>
      <c r="I1850" s="68"/>
      <c r="J1850" s="69" t="str">
        <f>'proje ve personel bilgileri'!$B$7</f>
        <v>/</v>
      </c>
      <c r="K1850" s="68" t="s">
        <v>109</v>
      </c>
      <c r="L1850" s="68"/>
      <c r="M1850" s="68"/>
      <c r="N1850" s="68"/>
      <c r="O1850" s="68"/>
      <c r="P1850" s="68"/>
      <c r="Q1850" s="68"/>
      <c r="R1850" s="68"/>
      <c r="S1850" s="68"/>
      <c r="T1850" s="68"/>
      <c r="U1850" s="68"/>
      <c r="V1850" s="68"/>
    </row>
    <row r="1851" spans="1:22" ht="18.75" customHeight="1" x14ac:dyDescent="0.25">
      <c r="U1851" s="10" t="s">
        <v>129</v>
      </c>
    </row>
    <row r="1852" spans="1:22" ht="15.75" customHeight="1" x14ac:dyDescent="0.25">
      <c r="A1852" s="382" t="s">
        <v>130</v>
      </c>
      <c r="B1852" s="383"/>
      <c r="C1852" s="384"/>
      <c r="D1852" s="392">
        <f>'proje ve personel bilgileri'!$B$2</f>
        <v>0</v>
      </c>
      <c r="E1852" s="393"/>
      <c r="F1852" s="393"/>
      <c r="G1852" s="393"/>
      <c r="H1852" s="393"/>
      <c r="I1852" s="393"/>
      <c r="J1852" s="393"/>
      <c r="K1852" s="393"/>
      <c r="L1852" s="393"/>
      <c r="M1852" s="393"/>
      <c r="N1852" s="393"/>
      <c r="O1852" s="393"/>
      <c r="P1852" s="393"/>
      <c r="Q1852" s="393"/>
      <c r="R1852" s="393"/>
      <c r="S1852" s="393"/>
      <c r="T1852" s="393"/>
      <c r="U1852" s="393"/>
      <c r="V1852" s="394"/>
    </row>
    <row r="1853" spans="1:22" ht="15.75" customHeight="1" x14ac:dyDescent="0.25">
      <c r="A1853" s="382" t="s">
        <v>131</v>
      </c>
      <c r="B1853" s="383"/>
      <c r="C1853" s="384"/>
      <c r="D1853" s="392">
        <f>'proje ve personel bilgileri'!$B$3</f>
        <v>0</v>
      </c>
      <c r="E1853" s="393"/>
      <c r="F1853" s="393"/>
      <c r="G1853" s="393"/>
      <c r="H1853" s="393"/>
      <c r="I1853" s="393"/>
      <c r="J1853" s="393"/>
      <c r="K1853" s="393"/>
      <c r="L1853" s="393"/>
      <c r="M1853" s="393"/>
      <c r="N1853" s="393"/>
      <c r="O1853" s="393"/>
      <c r="P1853" s="393"/>
      <c r="Q1853" s="393"/>
      <c r="R1853" s="393"/>
      <c r="S1853" s="393"/>
      <c r="T1853" s="393"/>
      <c r="U1853" s="393"/>
      <c r="V1853" s="394"/>
    </row>
    <row r="1854" spans="1:22" ht="15" customHeight="1" x14ac:dyDescent="0.25">
      <c r="A1854" s="415" t="s">
        <v>132</v>
      </c>
      <c r="B1854" s="416"/>
      <c r="C1854" s="417"/>
      <c r="D1854" s="421"/>
      <c r="E1854" s="403"/>
      <c r="F1854" s="403"/>
      <c r="G1854" s="403"/>
      <c r="H1854" s="403"/>
      <c r="I1854" s="403"/>
      <c r="J1854" s="403"/>
      <c r="K1854" s="403"/>
      <c r="L1854" s="403"/>
      <c r="M1854" s="403"/>
      <c r="N1854" s="403"/>
      <c r="O1854" s="403"/>
      <c r="P1854" s="403"/>
      <c r="Q1854" s="403"/>
      <c r="R1854" s="403"/>
      <c r="S1854" s="403"/>
      <c r="T1854" s="403"/>
      <c r="U1854" s="403"/>
      <c r="V1854" s="423"/>
    </row>
    <row r="1855" spans="1:22" ht="15.75" customHeight="1" x14ac:dyDescent="0.25">
      <c r="A1855" s="418"/>
      <c r="B1855" s="419"/>
      <c r="C1855" s="420"/>
      <c r="D1855" s="422"/>
      <c r="E1855" s="404"/>
      <c r="F1855" s="404"/>
      <c r="G1855" s="404"/>
      <c r="H1855" s="404"/>
      <c r="I1855" s="404"/>
      <c r="J1855" s="404"/>
      <c r="K1855" s="404"/>
      <c r="L1855" s="404"/>
      <c r="M1855" s="404"/>
      <c r="N1855" s="404"/>
      <c r="O1855" s="404"/>
      <c r="P1855" s="404"/>
      <c r="Q1855" s="404"/>
      <c r="R1855" s="404"/>
      <c r="S1855" s="404"/>
      <c r="T1855" s="404"/>
      <c r="U1855" s="404"/>
      <c r="V1855" s="424"/>
    </row>
    <row r="1856" spans="1:22" ht="15.75" customHeight="1" x14ac:dyDescent="0.25">
      <c r="A1856" s="382" t="s">
        <v>133</v>
      </c>
      <c r="B1856" s="383"/>
      <c r="C1856" s="384"/>
      <c r="D1856" s="307">
        <f>'proje ve personel bilgileri'!B8</f>
        <v>0</v>
      </c>
      <c r="E1856" s="291"/>
      <c r="F1856" s="291"/>
      <c r="G1856" s="291"/>
      <c r="H1856" s="291"/>
      <c r="I1856" s="291"/>
      <c r="J1856" s="402"/>
      <c r="K1856" s="402"/>
      <c r="L1856" s="402"/>
      <c r="M1856" s="402"/>
      <c r="N1856" s="402"/>
      <c r="O1856" s="402"/>
      <c r="P1856" s="402"/>
      <c r="Q1856" s="402"/>
      <c r="R1856" s="402"/>
      <c r="S1856" s="402"/>
      <c r="T1856" s="402"/>
      <c r="U1856" s="402"/>
      <c r="V1856" s="292"/>
    </row>
    <row r="1857" spans="1:22" ht="15" customHeight="1" x14ac:dyDescent="0.25">
      <c r="A1857" s="405" t="s">
        <v>87</v>
      </c>
      <c r="B1857" s="405" t="s">
        <v>15</v>
      </c>
      <c r="C1857" s="405" t="s">
        <v>134</v>
      </c>
      <c r="D1857" s="405" t="s">
        <v>135</v>
      </c>
      <c r="E1857" s="395" t="s">
        <v>136</v>
      </c>
      <c r="F1857" s="407"/>
      <c r="G1857" s="407"/>
      <c r="H1857" s="407"/>
      <c r="I1857" s="396"/>
      <c r="J1857" s="405" t="s">
        <v>137</v>
      </c>
      <c r="K1857" s="395" t="s">
        <v>138</v>
      </c>
      <c r="L1857" s="396"/>
      <c r="M1857" s="411" t="s">
        <v>139</v>
      </c>
      <c r="N1857" s="412"/>
      <c r="O1857" s="395" t="s">
        <v>140</v>
      </c>
      <c r="P1857" s="396"/>
      <c r="Q1857" s="395" t="s">
        <v>141</v>
      </c>
      <c r="R1857" s="396"/>
      <c r="S1857" s="395" t="s">
        <v>142</v>
      </c>
      <c r="T1857" s="396"/>
      <c r="U1857" s="395" t="s">
        <v>143</v>
      </c>
      <c r="V1857" s="396"/>
    </row>
    <row r="1858" spans="1:22" ht="15.75" customHeight="1" x14ac:dyDescent="0.25">
      <c r="A1858" s="406"/>
      <c r="B1858" s="406"/>
      <c r="C1858" s="406"/>
      <c r="D1858" s="406"/>
      <c r="E1858" s="408" t="s">
        <v>144</v>
      </c>
      <c r="F1858" s="409"/>
      <c r="G1858" s="409"/>
      <c r="H1858" s="409"/>
      <c r="I1858" s="410"/>
      <c r="J1858" s="406"/>
      <c r="K1858" s="397"/>
      <c r="L1858" s="398"/>
      <c r="M1858" s="413"/>
      <c r="N1858" s="414"/>
      <c r="O1858" s="397"/>
      <c r="P1858" s="398"/>
      <c r="Q1858" s="397"/>
      <c r="R1858" s="398"/>
      <c r="S1858" s="397"/>
      <c r="T1858" s="398"/>
      <c r="U1858" s="397"/>
      <c r="V1858" s="398"/>
    </row>
    <row r="1859" spans="1:22" ht="67.5" customHeight="1" x14ac:dyDescent="0.25">
      <c r="A1859" s="406"/>
      <c r="B1859" s="406"/>
      <c r="C1859" s="406"/>
      <c r="D1859" s="406"/>
      <c r="E1859" s="17" t="s">
        <v>145</v>
      </c>
      <c r="F1859" s="17" t="s">
        <v>146</v>
      </c>
      <c r="G1859" s="17" t="s">
        <v>147</v>
      </c>
      <c r="H1859" s="18" t="s">
        <v>148</v>
      </c>
      <c r="I1859" s="17" t="s">
        <v>149</v>
      </c>
      <c r="J1859" s="406"/>
      <c r="K1859" s="397"/>
      <c r="L1859" s="398"/>
      <c r="M1859" s="399" t="s">
        <v>150</v>
      </c>
      <c r="N1859" s="400"/>
      <c r="O1859" s="399" t="s">
        <v>151</v>
      </c>
      <c r="P1859" s="401"/>
      <c r="Q1859" s="397"/>
      <c r="R1859" s="398"/>
      <c r="S1859" s="397"/>
      <c r="T1859" s="398"/>
      <c r="U1859" s="397"/>
      <c r="V1859" s="398"/>
    </row>
    <row r="1860" spans="1:22" ht="15.75" customHeight="1" x14ac:dyDescent="0.25">
      <c r="A1860" s="19">
        <v>847</v>
      </c>
      <c r="B1860" s="293" t="str">
        <f>IF('proje ve personel bilgileri'!A860&lt;&gt;0,('proje ve personel bilgileri'!A860)," ")</f>
        <v xml:space="preserve"> </v>
      </c>
      <c r="C1860" s="293" t="str">
        <f>IF('proje ve personel bilgileri'!A860&lt;&gt;0,('proje ve personel bilgileri'!B860)," ")</f>
        <v xml:space="preserve"> </v>
      </c>
      <c r="D1860" s="20"/>
      <c r="E1860" s="21"/>
      <c r="F1860" s="21"/>
      <c r="G1860" s="21"/>
      <c r="H1860" s="21"/>
      <c r="I1860" s="21"/>
      <c r="J1860" s="22"/>
      <c r="K1860" s="387" t="str">
        <f>IF(J1860&lt;&gt;0,DAYS360(J1860,'proje ve personel bilgileri'!$B$8)/30," ")</f>
        <v xml:space="preserve"> </v>
      </c>
      <c r="L1860" s="387"/>
      <c r="M1860" s="385" t="str">
        <f>IF('proje ve personel bilgileri'!A860&lt;&gt;0,('proje ve personel bilgileri'!$B$11)," ")</f>
        <v xml:space="preserve"> </v>
      </c>
      <c r="N1860" s="385"/>
      <c r="O1860" s="388">
        <f>IF('proje ve personel bilgileri'!$B$4=1512,(IF(E1860&lt;&gt;0,2,IF(F1860&lt;&gt;0,2,IF(G1860&lt;&gt;0,IF(AND(J1860&lt;&gt;0,K1860&gt;=48),4,3),IF(H1860&lt;&gt;0,IF(AND(J1860&lt;&gt;0,K1860&gt;=48),4,3),IF(I1860&lt;&gt;0,7,0)))))),IF('proje ve personel bilgileri'!$B$4=1511,(IF(E1860&lt;&gt;0,4,IF(F1860&lt;&gt;0,5,IF(G1860&lt;&gt;0,IF(AND(J1860&lt;&gt;0,K1860&gt;=48),12,8),IF(H1860&lt;&gt;0,IF(AND(J1860&lt;&gt;0,K1860&gt;=48),12,8),IF(I1860&lt;&gt;0,14,0)))))),(IF(E1860&lt;&gt;0,3,IF(F1860&lt;&gt;0,4,IF(G1860&lt;&gt;0,IF(AND(J1860&lt;&gt;0,K1860&gt;=48),10,6),IF(H1860&lt;&gt;0,IF(AND(J1860&lt;&gt;0,K1860&gt;=48),10,6),IF(I1860&lt;&gt;0,12,0))))))))</f>
        <v>0</v>
      </c>
      <c r="P1860" s="389"/>
      <c r="Q1860" s="385" t="str">
        <f>IF('proje ve personel bilgileri'!A860&lt;&gt;0,(M1860*O1860)," ")</f>
        <v xml:space="preserve"> </v>
      </c>
      <c r="R1860" s="385"/>
      <c r="S1860" s="385" t="str">
        <f>IF('proje ve personel bilgileri'!A860&lt;&gt;0,G011B!S1983," ")</f>
        <v xml:space="preserve"> </v>
      </c>
      <c r="T1860" s="378"/>
      <c r="U1860" s="385" t="str">
        <f>IF('proje ve personel bilgileri'!A860&lt;&gt;0,MIN(Q1860,S1860)," ")</f>
        <v xml:space="preserve"> </v>
      </c>
      <c r="V1860" s="386"/>
    </row>
    <row r="1861" spans="1:22" ht="15.75" customHeight="1" x14ac:dyDescent="0.25">
      <c r="A1861" s="23">
        <v>848</v>
      </c>
      <c r="B1861" s="293" t="str">
        <f>IF('proje ve personel bilgileri'!A861&lt;&gt;0,('proje ve personel bilgileri'!A861)," ")</f>
        <v xml:space="preserve"> </v>
      </c>
      <c r="C1861" s="293" t="str">
        <f>IF('proje ve personel bilgileri'!A861&lt;&gt;0,('proje ve personel bilgileri'!B861)," ")</f>
        <v xml:space="preserve"> </v>
      </c>
      <c r="D1861" s="24"/>
      <c r="E1861" s="25"/>
      <c r="F1861" s="25"/>
      <c r="G1861" s="25"/>
      <c r="H1861" s="25"/>
      <c r="I1861" s="25"/>
      <c r="J1861" s="26"/>
      <c r="K1861" s="387" t="str">
        <f>IF(J1861&lt;&gt;0,DAYS360(J1861,'proje ve personel bilgileri'!$B$8)/30," ")</f>
        <v xml:space="preserve"> </v>
      </c>
      <c r="L1861" s="387"/>
      <c r="M1861" s="385" t="str">
        <f>IF('proje ve personel bilgileri'!A861&lt;&gt;0,('proje ve personel bilgileri'!$B$11)," ")</f>
        <v xml:space="preserve"> </v>
      </c>
      <c r="N1861" s="385"/>
      <c r="O1861" s="388">
        <f>IF('proje ve personel bilgileri'!$B$4=1512,(IF(E1861&lt;&gt;0,2,IF(F1861&lt;&gt;0,2,IF(G1861&lt;&gt;0,IF(AND(J1861&lt;&gt;0,K1861&gt;=48),4,3),IF(H1861&lt;&gt;0,IF(AND(J1861&lt;&gt;0,K1861&gt;=48),4,3),IF(I1861&lt;&gt;0,7,0)))))),IF('proje ve personel bilgileri'!$B$4=1511,(IF(E1861&lt;&gt;0,4,IF(F1861&lt;&gt;0,5,IF(G1861&lt;&gt;0,IF(AND(J1861&lt;&gt;0,K1861&gt;=48),12,8),IF(H1861&lt;&gt;0,IF(AND(J1861&lt;&gt;0,K1861&gt;=48),12,8),IF(I1861&lt;&gt;0,14,0)))))),(IF(E1861&lt;&gt;0,3,IF(F1861&lt;&gt;0,4,IF(G1861&lt;&gt;0,IF(AND(J1861&lt;&gt;0,K1861&gt;=48),10,6),IF(H1861&lt;&gt;0,IF(AND(J1861&lt;&gt;0,K1861&gt;=48),10,6),IF(I1861&lt;&gt;0,12,0))))))))</f>
        <v>0</v>
      </c>
      <c r="P1861" s="389"/>
      <c r="Q1861" s="385" t="str">
        <f>IF('proje ve personel bilgileri'!A861&lt;&gt;0,(M1861*O1861)," ")</f>
        <v xml:space="preserve"> </v>
      </c>
      <c r="R1861" s="385"/>
      <c r="S1861" s="385" t="str">
        <f>IF('proje ve personel bilgileri'!A861&lt;&gt;0,G011B!S1984," ")</f>
        <v xml:space="preserve"> </v>
      </c>
      <c r="T1861" s="378"/>
      <c r="U1861" s="385" t="str">
        <f>IF('proje ve personel bilgileri'!A861&lt;&gt;0,MIN(Q1861,S1861)," ")</f>
        <v xml:space="preserve"> </v>
      </c>
      <c r="V1861" s="386"/>
    </row>
    <row r="1862" spans="1:22" ht="15.75" customHeight="1" x14ac:dyDescent="0.25">
      <c r="A1862" s="19">
        <v>849</v>
      </c>
      <c r="B1862" s="293" t="str">
        <f>IF('proje ve personel bilgileri'!A862&lt;&gt;0,('proje ve personel bilgileri'!A862)," ")</f>
        <v xml:space="preserve"> </v>
      </c>
      <c r="C1862" s="293" t="str">
        <f>IF('proje ve personel bilgileri'!A862&lt;&gt;0,('proje ve personel bilgileri'!B862)," ")</f>
        <v xml:space="preserve"> </v>
      </c>
      <c r="D1862" s="24"/>
      <c r="E1862" s="25"/>
      <c r="F1862" s="25"/>
      <c r="G1862" s="25"/>
      <c r="H1862" s="25"/>
      <c r="I1862" s="25"/>
      <c r="J1862" s="26"/>
      <c r="K1862" s="387" t="str">
        <f>IF(J1862&lt;&gt;0,DAYS360(J1862,'proje ve personel bilgileri'!$B$8)/30," ")</f>
        <v xml:space="preserve"> </v>
      </c>
      <c r="L1862" s="387"/>
      <c r="M1862" s="385" t="str">
        <f>IF('proje ve personel bilgileri'!A862&lt;&gt;0,('proje ve personel bilgileri'!$B$11)," ")</f>
        <v xml:space="preserve"> </v>
      </c>
      <c r="N1862" s="385"/>
      <c r="O1862" s="388">
        <f>IF('proje ve personel bilgileri'!$B$4=1512,(IF(E1862&lt;&gt;0,2,IF(F1862&lt;&gt;0,2,IF(G1862&lt;&gt;0,IF(AND(J1862&lt;&gt;0,K1862&gt;=48),4,3),IF(H1862&lt;&gt;0,IF(AND(J1862&lt;&gt;0,K1862&gt;=48),4,3),IF(I1862&lt;&gt;0,7,0)))))),IF('proje ve personel bilgileri'!$B$4=1511,(IF(E1862&lt;&gt;0,4,IF(F1862&lt;&gt;0,5,IF(G1862&lt;&gt;0,IF(AND(J1862&lt;&gt;0,K1862&gt;=48),12,8),IF(H1862&lt;&gt;0,IF(AND(J1862&lt;&gt;0,K1862&gt;=48),12,8),IF(I1862&lt;&gt;0,14,0)))))),(IF(E1862&lt;&gt;0,3,IF(F1862&lt;&gt;0,4,IF(G1862&lt;&gt;0,IF(AND(J1862&lt;&gt;0,K1862&gt;=48),10,6),IF(H1862&lt;&gt;0,IF(AND(J1862&lt;&gt;0,K1862&gt;=48),10,6),IF(I1862&lt;&gt;0,12,0))))))))</f>
        <v>0</v>
      </c>
      <c r="P1862" s="389"/>
      <c r="Q1862" s="385" t="str">
        <f>IF('proje ve personel bilgileri'!A862&lt;&gt;0,(M1862*O1862)," ")</f>
        <v xml:space="preserve"> </v>
      </c>
      <c r="R1862" s="385"/>
      <c r="S1862" s="385" t="str">
        <f>IF('proje ve personel bilgileri'!A862&lt;&gt;0,G011B!S1985," ")</f>
        <v xml:space="preserve"> </v>
      </c>
      <c r="T1862" s="378"/>
      <c r="U1862" s="385" t="str">
        <f>IF('proje ve personel bilgileri'!A862&lt;&gt;0,MIN(Q1862,S1862)," ")</f>
        <v xml:space="preserve"> </v>
      </c>
      <c r="V1862" s="386"/>
    </row>
    <row r="1863" spans="1:22" ht="15.75" customHeight="1" x14ac:dyDescent="0.25">
      <c r="A1863" s="23">
        <v>850</v>
      </c>
      <c r="B1863" s="293" t="str">
        <f>IF('proje ve personel bilgileri'!A863&lt;&gt;0,('proje ve personel bilgileri'!A863)," ")</f>
        <v xml:space="preserve"> </v>
      </c>
      <c r="C1863" s="293" t="str">
        <f>IF('proje ve personel bilgileri'!A863&lt;&gt;0,('proje ve personel bilgileri'!B863)," ")</f>
        <v xml:space="preserve"> </v>
      </c>
      <c r="D1863" s="24"/>
      <c r="E1863" s="25"/>
      <c r="F1863" s="25"/>
      <c r="G1863" s="25"/>
      <c r="H1863" s="25"/>
      <c r="I1863" s="25"/>
      <c r="J1863" s="26"/>
      <c r="K1863" s="387" t="str">
        <f>IF(J1863&lt;&gt;0,DAYS360(J1863,'proje ve personel bilgileri'!$B$8)/30," ")</f>
        <v xml:space="preserve"> </v>
      </c>
      <c r="L1863" s="387"/>
      <c r="M1863" s="385" t="str">
        <f>IF('proje ve personel bilgileri'!A863&lt;&gt;0,('proje ve personel bilgileri'!$B$11)," ")</f>
        <v xml:space="preserve"> </v>
      </c>
      <c r="N1863" s="385"/>
      <c r="O1863" s="388">
        <f>IF('proje ve personel bilgileri'!$B$4=1512,(IF(E1863&lt;&gt;0,2,IF(F1863&lt;&gt;0,2,IF(G1863&lt;&gt;0,IF(AND(J1863&lt;&gt;0,K1863&gt;=48),4,3),IF(H1863&lt;&gt;0,IF(AND(J1863&lt;&gt;0,K1863&gt;=48),4,3),IF(I1863&lt;&gt;0,7,0)))))),IF('proje ve personel bilgileri'!$B$4=1511,(IF(E1863&lt;&gt;0,4,IF(F1863&lt;&gt;0,5,IF(G1863&lt;&gt;0,IF(AND(J1863&lt;&gt;0,K1863&gt;=48),12,8),IF(H1863&lt;&gt;0,IF(AND(J1863&lt;&gt;0,K1863&gt;=48),12,8),IF(I1863&lt;&gt;0,14,0)))))),(IF(E1863&lt;&gt;0,3,IF(F1863&lt;&gt;0,4,IF(G1863&lt;&gt;0,IF(AND(J1863&lt;&gt;0,K1863&gt;=48),10,6),IF(H1863&lt;&gt;0,IF(AND(J1863&lt;&gt;0,K1863&gt;=48),10,6),IF(I1863&lt;&gt;0,12,0))))))))</f>
        <v>0</v>
      </c>
      <c r="P1863" s="389"/>
      <c r="Q1863" s="385" t="str">
        <f>IF('proje ve personel bilgileri'!A863&lt;&gt;0,(M1863*O1863)," ")</f>
        <v xml:space="preserve"> </v>
      </c>
      <c r="R1863" s="385"/>
      <c r="S1863" s="385" t="str">
        <f>IF('proje ve personel bilgileri'!A863&lt;&gt;0,G011B!S1986," ")</f>
        <v xml:space="preserve"> </v>
      </c>
      <c r="T1863" s="378"/>
      <c r="U1863" s="385" t="str">
        <f>IF('proje ve personel bilgileri'!A863&lt;&gt;0,MIN(Q1863,S1863)," ")</f>
        <v xml:space="preserve"> </v>
      </c>
      <c r="V1863" s="386"/>
    </row>
    <row r="1864" spans="1:22" ht="15.75" customHeight="1" x14ac:dyDescent="0.25">
      <c r="A1864" s="19">
        <v>851</v>
      </c>
      <c r="B1864" s="293" t="str">
        <f>IF('proje ve personel bilgileri'!A864&lt;&gt;0,('proje ve personel bilgileri'!A864)," ")</f>
        <v xml:space="preserve"> </v>
      </c>
      <c r="C1864" s="293" t="str">
        <f>IF('proje ve personel bilgileri'!A864&lt;&gt;0,('proje ve personel bilgileri'!B864)," ")</f>
        <v xml:space="preserve"> </v>
      </c>
      <c r="D1864" s="24"/>
      <c r="E1864" s="25"/>
      <c r="F1864" s="25"/>
      <c r="G1864" s="25"/>
      <c r="H1864" s="25"/>
      <c r="I1864" s="25"/>
      <c r="J1864" s="26"/>
      <c r="K1864" s="387" t="str">
        <f>IF(J1864&lt;&gt;0,DAYS360(J1864,'proje ve personel bilgileri'!$B$8)/30," ")</f>
        <v xml:space="preserve"> </v>
      </c>
      <c r="L1864" s="387"/>
      <c r="M1864" s="385" t="str">
        <f>IF('proje ve personel bilgileri'!A864&lt;&gt;0,('proje ve personel bilgileri'!$B$11)," ")</f>
        <v xml:space="preserve"> </v>
      </c>
      <c r="N1864" s="385"/>
      <c r="O1864" s="388">
        <f>IF('proje ve personel bilgileri'!$B$4=1512,(IF(E1864&lt;&gt;0,2,IF(F1864&lt;&gt;0,2,IF(G1864&lt;&gt;0,IF(AND(J1864&lt;&gt;0,K1864&gt;=48),4,3),IF(H1864&lt;&gt;0,IF(AND(J1864&lt;&gt;0,K1864&gt;=48),4,3),IF(I1864&lt;&gt;0,7,0)))))),IF('proje ve personel bilgileri'!$B$4=1511,(IF(E1864&lt;&gt;0,4,IF(F1864&lt;&gt;0,5,IF(G1864&lt;&gt;0,IF(AND(J1864&lt;&gt;0,K1864&gt;=48),12,8),IF(H1864&lt;&gt;0,IF(AND(J1864&lt;&gt;0,K1864&gt;=48),12,8),IF(I1864&lt;&gt;0,14,0)))))),(IF(E1864&lt;&gt;0,3,IF(F1864&lt;&gt;0,4,IF(G1864&lt;&gt;0,IF(AND(J1864&lt;&gt;0,K1864&gt;=48),10,6),IF(H1864&lt;&gt;0,IF(AND(J1864&lt;&gt;0,K1864&gt;=48),10,6),IF(I1864&lt;&gt;0,12,0))))))))</f>
        <v>0</v>
      </c>
      <c r="P1864" s="389"/>
      <c r="Q1864" s="385" t="str">
        <f>IF('proje ve personel bilgileri'!A864&lt;&gt;0,(M1864*O1864)," ")</f>
        <v xml:space="preserve"> </v>
      </c>
      <c r="R1864" s="385"/>
      <c r="S1864" s="385" t="str">
        <f>IF('proje ve personel bilgileri'!A864&lt;&gt;0,G011B!S1987," ")</f>
        <v xml:space="preserve"> </v>
      </c>
      <c r="T1864" s="378"/>
      <c r="U1864" s="385" t="str">
        <f>IF('proje ve personel bilgileri'!A864&lt;&gt;0,MIN(Q1864,S1864)," ")</f>
        <v xml:space="preserve"> </v>
      </c>
      <c r="V1864" s="386"/>
    </row>
    <row r="1865" spans="1:22" ht="15.75" customHeight="1" x14ac:dyDescent="0.25">
      <c r="A1865" s="23">
        <v>852</v>
      </c>
      <c r="B1865" s="293" t="str">
        <f>IF('proje ve personel bilgileri'!A865&lt;&gt;0,('proje ve personel bilgileri'!A865)," ")</f>
        <v xml:space="preserve"> </v>
      </c>
      <c r="C1865" s="293" t="str">
        <f>IF('proje ve personel bilgileri'!A865&lt;&gt;0,('proje ve personel bilgileri'!B865)," ")</f>
        <v xml:space="preserve"> </v>
      </c>
      <c r="D1865" s="24"/>
      <c r="E1865" s="25"/>
      <c r="F1865" s="25"/>
      <c r="G1865" s="25"/>
      <c r="H1865" s="25"/>
      <c r="I1865" s="25"/>
      <c r="J1865" s="26"/>
      <c r="K1865" s="387" t="str">
        <f>IF(J1865&lt;&gt;0,DAYS360(J1865,'proje ve personel bilgileri'!$B$8)/30," ")</f>
        <v xml:space="preserve"> </v>
      </c>
      <c r="L1865" s="387"/>
      <c r="M1865" s="385" t="str">
        <f>IF('proje ve personel bilgileri'!A865&lt;&gt;0,('proje ve personel bilgileri'!$B$11)," ")</f>
        <v xml:space="preserve"> </v>
      </c>
      <c r="N1865" s="385"/>
      <c r="O1865" s="388">
        <f>IF('proje ve personel bilgileri'!$B$4=1512,(IF(E1865&lt;&gt;0,2,IF(F1865&lt;&gt;0,2,IF(G1865&lt;&gt;0,IF(AND(J1865&lt;&gt;0,K1865&gt;=48),4,3),IF(H1865&lt;&gt;0,IF(AND(J1865&lt;&gt;0,K1865&gt;=48),4,3),IF(I1865&lt;&gt;0,7,0)))))),IF('proje ve personel bilgileri'!$B$4=1511,(IF(E1865&lt;&gt;0,4,IF(F1865&lt;&gt;0,5,IF(G1865&lt;&gt;0,IF(AND(J1865&lt;&gt;0,K1865&gt;=48),12,8),IF(H1865&lt;&gt;0,IF(AND(J1865&lt;&gt;0,K1865&gt;=48),12,8),IF(I1865&lt;&gt;0,14,0)))))),(IF(E1865&lt;&gt;0,3,IF(F1865&lt;&gt;0,4,IF(G1865&lt;&gt;0,IF(AND(J1865&lt;&gt;0,K1865&gt;=48),10,6),IF(H1865&lt;&gt;0,IF(AND(J1865&lt;&gt;0,K1865&gt;=48),10,6),IF(I1865&lt;&gt;0,12,0))))))))</f>
        <v>0</v>
      </c>
      <c r="P1865" s="389"/>
      <c r="Q1865" s="385" t="str">
        <f>IF('proje ve personel bilgileri'!A865&lt;&gt;0,(M1865*O1865)," ")</f>
        <v xml:space="preserve"> </v>
      </c>
      <c r="R1865" s="385"/>
      <c r="S1865" s="385" t="str">
        <f>IF('proje ve personel bilgileri'!A865&lt;&gt;0,G011B!S1988," ")</f>
        <v xml:space="preserve"> </v>
      </c>
      <c r="T1865" s="378"/>
      <c r="U1865" s="385" t="str">
        <f>IF('proje ve personel bilgileri'!A865&lt;&gt;0,MIN(Q1865,S1865)," ")</f>
        <v xml:space="preserve"> </v>
      </c>
      <c r="V1865" s="386"/>
    </row>
    <row r="1866" spans="1:22" ht="15.75" customHeight="1" x14ac:dyDescent="0.25">
      <c r="A1866" s="19">
        <v>853</v>
      </c>
      <c r="B1866" s="293" t="str">
        <f>IF('proje ve personel bilgileri'!A866&lt;&gt;0,('proje ve personel bilgileri'!A866)," ")</f>
        <v xml:space="preserve"> </v>
      </c>
      <c r="C1866" s="293" t="str">
        <f>IF('proje ve personel bilgileri'!A866&lt;&gt;0,('proje ve personel bilgileri'!B866)," ")</f>
        <v xml:space="preserve"> </v>
      </c>
      <c r="D1866" s="24"/>
      <c r="E1866" s="25"/>
      <c r="F1866" s="25"/>
      <c r="G1866" s="25"/>
      <c r="H1866" s="25"/>
      <c r="I1866" s="25"/>
      <c r="J1866" s="26"/>
      <c r="K1866" s="387" t="str">
        <f>IF(J1866&lt;&gt;0,DAYS360(J1866,'proje ve personel bilgileri'!$B$8)/30," ")</f>
        <v xml:space="preserve"> </v>
      </c>
      <c r="L1866" s="387"/>
      <c r="M1866" s="385" t="str">
        <f>IF('proje ve personel bilgileri'!A866&lt;&gt;0,('proje ve personel bilgileri'!$B$11)," ")</f>
        <v xml:space="preserve"> </v>
      </c>
      <c r="N1866" s="385"/>
      <c r="O1866" s="388">
        <f>IF('proje ve personel bilgileri'!$B$4=1512,(IF(E1866&lt;&gt;0,2,IF(F1866&lt;&gt;0,2,IF(G1866&lt;&gt;0,IF(AND(J1866&lt;&gt;0,K1866&gt;=48),4,3),IF(H1866&lt;&gt;0,IF(AND(J1866&lt;&gt;0,K1866&gt;=48),4,3),IF(I1866&lt;&gt;0,7,0)))))),IF('proje ve personel bilgileri'!$B$4=1511,(IF(E1866&lt;&gt;0,4,IF(F1866&lt;&gt;0,5,IF(G1866&lt;&gt;0,IF(AND(J1866&lt;&gt;0,K1866&gt;=48),12,8),IF(H1866&lt;&gt;0,IF(AND(J1866&lt;&gt;0,K1866&gt;=48),12,8),IF(I1866&lt;&gt;0,14,0)))))),(IF(E1866&lt;&gt;0,3,IF(F1866&lt;&gt;0,4,IF(G1866&lt;&gt;0,IF(AND(J1866&lt;&gt;0,K1866&gt;=48),10,6),IF(H1866&lt;&gt;0,IF(AND(J1866&lt;&gt;0,K1866&gt;=48),10,6),IF(I1866&lt;&gt;0,12,0))))))))</f>
        <v>0</v>
      </c>
      <c r="P1866" s="389"/>
      <c r="Q1866" s="385" t="str">
        <f>IF('proje ve personel bilgileri'!A866&lt;&gt;0,(M1866*O1866)," ")</f>
        <v xml:space="preserve"> </v>
      </c>
      <c r="R1866" s="385"/>
      <c r="S1866" s="385" t="str">
        <f>IF('proje ve personel bilgileri'!A866&lt;&gt;0,G011B!S1989," ")</f>
        <v xml:space="preserve"> </v>
      </c>
      <c r="T1866" s="378"/>
      <c r="U1866" s="385" t="str">
        <f>IF('proje ve personel bilgileri'!A866&lt;&gt;0,MIN(Q1866,S1866)," ")</f>
        <v xml:space="preserve"> </v>
      </c>
      <c r="V1866" s="386"/>
    </row>
    <row r="1867" spans="1:22" ht="15.75" customHeight="1" x14ac:dyDescent="0.25">
      <c r="A1867" s="23">
        <v>854</v>
      </c>
      <c r="B1867" s="293" t="str">
        <f>IF('proje ve personel bilgileri'!A867&lt;&gt;0,('proje ve personel bilgileri'!A867)," ")</f>
        <v xml:space="preserve"> </v>
      </c>
      <c r="C1867" s="293" t="str">
        <f>IF('proje ve personel bilgileri'!A867&lt;&gt;0,('proje ve personel bilgileri'!B867)," ")</f>
        <v xml:space="preserve"> </v>
      </c>
      <c r="D1867" s="24"/>
      <c r="E1867" s="25"/>
      <c r="F1867" s="25"/>
      <c r="G1867" s="25"/>
      <c r="H1867" s="25"/>
      <c r="I1867" s="25"/>
      <c r="J1867" s="26"/>
      <c r="K1867" s="387" t="str">
        <f>IF(J1867&lt;&gt;0,DAYS360(J1867,'proje ve personel bilgileri'!$B$8)/30," ")</f>
        <v xml:space="preserve"> </v>
      </c>
      <c r="L1867" s="387"/>
      <c r="M1867" s="385" t="str">
        <f>IF('proje ve personel bilgileri'!A867&lt;&gt;0,('proje ve personel bilgileri'!$B$11)," ")</f>
        <v xml:space="preserve"> </v>
      </c>
      <c r="N1867" s="385"/>
      <c r="O1867" s="388">
        <f>IF('proje ve personel bilgileri'!$B$4=1512,(IF(E1867&lt;&gt;0,2,IF(F1867&lt;&gt;0,2,IF(G1867&lt;&gt;0,IF(AND(J1867&lt;&gt;0,K1867&gt;=48),4,3),IF(H1867&lt;&gt;0,IF(AND(J1867&lt;&gt;0,K1867&gt;=48),4,3),IF(I1867&lt;&gt;0,7,0)))))),IF('proje ve personel bilgileri'!$B$4=1511,(IF(E1867&lt;&gt;0,4,IF(F1867&lt;&gt;0,5,IF(G1867&lt;&gt;0,IF(AND(J1867&lt;&gt;0,K1867&gt;=48),12,8),IF(H1867&lt;&gt;0,IF(AND(J1867&lt;&gt;0,K1867&gt;=48),12,8),IF(I1867&lt;&gt;0,14,0)))))),(IF(E1867&lt;&gt;0,3,IF(F1867&lt;&gt;0,4,IF(G1867&lt;&gt;0,IF(AND(J1867&lt;&gt;0,K1867&gt;=48),10,6),IF(H1867&lt;&gt;0,IF(AND(J1867&lt;&gt;0,K1867&gt;=48),10,6),IF(I1867&lt;&gt;0,12,0))))))))</f>
        <v>0</v>
      </c>
      <c r="P1867" s="389"/>
      <c r="Q1867" s="385" t="str">
        <f>IF('proje ve personel bilgileri'!A867&lt;&gt;0,(M1867*O1867)," ")</f>
        <v xml:space="preserve"> </v>
      </c>
      <c r="R1867" s="385"/>
      <c r="S1867" s="385" t="str">
        <f>IF('proje ve personel bilgileri'!A867&lt;&gt;0,G011B!S1990," ")</f>
        <v xml:space="preserve"> </v>
      </c>
      <c r="T1867" s="378"/>
      <c r="U1867" s="385" t="str">
        <f>IF('proje ve personel bilgileri'!A867&lt;&gt;0,MIN(Q1867,S1867)," ")</f>
        <v xml:space="preserve"> </v>
      </c>
      <c r="V1867" s="386"/>
    </row>
    <row r="1868" spans="1:22" ht="15.75" customHeight="1" x14ac:dyDescent="0.25">
      <c r="A1868" s="19">
        <v>855</v>
      </c>
      <c r="B1868" s="293" t="str">
        <f>IF('proje ve personel bilgileri'!A868&lt;&gt;0,('proje ve personel bilgileri'!A868)," ")</f>
        <v xml:space="preserve"> </v>
      </c>
      <c r="C1868" s="293" t="str">
        <f>IF('proje ve personel bilgileri'!A868&lt;&gt;0,('proje ve personel bilgileri'!B868)," ")</f>
        <v xml:space="preserve"> </v>
      </c>
      <c r="D1868" s="24"/>
      <c r="E1868" s="25"/>
      <c r="F1868" s="25"/>
      <c r="G1868" s="25"/>
      <c r="H1868" s="25"/>
      <c r="I1868" s="25"/>
      <c r="J1868" s="26"/>
      <c r="K1868" s="387" t="str">
        <f>IF(J1868&lt;&gt;0,DAYS360(J1868,'proje ve personel bilgileri'!$B$8)/30," ")</f>
        <v xml:space="preserve"> </v>
      </c>
      <c r="L1868" s="387"/>
      <c r="M1868" s="385" t="str">
        <f>IF('proje ve personel bilgileri'!A868&lt;&gt;0,('proje ve personel bilgileri'!$B$11)," ")</f>
        <v xml:space="preserve"> </v>
      </c>
      <c r="N1868" s="385"/>
      <c r="O1868" s="388">
        <f>IF('proje ve personel bilgileri'!$B$4=1512,(IF(E1868&lt;&gt;0,2,IF(F1868&lt;&gt;0,2,IF(G1868&lt;&gt;0,IF(AND(J1868&lt;&gt;0,K1868&gt;=48),4,3),IF(H1868&lt;&gt;0,IF(AND(J1868&lt;&gt;0,K1868&gt;=48),4,3),IF(I1868&lt;&gt;0,7,0)))))),IF('proje ve personel bilgileri'!$B$4=1511,(IF(E1868&lt;&gt;0,4,IF(F1868&lt;&gt;0,5,IF(G1868&lt;&gt;0,IF(AND(J1868&lt;&gt;0,K1868&gt;=48),12,8),IF(H1868&lt;&gt;0,IF(AND(J1868&lt;&gt;0,K1868&gt;=48),12,8),IF(I1868&lt;&gt;0,14,0)))))),(IF(E1868&lt;&gt;0,3,IF(F1868&lt;&gt;0,4,IF(G1868&lt;&gt;0,IF(AND(J1868&lt;&gt;0,K1868&gt;=48),10,6),IF(H1868&lt;&gt;0,IF(AND(J1868&lt;&gt;0,K1868&gt;=48),10,6),IF(I1868&lt;&gt;0,12,0))))))))</f>
        <v>0</v>
      </c>
      <c r="P1868" s="389"/>
      <c r="Q1868" s="385" t="str">
        <f>IF('proje ve personel bilgileri'!A868&lt;&gt;0,(M1868*O1868)," ")</f>
        <v xml:space="preserve"> </v>
      </c>
      <c r="R1868" s="385"/>
      <c r="S1868" s="385" t="str">
        <f>IF('proje ve personel bilgileri'!A868&lt;&gt;0,G011B!S1991," ")</f>
        <v xml:space="preserve"> </v>
      </c>
      <c r="T1868" s="378"/>
      <c r="U1868" s="385" t="str">
        <f>IF('proje ve personel bilgileri'!A868&lt;&gt;0,MIN(Q1868,S1868)," ")</f>
        <v xml:space="preserve"> </v>
      </c>
      <c r="V1868" s="386"/>
    </row>
    <row r="1869" spans="1:22" ht="15.75" customHeight="1" x14ac:dyDescent="0.25">
      <c r="A1869" s="23">
        <v>856</v>
      </c>
      <c r="B1869" s="293" t="str">
        <f>IF('proje ve personel bilgileri'!A869&lt;&gt;0,('proje ve personel bilgileri'!A869)," ")</f>
        <v xml:space="preserve"> </v>
      </c>
      <c r="C1869" s="293" t="str">
        <f>IF('proje ve personel bilgileri'!A869&lt;&gt;0,('proje ve personel bilgileri'!B869)," ")</f>
        <v xml:space="preserve"> </v>
      </c>
      <c r="D1869" s="24"/>
      <c r="E1869" s="25"/>
      <c r="F1869" s="25"/>
      <c r="G1869" s="25"/>
      <c r="H1869" s="25"/>
      <c r="I1869" s="25"/>
      <c r="J1869" s="26"/>
      <c r="K1869" s="387" t="str">
        <f>IF(J1869&lt;&gt;0,DAYS360(J1869,'proje ve personel bilgileri'!$B$8)/30," ")</f>
        <v xml:space="preserve"> </v>
      </c>
      <c r="L1869" s="387"/>
      <c r="M1869" s="385" t="str">
        <f>IF('proje ve personel bilgileri'!A869&lt;&gt;0,('proje ve personel bilgileri'!$B$11)," ")</f>
        <v xml:space="preserve"> </v>
      </c>
      <c r="N1869" s="385"/>
      <c r="O1869" s="388">
        <f>IF('proje ve personel bilgileri'!$B$4=1512,(IF(E1869&lt;&gt;0,2,IF(F1869&lt;&gt;0,2,IF(G1869&lt;&gt;0,IF(AND(J1869&lt;&gt;0,K1869&gt;=48),4,3),IF(H1869&lt;&gt;0,IF(AND(J1869&lt;&gt;0,K1869&gt;=48),4,3),IF(I1869&lt;&gt;0,7,0)))))),IF('proje ve personel bilgileri'!$B$4=1511,(IF(E1869&lt;&gt;0,4,IF(F1869&lt;&gt;0,5,IF(G1869&lt;&gt;0,IF(AND(J1869&lt;&gt;0,K1869&gt;=48),12,8),IF(H1869&lt;&gt;0,IF(AND(J1869&lt;&gt;0,K1869&gt;=48),12,8),IF(I1869&lt;&gt;0,14,0)))))),(IF(E1869&lt;&gt;0,3,IF(F1869&lt;&gt;0,4,IF(G1869&lt;&gt;0,IF(AND(J1869&lt;&gt;0,K1869&gt;=48),10,6),IF(H1869&lt;&gt;0,IF(AND(J1869&lt;&gt;0,K1869&gt;=48),10,6),IF(I1869&lt;&gt;0,12,0))))))))</f>
        <v>0</v>
      </c>
      <c r="P1869" s="389"/>
      <c r="Q1869" s="385" t="str">
        <f>IF('proje ve personel bilgileri'!A869&lt;&gt;0,(M1869*O1869)," ")</f>
        <v xml:space="preserve"> </v>
      </c>
      <c r="R1869" s="385"/>
      <c r="S1869" s="385" t="str">
        <f>IF('proje ve personel bilgileri'!A869&lt;&gt;0,G011B!S1992," ")</f>
        <v xml:space="preserve"> </v>
      </c>
      <c r="T1869" s="378"/>
      <c r="U1869" s="385" t="str">
        <f>IF('proje ve personel bilgileri'!A869&lt;&gt;0,MIN(Q1869,S1869)," ")</f>
        <v xml:space="preserve"> </v>
      </c>
      <c r="V1869" s="386"/>
    </row>
    <row r="1870" spans="1:22" ht="15.75" customHeight="1" x14ac:dyDescent="0.25">
      <c r="A1870" s="19">
        <v>857</v>
      </c>
      <c r="B1870" s="293" t="str">
        <f>IF('proje ve personel bilgileri'!A870&lt;&gt;0,('proje ve personel bilgileri'!A870)," ")</f>
        <v xml:space="preserve"> </v>
      </c>
      <c r="C1870" s="293" t="str">
        <f>IF('proje ve personel bilgileri'!A870&lt;&gt;0,('proje ve personel bilgileri'!B870)," ")</f>
        <v xml:space="preserve"> </v>
      </c>
      <c r="D1870" s="24"/>
      <c r="E1870" s="25"/>
      <c r="F1870" s="25"/>
      <c r="G1870" s="25"/>
      <c r="H1870" s="25"/>
      <c r="I1870" s="25"/>
      <c r="J1870" s="26"/>
      <c r="K1870" s="387" t="str">
        <f>IF(J1870&lt;&gt;0,DAYS360(J1870,'proje ve personel bilgileri'!$B$8)/30," ")</f>
        <v xml:space="preserve"> </v>
      </c>
      <c r="L1870" s="387"/>
      <c r="M1870" s="385" t="str">
        <f>IF('proje ve personel bilgileri'!A870&lt;&gt;0,('proje ve personel bilgileri'!$B$11)," ")</f>
        <v xml:space="preserve"> </v>
      </c>
      <c r="N1870" s="385"/>
      <c r="O1870" s="388">
        <f>IF('proje ve personel bilgileri'!$B$4=1512,(IF(E1870&lt;&gt;0,2,IF(F1870&lt;&gt;0,2,IF(G1870&lt;&gt;0,IF(AND(J1870&lt;&gt;0,K1870&gt;=48),4,3),IF(H1870&lt;&gt;0,IF(AND(J1870&lt;&gt;0,K1870&gt;=48),4,3),IF(I1870&lt;&gt;0,7,0)))))),IF('proje ve personel bilgileri'!$B$4=1511,(IF(E1870&lt;&gt;0,4,IF(F1870&lt;&gt;0,5,IF(G1870&lt;&gt;0,IF(AND(J1870&lt;&gt;0,K1870&gt;=48),12,8),IF(H1870&lt;&gt;0,IF(AND(J1870&lt;&gt;0,K1870&gt;=48),12,8),IF(I1870&lt;&gt;0,14,0)))))),(IF(E1870&lt;&gt;0,3,IF(F1870&lt;&gt;0,4,IF(G1870&lt;&gt;0,IF(AND(J1870&lt;&gt;0,K1870&gt;=48),10,6),IF(H1870&lt;&gt;0,IF(AND(J1870&lt;&gt;0,K1870&gt;=48),10,6),IF(I1870&lt;&gt;0,12,0))))))))</f>
        <v>0</v>
      </c>
      <c r="P1870" s="389"/>
      <c r="Q1870" s="385" t="str">
        <f>IF('proje ve personel bilgileri'!A870&lt;&gt;0,(M1870*O1870)," ")</f>
        <v xml:space="preserve"> </v>
      </c>
      <c r="R1870" s="385"/>
      <c r="S1870" s="385" t="str">
        <f>IF('proje ve personel bilgileri'!A870&lt;&gt;0,G011B!S1993," ")</f>
        <v xml:space="preserve"> </v>
      </c>
      <c r="T1870" s="378"/>
      <c r="U1870" s="385" t="str">
        <f>IF('proje ve personel bilgileri'!A870&lt;&gt;0,MIN(Q1870,S1870)," ")</f>
        <v xml:space="preserve"> </v>
      </c>
      <c r="V1870" s="386"/>
    </row>
    <row r="1871" spans="1:22" ht="15.75" customHeight="1" x14ac:dyDescent="0.25">
      <c r="A1871" s="23">
        <v>858</v>
      </c>
      <c r="B1871" s="293" t="str">
        <f>IF('proje ve personel bilgileri'!A871&lt;&gt;0,('proje ve personel bilgileri'!A871)," ")</f>
        <v xml:space="preserve"> </v>
      </c>
      <c r="C1871" s="293" t="str">
        <f>IF('proje ve personel bilgileri'!A871&lt;&gt;0,('proje ve personel bilgileri'!B871)," ")</f>
        <v xml:space="preserve"> </v>
      </c>
      <c r="D1871" s="24"/>
      <c r="E1871" s="25"/>
      <c r="F1871" s="25"/>
      <c r="G1871" s="25"/>
      <c r="H1871" s="25"/>
      <c r="I1871" s="25"/>
      <c r="J1871" s="26"/>
      <c r="K1871" s="387" t="str">
        <f>IF(J1871&lt;&gt;0,DAYS360(J1871,'proje ve personel bilgileri'!$B$8)/30," ")</f>
        <v xml:space="preserve"> </v>
      </c>
      <c r="L1871" s="387"/>
      <c r="M1871" s="385" t="str">
        <f>IF('proje ve personel bilgileri'!A871&lt;&gt;0,('proje ve personel bilgileri'!$B$11)," ")</f>
        <v xml:space="preserve"> </v>
      </c>
      <c r="N1871" s="385"/>
      <c r="O1871" s="388">
        <f>IF('proje ve personel bilgileri'!$B$4=1512,(IF(E1871&lt;&gt;0,2,IF(F1871&lt;&gt;0,2,IF(G1871&lt;&gt;0,IF(AND(J1871&lt;&gt;0,K1871&gt;=48),4,3),IF(H1871&lt;&gt;0,IF(AND(J1871&lt;&gt;0,K1871&gt;=48),4,3),IF(I1871&lt;&gt;0,7,0)))))),IF('proje ve personel bilgileri'!$B$4=1511,(IF(E1871&lt;&gt;0,4,IF(F1871&lt;&gt;0,5,IF(G1871&lt;&gt;0,IF(AND(J1871&lt;&gt;0,K1871&gt;=48),12,8),IF(H1871&lt;&gt;0,IF(AND(J1871&lt;&gt;0,K1871&gt;=48),12,8),IF(I1871&lt;&gt;0,14,0)))))),(IF(E1871&lt;&gt;0,3,IF(F1871&lt;&gt;0,4,IF(G1871&lt;&gt;0,IF(AND(J1871&lt;&gt;0,K1871&gt;=48),10,6),IF(H1871&lt;&gt;0,IF(AND(J1871&lt;&gt;0,K1871&gt;=48),10,6),IF(I1871&lt;&gt;0,12,0))))))))</f>
        <v>0</v>
      </c>
      <c r="P1871" s="389"/>
      <c r="Q1871" s="385" t="str">
        <f>IF('proje ve personel bilgileri'!A871&lt;&gt;0,(M1871*O1871)," ")</f>
        <v xml:space="preserve"> </v>
      </c>
      <c r="R1871" s="385"/>
      <c r="S1871" s="385" t="str">
        <f>IF('proje ve personel bilgileri'!A871&lt;&gt;0,G011B!S1994," ")</f>
        <v xml:space="preserve"> </v>
      </c>
      <c r="T1871" s="378"/>
      <c r="U1871" s="385" t="str">
        <f>IF('proje ve personel bilgileri'!A871&lt;&gt;0,MIN(Q1871,S1871)," ")</f>
        <v xml:space="preserve"> </v>
      </c>
      <c r="V1871" s="386"/>
    </row>
    <row r="1872" spans="1:22" ht="15.75" customHeight="1" x14ac:dyDescent="0.25">
      <c r="A1872" s="19">
        <v>859</v>
      </c>
      <c r="B1872" s="293" t="str">
        <f>IF('proje ve personel bilgileri'!A872&lt;&gt;0,('proje ve personel bilgileri'!A872)," ")</f>
        <v xml:space="preserve"> </v>
      </c>
      <c r="C1872" s="293" t="str">
        <f>IF('proje ve personel bilgileri'!A872&lt;&gt;0,('proje ve personel bilgileri'!B872)," ")</f>
        <v xml:space="preserve"> </v>
      </c>
      <c r="D1872" s="24"/>
      <c r="E1872" s="25"/>
      <c r="F1872" s="25"/>
      <c r="G1872" s="25"/>
      <c r="H1872" s="25"/>
      <c r="I1872" s="25"/>
      <c r="J1872" s="26"/>
      <c r="K1872" s="387" t="str">
        <f>IF(J1872&lt;&gt;0,DAYS360(J1872,'proje ve personel bilgileri'!$B$8)/30," ")</f>
        <v xml:space="preserve"> </v>
      </c>
      <c r="L1872" s="387"/>
      <c r="M1872" s="385" t="str">
        <f>IF('proje ve personel bilgileri'!A872&lt;&gt;0,('proje ve personel bilgileri'!$B$11)," ")</f>
        <v xml:space="preserve"> </v>
      </c>
      <c r="N1872" s="385"/>
      <c r="O1872" s="388">
        <f>IF('proje ve personel bilgileri'!$B$4=1512,(IF(E1872&lt;&gt;0,2,IF(F1872&lt;&gt;0,2,IF(G1872&lt;&gt;0,IF(AND(J1872&lt;&gt;0,K1872&gt;=48),4,3),IF(H1872&lt;&gt;0,IF(AND(J1872&lt;&gt;0,K1872&gt;=48),4,3),IF(I1872&lt;&gt;0,7,0)))))),IF('proje ve personel bilgileri'!$B$4=1511,(IF(E1872&lt;&gt;0,4,IF(F1872&lt;&gt;0,5,IF(G1872&lt;&gt;0,IF(AND(J1872&lt;&gt;0,K1872&gt;=48),12,8),IF(H1872&lt;&gt;0,IF(AND(J1872&lt;&gt;0,K1872&gt;=48),12,8),IF(I1872&lt;&gt;0,14,0)))))),(IF(E1872&lt;&gt;0,3,IF(F1872&lt;&gt;0,4,IF(G1872&lt;&gt;0,IF(AND(J1872&lt;&gt;0,K1872&gt;=48),10,6),IF(H1872&lt;&gt;0,IF(AND(J1872&lt;&gt;0,K1872&gt;=48),10,6),IF(I1872&lt;&gt;0,12,0))))))))</f>
        <v>0</v>
      </c>
      <c r="P1872" s="389"/>
      <c r="Q1872" s="385" t="str">
        <f>IF('proje ve personel bilgileri'!A872&lt;&gt;0,(M1872*O1872)," ")</f>
        <v xml:space="preserve"> </v>
      </c>
      <c r="R1872" s="385"/>
      <c r="S1872" s="385" t="str">
        <f>IF('proje ve personel bilgileri'!A872&lt;&gt;0,G011B!S1995," ")</f>
        <v xml:space="preserve"> </v>
      </c>
      <c r="T1872" s="378"/>
      <c r="U1872" s="385" t="str">
        <f>IF('proje ve personel bilgileri'!A872&lt;&gt;0,MIN(Q1872,S1872)," ")</f>
        <v xml:space="preserve"> </v>
      </c>
      <c r="V1872" s="386"/>
    </row>
    <row r="1873" spans="1:22" ht="15.75" customHeight="1" x14ac:dyDescent="0.25">
      <c r="A1873" s="23">
        <v>860</v>
      </c>
      <c r="B1873" s="293" t="str">
        <f>IF('proje ve personel bilgileri'!A873&lt;&gt;0,('proje ve personel bilgileri'!A873)," ")</f>
        <v xml:space="preserve"> </v>
      </c>
      <c r="C1873" s="293" t="str">
        <f>IF('proje ve personel bilgileri'!A873&lt;&gt;0,('proje ve personel bilgileri'!B873)," ")</f>
        <v xml:space="preserve"> </v>
      </c>
      <c r="D1873" s="24"/>
      <c r="E1873" s="25"/>
      <c r="F1873" s="25"/>
      <c r="G1873" s="25"/>
      <c r="H1873" s="25"/>
      <c r="I1873" s="25"/>
      <c r="J1873" s="26"/>
      <c r="K1873" s="387" t="str">
        <f>IF(J1873&lt;&gt;0,DAYS360(J1873,'proje ve personel bilgileri'!$B$8)/30," ")</f>
        <v xml:space="preserve"> </v>
      </c>
      <c r="L1873" s="387"/>
      <c r="M1873" s="385" t="str">
        <f>IF('proje ve personel bilgileri'!A873&lt;&gt;0,('proje ve personel bilgileri'!$B$11)," ")</f>
        <v xml:space="preserve"> </v>
      </c>
      <c r="N1873" s="385"/>
      <c r="O1873" s="388">
        <f>IF('proje ve personel bilgileri'!$B$4=1512,(IF(E1873&lt;&gt;0,2,IF(F1873&lt;&gt;0,2,IF(G1873&lt;&gt;0,IF(AND(J1873&lt;&gt;0,K1873&gt;=48),4,3),IF(H1873&lt;&gt;0,IF(AND(J1873&lt;&gt;0,K1873&gt;=48),4,3),IF(I1873&lt;&gt;0,7,0)))))),IF('proje ve personel bilgileri'!$B$4=1511,(IF(E1873&lt;&gt;0,4,IF(F1873&lt;&gt;0,5,IF(G1873&lt;&gt;0,IF(AND(J1873&lt;&gt;0,K1873&gt;=48),12,8),IF(H1873&lt;&gt;0,IF(AND(J1873&lt;&gt;0,K1873&gt;=48),12,8),IF(I1873&lt;&gt;0,14,0)))))),(IF(E1873&lt;&gt;0,3,IF(F1873&lt;&gt;0,4,IF(G1873&lt;&gt;0,IF(AND(J1873&lt;&gt;0,K1873&gt;=48),10,6),IF(H1873&lt;&gt;0,IF(AND(J1873&lt;&gt;0,K1873&gt;=48),10,6),IF(I1873&lt;&gt;0,12,0))))))))</f>
        <v>0</v>
      </c>
      <c r="P1873" s="389"/>
      <c r="Q1873" s="385" t="str">
        <f>IF('proje ve personel bilgileri'!A873&lt;&gt;0,(M1873*O1873)," ")</f>
        <v xml:space="preserve"> </v>
      </c>
      <c r="R1873" s="385"/>
      <c r="S1873" s="385" t="str">
        <f>IF('proje ve personel bilgileri'!A873&lt;&gt;0,G011B!S1996," ")</f>
        <v xml:space="preserve"> </v>
      </c>
      <c r="T1873" s="378"/>
      <c r="U1873" s="385" t="str">
        <f>IF('proje ve personel bilgileri'!A873&lt;&gt;0,MIN(Q1873,S1873)," ")</f>
        <v xml:space="preserve"> </v>
      </c>
      <c r="V1873" s="386"/>
    </row>
    <row r="1874" spans="1:22" ht="15.75" customHeight="1" x14ac:dyDescent="0.25">
      <c r="A1874" s="19">
        <v>861</v>
      </c>
      <c r="B1874" s="293" t="str">
        <f>IF('proje ve personel bilgileri'!A874&lt;&gt;0,('proje ve personel bilgileri'!A874)," ")</f>
        <v xml:space="preserve"> </v>
      </c>
      <c r="C1874" s="293" t="str">
        <f>IF('proje ve personel bilgileri'!A874&lt;&gt;0,('proje ve personel bilgileri'!B874)," ")</f>
        <v xml:space="preserve"> </v>
      </c>
      <c r="D1874" s="24"/>
      <c r="E1874" s="25"/>
      <c r="F1874" s="25"/>
      <c r="G1874" s="25"/>
      <c r="H1874" s="25"/>
      <c r="I1874" s="25"/>
      <c r="J1874" s="26"/>
      <c r="K1874" s="387" t="str">
        <f>IF(J1874&lt;&gt;0,DAYS360(J1874,'proje ve personel bilgileri'!$B$8)/30," ")</f>
        <v xml:space="preserve"> </v>
      </c>
      <c r="L1874" s="387"/>
      <c r="M1874" s="385" t="str">
        <f>IF('proje ve personel bilgileri'!A874&lt;&gt;0,('proje ve personel bilgileri'!$B$11)," ")</f>
        <v xml:space="preserve"> </v>
      </c>
      <c r="N1874" s="385"/>
      <c r="O1874" s="388">
        <f>IF('proje ve personel bilgileri'!$B$4=1512,(IF(E1874&lt;&gt;0,2,IF(F1874&lt;&gt;0,2,IF(G1874&lt;&gt;0,IF(AND(J1874&lt;&gt;0,K1874&gt;=48),4,3),IF(H1874&lt;&gt;0,IF(AND(J1874&lt;&gt;0,K1874&gt;=48),4,3),IF(I1874&lt;&gt;0,7,0)))))),IF('proje ve personel bilgileri'!$B$4=1511,(IF(E1874&lt;&gt;0,4,IF(F1874&lt;&gt;0,5,IF(G1874&lt;&gt;0,IF(AND(J1874&lt;&gt;0,K1874&gt;=48),12,8),IF(H1874&lt;&gt;0,IF(AND(J1874&lt;&gt;0,K1874&gt;=48),12,8),IF(I1874&lt;&gt;0,14,0)))))),(IF(E1874&lt;&gt;0,3,IF(F1874&lt;&gt;0,4,IF(G1874&lt;&gt;0,IF(AND(J1874&lt;&gt;0,K1874&gt;=48),10,6),IF(H1874&lt;&gt;0,IF(AND(J1874&lt;&gt;0,K1874&gt;=48),10,6),IF(I1874&lt;&gt;0,12,0))))))))</f>
        <v>0</v>
      </c>
      <c r="P1874" s="389"/>
      <c r="Q1874" s="385" t="str">
        <f>IF('proje ve personel bilgileri'!A874&lt;&gt;0,(M1874*O1874)," ")</f>
        <v xml:space="preserve"> </v>
      </c>
      <c r="R1874" s="385"/>
      <c r="S1874" s="385" t="str">
        <f>IF('proje ve personel bilgileri'!A874&lt;&gt;0,G011B!S1997," ")</f>
        <v xml:space="preserve"> </v>
      </c>
      <c r="T1874" s="378"/>
      <c r="U1874" s="385" t="str">
        <f>IF('proje ve personel bilgileri'!A874&lt;&gt;0,MIN(Q1874,S1874)," ")</f>
        <v xml:space="preserve"> </v>
      </c>
      <c r="V1874" s="386"/>
    </row>
    <row r="1875" spans="1:22" ht="15.75" customHeight="1" x14ac:dyDescent="0.25">
      <c r="A1875" s="23">
        <v>862</v>
      </c>
      <c r="B1875" s="293" t="str">
        <f>IF('proje ve personel bilgileri'!A875&lt;&gt;0,('proje ve personel bilgileri'!A875)," ")</f>
        <v xml:space="preserve"> </v>
      </c>
      <c r="C1875" s="293" t="str">
        <f>IF('proje ve personel bilgileri'!A875&lt;&gt;0,('proje ve personel bilgileri'!B875)," ")</f>
        <v xml:space="preserve"> </v>
      </c>
      <c r="D1875" s="24"/>
      <c r="E1875" s="25"/>
      <c r="F1875" s="25"/>
      <c r="G1875" s="25"/>
      <c r="H1875" s="25"/>
      <c r="I1875" s="25"/>
      <c r="J1875" s="26"/>
      <c r="K1875" s="387" t="str">
        <f>IF(J1875&lt;&gt;0,DAYS360(J1875,'proje ve personel bilgileri'!$B$8)/30," ")</f>
        <v xml:space="preserve"> </v>
      </c>
      <c r="L1875" s="387"/>
      <c r="M1875" s="385" t="str">
        <f>IF('proje ve personel bilgileri'!A875&lt;&gt;0,('proje ve personel bilgileri'!$B$11)," ")</f>
        <v xml:space="preserve"> </v>
      </c>
      <c r="N1875" s="385"/>
      <c r="O1875" s="388">
        <f>IF('proje ve personel bilgileri'!$B$4=1512,(IF(E1875&lt;&gt;0,2,IF(F1875&lt;&gt;0,2,IF(G1875&lt;&gt;0,IF(AND(J1875&lt;&gt;0,K1875&gt;=48),4,3),IF(H1875&lt;&gt;0,IF(AND(J1875&lt;&gt;0,K1875&gt;=48),4,3),IF(I1875&lt;&gt;0,7,0)))))),IF('proje ve personel bilgileri'!$B$4=1511,(IF(E1875&lt;&gt;0,4,IF(F1875&lt;&gt;0,5,IF(G1875&lt;&gt;0,IF(AND(J1875&lt;&gt;0,K1875&gt;=48),12,8),IF(H1875&lt;&gt;0,IF(AND(J1875&lt;&gt;0,K1875&gt;=48),12,8),IF(I1875&lt;&gt;0,14,0)))))),(IF(E1875&lt;&gt;0,3,IF(F1875&lt;&gt;0,4,IF(G1875&lt;&gt;0,IF(AND(J1875&lt;&gt;0,K1875&gt;=48),10,6),IF(H1875&lt;&gt;0,IF(AND(J1875&lt;&gt;0,K1875&gt;=48),10,6),IF(I1875&lt;&gt;0,12,0))))))))</f>
        <v>0</v>
      </c>
      <c r="P1875" s="389"/>
      <c r="Q1875" s="385" t="str">
        <f>IF('proje ve personel bilgileri'!A875&lt;&gt;0,(M1875*O1875)," ")</f>
        <v xml:space="preserve"> </v>
      </c>
      <c r="R1875" s="385"/>
      <c r="S1875" s="385" t="str">
        <f>IF('proje ve personel bilgileri'!A875&lt;&gt;0,G011B!S1998," ")</f>
        <v xml:space="preserve"> </v>
      </c>
      <c r="T1875" s="378"/>
      <c r="U1875" s="385" t="str">
        <f>IF('proje ve personel bilgileri'!A875&lt;&gt;0,MIN(Q1875,S1875)," ")</f>
        <v xml:space="preserve"> </v>
      </c>
      <c r="V1875" s="386"/>
    </row>
    <row r="1876" spans="1:22" ht="15.75" customHeight="1" x14ac:dyDescent="0.25">
      <c r="A1876" s="19">
        <v>863</v>
      </c>
      <c r="B1876" s="293" t="str">
        <f>IF('proje ve personel bilgileri'!A876&lt;&gt;0,('proje ve personel bilgileri'!A876)," ")</f>
        <v xml:space="preserve"> </v>
      </c>
      <c r="C1876" s="293" t="str">
        <f>IF('proje ve personel bilgileri'!A876&lt;&gt;0,('proje ve personel bilgileri'!B876)," ")</f>
        <v xml:space="preserve"> </v>
      </c>
      <c r="D1876" s="24"/>
      <c r="E1876" s="25"/>
      <c r="F1876" s="25"/>
      <c r="G1876" s="25"/>
      <c r="H1876" s="25"/>
      <c r="I1876" s="25"/>
      <c r="J1876" s="26"/>
      <c r="K1876" s="387" t="str">
        <f>IF(J1876&lt;&gt;0,DAYS360(J1876,'proje ve personel bilgileri'!$B$8)/30," ")</f>
        <v xml:space="preserve"> </v>
      </c>
      <c r="L1876" s="387"/>
      <c r="M1876" s="385" t="str">
        <f>IF('proje ve personel bilgileri'!A876&lt;&gt;0,('proje ve personel bilgileri'!$B$11)," ")</f>
        <v xml:space="preserve"> </v>
      </c>
      <c r="N1876" s="385"/>
      <c r="O1876" s="388">
        <f>IF('proje ve personel bilgileri'!$B$4=1512,(IF(E1876&lt;&gt;0,2,IF(F1876&lt;&gt;0,2,IF(G1876&lt;&gt;0,IF(AND(J1876&lt;&gt;0,K1876&gt;=48),4,3),IF(H1876&lt;&gt;0,IF(AND(J1876&lt;&gt;0,K1876&gt;=48),4,3),IF(I1876&lt;&gt;0,7,0)))))),IF('proje ve personel bilgileri'!$B$4=1511,(IF(E1876&lt;&gt;0,4,IF(F1876&lt;&gt;0,5,IF(G1876&lt;&gt;0,IF(AND(J1876&lt;&gt;0,K1876&gt;=48),12,8),IF(H1876&lt;&gt;0,IF(AND(J1876&lt;&gt;0,K1876&gt;=48),12,8),IF(I1876&lt;&gt;0,14,0)))))),(IF(E1876&lt;&gt;0,3,IF(F1876&lt;&gt;0,4,IF(G1876&lt;&gt;0,IF(AND(J1876&lt;&gt;0,K1876&gt;=48),10,6),IF(H1876&lt;&gt;0,IF(AND(J1876&lt;&gt;0,K1876&gt;=48),10,6),IF(I1876&lt;&gt;0,12,0))))))))</f>
        <v>0</v>
      </c>
      <c r="P1876" s="389"/>
      <c r="Q1876" s="385" t="str">
        <f>IF('proje ve personel bilgileri'!A876&lt;&gt;0,(M1876*O1876)," ")</f>
        <v xml:space="preserve"> </v>
      </c>
      <c r="R1876" s="385"/>
      <c r="S1876" s="385" t="str">
        <f>IF('proje ve personel bilgileri'!A876&lt;&gt;0,G011B!S1999," ")</f>
        <v xml:space="preserve"> </v>
      </c>
      <c r="T1876" s="378"/>
      <c r="U1876" s="385" t="str">
        <f>IF('proje ve personel bilgileri'!A876&lt;&gt;0,MIN(Q1876,S1876)," ")</f>
        <v xml:space="preserve"> </v>
      </c>
      <c r="V1876" s="386"/>
    </row>
    <row r="1877" spans="1:22" ht="15.75" customHeight="1" x14ac:dyDescent="0.25">
      <c r="A1877" s="23">
        <v>864</v>
      </c>
      <c r="B1877" s="293" t="str">
        <f>IF('proje ve personel bilgileri'!A877&lt;&gt;0,('proje ve personel bilgileri'!A877)," ")</f>
        <v xml:space="preserve"> </v>
      </c>
      <c r="C1877" s="293" t="str">
        <f>IF('proje ve personel bilgileri'!A877&lt;&gt;0,('proje ve personel bilgileri'!B877)," ")</f>
        <v xml:space="preserve"> </v>
      </c>
      <c r="D1877" s="28"/>
      <c r="E1877" s="29"/>
      <c r="F1877" s="29"/>
      <c r="G1877" s="29"/>
      <c r="H1877" s="29"/>
      <c r="I1877" s="29"/>
      <c r="J1877" s="30"/>
      <c r="K1877" s="387" t="str">
        <f>IF(J1877&lt;&gt;0,DAYS360(J1877,'proje ve personel bilgileri'!$B$8)/30," ")</f>
        <v xml:space="preserve"> </v>
      </c>
      <c r="L1877" s="387"/>
      <c r="M1877" s="385" t="str">
        <f>IF('proje ve personel bilgileri'!A877&lt;&gt;0,('proje ve personel bilgileri'!$B$11)," ")</f>
        <v xml:space="preserve"> </v>
      </c>
      <c r="N1877" s="385"/>
      <c r="O1877" s="388">
        <f>IF('proje ve personel bilgileri'!$B$4=1512,(IF(E1877&lt;&gt;0,2,IF(F1877&lt;&gt;0,2,IF(G1877&lt;&gt;0,IF(AND(J1877&lt;&gt;0,K1877&gt;=48),4,3),IF(H1877&lt;&gt;0,IF(AND(J1877&lt;&gt;0,K1877&gt;=48),4,3),IF(I1877&lt;&gt;0,7,0)))))),IF('proje ve personel bilgileri'!$B$4=1511,(IF(E1877&lt;&gt;0,4,IF(F1877&lt;&gt;0,5,IF(G1877&lt;&gt;0,IF(AND(J1877&lt;&gt;0,K1877&gt;=48),12,8),IF(H1877&lt;&gt;0,IF(AND(J1877&lt;&gt;0,K1877&gt;=48),12,8),IF(I1877&lt;&gt;0,14,0)))))),(IF(E1877&lt;&gt;0,3,IF(F1877&lt;&gt;0,4,IF(G1877&lt;&gt;0,IF(AND(J1877&lt;&gt;0,K1877&gt;=48),10,6),IF(H1877&lt;&gt;0,IF(AND(J1877&lt;&gt;0,K1877&gt;=48),10,6),IF(I1877&lt;&gt;0,12,0))))))))</f>
        <v>0</v>
      </c>
      <c r="P1877" s="389"/>
      <c r="Q1877" s="385" t="str">
        <f>IF('proje ve personel bilgileri'!A877&lt;&gt;0,(M1877*O1877)," ")</f>
        <v xml:space="preserve"> </v>
      </c>
      <c r="R1877" s="385"/>
      <c r="S1877" s="385" t="str">
        <f>IF('proje ve personel bilgileri'!A877&lt;&gt;0,G011B!S2000," ")</f>
        <v xml:space="preserve"> </v>
      </c>
      <c r="T1877" s="378"/>
      <c r="U1877" s="385" t="str">
        <f>IF('proje ve personel bilgileri'!A877&lt;&gt;0,MIN(Q1877,S1877)," ")</f>
        <v xml:space="preserve"> </v>
      </c>
      <c r="V1877" s="386"/>
    </row>
    <row r="1878" spans="1:22" ht="15" customHeight="1" x14ac:dyDescent="0.25">
      <c r="A1878" s="290" t="s">
        <v>152</v>
      </c>
    </row>
    <row r="1879" spans="1:22" ht="15" customHeight="1" x14ac:dyDescent="0.25">
      <c r="A1879" s="390" t="s">
        <v>153</v>
      </c>
      <c r="B1879" s="390"/>
      <c r="C1879" s="390"/>
      <c r="D1879" s="390"/>
      <c r="E1879" s="390"/>
      <c r="F1879" s="390"/>
      <c r="G1879" s="390"/>
      <c r="H1879" s="390"/>
      <c r="I1879" s="390"/>
      <c r="J1879" s="390"/>
      <c r="K1879" s="390"/>
      <c r="L1879" s="390"/>
      <c r="M1879" s="390"/>
      <c r="N1879" s="390"/>
      <c r="O1879" s="390"/>
      <c r="P1879" s="390"/>
      <c r="Q1879" s="390"/>
      <c r="R1879" s="390"/>
      <c r="S1879" s="390"/>
      <c r="T1879" s="390"/>
      <c r="U1879" s="390"/>
      <c r="V1879" s="390"/>
    </row>
    <row r="1880" spans="1:22" ht="15" customHeight="1" x14ac:dyDescent="0.25">
      <c r="A1880" s="391" t="s">
        <v>154</v>
      </c>
      <c r="B1880" s="391"/>
      <c r="C1880" s="391"/>
      <c r="D1880" s="391"/>
      <c r="E1880" s="391"/>
      <c r="F1880" s="391"/>
      <c r="G1880" s="391"/>
      <c r="H1880" s="391"/>
      <c r="I1880" s="391"/>
      <c r="J1880" s="391"/>
      <c r="K1880" s="391"/>
      <c r="L1880" s="391"/>
      <c r="M1880" s="391"/>
      <c r="N1880" s="391"/>
      <c r="O1880" s="391"/>
      <c r="P1880" s="391"/>
      <c r="Q1880" s="391"/>
      <c r="R1880" s="391"/>
      <c r="S1880" s="391"/>
      <c r="T1880" s="391"/>
      <c r="U1880" s="391"/>
      <c r="V1880" s="391"/>
    </row>
    <row r="1881" spans="1:22" ht="15" customHeight="1" x14ac:dyDescent="0.25">
      <c r="A1881" s="289"/>
    </row>
    <row r="1882" spans="1:22" ht="15" customHeight="1" x14ac:dyDescent="0.25">
      <c r="A1882" s="381" t="s">
        <v>155</v>
      </c>
      <c r="B1882" s="381"/>
      <c r="C1882" s="381"/>
      <c r="D1882" s="381"/>
      <c r="E1882" s="381"/>
      <c r="F1882" s="381"/>
      <c r="G1882" s="381"/>
      <c r="H1882" s="381"/>
      <c r="I1882" s="381"/>
      <c r="J1882" s="381"/>
      <c r="K1882" s="381"/>
      <c r="L1882" s="381"/>
      <c r="M1882" s="381"/>
      <c r="N1882" s="381"/>
      <c r="O1882" s="381"/>
      <c r="P1882" s="381"/>
      <c r="Q1882" s="381"/>
      <c r="R1882" s="381"/>
      <c r="S1882" s="381"/>
      <c r="T1882" s="381"/>
      <c r="U1882" s="381"/>
    </row>
    <row r="1883" spans="1:22" ht="15" customHeight="1" x14ac:dyDescent="0.25">
      <c r="A1883" s="380"/>
      <c r="B1883" s="380"/>
      <c r="C1883" s="380"/>
      <c r="D1883" s="380"/>
      <c r="E1883" s="380"/>
      <c r="F1883" s="380"/>
      <c r="G1883" s="380"/>
      <c r="H1883" s="380"/>
      <c r="I1883" s="380"/>
      <c r="J1883" s="380"/>
      <c r="K1883" s="380"/>
      <c r="L1883" s="380"/>
      <c r="M1883" s="380"/>
      <c r="N1883" s="380"/>
      <c r="O1883" s="380"/>
      <c r="P1883" s="380"/>
      <c r="Q1883" s="380"/>
      <c r="R1883" s="380"/>
      <c r="S1883" s="380"/>
      <c r="T1883" s="380"/>
      <c r="U1883" s="380"/>
    </row>
    <row r="1888" spans="1:22" ht="15.75" customHeight="1" x14ac:dyDescent="0.25">
      <c r="A1888" s="348" t="s">
        <v>128</v>
      </c>
      <c r="B1888" s="348"/>
      <c r="C1888" s="348"/>
      <c r="D1888" s="348"/>
      <c r="E1888" s="348"/>
      <c r="F1888" s="348"/>
      <c r="G1888" s="348"/>
      <c r="H1888" s="348"/>
      <c r="I1888" s="348"/>
      <c r="J1888" s="348"/>
      <c r="K1888" s="348"/>
      <c r="L1888" s="348"/>
      <c r="M1888" s="348"/>
      <c r="N1888" s="348"/>
      <c r="O1888" s="348"/>
      <c r="P1888" s="348"/>
      <c r="Q1888" s="348"/>
      <c r="R1888" s="348"/>
      <c r="S1888" s="348"/>
      <c r="T1888" s="348"/>
      <c r="U1888" s="348"/>
      <c r="V1888" s="348"/>
    </row>
    <row r="1889" spans="1:22" ht="15" customHeight="1" x14ac:dyDescent="0.25">
      <c r="A1889" s="68"/>
      <c r="B1889" s="68"/>
      <c r="C1889" s="68"/>
      <c r="D1889" s="68"/>
      <c r="E1889" s="68"/>
      <c r="F1889" s="68"/>
      <c r="G1889" s="68"/>
      <c r="H1889" s="68"/>
      <c r="I1889" s="68"/>
      <c r="J1889" s="69" t="str">
        <f>'proje ve personel bilgileri'!$B$7</f>
        <v>/</v>
      </c>
      <c r="K1889" s="68" t="s">
        <v>109</v>
      </c>
      <c r="L1889" s="68"/>
      <c r="M1889" s="68"/>
      <c r="N1889" s="68"/>
      <c r="O1889" s="68"/>
      <c r="P1889" s="68"/>
      <c r="Q1889" s="68"/>
      <c r="R1889" s="68"/>
      <c r="S1889" s="68"/>
      <c r="T1889" s="68"/>
      <c r="U1889" s="68"/>
      <c r="V1889" s="68"/>
    </row>
    <row r="1890" spans="1:22" ht="18.75" customHeight="1" x14ac:dyDescent="0.25">
      <c r="U1890" s="10" t="s">
        <v>129</v>
      </c>
    </row>
    <row r="1891" spans="1:22" ht="15.75" customHeight="1" x14ac:dyDescent="0.25">
      <c r="A1891" s="382" t="s">
        <v>130</v>
      </c>
      <c r="B1891" s="383"/>
      <c r="C1891" s="384"/>
      <c r="D1891" s="392">
        <f>'proje ve personel bilgileri'!$B$2</f>
        <v>0</v>
      </c>
      <c r="E1891" s="393"/>
      <c r="F1891" s="393"/>
      <c r="G1891" s="393"/>
      <c r="H1891" s="393"/>
      <c r="I1891" s="393"/>
      <c r="J1891" s="393"/>
      <c r="K1891" s="393"/>
      <c r="L1891" s="393"/>
      <c r="M1891" s="393"/>
      <c r="N1891" s="393"/>
      <c r="O1891" s="393"/>
      <c r="P1891" s="393"/>
      <c r="Q1891" s="393"/>
      <c r="R1891" s="393"/>
      <c r="S1891" s="393"/>
      <c r="T1891" s="393"/>
      <c r="U1891" s="393"/>
      <c r="V1891" s="394"/>
    </row>
    <row r="1892" spans="1:22" ht="15.75" customHeight="1" x14ac:dyDescent="0.25">
      <c r="A1892" s="382" t="s">
        <v>131</v>
      </c>
      <c r="B1892" s="383"/>
      <c r="C1892" s="384"/>
      <c r="D1892" s="392">
        <f>'proje ve personel bilgileri'!$B$3</f>
        <v>0</v>
      </c>
      <c r="E1892" s="393"/>
      <c r="F1892" s="393"/>
      <c r="G1892" s="393"/>
      <c r="H1892" s="393"/>
      <c r="I1892" s="393"/>
      <c r="J1892" s="393"/>
      <c r="K1892" s="393"/>
      <c r="L1892" s="393"/>
      <c r="M1892" s="393"/>
      <c r="N1892" s="393"/>
      <c r="O1892" s="393"/>
      <c r="P1892" s="393"/>
      <c r="Q1892" s="393"/>
      <c r="R1892" s="393"/>
      <c r="S1892" s="393"/>
      <c r="T1892" s="393"/>
      <c r="U1892" s="393"/>
      <c r="V1892" s="394"/>
    </row>
    <row r="1893" spans="1:22" ht="15" customHeight="1" x14ac:dyDescent="0.25">
      <c r="A1893" s="415" t="s">
        <v>132</v>
      </c>
      <c r="B1893" s="416"/>
      <c r="C1893" s="417"/>
      <c r="D1893" s="421"/>
      <c r="E1893" s="403"/>
      <c r="F1893" s="403"/>
      <c r="G1893" s="403"/>
      <c r="H1893" s="403"/>
      <c r="I1893" s="403"/>
      <c r="J1893" s="403"/>
      <c r="K1893" s="403"/>
      <c r="L1893" s="403"/>
      <c r="M1893" s="403"/>
      <c r="N1893" s="403"/>
      <c r="O1893" s="403"/>
      <c r="P1893" s="403"/>
      <c r="Q1893" s="403"/>
      <c r="R1893" s="403"/>
      <c r="S1893" s="403"/>
      <c r="T1893" s="403"/>
      <c r="U1893" s="403"/>
      <c r="V1893" s="423"/>
    </row>
    <row r="1894" spans="1:22" ht="15.75" customHeight="1" x14ac:dyDescent="0.25">
      <c r="A1894" s="418"/>
      <c r="B1894" s="419"/>
      <c r="C1894" s="420"/>
      <c r="D1894" s="422"/>
      <c r="E1894" s="404"/>
      <c r="F1894" s="404"/>
      <c r="G1894" s="404"/>
      <c r="H1894" s="404"/>
      <c r="I1894" s="404"/>
      <c r="J1894" s="404"/>
      <c r="K1894" s="404"/>
      <c r="L1894" s="404"/>
      <c r="M1894" s="404"/>
      <c r="N1894" s="404"/>
      <c r="O1894" s="404"/>
      <c r="P1894" s="404"/>
      <c r="Q1894" s="404"/>
      <c r="R1894" s="404"/>
      <c r="S1894" s="404"/>
      <c r="T1894" s="404"/>
      <c r="U1894" s="404"/>
      <c r="V1894" s="424"/>
    </row>
    <row r="1895" spans="1:22" ht="15.75" customHeight="1" x14ac:dyDescent="0.25">
      <c r="A1895" s="382" t="s">
        <v>133</v>
      </c>
      <c r="B1895" s="383"/>
      <c r="C1895" s="384"/>
      <c r="D1895" s="307">
        <f>'proje ve personel bilgileri'!B8</f>
        <v>0</v>
      </c>
      <c r="E1895" s="291"/>
      <c r="F1895" s="291"/>
      <c r="G1895" s="291"/>
      <c r="H1895" s="291"/>
      <c r="I1895" s="291"/>
      <c r="J1895" s="402"/>
      <c r="K1895" s="402"/>
      <c r="L1895" s="402"/>
      <c r="M1895" s="402"/>
      <c r="N1895" s="402"/>
      <c r="O1895" s="402"/>
      <c r="P1895" s="402"/>
      <c r="Q1895" s="402"/>
      <c r="R1895" s="402"/>
      <c r="S1895" s="402"/>
      <c r="T1895" s="402"/>
      <c r="U1895" s="402"/>
      <c r="V1895" s="292"/>
    </row>
    <row r="1896" spans="1:22" ht="15" customHeight="1" x14ac:dyDescent="0.25">
      <c r="A1896" s="405" t="s">
        <v>87</v>
      </c>
      <c r="B1896" s="405" t="s">
        <v>15</v>
      </c>
      <c r="C1896" s="405" t="s">
        <v>134</v>
      </c>
      <c r="D1896" s="405" t="s">
        <v>135</v>
      </c>
      <c r="E1896" s="395" t="s">
        <v>136</v>
      </c>
      <c r="F1896" s="407"/>
      <c r="G1896" s="407"/>
      <c r="H1896" s="407"/>
      <c r="I1896" s="396"/>
      <c r="J1896" s="405" t="s">
        <v>137</v>
      </c>
      <c r="K1896" s="395" t="s">
        <v>138</v>
      </c>
      <c r="L1896" s="396"/>
      <c r="M1896" s="411" t="s">
        <v>139</v>
      </c>
      <c r="N1896" s="412"/>
      <c r="O1896" s="395" t="s">
        <v>140</v>
      </c>
      <c r="P1896" s="396"/>
      <c r="Q1896" s="395" t="s">
        <v>141</v>
      </c>
      <c r="R1896" s="396"/>
      <c r="S1896" s="395" t="s">
        <v>142</v>
      </c>
      <c r="T1896" s="396"/>
      <c r="U1896" s="395" t="s">
        <v>143</v>
      </c>
      <c r="V1896" s="396"/>
    </row>
    <row r="1897" spans="1:22" ht="15.75" customHeight="1" x14ac:dyDescent="0.25">
      <c r="A1897" s="406"/>
      <c r="B1897" s="406"/>
      <c r="C1897" s="406"/>
      <c r="D1897" s="406"/>
      <c r="E1897" s="408" t="s">
        <v>144</v>
      </c>
      <c r="F1897" s="409"/>
      <c r="G1897" s="409"/>
      <c r="H1897" s="409"/>
      <c r="I1897" s="410"/>
      <c r="J1897" s="406"/>
      <c r="K1897" s="397"/>
      <c r="L1897" s="398"/>
      <c r="M1897" s="413"/>
      <c r="N1897" s="414"/>
      <c r="O1897" s="397"/>
      <c r="P1897" s="398"/>
      <c r="Q1897" s="397"/>
      <c r="R1897" s="398"/>
      <c r="S1897" s="397"/>
      <c r="T1897" s="398"/>
      <c r="U1897" s="397"/>
      <c r="V1897" s="398"/>
    </row>
    <row r="1898" spans="1:22" ht="67.5" customHeight="1" x14ac:dyDescent="0.25">
      <c r="A1898" s="406"/>
      <c r="B1898" s="406"/>
      <c r="C1898" s="406"/>
      <c r="D1898" s="406"/>
      <c r="E1898" s="17" t="s">
        <v>145</v>
      </c>
      <c r="F1898" s="17" t="s">
        <v>146</v>
      </c>
      <c r="G1898" s="17" t="s">
        <v>147</v>
      </c>
      <c r="H1898" s="18" t="s">
        <v>148</v>
      </c>
      <c r="I1898" s="17" t="s">
        <v>149</v>
      </c>
      <c r="J1898" s="406"/>
      <c r="K1898" s="397"/>
      <c r="L1898" s="398"/>
      <c r="M1898" s="399" t="s">
        <v>150</v>
      </c>
      <c r="N1898" s="400"/>
      <c r="O1898" s="399" t="s">
        <v>151</v>
      </c>
      <c r="P1898" s="401"/>
      <c r="Q1898" s="397"/>
      <c r="R1898" s="398"/>
      <c r="S1898" s="397"/>
      <c r="T1898" s="398"/>
      <c r="U1898" s="397"/>
      <c r="V1898" s="398"/>
    </row>
    <row r="1899" spans="1:22" ht="15.75" customHeight="1" x14ac:dyDescent="0.25">
      <c r="A1899" s="19">
        <v>865</v>
      </c>
      <c r="B1899" s="293" t="str">
        <f>IF('proje ve personel bilgileri'!A878&lt;&gt;0,('proje ve personel bilgileri'!A878)," ")</f>
        <v xml:space="preserve"> </v>
      </c>
      <c r="C1899" s="293" t="str">
        <f>IF('proje ve personel bilgileri'!A878&lt;&gt;0,('proje ve personel bilgileri'!B878)," ")</f>
        <v xml:space="preserve"> </v>
      </c>
      <c r="D1899" s="20"/>
      <c r="E1899" s="21"/>
      <c r="F1899" s="21"/>
      <c r="G1899" s="21"/>
      <c r="H1899" s="21"/>
      <c r="I1899" s="21"/>
      <c r="J1899" s="22"/>
      <c r="K1899" s="387" t="str">
        <f>IF(J1899&lt;&gt;0,DAYS360(J1899,'proje ve personel bilgileri'!$B$8)/30," ")</f>
        <v xml:space="preserve"> </v>
      </c>
      <c r="L1899" s="387"/>
      <c r="M1899" s="385" t="str">
        <f>IF('proje ve personel bilgileri'!A878&lt;&gt;0,('proje ve personel bilgileri'!$B$11)," ")</f>
        <v xml:space="preserve"> </v>
      </c>
      <c r="N1899" s="385"/>
      <c r="O1899" s="388">
        <f>IF('proje ve personel bilgileri'!$B$4=1512,(IF(E1899&lt;&gt;0,2,IF(F1899&lt;&gt;0,2,IF(G1899&lt;&gt;0,IF(AND(J1899&lt;&gt;0,K1899&gt;=48),4,3),IF(H1899&lt;&gt;0,IF(AND(J1899&lt;&gt;0,K1899&gt;=48),4,3),IF(I1899&lt;&gt;0,7,0)))))),IF('proje ve personel bilgileri'!$B$4=1511,(IF(E1899&lt;&gt;0,4,IF(F1899&lt;&gt;0,5,IF(G1899&lt;&gt;0,IF(AND(J1899&lt;&gt;0,K1899&gt;=48),12,8),IF(H1899&lt;&gt;0,IF(AND(J1899&lt;&gt;0,K1899&gt;=48),12,8),IF(I1899&lt;&gt;0,14,0)))))),(IF(E1899&lt;&gt;0,3,IF(F1899&lt;&gt;0,4,IF(G1899&lt;&gt;0,IF(AND(J1899&lt;&gt;0,K1899&gt;=48),10,6),IF(H1899&lt;&gt;0,IF(AND(J1899&lt;&gt;0,K1899&gt;=48),10,6),IF(I1899&lt;&gt;0,12,0))))))))</f>
        <v>0</v>
      </c>
      <c r="P1899" s="389"/>
      <c r="Q1899" s="385" t="str">
        <f>IF('proje ve personel bilgileri'!A878&lt;&gt;0,(M1899*O1899)," ")</f>
        <v xml:space="preserve"> </v>
      </c>
      <c r="R1899" s="385"/>
      <c r="S1899" s="385" t="str">
        <f>IF('proje ve personel bilgileri'!A878&lt;&gt;0,G011B!S2025," ")</f>
        <v xml:space="preserve"> </v>
      </c>
      <c r="T1899" s="378"/>
      <c r="U1899" s="385" t="str">
        <f>IF('proje ve personel bilgileri'!A878&lt;&gt;0,MIN(Q1899,S1899)," ")</f>
        <v xml:space="preserve"> </v>
      </c>
      <c r="V1899" s="386"/>
    </row>
    <row r="1900" spans="1:22" ht="15.75" customHeight="1" x14ac:dyDescent="0.25">
      <c r="A1900" s="23">
        <v>866</v>
      </c>
      <c r="B1900" s="293" t="str">
        <f>IF('proje ve personel bilgileri'!A879&lt;&gt;0,('proje ve personel bilgileri'!A879)," ")</f>
        <v xml:space="preserve"> </v>
      </c>
      <c r="C1900" s="293" t="str">
        <f>IF('proje ve personel bilgileri'!A879&lt;&gt;0,('proje ve personel bilgileri'!B879)," ")</f>
        <v xml:space="preserve"> </v>
      </c>
      <c r="D1900" s="24"/>
      <c r="E1900" s="25"/>
      <c r="F1900" s="25"/>
      <c r="G1900" s="25"/>
      <c r="H1900" s="25"/>
      <c r="I1900" s="25"/>
      <c r="J1900" s="26"/>
      <c r="K1900" s="387" t="str">
        <f>IF(J1900&lt;&gt;0,DAYS360(J1900,'proje ve personel bilgileri'!$B$8)/30," ")</f>
        <v xml:space="preserve"> </v>
      </c>
      <c r="L1900" s="387"/>
      <c r="M1900" s="385" t="str">
        <f>IF('proje ve personel bilgileri'!A879&lt;&gt;0,('proje ve personel bilgileri'!$B$11)," ")</f>
        <v xml:space="preserve"> </v>
      </c>
      <c r="N1900" s="385"/>
      <c r="O1900" s="388">
        <f>IF('proje ve personel bilgileri'!$B$4=1512,(IF(E1900&lt;&gt;0,2,IF(F1900&lt;&gt;0,2,IF(G1900&lt;&gt;0,IF(AND(J1900&lt;&gt;0,K1900&gt;=48),4,3),IF(H1900&lt;&gt;0,IF(AND(J1900&lt;&gt;0,K1900&gt;=48),4,3),IF(I1900&lt;&gt;0,7,0)))))),IF('proje ve personel bilgileri'!$B$4=1511,(IF(E1900&lt;&gt;0,4,IF(F1900&lt;&gt;0,5,IF(G1900&lt;&gt;0,IF(AND(J1900&lt;&gt;0,K1900&gt;=48),12,8),IF(H1900&lt;&gt;0,IF(AND(J1900&lt;&gt;0,K1900&gt;=48),12,8),IF(I1900&lt;&gt;0,14,0)))))),(IF(E1900&lt;&gt;0,3,IF(F1900&lt;&gt;0,4,IF(G1900&lt;&gt;0,IF(AND(J1900&lt;&gt;0,K1900&gt;=48),10,6),IF(H1900&lt;&gt;0,IF(AND(J1900&lt;&gt;0,K1900&gt;=48),10,6),IF(I1900&lt;&gt;0,12,0))))))))</f>
        <v>0</v>
      </c>
      <c r="P1900" s="389"/>
      <c r="Q1900" s="385" t="str">
        <f>IF('proje ve personel bilgileri'!A879&lt;&gt;0,(M1900*O1900)," ")</f>
        <v xml:space="preserve"> </v>
      </c>
      <c r="R1900" s="385"/>
      <c r="S1900" s="385" t="str">
        <f>IF('proje ve personel bilgileri'!A879&lt;&gt;0,G011B!S2026," ")</f>
        <v xml:space="preserve"> </v>
      </c>
      <c r="T1900" s="378"/>
      <c r="U1900" s="385" t="str">
        <f>IF('proje ve personel bilgileri'!A879&lt;&gt;0,MIN(Q1900,S1900)," ")</f>
        <v xml:space="preserve"> </v>
      </c>
      <c r="V1900" s="386"/>
    </row>
    <row r="1901" spans="1:22" ht="15.75" customHeight="1" x14ac:dyDescent="0.25">
      <c r="A1901" s="19">
        <v>867</v>
      </c>
      <c r="B1901" s="293" t="str">
        <f>IF('proje ve personel bilgileri'!A880&lt;&gt;0,('proje ve personel bilgileri'!A880)," ")</f>
        <v xml:space="preserve"> </v>
      </c>
      <c r="C1901" s="293" t="str">
        <f>IF('proje ve personel bilgileri'!A880&lt;&gt;0,('proje ve personel bilgileri'!B880)," ")</f>
        <v xml:space="preserve"> </v>
      </c>
      <c r="D1901" s="24"/>
      <c r="E1901" s="25"/>
      <c r="F1901" s="25"/>
      <c r="G1901" s="25"/>
      <c r="H1901" s="25"/>
      <c r="I1901" s="25"/>
      <c r="J1901" s="26"/>
      <c r="K1901" s="387" t="str">
        <f>IF(J1901&lt;&gt;0,DAYS360(J1901,'proje ve personel bilgileri'!$B$8)/30," ")</f>
        <v xml:space="preserve"> </v>
      </c>
      <c r="L1901" s="387"/>
      <c r="M1901" s="385" t="str">
        <f>IF('proje ve personel bilgileri'!A880&lt;&gt;0,('proje ve personel bilgileri'!$B$11)," ")</f>
        <v xml:space="preserve"> </v>
      </c>
      <c r="N1901" s="385"/>
      <c r="O1901" s="388">
        <f>IF('proje ve personel bilgileri'!$B$4=1512,(IF(E1901&lt;&gt;0,2,IF(F1901&lt;&gt;0,2,IF(G1901&lt;&gt;0,IF(AND(J1901&lt;&gt;0,K1901&gt;=48),4,3),IF(H1901&lt;&gt;0,IF(AND(J1901&lt;&gt;0,K1901&gt;=48),4,3),IF(I1901&lt;&gt;0,7,0)))))),IF('proje ve personel bilgileri'!$B$4=1511,(IF(E1901&lt;&gt;0,4,IF(F1901&lt;&gt;0,5,IF(G1901&lt;&gt;0,IF(AND(J1901&lt;&gt;0,K1901&gt;=48),12,8),IF(H1901&lt;&gt;0,IF(AND(J1901&lt;&gt;0,K1901&gt;=48),12,8),IF(I1901&lt;&gt;0,14,0)))))),(IF(E1901&lt;&gt;0,3,IF(F1901&lt;&gt;0,4,IF(G1901&lt;&gt;0,IF(AND(J1901&lt;&gt;0,K1901&gt;=48),10,6),IF(H1901&lt;&gt;0,IF(AND(J1901&lt;&gt;0,K1901&gt;=48),10,6),IF(I1901&lt;&gt;0,12,0))))))))</f>
        <v>0</v>
      </c>
      <c r="P1901" s="389"/>
      <c r="Q1901" s="385" t="str">
        <f>IF('proje ve personel bilgileri'!A880&lt;&gt;0,(M1901*O1901)," ")</f>
        <v xml:space="preserve"> </v>
      </c>
      <c r="R1901" s="385"/>
      <c r="S1901" s="385" t="str">
        <f>IF('proje ve personel bilgileri'!A880&lt;&gt;0,G011B!S2027," ")</f>
        <v xml:space="preserve"> </v>
      </c>
      <c r="T1901" s="378"/>
      <c r="U1901" s="385" t="str">
        <f>IF('proje ve personel bilgileri'!A880&lt;&gt;0,MIN(Q1901,S1901)," ")</f>
        <v xml:space="preserve"> </v>
      </c>
      <c r="V1901" s="386"/>
    </row>
    <row r="1902" spans="1:22" ht="15.75" customHeight="1" x14ac:dyDescent="0.25">
      <c r="A1902" s="23">
        <v>868</v>
      </c>
      <c r="B1902" s="293" t="str">
        <f>IF('proje ve personel bilgileri'!A881&lt;&gt;0,('proje ve personel bilgileri'!A881)," ")</f>
        <v xml:space="preserve"> </v>
      </c>
      <c r="C1902" s="293" t="str">
        <f>IF('proje ve personel bilgileri'!A881&lt;&gt;0,('proje ve personel bilgileri'!B881)," ")</f>
        <v xml:space="preserve"> </v>
      </c>
      <c r="D1902" s="24"/>
      <c r="E1902" s="25"/>
      <c r="F1902" s="25"/>
      <c r="G1902" s="25"/>
      <c r="H1902" s="25"/>
      <c r="I1902" s="25"/>
      <c r="J1902" s="26"/>
      <c r="K1902" s="387" t="str">
        <f>IF(J1902&lt;&gt;0,DAYS360(J1902,'proje ve personel bilgileri'!$B$8)/30," ")</f>
        <v xml:space="preserve"> </v>
      </c>
      <c r="L1902" s="387"/>
      <c r="M1902" s="385" t="str">
        <f>IF('proje ve personel bilgileri'!A881&lt;&gt;0,('proje ve personel bilgileri'!$B$11)," ")</f>
        <v xml:space="preserve"> </v>
      </c>
      <c r="N1902" s="385"/>
      <c r="O1902" s="388">
        <f>IF('proje ve personel bilgileri'!$B$4=1512,(IF(E1902&lt;&gt;0,2,IF(F1902&lt;&gt;0,2,IF(G1902&lt;&gt;0,IF(AND(J1902&lt;&gt;0,K1902&gt;=48),4,3),IF(H1902&lt;&gt;0,IF(AND(J1902&lt;&gt;0,K1902&gt;=48),4,3),IF(I1902&lt;&gt;0,7,0)))))),IF('proje ve personel bilgileri'!$B$4=1511,(IF(E1902&lt;&gt;0,4,IF(F1902&lt;&gt;0,5,IF(G1902&lt;&gt;0,IF(AND(J1902&lt;&gt;0,K1902&gt;=48),12,8),IF(H1902&lt;&gt;0,IF(AND(J1902&lt;&gt;0,K1902&gt;=48),12,8),IF(I1902&lt;&gt;0,14,0)))))),(IF(E1902&lt;&gt;0,3,IF(F1902&lt;&gt;0,4,IF(G1902&lt;&gt;0,IF(AND(J1902&lt;&gt;0,K1902&gt;=48),10,6),IF(H1902&lt;&gt;0,IF(AND(J1902&lt;&gt;0,K1902&gt;=48),10,6),IF(I1902&lt;&gt;0,12,0))))))))</f>
        <v>0</v>
      </c>
      <c r="P1902" s="389"/>
      <c r="Q1902" s="385" t="str">
        <f>IF('proje ve personel bilgileri'!A881&lt;&gt;0,(M1902*O1902)," ")</f>
        <v xml:space="preserve"> </v>
      </c>
      <c r="R1902" s="385"/>
      <c r="S1902" s="385" t="str">
        <f>IF('proje ve personel bilgileri'!A881&lt;&gt;0,G011B!S2028," ")</f>
        <v xml:space="preserve"> </v>
      </c>
      <c r="T1902" s="378"/>
      <c r="U1902" s="385" t="str">
        <f>IF('proje ve personel bilgileri'!A881&lt;&gt;0,MIN(Q1902,S1902)," ")</f>
        <v xml:space="preserve"> </v>
      </c>
      <c r="V1902" s="386"/>
    </row>
    <row r="1903" spans="1:22" ht="15.75" customHeight="1" x14ac:dyDescent="0.25">
      <c r="A1903" s="19">
        <v>869</v>
      </c>
      <c r="B1903" s="293" t="str">
        <f>IF('proje ve personel bilgileri'!A882&lt;&gt;0,('proje ve personel bilgileri'!A882)," ")</f>
        <v xml:space="preserve"> </v>
      </c>
      <c r="C1903" s="293" t="str">
        <f>IF('proje ve personel bilgileri'!A882&lt;&gt;0,('proje ve personel bilgileri'!B882)," ")</f>
        <v xml:space="preserve"> </v>
      </c>
      <c r="D1903" s="24"/>
      <c r="E1903" s="25"/>
      <c r="F1903" s="25"/>
      <c r="G1903" s="25"/>
      <c r="H1903" s="25"/>
      <c r="I1903" s="25"/>
      <c r="J1903" s="26"/>
      <c r="K1903" s="387" t="str">
        <f>IF(J1903&lt;&gt;0,DAYS360(J1903,'proje ve personel bilgileri'!$B$8)/30," ")</f>
        <v xml:space="preserve"> </v>
      </c>
      <c r="L1903" s="387"/>
      <c r="M1903" s="385" t="str">
        <f>IF('proje ve personel bilgileri'!A882&lt;&gt;0,('proje ve personel bilgileri'!$B$11)," ")</f>
        <v xml:space="preserve"> </v>
      </c>
      <c r="N1903" s="385"/>
      <c r="O1903" s="388">
        <f>IF('proje ve personel bilgileri'!$B$4=1512,(IF(E1903&lt;&gt;0,2,IF(F1903&lt;&gt;0,2,IF(G1903&lt;&gt;0,IF(AND(J1903&lt;&gt;0,K1903&gt;=48),4,3),IF(H1903&lt;&gt;0,IF(AND(J1903&lt;&gt;0,K1903&gt;=48),4,3),IF(I1903&lt;&gt;0,7,0)))))),IF('proje ve personel bilgileri'!$B$4=1511,(IF(E1903&lt;&gt;0,4,IF(F1903&lt;&gt;0,5,IF(G1903&lt;&gt;0,IF(AND(J1903&lt;&gt;0,K1903&gt;=48),12,8),IF(H1903&lt;&gt;0,IF(AND(J1903&lt;&gt;0,K1903&gt;=48),12,8),IF(I1903&lt;&gt;0,14,0)))))),(IF(E1903&lt;&gt;0,3,IF(F1903&lt;&gt;0,4,IF(G1903&lt;&gt;0,IF(AND(J1903&lt;&gt;0,K1903&gt;=48),10,6),IF(H1903&lt;&gt;0,IF(AND(J1903&lt;&gt;0,K1903&gt;=48),10,6),IF(I1903&lt;&gt;0,12,0))))))))</f>
        <v>0</v>
      </c>
      <c r="P1903" s="389"/>
      <c r="Q1903" s="385" t="str">
        <f>IF('proje ve personel bilgileri'!A882&lt;&gt;0,(M1903*O1903)," ")</f>
        <v xml:space="preserve"> </v>
      </c>
      <c r="R1903" s="385"/>
      <c r="S1903" s="385" t="str">
        <f>IF('proje ve personel bilgileri'!A882&lt;&gt;0,G011B!S2029," ")</f>
        <v xml:space="preserve"> </v>
      </c>
      <c r="T1903" s="378"/>
      <c r="U1903" s="385" t="str">
        <f>IF('proje ve personel bilgileri'!A882&lt;&gt;0,MIN(Q1903,S1903)," ")</f>
        <v xml:space="preserve"> </v>
      </c>
      <c r="V1903" s="386"/>
    </row>
    <row r="1904" spans="1:22" ht="15.75" customHeight="1" x14ac:dyDescent="0.25">
      <c r="A1904" s="23">
        <v>870</v>
      </c>
      <c r="B1904" s="293" t="str">
        <f>IF('proje ve personel bilgileri'!A883&lt;&gt;0,('proje ve personel bilgileri'!A883)," ")</f>
        <v xml:space="preserve"> </v>
      </c>
      <c r="C1904" s="293" t="str">
        <f>IF('proje ve personel bilgileri'!A883&lt;&gt;0,('proje ve personel bilgileri'!B883)," ")</f>
        <v xml:space="preserve"> </v>
      </c>
      <c r="D1904" s="24"/>
      <c r="E1904" s="25"/>
      <c r="F1904" s="25"/>
      <c r="G1904" s="25"/>
      <c r="H1904" s="25"/>
      <c r="I1904" s="25"/>
      <c r="J1904" s="26"/>
      <c r="K1904" s="387" t="str">
        <f>IF(J1904&lt;&gt;0,DAYS360(J1904,'proje ve personel bilgileri'!$B$8)/30," ")</f>
        <v xml:space="preserve"> </v>
      </c>
      <c r="L1904" s="387"/>
      <c r="M1904" s="385" t="str">
        <f>IF('proje ve personel bilgileri'!A883&lt;&gt;0,('proje ve personel bilgileri'!$B$11)," ")</f>
        <v xml:space="preserve"> </v>
      </c>
      <c r="N1904" s="385"/>
      <c r="O1904" s="388">
        <f>IF('proje ve personel bilgileri'!$B$4=1512,(IF(E1904&lt;&gt;0,2,IF(F1904&lt;&gt;0,2,IF(G1904&lt;&gt;0,IF(AND(J1904&lt;&gt;0,K1904&gt;=48),4,3),IF(H1904&lt;&gt;0,IF(AND(J1904&lt;&gt;0,K1904&gt;=48),4,3),IF(I1904&lt;&gt;0,7,0)))))),IF('proje ve personel bilgileri'!$B$4=1511,(IF(E1904&lt;&gt;0,4,IF(F1904&lt;&gt;0,5,IF(G1904&lt;&gt;0,IF(AND(J1904&lt;&gt;0,K1904&gt;=48),12,8),IF(H1904&lt;&gt;0,IF(AND(J1904&lt;&gt;0,K1904&gt;=48),12,8),IF(I1904&lt;&gt;0,14,0)))))),(IF(E1904&lt;&gt;0,3,IF(F1904&lt;&gt;0,4,IF(G1904&lt;&gt;0,IF(AND(J1904&lt;&gt;0,K1904&gt;=48),10,6),IF(H1904&lt;&gt;0,IF(AND(J1904&lt;&gt;0,K1904&gt;=48),10,6),IF(I1904&lt;&gt;0,12,0))))))))</f>
        <v>0</v>
      </c>
      <c r="P1904" s="389"/>
      <c r="Q1904" s="385" t="str">
        <f>IF('proje ve personel bilgileri'!A883&lt;&gt;0,(M1904*O1904)," ")</f>
        <v xml:space="preserve"> </v>
      </c>
      <c r="R1904" s="385"/>
      <c r="S1904" s="385" t="str">
        <f>IF('proje ve personel bilgileri'!A883&lt;&gt;0,G011B!S2030," ")</f>
        <v xml:space="preserve"> </v>
      </c>
      <c r="T1904" s="378"/>
      <c r="U1904" s="385" t="str">
        <f>IF('proje ve personel bilgileri'!A883&lt;&gt;0,MIN(Q1904,S1904)," ")</f>
        <v xml:space="preserve"> </v>
      </c>
      <c r="V1904" s="386"/>
    </row>
    <row r="1905" spans="1:22" ht="15.75" customHeight="1" x14ac:dyDescent="0.25">
      <c r="A1905" s="19">
        <v>871</v>
      </c>
      <c r="B1905" s="293" t="str">
        <f>IF('proje ve personel bilgileri'!A884&lt;&gt;0,('proje ve personel bilgileri'!A884)," ")</f>
        <v xml:space="preserve"> </v>
      </c>
      <c r="C1905" s="293" t="str">
        <f>IF('proje ve personel bilgileri'!A884&lt;&gt;0,('proje ve personel bilgileri'!B884)," ")</f>
        <v xml:space="preserve"> </v>
      </c>
      <c r="D1905" s="24"/>
      <c r="E1905" s="25"/>
      <c r="F1905" s="25"/>
      <c r="G1905" s="25"/>
      <c r="H1905" s="25"/>
      <c r="I1905" s="25"/>
      <c r="J1905" s="26"/>
      <c r="K1905" s="387" t="str">
        <f>IF(J1905&lt;&gt;0,DAYS360(J1905,'proje ve personel bilgileri'!$B$8)/30," ")</f>
        <v xml:space="preserve"> </v>
      </c>
      <c r="L1905" s="387"/>
      <c r="M1905" s="385" t="str">
        <f>IF('proje ve personel bilgileri'!A884&lt;&gt;0,('proje ve personel bilgileri'!$B$11)," ")</f>
        <v xml:space="preserve"> </v>
      </c>
      <c r="N1905" s="385"/>
      <c r="O1905" s="388">
        <f>IF('proje ve personel bilgileri'!$B$4=1512,(IF(E1905&lt;&gt;0,2,IF(F1905&lt;&gt;0,2,IF(G1905&lt;&gt;0,IF(AND(J1905&lt;&gt;0,K1905&gt;=48),4,3),IF(H1905&lt;&gt;0,IF(AND(J1905&lt;&gt;0,K1905&gt;=48),4,3),IF(I1905&lt;&gt;0,7,0)))))),IF('proje ve personel bilgileri'!$B$4=1511,(IF(E1905&lt;&gt;0,4,IF(F1905&lt;&gt;0,5,IF(G1905&lt;&gt;0,IF(AND(J1905&lt;&gt;0,K1905&gt;=48),12,8),IF(H1905&lt;&gt;0,IF(AND(J1905&lt;&gt;0,K1905&gt;=48),12,8),IF(I1905&lt;&gt;0,14,0)))))),(IF(E1905&lt;&gt;0,3,IF(F1905&lt;&gt;0,4,IF(G1905&lt;&gt;0,IF(AND(J1905&lt;&gt;0,K1905&gt;=48),10,6),IF(H1905&lt;&gt;0,IF(AND(J1905&lt;&gt;0,K1905&gt;=48),10,6),IF(I1905&lt;&gt;0,12,0))))))))</f>
        <v>0</v>
      </c>
      <c r="P1905" s="389"/>
      <c r="Q1905" s="385" t="str">
        <f>IF('proje ve personel bilgileri'!A884&lt;&gt;0,(M1905*O1905)," ")</f>
        <v xml:space="preserve"> </v>
      </c>
      <c r="R1905" s="385"/>
      <c r="S1905" s="385" t="str">
        <f>IF('proje ve personel bilgileri'!A884&lt;&gt;0,G011B!S2031," ")</f>
        <v xml:space="preserve"> </v>
      </c>
      <c r="T1905" s="378"/>
      <c r="U1905" s="385" t="str">
        <f>IF('proje ve personel bilgileri'!A884&lt;&gt;0,MIN(Q1905,S1905)," ")</f>
        <v xml:space="preserve"> </v>
      </c>
      <c r="V1905" s="386"/>
    </row>
    <row r="1906" spans="1:22" ht="15.75" customHeight="1" x14ac:dyDescent="0.25">
      <c r="A1906" s="23">
        <v>872</v>
      </c>
      <c r="B1906" s="293" t="str">
        <f>IF('proje ve personel bilgileri'!A885&lt;&gt;0,('proje ve personel bilgileri'!A885)," ")</f>
        <v xml:space="preserve"> </v>
      </c>
      <c r="C1906" s="293" t="str">
        <f>IF('proje ve personel bilgileri'!A885&lt;&gt;0,('proje ve personel bilgileri'!B885)," ")</f>
        <v xml:space="preserve"> </v>
      </c>
      <c r="D1906" s="24"/>
      <c r="E1906" s="25"/>
      <c r="F1906" s="25"/>
      <c r="G1906" s="25"/>
      <c r="H1906" s="25"/>
      <c r="I1906" s="25"/>
      <c r="J1906" s="26"/>
      <c r="K1906" s="387" t="str">
        <f>IF(J1906&lt;&gt;0,DAYS360(J1906,'proje ve personel bilgileri'!$B$8)/30," ")</f>
        <v xml:space="preserve"> </v>
      </c>
      <c r="L1906" s="387"/>
      <c r="M1906" s="385" t="str">
        <f>IF('proje ve personel bilgileri'!A885&lt;&gt;0,('proje ve personel bilgileri'!$B$11)," ")</f>
        <v xml:space="preserve"> </v>
      </c>
      <c r="N1906" s="385"/>
      <c r="O1906" s="388">
        <f>IF('proje ve personel bilgileri'!$B$4=1512,(IF(E1906&lt;&gt;0,2,IF(F1906&lt;&gt;0,2,IF(G1906&lt;&gt;0,IF(AND(J1906&lt;&gt;0,K1906&gt;=48),4,3),IF(H1906&lt;&gt;0,IF(AND(J1906&lt;&gt;0,K1906&gt;=48),4,3),IF(I1906&lt;&gt;0,7,0)))))),IF('proje ve personel bilgileri'!$B$4=1511,(IF(E1906&lt;&gt;0,4,IF(F1906&lt;&gt;0,5,IF(G1906&lt;&gt;0,IF(AND(J1906&lt;&gt;0,K1906&gt;=48),12,8),IF(H1906&lt;&gt;0,IF(AND(J1906&lt;&gt;0,K1906&gt;=48),12,8),IF(I1906&lt;&gt;0,14,0)))))),(IF(E1906&lt;&gt;0,3,IF(F1906&lt;&gt;0,4,IF(G1906&lt;&gt;0,IF(AND(J1906&lt;&gt;0,K1906&gt;=48),10,6),IF(H1906&lt;&gt;0,IF(AND(J1906&lt;&gt;0,K1906&gt;=48),10,6),IF(I1906&lt;&gt;0,12,0))))))))</f>
        <v>0</v>
      </c>
      <c r="P1906" s="389"/>
      <c r="Q1906" s="385" t="str">
        <f>IF('proje ve personel bilgileri'!A885&lt;&gt;0,(M1906*O1906)," ")</f>
        <v xml:space="preserve"> </v>
      </c>
      <c r="R1906" s="385"/>
      <c r="S1906" s="385" t="str">
        <f>IF('proje ve personel bilgileri'!A885&lt;&gt;0,G011B!S2032," ")</f>
        <v xml:space="preserve"> </v>
      </c>
      <c r="T1906" s="378"/>
      <c r="U1906" s="385" t="str">
        <f>IF('proje ve personel bilgileri'!A885&lt;&gt;0,MIN(Q1906,S1906)," ")</f>
        <v xml:space="preserve"> </v>
      </c>
      <c r="V1906" s="386"/>
    </row>
    <row r="1907" spans="1:22" ht="15.75" customHeight="1" x14ac:dyDescent="0.25">
      <c r="A1907" s="19">
        <v>873</v>
      </c>
      <c r="B1907" s="293" t="str">
        <f>IF('proje ve personel bilgileri'!A886&lt;&gt;0,('proje ve personel bilgileri'!A886)," ")</f>
        <v xml:space="preserve"> </v>
      </c>
      <c r="C1907" s="293" t="str">
        <f>IF('proje ve personel bilgileri'!A886&lt;&gt;0,('proje ve personel bilgileri'!B886)," ")</f>
        <v xml:space="preserve"> </v>
      </c>
      <c r="D1907" s="24"/>
      <c r="E1907" s="25"/>
      <c r="F1907" s="25"/>
      <c r="G1907" s="25"/>
      <c r="H1907" s="25"/>
      <c r="I1907" s="25"/>
      <c r="J1907" s="26"/>
      <c r="K1907" s="387" t="str">
        <f>IF(J1907&lt;&gt;0,DAYS360(J1907,'proje ve personel bilgileri'!$B$8)/30," ")</f>
        <v xml:space="preserve"> </v>
      </c>
      <c r="L1907" s="387"/>
      <c r="M1907" s="385" t="str">
        <f>IF('proje ve personel bilgileri'!A886&lt;&gt;0,('proje ve personel bilgileri'!$B$11)," ")</f>
        <v xml:space="preserve"> </v>
      </c>
      <c r="N1907" s="385"/>
      <c r="O1907" s="388">
        <f>IF('proje ve personel bilgileri'!$B$4=1512,(IF(E1907&lt;&gt;0,2,IF(F1907&lt;&gt;0,2,IF(G1907&lt;&gt;0,IF(AND(J1907&lt;&gt;0,K1907&gt;=48),4,3),IF(H1907&lt;&gt;0,IF(AND(J1907&lt;&gt;0,K1907&gt;=48),4,3),IF(I1907&lt;&gt;0,7,0)))))),IF('proje ve personel bilgileri'!$B$4=1511,(IF(E1907&lt;&gt;0,4,IF(F1907&lt;&gt;0,5,IF(G1907&lt;&gt;0,IF(AND(J1907&lt;&gt;0,K1907&gt;=48),12,8),IF(H1907&lt;&gt;0,IF(AND(J1907&lt;&gt;0,K1907&gt;=48),12,8),IF(I1907&lt;&gt;0,14,0)))))),(IF(E1907&lt;&gt;0,3,IF(F1907&lt;&gt;0,4,IF(G1907&lt;&gt;0,IF(AND(J1907&lt;&gt;0,K1907&gt;=48),10,6),IF(H1907&lt;&gt;0,IF(AND(J1907&lt;&gt;0,K1907&gt;=48),10,6),IF(I1907&lt;&gt;0,12,0))))))))</f>
        <v>0</v>
      </c>
      <c r="P1907" s="389"/>
      <c r="Q1907" s="385" t="str">
        <f>IF('proje ve personel bilgileri'!A886&lt;&gt;0,(M1907*O1907)," ")</f>
        <v xml:space="preserve"> </v>
      </c>
      <c r="R1907" s="385"/>
      <c r="S1907" s="385" t="str">
        <f>IF('proje ve personel bilgileri'!A886&lt;&gt;0,G011B!S2033," ")</f>
        <v xml:space="preserve"> </v>
      </c>
      <c r="T1907" s="378"/>
      <c r="U1907" s="385" t="str">
        <f>IF('proje ve personel bilgileri'!A886&lt;&gt;0,MIN(Q1907,S1907)," ")</f>
        <v xml:space="preserve"> </v>
      </c>
      <c r="V1907" s="386"/>
    </row>
    <row r="1908" spans="1:22" ht="15.75" customHeight="1" x14ac:dyDescent="0.25">
      <c r="A1908" s="23">
        <v>874</v>
      </c>
      <c r="B1908" s="293" t="str">
        <f>IF('proje ve personel bilgileri'!A887&lt;&gt;0,('proje ve personel bilgileri'!A887)," ")</f>
        <v xml:space="preserve"> </v>
      </c>
      <c r="C1908" s="293" t="str">
        <f>IF('proje ve personel bilgileri'!A887&lt;&gt;0,('proje ve personel bilgileri'!B887)," ")</f>
        <v xml:space="preserve"> </v>
      </c>
      <c r="D1908" s="24"/>
      <c r="E1908" s="25"/>
      <c r="F1908" s="25"/>
      <c r="G1908" s="25"/>
      <c r="H1908" s="25"/>
      <c r="I1908" s="25"/>
      <c r="J1908" s="26"/>
      <c r="K1908" s="387" t="str">
        <f>IF(J1908&lt;&gt;0,DAYS360(J1908,'proje ve personel bilgileri'!$B$8)/30," ")</f>
        <v xml:space="preserve"> </v>
      </c>
      <c r="L1908" s="387"/>
      <c r="M1908" s="385" t="str">
        <f>IF('proje ve personel bilgileri'!A887&lt;&gt;0,('proje ve personel bilgileri'!$B$11)," ")</f>
        <v xml:space="preserve"> </v>
      </c>
      <c r="N1908" s="385"/>
      <c r="O1908" s="388">
        <f>IF('proje ve personel bilgileri'!$B$4=1512,(IF(E1908&lt;&gt;0,2,IF(F1908&lt;&gt;0,2,IF(G1908&lt;&gt;0,IF(AND(J1908&lt;&gt;0,K1908&gt;=48),4,3),IF(H1908&lt;&gt;0,IF(AND(J1908&lt;&gt;0,K1908&gt;=48),4,3),IF(I1908&lt;&gt;0,7,0)))))),IF('proje ve personel bilgileri'!$B$4=1511,(IF(E1908&lt;&gt;0,4,IF(F1908&lt;&gt;0,5,IF(G1908&lt;&gt;0,IF(AND(J1908&lt;&gt;0,K1908&gt;=48),12,8),IF(H1908&lt;&gt;0,IF(AND(J1908&lt;&gt;0,K1908&gt;=48),12,8),IF(I1908&lt;&gt;0,14,0)))))),(IF(E1908&lt;&gt;0,3,IF(F1908&lt;&gt;0,4,IF(G1908&lt;&gt;0,IF(AND(J1908&lt;&gt;0,K1908&gt;=48),10,6),IF(H1908&lt;&gt;0,IF(AND(J1908&lt;&gt;0,K1908&gt;=48),10,6),IF(I1908&lt;&gt;0,12,0))))))))</f>
        <v>0</v>
      </c>
      <c r="P1908" s="389"/>
      <c r="Q1908" s="385" t="str">
        <f>IF('proje ve personel bilgileri'!A887&lt;&gt;0,(M1908*O1908)," ")</f>
        <v xml:space="preserve"> </v>
      </c>
      <c r="R1908" s="385"/>
      <c r="S1908" s="385" t="str">
        <f>IF('proje ve personel bilgileri'!A887&lt;&gt;0,G011B!S2034," ")</f>
        <v xml:space="preserve"> </v>
      </c>
      <c r="T1908" s="378"/>
      <c r="U1908" s="385" t="str">
        <f>IF('proje ve personel bilgileri'!A887&lt;&gt;0,MIN(Q1908,S1908)," ")</f>
        <v xml:space="preserve"> </v>
      </c>
      <c r="V1908" s="386"/>
    </row>
    <row r="1909" spans="1:22" ht="15.75" customHeight="1" x14ac:dyDescent="0.25">
      <c r="A1909" s="19">
        <v>875</v>
      </c>
      <c r="B1909" s="293" t="str">
        <f>IF('proje ve personel bilgileri'!A888&lt;&gt;0,('proje ve personel bilgileri'!A888)," ")</f>
        <v xml:space="preserve"> </v>
      </c>
      <c r="C1909" s="293" t="str">
        <f>IF('proje ve personel bilgileri'!A888&lt;&gt;0,('proje ve personel bilgileri'!B888)," ")</f>
        <v xml:space="preserve"> </v>
      </c>
      <c r="D1909" s="24"/>
      <c r="E1909" s="25"/>
      <c r="F1909" s="25"/>
      <c r="G1909" s="25"/>
      <c r="H1909" s="25"/>
      <c r="I1909" s="25"/>
      <c r="J1909" s="26"/>
      <c r="K1909" s="387" t="str">
        <f>IF(J1909&lt;&gt;0,DAYS360(J1909,'proje ve personel bilgileri'!$B$8)/30," ")</f>
        <v xml:space="preserve"> </v>
      </c>
      <c r="L1909" s="387"/>
      <c r="M1909" s="385" t="str">
        <f>IF('proje ve personel bilgileri'!A888&lt;&gt;0,('proje ve personel bilgileri'!$B$11)," ")</f>
        <v xml:space="preserve"> </v>
      </c>
      <c r="N1909" s="385"/>
      <c r="O1909" s="388">
        <f>IF('proje ve personel bilgileri'!$B$4=1512,(IF(E1909&lt;&gt;0,2,IF(F1909&lt;&gt;0,2,IF(G1909&lt;&gt;0,IF(AND(J1909&lt;&gt;0,K1909&gt;=48),4,3),IF(H1909&lt;&gt;0,IF(AND(J1909&lt;&gt;0,K1909&gt;=48),4,3),IF(I1909&lt;&gt;0,7,0)))))),IF('proje ve personel bilgileri'!$B$4=1511,(IF(E1909&lt;&gt;0,4,IF(F1909&lt;&gt;0,5,IF(G1909&lt;&gt;0,IF(AND(J1909&lt;&gt;0,K1909&gt;=48),12,8),IF(H1909&lt;&gt;0,IF(AND(J1909&lt;&gt;0,K1909&gt;=48),12,8),IF(I1909&lt;&gt;0,14,0)))))),(IF(E1909&lt;&gt;0,3,IF(F1909&lt;&gt;0,4,IF(G1909&lt;&gt;0,IF(AND(J1909&lt;&gt;0,K1909&gt;=48),10,6),IF(H1909&lt;&gt;0,IF(AND(J1909&lt;&gt;0,K1909&gt;=48),10,6),IF(I1909&lt;&gt;0,12,0))))))))</f>
        <v>0</v>
      </c>
      <c r="P1909" s="389"/>
      <c r="Q1909" s="385" t="str">
        <f>IF('proje ve personel bilgileri'!A888&lt;&gt;0,(M1909*O1909)," ")</f>
        <v xml:space="preserve"> </v>
      </c>
      <c r="R1909" s="385"/>
      <c r="S1909" s="385" t="str">
        <f>IF('proje ve personel bilgileri'!A888&lt;&gt;0,G011B!S2035," ")</f>
        <v xml:space="preserve"> </v>
      </c>
      <c r="T1909" s="378"/>
      <c r="U1909" s="385" t="str">
        <f>IF('proje ve personel bilgileri'!A888&lt;&gt;0,MIN(Q1909,S1909)," ")</f>
        <v xml:space="preserve"> </v>
      </c>
      <c r="V1909" s="386"/>
    </row>
    <row r="1910" spans="1:22" ht="15.75" customHeight="1" x14ac:dyDescent="0.25">
      <c r="A1910" s="23">
        <v>876</v>
      </c>
      <c r="B1910" s="293" t="str">
        <f>IF('proje ve personel bilgileri'!A889&lt;&gt;0,('proje ve personel bilgileri'!A889)," ")</f>
        <v xml:space="preserve"> </v>
      </c>
      <c r="C1910" s="293" t="str">
        <f>IF('proje ve personel bilgileri'!A889&lt;&gt;0,('proje ve personel bilgileri'!B889)," ")</f>
        <v xml:space="preserve"> </v>
      </c>
      <c r="D1910" s="24"/>
      <c r="E1910" s="25"/>
      <c r="F1910" s="25"/>
      <c r="G1910" s="25"/>
      <c r="H1910" s="25"/>
      <c r="I1910" s="25"/>
      <c r="J1910" s="26"/>
      <c r="K1910" s="387" t="str">
        <f>IF(J1910&lt;&gt;0,DAYS360(J1910,'proje ve personel bilgileri'!$B$8)/30," ")</f>
        <v xml:space="preserve"> </v>
      </c>
      <c r="L1910" s="387"/>
      <c r="M1910" s="385" t="str">
        <f>IF('proje ve personel bilgileri'!A889&lt;&gt;0,('proje ve personel bilgileri'!$B$11)," ")</f>
        <v xml:space="preserve"> </v>
      </c>
      <c r="N1910" s="385"/>
      <c r="O1910" s="388">
        <f>IF('proje ve personel bilgileri'!$B$4=1512,(IF(E1910&lt;&gt;0,2,IF(F1910&lt;&gt;0,2,IF(G1910&lt;&gt;0,IF(AND(J1910&lt;&gt;0,K1910&gt;=48),4,3),IF(H1910&lt;&gt;0,IF(AND(J1910&lt;&gt;0,K1910&gt;=48),4,3),IF(I1910&lt;&gt;0,7,0)))))),IF('proje ve personel bilgileri'!$B$4=1511,(IF(E1910&lt;&gt;0,4,IF(F1910&lt;&gt;0,5,IF(G1910&lt;&gt;0,IF(AND(J1910&lt;&gt;0,K1910&gt;=48),12,8),IF(H1910&lt;&gt;0,IF(AND(J1910&lt;&gt;0,K1910&gt;=48),12,8),IF(I1910&lt;&gt;0,14,0)))))),(IF(E1910&lt;&gt;0,3,IF(F1910&lt;&gt;0,4,IF(G1910&lt;&gt;0,IF(AND(J1910&lt;&gt;0,K1910&gt;=48),10,6),IF(H1910&lt;&gt;0,IF(AND(J1910&lt;&gt;0,K1910&gt;=48),10,6),IF(I1910&lt;&gt;0,12,0))))))))</f>
        <v>0</v>
      </c>
      <c r="P1910" s="389"/>
      <c r="Q1910" s="385" t="str">
        <f>IF('proje ve personel bilgileri'!A889&lt;&gt;0,(M1910*O1910)," ")</f>
        <v xml:space="preserve"> </v>
      </c>
      <c r="R1910" s="385"/>
      <c r="S1910" s="385" t="str">
        <f>IF('proje ve personel bilgileri'!A889&lt;&gt;0,G011B!S2036," ")</f>
        <v xml:space="preserve"> </v>
      </c>
      <c r="T1910" s="378"/>
      <c r="U1910" s="385" t="str">
        <f>IF('proje ve personel bilgileri'!A889&lt;&gt;0,MIN(Q1910,S1910)," ")</f>
        <v xml:space="preserve"> </v>
      </c>
      <c r="V1910" s="386"/>
    </row>
    <row r="1911" spans="1:22" ht="15.75" customHeight="1" x14ac:dyDescent="0.25">
      <c r="A1911" s="19">
        <v>877</v>
      </c>
      <c r="B1911" s="293" t="str">
        <f>IF('proje ve personel bilgileri'!A890&lt;&gt;0,('proje ve personel bilgileri'!A890)," ")</f>
        <v xml:space="preserve"> </v>
      </c>
      <c r="C1911" s="293" t="str">
        <f>IF('proje ve personel bilgileri'!A890&lt;&gt;0,('proje ve personel bilgileri'!B890)," ")</f>
        <v xml:space="preserve"> </v>
      </c>
      <c r="D1911" s="24"/>
      <c r="E1911" s="25"/>
      <c r="F1911" s="25"/>
      <c r="G1911" s="25"/>
      <c r="H1911" s="25"/>
      <c r="I1911" s="25"/>
      <c r="J1911" s="26"/>
      <c r="K1911" s="387" t="str">
        <f>IF(J1911&lt;&gt;0,DAYS360(J1911,'proje ve personel bilgileri'!$B$8)/30," ")</f>
        <v xml:space="preserve"> </v>
      </c>
      <c r="L1911" s="387"/>
      <c r="M1911" s="385" t="str">
        <f>IF('proje ve personel bilgileri'!A890&lt;&gt;0,('proje ve personel bilgileri'!$B$11)," ")</f>
        <v xml:space="preserve"> </v>
      </c>
      <c r="N1911" s="385"/>
      <c r="O1911" s="388">
        <f>IF('proje ve personel bilgileri'!$B$4=1512,(IF(E1911&lt;&gt;0,2,IF(F1911&lt;&gt;0,2,IF(G1911&lt;&gt;0,IF(AND(J1911&lt;&gt;0,K1911&gt;=48),4,3),IF(H1911&lt;&gt;0,IF(AND(J1911&lt;&gt;0,K1911&gt;=48),4,3),IF(I1911&lt;&gt;0,7,0)))))),IF('proje ve personel bilgileri'!$B$4=1511,(IF(E1911&lt;&gt;0,4,IF(F1911&lt;&gt;0,5,IF(G1911&lt;&gt;0,IF(AND(J1911&lt;&gt;0,K1911&gt;=48),12,8),IF(H1911&lt;&gt;0,IF(AND(J1911&lt;&gt;0,K1911&gt;=48),12,8),IF(I1911&lt;&gt;0,14,0)))))),(IF(E1911&lt;&gt;0,3,IF(F1911&lt;&gt;0,4,IF(G1911&lt;&gt;0,IF(AND(J1911&lt;&gt;0,K1911&gt;=48),10,6),IF(H1911&lt;&gt;0,IF(AND(J1911&lt;&gt;0,K1911&gt;=48),10,6),IF(I1911&lt;&gt;0,12,0))))))))</f>
        <v>0</v>
      </c>
      <c r="P1911" s="389"/>
      <c r="Q1911" s="385" t="str">
        <f>IF('proje ve personel bilgileri'!A890&lt;&gt;0,(M1911*O1911)," ")</f>
        <v xml:space="preserve"> </v>
      </c>
      <c r="R1911" s="385"/>
      <c r="S1911" s="385" t="str">
        <f>IF('proje ve personel bilgileri'!A890&lt;&gt;0,G011B!S2037," ")</f>
        <v xml:space="preserve"> </v>
      </c>
      <c r="T1911" s="378"/>
      <c r="U1911" s="385" t="str">
        <f>IF('proje ve personel bilgileri'!A890&lt;&gt;0,MIN(Q1911,S1911)," ")</f>
        <v xml:space="preserve"> </v>
      </c>
      <c r="V1911" s="386"/>
    </row>
    <row r="1912" spans="1:22" ht="15.75" customHeight="1" x14ac:dyDescent="0.25">
      <c r="A1912" s="23">
        <v>878</v>
      </c>
      <c r="B1912" s="293" t="str">
        <f>IF('proje ve personel bilgileri'!A891&lt;&gt;0,('proje ve personel bilgileri'!A891)," ")</f>
        <v xml:space="preserve"> </v>
      </c>
      <c r="C1912" s="293" t="str">
        <f>IF('proje ve personel bilgileri'!A891&lt;&gt;0,('proje ve personel bilgileri'!B891)," ")</f>
        <v xml:space="preserve"> </v>
      </c>
      <c r="D1912" s="24"/>
      <c r="E1912" s="25"/>
      <c r="F1912" s="25"/>
      <c r="G1912" s="25"/>
      <c r="H1912" s="25"/>
      <c r="I1912" s="25"/>
      <c r="J1912" s="26"/>
      <c r="K1912" s="387" t="str">
        <f>IF(J1912&lt;&gt;0,DAYS360(J1912,'proje ve personel bilgileri'!$B$8)/30," ")</f>
        <v xml:space="preserve"> </v>
      </c>
      <c r="L1912" s="387"/>
      <c r="M1912" s="385" t="str">
        <f>IF('proje ve personel bilgileri'!A891&lt;&gt;0,('proje ve personel bilgileri'!$B$11)," ")</f>
        <v xml:space="preserve"> </v>
      </c>
      <c r="N1912" s="385"/>
      <c r="O1912" s="388">
        <f>IF('proje ve personel bilgileri'!$B$4=1512,(IF(E1912&lt;&gt;0,2,IF(F1912&lt;&gt;0,2,IF(G1912&lt;&gt;0,IF(AND(J1912&lt;&gt;0,K1912&gt;=48),4,3),IF(H1912&lt;&gt;0,IF(AND(J1912&lt;&gt;0,K1912&gt;=48),4,3),IF(I1912&lt;&gt;0,7,0)))))),IF('proje ve personel bilgileri'!$B$4=1511,(IF(E1912&lt;&gt;0,4,IF(F1912&lt;&gt;0,5,IF(G1912&lt;&gt;0,IF(AND(J1912&lt;&gt;0,K1912&gt;=48),12,8),IF(H1912&lt;&gt;0,IF(AND(J1912&lt;&gt;0,K1912&gt;=48),12,8),IF(I1912&lt;&gt;0,14,0)))))),(IF(E1912&lt;&gt;0,3,IF(F1912&lt;&gt;0,4,IF(G1912&lt;&gt;0,IF(AND(J1912&lt;&gt;0,K1912&gt;=48),10,6),IF(H1912&lt;&gt;0,IF(AND(J1912&lt;&gt;0,K1912&gt;=48),10,6),IF(I1912&lt;&gt;0,12,0))))))))</f>
        <v>0</v>
      </c>
      <c r="P1912" s="389"/>
      <c r="Q1912" s="385" t="str">
        <f>IF('proje ve personel bilgileri'!A891&lt;&gt;0,(M1912*O1912)," ")</f>
        <v xml:space="preserve"> </v>
      </c>
      <c r="R1912" s="385"/>
      <c r="S1912" s="385" t="str">
        <f>IF('proje ve personel bilgileri'!A891&lt;&gt;0,G011B!S2038," ")</f>
        <v xml:space="preserve"> </v>
      </c>
      <c r="T1912" s="378"/>
      <c r="U1912" s="385" t="str">
        <f>IF('proje ve personel bilgileri'!A891&lt;&gt;0,MIN(Q1912,S1912)," ")</f>
        <v xml:space="preserve"> </v>
      </c>
      <c r="V1912" s="386"/>
    </row>
    <row r="1913" spans="1:22" ht="15.75" customHeight="1" x14ac:dyDescent="0.25">
      <c r="A1913" s="19">
        <v>879</v>
      </c>
      <c r="B1913" s="293" t="str">
        <f>IF('proje ve personel bilgileri'!A892&lt;&gt;0,('proje ve personel bilgileri'!A892)," ")</f>
        <v xml:space="preserve"> </v>
      </c>
      <c r="C1913" s="293" t="str">
        <f>IF('proje ve personel bilgileri'!A892&lt;&gt;0,('proje ve personel bilgileri'!B892)," ")</f>
        <v xml:space="preserve"> </v>
      </c>
      <c r="D1913" s="24"/>
      <c r="E1913" s="25"/>
      <c r="F1913" s="25"/>
      <c r="G1913" s="25"/>
      <c r="H1913" s="25"/>
      <c r="I1913" s="25"/>
      <c r="J1913" s="26"/>
      <c r="K1913" s="387" t="str">
        <f>IF(J1913&lt;&gt;0,DAYS360(J1913,'proje ve personel bilgileri'!$B$8)/30," ")</f>
        <v xml:space="preserve"> </v>
      </c>
      <c r="L1913" s="387"/>
      <c r="M1913" s="385" t="str">
        <f>IF('proje ve personel bilgileri'!A892&lt;&gt;0,('proje ve personel bilgileri'!$B$11)," ")</f>
        <v xml:space="preserve"> </v>
      </c>
      <c r="N1913" s="385"/>
      <c r="O1913" s="388">
        <f>IF('proje ve personel bilgileri'!$B$4=1512,(IF(E1913&lt;&gt;0,2,IF(F1913&lt;&gt;0,2,IF(G1913&lt;&gt;0,IF(AND(J1913&lt;&gt;0,K1913&gt;=48),4,3),IF(H1913&lt;&gt;0,IF(AND(J1913&lt;&gt;0,K1913&gt;=48),4,3),IF(I1913&lt;&gt;0,7,0)))))),IF('proje ve personel bilgileri'!$B$4=1511,(IF(E1913&lt;&gt;0,4,IF(F1913&lt;&gt;0,5,IF(G1913&lt;&gt;0,IF(AND(J1913&lt;&gt;0,K1913&gt;=48),12,8),IF(H1913&lt;&gt;0,IF(AND(J1913&lt;&gt;0,K1913&gt;=48),12,8),IF(I1913&lt;&gt;0,14,0)))))),(IF(E1913&lt;&gt;0,3,IF(F1913&lt;&gt;0,4,IF(G1913&lt;&gt;0,IF(AND(J1913&lt;&gt;0,K1913&gt;=48),10,6),IF(H1913&lt;&gt;0,IF(AND(J1913&lt;&gt;0,K1913&gt;=48),10,6),IF(I1913&lt;&gt;0,12,0))))))))</f>
        <v>0</v>
      </c>
      <c r="P1913" s="389"/>
      <c r="Q1913" s="385" t="str">
        <f>IF('proje ve personel bilgileri'!A892&lt;&gt;0,(M1913*O1913)," ")</f>
        <v xml:space="preserve"> </v>
      </c>
      <c r="R1913" s="385"/>
      <c r="S1913" s="385" t="str">
        <f>IF('proje ve personel bilgileri'!A892&lt;&gt;0,G011B!S2039," ")</f>
        <v xml:space="preserve"> </v>
      </c>
      <c r="T1913" s="378"/>
      <c r="U1913" s="385" t="str">
        <f>IF('proje ve personel bilgileri'!A892&lt;&gt;0,MIN(Q1913,S1913)," ")</f>
        <v xml:space="preserve"> </v>
      </c>
      <c r="V1913" s="386"/>
    </row>
    <row r="1914" spans="1:22" ht="15.75" customHeight="1" x14ac:dyDescent="0.25">
      <c r="A1914" s="23">
        <v>880</v>
      </c>
      <c r="B1914" s="293" t="str">
        <f>IF('proje ve personel bilgileri'!A893&lt;&gt;0,('proje ve personel bilgileri'!A893)," ")</f>
        <v xml:space="preserve"> </v>
      </c>
      <c r="C1914" s="293" t="str">
        <f>IF('proje ve personel bilgileri'!A893&lt;&gt;0,('proje ve personel bilgileri'!B893)," ")</f>
        <v xml:space="preserve"> </v>
      </c>
      <c r="D1914" s="24"/>
      <c r="E1914" s="25"/>
      <c r="F1914" s="25"/>
      <c r="G1914" s="25"/>
      <c r="H1914" s="25"/>
      <c r="I1914" s="25"/>
      <c r="J1914" s="26"/>
      <c r="K1914" s="387" t="str">
        <f>IF(J1914&lt;&gt;0,DAYS360(J1914,'proje ve personel bilgileri'!$B$8)/30," ")</f>
        <v xml:space="preserve"> </v>
      </c>
      <c r="L1914" s="387"/>
      <c r="M1914" s="385" t="str">
        <f>IF('proje ve personel bilgileri'!A893&lt;&gt;0,('proje ve personel bilgileri'!$B$11)," ")</f>
        <v xml:space="preserve"> </v>
      </c>
      <c r="N1914" s="385"/>
      <c r="O1914" s="388">
        <f>IF('proje ve personel bilgileri'!$B$4=1512,(IF(E1914&lt;&gt;0,2,IF(F1914&lt;&gt;0,2,IF(G1914&lt;&gt;0,IF(AND(J1914&lt;&gt;0,K1914&gt;=48),4,3),IF(H1914&lt;&gt;0,IF(AND(J1914&lt;&gt;0,K1914&gt;=48),4,3),IF(I1914&lt;&gt;0,7,0)))))),IF('proje ve personel bilgileri'!$B$4=1511,(IF(E1914&lt;&gt;0,4,IF(F1914&lt;&gt;0,5,IF(G1914&lt;&gt;0,IF(AND(J1914&lt;&gt;0,K1914&gt;=48),12,8),IF(H1914&lt;&gt;0,IF(AND(J1914&lt;&gt;0,K1914&gt;=48),12,8),IF(I1914&lt;&gt;0,14,0)))))),(IF(E1914&lt;&gt;0,3,IF(F1914&lt;&gt;0,4,IF(G1914&lt;&gt;0,IF(AND(J1914&lt;&gt;0,K1914&gt;=48),10,6),IF(H1914&lt;&gt;0,IF(AND(J1914&lt;&gt;0,K1914&gt;=48),10,6),IF(I1914&lt;&gt;0,12,0))))))))</f>
        <v>0</v>
      </c>
      <c r="P1914" s="389"/>
      <c r="Q1914" s="385" t="str">
        <f>IF('proje ve personel bilgileri'!A893&lt;&gt;0,(M1914*O1914)," ")</f>
        <v xml:space="preserve"> </v>
      </c>
      <c r="R1914" s="385"/>
      <c r="S1914" s="385" t="str">
        <f>IF('proje ve personel bilgileri'!A893&lt;&gt;0,G011B!S2040," ")</f>
        <v xml:space="preserve"> </v>
      </c>
      <c r="T1914" s="378"/>
      <c r="U1914" s="385" t="str">
        <f>IF('proje ve personel bilgileri'!A893&lt;&gt;0,MIN(Q1914,S1914)," ")</f>
        <v xml:space="preserve"> </v>
      </c>
      <c r="V1914" s="386"/>
    </row>
    <row r="1915" spans="1:22" ht="15.75" customHeight="1" x14ac:dyDescent="0.25">
      <c r="A1915" s="19">
        <v>881</v>
      </c>
      <c r="B1915" s="293" t="str">
        <f>IF('proje ve personel bilgileri'!A894&lt;&gt;0,('proje ve personel bilgileri'!A894)," ")</f>
        <v xml:space="preserve"> </v>
      </c>
      <c r="C1915" s="293" t="str">
        <f>IF('proje ve personel bilgileri'!A894&lt;&gt;0,('proje ve personel bilgileri'!B894)," ")</f>
        <v xml:space="preserve"> </v>
      </c>
      <c r="D1915" s="24"/>
      <c r="E1915" s="25"/>
      <c r="F1915" s="25"/>
      <c r="G1915" s="25"/>
      <c r="H1915" s="25"/>
      <c r="I1915" s="25"/>
      <c r="J1915" s="26"/>
      <c r="K1915" s="387" t="str">
        <f>IF(J1915&lt;&gt;0,DAYS360(J1915,'proje ve personel bilgileri'!$B$8)/30," ")</f>
        <v xml:space="preserve"> </v>
      </c>
      <c r="L1915" s="387"/>
      <c r="M1915" s="385" t="str">
        <f>IF('proje ve personel bilgileri'!A894&lt;&gt;0,('proje ve personel bilgileri'!$B$11)," ")</f>
        <v xml:space="preserve"> </v>
      </c>
      <c r="N1915" s="385"/>
      <c r="O1915" s="388">
        <f>IF('proje ve personel bilgileri'!$B$4=1512,(IF(E1915&lt;&gt;0,2,IF(F1915&lt;&gt;0,2,IF(G1915&lt;&gt;0,IF(AND(J1915&lt;&gt;0,K1915&gt;=48),4,3),IF(H1915&lt;&gt;0,IF(AND(J1915&lt;&gt;0,K1915&gt;=48),4,3),IF(I1915&lt;&gt;0,7,0)))))),IF('proje ve personel bilgileri'!$B$4=1511,(IF(E1915&lt;&gt;0,4,IF(F1915&lt;&gt;0,5,IF(G1915&lt;&gt;0,IF(AND(J1915&lt;&gt;0,K1915&gt;=48),12,8),IF(H1915&lt;&gt;0,IF(AND(J1915&lt;&gt;0,K1915&gt;=48),12,8),IF(I1915&lt;&gt;0,14,0)))))),(IF(E1915&lt;&gt;0,3,IF(F1915&lt;&gt;0,4,IF(G1915&lt;&gt;0,IF(AND(J1915&lt;&gt;0,K1915&gt;=48),10,6),IF(H1915&lt;&gt;0,IF(AND(J1915&lt;&gt;0,K1915&gt;=48),10,6),IF(I1915&lt;&gt;0,12,0))))))))</f>
        <v>0</v>
      </c>
      <c r="P1915" s="389"/>
      <c r="Q1915" s="385" t="str">
        <f>IF('proje ve personel bilgileri'!A894&lt;&gt;0,(M1915*O1915)," ")</f>
        <v xml:space="preserve"> </v>
      </c>
      <c r="R1915" s="385"/>
      <c r="S1915" s="385" t="str">
        <f>IF('proje ve personel bilgileri'!A894&lt;&gt;0,G011B!S2041," ")</f>
        <v xml:space="preserve"> </v>
      </c>
      <c r="T1915" s="378"/>
      <c r="U1915" s="385" t="str">
        <f>IF('proje ve personel bilgileri'!A894&lt;&gt;0,MIN(Q1915,S1915)," ")</f>
        <v xml:space="preserve"> </v>
      </c>
      <c r="V1915" s="386"/>
    </row>
    <row r="1916" spans="1:22" ht="15.75" customHeight="1" x14ac:dyDescent="0.25">
      <c r="A1916" s="23">
        <v>882</v>
      </c>
      <c r="B1916" s="293" t="str">
        <f>IF('proje ve personel bilgileri'!A895&lt;&gt;0,('proje ve personel bilgileri'!A895)," ")</f>
        <v xml:space="preserve"> </v>
      </c>
      <c r="C1916" s="293" t="str">
        <f>IF('proje ve personel bilgileri'!A895&lt;&gt;0,('proje ve personel bilgileri'!B895)," ")</f>
        <v xml:space="preserve"> </v>
      </c>
      <c r="D1916" s="28"/>
      <c r="E1916" s="29"/>
      <c r="F1916" s="29"/>
      <c r="G1916" s="29"/>
      <c r="H1916" s="29"/>
      <c r="I1916" s="29"/>
      <c r="J1916" s="30"/>
      <c r="K1916" s="387" t="str">
        <f>IF(J1916&lt;&gt;0,DAYS360(J1916,'proje ve personel bilgileri'!$B$8)/30," ")</f>
        <v xml:space="preserve"> </v>
      </c>
      <c r="L1916" s="387"/>
      <c r="M1916" s="385" t="str">
        <f>IF('proje ve personel bilgileri'!A895&lt;&gt;0,('proje ve personel bilgileri'!$B$11)," ")</f>
        <v xml:space="preserve"> </v>
      </c>
      <c r="N1916" s="385"/>
      <c r="O1916" s="388">
        <f>IF('proje ve personel bilgileri'!$B$4=1512,(IF(E1916&lt;&gt;0,2,IF(F1916&lt;&gt;0,2,IF(G1916&lt;&gt;0,IF(AND(J1916&lt;&gt;0,K1916&gt;=48),4,3),IF(H1916&lt;&gt;0,IF(AND(J1916&lt;&gt;0,K1916&gt;=48),4,3),IF(I1916&lt;&gt;0,7,0)))))),IF('proje ve personel bilgileri'!$B$4=1511,(IF(E1916&lt;&gt;0,4,IF(F1916&lt;&gt;0,5,IF(G1916&lt;&gt;0,IF(AND(J1916&lt;&gt;0,K1916&gt;=48),12,8),IF(H1916&lt;&gt;0,IF(AND(J1916&lt;&gt;0,K1916&gt;=48),12,8),IF(I1916&lt;&gt;0,14,0)))))),(IF(E1916&lt;&gt;0,3,IF(F1916&lt;&gt;0,4,IF(G1916&lt;&gt;0,IF(AND(J1916&lt;&gt;0,K1916&gt;=48),10,6),IF(H1916&lt;&gt;0,IF(AND(J1916&lt;&gt;0,K1916&gt;=48),10,6),IF(I1916&lt;&gt;0,12,0))))))))</f>
        <v>0</v>
      </c>
      <c r="P1916" s="389"/>
      <c r="Q1916" s="385" t="str">
        <f>IF('proje ve personel bilgileri'!A895&lt;&gt;0,(M1916*O1916)," ")</f>
        <v xml:space="preserve"> </v>
      </c>
      <c r="R1916" s="385"/>
      <c r="S1916" s="385" t="str">
        <f>IF('proje ve personel bilgileri'!A895&lt;&gt;0,G011B!S2042," ")</f>
        <v xml:space="preserve"> </v>
      </c>
      <c r="T1916" s="378"/>
      <c r="U1916" s="385" t="str">
        <f>IF('proje ve personel bilgileri'!A895&lt;&gt;0,MIN(Q1916,S1916)," ")</f>
        <v xml:space="preserve"> </v>
      </c>
      <c r="V1916" s="386"/>
    </row>
    <row r="1917" spans="1:22" ht="15" customHeight="1" x14ac:dyDescent="0.25">
      <c r="A1917" s="290" t="s">
        <v>152</v>
      </c>
    </row>
    <row r="1918" spans="1:22" ht="15" customHeight="1" x14ac:dyDescent="0.25">
      <c r="A1918" s="390" t="s">
        <v>153</v>
      </c>
      <c r="B1918" s="390"/>
      <c r="C1918" s="390"/>
      <c r="D1918" s="390"/>
      <c r="E1918" s="390"/>
      <c r="F1918" s="390"/>
      <c r="G1918" s="390"/>
      <c r="H1918" s="390"/>
      <c r="I1918" s="390"/>
      <c r="J1918" s="390"/>
      <c r="K1918" s="390"/>
      <c r="L1918" s="390"/>
      <c r="M1918" s="390"/>
      <c r="N1918" s="390"/>
      <c r="O1918" s="390"/>
      <c r="P1918" s="390"/>
      <c r="Q1918" s="390"/>
      <c r="R1918" s="390"/>
      <c r="S1918" s="390"/>
      <c r="T1918" s="390"/>
      <c r="U1918" s="390"/>
      <c r="V1918" s="390"/>
    </row>
    <row r="1919" spans="1:22" ht="15" customHeight="1" x14ac:dyDescent="0.25">
      <c r="A1919" s="391" t="s">
        <v>154</v>
      </c>
      <c r="B1919" s="391"/>
      <c r="C1919" s="391"/>
      <c r="D1919" s="391"/>
      <c r="E1919" s="391"/>
      <c r="F1919" s="391"/>
      <c r="G1919" s="391"/>
      <c r="H1919" s="391"/>
      <c r="I1919" s="391"/>
      <c r="J1919" s="391"/>
      <c r="K1919" s="391"/>
      <c r="L1919" s="391"/>
      <c r="M1919" s="391"/>
      <c r="N1919" s="391"/>
      <c r="O1919" s="391"/>
      <c r="P1919" s="391"/>
      <c r="Q1919" s="391"/>
      <c r="R1919" s="391"/>
      <c r="S1919" s="391"/>
      <c r="T1919" s="391"/>
      <c r="U1919" s="391"/>
      <c r="V1919" s="391"/>
    </row>
    <row r="1920" spans="1:22" ht="15" customHeight="1" x14ac:dyDescent="0.25">
      <c r="A1920" s="289"/>
    </row>
    <row r="1921" spans="1:22" ht="15" customHeight="1" x14ac:dyDescent="0.25">
      <c r="A1921" s="381" t="s">
        <v>155</v>
      </c>
      <c r="B1921" s="381"/>
      <c r="C1921" s="381"/>
      <c r="D1921" s="381"/>
      <c r="E1921" s="381"/>
      <c r="F1921" s="381"/>
      <c r="G1921" s="381"/>
      <c r="H1921" s="381"/>
      <c r="I1921" s="381"/>
      <c r="J1921" s="381"/>
      <c r="K1921" s="381"/>
      <c r="L1921" s="381"/>
      <c r="M1921" s="381"/>
      <c r="N1921" s="381"/>
      <c r="O1921" s="381"/>
      <c r="P1921" s="381"/>
      <c r="Q1921" s="381"/>
      <c r="R1921" s="381"/>
      <c r="S1921" s="381"/>
      <c r="T1921" s="381"/>
      <c r="U1921" s="381"/>
    </row>
    <row r="1922" spans="1:22" ht="15" customHeight="1" x14ac:dyDescent="0.25">
      <c r="A1922" s="380"/>
      <c r="B1922" s="380"/>
      <c r="C1922" s="380"/>
      <c r="D1922" s="380"/>
      <c r="E1922" s="380"/>
      <c r="F1922" s="380"/>
      <c r="G1922" s="380"/>
      <c r="H1922" s="380"/>
      <c r="I1922" s="380"/>
      <c r="J1922" s="380"/>
      <c r="K1922" s="380"/>
      <c r="L1922" s="380"/>
      <c r="M1922" s="380"/>
      <c r="N1922" s="380"/>
      <c r="O1922" s="380"/>
      <c r="P1922" s="380"/>
      <c r="Q1922" s="380"/>
      <c r="R1922" s="380"/>
      <c r="S1922" s="380"/>
      <c r="T1922" s="380"/>
      <c r="U1922" s="380"/>
    </row>
    <row r="1928" spans="1:22" ht="15.75" customHeight="1" x14ac:dyDescent="0.25">
      <c r="A1928" s="348" t="s">
        <v>128</v>
      </c>
      <c r="B1928" s="348"/>
      <c r="C1928" s="348"/>
      <c r="D1928" s="348"/>
      <c r="E1928" s="348"/>
      <c r="F1928" s="348"/>
      <c r="G1928" s="348"/>
      <c r="H1928" s="348"/>
      <c r="I1928" s="348"/>
      <c r="J1928" s="348"/>
      <c r="K1928" s="348"/>
      <c r="L1928" s="348"/>
      <c r="M1928" s="348"/>
      <c r="N1928" s="348"/>
      <c r="O1928" s="348"/>
      <c r="P1928" s="348"/>
      <c r="Q1928" s="348"/>
      <c r="R1928" s="348"/>
      <c r="S1928" s="348"/>
      <c r="T1928" s="348"/>
      <c r="U1928" s="348"/>
      <c r="V1928" s="348"/>
    </row>
    <row r="1929" spans="1:22" ht="15" customHeight="1" x14ac:dyDescent="0.25">
      <c r="A1929" s="68"/>
      <c r="B1929" s="68"/>
      <c r="C1929" s="68"/>
      <c r="D1929" s="68"/>
      <c r="E1929" s="68"/>
      <c r="F1929" s="68"/>
      <c r="G1929" s="68"/>
      <c r="H1929" s="68"/>
      <c r="I1929" s="68"/>
      <c r="J1929" s="69" t="str">
        <f>'proje ve personel bilgileri'!$B$7</f>
        <v>/</v>
      </c>
      <c r="K1929" s="68" t="s">
        <v>109</v>
      </c>
      <c r="L1929" s="68"/>
      <c r="M1929" s="68"/>
      <c r="N1929" s="68"/>
      <c r="O1929" s="68"/>
      <c r="P1929" s="68"/>
      <c r="Q1929" s="68"/>
      <c r="R1929" s="68"/>
      <c r="S1929" s="68"/>
      <c r="T1929" s="68"/>
      <c r="U1929" s="68"/>
      <c r="V1929" s="68"/>
    </row>
    <row r="1930" spans="1:22" ht="18.75" customHeight="1" x14ac:dyDescent="0.25">
      <c r="U1930" s="10" t="s">
        <v>129</v>
      </c>
    </row>
    <row r="1931" spans="1:22" ht="15.75" customHeight="1" x14ac:dyDescent="0.25">
      <c r="A1931" s="382" t="s">
        <v>130</v>
      </c>
      <c r="B1931" s="383"/>
      <c r="C1931" s="384"/>
      <c r="D1931" s="392">
        <f>'proje ve personel bilgileri'!$B$2</f>
        <v>0</v>
      </c>
      <c r="E1931" s="393"/>
      <c r="F1931" s="393"/>
      <c r="G1931" s="393"/>
      <c r="H1931" s="393"/>
      <c r="I1931" s="393"/>
      <c r="J1931" s="393"/>
      <c r="K1931" s="393"/>
      <c r="L1931" s="393"/>
      <c r="M1931" s="393"/>
      <c r="N1931" s="393"/>
      <c r="O1931" s="393"/>
      <c r="P1931" s="393"/>
      <c r="Q1931" s="393"/>
      <c r="R1931" s="393"/>
      <c r="S1931" s="393"/>
      <c r="T1931" s="393"/>
      <c r="U1931" s="393"/>
      <c r="V1931" s="394"/>
    </row>
    <row r="1932" spans="1:22" ht="15.75" customHeight="1" x14ac:dyDescent="0.25">
      <c r="A1932" s="382" t="s">
        <v>131</v>
      </c>
      <c r="B1932" s="383"/>
      <c r="C1932" s="384"/>
      <c r="D1932" s="392">
        <f>'proje ve personel bilgileri'!$B$3</f>
        <v>0</v>
      </c>
      <c r="E1932" s="393"/>
      <c r="F1932" s="393"/>
      <c r="G1932" s="393"/>
      <c r="H1932" s="393"/>
      <c r="I1932" s="393"/>
      <c r="J1932" s="393"/>
      <c r="K1932" s="393"/>
      <c r="L1932" s="393"/>
      <c r="M1932" s="393"/>
      <c r="N1932" s="393"/>
      <c r="O1932" s="393"/>
      <c r="P1932" s="393"/>
      <c r="Q1932" s="393"/>
      <c r="R1932" s="393"/>
      <c r="S1932" s="393"/>
      <c r="T1932" s="393"/>
      <c r="U1932" s="393"/>
      <c r="V1932" s="394"/>
    </row>
    <row r="1933" spans="1:22" ht="15" customHeight="1" x14ac:dyDescent="0.25">
      <c r="A1933" s="415" t="s">
        <v>132</v>
      </c>
      <c r="B1933" s="416"/>
      <c r="C1933" s="417"/>
      <c r="D1933" s="421"/>
      <c r="E1933" s="403"/>
      <c r="F1933" s="403"/>
      <c r="G1933" s="403"/>
      <c r="H1933" s="403"/>
      <c r="I1933" s="403"/>
      <c r="J1933" s="403"/>
      <c r="K1933" s="403"/>
      <c r="L1933" s="403"/>
      <c r="M1933" s="403"/>
      <c r="N1933" s="403"/>
      <c r="O1933" s="403"/>
      <c r="P1933" s="403"/>
      <c r="Q1933" s="403"/>
      <c r="R1933" s="403"/>
      <c r="S1933" s="403"/>
      <c r="T1933" s="403"/>
      <c r="U1933" s="403"/>
      <c r="V1933" s="423"/>
    </row>
    <row r="1934" spans="1:22" ht="15.75" customHeight="1" x14ac:dyDescent="0.25">
      <c r="A1934" s="418"/>
      <c r="B1934" s="419"/>
      <c r="C1934" s="420"/>
      <c r="D1934" s="422"/>
      <c r="E1934" s="404"/>
      <c r="F1934" s="404"/>
      <c r="G1934" s="404"/>
      <c r="H1934" s="404"/>
      <c r="I1934" s="404"/>
      <c r="J1934" s="404"/>
      <c r="K1934" s="404"/>
      <c r="L1934" s="404"/>
      <c r="M1934" s="404"/>
      <c r="N1934" s="404"/>
      <c r="O1934" s="404"/>
      <c r="P1934" s="404"/>
      <c r="Q1934" s="404"/>
      <c r="R1934" s="404"/>
      <c r="S1934" s="404"/>
      <c r="T1934" s="404"/>
      <c r="U1934" s="404"/>
      <c r="V1934" s="424"/>
    </row>
    <row r="1935" spans="1:22" ht="15.75" customHeight="1" x14ac:dyDescent="0.25">
      <c r="A1935" s="382" t="s">
        <v>133</v>
      </c>
      <c r="B1935" s="383"/>
      <c r="C1935" s="384"/>
      <c r="D1935" s="307">
        <f>'proje ve personel bilgileri'!B8</f>
        <v>0</v>
      </c>
      <c r="E1935" s="291"/>
      <c r="F1935" s="291"/>
      <c r="G1935" s="291"/>
      <c r="H1935" s="291"/>
      <c r="I1935" s="291"/>
      <c r="J1935" s="402"/>
      <c r="K1935" s="402"/>
      <c r="L1935" s="402"/>
      <c r="M1935" s="402"/>
      <c r="N1935" s="402"/>
      <c r="O1935" s="402"/>
      <c r="P1935" s="402"/>
      <c r="Q1935" s="402"/>
      <c r="R1935" s="402"/>
      <c r="S1935" s="402"/>
      <c r="T1935" s="402"/>
      <c r="U1935" s="402"/>
      <c r="V1935" s="292"/>
    </row>
    <row r="1936" spans="1:22" ht="15" customHeight="1" x14ac:dyDescent="0.25">
      <c r="A1936" s="405" t="s">
        <v>87</v>
      </c>
      <c r="B1936" s="405" t="s">
        <v>15</v>
      </c>
      <c r="C1936" s="405" t="s">
        <v>134</v>
      </c>
      <c r="D1936" s="405" t="s">
        <v>135</v>
      </c>
      <c r="E1936" s="395" t="s">
        <v>136</v>
      </c>
      <c r="F1936" s="407"/>
      <c r="G1936" s="407"/>
      <c r="H1936" s="407"/>
      <c r="I1936" s="396"/>
      <c r="J1936" s="405" t="s">
        <v>137</v>
      </c>
      <c r="K1936" s="395" t="s">
        <v>138</v>
      </c>
      <c r="L1936" s="396"/>
      <c r="M1936" s="411" t="s">
        <v>139</v>
      </c>
      <c r="N1936" s="412"/>
      <c r="O1936" s="395" t="s">
        <v>156</v>
      </c>
      <c r="P1936" s="396"/>
      <c r="Q1936" s="395" t="s">
        <v>141</v>
      </c>
      <c r="R1936" s="396"/>
      <c r="S1936" s="395" t="s">
        <v>142</v>
      </c>
      <c r="T1936" s="396"/>
      <c r="U1936" s="395" t="s">
        <v>143</v>
      </c>
      <c r="V1936" s="396"/>
    </row>
    <row r="1937" spans="1:22" ht="15.75" customHeight="1" x14ac:dyDescent="0.25">
      <c r="A1937" s="406"/>
      <c r="B1937" s="406"/>
      <c r="C1937" s="406"/>
      <c r="D1937" s="406"/>
      <c r="E1937" s="408" t="s">
        <v>144</v>
      </c>
      <c r="F1937" s="409"/>
      <c r="G1937" s="409"/>
      <c r="H1937" s="409"/>
      <c r="I1937" s="410"/>
      <c r="J1937" s="406"/>
      <c r="K1937" s="397"/>
      <c r="L1937" s="398"/>
      <c r="M1937" s="413"/>
      <c r="N1937" s="414"/>
      <c r="O1937" s="397"/>
      <c r="P1937" s="398"/>
      <c r="Q1937" s="397"/>
      <c r="R1937" s="398"/>
      <c r="S1937" s="397"/>
      <c r="T1937" s="398"/>
      <c r="U1937" s="397"/>
      <c r="V1937" s="398"/>
    </row>
    <row r="1938" spans="1:22" ht="67.5" customHeight="1" x14ac:dyDescent="0.25">
      <c r="A1938" s="406"/>
      <c r="B1938" s="406"/>
      <c r="C1938" s="406"/>
      <c r="D1938" s="406"/>
      <c r="E1938" s="17" t="s">
        <v>145</v>
      </c>
      <c r="F1938" s="17" t="s">
        <v>146</v>
      </c>
      <c r="G1938" s="17" t="s">
        <v>147</v>
      </c>
      <c r="H1938" s="18" t="s">
        <v>148</v>
      </c>
      <c r="I1938" s="17" t="s">
        <v>149</v>
      </c>
      <c r="J1938" s="406"/>
      <c r="K1938" s="397"/>
      <c r="L1938" s="398"/>
      <c r="M1938" s="399" t="s">
        <v>150</v>
      </c>
      <c r="N1938" s="400"/>
      <c r="O1938" s="399" t="s">
        <v>151</v>
      </c>
      <c r="P1938" s="401"/>
      <c r="Q1938" s="397"/>
      <c r="R1938" s="398"/>
      <c r="S1938" s="397"/>
      <c r="T1938" s="398"/>
      <c r="U1938" s="397"/>
      <c r="V1938" s="398"/>
    </row>
    <row r="1939" spans="1:22" ht="15.75" customHeight="1" x14ac:dyDescent="0.25">
      <c r="A1939" s="19">
        <v>883</v>
      </c>
      <c r="B1939" s="293" t="str">
        <f>IF('proje ve personel bilgileri'!A896&lt;&gt;0,('proje ve personel bilgileri'!A896)," ")</f>
        <v xml:space="preserve"> </v>
      </c>
      <c r="C1939" s="293" t="str">
        <f>IF('proje ve personel bilgileri'!A896&lt;&gt;0,('proje ve personel bilgileri'!B896)," ")</f>
        <v xml:space="preserve"> </v>
      </c>
      <c r="D1939" s="20"/>
      <c r="E1939" s="21"/>
      <c r="F1939" s="21"/>
      <c r="G1939" s="21"/>
      <c r="H1939" s="21"/>
      <c r="I1939" s="21"/>
      <c r="J1939" s="22"/>
      <c r="K1939" s="387" t="str">
        <f>IF(J1939&lt;&gt;0,DAYS360(J1939,'proje ve personel bilgileri'!$B$8)/30," ")</f>
        <v xml:space="preserve"> </v>
      </c>
      <c r="L1939" s="387"/>
      <c r="M1939" s="385" t="str">
        <f>IF('proje ve personel bilgileri'!A896&lt;&gt;0,('proje ve personel bilgileri'!$B$11)," ")</f>
        <v xml:space="preserve"> </v>
      </c>
      <c r="N1939" s="385"/>
      <c r="O1939" s="388">
        <f>IF('proje ve personel bilgileri'!$B$4=1512,(IF(E1939&lt;&gt;0,2,IF(F1939&lt;&gt;0,2,IF(G1939&lt;&gt;0,IF(AND(J1939&lt;&gt;0,K1939&gt;=48),4,3),IF(H1939&lt;&gt;0,IF(AND(J1939&lt;&gt;0,K1939&gt;=48),4,3),IF(I1939&lt;&gt;0,7,0)))))),IF('proje ve personel bilgileri'!$B$4=1511,(IF(E1939&lt;&gt;0,4,IF(F1939&lt;&gt;0,5,IF(G1939&lt;&gt;0,IF(AND(J1939&lt;&gt;0,K1939&gt;=48),12,8),IF(H1939&lt;&gt;0,IF(AND(J1939&lt;&gt;0,K1939&gt;=48),12,8),IF(I1939&lt;&gt;0,14,0)))))),(IF(E1939&lt;&gt;0,3,IF(F1939&lt;&gt;0,4,IF(G1939&lt;&gt;0,IF(AND(J1939&lt;&gt;0,K1939&gt;=48),10,6),IF(H1939&lt;&gt;0,IF(AND(J1939&lt;&gt;0,K1939&gt;=48),10,6),IF(I1939&lt;&gt;0,12,0))))))))</f>
        <v>0</v>
      </c>
      <c r="P1939" s="389"/>
      <c r="Q1939" s="385" t="str">
        <f>IF('proje ve personel bilgileri'!A896&lt;&gt;0,(M1939*O1939)," ")</f>
        <v xml:space="preserve"> </v>
      </c>
      <c r="R1939" s="385"/>
      <c r="S1939" s="385" t="str">
        <f>IF('proje ve personel bilgileri'!A896&lt;&gt;0,G011B!S2067," ")</f>
        <v xml:space="preserve"> </v>
      </c>
      <c r="T1939" s="378"/>
      <c r="U1939" s="385" t="str">
        <f>IF('proje ve personel bilgileri'!A896&lt;&gt;0,MIN(Q1939,S1939)," ")</f>
        <v xml:space="preserve"> </v>
      </c>
      <c r="V1939" s="386"/>
    </row>
    <row r="1940" spans="1:22" ht="15.75" customHeight="1" x14ac:dyDescent="0.25">
      <c r="A1940" s="23">
        <v>884</v>
      </c>
      <c r="B1940" s="293" t="str">
        <f>IF('proje ve personel bilgileri'!A897&lt;&gt;0,('proje ve personel bilgileri'!A897)," ")</f>
        <v xml:space="preserve"> </v>
      </c>
      <c r="C1940" s="293" t="str">
        <f>IF('proje ve personel bilgileri'!A897&lt;&gt;0,('proje ve personel bilgileri'!B897)," ")</f>
        <v xml:space="preserve"> </v>
      </c>
      <c r="D1940" s="24"/>
      <c r="E1940" s="25"/>
      <c r="F1940" s="25"/>
      <c r="G1940" s="25"/>
      <c r="H1940" s="25"/>
      <c r="I1940" s="25"/>
      <c r="J1940" s="26"/>
      <c r="K1940" s="387" t="str">
        <f>IF(J1940&lt;&gt;0,DAYS360(J1940,'proje ve personel bilgileri'!$B$8)/30," ")</f>
        <v xml:space="preserve"> </v>
      </c>
      <c r="L1940" s="387"/>
      <c r="M1940" s="385" t="str">
        <f>IF('proje ve personel bilgileri'!A897&lt;&gt;0,('proje ve personel bilgileri'!$B$11)," ")</f>
        <v xml:space="preserve"> </v>
      </c>
      <c r="N1940" s="385"/>
      <c r="O1940" s="388">
        <f>IF('proje ve personel bilgileri'!$B$4=1512,(IF(E1940&lt;&gt;0,2,IF(F1940&lt;&gt;0,2,IF(G1940&lt;&gt;0,IF(AND(J1940&lt;&gt;0,K1940&gt;=48),4,3),IF(H1940&lt;&gt;0,IF(AND(J1940&lt;&gt;0,K1940&gt;=48),4,3),IF(I1940&lt;&gt;0,7,0)))))),IF('proje ve personel bilgileri'!$B$4=1511,(IF(E1940&lt;&gt;0,4,IF(F1940&lt;&gt;0,5,IF(G1940&lt;&gt;0,IF(AND(J1940&lt;&gt;0,K1940&gt;=48),12,8),IF(H1940&lt;&gt;0,IF(AND(J1940&lt;&gt;0,K1940&gt;=48),12,8),IF(I1940&lt;&gt;0,14,0)))))),(IF(E1940&lt;&gt;0,3,IF(F1940&lt;&gt;0,4,IF(G1940&lt;&gt;0,IF(AND(J1940&lt;&gt;0,K1940&gt;=48),10,6),IF(H1940&lt;&gt;0,IF(AND(J1940&lt;&gt;0,K1940&gt;=48),10,6),IF(I1940&lt;&gt;0,12,0))))))))</f>
        <v>0</v>
      </c>
      <c r="P1940" s="389"/>
      <c r="Q1940" s="385" t="str">
        <f>IF('proje ve personel bilgileri'!A897&lt;&gt;0,(M1940*O1940)," ")</f>
        <v xml:space="preserve"> </v>
      </c>
      <c r="R1940" s="385"/>
      <c r="S1940" s="385" t="str">
        <f>IF('proje ve personel bilgileri'!A897&lt;&gt;0,G011B!S2068," ")</f>
        <v xml:space="preserve"> </v>
      </c>
      <c r="T1940" s="378"/>
      <c r="U1940" s="385" t="str">
        <f>IF('proje ve personel bilgileri'!A897&lt;&gt;0,MIN(Q1940,S1940)," ")</f>
        <v xml:space="preserve"> </v>
      </c>
      <c r="V1940" s="386"/>
    </row>
    <row r="1941" spans="1:22" ht="15.75" customHeight="1" x14ac:dyDescent="0.25">
      <c r="A1941" s="19">
        <v>885</v>
      </c>
      <c r="B1941" s="293" t="str">
        <f>IF('proje ve personel bilgileri'!A898&lt;&gt;0,('proje ve personel bilgileri'!A898)," ")</f>
        <v xml:space="preserve"> </v>
      </c>
      <c r="C1941" s="293" t="str">
        <f>IF('proje ve personel bilgileri'!A898&lt;&gt;0,('proje ve personel bilgileri'!B898)," ")</f>
        <v xml:space="preserve"> </v>
      </c>
      <c r="D1941" s="24"/>
      <c r="E1941" s="25"/>
      <c r="F1941" s="25"/>
      <c r="G1941" s="25"/>
      <c r="H1941" s="25"/>
      <c r="I1941" s="25"/>
      <c r="J1941" s="26"/>
      <c r="K1941" s="387" t="str">
        <f>IF(J1941&lt;&gt;0,DAYS360(J1941,'proje ve personel bilgileri'!$B$8)/30," ")</f>
        <v xml:space="preserve"> </v>
      </c>
      <c r="L1941" s="387"/>
      <c r="M1941" s="385" t="str">
        <f>IF('proje ve personel bilgileri'!A898&lt;&gt;0,('proje ve personel bilgileri'!$B$11)," ")</f>
        <v xml:space="preserve"> </v>
      </c>
      <c r="N1941" s="385"/>
      <c r="O1941" s="388">
        <f>IF('proje ve personel bilgileri'!$B$4=1512,(IF(E1941&lt;&gt;0,2,IF(F1941&lt;&gt;0,2,IF(G1941&lt;&gt;0,IF(AND(J1941&lt;&gt;0,K1941&gt;=48),4,3),IF(H1941&lt;&gt;0,IF(AND(J1941&lt;&gt;0,K1941&gt;=48),4,3),IF(I1941&lt;&gt;0,7,0)))))),IF('proje ve personel bilgileri'!$B$4=1511,(IF(E1941&lt;&gt;0,4,IF(F1941&lt;&gt;0,5,IF(G1941&lt;&gt;0,IF(AND(J1941&lt;&gt;0,K1941&gt;=48),12,8),IF(H1941&lt;&gt;0,IF(AND(J1941&lt;&gt;0,K1941&gt;=48),12,8),IF(I1941&lt;&gt;0,14,0)))))),(IF(E1941&lt;&gt;0,3,IF(F1941&lt;&gt;0,4,IF(G1941&lt;&gt;0,IF(AND(J1941&lt;&gt;0,K1941&gt;=48),10,6),IF(H1941&lt;&gt;0,IF(AND(J1941&lt;&gt;0,K1941&gt;=48),10,6),IF(I1941&lt;&gt;0,12,0))))))))</f>
        <v>0</v>
      </c>
      <c r="P1941" s="389"/>
      <c r="Q1941" s="385" t="str">
        <f>IF('proje ve personel bilgileri'!A898&lt;&gt;0,(M1941*O1941)," ")</f>
        <v xml:space="preserve"> </v>
      </c>
      <c r="R1941" s="385"/>
      <c r="S1941" s="385" t="str">
        <f>IF('proje ve personel bilgileri'!A898&lt;&gt;0,G011B!S2069," ")</f>
        <v xml:space="preserve"> </v>
      </c>
      <c r="T1941" s="378"/>
      <c r="U1941" s="385" t="str">
        <f>IF('proje ve personel bilgileri'!A898&lt;&gt;0,MIN(Q1941,S1941)," ")</f>
        <v xml:space="preserve"> </v>
      </c>
      <c r="V1941" s="386"/>
    </row>
    <row r="1942" spans="1:22" ht="15.75" customHeight="1" x14ac:dyDescent="0.25">
      <c r="A1942" s="23">
        <v>886</v>
      </c>
      <c r="B1942" s="293" t="str">
        <f>IF('proje ve personel bilgileri'!A899&lt;&gt;0,('proje ve personel bilgileri'!A899)," ")</f>
        <v xml:space="preserve"> </v>
      </c>
      <c r="C1942" s="293" t="str">
        <f>IF('proje ve personel bilgileri'!A899&lt;&gt;0,('proje ve personel bilgileri'!B899)," ")</f>
        <v xml:space="preserve"> </v>
      </c>
      <c r="D1942" s="24"/>
      <c r="E1942" s="25"/>
      <c r="F1942" s="25"/>
      <c r="G1942" s="25"/>
      <c r="H1942" s="25"/>
      <c r="I1942" s="25"/>
      <c r="J1942" s="26"/>
      <c r="K1942" s="387" t="str">
        <f>IF(J1942&lt;&gt;0,DAYS360(J1942,'proje ve personel bilgileri'!$B$8)/30," ")</f>
        <v xml:space="preserve"> </v>
      </c>
      <c r="L1942" s="387"/>
      <c r="M1942" s="385" t="str">
        <f>IF('proje ve personel bilgileri'!A899&lt;&gt;0,('proje ve personel bilgileri'!$B$11)," ")</f>
        <v xml:space="preserve"> </v>
      </c>
      <c r="N1942" s="385"/>
      <c r="O1942" s="388">
        <f>IF('proje ve personel bilgileri'!$B$4=1512,(IF(E1942&lt;&gt;0,2,IF(F1942&lt;&gt;0,2,IF(G1942&lt;&gt;0,IF(AND(J1942&lt;&gt;0,K1942&gt;=48),4,3),IF(H1942&lt;&gt;0,IF(AND(J1942&lt;&gt;0,K1942&gt;=48),4,3),IF(I1942&lt;&gt;0,7,0)))))),IF('proje ve personel bilgileri'!$B$4=1511,(IF(E1942&lt;&gt;0,4,IF(F1942&lt;&gt;0,5,IF(G1942&lt;&gt;0,IF(AND(J1942&lt;&gt;0,K1942&gt;=48),12,8),IF(H1942&lt;&gt;0,IF(AND(J1942&lt;&gt;0,K1942&gt;=48),12,8),IF(I1942&lt;&gt;0,14,0)))))),(IF(E1942&lt;&gt;0,3,IF(F1942&lt;&gt;0,4,IF(G1942&lt;&gt;0,IF(AND(J1942&lt;&gt;0,K1942&gt;=48),10,6),IF(H1942&lt;&gt;0,IF(AND(J1942&lt;&gt;0,K1942&gt;=48),10,6),IF(I1942&lt;&gt;0,12,0))))))))</f>
        <v>0</v>
      </c>
      <c r="P1942" s="389"/>
      <c r="Q1942" s="385" t="str">
        <f>IF('proje ve personel bilgileri'!A899&lt;&gt;0,(M1942*O1942)," ")</f>
        <v xml:space="preserve"> </v>
      </c>
      <c r="R1942" s="385"/>
      <c r="S1942" s="385" t="str">
        <f>IF('proje ve personel bilgileri'!A899&lt;&gt;0,G011B!S2070," ")</f>
        <v xml:space="preserve"> </v>
      </c>
      <c r="T1942" s="378"/>
      <c r="U1942" s="385" t="str">
        <f>IF('proje ve personel bilgileri'!A899&lt;&gt;0,MIN(Q1942,S1942)," ")</f>
        <v xml:space="preserve"> </v>
      </c>
      <c r="V1942" s="386"/>
    </row>
    <row r="1943" spans="1:22" ht="15.75" customHeight="1" x14ac:dyDescent="0.25">
      <c r="A1943" s="19">
        <v>887</v>
      </c>
      <c r="B1943" s="293" t="str">
        <f>IF('proje ve personel bilgileri'!A900&lt;&gt;0,('proje ve personel bilgileri'!A900)," ")</f>
        <v xml:space="preserve"> </v>
      </c>
      <c r="C1943" s="293" t="str">
        <f>IF('proje ve personel bilgileri'!A900&lt;&gt;0,('proje ve personel bilgileri'!B900)," ")</f>
        <v xml:space="preserve"> </v>
      </c>
      <c r="D1943" s="24"/>
      <c r="E1943" s="25"/>
      <c r="F1943" s="25"/>
      <c r="G1943" s="25"/>
      <c r="H1943" s="25"/>
      <c r="I1943" s="25"/>
      <c r="J1943" s="26"/>
      <c r="K1943" s="387" t="str">
        <f>IF(J1943&lt;&gt;0,DAYS360(J1943,'proje ve personel bilgileri'!$B$8)/30," ")</f>
        <v xml:space="preserve"> </v>
      </c>
      <c r="L1943" s="387"/>
      <c r="M1943" s="385" t="str">
        <f>IF('proje ve personel bilgileri'!A900&lt;&gt;0,('proje ve personel bilgileri'!$B$11)," ")</f>
        <v xml:space="preserve"> </v>
      </c>
      <c r="N1943" s="385"/>
      <c r="O1943" s="388">
        <f>IF('proje ve personel bilgileri'!$B$4=1512,(IF(E1943&lt;&gt;0,2,IF(F1943&lt;&gt;0,2,IF(G1943&lt;&gt;0,IF(AND(J1943&lt;&gt;0,K1943&gt;=48),4,3),IF(H1943&lt;&gt;0,IF(AND(J1943&lt;&gt;0,K1943&gt;=48),4,3),IF(I1943&lt;&gt;0,7,0)))))),IF('proje ve personel bilgileri'!$B$4=1511,(IF(E1943&lt;&gt;0,4,IF(F1943&lt;&gt;0,5,IF(G1943&lt;&gt;0,IF(AND(J1943&lt;&gt;0,K1943&gt;=48),12,8),IF(H1943&lt;&gt;0,IF(AND(J1943&lt;&gt;0,K1943&gt;=48),12,8),IF(I1943&lt;&gt;0,14,0)))))),(IF(E1943&lt;&gt;0,3,IF(F1943&lt;&gt;0,4,IF(G1943&lt;&gt;0,IF(AND(J1943&lt;&gt;0,K1943&gt;=48),10,6),IF(H1943&lt;&gt;0,IF(AND(J1943&lt;&gt;0,K1943&gt;=48),10,6),IF(I1943&lt;&gt;0,12,0))))))))</f>
        <v>0</v>
      </c>
      <c r="P1943" s="389"/>
      <c r="Q1943" s="385" t="str">
        <f>IF('proje ve personel bilgileri'!A900&lt;&gt;0,(M1943*O1943)," ")</f>
        <v xml:space="preserve"> </v>
      </c>
      <c r="R1943" s="385"/>
      <c r="S1943" s="385" t="str">
        <f>IF('proje ve personel bilgileri'!A900&lt;&gt;0,G011B!S2071," ")</f>
        <v xml:space="preserve"> </v>
      </c>
      <c r="T1943" s="378"/>
      <c r="U1943" s="385" t="str">
        <f>IF('proje ve personel bilgileri'!A900&lt;&gt;0,MIN(Q1943,S1943)," ")</f>
        <v xml:space="preserve"> </v>
      </c>
      <c r="V1943" s="386"/>
    </row>
    <row r="1944" spans="1:22" ht="15.75" customHeight="1" x14ac:dyDescent="0.25">
      <c r="A1944" s="23">
        <v>888</v>
      </c>
      <c r="B1944" s="293" t="str">
        <f>IF('proje ve personel bilgileri'!A901&lt;&gt;0,('proje ve personel bilgileri'!A901)," ")</f>
        <v xml:space="preserve"> </v>
      </c>
      <c r="C1944" s="293" t="str">
        <f>IF('proje ve personel bilgileri'!A901&lt;&gt;0,('proje ve personel bilgileri'!B901)," ")</f>
        <v xml:space="preserve"> </v>
      </c>
      <c r="D1944" s="24"/>
      <c r="E1944" s="25"/>
      <c r="F1944" s="25"/>
      <c r="G1944" s="25"/>
      <c r="H1944" s="25"/>
      <c r="I1944" s="25"/>
      <c r="J1944" s="26"/>
      <c r="K1944" s="387" t="str">
        <f>IF(J1944&lt;&gt;0,DAYS360(J1944,'proje ve personel bilgileri'!$B$8)/30," ")</f>
        <v xml:space="preserve"> </v>
      </c>
      <c r="L1944" s="387"/>
      <c r="M1944" s="385" t="str">
        <f>IF('proje ve personel bilgileri'!A901&lt;&gt;0,('proje ve personel bilgileri'!$B$11)," ")</f>
        <v xml:space="preserve"> </v>
      </c>
      <c r="N1944" s="385"/>
      <c r="O1944" s="388">
        <f>IF('proje ve personel bilgileri'!$B$4=1512,(IF(E1944&lt;&gt;0,2,IF(F1944&lt;&gt;0,2,IF(G1944&lt;&gt;0,IF(AND(J1944&lt;&gt;0,K1944&gt;=48),4,3),IF(H1944&lt;&gt;0,IF(AND(J1944&lt;&gt;0,K1944&gt;=48),4,3),IF(I1944&lt;&gt;0,7,0)))))),IF('proje ve personel bilgileri'!$B$4=1511,(IF(E1944&lt;&gt;0,4,IF(F1944&lt;&gt;0,5,IF(G1944&lt;&gt;0,IF(AND(J1944&lt;&gt;0,K1944&gt;=48),12,8),IF(H1944&lt;&gt;0,IF(AND(J1944&lt;&gt;0,K1944&gt;=48),12,8),IF(I1944&lt;&gt;0,14,0)))))),(IF(E1944&lt;&gt;0,3,IF(F1944&lt;&gt;0,4,IF(G1944&lt;&gt;0,IF(AND(J1944&lt;&gt;0,K1944&gt;=48),10,6),IF(H1944&lt;&gt;0,IF(AND(J1944&lt;&gt;0,K1944&gt;=48),10,6),IF(I1944&lt;&gt;0,12,0))))))))</f>
        <v>0</v>
      </c>
      <c r="P1944" s="389"/>
      <c r="Q1944" s="385" t="str">
        <f>IF('proje ve personel bilgileri'!A901&lt;&gt;0,(M1944*O1944)," ")</f>
        <v xml:space="preserve"> </v>
      </c>
      <c r="R1944" s="385"/>
      <c r="S1944" s="385" t="str">
        <f>IF('proje ve personel bilgileri'!A901&lt;&gt;0,G011B!S2072," ")</f>
        <v xml:space="preserve"> </v>
      </c>
      <c r="T1944" s="378"/>
      <c r="U1944" s="385" t="str">
        <f>IF('proje ve personel bilgileri'!A901&lt;&gt;0,MIN(Q1944,S1944)," ")</f>
        <v xml:space="preserve"> </v>
      </c>
      <c r="V1944" s="386"/>
    </row>
    <row r="1945" spans="1:22" ht="15.75" customHeight="1" x14ac:dyDescent="0.25">
      <c r="A1945" s="19">
        <v>889</v>
      </c>
      <c r="B1945" s="293" t="str">
        <f>IF('proje ve personel bilgileri'!A902&lt;&gt;0,('proje ve personel bilgileri'!A902)," ")</f>
        <v xml:space="preserve"> </v>
      </c>
      <c r="C1945" s="293" t="str">
        <f>IF('proje ve personel bilgileri'!A902&lt;&gt;0,('proje ve personel bilgileri'!B902)," ")</f>
        <v xml:space="preserve"> </v>
      </c>
      <c r="D1945" s="24"/>
      <c r="E1945" s="25"/>
      <c r="F1945" s="25"/>
      <c r="G1945" s="25"/>
      <c r="H1945" s="25"/>
      <c r="I1945" s="25"/>
      <c r="J1945" s="26"/>
      <c r="K1945" s="387" t="str">
        <f>IF(J1945&lt;&gt;0,DAYS360(J1945,'proje ve personel bilgileri'!$B$8)/30," ")</f>
        <v xml:space="preserve"> </v>
      </c>
      <c r="L1945" s="387"/>
      <c r="M1945" s="385" t="str">
        <f>IF('proje ve personel bilgileri'!A902&lt;&gt;0,('proje ve personel bilgileri'!$B$11)," ")</f>
        <v xml:space="preserve"> </v>
      </c>
      <c r="N1945" s="385"/>
      <c r="O1945" s="388">
        <f>IF('proje ve personel bilgileri'!$B$4=1512,(IF(E1945&lt;&gt;0,2,IF(F1945&lt;&gt;0,2,IF(G1945&lt;&gt;0,IF(AND(J1945&lt;&gt;0,K1945&gt;=48),4,3),IF(H1945&lt;&gt;0,IF(AND(J1945&lt;&gt;0,K1945&gt;=48),4,3),IF(I1945&lt;&gt;0,7,0)))))),IF('proje ve personel bilgileri'!$B$4=1511,(IF(E1945&lt;&gt;0,4,IF(F1945&lt;&gt;0,5,IF(G1945&lt;&gt;0,IF(AND(J1945&lt;&gt;0,K1945&gt;=48),12,8),IF(H1945&lt;&gt;0,IF(AND(J1945&lt;&gt;0,K1945&gt;=48),12,8),IF(I1945&lt;&gt;0,14,0)))))),(IF(E1945&lt;&gt;0,3,IF(F1945&lt;&gt;0,4,IF(G1945&lt;&gt;0,IF(AND(J1945&lt;&gt;0,K1945&gt;=48),10,6),IF(H1945&lt;&gt;0,IF(AND(J1945&lt;&gt;0,K1945&gt;=48),10,6),IF(I1945&lt;&gt;0,12,0))))))))</f>
        <v>0</v>
      </c>
      <c r="P1945" s="389"/>
      <c r="Q1945" s="385" t="str">
        <f>IF('proje ve personel bilgileri'!A902&lt;&gt;0,(M1945*O1945)," ")</f>
        <v xml:space="preserve"> </v>
      </c>
      <c r="R1945" s="385"/>
      <c r="S1945" s="385" t="str">
        <f>IF('proje ve personel bilgileri'!A902&lt;&gt;0,G011B!S2073," ")</f>
        <v xml:space="preserve"> </v>
      </c>
      <c r="T1945" s="378"/>
      <c r="U1945" s="385" t="str">
        <f>IF('proje ve personel bilgileri'!A902&lt;&gt;0,MIN(Q1945,S1945)," ")</f>
        <v xml:space="preserve"> </v>
      </c>
      <c r="V1945" s="386"/>
    </row>
    <row r="1946" spans="1:22" ht="15.75" customHeight="1" x14ac:dyDescent="0.25">
      <c r="A1946" s="23">
        <v>890</v>
      </c>
      <c r="B1946" s="293" t="str">
        <f>IF('proje ve personel bilgileri'!A903&lt;&gt;0,('proje ve personel bilgileri'!A903)," ")</f>
        <v xml:space="preserve"> </v>
      </c>
      <c r="C1946" s="293" t="str">
        <f>IF('proje ve personel bilgileri'!A903&lt;&gt;0,('proje ve personel bilgileri'!B903)," ")</f>
        <v xml:space="preserve"> </v>
      </c>
      <c r="D1946" s="24"/>
      <c r="E1946" s="25"/>
      <c r="F1946" s="25"/>
      <c r="G1946" s="25"/>
      <c r="H1946" s="25"/>
      <c r="I1946" s="25"/>
      <c r="J1946" s="26"/>
      <c r="K1946" s="387" t="str">
        <f>IF(J1946&lt;&gt;0,DAYS360(J1946,'proje ve personel bilgileri'!$B$8)/30," ")</f>
        <v xml:space="preserve"> </v>
      </c>
      <c r="L1946" s="387"/>
      <c r="M1946" s="385" t="str">
        <f>IF('proje ve personel bilgileri'!A903&lt;&gt;0,('proje ve personel bilgileri'!$B$11)," ")</f>
        <v xml:space="preserve"> </v>
      </c>
      <c r="N1946" s="385"/>
      <c r="O1946" s="388">
        <f>IF('proje ve personel bilgileri'!$B$4=1512,(IF(E1946&lt;&gt;0,2,IF(F1946&lt;&gt;0,2,IF(G1946&lt;&gt;0,IF(AND(J1946&lt;&gt;0,K1946&gt;=48),4,3),IF(H1946&lt;&gt;0,IF(AND(J1946&lt;&gt;0,K1946&gt;=48),4,3),IF(I1946&lt;&gt;0,7,0)))))),IF('proje ve personel bilgileri'!$B$4=1511,(IF(E1946&lt;&gt;0,4,IF(F1946&lt;&gt;0,5,IF(G1946&lt;&gt;0,IF(AND(J1946&lt;&gt;0,K1946&gt;=48),12,8),IF(H1946&lt;&gt;0,IF(AND(J1946&lt;&gt;0,K1946&gt;=48),12,8),IF(I1946&lt;&gt;0,14,0)))))),(IF(E1946&lt;&gt;0,3,IF(F1946&lt;&gt;0,4,IF(G1946&lt;&gt;0,IF(AND(J1946&lt;&gt;0,K1946&gt;=48),10,6),IF(H1946&lt;&gt;0,IF(AND(J1946&lt;&gt;0,K1946&gt;=48),10,6),IF(I1946&lt;&gt;0,12,0))))))))</f>
        <v>0</v>
      </c>
      <c r="P1946" s="389"/>
      <c r="Q1946" s="385" t="str">
        <f>IF('proje ve personel bilgileri'!A903&lt;&gt;0,(M1946*O1946)," ")</f>
        <v xml:space="preserve"> </v>
      </c>
      <c r="R1946" s="385"/>
      <c r="S1946" s="385" t="str">
        <f>IF('proje ve personel bilgileri'!A903&lt;&gt;0,G011B!S2074," ")</f>
        <v xml:space="preserve"> </v>
      </c>
      <c r="T1946" s="378"/>
      <c r="U1946" s="385" t="str">
        <f>IF('proje ve personel bilgileri'!A903&lt;&gt;0,MIN(Q1946,S1946)," ")</f>
        <v xml:space="preserve"> </v>
      </c>
      <c r="V1946" s="386"/>
    </row>
    <row r="1947" spans="1:22" ht="15.75" customHeight="1" x14ac:dyDescent="0.25">
      <c r="A1947" s="19">
        <v>891</v>
      </c>
      <c r="B1947" s="293" t="str">
        <f>IF('proje ve personel bilgileri'!A904&lt;&gt;0,('proje ve personel bilgileri'!A904)," ")</f>
        <v xml:space="preserve"> </v>
      </c>
      <c r="C1947" s="293" t="str">
        <f>IF('proje ve personel bilgileri'!A904&lt;&gt;0,('proje ve personel bilgileri'!B904)," ")</f>
        <v xml:space="preserve"> </v>
      </c>
      <c r="D1947" s="24"/>
      <c r="E1947" s="25"/>
      <c r="F1947" s="25"/>
      <c r="G1947" s="25"/>
      <c r="H1947" s="25"/>
      <c r="I1947" s="25"/>
      <c r="J1947" s="26"/>
      <c r="K1947" s="387" t="str">
        <f>IF(J1947&lt;&gt;0,DAYS360(J1947,'proje ve personel bilgileri'!$B$8)/30," ")</f>
        <v xml:space="preserve"> </v>
      </c>
      <c r="L1947" s="387"/>
      <c r="M1947" s="385" t="str">
        <f>IF('proje ve personel bilgileri'!A904&lt;&gt;0,('proje ve personel bilgileri'!$B$11)," ")</f>
        <v xml:space="preserve"> </v>
      </c>
      <c r="N1947" s="385"/>
      <c r="O1947" s="388">
        <f>IF('proje ve personel bilgileri'!$B$4=1512,(IF(E1947&lt;&gt;0,2,IF(F1947&lt;&gt;0,2,IF(G1947&lt;&gt;0,IF(AND(J1947&lt;&gt;0,K1947&gt;=48),4,3),IF(H1947&lt;&gt;0,IF(AND(J1947&lt;&gt;0,K1947&gt;=48),4,3),IF(I1947&lt;&gt;0,7,0)))))),IF('proje ve personel bilgileri'!$B$4=1511,(IF(E1947&lt;&gt;0,4,IF(F1947&lt;&gt;0,5,IF(G1947&lt;&gt;0,IF(AND(J1947&lt;&gt;0,K1947&gt;=48),12,8),IF(H1947&lt;&gt;0,IF(AND(J1947&lt;&gt;0,K1947&gt;=48),12,8),IF(I1947&lt;&gt;0,14,0)))))),(IF(E1947&lt;&gt;0,3,IF(F1947&lt;&gt;0,4,IF(G1947&lt;&gt;0,IF(AND(J1947&lt;&gt;0,K1947&gt;=48),10,6),IF(H1947&lt;&gt;0,IF(AND(J1947&lt;&gt;0,K1947&gt;=48),10,6),IF(I1947&lt;&gt;0,12,0))))))))</f>
        <v>0</v>
      </c>
      <c r="P1947" s="389"/>
      <c r="Q1947" s="385" t="str">
        <f>IF('proje ve personel bilgileri'!A904&lt;&gt;0,(M1947*O1947)," ")</f>
        <v xml:space="preserve"> </v>
      </c>
      <c r="R1947" s="385"/>
      <c r="S1947" s="385" t="str">
        <f>IF('proje ve personel bilgileri'!A904&lt;&gt;0,G011B!S2075," ")</f>
        <v xml:space="preserve"> </v>
      </c>
      <c r="T1947" s="378"/>
      <c r="U1947" s="385" t="str">
        <f>IF('proje ve personel bilgileri'!A904&lt;&gt;0,MIN(Q1947,S1947)," ")</f>
        <v xml:space="preserve"> </v>
      </c>
      <c r="V1947" s="386"/>
    </row>
    <row r="1948" spans="1:22" ht="15.75" customHeight="1" x14ac:dyDescent="0.25">
      <c r="A1948" s="23">
        <v>892</v>
      </c>
      <c r="B1948" s="293" t="str">
        <f>IF('proje ve personel bilgileri'!A905&lt;&gt;0,('proje ve personel bilgileri'!A905)," ")</f>
        <v xml:space="preserve"> </v>
      </c>
      <c r="C1948" s="293" t="str">
        <f>IF('proje ve personel bilgileri'!A905&lt;&gt;0,('proje ve personel bilgileri'!B905)," ")</f>
        <v xml:space="preserve"> </v>
      </c>
      <c r="D1948" s="24"/>
      <c r="E1948" s="25"/>
      <c r="F1948" s="25"/>
      <c r="G1948" s="25"/>
      <c r="H1948" s="25"/>
      <c r="I1948" s="25"/>
      <c r="J1948" s="26"/>
      <c r="K1948" s="387" t="str">
        <f>IF(J1948&lt;&gt;0,DAYS360(J1948,'proje ve personel bilgileri'!$B$8)/30," ")</f>
        <v xml:space="preserve"> </v>
      </c>
      <c r="L1948" s="387"/>
      <c r="M1948" s="385" t="str">
        <f>IF('proje ve personel bilgileri'!A905&lt;&gt;0,('proje ve personel bilgileri'!$B$11)," ")</f>
        <v xml:space="preserve"> </v>
      </c>
      <c r="N1948" s="385"/>
      <c r="O1948" s="388">
        <f>IF('proje ve personel bilgileri'!$B$4=1512,(IF(E1948&lt;&gt;0,2,IF(F1948&lt;&gt;0,2,IF(G1948&lt;&gt;0,IF(AND(J1948&lt;&gt;0,K1948&gt;=48),4,3),IF(H1948&lt;&gt;0,IF(AND(J1948&lt;&gt;0,K1948&gt;=48),4,3),IF(I1948&lt;&gt;0,7,0)))))),IF('proje ve personel bilgileri'!$B$4=1511,(IF(E1948&lt;&gt;0,4,IF(F1948&lt;&gt;0,5,IF(G1948&lt;&gt;0,IF(AND(J1948&lt;&gt;0,K1948&gt;=48),12,8),IF(H1948&lt;&gt;0,IF(AND(J1948&lt;&gt;0,K1948&gt;=48),12,8),IF(I1948&lt;&gt;0,14,0)))))),(IF(E1948&lt;&gt;0,3,IF(F1948&lt;&gt;0,4,IF(G1948&lt;&gt;0,IF(AND(J1948&lt;&gt;0,K1948&gt;=48),10,6),IF(H1948&lt;&gt;0,IF(AND(J1948&lt;&gt;0,K1948&gt;=48),10,6),IF(I1948&lt;&gt;0,12,0))))))))</f>
        <v>0</v>
      </c>
      <c r="P1948" s="389"/>
      <c r="Q1948" s="385" t="str">
        <f>IF('proje ve personel bilgileri'!A905&lt;&gt;0,(M1948*O1948)," ")</f>
        <v xml:space="preserve"> </v>
      </c>
      <c r="R1948" s="385"/>
      <c r="S1948" s="385" t="str">
        <f>IF('proje ve personel bilgileri'!A905&lt;&gt;0,G011B!S2076," ")</f>
        <v xml:space="preserve"> </v>
      </c>
      <c r="T1948" s="378"/>
      <c r="U1948" s="385" t="str">
        <f>IF('proje ve personel bilgileri'!A905&lt;&gt;0,MIN(Q1948,S1948)," ")</f>
        <v xml:space="preserve"> </v>
      </c>
      <c r="V1948" s="386"/>
    </row>
    <row r="1949" spans="1:22" ht="15.75" customHeight="1" x14ac:dyDescent="0.25">
      <c r="A1949" s="19">
        <v>893</v>
      </c>
      <c r="B1949" s="293" t="str">
        <f>IF('proje ve personel bilgileri'!A906&lt;&gt;0,('proje ve personel bilgileri'!A906)," ")</f>
        <v xml:space="preserve"> </v>
      </c>
      <c r="C1949" s="293" t="str">
        <f>IF('proje ve personel bilgileri'!A906&lt;&gt;0,('proje ve personel bilgileri'!B906)," ")</f>
        <v xml:space="preserve"> </v>
      </c>
      <c r="D1949" s="24"/>
      <c r="E1949" s="25"/>
      <c r="F1949" s="25"/>
      <c r="G1949" s="25"/>
      <c r="H1949" s="25"/>
      <c r="I1949" s="25"/>
      <c r="J1949" s="26"/>
      <c r="K1949" s="387" t="str">
        <f>IF(J1949&lt;&gt;0,DAYS360(J1949,'proje ve personel bilgileri'!$B$8)/30," ")</f>
        <v xml:space="preserve"> </v>
      </c>
      <c r="L1949" s="387"/>
      <c r="M1949" s="385" t="str">
        <f>IF('proje ve personel bilgileri'!A906&lt;&gt;0,('proje ve personel bilgileri'!$B$11)," ")</f>
        <v xml:space="preserve"> </v>
      </c>
      <c r="N1949" s="385"/>
      <c r="O1949" s="388">
        <f>IF('proje ve personel bilgileri'!$B$4=1512,(IF(E1949&lt;&gt;0,2,IF(F1949&lt;&gt;0,2,IF(G1949&lt;&gt;0,IF(AND(J1949&lt;&gt;0,K1949&gt;=48),4,3),IF(H1949&lt;&gt;0,IF(AND(J1949&lt;&gt;0,K1949&gt;=48),4,3),IF(I1949&lt;&gt;0,7,0)))))),IF('proje ve personel bilgileri'!$B$4=1511,(IF(E1949&lt;&gt;0,4,IF(F1949&lt;&gt;0,5,IF(G1949&lt;&gt;0,IF(AND(J1949&lt;&gt;0,K1949&gt;=48),12,8),IF(H1949&lt;&gt;0,IF(AND(J1949&lt;&gt;0,K1949&gt;=48),12,8),IF(I1949&lt;&gt;0,14,0)))))),(IF(E1949&lt;&gt;0,3,IF(F1949&lt;&gt;0,4,IF(G1949&lt;&gt;0,IF(AND(J1949&lt;&gt;0,K1949&gt;=48),10,6),IF(H1949&lt;&gt;0,IF(AND(J1949&lt;&gt;0,K1949&gt;=48),10,6),IF(I1949&lt;&gt;0,12,0))))))))</f>
        <v>0</v>
      </c>
      <c r="P1949" s="389"/>
      <c r="Q1949" s="385" t="str">
        <f>IF('proje ve personel bilgileri'!A906&lt;&gt;0,(M1949*O1949)," ")</f>
        <v xml:space="preserve"> </v>
      </c>
      <c r="R1949" s="385"/>
      <c r="S1949" s="385" t="str">
        <f>IF('proje ve personel bilgileri'!A906&lt;&gt;0,G011B!S2077," ")</f>
        <v xml:space="preserve"> </v>
      </c>
      <c r="T1949" s="378"/>
      <c r="U1949" s="385" t="str">
        <f>IF('proje ve personel bilgileri'!A906&lt;&gt;0,MIN(Q1949,S1949)," ")</f>
        <v xml:space="preserve"> </v>
      </c>
      <c r="V1949" s="386"/>
    </row>
    <row r="1950" spans="1:22" ht="15.75" customHeight="1" x14ac:dyDescent="0.25">
      <c r="A1950" s="23">
        <v>894</v>
      </c>
      <c r="B1950" s="293" t="str">
        <f>IF('proje ve personel bilgileri'!A907&lt;&gt;0,('proje ve personel bilgileri'!A907)," ")</f>
        <v xml:space="preserve"> </v>
      </c>
      <c r="C1950" s="293" t="str">
        <f>IF('proje ve personel bilgileri'!A907&lt;&gt;0,('proje ve personel bilgileri'!B907)," ")</f>
        <v xml:space="preserve"> </v>
      </c>
      <c r="D1950" s="24"/>
      <c r="E1950" s="25"/>
      <c r="F1950" s="25"/>
      <c r="G1950" s="25"/>
      <c r="H1950" s="25"/>
      <c r="I1950" s="25"/>
      <c r="J1950" s="26"/>
      <c r="K1950" s="387" t="str">
        <f>IF(J1950&lt;&gt;0,DAYS360(J1950,'proje ve personel bilgileri'!$B$8)/30," ")</f>
        <v xml:space="preserve"> </v>
      </c>
      <c r="L1950" s="387"/>
      <c r="M1950" s="385" t="str">
        <f>IF('proje ve personel bilgileri'!A907&lt;&gt;0,('proje ve personel bilgileri'!$B$11)," ")</f>
        <v xml:space="preserve"> </v>
      </c>
      <c r="N1950" s="385"/>
      <c r="O1950" s="388">
        <f>IF('proje ve personel bilgileri'!$B$4=1512,(IF(E1950&lt;&gt;0,2,IF(F1950&lt;&gt;0,2,IF(G1950&lt;&gt;0,IF(AND(J1950&lt;&gt;0,K1950&gt;=48),4,3),IF(H1950&lt;&gt;0,IF(AND(J1950&lt;&gt;0,K1950&gt;=48),4,3),IF(I1950&lt;&gt;0,7,0)))))),IF('proje ve personel bilgileri'!$B$4=1511,(IF(E1950&lt;&gt;0,4,IF(F1950&lt;&gt;0,5,IF(G1950&lt;&gt;0,IF(AND(J1950&lt;&gt;0,K1950&gt;=48),12,8),IF(H1950&lt;&gt;0,IF(AND(J1950&lt;&gt;0,K1950&gt;=48),12,8),IF(I1950&lt;&gt;0,14,0)))))),(IF(E1950&lt;&gt;0,3,IF(F1950&lt;&gt;0,4,IF(G1950&lt;&gt;0,IF(AND(J1950&lt;&gt;0,K1950&gt;=48),10,6),IF(H1950&lt;&gt;0,IF(AND(J1950&lt;&gt;0,K1950&gt;=48),10,6),IF(I1950&lt;&gt;0,12,0))))))))</f>
        <v>0</v>
      </c>
      <c r="P1950" s="389"/>
      <c r="Q1950" s="385" t="str">
        <f>IF('proje ve personel bilgileri'!A907&lt;&gt;0,(M1950*O1950)," ")</f>
        <v xml:space="preserve"> </v>
      </c>
      <c r="R1950" s="385"/>
      <c r="S1950" s="385" t="str">
        <f>IF('proje ve personel bilgileri'!A907&lt;&gt;0,G011B!S2078," ")</f>
        <v xml:space="preserve"> </v>
      </c>
      <c r="T1950" s="378"/>
      <c r="U1950" s="385" t="str">
        <f>IF('proje ve personel bilgileri'!A907&lt;&gt;0,MIN(Q1950,S1950)," ")</f>
        <v xml:space="preserve"> </v>
      </c>
      <c r="V1950" s="386"/>
    </row>
    <row r="1951" spans="1:22" ht="15.75" customHeight="1" x14ac:dyDescent="0.25">
      <c r="A1951" s="19">
        <v>895</v>
      </c>
      <c r="B1951" s="293" t="str">
        <f>IF('proje ve personel bilgileri'!A908&lt;&gt;0,('proje ve personel bilgileri'!A908)," ")</f>
        <v xml:space="preserve"> </v>
      </c>
      <c r="C1951" s="293" t="str">
        <f>IF('proje ve personel bilgileri'!A908&lt;&gt;0,('proje ve personel bilgileri'!B908)," ")</f>
        <v xml:space="preserve"> </v>
      </c>
      <c r="D1951" s="24"/>
      <c r="E1951" s="25"/>
      <c r="F1951" s="25"/>
      <c r="G1951" s="25"/>
      <c r="H1951" s="25"/>
      <c r="I1951" s="25"/>
      <c r="J1951" s="26"/>
      <c r="K1951" s="387" t="str">
        <f>IF(J1951&lt;&gt;0,DAYS360(J1951,'proje ve personel bilgileri'!$B$8)/30," ")</f>
        <v xml:space="preserve"> </v>
      </c>
      <c r="L1951" s="387"/>
      <c r="M1951" s="385" t="str">
        <f>IF('proje ve personel bilgileri'!A908&lt;&gt;0,('proje ve personel bilgileri'!$B$11)," ")</f>
        <v xml:space="preserve"> </v>
      </c>
      <c r="N1951" s="385"/>
      <c r="O1951" s="388">
        <f>IF('proje ve personel bilgileri'!$B$4=1512,(IF(E1951&lt;&gt;0,2,IF(F1951&lt;&gt;0,2,IF(G1951&lt;&gt;0,IF(AND(J1951&lt;&gt;0,K1951&gt;=48),4,3),IF(H1951&lt;&gt;0,IF(AND(J1951&lt;&gt;0,K1951&gt;=48),4,3),IF(I1951&lt;&gt;0,7,0)))))),IF('proje ve personel bilgileri'!$B$4=1511,(IF(E1951&lt;&gt;0,4,IF(F1951&lt;&gt;0,5,IF(G1951&lt;&gt;0,IF(AND(J1951&lt;&gt;0,K1951&gt;=48),12,8),IF(H1951&lt;&gt;0,IF(AND(J1951&lt;&gt;0,K1951&gt;=48),12,8),IF(I1951&lt;&gt;0,14,0)))))),(IF(E1951&lt;&gt;0,3,IF(F1951&lt;&gt;0,4,IF(G1951&lt;&gt;0,IF(AND(J1951&lt;&gt;0,K1951&gt;=48),10,6),IF(H1951&lt;&gt;0,IF(AND(J1951&lt;&gt;0,K1951&gt;=48),10,6),IF(I1951&lt;&gt;0,12,0))))))))</f>
        <v>0</v>
      </c>
      <c r="P1951" s="389"/>
      <c r="Q1951" s="385" t="str">
        <f>IF('proje ve personel bilgileri'!A908&lt;&gt;0,(M1951*O1951)," ")</f>
        <v xml:space="preserve"> </v>
      </c>
      <c r="R1951" s="385"/>
      <c r="S1951" s="385" t="str">
        <f>IF('proje ve personel bilgileri'!A908&lt;&gt;0,G011B!S2079," ")</f>
        <v xml:space="preserve"> </v>
      </c>
      <c r="T1951" s="378"/>
      <c r="U1951" s="385" t="str">
        <f>IF('proje ve personel bilgileri'!A908&lt;&gt;0,MIN(Q1951,S1951)," ")</f>
        <v xml:space="preserve"> </v>
      </c>
      <c r="V1951" s="386"/>
    </row>
    <row r="1952" spans="1:22" ht="15.75" customHeight="1" x14ac:dyDescent="0.25">
      <c r="A1952" s="23">
        <v>896</v>
      </c>
      <c r="B1952" s="293" t="str">
        <f>IF('proje ve personel bilgileri'!A909&lt;&gt;0,('proje ve personel bilgileri'!A909)," ")</f>
        <v xml:space="preserve"> </v>
      </c>
      <c r="C1952" s="293" t="str">
        <f>IF('proje ve personel bilgileri'!A909&lt;&gt;0,('proje ve personel bilgileri'!B909)," ")</f>
        <v xml:space="preserve"> </v>
      </c>
      <c r="D1952" s="24"/>
      <c r="E1952" s="25"/>
      <c r="F1952" s="25"/>
      <c r="G1952" s="25"/>
      <c r="H1952" s="25"/>
      <c r="I1952" s="25"/>
      <c r="J1952" s="26"/>
      <c r="K1952" s="387" t="str">
        <f>IF(J1952&lt;&gt;0,DAYS360(J1952,'proje ve personel bilgileri'!$B$8)/30," ")</f>
        <v xml:space="preserve"> </v>
      </c>
      <c r="L1952" s="387"/>
      <c r="M1952" s="385" t="str">
        <f>IF('proje ve personel bilgileri'!A909&lt;&gt;0,('proje ve personel bilgileri'!$B$11)," ")</f>
        <v xml:space="preserve"> </v>
      </c>
      <c r="N1952" s="385"/>
      <c r="O1952" s="388">
        <f>IF('proje ve personel bilgileri'!$B$4=1512,(IF(E1952&lt;&gt;0,2,IF(F1952&lt;&gt;0,2,IF(G1952&lt;&gt;0,IF(AND(J1952&lt;&gt;0,K1952&gt;=48),4,3),IF(H1952&lt;&gt;0,IF(AND(J1952&lt;&gt;0,K1952&gt;=48),4,3),IF(I1952&lt;&gt;0,7,0)))))),IF('proje ve personel bilgileri'!$B$4=1511,(IF(E1952&lt;&gt;0,4,IF(F1952&lt;&gt;0,5,IF(G1952&lt;&gt;0,IF(AND(J1952&lt;&gt;0,K1952&gt;=48),12,8),IF(H1952&lt;&gt;0,IF(AND(J1952&lt;&gt;0,K1952&gt;=48),12,8),IF(I1952&lt;&gt;0,14,0)))))),(IF(E1952&lt;&gt;0,3,IF(F1952&lt;&gt;0,4,IF(G1952&lt;&gt;0,IF(AND(J1952&lt;&gt;0,K1952&gt;=48),10,6),IF(H1952&lt;&gt;0,IF(AND(J1952&lt;&gt;0,K1952&gt;=48),10,6),IF(I1952&lt;&gt;0,12,0))))))))</f>
        <v>0</v>
      </c>
      <c r="P1952" s="389"/>
      <c r="Q1952" s="385" t="str">
        <f>IF('proje ve personel bilgileri'!A909&lt;&gt;0,(M1952*O1952)," ")</f>
        <v xml:space="preserve"> </v>
      </c>
      <c r="R1952" s="385"/>
      <c r="S1952" s="385" t="str">
        <f>IF('proje ve personel bilgileri'!A909&lt;&gt;0,G011B!S2080," ")</f>
        <v xml:space="preserve"> </v>
      </c>
      <c r="T1952" s="378"/>
      <c r="U1952" s="385" t="str">
        <f>IF('proje ve personel bilgileri'!A909&lt;&gt;0,MIN(Q1952,S1952)," ")</f>
        <v xml:space="preserve"> </v>
      </c>
      <c r="V1952" s="386"/>
    </row>
    <row r="1953" spans="1:22" ht="15.75" customHeight="1" x14ac:dyDescent="0.25">
      <c r="A1953" s="19">
        <v>897</v>
      </c>
      <c r="B1953" s="293" t="str">
        <f>IF('proje ve personel bilgileri'!A910&lt;&gt;0,('proje ve personel bilgileri'!A910)," ")</f>
        <v xml:space="preserve"> </v>
      </c>
      <c r="C1953" s="293" t="str">
        <f>IF('proje ve personel bilgileri'!A910&lt;&gt;0,('proje ve personel bilgileri'!B910)," ")</f>
        <v xml:space="preserve"> </v>
      </c>
      <c r="D1953" s="24"/>
      <c r="E1953" s="25"/>
      <c r="F1953" s="25"/>
      <c r="G1953" s="25"/>
      <c r="H1953" s="25"/>
      <c r="I1953" s="25"/>
      <c r="J1953" s="26"/>
      <c r="K1953" s="387" t="str">
        <f>IF(J1953&lt;&gt;0,DAYS360(J1953,'proje ve personel bilgileri'!$B$8)/30," ")</f>
        <v xml:space="preserve"> </v>
      </c>
      <c r="L1953" s="387"/>
      <c r="M1953" s="385" t="str">
        <f>IF('proje ve personel bilgileri'!A910&lt;&gt;0,('proje ve personel bilgileri'!$B$11)," ")</f>
        <v xml:space="preserve"> </v>
      </c>
      <c r="N1953" s="385"/>
      <c r="O1953" s="388">
        <f>IF('proje ve personel bilgileri'!$B$4=1512,(IF(E1953&lt;&gt;0,2,IF(F1953&lt;&gt;0,2,IF(G1953&lt;&gt;0,IF(AND(J1953&lt;&gt;0,K1953&gt;=48),4,3),IF(H1953&lt;&gt;0,IF(AND(J1953&lt;&gt;0,K1953&gt;=48),4,3),IF(I1953&lt;&gt;0,7,0)))))),IF('proje ve personel bilgileri'!$B$4=1511,(IF(E1953&lt;&gt;0,4,IF(F1953&lt;&gt;0,5,IF(G1953&lt;&gt;0,IF(AND(J1953&lt;&gt;0,K1953&gt;=48),12,8),IF(H1953&lt;&gt;0,IF(AND(J1953&lt;&gt;0,K1953&gt;=48),12,8),IF(I1953&lt;&gt;0,14,0)))))),(IF(E1953&lt;&gt;0,3,IF(F1953&lt;&gt;0,4,IF(G1953&lt;&gt;0,IF(AND(J1953&lt;&gt;0,K1953&gt;=48),10,6),IF(H1953&lt;&gt;0,IF(AND(J1953&lt;&gt;0,K1953&gt;=48),10,6),IF(I1953&lt;&gt;0,12,0))))))))</f>
        <v>0</v>
      </c>
      <c r="P1953" s="389"/>
      <c r="Q1953" s="385" t="str">
        <f>IF('proje ve personel bilgileri'!A910&lt;&gt;0,(M1953*O1953)," ")</f>
        <v xml:space="preserve"> </v>
      </c>
      <c r="R1953" s="385"/>
      <c r="S1953" s="385" t="str">
        <f>IF('proje ve personel bilgileri'!A910&lt;&gt;0,G011B!S2081," ")</f>
        <v xml:space="preserve"> </v>
      </c>
      <c r="T1953" s="378"/>
      <c r="U1953" s="385" t="str">
        <f>IF('proje ve personel bilgileri'!A910&lt;&gt;0,MIN(Q1953,S1953)," ")</f>
        <v xml:space="preserve"> </v>
      </c>
      <c r="V1953" s="386"/>
    </row>
    <row r="1954" spans="1:22" ht="15.75" customHeight="1" x14ac:dyDescent="0.25">
      <c r="A1954" s="23">
        <v>898</v>
      </c>
      <c r="B1954" s="293" t="str">
        <f>IF('proje ve personel bilgileri'!A911&lt;&gt;0,('proje ve personel bilgileri'!A911)," ")</f>
        <v xml:space="preserve"> </v>
      </c>
      <c r="C1954" s="293" t="str">
        <f>IF('proje ve personel bilgileri'!A911&lt;&gt;0,('proje ve personel bilgileri'!B911)," ")</f>
        <v xml:space="preserve"> </v>
      </c>
      <c r="D1954" s="24"/>
      <c r="E1954" s="25"/>
      <c r="F1954" s="25"/>
      <c r="G1954" s="25"/>
      <c r="H1954" s="25"/>
      <c r="I1954" s="25"/>
      <c r="J1954" s="26"/>
      <c r="K1954" s="387" t="str">
        <f>IF(J1954&lt;&gt;0,DAYS360(J1954,'proje ve personel bilgileri'!$B$8)/30," ")</f>
        <v xml:space="preserve"> </v>
      </c>
      <c r="L1954" s="387"/>
      <c r="M1954" s="385" t="str">
        <f>IF('proje ve personel bilgileri'!A911&lt;&gt;0,('proje ve personel bilgileri'!$B$11)," ")</f>
        <v xml:space="preserve"> </v>
      </c>
      <c r="N1954" s="385"/>
      <c r="O1954" s="388">
        <f>IF('proje ve personel bilgileri'!$B$4=1512,(IF(E1954&lt;&gt;0,2,IF(F1954&lt;&gt;0,2,IF(G1954&lt;&gt;0,IF(AND(J1954&lt;&gt;0,K1954&gt;=48),4,3),IF(H1954&lt;&gt;0,IF(AND(J1954&lt;&gt;0,K1954&gt;=48),4,3),IF(I1954&lt;&gt;0,7,0)))))),IF('proje ve personel bilgileri'!$B$4=1511,(IF(E1954&lt;&gt;0,4,IF(F1954&lt;&gt;0,5,IF(G1954&lt;&gt;0,IF(AND(J1954&lt;&gt;0,K1954&gt;=48),12,8),IF(H1954&lt;&gt;0,IF(AND(J1954&lt;&gt;0,K1954&gt;=48),12,8),IF(I1954&lt;&gt;0,14,0)))))),(IF(E1954&lt;&gt;0,3,IF(F1954&lt;&gt;0,4,IF(G1954&lt;&gt;0,IF(AND(J1954&lt;&gt;0,K1954&gt;=48),10,6),IF(H1954&lt;&gt;0,IF(AND(J1954&lt;&gt;0,K1954&gt;=48),10,6),IF(I1954&lt;&gt;0,12,0))))))))</f>
        <v>0</v>
      </c>
      <c r="P1954" s="389"/>
      <c r="Q1954" s="385" t="str">
        <f>IF('proje ve personel bilgileri'!A911&lt;&gt;0,(M1954*O1954)," ")</f>
        <v xml:space="preserve"> </v>
      </c>
      <c r="R1954" s="385"/>
      <c r="S1954" s="385" t="str">
        <f>IF('proje ve personel bilgileri'!A911&lt;&gt;0,G011B!S2082," ")</f>
        <v xml:space="preserve"> </v>
      </c>
      <c r="T1954" s="378"/>
      <c r="U1954" s="385" t="str">
        <f>IF('proje ve personel bilgileri'!A911&lt;&gt;0,MIN(Q1954,S1954)," ")</f>
        <v xml:space="preserve"> </v>
      </c>
      <c r="V1954" s="386"/>
    </row>
    <row r="1955" spans="1:22" ht="15.75" customHeight="1" x14ac:dyDescent="0.25">
      <c r="A1955" s="19">
        <v>899</v>
      </c>
      <c r="B1955" s="293" t="str">
        <f>IF('proje ve personel bilgileri'!A912&lt;&gt;0,('proje ve personel bilgileri'!A912)," ")</f>
        <v xml:space="preserve"> </v>
      </c>
      <c r="C1955" s="293" t="str">
        <f>IF('proje ve personel bilgileri'!A912&lt;&gt;0,('proje ve personel bilgileri'!B912)," ")</f>
        <v xml:space="preserve"> </v>
      </c>
      <c r="D1955" s="24"/>
      <c r="E1955" s="25"/>
      <c r="F1955" s="25"/>
      <c r="G1955" s="25"/>
      <c r="H1955" s="25"/>
      <c r="I1955" s="25"/>
      <c r="J1955" s="26"/>
      <c r="K1955" s="387" t="str">
        <f>IF(J1955&lt;&gt;0,DAYS360(J1955,'proje ve personel bilgileri'!$B$8)/30," ")</f>
        <v xml:space="preserve"> </v>
      </c>
      <c r="L1955" s="387"/>
      <c r="M1955" s="385" t="str">
        <f>IF('proje ve personel bilgileri'!A912&lt;&gt;0,('proje ve personel bilgileri'!$B$11)," ")</f>
        <v xml:space="preserve"> </v>
      </c>
      <c r="N1955" s="385"/>
      <c r="O1955" s="388">
        <f>IF('proje ve personel bilgileri'!$B$4=1512,(IF(E1955&lt;&gt;0,2,IF(F1955&lt;&gt;0,2,IF(G1955&lt;&gt;0,IF(AND(J1955&lt;&gt;0,K1955&gt;=48),4,3),IF(H1955&lt;&gt;0,IF(AND(J1955&lt;&gt;0,K1955&gt;=48),4,3),IF(I1955&lt;&gt;0,7,0)))))),IF('proje ve personel bilgileri'!$B$4=1511,(IF(E1955&lt;&gt;0,4,IF(F1955&lt;&gt;0,5,IF(G1955&lt;&gt;0,IF(AND(J1955&lt;&gt;0,K1955&gt;=48),12,8),IF(H1955&lt;&gt;0,IF(AND(J1955&lt;&gt;0,K1955&gt;=48),12,8),IF(I1955&lt;&gt;0,14,0)))))),(IF(E1955&lt;&gt;0,3,IF(F1955&lt;&gt;0,4,IF(G1955&lt;&gt;0,IF(AND(J1955&lt;&gt;0,K1955&gt;=48),10,6),IF(H1955&lt;&gt;0,IF(AND(J1955&lt;&gt;0,K1955&gt;=48),10,6),IF(I1955&lt;&gt;0,12,0))))))))</f>
        <v>0</v>
      </c>
      <c r="P1955" s="389"/>
      <c r="Q1955" s="385" t="str">
        <f>IF('proje ve personel bilgileri'!A912&lt;&gt;0,(M1955*O1955)," ")</f>
        <v xml:space="preserve"> </v>
      </c>
      <c r="R1955" s="385"/>
      <c r="S1955" s="385" t="str">
        <f>IF('proje ve personel bilgileri'!A912&lt;&gt;0,G011B!S2083," ")</f>
        <v xml:space="preserve"> </v>
      </c>
      <c r="T1955" s="378"/>
      <c r="U1955" s="385" t="str">
        <f>IF('proje ve personel bilgileri'!A912&lt;&gt;0,MIN(Q1955,S1955)," ")</f>
        <v xml:space="preserve"> </v>
      </c>
      <c r="V1955" s="386"/>
    </row>
    <row r="1956" spans="1:22" ht="15.75" customHeight="1" x14ac:dyDescent="0.25">
      <c r="A1956" s="23">
        <v>900</v>
      </c>
      <c r="B1956" s="293" t="str">
        <f>IF('proje ve personel bilgileri'!A913&lt;&gt;0,('proje ve personel bilgileri'!A913)," ")</f>
        <v xml:space="preserve"> </v>
      </c>
      <c r="C1956" s="293" t="str">
        <f>IF('proje ve personel bilgileri'!A913&lt;&gt;0,('proje ve personel bilgileri'!B913)," ")</f>
        <v xml:space="preserve"> </v>
      </c>
      <c r="D1956" s="28"/>
      <c r="E1956" s="29"/>
      <c r="F1956" s="29"/>
      <c r="G1956" s="29"/>
      <c r="H1956" s="29"/>
      <c r="I1956" s="29"/>
      <c r="J1956" s="30"/>
      <c r="K1956" s="387" t="str">
        <f>IF(J1956&lt;&gt;0,DAYS360(J1956,'proje ve personel bilgileri'!$B$8)/30," ")</f>
        <v xml:space="preserve"> </v>
      </c>
      <c r="L1956" s="387"/>
      <c r="M1956" s="385" t="str">
        <f>IF('proje ve personel bilgileri'!A913&lt;&gt;0,('proje ve personel bilgileri'!$B$11)," ")</f>
        <v xml:space="preserve"> </v>
      </c>
      <c r="N1956" s="385"/>
      <c r="O1956" s="388">
        <f>IF('proje ve personel bilgileri'!$B$4=1512,(IF(E1956&lt;&gt;0,2,IF(F1956&lt;&gt;0,2,IF(G1956&lt;&gt;0,IF(AND(J1956&lt;&gt;0,K1956&gt;=48),4,3),IF(H1956&lt;&gt;0,IF(AND(J1956&lt;&gt;0,K1956&gt;=48),4,3),IF(I1956&lt;&gt;0,7,0)))))),IF('proje ve personel bilgileri'!$B$4=1511,(IF(E1956&lt;&gt;0,4,IF(F1956&lt;&gt;0,5,IF(G1956&lt;&gt;0,IF(AND(J1956&lt;&gt;0,K1956&gt;=48),12,8),IF(H1956&lt;&gt;0,IF(AND(J1956&lt;&gt;0,K1956&gt;=48),12,8),IF(I1956&lt;&gt;0,14,0)))))),(IF(E1956&lt;&gt;0,3,IF(F1956&lt;&gt;0,4,IF(G1956&lt;&gt;0,IF(AND(J1956&lt;&gt;0,K1956&gt;=48),10,6),IF(H1956&lt;&gt;0,IF(AND(J1956&lt;&gt;0,K1956&gt;=48),10,6),IF(I1956&lt;&gt;0,12,0))))))))</f>
        <v>0</v>
      </c>
      <c r="P1956" s="389"/>
      <c r="Q1956" s="385" t="str">
        <f>IF('proje ve personel bilgileri'!A913&lt;&gt;0,(M1956*O1956)," ")</f>
        <v xml:space="preserve"> </v>
      </c>
      <c r="R1956" s="385"/>
      <c r="S1956" s="385" t="str">
        <f>IF('proje ve personel bilgileri'!A913&lt;&gt;0,G011B!S2084," ")</f>
        <v xml:space="preserve"> </v>
      </c>
      <c r="T1956" s="378"/>
      <c r="U1956" s="385" t="str">
        <f>IF('proje ve personel bilgileri'!A913&lt;&gt;0,MIN(Q1956,S1956)," ")</f>
        <v xml:space="preserve"> </v>
      </c>
      <c r="V1956" s="386"/>
    </row>
    <row r="1957" spans="1:22" ht="15" customHeight="1" x14ac:dyDescent="0.25">
      <c r="A1957" s="290" t="s">
        <v>152</v>
      </c>
    </row>
    <row r="1958" spans="1:22" ht="15" customHeight="1" x14ac:dyDescent="0.25">
      <c r="A1958" s="390" t="s">
        <v>153</v>
      </c>
      <c r="B1958" s="390"/>
      <c r="C1958" s="390"/>
      <c r="D1958" s="390"/>
      <c r="E1958" s="390"/>
      <c r="F1958" s="390"/>
      <c r="G1958" s="390"/>
      <c r="H1958" s="390"/>
      <c r="I1958" s="390"/>
      <c r="J1958" s="390"/>
      <c r="K1958" s="390"/>
      <c r="L1958" s="390"/>
      <c r="M1958" s="390"/>
      <c r="N1958" s="390"/>
      <c r="O1958" s="390"/>
      <c r="P1958" s="390"/>
      <c r="Q1958" s="390"/>
      <c r="R1958" s="390"/>
      <c r="S1958" s="390"/>
      <c r="T1958" s="390"/>
      <c r="U1958" s="390"/>
      <c r="V1958" s="390"/>
    </row>
    <row r="1959" spans="1:22" ht="15" customHeight="1" x14ac:dyDescent="0.25">
      <c r="A1959" s="391" t="s">
        <v>154</v>
      </c>
      <c r="B1959" s="391"/>
      <c r="C1959" s="391"/>
      <c r="D1959" s="391"/>
      <c r="E1959" s="391"/>
      <c r="F1959" s="391"/>
      <c r="G1959" s="391"/>
      <c r="H1959" s="391"/>
      <c r="I1959" s="391"/>
      <c r="J1959" s="391"/>
      <c r="K1959" s="391"/>
      <c r="L1959" s="391"/>
      <c r="M1959" s="391"/>
      <c r="N1959" s="391"/>
      <c r="O1959" s="391"/>
      <c r="P1959" s="391"/>
      <c r="Q1959" s="391"/>
      <c r="R1959" s="391"/>
      <c r="S1959" s="391"/>
      <c r="T1959" s="391"/>
      <c r="U1959" s="391"/>
      <c r="V1959" s="391"/>
    </row>
    <row r="1960" spans="1:22" ht="15" customHeight="1" x14ac:dyDescent="0.25">
      <c r="A1960" s="289"/>
    </row>
    <row r="1961" spans="1:22" ht="15" customHeight="1" x14ac:dyDescent="0.25">
      <c r="A1961" s="381" t="s">
        <v>155</v>
      </c>
      <c r="B1961" s="381"/>
      <c r="C1961" s="381"/>
      <c r="D1961" s="381"/>
      <c r="E1961" s="381"/>
      <c r="F1961" s="381"/>
      <c r="G1961" s="381"/>
      <c r="H1961" s="381"/>
      <c r="I1961" s="381"/>
      <c r="J1961" s="381"/>
      <c r="K1961" s="381"/>
      <c r="L1961" s="381"/>
      <c r="M1961" s="381"/>
      <c r="N1961" s="381"/>
      <c r="O1961" s="381"/>
      <c r="P1961" s="381"/>
      <c r="Q1961" s="381"/>
      <c r="R1961" s="381"/>
      <c r="S1961" s="381"/>
      <c r="T1961" s="381"/>
      <c r="U1961" s="381"/>
    </row>
    <row r="1962" spans="1:22" ht="15" customHeight="1" x14ac:dyDescent="0.25">
      <c r="A1962" s="380"/>
      <c r="B1962" s="380"/>
      <c r="C1962" s="380"/>
      <c r="D1962" s="380"/>
      <c r="E1962" s="380"/>
      <c r="F1962" s="380"/>
      <c r="G1962" s="380"/>
      <c r="H1962" s="380"/>
      <c r="I1962" s="380"/>
      <c r="J1962" s="380"/>
      <c r="K1962" s="380"/>
      <c r="L1962" s="380"/>
      <c r="M1962" s="380"/>
      <c r="N1962" s="380"/>
      <c r="O1962" s="380"/>
      <c r="P1962" s="380"/>
      <c r="Q1962" s="380"/>
      <c r="R1962" s="380"/>
      <c r="S1962" s="380"/>
      <c r="T1962" s="380"/>
      <c r="U1962" s="380"/>
    </row>
    <row r="1968" spans="1:22" ht="15.75" customHeight="1" x14ac:dyDescent="0.25">
      <c r="A1968" s="348" t="s">
        <v>128</v>
      </c>
      <c r="B1968" s="348"/>
      <c r="C1968" s="348"/>
      <c r="D1968" s="348"/>
      <c r="E1968" s="348"/>
      <c r="F1968" s="348"/>
      <c r="G1968" s="348"/>
      <c r="H1968" s="348"/>
      <c r="I1968" s="348"/>
      <c r="J1968" s="348"/>
      <c r="K1968" s="348"/>
      <c r="L1968" s="348"/>
      <c r="M1968" s="348"/>
      <c r="N1968" s="348"/>
      <c r="O1968" s="348"/>
      <c r="P1968" s="348"/>
      <c r="Q1968" s="348"/>
      <c r="R1968" s="348"/>
      <c r="S1968" s="348"/>
      <c r="T1968" s="348"/>
      <c r="U1968" s="348"/>
      <c r="V1968" s="348"/>
    </row>
    <row r="1969" spans="1:22" ht="15" customHeight="1" x14ac:dyDescent="0.25">
      <c r="A1969" s="68"/>
      <c r="B1969" s="68"/>
      <c r="C1969" s="68"/>
      <c r="D1969" s="68"/>
      <c r="E1969" s="68"/>
      <c r="F1969" s="68"/>
      <c r="G1969" s="68"/>
      <c r="H1969" s="68"/>
      <c r="I1969" s="68"/>
      <c r="J1969" s="69" t="str">
        <f>'proje ve personel bilgileri'!$B$7</f>
        <v>/</v>
      </c>
      <c r="K1969" s="68" t="s">
        <v>109</v>
      </c>
      <c r="L1969" s="68"/>
      <c r="M1969" s="68"/>
      <c r="N1969" s="68"/>
      <c r="O1969" s="68"/>
      <c r="P1969" s="68"/>
      <c r="Q1969" s="68"/>
      <c r="R1969" s="68"/>
      <c r="S1969" s="68"/>
      <c r="T1969" s="68"/>
      <c r="U1969" s="68"/>
      <c r="V1969" s="68"/>
    </row>
    <row r="1970" spans="1:22" ht="18.75" customHeight="1" x14ac:dyDescent="0.25">
      <c r="U1970" s="10" t="s">
        <v>129</v>
      </c>
    </row>
    <row r="1971" spans="1:22" ht="15.75" customHeight="1" x14ac:dyDescent="0.25">
      <c r="A1971" s="382" t="s">
        <v>130</v>
      </c>
      <c r="B1971" s="383"/>
      <c r="C1971" s="384"/>
      <c r="D1971" s="392">
        <f>'proje ve personel bilgileri'!$B$2</f>
        <v>0</v>
      </c>
      <c r="E1971" s="393"/>
      <c r="F1971" s="393"/>
      <c r="G1971" s="393"/>
      <c r="H1971" s="393"/>
      <c r="I1971" s="393"/>
      <c r="J1971" s="393"/>
      <c r="K1971" s="393"/>
      <c r="L1971" s="393"/>
      <c r="M1971" s="393"/>
      <c r="N1971" s="393"/>
      <c r="O1971" s="393"/>
      <c r="P1971" s="393"/>
      <c r="Q1971" s="393"/>
      <c r="R1971" s="393"/>
      <c r="S1971" s="393"/>
      <c r="T1971" s="393"/>
      <c r="U1971" s="393"/>
      <c r="V1971" s="394"/>
    </row>
    <row r="1972" spans="1:22" ht="15.75" customHeight="1" x14ac:dyDescent="0.25">
      <c r="A1972" s="382" t="s">
        <v>131</v>
      </c>
      <c r="B1972" s="383"/>
      <c r="C1972" s="384"/>
      <c r="D1972" s="392">
        <f>'proje ve personel bilgileri'!$B$3</f>
        <v>0</v>
      </c>
      <c r="E1972" s="393"/>
      <c r="F1972" s="393"/>
      <c r="G1972" s="393"/>
      <c r="H1972" s="393"/>
      <c r="I1972" s="393"/>
      <c r="J1972" s="393"/>
      <c r="K1972" s="393"/>
      <c r="L1972" s="393"/>
      <c r="M1972" s="393"/>
      <c r="N1972" s="393"/>
      <c r="O1972" s="393"/>
      <c r="P1972" s="393"/>
      <c r="Q1972" s="393"/>
      <c r="R1972" s="393"/>
      <c r="S1972" s="393"/>
      <c r="T1972" s="393"/>
      <c r="U1972" s="393"/>
      <c r="V1972" s="394"/>
    </row>
    <row r="1973" spans="1:22" ht="15" customHeight="1" x14ac:dyDescent="0.25">
      <c r="A1973" s="415" t="s">
        <v>132</v>
      </c>
      <c r="B1973" s="416"/>
      <c r="C1973" s="417"/>
      <c r="D1973" s="421"/>
      <c r="E1973" s="403"/>
      <c r="F1973" s="403"/>
      <c r="G1973" s="403"/>
      <c r="H1973" s="403"/>
      <c r="I1973" s="403"/>
      <c r="J1973" s="403"/>
      <c r="K1973" s="403"/>
      <c r="L1973" s="403"/>
      <c r="M1973" s="403"/>
      <c r="N1973" s="403"/>
      <c r="O1973" s="403"/>
      <c r="P1973" s="403"/>
      <c r="Q1973" s="403"/>
      <c r="R1973" s="403"/>
      <c r="S1973" s="403"/>
      <c r="T1973" s="403"/>
      <c r="U1973" s="403"/>
      <c r="V1973" s="423"/>
    </row>
    <row r="1974" spans="1:22" ht="15.75" customHeight="1" x14ac:dyDescent="0.25">
      <c r="A1974" s="418"/>
      <c r="B1974" s="419"/>
      <c r="C1974" s="420"/>
      <c r="D1974" s="422"/>
      <c r="E1974" s="404"/>
      <c r="F1974" s="404"/>
      <c r="G1974" s="404"/>
      <c r="H1974" s="404"/>
      <c r="I1974" s="404"/>
      <c r="J1974" s="404"/>
      <c r="K1974" s="404"/>
      <c r="L1974" s="404"/>
      <c r="M1974" s="404"/>
      <c r="N1974" s="404"/>
      <c r="O1974" s="404"/>
      <c r="P1974" s="404"/>
      <c r="Q1974" s="404"/>
      <c r="R1974" s="404"/>
      <c r="S1974" s="404"/>
      <c r="T1974" s="404"/>
      <c r="U1974" s="404"/>
      <c r="V1974" s="424"/>
    </row>
    <row r="1975" spans="1:22" ht="15.75" customHeight="1" x14ac:dyDescent="0.25">
      <c r="A1975" s="382" t="s">
        <v>133</v>
      </c>
      <c r="B1975" s="383"/>
      <c r="C1975" s="384"/>
      <c r="D1975" s="307">
        <f>'proje ve personel bilgileri'!B8</f>
        <v>0</v>
      </c>
      <c r="E1975" s="291"/>
      <c r="F1975" s="291"/>
      <c r="G1975" s="291"/>
      <c r="H1975" s="291"/>
      <c r="I1975" s="291"/>
      <c r="J1975" s="402"/>
      <c r="K1975" s="402"/>
      <c r="L1975" s="402"/>
      <c r="M1975" s="402"/>
      <c r="N1975" s="402"/>
      <c r="O1975" s="402"/>
      <c r="P1975" s="402"/>
      <c r="Q1975" s="402"/>
      <c r="R1975" s="402"/>
      <c r="S1975" s="402"/>
      <c r="T1975" s="402"/>
      <c r="U1975" s="402"/>
      <c r="V1975" s="292"/>
    </row>
    <row r="1976" spans="1:22" ht="15" customHeight="1" x14ac:dyDescent="0.25">
      <c r="A1976" s="405" t="s">
        <v>87</v>
      </c>
      <c r="B1976" s="405" t="s">
        <v>15</v>
      </c>
      <c r="C1976" s="405" t="s">
        <v>134</v>
      </c>
      <c r="D1976" s="405" t="s">
        <v>135</v>
      </c>
      <c r="E1976" s="395" t="s">
        <v>136</v>
      </c>
      <c r="F1976" s="407"/>
      <c r="G1976" s="407"/>
      <c r="H1976" s="407"/>
      <c r="I1976" s="396"/>
      <c r="J1976" s="405" t="s">
        <v>137</v>
      </c>
      <c r="K1976" s="395" t="s">
        <v>138</v>
      </c>
      <c r="L1976" s="396"/>
      <c r="M1976" s="411" t="s">
        <v>139</v>
      </c>
      <c r="N1976" s="412"/>
      <c r="O1976" s="395" t="s">
        <v>156</v>
      </c>
      <c r="P1976" s="396"/>
      <c r="Q1976" s="395" t="s">
        <v>141</v>
      </c>
      <c r="R1976" s="396"/>
      <c r="S1976" s="395" t="s">
        <v>142</v>
      </c>
      <c r="T1976" s="396"/>
      <c r="U1976" s="395" t="s">
        <v>143</v>
      </c>
      <c r="V1976" s="396"/>
    </row>
    <row r="1977" spans="1:22" ht="15.75" customHeight="1" x14ac:dyDescent="0.25">
      <c r="A1977" s="406"/>
      <c r="B1977" s="406"/>
      <c r="C1977" s="406"/>
      <c r="D1977" s="406"/>
      <c r="E1977" s="408" t="s">
        <v>144</v>
      </c>
      <c r="F1977" s="409"/>
      <c r="G1977" s="409"/>
      <c r="H1977" s="409"/>
      <c r="I1977" s="410"/>
      <c r="J1977" s="406"/>
      <c r="K1977" s="397"/>
      <c r="L1977" s="398"/>
      <c r="M1977" s="413"/>
      <c r="N1977" s="414"/>
      <c r="O1977" s="397"/>
      <c r="P1977" s="398"/>
      <c r="Q1977" s="397"/>
      <c r="R1977" s="398"/>
      <c r="S1977" s="397"/>
      <c r="T1977" s="398"/>
      <c r="U1977" s="397"/>
      <c r="V1977" s="398"/>
    </row>
    <row r="1978" spans="1:22" ht="67.5" customHeight="1" x14ac:dyDescent="0.25">
      <c r="A1978" s="406"/>
      <c r="B1978" s="406"/>
      <c r="C1978" s="406"/>
      <c r="D1978" s="406"/>
      <c r="E1978" s="17" t="s">
        <v>145</v>
      </c>
      <c r="F1978" s="17" t="s">
        <v>146</v>
      </c>
      <c r="G1978" s="17" t="s">
        <v>147</v>
      </c>
      <c r="H1978" s="18" t="s">
        <v>148</v>
      </c>
      <c r="I1978" s="17" t="s">
        <v>149</v>
      </c>
      <c r="J1978" s="406"/>
      <c r="K1978" s="397"/>
      <c r="L1978" s="398"/>
      <c r="M1978" s="399" t="s">
        <v>150</v>
      </c>
      <c r="N1978" s="400"/>
      <c r="O1978" s="399" t="s">
        <v>151</v>
      </c>
      <c r="P1978" s="401"/>
      <c r="Q1978" s="397"/>
      <c r="R1978" s="398"/>
      <c r="S1978" s="397"/>
      <c r="T1978" s="398"/>
      <c r="U1978" s="397"/>
      <c r="V1978" s="398"/>
    </row>
    <row r="1979" spans="1:22" ht="15.75" customHeight="1" x14ac:dyDescent="0.25">
      <c r="A1979" s="19">
        <v>901</v>
      </c>
      <c r="B1979" s="293" t="str">
        <f>IF('proje ve personel bilgileri'!A914&lt;&gt;0,('proje ve personel bilgileri'!A914)," ")</f>
        <v xml:space="preserve"> </v>
      </c>
      <c r="C1979" s="293" t="str">
        <f>IF('proje ve personel bilgileri'!A914&lt;&gt;0,('proje ve personel bilgileri'!B914)," ")</f>
        <v xml:space="preserve"> </v>
      </c>
      <c r="D1979" s="20"/>
      <c r="E1979" s="21"/>
      <c r="F1979" s="21"/>
      <c r="G1979" s="21"/>
      <c r="H1979" s="21"/>
      <c r="I1979" s="21"/>
      <c r="J1979" s="22"/>
      <c r="K1979" s="387" t="str">
        <f>IF(J1979&lt;&gt;0,DAYS360(J1979,'proje ve personel bilgileri'!$B$8)/30," ")</f>
        <v xml:space="preserve"> </v>
      </c>
      <c r="L1979" s="387"/>
      <c r="M1979" s="385" t="str">
        <f>IF('proje ve personel bilgileri'!A914&lt;&gt;0,('proje ve personel bilgileri'!$B$11)," ")</f>
        <v xml:space="preserve"> </v>
      </c>
      <c r="N1979" s="385"/>
      <c r="O1979" s="388">
        <f>IF('proje ve personel bilgileri'!$B$4=1512,(IF(E1979&lt;&gt;0,2,IF(F1979&lt;&gt;0,2,IF(G1979&lt;&gt;0,IF(AND(J1979&lt;&gt;0,K1979&gt;=48),4,3),IF(H1979&lt;&gt;0,IF(AND(J1979&lt;&gt;0,K1979&gt;=48),4,3),IF(I1979&lt;&gt;0,7,0)))))),IF('proje ve personel bilgileri'!$B$4=1511,(IF(E1979&lt;&gt;0,4,IF(F1979&lt;&gt;0,5,IF(G1979&lt;&gt;0,IF(AND(J1979&lt;&gt;0,K1979&gt;=48),12,8),IF(H1979&lt;&gt;0,IF(AND(J1979&lt;&gt;0,K1979&gt;=48),12,8),IF(I1979&lt;&gt;0,14,0)))))),(IF(E1979&lt;&gt;0,3,IF(F1979&lt;&gt;0,4,IF(G1979&lt;&gt;0,IF(AND(J1979&lt;&gt;0,K1979&gt;=48),10,6),IF(H1979&lt;&gt;0,IF(AND(J1979&lt;&gt;0,K1979&gt;=48),10,6),IF(I1979&lt;&gt;0,12,0))))))))</f>
        <v>0</v>
      </c>
      <c r="P1979" s="389"/>
      <c r="Q1979" s="385" t="str">
        <f>IF('proje ve personel bilgileri'!A914&lt;&gt;0,(M1979*O1979)," ")</f>
        <v xml:space="preserve"> </v>
      </c>
      <c r="R1979" s="385"/>
      <c r="S1979" s="385" t="str">
        <f>IF('proje ve personel bilgileri'!A914&lt;&gt;0,G011B!S2109," ")</f>
        <v xml:space="preserve"> </v>
      </c>
      <c r="T1979" s="378"/>
      <c r="U1979" s="385" t="str">
        <f>IF('proje ve personel bilgileri'!A914&lt;&gt;0,MIN(Q1979,S1979)," ")</f>
        <v xml:space="preserve"> </v>
      </c>
      <c r="V1979" s="386"/>
    </row>
    <row r="1980" spans="1:22" ht="15.75" customHeight="1" x14ac:dyDescent="0.25">
      <c r="A1980" s="23">
        <v>902</v>
      </c>
      <c r="B1980" s="293" t="str">
        <f>IF('proje ve personel bilgileri'!A915&lt;&gt;0,('proje ve personel bilgileri'!A915)," ")</f>
        <v xml:space="preserve"> </v>
      </c>
      <c r="C1980" s="293" t="str">
        <f>IF('proje ve personel bilgileri'!A915&lt;&gt;0,('proje ve personel bilgileri'!B915)," ")</f>
        <v xml:space="preserve"> </v>
      </c>
      <c r="D1980" s="24"/>
      <c r="E1980" s="25"/>
      <c r="F1980" s="25"/>
      <c r="G1980" s="25"/>
      <c r="H1980" s="25"/>
      <c r="I1980" s="25"/>
      <c r="J1980" s="26"/>
      <c r="K1980" s="387" t="str">
        <f>IF(J1980&lt;&gt;0,DAYS360(J1980,'proje ve personel bilgileri'!$B$8)/30," ")</f>
        <v xml:space="preserve"> </v>
      </c>
      <c r="L1980" s="387"/>
      <c r="M1980" s="385" t="str">
        <f>IF('proje ve personel bilgileri'!A915&lt;&gt;0,('proje ve personel bilgileri'!$B$11)," ")</f>
        <v xml:space="preserve"> </v>
      </c>
      <c r="N1980" s="385"/>
      <c r="O1980" s="388">
        <f>IF('proje ve personel bilgileri'!$B$4=1512,(IF(E1980&lt;&gt;0,2,IF(F1980&lt;&gt;0,2,IF(G1980&lt;&gt;0,IF(AND(J1980&lt;&gt;0,K1980&gt;=48),4,3),IF(H1980&lt;&gt;0,IF(AND(J1980&lt;&gt;0,K1980&gt;=48),4,3),IF(I1980&lt;&gt;0,7,0)))))),IF('proje ve personel bilgileri'!$B$4=1511,(IF(E1980&lt;&gt;0,4,IF(F1980&lt;&gt;0,5,IF(G1980&lt;&gt;0,IF(AND(J1980&lt;&gt;0,K1980&gt;=48),12,8),IF(H1980&lt;&gt;0,IF(AND(J1980&lt;&gt;0,K1980&gt;=48),12,8),IF(I1980&lt;&gt;0,14,0)))))),(IF(E1980&lt;&gt;0,3,IF(F1980&lt;&gt;0,4,IF(G1980&lt;&gt;0,IF(AND(J1980&lt;&gt;0,K1980&gt;=48),10,6),IF(H1980&lt;&gt;0,IF(AND(J1980&lt;&gt;0,K1980&gt;=48),10,6),IF(I1980&lt;&gt;0,12,0))))))))</f>
        <v>0</v>
      </c>
      <c r="P1980" s="389"/>
      <c r="Q1980" s="385" t="str">
        <f>IF('proje ve personel bilgileri'!A915&lt;&gt;0,(M1980*O1980)," ")</f>
        <v xml:space="preserve"> </v>
      </c>
      <c r="R1980" s="385"/>
      <c r="S1980" s="385" t="str">
        <f>IF('proje ve personel bilgileri'!A915&lt;&gt;0,G011B!S2110," ")</f>
        <v xml:space="preserve"> </v>
      </c>
      <c r="T1980" s="378"/>
      <c r="U1980" s="385" t="str">
        <f>IF('proje ve personel bilgileri'!A915&lt;&gt;0,MIN(Q1980,S1980)," ")</f>
        <v xml:space="preserve"> </v>
      </c>
      <c r="V1980" s="386"/>
    </row>
    <row r="1981" spans="1:22" ht="15.75" customHeight="1" x14ac:dyDescent="0.25">
      <c r="A1981" s="19">
        <v>903</v>
      </c>
      <c r="B1981" s="293" t="str">
        <f>IF('proje ve personel bilgileri'!A916&lt;&gt;0,('proje ve personel bilgileri'!A916)," ")</f>
        <v xml:space="preserve"> </v>
      </c>
      <c r="C1981" s="293" t="str">
        <f>IF('proje ve personel bilgileri'!A916&lt;&gt;0,('proje ve personel bilgileri'!B916)," ")</f>
        <v xml:space="preserve"> </v>
      </c>
      <c r="D1981" s="24"/>
      <c r="E1981" s="25"/>
      <c r="F1981" s="25"/>
      <c r="G1981" s="25"/>
      <c r="H1981" s="25"/>
      <c r="I1981" s="25"/>
      <c r="J1981" s="26"/>
      <c r="K1981" s="387" t="str">
        <f>IF(J1981&lt;&gt;0,DAYS360(J1981,'proje ve personel bilgileri'!$B$8)/30," ")</f>
        <v xml:space="preserve"> </v>
      </c>
      <c r="L1981" s="387"/>
      <c r="M1981" s="385" t="str">
        <f>IF('proje ve personel bilgileri'!A916&lt;&gt;0,('proje ve personel bilgileri'!$B$11)," ")</f>
        <v xml:space="preserve"> </v>
      </c>
      <c r="N1981" s="385"/>
      <c r="O1981" s="388">
        <f>IF('proje ve personel bilgileri'!$B$4=1512,(IF(E1981&lt;&gt;0,2,IF(F1981&lt;&gt;0,2,IF(G1981&lt;&gt;0,IF(AND(J1981&lt;&gt;0,K1981&gt;=48),4,3),IF(H1981&lt;&gt;0,IF(AND(J1981&lt;&gt;0,K1981&gt;=48),4,3),IF(I1981&lt;&gt;0,7,0)))))),IF('proje ve personel bilgileri'!$B$4=1511,(IF(E1981&lt;&gt;0,4,IF(F1981&lt;&gt;0,5,IF(G1981&lt;&gt;0,IF(AND(J1981&lt;&gt;0,K1981&gt;=48),12,8),IF(H1981&lt;&gt;0,IF(AND(J1981&lt;&gt;0,K1981&gt;=48),12,8),IF(I1981&lt;&gt;0,14,0)))))),(IF(E1981&lt;&gt;0,3,IF(F1981&lt;&gt;0,4,IF(G1981&lt;&gt;0,IF(AND(J1981&lt;&gt;0,K1981&gt;=48),10,6),IF(H1981&lt;&gt;0,IF(AND(J1981&lt;&gt;0,K1981&gt;=48),10,6),IF(I1981&lt;&gt;0,12,0))))))))</f>
        <v>0</v>
      </c>
      <c r="P1981" s="389"/>
      <c r="Q1981" s="385" t="str">
        <f>IF('proje ve personel bilgileri'!A916&lt;&gt;0,(M1981*O1981)," ")</f>
        <v xml:space="preserve"> </v>
      </c>
      <c r="R1981" s="385"/>
      <c r="S1981" s="385" t="str">
        <f>IF('proje ve personel bilgileri'!A916&lt;&gt;0,G011B!S2111," ")</f>
        <v xml:space="preserve"> </v>
      </c>
      <c r="T1981" s="378"/>
      <c r="U1981" s="385" t="str">
        <f>IF('proje ve personel bilgileri'!A916&lt;&gt;0,MIN(Q1981,S1981)," ")</f>
        <v xml:space="preserve"> </v>
      </c>
      <c r="V1981" s="386"/>
    </row>
    <row r="1982" spans="1:22" ht="15.75" customHeight="1" x14ac:dyDescent="0.25">
      <c r="A1982" s="23">
        <v>904</v>
      </c>
      <c r="B1982" s="293" t="str">
        <f>IF('proje ve personel bilgileri'!A917&lt;&gt;0,('proje ve personel bilgileri'!A917)," ")</f>
        <v xml:space="preserve"> </v>
      </c>
      <c r="C1982" s="293" t="str">
        <f>IF('proje ve personel bilgileri'!A917&lt;&gt;0,('proje ve personel bilgileri'!B917)," ")</f>
        <v xml:space="preserve"> </v>
      </c>
      <c r="D1982" s="24"/>
      <c r="E1982" s="25"/>
      <c r="F1982" s="25"/>
      <c r="G1982" s="25"/>
      <c r="H1982" s="25"/>
      <c r="I1982" s="25"/>
      <c r="J1982" s="26"/>
      <c r="K1982" s="387" t="str">
        <f>IF(J1982&lt;&gt;0,DAYS360(J1982,'proje ve personel bilgileri'!$B$8)/30," ")</f>
        <v xml:space="preserve"> </v>
      </c>
      <c r="L1982" s="387"/>
      <c r="M1982" s="385" t="str">
        <f>IF('proje ve personel bilgileri'!A917&lt;&gt;0,('proje ve personel bilgileri'!$B$11)," ")</f>
        <v xml:space="preserve"> </v>
      </c>
      <c r="N1982" s="385"/>
      <c r="O1982" s="388">
        <f>IF('proje ve personel bilgileri'!$B$4=1512,(IF(E1982&lt;&gt;0,2,IF(F1982&lt;&gt;0,2,IF(G1982&lt;&gt;0,IF(AND(J1982&lt;&gt;0,K1982&gt;=48),4,3),IF(H1982&lt;&gt;0,IF(AND(J1982&lt;&gt;0,K1982&gt;=48),4,3),IF(I1982&lt;&gt;0,7,0)))))),IF('proje ve personel bilgileri'!$B$4=1511,(IF(E1982&lt;&gt;0,4,IF(F1982&lt;&gt;0,5,IF(G1982&lt;&gt;0,IF(AND(J1982&lt;&gt;0,K1982&gt;=48),12,8),IF(H1982&lt;&gt;0,IF(AND(J1982&lt;&gt;0,K1982&gt;=48),12,8),IF(I1982&lt;&gt;0,14,0)))))),(IF(E1982&lt;&gt;0,3,IF(F1982&lt;&gt;0,4,IF(G1982&lt;&gt;0,IF(AND(J1982&lt;&gt;0,K1982&gt;=48),10,6),IF(H1982&lt;&gt;0,IF(AND(J1982&lt;&gt;0,K1982&gt;=48),10,6),IF(I1982&lt;&gt;0,12,0))))))))</f>
        <v>0</v>
      </c>
      <c r="P1982" s="389"/>
      <c r="Q1982" s="385" t="str">
        <f>IF('proje ve personel bilgileri'!A917&lt;&gt;0,(M1982*O1982)," ")</f>
        <v xml:space="preserve"> </v>
      </c>
      <c r="R1982" s="385"/>
      <c r="S1982" s="385" t="str">
        <f>IF('proje ve personel bilgileri'!A917&lt;&gt;0,G011B!S2112," ")</f>
        <v xml:space="preserve"> </v>
      </c>
      <c r="T1982" s="378"/>
      <c r="U1982" s="385" t="str">
        <f>IF('proje ve personel bilgileri'!A917&lt;&gt;0,MIN(Q1982,S1982)," ")</f>
        <v xml:space="preserve"> </v>
      </c>
      <c r="V1982" s="386"/>
    </row>
    <row r="1983" spans="1:22" ht="15.75" customHeight="1" x14ac:dyDescent="0.25">
      <c r="A1983" s="19">
        <v>905</v>
      </c>
      <c r="B1983" s="293" t="str">
        <f>IF('proje ve personel bilgileri'!A918&lt;&gt;0,('proje ve personel bilgileri'!A918)," ")</f>
        <v xml:space="preserve"> </v>
      </c>
      <c r="C1983" s="293" t="str">
        <f>IF('proje ve personel bilgileri'!A918&lt;&gt;0,('proje ve personel bilgileri'!B918)," ")</f>
        <v xml:space="preserve"> </v>
      </c>
      <c r="D1983" s="24"/>
      <c r="E1983" s="25"/>
      <c r="F1983" s="25"/>
      <c r="G1983" s="25"/>
      <c r="H1983" s="25"/>
      <c r="I1983" s="25"/>
      <c r="J1983" s="26"/>
      <c r="K1983" s="387" t="str">
        <f>IF(J1983&lt;&gt;0,DAYS360(J1983,'proje ve personel bilgileri'!$B$8)/30," ")</f>
        <v xml:space="preserve"> </v>
      </c>
      <c r="L1983" s="387"/>
      <c r="M1983" s="385" t="str">
        <f>IF('proje ve personel bilgileri'!A918&lt;&gt;0,('proje ve personel bilgileri'!$B$11)," ")</f>
        <v xml:space="preserve"> </v>
      </c>
      <c r="N1983" s="385"/>
      <c r="O1983" s="388">
        <f>IF('proje ve personel bilgileri'!$B$4=1512,(IF(E1983&lt;&gt;0,2,IF(F1983&lt;&gt;0,2,IF(G1983&lt;&gt;0,IF(AND(J1983&lt;&gt;0,K1983&gt;=48),4,3),IF(H1983&lt;&gt;0,IF(AND(J1983&lt;&gt;0,K1983&gt;=48),4,3),IF(I1983&lt;&gt;0,7,0)))))),IF('proje ve personel bilgileri'!$B$4=1511,(IF(E1983&lt;&gt;0,4,IF(F1983&lt;&gt;0,5,IF(G1983&lt;&gt;0,IF(AND(J1983&lt;&gt;0,K1983&gt;=48),12,8),IF(H1983&lt;&gt;0,IF(AND(J1983&lt;&gt;0,K1983&gt;=48),12,8),IF(I1983&lt;&gt;0,14,0)))))),(IF(E1983&lt;&gt;0,3,IF(F1983&lt;&gt;0,4,IF(G1983&lt;&gt;0,IF(AND(J1983&lt;&gt;0,K1983&gt;=48),10,6),IF(H1983&lt;&gt;0,IF(AND(J1983&lt;&gt;0,K1983&gt;=48),10,6),IF(I1983&lt;&gt;0,12,0))))))))</f>
        <v>0</v>
      </c>
      <c r="P1983" s="389"/>
      <c r="Q1983" s="385" t="str">
        <f>IF('proje ve personel bilgileri'!A918&lt;&gt;0,(M1983*O1983)," ")</f>
        <v xml:space="preserve"> </v>
      </c>
      <c r="R1983" s="385"/>
      <c r="S1983" s="385" t="str">
        <f>IF('proje ve personel bilgileri'!A918&lt;&gt;0,G011B!S2113," ")</f>
        <v xml:space="preserve"> </v>
      </c>
      <c r="T1983" s="378"/>
      <c r="U1983" s="385" t="str">
        <f>IF('proje ve personel bilgileri'!A918&lt;&gt;0,MIN(Q1983,S1983)," ")</f>
        <v xml:space="preserve"> </v>
      </c>
      <c r="V1983" s="386"/>
    </row>
    <row r="1984" spans="1:22" ht="15.75" customHeight="1" x14ac:dyDescent="0.25">
      <c r="A1984" s="23">
        <v>906</v>
      </c>
      <c r="B1984" s="293" t="str">
        <f>IF('proje ve personel bilgileri'!A919&lt;&gt;0,('proje ve personel bilgileri'!A919)," ")</f>
        <v xml:space="preserve"> </v>
      </c>
      <c r="C1984" s="293" t="str">
        <f>IF('proje ve personel bilgileri'!A919&lt;&gt;0,('proje ve personel bilgileri'!B919)," ")</f>
        <v xml:space="preserve"> </v>
      </c>
      <c r="D1984" s="24"/>
      <c r="E1984" s="25"/>
      <c r="F1984" s="25"/>
      <c r="G1984" s="25"/>
      <c r="H1984" s="25"/>
      <c r="I1984" s="25"/>
      <c r="J1984" s="26"/>
      <c r="K1984" s="387" t="str">
        <f>IF(J1984&lt;&gt;0,DAYS360(J1984,'proje ve personel bilgileri'!$B$8)/30," ")</f>
        <v xml:space="preserve"> </v>
      </c>
      <c r="L1984" s="387"/>
      <c r="M1984" s="385" t="str">
        <f>IF('proje ve personel bilgileri'!A919&lt;&gt;0,('proje ve personel bilgileri'!$B$11)," ")</f>
        <v xml:space="preserve"> </v>
      </c>
      <c r="N1984" s="385"/>
      <c r="O1984" s="388">
        <f>IF('proje ve personel bilgileri'!$B$4=1512,(IF(E1984&lt;&gt;0,2,IF(F1984&lt;&gt;0,2,IF(G1984&lt;&gt;0,IF(AND(J1984&lt;&gt;0,K1984&gt;=48),4,3),IF(H1984&lt;&gt;0,IF(AND(J1984&lt;&gt;0,K1984&gt;=48),4,3),IF(I1984&lt;&gt;0,7,0)))))),IF('proje ve personel bilgileri'!$B$4=1511,(IF(E1984&lt;&gt;0,4,IF(F1984&lt;&gt;0,5,IF(G1984&lt;&gt;0,IF(AND(J1984&lt;&gt;0,K1984&gt;=48),12,8),IF(H1984&lt;&gt;0,IF(AND(J1984&lt;&gt;0,K1984&gt;=48),12,8),IF(I1984&lt;&gt;0,14,0)))))),(IF(E1984&lt;&gt;0,3,IF(F1984&lt;&gt;0,4,IF(G1984&lt;&gt;0,IF(AND(J1984&lt;&gt;0,K1984&gt;=48),10,6),IF(H1984&lt;&gt;0,IF(AND(J1984&lt;&gt;0,K1984&gt;=48),10,6),IF(I1984&lt;&gt;0,12,0))))))))</f>
        <v>0</v>
      </c>
      <c r="P1984" s="389"/>
      <c r="Q1984" s="385" t="str">
        <f>IF('proje ve personel bilgileri'!A919&lt;&gt;0,(M1984*O1984)," ")</f>
        <v xml:space="preserve"> </v>
      </c>
      <c r="R1984" s="385"/>
      <c r="S1984" s="385" t="str">
        <f>IF('proje ve personel bilgileri'!A919&lt;&gt;0,G011B!S2114," ")</f>
        <v xml:space="preserve"> </v>
      </c>
      <c r="T1984" s="378"/>
      <c r="U1984" s="385" t="str">
        <f>IF('proje ve personel bilgileri'!A919&lt;&gt;0,MIN(Q1984,S1984)," ")</f>
        <v xml:space="preserve"> </v>
      </c>
      <c r="V1984" s="386"/>
    </row>
    <row r="1985" spans="1:22" ht="15.75" customHeight="1" x14ac:dyDescent="0.25">
      <c r="A1985" s="19">
        <v>907</v>
      </c>
      <c r="B1985" s="293" t="str">
        <f>IF('proje ve personel bilgileri'!A920&lt;&gt;0,('proje ve personel bilgileri'!A920)," ")</f>
        <v xml:space="preserve"> </v>
      </c>
      <c r="C1985" s="293" t="str">
        <f>IF('proje ve personel bilgileri'!A920&lt;&gt;0,('proje ve personel bilgileri'!B920)," ")</f>
        <v xml:space="preserve"> </v>
      </c>
      <c r="D1985" s="24"/>
      <c r="E1985" s="25"/>
      <c r="F1985" s="25"/>
      <c r="G1985" s="25"/>
      <c r="H1985" s="25"/>
      <c r="I1985" s="25"/>
      <c r="J1985" s="26"/>
      <c r="K1985" s="387" t="str">
        <f>IF(J1985&lt;&gt;0,DAYS360(J1985,'proje ve personel bilgileri'!$B$8)/30," ")</f>
        <v xml:space="preserve"> </v>
      </c>
      <c r="L1985" s="387"/>
      <c r="M1985" s="385" t="str">
        <f>IF('proje ve personel bilgileri'!A920&lt;&gt;0,('proje ve personel bilgileri'!$B$11)," ")</f>
        <v xml:space="preserve"> </v>
      </c>
      <c r="N1985" s="385"/>
      <c r="O1985" s="388">
        <f>IF('proje ve personel bilgileri'!$B$4=1512,(IF(E1985&lt;&gt;0,2,IF(F1985&lt;&gt;0,2,IF(G1985&lt;&gt;0,IF(AND(J1985&lt;&gt;0,K1985&gt;=48),4,3),IF(H1985&lt;&gt;0,IF(AND(J1985&lt;&gt;0,K1985&gt;=48),4,3),IF(I1985&lt;&gt;0,7,0)))))),IF('proje ve personel bilgileri'!$B$4=1511,(IF(E1985&lt;&gt;0,4,IF(F1985&lt;&gt;0,5,IF(G1985&lt;&gt;0,IF(AND(J1985&lt;&gt;0,K1985&gt;=48),12,8),IF(H1985&lt;&gt;0,IF(AND(J1985&lt;&gt;0,K1985&gt;=48),12,8),IF(I1985&lt;&gt;0,14,0)))))),(IF(E1985&lt;&gt;0,3,IF(F1985&lt;&gt;0,4,IF(G1985&lt;&gt;0,IF(AND(J1985&lt;&gt;0,K1985&gt;=48),10,6),IF(H1985&lt;&gt;0,IF(AND(J1985&lt;&gt;0,K1985&gt;=48),10,6),IF(I1985&lt;&gt;0,12,0))))))))</f>
        <v>0</v>
      </c>
      <c r="P1985" s="389"/>
      <c r="Q1985" s="385" t="str">
        <f>IF('proje ve personel bilgileri'!A920&lt;&gt;0,(M1985*O1985)," ")</f>
        <v xml:space="preserve"> </v>
      </c>
      <c r="R1985" s="385"/>
      <c r="S1985" s="385" t="str">
        <f>IF('proje ve personel bilgileri'!A920&lt;&gt;0,G011B!S2115," ")</f>
        <v xml:space="preserve"> </v>
      </c>
      <c r="T1985" s="378"/>
      <c r="U1985" s="385" t="str">
        <f>IF('proje ve personel bilgileri'!A920&lt;&gt;0,MIN(Q1985,S1985)," ")</f>
        <v xml:space="preserve"> </v>
      </c>
      <c r="V1985" s="386"/>
    </row>
    <row r="1986" spans="1:22" ht="15.75" customHeight="1" x14ac:dyDescent="0.25">
      <c r="A1986" s="23">
        <v>908</v>
      </c>
      <c r="B1986" s="293" t="str">
        <f>IF('proje ve personel bilgileri'!A921&lt;&gt;0,('proje ve personel bilgileri'!A921)," ")</f>
        <v xml:space="preserve"> </v>
      </c>
      <c r="C1986" s="293" t="str">
        <f>IF('proje ve personel bilgileri'!A921&lt;&gt;0,('proje ve personel bilgileri'!B921)," ")</f>
        <v xml:space="preserve"> </v>
      </c>
      <c r="D1986" s="24"/>
      <c r="E1986" s="25"/>
      <c r="F1986" s="25"/>
      <c r="G1986" s="25"/>
      <c r="H1986" s="25"/>
      <c r="I1986" s="25"/>
      <c r="J1986" s="26"/>
      <c r="K1986" s="387" t="str">
        <f>IF(J1986&lt;&gt;0,DAYS360(J1986,'proje ve personel bilgileri'!$B$8)/30," ")</f>
        <v xml:space="preserve"> </v>
      </c>
      <c r="L1986" s="387"/>
      <c r="M1986" s="385" t="str">
        <f>IF('proje ve personel bilgileri'!A921&lt;&gt;0,('proje ve personel bilgileri'!$B$11)," ")</f>
        <v xml:space="preserve"> </v>
      </c>
      <c r="N1986" s="385"/>
      <c r="O1986" s="388">
        <f>IF('proje ve personel bilgileri'!$B$4=1512,(IF(E1986&lt;&gt;0,2,IF(F1986&lt;&gt;0,2,IF(G1986&lt;&gt;0,IF(AND(J1986&lt;&gt;0,K1986&gt;=48),4,3),IF(H1986&lt;&gt;0,IF(AND(J1986&lt;&gt;0,K1986&gt;=48),4,3),IF(I1986&lt;&gt;0,7,0)))))),IF('proje ve personel bilgileri'!$B$4=1511,(IF(E1986&lt;&gt;0,4,IF(F1986&lt;&gt;0,5,IF(G1986&lt;&gt;0,IF(AND(J1986&lt;&gt;0,K1986&gt;=48),12,8),IF(H1986&lt;&gt;0,IF(AND(J1986&lt;&gt;0,K1986&gt;=48),12,8),IF(I1986&lt;&gt;0,14,0)))))),(IF(E1986&lt;&gt;0,3,IF(F1986&lt;&gt;0,4,IF(G1986&lt;&gt;0,IF(AND(J1986&lt;&gt;0,K1986&gt;=48),10,6),IF(H1986&lt;&gt;0,IF(AND(J1986&lt;&gt;0,K1986&gt;=48),10,6),IF(I1986&lt;&gt;0,12,0))))))))</f>
        <v>0</v>
      </c>
      <c r="P1986" s="389"/>
      <c r="Q1986" s="385" t="str">
        <f>IF('proje ve personel bilgileri'!A921&lt;&gt;0,(M1986*O1986)," ")</f>
        <v xml:space="preserve"> </v>
      </c>
      <c r="R1986" s="385"/>
      <c r="S1986" s="385" t="str">
        <f>IF('proje ve personel bilgileri'!A921&lt;&gt;0,G011B!S2116," ")</f>
        <v xml:space="preserve"> </v>
      </c>
      <c r="T1986" s="378"/>
      <c r="U1986" s="385" t="str">
        <f>IF('proje ve personel bilgileri'!A921&lt;&gt;0,MIN(Q1986,S1986)," ")</f>
        <v xml:space="preserve"> </v>
      </c>
      <c r="V1986" s="386"/>
    </row>
    <row r="1987" spans="1:22" ht="15.75" customHeight="1" x14ac:dyDescent="0.25">
      <c r="A1987" s="19">
        <v>909</v>
      </c>
      <c r="B1987" s="293" t="str">
        <f>IF('proje ve personel bilgileri'!A922&lt;&gt;0,('proje ve personel bilgileri'!A922)," ")</f>
        <v xml:space="preserve"> </v>
      </c>
      <c r="C1987" s="293" t="str">
        <f>IF('proje ve personel bilgileri'!A922&lt;&gt;0,('proje ve personel bilgileri'!B922)," ")</f>
        <v xml:space="preserve"> </v>
      </c>
      <c r="D1987" s="24"/>
      <c r="E1987" s="25"/>
      <c r="F1987" s="25"/>
      <c r="G1987" s="25"/>
      <c r="H1987" s="25"/>
      <c r="I1987" s="25"/>
      <c r="J1987" s="26"/>
      <c r="K1987" s="387" t="str">
        <f>IF(J1987&lt;&gt;0,DAYS360(J1987,'proje ve personel bilgileri'!$B$8)/30," ")</f>
        <v xml:space="preserve"> </v>
      </c>
      <c r="L1987" s="387"/>
      <c r="M1987" s="385" t="str">
        <f>IF('proje ve personel bilgileri'!A922&lt;&gt;0,('proje ve personel bilgileri'!$B$11)," ")</f>
        <v xml:space="preserve"> </v>
      </c>
      <c r="N1987" s="385"/>
      <c r="O1987" s="388">
        <f>IF('proje ve personel bilgileri'!$B$4=1512,(IF(E1987&lt;&gt;0,2,IF(F1987&lt;&gt;0,2,IF(G1987&lt;&gt;0,IF(AND(J1987&lt;&gt;0,K1987&gt;=48),4,3),IF(H1987&lt;&gt;0,IF(AND(J1987&lt;&gt;0,K1987&gt;=48),4,3),IF(I1987&lt;&gt;0,7,0)))))),IF('proje ve personel bilgileri'!$B$4=1511,(IF(E1987&lt;&gt;0,4,IF(F1987&lt;&gt;0,5,IF(G1987&lt;&gt;0,IF(AND(J1987&lt;&gt;0,K1987&gt;=48),12,8),IF(H1987&lt;&gt;0,IF(AND(J1987&lt;&gt;0,K1987&gt;=48),12,8),IF(I1987&lt;&gt;0,14,0)))))),(IF(E1987&lt;&gt;0,3,IF(F1987&lt;&gt;0,4,IF(G1987&lt;&gt;0,IF(AND(J1987&lt;&gt;0,K1987&gt;=48),10,6),IF(H1987&lt;&gt;0,IF(AND(J1987&lt;&gt;0,K1987&gt;=48),10,6),IF(I1987&lt;&gt;0,12,0))))))))</f>
        <v>0</v>
      </c>
      <c r="P1987" s="389"/>
      <c r="Q1987" s="385" t="str">
        <f>IF('proje ve personel bilgileri'!A922&lt;&gt;0,(M1987*O1987)," ")</f>
        <v xml:space="preserve"> </v>
      </c>
      <c r="R1987" s="385"/>
      <c r="S1987" s="385" t="str">
        <f>IF('proje ve personel bilgileri'!A922&lt;&gt;0,G011B!S2117," ")</f>
        <v xml:space="preserve"> </v>
      </c>
      <c r="T1987" s="378"/>
      <c r="U1987" s="385" t="str">
        <f>IF('proje ve personel bilgileri'!A922&lt;&gt;0,MIN(Q1987,S1987)," ")</f>
        <v xml:space="preserve"> </v>
      </c>
      <c r="V1987" s="386"/>
    </row>
    <row r="1988" spans="1:22" ht="15.75" customHeight="1" x14ac:dyDescent="0.25">
      <c r="A1988" s="23">
        <v>910</v>
      </c>
      <c r="B1988" s="293" t="str">
        <f>IF('proje ve personel bilgileri'!A923&lt;&gt;0,('proje ve personel bilgileri'!A923)," ")</f>
        <v xml:space="preserve"> </v>
      </c>
      <c r="C1988" s="293" t="str">
        <f>IF('proje ve personel bilgileri'!A923&lt;&gt;0,('proje ve personel bilgileri'!B923)," ")</f>
        <v xml:space="preserve"> </v>
      </c>
      <c r="D1988" s="24"/>
      <c r="E1988" s="25"/>
      <c r="F1988" s="25"/>
      <c r="G1988" s="25"/>
      <c r="H1988" s="25"/>
      <c r="I1988" s="25"/>
      <c r="J1988" s="26"/>
      <c r="K1988" s="387" t="str">
        <f>IF(J1988&lt;&gt;0,DAYS360(J1988,'proje ve personel bilgileri'!$B$8)/30," ")</f>
        <v xml:space="preserve"> </v>
      </c>
      <c r="L1988" s="387"/>
      <c r="M1988" s="385" t="str">
        <f>IF('proje ve personel bilgileri'!A923&lt;&gt;0,('proje ve personel bilgileri'!$B$11)," ")</f>
        <v xml:space="preserve"> </v>
      </c>
      <c r="N1988" s="385"/>
      <c r="O1988" s="388">
        <f>IF('proje ve personel bilgileri'!$B$4=1512,(IF(E1988&lt;&gt;0,2,IF(F1988&lt;&gt;0,2,IF(G1988&lt;&gt;0,IF(AND(J1988&lt;&gt;0,K1988&gt;=48),4,3),IF(H1988&lt;&gt;0,IF(AND(J1988&lt;&gt;0,K1988&gt;=48),4,3),IF(I1988&lt;&gt;0,7,0)))))),IF('proje ve personel bilgileri'!$B$4=1511,(IF(E1988&lt;&gt;0,4,IF(F1988&lt;&gt;0,5,IF(G1988&lt;&gt;0,IF(AND(J1988&lt;&gt;0,K1988&gt;=48),12,8),IF(H1988&lt;&gt;0,IF(AND(J1988&lt;&gt;0,K1988&gt;=48),12,8),IF(I1988&lt;&gt;0,14,0)))))),(IF(E1988&lt;&gt;0,3,IF(F1988&lt;&gt;0,4,IF(G1988&lt;&gt;0,IF(AND(J1988&lt;&gt;0,K1988&gt;=48),10,6),IF(H1988&lt;&gt;0,IF(AND(J1988&lt;&gt;0,K1988&gt;=48),10,6),IF(I1988&lt;&gt;0,12,0))))))))</f>
        <v>0</v>
      </c>
      <c r="P1988" s="389"/>
      <c r="Q1988" s="385" t="str">
        <f>IF('proje ve personel bilgileri'!A923&lt;&gt;0,(M1988*O1988)," ")</f>
        <v xml:space="preserve"> </v>
      </c>
      <c r="R1988" s="385"/>
      <c r="S1988" s="385" t="str">
        <f>IF('proje ve personel bilgileri'!A923&lt;&gt;0,G011B!S2118," ")</f>
        <v xml:space="preserve"> </v>
      </c>
      <c r="T1988" s="378"/>
      <c r="U1988" s="385" t="str">
        <f>IF('proje ve personel bilgileri'!A923&lt;&gt;0,MIN(Q1988,S1988)," ")</f>
        <v xml:space="preserve"> </v>
      </c>
      <c r="V1988" s="386"/>
    </row>
    <row r="1989" spans="1:22" ht="15.75" customHeight="1" x14ac:dyDescent="0.25">
      <c r="A1989" s="19">
        <v>911</v>
      </c>
      <c r="B1989" s="293" t="str">
        <f>IF('proje ve personel bilgileri'!A924&lt;&gt;0,('proje ve personel bilgileri'!A924)," ")</f>
        <v xml:space="preserve"> </v>
      </c>
      <c r="C1989" s="293" t="str">
        <f>IF('proje ve personel bilgileri'!A924&lt;&gt;0,('proje ve personel bilgileri'!B924)," ")</f>
        <v xml:space="preserve"> </v>
      </c>
      <c r="D1989" s="24"/>
      <c r="E1989" s="25"/>
      <c r="F1989" s="25"/>
      <c r="G1989" s="25"/>
      <c r="H1989" s="25"/>
      <c r="I1989" s="25"/>
      <c r="J1989" s="26"/>
      <c r="K1989" s="387" t="str">
        <f>IF(J1989&lt;&gt;0,DAYS360(J1989,'proje ve personel bilgileri'!$B$8)/30," ")</f>
        <v xml:space="preserve"> </v>
      </c>
      <c r="L1989" s="387"/>
      <c r="M1989" s="385" t="str">
        <f>IF('proje ve personel bilgileri'!A924&lt;&gt;0,('proje ve personel bilgileri'!$B$11)," ")</f>
        <v xml:space="preserve"> </v>
      </c>
      <c r="N1989" s="385"/>
      <c r="O1989" s="388">
        <f>IF('proje ve personel bilgileri'!$B$4=1512,(IF(E1989&lt;&gt;0,2,IF(F1989&lt;&gt;0,2,IF(G1989&lt;&gt;0,IF(AND(J1989&lt;&gt;0,K1989&gt;=48),4,3),IF(H1989&lt;&gt;0,IF(AND(J1989&lt;&gt;0,K1989&gt;=48),4,3),IF(I1989&lt;&gt;0,7,0)))))),IF('proje ve personel bilgileri'!$B$4=1511,(IF(E1989&lt;&gt;0,4,IF(F1989&lt;&gt;0,5,IF(G1989&lt;&gt;0,IF(AND(J1989&lt;&gt;0,K1989&gt;=48),12,8),IF(H1989&lt;&gt;0,IF(AND(J1989&lt;&gt;0,K1989&gt;=48),12,8),IF(I1989&lt;&gt;0,14,0)))))),(IF(E1989&lt;&gt;0,3,IF(F1989&lt;&gt;0,4,IF(G1989&lt;&gt;0,IF(AND(J1989&lt;&gt;0,K1989&gt;=48),10,6),IF(H1989&lt;&gt;0,IF(AND(J1989&lt;&gt;0,K1989&gt;=48),10,6),IF(I1989&lt;&gt;0,12,0))))))))</f>
        <v>0</v>
      </c>
      <c r="P1989" s="389"/>
      <c r="Q1989" s="385" t="str">
        <f>IF('proje ve personel bilgileri'!A924&lt;&gt;0,(M1989*O1989)," ")</f>
        <v xml:space="preserve"> </v>
      </c>
      <c r="R1989" s="385"/>
      <c r="S1989" s="385" t="str">
        <f>IF('proje ve personel bilgileri'!A924&lt;&gt;0,G011B!S2119," ")</f>
        <v xml:space="preserve"> </v>
      </c>
      <c r="T1989" s="378"/>
      <c r="U1989" s="385" t="str">
        <f>IF('proje ve personel bilgileri'!A924&lt;&gt;0,MIN(Q1989,S1989)," ")</f>
        <v xml:space="preserve"> </v>
      </c>
      <c r="V1989" s="386"/>
    </row>
    <row r="1990" spans="1:22" ht="15.75" customHeight="1" x14ac:dyDescent="0.25">
      <c r="A1990" s="23">
        <v>912</v>
      </c>
      <c r="B1990" s="293" t="str">
        <f>IF('proje ve personel bilgileri'!A925&lt;&gt;0,('proje ve personel bilgileri'!A925)," ")</f>
        <v xml:space="preserve"> </v>
      </c>
      <c r="C1990" s="293" t="str">
        <f>IF('proje ve personel bilgileri'!A925&lt;&gt;0,('proje ve personel bilgileri'!B925)," ")</f>
        <v xml:space="preserve"> </v>
      </c>
      <c r="D1990" s="24"/>
      <c r="E1990" s="25"/>
      <c r="F1990" s="25"/>
      <c r="G1990" s="25"/>
      <c r="H1990" s="25"/>
      <c r="I1990" s="25"/>
      <c r="J1990" s="26"/>
      <c r="K1990" s="387" t="str">
        <f>IF(J1990&lt;&gt;0,DAYS360(J1990,'proje ve personel bilgileri'!$B$8)/30," ")</f>
        <v xml:space="preserve"> </v>
      </c>
      <c r="L1990" s="387"/>
      <c r="M1990" s="385" t="str">
        <f>IF('proje ve personel bilgileri'!A925&lt;&gt;0,('proje ve personel bilgileri'!$B$11)," ")</f>
        <v xml:space="preserve"> </v>
      </c>
      <c r="N1990" s="385"/>
      <c r="O1990" s="388">
        <f>IF('proje ve personel bilgileri'!$B$4=1512,(IF(E1990&lt;&gt;0,2,IF(F1990&lt;&gt;0,2,IF(G1990&lt;&gt;0,IF(AND(J1990&lt;&gt;0,K1990&gt;=48),4,3),IF(H1990&lt;&gt;0,IF(AND(J1990&lt;&gt;0,K1990&gt;=48),4,3),IF(I1990&lt;&gt;0,7,0)))))),IF('proje ve personel bilgileri'!$B$4=1511,(IF(E1990&lt;&gt;0,4,IF(F1990&lt;&gt;0,5,IF(G1990&lt;&gt;0,IF(AND(J1990&lt;&gt;0,K1990&gt;=48),12,8),IF(H1990&lt;&gt;0,IF(AND(J1990&lt;&gt;0,K1990&gt;=48),12,8),IF(I1990&lt;&gt;0,14,0)))))),(IF(E1990&lt;&gt;0,3,IF(F1990&lt;&gt;0,4,IF(G1990&lt;&gt;0,IF(AND(J1990&lt;&gt;0,K1990&gt;=48),10,6),IF(H1990&lt;&gt;0,IF(AND(J1990&lt;&gt;0,K1990&gt;=48),10,6),IF(I1990&lt;&gt;0,12,0))))))))</f>
        <v>0</v>
      </c>
      <c r="P1990" s="389"/>
      <c r="Q1990" s="385" t="str">
        <f>IF('proje ve personel bilgileri'!A925&lt;&gt;0,(M1990*O1990)," ")</f>
        <v xml:space="preserve"> </v>
      </c>
      <c r="R1990" s="385"/>
      <c r="S1990" s="385" t="str">
        <f>IF('proje ve personel bilgileri'!A925&lt;&gt;0,G011B!S2120," ")</f>
        <v xml:space="preserve"> </v>
      </c>
      <c r="T1990" s="378"/>
      <c r="U1990" s="385" t="str">
        <f>IF('proje ve personel bilgileri'!A925&lt;&gt;0,MIN(Q1990,S1990)," ")</f>
        <v xml:space="preserve"> </v>
      </c>
      <c r="V1990" s="386"/>
    </row>
    <row r="1991" spans="1:22" ht="15.75" customHeight="1" x14ac:dyDescent="0.25">
      <c r="A1991" s="19">
        <v>913</v>
      </c>
      <c r="B1991" s="293" t="str">
        <f>IF('proje ve personel bilgileri'!A926&lt;&gt;0,('proje ve personel bilgileri'!A926)," ")</f>
        <v xml:space="preserve"> </v>
      </c>
      <c r="C1991" s="293" t="str">
        <f>IF('proje ve personel bilgileri'!A926&lt;&gt;0,('proje ve personel bilgileri'!B926)," ")</f>
        <v xml:space="preserve"> </v>
      </c>
      <c r="D1991" s="24"/>
      <c r="E1991" s="25"/>
      <c r="F1991" s="25"/>
      <c r="G1991" s="25"/>
      <c r="H1991" s="25"/>
      <c r="I1991" s="25"/>
      <c r="J1991" s="26"/>
      <c r="K1991" s="387" t="str">
        <f>IF(J1991&lt;&gt;0,DAYS360(J1991,'proje ve personel bilgileri'!$B$8)/30," ")</f>
        <v xml:space="preserve"> </v>
      </c>
      <c r="L1991" s="387"/>
      <c r="M1991" s="385" t="str">
        <f>IF('proje ve personel bilgileri'!A926&lt;&gt;0,('proje ve personel bilgileri'!$B$11)," ")</f>
        <v xml:space="preserve"> </v>
      </c>
      <c r="N1991" s="385"/>
      <c r="O1991" s="388">
        <f>IF('proje ve personel bilgileri'!$B$4=1512,(IF(E1991&lt;&gt;0,2,IF(F1991&lt;&gt;0,2,IF(G1991&lt;&gt;0,IF(AND(J1991&lt;&gt;0,K1991&gt;=48),4,3),IF(H1991&lt;&gt;0,IF(AND(J1991&lt;&gt;0,K1991&gt;=48),4,3),IF(I1991&lt;&gt;0,7,0)))))),IF('proje ve personel bilgileri'!$B$4=1511,(IF(E1991&lt;&gt;0,4,IF(F1991&lt;&gt;0,5,IF(G1991&lt;&gt;0,IF(AND(J1991&lt;&gt;0,K1991&gt;=48),12,8),IF(H1991&lt;&gt;0,IF(AND(J1991&lt;&gt;0,K1991&gt;=48),12,8),IF(I1991&lt;&gt;0,14,0)))))),(IF(E1991&lt;&gt;0,3,IF(F1991&lt;&gt;0,4,IF(G1991&lt;&gt;0,IF(AND(J1991&lt;&gt;0,K1991&gt;=48),10,6),IF(H1991&lt;&gt;0,IF(AND(J1991&lt;&gt;0,K1991&gt;=48),10,6),IF(I1991&lt;&gt;0,12,0))))))))</f>
        <v>0</v>
      </c>
      <c r="P1991" s="389"/>
      <c r="Q1991" s="385" t="str">
        <f>IF('proje ve personel bilgileri'!A926&lt;&gt;0,(M1991*O1991)," ")</f>
        <v xml:space="preserve"> </v>
      </c>
      <c r="R1991" s="385"/>
      <c r="S1991" s="385" t="str">
        <f>IF('proje ve personel bilgileri'!A926&lt;&gt;0,G011B!S2121," ")</f>
        <v xml:space="preserve"> </v>
      </c>
      <c r="T1991" s="378"/>
      <c r="U1991" s="385" t="str">
        <f>IF('proje ve personel bilgileri'!A926&lt;&gt;0,MIN(Q1991,S1991)," ")</f>
        <v xml:space="preserve"> </v>
      </c>
      <c r="V1991" s="386"/>
    </row>
    <row r="1992" spans="1:22" ht="15.75" customHeight="1" x14ac:dyDescent="0.25">
      <c r="A1992" s="23">
        <v>914</v>
      </c>
      <c r="B1992" s="293" t="str">
        <f>IF('proje ve personel bilgileri'!A927&lt;&gt;0,('proje ve personel bilgileri'!A927)," ")</f>
        <v xml:space="preserve"> </v>
      </c>
      <c r="C1992" s="293" t="str">
        <f>IF('proje ve personel bilgileri'!A927&lt;&gt;0,('proje ve personel bilgileri'!B927)," ")</f>
        <v xml:space="preserve"> </v>
      </c>
      <c r="D1992" s="24"/>
      <c r="E1992" s="25"/>
      <c r="F1992" s="25"/>
      <c r="G1992" s="25"/>
      <c r="H1992" s="25"/>
      <c r="I1992" s="25"/>
      <c r="J1992" s="26"/>
      <c r="K1992" s="387" t="str">
        <f>IF(J1992&lt;&gt;0,DAYS360(J1992,'proje ve personel bilgileri'!$B$8)/30," ")</f>
        <v xml:space="preserve"> </v>
      </c>
      <c r="L1992" s="387"/>
      <c r="M1992" s="385" t="str">
        <f>IF('proje ve personel bilgileri'!A927&lt;&gt;0,('proje ve personel bilgileri'!$B$11)," ")</f>
        <v xml:space="preserve"> </v>
      </c>
      <c r="N1992" s="385"/>
      <c r="O1992" s="388">
        <f>IF('proje ve personel bilgileri'!$B$4=1512,(IF(E1992&lt;&gt;0,2,IF(F1992&lt;&gt;0,2,IF(G1992&lt;&gt;0,IF(AND(J1992&lt;&gt;0,K1992&gt;=48),4,3),IF(H1992&lt;&gt;0,IF(AND(J1992&lt;&gt;0,K1992&gt;=48),4,3),IF(I1992&lt;&gt;0,7,0)))))),IF('proje ve personel bilgileri'!$B$4=1511,(IF(E1992&lt;&gt;0,4,IF(F1992&lt;&gt;0,5,IF(G1992&lt;&gt;0,IF(AND(J1992&lt;&gt;0,K1992&gt;=48),12,8),IF(H1992&lt;&gt;0,IF(AND(J1992&lt;&gt;0,K1992&gt;=48),12,8),IF(I1992&lt;&gt;0,14,0)))))),(IF(E1992&lt;&gt;0,3,IF(F1992&lt;&gt;0,4,IF(G1992&lt;&gt;0,IF(AND(J1992&lt;&gt;0,K1992&gt;=48),10,6),IF(H1992&lt;&gt;0,IF(AND(J1992&lt;&gt;0,K1992&gt;=48),10,6),IF(I1992&lt;&gt;0,12,0))))))))</f>
        <v>0</v>
      </c>
      <c r="P1992" s="389"/>
      <c r="Q1992" s="385" t="str">
        <f>IF('proje ve personel bilgileri'!A927&lt;&gt;0,(M1992*O1992)," ")</f>
        <v xml:space="preserve"> </v>
      </c>
      <c r="R1992" s="385"/>
      <c r="S1992" s="385" t="str">
        <f>IF('proje ve personel bilgileri'!A927&lt;&gt;0,G011B!S2122," ")</f>
        <v xml:space="preserve"> </v>
      </c>
      <c r="T1992" s="378"/>
      <c r="U1992" s="385" t="str">
        <f>IF('proje ve personel bilgileri'!A927&lt;&gt;0,MIN(Q1992,S1992)," ")</f>
        <v xml:space="preserve"> </v>
      </c>
      <c r="V1992" s="386"/>
    </row>
    <row r="1993" spans="1:22" ht="15.75" customHeight="1" x14ac:dyDescent="0.25">
      <c r="A1993" s="19">
        <v>915</v>
      </c>
      <c r="B1993" s="293" t="str">
        <f>IF('proje ve personel bilgileri'!A928&lt;&gt;0,('proje ve personel bilgileri'!A928)," ")</f>
        <v xml:space="preserve"> </v>
      </c>
      <c r="C1993" s="293" t="str">
        <f>IF('proje ve personel bilgileri'!A928&lt;&gt;0,('proje ve personel bilgileri'!B928)," ")</f>
        <v xml:space="preserve"> </v>
      </c>
      <c r="D1993" s="24"/>
      <c r="E1993" s="25"/>
      <c r="F1993" s="25"/>
      <c r="G1993" s="25"/>
      <c r="H1993" s="25"/>
      <c r="I1993" s="25"/>
      <c r="J1993" s="26"/>
      <c r="K1993" s="387" t="str">
        <f>IF(J1993&lt;&gt;0,DAYS360(J1993,'proje ve personel bilgileri'!$B$8)/30," ")</f>
        <v xml:space="preserve"> </v>
      </c>
      <c r="L1993" s="387"/>
      <c r="M1993" s="385" t="str">
        <f>IF('proje ve personel bilgileri'!A928&lt;&gt;0,('proje ve personel bilgileri'!$B$11)," ")</f>
        <v xml:space="preserve"> </v>
      </c>
      <c r="N1993" s="385"/>
      <c r="O1993" s="388">
        <f>IF('proje ve personel bilgileri'!$B$4=1512,(IF(E1993&lt;&gt;0,2,IF(F1993&lt;&gt;0,2,IF(G1993&lt;&gt;0,IF(AND(J1993&lt;&gt;0,K1993&gt;=48),4,3),IF(H1993&lt;&gt;0,IF(AND(J1993&lt;&gt;0,K1993&gt;=48),4,3),IF(I1993&lt;&gt;0,7,0)))))),IF('proje ve personel bilgileri'!$B$4=1511,(IF(E1993&lt;&gt;0,4,IF(F1993&lt;&gt;0,5,IF(G1993&lt;&gt;0,IF(AND(J1993&lt;&gt;0,K1993&gt;=48),12,8),IF(H1993&lt;&gt;0,IF(AND(J1993&lt;&gt;0,K1993&gt;=48),12,8),IF(I1993&lt;&gt;0,14,0)))))),(IF(E1993&lt;&gt;0,3,IF(F1993&lt;&gt;0,4,IF(G1993&lt;&gt;0,IF(AND(J1993&lt;&gt;0,K1993&gt;=48),10,6),IF(H1993&lt;&gt;0,IF(AND(J1993&lt;&gt;0,K1993&gt;=48),10,6),IF(I1993&lt;&gt;0,12,0))))))))</f>
        <v>0</v>
      </c>
      <c r="P1993" s="389"/>
      <c r="Q1993" s="385" t="str">
        <f>IF('proje ve personel bilgileri'!A928&lt;&gt;0,(M1993*O1993)," ")</f>
        <v xml:space="preserve"> </v>
      </c>
      <c r="R1993" s="385"/>
      <c r="S1993" s="385" t="str">
        <f>IF('proje ve personel bilgileri'!A928&lt;&gt;0,G011B!S2123," ")</f>
        <v xml:space="preserve"> </v>
      </c>
      <c r="T1993" s="378"/>
      <c r="U1993" s="385" t="str">
        <f>IF('proje ve personel bilgileri'!A928&lt;&gt;0,MIN(Q1993,S1993)," ")</f>
        <v xml:space="preserve"> </v>
      </c>
      <c r="V1993" s="386"/>
    </row>
    <row r="1994" spans="1:22" ht="15.75" customHeight="1" x14ac:dyDescent="0.25">
      <c r="A1994" s="23">
        <v>916</v>
      </c>
      <c r="B1994" s="293" t="str">
        <f>IF('proje ve personel bilgileri'!A929&lt;&gt;0,('proje ve personel bilgileri'!A929)," ")</f>
        <v xml:space="preserve"> </v>
      </c>
      <c r="C1994" s="293" t="str">
        <f>IF('proje ve personel bilgileri'!A929&lt;&gt;0,('proje ve personel bilgileri'!B929)," ")</f>
        <v xml:space="preserve"> </v>
      </c>
      <c r="D1994" s="24"/>
      <c r="E1994" s="25"/>
      <c r="F1994" s="25"/>
      <c r="G1994" s="25"/>
      <c r="H1994" s="25"/>
      <c r="I1994" s="25"/>
      <c r="J1994" s="26"/>
      <c r="K1994" s="387" t="str">
        <f>IF(J1994&lt;&gt;0,DAYS360(J1994,'proje ve personel bilgileri'!$B$8)/30," ")</f>
        <v xml:space="preserve"> </v>
      </c>
      <c r="L1994" s="387"/>
      <c r="M1994" s="385" t="str">
        <f>IF('proje ve personel bilgileri'!A929&lt;&gt;0,('proje ve personel bilgileri'!$B$11)," ")</f>
        <v xml:space="preserve"> </v>
      </c>
      <c r="N1994" s="385"/>
      <c r="O1994" s="388">
        <f>IF('proje ve personel bilgileri'!$B$4=1512,(IF(E1994&lt;&gt;0,2,IF(F1994&lt;&gt;0,2,IF(G1994&lt;&gt;0,IF(AND(J1994&lt;&gt;0,K1994&gt;=48),4,3),IF(H1994&lt;&gt;0,IF(AND(J1994&lt;&gt;0,K1994&gt;=48),4,3),IF(I1994&lt;&gt;0,7,0)))))),IF('proje ve personel bilgileri'!$B$4=1511,(IF(E1994&lt;&gt;0,4,IF(F1994&lt;&gt;0,5,IF(G1994&lt;&gt;0,IF(AND(J1994&lt;&gt;0,K1994&gt;=48),12,8),IF(H1994&lt;&gt;0,IF(AND(J1994&lt;&gt;0,K1994&gt;=48),12,8),IF(I1994&lt;&gt;0,14,0)))))),(IF(E1994&lt;&gt;0,3,IF(F1994&lt;&gt;0,4,IF(G1994&lt;&gt;0,IF(AND(J1994&lt;&gt;0,K1994&gt;=48),10,6),IF(H1994&lt;&gt;0,IF(AND(J1994&lt;&gt;0,K1994&gt;=48),10,6),IF(I1994&lt;&gt;0,12,0))))))))</f>
        <v>0</v>
      </c>
      <c r="P1994" s="389"/>
      <c r="Q1994" s="385" t="str">
        <f>IF('proje ve personel bilgileri'!A929&lt;&gt;0,(M1994*O1994)," ")</f>
        <v xml:space="preserve"> </v>
      </c>
      <c r="R1994" s="385"/>
      <c r="S1994" s="385" t="str">
        <f>IF('proje ve personel bilgileri'!A929&lt;&gt;0,G011B!S2124," ")</f>
        <v xml:space="preserve"> </v>
      </c>
      <c r="T1994" s="378"/>
      <c r="U1994" s="385" t="str">
        <f>IF('proje ve personel bilgileri'!A929&lt;&gt;0,MIN(Q1994,S1994)," ")</f>
        <v xml:space="preserve"> </v>
      </c>
      <c r="V1994" s="386"/>
    </row>
    <row r="1995" spans="1:22" ht="15.75" customHeight="1" x14ac:dyDescent="0.25">
      <c r="A1995" s="19">
        <v>917</v>
      </c>
      <c r="B1995" s="293" t="str">
        <f>IF('proje ve personel bilgileri'!A930&lt;&gt;0,('proje ve personel bilgileri'!A930)," ")</f>
        <v xml:space="preserve"> </v>
      </c>
      <c r="C1995" s="293" t="str">
        <f>IF('proje ve personel bilgileri'!A930&lt;&gt;0,('proje ve personel bilgileri'!B930)," ")</f>
        <v xml:space="preserve"> </v>
      </c>
      <c r="D1995" s="24"/>
      <c r="E1995" s="25"/>
      <c r="F1995" s="25"/>
      <c r="G1995" s="25"/>
      <c r="H1995" s="25"/>
      <c r="I1995" s="25"/>
      <c r="J1995" s="26"/>
      <c r="K1995" s="387" t="str">
        <f>IF(J1995&lt;&gt;0,DAYS360(J1995,'proje ve personel bilgileri'!$B$8)/30," ")</f>
        <v xml:space="preserve"> </v>
      </c>
      <c r="L1995" s="387"/>
      <c r="M1995" s="385" t="str">
        <f>IF('proje ve personel bilgileri'!A930&lt;&gt;0,('proje ve personel bilgileri'!$B$11)," ")</f>
        <v xml:space="preserve"> </v>
      </c>
      <c r="N1995" s="385"/>
      <c r="O1995" s="388">
        <f>IF('proje ve personel bilgileri'!$B$4=1512,(IF(E1995&lt;&gt;0,2,IF(F1995&lt;&gt;0,2,IF(G1995&lt;&gt;0,IF(AND(J1995&lt;&gt;0,K1995&gt;=48),4,3),IF(H1995&lt;&gt;0,IF(AND(J1995&lt;&gt;0,K1995&gt;=48),4,3),IF(I1995&lt;&gt;0,7,0)))))),IF('proje ve personel bilgileri'!$B$4=1511,(IF(E1995&lt;&gt;0,4,IF(F1995&lt;&gt;0,5,IF(G1995&lt;&gt;0,IF(AND(J1995&lt;&gt;0,K1995&gt;=48),12,8),IF(H1995&lt;&gt;0,IF(AND(J1995&lt;&gt;0,K1995&gt;=48),12,8),IF(I1995&lt;&gt;0,14,0)))))),(IF(E1995&lt;&gt;0,3,IF(F1995&lt;&gt;0,4,IF(G1995&lt;&gt;0,IF(AND(J1995&lt;&gt;0,K1995&gt;=48),10,6),IF(H1995&lt;&gt;0,IF(AND(J1995&lt;&gt;0,K1995&gt;=48),10,6),IF(I1995&lt;&gt;0,12,0))))))))</f>
        <v>0</v>
      </c>
      <c r="P1995" s="389"/>
      <c r="Q1995" s="385" t="str">
        <f>IF('proje ve personel bilgileri'!A930&lt;&gt;0,(M1995*O1995)," ")</f>
        <v xml:space="preserve"> </v>
      </c>
      <c r="R1995" s="385"/>
      <c r="S1995" s="385" t="str">
        <f>IF('proje ve personel bilgileri'!A930&lt;&gt;0,G011B!S2125," ")</f>
        <v xml:space="preserve"> </v>
      </c>
      <c r="T1995" s="378"/>
      <c r="U1995" s="385" t="str">
        <f>IF('proje ve personel bilgileri'!A930&lt;&gt;0,MIN(Q1995,S1995)," ")</f>
        <v xml:space="preserve"> </v>
      </c>
      <c r="V1995" s="386"/>
    </row>
    <row r="1996" spans="1:22" ht="15.75" customHeight="1" x14ac:dyDescent="0.25">
      <c r="A1996" s="23">
        <v>918</v>
      </c>
      <c r="B1996" s="293" t="str">
        <f>IF('proje ve personel bilgileri'!A931&lt;&gt;0,('proje ve personel bilgileri'!A931)," ")</f>
        <v xml:space="preserve"> </v>
      </c>
      <c r="C1996" s="293" t="str">
        <f>IF('proje ve personel bilgileri'!A931&lt;&gt;0,('proje ve personel bilgileri'!B931)," ")</f>
        <v xml:space="preserve"> </v>
      </c>
      <c r="D1996" s="28"/>
      <c r="E1996" s="29"/>
      <c r="F1996" s="29"/>
      <c r="G1996" s="29"/>
      <c r="H1996" s="29"/>
      <c r="I1996" s="29"/>
      <c r="J1996" s="30"/>
      <c r="K1996" s="387" t="str">
        <f>IF(J1996&lt;&gt;0,DAYS360(J1996,'proje ve personel bilgileri'!$B$8)/30," ")</f>
        <v xml:space="preserve"> </v>
      </c>
      <c r="L1996" s="387"/>
      <c r="M1996" s="385" t="str">
        <f>IF('proje ve personel bilgileri'!A931&lt;&gt;0,('proje ve personel bilgileri'!$B$11)," ")</f>
        <v xml:space="preserve"> </v>
      </c>
      <c r="N1996" s="385"/>
      <c r="O1996" s="388">
        <f>IF('proje ve personel bilgileri'!$B$4=1512,(IF(E1996&lt;&gt;0,2,IF(F1996&lt;&gt;0,2,IF(G1996&lt;&gt;0,IF(AND(J1996&lt;&gt;0,K1996&gt;=48),4,3),IF(H1996&lt;&gt;0,IF(AND(J1996&lt;&gt;0,K1996&gt;=48),4,3),IF(I1996&lt;&gt;0,7,0)))))),IF('proje ve personel bilgileri'!$B$4=1511,(IF(E1996&lt;&gt;0,4,IF(F1996&lt;&gt;0,5,IF(G1996&lt;&gt;0,IF(AND(J1996&lt;&gt;0,K1996&gt;=48),12,8),IF(H1996&lt;&gt;0,IF(AND(J1996&lt;&gt;0,K1996&gt;=48),12,8),IF(I1996&lt;&gt;0,14,0)))))),(IF(E1996&lt;&gt;0,3,IF(F1996&lt;&gt;0,4,IF(G1996&lt;&gt;0,IF(AND(J1996&lt;&gt;0,K1996&gt;=48),10,6),IF(H1996&lt;&gt;0,IF(AND(J1996&lt;&gt;0,K1996&gt;=48),10,6),IF(I1996&lt;&gt;0,12,0))))))))</f>
        <v>0</v>
      </c>
      <c r="P1996" s="389"/>
      <c r="Q1996" s="385" t="str">
        <f>IF('proje ve personel bilgileri'!A931&lt;&gt;0,(M1996*O1996)," ")</f>
        <v xml:space="preserve"> </v>
      </c>
      <c r="R1996" s="385"/>
      <c r="S1996" s="385" t="str">
        <f>IF('proje ve personel bilgileri'!A931&lt;&gt;0,G011B!S2126," ")</f>
        <v xml:space="preserve"> </v>
      </c>
      <c r="T1996" s="378"/>
      <c r="U1996" s="385" t="str">
        <f>IF('proje ve personel bilgileri'!A931&lt;&gt;0,MIN(Q1996,S1996)," ")</f>
        <v xml:space="preserve"> </v>
      </c>
      <c r="V1996" s="386"/>
    </row>
    <row r="1997" spans="1:22" ht="15" customHeight="1" x14ac:dyDescent="0.25">
      <c r="A1997" s="290" t="s">
        <v>152</v>
      </c>
    </row>
    <row r="1998" spans="1:22" ht="15" customHeight="1" x14ac:dyDescent="0.25">
      <c r="A1998" s="390" t="s">
        <v>153</v>
      </c>
      <c r="B1998" s="390"/>
      <c r="C1998" s="390"/>
      <c r="D1998" s="390"/>
      <c r="E1998" s="390"/>
      <c r="F1998" s="390"/>
      <c r="G1998" s="390"/>
      <c r="H1998" s="390"/>
      <c r="I1998" s="390"/>
      <c r="J1998" s="390"/>
      <c r="K1998" s="390"/>
      <c r="L1998" s="390"/>
      <c r="M1998" s="390"/>
      <c r="N1998" s="390"/>
      <c r="O1998" s="390"/>
      <c r="P1998" s="390"/>
      <c r="Q1998" s="390"/>
      <c r="R1998" s="390"/>
      <c r="S1998" s="390"/>
      <c r="T1998" s="390"/>
      <c r="U1998" s="390"/>
      <c r="V1998" s="390"/>
    </row>
    <row r="1999" spans="1:22" ht="15" customHeight="1" x14ac:dyDescent="0.25">
      <c r="A1999" s="391" t="s">
        <v>154</v>
      </c>
      <c r="B1999" s="391"/>
      <c r="C1999" s="391"/>
      <c r="D1999" s="391"/>
      <c r="E1999" s="391"/>
      <c r="F1999" s="391"/>
      <c r="G1999" s="391"/>
      <c r="H1999" s="391"/>
      <c r="I1999" s="391"/>
      <c r="J1999" s="391"/>
      <c r="K1999" s="391"/>
      <c r="L1999" s="391"/>
      <c r="M1999" s="391"/>
      <c r="N1999" s="391"/>
      <c r="O1999" s="391"/>
      <c r="P1999" s="391"/>
      <c r="Q1999" s="391"/>
      <c r="R1999" s="391"/>
      <c r="S1999" s="391"/>
      <c r="T1999" s="391"/>
      <c r="U1999" s="391"/>
      <c r="V1999" s="391"/>
    </row>
    <row r="2000" spans="1:22" ht="15" customHeight="1" x14ac:dyDescent="0.25">
      <c r="A2000" s="289"/>
    </row>
    <row r="2001" spans="1:22" ht="15" customHeight="1" x14ac:dyDescent="0.25">
      <c r="A2001" s="381" t="s">
        <v>155</v>
      </c>
      <c r="B2001" s="381"/>
      <c r="C2001" s="381"/>
      <c r="D2001" s="381"/>
      <c r="E2001" s="381"/>
      <c r="F2001" s="381"/>
      <c r="G2001" s="381"/>
      <c r="H2001" s="381"/>
      <c r="I2001" s="381"/>
      <c r="J2001" s="381"/>
      <c r="K2001" s="381"/>
      <c r="L2001" s="381"/>
      <c r="M2001" s="381"/>
      <c r="N2001" s="381"/>
      <c r="O2001" s="381"/>
      <c r="P2001" s="381"/>
      <c r="Q2001" s="381"/>
      <c r="R2001" s="381"/>
      <c r="S2001" s="381"/>
      <c r="T2001" s="381"/>
      <c r="U2001" s="381"/>
    </row>
    <row r="2002" spans="1:22" ht="15" customHeight="1" x14ac:dyDescent="0.25">
      <c r="A2002" s="380"/>
      <c r="B2002" s="380"/>
      <c r="C2002" s="380"/>
      <c r="D2002" s="380"/>
      <c r="E2002" s="380"/>
      <c r="F2002" s="380"/>
      <c r="G2002" s="380"/>
      <c r="H2002" s="380"/>
      <c r="I2002" s="380"/>
      <c r="J2002" s="380"/>
      <c r="K2002" s="380"/>
      <c r="L2002" s="380"/>
      <c r="M2002" s="380"/>
      <c r="N2002" s="380"/>
      <c r="O2002" s="380"/>
      <c r="P2002" s="380"/>
      <c r="Q2002" s="380"/>
      <c r="R2002" s="380"/>
      <c r="S2002" s="380"/>
      <c r="T2002" s="380"/>
      <c r="U2002" s="380"/>
    </row>
    <row r="2007" spans="1:22" ht="15.75" customHeight="1" x14ac:dyDescent="0.25">
      <c r="A2007" s="348" t="s">
        <v>128</v>
      </c>
      <c r="B2007" s="348"/>
      <c r="C2007" s="348"/>
      <c r="D2007" s="348"/>
      <c r="E2007" s="348"/>
      <c r="F2007" s="348"/>
      <c r="G2007" s="348"/>
      <c r="H2007" s="348"/>
      <c r="I2007" s="348"/>
      <c r="J2007" s="348"/>
      <c r="K2007" s="348"/>
      <c r="L2007" s="348"/>
      <c r="M2007" s="348"/>
      <c r="N2007" s="348"/>
      <c r="O2007" s="348"/>
      <c r="P2007" s="348"/>
      <c r="Q2007" s="348"/>
      <c r="R2007" s="348"/>
      <c r="S2007" s="348"/>
      <c r="T2007" s="348"/>
      <c r="U2007" s="348"/>
      <c r="V2007" s="348"/>
    </row>
    <row r="2008" spans="1:22" ht="15" customHeight="1" x14ac:dyDescent="0.25">
      <c r="A2008" s="68"/>
      <c r="B2008" s="68"/>
      <c r="C2008" s="68"/>
      <c r="D2008" s="68"/>
      <c r="E2008" s="68"/>
      <c r="F2008" s="68"/>
      <c r="G2008" s="68"/>
      <c r="H2008" s="68"/>
      <c r="I2008" s="68"/>
      <c r="J2008" s="69" t="str">
        <f>'proje ve personel bilgileri'!$B$7</f>
        <v>/</v>
      </c>
      <c r="K2008" s="68" t="s">
        <v>109</v>
      </c>
      <c r="L2008" s="68"/>
      <c r="M2008" s="68"/>
      <c r="N2008" s="68"/>
      <c r="O2008" s="68"/>
      <c r="P2008" s="68"/>
      <c r="Q2008" s="68"/>
      <c r="R2008" s="68"/>
      <c r="S2008" s="68"/>
      <c r="T2008" s="68"/>
      <c r="U2008" s="68"/>
      <c r="V2008" s="68"/>
    </row>
    <row r="2009" spans="1:22" ht="18.75" customHeight="1" x14ac:dyDescent="0.25">
      <c r="U2009" s="10" t="s">
        <v>129</v>
      </c>
    </row>
    <row r="2010" spans="1:22" ht="15.75" customHeight="1" x14ac:dyDescent="0.25">
      <c r="A2010" s="382" t="s">
        <v>130</v>
      </c>
      <c r="B2010" s="383"/>
      <c r="C2010" s="384"/>
      <c r="D2010" s="392">
        <f>'proje ve personel bilgileri'!$B$2</f>
        <v>0</v>
      </c>
      <c r="E2010" s="393"/>
      <c r="F2010" s="393"/>
      <c r="G2010" s="393"/>
      <c r="H2010" s="393"/>
      <c r="I2010" s="393"/>
      <c r="J2010" s="393"/>
      <c r="K2010" s="393"/>
      <c r="L2010" s="393"/>
      <c r="M2010" s="393"/>
      <c r="N2010" s="393"/>
      <c r="O2010" s="393"/>
      <c r="P2010" s="393"/>
      <c r="Q2010" s="393"/>
      <c r="R2010" s="393"/>
      <c r="S2010" s="393"/>
      <c r="T2010" s="393"/>
      <c r="U2010" s="393"/>
      <c r="V2010" s="394"/>
    </row>
    <row r="2011" spans="1:22" ht="15.75" customHeight="1" x14ac:dyDescent="0.25">
      <c r="A2011" s="382" t="s">
        <v>131</v>
      </c>
      <c r="B2011" s="383"/>
      <c r="C2011" s="384"/>
      <c r="D2011" s="392">
        <f>'proje ve personel bilgileri'!$B$3</f>
        <v>0</v>
      </c>
      <c r="E2011" s="393"/>
      <c r="F2011" s="393"/>
      <c r="G2011" s="393"/>
      <c r="H2011" s="393"/>
      <c r="I2011" s="393"/>
      <c r="J2011" s="393"/>
      <c r="K2011" s="393"/>
      <c r="L2011" s="393"/>
      <c r="M2011" s="393"/>
      <c r="N2011" s="393"/>
      <c r="O2011" s="393"/>
      <c r="P2011" s="393"/>
      <c r="Q2011" s="393"/>
      <c r="R2011" s="393"/>
      <c r="S2011" s="393"/>
      <c r="T2011" s="393"/>
      <c r="U2011" s="393"/>
      <c r="V2011" s="394"/>
    </row>
    <row r="2012" spans="1:22" ht="15" customHeight="1" x14ac:dyDescent="0.25">
      <c r="A2012" s="415" t="s">
        <v>132</v>
      </c>
      <c r="B2012" s="416"/>
      <c r="C2012" s="417"/>
      <c r="D2012" s="421"/>
      <c r="E2012" s="403"/>
      <c r="F2012" s="403"/>
      <c r="G2012" s="403"/>
      <c r="H2012" s="403"/>
      <c r="I2012" s="403"/>
      <c r="J2012" s="403"/>
      <c r="K2012" s="403"/>
      <c r="L2012" s="403"/>
      <c r="M2012" s="403"/>
      <c r="N2012" s="403"/>
      <c r="O2012" s="403"/>
      <c r="P2012" s="403"/>
      <c r="Q2012" s="403"/>
      <c r="R2012" s="403"/>
      <c r="S2012" s="403"/>
      <c r="T2012" s="403"/>
      <c r="U2012" s="403"/>
      <c r="V2012" s="423"/>
    </row>
    <row r="2013" spans="1:22" ht="15.75" customHeight="1" x14ac:dyDescent="0.25">
      <c r="A2013" s="418"/>
      <c r="B2013" s="419"/>
      <c r="C2013" s="420"/>
      <c r="D2013" s="422"/>
      <c r="E2013" s="404"/>
      <c r="F2013" s="404"/>
      <c r="G2013" s="404"/>
      <c r="H2013" s="404"/>
      <c r="I2013" s="404"/>
      <c r="J2013" s="404"/>
      <c r="K2013" s="404"/>
      <c r="L2013" s="404"/>
      <c r="M2013" s="404"/>
      <c r="N2013" s="404"/>
      <c r="O2013" s="404"/>
      <c r="P2013" s="404"/>
      <c r="Q2013" s="404"/>
      <c r="R2013" s="404"/>
      <c r="S2013" s="404"/>
      <c r="T2013" s="404"/>
      <c r="U2013" s="404"/>
      <c r="V2013" s="424"/>
    </row>
    <row r="2014" spans="1:22" ht="15.75" customHeight="1" x14ac:dyDescent="0.25">
      <c r="A2014" s="382" t="s">
        <v>133</v>
      </c>
      <c r="B2014" s="383"/>
      <c r="C2014" s="384"/>
      <c r="D2014" s="307">
        <f>'proje ve personel bilgileri'!B8</f>
        <v>0</v>
      </c>
      <c r="E2014" s="291"/>
      <c r="F2014" s="291"/>
      <c r="G2014" s="291"/>
      <c r="H2014" s="291"/>
      <c r="I2014" s="291"/>
      <c r="J2014" s="402"/>
      <c r="K2014" s="402"/>
      <c r="L2014" s="402"/>
      <c r="M2014" s="402"/>
      <c r="N2014" s="402"/>
      <c r="O2014" s="402"/>
      <c r="P2014" s="402"/>
      <c r="Q2014" s="402"/>
      <c r="R2014" s="402"/>
      <c r="S2014" s="402"/>
      <c r="T2014" s="402"/>
      <c r="U2014" s="402"/>
      <c r="V2014" s="292"/>
    </row>
    <row r="2015" spans="1:22" ht="15" customHeight="1" x14ac:dyDescent="0.25">
      <c r="A2015" s="405" t="s">
        <v>87</v>
      </c>
      <c r="B2015" s="405" t="s">
        <v>15</v>
      </c>
      <c r="C2015" s="405" t="s">
        <v>134</v>
      </c>
      <c r="D2015" s="405" t="s">
        <v>135</v>
      </c>
      <c r="E2015" s="395" t="s">
        <v>136</v>
      </c>
      <c r="F2015" s="407"/>
      <c r="G2015" s="407"/>
      <c r="H2015" s="407"/>
      <c r="I2015" s="396"/>
      <c r="J2015" s="405" t="s">
        <v>137</v>
      </c>
      <c r="K2015" s="395" t="s">
        <v>138</v>
      </c>
      <c r="L2015" s="396"/>
      <c r="M2015" s="411" t="s">
        <v>139</v>
      </c>
      <c r="N2015" s="412"/>
      <c r="O2015" s="395" t="s">
        <v>156</v>
      </c>
      <c r="P2015" s="396"/>
      <c r="Q2015" s="395" t="s">
        <v>141</v>
      </c>
      <c r="R2015" s="396"/>
      <c r="S2015" s="395" t="s">
        <v>142</v>
      </c>
      <c r="T2015" s="396"/>
      <c r="U2015" s="395" t="s">
        <v>143</v>
      </c>
      <c r="V2015" s="396"/>
    </row>
    <row r="2016" spans="1:22" ht="15.75" customHeight="1" x14ac:dyDescent="0.25">
      <c r="A2016" s="406"/>
      <c r="B2016" s="406"/>
      <c r="C2016" s="406"/>
      <c r="D2016" s="406"/>
      <c r="E2016" s="408" t="s">
        <v>144</v>
      </c>
      <c r="F2016" s="409"/>
      <c r="G2016" s="409"/>
      <c r="H2016" s="409"/>
      <c r="I2016" s="410"/>
      <c r="J2016" s="406"/>
      <c r="K2016" s="397"/>
      <c r="L2016" s="398"/>
      <c r="M2016" s="413"/>
      <c r="N2016" s="414"/>
      <c r="O2016" s="397"/>
      <c r="P2016" s="398"/>
      <c r="Q2016" s="397"/>
      <c r="R2016" s="398"/>
      <c r="S2016" s="397"/>
      <c r="T2016" s="398"/>
      <c r="U2016" s="397"/>
      <c r="V2016" s="398"/>
    </row>
    <row r="2017" spans="1:22" ht="67.5" customHeight="1" x14ac:dyDescent="0.25">
      <c r="A2017" s="406"/>
      <c r="B2017" s="406"/>
      <c r="C2017" s="406"/>
      <c r="D2017" s="406"/>
      <c r="E2017" s="17" t="s">
        <v>145</v>
      </c>
      <c r="F2017" s="17" t="s">
        <v>146</v>
      </c>
      <c r="G2017" s="17" t="s">
        <v>147</v>
      </c>
      <c r="H2017" s="18" t="s">
        <v>148</v>
      </c>
      <c r="I2017" s="17" t="s">
        <v>149</v>
      </c>
      <c r="J2017" s="406"/>
      <c r="K2017" s="397"/>
      <c r="L2017" s="398"/>
      <c r="M2017" s="399" t="s">
        <v>150</v>
      </c>
      <c r="N2017" s="400"/>
      <c r="O2017" s="399" t="s">
        <v>151</v>
      </c>
      <c r="P2017" s="401"/>
      <c r="Q2017" s="397"/>
      <c r="R2017" s="398"/>
      <c r="S2017" s="397"/>
      <c r="T2017" s="398"/>
      <c r="U2017" s="397"/>
      <c r="V2017" s="398"/>
    </row>
    <row r="2018" spans="1:22" ht="15.75" customHeight="1" x14ac:dyDescent="0.25">
      <c r="A2018" s="19">
        <v>919</v>
      </c>
      <c r="B2018" s="293" t="str">
        <f>IF('proje ve personel bilgileri'!A932&lt;&gt;0,('proje ve personel bilgileri'!A932)," ")</f>
        <v xml:space="preserve"> </v>
      </c>
      <c r="C2018" s="293" t="str">
        <f>IF('proje ve personel bilgileri'!A932&lt;&gt;0,('proje ve personel bilgileri'!B932)," ")</f>
        <v xml:space="preserve"> </v>
      </c>
      <c r="D2018" s="20"/>
      <c r="E2018" s="21"/>
      <c r="F2018" s="21"/>
      <c r="G2018" s="21"/>
      <c r="H2018" s="21"/>
      <c r="I2018" s="21"/>
      <c r="J2018" s="22"/>
      <c r="K2018" s="387" t="str">
        <f>IF(J2018&lt;&gt;0,DAYS360(J2018,'proje ve personel bilgileri'!$B$8)/30," ")</f>
        <v xml:space="preserve"> </v>
      </c>
      <c r="L2018" s="387"/>
      <c r="M2018" s="385" t="str">
        <f>IF('proje ve personel bilgileri'!A932&lt;&gt;0,('proje ve personel bilgileri'!$B$11)," ")</f>
        <v xml:space="preserve"> </v>
      </c>
      <c r="N2018" s="385"/>
      <c r="O2018" s="388">
        <f>IF('proje ve personel bilgileri'!$B$4=1512,(IF(E2018&lt;&gt;0,2,IF(F2018&lt;&gt;0,2,IF(G2018&lt;&gt;0,IF(AND(J2018&lt;&gt;0,K2018&gt;=48),4,3),IF(H2018&lt;&gt;0,IF(AND(J2018&lt;&gt;0,K2018&gt;=48),4,3),IF(I2018&lt;&gt;0,7,0)))))),IF('proje ve personel bilgileri'!$B$4=1511,(IF(E2018&lt;&gt;0,4,IF(F2018&lt;&gt;0,5,IF(G2018&lt;&gt;0,IF(AND(J2018&lt;&gt;0,K2018&gt;=48),12,8),IF(H2018&lt;&gt;0,IF(AND(J2018&lt;&gt;0,K2018&gt;=48),12,8),IF(I2018&lt;&gt;0,14,0)))))),(IF(E2018&lt;&gt;0,3,IF(F2018&lt;&gt;0,4,IF(G2018&lt;&gt;0,IF(AND(J2018&lt;&gt;0,K2018&gt;=48),10,6),IF(H2018&lt;&gt;0,IF(AND(J2018&lt;&gt;0,K2018&gt;=48),10,6),IF(I2018&lt;&gt;0,12,0))))))))</f>
        <v>0</v>
      </c>
      <c r="P2018" s="389"/>
      <c r="Q2018" s="385" t="str">
        <f>IF('proje ve personel bilgileri'!A932&lt;&gt;0,(M2018*O2018)," ")</f>
        <v xml:space="preserve"> </v>
      </c>
      <c r="R2018" s="385"/>
      <c r="S2018" s="385" t="str">
        <f>IF('proje ve personel bilgileri'!A932&lt;&gt;0,G011B!S2151," ")</f>
        <v xml:space="preserve"> </v>
      </c>
      <c r="T2018" s="378"/>
      <c r="U2018" s="385" t="str">
        <f>IF('proje ve personel bilgileri'!A932&lt;&gt;0,MIN(Q2018,S2018)," ")</f>
        <v xml:space="preserve"> </v>
      </c>
      <c r="V2018" s="386"/>
    </row>
    <row r="2019" spans="1:22" ht="15.75" customHeight="1" x14ac:dyDescent="0.25">
      <c r="A2019" s="23">
        <v>920</v>
      </c>
      <c r="B2019" s="293" t="str">
        <f>IF('proje ve personel bilgileri'!A933&lt;&gt;0,('proje ve personel bilgileri'!A933)," ")</f>
        <v xml:space="preserve"> </v>
      </c>
      <c r="C2019" s="293" t="str">
        <f>IF('proje ve personel bilgileri'!A933&lt;&gt;0,('proje ve personel bilgileri'!B933)," ")</f>
        <v xml:space="preserve"> </v>
      </c>
      <c r="D2019" s="24"/>
      <c r="E2019" s="25"/>
      <c r="F2019" s="25"/>
      <c r="G2019" s="25"/>
      <c r="H2019" s="25"/>
      <c r="I2019" s="25"/>
      <c r="J2019" s="26"/>
      <c r="K2019" s="387" t="str">
        <f>IF(J2019&lt;&gt;0,DAYS360(J2019,'proje ve personel bilgileri'!$B$8)/30," ")</f>
        <v xml:space="preserve"> </v>
      </c>
      <c r="L2019" s="387"/>
      <c r="M2019" s="385" t="str">
        <f>IF('proje ve personel bilgileri'!A933&lt;&gt;0,('proje ve personel bilgileri'!$B$11)," ")</f>
        <v xml:space="preserve"> </v>
      </c>
      <c r="N2019" s="385"/>
      <c r="O2019" s="388">
        <f>IF('proje ve personel bilgileri'!$B$4=1512,(IF(E2019&lt;&gt;0,2,IF(F2019&lt;&gt;0,2,IF(G2019&lt;&gt;0,IF(AND(J2019&lt;&gt;0,K2019&gt;=48),4,3),IF(H2019&lt;&gt;0,IF(AND(J2019&lt;&gt;0,K2019&gt;=48),4,3),IF(I2019&lt;&gt;0,7,0)))))),IF('proje ve personel bilgileri'!$B$4=1511,(IF(E2019&lt;&gt;0,4,IF(F2019&lt;&gt;0,5,IF(G2019&lt;&gt;0,IF(AND(J2019&lt;&gt;0,K2019&gt;=48),12,8),IF(H2019&lt;&gt;0,IF(AND(J2019&lt;&gt;0,K2019&gt;=48),12,8),IF(I2019&lt;&gt;0,14,0)))))),(IF(E2019&lt;&gt;0,3,IF(F2019&lt;&gt;0,4,IF(G2019&lt;&gt;0,IF(AND(J2019&lt;&gt;0,K2019&gt;=48),10,6),IF(H2019&lt;&gt;0,IF(AND(J2019&lt;&gt;0,K2019&gt;=48),10,6),IF(I2019&lt;&gt;0,12,0))))))))</f>
        <v>0</v>
      </c>
      <c r="P2019" s="389"/>
      <c r="Q2019" s="385" t="str">
        <f>IF('proje ve personel bilgileri'!A933&lt;&gt;0,(M2019*O2019)," ")</f>
        <v xml:space="preserve"> </v>
      </c>
      <c r="R2019" s="385"/>
      <c r="S2019" s="385" t="str">
        <f>IF('proje ve personel bilgileri'!A933&lt;&gt;0,G011B!S2152," ")</f>
        <v xml:space="preserve"> </v>
      </c>
      <c r="T2019" s="378"/>
      <c r="U2019" s="385" t="str">
        <f>IF('proje ve personel bilgileri'!A933&lt;&gt;0,MIN(Q2019,S2019)," ")</f>
        <v xml:space="preserve"> </v>
      </c>
      <c r="V2019" s="386"/>
    </row>
    <row r="2020" spans="1:22" ht="15.75" customHeight="1" x14ac:dyDescent="0.25">
      <c r="A2020" s="19">
        <v>921</v>
      </c>
      <c r="B2020" s="293" t="str">
        <f>IF('proje ve personel bilgileri'!A934&lt;&gt;0,('proje ve personel bilgileri'!A934)," ")</f>
        <v xml:space="preserve"> </v>
      </c>
      <c r="C2020" s="293" t="str">
        <f>IF('proje ve personel bilgileri'!A934&lt;&gt;0,('proje ve personel bilgileri'!B934)," ")</f>
        <v xml:space="preserve"> </v>
      </c>
      <c r="D2020" s="24"/>
      <c r="E2020" s="25"/>
      <c r="F2020" s="25"/>
      <c r="G2020" s="25"/>
      <c r="H2020" s="25"/>
      <c r="I2020" s="25"/>
      <c r="J2020" s="26"/>
      <c r="K2020" s="387" t="str">
        <f>IF(J2020&lt;&gt;0,DAYS360(J2020,'proje ve personel bilgileri'!$B$8)/30," ")</f>
        <v xml:space="preserve"> </v>
      </c>
      <c r="L2020" s="387"/>
      <c r="M2020" s="385" t="str">
        <f>IF('proje ve personel bilgileri'!A934&lt;&gt;0,('proje ve personel bilgileri'!$B$11)," ")</f>
        <v xml:space="preserve"> </v>
      </c>
      <c r="N2020" s="385"/>
      <c r="O2020" s="388">
        <f>IF('proje ve personel bilgileri'!$B$4=1512,(IF(E2020&lt;&gt;0,2,IF(F2020&lt;&gt;0,2,IF(G2020&lt;&gt;0,IF(AND(J2020&lt;&gt;0,K2020&gt;=48),4,3),IF(H2020&lt;&gt;0,IF(AND(J2020&lt;&gt;0,K2020&gt;=48),4,3),IF(I2020&lt;&gt;0,7,0)))))),IF('proje ve personel bilgileri'!$B$4=1511,(IF(E2020&lt;&gt;0,4,IF(F2020&lt;&gt;0,5,IF(G2020&lt;&gt;0,IF(AND(J2020&lt;&gt;0,K2020&gt;=48),12,8),IF(H2020&lt;&gt;0,IF(AND(J2020&lt;&gt;0,K2020&gt;=48),12,8),IF(I2020&lt;&gt;0,14,0)))))),(IF(E2020&lt;&gt;0,3,IF(F2020&lt;&gt;0,4,IF(G2020&lt;&gt;0,IF(AND(J2020&lt;&gt;0,K2020&gt;=48),10,6),IF(H2020&lt;&gt;0,IF(AND(J2020&lt;&gt;0,K2020&gt;=48),10,6),IF(I2020&lt;&gt;0,12,0))))))))</f>
        <v>0</v>
      </c>
      <c r="P2020" s="389"/>
      <c r="Q2020" s="385" t="str">
        <f>IF('proje ve personel bilgileri'!A934&lt;&gt;0,(M2020*O2020)," ")</f>
        <v xml:space="preserve"> </v>
      </c>
      <c r="R2020" s="385"/>
      <c r="S2020" s="385" t="str">
        <f>IF('proje ve personel bilgileri'!A934&lt;&gt;0,G011B!S2153," ")</f>
        <v xml:space="preserve"> </v>
      </c>
      <c r="T2020" s="378"/>
      <c r="U2020" s="385" t="str">
        <f>IF('proje ve personel bilgileri'!A934&lt;&gt;0,MIN(Q2020,S2020)," ")</f>
        <v xml:space="preserve"> </v>
      </c>
      <c r="V2020" s="386"/>
    </row>
    <row r="2021" spans="1:22" ht="15.75" customHeight="1" x14ac:dyDescent="0.25">
      <c r="A2021" s="23">
        <v>922</v>
      </c>
      <c r="B2021" s="293" t="str">
        <f>IF('proje ve personel bilgileri'!A935&lt;&gt;0,('proje ve personel bilgileri'!A935)," ")</f>
        <v xml:space="preserve"> </v>
      </c>
      <c r="C2021" s="293" t="str">
        <f>IF('proje ve personel bilgileri'!A935&lt;&gt;0,('proje ve personel bilgileri'!B935)," ")</f>
        <v xml:space="preserve"> </v>
      </c>
      <c r="D2021" s="24"/>
      <c r="E2021" s="25"/>
      <c r="F2021" s="25"/>
      <c r="G2021" s="25"/>
      <c r="H2021" s="25"/>
      <c r="I2021" s="25"/>
      <c r="J2021" s="26"/>
      <c r="K2021" s="387" t="str">
        <f>IF(J2021&lt;&gt;0,DAYS360(J2021,'proje ve personel bilgileri'!$B$8)/30," ")</f>
        <v xml:space="preserve"> </v>
      </c>
      <c r="L2021" s="387"/>
      <c r="M2021" s="385" t="str">
        <f>IF('proje ve personel bilgileri'!A935&lt;&gt;0,('proje ve personel bilgileri'!$B$11)," ")</f>
        <v xml:space="preserve"> </v>
      </c>
      <c r="N2021" s="385"/>
      <c r="O2021" s="388">
        <f>IF('proje ve personel bilgileri'!$B$4=1512,(IF(E2021&lt;&gt;0,2,IF(F2021&lt;&gt;0,2,IF(G2021&lt;&gt;0,IF(AND(J2021&lt;&gt;0,K2021&gt;=48),4,3),IF(H2021&lt;&gt;0,IF(AND(J2021&lt;&gt;0,K2021&gt;=48),4,3),IF(I2021&lt;&gt;0,7,0)))))),IF('proje ve personel bilgileri'!$B$4=1511,(IF(E2021&lt;&gt;0,4,IF(F2021&lt;&gt;0,5,IF(G2021&lt;&gt;0,IF(AND(J2021&lt;&gt;0,K2021&gt;=48),12,8),IF(H2021&lt;&gt;0,IF(AND(J2021&lt;&gt;0,K2021&gt;=48),12,8),IF(I2021&lt;&gt;0,14,0)))))),(IF(E2021&lt;&gt;0,3,IF(F2021&lt;&gt;0,4,IF(G2021&lt;&gt;0,IF(AND(J2021&lt;&gt;0,K2021&gt;=48),10,6),IF(H2021&lt;&gt;0,IF(AND(J2021&lt;&gt;0,K2021&gt;=48),10,6),IF(I2021&lt;&gt;0,12,0))))))))</f>
        <v>0</v>
      </c>
      <c r="P2021" s="389"/>
      <c r="Q2021" s="385" t="str">
        <f>IF('proje ve personel bilgileri'!A935&lt;&gt;0,(M2021*O2021)," ")</f>
        <v xml:space="preserve"> </v>
      </c>
      <c r="R2021" s="385"/>
      <c r="S2021" s="385" t="str">
        <f>IF('proje ve personel bilgileri'!A935&lt;&gt;0,G011B!S2154," ")</f>
        <v xml:space="preserve"> </v>
      </c>
      <c r="T2021" s="378"/>
      <c r="U2021" s="385" t="str">
        <f>IF('proje ve personel bilgileri'!A935&lt;&gt;0,MIN(Q2021,S2021)," ")</f>
        <v xml:space="preserve"> </v>
      </c>
      <c r="V2021" s="386"/>
    </row>
    <row r="2022" spans="1:22" ht="15.75" customHeight="1" x14ac:dyDescent="0.25">
      <c r="A2022" s="19">
        <v>923</v>
      </c>
      <c r="B2022" s="293" t="str">
        <f>IF('proje ve personel bilgileri'!A936&lt;&gt;0,('proje ve personel bilgileri'!A936)," ")</f>
        <v xml:space="preserve"> </v>
      </c>
      <c r="C2022" s="293" t="str">
        <f>IF('proje ve personel bilgileri'!A936&lt;&gt;0,('proje ve personel bilgileri'!B936)," ")</f>
        <v xml:space="preserve"> </v>
      </c>
      <c r="D2022" s="24"/>
      <c r="E2022" s="25"/>
      <c r="F2022" s="25"/>
      <c r="G2022" s="25"/>
      <c r="H2022" s="25"/>
      <c r="I2022" s="25"/>
      <c r="J2022" s="26"/>
      <c r="K2022" s="387" t="str">
        <f>IF(J2022&lt;&gt;0,DAYS360(J2022,'proje ve personel bilgileri'!$B$8)/30," ")</f>
        <v xml:space="preserve"> </v>
      </c>
      <c r="L2022" s="387"/>
      <c r="M2022" s="385" t="str">
        <f>IF('proje ve personel bilgileri'!A936&lt;&gt;0,('proje ve personel bilgileri'!$B$11)," ")</f>
        <v xml:space="preserve"> </v>
      </c>
      <c r="N2022" s="385"/>
      <c r="O2022" s="388">
        <f>IF('proje ve personel bilgileri'!$B$4=1512,(IF(E2022&lt;&gt;0,2,IF(F2022&lt;&gt;0,2,IF(G2022&lt;&gt;0,IF(AND(J2022&lt;&gt;0,K2022&gt;=48),4,3),IF(H2022&lt;&gt;0,IF(AND(J2022&lt;&gt;0,K2022&gt;=48),4,3),IF(I2022&lt;&gt;0,7,0)))))),IF('proje ve personel bilgileri'!$B$4=1511,(IF(E2022&lt;&gt;0,4,IF(F2022&lt;&gt;0,5,IF(G2022&lt;&gt;0,IF(AND(J2022&lt;&gt;0,K2022&gt;=48),12,8),IF(H2022&lt;&gt;0,IF(AND(J2022&lt;&gt;0,K2022&gt;=48),12,8),IF(I2022&lt;&gt;0,14,0)))))),(IF(E2022&lt;&gt;0,3,IF(F2022&lt;&gt;0,4,IF(G2022&lt;&gt;0,IF(AND(J2022&lt;&gt;0,K2022&gt;=48),10,6),IF(H2022&lt;&gt;0,IF(AND(J2022&lt;&gt;0,K2022&gt;=48),10,6),IF(I2022&lt;&gt;0,12,0))))))))</f>
        <v>0</v>
      </c>
      <c r="P2022" s="389"/>
      <c r="Q2022" s="385" t="str">
        <f>IF('proje ve personel bilgileri'!A936&lt;&gt;0,(M2022*O2022)," ")</f>
        <v xml:space="preserve"> </v>
      </c>
      <c r="R2022" s="385"/>
      <c r="S2022" s="385" t="str">
        <f>IF('proje ve personel bilgileri'!A936&lt;&gt;0,G011B!S2155," ")</f>
        <v xml:space="preserve"> </v>
      </c>
      <c r="T2022" s="378"/>
      <c r="U2022" s="385" t="str">
        <f>IF('proje ve personel bilgileri'!A936&lt;&gt;0,MIN(Q2022,S2022)," ")</f>
        <v xml:space="preserve"> </v>
      </c>
      <c r="V2022" s="386"/>
    </row>
    <row r="2023" spans="1:22" ht="15.75" customHeight="1" x14ac:dyDescent="0.25">
      <c r="A2023" s="23">
        <v>924</v>
      </c>
      <c r="B2023" s="293" t="str">
        <f>IF('proje ve personel bilgileri'!A937&lt;&gt;0,('proje ve personel bilgileri'!A937)," ")</f>
        <v xml:space="preserve"> </v>
      </c>
      <c r="C2023" s="293" t="str">
        <f>IF('proje ve personel bilgileri'!A937&lt;&gt;0,('proje ve personel bilgileri'!B937)," ")</f>
        <v xml:space="preserve"> </v>
      </c>
      <c r="D2023" s="24"/>
      <c r="E2023" s="25"/>
      <c r="F2023" s="25"/>
      <c r="G2023" s="25"/>
      <c r="H2023" s="25"/>
      <c r="I2023" s="25"/>
      <c r="J2023" s="26"/>
      <c r="K2023" s="387" t="str">
        <f>IF(J2023&lt;&gt;0,DAYS360(J2023,'proje ve personel bilgileri'!$B$8)/30," ")</f>
        <v xml:space="preserve"> </v>
      </c>
      <c r="L2023" s="387"/>
      <c r="M2023" s="385" t="str">
        <f>IF('proje ve personel bilgileri'!A937&lt;&gt;0,('proje ve personel bilgileri'!$B$11)," ")</f>
        <v xml:space="preserve"> </v>
      </c>
      <c r="N2023" s="385"/>
      <c r="O2023" s="388">
        <f>IF('proje ve personel bilgileri'!$B$4=1512,(IF(E2023&lt;&gt;0,2,IF(F2023&lt;&gt;0,2,IF(G2023&lt;&gt;0,IF(AND(J2023&lt;&gt;0,K2023&gt;=48),4,3),IF(H2023&lt;&gt;0,IF(AND(J2023&lt;&gt;0,K2023&gt;=48),4,3),IF(I2023&lt;&gt;0,7,0)))))),IF('proje ve personel bilgileri'!$B$4=1511,(IF(E2023&lt;&gt;0,4,IF(F2023&lt;&gt;0,5,IF(G2023&lt;&gt;0,IF(AND(J2023&lt;&gt;0,K2023&gt;=48),12,8),IF(H2023&lt;&gt;0,IF(AND(J2023&lt;&gt;0,K2023&gt;=48),12,8),IF(I2023&lt;&gt;0,14,0)))))),(IF(E2023&lt;&gt;0,3,IF(F2023&lt;&gt;0,4,IF(G2023&lt;&gt;0,IF(AND(J2023&lt;&gt;0,K2023&gt;=48),10,6),IF(H2023&lt;&gt;0,IF(AND(J2023&lt;&gt;0,K2023&gt;=48),10,6),IF(I2023&lt;&gt;0,12,0))))))))</f>
        <v>0</v>
      </c>
      <c r="P2023" s="389"/>
      <c r="Q2023" s="385" t="str">
        <f>IF('proje ve personel bilgileri'!A937&lt;&gt;0,(M2023*O2023)," ")</f>
        <v xml:space="preserve"> </v>
      </c>
      <c r="R2023" s="385"/>
      <c r="S2023" s="385" t="str">
        <f>IF('proje ve personel bilgileri'!A937&lt;&gt;0,G011B!S2156," ")</f>
        <v xml:space="preserve"> </v>
      </c>
      <c r="T2023" s="378"/>
      <c r="U2023" s="385" t="str">
        <f>IF('proje ve personel bilgileri'!A937&lt;&gt;0,MIN(Q2023,S2023)," ")</f>
        <v xml:space="preserve"> </v>
      </c>
      <c r="V2023" s="386"/>
    </row>
    <row r="2024" spans="1:22" ht="15.75" customHeight="1" x14ac:dyDescent="0.25">
      <c r="A2024" s="19">
        <v>925</v>
      </c>
      <c r="B2024" s="293" t="str">
        <f>IF('proje ve personel bilgileri'!A938&lt;&gt;0,('proje ve personel bilgileri'!A938)," ")</f>
        <v xml:space="preserve"> </v>
      </c>
      <c r="C2024" s="293" t="str">
        <f>IF('proje ve personel bilgileri'!A938&lt;&gt;0,('proje ve personel bilgileri'!B938)," ")</f>
        <v xml:space="preserve"> </v>
      </c>
      <c r="D2024" s="24"/>
      <c r="E2024" s="25"/>
      <c r="F2024" s="25"/>
      <c r="G2024" s="25"/>
      <c r="H2024" s="25"/>
      <c r="I2024" s="25"/>
      <c r="J2024" s="26"/>
      <c r="K2024" s="387" t="str">
        <f>IF(J2024&lt;&gt;0,DAYS360(J2024,'proje ve personel bilgileri'!$B$8)/30," ")</f>
        <v xml:space="preserve"> </v>
      </c>
      <c r="L2024" s="387"/>
      <c r="M2024" s="385" t="str">
        <f>IF('proje ve personel bilgileri'!A938&lt;&gt;0,('proje ve personel bilgileri'!$B$11)," ")</f>
        <v xml:space="preserve"> </v>
      </c>
      <c r="N2024" s="385"/>
      <c r="O2024" s="388">
        <f>IF('proje ve personel bilgileri'!$B$4=1512,(IF(E2024&lt;&gt;0,2,IF(F2024&lt;&gt;0,2,IF(G2024&lt;&gt;0,IF(AND(J2024&lt;&gt;0,K2024&gt;=48),4,3),IF(H2024&lt;&gt;0,IF(AND(J2024&lt;&gt;0,K2024&gt;=48),4,3),IF(I2024&lt;&gt;0,7,0)))))),IF('proje ve personel bilgileri'!$B$4=1511,(IF(E2024&lt;&gt;0,4,IF(F2024&lt;&gt;0,5,IF(G2024&lt;&gt;0,IF(AND(J2024&lt;&gt;0,K2024&gt;=48),12,8),IF(H2024&lt;&gt;0,IF(AND(J2024&lt;&gt;0,K2024&gt;=48),12,8),IF(I2024&lt;&gt;0,14,0)))))),(IF(E2024&lt;&gt;0,3,IF(F2024&lt;&gt;0,4,IF(G2024&lt;&gt;0,IF(AND(J2024&lt;&gt;0,K2024&gt;=48),10,6),IF(H2024&lt;&gt;0,IF(AND(J2024&lt;&gt;0,K2024&gt;=48),10,6),IF(I2024&lt;&gt;0,12,0))))))))</f>
        <v>0</v>
      </c>
      <c r="P2024" s="389"/>
      <c r="Q2024" s="385" t="str">
        <f>IF('proje ve personel bilgileri'!A938&lt;&gt;0,(M2024*O2024)," ")</f>
        <v xml:space="preserve"> </v>
      </c>
      <c r="R2024" s="385"/>
      <c r="S2024" s="385" t="str">
        <f>IF('proje ve personel bilgileri'!A938&lt;&gt;0,G011B!S2157," ")</f>
        <v xml:space="preserve"> </v>
      </c>
      <c r="T2024" s="378"/>
      <c r="U2024" s="385" t="str">
        <f>IF('proje ve personel bilgileri'!A938&lt;&gt;0,MIN(Q2024,S2024)," ")</f>
        <v xml:space="preserve"> </v>
      </c>
      <c r="V2024" s="386"/>
    </row>
    <row r="2025" spans="1:22" ht="15.75" customHeight="1" x14ac:dyDescent="0.25">
      <c r="A2025" s="23">
        <v>926</v>
      </c>
      <c r="B2025" s="293" t="str">
        <f>IF('proje ve personel bilgileri'!A939&lt;&gt;0,('proje ve personel bilgileri'!A939)," ")</f>
        <v xml:space="preserve"> </v>
      </c>
      <c r="C2025" s="293" t="str">
        <f>IF('proje ve personel bilgileri'!A939&lt;&gt;0,('proje ve personel bilgileri'!B939)," ")</f>
        <v xml:space="preserve"> </v>
      </c>
      <c r="D2025" s="24"/>
      <c r="E2025" s="25"/>
      <c r="F2025" s="25"/>
      <c r="G2025" s="25"/>
      <c r="H2025" s="25"/>
      <c r="I2025" s="25"/>
      <c r="J2025" s="26"/>
      <c r="K2025" s="387" t="str">
        <f>IF(J2025&lt;&gt;0,DAYS360(J2025,'proje ve personel bilgileri'!$B$8)/30," ")</f>
        <v xml:space="preserve"> </v>
      </c>
      <c r="L2025" s="387"/>
      <c r="M2025" s="385" t="str">
        <f>IF('proje ve personel bilgileri'!A939&lt;&gt;0,('proje ve personel bilgileri'!$B$11)," ")</f>
        <v xml:space="preserve"> </v>
      </c>
      <c r="N2025" s="385"/>
      <c r="O2025" s="388">
        <f>IF('proje ve personel bilgileri'!$B$4=1512,(IF(E2025&lt;&gt;0,2,IF(F2025&lt;&gt;0,2,IF(G2025&lt;&gt;0,IF(AND(J2025&lt;&gt;0,K2025&gt;=48),4,3),IF(H2025&lt;&gt;0,IF(AND(J2025&lt;&gt;0,K2025&gt;=48),4,3),IF(I2025&lt;&gt;0,7,0)))))),IF('proje ve personel bilgileri'!$B$4=1511,(IF(E2025&lt;&gt;0,4,IF(F2025&lt;&gt;0,5,IF(G2025&lt;&gt;0,IF(AND(J2025&lt;&gt;0,K2025&gt;=48),12,8),IF(H2025&lt;&gt;0,IF(AND(J2025&lt;&gt;0,K2025&gt;=48),12,8),IF(I2025&lt;&gt;0,14,0)))))),(IF(E2025&lt;&gt;0,3,IF(F2025&lt;&gt;0,4,IF(G2025&lt;&gt;0,IF(AND(J2025&lt;&gt;0,K2025&gt;=48),10,6),IF(H2025&lt;&gt;0,IF(AND(J2025&lt;&gt;0,K2025&gt;=48),10,6),IF(I2025&lt;&gt;0,12,0))))))))</f>
        <v>0</v>
      </c>
      <c r="P2025" s="389"/>
      <c r="Q2025" s="385" t="str">
        <f>IF('proje ve personel bilgileri'!A939&lt;&gt;0,(M2025*O2025)," ")</f>
        <v xml:space="preserve"> </v>
      </c>
      <c r="R2025" s="385"/>
      <c r="S2025" s="385" t="str">
        <f>IF('proje ve personel bilgileri'!A939&lt;&gt;0,G011B!S2158," ")</f>
        <v xml:space="preserve"> </v>
      </c>
      <c r="T2025" s="378"/>
      <c r="U2025" s="385" t="str">
        <f>IF('proje ve personel bilgileri'!A939&lt;&gt;0,MIN(Q2025,S2025)," ")</f>
        <v xml:space="preserve"> </v>
      </c>
      <c r="V2025" s="386"/>
    </row>
    <row r="2026" spans="1:22" ht="15.75" customHeight="1" x14ac:dyDescent="0.25">
      <c r="A2026" s="19">
        <v>927</v>
      </c>
      <c r="B2026" s="293" t="str">
        <f>IF('proje ve personel bilgileri'!A940&lt;&gt;0,('proje ve personel bilgileri'!A940)," ")</f>
        <v xml:space="preserve"> </v>
      </c>
      <c r="C2026" s="293" t="str">
        <f>IF('proje ve personel bilgileri'!A940&lt;&gt;0,('proje ve personel bilgileri'!B940)," ")</f>
        <v xml:space="preserve"> </v>
      </c>
      <c r="D2026" s="24"/>
      <c r="E2026" s="25"/>
      <c r="F2026" s="25"/>
      <c r="G2026" s="25"/>
      <c r="H2026" s="25"/>
      <c r="I2026" s="25"/>
      <c r="J2026" s="26"/>
      <c r="K2026" s="387" t="str">
        <f>IF(J2026&lt;&gt;0,DAYS360(J2026,'proje ve personel bilgileri'!$B$8)/30," ")</f>
        <v xml:space="preserve"> </v>
      </c>
      <c r="L2026" s="387"/>
      <c r="M2026" s="385" t="str">
        <f>IF('proje ve personel bilgileri'!A940&lt;&gt;0,('proje ve personel bilgileri'!$B$11)," ")</f>
        <v xml:space="preserve"> </v>
      </c>
      <c r="N2026" s="385"/>
      <c r="O2026" s="388">
        <f>IF('proje ve personel bilgileri'!$B$4=1512,(IF(E2026&lt;&gt;0,2,IF(F2026&lt;&gt;0,2,IF(G2026&lt;&gt;0,IF(AND(J2026&lt;&gt;0,K2026&gt;=48),4,3),IF(H2026&lt;&gt;0,IF(AND(J2026&lt;&gt;0,K2026&gt;=48),4,3),IF(I2026&lt;&gt;0,7,0)))))),IF('proje ve personel bilgileri'!$B$4=1511,(IF(E2026&lt;&gt;0,4,IF(F2026&lt;&gt;0,5,IF(G2026&lt;&gt;0,IF(AND(J2026&lt;&gt;0,K2026&gt;=48),12,8),IF(H2026&lt;&gt;0,IF(AND(J2026&lt;&gt;0,K2026&gt;=48),12,8),IF(I2026&lt;&gt;0,14,0)))))),(IF(E2026&lt;&gt;0,3,IF(F2026&lt;&gt;0,4,IF(G2026&lt;&gt;0,IF(AND(J2026&lt;&gt;0,K2026&gt;=48),10,6),IF(H2026&lt;&gt;0,IF(AND(J2026&lt;&gt;0,K2026&gt;=48),10,6),IF(I2026&lt;&gt;0,12,0))))))))</f>
        <v>0</v>
      </c>
      <c r="P2026" s="389"/>
      <c r="Q2026" s="385" t="str">
        <f>IF('proje ve personel bilgileri'!A940&lt;&gt;0,(M2026*O2026)," ")</f>
        <v xml:space="preserve"> </v>
      </c>
      <c r="R2026" s="385"/>
      <c r="S2026" s="385" t="str">
        <f>IF('proje ve personel bilgileri'!A940&lt;&gt;0,G011B!S2159," ")</f>
        <v xml:space="preserve"> </v>
      </c>
      <c r="T2026" s="378"/>
      <c r="U2026" s="385" t="str">
        <f>IF('proje ve personel bilgileri'!A940&lt;&gt;0,MIN(Q2026,S2026)," ")</f>
        <v xml:space="preserve"> </v>
      </c>
      <c r="V2026" s="386"/>
    </row>
    <row r="2027" spans="1:22" ht="15.75" customHeight="1" x14ac:dyDescent="0.25">
      <c r="A2027" s="23">
        <v>928</v>
      </c>
      <c r="B2027" s="293" t="str">
        <f>IF('proje ve personel bilgileri'!A941&lt;&gt;0,('proje ve personel bilgileri'!A941)," ")</f>
        <v xml:space="preserve"> </v>
      </c>
      <c r="C2027" s="293" t="str">
        <f>IF('proje ve personel bilgileri'!A941&lt;&gt;0,('proje ve personel bilgileri'!B941)," ")</f>
        <v xml:space="preserve"> </v>
      </c>
      <c r="D2027" s="24"/>
      <c r="E2027" s="25"/>
      <c r="F2027" s="25"/>
      <c r="G2027" s="25"/>
      <c r="H2027" s="25"/>
      <c r="I2027" s="25"/>
      <c r="J2027" s="26"/>
      <c r="K2027" s="387" t="str">
        <f>IF(J2027&lt;&gt;0,DAYS360(J2027,'proje ve personel bilgileri'!$B$8)/30," ")</f>
        <v xml:space="preserve"> </v>
      </c>
      <c r="L2027" s="387"/>
      <c r="M2027" s="385" t="str">
        <f>IF('proje ve personel bilgileri'!A941&lt;&gt;0,('proje ve personel bilgileri'!$B$11)," ")</f>
        <v xml:space="preserve"> </v>
      </c>
      <c r="N2027" s="385"/>
      <c r="O2027" s="388">
        <f>IF('proje ve personel bilgileri'!$B$4=1512,(IF(E2027&lt;&gt;0,2,IF(F2027&lt;&gt;0,2,IF(G2027&lt;&gt;0,IF(AND(J2027&lt;&gt;0,K2027&gt;=48),4,3),IF(H2027&lt;&gt;0,IF(AND(J2027&lt;&gt;0,K2027&gt;=48),4,3),IF(I2027&lt;&gt;0,7,0)))))),IF('proje ve personel bilgileri'!$B$4=1511,(IF(E2027&lt;&gt;0,4,IF(F2027&lt;&gt;0,5,IF(G2027&lt;&gt;0,IF(AND(J2027&lt;&gt;0,K2027&gt;=48),12,8),IF(H2027&lt;&gt;0,IF(AND(J2027&lt;&gt;0,K2027&gt;=48),12,8),IF(I2027&lt;&gt;0,14,0)))))),(IF(E2027&lt;&gt;0,3,IF(F2027&lt;&gt;0,4,IF(G2027&lt;&gt;0,IF(AND(J2027&lt;&gt;0,K2027&gt;=48),10,6),IF(H2027&lt;&gt;0,IF(AND(J2027&lt;&gt;0,K2027&gt;=48),10,6),IF(I2027&lt;&gt;0,12,0))))))))</f>
        <v>0</v>
      </c>
      <c r="P2027" s="389"/>
      <c r="Q2027" s="385" t="str">
        <f>IF('proje ve personel bilgileri'!A941&lt;&gt;0,(M2027*O2027)," ")</f>
        <v xml:space="preserve"> </v>
      </c>
      <c r="R2027" s="385"/>
      <c r="S2027" s="385" t="str">
        <f>IF('proje ve personel bilgileri'!A941&lt;&gt;0,G011B!S2160," ")</f>
        <v xml:space="preserve"> </v>
      </c>
      <c r="T2027" s="378"/>
      <c r="U2027" s="385" t="str">
        <f>IF('proje ve personel bilgileri'!A941&lt;&gt;0,MIN(Q2027,S2027)," ")</f>
        <v xml:space="preserve"> </v>
      </c>
      <c r="V2027" s="386"/>
    </row>
    <row r="2028" spans="1:22" ht="15.75" customHeight="1" x14ac:dyDescent="0.25">
      <c r="A2028" s="19">
        <v>929</v>
      </c>
      <c r="B2028" s="293" t="str">
        <f>IF('proje ve personel bilgileri'!A942&lt;&gt;0,('proje ve personel bilgileri'!A942)," ")</f>
        <v xml:space="preserve"> </v>
      </c>
      <c r="C2028" s="293" t="str">
        <f>IF('proje ve personel bilgileri'!A942&lt;&gt;0,('proje ve personel bilgileri'!B942)," ")</f>
        <v xml:space="preserve"> </v>
      </c>
      <c r="D2028" s="24"/>
      <c r="E2028" s="25"/>
      <c r="F2028" s="25"/>
      <c r="G2028" s="25"/>
      <c r="H2028" s="25"/>
      <c r="I2028" s="25"/>
      <c r="J2028" s="26"/>
      <c r="K2028" s="387" t="str">
        <f>IF(J2028&lt;&gt;0,DAYS360(J2028,'proje ve personel bilgileri'!$B$8)/30," ")</f>
        <v xml:space="preserve"> </v>
      </c>
      <c r="L2028" s="387"/>
      <c r="M2028" s="385" t="str">
        <f>IF('proje ve personel bilgileri'!A942&lt;&gt;0,('proje ve personel bilgileri'!$B$11)," ")</f>
        <v xml:space="preserve"> </v>
      </c>
      <c r="N2028" s="385"/>
      <c r="O2028" s="388">
        <f>IF('proje ve personel bilgileri'!$B$4=1512,(IF(E2028&lt;&gt;0,2,IF(F2028&lt;&gt;0,2,IF(G2028&lt;&gt;0,IF(AND(J2028&lt;&gt;0,K2028&gt;=48),4,3),IF(H2028&lt;&gt;0,IF(AND(J2028&lt;&gt;0,K2028&gt;=48),4,3),IF(I2028&lt;&gt;0,7,0)))))),IF('proje ve personel bilgileri'!$B$4=1511,(IF(E2028&lt;&gt;0,4,IF(F2028&lt;&gt;0,5,IF(G2028&lt;&gt;0,IF(AND(J2028&lt;&gt;0,K2028&gt;=48),12,8),IF(H2028&lt;&gt;0,IF(AND(J2028&lt;&gt;0,K2028&gt;=48),12,8),IF(I2028&lt;&gt;0,14,0)))))),(IF(E2028&lt;&gt;0,3,IF(F2028&lt;&gt;0,4,IF(G2028&lt;&gt;0,IF(AND(J2028&lt;&gt;0,K2028&gt;=48),10,6),IF(H2028&lt;&gt;0,IF(AND(J2028&lt;&gt;0,K2028&gt;=48),10,6),IF(I2028&lt;&gt;0,12,0))))))))</f>
        <v>0</v>
      </c>
      <c r="P2028" s="389"/>
      <c r="Q2028" s="385" t="str">
        <f>IF('proje ve personel bilgileri'!A942&lt;&gt;0,(M2028*O2028)," ")</f>
        <v xml:space="preserve"> </v>
      </c>
      <c r="R2028" s="385"/>
      <c r="S2028" s="385" t="str">
        <f>IF('proje ve personel bilgileri'!A942&lt;&gt;0,G011B!S2161," ")</f>
        <v xml:space="preserve"> </v>
      </c>
      <c r="T2028" s="378"/>
      <c r="U2028" s="385" t="str">
        <f>IF('proje ve personel bilgileri'!A942&lt;&gt;0,MIN(Q2028,S2028)," ")</f>
        <v xml:space="preserve"> </v>
      </c>
      <c r="V2028" s="386"/>
    </row>
    <row r="2029" spans="1:22" ht="15.75" customHeight="1" x14ac:dyDescent="0.25">
      <c r="A2029" s="23">
        <v>930</v>
      </c>
      <c r="B2029" s="293" t="str">
        <f>IF('proje ve personel bilgileri'!A943&lt;&gt;0,('proje ve personel bilgileri'!A943)," ")</f>
        <v xml:space="preserve"> </v>
      </c>
      <c r="C2029" s="293" t="str">
        <f>IF('proje ve personel bilgileri'!A943&lt;&gt;0,('proje ve personel bilgileri'!B943)," ")</f>
        <v xml:space="preserve"> </v>
      </c>
      <c r="D2029" s="24"/>
      <c r="E2029" s="25"/>
      <c r="F2029" s="25"/>
      <c r="G2029" s="25"/>
      <c r="H2029" s="25"/>
      <c r="I2029" s="25"/>
      <c r="J2029" s="26"/>
      <c r="K2029" s="387" t="str">
        <f>IF(J2029&lt;&gt;0,DAYS360(J2029,'proje ve personel bilgileri'!$B$8)/30," ")</f>
        <v xml:space="preserve"> </v>
      </c>
      <c r="L2029" s="387"/>
      <c r="M2029" s="385" t="str">
        <f>IF('proje ve personel bilgileri'!A943&lt;&gt;0,('proje ve personel bilgileri'!$B$11)," ")</f>
        <v xml:space="preserve"> </v>
      </c>
      <c r="N2029" s="385"/>
      <c r="O2029" s="388">
        <f>IF('proje ve personel bilgileri'!$B$4=1512,(IF(E2029&lt;&gt;0,2,IF(F2029&lt;&gt;0,2,IF(G2029&lt;&gt;0,IF(AND(J2029&lt;&gt;0,K2029&gt;=48),4,3),IF(H2029&lt;&gt;0,IF(AND(J2029&lt;&gt;0,K2029&gt;=48),4,3),IF(I2029&lt;&gt;0,7,0)))))),IF('proje ve personel bilgileri'!$B$4=1511,(IF(E2029&lt;&gt;0,4,IF(F2029&lt;&gt;0,5,IF(G2029&lt;&gt;0,IF(AND(J2029&lt;&gt;0,K2029&gt;=48),12,8),IF(H2029&lt;&gt;0,IF(AND(J2029&lt;&gt;0,K2029&gt;=48),12,8),IF(I2029&lt;&gt;0,14,0)))))),(IF(E2029&lt;&gt;0,3,IF(F2029&lt;&gt;0,4,IF(G2029&lt;&gt;0,IF(AND(J2029&lt;&gt;0,K2029&gt;=48),10,6),IF(H2029&lt;&gt;0,IF(AND(J2029&lt;&gt;0,K2029&gt;=48),10,6),IF(I2029&lt;&gt;0,12,0))))))))</f>
        <v>0</v>
      </c>
      <c r="P2029" s="389"/>
      <c r="Q2029" s="385" t="str">
        <f>IF('proje ve personel bilgileri'!A943&lt;&gt;0,(M2029*O2029)," ")</f>
        <v xml:space="preserve"> </v>
      </c>
      <c r="R2029" s="385"/>
      <c r="S2029" s="385" t="str">
        <f>IF('proje ve personel bilgileri'!A943&lt;&gt;0,G011B!S2162," ")</f>
        <v xml:space="preserve"> </v>
      </c>
      <c r="T2029" s="378"/>
      <c r="U2029" s="385" t="str">
        <f>IF('proje ve personel bilgileri'!A943&lt;&gt;0,MIN(Q2029,S2029)," ")</f>
        <v xml:space="preserve"> </v>
      </c>
      <c r="V2029" s="386"/>
    </row>
    <row r="2030" spans="1:22" ht="15.75" customHeight="1" x14ac:dyDescent="0.25">
      <c r="A2030" s="19">
        <v>931</v>
      </c>
      <c r="B2030" s="293" t="str">
        <f>IF('proje ve personel bilgileri'!A944&lt;&gt;0,('proje ve personel bilgileri'!A944)," ")</f>
        <v xml:space="preserve"> </v>
      </c>
      <c r="C2030" s="293" t="str">
        <f>IF('proje ve personel bilgileri'!A944&lt;&gt;0,('proje ve personel bilgileri'!B944)," ")</f>
        <v xml:space="preserve"> </v>
      </c>
      <c r="D2030" s="24"/>
      <c r="E2030" s="25"/>
      <c r="F2030" s="25"/>
      <c r="G2030" s="25"/>
      <c r="H2030" s="25"/>
      <c r="I2030" s="25"/>
      <c r="J2030" s="26"/>
      <c r="K2030" s="387" t="str">
        <f>IF(J2030&lt;&gt;0,DAYS360(J2030,'proje ve personel bilgileri'!$B$8)/30," ")</f>
        <v xml:space="preserve"> </v>
      </c>
      <c r="L2030" s="387"/>
      <c r="M2030" s="385" t="str">
        <f>IF('proje ve personel bilgileri'!A944&lt;&gt;0,('proje ve personel bilgileri'!$B$11)," ")</f>
        <v xml:space="preserve"> </v>
      </c>
      <c r="N2030" s="385"/>
      <c r="O2030" s="388">
        <f>IF('proje ve personel bilgileri'!$B$4=1512,(IF(E2030&lt;&gt;0,2,IF(F2030&lt;&gt;0,2,IF(G2030&lt;&gt;0,IF(AND(J2030&lt;&gt;0,K2030&gt;=48),4,3),IF(H2030&lt;&gt;0,IF(AND(J2030&lt;&gt;0,K2030&gt;=48),4,3),IF(I2030&lt;&gt;0,7,0)))))),IF('proje ve personel bilgileri'!$B$4=1511,(IF(E2030&lt;&gt;0,4,IF(F2030&lt;&gt;0,5,IF(G2030&lt;&gt;0,IF(AND(J2030&lt;&gt;0,K2030&gt;=48),12,8),IF(H2030&lt;&gt;0,IF(AND(J2030&lt;&gt;0,K2030&gt;=48),12,8),IF(I2030&lt;&gt;0,14,0)))))),(IF(E2030&lt;&gt;0,3,IF(F2030&lt;&gt;0,4,IF(G2030&lt;&gt;0,IF(AND(J2030&lt;&gt;0,K2030&gt;=48),10,6),IF(H2030&lt;&gt;0,IF(AND(J2030&lt;&gt;0,K2030&gt;=48),10,6),IF(I2030&lt;&gt;0,12,0))))))))</f>
        <v>0</v>
      </c>
      <c r="P2030" s="389"/>
      <c r="Q2030" s="385" t="str">
        <f>IF('proje ve personel bilgileri'!A944&lt;&gt;0,(M2030*O2030)," ")</f>
        <v xml:space="preserve"> </v>
      </c>
      <c r="R2030" s="385"/>
      <c r="S2030" s="385" t="str">
        <f>IF('proje ve personel bilgileri'!A944&lt;&gt;0,G011B!S2163," ")</f>
        <v xml:space="preserve"> </v>
      </c>
      <c r="T2030" s="378"/>
      <c r="U2030" s="385" t="str">
        <f>IF('proje ve personel bilgileri'!A944&lt;&gt;0,MIN(Q2030,S2030)," ")</f>
        <v xml:space="preserve"> </v>
      </c>
      <c r="V2030" s="386"/>
    </row>
    <row r="2031" spans="1:22" ht="15.75" customHeight="1" x14ac:dyDescent="0.25">
      <c r="A2031" s="23">
        <v>932</v>
      </c>
      <c r="B2031" s="293" t="str">
        <f>IF('proje ve personel bilgileri'!A945&lt;&gt;0,('proje ve personel bilgileri'!A945)," ")</f>
        <v xml:space="preserve"> </v>
      </c>
      <c r="C2031" s="293" t="str">
        <f>IF('proje ve personel bilgileri'!A945&lt;&gt;0,('proje ve personel bilgileri'!B945)," ")</f>
        <v xml:space="preserve"> </v>
      </c>
      <c r="D2031" s="24"/>
      <c r="E2031" s="25"/>
      <c r="F2031" s="25"/>
      <c r="G2031" s="25"/>
      <c r="H2031" s="25"/>
      <c r="I2031" s="25"/>
      <c r="J2031" s="26"/>
      <c r="K2031" s="387" t="str">
        <f>IF(J2031&lt;&gt;0,DAYS360(J2031,'proje ve personel bilgileri'!$B$8)/30," ")</f>
        <v xml:space="preserve"> </v>
      </c>
      <c r="L2031" s="387"/>
      <c r="M2031" s="385" t="str">
        <f>IF('proje ve personel bilgileri'!A945&lt;&gt;0,('proje ve personel bilgileri'!$B$11)," ")</f>
        <v xml:space="preserve"> </v>
      </c>
      <c r="N2031" s="385"/>
      <c r="O2031" s="388">
        <f>IF('proje ve personel bilgileri'!$B$4=1512,(IF(E2031&lt;&gt;0,2,IF(F2031&lt;&gt;0,2,IF(G2031&lt;&gt;0,IF(AND(J2031&lt;&gt;0,K2031&gt;=48),4,3),IF(H2031&lt;&gt;0,IF(AND(J2031&lt;&gt;0,K2031&gt;=48),4,3),IF(I2031&lt;&gt;0,7,0)))))),IF('proje ve personel bilgileri'!$B$4=1511,(IF(E2031&lt;&gt;0,4,IF(F2031&lt;&gt;0,5,IF(G2031&lt;&gt;0,IF(AND(J2031&lt;&gt;0,K2031&gt;=48),12,8),IF(H2031&lt;&gt;0,IF(AND(J2031&lt;&gt;0,K2031&gt;=48),12,8),IF(I2031&lt;&gt;0,14,0)))))),(IF(E2031&lt;&gt;0,3,IF(F2031&lt;&gt;0,4,IF(G2031&lt;&gt;0,IF(AND(J2031&lt;&gt;0,K2031&gt;=48),10,6),IF(H2031&lt;&gt;0,IF(AND(J2031&lt;&gt;0,K2031&gt;=48),10,6),IF(I2031&lt;&gt;0,12,0))))))))</f>
        <v>0</v>
      </c>
      <c r="P2031" s="389"/>
      <c r="Q2031" s="385" t="str">
        <f>IF('proje ve personel bilgileri'!A945&lt;&gt;0,(M2031*O2031)," ")</f>
        <v xml:space="preserve"> </v>
      </c>
      <c r="R2031" s="385"/>
      <c r="S2031" s="385" t="str">
        <f>IF('proje ve personel bilgileri'!A945&lt;&gt;0,G011B!S2164," ")</f>
        <v xml:space="preserve"> </v>
      </c>
      <c r="T2031" s="378"/>
      <c r="U2031" s="385" t="str">
        <f>IF('proje ve personel bilgileri'!A945&lt;&gt;0,MIN(Q2031,S2031)," ")</f>
        <v xml:space="preserve"> </v>
      </c>
      <c r="V2031" s="386"/>
    </row>
    <row r="2032" spans="1:22" ht="15.75" customHeight="1" x14ac:dyDescent="0.25">
      <c r="A2032" s="19">
        <v>933</v>
      </c>
      <c r="B2032" s="293" t="str">
        <f>IF('proje ve personel bilgileri'!A946&lt;&gt;0,('proje ve personel bilgileri'!A946)," ")</f>
        <v xml:space="preserve"> </v>
      </c>
      <c r="C2032" s="293" t="str">
        <f>IF('proje ve personel bilgileri'!A946&lt;&gt;0,('proje ve personel bilgileri'!B946)," ")</f>
        <v xml:space="preserve"> </v>
      </c>
      <c r="D2032" s="24"/>
      <c r="E2032" s="25"/>
      <c r="F2032" s="25"/>
      <c r="G2032" s="25"/>
      <c r="H2032" s="25"/>
      <c r="I2032" s="25"/>
      <c r="J2032" s="26"/>
      <c r="K2032" s="387" t="str">
        <f>IF(J2032&lt;&gt;0,DAYS360(J2032,'proje ve personel bilgileri'!$B$8)/30," ")</f>
        <v xml:space="preserve"> </v>
      </c>
      <c r="L2032" s="387"/>
      <c r="M2032" s="385" t="str">
        <f>IF('proje ve personel bilgileri'!A946&lt;&gt;0,('proje ve personel bilgileri'!$B$11)," ")</f>
        <v xml:space="preserve"> </v>
      </c>
      <c r="N2032" s="385"/>
      <c r="O2032" s="388">
        <f>IF('proje ve personel bilgileri'!$B$4=1512,(IF(E2032&lt;&gt;0,2,IF(F2032&lt;&gt;0,2,IF(G2032&lt;&gt;0,IF(AND(J2032&lt;&gt;0,K2032&gt;=48),4,3),IF(H2032&lt;&gt;0,IF(AND(J2032&lt;&gt;0,K2032&gt;=48),4,3),IF(I2032&lt;&gt;0,7,0)))))),IF('proje ve personel bilgileri'!$B$4=1511,(IF(E2032&lt;&gt;0,4,IF(F2032&lt;&gt;0,5,IF(G2032&lt;&gt;0,IF(AND(J2032&lt;&gt;0,K2032&gt;=48),12,8),IF(H2032&lt;&gt;0,IF(AND(J2032&lt;&gt;0,K2032&gt;=48),12,8),IF(I2032&lt;&gt;0,14,0)))))),(IF(E2032&lt;&gt;0,3,IF(F2032&lt;&gt;0,4,IF(G2032&lt;&gt;0,IF(AND(J2032&lt;&gt;0,K2032&gt;=48),10,6),IF(H2032&lt;&gt;0,IF(AND(J2032&lt;&gt;0,K2032&gt;=48),10,6),IF(I2032&lt;&gt;0,12,0))))))))</f>
        <v>0</v>
      </c>
      <c r="P2032" s="389"/>
      <c r="Q2032" s="385" t="str">
        <f>IF('proje ve personel bilgileri'!A946&lt;&gt;0,(M2032*O2032)," ")</f>
        <v xml:space="preserve"> </v>
      </c>
      <c r="R2032" s="385"/>
      <c r="S2032" s="385" t="str">
        <f>IF('proje ve personel bilgileri'!A946&lt;&gt;0,G011B!S2165," ")</f>
        <v xml:space="preserve"> </v>
      </c>
      <c r="T2032" s="378"/>
      <c r="U2032" s="385" t="str">
        <f>IF('proje ve personel bilgileri'!A946&lt;&gt;0,MIN(Q2032,S2032)," ")</f>
        <v xml:space="preserve"> </v>
      </c>
      <c r="V2032" s="386"/>
    </row>
    <row r="2033" spans="1:22" ht="15.75" customHeight="1" x14ac:dyDescent="0.25">
      <c r="A2033" s="23">
        <v>934</v>
      </c>
      <c r="B2033" s="293" t="str">
        <f>IF('proje ve personel bilgileri'!A947&lt;&gt;0,('proje ve personel bilgileri'!A947)," ")</f>
        <v xml:space="preserve"> </v>
      </c>
      <c r="C2033" s="293" t="str">
        <f>IF('proje ve personel bilgileri'!A947&lt;&gt;0,('proje ve personel bilgileri'!B947)," ")</f>
        <v xml:space="preserve"> </v>
      </c>
      <c r="D2033" s="24"/>
      <c r="E2033" s="25"/>
      <c r="F2033" s="25"/>
      <c r="G2033" s="25"/>
      <c r="H2033" s="25"/>
      <c r="I2033" s="25"/>
      <c r="J2033" s="26"/>
      <c r="K2033" s="387" t="str">
        <f>IF(J2033&lt;&gt;0,DAYS360(J2033,'proje ve personel bilgileri'!$B$8)/30," ")</f>
        <v xml:space="preserve"> </v>
      </c>
      <c r="L2033" s="387"/>
      <c r="M2033" s="385" t="str">
        <f>IF('proje ve personel bilgileri'!A947&lt;&gt;0,('proje ve personel bilgileri'!$B$11)," ")</f>
        <v xml:space="preserve"> </v>
      </c>
      <c r="N2033" s="385"/>
      <c r="O2033" s="388">
        <f>IF('proje ve personel bilgileri'!$B$4=1512,(IF(E2033&lt;&gt;0,2,IF(F2033&lt;&gt;0,2,IF(G2033&lt;&gt;0,IF(AND(J2033&lt;&gt;0,K2033&gt;=48),4,3),IF(H2033&lt;&gt;0,IF(AND(J2033&lt;&gt;0,K2033&gt;=48),4,3),IF(I2033&lt;&gt;0,7,0)))))),IF('proje ve personel bilgileri'!$B$4=1511,(IF(E2033&lt;&gt;0,4,IF(F2033&lt;&gt;0,5,IF(G2033&lt;&gt;0,IF(AND(J2033&lt;&gt;0,K2033&gt;=48),12,8),IF(H2033&lt;&gt;0,IF(AND(J2033&lt;&gt;0,K2033&gt;=48),12,8),IF(I2033&lt;&gt;0,14,0)))))),(IF(E2033&lt;&gt;0,3,IF(F2033&lt;&gt;0,4,IF(G2033&lt;&gt;0,IF(AND(J2033&lt;&gt;0,K2033&gt;=48),10,6),IF(H2033&lt;&gt;0,IF(AND(J2033&lt;&gt;0,K2033&gt;=48),10,6),IF(I2033&lt;&gt;0,12,0))))))))</f>
        <v>0</v>
      </c>
      <c r="P2033" s="389"/>
      <c r="Q2033" s="385" t="str">
        <f>IF('proje ve personel bilgileri'!A947&lt;&gt;0,(M2033*O2033)," ")</f>
        <v xml:space="preserve"> </v>
      </c>
      <c r="R2033" s="385"/>
      <c r="S2033" s="385" t="str">
        <f>IF('proje ve personel bilgileri'!A947&lt;&gt;0,G011B!S2166," ")</f>
        <v xml:space="preserve"> </v>
      </c>
      <c r="T2033" s="378"/>
      <c r="U2033" s="385" t="str">
        <f>IF('proje ve personel bilgileri'!A947&lt;&gt;0,MIN(Q2033,S2033)," ")</f>
        <v xml:space="preserve"> </v>
      </c>
      <c r="V2033" s="386"/>
    </row>
    <row r="2034" spans="1:22" ht="15.75" customHeight="1" x14ac:dyDescent="0.25">
      <c r="A2034" s="19">
        <v>935</v>
      </c>
      <c r="B2034" s="293" t="str">
        <f>IF('proje ve personel bilgileri'!A948&lt;&gt;0,('proje ve personel bilgileri'!A948)," ")</f>
        <v xml:space="preserve"> </v>
      </c>
      <c r="C2034" s="293" t="str">
        <f>IF('proje ve personel bilgileri'!A948&lt;&gt;0,('proje ve personel bilgileri'!B948)," ")</f>
        <v xml:space="preserve"> </v>
      </c>
      <c r="D2034" s="24"/>
      <c r="E2034" s="25"/>
      <c r="F2034" s="25"/>
      <c r="G2034" s="25"/>
      <c r="H2034" s="25"/>
      <c r="I2034" s="25"/>
      <c r="J2034" s="26"/>
      <c r="K2034" s="387" t="str">
        <f>IF(J2034&lt;&gt;0,DAYS360(J2034,'proje ve personel bilgileri'!$B$8)/30," ")</f>
        <v xml:space="preserve"> </v>
      </c>
      <c r="L2034" s="387"/>
      <c r="M2034" s="385" t="str">
        <f>IF('proje ve personel bilgileri'!A948&lt;&gt;0,('proje ve personel bilgileri'!$B$11)," ")</f>
        <v xml:space="preserve"> </v>
      </c>
      <c r="N2034" s="385"/>
      <c r="O2034" s="388">
        <f>IF('proje ve personel bilgileri'!$B$4=1512,(IF(E2034&lt;&gt;0,2,IF(F2034&lt;&gt;0,2,IF(G2034&lt;&gt;0,IF(AND(J2034&lt;&gt;0,K2034&gt;=48),4,3),IF(H2034&lt;&gt;0,IF(AND(J2034&lt;&gt;0,K2034&gt;=48),4,3),IF(I2034&lt;&gt;0,7,0)))))),IF('proje ve personel bilgileri'!$B$4=1511,(IF(E2034&lt;&gt;0,4,IF(F2034&lt;&gt;0,5,IF(G2034&lt;&gt;0,IF(AND(J2034&lt;&gt;0,K2034&gt;=48),12,8),IF(H2034&lt;&gt;0,IF(AND(J2034&lt;&gt;0,K2034&gt;=48),12,8),IF(I2034&lt;&gt;0,14,0)))))),(IF(E2034&lt;&gt;0,3,IF(F2034&lt;&gt;0,4,IF(G2034&lt;&gt;0,IF(AND(J2034&lt;&gt;0,K2034&gt;=48),10,6),IF(H2034&lt;&gt;0,IF(AND(J2034&lt;&gt;0,K2034&gt;=48),10,6),IF(I2034&lt;&gt;0,12,0))))))))</f>
        <v>0</v>
      </c>
      <c r="P2034" s="389"/>
      <c r="Q2034" s="385" t="str">
        <f>IF('proje ve personel bilgileri'!A948&lt;&gt;0,(M2034*O2034)," ")</f>
        <v xml:space="preserve"> </v>
      </c>
      <c r="R2034" s="385"/>
      <c r="S2034" s="385" t="str">
        <f>IF('proje ve personel bilgileri'!A948&lt;&gt;0,G011B!S2167," ")</f>
        <v xml:space="preserve"> </v>
      </c>
      <c r="T2034" s="378"/>
      <c r="U2034" s="385" t="str">
        <f>IF('proje ve personel bilgileri'!A948&lt;&gt;0,MIN(Q2034,S2034)," ")</f>
        <v xml:space="preserve"> </v>
      </c>
      <c r="V2034" s="386"/>
    </row>
    <row r="2035" spans="1:22" ht="15.75" customHeight="1" x14ac:dyDescent="0.25">
      <c r="A2035" s="23">
        <v>936</v>
      </c>
      <c r="B2035" s="293" t="str">
        <f>IF('proje ve personel bilgileri'!A949&lt;&gt;0,('proje ve personel bilgileri'!A949)," ")</f>
        <v xml:space="preserve"> </v>
      </c>
      <c r="C2035" s="293" t="str">
        <f>IF('proje ve personel bilgileri'!A949&lt;&gt;0,('proje ve personel bilgileri'!B949)," ")</f>
        <v xml:space="preserve"> </v>
      </c>
      <c r="D2035" s="28"/>
      <c r="E2035" s="29"/>
      <c r="F2035" s="29"/>
      <c r="G2035" s="29"/>
      <c r="H2035" s="29"/>
      <c r="I2035" s="29"/>
      <c r="J2035" s="30"/>
      <c r="K2035" s="387" t="str">
        <f>IF(J2035&lt;&gt;0,DAYS360(J2035,'proje ve personel bilgileri'!$B$8)/30," ")</f>
        <v xml:space="preserve"> </v>
      </c>
      <c r="L2035" s="387"/>
      <c r="M2035" s="385" t="str">
        <f>IF('proje ve personel bilgileri'!A949&lt;&gt;0,('proje ve personel bilgileri'!$B$11)," ")</f>
        <v xml:space="preserve"> </v>
      </c>
      <c r="N2035" s="385"/>
      <c r="O2035" s="388">
        <f>IF('proje ve personel bilgileri'!$B$4=1512,(IF(E2035&lt;&gt;0,2,IF(F2035&lt;&gt;0,2,IF(G2035&lt;&gt;0,IF(AND(J2035&lt;&gt;0,K2035&gt;=48),4,3),IF(H2035&lt;&gt;0,IF(AND(J2035&lt;&gt;0,K2035&gt;=48),4,3),IF(I2035&lt;&gt;0,7,0)))))),IF('proje ve personel bilgileri'!$B$4=1511,(IF(E2035&lt;&gt;0,4,IF(F2035&lt;&gt;0,5,IF(G2035&lt;&gt;0,IF(AND(J2035&lt;&gt;0,K2035&gt;=48),12,8),IF(H2035&lt;&gt;0,IF(AND(J2035&lt;&gt;0,K2035&gt;=48),12,8),IF(I2035&lt;&gt;0,14,0)))))),(IF(E2035&lt;&gt;0,3,IF(F2035&lt;&gt;0,4,IF(G2035&lt;&gt;0,IF(AND(J2035&lt;&gt;0,K2035&gt;=48),10,6),IF(H2035&lt;&gt;0,IF(AND(J2035&lt;&gt;0,K2035&gt;=48),10,6),IF(I2035&lt;&gt;0,12,0))))))))</f>
        <v>0</v>
      </c>
      <c r="P2035" s="389"/>
      <c r="Q2035" s="385" t="str">
        <f>IF('proje ve personel bilgileri'!A949&lt;&gt;0,(M2035*O2035)," ")</f>
        <v xml:space="preserve"> </v>
      </c>
      <c r="R2035" s="385"/>
      <c r="S2035" s="385" t="str">
        <f>IF('proje ve personel bilgileri'!A949&lt;&gt;0,G011B!S2168," ")</f>
        <v xml:space="preserve"> </v>
      </c>
      <c r="T2035" s="378"/>
      <c r="U2035" s="385" t="str">
        <f>IF('proje ve personel bilgileri'!A949&lt;&gt;0,MIN(Q2035,S2035)," ")</f>
        <v xml:space="preserve"> </v>
      </c>
      <c r="V2035" s="386"/>
    </row>
    <row r="2036" spans="1:22" ht="15" customHeight="1" x14ac:dyDescent="0.25">
      <c r="A2036" s="290" t="s">
        <v>152</v>
      </c>
    </row>
    <row r="2037" spans="1:22" ht="15" customHeight="1" x14ac:dyDescent="0.25">
      <c r="A2037" s="390" t="s">
        <v>153</v>
      </c>
      <c r="B2037" s="390"/>
      <c r="C2037" s="390"/>
      <c r="D2037" s="390"/>
      <c r="E2037" s="390"/>
      <c r="F2037" s="390"/>
      <c r="G2037" s="390"/>
      <c r="H2037" s="390"/>
      <c r="I2037" s="390"/>
      <c r="J2037" s="390"/>
      <c r="K2037" s="390"/>
      <c r="L2037" s="390"/>
      <c r="M2037" s="390"/>
      <c r="N2037" s="390"/>
      <c r="O2037" s="390"/>
      <c r="P2037" s="390"/>
      <c r="Q2037" s="390"/>
      <c r="R2037" s="390"/>
      <c r="S2037" s="390"/>
      <c r="T2037" s="390"/>
      <c r="U2037" s="390"/>
      <c r="V2037" s="390"/>
    </row>
    <row r="2038" spans="1:22" ht="15" customHeight="1" x14ac:dyDescent="0.25">
      <c r="A2038" s="391" t="s">
        <v>154</v>
      </c>
      <c r="B2038" s="391"/>
      <c r="C2038" s="391"/>
      <c r="D2038" s="391"/>
      <c r="E2038" s="391"/>
      <c r="F2038" s="391"/>
      <c r="G2038" s="391"/>
      <c r="H2038" s="391"/>
      <c r="I2038" s="391"/>
      <c r="J2038" s="391"/>
      <c r="K2038" s="391"/>
      <c r="L2038" s="391"/>
      <c r="M2038" s="391"/>
      <c r="N2038" s="391"/>
      <c r="O2038" s="391"/>
      <c r="P2038" s="391"/>
      <c r="Q2038" s="391"/>
      <c r="R2038" s="391"/>
      <c r="S2038" s="391"/>
      <c r="T2038" s="391"/>
      <c r="U2038" s="391"/>
      <c r="V2038" s="391"/>
    </row>
    <row r="2039" spans="1:22" ht="15" customHeight="1" x14ac:dyDescent="0.25">
      <c r="A2039" s="289"/>
    </row>
    <row r="2040" spans="1:22" ht="15" customHeight="1" x14ac:dyDescent="0.25">
      <c r="A2040" s="381" t="s">
        <v>155</v>
      </c>
      <c r="B2040" s="381"/>
      <c r="C2040" s="381"/>
      <c r="D2040" s="381"/>
      <c r="E2040" s="381"/>
      <c r="F2040" s="381"/>
      <c r="G2040" s="381"/>
      <c r="H2040" s="381"/>
      <c r="I2040" s="381"/>
      <c r="J2040" s="381"/>
      <c r="K2040" s="381"/>
      <c r="L2040" s="381"/>
      <c r="M2040" s="381"/>
      <c r="N2040" s="381"/>
      <c r="O2040" s="381"/>
      <c r="P2040" s="381"/>
      <c r="Q2040" s="381"/>
      <c r="R2040" s="381"/>
      <c r="S2040" s="381"/>
      <c r="T2040" s="381"/>
      <c r="U2040" s="381"/>
    </row>
    <row r="2041" spans="1:22" ht="15" customHeight="1" x14ac:dyDescent="0.25">
      <c r="A2041" s="380"/>
      <c r="B2041" s="380"/>
      <c r="C2041" s="380"/>
      <c r="D2041" s="380"/>
      <c r="E2041" s="380"/>
      <c r="F2041" s="380"/>
      <c r="G2041" s="380"/>
      <c r="H2041" s="380"/>
      <c r="I2041" s="380"/>
      <c r="J2041" s="380"/>
      <c r="K2041" s="380"/>
      <c r="L2041" s="380"/>
      <c r="M2041" s="380"/>
      <c r="N2041" s="380"/>
      <c r="O2041" s="380"/>
      <c r="P2041" s="380"/>
      <c r="Q2041" s="380"/>
      <c r="R2041" s="380"/>
      <c r="S2041" s="380"/>
      <c r="T2041" s="380"/>
      <c r="U2041" s="380"/>
    </row>
    <row r="2047" spans="1:22" ht="15.75" customHeight="1" x14ac:dyDescent="0.25">
      <c r="A2047" s="348" t="s">
        <v>128</v>
      </c>
      <c r="B2047" s="348"/>
      <c r="C2047" s="348"/>
      <c r="D2047" s="348"/>
      <c r="E2047" s="348"/>
      <c r="F2047" s="348"/>
      <c r="G2047" s="348"/>
      <c r="H2047" s="348"/>
      <c r="I2047" s="348"/>
      <c r="J2047" s="348"/>
      <c r="K2047" s="348"/>
      <c r="L2047" s="348"/>
      <c r="M2047" s="348"/>
      <c r="N2047" s="348"/>
      <c r="O2047" s="348"/>
      <c r="P2047" s="348"/>
      <c r="Q2047" s="348"/>
      <c r="R2047" s="348"/>
      <c r="S2047" s="348"/>
      <c r="T2047" s="348"/>
      <c r="U2047" s="348"/>
      <c r="V2047" s="348"/>
    </row>
    <row r="2048" spans="1:22" ht="15" customHeight="1" x14ac:dyDescent="0.25">
      <c r="A2048" s="68"/>
      <c r="B2048" s="68"/>
      <c r="C2048" s="68"/>
      <c r="D2048" s="68"/>
      <c r="E2048" s="68"/>
      <c r="F2048" s="68"/>
      <c r="G2048" s="68"/>
      <c r="H2048" s="68"/>
      <c r="I2048" s="68"/>
      <c r="J2048" s="69" t="str">
        <f>'proje ve personel bilgileri'!$B$7</f>
        <v>/</v>
      </c>
      <c r="K2048" s="68" t="s">
        <v>109</v>
      </c>
      <c r="L2048" s="68"/>
      <c r="M2048" s="68"/>
      <c r="N2048" s="68"/>
      <c r="O2048" s="68"/>
      <c r="P2048" s="68"/>
      <c r="Q2048" s="68"/>
      <c r="R2048" s="68"/>
      <c r="S2048" s="68"/>
      <c r="T2048" s="68"/>
      <c r="U2048" s="68"/>
      <c r="V2048" s="68"/>
    </row>
    <row r="2049" spans="1:22" ht="18.75" customHeight="1" x14ac:dyDescent="0.25">
      <c r="U2049" s="10" t="s">
        <v>129</v>
      </c>
    </row>
    <row r="2050" spans="1:22" ht="15.75" customHeight="1" x14ac:dyDescent="0.25">
      <c r="A2050" s="382" t="s">
        <v>130</v>
      </c>
      <c r="B2050" s="383"/>
      <c r="C2050" s="384"/>
      <c r="D2050" s="392">
        <f>'proje ve personel bilgileri'!$B$2</f>
        <v>0</v>
      </c>
      <c r="E2050" s="393"/>
      <c r="F2050" s="393"/>
      <c r="G2050" s="393"/>
      <c r="H2050" s="393"/>
      <c r="I2050" s="393"/>
      <c r="J2050" s="393"/>
      <c r="K2050" s="393"/>
      <c r="L2050" s="393"/>
      <c r="M2050" s="393"/>
      <c r="N2050" s="393"/>
      <c r="O2050" s="393"/>
      <c r="P2050" s="393"/>
      <c r="Q2050" s="393"/>
      <c r="R2050" s="393"/>
      <c r="S2050" s="393"/>
      <c r="T2050" s="393"/>
      <c r="U2050" s="393"/>
      <c r="V2050" s="394"/>
    </row>
    <row r="2051" spans="1:22" ht="15.75" customHeight="1" x14ac:dyDescent="0.25">
      <c r="A2051" s="382" t="s">
        <v>131</v>
      </c>
      <c r="B2051" s="383"/>
      <c r="C2051" s="384"/>
      <c r="D2051" s="392">
        <f>'proje ve personel bilgileri'!$B$3</f>
        <v>0</v>
      </c>
      <c r="E2051" s="393"/>
      <c r="F2051" s="393"/>
      <c r="G2051" s="393"/>
      <c r="H2051" s="393"/>
      <c r="I2051" s="393"/>
      <c r="J2051" s="393"/>
      <c r="K2051" s="393"/>
      <c r="L2051" s="393"/>
      <c r="M2051" s="393"/>
      <c r="N2051" s="393"/>
      <c r="O2051" s="393"/>
      <c r="P2051" s="393"/>
      <c r="Q2051" s="393"/>
      <c r="R2051" s="393"/>
      <c r="S2051" s="393"/>
      <c r="T2051" s="393"/>
      <c r="U2051" s="393"/>
      <c r="V2051" s="394"/>
    </row>
    <row r="2052" spans="1:22" ht="15" customHeight="1" x14ac:dyDescent="0.25">
      <c r="A2052" s="415" t="s">
        <v>132</v>
      </c>
      <c r="B2052" s="416"/>
      <c r="C2052" s="417"/>
      <c r="D2052" s="421"/>
      <c r="E2052" s="403"/>
      <c r="F2052" s="403"/>
      <c r="G2052" s="403"/>
      <c r="H2052" s="403"/>
      <c r="I2052" s="403"/>
      <c r="J2052" s="403"/>
      <c r="K2052" s="403"/>
      <c r="L2052" s="403"/>
      <c r="M2052" s="403"/>
      <c r="N2052" s="403"/>
      <c r="O2052" s="403"/>
      <c r="P2052" s="403"/>
      <c r="Q2052" s="403"/>
      <c r="R2052" s="403"/>
      <c r="S2052" s="403"/>
      <c r="T2052" s="403"/>
      <c r="U2052" s="403"/>
      <c r="V2052" s="423"/>
    </row>
    <row r="2053" spans="1:22" ht="15.75" customHeight="1" x14ac:dyDescent="0.25">
      <c r="A2053" s="418"/>
      <c r="B2053" s="419"/>
      <c r="C2053" s="420"/>
      <c r="D2053" s="422"/>
      <c r="E2053" s="404"/>
      <c r="F2053" s="404"/>
      <c r="G2053" s="404"/>
      <c r="H2053" s="404"/>
      <c r="I2053" s="404"/>
      <c r="J2053" s="404"/>
      <c r="K2053" s="404"/>
      <c r="L2053" s="404"/>
      <c r="M2053" s="404"/>
      <c r="N2053" s="404"/>
      <c r="O2053" s="404"/>
      <c r="P2053" s="404"/>
      <c r="Q2053" s="404"/>
      <c r="R2053" s="404"/>
      <c r="S2053" s="404"/>
      <c r="T2053" s="404"/>
      <c r="U2053" s="404"/>
      <c r="V2053" s="424"/>
    </row>
    <row r="2054" spans="1:22" ht="15.75" customHeight="1" x14ac:dyDescent="0.25">
      <c r="A2054" s="382" t="s">
        <v>133</v>
      </c>
      <c r="B2054" s="383"/>
      <c r="C2054" s="384"/>
      <c r="D2054" s="307">
        <f>'proje ve personel bilgileri'!B8</f>
        <v>0</v>
      </c>
      <c r="E2054" s="291"/>
      <c r="F2054" s="291"/>
      <c r="G2054" s="291"/>
      <c r="H2054" s="291"/>
      <c r="I2054" s="291"/>
      <c r="J2054" s="402"/>
      <c r="K2054" s="402"/>
      <c r="L2054" s="402"/>
      <c r="M2054" s="402"/>
      <c r="N2054" s="402"/>
      <c r="O2054" s="402"/>
      <c r="P2054" s="402"/>
      <c r="Q2054" s="402"/>
      <c r="R2054" s="402"/>
      <c r="S2054" s="402"/>
      <c r="T2054" s="402"/>
      <c r="U2054" s="402"/>
      <c r="V2054" s="292"/>
    </row>
    <row r="2055" spans="1:22" ht="15" customHeight="1" x14ac:dyDescent="0.25">
      <c r="A2055" s="405" t="s">
        <v>87</v>
      </c>
      <c r="B2055" s="405" t="s">
        <v>15</v>
      </c>
      <c r="C2055" s="405" t="s">
        <v>134</v>
      </c>
      <c r="D2055" s="405" t="s">
        <v>135</v>
      </c>
      <c r="E2055" s="395" t="s">
        <v>136</v>
      </c>
      <c r="F2055" s="407"/>
      <c r="G2055" s="407"/>
      <c r="H2055" s="407"/>
      <c r="I2055" s="396"/>
      <c r="J2055" s="405" t="s">
        <v>137</v>
      </c>
      <c r="K2055" s="395" t="s">
        <v>138</v>
      </c>
      <c r="L2055" s="396"/>
      <c r="M2055" s="411" t="s">
        <v>139</v>
      </c>
      <c r="N2055" s="412"/>
      <c r="O2055" s="395" t="s">
        <v>156</v>
      </c>
      <c r="P2055" s="396"/>
      <c r="Q2055" s="395" t="s">
        <v>141</v>
      </c>
      <c r="R2055" s="396"/>
      <c r="S2055" s="395" t="s">
        <v>142</v>
      </c>
      <c r="T2055" s="396"/>
      <c r="U2055" s="395" t="s">
        <v>143</v>
      </c>
      <c r="V2055" s="396"/>
    </row>
    <row r="2056" spans="1:22" ht="15.75" customHeight="1" x14ac:dyDescent="0.25">
      <c r="A2056" s="406"/>
      <c r="B2056" s="406"/>
      <c r="C2056" s="406"/>
      <c r="D2056" s="406"/>
      <c r="E2056" s="408" t="s">
        <v>144</v>
      </c>
      <c r="F2056" s="409"/>
      <c r="G2056" s="409"/>
      <c r="H2056" s="409"/>
      <c r="I2056" s="410"/>
      <c r="J2056" s="406"/>
      <c r="K2056" s="397"/>
      <c r="L2056" s="398"/>
      <c r="M2056" s="413"/>
      <c r="N2056" s="414"/>
      <c r="O2056" s="397"/>
      <c r="P2056" s="398"/>
      <c r="Q2056" s="397"/>
      <c r="R2056" s="398"/>
      <c r="S2056" s="397"/>
      <c r="T2056" s="398"/>
      <c r="U2056" s="397"/>
      <c r="V2056" s="398"/>
    </row>
    <row r="2057" spans="1:22" ht="67.5" customHeight="1" x14ac:dyDescent="0.25">
      <c r="A2057" s="406"/>
      <c r="B2057" s="406"/>
      <c r="C2057" s="406"/>
      <c r="D2057" s="406"/>
      <c r="E2057" s="17" t="s">
        <v>145</v>
      </c>
      <c r="F2057" s="17" t="s">
        <v>146</v>
      </c>
      <c r="G2057" s="17" t="s">
        <v>147</v>
      </c>
      <c r="H2057" s="18" t="s">
        <v>148</v>
      </c>
      <c r="I2057" s="17" t="s">
        <v>149</v>
      </c>
      <c r="J2057" s="406"/>
      <c r="K2057" s="397"/>
      <c r="L2057" s="398"/>
      <c r="M2057" s="399" t="s">
        <v>150</v>
      </c>
      <c r="N2057" s="400"/>
      <c r="O2057" s="399" t="s">
        <v>151</v>
      </c>
      <c r="P2057" s="401"/>
      <c r="Q2057" s="397"/>
      <c r="R2057" s="398"/>
      <c r="S2057" s="397"/>
      <c r="T2057" s="398"/>
      <c r="U2057" s="397"/>
      <c r="V2057" s="398"/>
    </row>
    <row r="2058" spans="1:22" ht="15.75" customHeight="1" x14ac:dyDescent="0.25">
      <c r="A2058" s="19">
        <v>937</v>
      </c>
      <c r="B2058" s="293" t="str">
        <f>IF('proje ve personel bilgileri'!A950&lt;&gt;0,('proje ve personel bilgileri'!A950)," ")</f>
        <v xml:space="preserve"> </v>
      </c>
      <c r="C2058" s="293" t="str">
        <f>IF('proje ve personel bilgileri'!A950&lt;&gt;0,('proje ve personel bilgileri'!B950)," ")</f>
        <v xml:space="preserve"> </v>
      </c>
      <c r="D2058" s="20"/>
      <c r="E2058" s="21"/>
      <c r="F2058" s="21"/>
      <c r="G2058" s="21"/>
      <c r="H2058" s="21"/>
      <c r="I2058" s="21"/>
      <c r="J2058" s="22"/>
      <c r="K2058" s="387" t="str">
        <f>IF(J2058&lt;&gt;0,DAYS360(J2058,'proje ve personel bilgileri'!$B$8)/30," ")</f>
        <v xml:space="preserve"> </v>
      </c>
      <c r="L2058" s="387"/>
      <c r="M2058" s="385" t="str">
        <f>IF('proje ve personel bilgileri'!A950&lt;&gt;0,('proje ve personel bilgileri'!$B$11)," ")</f>
        <v xml:space="preserve"> </v>
      </c>
      <c r="N2058" s="385"/>
      <c r="O2058" s="388">
        <f>IF('proje ve personel bilgileri'!$B$4=1512,(IF(E2058&lt;&gt;0,2,IF(F2058&lt;&gt;0,2,IF(G2058&lt;&gt;0,IF(AND(J2058&lt;&gt;0,K2058&gt;=48),4,3),IF(H2058&lt;&gt;0,IF(AND(J2058&lt;&gt;0,K2058&gt;=48),4,3),IF(I2058&lt;&gt;0,7,0)))))),IF('proje ve personel bilgileri'!$B$4=1511,(IF(E2058&lt;&gt;0,4,IF(F2058&lt;&gt;0,5,IF(G2058&lt;&gt;0,IF(AND(J2058&lt;&gt;0,K2058&gt;=48),12,8),IF(H2058&lt;&gt;0,IF(AND(J2058&lt;&gt;0,K2058&gt;=48),12,8),IF(I2058&lt;&gt;0,14,0)))))),(IF(E2058&lt;&gt;0,3,IF(F2058&lt;&gt;0,4,IF(G2058&lt;&gt;0,IF(AND(J2058&lt;&gt;0,K2058&gt;=48),10,6),IF(H2058&lt;&gt;0,IF(AND(J2058&lt;&gt;0,K2058&gt;=48),10,6),IF(I2058&lt;&gt;0,12,0))))))))</f>
        <v>0</v>
      </c>
      <c r="P2058" s="389"/>
      <c r="Q2058" s="385" t="str">
        <f>IF('proje ve personel bilgileri'!A950&lt;&gt;0,(M2058*O2058)," ")</f>
        <v xml:space="preserve"> </v>
      </c>
      <c r="R2058" s="385"/>
      <c r="S2058" s="385" t="str">
        <f>IF('proje ve personel bilgileri'!A950&lt;&gt;0,G011B!S2193," ")</f>
        <v xml:space="preserve"> </v>
      </c>
      <c r="T2058" s="378"/>
      <c r="U2058" s="385" t="str">
        <f>IF('proje ve personel bilgileri'!A950&lt;&gt;0,MIN(Q2058,S2058)," ")</f>
        <v xml:space="preserve"> </v>
      </c>
      <c r="V2058" s="386"/>
    </row>
    <row r="2059" spans="1:22" ht="15.75" customHeight="1" x14ac:dyDescent="0.25">
      <c r="A2059" s="23">
        <v>938</v>
      </c>
      <c r="B2059" s="293" t="str">
        <f>IF('proje ve personel bilgileri'!A951&lt;&gt;0,('proje ve personel bilgileri'!A951)," ")</f>
        <v xml:space="preserve"> </v>
      </c>
      <c r="C2059" s="293" t="str">
        <f>IF('proje ve personel bilgileri'!A951&lt;&gt;0,('proje ve personel bilgileri'!B951)," ")</f>
        <v xml:space="preserve"> </v>
      </c>
      <c r="D2059" s="24"/>
      <c r="E2059" s="25"/>
      <c r="F2059" s="25"/>
      <c r="G2059" s="25"/>
      <c r="H2059" s="25"/>
      <c r="I2059" s="25"/>
      <c r="J2059" s="26"/>
      <c r="K2059" s="387" t="str">
        <f>IF(J2059&lt;&gt;0,DAYS360(J2059,'proje ve personel bilgileri'!$B$8)/30," ")</f>
        <v xml:space="preserve"> </v>
      </c>
      <c r="L2059" s="387"/>
      <c r="M2059" s="385" t="str">
        <f>IF('proje ve personel bilgileri'!A951&lt;&gt;0,('proje ve personel bilgileri'!$B$11)," ")</f>
        <v xml:space="preserve"> </v>
      </c>
      <c r="N2059" s="385"/>
      <c r="O2059" s="388">
        <f>IF('proje ve personel bilgileri'!$B$4=1512,(IF(E2059&lt;&gt;0,2,IF(F2059&lt;&gt;0,2,IF(G2059&lt;&gt;0,IF(AND(J2059&lt;&gt;0,K2059&gt;=48),4,3),IF(H2059&lt;&gt;0,IF(AND(J2059&lt;&gt;0,K2059&gt;=48),4,3),IF(I2059&lt;&gt;0,7,0)))))),IF('proje ve personel bilgileri'!$B$4=1511,(IF(E2059&lt;&gt;0,4,IF(F2059&lt;&gt;0,5,IF(G2059&lt;&gt;0,IF(AND(J2059&lt;&gt;0,K2059&gt;=48),12,8),IF(H2059&lt;&gt;0,IF(AND(J2059&lt;&gt;0,K2059&gt;=48),12,8),IF(I2059&lt;&gt;0,14,0)))))),(IF(E2059&lt;&gt;0,3,IF(F2059&lt;&gt;0,4,IF(G2059&lt;&gt;0,IF(AND(J2059&lt;&gt;0,K2059&gt;=48),10,6),IF(H2059&lt;&gt;0,IF(AND(J2059&lt;&gt;0,K2059&gt;=48),10,6),IF(I2059&lt;&gt;0,12,0))))))))</f>
        <v>0</v>
      </c>
      <c r="P2059" s="389"/>
      <c r="Q2059" s="385" t="str">
        <f>IF('proje ve personel bilgileri'!A951&lt;&gt;0,(M2059*O2059)," ")</f>
        <v xml:space="preserve"> </v>
      </c>
      <c r="R2059" s="385"/>
      <c r="S2059" s="385" t="str">
        <f>IF('proje ve personel bilgileri'!A951&lt;&gt;0,G011B!S2194," ")</f>
        <v xml:space="preserve"> </v>
      </c>
      <c r="T2059" s="378"/>
      <c r="U2059" s="385" t="str">
        <f>IF('proje ve personel bilgileri'!A951&lt;&gt;0,MIN(Q2059,S2059)," ")</f>
        <v xml:space="preserve"> </v>
      </c>
      <c r="V2059" s="386"/>
    </row>
    <row r="2060" spans="1:22" ht="15.75" customHeight="1" x14ac:dyDescent="0.25">
      <c r="A2060" s="19">
        <v>939</v>
      </c>
      <c r="B2060" s="293" t="str">
        <f>IF('proje ve personel bilgileri'!A952&lt;&gt;0,('proje ve personel bilgileri'!A952)," ")</f>
        <v xml:space="preserve"> </v>
      </c>
      <c r="C2060" s="293" t="str">
        <f>IF('proje ve personel bilgileri'!A952&lt;&gt;0,('proje ve personel bilgileri'!B952)," ")</f>
        <v xml:space="preserve"> </v>
      </c>
      <c r="D2060" s="24"/>
      <c r="E2060" s="25"/>
      <c r="F2060" s="25"/>
      <c r="G2060" s="25"/>
      <c r="H2060" s="25"/>
      <c r="I2060" s="25"/>
      <c r="J2060" s="26"/>
      <c r="K2060" s="387" t="str">
        <f>IF(J2060&lt;&gt;0,DAYS360(J2060,'proje ve personel bilgileri'!$B$8)/30," ")</f>
        <v xml:space="preserve"> </v>
      </c>
      <c r="L2060" s="387"/>
      <c r="M2060" s="385" t="str">
        <f>IF('proje ve personel bilgileri'!A952&lt;&gt;0,('proje ve personel bilgileri'!$B$11)," ")</f>
        <v xml:space="preserve"> </v>
      </c>
      <c r="N2060" s="385"/>
      <c r="O2060" s="388">
        <f>IF('proje ve personel bilgileri'!$B$4=1512,(IF(E2060&lt;&gt;0,2,IF(F2060&lt;&gt;0,2,IF(G2060&lt;&gt;0,IF(AND(J2060&lt;&gt;0,K2060&gt;=48),4,3),IF(H2060&lt;&gt;0,IF(AND(J2060&lt;&gt;0,K2060&gt;=48),4,3),IF(I2060&lt;&gt;0,7,0)))))),IF('proje ve personel bilgileri'!$B$4=1511,(IF(E2060&lt;&gt;0,4,IF(F2060&lt;&gt;0,5,IF(G2060&lt;&gt;0,IF(AND(J2060&lt;&gt;0,K2060&gt;=48),12,8),IF(H2060&lt;&gt;0,IF(AND(J2060&lt;&gt;0,K2060&gt;=48),12,8),IF(I2060&lt;&gt;0,14,0)))))),(IF(E2060&lt;&gt;0,3,IF(F2060&lt;&gt;0,4,IF(G2060&lt;&gt;0,IF(AND(J2060&lt;&gt;0,K2060&gt;=48),10,6),IF(H2060&lt;&gt;0,IF(AND(J2060&lt;&gt;0,K2060&gt;=48),10,6),IF(I2060&lt;&gt;0,12,0))))))))</f>
        <v>0</v>
      </c>
      <c r="P2060" s="389"/>
      <c r="Q2060" s="385" t="str">
        <f>IF('proje ve personel bilgileri'!A952&lt;&gt;0,(M2060*O2060)," ")</f>
        <v xml:space="preserve"> </v>
      </c>
      <c r="R2060" s="385"/>
      <c r="S2060" s="385" t="str">
        <f>IF('proje ve personel bilgileri'!A952&lt;&gt;0,G011B!S2195," ")</f>
        <v xml:space="preserve"> </v>
      </c>
      <c r="T2060" s="378"/>
      <c r="U2060" s="385" t="str">
        <f>IF('proje ve personel bilgileri'!A952&lt;&gt;0,MIN(Q2060,S2060)," ")</f>
        <v xml:space="preserve"> </v>
      </c>
      <c r="V2060" s="386"/>
    </row>
    <row r="2061" spans="1:22" ht="15.75" customHeight="1" x14ac:dyDescent="0.25">
      <c r="A2061" s="23">
        <v>940</v>
      </c>
      <c r="B2061" s="293" t="str">
        <f>IF('proje ve personel bilgileri'!A953&lt;&gt;0,('proje ve personel bilgileri'!A953)," ")</f>
        <v xml:space="preserve"> </v>
      </c>
      <c r="C2061" s="293" t="str">
        <f>IF('proje ve personel bilgileri'!A953&lt;&gt;0,('proje ve personel bilgileri'!B953)," ")</f>
        <v xml:space="preserve"> </v>
      </c>
      <c r="D2061" s="24"/>
      <c r="E2061" s="25"/>
      <c r="F2061" s="25"/>
      <c r="G2061" s="25"/>
      <c r="H2061" s="25"/>
      <c r="I2061" s="25"/>
      <c r="J2061" s="26"/>
      <c r="K2061" s="387" t="str">
        <f>IF(J2061&lt;&gt;0,DAYS360(J2061,'proje ve personel bilgileri'!$B$8)/30," ")</f>
        <v xml:space="preserve"> </v>
      </c>
      <c r="L2061" s="387"/>
      <c r="M2061" s="385" t="str">
        <f>IF('proje ve personel bilgileri'!A953&lt;&gt;0,('proje ve personel bilgileri'!$B$11)," ")</f>
        <v xml:space="preserve"> </v>
      </c>
      <c r="N2061" s="385"/>
      <c r="O2061" s="388">
        <f>IF('proje ve personel bilgileri'!$B$4=1512,(IF(E2061&lt;&gt;0,2,IF(F2061&lt;&gt;0,2,IF(G2061&lt;&gt;0,IF(AND(J2061&lt;&gt;0,K2061&gt;=48),4,3),IF(H2061&lt;&gt;0,IF(AND(J2061&lt;&gt;0,K2061&gt;=48),4,3),IF(I2061&lt;&gt;0,7,0)))))),IF('proje ve personel bilgileri'!$B$4=1511,(IF(E2061&lt;&gt;0,4,IF(F2061&lt;&gt;0,5,IF(G2061&lt;&gt;0,IF(AND(J2061&lt;&gt;0,K2061&gt;=48),12,8),IF(H2061&lt;&gt;0,IF(AND(J2061&lt;&gt;0,K2061&gt;=48),12,8),IF(I2061&lt;&gt;0,14,0)))))),(IF(E2061&lt;&gt;0,3,IF(F2061&lt;&gt;0,4,IF(G2061&lt;&gt;0,IF(AND(J2061&lt;&gt;0,K2061&gt;=48),10,6),IF(H2061&lt;&gt;0,IF(AND(J2061&lt;&gt;0,K2061&gt;=48),10,6),IF(I2061&lt;&gt;0,12,0))))))))</f>
        <v>0</v>
      </c>
      <c r="P2061" s="389"/>
      <c r="Q2061" s="385" t="str">
        <f>IF('proje ve personel bilgileri'!A953&lt;&gt;0,(M2061*O2061)," ")</f>
        <v xml:space="preserve"> </v>
      </c>
      <c r="R2061" s="385"/>
      <c r="S2061" s="385" t="str">
        <f>IF('proje ve personel bilgileri'!A953&lt;&gt;0,G011B!S2196," ")</f>
        <v xml:space="preserve"> </v>
      </c>
      <c r="T2061" s="378"/>
      <c r="U2061" s="385" t="str">
        <f>IF('proje ve personel bilgileri'!A953&lt;&gt;0,MIN(Q2061,S2061)," ")</f>
        <v xml:space="preserve"> </v>
      </c>
      <c r="V2061" s="386"/>
    </row>
    <row r="2062" spans="1:22" ht="15.75" customHeight="1" x14ac:dyDescent="0.25">
      <c r="A2062" s="19">
        <v>941</v>
      </c>
      <c r="B2062" s="293" t="str">
        <f>IF('proje ve personel bilgileri'!A954&lt;&gt;0,('proje ve personel bilgileri'!A954)," ")</f>
        <v xml:space="preserve"> </v>
      </c>
      <c r="C2062" s="293" t="str">
        <f>IF('proje ve personel bilgileri'!A954&lt;&gt;0,('proje ve personel bilgileri'!B954)," ")</f>
        <v xml:space="preserve"> </v>
      </c>
      <c r="D2062" s="24"/>
      <c r="E2062" s="25"/>
      <c r="F2062" s="25"/>
      <c r="G2062" s="25"/>
      <c r="H2062" s="25"/>
      <c r="I2062" s="25"/>
      <c r="J2062" s="26"/>
      <c r="K2062" s="387" t="str">
        <f>IF(J2062&lt;&gt;0,DAYS360(J2062,'proje ve personel bilgileri'!$B$8)/30," ")</f>
        <v xml:space="preserve"> </v>
      </c>
      <c r="L2062" s="387"/>
      <c r="M2062" s="385" t="str">
        <f>IF('proje ve personel bilgileri'!A954&lt;&gt;0,('proje ve personel bilgileri'!$B$11)," ")</f>
        <v xml:space="preserve"> </v>
      </c>
      <c r="N2062" s="385"/>
      <c r="O2062" s="388">
        <f>IF('proje ve personel bilgileri'!$B$4=1512,(IF(E2062&lt;&gt;0,2,IF(F2062&lt;&gt;0,2,IF(G2062&lt;&gt;0,IF(AND(J2062&lt;&gt;0,K2062&gt;=48),4,3),IF(H2062&lt;&gt;0,IF(AND(J2062&lt;&gt;0,K2062&gt;=48),4,3),IF(I2062&lt;&gt;0,7,0)))))),IF('proje ve personel bilgileri'!$B$4=1511,(IF(E2062&lt;&gt;0,4,IF(F2062&lt;&gt;0,5,IF(G2062&lt;&gt;0,IF(AND(J2062&lt;&gt;0,K2062&gt;=48),12,8),IF(H2062&lt;&gt;0,IF(AND(J2062&lt;&gt;0,K2062&gt;=48),12,8),IF(I2062&lt;&gt;0,14,0)))))),(IF(E2062&lt;&gt;0,3,IF(F2062&lt;&gt;0,4,IF(G2062&lt;&gt;0,IF(AND(J2062&lt;&gt;0,K2062&gt;=48),10,6),IF(H2062&lt;&gt;0,IF(AND(J2062&lt;&gt;0,K2062&gt;=48),10,6),IF(I2062&lt;&gt;0,12,0))))))))</f>
        <v>0</v>
      </c>
      <c r="P2062" s="389"/>
      <c r="Q2062" s="385" t="str">
        <f>IF('proje ve personel bilgileri'!A954&lt;&gt;0,(M2062*O2062)," ")</f>
        <v xml:space="preserve"> </v>
      </c>
      <c r="R2062" s="385"/>
      <c r="S2062" s="385" t="str">
        <f>IF('proje ve personel bilgileri'!A954&lt;&gt;0,G011B!S2197," ")</f>
        <v xml:space="preserve"> </v>
      </c>
      <c r="T2062" s="378"/>
      <c r="U2062" s="385" t="str">
        <f>IF('proje ve personel bilgileri'!A954&lt;&gt;0,MIN(Q2062,S2062)," ")</f>
        <v xml:space="preserve"> </v>
      </c>
      <c r="V2062" s="386"/>
    </row>
    <row r="2063" spans="1:22" ht="15.75" customHeight="1" x14ac:dyDescent="0.25">
      <c r="A2063" s="23">
        <v>942</v>
      </c>
      <c r="B2063" s="293" t="str">
        <f>IF('proje ve personel bilgileri'!A955&lt;&gt;0,('proje ve personel bilgileri'!A955)," ")</f>
        <v xml:space="preserve"> </v>
      </c>
      <c r="C2063" s="293" t="str">
        <f>IF('proje ve personel bilgileri'!A955&lt;&gt;0,('proje ve personel bilgileri'!B955)," ")</f>
        <v xml:space="preserve"> </v>
      </c>
      <c r="D2063" s="24"/>
      <c r="E2063" s="25"/>
      <c r="F2063" s="25"/>
      <c r="G2063" s="25"/>
      <c r="H2063" s="25"/>
      <c r="I2063" s="25"/>
      <c r="J2063" s="26"/>
      <c r="K2063" s="387" t="str">
        <f>IF(J2063&lt;&gt;0,DAYS360(J2063,'proje ve personel bilgileri'!$B$8)/30," ")</f>
        <v xml:space="preserve"> </v>
      </c>
      <c r="L2063" s="387"/>
      <c r="M2063" s="385" t="str">
        <f>IF('proje ve personel bilgileri'!A955&lt;&gt;0,('proje ve personel bilgileri'!$B$11)," ")</f>
        <v xml:space="preserve"> </v>
      </c>
      <c r="N2063" s="385"/>
      <c r="O2063" s="388">
        <f>IF('proje ve personel bilgileri'!$B$4=1512,(IF(E2063&lt;&gt;0,2,IF(F2063&lt;&gt;0,2,IF(G2063&lt;&gt;0,IF(AND(J2063&lt;&gt;0,K2063&gt;=48),4,3),IF(H2063&lt;&gt;0,IF(AND(J2063&lt;&gt;0,K2063&gt;=48),4,3),IF(I2063&lt;&gt;0,7,0)))))),IF('proje ve personel bilgileri'!$B$4=1511,(IF(E2063&lt;&gt;0,4,IF(F2063&lt;&gt;0,5,IF(G2063&lt;&gt;0,IF(AND(J2063&lt;&gt;0,K2063&gt;=48),12,8),IF(H2063&lt;&gt;0,IF(AND(J2063&lt;&gt;0,K2063&gt;=48),12,8),IF(I2063&lt;&gt;0,14,0)))))),(IF(E2063&lt;&gt;0,3,IF(F2063&lt;&gt;0,4,IF(G2063&lt;&gt;0,IF(AND(J2063&lt;&gt;0,K2063&gt;=48),10,6),IF(H2063&lt;&gt;0,IF(AND(J2063&lt;&gt;0,K2063&gt;=48),10,6),IF(I2063&lt;&gt;0,12,0))))))))</f>
        <v>0</v>
      </c>
      <c r="P2063" s="389"/>
      <c r="Q2063" s="385" t="str">
        <f>IF('proje ve personel bilgileri'!A955&lt;&gt;0,(M2063*O2063)," ")</f>
        <v xml:space="preserve"> </v>
      </c>
      <c r="R2063" s="385"/>
      <c r="S2063" s="385" t="str">
        <f>IF('proje ve personel bilgileri'!A955&lt;&gt;0,G011B!S2198," ")</f>
        <v xml:space="preserve"> </v>
      </c>
      <c r="T2063" s="378"/>
      <c r="U2063" s="385" t="str">
        <f>IF('proje ve personel bilgileri'!A955&lt;&gt;0,MIN(Q2063,S2063)," ")</f>
        <v xml:space="preserve"> </v>
      </c>
      <c r="V2063" s="386"/>
    </row>
    <row r="2064" spans="1:22" ht="15.75" customHeight="1" x14ac:dyDescent="0.25">
      <c r="A2064" s="19">
        <v>943</v>
      </c>
      <c r="B2064" s="293" t="str">
        <f>IF('proje ve personel bilgileri'!A956&lt;&gt;0,('proje ve personel bilgileri'!A956)," ")</f>
        <v xml:space="preserve"> </v>
      </c>
      <c r="C2064" s="293" t="str">
        <f>IF('proje ve personel bilgileri'!A956&lt;&gt;0,('proje ve personel bilgileri'!B956)," ")</f>
        <v xml:space="preserve"> </v>
      </c>
      <c r="D2064" s="24"/>
      <c r="E2064" s="25"/>
      <c r="F2064" s="25"/>
      <c r="G2064" s="25"/>
      <c r="H2064" s="25"/>
      <c r="I2064" s="25"/>
      <c r="J2064" s="26"/>
      <c r="K2064" s="387" t="str">
        <f>IF(J2064&lt;&gt;0,DAYS360(J2064,'proje ve personel bilgileri'!$B$8)/30," ")</f>
        <v xml:space="preserve"> </v>
      </c>
      <c r="L2064" s="387"/>
      <c r="M2064" s="385" t="str">
        <f>IF('proje ve personel bilgileri'!A956&lt;&gt;0,('proje ve personel bilgileri'!$B$11)," ")</f>
        <v xml:space="preserve"> </v>
      </c>
      <c r="N2064" s="385"/>
      <c r="O2064" s="388">
        <f>IF('proje ve personel bilgileri'!$B$4=1512,(IF(E2064&lt;&gt;0,2,IF(F2064&lt;&gt;0,2,IF(G2064&lt;&gt;0,IF(AND(J2064&lt;&gt;0,K2064&gt;=48),4,3),IF(H2064&lt;&gt;0,IF(AND(J2064&lt;&gt;0,K2064&gt;=48),4,3),IF(I2064&lt;&gt;0,7,0)))))),IF('proje ve personel bilgileri'!$B$4=1511,(IF(E2064&lt;&gt;0,4,IF(F2064&lt;&gt;0,5,IF(G2064&lt;&gt;0,IF(AND(J2064&lt;&gt;0,K2064&gt;=48),12,8),IF(H2064&lt;&gt;0,IF(AND(J2064&lt;&gt;0,K2064&gt;=48),12,8),IF(I2064&lt;&gt;0,14,0)))))),(IF(E2064&lt;&gt;0,3,IF(F2064&lt;&gt;0,4,IF(G2064&lt;&gt;0,IF(AND(J2064&lt;&gt;0,K2064&gt;=48),10,6),IF(H2064&lt;&gt;0,IF(AND(J2064&lt;&gt;0,K2064&gt;=48),10,6),IF(I2064&lt;&gt;0,12,0))))))))</f>
        <v>0</v>
      </c>
      <c r="P2064" s="389"/>
      <c r="Q2064" s="385" t="str">
        <f>IF('proje ve personel bilgileri'!A956&lt;&gt;0,(M2064*O2064)," ")</f>
        <v xml:space="preserve"> </v>
      </c>
      <c r="R2064" s="385"/>
      <c r="S2064" s="385" t="str">
        <f>IF('proje ve personel bilgileri'!A956&lt;&gt;0,G011B!S2199," ")</f>
        <v xml:space="preserve"> </v>
      </c>
      <c r="T2064" s="378"/>
      <c r="U2064" s="385" t="str">
        <f>IF('proje ve personel bilgileri'!A956&lt;&gt;0,MIN(Q2064,S2064)," ")</f>
        <v xml:space="preserve"> </v>
      </c>
      <c r="V2064" s="386"/>
    </row>
    <row r="2065" spans="1:22" ht="15.75" customHeight="1" x14ac:dyDescent="0.25">
      <c r="A2065" s="23">
        <v>944</v>
      </c>
      <c r="B2065" s="293" t="str">
        <f>IF('proje ve personel bilgileri'!A957&lt;&gt;0,('proje ve personel bilgileri'!A957)," ")</f>
        <v xml:space="preserve"> </v>
      </c>
      <c r="C2065" s="293" t="str">
        <f>IF('proje ve personel bilgileri'!A957&lt;&gt;0,('proje ve personel bilgileri'!B957)," ")</f>
        <v xml:space="preserve"> </v>
      </c>
      <c r="D2065" s="24"/>
      <c r="E2065" s="25"/>
      <c r="F2065" s="25"/>
      <c r="G2065" s="25"/>
      <c r="H2065" s="25"/>
      <c r="I2065" s="25"/>
      <c r="J2065" s="26"/>
      <c r="K2065" s="387" t="str">
        <f>IF(J2065&lt;&gt;0,DAYS360(J2065,'proje ve personel bilgileri'!$B$8)/30," ")</f>
        <v xml:space="preserve"> </v>
      </c>
      <c r="L2065" s="387"/>
      <c r="M2065" s="385" t="str">
        <f>IF('proje ve personel bilgileri'!A957&lt;&gt;0,('proje ve personel bilgileri'!$B$11)," ")</f>
        <v xml:space="preserve"> </v>
      </c>
      <c r="N2065" s="385"/>
      <c r="O2065" s="388">
        <f>IF('proje ve personel bilgileri'!$B$4=1512,(IF(E2065&lt;&gt;0,2,IF(F2065&lt;&gt;0,2,IF(G2065&lt;&gt;0,IF(AND(J2065&lt;&gt;0,K2065&gt;=48),4,3),IF(H2065&lt;&gt;0,IF(AND(J2065&lt;&gt;0,K2065&gt;=48),4,3),IF(I2065&lt;&gt;0,7,0)))))),IF('proje ve personel bilgileri'!$B$4=1511,(IF(E2065&lt;&gt;0,4,IF(F2065&lt;&gt;0,5,IF(G2065&lt;&gt;0,IF(AND(J2065&lt;&gt;0,K2065&gt;=48),12,8),IF(H2065&lt;&gt;0,IF(AND(J2065&lt;&gt;0,K2065&gt;=48),12,8),IF(I2065&lt;&gt;0,14,0)))))),(IF(E2065&lt;&gt;0,3,IF(F2065&lt;&gt;0,4,IF(G2065&lt;&gt;0,IF(AND(J2065&lt;&gt;0,K2065&gt;=48),10,6),IF(H2065&lt;&gt;0,IF(AND(J2065&lt;&gt;0,K2065&gt;=48),10,6),IF(I2065&lt;&gt;0,12,0))))))))</f>
        <v>0</v>
      </c>
      <c r="P2065" s="389"/>
      <c r="Q2065" s="385" t="str">
        <f>IF('proje ve personel bilgileri'!A957&lt;&gt;0,(M2065*O2065)," ")</f>
        <v xml:space="preserve"> </v>
      </c>
      <c r="R2065" s="385"/>
      <c r="S2065" s="385" t="str">
        <f>IF('proje ve personel bilgileri'!A957&lt;&gt;0,G011B!S2200," ")</f>
        <v xml:space="preserve"> </v>
      </c>
      <c r="T2065" s="378"/>
      <c r="U2065" s="385" t="str">
        <f>IF('proje ve personel bilgileri'!A957&lt;&gt;0,MIN(Q2065,S2065)," ")</f>
        <v xml:space="preserve"> </v>
      </c>
      <c r="V2065" s="386"/>
    </row>
    <row r="2066" spans="1:22" ht="15.75" customHeight="1" x14ac:dyDescent="0.25">
      <c r="A2066" s="19">
        <v>945</v>
      </c>
      <c r="B2066" s="293" t="str">
        <f>IF('proje ve personel bilgileri'!A958&lt;&gt;0,('proje ve personel bilgileri'!A958)," ")</f>
        <v xml:space="preserve"> </v>
      </c>
      <c r="C2066" s="293" t="str">
        <f>IF('proje ve personel bilgileri'!A958&lt;&gt;0,('proje ve personel bilgileri'!B958)," ")</f>
        <v xml:space="preserve"> </v>
      </c>
      <c r="D2066" s="24"/>
      <c r="E2066" s="25"/>
      <c r="F2066" s="25"/>
      <c r="G2066" s="25"/>
      <c r="H2066" s="25"/>
      <c r="I2066" s="25"/>
      <c r="J2066" s="26"/>
      <c r="K2066" s="387" t="str">
        <f>IF(J2066&lt;&gt;0,DAYS360(J2066,'proje ve personel bilgileri'!$B$8)/30," ")</f>
        <v xml:space="preserve"> </v>
      </c>
      <c r="L2066" s="387"/>
      <c r="M2066" s="385" t="str">
        <f>IF('proje ve personel bilgileri'!A958&lt;&gt;0,('proje ve personel bilgileri'!$B$11)," ")</f>
        <v xml:space="preserve"> </v>
      </c>
      <c r="N2066" s="385"/>
      <c r="O2066" s="388">
        <f>IF('proje ve personel bilgileri'!$B$4=1512,(IF(E2066&lt;&gt;0,2,IF(F2066&lt;&gt;0,2,IF(G2066&lt;&gt;0,IF(AND(J2066&lt;&gt;0,K2066&gt;=48),4,3),IF(H2066&lt;&gt;0,IF(AND(J2066&lt;&gt;0,K2066&gt;=48),4,3),IF(I2066&lt;&gt;0,7,0)))))),IF('proje ve personel bilgileri'!$B$4=1511,(IF(E2066&lt;&gt;0,4,IF(F2066&lt;&gt;0,5,IF(G2066&lt;&gt;0,IF(AND(J2066&lt;&gt;0,K2066&gt;=48),12,8),IF(H2066&lt;&gt;0,IF(AND(J2066&lt;&gt;0,K2066&gt;=48),12,8),IF(I2066&lt;&gt;0,14,0)))))),(IF(E2066&lt;&gt;0,3,IF(F2066&lt;&gt;0,4,IF(G2066&lt;&gt;0,IF(AND(J2066&lt;&gt;0,K2066&gt;=48),10,6),IF(H2066&lt;&gt;0,IF(AND(J2066&lt;&gt;0,K2066&gt;=48),10,6),IF(I2066&lt;&gt;0,12,0))))))))</f>
        <v>0</v>
      </c>
      <c r="P2066" s="389"/>
      <c r="Q2066" s="385" t="str">
        <f>IF('proje ve personel bilgileri'!A958&lt;&gt;0,(M2066*O2066)," ")</f>
        <v xml:space="preserve"> </v>
      </c>
      <c r="R2066" s="385"/>
      <c r="S2066" s="385" t="str">
        <f>IF('proje ve personel bilgileri'!A958&lt;&gt;0,G011B!S2201," ")</f>
        <v xml:space="preserve"> </v>
      </c>
      <c r="T2066" s="378"/>
      <c r="U2066" s="385" t="str">
        <f>IF('proje ve personel bilgileri'!A958&lt;&gt;0,MIN(Q2066,S2066)," ")</f>
        <v xml:space="preserve"> </v>
      </c>
      <c r="V2066" s="386"/>
    </row>
    <row r="2067" spans="1:22" ht="15.75" customHeight="1" x14ac:dyDescent="0.25">
      <c r="A2067" s="23">
        <v>946</v>
      </c>
      <c r="B2067" s="293" t="str">
        <f>IF('proje ve personel bilgileri'!A959&lt;&gt;0,('proje ve personel bilgileri'!A959)," ")</f>
        <v xml:space="preserve"> </v>
      </c>
      <c r="C2067" s="293" t="str">
        <f>IF('proje ve personel bilgileri'!A959&lt;&gt;0,('proje ve personel bilgileri'!B959)," ")</f>
        <v xml:space="preserve"> </v>
      </c>
      <c r="D2067" s="24"/>
      <c r="E2067" s="25"/>
      <c r="F2067" s="25"/>
      <c r="G2067" s="25"/>
      <c r="H2067" s="25"/>
      <c r="I2067" s="25"/>
      <c r="J2067" s="26"/>
      <c r="K2067" s="387" t="str">
        <f>IF(J2067&lt;&gt;0,DAYS360(J2067,'proje ve personel bilgileri'!$B$8)/30," ")</f>
        <v xml:space="preserve"> </v>
      </c>
      <c r="L2067" s="387"/>
      <c r="M2067" s="385" t="str">
        <f>IF('proje ve personel bilgileri'!A959&lt;&gt;0,('proje ve personel bilgileri'!$B$11)," ")</f>
        <v xml:space="preserve"> </v>
      </c>
      <c r="N2067" s="385"/>
      <c r="O2067" s="388">
        <f>IF('proje ve personel bilgileri'!$B$4=1512,(IF(E2067&lt;&gt;0,2,IF(F2067&lt;&gt;0,2,IF(G2067&lt;&gt;0,IF(AND(J2067&lt;&gt;0,K2067&gt;=48),4,3),IF(H2067&lt;&gt;0,IF(AND(J2067&lt;&gt;0,K2067&gt;=48),4,3),IF(I2067&lt;&gt;0,7,0)))))),IF('proje ve personel bilgileri'!$B$4=1511,(IF(E2067&lt;&gt;0,4,IF(F2067&lt;&gt;0,5,IF(G2067&lt;&gt;0,IF(AND(J2067&lt;&gt;0,K2067&gt;=48),12,8),IF(H2067&lt;&gt;0,IF(AND(J2067&lt;&gt;0,K2067&gt;=48),12,8),IF(I2067&lt;&gt;0,14,0)))))),(IF(E2067&lt;&gt;0,3,IF(F2067&lt;&gt;0,4,IF(G2067&lt;&gt;0,IF(AND(J2067&lt;&gt;0,K2067&gt;=48),10,6),IF(H2067&lt;&gt;0,IF(AND(J2067&lt;&gt;0,K2067&gt;=48),10,6),IF(I2067&lt;&gt;0,12,0))))))))</f>
        <v>0</v>
      </c>
      <c r="P2067" s="389"/>
      <c r="Q2067" s="385" t="str">
        <f>IF('proje ve personel bilgileri'!A959&lt;&gt;0,(M2067*O2067)," ")</f>
        <v xml:space="preserve"> </v>
      </c>
      <c r="R2067" s="385"/>
      <c r="S2067" s="385" t="str">
        <f>IF('proje ve personel bilgileri'!A959&lt;&gt;0,G011B!S2202," ")</f>
        <v xml:space="preserve"> </v>
      </c>
      <c r="T2067" s="378"/>
      <c r="U2067" s="385" t="str">
        <f>IF('proje ve personel bilgileri'!A959&lt;&gt;0,MIN(Q2067,S2067)," ")</f>
        <v xml:space="preserve"> </v>
      </c>
      <c r="V2067" s="386"/>
    </row>
    <row r="2068" spans="1:22" ht="15.75" customHeight="1" x14ac:dyDescent="0.25">
      <c r="A2068" s="19">
        <v>947</v>
      </c>
      <c r="B2068" s="293" t="str">
        <f>IF('proje ve personel bilgileri'!A960&lt;&gt;0,('proje ve personel bilgileri'!A960)," ")</f>
        <v xml:space="preserve"> </v>
      </c>
      <c r="C2068" s="293" t="str">
        <f>IF('proje ve personel bilgileri'!A960&lt;&gt;0,('proje ve personel bilgileri'!B960)," ")</f>
        <v xml:space="preserve"> </v>
      </c>
      <c r="D2068" s="24"/>
      <c r="E2068" s="25"/>
      <c r="F2068" s="25"/>
      <c r="G2068" s="25"/>
      <c r="H2068" s="25"/>
      <c r="I2068" s="25"/>
      <c r="J2068" s="26"/>
      <c r="K2068" s="387" t="str">
        <f>IF(J2068&lt;&gt;0,DAYS360(J2068,'proje ve personel bilgileri'!$B$8)/30," ")</f>
        <v xml:space="preserve"> </v>
      </c>
      <c r="L2068" s="387"/>
      <c r="M2068" s="385" t="str">
        <f>IF('proje ve personel bilgileri'!A960&lt;&gt;0,('proje ve personel bilgileri'!$B$11)," ")</f>
        <v xml:space="preserve"> </v>
      </c>
      <c r="N2068" s="385"/>
      <c r="O2068" s="388">
        <f>IF('proje ve personel bilgileri'!$B$4=1512,(IF(E2068&lt;&gt;0,2,IF(F2068&lt;&gt;0,2,IF(G2068&lt;&gt;0,IF(AND(J2068&lt;&gt;0,K2068&gt;=48),4,3),IF(H2068&lt;&gt;0,IF(AND(J2068&lt;&gt;0,K2068&gt;=48),4,3),IF(I2068&lt;&gt;0,7,0)))))),IF('proje ve personel bilgileri'!$B$4=1511,(IF(E2068&lt;&gt;0,4,IF(F2068&lt;&gt;0,5,IF(G2068&lt;&gt;0,IF(AND(J2068&lt;&gt;0,K2068&gt;=48),12,8),IF(H2068&lt;&gt;0,IF(AND(J2068&lt;&gt;0,K2068&gt;=48),12,8),IF(I2068&lt;&gt;0,14,0)))))),(IF(E2068&lt;&gt;0,3,IF(F2068&lt;&gt;0,4,IF(G2068&lt;&gt;0,IF(AND(J2068&lt;&gt;0,K2068&gt;=48),10,6),IF(H2068&lt;&gt;0,IF(AND(J2068&lt;&gt;0,K2068&gt;=48),10,6),IF(I2068&lt;&gt;0,12,0))))))))</f>
        <v>0</v>
      </c>
      <c r="P2068" s="389"/>
      <c r="Q2068" s="385" t="str">
        <f>IF('proje ve personel bilgileri'!A960&lt;&gt;0,(M2068*O2068)," ")</f>
        <v xml:space="preserve"> </v>
      </c>
      <c r="R2068" s="385"/>
      <c r="S2068" s="385" t="str">
        <f>IF('proje ve personel bilgileri'!A960&lt;&gt;0,G011B!S2203," ")</f>
        <v xml:space="preserve"> </v>
      </c>
      <c r="T2068" s="378"/>
      <c r="U2068" s="385" t="str">
        <f>IF('proje ve personel bilgileri'!A960&lt;&gt;0,MIN(Q2068,S2068)," ")</f>
        <v xml:space="preserve"> </v>
      </c>
      <c r="V2068" s="386"/>
    </row>
    <row r="2069" spans="1:22" ht="15.75" customHeight="1" x14ac:dyDescent="0.25">
      <c r="A2069" s="23">
        <v>948</v>
      </c>
      <c r="B2069" s="293" t="str">
        <f>IF('proje ve personel bilgileri'!A961&lt;&gt;0,('proje ve personel bilgileri'!A961)," ")</f>
        <v xml:space="preserve"> </v>
      </c>
      <c r="C2069" s="293" t="str">
        <f>IF('proje ve personel bilgileri'!A961&lt;&gt;0,('proje ve personel bilgileri'!B961)," ")</f>
        <v xml:space="preserve"> </v>
      </c>
      <c r="D2069" s="24"/>
      <c r="E2069" s="25"/>
      <c r="F2069" s="25"/>
      <c r="G2069" s="25"/>
      <c r="H2069" s="25"/>
      <c r="I2069" s="25"/>
      <c r="J2069" s="26"/>
      <c r="K2069" s="387" t="str">
        <f>IF(J2069&lt;&gt;0,DAYS360(J2069,'proje ve personel bilgileri'!$B$8)/30," ")</f>
        <v xml:space="preserve"> </v>
      </c>
      <c r="L2069" s="387"/>
      <c r="M2069" s="385" t="str">
        <f>IF('proje ve personel bilgileri'!A961&lt;&gt;0,('proje ve personel bilgileri'!$B$11)," ")</f>
        <v xml:space="preserve"> </v>
      </c>
      <c r="N2069" s="385"/>
      <c r="O2069" s="388">
        <f>IF('proje ve personel bilgileri'!$B$4=1512,(IF(E2069&lt;&gt;0,2,IF(F2069&lt;&gt;0,2,IF(G2069&lt;&gt;0,IF(AND(J2069&lt;&gt;0,K2069&gt;=48),4,3),IF(H2069&lt;&gt;0,IF(AND(J2069&lt;&gt;0,K2069&gt;=48),4,3),IF(I2069&lt;&gt;0,7,0)))))),IF('proje ve personel bilgileri'!$B$4=1511,(IF(E2069&lt;&gt;0,4,IF(F2069&lt;&gt;0,5,IF(G2069&lt;&gt;0,IF(AND(J2069&lt;&gt;0,K2069&gt;=48),12,8),IF(H2069&lt;&gt;0,IF(AND(J2069&lt;&gt;0,K2069&gt;=48),12,8),IF(I2069&lt;&gt;0,14,0)))))),(IF(E2069&lt;&gt;0,3,IF(F2069&lt;&gt;0,4,IF(G2069&lt;&gt;0,IF(AND(J2069&lt;&gt;0,K2069&gt;=48),10,6),IF(H2069&lt;&gt;0,IF(AND(J2069&lt;&gt;0,K2069&gt;=48),10,6),IF(I2069&lt;&gt;0,12,0))))))))</f>
        <v>0</v>
      </c>
      <c r="P2069" s="389"/>
      <c r="Q2069" s="385" t="str">
        <f>IF('proje ve personel bilgileri'!A961&lt;&gt;0,(M2069*O2069)," ")</f>
        <v xml:space="preserve"> </v>
      </c>
      <c r="R2069" s="385"/>
      <c r="S2069" s="385" t="str">
        <f>IF('proje ve personel bilgileri'!A961&lt;&gt;0,G011B!S2204," ")</f>
        <v xml:space="preserve"> </v>
      </c>
      <c r="T2069" s="378"/>
      <c r="U2069" s="385" t="str">
        <f>IF('proje ve personel bilgileri'!A961&lt;&gt;0,MIN(Q2069,S2069)," ")</f>
        <v xml:space="preserve"> </v>
      </c>
      <c r="V2069" s="386"/>
    </row>
    <row r="2070" spans="1:22" ht="15.75" customHeight="1" x14ac:dyDescent="0.25">
      <c r="A2070" s="19">
        <v>949</v>
      </c>
      <c r="B2070" s="293" t="str">
        <f>IF('proje ve personel bilgileri'!A962&lt;&gt;0,('proje ve personel bilgileri'!A962)," ")</f>
        <v xml:space="preserve"> </v>
      </c>
      <c r="C2070" s="293" t="str">
        <f>IF('proje ve personel bilgileri'!A962&lt;&gt;0,('proje ve personel bilgileri'!B962)," ")</f>
        <v xml:space="preserve"> </v>
      </c>
      <c r="D2070" s="24"/>
      <c r="E2070" s="25"/>
      <c r="F2070" s="25"/>
      <c r="G2070" s="25"/>
      <c r="H2070" s="25"/>
      <c r="I2070" s="25"/>
      <c r="J2070" s="26"/>
      <c r="K2070" s="387" t="str">
        <f>IF(J2070&lt;&gt;0,DAYS360(J2070,'proje ve personel bilgileri'!$B$8)/30," ")</f>
        <v xml:space="preserve"> </v>
      </c>
      <c r="L2070" s="387"/>
      <c r="M2070" s="385" t="str">
        <f>IF('proje ve personel bilgileri'!A962&lt;&gt;0,('proje ve personel bilgileri'!$B$11)," ")</f>
        <v xml:space="preserve"> </v>
      </c>
      <c r="N2070" s="385"/>
      <c r="O2070" s="388">
        <f>IF('proje ve personel bilgileri'!$B$4=1512,(IF(E2070&lt;&gt;0,2,IF(F2070&lt;&gt;0,2,IF(G2070&lt;&gt;0,IF(AND(J2070&lt;&gt;0,K2070&gt;=48),4,3),IF(H2070&lt;&gt;0,IF(AND(J2070&lt;&gt;0,K2070&gt;=48),4,3),IF(I2070&lt;&gt;0,7,0)))))),IF('proje ve personel bilgileri'!$B$4=1511,(IF(E2070&lt;&gt;0,4,IF(F2070&lt;&gt;0,5,IF(G2070&lt;&gt;0,IF(AND(J2070&lt;&gt;0,K2070&gt;=48),12,8),IF(H2070&lt;&gt;0,IF(AND(J2070&lt;&gt;0,K2070&gt;=48),12,8),IF(I2070&lt;&gt;0,14,0)))))),(IF(E2070&lt;&gt;0,3,IF(F2070&lt;&gt;0,4,IF(G2070&lt;&gt;0,IF(AND(J2070&lt;&gt;0,K2070&gt;=48),10,6),IF(H2070&lt;&gt;0,IF(AND(J2070&lt;&gt;0,K2070&gt;=48),10,6),IF(I2070&lt;&gt;0,12,0))))))))</f>
        <v>0</v>
      </c>
      <c r="P2070" s="389"/>
      <c r="Q2070" s="385" t="str">
        <f>IF('proje ve personel bilgileri'!A962&lt;&gt;0,(M2070*O2070)," ")</f>
        <v xml:space="preserve"> </v>
      </c>
      <c r="R2070" s="385"/>
      <c r="S2070" s="385" t="str">
        <f>IF('proje ve personel bilgileri'!A962&lt;&gt;0,G011B!S2205," ")</f>
        <v xml:space="preserve"> </v>
      </c>
      <c r="T2070" s="378"/>
      <c r="U2070" s="385" t="str">
        <f>IF('proje ve personel bilgileri'!A962&lt;&gt;0,MIN(Q2070,S2070)," ")</f>
        <v xml:space="preserve"> </v>
      </c>
      <c r="V2070" s="386"/>
    </row>
    <row r="2071" spans="1:22" ht="15.75" customHeight="1" x14ac:dyDescent="0.25">
      <c r="A2071" s="23">
        <v>950</v>
      </c>
      <c r="B2071" s="293" t="str">
        <f>IF('proje ve personel bilgileri'!A963&lt;&gt;0,('proje ve personel bilgileri'!A963)," ")</f>
        <v xml:space="preserve"> </v>
      </c>
      <c r="C2071" s="293" t="str">
        <f>IF('proje ve personel bilgileri'!A963&lt;&gt;0,('proje ve personel bilgileri'!B963)," ")</f>
        <v xml:space="preserve"> </v>
      </c>
      <c r="D2071" s="24"/>
      <c r="E2071" s="25"/>
      <c r="F2071" s="25"/>
      <c r="G2071" s="25"/>
      <c r="H2071" s="25"/>
      <c r="I2071" s="25"/>
      <c r="J2071" s="26"/>
      <c r="K2071" s="387" t="str">
        <f>IF(J2071&lt;&gt;0,DAYS360(J2071,'proje ve personel bilgileri'!$B$8)/30," ")</f>
        <v xml:space="preserve"> </v>
      </c>
      <c r="L2071" s="387"/>
      <c r="M2071" s="385" t="str">
        <f>IF('proje ve personel bilgileri'!A963&lt;&gt;0,('proje ve personel bilgileri'!$B$11)," ")</f>
        <v xml:space="preserve"> </v>
      </c>
      <c r="N2071" s="385"/>
      <c r="O2071" s="388">
        <f>IF('proje ve personel bilgileri'!$B$4=1512,(IF(E2071&lt;&gt;0,2,IF(F2071&lt;&gt;0,2,IF(G2071&lt;&gt;0,IF(AND(J2071&lt;&gt;0,K2071&gt;=48),4,3),IF(H2071&lt;&gt;0,IF(AND(J2071&lt;&gt;0,K2071&gt;=48),4,3),IF(I2071&lt;&gt;0,7,0)))))),IF('proje ve personel bilgileri'!$B$4=1511,(IF(E2071&lt;&gt;0,4,IF(F2071&lt;&gt;0,5,IF(G2071&lt;&gt;0,IF(AND(J2071&lt;&gt;0,K2071&gt;=48),12,8),IF(H2071&lt;&gt;0,IF(AND(J2071&lt;&gt;0,K2071&gt;=48),12,8),IF(I2071&lt;&gt;0,14,0)))))),(IF(E2071&lt;&gt;0,3,IF(F2071&lt;&gt;0,4,IF(G2071&lt;&gt;0,IF(AND(J2071&lt;&gt;0,K2071&gt;=48),10,6),IF(H2071&lt;&gt;0,IF(AND(J2071&lt;&gt;0,K2071&gt;=48),10,6),IF(I2071&lt;&gt;0,12,0))))))))</f>
        <v>0</v>
      </c>
      <c r="P2071" s="389"/>
      <c r="Q2071" s="385" t="str">
        <f>IF('proje ve personel bilgileri'!A963&lt;&gt;0,(M2071*O2071)," ")</f>
        <v xml:space="preserve"> </v>
      </c>
      <c r="R2071" s="385"/>
      <c r="S2071" s="385" t="str">
        <f>IF('proje ve personel bilgileri'!A963&lt;&gt;0,G011B!S2206," ")</f>
        <v xml:space="preserve"> </v>
      </c>
      <c r="T2071" s="378"/>
      <c r="U2071" s="385" t="str">
        <f>IF('proje ve personel bilgileri'!A963&lt;&gt;0,MIN(Q2071,S2071)," ")</f>
        <v xml:space="preserve"> </v>
      </c>
      <c r="V2071" s="386"/>
    </row>
    <row r="2072" spans="1:22" ht="15.75" customHeight="1" x14ac:dyDescent="0.25">
      <c r="A2072" s="19">
        <v>951</v>
      </c>
      <c r="B2072" s="293" t="str">
        <f>IF('proje ve personel bilgileri'!A964&lt;&gt;0,('proje ve personel bilgileri'!A964)," ")</f>
        <v xml:space="preserve"> </v>
      </c>
      <c r="C2072" s="293" t="str">
        <f>IF('proje ve personel bilgileri'!A964&lt;&gt;0,('proje ve personel bilgileri'!B964)," ")</f>
        <v xml:space="preserve"> </v>
      </c>
      <c r="D2072" s="24"/>
      <c r="E2072" s="25"/>
      <c r="F2072" s="25"/>
      <c r="G2072" s="25"/>
      <c r="H2072" s="25"/>
      <c r="I2072" s="25"/>
      <c r="J2072" s="26"/>
      <c r="K2072" s="387" t="str">
        <f>IF(J2072&lt;&gt;0,DAYS360(J2072,'proje ve personel bilgileri'!$B$8)/30," ")</f>
        <v xml:space="preserve"> </v>
      </c>
      <c r="L2072" s="387"/>
      <c r="M2072" s="385" t="str">
        <f>IF('proje ve personel bilgileri'!A964&lt;&gt;0,('proje ve personel bilgileri'!$B$11)," ")</f>
        <v xml:space="preserve"> </v>
      </c>
      <c r="N2072" s="385"/>
      <c r="O2072" s="388">
        <f>IF('proje ve personel bilgileri'!$B$4=1512,(IF(E2072&lt;&gt;0,2,IF(F2072&lt;&gt;0,2,IF(G2072&lt;&gt;0,IF(AND(J2072&lt;&gt;0,K2072&gt;=48),4,3),IF(H2072&lt;&gt;0,IF(AND(J2072&lt;&gt;0,K2072&gt;=48),4,3),IF(I2072&lt;&gt;0,7,0)))))),IF('proje ve personel bilgileri'!$B$4=1511,(IF(E2072&lt;&gt;0,4,IF(F2072&lt;&gt;0,5,IF(G2072&lt;&gt;0,IF(AND(J2072&lt;&gt;0,K2072&gt;=48),12,8),IF(H2072&lt;&gt;0,IF(AND(J2072&lt;&gt;0,K2072&gt;=48),12,8),IF(I2072&lt;&gt;0,14,0)))))),(IF(E2072&lt;&gt;0,3,IF(F2072&lt;&gt;0,4,IF(G2072&lt;&gt;0,IF(AND(J2072&lt;&gt;0,K2072&gt;=48),10,6),IF(H2072&lt;&gt;0,IF(AND(J2072&lt;&gt;0,K2072&gt;=48),10,6),IF(I2072&lt;&gt;0,12,0))))))))</f>
        <v>0</v>
      </c>
      <c r="P2072" s="389"/>
      <c r="Q2072" s="385" t="str">
        <f>IF('proje ve personel bilgileri'!A964&lt;&gt;0,(M2072*O2072)," ")</f>
        <v xml:space="preserve"> </v>
      </c>
      <c r="R2072" s="385"/>
      <c r="S2072" s="385" t="str">
        <f>IF('proje ve personel bilgileri'!A964&lt;&gt;0,G011B!S2207," ")</f>
        <v xml:space="preserve"> </v>
      </c>
      <c r="T2072" s="378"/>
      <c r="U2072" s="385" t="str">
        <f>IF('proje ve personel bilgileri'!A964&lt;&gt;0,MIN(Q2072,S2072)," ")</f>
        <v xml:space="preserve"> </v>
      </c>
      <c r="V2072" s="386"/>
    </row>
    <row r="2073" spans="1:22" ht="15.75" customHeight="1" x14ac:dyDescent="0.25">
      <c r="A2073" s="23">
        <v>952</v>
      </c>
      <c r="B2073" s="293" t="str">
        <f>IF('proje ve personel bilgileri'!A965&lt;&gt;0,('proje ve personel bilgileri'!A965)," ")</f>
        <v xml:space="preserve"> </v>
      </c>
      <c r="C2073" s="293" t="str">
        <f>IF('proje ve personel bilgileri'!A965&lt;&gt;0,('proje ve personel bilgileri'!B965)," ")</f>
        <v xml:space="preserve"> </v>
      </c>
      <c r="D2073" s="24"/>
      <c r="E2073" s="25"/>
      <c r="F2073" s="25"/>
      <c r="G2073" s="25"/>
      <c r="H2073" s="25"/>
      <c r="I2073" s="25"/>
      <c r="J2073" s="26"/>
      <c r="K2073" s="387" t="str">
        <f>IF(J2073&lt;&gt;0,DAYS360(J2073,'proje ve personel bilgileri'!$B$8)/30," ")</f>
        <v xml:space="preserve"> </v>
      </c>
      <c r="L2073" s="387"/>
      <c r="M2073" s="385" t="str">
        <f>IF('proje ve personel bilgileri'!A965&lt;&gt;0,('proje ve personel bilgileri'!$B$11)," ")</f>
        <v xml:space="preserve"> </v>
      </c>
      <c r="N2073" s="385"/>
      <c r="O2073" s="388">
        <f>IF('proje ve personel bilgileri'!$B$4=1512,(IF(E2073&lt;&gt;0,2,IF(F2073&lt;&gt;0,2,IF(G2073&lt;&gt;0,IF(AND(J2073&lt;&gt;0,K2073&gt;=48),4,3),IF(H2073&lt;&gt;0,IF(AND(J2073&lt;&gt;0,K2073&gt;=48),4,3),IF(I2073&lt;&gt;0,7,0)))))),IF('proje ve personel bilgileri'!$B$4=1511,(IF(E2073&lt;&gt;0,4,IF(F2073&lt;&gt;0,5,IF(G2073&lt;&gt;0,IF(AND(J2073&lt;&gt;0,K2073&gt;=48),12,8),IF(H2073&lt;&gt;0,IF(AND(J2073&lt;&gt;0,K2073&gt;=48),12,8),IF(I2073&lt;&gt;0,14,0)))))),(IF(E2073&lt;&gt;0,3,IF(F2073&lt;&gt;0,4,IF(G2073&lt;&gt;0,IF(AND(J2073&lt;&gt;0,K2073&gt;=48),10,6),IF(H2073&lt;&gt;0,IF(AND(J2073&lt;&gt;0,K2073&gt;=48),10,6),IF(I2073&lt;&gt;0,12,0))))))))</f>
        <v>0</v>
      </c>
      <c r="P2073" s="389"/>
      <c r="Q2073" s="385" t="str">
        <f>IF('proje ve personel bilgileri'!A965&lt;&gt;0,(M2073*O2073)," ")</f>
        <v xml:space="preserve"> </v>
      </c>
      <c r="R2073" s="385"/>
      <c r="S2073" s="385" t="str">
        <f>IF('proje ve personel bilgileri'!A965&lt;&gt;0,G011B!S2208," ")</f>
        <v xml:space="preserve"> </v>
      </c>
      <c r="T2073" s="378"/>
      <c r="U2073" s="385" t="str">
        <f>IF('proje ve personel bilgileri'!A965&lt;&gt;0,MIN(Q2073,S2073)," ")</f>
        <v xml:space="preserve"> </v>
      </c>
      <c r="V2073" s="386"/>
    </row>
    <row r="2074" spans="1:22" ht="15.75" customHeight="1" x14ac:dyDescent="0.25">
      <c r="A2074" s="19">
        <v>953</v>
      </c>
      <c r="B2074" s="293" t="str">
        <f>IF('proje ve personel bilgileri'!A966&lt;&gt;0,('proje ve personel bilgileri'!A966)," ")</f>
        <v xml:space="preserve"> </v>
      </c>
      <c r="C2074" s="293" t="str">
        <f>IF('proje ve personel bilgileri'!A966&lt;&gt;0,('proje ve personel bilgileri'!B966)," ")</f>
        <v xml:space="preserve"> </v>
      </c>
      <c r="D2074" s="24"/>
      <c r="E2074" s="25"/>
      <c r="F2074" s="25"/>
      <c r="G2074" s="25"/>
      <c r="H2074" s="25"/>
      <c r="I2074" s="25"/>
      <c r="J2074" s="26"/>
      <c r="K2074" s="387" t="str">
        <f>IF(J2074&lt;&gt;0,DAYS360(J2074,'proje ve personel bilgileri'!$B$8)/30," ")</f>
        <v xml:space="preserve"> </v>
      </c>
      <c r="L2074" s="387"/>
      <c r="M2074" s="385" t="str">
        <f>IF('proje ve personel bilgileri'!A966&lt;&gt;0,('proje ve personel bilgileri'!$B$11)," ")</f>
        <v xml:space="preserve"> </v>
      </c>
      <c r="N2074" s="385"/>
      <c r="O2074" s="388">
        <f>IF('proje ve personel bilgileri'!$B$4=1512,(IF(E2074&lt;&gt;0,2,IF(F2074&lt;&gt;0,2,IF(G2074&lt;&gt;0,IF(AND(J2074&lt;&gt;0,K2074&gt;=48),4,3),IF(H2074&lt;&gt;0,IF(AND(J2074&lt;&gt;0,K2074&gt;=48),4,3),IF(I2074&lt;&gt;0,7,0)))))),IF('proje ve personel bilgileri'!$B$4=1511,(IF(E2074&lt;&gt;0,4,IF(F2074&lt;&gt;0,5,IF(G2074&lt;&gt;0,IF(AND(J2074&lt;&gt;0,K2074&gt;=48),12,8),IF(H2074&lt;&gt;0,IF(AND(J2074&lt;&gt;0,K2074&gt;=48),12,8),IF(I2074&lt;&gt;0,14,0)))))),(IF(E2074&lt;&gt;0,3,IF(F2074&lt;&gt;0,4,IF(G2074&lt;&gt;0,IF(AND(J2074&lt;&gt;0,K2074&gt;=48),10,6),IF(H2074&lt;&gt;0,IF(AND(J2074&lt;&gt;0,K2074&gt;=48),10,6),IF(I2074&lt;&gt;0,12,0))))))))</f>
        <v>0</v>
      </c>
      <c r="P2074" s="389"/>
      <c r="Q2074" s="385" t="str">
        <f>IF('proje ve personel bilgileri'!A966&lt;&gt;0,(M2074*O2074)," ")</f>
        <v xml:space="preserve"> </v>
      </c>
      <c r="R2074" s="385"/>
      <c r="S2074" s="385" t="str">
        <f>IF('proje ve personel bilgileri'!A966&lt;&gt;0,G011B!S2209," ")</f>
        <v xml:space="preserve"> </v>
      </c>
      <c r="T2074" s="378"/>
      <c r="U2074" s="385" t="str">
        <f>IF('proje ve personel bilgileri'!A966&lt;&gt;0,MIN(Q2074,S2074)," ")</f>
        <v xml:space="preserve"> </v>
      </c>
      <c r="V2074" s="386"/>
    </row>
    <row r="2075" spans="1:22" ht="15.75" customHeight="1" x14ac:dyDescent="0.25">
      <c r="A2075" s="23">
        <v>954</v>
      </c>
      <c r="B2075" s="293" t="str">
        <f>IF('proje ve personel bilgileri'!A967&lt;&gt;0,('proje ve personel bilgileri'!A967)," ")</f>
        <v xml:space="preserve"> </v>
      </c>
      <c r="C2075" s="293" t="str">
        <f>IF('proje ve personel bilgileri'!A967&lt;&gt;0,('proje ve personel bilgileri'!B967)," ")</f>
        <v xml:space="preserve"> </v>
      </c>
      <c r="D2075" s="28"/>
      <c r="E2075" s="29"/>
      <c r="F2075" s="29"/>
      <c r="G2075" s="29"/>
      <c r="H2075" s="29"/>
      <c r="I2075" s="29"/>
      <c r="J2075" s="30"/>
      <c r="K2075" s="387" t="str">
        <f>IF(J2075&lt;&gt;0,DAYS360(J2075,'proje ve personel bilgileri'!$B$8)/30," ")</f>
        <v xml:space="preserve"> </v>
      </c>
      <c r="L2075" s="387"/>
      <c r="M2075" s="385" t="str">
        <f>IF('proje ve personel bilgileri'!A967&lt;&gt;0,('proje ve personel bilgileri'!$B$11)," ")</f>
        <v xml:space="preserve"> </v>
      </c>
      <c r="N2075" s="385"/>
      <c r="O2075" s="388">
        <f>IF('proje ve personel bilgileri'!$B$4=1512,(IF(E2075&lt;&gt;0,2,IF(F2075&lt;&gt;0,2,IF(G2075&lt;&gt;0,IF(AND(J2075&lt;&gt;0,K2075&gt;=48),4,3),IF(H2075&lt;&gt;0,IF(AND(J2075&lt;&gt;0,K2075&gt;=48),4,3),IF(I2075&lt;&gt;0,7,0)))))),IF('proje ve personel bilgileri'!$B$4=1511,(IF(E2075&lt;&gt;0,4,IF(F2075&lt;&gt;0,5,IF(G2075&lt;&gt;0,IF(AND(J2075&lt;&gt;0,K2075&gt;=48),12,8),IF(H2075&lt;&gt;0,IF(AND(J2075&lt;&gt;0,K2075&gt;=48),12,8),IF(I2075&lt;&gt;0,14,0)))))),(IF(E2075&lt;&gt;0,3,IF(F2075&lt;&gt;0,4,IF(G2075&lt;&gt;0,IF(AND(J2075&lt;&gt;0,K2075&gt;=48),10,6),IF(H2075&lt;&gt;0,IF(AND(J2075&lt;&gt;0,K2075&gt;=48),10,6),IF(I2075&lt;&gt;0,12,0))))))))</f>
        <v>0</v>
      </c>
      <c r="P2075" s="389"/>
      <c r="Q2075" s="385" t="str">
        <f>IF('proje ve personel bilgileri'!A967&lt;&gt;0,(M2075*O2075)," ")</f>
        <v xml:space="preserve"> </v>
      </c>
      <c r="R2075" s="385"/>
      <c r="S2075" s="385" t="str">
        <f>IF('proje ve personel bilgileri'!A967&lt;&gt;0,G011B!S2210," ")</f>
        <v xml:space="preserve"> </v>
      </c>
      <c r="T2075" s="378"/>
      <c r="U2075" s="385" t="str">
        <f>IF('proje ve personel bilgileri'!A967&lt;&gt;0,MIN(Q2075,S2075)," ")</f>
        <v xml:space="preserve"> </v>
      </c>
      <c r="V2075" s="386"/>
    </row>
    <row r="2076" spans="1:22" ht="15" customHeight="1" x14ac:dyDescent="0.25">
      <c r="A2076" s="290" t="s">
        <v>152</v>
      </c>
    </row>
    <row r="2077" spans="1:22" ht="15" customHeight="1" x14ac:dyDescent="0.25">
      <c r="A2077" s="390" t="s">
        <v>153</v>
      </c>
      <c r="B2077" s="390"/>
      <c r="C2077" s="390"/>
      <c r="D2077" s="390"/>
      <c r="E2077" s="390"/>
      <c r="F2077" s="390"/>
      <c r="G2077" s="390"/>
      <c r="H2077" s="390"/>
      <c r="I2077" s="390"/>
      <c r="J2077" s="390"/>
      <c r="K2077" s="390"/>
      <c r="L2077" s="390"/>
      <c r="M2077" s="390"/>
      <c r="N2077" s="390"/>
      <c r="O2077" s="390"/>
      <c r="P2077" s="390"/>
      <c r="Q2077" s="390"/>
      <c r="R2077" s="390"/>
      <c r="S2077" s="390"/>
      <c r="T2077" s="390"/>
      <c r="U2077" s="390"/>
      <c r="V2077" s="390"/>
    </row>
    <row r="2078" spans="1:22" ht="15" customHeight="1" x14ac:dyDescent="0.25">
      <c r="A2078" s="391" t="s">
        <v>154</v>
      </c>
      <c r="B2078" s="391"/>
      <c r="C2078" s="391"/>
      <c r="D2078" s="391"/>
      <c r="E2078" s="391"/>
      <c r="F2078" s="391"/>
      <c r="G2078" s="391"/>
      <c r="H2078" s="391"/>
      <c r="I2078" s="391"/>
      <c r="J2078" s="391"/>
      <c r="K2078" s="391"/>
      <c r="L2078" s="391"/>
      <c r="M2078" s="391"/>
      <c r="N2078" s="391"/>
      <c r="O2078" s="391"/>
      <c r="P2078" s="391"/>
      <c r="Q2078" s="391"/>
      <c r="R2078" s="391"/>
      <c r="S2078" s="391"/>
      <c r="T2078" s="391"/>
      <c r="U2078" s="391"/>
      <c r="V2078" s="391"/>
    </row>
    <row r="2079" spans="1:22" ht="15" customHeight="1" x14ac:dyDescent="0.25">
      <c r="A2079" s="289"/>
    </row>
    <row r="2080" spans="1:22" ht="15" customHeight="1" x14ac:dyDescent="0.25">
      <c r="A2080" s="381" t="s">
        <v>155</v>
      </c>
      <c r="B2080" s="381"/>
      <c r="C2080" s="381"/>
      <c r="D2080" s="381"/>
      <c r="E2080" s="381"/>
      <c r="F2080" s="381"/>
      <c r="G2080" s="381"/>
      <c r="H2080" s="381"/>
      <c r="I2080" s="381"/>
      <c r="J2080" s="381"/>
      <c r="K2080" s="381"/>
      <c r="L2080" s="381"/>
      <c r="M2080" s="381"/>
      <c r="N2080" s="381"/>
      <c r="O2080" s="381"/>
      <c r="P2080" s="381"/>
      <c r="Q2080" s="381"/>
      <c r="R2080" s="381"/>
      <c r="S2080" s="381"/>
      <c r="T2080" s="381"/>
      <c r="U2080" s="381"/>
    </row>
    <row r="2081" spans="1:22" ht="15" customHeight="1" x14ac:dyDescent="0.25">
      <c r="A2081" s="380"/>
      <c r="B2081" s="380"/>
      <c r="C2081" s="380"/>
      <c r="D2081" s="380"/>
      <c r="E2081" s="380"/>
      <c r="F2081" s="380"/>
      <c r="G2081" s="380"/>
      <c r="H2081" s="380"/>
      <c r="I2081" s="380"/>
      <c r="J2081" s="380"/>
      <c r="K2081" s="380"/>
      <c r="L2081" s="380"/>
      <c r="M2081" s="380"/>
      <c r="N2081" s="380"/>
      <c r="O2081" s="380"/>
      <c r="P2081" s="380"/>
      <c r="Q2081" s="380"/>
      <c r="R2081" s="380"/>
      <c r="S2081" s="380"/>
      <c r="T2081" s="380"/>
      <c r="U2081" s="380"/>
    </row>
    <row r="2086" spans="1:22" ht="15.75" customHeight="1" x14ac:dyDescent="0.25">
      <c r="A2086" s="348" t="s">
        <v>128</v>
      </c>
      <c r="B2086" s="348"/>
      <c r="C2086" s="348"/>
      <c r="D2086" s="348"/>
      <c r="E2086" s="348"/>
      <c r="F2086" s="348"/>
      <c r="G2086" s="348"/>
      <c r="H2086" s="348"/>
      <c r="I2086" s="348"/>
      <c r="J2086" s="348"/>
      <c r="K2086" s="348"/>
      <c r="L2086" s="348"/>
      <c r="M2086" s="348"/>
      <c r="N2086" s="348"/>
      <c r="O2086" s="348"/>
      <c r="P2086" s="348"/>
      <c r="Q2086" s="348"/>
      <c r="R2086" s="348"/>
      <c r="S2086" s="348"/>
      <c r="T2086" s="348"/>
      <c r="U2086" s="348"/>
      <c r="V2086" s="348"/>
    </row>
    <row r="2087" spans="1:22" ht="15" customHeight="1" x14ac:dyDescent="0.25">
      <c r="A2087" s="68"/>
      <c r="B2087" s="68"/>
      <c r="C2087" s="68"/>
      <c r="D2087" s="68"/>
      <c r="E2087" s="68"/>
      <c r="F2087" s="68"/>
      <c r="G2087" s="68"/>
      <c r="H2087" s="68"/>
      <c r="I2087" s="68"/>
      <c r="J2087" s="69" t="str">
        <f>'proje ve personel bilgileri'!$B$7</f>
        <v>/</v>
      </c>
      <c r="K2087" s="68" t="s">
        <v>109</v>
      </c>
      <c r="L2087" s="68"/>
      <c r="M2087" s="68"/>
      <c r="N2087" s="68"/>
      <c r="O2087" s="68"/>
      <c r="P2087" s="68"/>
      <c r="Q2087" s="68"/>
      <c r="R2087" s="68"/>
      <c r="S2087" s="68"/>
      <c r="T2087" s="68"/>
      <c r="U2087" s="68"/>
      <c r="V2087" s="68"/>
    </row>
    <row r="2088" spans="1:22" ht="18.75" customHeight="1" x14ac:dyDescent="0.25">
      <c r="U2088" s="10" t="s">
        <v>129</v>
      </c>
    </row>
    <row r="2089" spans="1:22" ht="15.75" customHeight="1" x14ac:dyDescent="0.25">
      <c r="A2089" s="382" t="s">
        <v>130</v>
      </c>
      <c r="B2089" s="383"/>
      <c r="C2089" s="384"/>
      <c r="D2089" s="392">
        <f>'proje ve personel bilgileri'!$B$2</f>
        <v>0</v>
      </c>
      <c r="E2089" s="393"/>
      <c r="F2089" s="393"/>
      <c r="G2089" s="393"/>
      <c r="H2089" s="393"/>
      <c r="I2089" s="393"/>
      <c r="J2089" s="393"/>
      <c r="K2089" s="393"/>
      <c r="L2089" s="393"/>
      <c r="M2089" s="393"/>
      <c r="N2089" s="393"/>
      <c r="O2089" s="393"/>
      <c r="P2089" s="393"/>
      <c r="Q2089" s="393"/>
      <c r="R2089" s="393"/>
      <c r="S2089" s="393"/>
      <c r="T2089" s="393"/>
      <c r="U2089" s="393"/>
      <c r="V2089" s="394"/>
    </row>
    <row r="2090" spans="1:22" ht="15.75" customHeight="1" x14ac:dyDescent="0.25">
      <c r="A2090" s="382" t="s">
        <v>131</v>
      </c>
      <c r="B2090" s="383"/>
      <c r="C2090" s="384"/>
      <c r="D2090" s="392">
        <f>'proje ve personel bilgileri'!$B$3</f>
        <v>0</v>
      </c>
      <c r="E2090" s="393"/>
      <c r="F2090" s="393"/>
      <c r="G2090" s="393"/>
      <c r="H2090" s="393"/>
      <c r="I2090" s="393"/>
      <c r="J2090" s="393"/>
      <c r="K2090" s="393"/>
      <c r="L2090" s="393"/>
      <c r="M2090" s="393"/>
      <c r="N2090" s="393"/>
      <c r="O2090" s="393"/>
      <c r="P2090" s="393"/>
      <c r="Q2090" s="393"/>
      <c r="R2090" s="393"/>
      <c r="S2090" s="393"/>
      <c r="T2090" s="393"/>
      <c r="U2090" s="393"/>
      <c r="V2090" s="394"/>
    </row>
    <row r="2091" spans="1:22" ht="15" customHeight="1" x14ac:dyDescent="0.25">
      <c r="A2091" s="415" t="s">
        <v>132</v>
      </c>
      <c r="B2091" s="416"/>
      <c r="C2091" s="417"/>
      <c r="D2091" s="421"/>
      <c r="E2091" s="403"/>
      <c r="F2091" s="403"/>
      <c r="G2091" s="403"/>
      <c r="H2091" s="403"/>
      <c r="I2091" s="403"/>
      <c r="J2091" s="403"/>
      <c r="K2091" s="403"/>
      <c r="L2091" s="403"/>
      <c r="M2091" s="403"/>
      <c r="N2091" s="403"/>
      <c r="O2091" s="403"/>
      <c r="P2091" s="403"/>
      <c r="Q2091" s="403"/>
      <c r="R2091" s="403"/>
      <c r="S2091" s="403"/>
      <c r="T2091" s="403"/>
      <c r="U2091" s="403"/>
      <c r="V2091" s="423"/>
    </row>
    <row r="2092" spans="1:22" ht="15.75" customHeight="1" x14ac:dyDescent="0.25">
      <c r="A2092" s="418"/>
      <c r="B2092" s="419"/>
      <c r="C2092" s="420"/>
      <c r="D2092" s="422"/>
      <c r="E2092" s="404"/>
      <c r="F2092" s="404"/>
      <c r="G2092" s="404"/>
      <c r="H2092" s="404"/>
      <c r="I2092" s="404"/>
      <c r="J2092" s="404"/>
      <c r="K2092" s="404"/>
      <c r="L2092" s="404"/>
      <c r="M2092" s="404"/>
      <c r="N2092" s="404"/>
      <c r="O2092" s="404"/>
      <c r="P2092" s="404"/>
      <c r="Q2092" s="404"/>
      <c r="R2092" s="404"/>
      <c r="S2092" s="404"/>
      <c r="T2092" s="404"/>
      <c r="U2092" s="404"/>
      <c r="V2092" s="424"/>
    </row>
    <row r="2093" spans="1:22" ht="15.75" customHeight="1" x14ac:dyDescent="0.25">
      <c r="A2093" s="382" t="s">
        <v>133</v>
      </c>
      <c r="B2093" s="383"/>
      <c r="C2093" s="384"/>
      <c r="D2093" s="307">
        <f>'proje ve personel bilgileri'!B8</f>
        <v>0</v>
      </c>
      <c r="E2093" s="291"/>
      <c r="F2093" s="291"/>
      <c r="G2093" s="291"/>
      <c r="H2093" s="291"/>
      <c r="I2093" s="291"/>
      <c r="J2093" s="402"/>
      <c r="K2093" s="402"/>
      <c r="L2093" s="402"/>
      <c r="M2093" s="402"/>
      <c r="N2093" s="402"/>
      <c r="O2093" s="402"/>
      <c r="P2093" s="402"/>
      <c r="Q2093" s="402"/>
      <c r="R2093" s="402"/>
      <c r="S2093" s="402"/>
      <c r="T2093" s="402"/>
      <c r="U2093" s="402"/>
      <c r="V2093" s="292"/>
    </row>
    <row r="2094" spans="1:22" ht="15" customHeight="1" x14ac:dyDescent="0.25">
      <c r="A2094" s="405" t="s">
        <v>87</v>
      </c>
      <c r="B2094" s="405" t="s">
        <v>15</v>
      </c>
      <c r="C2094" s="405" t="s">
        <v>134</v>
      </c>
      <c r="D2094" s="405" t="s">
        <v>135</v>
      </c>
      <c r="E2094" s="395" t="s">
        <v>136</v>
      </c>
      <c r="F2094" s="407"/>
      <c r="G2094" s="407"/>
      <c r="H2094" s="407"/>
      <c r="I2094" s="396"/>
      <c r="J2094" s="405" t="s">
        <v>137</v>
      </c>
      <c r="K2094" s="395" t="s">
        <v>138</v>
      </c>
      <c r="L2094" s="396"/>
      <c r="M2094" s="411" t="s">
        <v>139</v>
      </c>
      <c r="N2094" s="412"/>
      <c r="O2094" s="395" t="s">
        <v>156</v>
      </c>
      <c r="P2094" s="396"/>
      <c r="Q2094" s="395" t="s">
        <v>141</v>
      </c>
      <c r="R2094" s="396"/>
      <c r="S2094" s="395" t="s">
        <v>142</v>
      </c>
      <c r="T2094" s="396"/>
      <c r="U2094" s="395" t="s">
        <v>143</v>
      </c>
      <c r="V2094" s="396"/>
    </row>
    <row r="2095" spans="1:22" ht="15.75" customHeight="1" x14ac:dyDescent="0.25">
      <c r="A2095" s="406"/>
      <c r="B2095" s="406"/>
      <c r="C2095" s="406"/>
      <c r="D2095" s="406"/>
      <c r="E2095" s="408" t="s">
        <v>144</v>
      </c>
      <c r="F2095" s="409"/>
      <c r="G2095" s="409"/>
      <c r="H2095" s="409"/>
      <c r="I2095" s="410"/>
      <c r="J2095" s="406"/>
      <c r="K2095" s="397"/>
      <c r="L2095" s="398"/>
      <c r="M2095" s="413"/>
      <c r="N2095" s="414"/>
      <c r="O2095" s="397"/>
      <c r="P2095" s="398"/>
      <c r="Q2095" s="397"/>
      <c r="R2095" s="398"/>
      <c r="S2095" s="397"/>
      <c r="T2095" s="398"/>
      <c r="U2095" s="397"/>
      <c r="V2095" s="398"/>
    </row>
    <row r="2096" spans="1:22" ht="67.5" customHeight="1" x14ac:dyDescent="0.25">
      <c r="A2096" s="406"/>
      <c r="B2096" s="406"/>
      <c r="C2096" s="406"/>
      <c r="D2096" s="406"/>
      <c r="E2096" s="17" t="s">
        <v>145</v>
      </c>
      <c r="F2096" s="17" t="s">
        <v>146</v>
      </c>
      <c r="G2096" s="17" t="s">
        <v>147</v>
      </c>
      <c r="H2096" s="18" t="s">
        <v>148</v>
      </c>
      <c r="I2096" s="17" t="s">
        <v>149</v>
      </c>
      <c r="J2096" s="406"/>
      <c r="K2096" s="397"/>
      <c r="L2096" s="398"/>
      <c r="M2096" s="399" t="s">
        <v>150</v>
      </c>
      <c r="N2096" s="400"/>
      <c r="O2096" s="399" t="s">
        <v>151</v>
      </c>
      <c r="P2096" s="401"/>
      <c r="Q2096" s="397"/>
      <c r="R2096" s="398"/>
      <c r="S2096" s="397"/>
      <c r="T2096" s="398"/>
      <c r="U2096" s="397"/>
      <c r="V2096" s="398"/>
    </row>
    <row r="2097" spans="1:22" ht="15.75" customHeight="1" x14ac:dyDescent="0.25">
      <c r="A2097" s="19">
        <v>955</v>
      </c>
      <c r="B2097" s="293" t="str">
        <f>IF('proje ve personel bilgileri'!A968&lt;&gt;0,('proje ve personel bilgileri'!A968)," ")</f>
        <v xml:space="preserve"> </v>
      </c>
      <c r="C2097" s="293" t="str">
        <f>IF('proje ve personel bilgileri'!A968&lt;&gt;0,('proje ve personel bilgileri'!B968)," ")</f>
        <v xml:space="preserve"> </v>
      </c>
      <c r="D2097" s="20"/>
      <c r="E2097" s="21"/>
      <c r="F2097" s="21"/>
      <c r="G2097" s="21"/>
      <c r="H2097" s="21"/>
      <c r="I2097" s="21"/>
      <c r="J2097" s="22"/>
      <c r="K2097" s="387" t="str">
        <f>IF(J2097&lt;&gt;0,DAYS360(J2097,'proje ve personel bilgileri'!$B$8)/30," ")</f>
        <v xml:space="preserve"> </v>
      </c>
      <c r="L2097" s="387"/>
      <c r="M2097" s="385" t="str">
        <f>IF('proje ve personel bilgileri'!A968&lt;&gt;0,('proje ve personel bilgileri'!$B$11)," ")</f>
        <v xml:space="preserve"> </v>
      </c>
      <c r="N2097" s="385"/>
      <c r="O2097" s="388">
        <f>IF('proje ve personel bilgileri'!$B$4=1512,(IF(E2097&lt;&gt;0,2,IF(F2097&lt;&gt;0,2,IF(G2097&lt;&gt;0,IF(AND(J2097&lt;&gt;0,K2097&gt;=48),4,3),IF(H2097&lt;&gt;0,IF(AND(J2097&lt;&gt;0,K2097&gt;=48),4,3),IF(I2097&lt;&gt;0,7,0)))))),IF('proje ve personel bilgileri'!$B$4=1511,(IF(E2097&lt;&gt;0,4,IF(F2097&lt;&gt;0,5,IF(G2097&lt;&gt;0,IF(AND(J2097&lt;&gt;0,K2097&gt;=48),12,8),IF(H2097&lt;&gt;0,IF(AND(J2097&lt;&gt;0,K2097&gt;=48),12,8),IF(I2097&lt;&gt;0,14,0)))))),(IF(E2097&lt;&gt;0,3,IF(F2097&lt;&gt;0,4,IF(G2097&lt;&gt;0,IF(AND(J2097&lt;&gt;0,K2097&gt;=48),10,6),IF(H2097&lt;&gt;0,IF(AND(J2097&lt;&gt;0,K2097&gt;=48),10,6),IF(I2097&lt;&gt;0,12,0))))))))</f>
        <v>0</v>
      </c>
      <c r="P2097" s="389"/>
      <c r="Q2097" s="385" t="str">
        <f>IF('proje ve personel bilgileri'!A968&lt;&gt;0,(M2097*O2097)," ")</f>
        <v xml:space="preserve"> </v>
      </c>
      <c r="R2097" s="385"/>
      <c r="S2097" s="385" t="str">
        <f>IF('proje ve personel bilgileri'!A968&lt;&gt;0,G011B!S2235," ")</f>
        <v xml:space="preserve"> </v>
      </c>
      <c r="T2097" s="378"/>
      <c r="U2097" s="385" t="str">
        <f>IF('proje ve personel bilgileri'!A968&lt;&gt;0,MIN(Q2097,S2097)," ")</f>
        <v xml:space="preserve"> </v>
      </c>
      <c r="V2097" s="386"/>
    </row>
    <row r="2098" spans="1:22" ht="15.75" customHeight="1" x14ac:dyDescent="0.25">
      <c r="A2098" s="23">
        <v>956</v>
      </c>
      <c r="B2098" s="293" t="str">
        <f>IF('proje ve personel bilgileri'!A969&lt;&gt;0,('proje ve personel bilgileri'!A969)," ")</f>
        <v xml:space="preserve"> </v>
      </c>
      <c r="C2098" s="293" t="str">
        <f>IF('proje ve personel bilgileri'!A969&lt;&gt;0,('proje ve personel bilgileri'!B969)," ")</f>
        <v xml:space="preserve"> </v>
      </c>
      <c r="D2098" s="24"/>
      <c r="E2098" s="25"/>
      <c r="F2098" s="25"/>
      <c r="G2098" s="25"/>
      <c r="H2098" s="25"/>
      <c r="I2098" s="25"/>
      <c r="J2098" s="26"/>
      <c r="K2098" s="387" t="str">
        <f>IF(J2098&lt;&gt;0,DAYS360(J2098,'proje ve personel bilgileri'!$B$8)/30," ")</f>
        <v xml:space="preserve"> </v>
      </c>
      <c r="L2098" s="387"/>
      <c r="M2098" s="385" t="str">
        <f>IF('proje ve personel bilgileri'!A969&lt;&gt;0,('proje ve personel bilgileri'!$B$11)," ")</f>
        <v xml:space="preserve"> </v>
      </c>
      <c r="N2098" s="385"/>
      <c r="O2098" s="388">
        <f>IF('proje ve personel bilgileri'!$B$4=1512,(IF(E2098&lt;&gt;0,2,IF(F2098&lt;&gt;0,2,IF(G2098&lt;&gt;0,IF(AND(J2098&lt;&gt;0,K2098&gt;=48),4,3),IF(H2098&lt;&gt;0,IF(AND(J2098&lt;&gt;0,K2098&gt;=48),4,3),IF(I2098&lt;&gt;0,7,0)))))),IF('proje ve personel bilgileri'!$B$4=1511,(IF(E2098&lt;&gt;0,4,IF(F2098&lt;&gt;0,5,IF(G2098&lt;&gt;0,IF(AND(J2098&lt;&gt;0,K2098&gt;=48),12,8),IF(H2098&lt;&gt;0,IF(AND(J2098&lt;&gt;0,K2098&gt;=48),12,8),IF(I2098&lt;&gt;0,14,0)))))),(IF(E2098&lt;&gt;0,3,IF(F2098&lt;&gt;0,4,IF(G2098&lt;&gt;0,IF(AND(J2098&lt;&gt;0,K2098&gt;=48),10,6),IF(H2098&lt;&gt;0,IF(AND(J2098&lt;&gt;0,K2098&gt;=48),10,6),IF(I2098&lt;&gt;0,12,0))))))))</f>
        <v>0</v>
      </c>
      <c r="P2098" s="389"/>
      <c r="Q2098" s="385" t="str">
        <f>IF('proje ve personel bilgileri'!A969&lt;&gt;0,(M2098*O2098)," ")</f>
        <v xml:space="preserve"> </v>
      </c>
      <c r="R2098" s="385"/>
      <c r="S2098" s="385" t="str">
        <f>IF('proje ve personel bilgileri'!A969&lt;&gt;0,G011B!S2236," ")</f>
        <v xml:space="preserve"> </v>
      </c>
      <c r="T2098" s="378"/>
      <c r="U2098" s="385" t="str">
        <f>IF('proje ve personel bilgileri'!A969&lt;&gt;0,MIN(Q2098,S2098)," ")</f>
        <v xml:space="preserve"> </v>
      </c>
      <c r="V2098" s="386"/>
    </row>
    <row r="2099" spans="1:22" ht="15.75" customHeight="1" x14ac:dyDescent="0.25">
      <c r="A2099" s="19">
        <v>957</v>
      </c>
      <c r="B2099" s="293" t="str">
        <f>IF('proje ve personel bilgileri'!A970&lt;&gt;0,('proje ve personel bilgileri'!A970)," ")</f>
        <v xml:space="preserve"> </v>
      </c>
      <c r="C2099" s="293" t="str">
        <f>IF('proje ve personel bilgileri'!A970&lt;&gt;0,('proje ve personel bilgileri'!B970)," ")</f>
        <v xml:space="preserve"> </v>
      </c>
      <c r="D2099" s="24"/>
      <c r="E2099" s="25"/>
      <c r="F2099" s="25"/>
      <c r="G2099" s="25"/>
      <c r="H2099" s="25"/>
      <c r="I2099" s="25"/>
      <c r="J2099" s="26"/>
      <c r="K2099" s="387" t="str">
        <f>IF(J2099&lt;&gt;0,DAYS360(J2099,'proje ve personel bilgileri'!$B$8)/30," ")</f>
        <v xml:space="preserve"> </v>
      </c>
      <c r="L2099" s="387"/>
      <c r="M2099" s="385" t="str">
        <f>IF('proje ve personel bilgileri'!A970&lt;&gt;0,('proje ve personel bilgileri'!$B$11)," ")</f>
        <v xml:space="preserve"> </v>
      </c>
      <c r="N2099" s="385"/>
      <c r="O2099" s="388">
        <f>IF('proje ve personel bilgileri'!$B$4=1512,(IF(E2099&lt;&gt;0,2,IF(F2099&lt;&gt;0,2,IF(G2099&lt;&gt;0,IF(AND(J2099&lt;&gt;0,K2099&gt;=48),4,3),IF(H2099&lt;&gt;0,IF(AND(J2099&lt;&gt;0,K2099&gt;=48),4,3),IF(I2099&lt;&gt;0,7,0)))))),IF('proje ve personel bilgileri'!$B$4=1511,(IF(E2099&lt;&gt;0,4,IF(F2099&lt;&gt;0,5,IF(G2099&lt;&gt;0,IF(AND(J2099&lt;&gt;0,K2099&gt;=48),12,8),IF(H2099&lt;&gt;0,IF(AND(J2099&lt;&gt;0,K2099&gt;=48),12,8),IF(I2099&lt;&gt;0,14,0)))))),(IF(E2099&lt;&gt;0,3,IF(F2099&lt;&gt;0,4,IF(G2099&lt;&gt;0,IF(AND(J2099&lt;&gt;0,K2099&gt;=48),10,6),IF(H2099&lt;&gt;0,IF(AND(J2099&lt;&gt;0,K2099&gt;=48),10,6),IF(I2099&lt;&gt;0,12,0))))))))</f>
        <v>0</v>
      </c>
      <c r="P2099" s="389"/>
      <c r="Q2099" s="385" t="str">
        <f>IF('proje ve personel bilgileri'!A970&lt;&gt;0,(M2099*O2099)," ")</f>
        <v xml:space="preserve"> </v>
      </c>
      <c r="R2099" s="385"/>
      <c r="S2099" s="385" t="str">
        <f>IF('proje ve personel bilgileri'!A970&lt;&gt;0,G011B!S2237," ")</f>
        <v xml:space="preserve"> </v>
      </c>
      <c r="T2099" s="378"/>
      <c r="U2099" s="385" t="str">
        <f>IF('proje ve personel bilgileri'!A970&lt;&gt;0,MIN(Q2099,S2099)," ")</f>
        <v xml:space="preserve"> </v>
      </c>
      <c r="V2099" s="386"/>
    </row>
    <row r="2100" spans="1:22" ht="15.75" customHeight="1" x14ac:dyDescent="0.25">
      <c r="A2100" s="23">
        <v>958</v>
      </c>
      <c r="B2100" s="293" t="str">
        <f>IF('proje ve personel bilgileri'!A971&lt;&gt;0,('proje ve personel bilgileri'!A971)," ")</f>
        <v xml:space="preserve"> </v>
      </c>
      <c r="C2100" s="293" t="str">
        <f>IF('proje ve personel bilgileri'!A971&lt;&gt;0,('proje ve personel bilgileri'!B971)," ")</f>
        <v xml:space="preserve"> </v>
      </c>
      <c r="D2100" s="24"/>
      <c r="E2100" s="25"/>
      <c r="F2100" s="25"/>
      <c r="G2100" s="25"/>
      <c r="H2100" s="25"/>
      <c r="I2100" s="25"/>
      <c r="J2100" s="26"/>
      <c r="K2100" s="387" t="str">
        <f>IF(J2100&lt;&gt;0,DAYS360(J2100,'proje ve personel bilgileri'!$B$8)/30," ")</f>
        <v xml:space="preserve"> </v>
      </c>
      <c r="L2100" s="387"/>
      <c r="M2100" s="385" t="str">
        <f>IF('proje ve personel bilgileri'!A971&lt;&gt;0,('proje ve personel bilgileri'!$B$11)," ")</f>
        <v xml:space="preserve"> </v>
      </c>
      <c r="N2100" s="385"/>
      <c r="O2100" s="388">
        <f>IF('proje ve personel bilgileri'!$B$4=1512,(IF(E2100&lt;&gt;0,2,IF(F2100&lt;&gt;0,2,IF(G2100&lt;&gt;0,IF(AND(J2100&lt;&gt;0,K2100&gt;=48),4,3),IF(H2100&lt;&gt;0,IF(AND(J2100&lt;&gt;0,K2100&gt;=48),4,3),IF(I2100&lt;&gt;0,7,0)))))),IF('proje ve personel bilgileri'!$B$4=1511,(IF(E2100&lt;&gt;0,4,IF(F2100&lt;&gt;0,5,IF(G2100&lt;&gt;0,IF(AND(J2100&lt;&gt;0,K2100&gt;=48),12,8),IF(H2100&lt;&gt;0,IF(AND(J2100&lt;&gt;0,K2100&gt;=48),12,8),IF(I2100&lt;&gt;0,14,0)))))),(IF(E2100&lt;&gt;0,3,IF(F2100&lt;&gt;0,4,IF(G2100&lt;&gt;0,IF(AND(J2100&lt;&gt;0,K2100&gt;=48),10,6),IF(H2100&lt;&gt;0,IF(AND(J2100&lt;&gt;0,K2100&gt;=48),10,6),IF(I2100&lt;&gt;0,12,0))))))))</f>
        <v>0</v>
      </c>
      <c r="P2100" s="389"/>
      <c r="Q2100" s="385" t="str">
        <f>IF('proje ve personel bilgileri'!A971&lt;&gt;0,(M2100*O2100)," ")</f>
        <v xml:space="preserve"> </v>
      </c>
      <c r="R2100" s="385"/>
      <c r="S2100" s="385" t="str">
        <f>IF('proje ve personel bilgileri'!A971&lt;&gt;0,G011B!S2238," ")</f>
        <v xml:space="preserve"> </v>
      </c>
      <c r="T2100" s="378"/>
      <c r="U2100" s="385" t="str">
        <f>IF('proje ve personel bilgileri'!A971&lt;&gt;0,MIN(Q2100,S2100)," ")</f>
        <v xml:space="preserve"> </v>
      </c>
      <c r="V2100" s="386"/>
    </row>
    <row r="2101" spans="1:22" ht="15.75" customHeight="1" x14ac:dyDescent="0.25">
      <c r="A2101" s="19">
        <v>959</v>
      </c>
      <c r="B2101" s="293" t="str">
        <f>IF('proje ve personel bilgileri'!A972&lt;&gt;0,('proje ve personel bilgileri'!A972)," ")</f>
        <v xml:space="preserve"> </v>
      </c>
      <c r="C2101" s="293" t="str">
        <f>IF('proje ve personel bilgileri'!A972&lt;&gt;0,('proje ve personel bilgileri'!B972)," ")</f>
        <v xml:space="preserve"> </v>
      </c>
      <c r="D2101" s="24"/>
      <c r="E2101" s="25"/>
      <c r="F2101" s="25"/>
      <c r="G2101" s="25"/>
      <c r="H2101" s="25"/>
      <c r="I2101" s="25"/>
      <c r="J2101" s="26"/>
      <c r="K2101" s="387" t="str">
        <f>IF(J2101&lt;&gt;0,DAYS360(J2101,'proje ve personel bilgileri'!$B$8)/30," ")</f>
        <v xml:space="preserve"> </v>
      </c>
      <c r="L2101" s="387"/>
      <c r="M2101" s="385" t="str">
        <f>IF('proje ve personel bilgileri'!A972&lt;&gt;0,('proje ve personel bilgileri'!$B$11)," ")</f>
        <v xml:space="preserve"> </v>
      </c>
      <c r="N2101" s="385"/>
      <c r="O2101" s="388">
        <f>IF('proje ve personel bilgileri'!$B$4=1512,(IF(E2101&lt;&gt;0,2,IF(F2101&lt;&gt;0,2,IF(G2101&lt;&gt;0,IF(AND(J2101&lt;&gt;0,K2101&gt;=48),4,3),IF(H2101&lt;&gt;0,IF(AND(J2101&lt;&gt;0,K2101&gt;=48),4,3),IF(I2101&lt;&gt;0,7,0)))))),IF('proje ve personel bilgileri'!$B$4=1511,(IF(E2101&lt;&gt;0,4,IF(F2101&lt;&gt;0,5,IF(G2101&lt;&gt;0,IF(AND(J2101&lt;&gt;0,K2101&gt;=48),12,8),IF(H2101&lt;&gt;0,IF(AND(J2101&lt;&gt;0,K2101&gt;=48),12,8),IF(I2101&lt;&gt;0,14,0)))))),(IF(E2101&lt;&gt;0,3,IF(F2101&lt;&gt;0,4,IF(G2101&lt;&gt;0,IF(AND(J2101&lt;&gt;0,K2101&gt;=48),10,6),IF(H2101&lt;&gt;0,IF(AND(J2101&lt;&gt;0,K2101&gt;=48),10,6),IF(I2101&lt;&gt;0,12,0))))))))</f>
        <v>0</v>
      </c>
      <c r="P2101" s="389"/>
      <c r="Q2101" s="385" t="str">
        <f>IF('proje ve personel bilgileri'!A972&lt;&gt;0,(M2101*O2101)," ")</f>
        <v xml:space="preserve"> </v>
      </c>
      <c r="R2101" s="385"/>
      <c r="S2101" s="385" t="str">
        <f>IF('proje ve personel bilgileri'!A972&lt;&gt;0,G011B!S2239," ")</f>
        <v xml:space="preserve"> </v>
      </c>
      <c r="T2101" s="378"/>
      <c r="U2101" s="385" t="str">
        <f>IF('proje ve personel bilgileri'!A972&lt;&gt;0,MIN(Q2101,S2101)," ")</f>
        <v xml:space="preserve"> </v>
      </c>
      <c r="V2101" s="386"/>
    </row>
    <row r="2102" spans="1:22" ht="15.75" customHeight="1" x14ac:dyDescent="0.25">
      <c r="A2102" s="23">
        <v>960</v>
      </c>
      <c r="B2102" s="293" t="str">
        <f>IF('proje ve personel bilgileri'!A973&lt;&gt;0,('proje ve personel bilgileri'!A973)," ")</f>
        <v xml:space="preserve"> </v>
      </c>
      <c r="C2102" s="293" t="str">
        <f>IF('proje ve personel bilgileri'!A973&lt;&gt;0,('proje ve personel bilgileri'!B973)," ")</f>
        <v xml:space="preserve"> </v>
      </c>
      <c r="D2102" s="24"/>
      <c r="E2102" s="25"/>
      <c r="F2102" s="25"/>
      <c r="G2102" s="25"/>
      <c r="H2102" s="25"/>
      <c r="I2102" s="25"/>
      <c r="J2102" s="26"/>
      <c r="K2102" s="387" t="str">
        <f>IF(J2102&lt;&gt;0,DAYS360(J2102,'proje ve personel bilgileri'!$B$8)/30," ")</f>
        <v xml:space="preserve"> </v>
      </c>
      <c r="L2102" s="387"/>
      <c r="M2102" s="385" t="str">
        <f>IF('proje ve personel bilgileri'!A973&lt;&gt;0,('proje ve personel bilgileri'!$B$11)," ")</f>
        <v xml:space="preserve"> </v>
      </c>
      <c r="N2102" s="385"/>
      <c r="O2102" s="388">
        <f>IF('proje ve personel bilgileri'!$B$4=1512,(IF(E2102&lt;&gt;0,2,IF(F2102&lt;&gt;0,2,IF(G2102&lt;&gt;0,IF(AND(J2102&lt;&gt;0,K2102&gt;=48),4,3),IF(H2102&lt;&gt;0,IF(AND(J2102&lt;&gt;0,K2102&gt;=48),4,3),IF(I2102&lt;&gt;0,7,0)))))),IF('proje ve personel bilgileri'!$B$4=1511,(IF(E2102&lt;&gt;0,4,IF(F2102&lt;&gt;0,5,IF(G2102&lt;&gt;0,IF(AND(J2102&lt;&gt;0,K2102&gt;=48),12,8),IF(H2102&lt;&gt;0,IF(AND(J2102&lt;&gt;0,K2102&gt;=48),12,8),IF(I2102&lt;&gt;0,14,0)))))),(IF(E2102&lt;&gt;0,3,IF(F2102&lt;&gt;0,4,IF(G2102&lt;&gt;0,IF(AND(J2102&lt;&gt;0,K2102&gt;=48),10,6),IF(H2102&lt;&gt;0,IF(AND(J2102&lt;&gt;0,K2102&gt;=48),10,6),IF(I2102&lt;&gt;0,12,0))))))))</f>
        <v>0</v>
      </c>
      <c r="P2102" s="389"/>
      <c r="Q2102" s="385" t="str">
        <f>IF('proje ve personel bilgileri'!A973&lt;&gt;0,(M2102*O2102)," ")</f>
        <v xml:space="preserve"> </v>
      </c>
      <c r="R2102" s="385"/>
      <c r="S2102" s="385" t="str">
        <f>IF('proje ve personel bilgileri'!A973&lt;&gt;0,G011B!S2240," ")</f>
        <v xml:space="preserve"> </v>
      </c>
      <c r="T2102" s="378"/>
      <c r="U2102" s="385" t="str">
        <f>IF('proje ve personel bilgileri'!A973&lt;&gt;0,MIN(Q2102,S2102)," ")</f>
        <v xml:space="preserve"> </v>
      </c>
      <c r="V2102" s="386"/>
    </row>
    <row r="2103" spans="1:22" ht="15.75" customHeight="1" x14ac:dyDescent="0.25">
      <c r="A2103" s="19">
        <v>961</v>
      </c>
      <c r="B2103" s="293" t="str">
        <f>IF('proje ve personel bilgileri'!A974&lt;&gt;0,('proje ve personel bilgileri'!A974)," ")</f>
        <v xml:space="preserve"> </v>
      </c>
      <c r="C2103" s="293" t="str">
        <f>IF('proje ve personel bilgileri'!A974&lt;&gt;0,('proje ve personel bilgileri'!B974)," ")</f>
        <v xml:space="preserve"> </v>
      </c>
      <c r="D2103" s="24"/>
      <c r="E2103" s="25"/>
      <c r="F2103" s="25"/>
      <c r="G2103" s="25"/>
      <c r="H2103" s="25"/>
      <c r="I2103" s="25"/>
      <c r="J2103" s="26"/>
      <c r="K2103" s="387" t="str">
        <f>IF(J2103&lt;&gt;0,DAYS360(J2103,'proje ve personel bilgileri'!$B$8)/30," ")</f>
        <v xml:space="preserve"> </v>
      </c>
      <c r="L2103" s="387"/>
      <c r="M2103" s="385" t="str">
        <f>IF('proje ve personel bilgileri'!A974&lt;&gt;0,('proje ve personel bilgileri'!$B$11)," ")</f>
        <v xml:space="preserve"> </v>
      </c>
      <c r="N2103" s="385"/>
      <c r="O2103" s="388">
        <f>IF('proje ve personel bilgileri'!$B$4=1512,(IF(E2103&lt;&gt;0,2,IF(F2103&lt;&gt;0,2,IF(G2103&lt;&gt;0,IF(AND(J2103&lt;&gt;0,K2103&gt;=48),4,3),IF(H2103&lt;&gt;0,IF(AND(J2103&lt;&gt;0,K2103&gt;=48),4,3),IF(I2103&lt;&gt;0,7,0)))))),IF('proje ve personel bilgileri'!$B$4=1511,(IF(E2103&lt;&gt;0,4,IF(F2103&lt;&gt;0,5,IF(G2103&lt;&gt;0,IF(AND(J2103&lt;&gt;0,K2103&gt;=48),12,8),IF(H2103&lt;&gt;0,IF(AND(J2103&lt;&gt;0,K2103&gt;=48),12,8),IF(I2103&lt;&gt;0,14,0)))))),(IF(E2103&lt;&gt;0,3,IF(F2103&lt;&gt;0,4,IF(G2103&lt;&gt;0,IF(AND(J2103&lt;&gt;0,K2103&gt;=48),10,6),IF(H2103&lt;&gt;0,IF(AND(J2103&lt;&gt;0,K2103&gt;=48),10,6),IF(I2103&lt;&gt;0,12,0))))))))</f>
        <v>0</v>
      </c>
      <c r="P2103" s="389"/>
      <c r="Q2103" s="385" t="str">
        <f>IF('proje ve personel bilgileri'!A974&lt;&gt;0,(M2103*O2103)," ")</f>
        <v xml:space="preserve"> </v>
      </c>
      <c r="R2103" s="385"/>
      <c r="S2103" s="385" t="str">
        <f>IF('proje ve personel bilgileri'!A974&lt;&gt;0,G011B!S2241," ")</f>
        <v xml:space="preserve"> </v>
      </c>
      <c r="T2103" s="378"/>
      <c r="U2103" s="385" t="str">
        <f>IF('proje ve personel bilgileri'!A974&lt;&gt;0,MIN(Q2103,S2103)," ")</f>
        <v xml:space="preserve"> </v>
      </c>
      <c r="V2103" s="386"/>
    </row>
    <row r="2104" spans="1:22" ht="15.75" customHeight="1" x14ac:dyDescent="0.25">
      <c r="A2104" s="23">
        <v>962</v>
      </c>
      <c r="B2104" s="293" t="str">
        <f>IF('proje ve personel bilgileri'!A975&lt;&gt;0,('proje ve personel bilgileri'!A975)," ")</f>
        <v xml:space="preserve"> </v>
      </c>
      <c r="C2104" s="293" t="str">
        <f>IF('proje ve personel bilgileri'!A975&lt;&gt;0,('proje ve personel bilgileri'!B975)," ")</f>
        <v xml:space="preserve"> </v>
      </c>
      <c r="D2104" s="24"/>
      <c r="E2104" s="25"/>
      <c r="F2104" s="25"/>
      <c r="G2104" s="25"/>
      <c r="H2104" s="25"/>
      <c r="I2104" s="25"/>
      <c r="J2104" s="26"/>
      <c r="K2104" s="387" t="str">
        <f>IF(J2104&lt;&gt;0,DAYS360(J2104,'proje ve personel bilgileri'!$B$8)/30," ")</f>
        <v xml:space="preserve"> </v>
      </c>
      <c r="L2104" s="387"/>
      <c r="M2104" s="385" t="str">
        <f>IF('proje ve personel bilgileri'!A975&lt;&gt;0,('proje ve personel bilgileri'!$B$11)," ")</f>
        <v xml:space="preserve"> </v>
      </c>
      <c r="N2104" s="385"/>
      <c r="O2104" s="388">
        <f>IF('proje ve personel bilgileri'!$B$4=1512,(IF(E2104&lt;&gt;0,2,IF(F2104&lt;&gt;0,2,IF(G2104&lt;&gt;0,IF(AND(J2104&lt;&gt;0,K2104&gt;=48),4,3),IF(H2104&lt;&gt;0,IF(AND(J2104&lt;&gt;0,K2104&gt;=48),4,3),IF(I2104&lt;&gt;0,7,0)))))),IF('proje ve personel bilgileri'!$B$4=1511,(IF(E2104&lt;&gt;0,4,IF(F2104&lt;&gt;0,5,IF(G2104&lt;&gt;0,IF(AND(J2104&lt;&gt;0,K2104&gt;=48),12,8),IF(H2104&lt;&gt;0,IF(AND(J2104&lt;&gt;0,K2104&gt;=48),12,8),IF(I2104&lt;&gt;0,14,0)))))),(IF(E2104&lt;&gt;0,3,IF(F2104&lt;&gt;0,4,IF(G2104&lt;&gt;0,IF(AND(J2104&lt;&gt;0,K2104&gt;=48),10,6),IF(H2104&lt;&gt;0,IF(AND(J2104&lt;&gt;0,K2104&gt;=48),10,6),IF(I2104&lt;&gt;0,12,0))))))))</f>
        <v>0</v>
      </c>
      <c r="P2104" s="389"/>
      <c r="Q2104" s="385" t="str">
        <f>IF('proje ve personel bilgileri'!A975&lt;&gt;0,(M2104*O2104)," ")</f>
        <v xml:space="preserve"> </v>
      </c>
      <c r="R2104" s="385"/>
      <c r="S2104" s="385" t="str">
        <f>IF('proje ve personel bilgileri'!A975&lt;&gt;0,G011B!S2242," ")</f>
        <v xml:space="preserve"> </v>
      </c>
      <c r="T2104" s="378"/>
      <c r="U2104" s="385" t="str">
        <f>IF('proje ve personel bilgileri'!A975&lt;&gt;0,MIN(Q2104,S2104)," ")</f>
        <v xml:space="preserve"> </v>
      </c>
      <c r="V2104" s="386"/>
    </row>
    <row r="2105" spans="1:22" ht="15.75" customHeight="1" x14ac:dyDescent="0.25">
      <c r="A2105" s="19">
        <v>963</v>
      </c>
      <c r="B2105" s="293" t="str">
        <f>IF('proje ve personel bilgileri'!A976&lt;&gt;0,('proje ve personel bilgileri'!A976)," ")</f>
        <v xml:space="preserve"> </v>
      </c>
      <c r="C2105" s="293" t="str">
        <f>IF('proje ve personel bilgileri'!A976&lt;&gt;0,('proje ve personel bilgileri'!B976)," ")</f>
        <v xml:space="preserve"> </v>
      </c>
      <c r="D2105" s="24"/>
      <c r="E2105" s="25"/>
      <c r="F2105" s="25"/>
      <c r="G2105" s="25"/>
      <c r="H2105" s="25"/>
      <c r="I2105" s="25"/>
      <c r="J2105" s="26"/>
      <c r="K2105" s="387" t="str">
        <f>IF(J2105&lt;&gt;0,DAYS360(J2105,'proje ve personel bilgileri'!$B$8)/30," ")</f>
        <v xml:space="preserve"> </v>
      </c>
      <c r="L2105" s="387"/>
      <c r="M2105" s="385" t="str">
        <f>IF('proje ve personel bilgileri'!A976&lt;&gt;0,('proje ve personel bilgileri'!$B$11)," ")</f>
        <v xml:space="preserve"> </v>
      </c>
      <c r="N2105" s="385"/>
      <c r="O2105" s="388">
        <f>IF('proje ve personel bilgileri'!$B$4=1512,(IF(E2105&lt;&gt;0,2,IF(F2105&lt;&gt;0,2,IF(G2105&lt;&gt;0,IF(AND(J2105&lt;&gt;0,K2105&gt;=48),4,3),IF(H2105&lt;&gt;0,IF(AND(J2105&lt;&gt;0,K2105&gt;=48),4,3),IF(I2105&lt;&gt;0,7,0)))))),IF('proje ve personel bilgileri'!$B$4=1511,(IF(E2105&lt;&gt;0,4,IF(F2105&lt;&gt;0,5,IF(G2105&lt;&gt;0,IF(AND(J2105&lt;&gt;0,K2105&gt;=48),12,8),IF(H2105&lt;&gt;0,IF(AND(J2105&lt;&gt;0,K2105&gt;=48),12,8),IF(I2105&lt;&gt;0,14,0)))))),(IF(E2105&lt;&gt;0,3,IF(F2105&lt;&gt;0,4,IF(G2105&lt;&gt;0,IF(AND(J2105&lt;&gt;0,K2105&gt;=48),10,6),IF(H2105&lt;&gt;0,IF(AND(J2105&lt;&gt;0,K2105&gt;=48),10,6),IF(I2105&lt;&gt;0,12,0))))))))</f>
        <v>0</v>
      </c>
      <c r="P2105" s="389"/>
      <c r="Q2105" s="385" t="str">
        <f>IF('proje ve personel bilgileri'!A976&lt;&gt;0,(M2105*O2105)," ")</f>
        <v xml:space="preserve"> </v>
      </c>
      <c r="R2105" s="385"/>
      <c r="S2105" s="385" t="str">
        <f>IF('proje ve personel bilgileri'!A976&lt;&gt;0,G011B!S2243," ")</f>
        <v xml:space="preserve"> </v>
      </c>
      <c r="T2105" s="378"/>
      <c r="U2105" s="385" t="str">
        <f>IF('proje ve personel bilgileri'!A976&lt;&gt;0,MIN(Q2105,S2105)," ")</f>
        <v xml:space="preserve"> </v>
      </c>
      <c r="V2105" s="386"/>
    </row>
    <row r="2106" spans="1:22" ht="15.75" customHeight="1" x14ac:dyDescent="0.25">
      <c r="A2106" s="23">
        <v>964</v>
      </c>
      <c r="B2106" s="293" t="str">
        <f>IF('proje ve personel bilgileri'!A977&lt;&gt;0,('proje ve personel bilgileri'!A977)," ")</f>
        <v xml:space="preserve"> </v>
      </c>
      <c r="C2106" s="293" t="str">
        <f>IF('proje ve personel bilgileri'!A977&lt;&gt;0,('proje ve personel bilgileri'!B977)," ")</f>
        <v xml:space="preserve"> </v>
      </c>
      <c r="D2106" s="24"/>
      <c r="E2106" s="25"/>
      <c r="F2106" s="25"/>
      <c r="G2106" s="25"/>
      <c r="H2106" s="25"/>
      <c r="I2106" s="25"/>
      <c r="J2106" s="26"/>
      <c r="K2106" s="387" t="str">
        <f>IF(J2106&lt;&gt;0,DAYS360(J2106,'proje ve personel bilgileri'!$B$8)/30," ")</f>
        <v xml:space="preserve"> </v>
      </c>
      <c r="L2106" s="387"/>
      <c r="M2106" s="385" t="str">
        <f>IF('proje ve personel bilgileri'!A977&lt;&gt;0,('proje ve personel bilgileri'!$B$11)," ")</f>
        <v xml:space="preserve"> </v>
      </c>
      <c r="N2106" s="385"/>
      <c r="O2106" s="388">
        <f>IF('proje ve personel bilgileri'!$B$4=1512,(IF(E2106&lt;&gt;0,2,IF(F2106&lt;&gt;0,2,IF(G2106&lt;&gt;0,IF(AND(J2106&lt;&gt;0,K2106&gt;=48),4,3),IF(H2106&lt;&gt;0,IF(AND(J2106&lt;&gt;0,K2106&gt;=48),4,3),IF(I2106&lt;&gt;0,7,0)))))),IF('proje ve personel bilgileri'!$B$4=1511,(IF(E2106&lt;&gt;0,4,IF(F2106&lt;&gt;0,5,IF(G2106&lt;&gt;0,IF(AND(J2106&lt;&gt;0,K2106&gt;=48),12,8),IF(H2106&lt;&gt;0,IF(AND(J2106&lt;&gt;0,K2106&gt;=48),12,8),IF(I2106&lt;&gt;0,14,0)))))),(IF(E2106&lt;&gt;0,3,IF(F2106&lt;&gt;0,4,IF(G2106&lt;&gt;0,IF(AND(J2106&lt;&gt;0,K2106&gt;=48),10,6),IF(H2106&lt;&gt;0,IF(AND(J2106&lt;&gt;0,K2106&gt;=48),10,6),IF(I2106&lt;&gt;0,12,0))))))))</f>
        <v>0</v>
      </c>
      <c r="P2106" s="389"/>
      <c r="Q2106" s="385" t="str">
        <f>IF('proje ve personel bilgileri'!A977&lt;&gt;0,(M2106*O2106)," ")</f>
        <v xml:space="preserve"> </v>
      </c>
      <c r="R2106" s="385"/>
      <c r="S2106" s="385" t="str">
        <f>IF('proje ve personel bilgileri'!A977&lt;&gt;0,G011B!S2244," ")</f>
        <v xml:space="preserve"> </v>
      </c>
      <c r="T2106" s="378"/>
      <c r="U2106" s="385" t="str">
        <f>IF('proje ve personel bilgileri'!A977&lt;&gt;0,MIN(Q2106,S2106)," ")</f>
        <v xml:space="preserve"> </v>
      </c>
      <c r="V2106" s="386"/>
    </row>
    <row r="2107" spans="1:22" ht="15.75" customHeight="1" x14ac:dyDescent="0.25">
      <c r="A2107" s="19">
        <v>965</v>
      </c>
      <c r="B2107" s="293" t="str">
        <f>IF('proje ve personel bilgileri'!A978&lt;&gt;0,('proje ve personel bilgileri'!A978)," ")</f>
        <v xml:space="preserve"> </v>
      </c>
      <c r="C2107" s="293" t="str">
        <f>IF('proje ve personel bilgileri'!A978&lt;&gt;0,('proje ve personel bilgileri'!B978)," ")</f>
        <v xml:space="preserve"> </v>
      </c>
      <c r="D2107" s="24"/>
      <c r="E2107" s="25"/>
      <c r="F2107" s="25"/>
      <c r="G2107" s="25"/>
      <c r="H2107" s="25"/>
      <c r="I2107" s="25"/>
      <c r="J2107" s="26"/>
      <c r="K2107" s="387" t="str">
        <f>IF(J2107&lt;&gt;0,DAYS360(J2107,'proje ve personel bilgileri'!$B$8)/30," ")</f>
        <v xml:space="preserve"> </v>
      </c>
      <c r="L2107" s="387"/>
      <c r="M2107" s="385" t="str">
        <f>IF('proje ve personel bilgileri'!A978&lt;&gt;0,('proje ve personel bilgileri'!$B$11)," ")</f>
        <v xml:space="preserve"> </v>
      </c>
      <c r="N2107" s="385"/>
      <c r="O2107" s="388">
        <f>IF('proje ve personel bilgileri'!$B$4=1512,(IF(E2107&lt;&gt;0,2,IF(F2107&lt;&gt;0,2,IF(G2107&lt;&gt;0,IF(AND(J2107&lt;&gt;0,K2107&gt;=48),4,3),IF(H2107&lt;&gt;0,IF(AND(J2107&lt;&gt;0,K2107&gt;=48),4,3),IF(I2107&lt;&gt;0,7,0)))))),IF('proje ve personel bilgileri'!$B$4=1511,(IF(E2107&lt;&gt;0,4,IF(F2107&lt;&gt;0,5,IF(G2107&lt;&gt;0,IF(AND(J2107&lt;&gt;0,K2107&gt;=48),12,8),IF(H2107&lt;&gt;0,IF(AND(J2107&lt;&gt;0,K2107&gt;=48),12,8),IF(I2107&lt;&gt;0,14,0)))))),(IF(E2107&lt;&gt;0,3,IF(F2107&lt;&gt;0,4,IF(G2107&lt;&gt;0,IF(AND(J2107&lt;&gt;0,K2107&gt;=48),10,6),IF(H2107&lt;&gt;0,IF(AND(J2107&lt;&gt;0,K2107&gt;=48),10,6),IF(I2107&lt;&gt;0,12,0))))))))</f>
        <v>0</v>
      </c>
      <c r="P2107" s="389"/>
      <c r="Q2107" s="385" t="str">
        <f>IF('proje ve personel bilgileri'!A978&lt;&gt;0,(M2107*O2107)," ")</f>
        <v xml:space="preserve"> </v>
      </c>
      <c r="R2107" s="385"/>
      <c r="S2107" s="385" t="str">
        <f>IF('proje ve personel bilgileri'!A978&lt;&gt;0,G011B!S2245," ")</f>
        <v xml:space="preserve"> </v>
      </c>
      <c r="T2107" s="378"/>
      <c r="U2107" s="385" t="str">
        <f>IF('proje ve personel bilgileri'!A978&lt;&gt;0,MIN(Q2107,S2107)," ")</f>
        <v xml:space="preserve"> </v>
      </c>
      <c r="V2107" s="386"/>
    </row>
    <row r="2108" spans="1:22" ht="15.75" customHeight="1" x14ac:dyDescent="0.25">
      <c r="A2108" s="23">
        <v>966</v>
      </c>
      <c r="B2108" s="293" t="str">
        <f>IF('proje ve personel bilgileri'!A979&lt;&gt;0,('proje ve personel bilgileri'!A979)," ")</f>
        <v xml:space="preserve"> </v>
      </c>
      <c r="C2108" s="293" t="str">
        <f>IF('proje ve personel bilgileri'!A979&lt;&gt;0,('proje ve personel bilgileri'!B979)," ")</f>
        <v xml:space="preserve"> </v>
      </c>
      <c r="D2108" s="24"/>
      <c r="E2108" s="25"/>
      <c r="F2108" s="25"/>
      <c r="G2108" s="25"/>
      <c r="H2108" s="25"/>
      <c r="I2108" s="25"/>
      <c r="J2108" s="26"/>
      <c r="K2108" s="387" t="str">
        <f>IF(J2108&lt;&gt;0,DAYS360(J2108,'proje ve personel bilgileri'!$B$8)/30," ")</f>
        <v xml:space="preserve"> </v>
      </c>
      <c r="L2108" s="387"/>
      <c r="M2108" s="385" t="str">
        <f>IF('proje ve personel bilgileri'!A979&lt;&gt;0,('proje ve personel bilgileri'!$B$11)," ")</f>
        <v xml:space="preserve"> </v>
      </c>
      <c r="N2108" s="385"/>
      <c r="O2108" s="388">
        <f>IF('proje ve personel bilgileri'!$B$4=1512,(IF(E2108&lt;&gt;0,2,IF(F2108&lt;&gt;0,2,IF(G2108&lt;&gt;0,IF(AND(J2108&lt;&gt;0,K2108&gt;=48),4,3),IF(H2108&lt;&gt;0,IF(AND(J2108&lt;&gt;0,K2108&gt;=48),4,3),IF(I2108&lt;&gt;0,7,0)))))),IF('proje ve personel bilgileri'!$B$4=1511,(IF(E2108&lt;&gt;0,4,IF(F2108&lt;&gt;0,5,IF(G2108&lt;&gt;0,IF(AND(J2108&lt;&gt;0,K2108&gt;=48),12,8),IF(H2108&lt;&gt;0,IF(AND(J2108&lt;&gt;0,K2108&gt;=48),12,8),IF(I2108&lt;&gt;0,14,0)))))),(IF(E2108&lt;&gt;0,3,IF(F2108&lt;&gt;0,4,IF(G2108&lt;&gt;0,IF(AND(J2108&lt;&gt;0,K2108&gt;=48),10,6),IF(H2108&lt;&gt;0,IF(AND(J2108&lt;&gt;0,K2108&gt;=48),10,6),IF(I2108&lt;&gt;0,12,0))))))))</f>
        <v>0</v>
      </c>
      <c r="P2108" s="389"/>
      <c r="Q2108" s="385" t="str">
        <f>IF('proje ve personel bilgileri'!A979&lt;&gt;0,(M2108*O2108)," ")</f>
        <v xml:space="preserve"> </v>
      </c>
      <c r="R2108" s="385"/>
      <c r="S2108" s="385" t="str">
        <f>IF('proje ve personel bilgileri'!A979&lt;&gt;0,G011B!S2246," ")</f>
        <v xml:space="preserve"> </v>
      </c>
      <c r="T2108" s="378"/>
      <c r="U2108" s="385" t="str">
        <f>IF('proje ve personel bilgileri'!A979&lt;&gt;0,MIN(Q2108,S2108)," ")</f>
        <v xml:space="preserve"> </v>
      </c>
      <c r="V2108" s="386"/>
    </row>
    <row r="2109" spans="1:22" ht="15.75" customHeight="1" x14ac:dyDescent="0.25">
      <c r="A2109" s="19">
        <v>967</v>
      </c>
      <c r="B2109" s="293" t="str">
        <f>IF('proje ve personel bilgileri'!A980&lt;&gt;0,('proje ve personel bilgileri'!A980)," ")</f>
        <v xml:space="preserve"> </v>
      </c>
      <c r="C2109" s="293" t="str">
        <f>IF('proje ve personel bilgileri'!A980&lt;&gt;0,('proje ve personel bilgileri'!B980)," ")</f>
        <v xml:space="preserve"> </v>
      </c>
      <c r="D2109" s="24"/>
      <c r="E2109" s="25"/>
      <c r="F2109" s="25"/>
      <c r="G2109" s="25"/>
      <c r="H2109" s="25"/>
      <c r="I2109" s="25"/>
      <c r="J2109" s="26"/>
      <c r="K2109" s="387" t="str">
        <f>IF(J2109&lt;&gt;0,DAYS360(J2109,'proje ve personel bilgileri'!$B$8)/30," ")</f>
        <v xml:space="preserve"> </v>
      </c>
      <c r="L2109" s="387"/>
      <c r="M2109" s="385" t="str">
        <f>IF('proje ve personel bilgileri'!A980&lt;&gt;0,('proje ve personel bilgileri'!$B$11)," ")</f>
        <v xml:space="preserve"> </v>
      </c>
      <c r="N2109" s="385"/>
      <c r="O2109" s="388">
        <f>IF('proje ve personel bilgileri'!$B$4=1512,(IF(E2109&lt;&gt;0,2,IF(F2109&lt;&gt;0,2,IF(G2109&lt;&gt;0,IF(AND(J2109&lt;&gt;0,K2109&gt;=48),4,3),IF(H2109&lt;&gt;0,IF(AND(J2109&lt;&gt;0,K2109&gt;=48),4,3),IF(I2109&lt;&gt;0,7,0)))))),IF('proje ve personel bilgileri'!$B$4=1511,(IF(E2109&lt;&gt;0,4,IF(F2109&lt;&gt;0,5,IF(G2109&lt;&gt;0,IF(AND(J2109&lt;&gt;0,K2109&gt;=48),12,8),IF(H2109&lt;&gt;0,IF(AND(J2109&lt;&gt;0,K2109&gt;=48),12,8),IF(I2109&lt;&gt;0,14,0)))))),(IF(E2109&lt;&gt;0,3,IF(F2109&lt;&gt;0,4,IF(G2109&lt;&gt;0,IF(AND(J2109&lt;&gt;0,K2109&gt;=48),10,6),IF(H2109&lt;&gt;0,IF(AND(J2109&lt;&gt;0,K2109&gt;=48),10,6),IF(I2109&lt;&gt;0,12,0))))))))</f>
        <v>0</v>
      </c>
      <c r="P2109" s="389"/>
      <c r="Q2109" s="385" t="str">
        <f>IF('proje ve personel bilgileri'!A980&lt;&gt;0,(M2109*O2109)," ")</f>
        <v xml:space="preserve"> </v>
      </c>
      <c r="R2109" s="385"/>
      <c r="S2109" s="385" t="str">
        <f>IF('proje ve personel bilgileri'!A980&lt;&gt;0,G011B!S2247," ")</f>
        <v xml:space="preserve"> </v>
      </c>
      <c r="T2109" s="378"/>
      <c r="U2109" s="385" t="str">
        <f>IF('proje ve personel bilgileri'!A980&lt;&gt;0,MIN(Q2109,S2109)," ")</f>
        <v xml:space="preserve"> </v>
      </c>
      <c r="V2109" s="386"/>
    </row>
    <row r="2110" spans="1:22" ht="15.75" customHeight="1" x14ac:dyDescent="0.25">
      <c r="A2110" s="23">
        <v>968</v>
      </c>
      <c r="B2110" s="293" t="str">
        <f>IF('proje ve personel bilgileri'!A981&lt;&gt;0,('proje ve personel bilgileri'!A981)," ")</f>
        <v xml:space="preserve"> </v>
      </c>
      <c r="C2110" s="293" t="str">
        <f>IF('proje ve personel bilgileri'!A981&lt;&gt;0,('proje ve personel bilgileri'!B981)," ")</f>
        <v xml:space="preserve"> </v>
      </c>
      <c r="D2110" s="24"/>
      <c r="E2110" s="25"/>
      <c r="F2110" s="25"/>
      <c r="G2110" s="25"/>
      <c r="H2110" s="25"/>
      <c r="I2110" s="25"/>
      <c r="J2110" s="26"/>
      <c r="K2110" s="387" t="str">
        <f>IF(J2110&lt;&gt;0,DAYS360(J2110,'proje ve personel bilgileri'!$B$8)/30," ")</f>
        <v xml:space="preserve"> </v>
      </c>
      <c r="L2110" s="387"/>
      <c r="M2110" s="385" t="str">
        <f>IF('proje ve personel bilgileri'!A981&lt;&gt;0,('proje ve personel bilgileri'!$B$11)," ")</f>
        <v xml:space="preserve"> </v>
      </c>
      <c r="N2110" s="385"/>
      <c r="O2110" s="388">
        <f>IF('proje ve personel bilgileri'!$B$4=1512,(IF(E2110&lt;&gt;0,2,IF(F2110&lt;&gt;0,2,IF(G2110&lt;&gt;0,IF(AND(J2110&lt;&gt;0,K2110&gt;=48),4,3),IF(H2110&lt;&gt;0,IF(AND(J2110&lt;&gt;0,K2110&gt;=48),4,3),IF(I2110&lt;&gt;0,7,0)))))),IF('proje ve personel bilgileri'!$B$4=1511,(IF(E2110&lt;&gt;0,4,IF(F2110&lt;&gt;0,5,IF(G2110&lt;&gt;0,IF(AND(J2110&lt;&gt;0,K2110&gt;=48),12,8),IF(H2110&lt;&gt;0,IF(AND(J2110&lt;&gt;0,K2110&gt;=48),12,8),IF(I2110&lt;&gt;0,14,0)))))),(IF(E2110&lt;&gt;0,3,IF(F2110&lt;&gt;0,4,IF(G2110&lt;&gt;0,IF(AND(J2110&lt;&gt;0,K2110&gt;=48),10,6),IF(H2110&lt;&gt;0,IF(AND(J2110&lt;&gt;0,K2110&gt;=48),10,6),IF(I2110&lt;&gt;0,12,0))))))))</f>
        <v>0</v>
      </c>
      <c r="P2110" s="389"/>
      <c r="Q2110" s="385" t="str">
        <f>IF('proje ve personel bilgileri'!A981&lt;&gt;0,(M2110*O2110)," ")</f>
        <v xml:space="preserve"> </v>
      </c>
      <c r="R2110" s="385"/>
      <c r="S2110" s="385" t="str">
        <f>IF('proje ve personel bilgileri'!A981&lt;&gt;0,G011B!S2248," ")</f>
        <v xml:space="preserve"> </v>
      </c>
      <c r="T2110" s="378"/>
      <c r="U2110" s="385" t="str">
        <f>IF('proje ve personel bilgileri'!A981&lt;&gt;0,MIN(Q2110,S2110)," ")</f>
        <v xml:space="preserve"> </v>
      </c>
      <c r="V2110" s="386"/>
    </row>
    <row r="2111" spans="1:22" ht="15.75" customHeight="1" x14ac:dyDescent="0.25">
      <c r="A2111" s="19">
        <v>969</v>
      </c>
      <c r="B2111" s="293" t="str">
        <f>IF('proje ve personel bilgileri'!A982&lt;&gt;0,('proje ve personel bilgileri'!A982)," ")</f>
        <v xml:space="preserve"> </v>
      </c>
      <c r="C2111" s="293" t="str">
        <f>IF('proje ve personel bilgileri'!A982&lt;&gt;0,('proje ve personel bilgileri'!B982)," ")</f>
        <v xml:space="preserve"> </v>
      </c>
      <c r="D2111" s="24"/>
      <c r="E2111" s="25"/>
      <c r="F2111" s="25"/>
      <c r="G2111" s="25"/>
      <c r="H2111" s="25"/>
      <c r="I2111" s="25"/>
      <c r="J2111" s="26"/>
      <c r="K2111" s="387" t="str">
        <f>IF(J2111&lt;&gt;0,DAYS360(J2111,'proje ve personel bilgileri'!$B$8)/30," ")</f>
        <v xml:space="preserve"> </v>
      </c>
      <c r="L2111" s="387"/>
      <c r="M2111" s="385" t="str">
        <f>IF('proje ve personel bilgileri'!A982&lt;&gt;0,('proje ve personel bilgileri'!$B$11)," ")</f>
        <v xml:space="preserve"> </v>
      </c>
      <c r="N2111" s="385"/>
      <c r="O2111" s="388">
        <f>IF('proje ve personel bilgileri'!$B$4=1512,(IF(E2111&lt;&gt;0,2,IF(F2111&lt;&gt;0,2,IF(G2111&lt;&gt;0,IF(AND(J2111&lt;&gt;0,K2111&gt;=48),4,3),IF(H2111&lt;&gt;0,IF(AND(J2111&lt;&gt;0,K2111&gt;=48),4,3),IF(I2111&lt;&gt;0,7,0)))))),IF('proje ve personel bilgileri'!$B$4=1511,(IF(E2111&lt;&gt;0,4,IF(F2111&lt;&gt;0,5,IF(G2111&lt;&gt;0,IF(AND(J2111&lt;&gt;0,K2111&gt;=48),12,8),IF(H2111&lt;&gt;0,IF(AND(J2111&lt;&gt;0,K2111&gt;=48),12,8),IF(I2111&lt;&gt;0,14,0)))))),(IF(E2111&lt;&gt;0,3,IF(F2111&lt;&gt;0,4,IF(G2111&lt;&gt;0,IF(AND(J2111&lt;&gt;0,K2111&gt;=48),10,6),IF(H2111&lt;&gt;0,IF(AND(J2111&lt;&gt;0,K2111&gt;=48),10,6),IF(I2111&lt;&gt;0,12,0))))))))</f>
        <v>0</v>
      </c>
      <c r="P2111" s="389"/>
      <c r="Q2111" s="385" t="str">
        <f>IF('proje ve personel bilgileri'!A982&lt;&gt;0,(M2111*O2111)," ")</f>
        <v xml:space="preserve"> </v>
      </c>
      <c r="R2111" s="385"/>
      <c r="S2111" s="385" t="str">
        <f>IF('proje ve personel bilgileri'!A982&lt;&gt;0,G011B!S2249," ")</f>
        <v xml:space="preserve"> </v>
      </c>
      <c r="T2111" s="378"/>
      <c r="U2111" s="385" t="str">
        <f>IF('proje ve personel bilgileri'!A982&lt;&gt;0,MIN(Q2111,S2111)," ")</f>
        <v xml:space="preserve"> </v>
      </c>
      <c r="V2111" s="386"/>
    </row>
    <row r="2112" spans="1:22" ht="15.75" customHeight="1" x14ac:dyDescent="0.25">
      <c r="A2112" s="23">
        <v>970</v>
      </c>
      <c r="B2112" s="293" t="str">
        <f>IF('proje ve personel bilgileri'!A983&lt;&gt;0,('proje ve personel bilgileri'!A983)," ")</f>
        <v xml:space="preserve"> </v>
      </c>
      <c r="C2112" s="293" t="str">
        <f>IF('proje ve personel bilgileri'!A983&lt;&gt;0,('proje ve personel bilgileri'!B983)," ")</f>
        <v xml:space="preserve"> </v>
      </c>
      <c r="D2112" s="24"/>
      <c r="E2112" s="25"/>
      <c r="F2112" s="25"/>
      <c r="G2112" s="25"/>
      <c r="H2112" s="25"/>
      <c r="I2112" s="25"/>
      <c r="J2112" s="26"/>
      <c r="K2112" s="387" t="str">
        <f>IF(J2112&lt;&gt;0,DAYS360(J2112,'proje ve personel bilgileri'!$B$8)/30," ")</f>
        <v xml:space="preserve"> </v>
      </c>
      <c r="L2112" s="387"/>
      <c r="M2112" s="385" t="str">
        <f>IF('proje ve personel bilgileri'!A983&lt;&gt;0,('proje ve personel bilgileri'!$B$11)," ")</f>
        <v xml:space="preserve"> </v>
      </c>
      <c r="N2112" s="385"/>
      <c r="O2112" s="388">
        <f>IF('proje ve personel bilgileri'!$B$4=1512,(IF(E2112&lt;&gt;0,2,IF(F2112&lt;&gt;0,2,IF(G2112&lt;&gt;0,IF(AND(J2112&lt;&gt;0,K2112&gt;=48),4,3),IF(H2112&lt;&gt;0,IF(AND(J2112&lt;&gt;0,K2112&gt;=48),4,3),IF(I2112&lt;&gt;0,7,0)))))),IF('proje ve personel bilgileri'!$B$4=1511,(IF(E2112&lt;&gt;0,4,IF(F2112&lt;&gt;0,5,IF(G2112&lt;&gt;0,IF(AND(J2112&lt;&gt;0,K2112&gt;=48),12,8),IF(H2112&lt;&gt;0,IF(AND(J2112&lt;&gt;0,K2112&gt;=48),12,8),IF(I2112&lt;&gt;0,14,0)))))),(IF(E2112&lt;&gt;0,3,IF(F2112&lt;&gt;0,4,IF(G2112&lt;&gt;0,IF(AND(J2112&lt;&gt;0,K2112&gt;=48),10,6),IF(H2112&lt;&gt;0,IF(AND(J2112&lt;&gt;0,K2112&gt;=48),10,6),IF(I2112&lt;&gt;0,12,0))))))))</f>
        <v>0</v>
      </c>
      <c r="P2112" s="389"/>
      <c r="Q2112" s="385" t="str">
        <f>IF('proje ve personel bilgileri'!A983&lt;&gt;0,(M2112*O2112)," ")</f>
        <v xml:space="preserve"> </v>
      </c>
      <c r="R2112" s="385"/>
      <c r="S2112" s="385" t="str">
        <f>IF('proje ve personel bilgileri'!A983&lt;&gt;0,G011B!S2250," ")</f>
        <v xml:space="preserve"> </v>
      </c>
      <c r="T2112" s="378"/>
      <c r="U2112" s="385" t="str">
        <f>IF('proje ve personel bilgileri'!A983&lt;&gt;0,MIN(Q2112,S2112)," ")</f>
        <v xml:space="preserve"> </v>
      </c>
      <c r="V2112" s="386"/>
    </row>
    <row r="2113" spans="1:22" ht="15.75" customHeight="1" x14ac:dyDescent="0.25">
      <c r="A2113" s="19">
        <v>971</v>
      </c>
      <c r="B2113" s="293" t="str">
        <f>IF('proje ve personel bilgileri'!A984&lt;&gt;0,('proje ve personel bilgileri'!A984)," ")</f>
        <v xml:space="preserve"> </v>
      </c>
      <c r="C2113" s="293" t="str">
        <f>IF('proje ve personel bilgileri'!A984&lt;&gt;0,('proje ve personel bilgileri'!B984)," ")</f>
        <v xml:space="preserve"> </v>
      </c>
      <c r="D2113" s="24"/>
      <c r="E2113" s="25"/>
      <c r="F2113" s="25"/>
      <c r="G2113" s="25"/>
      <c r="H2113" s="25"/>
      <c r="I2113" s="25"/>
      <c r="J2113" s="26"/>
      <c r="K2113" s="387" t="str">
        <f>IF(J2113&lt;&gt;0,DAYS360(J2113,'proje ve personel bilgileri'!$B$8)/30," ")</f>
        <v xml:space="preserve"> </v>
      </c>
      <c r="L2113" s="387"/>
      <c r="M2113" s="385" t="str">
        <f>IF('proje ve personel bilgileri'!A984&lt;&gt;0,('proje ve personel bilgileri'!$B$11)," ")</f>
        <v xml:space="preserve"> </v>
      </c>
      <c r="N2113" s="385"/>
      <c r="O2113" s="388">
        <f>IF('proje ve personel bilgileri'!$B$4=1512,(IF(E2113&lt;&gt;0,2,IF(F2113&lt;&gt;0,2,IF(G2113&lt;&gt;0,IF(AND(J2113&lt;&gt;0,K2113&gt;=48),4,3),IF(H2113&lt;&gt;0,IF(AND(J2113&lt;&gt;0,K2113&gt;=48),4,3),IF(I2113&lt;&gt;0,7,0)))))),IF('proje ve personel bilgileri'!$B$4=1511,(IF(E2113&lt;&gt;0,4,IF(F2113&lt;&gt;0,5,IF(G2113&lt;&gt;0,IF(AND(J2113&lt;&gt;0,K2113&gt;=48),12,8),IF(H2113&lt;&gt;0,IF(AND(J2113&lt;&gt;0,K2113&gt;=48),12,8),IF(I2113&lt;&gt;0,14,0)))))),(IF(E2113&lt;&gt;0,3,IF(F2113&lt;&gt;0,4,IF(G2113&lt;&gt;0,IF(AND(J2113&lt;&gt;0,K2113&gt;=48),10,6),IF(H2113&lt;&gt;0,IF(AND(J2113&lt;&gt;0,K2113&gt;=48),10,6),IF(I2113&lt;&gt;0,12,0))))))))</f>
        <v>0</v>
      </c>
      <c r="P2113" s="389"/>
      <c r="Q2113" s="385" t="str">
        <f>IF('proje ve personel bilgileri'!A984&lt;&gt;0,(M2113*O2113)," ")</f>
        <v xml:space="preserve"> </v>
      </c>
      <c r="R2113" s="385"/>
      <c r="S2113" s="385" t="str">
        <f>IF('proje ve personel bilgileri'!A984&lt;&gt;0,G011B!S2251," ")</f>
        <v xml:space="preserve"> </v>
      </c>
      <c r="T2113" s="378"/>
      <c r="U2113" s="385" t="str">
        <f>IF('proje ve personel bilgileri'!A984&lt;&gt;0,MIN(Q2113,S2113)," ")</f>
        <v xml:space="preserve"> </v>
      </c>
      <c r="V2113" s="386"/>
    </row>
    <row r="2114" spans="1:22" ht="15.75" customHeight="1" x14ac:dyDescent="0.25">
      <c r="A2114" s="23">
        <v>972</v>
      </c>
      <c r="B2114" s="293" t="str">
        <f>IF('proje ve personel bilgileri'!A985&lt;&gt;0,('proje ve personel bilgileri'!A985)," ")</f>
        <v xml:space="preserve"> </v>
      </c>
      <c r="C2114" s="293" t="str">
        <f>IF('proje ve personel bilgileri'!A985&lt;&gt;0,('proje ve personel bilgileri'!B985)," ")</f>
        <v xml:space="preserve"> </v>
      </c>
      <c r="D2114" s="28"/>
      <c r="E2114" s="29"/>
      <c r="F2114" s="29"/>
      <c r="G2114" s="29"/>
      <c r="H2114" s="29"/>
      <c r="I2114" s="29"/>
      <c r="J2114" s="30"/>
      <c r="K2114" s="387" t="str">
        <f>IF(J2114&lt;&gt;0,DAYS360(J2114,'proje ve personel bilgileri'!$B$8)/30," ")</f>
        <v xml:space="preserve"> </v>
      </c>
      <c r="L2114" s="387"/>
      <c r="M2114" s="385" t="str">
        <f>IF('proje ve personel bilgileri'!A985&lt;&gt;0,('proje ve personel bilgileri'!$B$11)," ")</f>
        <v xml:space="preserve"> </v>
      </c>
      <c r="N2114" s="385"/>
      <c r="O2114" s="388">
        <f>IF('proje ve personel bilgileri'!$B$4=1512,(IF(E2114&lt;&gt;0,2,IF(F2114&lt;&gt;0,2,IF(G2114&lt;&gt;0,IF(AND(J2114&lt;&gt;0,K2114&gt;=48),4,3),IF(H2114&lt;&gt;0,IF(AND(J2114&lt;&gt;0,K2114&gt;=48),4,3),IF(I2114&lt;&gt;0,7,0)))))),IF('proje ve personel bilgileri'!$B$4=1511,(IF(E2114&lt;&gt;0,4,IF(F2114&lt;&gt;0,5,IF(G2114&lt;&gt;0,IF(AND(J2114&lt;&gt;0,K2114&gt;=48),12,8),IF(H2114&lt;&gt;0,IF(AND(J2114&lt;&gt;0,K2114&gt;=48),12,8),IF(I2114&lt;&gt;0,14,0)))))),(IF(E2114&lt;&gt;0,3,IF(F2114&lt;&gt;0,4,IF(G2114&lt;&gt;0,IF(AND(J2114&lt;&gt;0,K2114&gt;=48),10,6),IF(H2114&lt;&gt;0,IF(AND(J2114&lt;&gt;0,K2114&gt;=48),10,6),IF(I2114&lt;&gt;0,12,0))))))))</f>
        <v>0</v>
      </c>
      <c r="P2114" s="389"/>
      <c r="Q2114" s="385" t="str">
        <f>IF('proje ve personel bilgileri'!A985&lt;&gt;0,(M2114*O2114)," ")</f>
        <v xml:space="preserve"> </v>
      </c>
      <c r="R2114" s="385"/>
      <c r="S2114" s="385" t="str">
        <f>IF('proje ve personel bilgileri'!A985&lt;&gt;0,G011B!S2252," ")</f>
        <v xml:space="preserve"> </v>
      </c>
      <c r="T2114" s="378"/>
      <c r="U2114" s="385" t="str">
        <f>IF('proje ve personel bilgileri'!A985&lt;&gt;0,MIN(Q2114,S2114)," ")</f>
        <v xml:space="preserve"> </v>
      </c>
      <c r="V2114" s="386"/>
    </row>
    <row r="2115" spans="1:22" ht="15" customHeight="1" x14ac:dyDescent="0.25">
      <c r="A2115" s="290" t="s">
        <v>152</v>
      </c>
    </row>
    <row r="2116" spans="1:22" ht="15" customHeight="1" x14ac:dyDescent="0.25">
      <c r="A2116" s="390" t="s">
        <v>153</v>
      </c>
      <c r="B2116" s="390"/>
      <c r="C2116" s="390"/>
      <c r="D2116" s="390"/>
      <c r="E2116" s="390"/>
      <c r="F2116" s="390"/>
      <c r="G2116" s="390"/>
      <c r="H2116" s="390"/>
      <c r="I2116" s="390"/>
      <c r="J2116" s="390"/>
      <c r="K2116" s="390"/>
      <c r="L2116" s="390"/>
      <c r="M2116" s="390"/>
      <c r="N2116" s="390"/>
      <c r="O2116" s="390"/>
      <c r="P2116" s="390"/>
      <c r="Q2116" s="390"/>
      <c r="R2116" s="390"/>
      <c r="S2116" s="390"/>
      <c r="T2116" s="390"/>
      <c r="U2116" s="390"/>
      <c r="V2116" s="390"/>
    </row>
    <row r="2117" spans="1:22" ht="15" customHeight="1" x14ac:dyDescent="0.25">
      <c r="A2117" s="391" t="s">
        <v>154</v>
      </c>
      <c r="B2117" s="391"/>
      <c r="C2117" s="391"/>
      <c r="D2117" s="391"/>
      <c r="E2117" s="391"/>
      <c r="F2117" s="391"/>
      <c r="G2117" s="391"/>
      <c r="H2117" s="391"/>
      <c r="I2117" s="391"/>
      <c r="J2117" s="391"/>
      <c r="K2117" s="391"/>
      <c r="L2117" s="391"/>
      <c r="M2117" s="391"/>
      <c r="N2117" s="391"/>
      <c r="O2117" s="391"/>
      <c r="P2117" s="391"/>
      <c r="Q2117" s="391"/>
      <c r="R2117" s="391"/>
      <c r="S2117" s="391"/>
      <c r="T2117" s="391"/>
      <c r="U2117" s="391"/>
      <c r="V2117" s="391"/>
    </row>
    <row r="2118" spans="1:22" ht="15" customHeight="1" x14ac:dyDescent="0.25">
      <c r="A2118" s="289"/>
    </row>
    <row r="2119" spans="1:22" ht="15" customHeight="1" x14ac:dyDescent="0.25">
      <c r="A2119" s="381" t="s">
        <v>155</v>
      </c>
      <c r="B2119" s="381"/>
      <c r="C2119" s="381"/>
      <c r="D2119" s="381"/>
      <c r="E2119" s="381"/>
      <c r="F2119" s="381"/>
      <c r="G2119" s="381"/>
      <c r="H2119" s="381"/>
      <c r="I2119" s="381"/>
      <c r="J2119" s="381"/>
      <c r="K2119" s="381"/>
      <c r="L2119" s="381"/>
      <c r="M2119" s="381"/>
      <c r="N2119" s="381"/>
      <c r="O2119" s="381"/>
      <c r="P2119" s="381"/>
      <c r="Q2119" s="381"/>
      <c r="R2119" s="381"/>
      <c r="S2119" s="381"/>
      <c r="T2119" s="381"/>
      <c r="U2119" s="381"/>
    </row>
    <row r="2120" spans="1:22" ht="15" customHeight="1" x14ac:dyDescent="0.25">
      <c r="A2120" s="380"/>
      <c r="B2120" s="380"/>
      <c r="C2120" s="380"/>
      <c r="D2120" s="380"/>
      <c r="E2120" s="380"/>
      <c r="F2120" s="380"/>
      <c r="G2120" s="380"/>
      <c r="H2120" s="380"/>
      <c r="I2120" s="380"/>
      <c r="J2120" s="380"/>
      <c r="K2120" s="380"/>
      <c r="L2120" s="380"/>
      <c r="M2120" s="380"/>
      <c r="N2120" s="380"/>
      <c r="O2120" s="380"/>
      <c r="P2120" s="380"/>
      <c r="Q2120" s="380"/>
      <c r="R2120" s="380"/>
      <c r="S2120" s="380"/>
      <c r="T2120" s="380"/>
      <c r="U2120" s="380"/>
    </row>
    <row r="2125" spans="1:22" ht="15.75" customHeight="1" x14ac:dyDescent="0.25">
      <c r="A2125" s="348" t="s">
        <v>128</v>
      </c>
      <c r="B2125" s="348"/>
      <c r="C2125" s="348"/>
      <c r="D2125" s="348"/>
      <c r="E2125" s="348"/>
      <c r="F2125" s="348"/>
      <c r="G2125" s="348"/>
      <c r="H2125" s="348"/>
      <c r="I2125" s="348"/>
      <c r="J2125" s="348"/>
      <c r="K2125" s="348"/>
      <c r="L2125" s="348"/>
      <c r="M2125" s="348"/>
      <c r="N2125" s="348"/>
      <c r="O2125" s="348"/>
      <c r="P2125" s="348"/>
      <c r="Q2125" s="348"/>
      <c r="R2125" s="348"/>
      <c r="S2125" s="348"/>
      <c r="T2125" s="348"/>
      <c r="U2125" s="348"/>
      <c r="V2125" s="348"/>
    </row>
    <row r="2126" spans="1:22" ht="15" customHeight="1" x14ac:dyDescent="0.25">
      <c r="A2126" s="68"/>
      <c r="B2126" s="68"/>
      <c r="C2126" s="68"/>
      <c r="D2126" s="68"/>
      <c r="E2126" s="68"/>
      <c r="F2126" s="68"/>
      <c r="G2126" s="68"/>
      <c r="H2126" s="68"/>
      <c r="I2126" s="68"/>
      <c r="J2126" s="69" t="str">
        <f>'proje ve personel bilgileri'!$B$7</f>
        <v>/</v>
      </c>
      <c r="K2126" s="68" t="s">
        <v>109</v>
      </c>
      <c r="L2126" s="68"/>
      <c r="M2126" s="68"/>
      <c r="N2126" s="68"/>
      <c r="O2126" s="68"/>
      <c r="P2126" s="68"/>
      <c r="Q2126" s="68"/>
      <c r="R2126" s="68"/>
      <c r="S2126" s="68"/>
      <c r="T2126" s="68"/>
      <c r="U2126" s="68"/>
      <c r="V2126" s="68"/>
    </row>
    <row r="2127" spans="1:22" ht="18.75" customHeight="1" x14ac:dyDescent="0.25">
      <c r="U2127" s="10" t="s">
        <v>129</v>
      </c>
    </row>
    <row r="2128" spans="1:22" ht="15.75" customHeight="1" x14ac:dyDescent="0.25">
      <c r="A2128" s="382" t="s">
        <v>130</v>
      </c>
      <c r="B2128" s="383"/>
      <c r="C2128" s="384"/>
      <c r="D2128" s="392">
        <f>'proje ve personel bilgileri'!$B$2</f>
        <v>0</v>
      </c>
      <c r="E2128" s="393"/>
      <c r="F2128" s="393"/>
      <c r="G2128" s="393"/>
      <c r="H2128" s="393"/>
      <c r="I2128" s="393"/>
      <c r="J2128" s="393"/>
      <c r="K2128" s="393"/>
      <c r="L2128" s="393"/>
      <c r="M2128" s="393"/>
      <c r="N2128" s="393"/>
      <c r="O2128" s="393"/>
      <c r="P2128" s="393"/>
      <c r="Q2128" s="393"/>
      <c r="R2128" s="393"/>
      <c r="S2128" s="393"/>
      <c r="T2128" s="393"/>
      <c r="U2128" s="393"/>
      <c r="V2128" s="394"/>
    </row>
    <row r="2129" spans="1:22" ht="15.75" customHeight="1" x14ac:dyDescent="0.25">
      <c r="A2129" s="382" t="s">
        <v>131</v>
      </c>
      <c r="B2129" s="383"/>
      <c r="C2129" s="384"/>
      <c r="D2129" s="392">
        <f>'proje ve personel bilgileri'!$B$3</f>
        <v>0</v>
      </c>
      <c r="E2129" s="393"/>
      <c r="F2129" s="393"/>
      <c r="G2129" s="393"/>
      <c r="H2129" s="393"/>
      <c r="I2129" s="393"/>
      <c r="J2129" s="393"/>
      <c r="K2129" s="393"/>
      <c r="L2129" s="393"/>
      <c r="M2129" s="393"/>
      <c r="N2129" s="393"/>
      <c r="O2129" s="393"/>
      <c r="P2129" s="393"/>
      <c r="Q2129" s="393"/>
      <c r="R2129" s="393"/>
      <c r="S2129" s="393"/>
      <c r="T2129" s="393"/>
      <c r="U2129" s="393"/>
      <c r="V2129" s="394"/>
    </row>
    <row r="2130" spans="1:22" ht="15" customHeight="1" x14ac:dyDescent="0.25">
      <c r="A2130" s="415" t="s">
        <v>132</v>
      </c>
      <c r="B2130" s="416"/>
      <c r="C2130" s="417"/>
      <c r="D2130" s="421"/>
      <c r="E2130" s="403"/>
      <c r="F2130" s="403"/>
      <c r="G2130" s="403"/>
      <c r="H2130" s="403"/>
      <c r="I2130" s="403"/>
      <c r="J2130" s="403"/>
      <c r="K2130" s="403"/>
      <c r="L2130" s="403"/>
      <c r="M2130" s="403"/>
      <c r="N2130" s="403"/>
      <c r="O2130" s="403"/>
      <c r="P2130" s="403"/>
      <c r="Q2130" s="403"/>
      <c r="R2130" s="403"/>
      <c r="S2130" s="403"/>
      <c r="T2130" s="403"/>
      <c r="U2130" s="403"/>
      <c r="V2130" s="423"/>
    </row>
    <row r="2131" spans="1:22" ht="15.75" customHeight="1" x14ac:dyDescent="0.25">
      <c r="A2131" s="418"/>
      <c r="B2131" s="419"/>
      <c r="C2131" s="420"/>
      <c r="D2131" s="422"/>
      <c r="E2131" s="404"/>
      <c r="F2131" s="404"/>
      <c r="G2131" s="404"/>
      <c r="H2131" s="404"/>
      <c r="I2131" s="404"/>
      <c r="J2131" s="404"/>
      <c r="K2131" s="404"/>
      <c r="L2131" s="404"/>
      <c r="M2131" s="404"/>
      <c r="N2131" s="404"/>
      <c r="O2131" s="404"/>
      <c r="P2131" s="404"/>
      <c r="Q2131" s="404"/>
      <c r="R2131" s="404"/>
      <c r="S2131" s="404"/>
      <c r="T2131" s="404"/>
      <c r="U2131" s="404"/>
      <c r="V2131" s="424"/>
    </row>
    <row r="2132" spans="1:22" ht="15.75" customHeight="1" x14ac:dyDescent="0.25">
      <c r="A2132" s="382" t="s">
        <v>133</v>
      </c>
      <c r="B2132" s="383"/>
      <c r="C2132" s="384"/>
      <c r="D2132" s="307">
        <f>'proje ve personel bilgileri'!B8</f>
        <v>0</v>
      </c>
      <c r="E2132" s="291"/>
      <c r="F2132" s="291"/>
      <c r="G2132" s="291"/>
      <c r="H2132" s="291"/>
      <c r="I2132" s="291"/>
      <c r="J2132" s="402"/>
      <c r="K2132" s="402"/>
      <c r="L2132" s="402"/>
      <c r="M2132" s="402"/>
      <c r="N2132" s="402"/>
      <c r="O2132" s="402"/>
      <c r="P2132" s="402"/>
      <c r="Q2132" s="402"/>
      <c r="R2132" s="402"/>
      <c r="S2132" s="402"/>
      <c r="T2132" s="402"/>
      <c r="U2132" s="402"/>
      <c r="V2132" s="292"/>
    </row>
    <row r="2133" spans="1:22" ht="15" customHeight="1" x14ac:dyDescent="0.25">
      <c r="A2133" s="405" t="s">
        <v>87</v>
      </c>
      <c r="B2133" s="405" t="s">
        <v>15</v>
      </c>
      <c r="C2133" s="405" t="s">
        <v>134</v>
      </c>
      <c r="D2133" s="405" t="s">
        <v>135</v>
      </c>
      <c r="E2133" s="395" t="s">
        <v>136</v>
      </c>
      <c r="F2133" s="407"/>
      <c r="G2133" s="407"/>
      <c r="H2133" s="407"/>
      <c r="I2133" s="396"/>
      <c r="J2133" s="405" t="s">
        <v>137</v>
      </c>
      <c r="K2133" s="395" t="s">
        <v>138</v>
      </c>
      <c r="L2133" s="396"/>
      <c r="M2133" s="411" t="s">
        <v>139</v>
      </c>
      <c r="N2133" s="412"/>
      <c r="O2133" s="395" t="s">
        <v>156</v>
      </c>
      <c r="P2133" s="396"/>
      <c r="Q2133" s="395" t="s">
        <v>141</v>
      </c>
      <c r="R2133" s="396"/>
      <c r="S2133" s="395" t="s">
        <v>142</v>
      </c>
      <c r="T2133" s="396"/>
      <c r="U2133" s="395" t="s">
        <v>143</v>
      </c>
      <c r="V2133" s="396"/>
    </row>
    <row r="2134" spans="1:22" ht="15.75" customHeight="1" x14ac:dyDescent="0.25">
      <c r="A2134" s="406"/>
      <c r="B2134" s="406"/>
      <c r="C2134" s="406"/>
      <c r="D2134" s="406"/>
      <c r="E2134" s="408" t="s">
        <v>144</v>
      </c>
      <c r="F2134" s="409"/>
      <c r="G2134" s="409"/>
      <c r="H2134" s="409"/>
      <c r="I2134" s="410"/>
      <c r="J2134" s="406"/>
      <c r="K2134" s="397"/>
      <c r="L2134" s="398"/>
      <c r="M2134" s="413"/>
      <c r="N2134" s="414"/>
      <c r="O2134" s="397"/>
      <c r="P2134" s="398"/>
      <c r="Q2134" s="397"/>
      <c r="R2134" s="398"/>
      <c r="S2134" s="397"/>
      <c r="T2134" s="398"/>
      <c r="U2134" s="397"/>
      <c r="V2134" s="398"/>
    </row>
    <row r="2135" spans="1:22" ht="67.5" customHeight="1" x14ac:dyDescent="0.25">
      <c r="A2135" s="406"/>
      <c r="B2135" s="406"/>
      <c r="C2135" s="406"/>
      <c r="D2135" s="406"/>
      <c r="E2135" s="17" t="s">
        <v>145</v>
      </c>
      <c r="F2135" s="17" t="s">
        <v>146</v>
      </c>
      <c r="G2135" s="17" t="s">
        <v>147</v>
      </c>
      <c r="H2135" s="18" t="s">
        <v>148</v>
      </c>
      <c r="I2135" s="17" t="s">
        <v>149</v>
      </c>
      <c r="J2135" s="406"/>
      <c r="K2135" s="397"/>
      <c r="L2135" s="398"/>
      <c r="M2135" s="399" t="s">
        <v>150</v>
      </c>
      <c r="N2135" s="400"/>
      <c r="O2135" s="399" t="s">
        <v>151</v>
      </c>
      <c r="P2135" s="401"/>
      <c r="Q2135" s="397"/>
      <c r="R2135" s="398"/>
      <c r="S2135" s="397"/>
      <c r="T2135" s="398"/>
      <c r="U2135" s="397"/>
      <c r="V2135" s="398"/>
    </row>
    <row r="2136" spans="1:22" ht="15.75" customHeight="1" x14ac:dyDescent="0.25">
      <c r="A2136" s="19">
        <v>973</v>
      </c>
      <c r="B2136" s="293" t="str">
        <f>IF('proje ve personel bilgileri'!A986&lt;&gt;0,('proje ve personel bilgileri'!A986)," ")</f>
        <v xml:space="preserve"> </v>
      </c>
      <c r="C2136" s="293" t="str">
        <f>IF('proje ve personel bilgileri'!A986&lt;&gt;0,('proje ve personel bilgileri'!B986)," ")</f>
        <v xml:space="preserve"> </v>
      </c>
      <c r="D2136" s="20"/>
      <c r="E2136" s="21"/>
      <c r="F2136" s="21"/>
      <c r="G2136" s="21"/>
      <c r="H2136" s="21"/>
      <c r="I2136" s="21"/>
      <c r="J2136" s="22"/>
      <c r="K2136" s="387" t="str">
        <f>IF(J2136&lt;&gt;0,DAYS360(J2136,'proje ve personel bilgileri'!$B$8)/30," ")</f>
        <v xml:space="preserve"> </v>
      </c>
      <c r="L2136" s="387"/>
      <c r="M2136" s="385" t="str">
        <f>IF('proje ve personel bilgileri'!A986&lt;&gt;0,('proje ve personel bilgileri'!$B$11)," ")</f>
        <v xml:space="preserve"> </v>
      </c>
      <c r="N2136" s="385"/>
      <c r="O2136" s="388">
        <f>IF('proje ve personel bilgileri'!$B$4=1512,(IF(E2136&lt;&gt;0,2,IF(F2136&lt;&gt;0,2,IF(G2136&lt;&gt;0,IF(AND(J2136&lt;&gt;0,K2136&gt;=48),4,3),IF(H2136&lt;&gt;0,IF(AND(J2136&lt;&gt;0,K2136&gt;=48),4,3),IF(I2136&lt;&gt;0,7,0)))))),IF('proje ve personel bilgileri'!$B$4=1511,(IF(E2136&lt;&gt;0,4,IF(F2136&lt;&gt;0,5,IF(G2136&lt;&gt;0,IF(AND(J2136&lt;&gt;0,K2136&gt;=48),12,8),IF(H2136&lt;&gt;0,IF(AND(J2136&lt;&gt;0,K2136&gt;=48),12,8),IF(I2136&lt;&gt;0,14,0)))))),(IF(E2136&lt;&gt;0,3,IF(F2136&lt;&gt;0,4,IF(G2136&lt;&gt;0,IF(AND(J2136&lt;&gt;0,K2136&gt;=48),10,6),IF(H2136&lt;&gt;0,IF(AND(J2136&lt;&gt;0,K2136&gt;=48),10,6),IF(I2136&lt;&gt;0,12,0))))))))</f>
        <v>0</v>
      </c>
      <c r="P2136" s="389"/>
      <c r="Q2136" s="385" t="str">
        <f>IF('proje ve personel bilgileri'!A986&lt;&gt;0,(M2136*O2136)," ")</f>
        <v xml:space="preserve"> </v>
      </c>
      <c r="R2136" s="385"/>
      <c r="S2136" s="385" t="str">
        <f>IF('proje ve personel bilgileri'!A986&lt;&gt;0,G011B!S2277," ")</f>
        <v xml:space="preserve"> </v>
      </c>
      <c r="T2136" s="378"/>
      <c r="U2136" s="385" t="str">
        <f>IF('proje ve personel bilgileri'!A986&lt;&gt;0,MIN(Q2136,S2136)," ")</f>
        <v xml:space="preserve"> </v>
      </c>
      <c r="V2136" s="386"/>
    </row>
    <row r="2137" spans="1:22" ht="15.75" customHeight="1" x14ac:dyDescent="0.25">
      <c r="A2137" s="23">
        <v>974</v>
      </c>
      <c r="B2137" s="293" t="str">
        <f>IF('proje ve personel bilgileri'!A987&lt;&gt;0,('proje ve personel bilgileri'!A987)," ")</f>
        <v xml:space="preserve"> </v>
      </c>
      <c r="C2137" s="293" t="str">
        <f>IF('proje ve personel bilgileri'!A987&lt;&gt;0,('proje ve personel bilgileri'!B987)," ")</f>
        <v xml:space="preserve"> </v>
      </c>
      <c r="D2137" s="24"/>
      <c r="E2137" s="25"/>
      <c r="F2137" s="25"/>
      <c r="G2137" s="25"/>
      <c r="H2137" s="25"/>
      <c r="I2137" s="25"/>
      <c r="J2137" s="26"/>
      <c r="K2137" s="387" t="str">
        <f>IF(J2137&lt;&gt;0,DAYS360(J2137,'proje ve personel bilgileri'!$B$8)/30," ")</f>
        <v xml:space="preserve"> </v>
      </c>
      <c r="L2137" s="387"/>
      <c r="M2137" s="385" t="str">
        <f>IF('proje ve personel bilgileri'!A987&lt;&gt;0,('proje ve personel bilgileri'!$B$11)," ")</f>
        <v xml:space="preserve"> </v>
      </c>
      <c r="N2137" s="385"/>
      <c r="O2137" s="388">
        <f>IF('proje ve personel bilgileri'!$B$4=1512,(IF(E2137&lt;&gt;0,2,IF(F2137&lt;&gt;0,2,IF(G2137&lt;&gt;0,IF(AND(J2137&lt;&gt;0,K2137&gt;=48),4,3),IF(H2137&lt;&gt;0,IF(AND(J2137&lt;&gt;0,K2137&gt;=48),4,3),IF(I2137&lt;&gt;0,7,0)))))),IF('proje ve personel bilgileri'!$B$4=1511,(IF(E2137&lt;&gt;0,4,IF(F2137&lt;&gt;0,5,IF(G2137&lt;&gt;0,IF(AND(J2137&lt;&gt;0,K2137&gt;=48),12,8),IF(H2137&lt;&gt;0,IF(AND(J2137&lt;&gt;0,K2137&gt;=48),12,8),IF(I2137&lt;&gt;0,14,0)))))),(IF(E2137&lt;&gt;0,3,IF(F2137&lt;&gt;0,4,IF(G2137&lt;&gt;0,IF(AND(J2137&lt;&gt;0,K2137&gt;=48),10,6),IF(H2137&lt;&gt;0,IF(AND(J2137&lt;&gt;0,K2137&gt;=48),10,6),IF(I2137&lt;&gt;0,12,0))))))))</f>
        <v>0</v>
      </c>
      <c r="P2137" s="389"/>
      <c r="Q2137" s="385" t="str">
        <f>IF('proje ve personel bilgileri'!A987&lt;&gt;0,(M2137*O2137)," ")</f>
        <v xml:space="preserve"> </v>
      </c>
      <c r="R2137" s="385"/>
      <c r="S2137" s="385" t="str">
        <f>IF('proje ve personel bilgileri'!A987&lt;&gt;0,G011B!S2278," ")</f>
        <v xml:space="preserve"> </v>
      </c>
      <c r="T2137" s="378"/>
      <c r="U2137" s="385" t="str">
        <f>IF('proje ve personel bilgileri'!A987&lt;&gt;0,MIN(Q2137,S2137)," ")</f>
        <v xml:space="preserve"> </v>
      </c>
      <c r="V2137" s="386"/>
    </row>
    <row r="2138" spans="1:22" ht="15.75" customHeight="1" x14ac:dyDescent="0.25">
      <c r="A2138" s="19">
        <v>975</v>
      </c>
      <c r="B2138" s="293" t="str">
        <f>IF('proje ve personel bilgileri'!A988&lt;&gt;0,('proje ve personel bilgileri'!A988)," ")</f>
        <v xml:space="preserve"> </v>
      </c>
      <c r="C2138" s="293" t="str">
        <f>IF('proje ve personel bilgileri'!A988&lt;&gt;0,('proje ve personel bilgileri'!B988)," ")</f>
        <v xml:space="preserve"> </v>
      </c>
      <c r="D2138" s="24"/>
      <c r="E2138" s="25"/>
      <c r="F2138" s="25"/>
      <c r="G2138" s="25"/>
      <c r="H2138" s="25"/>
      <c r="I2138" s="25"/>
      <c r="J2138" s="26"/>
      <c r="K2138" s="387" t="str">
        <f>IF(J2138&lt;&gt;0,DAYS360(J2138,'proje ve personel bilgileri'!$B$8)/30," ")</f>
        <v xml:space="preserve"> </v>
      </c>
      <c r="L2138" s="387"/>
      <c r="M2138" s="385" t="str">
        <f>IF('proje ve personel bilgileri'!A988&lt;&gt;0,('proje ve personel bilgileri'!$B$11)," ")</f>
        <v xml:space="preserve"> </v>
      </c>
      <c r="N2138" s="385"/>
      <c r="O2138" s="388">
        <f>IF('proje ve personel bilgileri'!$B$4=1512,(IF(E2138&lt;&gt;0,2,IF(F2138&lt;&gt;0,2,IF(G2138&lt;&gt;0,IF(AND(J2138&lt;&gt;0,K2138&gt;=48),4,3),IF(H2138&lt;&gt;0,IF(AND(J2138&lt;&gt;0,K2138&gt;=48),4,3),IF(I2138&lt;&gt;0,7,0)))))),IF('proje ve personel bilgileri'!$B$4=1511,(IF(E2138&lt;&gt;0,4,IF(F2138&lt;&gt;0,5,IF(G2138&lt;&gt;0,IF(AND(J2138&lt;&gt;0,K2138&gt;=48),12,8),IF(H2138&lt;&gt;0,IF(AND(J2138&lt;&gt;0,K2138&gt;=48),12,8),IF(I2138&lt;&gt;0,14,0)))))),(IF(E2138&lt;&gt;0,3,IF(F2138&lt;&gt;0,4,IF(G2138&lt;&gt;0,IF(AND(J2138&lt;&gt;0,K2138&gt;=48),10,6),IF(H2138&lt;&gt;0,IF(AND(J2138&lt;&gt;0,K2138&gt;=48),10,6),IF(I2138&lt;&gt;0,12,0))))))))</f>
        <v>0</v>
      </c>
      <c r="P2138" s="389"/>
      <c r="Q2138" s="385" t="str">
        <f>IF('proje ve personel bilgileri'!A988&lt;&gt;0,(M2138*O2138)," ")</f>
        <v xml:space="preserve"> </v>
      </c>
      <c r="R2138" s="385"/>
      <c r="S2138" s="385" t="str">
        <f>IF('proje ve personel bilgileri'!A988&lt;&gt;0,G011B!S2279," ")</f>
        <v xml:space="preserve"> </v>
      </c>
      <c r="T2138" s="378"/>
      <c r="U2138" s="385" t="str">
        <f>IF('proje ve personel bilgileri'!A988&lt;&gt;0,MIN(Q2138,S2138)," ")</f>
        <v xml:space="preserve"> </v>
      </c>
      <c r="V2138" s="386"/>
    </row>
    <row r="2139" spans="1:22" ht="15.75" customHeight="1" x14ac:dyDescent="0.25">
      <c r="A2139" s="23">
        <v>976</v>
      </c>
      <c r="B2139" s="293" t="str">
        <f>IF('proje ve personel bilgileri'!A989&lt;&gt;0,('proje ve personel bilgileri'!A989)," ")</f>
        <v xml:space="preserve"> </v>
      </c>
      <c r="C2139" s="293" t="str">
        <f>IF('proje ve personel bilgileri'!A989&lt;&gt;0,('proje ve personel bilgileri'!B989)," ")</f>
        <v xml:space="preserve"> </v>
      </c>
      <c r="D2139" s="24"/>
      <c r="E2139" s="25"/>
      <c r="F2139" s="25"/>
      <c r="G2139" s="25"/>
      <c r="H2139" s="25"/>
      <c r="I2139" s="25"/>
      <c r="J2139" s="26"/>
      <c r="K2139" s="387" t="str">
        <f>IF(J2139&lt;&gt;0,DAYS360(J2139,'proje ve personel bilgileri'!$B$8)/30," ")</f>
        <v xml:space="preserve"> </v>
      </c>
      <c r="L2139" s="387"/>
      <c r="M2139" s="385" t="str">
        <f>IF('proje ve personel bilgileri'!A989&lt;&gt;0,('proje ve personel bilgileri'!$B$11)," ")</f>
        <v xml:space="preserve"> </v>
      </c>
      <c r="N2139" s="385"/>
      <c r="O2139" s="388">
        <f>IF('proje ve personel bilgileri'!$B$4=1512,(IF(E2139&lt;&gt;0,2,IF(F2139&lt;&gt;0,2,IF(G2139&lt;&gt;0,IF(AND(J2139&lt;&gt;0,K2139&gt;=48),4,3),IF(H2139&lt;&gt;0,IF(AND(J2139&lt;&gt;0,K2139&gt;=48),4,3),IF(I2139&lt;&gt;0,7,0)))))),IF('proje ve personel bilgileri'!$B$4=1511,(IF(E2139&lt;&gt;0,4,IF(F2139&lt;&gt;0,5,IF(G2139&lt;&gt;0,IF(AND(J2139&lt;&gt;0,K2139&gt;=48),12,8),IF(H2139&lt;&gt;0,IF(AND(J2139&lt;&gt;0,K2139&gt;=48),12,8),IF(I2139&lt;&gt;0,14,0)))))),(IF(E2139&lt;&gt;0,3,IF(F2139&lt;&gt;0,4,IF(G2139&lt;&gt;0,IF(AND(J2139&lt;&gt;0,K2139&gt;=48),10,6),IF(H2139&lt;&gt;0,IF(AND(J2139&lt;&gt;0,K2139&gt;=48),10,6),IF(I2139&lt;&gt;0,12,0))))))))</f>
        <v>0</v>
      </c>
      <c r="P2139" s="389"/>
      <c r="Q2139" s="385" t="str">
        <f>IF('proje ve personel bilgileri'!A989&lt;&gt;0,(M2139*O2139)," ")</f>
        <v xml:space="preserve"> </v>
      </c>
      <c r="R2139" s="385"/>
      <c r="S2139" s="385" t="str">
        <f>IF('proje ve personel bilgileri'!A989&lt;&gt;0,G011B!S2280," ")</f>
        <v xml:space="preserve"> </v>
      </c>
      <c r="T2139" s="378"/>
      <c r="U2139" s="385" t="str">
        <f>IF('proje ve personel bilgileri'!A989&lt;&gt;0,MIN(Q2139,S2139)," ")</f>
        <v xml:space="preserve"> </v>
      </c>
      <c r="V2139" s="386"/>
    </row>
    <row r="2140" spans="1:22" ht="15.75" customHeight="1" x14ac:dyDescent="0.25">
      <c r="A2140" s="19">
        <v>977</v>
      </c>
      <c r="B2140" s="293" t="str">
        <f>IF('proje ve personel bilgileri'!A990&lt;&gt;0,('proje ve personel bilgileri'!A990)," ")</f>
        <v xml:space="preserve"> </v>
      </c>
      <c r="C2140" s="293" t="str">
        <f>IF('proje ve personel bilgileri'!A990&lt;&gt;0,('proje ve personel bilgileri'!B990)," ")</f>
        <v xml:space="preserve"> </v>
      </c>
      <c r="D2140" s="24"/>
      <c r="E2140" s="25"/>
      <c r="F2140" s="25"/>
      <c r="G2140" s="25"/>
      <c r="H2140" s="25"/>
      <c r="I2140" s="25"/>
      <c r="J2140" s="26"/>
      <c r="K2140" s="387" t="str">
        <f>IF(J2140&lt;&gt;0,DAYS360(J2140,'proje ve personel bilgileri'!$B$8)/30," ")</f>
        <v xml:space="preserve"> </v>
      </c>
      <c r="L2140" s="387"/>
      <c r="M2140" s="385" t="str">
        <f>IF('proje ve personel bilgileri'!A990&lt;&gt;0,('proje ve personel bilgileri'!$B$11)," ")</f>
        <v xml:space="preserve"> </v>
      </c>
      <c r="N2140" s="385"/>
      <c r="O2140" s="388">
        <f>IF('proje ve personel bilgileri'!$B$4=1512,(IF(E2140&lt;&gt;0,2,IF(F2140&lt;&gt;0,2,IF(G2140&lt;&gt;0,IF(AND(J2140&lt;&gt;0,K2140&gt;=48),4,3),IF(H2140&lt;&gt;0,IF(AND(J2140&lt;&gt;0,K2140&gt;=48),4,3),IF(I2140&lt;&gt;0,7,0)))))),IF('proje ve personel bilgileri'!$B$4=1511,(IF(E2140&lt;&gt;0,4,IF(F2140&lt;&gt;0,5,IF(G2140&lt;&gt;0,IF(AND(J2140&lt;&gt;0,K2140&gt;=48),12,8),IF(H2140&lt;&gt;0,IF(AND(J2140&lt;&gt;0,K2140&gt;=48),12,8),IF(I2140&lt;&gt;0,14,0)))))),(IF(E2140&lt;&gt;0,3,IF(F2140&lt;&gt;0,4,IF(G2140&lt;&gt;0,IF(AND(J2140&lt;&gt;0,K2140&gt;=48),10,6),IF(H2140&lt;&gt;0,IF(AND(J2140&lt;&gt;0,K2140&gt;=48),10,6),IF(I2140&lt;&gt;0,12,0))))))))</f>
        <v>0</v>
      </c>
      <c r="P2140" s="389"/>
      <c r="Q2140" s="385" t="str">
        <f>IF('proje ve personel bilgileri'!A990&lt;&gt;0,(M2140*O2140)," ")</f>
        <v xml:space="preserve"> </v>
      </c>
      <c r="R2140" s="385"/>
      <c r="S2140" s="385" t="str">
        <f>IF('proje ve personel bilgileri'!A990&lt;&gt;0,G011B!S2281," ")</f>
        <v xml:space="preserve"> </v>
      </c>
      <c r="T2140" s="378"/>
      <c r="U2140" s="385" t="str">
        <f>IF('proje ve personel bilgileri'!A990&lt;&gt;0,MIN(Q2140,S2140)," ")</f>
        <v xml:space="preserve"> </v>
      </c>
      <c r="V2140" s="386"/>
    </row>
    <row r="2141" spans="1:22" ht="15.75" customHeight="1" x14ac:dyDescent="0.25">
      <c r="A2141" s="23">
        <v>978</v>
      </c>
      <c r="B2141" s="293" t="str">
        <f>IF('proje ve personel bilgileri'!A991&lt;&gt;0,('proje ve personel bilgileri'!A991)," ")</f>
        <v xml:space="preserve"> </v>
      </c>
      <c r="C2141" s="293" t="str">
        <f>IF('proje ve personel bilgileri'!A991&lt;&gt;0,('proje ve personel bilgileri'!B991)," ")</f>
        <v xml:space="preserve"> </v>
      </c>
      <c r="D2141" s="24"/>
      <c r="E2141" s="25"/>
      <c r="F2141" s="25"/>
      <c r="G2141" s="25"/>
      <c r="H2141" s="25"/>
      <c r="I2141" s="25"/>
      <c r="J2141" s="26"/>
      <c r="K2141" s="387" t="str">
        <f>IF(J2141&lt;&gt;0,DAYS360(J2141,'proje ve personel bilgileri'!$B$8)/30," ")</f>
        <v xml:space="preserve"> </v>
      </c>
      <c r="L2141" s="387"/>
      <c r="M2141" s="385" t="str">
        <f>IF('proje ve personel bilgileri'!A991&lt;&gt;0,('proje ve personel bilgileri'!$B$11)," ")</f>
        <v xml:space="preserve"> </v>
      </c>
      <c r="N2141" s="385"/>
      <c r="O2141" s="388">
        <f>IF('proje ve personel bilgileri'!$B$4=1512,(IF(E2141&lt;&gt;0,2,IF(F2141&lt;&gt;0,2,IF(G2141&lt;&gt;0,IF(AND(J2141&lt;&gt;0,K2141&gt;=48),4,3),IF(H2141&lt;&gt;0,IF(AND(J2141&lt;&gt;0,K2141&gt;=48),4,3),IF(I2141&lt;&gt;0,7,0)))))),IF('proje ve personel bilgileri'!$B$4=1511,(IF(E2141&lt;&gt;0,4,IF(F2141&lt;&gt;0,5,IF(G2141&lt;&gt;0,IF(AND(J2141&lt;&gt;0,K2141&gt;=48),12,8),IF(H2141&lt;&gt;0,IF(AND(J2141&lt;&gt;0,K2141&gt;=48),12,8),IF(I2141&lt;&gt;0,14,0)))))),(IF(E2141&lt;&gt;0,3,IF(F2141&lt;&gt;0,4,IF(G2141&lt;&gt;0,IF(AND(J2141&lt;&gt;0,K2141&gt;=48),10,6),IF(H2141&lt;&gt;0,IF(AND(J2141&lt;&gt;0,K2141&gt;=48),10,6),IF(I2141&lt;&gt;0,12,0))))))))</f>
        <v>0</v>
      </c>
      <c r="P2141" s="389"/>
      <c r="Q2141" s="385" t="str">
        <f>IF('proje ve personel bilgileri'!A991&lt;&gt;0,(M2141*O2141)," ")</f>
        <v xml:space="preserve"> </v>
      </c>
      <c r="R2141" s="385"/>
      <c r="S2141" s="385" t="str">
        <f>IF('proje ve personel bilgileri'!A991&lt;&gt;0,G011B!S2282," ")</f>
        <v xml:space="preserve"> </v>
      </c>
      <c r="T2141" s="378"/>
      <c r="U2141" s="385" t="str">
        <f>IF('proje ve personel bilgileri'!A991&lt;&gt;0,MIN(Q2141,S2141)," ")</f>
        <v xml:space="preserve"> </v>
      </c>
      <c r="V2141" s="386"/>
    </row>
    <row r="2142" spans="1:22" ht="15.75" customHeight="1" x14ac:dyDescent="0.25">
      <c r="A2142" s="19">
        <v>979</v>
      </c>
      <c r="B2142" s="293" t="str">
        <f>IF('proje ve personel bilgileri'!A992&lt;&gt;0,('proje ve personel bilgileri'!A992)," ")</f>
        <v xml:space="preserve"> </v>
      </c>
      <c r="C2142" s="293" t="str">
        <f>IF('proje ve personel bilgileri'!A992&lt;&gt;0,('proje ve personel bilgileri'!B992)," ")</f>
        <v xml:space="preserve"> </v>
      </c>
      <c r="D2142" s="24"/>
      <c r="E2142" s="25"/>
      <c r="F2142" s="25"/>
      <c r="G2142" s="25"/>
      <c r="H2142" s="25"/>
      <c r="I2142" s="25"/>
      <c r="J2142" s="26"/>
      <c r="K2142" s="387" t="str">
        <f>IF(J2142&lt;&gt;0,DAYS360(J2142,'proje ve personel bilgileri'!$B$8)/30," ")</f>
        <v xml:space="preserve"> </v>
      </c>
      <c r="L2142" s="387"/>
      <c r="M2142" s="385" t="str">
        <f>IF('proje ve personel bilgileri'!A992&lt;&gt;0,('proje ve personel bilgileri'!$B$11)," ")</f>
        <v xml:space="preserve"> </v>
      </c>
      <c r="N2142" s="385"/>
      <c r="O2142" s="388">
        <f>IF('proje ve personel bilgileri'!$B$4=1512,(IF(E2142&lt;&gt;0,2,IF(F2142&lt;&gt;0,2,IF(G2142&lt;&gt;0,IF(AND(J2142&lt;&gt;0,K2142&gt;=48),4,3),IF(H2142&lt;&gt;0,IF(AND(J2142&lt;&gt;0,K2142&gt;=48),4,3),IF(I2142&lt;&gt;0,7,0)))))),IF('proje ve personel bilgileri'!$B$4=1511,(IF(E2142&lt;&gt;0,4,IF(F2142&lt;&gt;0,5,IF(G2142&lt;&gt;0,IF(AND(J2142&lt;&gt;0,K2142&gt;=48),12,8),IF(H2142&lt;&gt;0,IF(AND(J2142&lt;&gt;0,K2142&gt;=48),12,8),IF(I2142&lt;&gt;0,14,0)))))),(IF(E2142&lt;&gt;0,3,IF(F2142&lt;&gt;0,4,IF(G2142&lt;&gt;0,IF(AND(J2142&lt;&gt;0,K2142&gt;=48),10,6),IF(H2142&lt;&gt;0,IF(AND(J2142&lt;&gt;0,K2142&gt;=48),10,6),IF(I2142&lt;&gt;0,12,0))))))))</f>
        <v>0</v>
      </c>
      <c r="P2142" s="389"/>
      <c r="Q2142" s="385" t="str">
        <f>IF('proje ve personel bilgileri'!A992&lt;&gt;0,(M2142*O2142)," ")</f>
        <v xml:space="preserve"> </v>
      </c>
      <c r="R2142" s="385"/>
      <c r="S2142" s="385" t="str">
        <f>IF('proje ve personel bilgileri'!A992&lt;&gt;0,G011B!S2283," ")</f>
        <v xml:space="preserve"> </v>
      </c>
      <c r="T2142" s="378"/>
      <c r="U2142" s="385" t="str">
        <f>IF('proje ve personel bilgileri'!A992&lt;&gt;0,MIN(Q2142,S2142)," ")</f>
        <v xml:space="preserve"> </v>
      </c>
      <c r="V2142" s="386"/>
    </row>
    <row r="2143" spans="1:22" ht="15.75" customHeight="1" x14ac:dyDescent="0.25">
      <c r="A2143" s="23">
        <v>980</v>
      </c>
      <c r="B2143" s="293" t="str">
        <f>IF('proje ve personel bilgileri'!A993&lt;&gt;0,('proje ve personel bilgileri'!A993)," ")</f>
        <v xml:space="preserve"> </v>
      </c>
      <c r="C2143" s="293" t="str">
        <f>IF('proje ve personel bilgileri'!A993&lt;&gt;0,('proje ve personel bilgileri'!B993)," ")</f>
        <v xml:space="preserve"> </v>
      </c>
      <c r="D2143" s="24"/>
      <c r="E2143" s="25"/>
      <c r="F2143" s="25"/>
      <c r="G2143" s="25"/>
      <c r="H2143" s="25"/>
      <c r="I2143" s="25"/>
      <c r="J2143" s="26"/>
      <c r="K2143" s="387" t="str">
        <f>IF(J2143&lt;&gt;0,DAYS360(J2143,'proje ve personel bilgileri'!$B$8)/30," ")</f>
        <v xml:space="preserve"> </v>
      </c>
      <c r="L2143" s="387"/>
      <c r="M2143" s="385" t="str">
        <f>IF('proje ve personel bilgileri'!A993&lt;&gt;0,('proje ve personel bilgileri'!$B$11)," ")</f>
        <v xml:space="preserve"> </v>
      </c>
      <c r="N2143" s="385"/>
      <c r="O2143" s="388">
        <f>IF('proje ve personel bilgileri'!$B$4=1512,(IF(E2143&lt;&gt;0,2,IF(F2143&lt;&gt;0,2,IF(G2143&lt;&gt;0,IF(AND(J2143&lt;&gt;0,K2143&gt;=48),4,3),IF(H2143&lt;&gt;0,IF(AND(J2143&lt;&gt;0,K2143&gt;=48),4,3),IF(I2143&lt;&gt;0,7,0)))))),IF('proje ve personel bilgileri'!$B$4=1511,(IF(E2143&lt;&gt;0,4,IF(F2143&lt;&gt;0,5,IF(G2143&lt;&gt;0,IF(AND(J2143&lt;&gt;0,K2143&gt;=48),12,8),IF(H2143&lt;&gt;0,IF(AND(J2143&lt;&gt;0,K2143&gt;=48),12,8),IF(I2143&lt;&gt;0,14,0)))))),(IF(E2143&lt;&gt;0,3,IF(F2143&lt;&gt;0,4,IF(G2143&lt;&gt;0,IF(AND(J2143&lt;&gt;0,K2143&gt;=48),10,6),IF(H2143&lt;&gt;0,IF(AND(J2143&lt;&gt;0,K2143&gt;=48),10,6),IF(I2143&lt;&gt;0,12,0))))))))</f>
        <v>0</v>
      </c>
      <c r="P2143" s="389"/>
      <c r="Q2143" s="385" t="str">
        <f>IF('proje ve personel bilgileri'!A993&lt;&gt;0,(M2143*O2143)," ")</f>
        <v xml:space="preserve"> </v>
      </c>
      <c r="R2143" s="385"/>
      <c r="S2143" s="385" t="str">
        <f>IF('proje ve personel bilgileri'!A993&lt;&gt;0,G011B!S2284," ")</f>
        <v xml:space="preserve"> </v>
      </c>
      <c r="T2143" s="378"/>
      <c r="U2143" s="385" t="str">
        <f>IF('proje ve personel bilgileri'!A993&lt;&gt;0,MIN(Q2143,S2143)," ")</f>
        <v xml:space="preserve"> </v>
      </c>
      <c r="V2143" s="386"/>
    </row>
    <row r="2144" spans="1:22" ht="15.75" customHeight="1" x14ac:dyDescent="0.25">
      <c r="A2144" s="19">
        <v>981</v>
      </c>
      <c r="B2144" s="293" t="str">
        <f>IF('proje ve personel bilgileri'!A994&lt;&gt;0,('proje ve personel bilgileri'!A994)," ")</f>
        <v xml:space="preserve"> </v>
      </c>
      <c r="C2144" s="293" t="str">
        <f>IF('proje ve personel bilgileri'!A994&lt;&gt;0,('proje ve personel bilgileri'!B994)," ")</f>
        <v xml:space="preserve"> </v>
      </c>
      <c r="D2144" s="24"/>
      <c r="E2144" s="25"/>
      <c r="F2144" s="25"/>
      <c r="G2144" s="25"/>
      <c r="H2144" s="25"/>
      <c r="I2144" s="25"/>
      <c r="J2144" s="26"/>
      <c r="K2144" s="387" t="str">
        <f>IF(J2144&lt;&gt;0,DAYS360(J2144,'proje ve personel bilgileri'!$B$8)/30," ")</f>
        <v xml:space="preserve"> </v>
      </c>
      <c r="L2144" s="387"/>
      <c r="M2144" s="385" t="str">
        <f>IF('proje ve personel bilgileri'!A994&lt;&gt;0,('proje ve personel bilgileri'!$B$11)," ")</f>
        <v xml:space="preserve"> </v>
      </c>
      <c r="N2144" s="385"/>
      <c r="O2144" s="388">
        <f>IF('proje ve personel bilgileri'!$B$4=1512,(IF(E2144&lt;&gt;0,2,IF(F2144&lt;&gt;0,2,IF(G2144&lt;&gt;0,IF(AND(J2144&lt;&gt;0,K2144&gt;=48),4,3),IF(H2144&lt;&gt;0,IF(AND(J2144&lt;&gt;0,K2144&gt;=48),4,3),IF(I2144&lt;&gt;0,7,0)))))),IF('proje ve personel bilgileri'!$B$4=1511,(IF(E2144&lt;&gt;0,4,IF(F2144&lt;&gt;0,5,IF(G2144&lt;&gt;0,IF(AND(J2144&lt;&gt;0,K2144&gt;=48),12,8),IF(H2144&lt;&gt;0,IF(AND(J2144&lt;&gt;0,K2144&gt;=48),12,8),IF(I2144&lt;&gt;0,14,0)))))),(IF(E2144&lt;&gt;0,3,IF(F2144&lt;&gt;0,4,IF(G2144&lt;&gt;0,IF(AND(J2144&lt;&gt;0,K2144&gt;=48),10,6),IF(H2144&lt;&gt;0,IF(AND(J2144&lt;&gt;0,K2144&gt;=48),10,6),IF(I2144&lt;&gt;0,12,0))))))))</f>
        <v>0</v>
      </c>
      <c r="P2144" s="389"/>
      <c r="Q2144" s="385" t="str">
        <f>IF('proje ve personel bilgileri'!A994&lt;&gt;0,(M2144*O2144)," ")</f>
        <v xml:space="preserve"> </v>
      </c>
      <c r="R2144" s="385"/>
      <c r="S2144" s="385" t="str">
        <f>IF('proje ve personel bilgileri'!A994&lt;&gt;0,G011B!S2285," ")</f>
        <v xml:space="preserve"> </v>
      </c>
      <c r="T2144" s="378"/>
      <c r="U2144" s="385" t="str">
        <f>IF('proje ve personel bilgileri'!A994&lt;&gt;0,MIN(Q2144,S2144)," ")</f>
        <v xml:space="preserve"> </v>
      </c>
      <c r="V2144" s="386"/>
    </row>
    <row r="2145" spans="1:22" ht="15.75" customHeight="1" x14ac:dyDescent="0.25">
      <c r="A2145" s="23">
        <v>982</v>
      </c>
      <c r="B2145" s="293" t="str">
        <f>IF('proje ve personel bilgileri'!A995&lt;&gt;0,('proje ve personel bilgileri'!A995)," ")</f>
        <v xml:space="preserve"> </v>
      </c>
      <c r="C2145" s="293" t="str">
        <f>IF('proje ve personel bilgileri'!A995&lt;&gt;0,('proje ve personel bilgileri'!B995)," ")</f>
        <v xml:space="preserve"> </v>
      </c>
      <c r="D2145" s="24"/>
      <c r="E2145" s="25"/>
      <c r="F2145" s="25"/>
      <c r="G2145" s="25"/>
      <c r="H2145" s="25"/>
      <c r="I2145" s="25"/>
      <c r="J2145" s="26"/>
      <c r="K2145" s="387" t="str">
        <f>IF(J2145&lt;&gt;0,DAYS360(J2145,'proje ve personel bilgileri'!$B$8)/30," ")</f>
        <v xml:space="preserve"> </v>
      </c>
      <c r="L2145" s="387"/>
      <c r="M2145" s="385" t="str">
        <f>IF('proje ve personel bilgileri'!A995&lt;&gt;0,('proje ve personel bilgileri'!$B$11)," ")</f>
        <v xml:space="preserve"> </v>
      </c>
      <c r="N2145" s="385"/>
      <c r="O2145" s="388">
        <f>IF('proje ve personel bilgileri'!$B$4=1512,(IF(E2145&lt;&gt;0,2,IF(F2145&lt;&gt;0,2,IF(G2145&lt;&gt;0,IF(AND(J2145&lt;&gt;0,K2145&gt;=48),4,3),IF(H2145&lt;&gt;0,IF(AND(J2145&lt;&gt;0,K2145&gt;=48),4,3),IF(I2145&lt;&gt;0,7,0)))))),IF('proje ve personel bilgileri'!$B$4=1511,(IF(E2145&lt;&gt;0,4,IF(F2145&lt;&gt;0,5,IF(G2145&lt;&gt;0,IF(AND(J2145&lt;&gt;0,K2145&gt;=48),12,8),IF(H2145&lt;&gt;0,IF(AND(J2145&lt;&gt;0,K2145&gt;=48),12,8),IF(I2145&lt;&gt;0,14,0)))))),(IF(E2145&lt;&gt;0,3,IF(F2145&lt;&gt;0,4,IF(G2145&lt;&gt;0,IF(AND(J2145&lt;&gt;0,K2145&gt;=48),10,6),IF(H2145&lt;&gt;0,IF(AND(J2145&lt;&gt;0,K2145&gt;=48),10,6),IF(I2145&lt;&gt;0,12,0))))))))</f>
        <v>0</v>
      </c>
      <c r="P2145" s="389"/>
      <c r="Q2145" s="385" t="str">
        <f>IF('proje ve personel bilgileri'!A995&lt;&gt;0,(M2145*O2145)," ")</f>
        <v xml:space="preserve"> </v>
      </c>
      <c r="R2145" s="385"/>
      <c r="S2145" s="385" t="str">
        <f>IF('proje ve personel bilgileri'!A995&lt;&gt;0,G011B!S2286," ")</f>
        <v xml:space="preserve"> </v>
      </c>
      <c r="T2145" s="378"/>
      <c r="U2145" s="385" t="str">
        <f>IF('proje ve personel bilgileri'!A995&lt;&gt;0,MIN(Q2145,S2145)," ")</f>
        <v xml:space="preserve"> </v>
      </c>
      <c r="V2145" s="386"/>
    </row>
    <row r="2146" spans="1:22" ht="15.75" customHeight="1" x14ac:dyDescent="0.25">
      <c r="A2146" s="19">
        <v>983</v>
      </c>
      <c r="B2146" s="293" t="str">
        <f>IF('proje ve personel bilgileri'!A996&lt;&gt;0,('proje ve personel bilgileri'!A996)," ")</f>
        <v xml:space="preserve"> </v>
      </c>
      <c r="C2146" s="293" t="str">
        <f>IF('proje ve personel bilgileri'!A996&lt;&gt;0,('proje ve personel bilgileri'!B996)," ")</f>
        <v xml:space="preserve"> </v>
      </c>
      <c r="D2146" s="24"/>
      <c r="E2146" s="25"/>
      <c r="F2146" s="25"/>
      <c r="G2146" s="25"/>
      <c r="H2146" s="25"/>
      <c r="I2146" s="25"/>
      <c r="J2146" s="26"/>
      <c r="K2146" s="387" t="str">
        <f>IF(J2146&lt;&gt;0,DAYS360(J2146,'proje ve personel bilgileri'!$B$8)/30," ")</f>
        <v xml:space="preserve"> </v>
      </c>
      <c r="L2146" s="387"/>
      <c r="M2146" s="385" t="str">
        <f>IF('proje ve personel bilgileri'!A996&lt;&gt;0,('proje ve personel bilgileri'!$B$11)," ")</f>
        <v xml:space="preserve"> </v>
      </c>
      <c r="N2146" s="385"/>
      <c r="O2146" s="388">
        <f>IF('proje ve personel bilgileri'!$B$4=1512,(IF(E2146&lt;&gt;0,2,IF(F2146&lt;&gt;0,2,IF(G2146&lt;&gt;0,IF(AND(J2146&lt;&gt;0,K2146&gt;=48),4,3),IF(H2146&lt;&gt;0,IF(AND(J2146&lt;&gt;0,K2146&gt;=48),4,3),IF(I2146&lt;&gt;0,7,0)))))),IF('proje ve personel bilgileri'!$B$4=1511,(IF(E2146&lt;&gt;0,4,IF(F2146&lt;&gt;0,5,IF(G2146&lt;&gt;0,IF(AND(J2146&lt;&gt;0,K2146&gt;=48),12,8),IF(H2146&lt;&gt;0,IF(AND(J2146&lt;&gt;0,K2146&gt;=48),12,8),IF(I2146&lt;&gt;0,14,0)))))),(IF(E2146&lt;&gt;0,3,IF(F2146&lt;&gt;0,4,IF(G2146&lt;&gt;0,IF(AND(J2146&lt;&gt;0,K2146&gt;=48),10,6),IF(H2146&lt;&gt;0,IF(AND(J2146&lt;&gt;0,K2146&gt;=48),10,6),IF(I2146&lt;&gt;0,12,0))))))))</f>
        <v>0</v>
      </c>
      <c r="P2146" s="389"/>
      <c r="Q2146" s="385" t="str">
        <f>IF('proje ve personel bilgileri'!A996&lt;&gt;0,(M2146*O2146)," ")</f>
        <v xml:space="preserve"> </v>
      </c>
      <c r="R2146" s="385"/>
      <c r="S2146" s="385" t="str">
        <f>IF('proje ve personel bilgileri'!A996&lt;&gt;0,G011B!S2287," ")</f>
        <v xml:space="preserve"> </v>
      </c>
      <c r="T2146" s="378"/>
      <c r="U2146" s="385" t="str">
        <f>IF('proje ve personel bilgileri'!A996&lt;&gt;0,MIN(Q2146,S2146)," ")</f>
        <v xml:space="preserve"> </v>
      </c>
      <c r="V2146" s="386"/>
    </row>
    <row r="2147" spans="1:22" ht="15.75" customHeight="1" x14ac:dyDescent="0.25">
      <c r="A2147" s="23">
        <v>984</v>
      </c>
      <c r="B2147" s="293" t="str">
        <f>IF('proje ve personel bilgileri'!A997&lt;&gt;0,('proje ve personel bilgileri'!A997)," ")</f>
        <v xml:space="preserve"> </v>
      </c>
      <c r="C2147" s="293" t="str">
        <f>IF('proje ve personel bilgileri'!A997&lt;&gt;0,('proje ve personel bilgileri'!B997)," ")</f>
        <v xml:space="preserve"> </v>
      </c>
      <c r="D2147" s="24"/>
      <c r="E2147" s="25"/>
      <c r="F2147" s="25"/>
      <c r="G2147" s="25"/>
      <c r="H2147" s="25"/>
      <c r="I2147" s="25"/>
      <c r="J2147" s="26"/>
      <c r="K2147" s="387" t="str">
        <f>IF(J2147&lt;&gt;0,DAYS360(J2147,'proje ve personel bilgileri'!$B$8)/30," ")</f>
        <v xml:space="preserve"> </v>
      </c>
      <c r="L2147" s="387"/>
      <c r="M2147" s="385" t="str">
        <f>IF('proje ve personel bilgileri'!A997&lt;&gt;0,('proje ve personel bilgileri'!$B$11)," ")</f>
        <v xml:space="preserve"> </v>
      </c>
      <c r="N2147" s="385"/>
      <c r="O2147" s="388">
        <f>IF('proje ve personel bilgileri'!$B$4=1512,(IF(E2147&lt;&gt;0,2,IF(F2147&lt;&gt;0,2,IF(G2147&lt;&gt;0,IF(AND(J2147&lt;&gt;0,K2147&gt;=48),4,3),IF(H2147&lt;&gt;0,IF(AND(J2147&lt;&gt;0,K2147&gt;=48),4,3),IF(I2147&lt;&gt;0,7,0)))))),IF('proje ve personel bilgileri'!$B$4=1511,(IF(E2147&lt;&gt;0,4,IF(F2147&lt;&gt;0,5,IF(G2147&lt;&gt;0,IF(AND(J2147&lt;&gt;0,K2147&gt;=48),12,8),IF(H2147&lt;&gt;0,IF(AND(J2147&lt;&gt;0,K2147&gt;=48),12,8),IF(I2147&lt;&gt;0,14,0)))))),(IF(E2147&lt;&gt;0,3,IF(F2147&lt;&gt;0,4,IF(G2147&lt;&gt;0,IF(AND(J2147&lt;&gt;0,K2147&gt;=48),10,6),IF(H2147&lt;&gt;0,IF(AND(J2147&lt;&gt;0,K2147&gt;=48),10,6),IF(I2147&lt;&gt;0,12,0))))))))</f>
        <v>0</v>
      </c>
      <c r="P2147" s="389"/>
      <c r="Q2147" s="385" t="str">
        <f>IF('proje ve personel bilgileri'!A997&lt;&gt;0,(M2147*O2147)," ")</f>
        <v xml:space="preserve"> </v>
      </c>
      <c r="R2147" s="385"/>
      <c r="S2147" s="385" t="str">
        <f>IF('proje ve personel bilgileri'!A997&lt;&gt;0,G011B!S2288," ")</f>
        <v xml:space="preserve"> </v>
      </c>
      <c r="T2147" s="378"/>
      <c r="U2147" s="385" t="str">
        <f>IF('proje ve personel bilgileri'!A997&lt;&gt;0,MIN(Q2147,S2147)," ")</f>
        <v xml:space="preserve"> </v>
      </c>
      <c r="V2147" s="386"/>
    </row>
    <row r="2148" spans="1:22" ht="15.75" customHeight="1" x14ac:dyDescent="0.25">
      <c r="A2148" s="19">
        <v>985</v>
      </c>
      <c r="B2148" s="293" t="str">
        <f>IF('proje ve personel bilgileri'!A998&lt;&gt;0,('proje ve personel bilgileri'!A998)," ")</f>
        <v xml:space="preserve"> </v>
      </c>
      <c r="C2148" s="293" t="str">
        <f>IF('proje ve personel bilgileri'!A998&lt;&gt;0,('proje ve personel bilgileri'!B998)," ")</f>
        <v xml:space="preserve"> </v>
      </c>
      <c r="D2148" s="24"/>
      <c r="E2148" s="25"/>
      <c r="F2148" s="25"/>
      <c r="G2148" s="25"/>
      <c r="H2148" s="25"/>
      <c r="I2148" s="25"/>
      <c r="J2148" s="26"/>
      <c r="K2148" s="387" t="str">
        <f>IF(J2148&lt;&gt;0,DAYS360(J2148,'proje ve personel bilgileri'!$B$8)/30," ")</f>
        <v xml:space="preserve"> </v>
      </c>
      <c r="L2148" s="387"/>
      <c r="M2148" s="385" t="str">
        <f>IF('proje ve personel bilgileri'!A998&lt;&gt;0,('proje ve personel bilgileri'!$B$11)," ")</f>
        <v xml:space="preserve"> </v>
      </c>
      <c r="N2148" s="385"/>
      <c r="O2148" s="388">
        <f>IF('proje ve personel bilgileri'!$B$4=1512,(IF(E2148&lt;&gt;0,2,IF(F2148&lt;&gt;0,2,IF(G2148&lt;&gt;0,IF(AND(J2148&lt;&gt;0,K2148&gt;=48),4,3),IF(H2148&lt;&gt;0,IF(AND(J2148&lt;&gt;0,K2148&gt;=48),4,3),IF(I2148&lt;&gt;0,7,0)))))),IF('proje ve personel bilgileri'!$B$4=1511,(IF(E2148&lt;&gt;0,4,IF(F2148&lt;&gt;0,5,IF(G2148&lt;&gt;0,IF(AND(J2148&lt;&gt;0,K2148&gt;=48),12,8),IF(H2148&lt;&gt;0,IF(AND(J2148&lt;&gt;0,K2148&gt;=48),12,8),IF(I2148&lt;&gt;0,14,0)))))),(IF(E2148&lt;&gt;0,3,IF(F2148&lt;&gt;0,4,IF(G2148&lt;&gt;0,IF(AND(J2148&lt;&gt;0,K2148&gt;=48),10,6),IF(H2148&lt;&gt;0,IF(AND(J2148&lt;&gt;0,K2148&gt;=48),10,6),IF(I2148&lt;&gt;0,12,0))))))))</f>
        <v>0</v>
      </c>
      <c r="P2148" s="389"/>
      <c r="Q2148" s="385" t="str">
        <f>IF('proje ve personel bilgileri'!A998&lt;&gt;0,(M2148*O2148)," ")</f>
        <v xml:space="preserve"> </v>
      </c>
      <c r="R2148" s="385"/>
      <c r="S2148" s="385" t="str">
        <f>IF('proje ve personel bilgileri'!A998&lt;&gt;0,G011B!S2289," ")</f>
        <v xml:space="preserve"> </v>
      </c>
      <c r="T2148" s="378"/>
      <c r="U2148" s="385" t="str">
        <f>IF('proje ve personel bilgileri'!A998&lt;&gt;0,MIN(Q2148,S2148)," ")</f>
        <v xml:space="preserve"> </v>
      </c>
      <c r="V2148" s="386"/>
    </row>
    <row r="2149" spans="1:22" ht="15.75" customHeight="1" x14ac:dyDescent="0.25">
      <c r="A2149" s="23">
        <v>986</v>
      </c>
      <c r="B2149" s="293" t="str">
        <f>IF('proje ve personel bilgileri'!A999&lt;&gt;0,('proje ve personel bilgileri'!A999)," ")</f>
        <v xml:space="preserve"> </v>
      </c>
      <c r="C2149" s="293" t="str">
        <f>IF('proje ve personel bilgileri'!A999&lt;&gt;0,('proje ve personel bilgileri'!B999)," ")</f>
        <v xml:space="preserve"> </v>
      </c>
      <c r="D2149" s="24"/>
      <c r="E2149" s="25"/>
      <c r="F2149" s="25"/>
      <c r="G2149" s="25"/>
      <c r="H2149" s="25"/>
      <c r="I2149" s="25"/>
      <c r="J2149" s="26"/>
      <c r="K2149" s="387" t="str">
        <f>IF(J2149&lt;&gt;0,DAYS360(J2149,'proje ve personel bilgileri'!$B$8)/30," ")</f>
        <v xml:space="preserve"> </v>
      </c>
      <c r="L2149" s="387"/>
      <c r="M2149" s="385" t="str">
        <f>IF('proje ve personel bilgileri'!A999&lt;&gt;0,('proje ve personel bilgileri'!$B$11)," ")</f>
        <v xml:space="preserve"> </v>
      </c>
      <c r="N2149" s="385"/>
      <c r="O2149" s="388">
        <f>IF('proje ve personel bilgileri'!$B$4=1512,(IF(E2149&lt;&gt;0,2,IF(F2149&lt;&gt;0,2,IF(G2149&lt;&gt;0,IF(AND(J2149&lt;&gt;0,K2149&gt;=48),4,3),IF(H2149&lt;&gt;0,IF(AND(J2149&lt;&gt;0,K2149&gt;=48),4,3),IF(I2149&lt;&gt;0,7,0)))))),IF('proje ve personel bilgileri'!$B$4=1511,(IF(E2149&lt;&gt;0,4,IF(F2149&lt;&gt;0,5,IF(G2149&lt;&gt;0,IF(AND(J2149&lt;&gt;0,K2149&gt;=48),12,8),IF(H2149&lt;&gt;0,IF(AND(J2149&lt;&gt;0,K2149&gt;=48),12,8),IF(I2149&lt;&gt;0,14,0)))))),(IF(E2149&lt;&gt;0,3,IF(F2149&lt;&gt;0,4,IF(G2149&lt;&gt;0,IF(AND(J2149&lt;&gt;0,K2149&gt;=48),10,6),IF(H2149&lt;&gt;0,IF(AND(J2149&lt;&gt;0,K2149&gt;=48),10,6),IF(I2149&lt;&gt;0,12,0))))))))</f>
        <v>0</v>
      </c>
      <c r="P2149" s="389"/>
      <c r="Q2149" s="385" t="str">
        <f>IF('proje ve personel bilgileri'!A999&lt;&gt;0,(M2149*O2149)," ")</f>
        <v xml:space="preserve"> </v>
      </c>
      <c r="R2149" s="385"/>
      <c r="S2149" s="385" t="str">
        <f>IF('proje ve personel bilgileri'!A999&lt;&gt;0,G011B!S2290," ")</f>
        <v xml:space="preserve"> </v>
      </c>
      <c r="T2149" s="378"/>
      <c r="U2149" s="385" t="str">
        <f>IF('proje ve personel bilgileri'!A999&lt;&gt;0,MIN(Q2149,S2149)," ")</f>
        <v xml:space="preserve"> </v>
      </c>
      <c r="V2149" s="386"/>
    </row>
    <row r="2150" spans="1:22" ht="15.75" customHeight="1" x14ac:dyDescent="0.25">
      <c r="A2150" s="19">
        <v>987</v>
      </c>
      <c r="B2150" s="293" t="str">
        <f>IF('proje ve personel bilgileri'!A1000&lt;&gt;0,('proje ve personel bilgileri'!A1000)," ")</f>
        <v xml:space="preserve"> </v>
      </c>
      <c r="C2150" s="293" t="str">
        <f>IF('proje ve personel bilgileri'!A1000&lt;&gt;0,('proje ve personel bilgileri'!B1000)," ")</f>
        <v xml:space="preserve"> </v>
      </c>
      <c r="D2150" s="24"/>
      <c r="E2150" s="25"/>
      <c r="F2150" s="25"/>
      <c r="G2150" s="25"/>
      <c r="H2150" s="25"/>
      <c r="I2150" s="25"/>
      <c r="J2150" s="26"/>
      <c r="K2150" s="387" t="str">
        <f>IF(J2150&lt;&gt;0,DAYS360(J2150,'proje ve personel bilgileri'!$B$8)/30," ")</f>
        <v xml:space="preserve"> </v>
      </c>
      <c r="L2150" s="387"/>
      <c r="M2150" s="385" t="str">
        <f>IF('proje ve personel bilgileri'!A1000&lt;&gt;0,('proje ve personel bilgileri'!$B$11)," ")</f>
        <v xml:space="preserve"> </v>
      </c>
      <c r="N2150" s="385"/>
      <c r="O2150" s="388">
        <f>IF('proje ve personel bilgileri'!$B$4=1512,(IF(E2150&lt;&gt;0,2,IF(F2150&lt;&gt;0,2,IF(G2150&lt;&gt;0,IF(AND(J2150&lt;&gt;0,K2150&gt;=48),4,3),IF(H2150&lt;&gt;0,IF(AND(J2150&lt;&gt;0,K2150&gt;=48),4,3),IF(I2150&lt;&gt;0,7,0)))))),IF('proje ve personel bilgileri'!$B$4=1511,(IF(E2150&lt;&gt;0,4,IF(F2150&lt;&gt;0,5,IF(G2150&lt;&gt;0,IF(AND(J2150&lt;&gt;0,K2150&gt;=48),12,8),IF(H2150&lt;&gt;0,IF(AND(J2150&lt;&gt;0,K2150&gt;=48),12,8),IF(I2150&lt;&gt;0,14,0)))))),(IF(E2150&lt;&gt;0,3,IF(F2150&lt;&gt;0,4,IF(G2150&lt;&gt;0,IF(AND(J2150&lt;&gt;0,K2150&gt;=48),10,6),IF(H2150&lt;&gt;0,IF(AND(J2150&lt;&gt;0,K2150&gt;=48),10,6),IF(I2150&lt;&gt;0,12,0))))))))</f>
        <v>0</v>
      </c>
      <c r="P2150" s="389"/>
      <c r="Q2150" s="385" t="str">
        <f>IF('proje ve personel bilgileri'!A1000&lt;&gt;0,(M2150*O2150)," ")</f>
        <v xml:space="preserve"> </v>
      </c>
      <c r="R2150" s="385"/>
      <c r="S2150" s="385" t="str">
        <f>IF('proje ve personel bilgileri'!A1000&lt;&gt;0,G011B!S2291," ")</f>
        <v xml:space="preserve"> </v>
      </c>
      <c r="T2150" s="378"/>
      <c r="U2150" s="385" t="str">
        <f>IF('proje ve personel bilgileri'!A1000&lt;&gt;0,MIN(Q2150,S2150)," ")</f>
        <v xml:space="preserve"> </v>
      </c>
      <c r="V2150" s="386"/>
    </row>
    <row r="2151" spans="1:22" ht="15.75" customHeight="1" x14ac:dyDescent="0.25">
      <c r="A2151" s="23">
        <v>988</v>
      </c>
      <c r="B2151" s="293" t="str">
        <f>IF('proje ve personel bilgileri'!A1001&lt;&gt;0,('proje ve personel bilgileri'!A1001)," ")</f>
        <v xml:space="preserve"> </v>
      </c>
      <c r="C2151" s="293" t="str">
        <f>IF('proje ve personel bilgileri'!A1001&lt;&gt;0,('proje ve personel bilgileri'!B1001)," ")</f>
        <v xml:space="preserve"> </v>
      </c>
      <c r="D2151" s="24"/>
      <c r="E2151" s="25"/>
      <c r="F2151" s="25"/>
      <c r="G2151" s="25"/>
      <c r="H2151" s="25"/>
      <c r="I2151" s="25"/>
      <c r="J2151" s="26"/>
      <c r="K2151" s="387" t="str">
        <f>IF(J2151&lt;&gt;0,DAYS360(J2151,'proje ve personel bilgileri'!$B$8)/30," ")</f>
        <v xml:space="preserve"> </v>
      </c>
      <c r="L2151" s="387"/>
      <c r="M2151" s="385" t="str">
        <f>IF('proje ve personel bilgileri'!A1001&lt;&gt;0,('proje ve personel bilgileri'!$B$11)," ")</f>
        <v xml:space="preserve"> </v>
      </c>
      <c r="N2151" s="385"/>
      <c r="O2151" s="388">
        <f>IF('proje ve personel bilgileri'!$B$4=1512,(IF(E2151&lt;&gt;0,2,IF(F2151&lt;&gt;0,2,IF(G2151&lt;&gt;0,IF(AND(J2151&lt;&gt;0,K2151&gt;=48),4,3),IF(H2151&lt;&gt;0,IF(AND(J2151&lt;&gt;0,K2151&gt;=48),4,3),IF(I2151&lt;&gt;0,7,0)))))),IF('proje ve personel bilgileri'!$B$4=1511,(IF(E2151&lt;&gt;0,4,IF(F2151&lt;&gt;0,5,IF(G2151&lt;&gt;0,IF(AND(J2151&lt;&gt;0,K2151&gt;=48),12,8),IF(H2151&lt;&gt;0,IF(AND(J2151&lt;&gt;0,K2151&gt;=48),12,8),IF(I2151&lt;&gt;0,14,0)))))),(IF(E2151&lt;&gt;0,3,IF(F2151&lt;&gt;0,4,IF(G2151&lt;&gt;0,IF(AND(J2151&lt;&gt;0,K2151&gt;=48),10,6),IF(H2151&lt;&gt;0,IF(AND(J2151&lt;&gt;0,K2151&gt;=48),10,6),IF(I2151&lt;&gt;0,12,0))))))))</f>
        <v>0</v>
      </c>
      <c r="P2151" s="389"/>
      <c r="Q2151" s="385" t="str">
        <f>IF('proje ve personel bilgileri'!A1001&lt;&gt;0,(M2151*O2151)," ")</f>
        <v xml:space="preserve"> </v>
      </c>
      <c r="R2151" s="385"/>
      <c r="S2151" s="385" t="str">
        <f>IF('proje ve personel bilgileri'!A1001&lt;&gt;0,G011B!S2292," ")</f>
        <v xml:space="preserve"> </v>
      </c>
      <c r="T2151" s="378"/>
      <c r="U2151" s="385" t="str">
        <f>IF('proje ve personel bilgileri'!A1001&lt;&gt;0,MIN(Q2151,S2151)," ")</f>
        <v xml:space="preserve"> </v>
      </c>
      <c r="V2151" s="386"/>
    </row>
    <row r="2152" spans="1:22" ht="15.75" customHeight="1" x14ac:dyDescent="0.25">
      <c r="A2152" s="19">
        <v>989</v>
      </c>
      <c r="B2152" s="293" t="str">
        <f>IF('proje ve personel bilgileri'!A1002&lt;&gt;0,('proje ve personel bilgileri'!A1002)," ")</f>
        <v xml:space="preserve"> </v>
      </c>
      <c r="C2152" s="293" t="str">
        <f>IF('proje ve personel bilgileri'!A1002&lt;&gt;0,('proje ve personel bilgileri'!B1002)," ")</f>
        <v xml:space="preserve"> </v>
      </c>
      <c r="D2152" s="24"/>
      <c r="E2152" s="25"/>
      <c r="F2152" s="25"/>
      <c r="G2152" s="25"/>
      <c r="H2152" s="25"/>
      <c r="I2152" s="25"/>
      <c r="J2152" s="26"/>
      <c r="K2152" s="387" t="str">
        <f>IF(J2152&lt;&gt;0,DAYS360(J2152,'proje ve personel bilgileri'!$B$8)/30," ")</f>
        <v xml:space="preserve"> </v>
      </c>
      <c r="L2152" s="387"/>
      <c r="M2152" s="385" t="str">
        <f>IF('proje ve personel bilgileri'!A1002&lt;&gt;0,('proje ve personel bilgileri'!$B$11)," ")</f>
        <v xml:space="preserve"> </v>
      </c>
      <c r="N2152" s="385"/>
      <c r="O2152" s="388">
        <f>IF('proje ve personel bilgileri'!$B$4=1512,(IF(E2152&lt;&gt;0,2,IF(F2152&lt;&gt;0,2,IF(G2152&lt;&gt;0,IF(AND(J2152&lt;&gt;0,K2152&gt;=48),4,3),IF(H2152&lt;&gt;0,IF(AND(J2152&lt;&gt;0,K2152&gt;=48),4,3),IF(I2152&lt;&gt;0,7,0)))))),IF('proje ve personel bilgileri'!$B$4=1511,(IF(E2152&lt;&gt;0,4,IF(F2152&lt;&gt;0,5,IF(G2152&lt;&gt;0,IF(AND(J2152&lt;&gt;0,K2152&gt;=48),12,8),IF(H2152&lt;&gt;0,IF(AND(J2152&lt;&gt;0,K2152&gt;=48),12,8),IF(I2152&lt;&gt;0,14,0)))))),(IF(E2152&lt;&gt;0,3,IF(F2152&lt;&gt;0,4,IF(G2152&lt;&gt;0,IF(AND(J2152&lt;&gt;0,K2152&gt;=48),10,6),IF(H2152&lt;&gt;0,IF(AND(J2152&lt;&gt;0,K2152&gt;=48),10,6),IF(I2152&lt;&gt;0,12,0))))))))</f>
        <v>0</v>
      </c>
      <c r="P2152" s="389"/>
      <c r="Q2152" s="385" t="str">
        <f>IF('proje ve personel bilgileri'!A1002&lt;&gt;0,(M2152*O2152)," ")</f>
        <v xml:space="preserve"> </v>
      </c>
      <c r="R2152" s="385"/>
      <c r="S2152" s="385" t="str">
        <f>IF('proje ve personel bilgileri'!A1002&lt;&gt;0,G011B!S2293," ")</f>
        <v xml:space="preserve"> </v>
      </c>
      <c r="T2152" s="378"/>
      <c r="U2152" s="385" t="str">
        <f>IF('proje ve personel bilgileri'!A1002&lt;&gt;0,MIN(Q2152,S2152)," ")</f>
        <v xml:space="preserve"> </v>
      </c>
      <c r="V2152" s="386"/>
    </row>
    <row r="2153" spans="1:22" ht="15.75" customHeight="1" x14ac:dyDescent="0.25">
      <c r="A2153" s="23">
        <v>990</v>
      </c>
      <c r="B2153" s="293" t="str">
        <f>IF('proje ve personel bilgileri'!A1003&lt;&gt;0,('proje ve personel bilgileri'!A1003)," ")</f>
        <v xml:space="preserve"> </v>
      </c>
      <c r="C2153" s="293" t="str">
        <f>IF('proje ve personel bilgileri'!A1003&lt;&gt;0,('proje ve personel bilgileri'!B1003)," ")</f>
        <v xml:space="preserve"> </v>
      </c>
      <c r="D2153" s="28"/>
      <c r="E2153" s="29"/>
      <c r="F2153" s="29"/>
      <c r="G2153" s="29"/>
      <c r="H2153" s="29"/>
      <c r="I2153" s="29"/>
      <c r="J2153" s="30"/>
      <c r="K2153" s="387" t="str">
        <f>IF(J2153&lt;&gt;0,DAYS360(J2153,'proje ve personel bilgileri'!$B$8)/30," ")</f>
        <v xml:space="preserve"> </v>
      </c>
      <c r="L2153" s="387"/>
      <c r="M2153" s="385" t="str">
        <f>IF('proje ve personel bilgileri'!A1003&lt;&gt;0,('proje ve personel bilgileri'!$B$11)," ")</f>
        <v xml:space="preserve"> </v>
      </c>
      <c r="N2153" s="385"/>
      <c r="O2153" s="388">
        <f>IF('proje ve personel bilgileri'!$B$4=1512,(IF(E2153&lt;&gt;0,2,IF(F2153&lt;&gt;0,2,IF(G2153&lt;&gt;0,IF(AND(J2153&lt;&gt;0,K2153&gt;=48),4,3),IF(H2153&lt;&gt;0,IF(AND(J2153&lt;&gt;0,K2153&gt;=48),4,3),IF(I2153&lt;&gt;0,7,0)))))),IF('proje ve personel bilgileri'!$B$4=1511,(IF(E2153&lt;&gt;0,4,IF(F2153&lt;&gt;0,5,IF(G2153&lt;&gt;0,IF(AND(J2153&lt;&gt;0,K2153&gt;=48),12,8),IF(H2153&lt;&gt;0,IF(AND(J2153&lt;&gt;0,K2153&gt;=48),12,8),IF(I2153&lt;&gt;0,14,0)))))),(IF(E2153&lt;&gt;0,3,IF(F2153&lt;&gt;0,4,IF(G2153&lt;&gt;0,IF(AND(J2153&lt;&gt;0,K2153&gt;=48),10,6),IF(H2153&lt;&gt;0,IF(AND(J2153&lt;&gt;0,K2153&gt;=48),10,6),IF(I2153&lt;&gt;0,12,0))))))))</f>
        <v>0</v>
      </c>
      <c r="P2153" s="389"/>
      <c r="Q2153" s="385" t="str">
        <f>IF('proje ve personel bilgileri'!A1003&lt;&gt;0,(M2153*O2153)," ")</f>
        <v xml:space="preserve"> </v>
      </c>
      <c r="R2153" s="385"/>
      <c r="S2153" s="385" t="str">
        <f>IF('proje ve personel bilgileri'!A1003&lt;&gt;0,G011B!S2294," ")</f>
        <v xml:space="preserve"> </v>
      </c>
      <c r="T2153" s="378"/>
      <c r="U2153" s="385" t="str">
        <f>IF('proje ve personel bilgileri'!A1003&lt;&gt;0,MIN(Q2153,S2153)," ")</f>
        <v xml:space="preserve"> </v>
      </c>
      <c r="V2153" s="386"/>
    </row>
    <row r="2154" spans="1:22" ht="15" customHeight="1" x14ac:dyDescent="0.25">
      <c r="A2154" s="290" t="s">
        <v>152</v>
      </c>
    </row>
    <row r="2155" spans="1:22" ht="15" customHeight="1" x14ac:dyDescent="0.25">
      <c r="A2155" s="390" t="s">
        <v>153</v>
      </c>
      <c r="B2155" s="390"/>
      <c r="C2155" s="390"/>
      <c r="D2155" s="390"/>
      <c r="E2155" s="390"/>
      <c r="F2155" s="390"/>
      <c r="G2155" s="390"/>
      <c r="H2155" s="390"/>
      <c r="I2155" s="390"/>
      <c r="J2155" s="390"/>
      <c r="K2155" s="390"/>
      <c r="L2155" s="390"/>
      <c r="M2155" s="390"/>
      <c r="N2155" s="390"/>
      <c r="O2155" s="390"/>
      <c r="P2155" s="390"/>
      <c r="Q2155" s="390"/>
      <c r="R2155" s="390"/>
      <c r="S2155" s="390"/>
      <c r="T2155" s="390"/>
      <c r="U2155" s="390"/>
      <c r="V2155" s="390"/>
    </row>
    <row r="2156" spans="1:22" ht="15" customHeight="1" x14ac:dyDescent="0.25">
      <c r="A2156" s="391" t="s">
        <v>154</v>
      </c>
      <c r="B2156" s="391"/>
      <c r="C2156" s="391"/>
      <c r="D2156" s="391"/>
      <c r="E2156" s="391"/>
      <c r="F2156" s="391"/>
      <c r="G2156" s="391"/>
      <c r="H2156" s="391"/>
      <c r="I2156" s="391"/>
      <c r="J2156" s="391"/>
      <c r="K2156" s="391"/>
      <c r="L2156" s="391"/>
      <c r="M2156" s="391"/>
      <c r="N2156" s="391"/>
      <c r="O2156" s="391"/>
      <c r="P2156" s="391"/>
      <c r="Q2156" s="391"/>
      <c r="R2156" s="391"/>
      <c r="S2156" s="391"/>
      <c r="T2156" s="391"/>
      <c r="U2156" s="391"/>
      <c r="V2156" s="391"/>
    </row>
    <row r="2157" spans="1:22" ht="15" customHeight="1" x14ac:dyDescent="0.25">
      <c r="A2157" s="289"/>
    </row>
    <row r="2158" spans="1:22" ht="15" customHeight="1" x14ac:dyDescent="0.25">
      <c r="A2158" s="381" t="s">
        <v>155</v>
      </c>
      <c r="B2158" s="381"/>
      <c r="C2158" s="381"/>
      <c r="D2158" s="381"/>
      <c r="E2158" s="381"/>
      <c r="F2158" s="381"/>
      <c r="G2158" s="381"/>
      <c r="H2158" s="381"/>
      <c r="I2158" s="381"/>
      <c r="J2158" s="381"/>
      <c r="K2158" s="381"/>
      <c r="L2158" s="381"/>
      <c r="M2158" s="381"/>
      <c r="N2158" s="381"/>
      <c r="O2158" s="381"/>
      <c r="P2158" s="381"/>
      <c r="Q2158" s="381"/>
      <c r="R2158" s="381"/>
      <c r="S2158" s="381"/>
      <c r="T2158" s="381"/>
      <c r="U2158" s="381"/>
    </row>
    <row r="2159" spans="1:22" ht="15" customHeight="1" x14ac:dyDescent="0.25">
      <c r="A2159" s="380"/>
      <c r="B2159" s="380"/>
      <c r="C2159" s="380"/>
      <c r="D2159" s="380"/>
      <c r="E2159" s="380"/>
      <c r="F2159" s="380"/>
      <c r="G2159" s="380"/>
      <c r="H2159" s="380"/>
      <c r="I2159" s="380"/>
      <c r="J2159" s="380"/>
      <c r="K2159" s="380"/>
      <c r="L2159" s="380"/>
      <c r="M2159" s="380"/>
      <c r="N2159" s="380"/>
      <c r="O2159" s="380"/>
      <c r="P2159" s="380"/>
      <c r="Q2159" s="380"/>
      <c r="R2159" s="380"/>
      <c r="S2159" s="380"/>
      <c r="T2159" s="380"/>
      <c r="U2159" s="380"/>
    </row>
    <row r="2165" spans="1:22" ht="15.75" customHeight="1" x14ac:dyDescent="0.25">
      <c r="A2165" s="348" t="s">
        <v>128</v>
      </c>
      <c r="B2165" s="348"/>
      <c r="C2165" s="348"/>
      <c r="D2165" s="348"/>
      <c r="E2165" s="348"/>
      <c r="F2165" s="348"/>
      <c r="G2165" s="348"/>
      <c r="H2165" s="348"/>
      <c r="I2165" s="348"/>
      <c r="J2165" s="348"/>
      <c r="K2165" s="348"/>
      <c r="L2165" s="348"/>
      <c r="M2165" s="348"/>
      <c r="N2165" s="348"/>
      <c r="O2165" s="348"/>
      <c r="P2165" s="348"/>
      <c r="Q2165" s="348"/>
      <c r="R2165" s="348"/>
      <c r="S2165" s="348"/>
      <c r="T2165" s="348"/>
      <c r="U2165" s="348"/>
      <c r="V2165" s="348"/>
    </row>
    <row r="2166" spans="1:22" ht="15" customHeight="1" x14ac:dyDescent="0.25">
      <c r="A2166" s="68"/>
      <c r="B2166" s="68"/>
      <c r="C2166" s="68"/>
      <c r="D2166" s="68"/>
      <c r="E2166" s="68"/>
      <c r="F2166" s="68"/>
      <c r="G2166" s="68"/>
      <c r="H2166" s="68"/>
      <c r="I2166" s="68"/>
      <c r="J2166" s="69" t="str">
        <f>'proje ve personel bilgileri'!$B$7</f>
        <v>/</v>
      </c>
      <c r="K2166" s="68" t="s">
        <v>109</v>
      </c>
      <c r="L2166" s="68"/>
      <c r="M2166" s="68"/>
      <c r="N2166" s="68"/>
      <c r="O2166" s="68"/>
      <c r="P2166" s="68"/>
      <c r="Q2166" s="68"/>
      <c r="R2166" s="68"/>
      <c r="S2166" s="68"/>
      <c r="T2166" s="68"/>
      <c r="U2166" s="68"/>
      <c r="V2166" s="68"/>
    </row>
    <row r="2167" spans="1:22" ht="18.75" customHeight="1" x14ac:dyDescent="0.25">
      <c r="U2167" s="10" t="s">
        <v>129</v>
      </c>
    </row>
    <row r="2168" spans="1:22" ht="15.75" customHeight="1" x14ac:dyDescent="0.25">
      <c r="A2168" s="382" t="s">
        <v>130</v>
      </c>
      <c r="B2168" s="383"/>
      <c r="C2168" s="384"/>
      <c r="D2168" s="392">
        <f>'proje ve personel bilgileri'!$B$2</f>
        <v>0</v>
      </c>
      <c r="E2168" s="393"/>
      <c r="F2168" s="393"/>
      <c r="G2168" s="393"/>
      <c r="H2168" s="393"/>
      <c r="I2168" s="393"/>
      <c r="J2168" s="393"/>
      <c r="K2168" s="393"/>
      <c r="L2168" s="393"/>
      <c r="M2168" s="393"/>
      <c r="N2168" s="393"/>
      <c r="O2168" s="393"/>
      <c r="P2168" s="393"/>
      <c r="Q2168" s="393"/>
      <c r="R2168" s="393"/>
      <c r="S2168" s="393"/>
      <c r="T2168" s="393"/>
      <c r="U2168" s="393"/>
      <c r="V2168" s="394"/>
    </row>
    <row r="2169" spans="1:22" ht="15.75" customHeight="1" x14ac:dyDescent="0.25">
      <c r="A2169" s="382" t="s">
        <v>131</v>
      </c>
      <c r="B2169" s="383"/>
      <c r="C2169" s="384"/>
      <c r="D2169" s="392">
        <f>'proje ve personel bilgileri'!$B$3</f>
        <v>0</v>
      </c>
      <c r="E2169" s="393"/>
      <c r="F2169" s="393"/>
      <c r="G2169" s="393"/>
      <c r="H2169" s="393"/>
      <c r="I2169" s="393"/>
      <c r="J2169" s="393"/>
      <c r="K2169" s="393"/>
      <c r="L2169" s="393"/>
      <c r="M2169" s="393"/>
      <c r="N2169" s="393"/>
      <c r="O2169" s="393"/>
      <c r="P2169" s="393"/>
      <c r="Q2169" s="393"/>
      <c r="R2169" s="393"/>
      <c r="S2169" s="393"/>
      <c r="T2169" s="393"/>
      <c r="U2169" s="393"/>
      <c r="V2169" s="394"/>
    </row>
    <row r="2170" spans="1:22" ht="15" customHeight="1" x14ac:dyDescent="0.25">
      <c r="A2170" s="415" t="s">
        <v>132</v>
      </c>
      <c r="B2170" s="416"/>
      <c r="C2170" s="417"/>
      <c r="D2170" s="421"/>
      <c r="E2170" s="403"/>
      <c r="F2170" s="403"/>
      <c r="G2170" s="403"/>
      <c r="H2170" s="403"/>
      <c r="I2170" s="403"/>
      <c r="J2170" s="403"/>
      <c r="K2170" s="403"/>
      <c r="L2170" s="403"/>
      <c r="M2170" s="403"/>
      <c r="N2170" s="403"/>
      <c r="O2170" s="403"/>
      <c r="P2170" s="403"/>
      <c r="Q2170" s="403"/>
      <c r="R2170" s="403"/>
      <c r="S2170" s="403"/>
      <c r="T2170" s="403"/>
      <c r="U2170" s="403"/>
      <c r="V2170" s="423"/>
    </row>
    <row r="2171" spans="1:22" ht="15.75" customHeight="1" x14ac:dyDescent="0.25">
      <c r="A2171" s="418"/>
      <c r="B2171" s="419"/>
      <c r="C2171" s="420"/>
      <c r="D2171" s="422"/>
      <c r="E2171" s="404"/>
      <c r="F2171" s="404"/>
      <c r="G2171" s="404"/>
      <c r="H2171" s="404"/>
      <c r="I2171" s="404"/>
      <c r="J2171" s="404"/>
      <c r="K2171" s="404"/>
      <c r="L2171" s="404"/>
      <c r="M2171" s="404"/>
      <c r="N2171" s="404"/>
      <c r="O2171" s="404"/>
      <c r="P2171" s="404"/>
      <c r="Q2171" s="404"/>
      <c r="R2171" s="404"/>
      <c r="S2171" s="404"/>
      <c r="T2171" s="404"/>
      <c r="U2171" s="404"/>
      <c r="V2171" s="424"/>
    </row>
    <row r="2172" spans="1:22" ht="15.75" customHeight="1" x14ac:dyDescent="0.25">
      <c r="A2172" s="382" t="s">
        <v>133</v>
      </c>
      <c r="B2172" s="383"/>
      <c r="C2172" s="384"/>
      <c r="D2172" s="307">
        <f>'proje ve personel bilgileri'!B8</f>
        <v>0</v>
      </c>
      <c r="E2172" s="291"/>
      <c r="F2172" s="291"/>
      <c r="G2172" s="291"/>
      <c r="H2172" s="291"/>
      <c r="I2172" s="291"/>
      <c r="J2172" s="402"/>
      <c r="K2172" s="402"/>
      <c r="L2172" s="402"/>
      <c r="M2172" s="402"/>
      <c r="N2172" s="402"/>
      <c r="O2172" s="402"/>
      <c r="P2172" s="402"/>
      <c r="Q2172" s="402"/>
      <c r="R2172" s="402"/>
      <c r="S2172" s="402"/>
      <c r="T2172" s="402"/>
      <c r="U2172" s="402"/>
      <c r="V2172" s="292"/>
    </row>
    <row r="2173" spans="1:22" ht="15" customHeight="1" x14ac:dyDescent="0.25">
      <c r="A2173" s="405" t="s">
        <v>87</v>
      </c>
      <c r="B2173" s="405" t="s">
        <v>15</v>
      </c>
      <c r="C2173" s="405" t="s">
        <v>134</v>
      </c>
      <c r="D2173" s="405" t="s">
        <v>135</v>
      </c>
      <c r="E2173" s="395" t="s">
        <v>136</v>
      </c>
      <c r="F2173" s="407"/>
      <c r="G2173" s="407"/>
      <c r="H2173" s="407"/>
      <c r="I2173" s="396"/>
      <c r="J2173" s="405" t="s">
        <v>137</v>
      </c>
      <c r="K2173" s="395" t="s">
        <v>138</v>
      </c>
      <c r="L2173" s="396"/>
      <c r="M2173" s="411" t="s">
        <v>139</v>
      </c>
      <c r="N2173" s="412"/>
      <c r="O2173" s="395" t="s">
        <v>156</v>
      </c>
      <c r="P2173" s="396"/>
      <c r="Q2173" s="395" t="s">
        <v>141</v>
      </c>
      <c r="R2173" s="396"/>
      <c r="S2173" s="395" t="s">
        <v>142</v>
      </c>
      <c r="T2173" s="396"/>
      <c r="U2173" s="395" t="s">
        <v>143</v>
      </c>
      <c r="V2173" s="396"/>
    </row>
    <row r="2174" spans="1:22" ht="15.75" customHeight="1" x14ac:dyDescent="0.25">
      <c r="A2174" s="406"/>
      <c r="B2174" s="406"/>
      <c r="C2174" s="406"/>
      <c r="D2174" s="406"/>
      <c r="E2174" s="408" t="s">
        <v>144</v>
      </c>
      <c r="F2174" s="409"/>
      <c r="G2174" s="409"/>
      <c r="H2174" s="409"/>
      <c r="I2174" s="410"/>
      <c r="J2174" s="406"/>
      <c r="K2174" s="397"/>
      <c r="L2174" s="398"/>
      <c r="M2174" s="413"/>
      <c r="N2174" s="414"/>
      <c r="O2174" s="397"/>
      <c r="P2174" s="398"/>
      <c r="Q2174" s="397"/>
      <c r="R2174" s="398"/>
      <c r="S2174" s="397"/>
      <c r="T2174" s="398"/>
      <c r="U2174" s="397"/>
      <c r="V2174" s="398"/>
    </row>
    <row r="2175" spans="1:22" ht="67.5" customHeight="1" x14ac:dyDescent="0.25">
      <c r="A2175" s="406"/>
      <c r="B2175" s="406"/>
      <c r="C2175" s="406"/>
      <c r="D2175" s="406"/>
      <c r="E2175" s="17" t="s">
        <v>145</v>
      </c>
      <c r="F2175" s="17" t="s">
        <v>146</v>
      </c>
      <c r="G2175" s="17" t="s">
        <v>147</v>
      </c>
      <c r="H2175" s="18" t="s">
        <v>148</v>
      </c>
      <c r="I2175" s="17" t="s">
        <v>149</v>
      </c>
      <c r="J2175" s="406"/>
      <c r="K2175" s="397"/>
      <c r="L2175" s="398"/>
      <c r="M2175" s="399" t="s">
        <v>150</v>
      </c>
      <c r="N2175" s="400"/>
      <c r="O2175" s="399" t="s">
        <v>151</v>
      </c>
      <c r="P2175" s="401"/>
      <c r="Q2175" s="397"/>
      <c r="R2175" s="398"/>
      <c r="S2175" s="397"/>
      <c r="T2175" s="398"/>
      <c r="U2175" s="397"/>
      <c r="V2175" s="398"/>
    </row>
    <row r="2176" spans="1:22" ht="15.75" customHeight="1" x14ac:dyDescent="0.25">
      <c r="A2176" s="19">
        <v>991</v>
      </c>
      <c r="B2176" s="293" t="str">
        <f>IF('proje ve personel bilgileri'!A1004&lt;&gt;0,('proje ve personel bilgileri'!A1004)," ")</f>
        <v xml:space="preserve"> </v>
      </c>
      <c r="C2176" s="293" t="str">
        <f>IF('proje ve personel bilgileri'!A1004&lt;&gt;0,('proje ve personel bilgileri'!B1004)," ")</f>
        <v xml:space="preserve"> </v>
      </c>
      <c r="D2176" s="20"/>
      <c r="E2176" s="21"/>
      <c r="F2176" s="21"/>
      <c r="G2176" s="21"/>
      <c r="H2176" s="21"/>
      <c r="I2176" s="21"/>
      <c r="J2176" s="22"/>
      <c r="K2176" s="387" t="str">
        <f>IF(J2176&lt;&gt;0,DAYS360(J2176,'proje ve personel bilgileri'!$B$8)/30," ")</f>
        <v xml:space="preserve"> </v>
      </c>
      <c r="L2176" s="387"/>
      <c r="M2176" s="385" t="str">
        <f>IF('proje ve personel bilgileri'!A1004&lt;&gt;0,('proje ve personel bilgileri'!$B$11)," ")</f>
        <v xml:space="preserve"> </v>
      </c>
      <c r="N2176" s="385"/>
      <c r="O2176" s="388">
        <f>IF('proje ve personel bilgileri'!$B$4=1512,(IF(E2176&lt;&gt;0,2,IF(F2176&lt;&gt;0,2,IF(G2176&lt;&gt;0,IF(AND(J2176&lt;&gt;0,K2176&gt;=48),4,3),IF(H2176&lt;&gt;0,IF(AND(J2176&lt;&gt;0,K2176&gt;=48),4,3),IF(I2176&lt;&gt;0,7,0)))))),IF('proje ve personel bilgileri'!$B$4=1511,(IF(E2176&lt;&gt;0,4,IF(F2176&lt;&gt;0,5,IF(G2176&lt;&gt;0,IF(AND(J2176&lt;&gt;0,K2176&gt;=48),12,8),IF(H2176&lt;&gt;0,IF(AND(J2176&lt;&gt;0,K2176&gt;=48),12,8),IF(I2176&lt;&gt;0,14,0)))))),(IF(E2176&lt;&gt;0,3,IF(F2176&lt;&gt;0,4,IF(G2176&lt;&gt;0,IF(AND(J2176&lt;&gt;0,K2176&gt;=48),10,6),IF(H2176&lt;&gt;0,IF(AND(J2176&lt;&gt;0,K2176&gt;=48),10,6),IF(I2176&lt;&gt;0,12,0))))))))</f>
        <v>0</v>
      </c>
      <c r="P2176" s="389"/>
      <c r="Q2176" s="385" t="str">
        <f>IF('proje ve personel bilgileri'!A1004&lt;&gt;0,(M2176*O2176)," ")</f>
        <v xml:space="preserve"> </v>
      </c>
      <c r="R2176" s="385"/>
      <c r="S2176" s="385" t="str">
        <f>IF('proje ve personel bilgileri'!A1004&lt;&gt;0,G011B!S2319," ")</f>
        <v xml:space="preserve"> </v>
      </c>
      <c r="T2176" s="378"/>
      <c r="U2176" s="385" t="str">
        <f>IF('proje ve personel bilgileri'!A1004&lt;&gt;0,MIN(Q2176,S2176)," ")</f>
        <v xml:space="preserve"> </v>
      </c>
      <c r="V2176" s="386"/>
    </row>
    <row r="2177" spans="1:22" ht="15.75" customHeight="1" x14ac:dyDescent="0.25">
      <c r="A2177" s="23">
        <v>992</v>
      </c>
      <c r="B2177" s="293" t="str">
        <f>IF('proje ve personel bilgileri'!A1005&lt;&gt;0,('proje ve personel bilgileri'!A1005)," ")</f>
        <v xml:space="preserve"> </v>
      </c>
      <c r="C2177" s="293" t="str">
        <f>IF('proje ve personel bilgileri'!A1005&lt;&gt;0,('proje ve personel bilgileri'!B1005)," ")</f>
        <v xml:space="preserve"> </v>
      </c>
      <c r="D2177" s="24"/>
      <c r="E2177" s="25"/>
      <c r="F2177" s="25"/>
      <c r="G2177" s="25"/>
      <c r="H2177" s="25"/>
      <c r="I2177" s="25"/>
      <c r="J2177" s="26"/>
      <c r="K2177" s="387" t="str">
        <f>IF(J2177&lt;&gt;0,DAYS360(J2177,'proje ve personel bilgileri'!$B$8)/30," ")</f>
        <v xml:space="preserve"> </v>
      </c>
      <c r="L2177" s="387"/>
      <c r="M2177" s="385" t="str">
        <f>IF('proje ve personel bilgileri'!A1005&lt;&gt;0,('proje ve personel bilgileri'!$B$11)," ")</f>
        <v xml:space="preserve"> </v>
      </c>
      <c r="N2177" s="385"/>
      <c r="O2177" s="388">
        <f>IF('proje ve personel bilgileri'!$B$4=1512,(IF(E2177&lt;&gt;0,2,IF(F2177&lt;&gt;0,2,IF(G2177&lt;&gt;0,IF(AND(J2177&lt;&gt;0,K2177&gt;=48),4,3),IF(H2177&lt;&gt;0,IF(AND(J2177&lt;&gt;0,K2177&gt;=48),4,3),IF(I2177&lt;&gt;0,7,0)))))),IF('proje ve personel bilgileri'!$B$4=1511,(IF(E2177&lt;&gt;0,4,IF(F2177&lt;&gt;0,5,IF(G2177&lt;&gt;0,IF(AND(J2177&lt;&gt;0,K2177&gt;=48),12,8),IF(H2177&lt;&gt;0,IF(AND(J2177&lt;&gt;0,K2177&gt;=48),12,8),IF(I2177&lt;&gt;0,14,0)))))),(IF(E2177&lt;&gt;0,3,IF(F2177&lt;&gt;0,4,IF(G2177&lt;&gt;0,IF(AND(J2177&lt;&gt;0,K2177&gt;=48),10,6),IF(H2177&lt;&gt;0,IF(AND(J2177&lt;&gt;0,K2177&gt;=48),10,6),IF(I2177&lt;&gt;0,12,0))))))))</f>
        <v>0</v>
      </c>
      <c r="P2177" s="389"/>
      <c r="Q2177" s="385" t="str">
        <f>IF('proje ve personel bilgileri'!A1005&lt;&gt;0,(M2177*O2177)," ")</f>
        <v xml:space="preserve"> </v>
      </c>
      <c r="R2177" s="385"/>
      <c r="S2177" s="385" t="str">
        <f>IF('proje ve personel bilgileri'!A1005&lt;&gt;0,G011B!S2320," ")</f>
        <v xml:space="preserve"> </v>
      </c>
      <c r="T2177" s="378"/>
      <c r="U2177" s="385" t="str">
        <f>IF('proje ve personel bilgileri'!A1005&lt;&gt;0,MIN(Q2177,S2177)," ")</f>
        <v xml:space="preserve"> </v>
      </c>
      <c r="V2177" s="386"/>
    </row>
    <row r="2178" spans="1:22" ht="15.75" customHeight="1" x14ac:dyDescent="0.25">
      <c r="A2178" s="19">
        <v>993</v>
      </c>
      <c r="B2178" s="293" t="str">
        <f>IF('proje ve personel bilgileri'!A1006&lt;&gt;0,('proje ve personel bilgileri'!A1006)," ")</f>
        <v xml:space="preserve"> </v>
      </c>
      <c r="C2178" s="293" t="str">
        <f>IF('proje ve personel bilgileri'!A1006&lt;&gt;0,('proje ve personel bilgileri'!B1006)," ")</f>
        <v xml:space="preserve"> </v>
      </c>
      <c r="D2178" s="24"/>
      <c r="E2178" s="25"/>
      <c r="F2178" s="25"/>
      <c r="G2178" s="25"/>
      <c r="H2178" s="25"/>
      <c r="I2178" s="25"/>
      <c r="J2178" s="26"/>
      <c r="K2178" s="387" t="str">
        <f>IF(J2178&lt;&gt;0,DAYS360(J2178,'proje ve personel bilgileri'!$B$8)/30," ")</f>
        <v xml:space="preserve"> </v>
      </c>
      <c r="L2178" s="387"/>
      <c r="M2178" s="385" t="str">
        <f>IF('proje ve personel bilgileri'!A1006&lt;&gt;0,('proje ve personel bilgileri'!$B$11)," ")</f>
        <v xml:space="preserve"> </v>
      </c>
      <c r="N2178" s="385"/>
      <c r="O2178" s="388">
        <f>IF('proje ve personel bilgileri'!$B$4=1512,(IF(E2178&lt;&gt;0,2,IF(F2178&lt;&gt;0,2,IF(G2178&lt;&gt;0,IF(AND(J2178&lt;&gt;0,K2178&gt;=48),4,3),IF(H2178&lt;&gt;0,IF(AND(J2178&lt;&gt;0,K2178&gt;=48),4,3),IF(I2178&lt;&gt;0,7,0)))))),IF('proje ve personel bilgileri'!$B$4=1511,(IF(E2178&lt;&gt;0,4,IF(F2178&lt;&gt;0,5,IF(G2178&lt;&gt;0,IF(AND(J2178&lt;&gt;0,K2178&gt;=48),12,8),IF(H2178&lt;&gt;0,IF(AND(J2178&lt;&gt;0,K2178&gt;=48),12,8),IF(I2178&lt;&gt;0,14,0)))))),(IF(E2178&lt;&gt;0,3,IF(F2178&lt;&gt;0,4,IF(G2178&lt;&gt;0,IF(AND(J2178&lt;&gt;0,K2178&gt;=48),10,6),IF(H2178&lt;&gt;0,IF(AND(J2178&lt;&gt;0,K2178&gt;=48),10,6),IF(I2178&lt;&gt;0,12,0))))))))</f>
        <v>0</v>
      </c>
      <c r="P2178" s="389"/>
      <c r="Q2178" s="385" t="str">
        <f>IF('proje ve personel bilgileri'!A1006&lt;&gt;0,(M2178*O2178)," ")</f>
        <v xml:space="preserve"> </v>
      </c>
      <c r="R2178" s="385"/>
      <c r="S2178" s="385" t="str">
        <f>IF('proje ve personel bilgileri'!A1006&lt;&gt;0,G011B!S2321," ")</f>
        <v xml:space="preserve"> </v>
      </c>
      <c r="T2178" s="378"/>
      <c r="U2178" s="385" t="str">
        <f>IF('proje ve personel bilgileri'!A1006&lt;&gt;0,MIN(Q2178,S2178)," ")</f>
        <v xml:space="preserve"> </v>
      </c>
      <c r="V2178" s="386"/>
    </row>
    <row r="2179" spans="1:22" ht="15.75" customHeight="1" x14ac:dyDescent="0.25">
      <c r="A2179" s="23">
        <v>994</v>
      </c>
      <c r="B2179" s="293" t="str">
        <f>IF('proje ve personel bilgileri'!A1007&lt;&gt;0,('proje ve personel bilgileri'!A1007)," ")</f>
        <v xml:space="preserve"> </v>
      </c>
      <c r="C2179" s="293" t="str">
        <f>IF('proje ve personel bilgileri'!A1007&lt;&gt;0,('proje ve personel bilgileri'!B1007)," ")</f>
        <v xml:space="preserve"> </v>
      </c>
      <c r="D2179" s="24"/>
      <c r="E2179" s="25"/>
      <c r="F2179" s="25"/>
      <c r="G2179" s="25"/>
      <c r="H2179" s="25"/>
      <c r="I2179" s="25"/>
      <c r="J2179" s="26"/>
      <c r="K2179" s="387" t="str">
        <f>IF(J2179&lt;&gt;0,DAYS360(J2179,'proje ve personel bilgileri'!$B$8)/30," ")</f>
        <v xml:space="preserve"> </v>
      </c>
      <c r="L2179" s="387"/>
      <c r="M2179" s="385" t="str">
        <f>IF('proje ve personel bilgileri'!A1007&lt;&gt;0,('proje ve personel bilgileri'!$B$11)," ")</f>
        <v xml:space="preserve"> </v>
      </c>
      <c r="N2179" s="385"/>
      <c r="O2179" s="388">
        <f>IF('proje ve personel bilgileri'!$B$4=1512,(IF(E2179&lt;&gt;0,2,IF(F2179&lt;&gt;0,2,IF(G2179&lt;&gt;0,IF(AND(J2179&lt;&gt;0,K2179&gt;=48),4,3),IF(H2179&lt;&gt;0,IF(AND(J2179&lt;&gt;0,K2179&gt;=48),4,3),IF(I2179&lt;&gt;0,7,0)))))),IF('proje ve personel bilgileri'!$B$4=1511,(IF(E2179&lt;&gt;0,4,IF(F2179&lt;&gt;0,5,IF(G2179&lt;&gt;0,IF(AND(J2179&lt;&gt;0,K2179&gt;=48),12,8),IF(H2179&lt;&gt;0,IF(AND(J2179&lt;&gt;0,K2179&gt;=48),12,8),IF(I2179&lt;&gt;0,14,0)))))),(IF(E2179&lt;&gt;0,3,IF(F2179&lt;&gt;0,4,IF(G2179&lt;&gt;0,IF(AND(J2179&lt;&gt;0,K2179&gt;=48),10,6),IF(H2179&lt;&gt;0,IF(AND(J2179&lt;&gt;0,K2179&gt;=48),10,6),IF(I2179&lt;&gt;0,12,0))))))))</f>
        <v>0</v>
      </c>
      <c r="P2179" s="389"/>
      <c r="Q2179" s="385" t="str">
        <f>IF('proje ve personel bilgileri'!A1007&lt;&gt;0,(M2179*O2179)," ")</f>
        <v xml:space="preserve"> </v>
      </c>
      <c r="R2179" s="385"/>
      <c r="S2179" s="385" t="str">
        <f>IF('proje ve personel bilgileri'!A1007&lt;&gt;0,G011B!S2322," ")</f>
        <v xml:space="preserve"> </v>
      </c>
      <c r="T2179" s="378"/>
      <c r="U2179" s="385" t="str">
        <f>IF('proje ve personel bilgileri'!A1007&lt;&gt;0,MIN(Q2179,S2179)," ")</f>
        <v xml:space="preserve"> </v>
      </c>
      <c r="V2179" s="386"/>
    </row>
    <row r="2180" spans="1:22" ht="15.75" customHeight="1" x14ac:dyDescent="0.25">
      <c r="A2180" s="19">
        <v>995</v>
      </c>
      <c r="B2180" s="293" t="str">
        <f>IF('proje ve personel bilgileri'!A1008&lt;&gt;0,('proje ve personel bilgileri'!A1008)," ")</f>
        <v xml:space="preserve"> </v>
      </c>
      <c r="C2180" s="293" t="str">
        <f>IF('proje ve personel bilgileri'!A1008&lt;&gt;0,('proje ve personel bilgileri'!B1008)," ")</f>
        <v xml:space="preserve"> </v>
      </c>
      <c r="D2180" s="24"/>
      <c r="E2180" s="25"/>
      <c r="F2180" s="25"/>
      <c r="G2180" s="25"/>
      <c r="H2180" s="25"/>
      <c r="I2180" s="25"/>
      <c r="J2180" s="26"/>
      <c r="K2180" s="387" t="str">
        <f>IF(J2180&lt;&gt;0,DAYS360(J2180,'proje ve personel bilgileri'!$B$8)/30," ")</f>
        <v xml:space="preserve"> </v>
      </c>
      <c r="L2180" s="387"/>
      <c r="M2180" s="385" t="str">
        <f>IF('proje ve personel bilgileri'!A1008&lt;&gt;0,('proje ve personel bilgileri'!$B$11)," ")</f>
        <v xml:space="preserve"> </v>
      </c>
      <c r="N2180" s="385"/>
      <c r="O2180" s="388">
        <f>IF('proje ve personel bilgileri'!$B$4=1512,(IF(E2180&lt;&gt;0,2,IF(F2180&lt;&gt;0,2,IF(G2180&lt;&gt;0,IF(AND(J2180&lt;&gt;0,K2180&gt;=48),4,3),IF(H2180&lt;&gt;0,IF(AND(J2180&lt;&gt;0,K2180&gt;=48),4,3),IF(I2180&lt;&gt;0,7,0)))))),IF('proje ve personel bilgileri'!$B$4=1511,(IF(E2180&lt;&gt;0,4,IF(F2180&lt;&gt;0,5,IF(G2180&lt;&gt;0,IF(AND(J2180&lt;&gt;0,K2180&gt;=48),12,8),IF(H2180&lt;&gt;0,IF(AND(J2180&lt;&gt;0,K2180&gt;=48),12,8),IF(I2180&lt;&gt;0,14,0)))))),(IF(E2180&lt;&gt;0,3,IF(F2180&lt;&gt;0,4,IF(G2180&lt;&gt;0,IF(AND(J2180&lt;&gt;0,K2180&gt;=48),10,6),IF(H2180&lt;&gt;0,IF(AND(J2180&lt;&gt;0,K2180&gt;=48),10,6),IF(I2180&lt;&gt;0,12,0))))))))</f>
        <v>0</v>
      </c>
      <c r="P2180" s="389"/>
      <c r="Q2180" s="385" t="str">
        <f>IF('proje ve personel bilgileri'!A1008&lt;&gt;0,(M2180*O2180)," ")</f>
        <v xml:space="preserve"> </v>
      </c>
      <c r="R2180" s="385"/>
      <c r="S2180" s="385" t="str">
        <f>IF('proje ve personel bilgileri'!A1008&lt;&gt;0,G011B!S2323," ")</f>
        <v xml:space="preserve"> </v>
      </c>
      <c r="T2180" s="378"/>
      <c r="U2180" s="385" t="str">
        <f>IF('proje ve personel bilgileri'!A1008&lt;&gt;0,MIN(Q2180,S2180)," ")</f>
        <v xml:space="preserve"> </v>
      </c>
      <c r="V2180" s="386"/>
    </row>
    <row r="2181" spans="1:22" ht="15.75" customHeight="1" x14ac:dyDescent="0.25">
      <c r="A2181" s="23">
        <v>996</v>
      </c>
      <c r="B2181" s="293" t="str">
        <f>IF('proje ve personel bilgileri'!A1009&lt;&gt;0,('proje ve personel bilgileri'!A1009)," ")</f>
        <v xml:space="preserve"> </v>
      </c>
      <c r="C2181" s="293" t="str">
        <f>IF('proje ve personel bilgileri'!A1009&lt;&gt;0,('proje ve personel bilgileri'!B1009)," ")</f>
        <v xml:space="preserve"> </v>
      </c>
      <c r="D2181" s="24"/>
      <c r="E2181" s="25"/>
      <c r="F2181" s="25"/>
      <c r="G2181" s="25"/>
      <c r="H2181" s="25"/>
      <c r="I2181" s="25"/>
      <c r="J2181" s="26"/>
      <c r="K2181" s="387" t="str">
        <f>IF(J2181&lt;&gt;0,DAYS360(J2181,'proje ve personel bilgileri'!$B$8)/30," ")</f>
        <v xml:space="preserve"> </v>
      </c>
      <c r="L2181" s="387"/>
      <c r="M2181" s="385" t="str">
        <f>IF('proje ve personel bilgileri'!A1009&lt;&gt;0,('proje ve personel bilgileri'!$B$11)," ")</f>
        <v xml:space="preserve"> </v>
      </c>
      <c r="N2181" s="385"/>
      <c r="O2181" s="388">
        <f>IF('proje ve personel bilgileri'!$B$4=1512,(IF(E2181&lt;&gt;0,2,IF(F2181&lt;&gt;0,2,IF(G2181&lt;&gt;0,IF(AND(J2181&lt;&gt;0,K2181&gt;=48),4,3),IF(H2181&lt;&gt;0,IF(AND(J2181&lt;&gt;0,K2181&gt;=48),4,3),IF(I2181&lt;&gt;0,7,0)))))),IF('proje ve personel bilgileri'!$B$4=1511,(IF(E2181&lt;&gt;0,4,IF(F2181&lt;&gt;0,5,IF(G2181&lt;&gt;0,IF(AND(J2181&lt;&gt;0,K2181&gt;=48),12,8),IF(H2181&lt;&gt;0,IF(AND(J2181&lt;&gt;0,K2181&gt;=48),12,8),IF(I2181&lt;&gt;0,14,0)))))),(IF(E2181&lt;&gt;0,3,IF(F2181&lt;&gt;0,4,IF(G2181&lt;&gt;0,IF(AND(J2181&lt;&gt;0,K2181&gt;=48),10,6),IF(H2181&lt;&gt;0,IF(AND(J2181&lt;&gt;0,K2181&gt;=48),10,6),IF(I2181&lt;&gt;0,12,0))))))))</f>
        <v>0</v>
      </c>
      <c r="P2181" s="389"/>
      <c r="Q2181" s="385" t="str">
        <f>IF('proje ve personel bilgileri'!A1009&lt;&gt;0,(M2181*O2181)," ")</f>
        <v xml:space="preserve"> </v>
      </c>
      <c r="R2181" s="385"/>
      <c r="S2181" s="385" t="str">
        <f>IF('proje ve personel bilgileri'!A1009&lt;&gt;0,G011B!S2324," ")</f>
        <v xml:space="preserve"> </v>
      </c>
      <c r="T2181" s="378"/>
      <c r="U2181" s="385" t="str">
        <f>IF('proje ve personel bilgileri'!A1009&lt;&gt;0,MIN(Q2181,S2181)," ")</f>
        <v xml:space="preserve"> </v>
      </c>
      <c r="V2181" s="386"/>
    </row>
    <row r="2182" spans="1:22" ht="15.75" customHeight="1" x14ac:dyDescent="0.25">
      <c r="A2182" s="19">
        <v>997</v>
      </c>
      <c r="B2182" s="293" t="str">
        <f>IF('proje ve personel bilgileri'!A1010&lt;&gt;0,('proje ve personel bilgileri'!A1010)," ")</f>
        <v xml:space="preserve"> </v>
      </c>
      <c r="C2182" s="293" t="str">
        <f>IF('proje ve personel bilgileri'!A1010&lt;&gt;0,('proje ve personel bilgileri'!B1010)," ")</f>
        <v xml:space="preserve"> </v>
      </c>
      <c r="D2182" s="24"/>
      <c r="E2182" s="25"/>
      <c r="F2182" s="25"/>
      <c r="G2182" s="25"/>
      <c r="H2182" s="25"/>
      <c r="I2182" s="25"/>
      <c r="J2182" s="26"/>
      <c r="K2182" s="387" t="str">
        <f>IF(J2182&lt;&gt;0,DAYS360(J2182,'proje ve personel bilgileri'!$B$8)/30," ")</f>
        <v xml:space="preserve"> </v>
      </c>
      <c r="L2182" s="387"/>
      <c r="M2182" s="385" t="str">
        <f>IF('proje ve personel bilgileri'!A1010&lt;&gt;0,('proje ve personel bilgileri'!$B$11)," ")</f>
        <v xml:space="preserve"> </v>
      </c>
      <c r="N2182" s="385"/>
      <c r="O2182" s="388">
        <f>IF('proje ve personel bilgileri'!$B$4=1512,(IF(E2182&lt;&gt;0,2,IF(F2182&lt;&gt;0,2,IF(G2182&lt;&gt;0,IF(AND(J2182&lt;&gt;0,K2182&gt;=48),4,3),IF(H2182&lt;&gt;0,IF(AND(J2182&lt;&gt;0,K2182&gt;=48),4,3),IF(I2182&lt;&gt;0,7,0)))))),IF('proje ve personel bilgileri'!$B$4=1511,(IF(E2182&lt;&gt;0,4,IF(F2182&lt;&gt;0,5,IF(G2182&lt;&gt;0,IF(AND(J2182&lt;&gt;0,K2182&gt;=48),12,8),IF(H2182&lt;&gt;0,IF(AND(J2182&lt;&gt;0,K2182&gt;=48),12,8),IF(I2182&lt;&gt;0,14,0)))))),(IF(E2182&lt;&gt;0,3,IF(F2182&lt;&gt;0,4,IF(G2182&lt;&gt;0,IF(AND(J2182&lt;&gt;0,K2182&gt;=48),10,6),IF(H2182&lt;&gt;0,IF(AND(J2182&lt;&gt;0,K2182&gt;=48),10,6),IF(I2182&lt;&gt;0,12,0))))))))</f>
        <v>0</v>
      </c>
      <c r="P2182" s="389"/>
      <c r="Q2182" s="385" t="str">
        <f>IF('proje ve personel bilgileri'!A1010&lt;&gt;0,(M2182*O2182)," ")</f>
        <v xml:space="preserve"> </v>
      </c>
      <c r="R2182" s="385"/>
      <c r="S2182" s="385" t="str">
        <f>IF('proje ve personel bilgileri'!A1010&lt;&gt;0,G011B!S2325," ")</f>
        <v xml:space="preserve"> </v>
      </c>
      <c r="T2182" s="378"/>
      <c r="U2182" s="385" t="str">
        <f>IF('proje ve personel bilgileri'!A1010&lt;&gt;0,MIN(Q2182,S2182)," ")</f>
        <v xml:space="preserve"> </v>
      </c>
      <c r="V2182" s="386"/>
    </row>
    <row r="2183" spans="1:22" ht="15.75" customHeight="1" x14ac:dyDescent="0.25">
      <c r="A2183" s="23">
        <v>998</v>
      </c>
      <c r="B2183" s="293" t="str">
        <f>IF('proje ve personel bilgileri'!A1011&lt;&gt;0,('proje ve personel bilgileri'!A1011)," ")</f>
        <v xml:space="preserve"> </v>
      </c>
      <c r="C2183" s="293" t="str">
        <f>IF('proje ve personel bilgileri'!A1011&lt;&gt;0,('proje ve personel bilgileri'!B1011)," ")</f>
        <v xml:space="preserve"> </v>
      </c>
      <c r="D2183" s="24"/>
      <c r="E2183" s="25"/>
      <c r="F2183" s="25"/>
      <c r="G2183" s="25"/>
      <c r="H2183" s="25"/>
      <c r="I2183" s="25"/>
      <c r="J2183" s="26"/>
      <c r="K2183" s="387" t="str">
        <f>IF(J2183&lt;&gt;0,DAYS360(J2183,'proje ve personel bilgileri'!$B$8)/30," ")</f>
        <v xml:space="preserve"> </v>
      </c>
      <c r="L2183" s="387"/>
      <c r="M2183" s="385" t="str">
        <f>IF('proje ve personel bilgileri'!A1011&lt;&gt;0,('proje ve personel bilgileri'!$B$11)," ")</f>
        <v xml:space="preserve"> </v>
      </c>
      <c r="N2183" s="385"/>
      <c r="O2183" s="388">
        <f>IF('proje ve personel bilgileri'!$B$4=1512,(IF(E2183&lt;&gt;0,2,IF(F2183&lt;&gt;0,2,IF(G2183&lt;&gt;0,IF(AND(J2183&lt;&gt;0,K2183&gt;=48),4,3),IF(H2183&lt;&gt;0,IF(AND(J2183&lt;&gt;0,K2183&gt;=48),4,3),IF(I2183&lt;&gt;0,7,0)))))),IF('proje ve personel bilgileri'!$B$4=1511,(IF(E2183&lt;&gt;0,4,IF(F2183&lt;&gt;0,5,IF(G2183&lt;&gt;0,IF(AND(J2183&lt;&gt;0,K2183&gt;=48),12,8),IF(H2183&lt;&gt;0,IF(AND(J2183&lt;&gt;0,K2183&gt;=48),12,8),IF(I2183&lt;&gt;0,14,0)))))),(IF(E2183&lt;&gt;0,3,IF(F2183&lt;&gt;0,4,IF(G2183&lt;&gt;0,IF(AND(J2183&lt;&gt;0,K2183&gt;=48),10,6),IF(H2183&lt;&gt;0,IF(AND(J2183&lt;&gt;0,K2183&gt;=48),10,6),IF(I2183&lt;&gt;0,12,0))))))))</f>
        <v>0</v>
      </c>
      <c r="P2183" s="389"/>
      <c r="Q2183" s="385" t="str">
        <f>IF('proje ve personel bilgileri'!A1011&lt;&gt;0,(M2183*O2183)," ")</f>
        <v xml:space="preserve"> </v>
      </c>
      <c r="R2183" s="385"/>
      <c r="S2183" s="385" t="str">
        <f>IF('proje ve personel bilgileri'!A1011&lt;&gt;0,G011B!S2326," ")</f>
        <v xml:space="preserve"> </v>
      </c>
      <c r="T2183" s="378"/>
      <c r="U2183" s="385" t="str">
        <f>IF('proje ve personel bilgileri'!A1011&lt;&gt;0,MIN(Q2183,S2183)," ")</f>
        <v xml:space="preserve"> </v>
      </c>
      <c r="V2183" s="386"/>
    </row>
    <row r="2184" spans="1:22" ht="15.75" customHeight="1" x14ac:dyDescent="0.25">
      <c r="A2184" s="19">
        <v>999</v>
      </c>
      <c r="B2184" s="293" t="str">
        <f>IF('proje ve personel bilgileri'!A1012&lt;&gt;0,('proje ve personel bilgileri'!A1012)," ")</f>
        <v xml:space="preserve"> </v>
      </c>
      <c r="C2184" s="293" t="str">
        <f>IF('proje ve personel bilgileri'!A1012&lt;&gt;0,('proje ve personel bilgileri'!B1012)," ")</f>
        <v xml:space="preserve"> </v>
      </c>
      <c r="D2184" s="24"/>
      <c r="E2184" s="25"/>
      <c r="F2184" s="25"/>
      <c r="G2184" s="25"/>
      <c r="H2184" s="25"/>
      <c r="I2184" s="25"/>
      <c r="J2184" s="26"/>
      <c r="K2184" s="387" t="str">
        <f>IF(J2184&lt;&gt;0,DAYS360(J2184,'proje ve personel bilgileri'!$B$8)/30," ")</f>
        <v xml:space="preserve"> </v>
      </c>
      <c r="L2184" s="387"/>
      <c r="M2184" s="385" t="str">
        <f>IF('proje ve personel bilgileri'!A1012&lt;&gt;0,('proje ve personel bilgileri'!$B$11)," ")</f>
        <v xml:space="preserve"> </v>
      </c>
      <c r="N2184" s="385"/>
      <c r="O2184" s="388">
        <f>IF('proje ve personel bilgileri'!$B$4=1512,(IF(E2184&lt;&gt;0,2,IF(F2184&lt;&gt;0,2,IF(G2184&lt;&gt;0,IF(AND(J2184&lt;&gt;0,K2184&gt;=48),4,3),IF(H2184&lt;&gt;0,IF(AND(J2184&lt;&gt;0,K2184&gt;=48),4,3),IF(I2184&lt;&gt;0,7,0)))))),IF('proje ve personel bilgileri'!$B$4=1511,(IF(E2184&lt;&gt;0,4,IF(F2184&lt;&gt;0,5,IF(G2184&lt;&gt;0,IF(AND(J2184&lt;&gt;0,K2184&gt;=48),12,8),IF(H2184&lt;&gt;0,IF(AND(J2184&lt;&gt;0,K2184&gt;=48),12,8),IF(I2184&lt;&gt;0,14,0)))))),(IF(E2184&lt;&gt;0,3,IF(F2184&lt;&gt;0,4,IF(G2184&lt;&gt;0,IF(AND(J2184&lt;&gt;0,K2184&gt;=48),10,6),IF(H2184&lt;&gt;0,IF(AND(J2184&lt;&gt;0,K2184&gt;=48),10,6),IF(I2184&lt;&gt;0,12,0))))))))</f>
        <v>0</v>
      </c>
      <c r="P2184" s="389"/>
      <c r="Q2184" s="385" t="str">
        <f>IF('proje ve personel bilgileri'!A1012&lt;&gt;0,(M2184*O2184)," ")</f>
        <v xml:space="preserve"> </v>
      </c>
      <c r="R2184" s="385"/>
      <c r="S2184" s="385" t="str">
        <f>IF('proje ve personel bilgileri'!A1012&lt;&gt;0,G011B!S2327," ")</f>
        <v xml:space="preserve"> </v>
      </c>
      <c r="T2184" s="378"/>
      <c r="U2184" s="385" t="str">
        <f>IF('proje ve personel bilgileri'!A1012&lt;&gt;0,MIN(Q2184,S2184)," ")</f>
        <v xml:space="preserve"> </v>
      </c>
      <c r="V2184" s="386"/>
    </row>
    <row r="2185" spans="1:22" ht="15.75" customHeight="1" x14ac:dyDescent="0.25">
      <c r="A2185" s="23">
        <v>1000</v>
      </c>
      <c r="B2185" s="293" t="str">
        <f>IF('proje ve personel bilgileri'!A1013&lt;&gt;0,('proje ve personel bilgileri'!A1013)," ")</f>
        <v xml:space="preserve"> </v>
      </c>
      <c r="C2185" s="293" t="str">
        <f>IF('proje ve personel bilgileri'!A1013&lt;&gt;0,('proje ve personel bilgileri'!B1013)," ")</f>
        <v xml:space="preserve"> </v>
      </c>
      <c r="D2185" s="24"/>
      <c r="E2185" s="25"/>
      <c r="F2185" s="25"/>
      <c r="G2185" s="25"/>
      <c r="H2185" s="25"/>
      <c r="I2185" s="25"/>
      <c r="J2185" s="26"/>
      <c r="K2185" s="387" t="str">
        <f>IF(J2185&lt;&gt;0,DAYS360(J2185,'proje ve personel bilgileri'!$B$8)/30," ")</f>
        <v xml:space="preserve"> </v>
      </c>
      <c r="L2185" s="387"/>
      <c r="M2185" s="385" t="str">
        <f>IF('proje ve personel bilgileri'!A1013&lt;&gt;0,('proje ve personel bilgileri'!$B$11)," ")</f>
        <v xml:space="preserve"> </v>
      </c>
      <c r="N2185" s="385"/>
      <c r="O2185" s="388">
        <f>IF('proje ve personel bilgileri'!$B$4=1512,(IF(E2185&lt;&gt;0,2,IF(F2185&lt;&gt;0,2,IF(G2185&lt;&gt;0,IF(AND(J2185&lt;&gt;0,K2185&gt;=48),4,3),IF(H2185&lt;&gt;0,IF(AND(J2185&lt;&gt;0,K2185&gt;=48),4,3),IF(I2185&lt;&gt;0,7,0)))))),IF('proje ve personel bilgileri'!$B$4=1511,(IF(E2185&lt;&gt;0,4,IF(F2185&lt;&gt;0,5,IF(G2185&lt;&gt;0,IF(AND(J2185&lt;&gt;0,K2185&gt;=48),12,8),IF(H2185&lt;&gt;0,IF(AND(J2185&lt;&gt;0,K2185&gt;=48),12,8),IF(I2185&lt;&gt;0,14,0)))))),(IF(E2185&lt;&gt;0,3,IF(F2185&lt;&gt;0,4,IF(G2185&lt;&gt;0,IF(AND(J2185&lt;&gt;0,K2185&gt;=48),10,6),IF(H2185&lt;&gt;0,IF(AND(J2185&lt;&gt;0,K2185&gt;=48),10,6),IF(I2185&lt;&gt;0,12,0))))))))</f>
        <v>0</v>
      </c>
      <c r="P2185" s="389"/>
      <c r="Q2185" s="385" t="str">
        <f>IF('proje ve personel bilgileri'!A1013&lt;&gt;0,(M2185*O2185)," ")</f>
        <v xml:space="preserve"> </v>
      </c>
      <c r="R2185" s="385"/>
      <c r="S2185" s="385" t="str">
        <f>IF('proje ve personel bilgileri'!A1013&lt;&gt;0,G011B!S2328," ")</f>
        <v xml:space="preserve"> </v>
      </c>
      <c r="T2185" s="378"/>
      <c r="U2185" s="385" t="str">
        <f>IF('proje ve personel bilgileri'!A1013&lt;&gt;0,MIN(Q2185,S2185)," ")</f>
        <v xml:space="preserve"> </v>
      </c>
      <c r="V2185" s="386"/>
    </row>
    <row r="2186" spans="1:22" ht="15.75" customHeight="1" x14ac:dyDescent="0.25">
      <c r="A2186" s="19">
        <v>1001</v>
      </c>
      <c r="B2186" s="293" t="str">
        <f>IF('proje ve personel bilgileri'!A1014&lt;&gt;0,('proje ve personel bilgileri'!A1014)," ")</f>
        <v xml:space="preserve"> </v>
      </c>
      <c r="C2186" s="293" t="str">
        <f>IF('proje ve personel bilgileri'!A1014&lt;&gt;0,('proje ve personel bilgileri'!B1014)," ")</f>
        <v xml:space="preserve"> </v>
      </c>
      <c r="D2186" s="24"/>
      <c r="E2186" s="25"/>
      <c r="F2186" s="25"/>
      <c r="G2186" s="25"/>
      <c r="H2186" s="25"/>
      <c r="I2186" s="25"/>
      <c r="J2186" s="26"/>
      <c r="K2186" s="387" t="str">
        <f>IF(J2186&lt;&gt;0,DAYS360(J2186,'proje ve personel bilgileri'!$B$8)/30," ")</f>
        <v xml:space="preserve"> </v>
      </c>
      <c r="L2186" s="387"/>
      <c r="M2186" s="385" t="str">
        <f>IF('proje ve personel bilgileri'!A1014&lt;&gt;0,('proje ve personel bilgileri'!$B$11)," ")</f>
        <v xml:space="preserve"> </v>
      </c>
      <c r="N2186" s="385"/>
      <c r="O2186" s="388">
        <f>IF('proje ve personel bilgileri'!$B$4=1512,(IF(E2186&lt;&gt;0,2,IF(F2186&lt;&gt;0,2,IF(G2186&lt;&gt;0,IF(AND(J2186&lt;&gt;0,K2186&gt;=48),4,3),IF(H2186&lt;&gt;0,IF(AND(J2186&lt;&gt;0,K2186&gt;=48),4,3),IF(I2186&lt;&gt;0,7,0)))))),IF('proje ve personel bilgileri'!$B$4=1511,(IF(E2186&lt;&gt;0,4,IF(F2186&lt;&gt;0,5,IF(G2186&lt;&gt;0,IF(AND(J2186&lt;&gt;0,K2186&gt;=48),12,8),IF(H2186&lt;&gt;0,IF(AND(J2186&lt;&gt;0,K2186&gt;=48),12,8),IF(I2186&lt;&gt;0,14,0)))))),(IF(E2186&lt;&gt;0,3,IF(F2186&lt;&gt;0,4,IF(G2186&lt;&gt;0,IF(AND(J2186&lt;&gt;0,K2186&gt;=48),10,6),IF(H2186&lt;&gt;0,IF(AND(J2186&lt;&gt;0,K2186&gt;=48),10,6),IF(I2186&lt;&gt;0,12,0))))))))</f>
        <v>0</v>
      </c>
      <c r="P2186" s="389"/>
      <c r="Q2186" s="385" t="str">
        <f>IF('proje ve personel bilgileri'!A1014&lt;&gt;0,(M2186*O2186)," ")</f>
        <v xml:space="preserve"> </v>
      </c>
      <c r="R2186" s="385"/>
      <c r="S2186" s="385" t="str">
        <f>IF('proje ve personel bilgileri'!A1014&lt;&gt;0,G011B!S2329," ")</f>
        <v xml:space="preserve"> </v>
      </c>
      <c r="T2186" s="378"/>
      <c r="U2186" s="385" t="str">
        <f>IF('proje ve personel bilgileri'!A1014&lt;&gt;0,MIN(Q2186,S2186)," ")</f>
        <v xml:space="preserve"> </v>
      </c>
      <c r="V2186" s="386"/>
    </row>
    <row r="2187" spans="1:22" ht="15.75" customHeight="1" x14ac:dyDescent="0.25">
      <c r="A2187" s="23">
        <v>1002</v>
      </c>
      <c r="B2187" s="293" t="str">
        <f>IF('proje ve personel bilgileri'!A1015&lt;&gt;0,('proje ve personel bilgileri'!A1015)," ")</f>
        <v xml:space="preserve"> </v>
      </c>
      <c r="C2187" s="293" t="str">
        <f>IF('proje ve personel bilgileri'!A1015&lt;&gt;0,('proje ve personel bilgileri'!B1015)," ")</f>
        <v xml:space="preserve"> </v>
      </c>
      <c r="D2187" s="24"/>
      <c r="E2187" s="25"/>
      <c r="F2187" s="25"/>
      <c r="G2187" s="25"/>
      <c r="H2187" s="25"/>
      <c r="I2187" s="25"/>
      <c r="J2187" s="26"/>
      <c r="K2187" s="387" t="str">
        <f>IF(J2187&lt;&gt;0,DAYS360(J2187,'proje ve personel bilgileri'!$B$8)/30," ")</f>
        <v xml:space="preserve"> </v>
      </c>
      <c r="L2187" s="387"/>
      <c r="M2187" s="385" t="str">
        <f>IF('proje ve personel bilgileri'!A1015&lt;&gt;0,('proje ve personel bilgileri'!$B$11)," ")</f>
        <v xml:space="preserve"> </v>
      </c>
      <c r="N2187" s="385"/>
      <c r="O2187" s="388">
        <f>IF('proje ve personel bilgileri'!$B$4=1512,(IF(E2187&lt;&gt;0,2,IF(F2187&lt;&gt;0,2,IF(G2187&lt;&gt;0,IF(AND(J2187&lt;&gt;0,K2187&gt;=48),4,3),IF(H2187&lt;&gt;0,IF(AND(J2187&lt;&gt;0,K2187&gt;=48),4,3),IF(I2187&lt;&gt;0,7,0)))))),IF('proje ve personel bilgileri'!$B$4=1511,(IF(E2187&lt;&gt;0,4,IF(F2187&lt;&gt;0,5,IF(G2187&lt;&gt;0,IF(AND(J2187&lt;&gt;0,K2187&gt;=48),12,8),IF(H2187&lt;&gt;0,IF(AND(J2187&lt;&gt;0,K2187&gt;=48),12,8),IF(I2187&lt;&gt;0,14,0)))))),(IF(E2187&lt;&gt;0,3,IF(F2187&lt;&gt;0,4,IF(G2187&lt;&gt;0,IF(AND(J2187&lt;&gt;0,K2187&gt;=48),10,6),IF(H2187&lt;&gt;0,IF(AND(J2187&lt;&gt;0,K2187&gt;=48),10,6),IF(I2187&lt;&gt;0,12,0))))))))</f>
        <v>0</v>
      </c>
      <c r="P2187" s="389"/>
      <c r="Q2187" s="385" t="str">
        <f>IF('proje ve personel bilgileri'!A1015&lt;&gt;0,(M2187*O2187)," ")</f>
        <v xml:space="preserve"> </v>
      </c>
      <c r="R2187" s="385"/>
      <c r="S2187" s="385" t="str">
        <f>IF('proje ve personel bilgileri'!A1015&lt;&gt;0,G011B!S2330," ")</f>
        <v xml:space="preserve"> </v>
      </c>
      <c r="T2187" s="378"/>
      <c r="U2187" s="385" t="str">
        <f>IF('proje ve personel bilgileri'!A1015&lt;&gt;0,MIN(Q2187,S2187)," ")</f>
        <v xml:space="preserve"> </v>
      </c>
      <c r="V2187" s="386"/>
    </row>
    <row r="2188" spans="1:22" ht="15.75" customHeight="1" x14ac:dyDescent="0.25">
      <c r="A2188" s="19">
        <v>1003</v>
      </c>
      <c r="B2188" s="293" t="str">
        <f>IF('proje ve personel bilgileri'!A1016&lt;&gt;0,('proje ve personel bilgileri'!A1016)," ")</f>
        <v xml:space="preserve"> </v>
      </c>
      <c r="C2188" s="293" t="str">
        <f>IF('proje ve personel bilgileri'!A1016&lt;&gt;0,('proje ve personel bilgileri'!B1016)," ")</f>
        <v xml:space="preserve"> </v>
      </c>
      <c r="D2188" s="24"/>
      <c r="E2188" s="25"/>
      <c r="F2188" s="25"/>
      <c r="G2188" s="25"/>
      <c r="H2188" s="25"/>
      <c r="I2188" s="25"/>
      <c r="J2188" s="26"/>
      <c r="K2188" s="387" t="str">
        <f>IF(J2188&lt;&gt;0,DAYS360(J2188,'proje ve personel bilgileri'!$B$8)/30," ")</f>
        <v xml:space="preserve"> </v>
      </c>
      <c r="L2188" s="387"/>
      <c r="M2188" s="385" t="str">
        <f>IF('proje ve personel bilgileri'!A1016&lt;&gt;0,('proje ve personel bilgileri'!$B$11)," ")</f>
        <v xml:space="preserve"> </v>
      </c>
      <c r="N2188" s="385"/>
      <c r="O2188" s="388">
        <f>IF('proje ve personel bilgileri'!$B$4=1512,(IF(E2188&lt;&gt;0,2,IF(F2188&lt;&gt;0,2,IF(G2188&lt;&gt;0,IF(AND(J2188&lt;&gt;0,K2188&gt;=48),4,3),IF(H2188&lt;&gt;0,IF(AND(J2188&lt;&gt;0,K2188&gt;=48),4,3),IF(I2188&lt;&gt;0,7,0)))))),IF('proje ve personel bilgileri'!$B$4=1511,(IF(E2188&lt;&gt;0,4,IF(F2188&lt;&gt;0,5,IF(G2188&lt;&gt;0,IF(AND(J2188&lt;&gt;0,K2188&gt;=48),12,8),IF(H2188&lt;&gt;0,IF(AND(J2188&lt;&gt;0,K2188&gt;=48),12,8),IF(I2188&lt;&gt;0,14,0)))))),(IF(E2188&lt;&gt;0,3,IF(F2188&lt;&gt;0,4,IF(G2188&lt;&gt;0,IF(AND(J2188&lt;&gt;0,K2188&gt;=48),10,6),IF(H2188&lt;&gt;0,IF(AND(J2188&lt;&gt;0,K2188&gt;=48),10,6),IF(I2188&lt;&gt;0,12,0))))))))</f>
        <v>0</v>
      </c>
      <c r="P2188" s="389"/>
      <c r="Q2188" s="385" t="str">
        <f>IF('proje ve personel bilgileri'!A1016&lt;&gt;0,(M2188*O2188)," ")</f>
        <v xml:space="preserve"> </v>
      </c>
      <c r="R2188" s="385"/>
      <c r="S2188" s="385" t="str">
        <f>IF('proje ve personel bilgileri'!A1016&lt;&gt;0,G011B!S2331," ")</f>
        <v xml:space="preserve"> </v>
      </c>
      <c r="T2188" s="378"/>
      <c r="U2188" s="385" t="str">
        <f>IF('proje ve personel bilgileri'!A1016&lt;&gt;0,MIN(Q2188,S2188)," ")</f>
        <v xml:space="preserve"> </v>
      </c>
      <c r="V2188" s="386"/>
    </row>
    <row r="2189" spans="1:22" ht="15.75" customHeight="1" x14ac:dyDescent="0.25">
      <c r="A2189" s="23">
        <v>1004</v>
      </c>
      <c r="B2189" s="293" t="str">
        <f>IF('proje ve personel bilgileri'!A1017&lt;&gt;0,('proje ve personel bilgileri'!A1017)," ")</f>
        <v xml:space="preserve"> </v>
      </c>
      <c r="C2189" s="293" t="str">
        <f>IF('proje ve personel bilgileri'!A1017&lt;&gt;0,('proje ve personel bilgileri'!B1017)," ")</f>
        <v xml:space="preserve"> </v>
      </c>
      <c r="D2189" s="24"/>
      <c r="E2189" s="25"/>
      <c r="F2189" s="25"/>
      <c r="G2189" s="25"/>
      <c r="H2189" s="25"/>
      <c r="I2189" s="25"/>
      <c r="J2189" s="26"/>
      <c r="K2189" s="387" t="str">
        <f>IF(J2189&lt;&gt;0,DAYS360(J2189,'proje ve personel bilgileri'!$B$8)/30," ")</f>
        <v xml:space="preserve"> </v>
      </c>
      <c r="L2189" s="387"/>
      <c r="M2189" s="385" t="str">
        <f>IF('proje ve personel bilgileri'!A1017&lt;&gt;0,('proje ve personel bilgileri'!$B$11)," ")</f>
        <v xml:space="preserve"> </v>
      </c>
      <c r="N2189" s="385"/>
      <c r="O2189" s="388">
        <f>IF('proje ve personel bilgileri'!$B$4=1512,(IF(E2189&lt;&gt;0,2,IF(F2189&lt;&gt;0,2,IF(G2189&lt;&gt;0,IF(AND(J2189&lt;&gt;0,K2189&gt;=48),4,3),IF(H2189&lt;&gt;0,IF(AND(J2189&lt;&gt;0,K2189&gt;=48),4,3),IF(I2189&lt;&gt;0,7,0)))))),IF('proje ve personel bilgileri'!$B$4=1511,(IF(E2189&lt;&gt;0,4,IF(F2189&lt;&gt;0,5,IF(G2189&lt;&gt;0,IF(AND(J2189&lt;&gt;0,K2189&gt;=48),12,8),IF(H2189&lt;&gt;0,IF(AND(J2189&lt;&gt;0,K2189&gt;=48),12,8),IF(I2189&lt;&gt;0,14,0)))))),(IF(E2189&lt;&gt;0,3,IF(F2189&lt;&gt;0,4,IF(G2189&lt;&gt;0,IF(AND(J2189&lt;&gt;0,K2189&gt;=48),10,6),IF(H2189&lt;&gt;0,IF(AND(J2189&lt;&gt;0,K2189&gt;=48),10,6),IF(I2189&lt;&gt;0,12,0))))))))</f>
        <v>0</v>
      </c>
      <c r="P2189" s="389"/>
      <c r="Q2189" s="385" t="str">
        <f>IF('proje ve personel bilgileri'!A1017&lt;&gt;0,(M2189*O2189)," ")</f>
        <v xml:space="preserve"> </v>
      </c>
      <c r="R2189" s="385"/>
      <c r="S2189" s="385" t="str">
        <f>IF('proje ve personel bilgileri'!A1017&lt;&gt;0,G011B!S2332," ")</f>
        <v xml:space="preserve"> </v>
      </c>
      <c r="T2189" s="378"/>
      <c r="U2189" s="385" t="str">
        <f>IF('proje ve personel bilgileri'!A1017&lt;&gt;0,MIN(Q2189,S2189)," ")</f>
        <v xml:space="preserve"> </v>
      </c>
      <c r="V2189" s="386"/>
    </row>
    <row r="2190" spans="1:22" ht="15.75" customHeight="1" x14ac:dyDescent="0.25">
      <c r="A2190" s="19">
        <v>1005</v>
      </c>
      <c r="B2190" s="293" t="str">
        <f>IF('proje ve personel bilgileri'!A1018&lt;&gt;0,('proje ve personel bilgileri'!A1018)," ")</f>
        <v xml:space="preserve"> </v>
      </c>
      <c r="C2190" s="293" t="str">
        <f>IF('proje ve personel bilgileri'!A1018&lt;&gt;0,('proje ve personel bilgileri'!B1018)," ")</f>
        <v xml:space="preserve"> </v>
      </c>
      <c r="D2190" s="24"/>
      <c r="E2190" s="25"/>
      <c r="F2190" s="25"/>
      <c r="G2190" s="25"/>
      <c r="H2190" s="25"/>
      <c r="I2190" s="25"/>
      <c r="J2190" s="26"/>
      <c r="K2190" s="387" t="str">
        <f>IF(J2190&lt;&gt;0,DAYS360(J2190,'proje ve personel bilgileri'!$B$8)/30," ")</f>
        <v xml:space="preserve"> </v>
      </c>
      <c r="L2190" s="387"/>
      <c r="M2190" s="385" t="str">
        <f>IF('proje ve personel bilgileri'!A1018&lt;&gt;0,('proje ve personel bilgileri'!$B$11)," ")</f>
        <v xml:space="preserve"> </v>
      </c>
      <c r="N2190" s="385"/>
      <c r="O2190" s="388">
        <f>IF('proje ve personel bilgileri'!$B$4=1512,(IF(E2190&lt;&gt;0,2,IF(F2190&lt;&gt;0,2,IF(G2190&lt;&gt;0,IF(AND(J2190&lt;&gt;0,K2190&gt;=48),4,3),IF(H2190&lt;&gt;0,IF(AND(J2190&lt;&gt;0,K2190&gt;=48),4,3),IF(I2190&lt;&gt;0,7,0)))))),IF('proje ve personel bilgileri'!$B$4=1511,(IF(E2190&lt;&gt;0,4,IF(F2190&lt;&gt;0,5,IF(G2190&lt;&gt;0,IF(AND(J2190&lt;&gt;0,K2190&gt;=48),12,8),IF(H2190&lt;&gt;0,IF(AND(J2190&lt;&gt;0,K2190&gt;=48),12,8),IF(I2190&lt;&gt;0,14,0)))))),(IF(E2190&lt;&gt;0,3,IF(F2190&lt;&gt;0,4,IF(G2190&lt;&gt;0,IF(AND(J2190&lt;&gt;0,K2190&gt;=48),10,6),IF(H2190&lt;&gt;0,IF(AND(J2190&lt;&gt;0,K2190&gt;=48),10,6),IF(I2190&lt;&gt;0,12,0))))))))</f>
        <v>0</v>
      </c>
      <c r="P2190" s="389"/>
      <c r="Q2190" s="385" t="str">
        <f>IF('proje ve personel bilgileri'!A1018&lt;&gt;0,(M2190*O2190)," ")</f>
        <v xml:space="preserve"> </v>
      </c>
      <c r="R2190" s="385"/>
      <c r="S2190" s="385" t="str">
        <f>IF('proje ve personel bilgileri'!A1018&lt;&gt;0,G011B!S2333," ")</f>
        <v xml:space="preserve"> </v>
      </c>
      <c r="T2190" s="378"/>
      <c r="U2190" s="385" t="str">
        <f>IF('proje ve personel bilgileri'!A1018&lt;&gt;0,MIN(Q2190,S2190)," ")</f>
        <v xml:space="preserve"> </v>
      </c>
      <c r="V2190" s="386"/>
    </row>
    <row r="2191" spans="1:22" ht="15.75" customHeight="1" x14ac:dyDescent="0.25">
      <c r="A2191" s="23">
        <v>1006</v>
      </c>
      <c r="B2191" s="293" t="str">
        <f>IF('proje ve personel bilgileri'!A1019&lt;&gt;0,('proje ve personel bilgileri'!A1019)," ")</f>
        <v xml:space="preserve"> </v>
      </c>
      <c r="C2191" s="293" t="str">
        <f>IF('proje ve personel bilgileri'!A1019&lt;&gt;0,('proje ve personel bilgileri'!B1019)," ")</f>
        <v xml:space="preserve"> </v>
      </c>
      <c r="D2191" s="24"/>
      <c r="E2191" s="25"/>
      <c r="F2191" s="25"/>
      <c r="G2191" s="25"/>
      <c r="H2191" s="25"/>
      <c r="I2191" s="25"/>
      <c r="J2191" s="26"/>
      <c r="K2191" s="387" t="str">
        <f>IF(J2191&lt;&gt;0,DAYS360(J2191,'proje ve personel bilgileri'!$B$8)/30," ")</f>
        <v xml:space="preserve"> </v>
      </c>
      <c r="L2191" s="387"/>
      <c r="M2191" s="385" t="str">
        <f>IF('proje ve personel bilgileri'!A1019&lt;&gt;0,('proje ve personel bilgileri'!$B$11)," ")</f>
        <v xml:space="preserve"> </v>
      </c>
      <c r="N2191" s="385"/>
      <c r="O2191" s="388">
        <f>IF('proje ve personel bilgileri'!$B$4=1512,(IF(E2191&lt;&gt;0,2,IF(F2191&lt;&gt;0,2,IF(G2191&lt;&gt;0,IF(AND(J2191&lt;&gt;0,K2191&gt;=48),4,3),IF(H2191&lt;&gt;0,IF(AND(J2191&lt;&gt;0,K2191&gt;=48),4,3),IF(I2191&lt;&gt;0,7,0)))))),IF('proje ve personel bilgileri'!$B$4=1511,(IF(E2191&lt;&gt;0,4,IF(F2191&lt;&gt;0,5,IF(G2191&lt;&gt;0,IF(AND(J2191&lt;&gt;0,K2191&gt;=48),12,8),IF(H2191&lt;&gt;0,IF(AND(J2191&lt;&gt;0,K2191&gt;=48),12,8),IF(I2191&lt;&gt;0,14,0)))))),(IF(E2191&lt;&gt;0,3,IF(F2191&lt;&gt;0,4,IF(G2191&lt;&gt;0,IF(AND(J2191&lt;&gt;0,K2191&gt;=48),10,6),IF(H2191&lt;&gt;0,IF(AND(J2191&lt;&gt;0,K2191&gt;=48),10,6),IF(I2191&lt;&gt;0,12,0))))))))</f>
        <v>0</v>
      </c>
      <c r="P2191" s="389"/>
      <c r="Q2191" s="385" t="str">
        <f>IF('proje ve personel bilgileri'!A1019&lt;&gt;0,(M2191*O2191)," ")</f>
        <v xml:space="preserve"> </v>
      </c>
      <c r="R2191" s="385"/>
      <c r="S2191" s="385" t="str">
        <f>IF('proje ve personel bilgileri'!A1019&lt;&gt;0,G011B!S2334," ")</f>
        <v xml:space="preserve"> </v>
      </c>
      <c r="T2191" s="378"/>
      <c r="U2191" s="385" t="str">
        <f>IF('proje ve personel bilgileri'!A1019&lt;&gt;0,MIN(Q2191,S2191)," ")</f>
        <v xml:space="preserve"> </v>
      </c>
      <c r="V2191" s="386"/>
    </row>
    <row r="2192" spans="1:22" ht="15.75" customHeight="1" x14ac:dyDescent="0.25">
      <c r="A2192" s="19">
        <v>1007</v>
      </c>
      <c r="B2192" s="293" t="str">
        <f>IF('proje ve personel bilgileri'!A1020&lt;&gt;0,('proje ve personel bilgileri'!A1020)," ")</f>
        <v xml:space="preserve"> </v>
      </c>
      <c r="C2192" s="293" t="str">
        <f>IF('proje ve personel bilgileri'!A1020&lt;&gt;0,('proje ve personel bilgileri'!B1020)," ")</f>
        <v xml:space="preserve"> </v>
      </c>
      <c r="D2192" s="24"/>
      <c r="E2192" s="25"/>
      <c r="F2192" s="25"/>
      <c r="G2192" s="25"/>
      <c r="H2192" s="25"/>
      <c r="I2192" s="25"/>
      <c r="J2192" s="26"/>
      <c r="K2192" s="387" t="str">
        <f>IF(J2192&lt;&gt;0,DAYS360(J2192,'proje ve personel bilgileri'!$B$8)/30," ")</f>
        <v xml:space="preserve"> </v>
      </c>
      <c r="L2192" s="387"/>
      <c r="M2192" s="385" t="str">
        <f>IF('proje ve personel bilgileri'!A1020&lt;&gt;0,('proje ve personel bilgileri'!$B$11)," ")</f>
        <v xml:space="preserve"> </v>
      </c>
      <c r="N2192" s="385"/>
      <c r="O2192" s="388">
        <f>IF('proje ve personel bilgileri'!$B$4=1512,(IF(E2192&lt;&gt;0,2,IF(F2192&lt;&gt;0,2,IF(G2192&lt;&gt;0,IF(AND(J2192&lt;&gt;0,K2192&gt;=48),4,3),IF(H2192&lt;&gt;0,IF(AND(J2192&lt;&gt;0,K2192&gt;=48),4,3),IF(I2192&lt;&gt;0,7,0)))))),IF('proje ve personel bilgileri'!$B$4=1511,(IF(E2192&lt;&gt;0,4,IF(F2192&lt;&gt;0,5,IF(G2192&lt;&gt;0,IF(AND(J2192&lt;&gt;0,K2192&gt;=48),12,8),IF(H2192&lt;&gt;0,IF(AND(J2192&lt;&gt;0,K2192&gt;=48),12,8),IF(I2192&lt;&gt;0,14,0)))))),(IF(E2192&lt;&gt;0,3,IF(F2192&lt;&gt;0,4,IF(G2192&lt;&gt;0,IF(AND(J2192&lt;&gt;0,K2192&gt;=48),10,6),IF(H2192&lt;&gt;0,IF(AND(J2192&lt;&gt;0,K2192&gt;=48),10,6),IF(I2192&lt;&gt;0,12,0))))))))</f>
        <v>0</v>
      </c>
      <c r="P2192" s="389"/>
      <c r="Q2192" s="385" t="str">
        <f>IF('proje ve personel bilgileri'!A1020&lt;&gt;0,(M2192*O2192)," ")</f>
        <v xml:space="preserve"> </v>
      </c>
      <c r="R2192" s="385"/>
      <c r="S2192" s="385" t="str">
        <f>IF('proje ve personel bilgileri'!A1020&lt;&gt;0,G011B!S2335," ")</f>
        <v xml:space="preserve"> </v>
      </c>
      <c r="T2192" s="378"/>
      <c r="U2192" s="385" t="str">
        <f>IF('proje ve personel bilgileri'!A1020&lt;&gt;0,MIN(Q2192,S2192)," ")</f>
        <v xml:space="preserve"> </v>
      </c>
      <c r="V2192" s="386"/>
    </row>
    <row r="2193" spans="1:22" ht="15.75" customHeight="1" x14ac:dyDescent="0.25">
      <c r="A2193" s="23">
        <v>1008</v>
      </c>
      <c r="B2193" s="293" t="str">
        <f>IF('proje ve personel bilgileri'!A1021&lt;&gt;0,('proje ve personel bilgileri'!A1021)," ")</f>
        <v xml:space="preserve"> </v>
      </c>
      <c r="C2193" s="293" t="str">
        <f>IF('proje ve personel bilgileri'!A1021&lt;&gt;0,('proje ve personel bilgileri'!B1021)," ")</f>
        <v xml:space="preserve"> </v>
      </c>
      <c r="D2193" s="28"/>
      <c r="E2193" s="29"/>
      <c r="F2193" s="29"/>
      <c r="G2193" s="29"/>
      <c r="H2193" s="29"/>
      <c r="I2193" s="29"/>
      <c r="J2193" s="30"/>
      <c r="K2193" s="387" t="str">
        <f>IF(J2193&lt;&gt;0,DAYS360(J2193,'proje ve personel bilgileri'!$B$8)/30," ")</f>
        <v xml:space="preserve"> </v>
      </c>
      <c r="L2193" s="387"/>
      <c r="M2193" s="385" t="str">
        <f>IF('proje ve personel bilgileri'!A1021&lt;&gt;0,('proje ve personel bilgileri'!$B$11)," ")</f>
        <v xml:space="preserve"> </v>
      </c>
      <c r="N2193" s="385"/>
      <c r="O2193" s="388">
        <f>IF('proje ve personel bilgileri'!$B$4=1512,(IF(E2193&lt;&gt;0,2,IF(F2193&lt;&gt;0,2,IF(G2193&lt;&gt;0,IF(AND(J2193&lt;&gt;0,K2193&gt;=48),4,3),IF(H2193&lt;&gt;0,IF(AND(J2193&lt;&gt;0,K2193&gt;=48),4,3),IF(I2193&lt;&gt;0,7,0)))))),IF('proje ve personel bilgileri'!$B$4=1511,(IF(E2193&lt;&gt;0,4,IF(F2193&lt;&gt;0,5,IF(G2193&lt;&gt;0,IF(AND(J2193&lt;&gt;0,K2193&gt;=48),12,8),IF(H2193&lt;&gt;0,IF(AND(J2193&lt;&gt;0,K2193&gt;=48),12,8),IF(I2193&lt;&gt;0,14,0)))))),(IF(E2193&lt;&gt;0,3,IF(F2193&lt;&gt;0,4,IF(G2193&lt;&gt;0,IF(AND(J2193&lt;&gt;0,K2193&gt;=48),10,6),IF(H2193&lt;&gt;0,IF(AND(J2193&lt;&gt;0,K2193&gt;=48),10,6),IF(I2193&lt;&gt;0,12,0))))))))</f>
        <v>0</v>
      </c>
      <c r="P2193" s="389"/>
      <c r="Q2193" s="385" t="str">
        <f>IF('proje ve personel bilgileri'!A1021&lt;&gt;0,(M2193*O2193)," ")</f>
        <v xml:space="preserve"> </v>
      </c>
      <c r="R2193" s="385"/>
      <c r="S2193" s="385" t="str">
        <f>IF('proje ve personel bilgileri'!A1021&lt;&gt;0,G011B!S2336," ")</f>
        <v xml:space="preserve"> </v>
      </c>
      <c r="T2193" s="378"/>
      <c r="U2193" s="385" t="str">
        <f>IF('proje ve personel bilgileri'!A1021&lt;&gt;0,MIN(Q2193,S2193)," ")</f>
        <v xml:space="preserve"> </v>
      </c>
      <c r="V2193" s="386"/>
    </row>
    <row r="2194" spans="1:22" ht="15" customHeight="1" x14ac:dyDescent="0.25">
      <c r="A2194" s="290" t="s">
        <v>152</v>
      </c>
    </row>
    <row r="2195" spans="1:22" ht="15" customHeight="1" x14ac:dyDescent="0.25">
      <c r="A2195" s="390" t="s">
        <v>153</v>
      </c>
      <c r="B2195" s="390"/>
      <c r="C2195" s="390"/>
      <c r="D2195" s="390"/>
      <c r="E2195" s="390"/>
      <c r="F2195" s="390"/>
      <c r="G2195" s="390"/>
      <c r="H2195" s="390"/>
      <c r="I2195" s="390"/>
      <c r="J2195" s="390"/>
      <c r="K2195" s="390"/>
      <c r="L2195" s="390"/>
      <c r="M2195" s="390"/>
      <c r="N2195" s="390"/>
      <c r="O2195" s="390"/>
      <c r="P2195" s="390"/>
      <c r="Q2195" s="390"/>
      <c r="R2195" s="390"/>
      <c r="S2195" s="390"/>
      <c r="T2195" s="390"/>
      <c r="U2195" s="390"/>
      <c r="V2195" s="390"/>
    </row>
    <row r="2196" spans="1:22" ht="15" customHeight="1" x14ac:dyDescent="0.25">
      <c r="A2196" s="391" t="s">
        <v>154</v>
      </c>
      <c r="B2196" s="391"/>
      <c r="C2196" s="391"/>
      <c r="D2196" s="391"/>
      <c r="E2196" s="391"/>
      <c r="F2196" s="391"/>
      <c r="G2196" s="391"/>
      <c r="H2196" s="391"/>
      <c r="I2196" s="391"/>
      <c r="J2196" s="391"/>
      <c r="K2196" s="391"/>
      <c r="L2196" s="391"/>
      <c r="M2196" s="391"/>
      <c r="N2196" s="391"/>
      <c r="O2196" s="391"/>
      <c r="P2196" s="391"/>
      <c r="Q2196" s="391"/>
      <c r="R2196" s="391"/>
      <c r="S2196" s="391"/>
      <c r="T2196" s="391"/>
      <c r="U2196" s="391"/>
      <c r="V2196" s="391"/>
    </row>
    <row r="2197" spans="1:22" ht="15" customHeight="1" x14ac:dyDescent="0.25">
      <c r="A2197" s="289"/>
    </row>
    <row r="2198" spans="1:22" ht="15" customHeight="1" x14ac:dyDescent="0.25">
      <c r="A2198" s="381" t="s">
        <v>155</v>
      </c>
      <c r="B2198" s="381"/>
      <c r="C2198" s="381"/>
      <c r="D2198" s="381"/>
      <c r="E2198" s="381"/>
      <c r="F2198" s="381"/>
      <c r="G2198" s="381"/>
      <c r="H2198" s="381"/>
      <c r="I2198" s="381"/>
      <c r="J2198" s="381"/>
      <c r="K2198" s="381"/>
      <c r="L2198" s="381"/>
      <c r="M2198" s="381"/>
      <c r="N2198" s="381"/>
      <c r="O2198" s="381"/>
      <c r="P2198" s="381"/>
      <c r="Q2198" s="381"/>
      <c r="R2198" s="381"/>
      <c r="S2198" s="381"/>
      <c r="T2198" s="381"/>
      <c r="U2198" s="381"/>
    </row>
    <row r="2199" spans="1:22" ht="15" customHeight="1" x14ac:dyDescent="0.25">
      <c r="A2199" s="380"/>
      <c r="B2199" s="380"/>
      <c r="C2199" s="380"/>
      <c r="D2199" s="380"/>
      <c r="E2199" s="380"/>
      <c r="F2199" s="380"/>
      <c r="G2199" s="380"/>
      <c r="H2199" s="380"/>
      <c r="I2199" s="380"/>
      <c r="J2199" s="380"/>
      <c r="K2199" s="380"/>
      <c r="L2199" s="380"/>
      <c r="M2199" s="380"/>
      <c r="N2199" s="380"/>
      <c r="O2199" s="380"/>
      <c r="P2199" s="380"/>
      <c r="Q2199" s="380"/>
      <c r="R2199" s="380"/>
      <c r="S2199" s="380"/>
      <c r="T2199" s="380"/>
      <c r="U2199" s="380"/>
    </row>
  </sheetData>
  <sheetProtection password="D0BF" sheet="1" objects="1" scenarios="1"/>
  <mergeCells count="8570">
    <mergeCell ref="A2195:V2195"/>
    <mergeCell ref="A2196:V2196"/>
    <mergeCell ref="A2198:U2198"/>
    <mergeCell ref="A2199:U2199"/>
    <mergeCell ref="K2193:L2193"/>
    <mergeCell ref="M2193:N2193"/>
    <mergeCell ref="O2193:P2193"/>
    <mergeCell ref="Q2193:R2193"/>
    <mergeCell ref="S2193:T2193"/>
    <mergeCell ref="U2193:V2193"/>
    <mergeCell ref="U2190:V2190"/>
    <mergeCell ref="K2189:L2189"/>
    <mergeCell ref="M2189:N2189"/>
    <mergeCell ref="O2189:P2189"/>
    <mergeCell ref="Q2189:R2189"/>
    <mergeCell ref="S2189:T2189"/>
    <mergeCell ref="U2189:V2189"/>
    <mergeCell ref="K2190:L2190"/>
    <mergeCell ref="M2190:N2190"/>
    <mergeCell ref="O2190:P2190"/>
    <mergeCell ref="Q2190:R2190"/>
    <mergeCell ref="S2190:T2190"/>
    <mergeCell ref="U2192:V2192"/>
    <mergeCell ref="K2191:L2191"/>
    <mergeCell ref="M2191:N2191"/>
    <mergeCell ref="O2191:P2191"/>
    <mergeCell ref="Q2191:R2191"/>
    <mergeCell ref="S2191:T2191"/>
    <mergeCell ref="U2191:V2191"/>
    <mergeCell ref="K2192:L2192"/>
    <mergeCell ref="M2192:N2192"/>
    <mergeCell ref="O2192:P2192"/>
    <mergeCell ref="Q2192:R2192"/>
    <mergeCell ref="S2192:T2192"/>
    <mergeCell ref="U2186:V2186"/>
    <mergeCell ref="K2185:L2185"/>
    <mergeCell ref="M2185:N2185"/>
    <mergeCell ref="O2185:P2185"/>
    <mergeCell ref="Q2185:R2185"/>
    <mergeCell ref="S2185:T2185"/>
    <mergeCell ref="U2185:V2185"/>
    <mergeCell ref="K2186:L2186"/>
    <mergeCell ref="M2186:N2186"/>
    <mergeCell ref="O2186:P2186"/>
    <mergeCell ref="Q2186:R2186"/>
    <mergeCell ref="S2186:T2186"/>
    <mergeCell ref="U2188:V2188"/>
    <mergeCell ref="K2187:L2187"/>
    <mergeCell ref="M2187:N2187"/>
    <mergeCell ref="O2187:P2187"/>
    <mergeCell ref="Q2187:R2187"/>
    <mergeCell ref="S2187:T2187"/>
    <mergeCell ref="U2187:V2187"/>
    <mergeCell ref="K2188:L2188"/>
    <mergeCell ref="M2188:N2188"/>
    <mergeCell ref="O2188:P2188"/>
    <mergeCell ref="Q2188:R2188"/>
    <mergeCell ref="S2188:T2188"/>
    <mergeCell ref="U2182:V2182"/>
    <mergeCell ref="K2181:L2181"/>
    <mergeCell ref="M2181:N2181"/>
    <mergeCell ref="O2181:P2181"/>
    <mergeCell ref="Q2181:R2181"/>
    <mergeCell ref="S2181:T2181"/>
    <mergeCell ref="U2181:V2181"/>
    <mergeCell ref="K2182:L2182"/>
    <mergeCell ref="M2182:N2182"/>
    <mergeCell ref="O2182:P2182"/>
    <mergeCell ref="Q2182:R2182"/>
    <mergeCell ref="S2182:T2182"/>
    <mergeCell ref="U2184:V2184"/>
    <mergeCell ref="K2183:L2183"/>
    <mergeCell ref="M2183:N2183"/>
    <mergeCell ref="O2183:P2183"/>
    <mergeCell ref="Q2183:R2183"/>
    <mergeCell ref="S2183:T2183"/>
    <mergeCell ref="U2183:V2183"/>
    <mergeCell ref="K2184:L2184"/>
    <mergeCell ref="M2184:N2184"/>
    <mergeCell ref="O2184:P2184"/>
    <mergeCell ref="Q2184:R2184"/>
    <mergeCell ref="S2184:T2184"/>
    <mergeCell ref="U2178:V2178"/>
    <mergeCell ref="K2177:L2177"/>
    <mergeCell ref="M2177:N2177"/>
    <mergeCell ref="O2177:P2177"/>
    <mergeCell ref="Q2177:R2177"/>
    <mergeCell ref="S2177:T2177"/>
    <mergeCell ref="U2177:V2177"/>
    <mergeCell ref="K2178:L2178"/>
    <mergeCell ref="M2178:N2178"/>
    <mergeCell ref="O2178:P2178"/>
    <mergeCell ref="Q2178:R2178"/>
    <mergeCell ref="S2178:T2178"/>
    <mergeCell ref="U2180:V2180"/>
    <mergeCell ref="K2179:L2179"/>
    <mergeCell ref="M2179:N2179"/>
    <mergeCell ref="O2179:P2179"/>
    <mergeCell ref="Q2179:R2179"/>
    <mergeCell ref="S2179:T2179"/>
    <mergeCell ref="U2179:V2179"/>
    <mergeCell ref="K2180:L2180"/>
    <mergeCell ref="M2180:N2180"/>
    <mergeCell ref="O2180:P2180"/>
    <mergeCell ref="Q2180:R2180"/>
    <mergeCell ref="S2180:T2180"/>
    <mergeCell ref="T2172:U2172"/>
    <mergeCell ref="A2173:A2175"/>
    <mergeCell ref="B2173:B2175"/>
    <mergeCell ref="C2173:C2175"/>
    <mergeCell ref="D2173:D2175"/>
    <mergeCell ref="E2173:I2173"/>
    <mergeCell ref="J2173:J2175"/>
    <mergeCell ref="K2173:L2175"/>
    <mergeCell ref="M2173:N2174"/>
    <mergeCell ref="O2173:P2174"/>
    <mergeCell ref="A2172:C2172"/>
    <mergeCell ref="J2172:K2172"/>
    <mergeCell ref="L2172:M2172"/>
    <mergeCell ref="N2172:O2172"/>
    <mergeCell ref="P2172:Q2172"/>
    <mergeCell ref="R2172:S2172"/>
    <mergeCell ref="U2176:V2176"/>
    <mergeCell ref="Q2173:R2175"/>
    <mergeCell ref="S2173:T2175"/>
    <mergeCell ref="U2173:V2175"/>
    <mergeCell ref="E2174:I2174"/>
    <mergeCell ref="M2175:N2175"/>
    <mergeCell ref="O2175:P2175"/>
    <mergeCell ref="K2176:L2176"/>
    <mergeCell ref="M2176:N2176"/>
    <mergeCell ref="O2176:P2176"/>
    <mergeCell ref="Q2176:R2176"/>
    <mergeCell ref="S2176:T2176"/>
    <mergeCell ref="A2168:C2168"/>
    <mergeCell ref="D2168:V2168"/>
    <mergeCell ref="K2153:L2153"/>
    <mergeCell ref="M2153:N2153"/>
    <mergeCell ref="O2153:P2153"/>
    <mergeCell ref="Q2153:R2153"/>
    <mergeCell ref="S2153:T2153"/>
    <mergeCell ref="U2153:V2153"/>
    <mergeCell ref="A2155:V2155"/>
    <mergeCell ref="A2156:V2156"/>
    <mergeCell ref="A2158:U2158"/>
    <mergeCell ref="A2159:U2159"/>
    <mergeCell ref="A2165:V2165"/>
    <mergeCell ref="V2170:V2171"/>
    <mergeCell ref="A2169:C2169"/>
    <mergeCell ref="D2169:V2169"/>
    <mergeCell ref="A2170:C2171"/>
    <mergeCell ref="D2170:D2171"/>
    <mergeCell ref="E2170:E2171"/>
    <mergeCell ref="F2170:F2171"/>
    <mergeCell ref="G2170:G2171"/>
    <mergeCell ref="H2170:H2171"/>
    <mergeCell ref="I2170:I2171"/>
    <mergeCell ref="J2170:K2171"/>
    <mergeCell ref="L2170:M2171"/>
    <mergeCell ref="N2170:O2171"/>
    <mergeCell ref="P2170:Q2171"/>
    <mergeCell ref="R2170:S2171"/>
    <mergeCell ref="T2170:U2171"/>
    <mergeCell ref="U2150:V2150"/>
    <mergeCell ref="K2149:L2149"/>
    <mergeCell ref="M2149:N2149"/>
    <mergeCell ref="O2149:P2149"/>
    <mergeCell ref="Q2149:R2149"/>
    <mergeCell ref="S2149:T2149"/>
    <mergeCell ref="U2149:V2149"/>
    <mergeCell ref="K2150:L2150"/>
    <mergeCell ref="M2150:N2150"/>
    <mergeCell ref="O2150:P2150"/>
    <mergeCell ref="Q2150:R2150"/>
    <mergeCell ref="S2150:T2150"/>
    <mergeCell ref="U2152:V2152"/>
    <mergeCell ref="K2151:L2151"/>
    <mergeCell ref="M2151:N2151"/>
    <mergeCell ref="O2151:P2151"/>
    <mergeCell ref="Q2151:R2151"/>
    <mergeCell ref="S2151:T2151"/>
    <mergeCell ref="U2151:V2151"/>
    <mergeCell ref="K2152:L2152"/>
    <mergeCell ref="M2152:N2152"/>
    <mergeCell ref="O2152:P2152"/>
    <mergeCell ref="Q2152:R2152"/>
    <mergeCell ref="S2152:T2152"/>
    <mergeCell ref="U2146:V2146"/>
    <mergeCell ref="K2145:L2145"/>
    <mergeCell ref="M2145:N2145"/>
    <mergeCell ref="O2145:P2145"/>
    <mergeCell ref="Q2145:R2145"/>
    <mergeCell ref="S2145:T2145"/>
    <mergeCell ref="U2145:V2145"/>
    <mergeCell ref="K2146:L2146"/>
    <mergeCell ref="M2146:N2146"/>
    <mergeCell ref="O2146:P2146"/>
    <mergeCell ref="Q2146:R2146"/>
    <mergeCell ref="S2146:T2146"/>
    <mergeCell ref="U2148:V2148"/>
    <mergeCell ref="K2147:L2147"/>
    <mergeCell ref="M2147:N2147"/>
    <mergeCell ref="O2147:P2147"/>
    <mergeCell ref="Q2147:R2147"/>
    <mergeCell ref="S2147:T2147"/>
    <mergeCell ref="U2147:V2147"/>
    <mergeCell ref="K2148:L2148"/>
    <mergeCell ref="M2148:N2148"/>
    <mergeCell ref="O2148:P2148"/>
    <mergeCell ref="Q2148:R2148"/>
    <mergeCell ref="S2148:T2148"/>
    <mergeCell ref="U2142:V2142"/>
    <mergeCell ref="K2141:L2141"/>
    <mergeCell ref="M2141:N2141"/>
    <mergeCell ref="O2141:P2141"/>
    <mergeCell ref="Q2141:R2141"/>
    <mergeCell ref="S2141:T2141"/>
    <mergeCell ref="U2141:V2141"/>
    <mergeCell ref="K2142:L2142"/>
    <mergeCell ref="M2142:N2142"/>
    <mergeCell ref="O2142:P2142"/>
    <mergeCell ref="Q2142:R2142"/>
    <mergeCell ref="S2142:T2142"/>
    <mergeCell ref="U2144:V2144"/>
    <mergeCell ref="K2143:L2143"/>
    <mergeCell ref="M2143:N2143"/>
    <mergeCell ref="O2143:P2143"/>
    <mergeCell ref="Q2143:R2143"/>
    <mergeCell ref="S2143:T2143"/>
    <mergeCell ref="U2143:V2143"/>
    <mergeCell ref="K2144:L2144"/>
    <mergeCell ref="M2144:N2144"/>
    <mergeCell ref="O2144:P2144"/>
    <mergeCell ref="Q2144:R2144"/>
    <mergeCell ref="S2144:T2144"/>
    <mergeCell ref="U2138:V2138"/>
    <mergeCell ref="K2137:L2137"/>
    <mergeCell ref="M2137:N2137"/>
    <mergeCell ref="O2137:P2137"/>
    <mergeCell ref="Q2137:R2137"/>
    <mergeCell ref="S2137:T2137"/>
    <mergeCell ref="U2137:V2137"/>
    <mergeCell ref="K2138:L2138"/>
    <mergeCell ref="M2138:N2138"/>
    <mergeCell ref="O2138:P2138"/>
    <mergeCell ref="Q2138:R2138"/>
    <mergeCell ref="S2138:T2138"/>
    <mergeCell ref="U2140:V2140"/>
    <mergeCell ref="K2139:L2139"/>
    <mergeCell ref="M2139:N2139"/>
    <mergeCell ref="O2139:P2139"/>
    <mergeCell ref="Q2139:R2139"/>
    <mergeCell ref="S2139:T2139"/>
    <mergeCell ref="U2139:V2139"/>
    <mergeCell ref="K2140:L2140"/>
    <mergeCell ref="M2140:N2140"/>
    <mergeCell ref="O2140:P2140"/>
    <mergeCell ref="Q2140:R2140"/>
    <mergeCell ref="S2140:T2140"/>
    <mergeCell ref="T2132:U2132"/>
    <mergeCell ref="A2133:A2135"/>
    <mergeCell ref="B2133:B2135"/>
    <mergeCell ref="C2133:C2135"/>
    <mergeCell ref="D2133:D2135"/>
    <mergeCell ref="E2133:I2133"/>
    <mergeCell ref="J2133:J2135"/>
    <mergeCell ref="K2133:L2135"/>
    <mergeCell ref="M2133:N2134"/>
    <mergeCell ref="O2133:P2134"/>
    <mergeCell ref="A2132:C2132"/>
    <mergeCell ref="J2132:K2132"/>
    <mergeCell ref="L2132:M2132"/>
    <mergeCell ref="N2132:O2132"/>
    <mergeCell ref="P2132:Q2132"/>
    <mergeCell ref="R2132:S2132"/>
    <mergeCell ref="U2136:V2136"/>
    <mergeCell ref="Q2133:R2135"/>
    <mergeCell ref="S2133:T2135"/>
    <mergeCell ref="U2133:V2135"/>
    <mergeCell ref="E2134:I2134"/>
    <mergeCell ref="M2135:N2135"/>
    <mergeCell ref="O2135:P2135"/>
    <mergeCell ref="K2136:L2136"/>
    <mergeCell ref="M2136:N2136"/>
    <mergeCell ref="O2136:P2136"/>
    <mergeCell ref="Q2136:R2136"/>
    <mergeCell ref="S2136:T2136"/>
    <mergeCell ref="A2128:C2128"/>
    <mergeCell ref="D2128:V2128"/>
    <mergeCell ref="K2114:L2114"/>
    <mergeCell ref="M2114:N2114"/>
    <mergeCell ref="O2114:P2114"/>
    <mergeCell ref="Q2114:R2114"/>
    <mergeCell ref="S2114:T2114"/>
    <mergeCell ref="U2114:V2114"/>
    <mergeCell ref="A2116:V2116"/>
    <mergeCell ref="A2117:V2117"/>
    <mergeCell ref="A2119:U2119"/>
    <mergeCell ref="A2120:U2120"/>
    <mergeCell ref="A2125:V2125"/>
    <mergeCell ref="V2130:V2131"/>
    <mergeCell ref="A2129:C2129"/>
    <mergeCell ref="D2129:V2129"/>
    <mergeCell ref="A2130:C2131"/>
    <mergeCell ref="D2130:D2131"/>
    <mergeCell ref="E2130:E2131"/>
    <mergeCell ref="F2130:F2131"/>
    <mergeCell ref="G2130:G2131"/>
    <mergeCell ref="H2130:H2131"/>
    <mergeCell ref="I2130:I2131"/>
    <mergeCell ref="J2130:K2131"/>
    <mergeCell ref="L2130:M2131"/>
    <mergeCell ref="N2130:O2131"/>
    <mergeCell ref="P2130:Q2131"/>
    <mergeCell ref="R2130:S2131"/>
    <mergeCell ref="T2130:U2131"/>
    <mergeCell ref="U2111:V2111"/>
    <mergeCell ref="K2110:L2110"/>
    <mergeCell ref="M2110:N2110"/>
    <mergeCell ref="O2110:P2110"/>
    <mergeCell ref="Q2110:R2110"/>
    <mergeCell ref="S2110:T2110"/>
    <mergeCell ref="U2110:V2110"/>
    <mergeCell ref="K2111:L2111"/>
    <mergeCell ref="M2111:N2111"/>
    <mergeCell ref="O2111:P2111"/>
    <mergeCell ref="Q2111:R2111"/>
    <mergeCell ref="S2111:T2111"/>
    <mergeCell ref="U2113:V2113"/>
    <mergeCell ref="K2112:L2112"/>
    <mergeCell ref="M2112:N2112"/>
    <mergeCell ref="O2112:P2112"/>
    <mergeCell ref="Q2112:R2112"/>
    <mergeCell ref="S2112:T2112"/>
    <mergeCell ref="U2112:V2112"/>
    <mergeCell ref="K2113:L2113"/>
    <mergeCell ref="M2113:N2113"/>
    <mergeCell ref="O2113:P2113"/>
    <mergeCell ref="Q2113:R2113"/>
    <mergeCell ref="S2113:T2113"/>
    <mergeCell ref="U2107:V2107"/>
    <mergeCell ref="K2106:L2106"/>
    <mergeCell ref="M2106:N2106"/>
    <mergeCell ref="O2106:P2106"/>
    <mergeCell ref="Q2106:R2106"/>
    <mergeCell ref="S2106:T2106"/>
    <mergeCell ref="U2106:V2106"/>
    <mergeCell ref="K2107:L2107"/>
    <mergeCell ref="M2107:N2107"/>
    <mergeCell ref="O2107:P2107"/>
    <mergeCell ref="Q2107:R2107"/>
    <mergeCell ref="S2107:T2107"/>
    <mergeCell ref="U2109:V2109"/>
    <mergeCell ref="K2108:L2108"/>
    <mergeCell ref="M2108:N2108"/>
    <mergeCell ref="O2108:P2108"/>
    <mergeCell ref="Q2108:R2108"/>
    <mergeCell ref="S2108:T2108"/>
    <mergeCell ref="U2108:V2108"/>
    <mergeCell ref="K2109:L2109"/>
    <mergeCell ref="M2109:N2109"/>
    <mergeCell ref="O2109:P2109"/>
    <mergeCell ref="Q2109:R2109"/>
    <mergeCell ref="S2109:T2109"/>
    <mergeCell ref="U2103:V2103"/>
    <mergeCell ref="K2102:L2102"/>
    <mergeCell ref="M2102:N2102"/>
    <mergeCell ref="O2102:P2102"/>
    <mergeCell ref="Q2102:R2102"/>
    <mergeCell ref="S2102:T2102"/>
    <mergeCell ref="U2102:V2102"/>
    <mergeCell ref="K2103:L2103"/>
    <mergeCell ref="M2103:N2103"/>
    <mergeCell ref="O2103:P2103"/>
    <mergeCell ref="Q2103:R2103"/>
    <mergeCell ref="S2103:T2103"/>
    <mergeCell ref="U2105:V2105"/>
    <mergeCell ref="K2104:L2104"/>
    <mergeCell ref="M2104:N2104"/>
    <mergeCell ref="O2104:P2104"/>
    <mergeCell ref="Q2104:R2104"/>
    <mergeCell ref="S2104:T2104"/>
    <mergeCell ref="U2104:V2104"/>
    <mergeCell ref="K2105:L2105"/>
    <mergeCell ref="M2105:N2105"/>
    <mergeCell ref="O2105:P2105"/>
    <mergeCell ref="Q2105:R2105"/>
    <mergeCell ref="S2105:T2105"/>
    <mergeCell ref="U2099:V2099"/>
    <mergeCell ref="K2098:L2098"/>
    <mergeCell ref="M2098:N2098"/>
    <mergeCell ref="O2098:P2098"/>
    <mergeCell ref="Q2098:R2098"/>
    <mergeCell ref="S2098:T2098"/>
    <mergeCell ref="U2098:V2098"/>
    <mergeCell ref="K2099:L2099"/>
    <mergeCell ref="M2099:N2099"/>
    <mergeCell ref="O2099:P2099"/>
    <mergeCell ref="Q2099:R2099"/>
    <mergeCell ref="S2099:T2099"/>
    <mergeCell ref="U2101:V2101"/>
    <mergeCell ref="K2100:L2100"/>
    <mergeCell ref="M2100:N2100"/>
    <mergeCell ref="O2100:P2100"/>
    <mergeCell ref="Q2100:R2100"/>
    <mergeCell ref="S2100:T2100"/>
    <mergeCell ref="U2100:V2100"/>
    <mergeCell ref="K2101:L2101"/>
    <mergeCell ref="M2101:N2101"/>
    <mergeCell ref="O2101:P2101"/>
    <mergeCell ref="Q2101:R2101"/>
    <mergeCell ref="S2101:T2101"/>
    <mergeCell ref="T2093:U2093"/>
    <mergeCell ref="A2094:A2096"/>
    <mergeCell ref="B2094:B2096"/>
    <mergeCell ref="C2094:C2096"/>
    <mergeCell ref="D2094:D2096"/>
    <mergeCell ref="E2094:I2094"/>
    <mergeCell ref="J2094:J2096"/>
    <mergeCell ref="K2094:L2096"/>
    <mergeCell ref="M2094:N2095"/>
    <mergeCell ref="O2094:P2095"/>
    <mergeCell ref="A2093:C2093"/>
    <mergeCell ref="J2093:K2093"/>
    <mergeCell ref="L2093:M2093"/>
    <mergeCell ref="N2093:O2093"/>
    <mergeCell ref="P2093:Q2093"/>
    <mergeCell ref="R2093:S2093"/>
    <mergeCell ref="U2097:V2097"/>
    <mergeCell ref="Q2094:R2096"/>
    <mergeCell ref="S2094:T2096"/>
    <mergeCell ref="U2094:V2096"/>
    <mergeCell ref="E2095:I2095"/>
    <mergeCell ref="M2096:N2096"/>
    <mergeCell ref="O2096:P2096"/>
    <mergeCell ref="K2097:L2097"/>
    <mergeCell ref="M2097:N2097"/>
    <mergeCell ref="O2097:P2097"/>
    <mergeCell ref="Q2097:R2097"/>
    <mergeCell ref="S2097:T2097"/>
    <mergeCell ref="A2089:C2089"/>
    <mergeCell ref="D2089:V2089"/>
    <mergeCell ref="K2075:L2075"/>
    <mergeCell ref="M2075:N2075"/>
    <mergeCell ref="O2075:P2075"/>
    <mergeCell ref="Q2075:R2075"/>
    <mergeCell ref="S2075:T2075"/>
    <mergeCell ref="U2075:V2075"/>
    <mergeCell ref="A2077:V2077"/>
    <mergeCell ref="A2078:V2078"/>
    <mergeCell ref="A2080:U2080"/>
    <mergeCell ref="A2081:U2081"/>
    <mergeCell ref="A2086:V2086"/>
    <mergeCell ref="V2091:V2092"/>
    <mergeCell ref="A2090:C2090"/>
    <mergeCell ref="D2090:V2090"/>
    <mergeCell ref="A2091:C2092"/>
    <mergeCell ref="D2091:D2092"/>
    <mergeCell ref="E2091:E2092"/>
    <mergeCell ref="F2091:F2092"/>
    <mergeCell ref="G2091:G2092"/>
    <mergeCell ref="H2091:H2092"/>
    <mergeCell ref="I2091:I2092"/>
    <mergeCell ref="J2091:K2092"/>
    <mergeCell ref="L2091:M2092"/>
    <mergeCell ref="N2091:O2092"/>
    <mergeCell ref="P2091:Q2092"/>
    <mergeCell ref="R2091:S2092"/>
    <mergeCell ref="T2091:U2092"/>
    <mergeCell ref="U2072:V2072"/>
    <mergeCell ref="K2071:L2071"/>
    <mergeCell ref="M2071:N2071"/>
    <mergeCell ref="O2071:P2071"/>
    <mergeCell ref="Q2071:R2071"/>
    <mergeCell ref="S2071:T2071"/>
    <mergeCell ref="U2071:V2071"/>
    <mergeCell ref="K2072:L2072"/>
    <mergeCell ref="M2072:N2072"/>
    <mergeCell ref="O2072:P2072"/>
    <mergeCell ref="Q2072:R2072"/>
    <mergeCell ref="S2072:T2072"/>
    <mergeCell ref="U2074:V2074"/>
    <mergeCell ref="K2073:L2073"/>
    <mergeCell ref="M2073:N2073"/>
    <mergeCell ref="O2073:P2073"/>
    <mergeCell ref="Q2073:R2073"/>
    <mergeCell ref="S2073:T2073"/>
    <mergeCell ref="U2073:V2073"/>
    <mergeCell ref="K2074:L2074"/>
    <mergeCell ref="M2074:N2074"/>
    <mergeCell ref="O2074:P2074"/>
    <mergeCell ref="Q2074:R2074"/>
    <mergeCell ref="S2074:T2074"/>
    <mergeCell ref="U2068:V2068"/>
    <mergeCell ref="K2067:L2067"/>
    <mergeCell ref="M2067:N2067"/>
    <mergeCell ref="O2067:P2067"/>
    <mergeCell ref="Q2067:R2067"/>
    <mergeCell ref="S2067:T2067"/>
    <mergeCell ref="U2067:V2067"/>
    <mergeCell ref="K2068:L2068"/>
    <mergeCell ref="M2068:N2068"/>
    <mergeCell ref="O2068:P2068"/>
    <mergeCell ref="Q2068:R2068"/>
    <mergeCell ref="S2068:T2068"/>
    <mergeCell ref="U2070:V2070"/>
    <mergeCell ref="K2069:L2069"/>
    <mergeCell ref="M2069:N2069"/>
    <mergeCell ref="O2069:P2069"/>
    <mergeCell ref="Q2069:R2069"/>
    <mergeCell ref="S2069:T2069"/>
    <mergeCell ref="U2069:V2069"/>
    <mergeCell ref="K2070:L2070"/>
    <mergeCell ref="M2070:N2070"/>
    <mergeCell ref="O2070:P2070"/>
    <mergeCell ref="Q2070:R2070"/>
    <mergeCell ref="S2070:T2070"/>
    <mergeCell ref="U2064:V2064"/>
    <mergeCell ref="K2063:L2063"/>
    <mergeCell ref="M2063:N2063"/>
    <mergeCell ref="O2063:P2063"/>
    <mergeCell ref="Q2063:R2063"/>
    <mergeCell ref="S2063:T2063"/>
    <mergeCell ref="U2063:V2063"/>
    <mergeCell ref="K2064:L2064"/>
    <mergeCell ref="M2064:N2064"/>
    <mergeCell ref="O2064:P2064"/>
    <mergeCell ref="Q2064:R2064"/>
    <mergeCell ref="S2064:T2064"/>
    <mergeCell ref="U2066:V2066"/>
    <mergeCell ref="K2065:L2065"/>
    <mergeCell ref="M2065:N2065"/>
    <mergeCell ref="O2065:P2065"/>
    <mergeCell ref="Q2065:R2065"/>
    <mergeCell ref="S2065:T2065"/>
    <mergeCell ref="U2065:V2065"/>
    <mergeCell ref="K2066:L2066"/>
    <mergeCell ref="M2066:N2066"/>
    <mergeCell ref="O2066:P2066"/>
    <mergeCell ref="Q2066:R2066"/>
    <mergeCell ref="S2066:T2066"/>
    <mergeCell ref="U2060:V2060"/>
    <mergeCell ref="K2059:L2059"/>
    <mergeCell ref="M2059:N2059"/>
    <mergeCell ref="O2059:P2059"/>
    <mergeCell ref="Q2059:R2059"/>
    <mergeCell ref="S2059:T2059"/>
    <mergeCell ref="U2059:V2059"/>
    <mergeCell ref="K2060:L2060"/>
    <mergeCell ref="M2060:N2060"/>
    <mergeCell ref="O2060:P2060"/>
    <mergeCell ref="Q2060:R2060"/>
    <mergeCell ref="S2060:T2060"/>
    <mergeCell ref="U2062:V2062"/>
    <mergeCell ref="K2061:L2061"/>
    <mergeCell ref="M2061:N2061"/>
    <mergeCell ref="O2061:P2061"/>
    <mergeCell ref="Q2061:R2061"/>
    <mergeCell ref="S2061:T2061"/>
    <mergeCell ref="U2061:V2061"/>
    <mergeCell ref="K2062:L2062"/>
    <mergeCell ref="M2062:N2062"/>
    <mergeCell ref="O2062:P2062"/>
    <mergeCell ref="Q2062:R2062"/>
    <mergeCell ref="S2062:T2062"/>
    <mergeCell ref="T2054:U2054"/>
    <mergeCell ref="A2055:A2057"/>
    <mergeCell ref="B2055:B2057"/>
    <mergeCell ref="C2055:C2057"/>
    <mergeCell ref="D2055:D2057"/>
    <mergeCell ref="E2055:I2055"/>
    <mergeCell ref="J2055:J2057"/>
    <mergeCell ref="K2055:L2057"/>
    <mergeCell ref="M2055:N2056"/>
    <mergeCell ref="O2055:P2056"/>
    <mergeCell ref="A2054:C2054"/>
    <mergeCell ref="J2054:K2054"/>
    <mergeCell ref="L2054:M2054"/>
    <mergeCell ref="N2054:O2054"/>
    <mergeCell ref="P2054:Q2054"/>
    <mergeCell ref="R2054:S2054"/>
    <mergeCell ref="U2058:V2058"/>
    <mergeCell ref="Q2055:R2057"/>
    <mergeCell ref="S2055:T2057"/>
    <mergeCell ref="U2055:V2057"/>
    <mergeCell ref="E2056:I2056"/>
    <mergeCell ref="M2057:N2057"/>
    <mergeCell ref="O2057:P2057"/>
    <mergeCell ref="K2058:L2058"/>
    <mergeCell ref="M2058:N2058"/>
    <mergeCell ref="O2058:P2058"/>
    <mergeCell ref="Q2058:R2058"/>
    <mergeCell ref="S2058:T2058"/>
    <mergeCell ref="A2050:C2050"/>
    <mergeCell ref="D2050:V2050"/>
    <mergeCell ref="K2035:L2035"/>
    <mergeCell ref="M2035:N2035"/>
    <mergeCell ref="O2035:P2035"/>
    <mergeCell ref="Q2035:R2035"/>
    <mergeCell ref="S2035:T2035"/>
    <mergeCell ref="U2035:V2035"/>
    <mergeCell ref="A2037:V2037"/>
    <mergeCell ref="A2038:V2038"/>
    <mergeCell ref="A2040:U2040"/>
    <mergeCell ref="A2041:U2041"/>
    <mergeCell ref="A2047:V2047"/>
    <mergeCell ref="V2052:V2053"/>
    <mergeCell ref="A2051:C2051"/>
    <mergeCell ref="D2051:V2051"/>
    <mergeCell ref="A2052:C2053"/>
    <mergeCell ref="D2052:D2053"/>
    <mergeCell ref="E2052:E2053"/>
    <mergeCell ref="F2052:F2053"/>
    <mergeCell ref="G2052:G2053"/>
    <mergeCell ref="H2052:H2053"/>
    <mergeCell ref="I2052:I2053"/>
    <mergeCell ref="J2052:K2053"/>
    <mergeCell ref="L2052:M2053"/>
    <mergeCell ref="N2052:O2053"/>
    <mergeCell ref="P2052:Q2053"/>
    <mergeCell ref="R2052:S2053"/>
    <mergeCell ref="T2052:U2053"/>
    <mergeCell ref="U2032:V2032"/>
    <mergeCell ref="K2031:L2031"/>
    <mergeCell ref="M2031:N2031"/>
    <mergeCell ref="O2031:P2031"/>
    <mergeCell ref="Q2031:R2031"/>
    <mergeCell ref="S2031:T2031"/>
    <mergeCell ref="U2031:V2031"/>
    <mergeCell ref="K2032:L2032"/>
    <mergeCell ref="M2032:N2032"/>
    <mergeCell ref="O2032:P2032"/>
    <mergeCell ref="Q2032:R2032"/>
    <mergeCell ref="S2032:T2032"/>
    <mergeCell ref="U2034:V2034"/>
    <mergeCell ref="K2033:L2033"/>
    <mergeCell ref="M2033:N2033"/>
    <mergeCell ref="O2033:P2033"/>
    <mergeCell ref="Q2033:R2033"/>
    <mergeCell ref="S2033:T2033"/>
    <mergeCell ref="U2033:V2033"/>
    <mergeCell ref="K2034:L2034"/>
    <mergeCell ref="M2034:N2034"/>
    <mergeCell ref="O2034:P2034"/>
    <mergeCell ref="Q2034:R2034"/>
    <mergeCell ref="S2034:T2034"/>
    <mergeCell ref="U2028:V2028"/>
    <mergeCell ref="K2027:L2027"/>
    <mergeCell ref="M2027:N2027"/>
    <mergeCell ref="O2027:P2027"/>
    <mergeCell ref="Q2027:R2027"/>
    <mergeCell ref="S2027:T2027"/>
    <mergeCell ref="U2027:V2027"/>
    <mergeCell ref="K2028:L2028"/>
    <mergeCell ref="M2028:N2028"/>
    <mergeCell ref="O2028:P2028"/>
    <mergeCell ref="Q2028:R2028"/>
    <mergeCell ref="S2028:T2028"/>
    <mergeCell ref="U2030:V2030"/>
    <mergeCell ref="K2029:L2029"/>
    <mergeCell ref="M2029:N2029"/>
    <mergeCell ref="O2029:P2029"/>
    <mergeCell ref="Q2029:R2029"/>
    <mergeCell ref="S2029:T2029"/>
    <mergeCell ref="U2029:V2029"/>
    <mergeCell ref="K2030:L2030"/>
    <mergeCell ref="M2030:N2030"/>
    <mergeCell ref="O2030:P2030"/>
    <mergeCell ref="Q2030:R2030"/>
    <mergeCell ref="S2030:T2030"/>
    <mergeCell ref="U2024:V2024"/>
    <mergeCell ref="K2023:L2023"/>
    <mergeCell ref="M2023:N2023"/>
    <mergeCell ref="O2023:P2023"/>
    <mergeCell ref="Q2023:R2023"/>
    <mergeCell ref="S2023:T2023"/>
    <mergeCell ref="U2023:V2023"/>
    <mergeCell ref="K2024:L2024"/>
    <mergeCell ref="M2024:N2024"/>
    <mergeCell ref="O2024:P2024"/>
    <mergeCell ref="Q2024:R2024"/>
    <mergeCell ref="S2024:T2024"/>
    <mergeCell ref="U2026:V2026"/>
    <mergeCell ref="K2025:L2025"/>
    <mergeCell ref="M2025:N2025"/>
    <mergeCell ref="O2025:P2025"/>
    <mergeCell ref="Q2025:R2025"/>
    <mergeCell ref="S2025:T2025"/>
    <mergeCell ref="U2025:V2025"/>
    <mergeCell ref="K2026:L2026"/>
    <mergeCell ref="M2026:N2026"/>
    <mergeCell ref="O2026:P2026"/>
    <mergeCell ref="Q2026:R2026"/>
    <mergeCell ref="S2026:T2026"/>
    <mergeCell ref="U2020:V2020"/>
    <mergeCell ref="K2019:L2019"/>
    <mergeCell ref="M2019:N2019"/>
    <mergeCell ref="O2019:P2019"/>
    <mergeCell ref="Q2019:R2019"/>
    <mergeCell ref="S2019:T2019"/>
    <mergeCell ref="U2019:V2019"/>
    <mergeCell ref="K2020:L2020"/>
    <mergeCell ref="M2020:N2020"/>
    <mergeCell ref="O2020:P2020"/>
    <mergeCell ref="Q2020:R2020"/>
    <mergeCell ref="S2020:T2020"/>
    <mergeCell ref="U2022:V2022"/>
    <mergeCell ref="K2021:L2021"/>
    <mergeCell ref="M2021:N2021"/>
    <mergeCell ref="O2021:P2021"/>
    <mergeCell ref="Q2021:R2021"/>
    <mergeCell ref="S2021:T2021"/>
    <mergeCell ref="U2021:V2021"/>
    <mergeCell ref="K2022:L2022"/>
    <mergeCell ref="M2022:N2022"/>
    <mergeCell ref="O2022:P2022"/>
    <mergeCell ref="Q2022:R2022"/>
    <mergeCell ref="S2022:T2022"/>
    <mergeCell ref="T2014:U2014"/>
    <mergeCell ref="A2015:A2017"/>
    <mergeCell ref="B2015:B2017"/>
    <mergeCell ref="C2015:C2017"/>
    <mergeCell ref="D2015:D2017"/>
    <mergeCell ref="E2015:I2015"/>
    <mergeCell ref="J2015:J2017"/>
    <mergeCell ref="K2015:L2017"/>
    <mergeCell ref="M2015:N2016"/>
    <mergeCell ref="O2015:P2016"/>
    <mergeCell ref="A2014:C2014"/>
    <mergeCell ref="J2014:K2014"/>
    <mergeCell ref="L2014:M2014"/>
    <mergeCell ref="N2014:O2014"/>
    <mergeCell ref="P2014:Q2014"/>
    <mergeCell ref="R2014:S2014"/>
    <mergeCell ref="U2018:V2018"/>
    <mergeCell ref="Q2015:R2017"/>
    <mergeCell ref="S2015:T2017"/>
    <mergeCell ref="U2015:V2017"/>
    <mergeCell ref="E2016:I2016"/>
    <mergeCell ref="M2017:N2017"/>
    <mergeCell ref="O2017:P2017"/>
    <mergeCell ref="K2018:L2018"/>
    <mergeCell ref="M2018:N2018"/>
    <mergeCell ref="O2018:P2018"/>
    <mergeCell ref="Q2018:R2018"/>
    <mergeCell ref="S2018:T2018"/>
    <mergeCell ref="A2010:C2010"/>
    <mergeCell ref="D2010:V2010"/>
    <mergeCell ref="K1996:L1996"/>
    <mergeCell ref="M1996:N1996"/>
    <mergeCell ref="O1996:P1996"/>
    <mergeCell ref="Q1996:R1996"/>
    <mergeCell ref="S1996:T1996"/>
    <mergeCell ref="U1996:V1996"/>
    <mergeCell ref="A1998:V1998"/>
    <mergeCell ref="A1999:V1999"/>
    <mergeCell ref="A2001:U2001"/>
    <mergeCell ref="A2002:U2002"/>
    <mergeCell ref="A2007:V2007"/>
    <mergeCell ref="V2012:V2013"/>
    <mergeCell ref="A2011:C2011"/>
    <mergeCell ref="D2011:V2011"/>
    <mergeCell ref="A2012:C2013"/>
    <mergeCell ref="D2012:D2013"/>
    <mergeCell ref="E2012:E2013"/>
    <mergeCell ref="F2012:F2013"/>
    <mergeCell ref="G2012:G2013"/>
    <mergeCell ref="H2012:H2013"/>
    <mergeCell ref="I2012:I2013"/>
    <mergeCell ref="J2012:K2013"/>
    <mergeCell ref="L2012:M2013"/>
    <mergeCell ref="N2012:O2013"/>
    <mergeCell ref="P2012:Q2013"/>
    <mergeCell ref="R2012:S2013"/>
    <mergeCell ref="T2012:U2013"/>
    <mergeCell ref="U1993:V1993"/>
    <mergeCell ref="K1992:L1992"/>
    <mergeCell ref="M1992:N1992"/>
    <mergeCell ref="O1992:P1992"/>
    <mergeCell ref="Q1992:R1992"/>
    <mergeCell ref="S1992:T1992"/>
    <mergeCell ref="U1992:V1992"/>
    <mergeCell ref="K1993:L1993"/>
    <mergeCell ref="M1993:N1993"/>
    <mergeCell ref="O1993:P1993"/>
    <mergeCell ref="Q1993:R1993"/>
    <mergeCell ref="S1993:T1993"/>
    <mergeCell ref="U1995:V1995"/>
    <mergeCell ref="K1994:L1994"/>
    <mergeCell ref="M1994:N1994"/>
    <mergeCell ref="O1994:P1994"/>
    <mergeCell ref="Q1994:R1994"/>
    <mergeCell ref="S1994:T1994"/>
    <mergeCell ref="U1994:V1994"/>
    <mergeCell ref="K1995:L1995"/>
    <mergeCell ref="M1995:N1995"/>
    <mergeCell ref="O1995:P1995"/>
    <mergeCell ref="Q1995:R1995"/>
    <mergeCell ref="S1995:T1995"/>
    <mergeCell ref="U1989:V1989"/>
    <mergeCell ref="K1988:L1988"/>
    <mergeCell ref="M1988:N1988"/>
    <mergeCell ref="O1988:P1988"/>
    <mergeCell ref="Q1988:R1988"/>
    <mergeCell ref="S1988:T1988"/>
    <mergeCell ref="U1988:V1988"/>
    <mergeCell ref="K1989:L1989"/>
    <mergeCell ref="M1989:N1989"/>
    <mergeCell ref="O1989:P1989"/>
    <mergeCell ref="Q1989:R1989"/>
    <mergeCell ref="S1989:T1989"/>
    <mergeCell ref="U1991:V1991"/>
    <mergeCell ref="K1990:L1990"/>
    <mergeCell ref="M1990:N1990"/>
    <mergeCell ref="O1990:P1990"/>
    <mergeCell ref="Q1990:R1990"/>
    <mergeCell ref="S1990:T1990"/>
    <mergeCell ref="U1990:V1990"/>
    <mergeCell ref="K1991:L1991"/>
    <mergeCell ref="M1991:N1991"/>
    <mergeCell ref="O1991:P1991"/>
    <mergeCell ref="Q1991:R1991"/>
    <mergeCell ref="S1991:T1991"/>
    <mergeCell ref="U1985:V1985"/>
    <mergeCell ref="K1984:L1984"/>
    <mergeCell ref="M1984:N1984"/>
    <mergeCell ref="O1984:P1984"/>
    <mergeCell ref="Q1984:R1984"/>
    <mergeCell ref="S1984:T1984"/>
    <mergeCell ref="U1984:V1984"/>
    <mergeCell ref="K1985:L1985"/>
    <mergeCell ref="M1985:N1985"/>
    <mergeCell ref="O1985:P1985"/>
    <mergeCell ref="Q1985:R1985"/>
    <mergeCell ref="S1985:T1985"/>
    <mergeCell ref="U1987:V1987"/>
    <mergeCell ref="K1986:L1986"/>
    <mergeCell ref="M1986:N1986"/>
    <mergeCell ref="O1986:P1986"/>
    <mergeCell ref="Q1986:R1986"/>
    <mergeCell ref="S1986:T1986"/>
    <mergeCell ref="U1986:V1986"/>
    <mergeCell ref="K1987:L1987"/>
    <mergeCell ref="M1987:N1987"/>
    <mergeCell ref="O1987:P1987"/>
    <mergeCell ref="Q1987:R1987"/>
    <mergeCell ref="S1987:T1987"/>
    <mergeCell ref="U1981:V1981"/>
    <mergeCell ref="K1980:L1980"/>
    <mergeCell ref="M1980:N1980"/>
    <mergeCell ref="O1980:P1980"/>
    <mergeCell ref="Q1980:R1980"/>
    <mergeCell ref="S1980:T1980"/>
    <mergeCell ref="U1980:V1980"/>
    <mergeCell ref="K1981:L1981"/>
    <mergeCell ref="M1981:N1981"/>
    <mergeCell ref="O1981:P1981"/>
    <mergeCell ref="Q1981:R1981"/>
    <mergeCell ref="S1981:T1981"/>
    <mergeCell ref="U1983:V1983"/>
    <mergeCell ref="K1982:L1982"/>
    <mergeCell ref="M1982:N1982"/>
    <mergeCell ref="O1982:P1982"/>
    <mergeCell ref="Q1982:R1982"/>
    <mergeCell ref="S1982:T1982"/>
    <mergeCell ref="U1982:V1982"/>
    <mergeCell ref="K1983:L1983"/>
    <mergeCell ref="M1983:N1983"/>
    <mergeCell ref="O1983:P1983"/>
    <mergeCell ref="Q1983:R1983"/>
    <mergeCell ref="S1983:T1983"/>
    <mergeCell ref="T1975:U1975"/>
    <mergeCell ref="A1976:A1978"/>
    <mergeCell ref="B1976:B1978"/>
    <mergeCell ref="C1976:C1978"/>
    <mergeCell ref="D1976:D1978"/>
    <mergeCell ref="E1976:I1976"/>
    <mergeCell ref="J1976:J1978"/>
    <mergeCell ref="K1976:L1978"/>
    <mergeCell ref="M1976:N1977"/>
    <mergeCell ref="O1976:P1977"/>
    <mergeCell ref="A1975:C1975"/>
    <mergeCell ref="J1975:K1975"/>
    <mergeCell ref="L1975:M1975"/>
    <mergeCell ref="N1975:O1975"/>
    <mergeCell ref="P1975:Q1975"/>
    <mergeCell ref="R1975:S1975"/>
    <mergeCell ref="U1979:V1979"/>
    <mergeCell ref="Q1976:R1978"/>
    <mergeCell ref="S1976:T1978"/>
    <mergeCell ref="U1976:V1978"/>
    <mergeCell ref="E1977:I1977"/>
    <mergeCell ref="M1978:N1978"/>
    <mergeCell ref="O1978:P1978"/>
    <mergeCell ref="K1979:L1979"/>
    <mergeCell ref="M1979:N1979"/>
    <mergeCell ref="O1979:P1979"/>
    <mergeCell ref="Q1979:R1979"/>
    <mergeCell ref="S1979:T1979"/>
    <mergeCell ref="A1971:C1971"/>
    <mergeCell ref="D1971:V1971"/>
    <mergeCell ref="K1956:L1956"/>
    <mergeCell ref="M1956:N1956"/>
    <mergeCell ref="O1956:P1956"/>
    <mergeCell ref="Q1956:R1956"/>
    <mergeCell ref="S1956:T1956"/>
    <mergeCell ref="U1956:V1956"/>
    <mergeCell ref="A1958:V1958"/>
    <mergeCell ref="A1959:V1959"/>
    <mergeCell ref="A1961:U1961"/>
    <mergeCell ref="A1962:U1962"/>
    <mergeCell ref="A1968:V1968"/>
    <mergeCell ref="V1973:V1974"/>
    <mergeCell ref="A1972:C1972"/>
    <mergeCell ref="D1972:V1972"/>
    <mergeCell ref="A1973:C1974"/>
    <mergeCell ref="D1973:D1974"/>
    <mergeCell ref="E1973:E1974"/>
    <mergeCell ref="F1973:F1974"/>
    <mergeCell ref="G1973:G1974"/>
    <mergeCell ref="H1973:H1974"/>
    <mergeCell ref="I1973:I1974"/>
    <mergeCell ref="J1973:K1974"/>
    <mergeCell ref="L1973:M1974"/>
    <mergeCell ref="N1973:O1974"/>
    <mergeCell ref="P1973:Q1974"/>
    <mergeCell ref="R1973:S1974"/>
    <mergeCell ref="T1973:U1974"/>
    <mergeCell ref="U1953:V1953"/>
    <mergeCell ref="K1952:L1952"/>
    <mergeCell ref="M1952:N1952"/>
    <mergeCell ref="O1952:P1952"/>
    <mergeCell ref="Q1952:R1952"/>
    <mergeCell ref="S1952:T1952"/>
    <mergeCell ref="U1952:V1952"/>
    <mergeCell ref="K1953:L1953"/>
    <mergeCell ref="M1953:N1953"/>
    <mergeCell ref="O1953:P1953"/>
    <mergeCell ref="Q1953:R1953"/>
    <mergeCell ref="S1953:T1953"/>
    <mergeCell ref="U1955:V1955"/>
    <mergeCell ref="K1954:L1954"/>
    <mergeCell ref="M1954:N1954"/>
    <mergeCell ref="O1954:P1954"/>
    <mergeCell ref="Q1954:R1954"/>
    <mergeCell ref="S1954:T1954"/>
    <mergeCell ref="U1954:V1954"/>
    <mergeCell ref="K1955:L1955"/>
    <mergeCell ref="M1955:N1955"/>
    <mergeCell ref="O1955:P1955"/>
    <mergeCell ref="Q1955:R1955"/>
    <mergeCell ref="S1955:T1955"/>
    <mergeCell ref="U1949:V1949"/>
    <mergeCell ref="K1948:L1948"/>
    <mergeCell ref="M1948:N1948"/>
    <mergeCell ref="O1948:P1948"/>
    <mergeCell ref="Q1948:R1948"/>
    <mergeCell ref="S1948:T1948"/>
    <mergeCell ref="U1948:V1948"/>
    <mergeCell ref="K1949:L1949"/>
    <mergeCell ref="M1949:N1949"/>
    <mergeCell ref="O1949:P1949"/>
    <mergeCell ref="Q1949:R1949"/>
    <mergeCell ref="S1949:T1949"/>
    <mergeCell ref="U1951:V1951"/>
    <mergeCell ref="K1950:L1950"/>
    <mergeCell ref="M1950:N1950"/>
    <mergeCell ref="O1950:P1950"/>
    <mergeCell ref="Q1950:R1950"/>
    <mergeCell ref="S1950:T1950"/>
    <mergeCell ref="U1950:V1950"/>
    <mergeCell ref="K1951:L1951"/>
    <mergeCell ref="M1951:N1951"/>
    <mergeCell ref="O1951:P1951"/>
    <mergeCell ref="Q1951:R1951"/>
    <mergeCell ref="S1951:T1951"/>
    <mergeCell ref="U1945:V1945"/>
    <mergeCell ref="K1944:L1944"/>
    <mergeCell ref="M1944:N1944"/>
    <mergeCell ref="O1944:P1944"/>
    <mergeCell ref="Q1944:R1944"/>
    <mergeCell ref="S1944:T1944"/>
    <mergeCell ref="U1944:V1944"/>
    <mergeCell ref="K1945:L1945"/>
    <mergeCell ref="M1945:N1945"/>
    <mergeCell ref="O1945:P1945"/>
    <mergeCell ref="Q1945:R1945"/>
    <mergeCell ref="S1945:T1945"/>
    <mergeCell ref="U1947:V1947"/>
    <mergeCell ref="K1946:L1946"/>
    <mergeCell ref="M1946:N1946"/>
    <mergeCell ref="O1946:P1946"/>
    <mergeCell ref="Q1946:R1946"/>
    <mergeCell ref="S1946:T1946"/>
    <mergeCell ref="U1946:V1946"/>
    <mergeCell ref="K1947:L1947"/>
    <mergeCell ref="M1947:N1947"/>
    <mergeCell ref="O1947:P1947"/>
    <mergeCell ref="Q1947:R1947"/>
    <mergeCell ref="S1947:T1947"/>
    <mergeCell ref="U1941:V1941"/>
    <mergeCell ref="K1940:L1940"/>
    <mergeCell ref="M1940:N1940"/>
    <mergeCell ref="O1940:P1940"/>
    <mergeCell ref="Q1940:R1940"/>
    <mergeCell ref="S1940:T1940"/>
    <mergeCell ref="U1940:V1940"/>
    <mergeCell ref="K1941:L1941"/>
    <mergeCell ref="M1941:N1941"/>
    <mergeCell ref="O1941:P1941"/>
    <mergeCell ref="Q1941:R1941"/>
    <mergeCell ref="S1941:T1941"/>
    <mergeCell ref="U1943:V1943"/>
    <mergeCell ref="K1942:L1942"/>
    <mergeCell ref="M1942:N1942"/>
    <mergeCell ref="O1942:P1942"/>
    <mergeCell ref="Q1942:R1942"/>
    <mergeCell ref="S1942:T1942"/>
    <mergeCell ref="U1942:V1942"/>
    <mergeCell ref="K1943:L1943"/>
    <mergeCell ref="M1943:N1943"/>
    <mergeCell ref="O1943:P1943"/>
    <mergeCell ref="Q1943:R1943"/>
    <mergeCell ref="S1943:T1943"/>
    <mergeCell ref="T1935:U1935"/>
    <mergeCell ref="A1936:A1938"/>
    <mergeCell ref="B1936:B1938"/>
    <mergeCell ref="C1936:C1938"/>
    <mergeCell ref="D1936:D1938"/>
    <mergeCell ref="E1936:I1936"/>
    <mergeCell ref="J1936:J1938"/>
    <mergeCell ref="K1936:L1938"/>
    <mergeCell ref="M1936:N1937"/>
    <mergeCell ref="O1936:P1937"/>
    <mergeCell ref="A1935:C1935"/>
    <mergeCell ref="J1935:K1935"/>
    <mergeCell ref="L1935:M1935"/>
    <mergeCell ref="N1935:O1935"/>
    <mergeCell ref="P1935:Q1935"/>
    <mergeCell ref="R1935:S1935"/>
    <mergeCell ref="U1939:V1939"/>
    <mergeCell ref="Q1936:R1938"/>
    <mergeCell ref="S1936:T1938"/>
    <mergeCell ref="U1936:V1938"/>
    <mergeCell ref="E1937:I1937"/>
    <mergeCell ref="M1938:N1938"/>
    <mergeCell ref="O1938:P1938"/>
    <mergeCell ref="K1939:L1939"/>
    <mergeCell ref="M1939:N1939"/>
    <mergeCell ref="O1939:P1939"/>
    <mergeCell ref="Q1939:R1939"/>
    <mergeCell ref="S1939:T1939"/>
    <mergeCell ref="A1931:C1931"/>
    <mergeCell ref="D1931:V1931"/>
    <mergeCell ref="K1916:L1916"/>
    <mergeCell ref="M1916:N1916"/>
    <mergeCell ref="O1916:P1916"/>
    <mergeCell ref="Q1916:R1916"/>
    <mergeCell ref="S1916:T1916"/>
    <mergeCell ref="U1916:V1916"/>
    <mergeCell ref="A1918:V1918"/>
    <mergeCell ref="A1919:V1919"/>
    <mergeCell ref="A1921:U1921"/>
    <mergeCell ref="A1922:U1922"/>
    <mergeCell ref="A1928:V1928"/>
    <mergeCell ref="V1933:V1934"/>
    <mergeCell ref="A1932:C1932"/>
    <mergeCell ref="D1932:V1932"/>
    <mergeCell ref="A1933:C1934"/>
    <mergeCell ref="D1933:D1934"/>
    <mergeCell ref="E1933:E1934"/>
    <mergeCell ref="F1933:F1934"/>
    <mergeCell ref="G1933:G1934"/>
    <mergeCell ref="H1933:H1934"/>
    <mergeCell ref="I1933:I1934"/>
    <mergeCell ref="J1933:K1934"/>
    <mergeCell ref="L1933:M1934"/>
    <mergeCell ref="N1933:O1934"/>
    <mergeCell ref="P1933:Q1934"/>
    <mergeCell ref="R1933:S1934"/>
    <mergeCell ref="T1933:U1934"/>
    <mergeCell ref="U1913:V1913"/>
    <mergeCell ref="K1912:L1912"/>
    <mergeCell ref="M1912:N1912"/>
    <mergeCell ref="O1912:P1912"/>
    <mergeCell ref="Q1912:R1912"/>
    <mergeCell ref="S1912:T1912"/>
    <mergeCell ref="U1912:V1912"/>
    <mergeCell ref="K1913:L1913"/>
    <mergeCell ref="M1913:N1913"/>
    <mergeCell ref="O1913:P1913"/>
    <mergeCell ref="Q1913:R1913"/>
    <mergeCell ref="S1913:T1913"/>
    <mergeCell ref="U1915:V1915"/>
    <mergeCell ref="K1914:L1914"/>
    <mergeCell ref="M1914:N1914"/>
    <mergeCell ref="O1914:P1914"/>
    <mergeCell ref="Q1914:R1914"/>
    <mergeCell ref="S1914:T1914"/>
    <mergeCell ref="U1914:V1914"/>
    <mergeCell ref="K1915:L1915"/>
    <mergeCell ref="M1915:N1915"/>
    <mergeCell ref="O1915:P1915"/>
    <mergeCell ref="Q1915:R1915"/>
    <mergeCell ref="S1915:T1915"/>
    <mergeCell ref="U1909:V1909"/>
    <mergeCell ref="K1908:L1908"/>
    <mergeCell ref="M1908:N1908"/>
    <mergeCell ref="O1908:P1908"/>
    <mergeCell ref="Q1908:R1908"/>
    <mergeCell ref="S1908:T1908"/>
    <mergeCell ref="U1908:V1908"/>
    <mergeCell ref="K1909:L1909"/>
    <mergeCell ref="M1909:N1909"/>
    <mergeCell ref="O1909:P1909"/>
    <mergeCell ref="Q1909:R1909"/>
    <mergeCell ref="S1909:T1909"/>
    <mergeCell ref="U1911:V1911"/>
    <mergeCell ref="K1910:L1910"/>
    <mergeCell ref="M1910:N1910"/>
    <mergeCell ref="O1910:P1910"/>
    <mergeCell ref="Q1910:R1910"/>
    <mergeCell ref="S1910:T1910"/>
    <mergeCell ref="U1910:V1910"/>
    <mergeCell ref="K1911:L1911"/>
    <mergeCell ref="M1911:N1911"/>
    <mergeCell ref="O1911:P1911"/>
    <mergeCell ref="Q1911:R1911"/>
    <mergeCell ref="S1911:T1911"/>
    <mergeCell ref="U1905:V1905"/>
    <mergeCell ref="K1904:L1904"/>
    <mergeCell ref="M1904:N1904"/>
    <mergeCell ref="O1904:P1904"/>
    <mergeCell ref="Q1904:R1904"/>
    <mergeCell ref="S1904:T1904"/>
    <mergeCell ref="U1904:V1904"/>
    <mergeCell ref="K1905:L1905"/>
    <mergeCell ref="M1905:N1905"/>
    <mergeCell ref="O1905:P1905"/>
    <mergeCell ref="Q1905:R1905"/>
    <mergeCell ref="S1905:T1905"/>
    <mergeCell ref="U1907:V1907"/>
    <mergeCell ref="K1906:L1906"/>
    <mergeCell ref="M1906:N1906"/>
    <mergeCell ref="O1906:P1906"/>
    <mergeCell ref="Q1906:R1906"/>
    <mergeCell ref="S1906:T1906"/>
    <mergeCell ref="U1906:V1906"/>
    <mergeCell ref="K1907:L1907"/>
    <mergeCell ref="M1907:N1907"/>
    <mergeCell ref="O1907:P1907"/>
    <mergeCell ref="Q1907:R1907"/>
    <mergeCell ref="S1907:T1907"/>
    <mergeCell ref="U1901:V1901"/>
    <mergeCell ref="K1900:L1900"/>
    <mergeCell ref="M1900:N1900"/>
    <mergeCell ref="O1900:P1900"/>
    <mergeCell ref="Q1900:R1900"/>
    <mergeCell ref="S1900:T1900"/>
    <mergeCell ref="U1900:V1900"/>
    <mergeCell ref="K1901:L1901"/>
    <mergeCell ref="M1901:N1901"/>
    <mergeCell ref="O1901:P1901"/>
    <mergeCell ref="Q1901:R1901"/>
    <mergeCell ref="S1901:T1901"/>
    <mergeCell ref="U1903:V1903"/>
    <mergeCell ref="K1902:L1902"/>
    <mergeCell ref="M1902:N1902"/>
    <mergeCell ref="O1902:P1902"/>
    <mergeCell ref="Q1902:R1902"/>
    <mergeCell ref="S1902:T1902"/>
    <mergeCell ref="U1902:V1902"/>
    <mergeCell ref="K1903:L1903"/>
    <mergeCell ref="M1903:N1903"/>
    <mergeCell ref="O1903:P1903"/>
    <mergeCell ref="Q1903:R1903"/>
    <mergeCell ref="S1903:T1903"/>
    <mergeCell ref="T1895:U1895"/>
    <mergeCell ref="A1896:A1898"/>
    <mergeCell ref="B1896:B1898"/>
    <mergeCell ref="C1896:C1898"/>
    <mergeCell ref="D1896:D1898"/>
    <mergeCell ref="E1896:I1896"/>
    <mergeCell ref="J1896:J1898"/>
    <mergeCell ref="K1896:L1898"/>
    <mergeCell ref="M1896:N1897"/>
    <mergeCell ref="O1896:P1897"/>
    <mergeCell ref="A1895:C1895"/>
    <mergeCell ref="J1895:K1895"/>
    <mergeCell ref="L1895:M1895"/>
    <mergeCell ref="N1895:O1895"/>
    <mergeCell ref="P1895:Q1895"/>
    <mergeCell ref="R1895:S1895"/>
    <mergeCell ref="U1899:V1899"/>
    <mergeCell ref="Q1896:R1898"/>
    <mergeCell ref="S1896:T1898"/>
    <mergeCell ref="U1896:V1898"/>
    <mergeCell ref="E1897:I1897"/>
    <mergeCell ref="M1898:N1898"/>
    <mergeCell ref="O1898:P1898"/>
    <mergeCell ref="K1899:L1899"/>
    <mergeCell ref="M1899:N1899"/>
    <mergeCell ref="O1899:P1899"/>
    <mergeCell ref="Q1899:R1899"/>
    <mergeCell ref="S1899:T1899"/>
    <mergeCell ref="A1891:C1891"/>
    <mergeCell ref="D1891:V1891"/>
    <mergeCell ref="K1877:L1877"/>
    <mergeCell ref="M1877:N1877"/>
    <mergeCell ref="O1877:P1877"/>
    <mergeCell ref="Q1877:R1877"/>
    <mergeCell ref="S1877:T1877"/>
    <mergeCell ref="U1877:V1877"/>
    <mergeCell ref="A1879:V1879"/>
    <mergeCell ref="A1880:V1880"/>
    <mergeCell ref="A1882:U1882"/>
    <mergeCell ref="A1883:U1883"/>
    <mergeCell ref="A1888:V1888"/>
    <mergeCell ref="V1893:V1894"/>
    <mergeCell ref="A1892:C1892"/>
    <mergeCell ref="D1892:V1892"/>
    <mergeCell ref="A1893:C1894"/>
    <mergeCell ref="D1893:D1894"/>
    <mergeCell ref="E1893:E1894"/>
    <mergeCell ref="F1893:F1894"/>
    <mergeCell ref="G1893:G1894"/>
    <mergeCell ref="H1893:H1894"/>
    <mergeCell ref="I1893:I1894"/>
    <mergeCell ref="J1893:K1894"/>
    <mergeCell ref="L1893:M1894"/>
    <mergeCell ref="N1893:O1894"/>
    <mergeCell ref="P1893:Q1894"/>
    <mergeCell ref="R1893:S1894"/>
    <mergeCell ref="T1893:U1894"/>
    <mergeCell ref="U1874:V1874"/>
    <mergeCell ref="K1873:L1873"/>
    <mergeCell ref="M1873:N1873"/>
    <mergeCell ref="O1873:P1873"/>
    <mergeCell ref="Q1873:R1873"/>
    <mergeCell ref="S1873:T1873"/>
    <mergeCell ref="U1873:V1873"/>
    <mergeCell ref="K1874:L1874"/>
    <mergeCell ref="M1874:N1874"/>
    <mergeCell ref="O1874:P1874"/>
    <mergeCell ref="Q1874:R1874"/>
    <mergeCell ref="S1874:T1874"/>
    <mergeCell ref="U1876:V1876"/>
    <mergeCell ref="K1875:L1875"/>
    <mergeCell ref="M1875:N1875"/>
    <mergeCell ref="O1875:P1875"/>
    <mergeCell ref="Q1875:R1875"/>
    <mergeCell ref="S1875:T1875"/>
    <mergeCell ref="U1875:V1875"/>
    <mergeCell ref="K1876:L1876"/>
    <mergeCell ref="M1876:N1876"/>
    <mergeCell ref="O1876:P1876"/>
    <mergeCell ref="Q1876:R1876"/>
    <mergeCell ref="S1876:T1876"/>
    <mergeCell ref="U1870:V1870"/>
    <mergeCell ref="K1869:L1869"/>
    <mergeCell ref="M1869:N1869"/>
    <mergeCell ref="O1869:P1869"/>
    <mergeCell ref="Q1869:R1869"/>
    <mergeCell ref="S1869:T1869"/>
    <mergeCell ref="U1869:V1869"/>
    <mergeCell ref="K1870:L1870"/>
    <mergeCell ref="M1870:N1870"/>
    <mergeCell ref="O1870:P1870"/>
    <mergeCell ref="Q1870:R1870"/>
    <mergeCell ref="S1870:T1870"/>
    <mergeCell ref="U1872:V1872"/>
    <mergeCell ref="K1871:L1871"/>
    <mergeCell ref="M1871:N1871"/>
    <mergeCell ref="O1871:P1871"/>
    <mergeCell ref="Q1871:R1871"/>
    <mergeCell ref="S1871:T1871"/>
    <mergeCell ref="U1871:V1871"/>
    <mergeCell ref="K1872:L1872"/>
    <mergeCell ref="M1872:N1872"/>
    <mergeCell ref="O1872:P1872"/>
    <mergeCell ref="Q1872:R1872"/>
    <mergeCell ref="S1872:T1872"/>
    <mergeCell ref="U1866:V1866"/>
    <mergeCell ref="K1865:L1865"/>
    <mergeCell ref="M1865:N1865"/>
    <mergeCell ref="O1865:P1865"/>
    <mergeCell ref="Q1865:R1865"/>
    <mergeCell ref="S1865:T1865"/>
    <mergeCell ref="U1865:V1865"/>
    <mergeCell ref="K1866:L1866"/>
    <mergeCell ref="M1866:N1866"/>
    <mergeCell ref="O1866:P1866"/>
    <mergeCell ref="Q1866:R1866"/>
    <mergeCell ref="S1866:T1866"/>
    <mergeCell ref="U1868:V1868"/>
    <mergeCell ref="K1867:L1867"/>
    <mergeCell ref="M1867:N1867"/>
    <mergeCell ref="O1867:P1867"/>
    <mergeCell ref="Q1867:R1867"/>
    <mergeCell ref="S1867:T1867"/>
    <mergeCell ref="U1867:V1867"/>
    <mergeCell ref="K1868:L1868"/>
    <mergeCell ref="M1868:N1868"/>
    <mergeCell ref="O1868:P1868"/>
    <mergeCell ref="Q1868:R1868"/>
    <mergeCell ref="S1868:T1868"/>
    <mergeCell ref="U1862:V1862"/>
    <mergeCell ref="K1861:L1861"/>
    <mergeCell ref="M1861:N1861"/>
    <mergeCell ref="O1861:P1861"/>
    <mergeCell ref="Q1861:R1861"/>
    <mergeCell ref="S1861:T1861"/>
    <mergeCell ref="U1861:V1861"/>
    <mergeCell ref="K1862:L1862"/>
    <mergeCell ref="M1862:N1862"/>
    <mergeCell ref="O1862:P1862"/>
    <mergeCell ref="Q1862:R1862"/>
    <mergeCell ref="S1862:T1862"/>
    <mergeCell ref="U1864:V1864"/>
    <mergeCell ref="K1863:L1863"/>
    <mergeCell ref="M1863:N1863"/>
    <mergeCell ref="O1863:P1863"/>
    <mergeCell ref="Q1863:R1863"/>
    <mergeCell ref="S1863:T1863"/>
    <mergeCell ref="U1863:V1863"/>
    <mergeCell ref="K1864:L1864"/>
    <mergeCell ref="M1864:N1864"/>
    <mergeCell ref="O1864:P1864"/>
    <mergeCell ref="Q1864:R1864"/>
    <mergeCell ref="S1864:T1864"/>
    <mergeCell ref="T1856:U1856"/>
    <mergeCell ref="A1857:A1859"/>
    <mergeCell ref="B1857:B1859"/>
    <mergeCell ref="C1857:C1859"/>
    <mergeCell ref="D1857:D1859"/>
    <mergeCell ref="E1857:I1857"/>
    <mergeCell ref="J1857:J1859"/>
    <mergeCell ref="K1857:L1859"/>
    <mergeCell ref="M1857:N1858"/>
    <mergeCell ref="O1857:P1858"/>
    <mergeCell ref="A1856:C1856"/>
    <mergeCell ref="J1856:K1856"/>
    <mergeCell ref="L1856:M1856"/>
    <mergeCell ref="N1856:O1856"/>
    <mergeCell ref="P1856:Q1856"/>
    <mergeCell ref="R1856:S1856"/>
    <mergeCell ref="U1860:V1860"/>
    <mergeCell ref="Q1857:R1859"/>
    <mergeCell ref="S1857:T1859"/>
    <mergeCell ref="U1857:V1859"/>
    <mergeCell ref="E1858:I1858"/>
    <mergeCell ref="M1859:N1859"/>
    <mergeCell ref="O1859:P1859"/>
    <mergeCell ref="K1860:L1860"/>
    <mergeCell ref="M1860:N1860"/>
    <mergeCell ref="O1860:P1860"/>
    <mergeCell ref="Q1860:R1860"/>
    <mergeCell ref="S1860:T1860"/>
    <mergeCell ref="A1852:C1852"/>
    <mergeCell ref="D1852:V1852"/>
    <mergeCell ref="K1838:L1838"/>
    <mergeCell ref="M1838:N1838"/>
    <mergeCell ref="O1838:P1838"/>
    <mergeCell ref="Q1838:R1838"/>
    <mergeCell ref="S1838:T1838"/>
    <mergeCell ref="U1838:V1838"/>
    <mergeCell ref="A1840:V1840"/>
    <mergeCell ref="A1841:V1841"/>
    <mergeCell ref="A1843:U1843"/>
    <mergeCell ref="A1844:U1844"/>
    <mergeCell ref="A1849:V1849"/>
    <mergeCell ref="V1854:V1855"/>
    <mergeCell ref="A1853:C1853"/>
    <mergeCell ref="D1853:V1853"/>
    <mergeCell ref="A1854:C1855"/>
    <mergeCell ref="D1854:D1855"/>
    <mergeCell ref="E1854:E1855"/>
    <mergeCell ref="F1854:F1855"/>
    <mergeCell ref="G1854:G1855"/>
    <mergeCell ref="H1854:H1855"/>
    <mergeCell ref="I1854:I1855"/>
    <mergeCell ref="J1854:K1855"/>
    <mergeCell ref="L1854:M1855"/>
    <mergeCell ref="N1854:O1855"/>
    <mergeCell ref="P1854:Q1855"/>
    <mergeCell ref="R1854:S1855"/>
    <mergeCell ref="T1854:U1855"/>
    <mergeCell ref="U1835:V1835"/>
    <mergeCell ref="K1834:L1834"/>
    <mergeCell ref="M1834:N1834"/>
    <mergeCell ref="O1834:P1834"/>
    <mergeCell ref="Q1834:R1834"/>
    <mergeCell ref="S1834:T1834"/>
    <mergeCell ref="U1834:V1834"/>
    <mergeCell ref="K1835:L1835"/>
    <mergeCell ref="M1835:N1835"/>
    <mergeCell ref="O1835:P1835"/>
    <mergeCell ref="Q1835:R1835"/>
    <mergeCell ref="S1835:T1835"/>
    <mergeCell ref="U1837:V1837"/>
    <mergeCell ref="K1836:L1836"/>
    <mergeCell ref="M1836:N1836"/>
    <mergeCell ref="O1836:P1836"/>
    <mergeCell ref="Q1836:R1836"/>
    <mergeCell ref="S1836:T1836"/>
    <mergeCell ref="U1836:V1836"/>
    <mergeCell ref="K1837:L1837"/>
    <mergeCell ref="M1837:N1837"/>
    <mergeCell ref="O1837:P1837"/>
    <mergeCell ref="Q1837:R1837"/>
    <mergeCell ref="S1837:T1837"/>
    <mergeCell ref="U1831:V1831"/>
    <mergeCell ref="K1830:L1830"/>
    <mergeCell ref="M1830:N1830"/>
    <mergeCell ref="O1830:P1830"/>
    <mergeCell ref="Q1830:R1830"/>
    <mergeCell ref="S1830:T1830"/>
    <mergeCell ref="U1830:V1830"/>
    <mergeCell ref="K1831:L1831"/>
    <mergeCell ref="M1831:N1831"/>
    <mergeCell ref="O1831:P1831"/>
    <mergeCell ref="Q1831:R1831"/>
    <mergeCell ref="S1831:T1831"/>
    <mergeCell ref="U1833:V1833"/>
    <mergeCell ref="K1832:L1832"/>
    <mergeCell ref="M1832:N1832"/>
    <mergeCell ref="O1832:P1832"/>
    <mergeCell ref="Q1832:R1832"/>
    <mergeCell ref="S1832:T1832"/>
    <mergeCell ref="U1832:V1832"/>
    <mergeCell ref="K1833:L1833"/>
    <mergeCell ref="M1833:N1833"/>
    <mergeCell ref="O1833:P1833"/>
    <mergeCell ref="Q1833:R1833"/>
    <mergeCell ref="S1833:T1833"/>
    <mergeCell ref="U1827:V1827"/>
    <mergeCell ref="K1826:L1826"/>
    <mergeCell ref="M1826:N1826"/>
    <mergeCell ref="O1826:P1826"/>
    <mergeCell ref="Q1826:R1826"/>
    <mergeCell ref="S1826:T1826"/>
    <mergeCell ref="U1826:V1826"/>
    <mergeCell ref="K1827:L1827"/>
    <mergeCell ref="M1827:N1827"/>
    <mergeCell ref="O1827:P1827"/>
    <mergeCell ref="Q1827:R1827"/>
    <mergeCell ref="S1827:T1827"/>
    <mergeCell ref="U1829:V1829"/>
    <mergeCell ref="K1828:L1828"/>
    <mergeCell ref="M1828:N1828"/>
    <mergeCell ref="O1828:P1828"/>
    <mergeCell ref="Q1828:R1828"/>
    <mergeCell ref="S1828:T1828"/>
    <mergeCell ref="U1828:V1828"/>
    <mergeCell ref="K1829:L1829"/>
    <mergeCell ref="M1829:N1829"/>
    <mergeCell ref="O1829:P1829"/>
    <mergeCell ref="Q1829:R1829"/>
    <mergeCell ref="S1829:T1829"/>
    <mergeCell ref="U1823:V1823"/>
    <mergeCell ref="K1822:L1822"/>
    <mergeCell ref="M1822:N1822"/>
    <mergeCell ref="O1822:P1822"/>
    <mergeCell ref="Q1822:R1822"/>
    <mergeCell ref="S1822:T1822"/>
    <mergeCell ref="U1822:V1822"/>
    <mergeCell ref="K1823:L1823"/>
    <mergeCell ref="M1823:N1823"/>
    <mergeCell ref="O1823:P1823"/>
    <mergeCell ref="Q1823:R1823"/>
    <mergeCell ref="S1823:T1823"/>
    <mergeCell ref="U1825:V1825"/>
    <mergeCell ref="K1824:L1824"/>
    <mergeCell ref="M1824:N1824"/>
    <mergeCell ref="O1824:P1824"/>
    <mergeCell ref="Q1824:R1824"/>
    <mergeCell ref="S1824:T1824"/>
    <mergeCell ref="U1824:V1824"/>
    <mergeCell ref="K1825:L1825"/>
    <mergeCell ref="M1825:N1825"/>
    <mergeCell ref="O1825:P1825"/>
    <mergeCell ref="Q1825:R1825"/>
    <mergeCell ref="S1825:T1825"/>
    <mergeCell ref="T1817:U1817"/>
    <mergeCell ref="A1818:A1820"/>
    <mergeCell ref="B1818:B1820"/>
    <mergeCell ref="C1818:C1820"/>
    <mergeCell ref="D1818:D1820"/>
    <mergeCell ref="E1818:I1818"/>
    <mergeCell ref="J1818:J1820"/>
    <mergeCell ref="K1818:L1820"/>
    <mergeCell ref="M1818:N1819"/>
    <mergeCell ref="O1818:P1819"/>
    <mergeCell ref="A1817:C1817"/>
    <mergeCell ref="J1817:K1817"/>
    <mergeCell ref="L1817:M1817"/>
    <mergeCell ref="N1817:O1817"/>
    <mergeCell ref="P1817:Q1817"/>
    <mergeCell ref="R1817:S1817"/>
    <mergeCell ref="U1821:V1821"/>
    <mergeCell ref="Q1818:R1820"/>
    <mergeCell ref="S1818:T1820"/>
    <mergeCell ref="U1818:V1820"/>
    <mergeCell ref="E1819:I1819"/>
    <mergeCell ref="M1820:N1820"/>
    <mergeCell ref="O1820:P1820"/>
    <mergeCell ref="K1821:L1821"/>
    <mergeCell ref="M1821:N1821"/>
    <mergeCell ref="O1821:P1821"/>
    <mergeCell ref="Q1821:R1821"/>
    <mergeCell ref="S1821:T1821"/>
    <mergeCell ref="A1813:C1813"/>
    <mergeCell ref="D1813:V1813"/>
    <mergeCell ref="K1799:L1799"/>
    <mergeCell ref="M1799:N1799"/>
    <mergeCell ref="O1799:P1799"/>
    <mergeCell ref="Q1799:R1799"/>
    <mergeCell ref="S1799:T1799"/>
    <mergeCell ref="U1799:V1799"/>
    <mergeCell ref="A1801:V1801"/>
    <mergeCell ref="A1802:V1802"/>
    <mergeCell ref="A1804:U1804"/>
    <mergeCell ref="A1805:U1805"/>
    <mergeCell ref="A1810:V1810"/>
    <mergeCell ref="V1815:V1816"/>
    <mergeCell ref="A1814:C1814"/>
    <mergeCell ref="D1814:V1814"/>
    <mergeCell ref="A1815:C1816"/>
    <mergeCell ref="D1815:D1816"/>
    <mergeCell ref="E1815:E1816"/>
    <mergeCell ref="F1815:F1816"/>
    <mergeCell ref="G1815:G1816"/>
    <mergeCell ref="H1815:H1816"/>
    <mergeCell ref="I1815:I1816"/>
    <mergeCell ref="J1815:K1816"/>
    <mergeCell ref="L1815:M1816"/>
    <mergeCell ref="N1815:O1816"/>
    <mergeCell ref="P1815:Q1816"/>
    <mergeCell ref="R1815:S1816"/>
    <mergeCell ref="T1815:U1816"/>
    <mergeCell ref="U1796:V1796"/>
    <mergeCell ref="K1795:L1795"/>
    <mergeCell ref="M1795:N1795"/>
    <mergeCell ref="O1795:P1795"/>
    <mergeCell ref="Q1795:R1795"/>
    <mergeCell ref="S1795:T1795"/>
    <mergeCell ref="U1795:V1795"/>
    <mergeCell ref="K1796:L1796"/>
    <mergeCell ref="M1796:N1796"/>
    <mergeCell ref="O1796:P1796"/>
    <mergeCell ref="Q1796:R1796"/>
    <mergeCell ref="S1796:T1796"/>
    <mergeCell ref="U1798:V1798"/>
    <mergeCell ref="K1797:L1797"/>
    <mergeCell ref="M1797:N1797"/>
    <mergeCell ref="O1797:P1797"/>
    <mergeCell ref="Q1797:R1797"/>
    <mergeCell ref="S1797:T1797"/>
    <mergeCell ref="U1797:V1797"/>
    <mergeCell ref="K1798:L1798"/>
    <mergeCell ref="M1798:N1798"/>
    <mergeCell ref="O1798:P1798"/>
    <mergeCell ref="Q1798:R1798"/>
    <mergeCell ref="S1798:T1798"/>
    <mergeCell ref="U1792:V1792"/>
    <mergeCell ref="K1791:L1791"/>
    <mergeCell ref="M1791:N1791"/>
    <mergeCell ref="O1791:P1791"/>
    <mergeCell ref="Q1791:R1791"/>
    <mergeCell ref="S1791:T1791"/>
    <mergeCell ref="U1791:V1791"/>
    <mergeCell ref="K1792:L1792"/>
    <mergeCell ref="M1792:N1792"/>
    <mergeCell ref="O1792:P1792"/>
    <mergeCell ref="Q1792:R1792"/>
    <mergeCell ref="S1792:T1792"/>
    <mergeCell ref="U1794:V1794"/>
    <mergeCell ref="K1793:L1793"/>
    <mergeCell ref="M1793:N1793"/>
    <mergeCell ref="O1793:P1793"/>
    <mergeCell ref="Q1793:R1793"/>
    <mergeCell ref="S1793:T1793"/>
    <mergeCell ref="U1793:V1793"/>
    <mergeCell ref="K1794:L1794"/>
    <mergeCell ref="M1794:N1794"/>
    <mergeCell ref="O1794:P1794"/>
    <mergeCell ref="Q1794:R1794"/>
    <mergeCell ref="S1794:T1794"/>
    <mergeCell ref="U1788:V1788"/>
    <mergeCell ref="K1787:L1787"/>
    <mergeCell ref="M1787:N1787"/>
    <mergeCell ref="O1787:P1787"/>
    <mergeCell ref="Q1787:R1787"/>
    <mergeCell ref="S1787:T1787"/>
    <mergeCell ref="U1787:V1787"/>
    <mergeCell ref="K1788:L1788"/>
    <mergeCell ref="M1788:N1788"/>
    <mergeCell ref="O1788:P1788"/>
    <mergeCell ref="Q1788:R1788"/>
    <mergeCell ref="S1788:T1788"/>
    <mergeCell ref="U1790:V1790"/>
    <mergeCell ref="K1789:L1789"/>
    <mergeCell ref="M1789:N1789"/>
    <mergeCell ref="O1789:P1789"/>
    <mergeCell ref="Q1789:R1789"/>
    <mergeCell ref="S1789:T1789"/>
    <mergeCell ref="U1789:V1789"/>
    <mergeCell ref="K1790:L1790"/>
    <mergeCell ref="M1790:N1790"/>
    <mergeCell ref="O1790:P1790"/>
    <mergeCell ref="Q1790:R1790"/>
    <mergeCell ref="S1790:T1790"/>
    <mergeCell ref="U1784:V1784"/>
    <mergeCell ref="K1783:L1783"/>
    <mergeCell ref="M1783:N1783"/>
    <mergeCell ref="O1783:P1783"/>
    <mergeCell ref="Q1783:R1783"/>
    <mergeCell ref="S1783:T1783"/>
    <mergeCell ref="U1783:V1783"/>
    <mergeCell ref="K1784:L1784"/>
    <mergeCell ref="M1784:N1784"/>
    <mergeCell ref="O1784:P1784"/>
    <mergeCell ref="Q1784:R1784"/>
    <mergeCell ref="S1784:T1784"/>
    <mergeCell ref="U1786:V1786"/>
    <mergeCell ref="K1785:L1785"/>
    <mergeCell ref="M1785:N1785"/>
    <mergeCell ref="O1785:P1785"/>
    <mergeCell ref="Q1785:R1785"/>
    <mergeCell ref="S1785:T1785"/>
    <mergeCell ref="U1785:V1785"/>
    <mergeCell ref="K1786:L1786"/>
    <mergeCell ref="M1786:N1786"/>
    <mergeCell ref="O1786:P1786"/>
    <mergeCell ref="Q1786:R1786"/>
    <mergeCell ref="S1786:T1786"/>
    <mergeCell ref="T1778:U1778"/>
    <mergeCell ref="A1779:A1781"/>
    <mergeCell ref="B1779:B1781"/>
    <mergeCell ref="C1779:C1781"/>
    <mergeCell ref="D1779:D1781"/>
    <mergeCell ref="E1779:I1779"/>
    <mergeCell ref="J1779:J1781"/>
    <mergeCell ref="K1779:L1781"/>
    <mergeCell ref="M1779:N1780"/>
    <mergeCell ref="O1779:P1780"/>
    <mergeCell ref="A1778:C1778"/>
    <mergeCell ref="J1778:K1778"/>
    <mergeCell ref="L1778:M1778"/>
    <mergeCell ref="N1778:O1778"/>
    <mergeCell ref="P1778:Q1778"/>
    <mergeCell ref="R1778:S1778"/>
    <mergeCell ref="U1782:V1782"/>
    <mergeCell ref="Q1779:R1781"/>
    <mergeCell ref="S1779:T1781"/>
    <mergeCell ref="U1779:V1781"/>
    <mergeCell ref="E1780:I1780"/>
    <mergeCell ref="M1781:N1781"/>
    <mergeCell ref="O1781:P1781"/>
    <mergeCell ref="K1782:L1782"/>
    <mergeCell ref="M1782:N1782"/>
    <mergeCell ref="O1782:P1782"/>
    <mergeCell ref="Q1782:R1782"/>
    <mergeCell ref="S1782:T1782"/>
    <mergeCell ref="A1774:C1774"/>
    <mergeCell ref="D1774:V1774"/>
    <mergeCell ref="K1760:L1760"/>
    <mergeCell ref="M1760:N1760"/>
    <mergeCell ref="O1760:P1760"/>
    <mergeCell ref="Q1760:R1760"/>
    <mergeCell ref="S1760:T1760"/>
    <mergeCell ref="U1760:V1760"/>
    <mergeCell ref="A1762:V1762"/>
    <mergeCell ref="A1763:V1763"/>
    <mergeCell ref="A1765:U1765"/>
    <mergeCell ref="A1766:U1766"/>
    <mergeCell ref="A1771:V1771"/>
    <mergeCell ref="V1776:V1777"/>
    <mergeCell ref="A1775:C1775"/>
    <mergeCell ref="D1775:V1775"/>
    <mergeCell ref="A1776:C1777"/>
    <mergeCell ref="D1776:D1777"/>
    <mergeCell ref="E1776:E1777"/>
    <mergeCell ref="F1776:F1777"/>
    <mergeCell ref="G1776:G1777"/>
    <mergeCell ref="H1776:H1777"/>
    <mergeCell ref="I1776:I1777"/>
    <mergeCell ref="J1776:K1777"/>
    <mergeCell ref="L1776:M1777"/>
    <mergeCell ref="N1776:O1777"/>
    <mergeCell ref="P1776:Q1777"/>
    <mergeCell ref="R1776:S1777"/>
    <mergeCell ref="T1776:U1777"/>
    <mergeCell ref="U1757:V1757"/>
    <mergeCell ref="K1756:L1756"/>
    <mergeCell ref="M1756:N1756"/>
    <mergeCell ref="O1756:P1756"/>
    <mergeCell ref="Q1756:R1756"/>
    <mergeCell ref="S1756:T1756"/>
    <mergeCell ref="U1756:V1756"/>
    <mergeCell ref="K1757:L1757"/>
    <mergeCell ref="M1757:N1757"/>
    <mergeCell ref="O1757:P1757"/>
    <mergeCell ref="Q1757:R1757"/>
    <mergeCell ref="S1757:T1757"/>
    <mergeCell ref="U1759:V1759"/>
    <mergeCell ref="K1758:L1758"/>
    <mergeCell ref="M1758:N1758"/>
    <mergeCell ref="O1758:P1758"/>
    <mergeCell ref="Q1758:R1758"/>
    <mergeCell ref="S1758:T1758"/>
    <mergeCell ref="U1758:V1758"/>
    <mergeCell ref="K1759:L1759"/>
    <mergeCell ref="M1759:N1759"/>
    <mergeCell ref="O1759:P1759"/>
    <mergeCell ref="Q1759:R1759"/>
    <mergeCell ref="S1759:T1759"/>
    <mergeCell ref="U1753:V1753"/>
    <mergeCell ref="K1752:L1752"/>
    <mergeCell ref="M1752:N1752"/>
    <mergeCell ref="O1752:P1752"/>
    <mergeCell ref="Q1752:R1752"/>
    <mergeCell ref="S1752:T1752"/>
    <mergeCell ref="U1752:V1752"/>
    <mergeCell ref="K1753:L1753"/>
    <mergeCell ref="M1753:N1753"/>
    <mergeCell ref="O1753:P1753"/>
    <mergeCell ref="Q1753:R1753"/>
    <mergeCell ref="S1753:T1753"/>
    <mergeCell ref="U1755:V1755"/>
    <mergeCell ref="K1754:L1754"/>
    <mergeCell ref="M1754:N1754"/>
    <mergeCell ref="O1754:P1754"/>
    <mergeCell ref="Q1754:R1754"/>
    <mergeCell ref="S1754:T1754"/>
    <mergeCell ref="U1754:V1754"/>
    <mergeCell ref="K1755:L1755"/>
    <mergeCell ref="M1755:N1755"/>
    <mergeCell ref="O1755:P1755"/>
    <mergeCell ref="Q1755:R1755"/>
    <mergeCell ref="S1755:T1755"/>
    <mergeCell ref="U1749:V1749"/>
    <mergeCell ref="K1748:L1748"/>
    <mergeCell ref="M1748:N1748"/>
    <mergeCell ref="O1748:P1748"/>
    <mergeCell ref="Q1748:R1748"/>
    <mergeCell ref="S1748:T1748"/>
    <mergeCell ref="U1748:V1748"/>
    <mergeCell ref="K1749:L1749"/>
    <mergeCell ref="M1749:N1749"/>
    <mergeCell ref="O1749:P1749"/>
    <mergeCell ref="Q1749:R1749"/>
    <mergeCell ref="S1749:T1749"/>
    <mergeCell ref="U1751:V1751"/>
    <mergeCell ref="K1750:L1750"/>
    <mergeCell ref="M1750:N1750"/>
    <mergeCell ref="O1750:P1750"/>
    <mergeCell ref="Q1750:R1750"/>
    <mergeCell ref="S1750:T1750"/>
    <mergeCell ref="U1750:V1750"/>
    <mergeCell ref="K1751:L1751"/>
    <mergeCell ref="M1751:N1751"/>
    <mergeCell ref="O1751:P1751"/>
    <mergeCell ref="Q1751:R1751"/>
    <mergeCell ref="S1751:T1751"/>
    <mergeCell ref="U1745:V1745"/>
    <mergeCell ref="K1744:L1744"/>
    <mergeCell ref="M1744:N1744"/>
    <mergeCell ref="O1744:P1744"/>
    <mergeCell ref="Q1744:R1744"/>
    <mergeCell ref="S1744:T1744"/>
    <mergeCell ref="U1744:V1744"/>
    <mergeCell ref="K1745:L1745"/>
    <mergeCell ref="M1745:N1745"/>
    <mergeCell ref="O1745:P1745"/>
    <mergeCell ref="Q1745:R1745"/>
    <mergeCell ref="S1745:T1745"/>
    <mergeCell ref="U1747:V1747"/>
    <mergeCell ref="K1746:L1746"/>
    <mergeCell ref="M1746:N1746"/>
    <mergeCell ref="O1746:P1746"/>
    <mergeCell ref="Q1746:R1746"/>
    <mergeCell ref="S1746:T1746"/>
    <mergeCell ref="U1746:V1746"/>
    <mergeCell ref="K1747:L1747"/>
    <mergeCell ref="M1747:N1747"/>
    <mergeCell ref="O1747:P1747"/>
    <mergeCell ref="Q1747:R1747"/>
    <mergeCell ref="S1747:T1747"/>
    <mergeCell ref="T1739:U1739"/>
    <mergeCell ref="A1740:A1742"/>
    <mergeCell ref="B1740:B1742"/>
    <mergeCell ref="C1740:C1742"/>
    <mergeCell ref="D1740:D1742"/>
    <mergeCell ref="E1740:I1740"/>
    <mergeCell ref="J1740:J1742"/>
    <mergeCell ref="K1740:L1742"/>
    <mergeCell ref="M1740:N1741"/>
    <mergeCell ref="O1740:P1741"/>
    <mergeCell ref="A1739:C1739"/>
    <mergeCell ref="J1739:K1739"/>
    <mergeCell ref="L1739:M1739"/>
    <mergeCell ref="N1739:O1739"/>
    <mergeCell ref="P1739:Q1739"/>
    <mergeCell ref="R1739:S1739"/>
    <mergeCell ref="U1743:V1743"/>
    <mergeCell ref="Q1740:R1742"/>
    <mergeCell ref="S1740:T1742"/>
    <mergeCell ref="U1740:V1742"/>
    <mergeCell ref="E1741:I1741"/>
    <mergeCell ref="M1742:N1742"/>
    <mergeCell ref="O1742:P1742"/>
    <mergeCell ref="K1743:L1743"/>
    <mergeCell ref="M1743:N1743"/>
    <mergeCell ref="O1743:P1743"/>
    <mergeCell ref="Q1743:R1743"/>
    <mergeCell ref="S1743:T1743"/>
    <mergeCell ref="A1735:C1735"/>
    <mergeCell ref="D1735:V1735"/>
    <mergeCell ref="K1721:L1721"/>
    <mergeCell ref="M1721:N1721"/>
    <mergeCell ref="O1721:P1721"/>
    <mergeCell ref="Q1721:R1721"/>
    <mergeCell ref="S1721:T1721"/>
    <mergeCell ref="U1721:V1721"/>
    <mergeCell ref="A1723:V1723"/>
    <mergeCell ref="A1724:V1724"/>
    <mergeCell ref="A1726:U1726"/>
    <mergeCell ref="A1727:U1727"/>
    <mergeCell ref="A1732:V1732"/>
    <mergeCell ref="V1737:V1738"/>
    <mergeCell ref="A1736:C1736"/>
    <mergeCell ref="D1736:V1736"/>
    <mergeCell ref="A1737:C1738"/>
    <mergeCell ref="D1737:D1738"/>
    <mergeCell ref="E1737:E1738"/>
    <mergeCell ref="F1737:F1738"/>
    <mergeCell ref="G1737:G1738"/>
    <mergeCell ref="H1737:H1738"/>
    <mergeCell ref="I1737:I1738"/>
    <mergeCell ref="J1737:K1738"/>
    <mergeCell ref="L1737:M1738"/>
    <mergeCell ref="N1737:O1738"/>
    <mergeCell ref="P1737:Q1738"/>
    <mergeCell ref="R1737:S1738"/>
    <mergeCell ref="T1737:U1738"/>
    <mergeCell ref="U1718:V1718"/>
    <mergeCell ref="K1717:L1717"/>
    <mergeCell ref="M1717:N1717"/>
    <mergeCell ref="O1717:P1717"/>
    <mergeCell ref="Q1717:R1717"/>
    <mergeCell ref="S1717:T1717"/>
    <mergeCell ref="U1717:V1717"/>
    <mergeCell ref="K1718:L1718"/>
    <mergeCell ref="M1718:N1718"/>
    <mergeCell ref="O1718:P1718"/>
    <mergeCell ref="Q1718:R1718"/>
    <mergeCell ref="S1718:T1718"/>
    <mergeCell ref="U1720:V1720"/>
    <mergeCell ref="K1719:L1719"/>
    <mergeCell ref="M1719:N1719"/>
    <mergeCell ref="O1719:P1719"/>
    <mergeCell ref="Q1719:R1719"/>
    <mergeCell ref="S1719:T1719"/>
    <mergeCell ref="U1719:V1719"/>
    <mergeCell ref="K1720:L1720"/>
    <mergeCell ref="M1720:N1720"/>
    <mergeCell ref="O1720:P1720"/>
    <mergeCell ref="Q1720:R1720"/>
    <mergeCell ref="S1720:T1720"/>
    <mergeCell ref="U1714:V1714"/>
    <mergeCell ref="K1713:L1713"/>
    <mergeCell ref="M1713:N1713"/>
    <mergeCell ref="O1713:P1713"/>
    <mergeCell ref="Q1713:R1713"/>
    <mergeCell ref="S1713:T1713"/>
    <mergeCell ref="U1713:V1713"/>
    <mergeCell ref="K1714:L1714"/>
    <mergeCell ref="M1714:N1714"/>
    <mergeCell ref="O1714:P1714"/>
    <mergeCell ref="Q1714:R1714"/>
    <mergeCell ref="S1714:T1714"/>
    <mergeCell ref="U1716:V1716"/>
    <mergeCell ref="K1715:L1715"/>
    <mergeCell ref="M1715:N1715"/>
    <mergeCell ref="O1715:P1715"/>
    <mergeCell ref="Q1715:R1715"/>
    <mergeCell ref="S1715:T1715"/>
    <mergeCell ref="U1715:V1715"/>
    <mergeCell ref="K1716:L1716"/>
    <mergeCell ref="M1716:N1716"/>
    <mergeCell ref="O1716:P1716"/>
    <mergeCell ref="Q1716:R1716"/>
    <mergeCell ref="S1716:T1716"/>
    <mergeCell ref="U1710:V1710"/>
    <mergeCell ref="K1709:L1709"/>
    <mergeCell ref="M1709:N1709"/>
    <mergeCell ref="O1709:P1709"/>
    <mergeCell ref="Q1709:R1709"/>
    <mergeCell ref="S1709:T1709"/>
    <mergeCell ref="U1709:V1709"/>
    <mergeCell ref="K1710:L1710"/>
    <mergeCell ref="M1710:N1710"/>
    <mergeCell ref="O1710:P1710"/>
    <mergeCell ref="Q1710:R1710"/>
    <mergeCell ref="S1710:T1710"/>
    <mergeCell ref="U1712:V1712"/>
    <mergeCell ref="K1711:L1711"/>
    <mergeCell ref="M1711:N1711"/>
    <mergeCell ref="O1711:P1711"/>
    <mergeCell ref="Q1711:R1711"/>
    <mergeCell ref="S1711:T1711"/>
    <mergeCell ref="U1711:V1711"/>
    <mergeCell ref="K1712:L1712"/>
    <mergeCell ref="M1712:N1712"/>
    <mergeCell ref="O1712:P1712"/>
    <mergeCell ref="Q1712:R1712"/>
    <mergeCell ref="S1712:T1712"/>
    <mergeCell ref="U1706:V1706"/>
    <mergeCell ref="K1705:L1705"/>
    <mergeCell ref="M1705:N1705"/>
    <mergeCell ref="O1705:P1705"/>
    <mergeCell ref="Q1705:R1705"/>
    <mergeCell ref="S1705:T1705"/>
    <mergeCell ref="U1705:V1705"/>
    <mergeCell ref="K1706:L1706"/>
    <mergeCell ref="M1706:N1706"/>
    <mergeCell ref="O1706:P1706"/>
    <mergeCell ref="Q1706:R1706"/>
    <mergeCell ref="S1706:T1706"/>
    <mergeCell ref="U1708:V1708"/>
    <mergeCell ref="K1707:L1707"/>
    <mergeCell ref="M1707:N1707"/>
    <mergeCell ref="O1707:P1707"/>
    <mergeCell ref="Q1707:R1707"/>
    <mergeCell ref="S1707:T1707"/>
    <mergeCell ref="U1707:V1707"/>
    <mergeCell ref="K1708:L1708"/>
    <mergeCell ref="M1708:N1708"/>
    <mergeCell ref="O1708:P1708"/>
    <mergeCell ref="Q1708:R1708"/>
    <mergeCell ref="S1708:T1708"/>
    <mergeCell ref="T1700:U1700"/>
    <mergeCell ref="A1701:A1703"/>
    <mergeCell ref="B1701:B1703"/>
    <mergeCell ref="C1701:C1703"/>
    <mergeCell ref="D1701:D1703"/>
    <mergeCell ref="E1701:I1701"/>
    <mergeCell ref="J1701:J1703"/>
    <mergeCell ref="K1701:L1703"/>
    <mergeCell ref="M1701:N1702"/>
    <mergeCell ref="O1701:P1702"/>
    <mergeCell ref="A1700:C1700"/>
    <mergeCell ref="J1700:K1700"/>
    <mergeCell ref="L1700:M1700"/>
    <mergeCell ref="N1700:O1700"/>
    <mergeCell ref="P1700:Q1700"/>
    <mergeCell ref="R1700:S1700"/>
    <mergeCell ref="U1704:V1704"/>
    <mergeCell ref="Q1701:R1703"/>
    <mergeCell ref="S1701:T1703"/>
    <mergeCell ref="U1701:V1703"/>
    <mergeCell ref="E1702:I1702"/>
    <mergeCell ref="M1703:N1703"/>
    <mergeCell ref="O1703:P1703"/>
    <mergeCell ref="K1704:L1704"/>
    <mergeCell ref="M1704:N1704"/>
    <mergeCell ref="O1704:P1704"/>
    <mergeCell ref="Q1704:R1704"/>
    <mergeCell ref="S1704:T1704"/>
    <mergeCell ref="A1696:C1696"/>
    <mergeCell ref="D1696:V1696"/>
    <mergeCell ref="K1682:L1682"/>
    <mergeCell ref="M1682:N1682"/>
    <mergeCell ref="O1682:P1682"/>
    <mergeCell ref="Q1682:R1682"/>
    <mergeCell ref="S1682:T1682"/>
    <mergeCell ref="U1682:V1682"/>
    <mergeCell ref="A1684:V1684"/>
    <mergeCell ref="A1685:V1685"/>
    <mergeCell ref="A1687:U1687"/>
    <mergeCell ref="A1688:U1688"/>
    <mergeCell ref="A1693:V1693"/>
    <mergeCell ref="V1698:V1699"/>
    <mergeCell ref="A1697:C1697"/>
    <mergeCell ref="D1697:V1697"/>
    <mergeCell ref="A1698:C1699"/>
    <mergeCell ref="D1698:D1699"/>
    <mergeCell ref="E1698:E1699"/>
    <mergeCell ref="F1698:F1699"/>
    <mergeCell ref="G1698:G1699"/>
    <mergeCell ref="H1698:H1699"/>
    <mergeCell ref="I1698:I1699"/>
    <mergeCell ref="J1698:K1699"/>
    <mergeCell ref="L1698:M1699"/>
    <mergeCell ref="N1698:O1699"/>
    <mergeCell ref="P1698:Q1699"/>
    <mergeCell ref="R1698:S1699"/>
    <mergeCell ref="T1698:U1699"/>
    <mergeCell ref="U1679:V1679"/>
    <mergeCell ref="K1678:L1678"/>
    <mergeCell ref="M1678:N1678"/>
    <mergeCell ref="O1678:P1678"/>
    <mergeCell ref="Q1678:R1678"/>
    <mergeCell ref="S1678:T1678"/>
    <mergeCell ref="U1678:V1678"/>
    <mergeCell ref="K1679:L1679"/>
    <mergeCell ref="M1679:N1679"/>
    <mergeCell ref="O1679:P1679"/>
    <mergeCell ref="Q1679:R1679"/>
    <mergeCell ref="S1679:T1679"/>
    <mergeCell ref="U1681:V1681"/>
    <mergeCell ref="K1680:L1680"/>
    <mergeCell ref="M1680:N1680"/>
    <mergeCell ref="O1680:P1680"/>
    <mergeCell ref="Q1680:R1680"/>
    <mergeCell ref="S1680:T1680"/>
    <mergeCell ref="U1680:V1680"/>
    <mergeCell ref="K1681:L1681"/>
    <mergeCell ref="M1681:N1681"/>
    <mergeCell ref="O1681:P1681"/>
    <mergeCell ref="Q1681:R1681"/>
    <mergeCell ref="S1681:T1681"/>
    <mergeCell ref="U1675:V1675"/>
    <mergeCell ref="K1674:L1674"/>
    <mergeCell ref="M1674:N1674"/>
    <mergeCell ref="O1674:P1674"/>
    <mergeCell ref="Q1674:R1674"/>
    <mergeCell ref="S1674:T1674"/>
    <mergeCell ref="U1674:V1674"/>
    <mergeCell ref="K1675:L1675"/>
    <mergeCell ref="M1675:N1675"/>
    <mergeCell ref="O1675:P1675"/>
    <mergeCell ref="Q1675:R1675"/>
    <mergeCell ref="S1675:T1675"/>
    <mergeCell ref="U1677:V1677"/>
    <mergeCell ref="K1676:L1676"/>
    <mergeCell ref="M1676:N1676"/>
    <mergeCell ref="O1676:P1676"/>
    <mergeCell ref="Q1676:R1676"/>
    <mergeCell ref="S1676:T1676"/>
    <mergeCell ref="U1676:V1676"/>
    <mergeCell ref="K1677:L1677"/>
    <mergeCell ref="M1677:N1677"/>
    <mergeCell ref="O1677:P1677"/>
    <mergeCell ref="Q1677:R1677"/>
    <mergeCell ref="S1677:T1677"/>
    <mergeCell ref="U1671:V1671"/>
    <mergeCell ref="K1670:L1670"/>
    <mergeCell ref="M1670:N1670"/>
    <mergeCell ref="O1670:P1670"/>
    <mergeCell ref="Q1670:R1670"/>
    <mergeCell ref="S1670:T1670"/>
    <mergeCell ref="U1670:V1670"/>
    <mergeCell ref="K1671:L1671"/>
    <mergeCell ref="M1671:N1671"/>
    <mergeCell ref="O1671:P1671"/>
    <mergeCell ref="Q1671:R1671"/>
    <mergeCell ref="S1671:T1671"/>
    <mergeCell ref="U1673:V1673"/>
    <mergeCell ref="K1672:L1672"/>
    <mergeCell ref="M1672:N1672"/>
    <mergeCell ref="O1672:P1672"/>
    <mergeCell ref="Q1672:R1672"/>
    <mergeCell ref="S1672:T1672"/>
    <mergeCell ref="U1672:V1672"/>
    <mergeCell ref="K1673:L1673"/>
    <mergeCell ref="M1673:N1673"/>
    <mergeCell ref="O1673:P1673"/>
    <mergeCell ref="Q1673:R1673"/>
    <mergeCell ref="S1673:T1673"/>
    <mergeCell ref="U1667:V1667"/>
    <mergeCell ref="K1666:L1666"/>
    <mergeCell ref="M1666:N1666"/>
    <mergeCell ref="O1666:P1666"/>
    <mergeCell ref="Q1666:R1666"/>
    <mergeCell ref="S1666:T1666"/>
    <mergeCell ref="U1666:V1666"/>
    <mergeCell ref="K1667:L1667"/>
    <mergeCell ref="M1667:N1667"/>
    <mergeCell ref="O1667:P1667"/>
    <mergeCell ref="Q1667:R1667"/>
    <mergeCell ref="S1667:T1667"/>
    <mergeCell ref="U1669:V1669"/>
    <mergeCell ref="K1668:L1668"/>
    <mergeCell ref="M1668:N1668"/>
    <mergeCell ref="O1668:P1668"/>
    <mergeCell ref="Q1668:R1668"/>
    <mergeCell ref="S1668:T1668"/>
    <mergeCell ref="U1668:V1668"/>
    <mergeCell ref="K1669:L1669"/>
    <mergeCell ref="M1669:N1669"/>
    <mergeCell ref="O1669:P1669"/>
    <mergeCell ref="Q1669:R1669"/>
    <mergeCell ref="S1669:T1669"/>
    <mergeCell ref="T1661:U1661"/>
    <mergeCell ref="A1662:A1664"/>
    <mergeCell ref="B1662:B1664"/>
    <mergeCell ref="C1662:C1664"/>
    <mergeCell ref="D1662:D1664"/>
    <mergeCell ref="E1662:I1662"/>
    <mergeCell ref="J1662:J1664"/>
    <mergeCell ref="K1662:L1664"/>
    <mergeCell ref="M1662:N1663"/>
    <mergeCell ref="O1662:P1663"/>
    <mergeCell ref="A1661:C1661"/>
    <mergeCell ref="J1661:K1661"/>
    <mergeCell ref="L1661:M1661"/>
    <mergeCell ref="N1661:O1661"/>
    <mergeCell ref="P1661:Q1661"/>
    <mergeCell ref="R1661:S1661"/>
    <mergeCell ref="U1665:V1665"/>
    <mergeCell ref="Q1662:R1664"/>
    <mergeCell ref="S1662:T1664"/>
    <mergeCell ref="U1662:V1664"/>
    <mergeCell ref="E1663:I1663"/>
    <mergeCell ref="M1664:N1664"/>
    <mergeCell ref="O1664:P1664"/>
    <mergeCell ref="K1665:L1665"/>
    <mergeCell ref="M1665:N1665"/>
    <mergeCell ref="O1665:P1665"/>
    <mergeCell ref="Q1665:R1665"/>
    <mergeCell ref="S1665:T1665"/>
    <mergeCell ref="A1657:C1657"/>
    <mergeCell ref="D1657:V1657"/>
    <mergeCell ref="K1643:L1643"/>
    <mergeCell ref="M1643:N1643"/>
    <mergeCell ref="O1643:P1643"/>
    <mergeCell ref="Q1643:R1643"/>
    <mergeCell ref="S1643:T1643"/>
    <mergeCell ref="U1643:V1643"/>
    <mergeCell ref="A1645:V1645"/>
    <mergeCell ref="A1646:V1646"/>
    <mergeCell ref="A1648:U1648"/>
    <mergeCell ref="A1649:U1649"/>
    <mergeCell ref="A1654:V1654"/>
    <mergeCell ref="V1659:V1660"/>
    <mergeCell ref="A1658:C1658"/>
    <mergeCell ref="D1658:V1658"/>
    <mergeCell ref="A1659:C1660"/>
    <mergeCell ref="D1659:D1660"/>
    <mergeCell ref="E1659:E1660"/>
    <mergeCell ref="F1659:F1660"/>
    <mergeCell ref="G1659:G1660"/>
    <mergeCell ref="H1659:H1660"/>
    <mergeCell ref="I1659:I1660"/>
    <mergeCell ref="J1659:K1660"/>
    <mergeCell ref="L1659:M1660"/>
    <mergeCell ref="N1659:O1660"/>
    <mergeCell ref="P1659:Q1660"/>
    <mergeCell ref="R1659:S1660"/>
    <mergeCell ref="T1659:U1660"/>
    <mergeCell ref="U1640:V1640"/>
    <mergeCell ref="K1639:L1639"/>
    <mergeCell ref="M1639:N1639"/>
    <mergeCell ref="O1639:P1639"/>
    <mergeCell ref="Q1639:R1639"/>
    <mergeCell ref="S1639:T1639"/>
    <mergeCell ref="U1639:V1639"/>
    <mergeCell ref="K1640:L1640"/>
    <mergeCell ref="M1640:N1640"/>
    <mergeCell ref="O1640:P1640"/>
    <mergeCell ref="Q1640:R1640"/>
    <mergeCell ref="S1640:T1640"/>
    <mergeCell ref="U1642:V1642"/>
    <mergeCell ref="K1641:L1641"/>
    <mergeCell ref="M1641:N1641"/>
    <mergeCell ref="O1641:P1641"/>
    <mergeCell ref="Q1641:R1641"/>
    <mergeCell ref="S1641:T1641"/>
    <mergeCell ref="U1641:V1641"/>
    <mergeCell ref="K1642:L1642"/>
    <mergeCell ref="M1642:N1642"/>
    <mergeCell ref="O1642:P1642"/>
    <mergeCell ref="Q1642:R1642"/>
    <mergeCell ref="S1642:T1642"/>
    <mergeCell ref="U1636:V1636"/>
    <mergeCell ref="K1635:L1635"/>
    <mergeCell ref="M1635:N1635"/>
    <mergeCell ref="O1635:P1635"/>
    <mergeCell ref="Q1635:R1635"/>
    <mergeCell ref="S1635:T1635"/>
    <mergeCell ref="U1635:V1635"/>
    <mergeCell ref="K1636:L1636"/>
    <mergeCell ref="M1636:N1636"/>
    <mergeCell ref="O1636:P1636"/>
    <mergeCell ref="Q1636:R1636"/>
    <mergeCell ref="S1636:T1636"/>
    <mergeCell ref="U1638:V1638"/>
    <mergeCell ref="K1637:L1637"/>
    <mergeCell ref="M1637:N1637"/>
    <mergeCell ref="O1637:P1637"/>
    <mergeCell ref="Q1637:R1637"/>
    <mergeCell ref="S1637:T1637"/>
    <mergeCell ref="U1637:V1637"/>
    <mergeCell ref="K1638:L1638"/>
    <mergeCell ref="M1638:N1638"/>
    <mergeCell ref="O1638:P1638"/>
    <mergeCell ref="Q1638:R1638"/>
    <mergeCell ref="S1638:T1638"/>
    <mergeCell ref="U1632:V1632"/>
    <mergeCell ref="K1631:L1631"/>
    <mergeCell ref="M1631:N1631"/>
    <mergeCell ref="O1631:P1631"/>
    <mergeCell ref="Q1631:R1631"/>
    <mergeCell ref="S1631:T1631"/>
    <mergeCell ref="U1631:V1631"/>
    <mergeCell ref="K1632:L1632"/>
    <mergeCell ref="M1632:N1632"/>
    <mergeCell ref="O1632:P1632"/>
    <mergeCell ref="Q1632:R1632"/>
    <mergeCell ref="S1632:T1632"/>
    <mergeCell ref="U1634:V1634"/>
    <mergeCell ref="K1633:L1633"/>
    <mergeCell ref="M1633:N1633"/>
    <mergeCell ref="O1633:P1633"/>
    <mergeCell ref="Q1633:R1633"/>
    <mergeCell ref="S1633:T1633"/>
    <mergeCell ref="U1633:V1633"/>
    <mergeCell ref="K1634:L1634"/>
    <mergeCell ref="M1634:N1634"/>
    <mergeCell ref="O1634:P1634"/>
    <mergeCell ref="Q1634:R1634"/>
    <mergeCell ref="S1634:T1634"/>
    <mergeCell ref="U1628:V1628"/>
    <mergeCell ref="K1627:L1627"/>
    <mergeCell ref="M1627:N1627"/>
    <mergeCell ref="O1627:P1627"/>
    <mergeCell ref="Q1627:R1627"/>
    <mergeCell ref="S1627:T1627"/>
    <mergeCell ref="U1627:V1627"/>
    <mergeCell ref="K1628:L1628"/>
    <mergeCell ref="M1628:N1628"/>
    <mergeCell ref="O1628:P1628"/>
    <mergeCell ref="Q1628:R1628"/>
    <mergeCell ref="S1628:T1628"/>
    <mergeCell ref="U1630:V1630"/>
    <mergeCell ref="K1629:L1629"/>
    <mergeCell ref="M1629:N1629"/>
    <mergeCell ref="O1629:P1629"/>
    <mergeCell ref="Q1629:R1629"/>
    <mergeCell ref="S1629:T1629"/>
    <mergeCell ref="U1629:V1629"/>
    <mergeCell ref="K1630:L1630"/>
    <mergeCell ref="M1630:N1630"/>
    <mergeCell ref="O1630:P1630"/>
    <mergeCell ref="Q1630:R1630"/>
    <mergeCell ref="S1630:T1630"/>
    <mergeCell ref="T1622:U1622"/>
    <mergeCell ref="A1623:A1625"/>
    <mergeCell ref="B1623:B1625"/>
    <mergeCell ref="C1623:C1625"/>
    <mergeCell ref="D1623:D1625"/>
    <mergeCell ref="E1623:I1623"/>
    <mergeCell ref="J1623:J1625"/>
    <mergeCell ref="K1623:L1625"/>
    <mergeCell ref="M1623:N1624"/>
    <mergeCell ref="O1623:P1624"/>
    <mergeCell ref="A1622:C1622"/>
    <mergeCell ref="J1622:K1622"/>
    <mergeCell ref="L1622:M1622"/>
    <mergeCell ref="N1622:O1622"/>
    <mergeCell ref="P1622:Q1622"/>
    <mergeCell ref="R1622:S1622"/>
    <mergeCell ref="U1626:V1626"/>
    <mergeCell ref="Q1623:R1625"/>
    <mergeCell ref="S1623:T1625"/>
    <mergeCell ref="U1623:V1625"/>
    <mergeCell ref="E1624:I1624"/>
    <mergeCell ref="M1625:N1625"/>
    <mergeCell ref="O1625:P1625"/>
    <mergeCell ref="K1626:L1626"/>
    <mergeCell ref="M1626:N1626"/>
    <mergeCell ref="O1626:P1626"/>
    <mergeCell ref="Q1626:R1626"/>
    <mergeCell ref="S1626:T1626"/>
    <mergeCell ref="A1618:C1618"/>
    <mergeCell ref="D1618:V1618"/>
    <mergeCell ref="K1604:L1604"/>
    <mergeCell ref="M1604:N1604"/>
    <mergeCell ref="O1604:P1604"/>
    <mergeCell ref="Q1604:R1604"/>
    <mergeCell ref="S1604:T1604"/>
    <mergeCell ref="U1604:V1604"/>
    <mergeCell ref="A1606:V1606"/>
    <mergeCell ref="A1607:V1607"/>
    <mergeCell ref="A1609:U1609"/>
    <mergeCell ref="A1610:U1610"/>
    <mergeCell ref="A1615:V1615"/>
    <mergeCell ref="V1620:V1621"/>
    <mergeCell ref="A1619:C1619"/>
    <mergeCell ref="D1619:V1619"/>
    <mergeCell ref="A1620:C1621"/>
    <mergeCell ref="D1620:D1621"/>
    <mergeCell ref="E1620:E1621"/>
    <mergeCell ref="F1620:F1621"/>
    <mergeCell ref="G1620:G1621"/>
    <mergeCell ref="H1620:H1621"/>
    <mergeCell ref="I1620:I1621"/>
    <mergeCell ref="J1620:K1621"/>
    <mergeCell ref="L1620:M1621"/>
    <mergeCell ref="N1620:O1621"/>
    <mergeCell ref="P1620:Q1621"/>
    <mergeCell ref="R1620:S1621"/>
    <mergeCell ref="T1620:U1621"/>
    <mergeCell ref="U1601:V1601"/>
    <mergeCell ref="K1600:L1600"/>
    <mergeCell ref="M1600:N1600"/>
    <mergeCell ref="O1600:P1600"/>
    <mergeCell ref="Q1600:R1600"/>
    <mergeCell ref="S1600:T1600"/>
    <mergeCell ref="U1600:V1600"/>
    <mergeCell ref="K1601:L1601"/>
    <mergeCell ref="M1601:N1601"/>
    <mergeCell ref="O1601:P1601"/>
    <mergeCell ref="Q1601:R1601"/>
    <mergeCell ref="S1601:T1601"/>
    <mergeCell ref="U1603:V1603"/>
    <mergeCell ref="K1602:L1602"/>
    <mergeCell ref="M1602:N1602"/>
    <mergeCell ref="O1602:P1602"/>
    <mergeCell ref="Q1602:R1602"/>
    <mergeCell ref="S1602:T1602"/>
    <mergeCell ref="U1602:V1602"/>
    <mergeCell ref="K1603:L1603"/>
    <mergeCell ref="M1603:N1603"/>
    <mergeCell ref="O1603:P1603"/>
    <mergeCell ref="Q1603:R1603"/>
    <mergeCell ref="S1603:T1603"/>
    <mergeCell ref="U1597:V1597"/>
    <mergeCell ref="K1596:L1596"/>
    <mergeCell ref="M1596:N1596"/>
    <mergeCell ref="O1596:P1596"/>
    <mergeCell ref="Q1596:R1596"/>
    <mergeCell ref="S1596:T1596"/>
    <mergeCell ref="U1596:V1596"/>
    <mergeCell ref="K1597:L1597"/>
    <mergeCell ref="M1597:N1597"/>
    <mergeCell ref="O1597:P1597"/>
    <mergeCell ref="Q1597:R1597"/>
    <mergeCell ref="S1597:T1597"/>
    <mergeCell ref="U1599:V1599"/>
    <mergeCell ref="K1598:L1598"/>
    <mergeCell ref="M1598:N1598"/>
    <mergeCell ref="O1598:P1598"/>
    <mergeCell ref="Q1598:R1598"/>
    <mergeCell ref="S1598:T1598"/>
    <mergeCell ref="U1598:V1598"/>
    <mergeCell ref="K1599:L1599"/>
    <mergeCell ref="M1599:N1599"/>
    <mergeCell ref="O1599:P1599"/>
    <mergeCell ref="Q1599:R1599"/>
    <mergeCell ref="S1599:T1599"/>
    <mergeCell ref="U1593:V1593"/>
    <mergeCell ref="K1592:L1592"/>
    <mergeCell ref="M1592:N1592"/>
    <mergeCell ref="O1592:P1592"/>
    <mergeCell ref="Q1592:R1592"/>
    <mergeCell ref="S1592:T1592"/>
    <mergeCell ref="U1592:V1592"/>
    <mergeCell ref="K1593:L1593"/>
    <mergeCell ref="M1593:N1593"/>
    <mergeCell ref="O1593:P1593"/>
    <mergeCell ref="Q1593:R1593"/>
    <mergeCell ref="S1593:T1593"/>
    <mergeCell ref="U1595:V1595"/>
    <mergeCell ref="K1594:L1594"/>
    <mergeCell ref="M1594:N1594"/>
    <mergeCell ref="O1594:P1594"/>
    <mergeCell ref="Q1594:R1594"/>
    <mergeCell ref="S1594:T1594"/>
    <mergeCell ref="U1594:V1594"/>
    <mergeCell ref="K1595:L1595"/>
    <mergeCell ref="M1595:N1595"/>
    <mergeCell ref="O1595:P1595"/>
    <mergeCell ref="Q1595:R1595"/>
    <mergeCell ref="S1595:T1595"/>
    <mergeCell ref="U1589:V1589"/>
    <mergeCell ref="K1588:L1588"/>
    <mergeCell ref="M1588:N1588"/>
    <mergeCell ref="O1588:P1588"/>
    <mergeCell ref="Q1588:R1588"/>
    <mergeCell ref="S1588:T1588"/>
    <mergeCell ref="U1588:V1588"/>
    <mergeCell ref="K1589:L1589"/>
    <mergeCell ref="M1589:N1589"/>
    <mergeCell ref="O1589:P1589"/>
    <mergeCell ref="Q1589:R1589"/>
    <mergeCell ref="S1589:T1589"/>
    <mergeCell ref="U1591:V1591"/>
    <mergeCell ref="K1590:L1590"/>
    <mergeCell ref="M1590:N1590"/>
    <mergeCell ref="O1590:P1590"/>
    <mergeCell ref="Q1590:R1590"/>
    <mergeCell ref="S1590:T1590"/>
    <mergeCell ref="U1590:V1590"/>
    <mergeCell ref="K1591:L1591"/>
    <mergeCell ref="M1591:N1591"/>
    <mergeCell ref="O1591:P1591"/>
    <mergeCell ref="Q1591:R1591"/>
    <mergeCell ref="S1591:T1591"/>
    <mergeCell ref="T1583:U1583"/>
    <mergeCell ref="A1584:A1586"/>
    <mergeCell ref="B1584:B1586"/>
    <mergeCell ref="C1584:C1586"/>
    <mergeCell ref="D1584:D1586"/>
    <mergeCell ref="E1584:I1584"/>
    <mergeCell ref="J1584:J1586"/>
    <mergeCell ref="K1584:L1586"/>
    <mergeCell ref="M1584:N1585"/>
    <mergeCell ref="O1584:P1585"/>
    <mergeCell ref="A1583:C1583"/>
    <mergeCell ref="J1583:K1583"/>
    <mergeCell ref="L1583:M1583"/>
    <mergeCell ref="N1583:O1583"/>
    <mergeCell ref="P1583:Q1583"/>
    <mergeCell ref="R1583:S1583"/>
    <mergeCell ref="U1587:V1587"/>
    <mergeCell ref="Q1584:R1586"/>
    <mergeCell ref="S1584:T1586"/>
    <mergeCell ref="U1584:V1586"/>
    <mergeCell ref="E1585:I1585"/>
    <mergeCell ref="M1586:N1586"/>
    <mergeCell ref="O1586:P1586"/>
    <mergeCell ref="K1587:L1587"/>
    <mergeCell ref="M1587:N1587"/>
    <mergeCell ref="O1587:P1587"/>
    <mergeCell ref="Q1587:R1587"/>
    <mergeCell ref="S1587:T1587"/>
    <mergeCell ref="A1579:C1579"/>
    <mergeCell ref="D1579:V1579"/>
    <mergeCell ref="K1565:L1565"/>
    <mergeCell ref="M1565:N1565"/>
    <mergeCell ref="O1565:P1565"/>
    <mergeCell ref="Q1565:R1565"/>
    <mergeCell ref="S1565:T1565"/>
    <mergeCell ref="U1565:V1565"/>
    <mergeCell ref="A1567:V1567"/>
    <mergeCell ref="A1568:V1568"/>
    <mergeCell ref="A1570:U1570"/>
    <mergeCell ref="A1571:U1571"/>
    <mergeCell ref="A1576:V1576"/>
    <mergeCell ref="V1581:V1582"/>
    <mergeCell ref="A1580:C1580"/>
    <mergeCell ref="D1580:V1580"/>
    <mergeCell ref="A1581:C1582"/>
    <mergeCell ref="D1581:D1582"/>
    <mergeCell ref="E1581:E1582"/>
    <mergeCell ref="F1581:F1582"/>
    <mergeCell ref="G1581:G1582"/>
    <mergeCell ref="H1581:H1582"/>
    <mergeCell ref="I1581:I1582"/>
    <mergeCell ref="J1581:K1582"/>
    <mergeCell ref="L1581:M1582"/>
    <mergeCell ref="N1581:O1582"/>
    <mergeCell ref="P1581:Q1582"/>
    <mergeCell ref="R1581:S1582"/>
    <mergeCell ref="T1581:U1582"/>
    <mergeCell ref="U1562:V1562"/>
    <mergeCell ref="K1561:L1561"/>
    <mergeCell ref="M1561:N1561"/>
    <mergeCell ref="O1561:P1561"/>
    <mergeCell ref="Q1561:R1561"/>
    <mergeCell ref="S1561:T1561"/>
    <mergeCell ref="U1561:V1561"/>
    <mergeCell ref="K1562:L1562"/>
    <mergeCell ref="M1562:N1562"/>
    <mergeCell ref="O1562:P1562"/>
    <mergeCell ref="Q1562:R1562"/>
    <mergeCell ref="S1562:T1562"/>
    <mergeCell ref="U1564:V1564"/>
    <mergeCell ref="K1563:L1563"/>
    <mergeCell ref="M1563:N1563"/>
    <mergeCell ref="O1563:P1563"/>
    <mergeCell ref="Q1563:R1563"/>
    <mergeCell ref="S1563:T1563"/>
    <mergeCell ref="U1563:V1563"/>
    <mergeCell ref="K1564:L1564"/>
    <mergeCell ref="M1564:N1564"/>
    <mergeCell ref="O1564:P1564"/>
    <mergeCell ref="Q1564:R1564"/>
    <mergeCell ref="S1564:T1564"/>
    <mergeCell ref="U1558:V1558"/>
    <mergeCell ref="K1557:L1557"/>
    <mergeCell ref="M1557:N1557"/>
    <mergeCell ref="O1557:P1557"/>
    <mergeCell ref="Q1557:R1557"/>
    <mergeCell ref="S1557:T1557"/>
    <mergeCell ref="U1557:V1557"/>
    <mergeCell ref="K1558:L1558"/>
    <mergeCell ref="M1558:N1558"/>
    <mergeCell ref="O1558:P1558"/>
    <mergeCell ref="Q1558:R1558"/>
    <mergeCell ref="S1558:T1558"/>
    <mergeCell ref="U1560:V1560"/>
    <mergeCell ref="K1559:L1559"/>
    <mergeCell ref="M1559:N1559"/>
    <mergeCell ref="O1559:P1559"/>
    <mergeCell ref="Q1559:R1559"/>
    <mergeCell ref="S1559:T1559"/>
    <mergeCell ref="U1559:V1559"/>
    <mergeCell ref="K1560:L1560"/>
    <mergeCell ref="M1560:N1560"/>
    <mergeCell ref="O1560:P1560"/>
    <mergeCell ref="Q1560:R1560"/>
    <mergeCell ref="S1560:T1560"/>
    <mergeCell ref="U1554:V1554"/>
    <mergeCell ref="K1553:L1553"/>
    <mergeCell ref="M1553:N1553"/>
    <mergeCell ref="O1553:P1553"/>
    <mergeCell ref="Q1553:R1553"/>
    <mergeCell ref="S1553:T1553"/>
    <mergeCell ref="U1553:V1553"/>
    <mergeCell ref="K1554:L1554"/>
    <mergeCell ref="M1554:N1554"/>
    <mergeCell ref="O1554:P1554"/>
    <mergeCell ref="Q1554:R1554"/>
    <mergeCell ref="S1554:T1554"/>
    <mergeCell ref="U1556:V1556"/>
    <mergeCell ref="K1555:L1555"/>
    <mergeCell ref="M1555:N1555"/>
    <mergeCell ref="O1555:P1555"/>
    <mergeCell ref="Q1555:R1555"/>
    <mergeCell ref="S1555:T1555"/>
    <mergeCell ref="U1555:V1555"/>
    <mergeCell ref="K1556:L1556"/>
    <mergeCell ref="M1556:N1556"/>
    <mergeCell ref="O1556:P1556"/>
    <mergeCell ref="Q1556:R1556"/>
    <mergeCell ref="S1556:T1556"/>
    <mergeCell ref="U1550:V1550"/>
    <mergeCell ref="K1549:L1549"/>
    <mergeCell ref="M1549:N1549"/>
    <mergeCell ref="O1549:P1549"/>
    <mergeCell ref="Q1549:R1549"/>
    <mergeCell ref="S1549:T1549"/>
    <mergeCell ref="U1549:V1549"/>
    <mergeCell ref="K1550:L1550"/>
    <mergeCell ref="M1550:N1550"/>
    <mergeCell ref="O1550:P1550"/>
    <mergeCell ref="Q1550:R1550"/>
    <mergeCell ref="S1550:T1550"/>
    <mergeCell ref="U1552:V1552"/>
    <mergeCell ref="K1551:L1551"/>
    <mergeCell ref="M1551:N1551"/>
    <mergeCell ref="O1551:P1551"/>
    <mergeCell ref="Q1551:R1551"/>
    <mergeCell ref="S1551:T1551"/>
    <mergeCell ref="U1551:V1551"/>
    <mergeCell ref="K1552:L1552"/>
    <mergeCell ref="M1552:N1552"/>
    <mergeCell ref="O1552:P1552"/>
    <mergeCell ref="Q1552:R1552"/>
    <mergeCell ref="S1552:T1552"/>
    <mergeCell ref="T1544:U1544"/>
    <mergeCell ref="A1545:A1547"/>
    <mergeCell ref="B1545:B1547"/>
    <mergeCell ref="C1545:C1547"/>
    <mergeCell ref="D1545:D1547"/>
    <mergeCell ref="E1545:I1545"/>
    <mergeCell ref="J1545:J1547"/>
    <mergeCell ref="K1545:L1547"/>
    <mergeCell ref="M1545:N1546"/>
    <mergeCell ref="O1545:P1546"/>
    <mergeCell ref="A1544:C1544"/>
    <mergeCell ref="J1544:K1544"/>
    <mergeCell ref="L1544:M1544"/>
    <mergeCell ref="N1544:O1544"/>
    <mergeCell ref="P1544:Q1544"/>
    <mergeCell ref="R1544:S1544"/>
    <mergeCell ref="U1548:V1548"/>
    <mergeCell ref="Q1545:R1547"/>
    <mergeCell ref="S1545:T1547"/>
    <mergeCell ref="U1545:V1547"/>
    <mergeCell ref="E1546:I1546"/>
    <mergeCell ref="M1547:N1547"/>
    <mergeCell ref="O1547:P1547"/>
    <mergeCell ref="K1548:L1548"/>
    <mergeCell ref="M1548:N1548"/>
    <mergeCell ref="O1548:P1548"/>
    <mergeCell ref="Q1548:R1548"/>
    <mergeCell ref="S1548:T1548"/>
    <mergeCell ref="A1540:C1540"/>
    <mergeCell ref="D1540:V1540"/>
    <mergeCell ref="K1525:L1525"/>
    <mergeCell ref="M1525:N1525"/>
    <mergeCell ref="O1525:P1525"/>
    <mergeCell ref="Q1525:R1525"/>
    <mergeCell ref="S1525:T1525"/>
    <mergeCell ref="U1525:V1525"/>
    <mergeCell ref="A1527:V1527"/>
    <mergeCell ref="A1528:V1528"/>
    <mergeCell ref="A1530:U1530"/>
    <mergeCell ref="A1531:U1531"/>
    <mergeCell ref="A1537:V1537"/>
    <mergeCell ref="V1542:V1543"/>
    <mergeCell ref="A1541:C1541"/>
    <mergeCell ref="D1541:V1541"/>
    <mergeCell ref="A1542:C1543"/>
    <mergeCell ref="D1542:D1543"/>
    <mergeCell ref="E1542:E1543"/>
    <mergeCell ref="F1542:F1543"/>
    <mergeCell ref="G1542:G1543"/>
    <mergeCell ref="H1542:H1543"/>
    <mergeCell ref="I1542:I1543"/>
    <mergeCell ref="J1542:K1543"/>
    <mergeCell ref="L1542:M1543"/>
    <mergeCell ref="N1542:O1543"/>
    <mergeCell ref="P1542:Q1543"/>
    <mergeCell ref="R1542:S1543"/>
    <mergeCell ref="T1542:U1543"/>
    <mergeCell ref="U1522:V1522"/>
    <mergeCell ref="K1521:L1521"/>
    <mergeCell ref="M1521:N1521"/>
    <mergeCell ref="O1521:P1521"/>
    <mergeCell ref="Q1521:R1521"/>
    <mergeCell ref="S1521:T1521"/>
    <mergeCell ref="U1521:V1521"/>
    <mergeCell ref="K1522:L1522"/>
    <mergeCell ref="M1522:N1522"/>
    <mergeCell ref="O1522:P1522"/>
    <mergeCell ref="Q1522:R1522"/>
    <mergeCell ref="S1522:T1522"/>
    <mergeCell ref="U1524:V1524"/>
    <mergeCell ref="K1523:L1523"/>
    <mergeCell ref="M1523:N1523"/>
    <mergeCell ref="O1523:P1523"/>
    <mergeCell ref="Q1523:R1523"/>
    <mergeCell ref="S1523:T1523"/>
    <mergeCell ref="U1523:V1523"/>
    <mergeCell ref="K1524:L1524"/>
    <mergeCell ref="M1524:N1524"/>
    <mergeCell ref="O1524:P1524"/>
    <mergeCell ref="Q1524:R1524"/>
    <mergeCell ref="S1524:T1524"/>
    <mergeCell ref="U1518:V1518"/>
    <mergeCell ref="K1517:L1517"/>
    <mergeCell ref="M1517:N1517"/>
    <mergeCell ref="O1517:P1517"/>
    <mergeCell ref="Q1517:R1517"/>
    <mergeCell ref="S1517:T1517"/>
    <mergeCell ref="U1517:V1517"/>
    <mergeCell ref="K1518:L1518"/>
    <mergeCell ref="M1518:N1518"/>
    <mergeCell ref="O1518:P1518"/>
    <mergeCell ref="Q1518:R1518"/>
    <mergeCell ref="S1518:T1518"/>
    <mergeCell ref="U1520:V1520"/>
    <mergeCell ref="K1519:L1519"/>
    <mergeCell ref="M1519:N1519"/>
    <mergeCell ref="O1519:P1519"/>
    <mergeCell ref="Q1519:R1519"/>
    <mergeCell ref="S1519:T1519"/>
    <mergeCell ref="U1519:V1519"/>
    <mergeCell ref="K1520:L1520"/>
    <mergeCell ref="M1520:N1520"/>
    <mergeCell ref="O1520:P1520"/>
    <mergeCell ref="Q1520:R1520"/>
    <mergeCell ref="S1520:T1520"/>
    <mergeCell ref="U1514:V1514"/>
    <mergeCell ref="K1513:L1513"/>
    <mergeCell ref="M1513:N1513"/>
    <mergeCell ref="O1513:P1513"/>
    <mergeCell ref="Q1513:R1513"/>
    <mergeCell ref="S1513:T1513"/>
    <mergeCell ref="U1513:V1513"/>
    <mergeCell ref="K1514:L1514"/>
    <mergeCell ref="M1514:N1514"/>
    <mergeCell ref="O1514:P1514"/>
    <mergeCell ref="Q1514:R1514"/>
    <mergeCell ref="S1514:T1514"/>
    <mergeCell ref="U1516:V1516"/>
    <mergeCell ref="K1515:L1515"/>
    <mergeCell ref="M1515:N1515"/>
    <mergeCell ref="O1515:P1515"/>
    <mergeCell ref="Q1515:R1515"/>
    <mergeCell ref="S1515:T1515"/>
    <mergeCell ref="U1515:V1515"/>
    <mergeCell ref="K1516:L1516"/>
    <mergeCell ref="M1516:N1516"/>
    <mergeCell ref="O1516:P1516"/>
    <mergeCell ref="Q1516:R1516"/>
    <mergeCell ref="S1516:T1516"/>
    <mergeCell ref="U1510:V1510"/>
    <mergeCell ref="K1509:L1509"/>
    <mergeCell ref="M1509:N1509"/>
    <mergeCell ref="O1509:P1509"/>
    <mergeCell ref="Q1509:R1509"/>
    <mergeCell ref="S1509:T1509"/>
    <mergeCell ref="U1509:V1509"/>
    <mergeCell ref="K1510:L1510"/>
    <mergeCell ref="M1510:N1510"/>
    <mergeCell ref="O1510:P1510"/>
    <mergeCell ref="Q1510:R1510"/>
    <mergeCell ref="S1510:T1510"/>
    <mergeCell ref="U1512:V1512"/>
    <mergeCell ref="K1511:L1511"/>
    <mergeCell ref="M1511:N1511"/>
    <mergeCell ref="O1511:P1511"/>
    <mergeCell ref="Q1511:R1511"/>
    <mergeCell ref="S1511:T1511"/>
    <mergeCell ref="U1511:V1511"/>
    <mergeCell ref="K1512:L1512"/>
    <mergeCell ref="M1512:N1512"/>
    <mergeCell ref="O1512:P1512"/>
    <mergeCell ref="Q1512:R1512"/>
    <mergeCell ref="S1512:T1512"/>
    <mergeCell ref="T1504:U1504"/>
    <mergeCell ref="A1505:A1507"/>
    <mergeCell ref="B1505:B1507"/>
    <mergeCell ref="C1505:C1507"/>
    <mergeCell ref="D1505:D1507"/>
    <mergeCell ref="E1505:I1505"/>
    <mergeCell ref="J1505:J1507"/>
    <mergeCell ref="K1505:L1507"/>
    <mergeCell ref="M1505:N1506"/>
    <mergeCell ref="O1505:P1506"/>
    <mergeCell ref="A1504:C1504"/>
    <mergeCell ref="J1504:K1504"/>
    <mergeCell ref="L1504:M1504"/>
    <mergeCell ref="N1504:O1504"/>
    <mergeCell ref="P1504:Q1504"/>
    <mergeCell ref="R1504:S1504"/>
    <mergeCell ref="U1508:V1508"/>
    <mergeCell ref="Q1505:R1507"/>
    <mergeCell ref="S1505:T1507"/>
    <mergeCell ref="U1505:V1507"/>
    <mergeCell ref="E1506:I1506"/>
    <mergeCell ref="M1507:N1507"/>
    <mergeCell ref="O1507:P1507"/>
    <mergeCell ref="K1508:L1508"/>
    <mergeCell ref="M1508:N1508"/>
    <mergeCell ref="O1508:P1508"/>
    <mergeCell ref="Q1508:R1508"/>
    <mergeCell ref="S1508:T1508"/>
    <mergeCell ref="A1500:C1500"/>
    <mergeCell ref="D1500:V1500"/>
    <mergeCell ref="K1485:L1485"/>
    <mergeCell ref="M1485:N1485"/>
    <mergeCell ref="O1485:P1485"/>
    <mergeCell ref="Q1485:R1485"/>
    <mergeCell ref="S1485:T1485"/>
    <mergeCell ref="U1485:V1485"/>
    <mergeCell ref="A1487:V1487"/>
    <mergeCell ref="A1488:V1488"/>
    <mergeCell ref="A1490:U1490"/>
    <mergeCell ref="A1491:U1491"/>
    <mergeCell ref="A1497:V1497"/>
    <mergeCell ref="V1502:V1503"/>
    <mergeCell ref="A1501:C1501"/>
    <mergeCell ref="D1501:V1501"/>
    <mergeCell ref="A1502:C1503"/>
    <mergeCell ref="D1502:D1503"/>
    <mergeCell ref="E1502:E1503"/>
    <mergeCell ref="F1502:F1503"/>
    <mergeCell ref="G1502:G1503"/>
    <mergeCell ref="H1502:H1503"/>
    <mergeCell ref="I1502:I1503"/>
    <mergeCell ref="J1502:K1503"/>
    <mergeCell ref="L1502:M1503"/>
    <mergeCell ref="N1502:O1503"/>
    <mergeCell ref="P1502:Q1503"/>
    <mergeCell ref="R1502:S1503"/>
    <mergeCell ref="T1502:U1503"/>
    <mergeCell ref="U1482:V1482"/>
    <mergeCell ref="K1481:L1481"/>
    <mergeCell ref="M1481:N1481"/>
    <mergeCell ref="O1481:P1481"/>
    <mergeCell ref="Q1481:R1481"/>
    <mergeCell ref="S1481:T1481"/>
    <mergeCell ref="U1481:V1481"/>
    <mergeCell ref="K1482:L1482"/>
    <mergeCell ref="M1482:N1482"/>
    <mergeCell ref="O1482:P1482"/>
    <mergeCell ref="Q1482:R1482"/>
    <mergeCell ref="S1482:T1482"/>
    <mergeCell ref="U1484:V1484"/>
    <mergeCell ref="K1483:L1483"/>
    <mergeCell ref="M1483:N1483"/>
    <mergeCell ref="O1483:P1483"/>
    <mergeCell ref="Q1483:R1483"/>
    <mergeCell ref="S1483:T1483"/>
    <mergeCell ref="U1483:V1483"/>
    <mergeCell ref="K1484:L1484"/>
    <mergeCell ref="M1484:N1484"/>
    <mergeCell ref="O1484:P1484"/>
    <mergeCell ref="Q1484:R1484"/>
    <mergeCell ref="S1484:T1484"/>
    <mergeCell ref="U1478:V1478"/>
    <mergeCell ref="K1477:L1477"/>
    <mergeCell ref="M1477:N1477"/>
    <mergeCell ref="O1477:P1477"/>
    <mergeCell ref="Q1477:R1477"/>
    <mergeCell ref="S1477:T1477"/>
    <mergeCell ref="U1477:V1477"/>
    <mergeCell ref="K1478:L1478"/>
    <mergeCell ref="M1478:N1478"/>
    <mergeCell ref="O1478:P1478"/>
    <mergeCell ref="Q1478:R1478"/>
    <mergeCell ref="S1478:T1478"/>
    <mergeCell ref="U1480:V1480"/>
    <mergeCell ref="K1479:L1479"/>
    <mergeCell ref="M1479:N1479"/>
    <mergeCell ref="O1479:P1479"/>
    <mergeCell ref="Q1479:R1479"/>
    <mergeCell ref="S1479:T1479"/>
    <mergeCell ref="U1479:V1479"/>
    <mergeCell ref="K1480:L1480"/>
    <mergeCell ref="M1480:N1480"/>
    <mergeCell ref="O1480:P1480"/>
    <mergeCell ref="Q1480:R1480"/>
    <mergeCell ref="S1480:T1480"/>
    <mergeCell ref="U1474:V1474"/>
    <mergeCell ref="K1473:L1473"/>
    <mergeCell ref="M1473:N1473"/>
    <mergeCell ref="O1473:P1473"/>
    <mergeCell ref="Q1473:R1473"/>
    <mergeCell ref="S1473:T1473"/>
    <mergeCell ref="U1473:V1473"/>
    <mergeCell ref="K1474:L1474"/>
    <mergeCell ref="M1474:N1474"/>
    <mergeCell ref="O1474:P1474"/>
    <mergeCell ref="Q1474:R1474"/>
    <mergeCell ref="S1474:T1474"/>
    <mergeCell ref="U1476:V1476"/>
    <mergeCell ref="K1475:L1475"/>
    <mergeCell ref="M1475:N1475"/>
    <mergeCell ref="O1475:P1475"/>
    <mergeCell ref="Q1475:R1475"/>
    <mergeCell ref="S1475:T1475"/>
    <mergeCell ref="U1475:V1475"/>
    <mergeCell ref="K1476:L1476"/>
    <mergeCell ref="M1476:N1476"/>
    <mergeCell ref="O1476:P1476"/>
    <mergeCell ref="Q1476:R1476"/>
    <mergeCell ref="S1476:T1476"/>
    <mergeCell ref="U1470:V1470"/>
    <mergeCell ref="K1469:L1469"/>
    <mergeCell ref="M1469:N1469"/>
    <mergeCell ref="O1469:P1469"/>
    <mergeCell ref="Q1469:R1469"/>
    <mergeCell ref="S1469:T1469"/>
    <mergeCell ref="U1469:V1469"/>
    <mergeCell ref="K1470:L1470"/>
    <mergeCell ref="M1470:N1470"/>
    <mergeCell ref="O1470:P1470"/>
    <mergeCell ref="Q1470:R1470"/>
    <mergeCell ref="S1470:T1470"/>
    <mergeCell ref="U1472:V1472"/>
    <mergeCell ref="K1471:L1471"/>
    <mergeCell ref="M1471:N1471"/>
    <mergeCell ref="O1471:P1471"/>
    <mergeCell ref="Q1471:R1471"/>
    <mergeCell ref="S1471:T1471"/>
    <mergeCell ref="U1471:V1471"/>
    <mergeCell ref="K1472:L1472"/>
    <mergeCell ref="M1472:N1472"/>
    <mergeCell ref="O1472:P1472"/>
    <mergeCell ref="Q1472:R1472"/>
    <mergeCell ref="S1472:T1472"/>
    <mergeCell ref="T1464:U1464"/>
    <mergeCell ref="A1465:A1467"/>
    <mergeCell ref="B1465:B1467"/>
    <mergeCell ref="C1465:C1467"/>
    <mergeCell ref="D1465:D1467"/>
    <mergeCell ref="E1465:I1465"/>
    <mergeCell ref="J1465:J1467"/>
    <mergeCell ref="K1465:L1467"/>
    <mergeCell ref="M1465:N1466"/>
    <mergeCell ref="O1465:P1466"/>
    <mergeCell ref="A1464:C1464"/>
    <mergeCell ref="J1464:K1464"/>
    <mergeCell ref="L1464:M1464"/>
    <mergeCell ref="N1464:O1464"/>
    <mergeCell ref="P1464:Q1464"/>
    <mergeCell ref="R1464:S1464"/>
    <mergeCell ref="U1468:V1468"/>
    <mergeCell ref="Q1465:R1467"/>
    <mergeCell ref="S1465:T1467"/>
    <mergeCell ref="U1465:V1467"/>
    <mergeCell ref="E1466:I1466"/>
    <mergeCell ref="M1467:N1467"/>
    <mergeCell ref="O1467:P1467"/>
    <mergeCell ref="K1468:L1468"/>
    <mergeCell ref="M1468:N1468"/>
    <mergeCell ref="O1468:P1468"/>
    <mergeCell ref="Q1468:R1468"/>
    <mergeCell ref="S1468:T1468"/>
    <mergeCell ref="A1460:C1460"/>
    <mergeCell ref="D1460:V1460"/>
    <mergeCell ref="K1446:L1446"/>
    <mergeCell ref="M1446:N1446"/>
    <mergeCell ref="O1446:P1446"/>
    <mergeCell ref="Q1446:R1446"/>
    <mergeCell ref="S1446:T1446"/>
    <mergeCell ref="U1446:V1446"/>
    <mergeCell ref="A1448:V1448"/>
    <mergeCell ref="A1449:V1449"/>
    <mergeCell ref="A1451:U1451"/>
    <mergeCell ref="A1452:U1452"/>
    <mergeCell ref="A1457:V1457"/>
    <mergeCell ref="V1462:V1463"/>
    <mergeCell ref="A1461:C1461"/>
    <mergeCell ref="D1461:V1461"/>
    <mergeCell ref="A1462:C1463"/>
    <mergeCell ref="D1462:D1463"/>
    <mergeCell ref="E1462:E1463"/>
    <mergeCell ref="F1462:F1463"/>
    <mergeCell ref="G1462:G1463"/>
    <mergeCell ref="H1462:H1463"/>
    <mergeCell ref="I1462:I1463"/>
    <mergeCell ref="J1462:K1463"/>
    <mergeCell ref="L1462:M1463"/>
    <mergeCell ref="N1462:O1463"/>
    <mergeCell ref="P1462:Q1463"/>
    <mergeCell ref="R1462:S1463"/>
    <mergeCell ref="T1462:U1463"/>
    <mergeCell ref="U1443:V1443"/>
    <mergeCell ref="K1442:L1442"/>
    <mergeCell ref="M1442:N1442"/>
    <mergeCell ref="O1442:P1442"/>
    <mergeCell ref="Q1442:R1442"/>
    <mergeCell ref="S1442:T1442"/>
    <mergeCell ref="U1442:V1442"/>
    <mergeCell ref="K1443:L1443"/>
    <mergeCell ref="M1443:N1443"/>
    <mergeCell ref="O1443:P1443"/>
    <mergeCell ref="Q1443:R1443"/>
    <mergeCell ref="S1443:T1443"/>
    <mergeCell ref="U1445:V1445"/>
    <mergeCell ref="K1444:L1444"/>
    <mergeCell ref="M1444:N1444"/>
    <mergeCell ref="O1444:P1444"/>
    <mergeCell ref="Q1444:R1444"/>
    <mergeCell ref="S1444:T1444"/>
    <mergeCell ref="U1444:V1444"/>
    <mergeCell ref="K1445:L1445"/>
    <mergeCell ref="M1445:N1445"/>
    <mergeCell ref="O1445:P1445"/>
    <mergeCell ref="Q1445:R1445"/>
    <mergeCell ref="S1445:T1445"/>
    <mergeCell ref="U1439:V1439"/>
    <mergeCell ref="K1438:L1438"/>
    <mergeCell ref="M1438:N1438"/>
    <mergeCell ref="O1438:P1438"/>
    <mergeCell ref="Q1438:R1438"/>
    <mergeCell ref="S1438:T1438"/>
    <mergeCell ref="U1438:V1438"/>
    <mergeCell ref="K1439:L1439"/>
    <mergeCell ref="M1439:N1439"/>
    <mergeCell ref="O1439:P1439"/>
    <mergeCell ref="Q1439:R1439"/>
    <mergeCell ref="S1439:T1439"/>
    <mergeCell ref="U1441:V1441"/>
    <mergeCell ref="K1440:L1440"/>
    <mergeCell ref="M1440:N1440"/>
    <mergeCell ref="O1440:P1440"/>
    <mergeCell ref="Q1440:R1440"/>
    <mergeCell ref="S1440:T1440"/>
    <mergeCell ref="U1440:V1440"/>
    <mergeCell ref="K1441:L1441"/>
    <mergeCell ref="M1441:N1441"/>
    <mergeCell ref="O1441:P1441"/>
    <mergeCell ref="Q1441:R1441"/>
    <mergeCell ref="S1441:T1441"/>
    <mergeCell ref="U1435:V1435"/>
    <mergeCell ref="K1434:L1434"/>
    <mergeCell ref="M1434:N1434"/>
    <mergeCell ref="O1434:P1434"/>
    <mergeCell ref="Q1434:R1434"/>
    <mergeCell ref="S1434:T1434"/>
    <mergeCell ref="U1434:V1434"/>
    <mergeCell ref="K1435:L1435"/>
    <mergeCell ref="M1435:N1435"/>
    <mergeCell ref="O1435:P1435"/>
    <mergeCell ref="Q1435:R1435"/>
    <mergeCell ref="S1435:T1435"/>
    <mergeCell ref="U1437:V1437"/>
    <mergeCell ref="K1436:L1436"/>
    <mergeCell ref="M1436:N1436"/>
    <mergeCell ref="O1436:P1436"/>
    <mergeCell ref="Q1436:R1436"/>
    <mergeCell ref="S1436:T1436"/>
    <mergeCell ref="U1436:V1436"/>
    <mergeCell ref="K1437:L1437"/>
    <mergeCell ref="M1437:N1437"/>
    <mergeCell ref="O1437:P1437"/>
    <mergeCell ref="Q1437:R1437"/>
    <mergeCell ref="S1437:T1437"/>
    <mergeCell ref="U1431:V1431"/>
    <mergeCell ref="K1430:L1430"/>
    <mergeCell ref="M1430:N1430"/>
    <mergeCell ref="O1430:P1430"/>
    <mergeCell ref="Q1430:R1430"/>
    <mergeCell ref="S1430:T1430"/>
    <mergeCell ref="U1430:V1430"/>
    <mergeCell ref="K1431:L1431"/>
    <mergeCell ref="M1431:N1431"/>
    <mergeCell ref="O1431:P1431"/>
    <mergeCell ref="Q1431:R1431"/>
    <mergeCell ref="S1431:T1431"/>
    <mergeCell ref="U1433:V1433"/>
    <mergeCell ref="K1432:L1432"/>
    <mergeCell ref="M1432:N1432"/>
    <mergeCell ref="O1432:P1432"/>
    <mergeCell ref="Q1432:R1432"/>
    <mergeCell ref="S1432:T1432"/>
    <mergeCell ref="U1432:V1432"/>
    <mergeCell ref="K1433:L1433"/>
    <mergeCell ref="M1433:N1433"/>
    <mergeCell ref="O1433:P1433"/>
    <mergeCell ref="Q1433:R1433"/>
    <mergeCell ref="S1433:T1433"/>
    <mergeCell ref="T1425:U1425"/>
    <mergeCell ref="A1426:A1428"/>
    <mergeCell ref="B1426:B1428"/>
    <mergeCell ref="C1426:C1428"/>
    <mergeCell ref="D1426:D1428"/>
    <mergeCell ref="E1426:I1426"/>
    <mergeCell ref="J1426:J1428"/>
    <mergeCell ref="K1426:L1428"/>
    <mergeCell ref="M1426:N1427"/>
    <mergeCell ref="O1426:P1427"/>
    <mergeCell ref="A1425:C1425"/>
    <mergeCell ref="J1425:K1425"/>
    <mergeCell ref="L1425:M1425"/>
    <mergeCell ref="N1425:O1425"/>
    <mergeCell ref="P1425:Q1425"/>
    <mergeCell ref="R1425:S1425"/>
    <mergeCell ref="U1429:V1429"/>
    <mergeCell ref="Q1426:R1428"/>
    <mergeCell ref="S1426:T1428"/>
    <mergeCell ref="U1426:V1428"/>
    <mergeCell ref="E1427:I1427"/>
    <mergeCell ref="M1428:N1428"/>
    <mergeCell ref="O1428:P1428"/>
    <mergeCell ref="K1429:L1429"/>
    <mergeCell ref="M1429:N1429"/>
    <mergeCell ref="O1429:P1429"/>
    <mergeCell ref="Q1429:R1429"/>
    <mergeCell ref="S1429:T1429"/>
    <mergeCell ref="A1421:C1421"/>
    <mergeCell ref="D1421:V1421"/>
    <mergeCell ref="K1407:L1407"/>
    <mergeCell ref="M1407:N1407"/>
    <mergeCell ref="O1407:P1407"/>
    <mergeCell ref="Q1407:R1407"/>
    <mergeCell ref="S1407:T1407"/>
    <mergeCell ref="U1407:V1407"/>
    <mergeCell ref="A1409:V1409"/>
    <mergeCell ref="A1410:V1410"/>
    <mergeCell ref="A1412:U1412"/>
    <mergeCell ref="A1413:U1413"/>
    <mergeCell ref="A1418:V1418"/>
    <mergeCell ref="V1423:V1424"/>
    <mergeCell ref="A1422:C1422"/>
    <mergeCell ref="D1422:V1422"/>
    <mergeCell ref="A1423:C1424"/>
    <mergeCell ref="D1423:D1424"/>
    <mergeCell ref="E1423:E1424"/>
    <mergeCell ref="F1423:F1424"/>
    <mergeCell ref="G1423:G1424"/>
    <mergeCell ref="H1423:H1424"/>
    <mergeCell ref="I1423:I1424"/>
    <mergeCell ref="J1423:K1424"/>
    <mergeCell ref="L1423:M1424"/>
    <mergeCell ref="N1423:O1424"/>
    <mergeCell ref="P1423:Q1424"/>
    <mergeCell ref="R1423:S1424"/>
    <mergeCell ref="T1423:U1424"/>
    <mergeCell ref="U1404:V1404"/>
    <mergeCell ref="K1403:L1403"/>
    <mergeCell ref="M1403:N1403"/>
    <mergeCell ref="O1403:P1403"/>
    <mergeCell ref="Q1403:R1403"/>
    <mergeCell ref="S1403:T1403"/>
    <mergeCell ref="U1403:V1403"/>
    <mergeCell ref="K1404:L1404"/>
    <mergeCell ref="M1404:N1404"/>
    <mergeCell ref="O1404:P1404"/>
    <mergeCell ref="Q1404:R1404"/>
    <mergeCell ref="S1404:T1404"/>
    <mergeCell ref="U1406:V1406"/>
    <mergeCell ref="K1405:L1405"/>
    <mergeCell ref="M1405:N1405"/>
    <mergeCell ref="O1405:P1405"/>
    <mergeCell ref="Q1405:R1405"/>
    <mergeCell ref="S1405:T1405"/>
    <mergeCell ref="U1405:V1405"/>
    <mergeCell ref="K1406:L1406"/>
    <mergeCell ref="M1406:N1406"/>
    <mergeCell ref="O1406:P1406"/>
    <mergeCell ref="Q1406:R1406"/>
    <mergeCell ref="S1406:T1406"/>
    <mergeCell ref="U1400:V1400"/>
    <mergeCell ref="K1399:L1399"/>
    <mergeCell ref="M1399:N1399"/>
    <mergeCell ref="O1399:P1399"/>
    <mergeCell ref="Q1399:R1399"/>
    <mergeCell ref="S1399:T1399"/>
    <mergeCell ref="U1399:V1399"/>
    <mergeCell ref="K1400:L1400"/>
    <mergeCell ref="M1400:N1400"/>
    <mergeCell ref="O1400:P1400"/>
    <mergeCell ref="Q1400:R1400"/>
    <mergeCell ref="S1400:T1400"/>
    <mergeCell ref="U1402:V1402"/>
    <mergeCell ref="K1401:L1401"/>
    <mergeCell ref="M1401:N1401"/>
    <mergeCell ref="O1401:P1401"/>
    <mergeCell ref="Q1401:R1401"/>
    <mergeCell ref="S1401:T1401"/>
    <mergeCell ref="U1401:V1401"/>
    <mergeCell ref="K1402:L1402"/>
    <mergeCell ref="M1402:N1402"/>
    <mergeCell ref="O1402:P1402"/>
    <mergeCell ref="Q1402:R1402"/>
    <mergeCell ref="S1402:T1402"/>
    <mergeCell ref="U1396:V1396"/>
    <mergeCell ref="K1395:L1395"/>
    <mergeCell ref="M1395:N1395"/>
    <mergeCell ref="O1395:P1395"/>
    <mergeCell ref="Q1395:R1395"/>
    <mergeCell ref="S1395:T1395"/>
    <mergeCell ref="U1395:V1395"/>
    <mergeCell ref="K1396:L1396"/>
    <mergeCell ref="M1396:N1396"/>
    <mergeCell ref="O1396:P1396"/>
    <mergeCell ref="Q1396:R1396"/>
    <mergeCell ref="S1396:T1396"/>
    <mergeCell ref="U1398:V1398"/>
    <mergeCell ref="K1397:L1397"/>
    <mergeCell ref="M1397:N1397"/>
    <mergeCell ref="O1397:P1397"/>
    <mergeCell ref="Q1397:R1397"/>
    <mergeCell ref="S1397:T1397"/>
    <mergeCell ref="U1397:V1397"/>
    <mergeCell ref="K1398:L1398"/>
    <mergeCell ref="M1398:N1398"/>
    <mergeCell ref="O1398:P1398"/>
    <mergeCell ref="Q1398:R1398"/>
    <mergeCell ref="S1398:T1398"/>
    <mergeCell ref="U1392:V1392"/>
    <mergeCell ref="K1391:L1391"/>
    <mergeCell ref="M1391:N1391"/>
    <mergeCell ref="O1391:P1391"/>
    <mergeCell ref="Q1391:R1391"/>
    <mergeCell ref="S1391:T1391"/>
    <mergeCell ref="U1391:V1391"/>
    <mergeCell ref="K1392:L1392"/>
    <mergeCell ref="M1392:N1392"/>
    <mergeCell ref="O1392:P1392"/>
    <mergeCell ref="Q1392:R1392"/>
    <mergeCell ref="S1392:T1392"/>
    <mergeCell ref="U1394:V1394"/>
    <mergeCell ref="K1393:L1393"/>
    <mergeCell ref="M1393:N1393"/>
    <mergeCell ref="O1393:P1393"/>
    <mergeCell ref="Q1393:R1393"/>
    <mergeCell ref="S1393:T1393"/>
    <mergeCell ref="U1393:V1393"/>
    <mergeCell ref="K1394:L1394"/>
    <mergeCell ref="M1394:N1394"/>
    <mergeCell ref="O1394:P1394"/>
    <mergeCell ref="Q1394:R1394"/>
    <mergeCell ref="S1394:T1394"/>
    <mergeCell ref="T1386:U1386"/>
    <mergeCell ref="A1387:A1389"/>
    <mergeCell ref="B1387:B1389"/>
    <mergeCell ref="C1387:C1389"/>
    <mergeCell ref="D1387:D1389"/>
    <mergeCell ref="E1387:I1387"/>
    <mergeCell ref="J1387:J1389"/>
    <mergeCell ref="K1387:L1389"/>
    <mergeCell ref="M1387:N1388"/>
    <mergeCell ref="O1387:P1388"/>
    <mergeCell ref="A1386:C1386"/>
    <mergeCell ref="J1386:K1386"/>
    <mergeCell ref="L1386:M1386"/>
    <mergeCell ref="N1386:O1386"/>
    <mergeCell ref="P1386:Q1386"/>
    <mergeCell ref="R1386:S1386"/>
    <mergeCell ref="U1390:V1390"/>
    <mergeCell ref="Q1387:R1389"/>
    <mergeCell ref="S1387:T1389"/>
    <mergeCell ref="U1387:V1389"/>
    <mergeCell ref="E1388:I1388"/>
    <mergeCell ref="M1389:N1389"/>
    <mergeCell ref="O1389:P1389"/>
    <mergeCell ref="K1390:L1390"/>
    <mergeCell ref="M1390:N1390"/>
    <mergeCell ref="O1390:P1390"/>
    <mergeCell ref="Q1390:R1390"/>
    <mergeCell ref="S1390:T1390"/>
    <mergeCell ref="A1382:C1382"/>
    <mergeCell ref="D1382:V1382"/>
    <mergeCell ref="K1368:L1368"/>
    <mergeCell ref="M1368:N1368"/>
    <mergeCell ref="O1368:P1368"/>
    <mergeCell ref="Q1368:R1368"/>
    <mergeCell ref="S1368:T1368"/>
    <mergeCell ref="U1368:V1368"/>
    <mergeCell ref="A1370:V1370"/>
    <mergeCell ref="A1371:V1371"/>
    <mergeCell ref="A1373:U1373"/>
    <mergeCell ref="A1374:U1374"/>
    <mergeCell ref="A1379:V1379"/>
    <mergeCell ref="V1384:V1385"/>
    <mergeCell ref="A1383:C1383"/>
    <mergeCell ref="D1383:V1383"/>
    <mergeCell ref="A1384:C1385"/>
    <mergeCell ref="D1384:D1385"/>
    <mergeCell ref="E1384:E1385"/>
    <mergeCell ref="F1384:F1385"/>
    <mergeCell ref="G1384:G1385"/>
    <mergeCell ref="H1384:H1385"/>
    <mergeCell ref="I1384:I1385"/>
    <mergeCell ref="J1384:K1385"/>
    <mergeCell ref="L1384:M1385"/>
    <mergeCell ref="N1384:O1385"/>
    <mergeCell ref="P1384:Q1385"/>
    <mergeCell ref="R1384:S1385"/>
    <mergeCell ref="T1384:U1385"/>
    <mergeCell ref="U1365:V1365"/>
    <mergeCell ref="K1364:L1364"/>
    <mergeCell ref="M1364:N1364"/>
    <mergeCell ref="O1364:P1364"/>
    <mergeCell ref="Q1364:R1364"/>
    <mergeCell ref="S1364:T1364"/>
    <mergeCell ref="U1364:V1364"/>
    <mergeCell ref="K1365:L1365"/>
    <mergeCell ref="M1365:N1365"/>
    <mergeCell ref="O1365:P1365"/>
    <mergeCell ref="Q1365:R1365"/>
    <mergeCell ref="S1365:T1365"/>
    <mergeCell ref="U1367:V1367"/>
    <mergeCell ref="K1366:L1366"/>
    <mergeCell ref="M1366:N1366"/>
    <mergeCell ref="O1366:P1366"/>
    <mergeCell ref="Q1366:R1366"/>
    <mergeCell ref="S1366:T1366"/>
    <mergeCell ref="U1366:V1366"/>
    <mergeCell ref="K1367:L1367"/>
    <mergeCell ref="M1367:N1367"/>
    <mergeCell ref="O1367:P1367"/>
    <mergeCell ref="Q1367:R1367"/>
    <mergeCell ref="S1367:T1367"/>
    <mergeCell ref="U1361:V1361"/>
    <mergeCell ref="K1360:L1360"/>
    <mergeCell ref="M1360:N1360"/>
    <mergeCell ref="O1360:P1360"/>
    <mergeCell ref="Q1360:R1360"/>
    <mergeCell ref="S1360:T1360"/>
    <mergeCell ref="U1360:V1360"/>
    <mergeCell ref="K1361:L1361"/>
    <mergeCell ref="M1361:N1361"/>
    <mergeCell ref="O1361:P1361"/>
    <mergeCell ref="Q1361:R1361"/>
    <mergeCell ref="S1361:T1361"/>
    <mergeCell ref="U1363:V1363"/>
    <mergeCell ref="K1362:L1362"/>
    <mergeCell ref="M1362:N1362"/>
    <mergeCell ref="O1362:P1362"/>
    <mergeCell ref="Q1362:R1362"/>
    <mergeCell ref="S1362:T1362"/>
    <mergeCell ref="U1362:V1362"/>
    <mergeCell ref="K1363:L1363"/>
    <mergeCell ref="M1363:N1363"/>
    <mergeCell ref="O1363:P1363"/>
    <mergeCell ref="Q1363:R1363"/>
    <mergeCell ref="S1363:T1363"/>
    <mergeCell ref="U1357:V1357"/>
    <mergeCell ref="K1356:L1356"/>
    <mergeCell ref="M1356:N1356"/>
    <mergeCell ref="O1356:P1356"/>
    <mergeCell ref="Q1356:R1356"/>
    <mergeCell ref="S1356:T1356"/>
    <mergeCell ref="U1356:V1356"/>
    <mergeCell ref="K1357:L1357"/>
    <mergeCell ref="M1357:N1357"/>
    <mergeCell ref="O1357:P1357"/>
    <mergeCell ref="Q1357:R1357"/>
    <mergeCell ref="S1357:T1357"/>
    <mergeCell ref="U1359:V1359"/>
    <mergeCell ref="K1358:L1358"/>
    <mergeCell ref="M1358:N1358"/>
    <mergeCell ref="O1358:P1358"/>
    <mergeCell ref="Q1358:R1358"/>
    <mergeCell ref="S1358:T1358"/>
    <mergeCell ref="U1358:V1358"/>
    <mergeCell ref="K1359:L1359"/>
    <mergeCell ref="M1359:N1359"/>
    <mergeCell ref="O1359:P1359"/>
    <mergeCell ref="Q1359:R1359"/>
    <mergeCell ref="S1359:T1359"/>
    <mergeCell ref="U1353:V1353"/>
    <mergeCell ref="K1352:L1352"/>
    <mergeCell ref="M1352:N1352"/>
    <mergeCell ref="O1352:P1352"/>
    <mergeCell ref="Q1352:R1352"/>
    <mergeCell ref="S1352:T1352"/>
    <mergeCell ref="U1352:V1352"/>
    <mergeCell ref="K1353:L1353"/>
    <mergeCell ref="M1353:N1353"/>
    <mergeCell ref="O1353:P1353"/>
    <mergeCell ref="Q1353:R1353"/>
    <mergeCell ref="S1353:T1353"/>
    <mergeCell ref="U1355:V1355"/>
    <mergeCell ref="K1354:L1354"/>
    <mergeCell ref="M1354:N1354"/>
    <mergeCell ref="O1354:P1354"/>
    <mergeCell ref="Q1354:R1354"/>
    <mergeCell ref="S1354:T1354"/>
    <mergeCell ref="U1354:V1354"/>
    <mergeCell ref="K1355:L1355"/>
    <mergeCell ref="M1355:N1355"/>
    <mergeCell ref="O1355:P1355"/>
    <mergeCell ref="Q1355:R1355"/>
    <mergeCell ref="S1355:T1355"/>
    <mergeCell ref="T1347:U1347"/>
    <mergeCell ref="A1348:A1350"/>
    <mergeCell ref="B1348:B1350"/>
    <mergeCell ref="C1348:C1350"/>
    <mergeCell ref="D1348:D1350"/>
    <mergeCell ref="E1348:I1348"/>
    <mergeCell ref="J1348:J1350"/>
    <mergeCell ref="K1348:L1350"/>
    <mergeCell ref="M1348:N1349"/>
    <mergeCell ref="O1348:P1349"/>
    <mergeCell ref="A1347:C1347"/>
    <mergeCell ref="J1347:K1347"/>
    <mergeCell ref="L1347:M1347"/>
    <mergeCell ref="N1347:O1347"/>
    <mergeCell ref="P1347:Q1347"/>
    <mergeCell ref="R1347:S1347"/>
    <mergeCell ref="U1351:V1351"/>
    <mergeCell ref="Q1348:R1350"/>
    <mergeCell ref="S1348:T1350"/>
    <mergeCell ref="U1348:V1350"/>
    <mergeCell ref="E1349:I1349"/>
    <mergeCell ref="M1350:N1350"/>
    <mergeCell ref="O1350:P1350"/>
    <mergeCell ref="K1351:L1351"/>
    <mergeCell ref="M1351:N1351"/>
    <mergeCell ref="O1351:P1351"/>
    <mergeCell ref="Q1351:R1351"/>
    <mergeCell ref="S1351:T1351"/>
    <mergeCell ref="A1343:C1343"/>
    <mergeCell ref="D1343:V1343"/>
    <mergeCell ref="K1329:L1329"/>
    <mergeCell ref="M1329:N1329"/>
    <mergeCell ref="O1329:P1329"/>
    <mergeCell ref="Q1329:R1329"/>
    <mergeCell ref="S1329:T1329"/>
    <mergeCell ref="U1329:V1329"/>
    <mergeCell ref="A1331:V1331"/>
    <mergeCell ref="A1332:V1332"/>
    <mergeCell ref="A1334:U1334"/>
    <mergeCell ref="A1335:U1335"/>
    <mergeCell ref="A1340:V1340"/>
    <mergeCell ref="V1345:V1346"/>
    <mergeCell ref="A1344:C1344"/>
    <mergeCell ref="D1344:V1344"/>
    <mergeCell ref="A1345:C1346"/>
    <mergeCell ref="D1345:D1346"/>
    <mergeCell ref="E1345:E1346"/>
    <mergeCell ref="F1345:F1346"/>
    <mergeCell ref="G1345:G1346"/>
    <mergeCell ref="H1345:H1346"/>
    <mergeCell ref="I1345:I1346"/>
    <mergeCell ref="J1345:K1346"/>
    <mergeCell ref="L1345:M1346"/>
    <mergeCell ref="N1345:O1346"/>
    <mergeCell ref="P1345:Q1346"/>
    <mergeCell ref="R1345:S1346"/>
    <mergeCell ref="T1345:U1346"/>
    <mergeCell ref="U1326:V1326"/>
    <mergeCell ref="K1325:L1325"/>
    <mergeCell ref="M1325:N1325"/>
    <mergeCell ref="O1325:P1325"/>
    <mergeCell ref="Q1325:R1325"/>
    <mergeCell ref="S1325:T1325"/>
    <mergeCell ref="U1325:V1325"/>
    <mergeCell ref="K1326:L1326"/>
    <mergeCell ref="M1326:N1326"/>
    <mergeCell ref="O1326:P1326"/>
    <mergeCell ref="Q1326:R1326"/>
    <mergeCell ref="S1326:T1326"/>
    <mergeCell ref="U1328:V1328"/>
    <mergeCell ref="K1327:L1327"/>
    <mergeCell ref="M1327:N1327"/>
    <mergeCell ref="O1327:P1327"/>
    <mergeCell ref="Q1327:R1327"/>
    <mergeCell ref="S1327:T1327"/>
    <mergeCell ref="U1327:V1327"/>
    <mergeCell ref="K1328:L1328"/>
    <mergeCell ref="M1328:N1328"/>
    <mergeCell ref="O1328:P1328"/>
    <mergeCell ref="Q1328:R1328"/>
    <mergeCell ref="S1328:T1328"/>
    <mergeCell ref="U1322:V1322"/>
    <mergeCell ref="K1321:L1321"/>
    <mergeCell ref="M1321:N1321"/>
    <mergeCell ref="O1321:P1321"/>
    <mergeCell ref="Q1321:R1321"/>
    <mergeCell ref="S1321:T1321"/>
    <mergeCell ref="U1321:V1321"/>
    <mergeCell ref="K1322:L1322"/>
    <mergeCell ref="M1322:N1322"/>
    <mergeCell ref="O1322:P1322"/>
    <mergeCell ref="Q1322:R1322"/>
    <mergeCell ref="S1322:T1322"/>
    <mergeCell ref="U1324:V1324"/>
    <mergeCell ref="K1323:L1323"/>
    <mergeCell ref="M1323:N1323"/>
    <mergeCell ref="O1323:P1323"/>
    <mergeCell ref="Q1323:R1323"/>
    <mergeCell ref="S1323:T1323"/>
    <mergeCell ref="U1323:V1323"/>
    <mergeCell ref="K1324:L1324"/>
    <mergeCell ref="M1324:N1324"/>
    <mergeCell ref="O1324:P1324"/>
    <mergeCell ref="Q1324:R1324"/>
    <mergeCell ref="S1324:T1324"/>
    <mergeCell ref="U1318:V1318"/>
    <mergeCell ref="K1317:L1317"/>
    <mergeCell ref="M1317:N1317"/>
    <mergeCell ref="O1317:P1317"/>
    <mergeCell ref="Q1317:R1317"/>
    <mergeCell ref="S1317:T1317"/>
    <mergeCell ref="U1317:V1317"/>
    <mergeCell ref="K1318:L1318"/>
    <mergeCell ref="M1318:N1318"/>
    <mergeCell ref="O1318:P1318"/>
    <mergeCell ref="Q1318:R1318"/>
    <mergeCell ref="S1318:T1318"/>
    <mergeCell ref="U1320:V1320"/>
    <mergeCell ref="K1319:L1319"/>
    <mergeCell ref="M1319:N1319"/>
    <mergeCell ref="O1319:P1319"/>
    <mergeCell ref="Q1319:R1319"/>
    <mergeCell ref="S1319:T1319"/>
    <mergeCell ref="U1319:V1319"/>
    <mergeCell ref="K1320:L1320"/>
    <mergeCell ref="M1320:N1320"/>
    <mergeCell ref="O1320:P1320"/>
    <mergeCell ref="Q1320:R1320"/>
    <mergeCell ref="S1320:T1320"/>
    <mergeCell ref="U1314:V1314"/>
    <mergeCell ref="K1313:L1313"/>
    <mergeCell ref="M1313:N1313"/>
    <mergeCell ref="O1313:P1313"/>
    <mergeCell ref="Q1313:R1313"/>
    <mergeCell ref="S1313:T1313"/>
    <mergeCell ref="U1313:V1313"/>
    <mergeCell ref="K1314:L1314"/>
    <mergeCell ref="M1314:N1314"/>
    <mergeCell ref="O1314:P1314"/>
    <mergeCell ref="Q1314:R1314"/>
    <mergeCell ref="S1314:T1314"/>
    <mergeCell ref="U1316:V1316"/>
    <mergeCell ref="K1315:L1315"/>
    <mergeCell ref="M1315:N1315"/>
    <mergeCell ref="O1315:P1315"/>
    <mergeCell ref="Q1315:R1315"/>
    <mergeCell ref="S1315:T1315"/>
    <mergeCell ref="U1315:V1315"/>
    <mergeCell ref="K1316:L1316"/>
    <mergeCell ref="M1316:N1316"/>
    <mergeCell ref="O1316:P1316"/>
    <mergeCell ref="Q1316:R1316"/>
    <mergeCell ref="S1316:T1316"/>
    <mergeCell ref="T1308:U1308"/>
    <mergeCell ref="A1309:A1311"/>
    <mergeCell ref="B1309:B1311"/>
    <mergeCell ref="C1309:C1311"/>
    <mergeCell ref="D1309:D1311"/>
    <mergeCell ref="E1309:I1309"/>
    <mergeCell ref="J1309:J1311"/>
    <mergeCell ref="K1309:L1311"/>
    <mergeCell ref="M1309:N1310"/>
    <mergeCell ref="O1309:P1310"/>
    <mergeCell ref="A1308:C1308"/>
    <mergeCell ref="J1308:K1308"/>
    <mergeCell ref="L1308:M1308"/>
    <mergeCell ref="N1308:O1308"/>
    <mergeCell ref="P1308:Q1308"/>
    <mergeCell ref="R1308:S1308"/>
    <mergeCell ref="U1312:V1312"/>
    <mergeCell ref="Q1309:R1311"/>
    <mergeCell ref="S1309:T1311"/>
    <mergeCell ref="U1309:V1311"/>
    <mergeCell ref="E1310:I1310"/>
    <mergeCell ref="M1311:N1311"/>
    <mergeCell ref="O1311:P1311"/>
    <mergeCell ref="K1312:L1312"/>
    <mergeCell ref="M1312:N1312"/>
    <mergeCell ref="O1312:P1312"/>
    <mergeCell ref="Q1312:R1312"/>
    <mergeCell ref="S1312:T1312"/>
    <mergeCell ref="A1304:C1304"/>
    <mergeCell ref="D1304:V1304"/>
    <mergeCell ref="K1289:L1289"/>
    <mergeCell ref="M1289:N1289"/>
    <mergeCell ref="O1289:P1289"/>
    <mergeCell ref="Q1289:R1289"/>
    <mergeCell ref="S1289:T1289"/>
    <mergeCell ref="U1289:V1289"/>
    <mergeCell ref="A1291:V1291"/>
    <mergeCell ref="A1292:V1292"/>
    <mergeCell ref="A1294:U1294"/>
    <mergeCell ref="A1295:U1295"/>
    <mergeCell ref="A1301:V1301"/>
    <mergeCell ref="V1306:V1307"/>
    <mergeCell ref="A1305:C1305"/>
    <mergeCell ref="D1305:V1305"/>
    <mergeCell ref="A1306:C1307"/>
    <mergeCell ref="D1306:D1307"/>
    <mergeCell ref="E1306:E1307"/>
    <mergeCell ref="F1306:F1307"/>
    <mergeCell ref="G1306:G1307"/>
    <mergeCell ref="H1306:H1307"/>
    <mergeCell ref="I1306:I1307"/>
    <mergeCell ref="J1306:K1307"/>
    <mergeCell ref="L1306:M1307"/>
    <mergeCell ref="N1306:O1307"/>
    <mergeCell ref="P1306:Q1307"/>
    <mergeCell ref="R1306:S1307"/>
    <mergeCell ref="T1306:U1307"/>
    <mergeCell ref="U1286:V1286"/>
    <mergeCell ref="K1285:L1285"/>
    <mergeCell ref="M1285:N1285"/>
    <mergeCell ref="O1285:P1285"/>
    <mergeCell ref="Q1285:R1285"/>
    <mergeCell ref="S1285:T1285"/>
    <mergeCell ref="U1285:V1285"/>
    <mergeCell ref="K1286:L1286"/>
    <mergeCell ref="M1286:N1286"/>
    <mergeCell ref="O1286:P1286"/>
    <mergeCell ref="Q1286:R1286"/>
    <mergeCell ref="S1286:T1286"/>
    <mergeCell ref="U1288:V1288"/>
    <mergeCell ref="K1287:L1287"/>
    <mergeCell ref="M1287:N1287"/>
    <mergeCell ref="O1287:P1287"/>
    <mergeCell ref="Q1287:R1287"/>
    <mergeCell ref="S1287:T1287"/>
    <mergeCell ref="U1287:V1287"/>
    <mergeCell ref="K1288:L1288"/>
    <mergeCell ref="M1288:N1288"/>
    <mergeCell ref="O1288:P1288"/>
    <mergeCell ref="Q1288:R1288"/>
    <mergeCell ref="S1288:T1288"/>
    <mergeCell ref="U1282:V1282"/>
    <mergeCell ref="K1281:L1281"/>
    <mergeCell ref="M1281:N1281"/>
    <mergeCell ref="O1281:P1281"/>
    <mergeCell ref="Q1281:R1281"/>
    <mergeCell ref="S1281:T1281"/>
    <mergeCell ref="U1281:V1281"/>
    <mergeCell ref="K1282:L1282"/>
    <mergeCell ref="M1282:N1282"/>
    <mergeCell ref="O1282:P1282"/>
    <mergeCell ref="Q1282:R1282"/>
    <mergeCell ref="S1282:T1282"/>
    <mergeCell ref="U1284:V1284"/>
    <mergeCell ref="K1283:L1283"/>
    <mergeCell ref="M1283:N1283"/>
    <mergeCell ref="O1283:P1283"/>
    <mergeCell ref="Q1283:R1283"/>
    <mergeCell ref="S1283:T1283"/>
    <mergeCell ref="U1283:V1283"/>
    <mergeCell ref="K1284:L1284"/>
    <mergeCell ref="M1284:N1284"/>
    <mergeCell ref="O1284:P1284"/>
    <mergeCell ref="Q1284:R1284"/>
    <mergeCell ref="S1284:T1284"/>
    <mergeCell ref="U1278:V1278"/>
    <mergeCell ref="K1277:L1277"/>
    <mergeCell ref="M1277:N1277"/>
    <mergeCell ref="O1277:P1277"/>
    <mergeCell ref="Q1277:R1277"/>
    <mergeCell ref="S1277:T1277"/>
    <mergeCell ref="U1277:V1277"/>
    <mergeCell ref="K1278:L1278"/>
    <mergeCell ref="M1278:N1278"/>
    <mergeCell ref="O1278:P1278"/>
    <mergeCell ref="Q1278:R1278"/>
    <mergeCell ref="S1278:T1278"/>
    <mergeCell ref="U1280:V1280"/>
    <mergeCell ref="K1279:L1279"/>
    <mergeCell ref="M1279:N1279"/>
    <mergeCell ref="O1279:P1279"/>
    <mergeCell ref="Q1279:R1279"/>
    <mergeCell ref="S1279:T1279"/>
    <mergeCell ref="U1279:V1279"/>
    <mergeCell ref="K1280:L1280"/>
    <mergeCell ref="M1280:N1280"/>
    <mergeCell ref="O1280:P1280"/>
    <mergeCell ref="Q1280:R1280"/>
    <mergeCell ref="S1280:T1280"/>
    <mergeCell ref="U1274:V1274"/>
    <mergeCell ref="K1273:L1273"/>
    <mergeCell ref="M1273:N1273"/>
    <mergeCell ref="O1273:P1273"/>
    <mergeCell ref="Q1273:R1273"/>
    <mergeCell ref="S1273:T1273"/>
    <mergeCell ref="U1273:V1273"/>
    <mergeCell ref="K1274:L1274"/>
    <mergeCell ref="M1274:N1274"/>
    <mergeCell ref="O1274:P1274"/>
    <mergeCell ref="Q1274:R1274"/>
    <mergeCell ref="S1274:T1274"/>
    <mergeCell ref="U1276:V1276"/>
    <mergeCell ref="K1275:L1275"/>
    <mergeCell ref="M1275:N1275"/>
    <mergeCell ref="O1275:P1275"/>
    <mergeCell ref="Q1275:R1275"/>
    <mergeCell ref="S1275:T1275"/>
    <mergeCell ref="U1275:V1275"/>
    <mergeCell ref="K1276:L1276"/>
    <mergeCell ref="M1276:N1276"/>
    <mergeCell ref="O1276:P1276"/>
    <mergeCell ref="Q1276:R1276"/>
    <mergeCell ref="S1276:T1276"/>
    <mergeCell ref="T1268:U1268"/>
    <mergeCell ref="A1269:A1271"/>
    <mergeCell ref="B1269:B1271"/>
    <mergeCell ref="C1269:C1271"/>
    <mergeCell ref="D1269:D1271"/>
    <mergeCell ref="E1269:I1269"/>
    <mergeCell ref="J1269:J1271"/>
    <mergeCell ref="K1269:L1271"/>
    <mergeCell ref="M1269:N1270"/>
    <mergeCell ref="O1269:P1270"/>
    <mergeCell ref="A1268:C1268"/>
    <mergeCell ref="J1268:K1268"/>
    <mergeCell ref="L1268:M1268"/>
    <mergeCell ref="N1268:O1268"/>
    <mergeCell ref="P1268:Q1268"/>
    <mergeCell ref="R1268:S1268"/>
    <mergeCell ref="U1272:V1272"/>
    <mergeCell ref="Q1269:R1271"/>
    <mergeCell ref="S1269:T1271"/>
    <mergeCell ref="U1269:V1271"/>
    <mergeCell ref="E1270:I1270"/>
    <mergeCell ref="M1271:N1271"/>
    <mergeCell ref="O1271:P1271"/>
    <mergeCell ref="K1272:L1272"/>
    <mergeCell ref="M1272:N1272"/>
    <mergeCell ref="O1272:P1272"/>
    <mergeCell ref="Q1272:R1272"/>
    <mergeCell ref="S1272:T1272"/>
    <mergeCell ref="A1264:C1264"/>
    <mergeCell ref="D1264:V1264"/>
    <mergeCell ref="K1249:L1249"/>
    <mergeCell ref="M1249:N1249"/>
    <mergeCell ref="O1249:P1249"/>
    <mergeCell ref="Q1249:R1249"/>
    <mergeCell ref="S1249:T1249"/>
    <mergeCell ref="U1249:V1249"/>
    <mergeCell ref="A1251:V1251"/>
    <mergeCell ref="A1252:V1252"/>
    <mergeCell ref="A1254:U1254"/>
    <mergeCell ref="A1255:U1255"/>
    <mergeCell ref="A1261:V1261"/>
    <mergeCell ref="V1266:V1267"/>
    <mergeCell ref="A1265:C1265"/>
    <mergeCell ref="D1265:V1265"/>
    <mergeCell ref="A1266:C1267"/>
    <mergeCell ref="D1266:D1267"/>
    <mergeCell ref="E1266:E1267"/>
    <mergeCell ref="F1266:F1267"/>
    <mergeCell ref="G1266:G1267"/>
    <mergeCell ref="H1266:H1267"/>
    <mergeCell ref="I1266:I1267"/>
    <mergeCell ref="J1266:K1267"/>
    <mergeCell ref="L1266:M1267"/>
    <mergeCell ref="N1266:O1267"/>
    <mergeCell ref="P1266:Q1267"/>
    <mergeCell ref="R1266:S1267"/>
    <mergeCell ref="T1266:U1267"/>
    <mergeCell ref="U1246:V1246"/>
    <mergeCell ref="K1245:L1245"/>
    <mergeCell ref="M1245:N1245"/>
    <mergeCell ref="O1245:P1245"/>
    <mergeCell ref="Q1245:R1245"/>
    <mergeCell ref="S1245:T1245"/>
    <mergeCell ref="U1245:V1245"/>
    <mergeCell ref="K1246:L1246"/>
    <mergeCell ref="M1246:N1246"/>
    <mergeCell ref="O1246:P1246"/>
    <mergeCell ref="Q1246:R1246"/>
    <mergeCell ref="S1246:T1246"/>
    <mergeCell ref="U1248:V1248"/>
    <mergeCell ref="K1247:L1247"/>
    <mergeCell ref="M1247:N1247"/>
    <mergeCell ref="O1247:P1247"/>
    <mergeCell ref="Q1247:R1247"/>
    <mergeCell ref="S1247:T1247"/>
    <mergeCell ref="U1247:V1247"/>
    <mergeCell ref="K1248:L1248"/>
    <mergeCell ref="M1248:N1248"/>
    <mergeCell ref="O1248:P1248"/>
    <mergeCell ref="Q1248:R1248"/>
    <mergeCell ref="S1248:T1248"/>
    <mergeCell ref="U1242:V1242"/>
    <mergeCell ref="K1241:L1241"/>
    <mergeCell ref="M1241:N1241"/>
    <mergeCell ref="O1241:P1241"/>
    <mergeCell ref="Q1241:R1241"/>
    <mergeCell ref="S1241:T1241"/>
    <mergeCell ref="U1241:V1241"/>
    <mergeCell ref="K1242:L1242"/>
    <mergeCell ref="M1242:N1242"/>
    <mergeCell ref="O1242:P1242"/>
    <mergeCell ref="Q1242:R1242"/>
    <mergeCell ref="S1242:T1242"/>
    <mergeCell ref="U1244:V1244"/>
    <mergeCell ref="K1243:L1243"/>
    <mergeCell ref="M1243:N1243"/>
    <mergeCell ref="O1243:P1243"/>
    <mergeCell ref="Q1243:R1243"/>
    <mergeCell ref="S1243:T1243"/>
    <mergeCell ref="U1243:V1243"/>
    <mergeCell ref="K1244:L1244"/>
    <mergeCell ref="M1244:N1244"/>
    <mergeCell ref="O1244:P1244"/>
    <mergeCell ref="Q1244:R1244"/>
    <mergeCell ref="S1244:T1244"/>
    <mergeCell ref="U1238:V1238"/>
    <mergeCell ref="K1237:L1237"/>
    <mergeCell ref="M1237:N1237"/>
    <mergeCell ref="O1237:P1237"/>
    <mergeCell ref="Q1237:R1237"/>
    <mergeCell ref="S1237:T1237"/>
    <mergeCell ref="U1237:V1237"/>
    <mergeCell ref="K1238:L1238"/>
    <mergeCell ref="M1238:N1238"/>
    <mergeCell ref="O1238:P1238"/>
    <mergeCell ref="Q1238:R1238"/>
    <mergeCell ref="S1238:T1238"/>
    <mergeCell ref="U1240:V1240"/>
    <mergeCell ref="K1239:L1239"/>
    <mergeCell ref="M1239:N1239"/>
    <mergeCell ref="O1239:P1239"/>
    <mergeCell ref="Q1239:R1239"/>
    <mergeCell ref="S1239:T1239"/>
    <mergeCell ref="U1239:V1239"/>
    <mergeCell ref="K1240:L1240"/>
    <mergeCell ref="M1240:N1240"/>
    <mergeCell ref="O1240:P1240"/>
    <mergeCell ref="Q1240:R1240"/>
    <mergeCell ref="S1240:T1240"/>
    <mergeCell ref="U1234:V1234"/>
    <mergeCell ref="K1233:L1233"/>
    <mergeCell ref="M1233:N1233"/>
    <mergeCell ref="O1233:P1233"/>
    <mergeCell ref="Q1233:R1233"/>
    <mergeCell ref="S1233:T1233"/>
    <mergeCell ref="U1233:V1233"/>
    <mergeCell ref="K1234:L1234"/>
    <mergeCell ref="M1234:N1234"/>
    <mergeCell ref="O1234:P1234"/>
    <mergeCell ref="Q1234:R1234"/>
    <mergeCell ref="S1234:T1234"/>
    <mergeCell ref="U1236:V1236"/>
    <mergeCell ref="K1235:L1235"/>
    <mergeCell ref="M1235:N1235"/>
    <mergeCell ref="O1235:P1235"/>
    <mergeCell ref="Q1235:R1235"/>
    <mergeCell ref="S1235:T1235"/>
    <mergeCell ref="U1235:V1235"/>
    <mergeCell ref="K1236:L1236"/>
    <mergeCell ref="M1236:N1236"/>
    <mergeCell ref="O1236:P1236"/>
    <mergeCell ref="Q1236:R1236"/>
    <mergeCell ref="S1236:T1236"/>
    <mergeCell ref="T1228:U1228"/>
    <mergeCell ref="A1229:A1231"/>
    <mergeCell ref="B1229:B1231"/>
    <mergeCell ref="C1229:C1231"/>
    <mergeCell ref="D1229:D1231"/>
    <mergeCell ref="E1229:I1229"/>
    <mergeCell ref="J1229:J1231"/>
    <mergeCell ref="K1229:L1231"/>
    <mergeCell ref="M1229:N1230"/>
    <mergeCell ref="O1229:P1230"/>
    <mergeCell ref="A1228:C1228"/>
    <mergeCell ref="J1228:K1228"/>
    <mergeCell ref="L1228:M1228"/>
    <mergeCell ref="N1228:O1228"/>
    <mergeCell ref="P1228:Q1228"/>
    <mergeCell ref="R1228:S1228"/>
    <mergeCell ref="U1232:V1232"/>
    <mergeCell ref="Q1229:R1231"/>
    <mergeCell ref="S1229:T1231"/>
    <mergeCell ref="U1229:V1231"/>
    <mergeCell ref="E1230:I1230"/>
    <mergeCell ref="M1231:N1231"/>
    <mergeCell ref="O1231:P1231"/>
    <mergeCell ref="K1232:L1232"/>
    <mergeCell ref="M1232:N1232"/>
    <mergeCell ref="O1232:P1232"/>
    <mergeCell ref="Q1232:R1232"/>
    <mergeCell ref="S1232:T1232"/>
    <mergeCell ref="A1224:C1224"/>
    <mergeCell ref="D1224:V1224"/>
    <mergeCell ref="K1209:L1209"/>
    <mergeCell ref="M1209:N1209"/>
    <mergeCell ref="O1209:P1209"/>
    <mergeCell ref="Q1209:R1209"/>
    <mergeCell ref="S1209:T1209"/>
    <mergeCell ref="U1209:V1209"/>
    <mergeCell ref="A1211:V1211"/>
    <mergeCell ref="A1212:V1212"/>
    <mergeCell ref="A1214:U1214"/>
    <mergeCell ref="A1215:U1215"/>
    <mergeCell ref="A1221:V1221"/>
    <mergeCell ref="V1226:V1227"/>
    <mergeCell ref="A1225:C1225"/>
    <mergeCell ref="D1225:V1225"/>
    <mergeCell ref="A1226:C1227"/>
    <mergeCell ref="D1226:D1227"/>
    <mergeCell ref="E1226:E1227"/>
    <mergeCell ref="F1226:F1227"/>
    <mergeCell ref="G1226:G1227"/>
    <mergeCell ref="H1226:H1227"/>
    <mergeCell ref="I1226:I1227"/>
    <mergeCell ref="J1226:K1227"/>
    <mergeCell ref="L1226:M1227"/>
    <mergeCell ref="N1226:O1227"/>
    <mergeCell ref="P1226:Q1227"/>
    <mergeCell ref="R1226:S1227"/>
    <mergeCell ref="T1226:U1227"/>
    <mergeCell ref="U1206:V1206"/>
    <mergeCell ref="K1205:L1205"/>
    <mergeCell ref="M1205:N1205"/>
    <mergeCell ref="O1205:P1205"/>
    <mergeCell ref="Q1205:R1205"/>
    <mergeCell ref="S1205:T1205"/>
    <mergeCell ref="U1205:V1205"/>
    <mergeCell ref="K1206:L1206"/>
    <mergeCell ref="M1206:N1206"/>
    <mergeCell ref="O1206:P1206"/>
    <mergeCell ref="Q1206:R1206"/>
    <mergeCell ref="S1206:T1206"/>
    <mergeCell ref="U1208:V1208"/>
    <mergeCell ref="K1207:L1207"/>
    <mergeCell ref="M1207:N1207"/>
    <mergeCell ref="O1207:P1207"/>
    <mergeCell ref="Q1207:R1207"/>
    <mergeCell ref="S1207:T1207"/>
    <mergeCell ref="U1207:V1207"/>
    <mergeCell ref="K1208:L1208"/>
    <mergeCell ref="M1208:N1208"/>
    <mergeCell ref="O1208:P1208"/>
    <mergeCell ref="Q1208:R1208"/>
    <mergeCell ref="S1208:T1208"/>
    <mergeCell ref="U1202:V1202"/>
    <mergeCell ref="K1201:L1201"/>
    <mergeCell ref="M1201:N1201"/>
    <mergeCell ref="O1201:P1201"/>
    <mergeCell ref="Q1201:R1201"/>
    <mergeCell ref="S1201:T1201"/>
    <mergeCell ref="U1201:V1201"/>
    <mergeCell ref="K1202:L1202"/>
    <mergeCell ref="M1202:N1202"/>
    <mergeCell ref="O1202:P1202"/>
    <mergeCell ref="Q1202:R1202"/>
    <mergeCell ref="S1202:T1202"/>
    <mergeCell ref="U1204:V1204"/>
    <mergeCell ref="K1203:L1203"/>
    <mergeCell ref="M1203:N1203"/>
    <mergeCell ref="O1203:P1203"/>
    <mergeCell ref="Q1203:R1203"/>
    <mergeCell ref="S1203:T1203"/>
    <mergeCell ref="U1203:V1203"/>
    <mergeCell ref="K1204:L1204"/>
    <mergeCell ref="M1204:N1204"/>
    <mergeCell ref="O1204:P1204"/>
    <mergeCell ref="Q1204:R1204"/>
    <mergeCell ref="S1204:T1204"/>
    <mergeCell ref="U1198:V1198"/>
    <mergeCell ref="K1197:L1197"/>
    <mergeCell ref="M1197:N1197"/>
    <mergeCell ref="O1197:P1197"/>
    <mergeCell ref="Q1197:R1197"/>
    <mergeCell ref="S1197:T1197"/>
    <mergeCell ref="U1197:V1197"/>
    <mergeCell ref="K1198:L1198"/>
    <mergeCell ref="M1198:N1198"/>
    <mergeCell ref="O1198:P1198"/>
    <mergeCell ref="Q1198:R1198"/>
    <mergeCell ref="S1198:T1198"/>
    <mergeCell ref="U1200:V1200"/>
    <mergeCell ref="K1199:L1199"/>
    <mergeCell ref="M1199:N1199"/>
    <mergeCell ref="O1199:P1199"/>
    <mergeCell ref="Q1199:R1199"/>
    <mergeCell ref="S1199:T1199"/>
    <mergeCell ref="U1199:V1199"/>
    <mergeCell ref="K1200:L1200"/>
    <mergeCell ref="M1200:N1200"/>
    <mergeCell ref="O1200:P1200"/>
    <mergeCell ref="Q1200:R1200"/>
    <mergeCell ref="S1200:T1200"/>
    <mergeCell ref="U1194:V1194"/>
    <mergeCell ref="K1193:L1193"/>
    <mergeCell ref="M1193:N1193"/>
    <mergeCell ref="O1193:P1193"/>
    <mergeCell ref="Q1193:R1193"/>
    <mergeCell ref="S1193:T1193"/>
    <mergeCell ref="U1193:V1193"/>
    <mergeCell ref="K1194:L1194"/>
    <mergeCell ref="M1194:N1194"/>
    <mergeCell ref="O1194:P1194"/>
    <mergeCell ref="Q1194:R1194"/>
    <mergeCell ref="S1194:T1194"/>
    <mergeCell ref="U1196:V1196"/>
    <mergeCell ref="K1195:L1195"/>
    <mergeCell ref="M1195:N1195"/>
    <mergeCell ref="O1195:P1195"/>
    <mergeCell ref="Q1195:R1195"/>
    <mergeCell ref="S1195:T1195"/>
    <mergeCell ref="U1195:V1195"/>
    <mergeCell ref="K1196:L1196"/>
    <mergeCell ref="M1196:N1196"/>
    <mergeCell ref="O1196:P1196"/>
    <mergeCell ref="Q1196:R1196"/>
    <mergeCell ref="S1196:T1196"/>
    <mergeCell ref="A1189:A1191"/>
    <mergeCell ref="B1189:B1191"/>
    <mergeCell ref="C1189:C1191"/>
    <mergeCell ref="D1189:D1191"/>
    <mergeCell ref="E1189:I1189"/>
    <mergeCell ref="J1189:J1191"/>
    <mergeCell ref="K1189:L1191"/>
    <mergeCell ref="M1189:N1190"/>
    <mergeCell ref="O1189:P1190"/>
    <mergeCell ref="A1188:C1188"/>
    <mergeCell ref="J1188:K1188"/>
    <mergeCell ref="L1188:M1188"/>
    <mergeCell ref="N1188:O1188"/>
    <mergeCell ref="P1188:Q1188"/>
    <mergeCell ref="R1188:S1188"/>
    <mergeCell ref="U1192:V1192"/>
    <mergeCell ref="Q1189:R1191"/>
    <mergeCell ref="S1189:T1191"/>
    <mergeCell ref="U1189:V1191"/>
    <mergeCell ref="E1190:I1190"/>
    <mergeCell ref="M1191:N1191"/>
    <mergeCell ref="O1191:P1191"/>
    <mergeCell ref="K1192:L1192"/>
    <mergeCell ref="M1192:N1192"/>
    <mergeCell ref="O1192:P1192"/>
    <mergeCell ref="Q1192:R1192"/>
    <mergeCell ref="S1192:T1192"/>
    <mergeCell ref="V1186:V1187"/>
    <mergeCell ref="A1185:C1185"/>
    <mergeCell ref="D1185:V1185"/>
    <mergeCell ref="A1186:C1187"/>
    <mergeCell ref="D1186:D1187"/>
    <mergeCell ref="E1186:E1187"/>
    <mergeCell ref="F1186:F1187"/>
    <mergeCell ref="G1186:G1187"/>
    <mergeCell ref="H1186:H1187"/>
    <mergeCell ref="I1186:I1187"/>
    <mergeCell ref="J1186:K1187"/>
    <mergeCell ref="L1186:M1187"/>
    <mergeCell ref="N1186:O1187"/>
    <mergeCell ref="P1186:Q1187"/>
    <mergeCell ref="R1186:S1187"/>
    <mergeCell ref="T1186:U1187"/>
    <mergeCell ref="T1188:U1188"/>
    <mergeCell ref="U1169:V1169"/>
    <mergeCell ref="K1168:L1168"/>
    <mergeCell ref="M1168:N1168"/>
    <mergeCell ref="O1168:P1168"/>
    <mergeCell ref="Q1168:R1168"/>
    <mergeCell ref="S1168:T1168"/>
    <mergeCell ref="U1168:V1168"/>
    <mergeCell ref="K1169:L1169"/>
    <mergeCell ref="M1169:N1169"/>
    <mergeCell ref="O1169:P1169"/>
    <mergeCell ref="Q1169:R1169"/>
    <mergeCell ref="S1169:T1169"/>
    <mergeCell ref="A1184:C1184"/>
    <mergeCell ref="D1184:V1184"/>
    <mergeCell ref="K1170:L1170"/>
    <mergeCell ref="M1170:N1170"/>
    <mergeCell ref="O1170:P1170"/>
    <mergeCell ref="Q1170:R1170"/>
    <mergeCell ref="S1170:T1170"/>
    <mergeCell ref="U1170:V1170"/>
    <mergeCell ref="A1172:V1172"/>
    <mergeCell ref="A1173:V1173"/>
    <mergeCell ref="A1175:U1175"/>
    <mergeCell ref="A1176:U1176"/>
    <mergeCell ref="A1181:V1181"/>
    <mergeCell ref="U1165:V1165"/>
    <mergeCell ref="K1164:L1164"/>
    <mergeCell ref="M1164:N1164"/>
    <mergeCell ref="O1164:P1164"/>
    <mergeCell ref="Q1164:R1164"/>
    <mergeCell ref="S1164:T1164"/>
    <mergeCell ref="U1164:V1164"/>
    <mergeCell ref="K1165:L1165"/>
    <mergeCell ref="M1165:N1165"/>
    <mergeCell ref="O1165:P1165"/>
    <mergeCell ref="Q1165:R1165"/>
    <mergeCell ref="S1165:T1165"/>
    <mergeCell ref="U1167:V1167"/>
    <mergeCell ref="K1166:L1166"/>
    <mergeCell ref="M1166:N1166"/>
    <mergeCell ref="O1166:P1166"/>
    <mergeCell ref="Q1166:R1166"/>
    <mergeCell ref="S1166:T1166"/>
    <mergeCell ref="U1166:V1166"/>
    <mergeCell ref="K1167:L1167"/>
    <mergeCell ref="M1167:N1167"/>
    <mergeCell ref="O1167:P1167"/>
    <mergeCell ref="Q1167:R1167"/>
    <mergeCell ref="S1167:T1167"/>
    <mergeCell ref="U1161:V1161"/>
    <mergeCell ref="K1160:L1160"/>
    <mergeCell ref="M1160:N1160"/>
    <mergeCell ref="O1160:P1160"/>
    <mergeCell ref="Q1160:R1160"/>
    <mergeCell ref="S1160:T1160"/>
    <mergeCell ref="U1160:V1160"/>
    <mergeCell ref="K1161:L1161"/>
    <mergeCell ref="M1161:N1161"/>
    <mergeCell ref="O1161:P1161"/>
    <mergeCell ref="Q1161:R1161"/>
    <mergeCell ref="S1161:T1161"/>
    <mergeCell ref="U1163:V1163"/>
    <mergeCell ref="K1162:L1162"/>
    <mergeCell ref="M1162:N1162"/>
    <mergeCell ref="O1162:P1162"/>
    <mergeCell ref="Q1162:R1162"/>
    <mergeCell ref="S1162:T1162"/>
    <mergeCell ref="U1162:V1162"/>
    <mergeCell ref="K1163:L1163"/>
    <mergeCell ref="M1163:N1163"/>
    <mergeCell ref="O1163:P1163"/>
    <mergeCell ref="Q1163:R1163"/>
    <mergeCell ref="S1163:T1163"/>
    <mergeCell ref="U1157:V1157"/>
    <mergeCell ref="K1156:L1156"/>
    <mergeCell ref="M1156:N1156"/>
    <mergeCell ref="O1156:P1156"/>
    <mergeCell ref="Q1156:R1156"/>
    <mergeCell ref="S1156:T1156"/>
    <mergeCell ref="U1156:V1156"/>
    <mergeCell ref="K1157:L1157"/>
    <mergeCell ref="M1157:N1157"/>
    <mergeCell ref="O1157:P1157"/>
    <mergeCell ref="Q1157:R1157"/>
    <mergeCell ref="S1157:T1157"/>
    <mergeCell ref="U1159:V1159"/>
    <mergeCell ref="K1158:L1158"/>
    <mergeCell ref="M1158:N1158"/>
    <mergeCell ref="O1158:P1158"/>
    <mergeCell ref="Q1158:R1158"/>
    <mergeCell ref="S1158:T1158"/>
    <mergeCell ref="U1158:V1158"/>
    <mergeCell ref="K1159:L1159"/>
    <mergeCell ref="M1159:N1159"/>
    <mergeCell ref="O1159:P1159"/>
    <mergeCell ref="Q1159:R1159"/>
    <mergeCell ref="S1159:T1159"/>
    <mergeCell ref="U1153:V1153"/>
    <mergeCell ref="K1150:L1152"/>
    <mergeCell ref="M1150:N1151"/>
    <mergeCell ref="O1150:P1151"/>
    <mergeCell ref="Q1150:R1152"/>
    <mergeCell ref="S1150:T1152"/>
    <mergeCell ref="U1150:V1152"/>
    <mergeCell ref="M1152:N1152"/>
    <mergeCell ref="O1152:P1152"/>
    <mergeCell ref="K1153:L1153"/>
    <mergeCell ref="M1153:N1153"/>
    <mergeCell ref="O1153:P1153"/>
    <mergeCell ref="Q1153:R1153"/>
    <mergeCell ref="S1153:T1153"/>
    <mergeCell ref="U1155:V1155"/>
    <mergeCell ref="K1154:L1154"/>
    <mergeCell ref="M1154:N1154"/>
    <mergeCell ref="O1154:P1154"/>
    <mergeCell ref="Q1154:R1154"/>
    <mergeCell ref="S1154:T1154"/>
    <mergeCell ref="U1154:V1154"/>
    <mergeCell ref="K1155:L1155"/>
    <mergeCell ref="M1155:N1155"/>
    <mergeCell ref="O1155:P1155"/>
    <mergeCell ref="Q1155:R1155"/>
    <mergeCell ref="S1155:T1155"/>
    <mergeCell ref="R1147:S1148"/>
    <mergeCell ref="A1145:C1145"/>
    <mergeCell ref="D1145:V1145"/>
    <mergeCell ref="A1146:C1146"/>
    <mergeCell ref="D1146:V1146"/>
    <mergeCell ref="A1147:C1148"/>
    <mergeCell ref="D1147:D1148"/>
    <mergeCell ref="E1147:E1148"/>
    <mergeCell ref="F1147:F1148"/>
    <mergeCell ref="G1147:G1148"/>
    <mergeCell ref="H1147:H1148"/>
    <mergeCell ref="J1150:J1152"/>
    <mergeCell ref="E1151:I1151"/>
    <mergeCell ref="T1147:U1148"/>
    <mergeCell ref="V1147:V1148"/>
    <mergeCell ref="A1149:C1149"/>
    <mergeCell ref="J1149:K1149"/>
    <mergeCell ref="L1149:M1149"/>
    <mergeCell ref="N1149:O1149"/>
    <mergeCell ref="P1149:Q1149"/>
    <mergeCell ref="R1149:S1149"/>
    <mergeCell ref="T1149:U1149"/>
    <mergeCell ref="I1147:I1148"/>
    <mergeCell ref="J1147:K1148"/>
    <mergeCell ref="L1147:M1148"/>
    <mergeCell ref="N1147:O1148"/>
    <mergeCell ref="P1147:Q1148"/>
    <mergeCell ref="A1150:A1152"/>
    <mergeCell ref="B1150:B1152"/>
    <mergeCell ref="C1150:C1152"/>
    <mergeCell ref="D1150:D1152"/>
    <mergeCell ref="E1150:I1150"/>
    <mergeCell ref="U1129:V1129"/>
    <mergeCell ref="K1128:L1128"/>
    <mergeCell ref="M1128:N1128"/>
    <mergeCell ref="O1128:P1128"/>
    <mergeCell ref="Q1128:R1128"/>
    <mergeCell ref="S1128:T1128"/>
    <mergeCell ref="U1128:V1128"/>
    <mergeCell ref="K1129:L1129"/>
    <mergeCell ref="M1129:N1129"/>
    <mergeCell ref="O1129:P1129"/>
    <mergeCell ref="Q1129:R1129"/>
    <mergeCell ref="S1129:T1129"/>
    <mergeCell ref="A1142:V1142"/>
    <mergeCell ref="K1130:L1130"/>
    <mergeCell ref="M1130:N1130"/>
    <mergeCell ref="O1130:P1130"/>
    <mergeCell ref="Q1130:R1130"/>
    <mergeCell ref="S1130:T1130"/>
    <mergeCell ref="U1130:V1130"/>
    <mergeCell ref="A1132:V1132"/>
    <mergeCell ref="A1133:V1133"/>
    <mergeCell ref="A1134:V1134"/>
    <mergeCell ref="A1135:U1135"/>
    <mergeCell ref="A1136:U1136"/>
    <mergeCell ref="U1125:V1125"/>
    <mergeCell ref="K1124:L1124"/>
    <mergeCell ref="M1124:N1124"/>
    <mergeCell ref="O1124:P1124"/>
    <mergeCell ref="Q1124:R1124"/>
    <mergeCell ref="S1124:T1124"/>
    <mergeCell ref="U1124:V1124"/>
    <mergeCell ref="K1125:L1125"/>
    <mergeCell ref="M1125:N1125"/>
    <mergeCell ref="O1125:P1125"/>
    <mergeCell ref="Q1125:R1125"/>
    <mergeCell ref="S1125:T1125"/>
    <mergeCell ref="U1127:V1127"/>
    <mergeCell ref="K1126:L1126"/>
    <mergeCell ref="M1126:N1126"/>
    <mergeCell ref="O1126:P1126"/>
    <mergeCell ref="Q1126:R1126"/>
    <mergeCell ref="S1126:T1126"/>
    <mergeCell ref="U1126:V1126"/>
    <mergeCell ref="K1127:L1127"/>
    <mergeCell ref="M1127:N1127"/>
    <mergeCell ref="O1127:P1127"/>
    <mergeCell ref="Q1127:R1127"/>
    <mergeCell ref="S1127:T1127"/>
    <mergeCell ref="U1121:V1121"/>
    <mergeCell ref="K1120:L1120"/>
    <mergeCell ref="M1120:N1120"/>
    <mergeCell ref="O1120:P1120"/>
    <mergeCell ref="Q1120:R1120"/>
    <mergeCell ref="S1120:T1120"/>
    <mergeCell ref="U1120:V1120"/>
    <mergeCell ref="K1121:L1121"/>
    <mergeCell ref="M1121:N1121"/>
    <mergeCell ref="O1121:P1121"/>
    <mergeCell ref="Q1121:R1121"/>
    <mergeCell ref="S1121:T1121"/>
    <mergeCell ref="U1123:V1123"/>
    <mergeCell ref="K1122:L1122"/>
    <mergeCell ref="M1122:N1122"/>
    <mergeCell ref="O1122:P1122"/>
    <mergeCell ref="Q1122:R1122"/>
    <mergeCell ref="S1122:T1122"/>
    <mergeCell ref="U1122:V1122"/>
    <mergeCell ref="K1123:L1123"/>
    <mergeCell ref="M1123:N1123"/>
    <mergeCell ref="O1123:P1123"/>
    <mergeCell ref="Q1123:R1123"/>
    <mergeCell ref="S1123:T1123"/>
    <mergeCell ref="U1117:V1117"/>
    <mergeCell ref="K1116:L1116"/>
    <mergeCell ref="M1116:N1116"/>
    <mergeCell ref="O1116:P1116"/>
    <mergeCell ref="Q1116:R1116"/>
    <mergeCell ref="S1116:T1116"/>
    <mergeCell ref="U1116:V1116"/>
    <mergeCell ref="K1117:L1117"/>
    <mergeCell ref="M1117:N1117"/>
    <mergeCell ref="O1117:P1117"/>
    <mergeCell ref="Q1117:R1117"/>
    <mergeCell ref="S1117:T1117"/>
    <mergeCell ref="U1119:V1119"/>
    <mergeCell ref="K1118:L1118"/>
    <mergeCell ref="M1118:N1118"/>
    <mergeCell ref="O1118:P1118"/>
    <mergeCell ref="Q1118:R1118"/>
    <mergeCell ref="S1118:T1118"/>
    <mergeCell ref="U1118:V1118"/>
    <mergeCell ref="K1119:L1119"/>
    <mergeCell ref="M1119:N1119"/>
    <mergeCell ref="O1119:P1119"/>
    <mergeCell ref="Q1119:R1119"/>
    <mergeCell ref="S1119:T1119"/>
    <mergeCell ref="U1113:V1113"/>
    <mergeCell ref="K1110:L1112"/>
    <mergeCell ref="M1110:N1111"/>
    <mergeCell ref="O1110:P1111"/>
    <mergeCell ref="Q1110:R1112"/>
    <mergeCell ref="S1110:T1112"/>
    <mergeCell ref="U1110:V1112"/>
    <mergeCell ref="M1112:N1112"/>
    <mergeCell ref="O1112:P1112"/>
    <mergeCell ref="K1113:L1113"/>
    <mergeCell ref="M1113:N1113"/>
    <mergeCell ref="O1113:P1113"/>
    <mergeCell ref="Q1113:R1113"/>
    <mergeCell ref="S1113:T1113"/>
    <mergeCell ref="U1115:V1115"/>
    <mergeCell ref="K1114:L1114"/>
    <mergeCell ref="M1114:N1114"/>
    <mergeCell ref="O1114:P1114"/>
    <mergeCell ref="Q1114:R1114"/>
    <mergeCell ref="S1114:T1114"/>
    <mergeCell ref="U1114:V1114"/>
    <mergeCell ref="K1115:L1115"/>
    <mergeCell ref="M1115:N1115"/>
    <mergeCell ref="O1115:P1115"/>
    <mergeCell ref="Q1115:R1115"/>
    <mergeCell ref="S1115:T1115"/>
    <mergeCell ref="J1110:J1112"/>
    <mergeCell ref="E1111:I1111"/>
    <mergeCell ref="R1107:S1108"/>
    <mergeCell ref="T1107:U1108"/>
    <mergeCell ref="V1107:V1108"/>
    <mergeCell ref="R1109:S1109"/>
    <mergeCell ref="T1109:U1109"/>
    <mergeCell ref="H1107:H1108"/>
    <mergeCell ref="I1107:I1108"/>
    <mergeCell ref="J1107:K1108"/>
    <mergeCell ref="L1107:M1108"/>
    <mergeCell ref="N1107:O1108"/>
    <mergeCell ref="P1107:Q1108"/>
    <mergeCell ref="A1110:A1112"/>
    <mergeCell ref="B1110:B1112"/>
    <mergeCell ref="C1110:C1112"/>
    <mergeCell ref="D1110:D1112"/>
    <mergeCell ref="E1110:I1110"/>
    <mergeCell ref="A44:C44"/>
    <mergeCell ref="D44:V44"/>
    <mergeCell ref="A40:V40"/>
    <mergeCell ref="A43:C43"/>
    <mergeCell ref="D43:V43"/>
    <mergeCell ref="A1107:C1108"/>
    <mergeCell ref="D1107:D1108"/>
    <mergeCell ref="E1107:E1108"/>
    <mergeCell ref="F1107:F1108"/>
    <mergeCell ref="G1107:G1108"/>
    <mergeCell ref="A1102:V1102"/>
    <mergeCell ref="A1105:C1105"/>
    <mergeCell ref="D1105:V1105"/>
    <mergeCell ref="A1106:C1106"/>
    <mergeCell ref="D1106:V1106"/>
    <mergeCell ref="A1109:C1109"/>
    <mergeCell ref="J1109:K1109"/>
    <mergeCell ref="L1109:M1109"/>
    <mergeCell ref="N1109:O1109"/>
    <mergeCell ref="P1109:Q1109"/>
    <mergeCell ref="J48:J50"/>
    <mergeCell ref="E49:I49"/>
    <mergeCell ref="K48:L50"/>
    <mergeCell ref="M48:N49"/>
    <mergeCell ref="O48:P49"/>
    <mergeCell ref="A48:A50"/>
    <mergeCell ref="B48:B50"/>
    <mergeCell ref="C48:C50"/>
    <mergeCell ref="D48:D50"/>
    <mergeCell ref="E48:I48"/>
    <mergeCell ref="R45:S46"/>
    <mergeCell ref="T45:U46"/>
    <mergeCell ref="V45:V46"/>
    <mergeCell ref="A47:C47"/>
    <mergeCell ref="J47:K47"/>
    <mergeCell ref="L47:M47"/>
    <mergeCell ref="N47:O47"/>
    <mergeCell ref="P47:Q47"/>
    <mergeCell ref="R47:S47"/>
    <mergeCell ref="T47:U47"/>
    <mergeCell ref="H45:H46"/>
    <mergeCell ref="N45:O46"/>
    <mergeCell ref="P45:Q46"/>
    <mergeCell ref="I45:I46"/>
    <mergeCell ref="J45:K46"/>
    <mergeCell ref="L45:M46"/>
    <mergeCell ref="A45:C46"/>
    <mergeCell ref="D45:D46"/>
    <mergeCell ref="E45:E46"/>
    <mergeCell ref="F45:F46"/>
    <mergeCell ref="G45:G46"/>
    <mergeCell ref="U51:V51"/>
    <mergeCell ref="K52:L52"/>
    <mergeCell ref="M52:N52"/>
    <mergeCell ref="O52:P52"/>
    <mergeCell ref="Q52:R52"/>
    <mergeCell ref="S52:T52"/>
    <mergeCell ref="U52:V52"/>
    <mergeCell ref="K51:L51"/>
    <mergeCell ref="M51:N51"/>
    <mergeCell ref="O51:P51"/>
    <mergeCell ref="Q51:R51"/>
    <mergeCell ref="S51:T51"/>
    <mergeCell ref="Q48:R50"/>
    <mergeCell ref="S48:T50"/>
    <mergeCell ref="U48:V50"/>
    <mergeCell ref="M50:N50"/>
    <mergeCell ref="O50:P50"/>
    <mergeCell ref="U55:V55"/>
    <mergeCell ref="K56:L56"/>
    <mergeCell ref="M56:N56"/>
    <mergeCell ref="O56:P56"/>
    <mergeCell ref="Q56:R56"/>
    <mergeCell ref="S56:T56"/>
    <mergeCell ref="U56:V56"/>
    <mergeCell ref="K55:L55"/>
    <mergeCell ref="M55:N55"/>
    <mergeCell ref="O55:P55"/>
    <mergeCell ref="Q55:R55"/>
    <mergeCell ref="S55:T55"/>
    <mergeCell ref="U53:V53"/>
    <mergeCell ref="K54:L54"/>
    <mergeCell ref="M54:N54"/>
    <mergeCell ref="O54:P54"/>
    <mergeCell ref="Q54:R54"/>
    <mergeCell ref="S54:T54"/>
    <mergeCell ref="U54:V54"/>
    <mergeCell ref="K53:L53"/>
    <mergeCell ref="M53:N53"/>
    <mergeCell ref="O53:P53"/>
    <mergeCell ref="Q53:R53"/>
    <mergeCell ref="S53:T53"/>
    <mergeCell ref="U59:V59"/>
    <mergeCell ref="K60:L60"/>
    <mergeCell ref="M60:N60"/>
    <mergeCell ref="O60:P60"/>
    <mergeCell ref="Q60:R60"/>
    <mergeCell ref="S60:T60"/>
    <mergeCell ref="U60:V60"/>
    <mergeCell ref="K59:L59"/>
    <mergeCell ref="M59:N59"/>
    <mergeCell ref="O59:P59"/>
    <mergeCell ref="Q59:R59"/>
    <mergeCell ref="S59:T59"/>
    <mergeCell ref="U57:V57"/>
    <mergeCell ref="K58:L58"/>
    <mergeCell ref="M58:N58"/>
    <mergeCell ref="O58:P58"/>
    <mergeCell ref="Q58:R58"/>
    <mergeCell ref="S58:T58"/>
    <mergeCell ref="U58:V58"/>
    <mergeCell ref="K57:L57"/>
    <mergeCell ref="M57:N57"/>
    <mergeCell ref="O57:P57"/>
    <mergeCell ref="Q57:R57"/>
    <mergeCell ref="S57:T57"/>
    <mergeCell ref="U63:V63"/>
    <mergeCell ref="K64:L64"/>
    <mergeCell ref="M64:N64"/>
    <mergeCell ref="O64:P64"/>
    <mergeCell ref="Q64:R64"/>
    <mergeCell ref="S64:T64"/>
    <mergeCell ref="U64:V64"/>
    <mergeCell ref="K63:L63"/>
    <mergeCell ref="M63:N63"/>
    <mergeCell ref="O63:P63"/>
    <mergeCell ref="Q63:R63"/>
    <mergeCell ref="S63:T63"/>
    <mergeCell ref="U61:V61"/>
    <mergeCell ref="K62:L62"/>
    <mergeCell ref="M62:N62"/>
    <mergeCell ref="O62:P62"/>
    <mergeCell ref="Q62:R62"/>
    <mergeCell ref="S62:T62"/>
    <mergeCell ref="U62:V62"/>
    <mergeCell ref="K61:L61"/>
    <mergeCell ref="M61:N61"/>
    <mergeCell ref="O61:P61"/>
    <mergeCell ref="Q61:R61"/>
    <mergeCell ref="S61:T61"/>
    <mergeCell ref="K67:L67"/>
    <mergeCell ref="M67:N67"/>
    <mergeCell ref="O67:P67"/>
    <mergeCell ref="Q67:R67"/>
    <mergeCell ref="S67:T67"/>
    <mergeCell ref="U67:V67"/>
    <mergeCell ref="U65:V65"/>
    <mergeCell ref="K66:L66"/>
    <mergeCell ref="M66:N66"/>
    <mergeCell ref="O66:P66"/>
    <mergeCell ref="Q66:R66"/>
    <mergeCell ref="S66:T66"/>
    <mergeCell ref="U66:V66"/>
    <mergeCell ref="K65:L65"/>
    <mergeCell ref="M65:N65"/>
    <mergeCell ref="O65:P65"/>
    <mergeCell ref="Q65:R65"/>
    <mergeCell ref="S65:T65"/>
    <mergeCell ref="A83:C83"/>
    <mergeCell ref="A84:C85"/>
    <mergeCell ref="D84:D85"/>
    <mergeCell ref="E84:E85"/>
    <mergeCell ref="G84:G85"/>
    <mergeCell ref="R84:S85"/>
    <mergeCell ref="I84:I85"/>
    <mergeCell ref="K68:L68"/>
    <mergeCell ref="M68:N68"/>
    <mergeCell ref="O68:P68"/>
    <mergeCell ref="Q68:R68"/>
    <mergeCell ref="S68:T68"/>
    <mergeCell ref="A74:U74"/>
    <mergeCell ref="A70:V70"/>
    <mergeCell ref="A71:V71"/>
    <mergeCell ref="A73:U73"/>
    <mergeCell ref="A79:V79"/>
    <mergeCell ref="A82:C82"/>
    <mergeCell ref="J84:K85"/>
    <mergeCell ref="L84:M85"/>
    <mergeCell ref="T84:U85"/>
    <mergeCell ref="U68:V68"/>
    <mergeCell ref="D82:V82"/>
    <mergeCell ref="D83:V83"/>
    <mergeCell ref="J87:J89"/>
    <mergeCell ref="E88:I88"/>
    <mergeCell ref="K87:L89"/>
    <mergeCell ref="M87:N88"/>
    <mergeCell ref="O87:P88"/>
    <mergeCell ref="A87:A89"/>
    <mergeCell ref="B87:B89"/>
    <mergeCell ref="C87:C89"/>
    <mergeCell ref="D87:D89"/>
    <mergeCell ref="E87:I87"/>
    <mergeCell ref="H84:H85"/>
    <mergeCell ref="N84:O85"/>
    <mergeCell ref="V84:V85"/>
    <mergeCell ref="A86:C86"/>
    <mergeCell ref="J86:K86"/>
    <mergeCell ref="L86:M86"/>
    <mergeCell ref="N86:O86"/>
    <mergeCell ref="P86:Q86"/>
    <mergeCell ref="R86:S86"/>
    <mergeCell ref="T86:U86"/>
    <mergeCell ref="F84:F85"/>
    <mergeCell ref="P84:Q85"/>
    <mergeCell ref="U90:V90"/>
    <mergeCell ref="K91:L91"/>
    <mergeCell ref="M91:N91"/>
    <mergeCell ref="O91:P91"/>
    <mergeCell ref="Q91:R91"/>
    <mergeCell ref="S91:T91"/>
    <mergeCell ref="U91:V91"/>
    <mergeCell ref="K90:L90"/>
    <mergeCell ref="M90:N90"/>
    <mergeCell ref="O90:P90"/>
    <mergeCell ref="Q90:R90"/>
    <mergeCell ref="S90:T90"/>
    <mergeCell ref="Q87:R89"/>
    <mergeCell ref="S87:T89"/>
    <mergeCell ref="U87:V89"/>
    <mergeCell ref="M89:N89"/>
    <mergeCell ref="O89:P89"/>
    <mergeCell ref="U94:V94"/>
    <mergeCell ref="K95:L95"/>
    <mergeCell ref="M95:N95"/>
    <mergeCell ref="O95:P95"/>
    <mergeCell ref="Q95:R95"/>
    <mergeCell ref="S95:T95"/>
    <mergeCell ref="U95:V95"/>
    <mergeCell ref="K94:L94"/>
    <mergeCell ref="M94:N94"/>
    <mergeCell ref="O94:P94"/>
    <mergeCell ref="Q94:R94"/>
    <mergeCell ref="S94:T94"/>
    <mergeCell ref="U92:V92"/>
    <mergeCell ref="K93:L93"/>
    <mergeCell ref="M93:N93"/>
    <mergeCell ref="O93:P93"/>
    <mergeCell ref="Q93:R93"/>
    <mergeCell ref="S93:T93"/>
    <mergeCell ref="U93:V93"/>
    <mergeCell ref="K92:L92"/>
    <mergeCell ref="M92:N92"/>
    <mergeCell ref="O92:P92"/>
    <mergeCell ref="Q92:R92"/>
    <mergeCell ref="S92:T92"/>
    <mergeCell ref="U98:V98"/>
    <mergeCell ref="K99:L99"/>
    <mergeCell ref="M99:N99"/>
    <mergeCell ref="O99:P99"/>
    <mergeCell ref="Q99:R99"/>
    <mergeCell ref="S99:T99"/>
    <mergeCell ref="U99:V99"/>
    <mergeCell ref="K98:L98"/>
    <mergeCell ref="M98:N98"/>
    <mergeCell ref="O98:P98"/>
    <mergeCell ref="Q98:R98"/>
    <mergeCell ref="S98:T98"/>
    <mergeCell ref="U96:V96"/>
    <mergeCell ref="K97:L97"/>
    <mergeCell ref="M97:N97"/>
    <mergeCell ref="O97:P97"/>
    <mergeCell ref="Q97:R97"/>
    <mergeCell ref="S97:T97"/>
    <mergeCell ref="U97:V97"/>
    <mergeCell ref="K96:L96"/>
    <mergeCell ref="M96:N96"/>
    <mergeCell ref="O96:P96"/>
    <mergeCell ref="Q96:R96"/>
    <mergeCell ref="S96:T96"/>
    <mergeCell ref="U102:V102"/>
    <mergeCell ref="K103:L103"/>
    <mergeCell ref="M103:N103"/>
    <mergeCell ref="O103:P103"/>
    <mergeCell ref="Q103:R103"/>
    <mergeCell ref="S103:T103"/>
    <mergeCell ref="U103:V103"/>
    <mergeCell ref="K102:L102"/>
    <mergeCell ref="M102:N102"/>
    <mergeCell ref="O102:P102"/>
    <mergeCell ref="Q102:R102"/>
    <mergeCell ref="S102:T102"/>
    <mergeCell ref="U100:V100"/>
    <mergeCell ref="K101:L101"/>
    <mergeCell ref="M101:N101"/>
    <mergeCell ref="O101:P101"/>
    <mergeCell ref="Q101:R101"/>
    <mergeCell ref="S101:T101"/>
    <mergeCell ref="U101:V101"/>
    <mergeCell ref="K100:L100"/>
    <mergeCell ref="M100:N100"/>
    <mergeCell ref="O100:P100"/>
    <mergeCell ref="Q100:R100"/>
    <mergeCell ref="S100:T100"/>
    <mergeCell ref="U106:V106"/>
    <mergeCell ref="K107:L107"/>
    <mergeCell ref="M107:N107"/>
    <mergeCell ref="O107:P107"/>
    <mergeCell ref="Q107:R107"/>
    <mergeCell ref="S107:T107"/>
    <mergeCell ref="U107:V107"/>
    <mergeCell ref="K106:L106"/>
    <mergeCell ref="M106:N106"/>
    <mergeCell ref="O106:P106"/>
    <mergeCell ref="Q106:R106"/>
    <mergeCell ref="S106:T106"/>
    <mergeCell ref="U104:V104"/>
    <mergeCell ref="K105:L105"/>
    <mergeCell ref="M105:N105"/>
    <mergeCell ref="O105:P105"/>
    <mergeCell ref="Q105:R105"/>
    <mergeCell ref="S105:T105"/>
    <mergeCell ref="U105:V105"/>
    <mergeCell ref="K104:L104"/>
    <mergeCell ref="M104:N104"/>
    <mergeCell ref="O104:P104"/>
    <mergeCell ref="Q104:R104"/>
    <mergeCell ref="S104:T104"/>
    <mergeCell ref="D123:V123"/>
    <mergeCell ref="A124:C125"/>
    <mergeCell ref="D124:D125"/>
    <mergeCell ref="E124:E125"/>
    <mergeCell ref="V124:V125"/>
    <mergeCell ref="G124:G125"/>
    <mergeCell ref="H124:H125"/>
    <mergeCell ref="N124:O125"/>
    <mergeCell ref="A113:U113"/>
    <mergeCell ref="A109:V109"/>
    <mergeCell ref="A110:V110"/>
    <mergeCell ref="A112:U112"/>
    <mergeCell ref="A119:V119"/>
    <mergeCell ref="A122:C122"/>
    <mergeCell ref="D122:V122"/>
    <mergeCell ref="R124:S125"/>
    <mergeCell ref="I124:I125"/>
    <mergeCell ref="J124:K125"/>
    <mergeCell ref="L124:M125"/>
    <mergeCell ref="T124:U125"/>
    <mergeCell ref="A123:C123"/>
    <mergeCell ref="R126:S126"/>
    <mergeCell ref="T126:U126"/>
    <mergeCell ref="F124:F125"/>
    <mergeCell ref="P124:Q125"/>
    <mergeCell ref="A127:A129"/>
    <mergeCell ref="B127:B129"/>
    <mergeCell ref="C127:C129"/>
    <mergeCell ref="D127:D129"/>
    <mergeCell ref="E127:I127"/>
    <mergeCell ref="J127:J129"/>
    <mergeCell ref="E128:I128"/>
    <mergeCell ref="K127:L129"/>
    <mergeCell ref="M127:N128"/>
    <mergeCell ref="O127:P128"/>
    <mergeCell ref="Q127:R129"/>
    <mergeCell ref="S127:T129"/>
    <mergeCell ref="A126:C126"/>
    <mergeCell ref="J126:K126"/>
    <mergeCell ref="L126:M126"/>
    <mergeCell ref="N126:O126"/>
    <mergeCell ref="P126:Q126"/>
    <mergeCell ref="U131:V131"/>
    <mergeCell ref="K132:L132"/>
    <mergeCell ref="M132:N132"/>
    <mergeCell ref="O132:P132"/>
    <mergeCell ref="Q132:R132"/>
    <mergeCell ref="S132:T132"/>
    <mergeCell ref="U132:V132"/>
    <mergeCell ref="K131:L131"/>
    <mergeCell ref="M131:N131"/>
    <mergeCell ref="O131:P131"/>
    <mergeCell ref="Q131:R131"/>
    <mergeCell ref="S131:T131"/>
    <mergeCell ref="U127:V129"/>
    <mergeCell ref="M129:N129"/>
    <mergeCell ref="O129:P129"/>
    <mergeCell ref="K130:L130"/>
    <mergeCell ref="M130:N130"/>
    <mergeCell ref="O130:P130"/>
    <mergeCell ref="Q130:R130"/>
    <mergeCell ref="S130:T130"/>
    <mergeCell ref="U130:V130"/>
    <mergeCell ref="U135:V135"/>
    <mergeCell ref="K136:L136"/>
    <mergeCell ref="M136:N136"/>
    <mergeCell ref="O136:P136"/>
    <mergeCell ref="Q136:R136"/>
    <mergeCell ref="S136:T136"/>
    <mergeCell ref="U136:V136"/>
    <mergeCell ref="K135:L135"/>
    <mergeCell ref="M135:N135"/>
    <mergeCell ref="O135:P135"/>
    <mergeCell ref="Q135:R135"/>
    <mergeCell ref="S135:T135"/>
    <mergeCell ref="U133:V133"/>
    <mergeCell ref="K134:L134"/>
    <mergeCell ref="M134:N134"/>
    <mergeCell ref="O134:P134"/>
    <mergeCell ref="Q134:R134"/>
    <mergeCell ref="S134:T134"/>
    <mergeCell ref="U134:V134"/>
    <mergeCell ref="K133:L133"/>
    <mergeCell ref="M133:N133"/>
    <mergeCell ref="O133:P133"/>
    <mergeCell ref="Q133:R133"/>
    <mergeCell ref="S133:T133"/>
    <mergeCell ref="U139:V139"/>
    <mergeCell ref="K140:L140"/>
    <mergeCell ref="M140:N140"/>
    <mergeCell ref="O140:P140"/>
    <mergeCell ref="Q140:R140"/>
    <mergeCell ref="S140:T140"/>
    <mergeCell ref="U140:V140"/>
    <mergeCell ref="K139:L139"/>
    <mergeCell ref="M139:N139"/>
    <mergeCell ref="O139:P139"/>
    <mergeCell ref="Q139:R139"/>
    <mergeCell ref="S139:T139"/>
    <mergeCell ref="U137:V137"/>
    <mergeCell ref="K138:L138"/>
    <mergeCell ref="M138:N138"/>
    <mergeCell ref="O138:P138"/>
    <mergeCell ref="Q138:R138"/>
    <mergeCell ref="S138:T138"/>
    <mergeCell ref="U138:V138"/>
    <mergeCell ref="K137:L137"/>
    <mergeCell ref="M137:N137"/>
    <mergeCell ref="O137:P137"/>
    <mergeCell ref="Q137:R137"/>
    <mergeCell ref="S137:T137"/>
    <mergeCell ref="S145:T145"/>
    <mergeCell ref="U143:V143"/>
    <mergeCell ref="K144:L144"/>
    <mergeCell ref="M144:N144"/>
    <mergeCell ref="O144:P144"/>
    <mergeCell ref="Q144:R144"/>
    <mergeCell ref="S144:T144"/>
    <mergeCell ref="U144:V144"/>
    <mergeCell ref="K143:L143"/>
    <mergeCell ref="M143:N143"/>
    <mergeCell ref="O143:P143"/>
    <mergeCell ref="Q143:R143"/>
    <mergeCell ref="S143:T143"/>
    <mergeCell ref="U141:V141"/>
    <mergeCell ref="K142:L142"/>
    <mergeCell ref="M142:N142"/>
    <mergeCell ref="O142:P142"/>
    <mergeCell ref="Q142:R142"/>
    <mergeCell ref="S142:T142"/>
    <mergeCell ref="U142:V142"/>
    <mergeCell ref="K141:L141"/>
    <mergeCell ref="M141:N141"/>
    <mergeCell ref="O141:P141"/>
    <mergeCell ref="Q141:R141"/>
    <mergeCell ref="S141:T141"/>
    <mergeCell ref="U147:V147"/>
    <mergeCell ref="A34:U34"/>
    <mergeCell ref="O9:P10"/>
    <mergeCell ref="M9:N10"/>
    <mergeCell ref="S9:T11"/>
    <mergeCell ref="A35:U35"/>
    <mergeCell ref="S12:T12"/>
    <mergeCell ref="U12:V12"/>
    <mergeCell ref="O12:P12"/>
    <mergeCell ref="K13:L13"/>
    <mergeCell ref="M13:N13"/>
    <mergeCell ref="O13:P13"/>
    <mergeCell ref="Q13:R13"/>
    <mergeCell ref="S13:T13"/>
    <mergeCell ref="U13:V13"/>
    <mergeCell ref="K14:L14"/>
    <mergeCell ref="K147:L147"/>
    <mergeCell ref="M147:N147"/>
    <mergeCell ref="O147:P147"/>
    <mergeCell ref="Q147:R147"/>
    <mergeCell ref="S147:T147"/>
    <mergeCell ref="U145:V145"/>
    <mergeCell ref="K146:L146"/>
    <mergeCell ref="M146:N146"/>
    <mergeCell ref="O146:P146"/>
    <mergeCell ref="Q146:R146"/>
    <mergeCell ref="S146:T146"/>
    <mergeCell ref="U146:V146"/>
    <mergeCell ref="K145:L145"/>
    <mergeCell ref="M145:N145"/>
    <mergeCell ref="O145:P145"/>
    <mergeCell ref="Q145:R145"/>
    <mergeCell ref="A32:V32"/>
    <mergeCell ref="H6:H7"/>
    <mergeCell ref="I6:I7"/>
    <mergeCell ref="V6:V7"/>
    <mergeCell ref="A8:C8"/>
    <mergeCell ref="R8:S8"/>
    <mergeCell ref="T8:U8"/>
    <mergeCell ref="A9:A11"/>
    <mergeCell ref="B9:B11"/>
    <mergeCell ref="C9:C11"/>
    <mergeCell ref="D9:D11"/>
    <mergeCell ref="E9:I9"/>
    <mergeCell ref="E10:I10"/>
    <mergeCell ref="A6:C7"/>
    <mergeCell ref="A33:V33"/>
    <mergeCell ref="J8:K8"/>
    <mergeCell ref="L8:M8"/>
    <mergeCell ref="N8:O8"/>
    <mergeCell ref="P8:Q8"/>
    <mergeCell ref="A31:V31"/>
    <mergeCell ref="J9:J11"/>
    <mergeCell ref="K9:L11"/>
    <mergeCell ref="M11:N11"/>
    <mergeCell ref="O11:P11"/>
    <mergeCell ref="Q9:R11"/>
    <mergeCell ref="U9:V11"/>
    <mergeCell ref="K12:L12"/>
    <mergeCell ref="M12:N12"/>
    <mergeCell ref="Q12:R12"/>
    <mergeCell ref="M14:N14"/>
    <mergeCell ref="O14:P14"/>
    <mergeCell ref="Q14:R14"/>
    <mergeCell ref="U15:V15"/>
    <mergeCell ref="K16:L16"/>
    <mergeCell ref="M16:N16"/>
    <mergeCell ref="O16:P16"/>
    <mergeCell ref="Q16:R16"/>
    <mergeCell ref="S16:T16"/>
    <mergeCell ref="U16:V16"/>
    <mergeCell ref="K15:L15"/>
    <mergeCell ref="M15:N15"/>
    <mergeCell ref="O15:P15"/>
    <mergeCell ref="Q15:R15"/>
    <mergeCell ref="S15:T15"/>
    <mergeCell ref="S14:T14"/>
    <mergeCell ref="U14:V14"/>
    <mergeCell ref="A1:V1"/>
    <mergeCell ref="A5:C5"/>
    <mergeCell ref="N6:O7"/>
    <mergeCell ref="P6:Q7"/>
    <mergeCell ref="R6:S7"/>
    <mergeCell ref="T6:U7"/>
    <mergeCell ref="D6:D7"/>
    <mergeCell ref="E6:E7"/>
    <mergeCell ref="F6:F7"/>
    <mergeCell ref="G6:G7"/>
    <mergeCell ref="J6:K7"/>
    <mergeCell ref="L6:M7"/>
    <mergeCell ref="A4:C4"/>
    <mergeCell ref="D5:V5"/>
    <mergeCell ref="D4:V4"/>
    <mergeCell ref="K25:L25"/>
    <mergeCell ref="M25:N25"/>
    <mergeCell ref="O25:P25"/>
    <mergeCell ref="Q25:R25"/>
    <mergeCell ref="S25:T25"/>
    <mergeCell ref="U17:V17"/>
    <mergeCell ref="K24:L24"/>
    <mergeCell ref="M24:N24"/>
    <mergeCell ref="O24:P24"/>
    <mergeCell ref="Q24:R24"/>
    <mergeCell ref="S24:T24"/>
    <mergeCell ref="U24:V24"/>
    <mergeCell ref="O19:P19"/>
    <mergeCell ref="O20:P20"/>
    <mergeCell ref="O21:P21"/>
    <mergeCell ref="O22:P22"/>
    <mergeCell ref="O23:P23"/>
    <mergeCell ref="U18:V18"/>
    <mergeCell ref="U19:V19"/>
    <mergeCell ref="U20:V20"/>
    <mergeCell ref="Q18:R18"/>
    <mergeCell ref="K17:L17"/>
    <mergeCell ref="M17:N17"/>
    <mergeCell ref="O17:P17"/>
    <mergeCell ref="Q17:R17"/>
    <mergeCell ref="S17:T17"/>
    <mergeCell ref="Q19:R19"/>
    <mergeCell ref="Q20:R20"/>
    <mergeCell ref="S18:T18"/>
    <mergeCell ref="S19:T19"/>
    <mergeCell ref="S20:T20"/>
    <mergeCell ref="U29:V29"/>
    <mergeCell ref="K18:L18"/>
    <mergeCell ref="K19:L19"/>
    <mergeCell ref="K20:L20"/>
    <mergeCell ref="K21:L21"/>
    <mergeCell ref="K22:L22"/>
    <mergeCell ref="K23:L23"/>
    <mergeCell ref="M18:N18"/>
    <mergeCell ref="M19:N19"/>
    <mergeCell ref="M20:N20"/>
    <mergeCell ref="M21:N21"/>
    <mergeCell ref="M22:N22"/>
    <mergeCell ref="M23:N23"/>
    <mergeCell ref="Q22:R22"/>
    <mergeCell ref="Q23:R23"/>
    <mergeCell ref="O18:P18"/>
    <mergeCell ref="K29:L29"/>
    <mergeCell ref="M29:N29"/>
    <mergeCell ref="O29:P29"/>
    <mergeCell ref="Q29:R29"/>
    <mergeCell ref="S29:T29"/>
    <mergeCell ref="U27:V27"/>
    <mergeCell ref="K28:L28"/>
    <mergeCell ref="M28:N28"/>
    <mergeCell ref="O28:P28"/>
    <mergeCell ref="Q28:R28"/>
    <mergeCell ref="S28:T28"/>
    <mergeCell ref="O26:P26"/>
    <mergeCell ref="Q26:R26"/>
    <mergeCell ref="S26:T26"/>
    <mergeCell ref="U26:V26"/>
    <mergeCell ref="T164:U165"/>
    <mergeCell ref="D162:V162"/>
    <mergeCell ref="D163:V163"/>
    <mergeCell ref="A153:U153"/>
    <mergeCell ref="A149:V149"/>
    <mergeCell ref="A150:V150"/>
    <mergeCell ref="U21:V21"/>
    <mergeCell ref="U22:V22"/>
    <mergeCell ref="A152:U152"/>
    <mergeCell ref="A159:V159"/>
    <mergeCell ref="A162:C162"/>
    <mergeCell ref="U23:V23"/>
    <mergeCell ref="Q21:R21"/>
    <mergeCell ref="S21:T21"/>
    <mergeCell ref="S22:T22"/>
    <mergeCell ref="S23:T23"/>
    <mergeCell ref="H164:H165"/>
    <mergeCell ref="A163:C163"/>
    <mergeCell ref="J164:K165"/>
    <mergeCell ref="L164:M165"/>
    <mergeCell ref="N164:O165"/>
    <mergeCell ref="P164:Q165"/>
    <mergeCell ref="R164:S165"/>
    <mergeCell ref="U28:V28"/>
    <mergeCell ref="K27:L27"/>
    <mergeCell ref="M27:N27"/>
    <mergeCell ref="O27:P27"/>
    <mergeCell ref="Q27:R27"/>
    <mergeCell ref="S27:T27"/>
    <mergeCell ref="U25:V25"/>
    <mergeCell ref="K26:L26"/>
    <mergeCell ref="M26:N26"/>
    <mergeCell ref="M169:N169"/>
    <mergeCell ref="O169:P169"/>
    <mergeCell ref="K170:L170"/>
    <mergeCell ref="M170:N170"/>
    <mergeCell ref="O170:P170"/>
    <mergeCell ref="R166:S166"/>
    <mergeCell ref="T166:U166"/>
    <mergeCell ref="I164:I165"/>
    <mergeCell ref="A167:A169"/>
    <mergeCell ref="B167:B169"/>
    <mergeCell ref="C167:C169"/>
    <mergeCell ref="D167:D169"/>
    <mergeCell ref="E167:I167"/>
    <mergeCell ref="J167:J169"/>
    <mergeCell ref="E168:I168"/>
    <mergeCell ref="K167:L169"/>
    <mergeCell ref="M167:N168"/>
    <mergeCell ref="O167:P168"/>
    <mergeCell ref="Q167:R169"/>
    <mergeCell ref="S167:T169"/>
    <mergeCell ref="U167:V169"/>
    <mergeCell ref="A166:C166"/>
    <mergeCell ref="J166:K166"/>
    <mergeCell ref="L166:M166"/>
    <mergeCell ref="N166:O166"/>
    <mergeCell ref="P166:Q166"/>
    <mergeCell ref="V164:V165"/>
    <mergeCell ref="A164:C165"/>
    <mergeCell ref="D164:D165"/>
    <mergeCell ref="E164:E165"/>
    <mergeCell ref="F164:F165"/>
    <mergeCell ref="G164:G165"/>
    <mergeCell ref="U172:V172"/>
    <mergeCell ref="K173:L173"/>
    <mergeCell ref="M173:N173"/>
    <mergeCell ref="O173:P173"/>
    <mergeCell ref="Q173:R173"/>
    <mergeCell ref="S173:T173"/>
    <mergeCell ref="U173:V173"/>
    <mergeCell ref="K172:L172"/>
    <mergeCell ref="M172:N172"/>
    <mergeCell ref="O172:P172"/>
    <mergeCell ref="Q172:R172"/>
    <mergeCell ref="S172:T172"/>
    <mergeCell ref="Q170:R170"/>
    <mergeCell ref="S170:T170"/>
    <mergeCell ref="U170:V170"/>
    <mergeCell ref="K171:L171"/>
    <mergeCell ref="M171:N171"/>
    <mergeCell ref="O171:P171"/>
    <mergeCell ref="Q171:R171"/>
    <mergeCell ref="S171:T171"/>
    <mergeCell ref="U171:V171"/>
    <mergeCell ref="U176:V176"/>
    <mergeCell ref="K177:L177"/>
    <mergeCell ref="M177:N177"/>
    <mergeCell ref="O177:P177"/>
    <mergeCell ref="Q177:R177"/>
    <mergeCell ref="S177:T177"/>
    <mergeCell ref="U177:V177"/>
    <mergeCell ref="K176:L176"/>
    <mergeCell ref="M176:N176"/>
    <mergeCell ref="O176:P176"/>
    <mergeCell ref="Q176:R176"/>
    <mergeCell ref="S176:T176"/>
    <mergeCell ref="U174:V174"/>
    <mergeCell ref="K175:L175"/>
    <mergeCell ref="M175:N175"/>
    <mergeCell ref="O175:P175"/>
    <mergeCell ref="Q175:R175"/>
    <mergeCell ref="S175:T175"/>
    <mergeCell ref="U175:V175"/>
    <mergeCell ref="K174:L174"/>
    <mergeCell ref="M174:N174"/>
    <mergeCell ref="O174:P174"/>
    <mergeCell ref="Q174:R174"/>
    <mergeCell ref="S174:T174"/>
    <mergeCell ref="U180:V180"/>
    <mergeCell ref="K181:L181"/>
    <mergeCell ref="M181:N181"/>
    <mergeCell ref="O181:P181"/>
    <mergeCell ref="Q181:R181"/>
    <mergeCell ref="S181:T181"/>
    <mergeCell ref="U181:V181"/>
    <mergeCell ref="K180:L180"/>
    <mergeCell ref="M180:N180"/>
    <mergeCell ref="O180:P180"/>
    <mergeCell ref="Q180:R180"/>
    <mergeCell ref="S180:T180"/>
    <mergeCell ref="U178:V178"/>
    <mergeCell ref="K179:L179"/>
    <mergeCell ref="M179:N179"/>
    <mergeCell ref="O179:P179"/>
    <mergeCell ref="Q179:R179"/>
    <mergeCell ref="S179:T179"/>
    <mergeCell ref="U179:V179"/>
    <mergeCell ref="K178:L178"/>
    <mergeCell ref="M178:N178"/>
    <mergeCell ref="O178:P178"/>
    <mergeCell ref="Q178:R178"/>
    <mergeCell ref="S178:T178"/>
    <mergeCell ref="U184:V184"/>
    <mergeCell ref="K185:L185"/>
    <mergeCell ref="M185:N185"/>
    <mergeCell ref="O185:P185"/>
    <mergeCell ref="Q185:R185"/>
    <mergeCell ref="S185:T185"/>
    <mergeCell ref="U185:V185"/>
    <mergeCell ref="K184:L184"/>
    <mergeCell ref="M184:N184"/>
    <mergeCell ref="O184:P184"/>
    <mergeCell ref="Q184:R184"/>
    <mergeCell ref="S184:T184"/>
    <mergeCell ref="U182:V182"/>
    <mergeCell ref="K183:L183"/>
    <mergeCell ref="M183:N183"/>
    <mergeCell ref="O183:P183"/>
    <mergeCell ref="Q183:R183"/>
    <mergeCell ref="S183:T183"/>
    <mergeCell ref="U183:V183"/>
    <mergeCell ref="K182:L182"/>
    <mergeCell ref="M182:N182"/>
    <mergeCell ref="O182:P182"/>
    <mergeCell ref="Q182:R182"/>
    <mergeCell ref="S182:T182"/>
    <mergeCell ref="A193:U193"/>
    <mergeCell ref="A189:V189"/>
    <mergeCell ref="A190:V190"/>
    <mergeCell ref="A192:U192"/>
    <mergeCell ref="A199:V199"/>
    <mergeCell ref="A202:C202"/>
    <mergeCell ref="R204:S205"/>
    <mergeCell ref="I204:I205"/>
    <mergeCell ref="J204:K205"/>
    <mergeCell ref="L204:M205"/>
    <mergeCell ref="T204:U205"/>
    <mergeCell ref="A203:C203"/>
    <mergeCell ref="D203:V203"/>
    <mergeCell ref="S187:T187"/>
    <mergeCell ref="U187:V187"/>
    <mergeCell ref="K186:L186"/>
    <mergeCell ref="M186:N186"/>
    <mergeCell ref="O186:P186"/>
    <mergeCell ref="Q186:R186"/>
    <mergeCell ref="S186:T186"/>
    <mergeCell ref="U186:V186"/>
    <mergeCell ref="D202:V202"/>
    <mergeCell ref="K187:L187"/>
    <mergeCell ref="M187:N187"/>
    <mergeCell ref="O187:P187"/>
    <mergeCell ref="Q187:R187"/>
    <mergeCell ref="J207:J209"/>
    <mergeCell ref="E208:I208"/>
    <mergeCell ref="K207:L209"/>
    <mergeCell ref="M207:N208"/>
    <mergeCell ref="O207:P208"/>
    <mergeCell ref="A207:A209"/>
    <mergeCell ref="B207:B209"/>
    <mergeCell ref="C207:C209"/>
    <mergeCell ref="D207:D209"/>
    <mergeCell ref="E207:I207"/>
    <mergeCell ref="A204:C205"/>
    <mergeCell ref="D204:D205"/>
    <mergeCell ref="E204:E205"/>
    <mergeCell ref="V204:V205"/>
    <mergeCell ref="A206:C206"/>
    <mergeCell ref="J206:K206"/>
    <mergeCell ref="L206:M206"/>
    <mergeCell ref="N206:O206"/>
    <mergeCell ref="P206:Q206"/>
    <mergeCell ref="R206:S206"/>
    <mergeCell ref="T206:U206"/>
    <mergeCell ref="F204:F205"/>
    <mergeCell ref="P204:Q205"/>
    <mergeCell ref="G204:G205"/>
    <mergeCell ref="H204:H205"/>
    <mergeCell ref="N204:O205"/>
    <mergeCell ref="U210:V210"/>
    <mergeCell ref="K211:L211"/>
    <mergeCell ref="M211:N211"/>
    <mergeCell ref="O211:P211"/>
    <mergeCell ref="Q211:R211"/>
    <mergeCell ref="S211:T211"/>
    <mergeCell ref="U211:V211"/>
    <mergeCell ref="K210:L210"/>
    <mergeCell ref="M210:N210"/>
    <mergeCell ref="O210:P210"/>
    <mergeCell ref="Q210:R210"/>
    <mergeCell ref="S210:T210"/>
    <mergeCell ref="Q207:R209"/>
    <mergeCell ref="S207:T209"/>
    <mergeCell ref="U207:V209"/>
    <mergeCell ref="M209:N209"/>
    <mergeCell ref="O209:P209"/>
    <mergeCell ref="U214:V214"/>
    <mergeCell ref="K215:L215"/>
    <mergeCell ref="M215:N215"/>
    <mergeCell ref="O215:P215"/>
    <mergeCell ref="Q215:R215"/>
    <mergeCell ref="S215:T215"/>
    <mergeCell ref="U215:V215"/>
    <mergeCell ref="K214:L214"/>
    <mergeCell ref="M214:N214"/>
    <mergeCell ref="O214:P214"/>
    <mergeCell ref="Q214:R214"/>
    <mergeCell ref="S214:T214"/>
    <mergeCell ref="U212:V212"/>
    <mergeCell ref="K213:L213"/>
    <mergeCell ref="M213:N213"/>
    <mergeCell ref="O213:P213"/>
    <mergeCell ref="Q213:R213"/>
    <mergeCell ref="S213:T213"/>
    <mergeCell ref="U213:V213"/>
    <mergeCell ref="K212:L212"/>
    <mergeCell ref="M212:N212"/>
    <mergeCell ref="O212:P212"/>
    <mergeCell ref="Q212:R212"/>
    <mergeCell ref="S212:T212"/>
    <mergeCell ref="U218:V218"/>
    <mergeCell ref="K219:L219"/>
    <mergeCell ref="M219:N219"/>
    <mergeCell ref="O219:P219"/>
    <mergeCell ref="Q219:R219"/>
    <mergeCell ref="S219:T219"/>
    <mergeCell ref="U219:V219"/>
    <mergeCell ref="K218:L218"/>
    <mergeCell ref="M218:N218"/>
    <mergeCell ref="O218:P218"/>
    <mergeCell ref="Q218:R218"/>
    <mergeCell ref="S218:T218"/>
    <mergeCell ref="U216:V216"/>
    <mergeCell ref="K217:L217"/>
    <mergeCell ref="M217:N217"/>
    <mergeCell ref="O217:P217"/>
    <mergeCell ref="Q217:R217"/>
    <mergeCell ref="S217:T217"/>
    <mergeCell ref="U217:V217"/>
    <mergeCell ref="K216:L216"/>
    <mergeCell ref="M216:N216"/>
    <mergeCell ref="O216:P216"/>
    <mergeCell ref="Q216:R216"/>
    <mergeCell ref="S216:T216"/>
    <mergeCell ref="U222:V222"/>
    <mergeCell ref="K223:L223"/>
    <mergeCell ref="M223:N223"/>
    <mergeCell ref="O223:P223"/>
    <mergeCell ref="Q223:R223"/>
    <mergeCell ref="S223:T223"/>
    <mergeCell ref="U223:V223"/>
    <mergeCell ref="K222:L222"/>
    <mergeCell ref="M222:N222"/>
    <mergeCell ref="O222:P222"/>
    <mergeCell ref="Q222:R222"/>
    <mergeCell ref="S222:T222"/>
    <mergeCell ref="U220:V220"/>
    <mergeCell ref="K221:L221"/>
    <mergeCell ref="M221:N221"/>
    <mergeCell ref="O221:P221"/>
    <mergeCell ref="Q221:R221"/>
    <mergeCell ref="S221:T221"/>
    <mergeCell ref="U221:V221"/>
    <mergeCell ref="K220:L220"/>
    <mergeCell ref="M220:N220"/>
    <mergeCell ref="O220:P220"/>
    <mergeCell ref="Q220:R220"/>
    <mergeCell ref="S220:T220"/>
    <mergeCell ref="U226:V226"/>
    <mergeCell ref="K227:L227"/>
    <mergeCell ref="M227:N227"/>
    <mergeCell ref="O227:P227"/>
    <mergeCell ref="Q227:R227"/>
    <mergeCell ref="S227:T227"/>
    <mergeCell ref="U227:V227"/>
    <mergeCell ref="K226:L226"/>
    <mergeCell ref="M226:N226"/>
    <mergeCell ref="O226:P226"/>
    <mergeCell ref="Q226:R226"/>
    <mergeCell ref="S226:T226"/>
    <mergeCell ref="U224:V224"/>
    <mergeCell ref="K225:L225"/>
    <mergeCell ref="M225:N225"/>
    <mergeCell ref="O225:P225"/>
    <mergeCell ref="Q225:R225"/>
    <mergeCell ref="S225:T225"/>
    <mergeCell ref="U225:V225"/>
    <mergeCell ref="K224:L224"/>
    <mergeCell ref="M224:N224"/>
    <mergeCell ref="O224:P224"/>
    <mergeCell ref="Q224:R224"/>
    <mergeCell ref="S224:T224"/>
    <mergeCell ref="D242:V242"/>
    <mergeCell ref="A243:C244"/>
    <mergeCell ref="D243:D244"/>
    <mergeCell ref="E243:E244"/>
    <mergeCell ref="V243:V244"/>
    <mergeCell ref="G243:G244"/>
    <mergeCell ref="H243:H244"/>
    <mergeCell ref="N243:O244"/>
    <mergeCell ref="A233:U233"/>
    <mergeCell ref="A229:V229"/>
    <mergeCell ref="A230:V230"/>
    <mergeCell ref="A232:U232"/>
    <mergeCell ref="A238:V238"/>
    <mergeCell ref="A241:C241"/>
    <mergeCell ref="D241:V241"/>
    <mergeCell ref="R243:S244"/>
    <mergeCell ref="I243:I244"/>
    <mergeCell ref="J243:K244"/>
    <mergeCell ref="L243:M244"/>
    <mergeCell ref="T243:U244"/>
    <mergeCell ref="A242:C242"/>
    <mergeCell ref="R245:S245"/>
    <mergeCell ref="T245:U245"/>
    <mergeCell ref="F243:F244"/>
    <mergeCell ref="P243:Q244"/>
    <mergeCell ref="A246:A248"/>
    <mergeCell ref="B246:B248"/>
    <mergeCell ref="C246:C248"/>
    <mergeCell ref="D246:D248"/>
    <mergeCell ref="E246:I246"/>
    <mergeCell ref="J246:J248"/>
    <mergeCell ref="E247:I247"/>
    <mergeCell ref="K246:L248"/>
    <mergeCell ref="M246:N247"/>
    <mergeCell ref="O246:P247"/>
    <mergeCell ref="Q246:R248"/>
    <mergeCell ref="S246:T248"/>
    <mergeCell ref="A245:C245"/>
    <mergeCell ref="J245:K245"/>
    <mergeCell ref="L245:M245"/>
    <mergeCell ref="N245:O245"/>
    <mergeCell ref="P245:Q245"/>
    <mergeCell ref="U250:V250"/>
    <mergeCell ref="K251:L251"/>
    <mergeCell ref="M251:N251"/>
    <mergeCell ref="O251:P251"/>
    <mergeCell ref="Q251:R251"/>
    <mergeCell ref="S251:T251"/>
    <mergeCell ref="U251:V251"/>
    <mergeCell ref="K250:L250"/>
    <mergeCell ref="M250:N250"/>
    <mergeCell ref="O250:P250"/>
    <mergeCell ref="Q250:R250"/>
    <mergeCell ref="S250:T250"/>
    <mergeCell ref="U246:V248"/>
    <mergeCell ref="M248:N248"/>
    <mergeCell ref="O248:P248"/>
    <mergeCell ref="K249:L249"/>
    <mergeCell ref="M249:N249"/>
    <mergeCell ref="O249:P249"/>
    <mergeCell ref="Q249:R249"/>
    <mergeCell ref="S249:T249"/>
    <mergeCell ref="U249:V249"/>
    <mergeCell ref="U254:V254"/>
    <mergeCell ref="K255:L255"/>
    <mergeCell ref="M255:N255"/>
    <mergeCell ref="O255:P255"/>
    <mergeCell ref="Q255:R255"/>
    <mergeCell ref="S255:T255"/>
    <mergeCell ref="U255:V255"/>
    <mergeCell ref="K254:L254"/>
    <mergeCell ref="M254:N254"/>
    <mergeCell ref="O254:P254"/>
    <mergeCell ref="Q254:R254"/>
    <mergeCell ref="S254:T254"/>
    <mergeCell ref="U252:V252"/>
    <mergeCell ref="K253:L253"/>
    <mergeCell ref="M253:N253"/>
    <mergeCell ref="O253:P253"/>
    <mergeCell ref="Q253:R253"/>
    <mergeCell ref="S253:T253"/>
    <mergeCell ref="U253:V253"/>
    <mergeCell ref="K252:L252"/>
    <mergeCell ref="M252:N252"/>
    <mergeCell ref="O252:P252"/>
    <mergeCell ref="Q252:R252"/>
    <mergeCell ref="S252:T252"/>
    <mergeCell ref="U258:V258"/>
    <mergeCell ref="K259:L259"/>
    <mergeCell ref="M259:N259"/>
    <mergeCell ref="O259:P259"/>
    <mergeCell ref="Q259:R259"/>
    <mergeCell ref="S259:T259"/>
    <mergeCell ref="U259:V259"/>
    <mergeCell ref="K258:L258"/>
    <mergeCell ref="M258:N258"/>
    <mergeCell ref="O258:P258"/>
    <mergeCell ref="Q258:R258"/>
    <mergeCell ref="S258:T258"/>
    <mergeCell ref="U256:V256"/>
    <mergeCell ref="K257:L257"/>
    <mergeCell ref="M257:N257"/>
    <mergeCell ref="O257:P257"/>
    <mergeCell ref="Q257:R257"/>
    <mergeCell ref="S257:T257"/>
    <mergeCell ref="U257:V257"/>
    <mergeCell ref="K256:L256"/>
    <mergeCell ref="M256:N256"/>
    <mergeCell ref="O256:P256"/>
    <mergeCell ref="Q256:R256"/>
    <mergeCell ref="S256:T256"/>
    <mergeCell ref="U262:V262"/>
    <mergeCell ref="K263:L263"/>
    <mergeCell ref="M263:N263"/>
    <mergeCell ref="O263:P263"/>
    <mergeCell ref="Q263:R263"/>
    <mergeCell ref="S263:T263"/>
    <mergeCell ref="U263:V263"/>
    <mergeCell ref="K262:L262"/>
    <mergeCell ref="M262:N262"/>
    <mergeCell ref="O262:P262"/>
    <mergeCell ref="Q262:R262"/>
    <mergeCell ref="S262:T262"/>
    <mergeCell ref="U260:V260"/>
    <mergeCell ref="K261:L261"/>
    <mergeCell ref="M261:N261"/>
    <mergeCell ref="O261:P261"/>
    <mergeCell ref="Q261:R261"/>
    <mergeCell ref="S261:T261"/>
    <mergeCell ref="U261:V261"/>
    <mergeCell ref="K260:L260"/>
    <mergeCell ref="M260:N260"/>
    <mergeCell ref="O260:P260"/>
    <mergeCell ref="Q260:R260"/>
    <mergeCell ref="S260:T260"/>
    <mergeCell ref="A268:V268"/>
    <mergeCell ref="A269:V269"/>
    <mergeCell ref="K266:L266"/>
    <mergeCell ref="M266:N266"/>
    <mergeCell ref="O266:P266"/>
    <mergeCell ref="Q266:R266"/>
    <mergeCell ref="S266:T266"/>
    <mergeCell ref="U266:V266"/>
    <mergeCell ref="U264:V264"/>
    <mergeCell ref="K265:L265"/>
    <mergeCell ref="M265:N265"/>
    <mergeCell ref="O265:P265"/>
    <mergeCell ref="Q265:R265"/>
    <mergeCell ref="S265:T265"/>
    <mergeCell ref="U265:V265"/>
    <mergeCell ref="K264:L264"/>
    <mergeCell ref="M264:N264"/>
    <mergeCell ref="O264:P264"/>
    <mergeCell ref="Q264:R264"/>
    <mergeCell ref="S264:T264"/>
    <mergeCell ref="A281:C281"/>
    <mergeCell ref="A277:V277"/>
    <mergeCell ref="A280:C280"/>
    <mergeCell ref="A282:C283"/>
    <mergeCell ref="D282:D283"/>
    <mergeCell ref="E282:E283"/>
    <mergeCell ref="F282:F283"/>
    <mergeCell ref="N282:O283"/>
    <mergeCell ref="P282:Q283"/>
    <mergeCell ref="R282:S283"/>
    <mergeCell ref="T282:U283"/>
    <mergeCell ref="I282:I283"/>
    <mergeCell ref="J282:K283"/>
    <mergeCell ref="L282:M283"/>
    <mergeCell ref="V282:V283"/>
    <mergeCell ref="D280:V280"/>
    <mergeCell ref="A272:U272"/>
    <mergeCell ref="U285:V287"/>
    <mergeCell ref="M287:N287"/>
    <mergeCell ref="O287:P287"/>
    <mergeCell ref="K288:L288"/>
    <mergeCell ref="M288:N288"/>
    <mergeCell ref="O288:P288"/>
    <mergeCell ref="Q288:R288"/>
    <mergeCell ref="S288:T288"/>
    <mergeCell ref="U288:V288"/>
    <mergeCell ref="R284:S284"/>
    <mergeCell ref="T284:U284"/>
    <mergeCell ref="G282:G283"/>
    <mergeCell ref="H282:H283"/>
    <mergeCell ref="A285:A287"/>
    <mergeCell ref="B285:B287"/>
    <mergeCell ref="C285:C287"/>
    <mergeCell ref="D285:D287"/>
    <mergeCell ref="E285:I285"/>
    <mergeCell ref="J285:J287"/>
    <mergeCell ref="E286:I286"/>
    <mergeCell ref="K285:L287"/>
    <mergeCell ref="M285:N286"/>
    <mergeCell ref="O285:P286"/>
    <mergeCell ref="Q285:R287"/>
    <mergeCell ref="S285:T287"/>
    <mergeCell ref="A284:C284"/>
    <mergeCell ref="J284:K284"/>
    <mergeCell ref="L284:M284"/>
    <mergeCell ref="N284:O284"/>
    <mergeCell ref="P284:Q284"/>
    <mergeCell ref="U291:V291"/>
    <mergeCell ref="K292:L292"/>
    <mergeCell ref="M292:N292"/>
    <mergeCell ref="O292:P292"/>
    <mergeCell ref="Q292:R292"/>
    <mergeCell ref="S292:T292"/>
    <mergeCell ref="U292:V292"/>
    <mergeCell ref="K291:L291"/>
    <mergeCell ref="M291:N291"/>
    <mergeCell ref="O291:P291"/>
    <mergeCell ref="Q291:R291"/>
    <mergeCell ref="S291:T291"/>
    <mergeCell ref="U289:V289"/>
    <mergeCell ref="K290:L290"/>
    <mergeCell ref="M290:N290"/>
    <mergeCell ref="O290:P290"/>
    <mergeCell ref="Q290:R290"/>
    <mergeCell ref="S290:T290"/>
    <mergeCell ref="U290:V290"/>
    <mergeCell ref="K289:L289"/>
    <mergeCell ref="M289:N289"/>
    <mergeCell ref="O289:P289"/>
    <mergeCell ref="Q289:R289"/>
    <mergeCell ref="S289:T289"/>
    <mergeCell ref="U295:V295"/>
    <mergeCell ref="K296:L296"/>
    <mergeCell ref="M296:N296"/>
    <mergeCell ref="O296:P296"/>
    <mergeCell ref="Q296:R296"/>
    <mergeCell ref="S296:T296"/>
    <mergeCell ref="U296:V296"/>
    <mergeCell ref="K295:L295"/>
    <mergeCell ref="M295:N295"/>
    <mergeCell ref="O295:P295"/>
    <mergeCell ref="Q295:R295"/>
    <mergeCell ref="S295:T295"/>
    <mergeCell ref="U293:V293"/>
    <mergeCell ref="K294:L294"/>
    <mergeCell ref="M294:N294"/>
    <mergeCell ref="O294:P294"/>
    <mergeCell ref="Q294:R294"/>
    <mergeCell ref="S294:T294"/>
    <mergeCell ref="U294:V294"/>
    <mergeCell ref="K293:L293"/>
    <mergeCell ref="M293:N293"/>
    <mergeCell ref="O293:P293"/>
    <mergeCell ref="Q293:R293"/>
    <mergeCell ref="S293:T293"/>
    <mergeCell ref="U299:V299"/>
    <mergeCell ref="K300:L300"/>
    <mergeCell ref="M300:N300"/>
    <mergeCell ref="O300:P300"/>
    <mergeCell ref="Q300:R300"/>
    <mergeCell ref="S300:T300"/>
    <mergeCell ref="U300:V300"/>
    <mergeCell ref="K299:L299"/>
    <mergeCell ref="M299:N299"/>
    <mergeCell ref="O299:P299"/>
    <mergeCell ref="Q299:R299"/>
    <mergeCell ref="S299:T299"/>
    <mergeCell ref="U297:V297"/>
    <mergeCell ref="K298:L298"/>
    <mergeCell ref="M298:N298"/>
    <mergeCell ref="O298:P298"/>
    <mergeCell ref="Q298:R298"/>
    <mergeCell ref="S298:T298"/>
    <mergeCell ref="U298:V298"/>
    <mergeCell ref="K297:L297"/>
    <mergeCell ref="M297:N297"/>
    <mergeCell ref="O297:P297"/>
    <mergeCell ref="Q297:R297"/>
    <mergeCell ref="S297:T297"/>
    <mergeCell ref="U303:V303"/>
    <mergeCell ref="U305:V305"/>
    <mergeCell ref="K304:L304"/>
    <mergeCell ref="M304:N304"/>
    <mergeCell ref="O304:P304"/>
    <mergeCell ref="Q304:R304"/>
    <mergeCell ref="S304:T304"/>
    <mergeCell ref="U304:V304"/>
    <mergeCell ref="K303:L303"/>
    <mergeCell ref="M303:N303"/>
    <mergeCell ref="O303:P303"/>
    <mergeCell ref="Q303:R303"/>
    <mergeCell ref="S303:T303"/>
    <mergeCell ref="U301:V301"/>
    <mergeCell ref="K302:L302"/>
    <mergeCell ref="M302:N302"/>
    <mergeCell ref="O302:P302"/>
    <mergeCell ref="Q302:R302"/>
    <mergeCell ref="S302:T302"/>
    <mergeCell ref="U302:V302"/>
    <mergeCell ref="K301:L301"/>
    <mergeCell ref="M301:N301"/>
    <mergeCell ref="O301:P301"/>
    <mergeCell ref="Q301:R301"/>
    <mergeCell ref="S301:T301"/>
    <mergeCell ref="A320:C320"/>
    <mergeCell ref="A321:C322"/>
    <mergeCell ref="D321:D322"/>
    <mergeCell ref="E321:E322"/>
    <mergeCell ref="G321:G322"/>
    <mergeCell ref="R321:S322"/>
    <mergeCell ref="I321:I322"/>
    <mergeCell ref="K305:L305"/>
    <mergeCell ref="M305:N305"/>
    <mergeCell ref="O305:P305"/>
    <mergeCell ref="Q305:R305"/>
    <mergeCell ref="S305:T305"/>
    <mergeCell ref="A311:U311"/>
    <mergeCell ref="A307:V307"/>
    <mergeCell ref="A308:V308"/>
    <mergeCell ref="A310:U310"/>
    <mergeCell ref="A316:V316"/>
    <mergeCell ref="A319:C319"/>
    <mergeCell ref="J321:K322"/>
    <mergeCell ref="L321:M322"/>
    <mergeCell ref="T321:U322"/>
    <mergeCell ref="Q324:R326"/>
    <mergeCell ref="S324:T326"/>
    <mergeCell ref="U324:V326"/>
    <mergeCell ref="M326:N326"/>
    <mergeCell ref="O326:P326"/>
    <mergeCell ref="J324:J326"/>
    <mergeCell ref="E325:I325"/>
    <mergeCell ref="K324:L326"/>
    <mergeCell ref="M324:N325"/>
    <mergeCell ref="O324:P325"/>
    <mergeCell ref="A324:A326"/>
    <mergeCell ref="B324:B326"/>
    <mergeCell ref="C324:C326"/>
    <mergeCell ref="D324:D326"/>
    <mergeCell ref="E324:I324"/>
    <mergeCell ref="H321:H322"/>
    <mergeCell ref="N321:O322"/>
    <mergeCell ref="V321:V322"/>
    <mergeCell ref="A323:C323"/>
    <mergeCell ref="J323:K323"/>
    <mergeCell ref="L323:M323"/>
    <mergeCell ref="N323:O323"/>
    <mergeCell ref="P323:Q323"/>
    <mergeCell ref="R323:S323"/>
    <mergeCell ref="T323:U323"/>
    <mergeCell ref="F321:F322"/>
    <mergeCell ref="P321:Q322"/>
    <mergeCell ref="U329:V329"/>
    <mergeCell ref="K330:L330"/>
    <mergeCell ref="M330:N330"/>
    <mergeCell ref="O330:P330"/>
    <mergeCell ref="Q330:R330"/>
    <mergeCell ref="S330:T330"/>
    <mergeCell ref="U330:V330"/>
    <mergeCell ref="K329:L329"/>
    <mergeCell ref="M329:N329"/>
    <mergeCell ref="O329:P329"/>
    <mergeCell ref="Q329:R329"/>
    <mergeCell ref="S329:T329"/>
    <mergeCell ref="U327:V327"/>
    <mergeCell ref="K328:L328"/>
    <mergeCell ref="M328:N328"/>
    <mergeCell ref="O328:P328"/>
    <mergeCell ref="Q328:R328"/>
    <mergeCell ref="S328:T328"/>
    <mergeCell ref="U328:V328"/>
    <mergeCell ref="K327:L327"/>
    <mergeCell ref="M327:N327"/>
    <mergeCell ref="O327:P327"/>
    <mergeCell ref="Q327:R327"/>
    <mergeCell ref="S327:T327"/>
    <mergeCell ref="U333:V333"/>
    <mergeCell ref="K334:L334"/>
    <mergeCell ref="M334:N334"/>
    <mergeCell ref="O334:P334"/>
    <mergeCell ref="Q334:R334"/>
    <mergeCell ref="S334:T334"/>
    <mergeCell ref="U334:V334"/>
    <mergeCell ref="K333:L333"/>
    <mergeCell ref="M333:N333"/>
    <mergeCell ref="O333:P333"/>
    <mergeCell ref="Q333:R333"/>
    <mergeCell ref="S333:T333"/>
    <mergeCell ref="U331:V331"/>
    <mergeCell ref="K332:L332"/>
    <mergeCell ref="M332:N332"/>
    <mergeCell ref="O332:P332"/>
    <mergeCell ref="Q332:R332"/>
    <mergeCell ref="S332:T332"/>
    <mergeCell ref="U332:V332"/>
    <mergeCell ref="K331:L331"/>
    <mergeCell ref="M331:N331"/>
    <mergeCell ref="O331:P331"/>
    <mergeCell ref="Q331:R331"/>
    <mergeCell ref="S331:T331"/>
    <mergeCell ref="U337:V337"/>
    <mergeCell ref="K338:L338"/>
    <mergeCell ref="M338:N338"/>
    <mergeCell ref="O338:P338"/>
    <mergeCell ref="Q338:R338"/>
    <mergeCell ref="S338:T338"/>
    <mergeCell ref="U338:V338"/>
    <mergeCell ref="K337:L337"/>
    <mergeCell ref="M337:N337"/>
    <mergeCell ref="O337:P337"/>
    <mergeCell ref="Q337:R337"/>
    <mergeCell ref="S337:T337"/>
    <mergeCell ref="U335:V335"/>
    <mergeCell ref="K336:L336"/>
    <mergeCell ref="M336:N336"/>
    <mergeCell ref="O336:P336"/>
    <mergeCell ref="Q336:R336"/>
    <mergeCell ref="S336:T336"/>
    <mergeCell ref="U336:V336"/>
    <mergeCell ref="K335:L335"/>
    <mergeCell ref="M335:N335"/>
    <mergeCell ref="O335:P335"/>
    <mergeCell ref="Q335:R335"/>
    <mergeCell ref="S335:T335"/>
    <mergeCell ref="U341:V341"/>
    <mergeCell ref="K342:L342"/>
    <mergeCell ref="M342:N342"/>
    <mergeCell ref="O342:P342"/>
    <mergeCell ref="Q342:R342"/>
    <mergeCell ref="S342:T342"/>
    <mergeCell ref="U342:V342"/>
    <mergeCell ref="K341:L341"/>
    <mergeCell ref="M341:N341"/>
    <mergeCell ref="O341:P341"/>
    <mergeCell ref="Q341:R341"/>
    <mergeCell ref="S341:T341"/>
    <mergeCell ref="U339:V339"/>
    <mergeCell ref="K340:L340"/>
    <mergeCell ref="M340:N340"/>
    <mergeCell ref="O340:P340"/>
    <mergeCell ref="Q340:R340"/>
    <mergeCell ref="S340:T340"/>
    <mergeCell ref="U340:V340"/>
    <mergeCell ref="K339:L339"/>
    <mergeCell ref="M339:N339"/>
    <mergeCell ref="O339:P339"/>
    <mergeCell ref="Q339:R339"/>
    <mergeCell ref="S339:T339"/>
    <mergeCell ref="A350:U350"/>
    <mergeCell ref="A346:V346"/>
    <mergeCell ref="A347:V347"/>
    <mergeCell ref="A349:U349"/>
    <mergeCell ref="A355:V355"/>
    <mergeCell ref="A358:C358"/>
    <mergeCell ref="R360:S361"/>
    <mergeCell ref="I360:I361"/>
    <mergeCell ref="J360:K361"/>
    <mergeCell ref="L360:M361"/>
    <mergeCell ref="T360:U361"/>
    <mergeCell ref="A359:C359"/>
    <mergeCell ref="D359:V359"/>
    <mergeCell ref="S344:T344"/>
    <mergeCell ref="U344:V344"/>
    <mergeCell ref="K343:L343"/>
    <mergeCell ref="M343:N343"/>
    <mergeCell ref="O343:P343"/>
    <mergeCell ref="Q343:R343"/>
    <mergeCell ref="S343:T343"/>
    <mergeCell ref="U343:V343"/>
    <mergeCell ref="Q363:R365"/>
    <mergeCell ref="S363:T365"/>
    <mergeCell ref="U363:V365"/>
    <mergeCell ref="M365:N365"/>
    <mergeCell ref="O365:P365"/>
    <mergeCell ref="J363:J365"/>
    <mergeCell ref="E364:I364"/>
    <mergeCell ref="K363:L365"/>
    <mergeCell ref="M363:N364"/>
    <mergeCell ref="O363:P364"/>
    <mergeCell ref="A363:A365"/>
    <mergeCell ref="B363:B365"/>
    <mergeCell ref="C363:C365"/>
    <mergeCell ref="D363:D365"/>
    <mergeCell ref="E363:I363"/>
    <mergeCell ref="A360:C361"/>
    <mergeCell ref="D360:D361"/>
    <mergeCell ref="E360:E361"/>
    <mergeCell ref="V360:V361"/>
    <mergeCell ref="A362:C362"/>
    <mergeCell ref="J362:K362"/>
    <mergeCell ref="L362:M362"/>
    <mergeCell ref="N362:O362"/>
    <mergeCell ref="P362:Q362"/>
    <mergeCell ref="R362:S362"/>
    <mergeCell ref="T362:U362"/>
    <mergeCell ref="F360:F361"/>
    <mergeCell ref="P360:Q361"/>
    <mergeCell ref="G360:G361"/>
    <mergeCell ref="H360:H361"/>
    <mergeCell ref="N360:O361"/>
    <mergeCell ref="U368:V368"/>
    <mergeCell ref="K369:L369"/>
    <mergeCell ref="M369:N369"/>
    <mergeCell ref="O369:P369"/>
    <mergeCell ref="Q369:R369"/>
    <mergeCell ref="S369:T369"/>
    <mergeCell ref="U369:V369"/>
    <mergeCell ref="K368:L368"/>
    <mergeCell ref="M368:N368"/>
    <mergeCell ref="O368:P368"/>
    <mergeCell ref="Q368:R368"/>
    <mergeCell ref="S368:T368"/>
    <mergeCell ref="U366:V366"/>
    <mergeCell ref="K367:L367"/>
    <mergeCell ref="M367:N367"/>
    <mergeCell ref="O367:P367"/>
    <mergeCell ref="Q367:R367"/>
    <mergeCell ref="S367:T367"/>
    <mergeCell ref="U367:V367"/>
    <mergeCell ref="K366:L366"/>
    <mergeCell ref="M366:N366"/>
    <mergeCell ref="O366:P366"/>
    <mergeCell ref="Q366:R366"/>
    <mergeCell ref="S366:T366"/>
    <mergeCell ref="U372:V372"/>
    <mergeCell ref="K373:L373"/>
    <mergeCell ref="M373:N373"/>
    <mergeCell ref="O373:P373"/>
    <mergeCell ref="Q373:R373"/>
    <mergeCell ref="S373:T373"/>
    <mergeCell ref="U373:V373"/>
    <mergeCell ref="K372:L372"/>
    <mergeCell ref="M372:N372"/>
    <mergeCell ref="O372:P372"/>
    <mergeCell ref="Q372:R372"/>
    <mergeCell ref="S372:T372"/>
    <mergeCell ref="U370:V370"/>
    <mergeCell ref="K371:L371"/>
    <mergeCell ref="M371:N371"/>
    <mergeCell ref="O371:P371"/>
    <mergeCell ref="Q371:R371"/>
    <mergeCell ref="S371:T371"/>
    <mergeCell ref="U371:V371"/>
    <mergeCell ref="K370:L370"/>
    <mergeCell ref="M370:N370"/>
    <mergeCell ref="O370:P370"/>
    <mergeCell ref="Q370:R370"/>
    <mergeCell ref="S370:T370"/>
    <mergeCell ref="U376:V376"/>
    <mergeCell ref="K377:L377"/>
    <mergeCell ref="M377:N377"/>
    <mergeCell ref="O377:P377"/>
    <mergeCell ref="Q377:R377"/>
    <mergeCell ref="S377:T377"/>
    <mergeCell ref="U377:V377"/>
    <mergeCell ref="K376:L376"/>
    <mergeCell ref="M376:N376"/>
    <mergeCell ref="O376:P376"/>
    <mergeCell ref="Q376:R376"/>
    <mergeCell ref="S376:T376"/>
    <mergeCell ref="U374:V374"/>
    <mergeCell ref="K375:L375"/>
    <mergeCell ref="M375:N375"/>
    <mergeCell ref="O375:P375"/>
    <mergeCell ref="Q375:R375"/>
    <mergeCell ref="S375:T375"/>
    <mergeCell ref="U375:V375"/>
    <mergeCell ref="K374:L374"/>
    <mergeCell ref="M374:N374"/>
    <mergeCell ref="O374:P374"/>
    <mergeCell ref="Q374:R374"/>
    <mergeCell ref="S374:T374"/>
    <mergeCell ref="U380:V380"/>
    <mergeCell ref="K381:L381"/>
    <mergeCell ref="M381:N381"/>
    <mergeCell ref="O381:P381"/>
    <mergeCell ref="Q381:R381"/>
    <mergeCell ref="S381:T381"/>
    <mergeCell ref="U381:V381"/>
    <mergeCell ref="K380:L380"/>
    <mergeCell ref="M380:N380"/>
    <mergeCell ref="O380:P380"/>
    <mergeCell ref="Q380:R380"/>
    <mergeCell ref="S380:T380"/>
    <mergeCell ref="U378:V378"/>
    <mergeCell ref="K379:L379"/>
    <mergeCell ref="M379:N379"/>
    <mergeCell ref="O379:P379"/>
    <mergeCell ref="Q379:R379"/>
    <mergeCell ref="S379:T379"/>
    <mergeCell ref="U379:V379"/>
    <mergeCell ref="K378:L378"/>
    <mergeCell ref="M378:N378"/>
    <mergeCell ref="O378:P378"/>
    <mergeCell ref="Q378:R378"/>
    <mergeCell ref="S378:T378"/>
    <mergeCell ref="A388:U388"/>
    <mergeCell ref="A395:V395"/>
    <mergeCell ref="A398:C398"/>
    <mergeCell ref="A400:C401"/>
    <mergeCell ref="D400:D401"/>
    <mergeCell ref="E400:E401"/>
    <mergeCell ref="G400:G401"/>
    <mergeCell ref="H400:H401"/>
    <mergeCell ref="N400:O401"/>
    <mergeCell ref="R400:S401"/>
    <mergeCell ref="I400:I401"/>
    <mergeCell ref="J400:K401"/>
    <mergeCell ref="L400:M401"/>
    <mergeCell ref="T400:U401"/>
    <mergeCell ref="A399:C399"/>
    <mergeCell ref="V400:V401"/>
    <mergeCell ref="U382:V382"/>
    <mergeCell ref="A385:V385"/>
    <mergeCell ref="A386:V386"/>
    <mergeCell ref="K383:L383"/>
    <mergeCell ref="M383:N383"/>
    <mergeCell ref="O383:P383"/>
    <mergeCell ref="Q383:R383"/>
    <mergeCell ref="S383:T383"/>
    <mergeCell ref="U383:V383"/>
    <mergeCell ref="K382:L382"/>
    <mergeCell ref="M382:N382"/>
    <mergeCell ref="O382:P382"/>
    <mergeCell ref="Q382:R382"/>
    <mergeCell ref="S382:T382"/>
    <mergeCell ref="D398:V398"/>
    <mergeCell ref="D399:V399"/>
    <mergeCell ref="R402:S402"/>
    <mergeCell ref="T402:U402"/>
    <mergeCell ref="F400:F401"/>
    <mergeCell ref="P400:Q401"/>
    <mergeCell ref="A403:A405"/>
    <mergeCell ref="B403:B405"/>
    <mergeCell ref="C403:C405"/>
    <mergeCell ref="D403:D405"/>
    <mergeCell ref="E403:I403"/>
    <mergeCell ref="J403:J405"/>
    <mergeCell ref="E404:I404"/>
    <mergeCell ref="K403:L405"/>
    <mergeCell ref="M403:N404"/>
    <mergeCell ref="O403:P404"/>
    <mergeCell ref="Q403:R405"/>
    <mergeCell ref="S403:T405"/>
    <mergeCell ref="A402:C402"/>
    <mergeCell ref="J402:K402"/>
    <mergeCell ref="L402:M402"/>
    <mergeCell ref="N402:O402"/>
    <mergeCell ref="P402:Q402"/>
    <mergeCell ref="U407:V407"/>
    <mergeCell ref="K408:L408"/>
    <mergeCell ref="M408:N408"/>
    <mergeCell ref="O408:P408"/>
    <mergeCell ref="Q408:R408"/>
    <mergeCell ref="S408:T408"/>
    <mergeCell ref="U408:V408"/>
    <mergeCell ref="K407:L407"/>
    <mergeCell ref="M407:N407"/>
    <mergeCell ref="O407:P407"/>
    <mergeCell ref="Q407:R407"/>
    <mergeCell ref="S407:T407"/>
    <mergeCell ref="U403:V405"/>
    <mergeCell ref="M405:N405"/>
    <mergeCell ref="O405:P405"/>
    <mergeCell ref="K406:L406"/>
    <mergeCell ref="M406:N406"/>
    <mergeCell ref="O406:P406"/>
    <mergeCell ref="Q406:R406"/>
    <mergeCell ref="S406:T406"/>
    <mergeCell ref="U406:V406"/>
    <mergeCell ref="U411:V411"/>
    <mergeCell ref="K412:L412"/>
    <mergeCell ref="M412:N412"/>
    <mergeCell ref="O412:P412"/>
    <mergeCell ref="Q412:R412"/>
    <mergeCell ref="S412:T412"/>
    <mergeCell ref="U412:V412"/>
    <mergeCell ref="K411:L411"/>
    <mergeCell ref="M411:N411"/>
    <mergeCell ref="O411:P411"/>
    <mergeCell ref="Q411:R411"/>
    <mergeCell ref="S411:T411"/>
    <mergeCell ref="U409:V409"/>
    <mergeCell ref="K410:L410"/>
    <mergeCell ref="M410:N410"/>
    <mergeCell ref="O410:P410"/>
    <mergeCell ref="Q410:R410"/>
    <mergeCell ref="S410:T410"/>
    <mergeCell ref="U410:V410"/>
    <mergeCell ref="K409:L409"/>
    <mergeCell ref="M409:N409"/>
    <mergeCell ref="O409:P409"/>
    <mergeCell ref="Q409:R409"/>
    <mergeCell ref="S409:T409"/>
    <mergeCell ref="U415:V415"/>
    <mergeCell ref="K416:L416"/>
    <mergeCell ref="M416:N416"/>
    <mergeCell ref="O416:P416"/>
    <mergeCell ref="Q416:R416"/>
    <mergeCell ref="S416:T416"/>
    <mergeCell ref="U416:V416"/>
    <mergeCell ref="K415:L415"/>
    <mergeCell ref="M415:N415"/>
    <mergeCell ref="O415:P415"/>
    <mergeCell ref="Q415:R415"/>
    <mergeCell ref="S415:T415"/>
    <mergeCell ref="U413:V413"/>
    <mergeCell ref="K414:L414"/>
    <mergeCell ref="M414:N414"/>
    <mergeCell ref="O414:P414"/>
    <mergeCell ref="Q414:R414"/>
    <mergeCell ref="S414:T414"/>
    <mergeCell ref="U414:V414"/>
    <mergeCell ref="K413:L413"/>
    <mergeCell ref="M413:N413"/>
    <mergeCell ref="O413:P413"/>
    <mergeCell ref="Q413:R413"/>
    <mergeCell ref="S413:T413"/>
    <mergeCell ref="U419:V419"/>
    <mergeCell ref="K420:L420"/>
    <mergeCell ref="M420:N420"/>
    <mergeCell ref="O420:P420"/>
    <mergeCell ref="Q420:R420"/>
    <mergeCell ref="S420:T420"/>
    <mergeCell ref="U420:V420"/>
    <mergeCell ref="K419:L419"/>
    <mergeCell ref="M419:N419"/>
    <mergeCell ref="O419:P419"/>
    <mergeCell ref="Q419:R419"/>
    <mergeCell ref="S419:T419"/>
    <mergeCell ref="U417:V417"/>
    <mergeCell ref="K418:L418"/>
    <mergeCell ref="M418:N418"/>
    <mergeCell ref="O418:P418"/>
    <mergeCell ref="Q418:R418"/>
    <mergeCell ref="S418:T418"/>
    <mergeCell ref="U418:V418"/>
    <mergeCell ref="K417:L417"/>
    <mergeCell ref="M417:N417"/>
    <mergeCell ref="O417:P417"/>
    <mergeCell ref="Q417:R417"/>
    <mergeCell ref="S417:T417"/>
    <mergeCell ref="K423:L423"/>
    <mergeCell ref="M423:N423"/>
    <mergeCell ref="O423:P423"/>
    <mergeCell ref="Q423:R423"/>
    <mergeCell ref="S423:T423"/>
    <mergeCell ref="U423:V423"/>
    <mergeCell ref="A428:U428"/>
    <mergeCell ref="U421:V421"/>
    <mergeCell ref="K422:L422"/>
    <mergeCell ref="M422:N422"/>
    <mergeCell ref="O422:P422"/>
    <mergeCell ref="Q422:R422"/>
    <mergeCell ref="S422:T422"/>
    <mergeCell ref="U422:V422"/>
    <mergeCell ref="K421:L421"/>
    <mergeCell ref="M421:N421"/>
    <mergeCell ref="O421:P421"/>
    <mergeCell ref="Q421:R421"/>
    <mergeCell ref="S421:T421"/>
    <mergeCell ref="A435:V435"/>
    <mergeCell ref="A438:C438"/>
    <mergeCell ref="A440:C441"/>
    <mergeCell ref="D440:D441"/>
    <mergeCell ref="E440:E441"/>
    <mergeCell ref="G440:G441"/>
    <mergeCell ref="H440:H441"/>
    <mergeCell ref="N440:O441"/>
    <mergeCell ref="R440:S441"/>
    <mergeCell ref="I440:I441"/>
    <mergeCell ref="J440:K441"/>
    <mergeCell ref="L440:M441"/>
    <mergeCell ref="T440:U441"/>
    <mergeCell ref="A439:C439"/>
    <mergeCell ref="V440:V441"/>
    <mergeCell ref="A429:U429"/>
    <mergeCell ref="A425:V425"/>
    <mergeCell ref="A426:V426"/>
    <mergeCell ref="R442:S442"/>
    <mergeCell ref="T442:U442"/>
    <mergeCell ref="F440:F441"/>
    <mergeCell ref="P440:Q441"/>
    <mergeCell ref="A443:A445"/>
    <mergeCell ref="B443:B445"/>
    <mergeCell ref="C443:C445"/>
    <mergeCell ref="D443:D445"/>
    <mergeCell ref="E443:I443"/>
    <mergeCell ref="J443:J445"/>
    <mergeCell ref="E444:I444"/>
    <mergeCell ref="K443:L445"/>
    <mergeCell ref="M443:N444"/>
    <mergeCell ref="O443:P444"/>
    <mergeCell ref="Q443:R445"/>
    <mergeCell ref="S443:T445"/>
    <mergeCell ref="A442:C442"/>
    <mergeCell ref="J442:K442"/>
    <mergeCell ref="L442:M442"/>
    <mergeCell ref="N442:O442"/>
    <mergeCell ref="P442:Q442"/>
    <mergeCell ref="U447:V447"/>
    <mergeCell ref="K448:L448"/>
    <mergeCell ref="M448:N448"/>
    <mergeCell ref="O448:P448"/>
    <mergeCell ref="Q448:R448"/>
    <mergeCell ref="S448:T448"/>
    <mergeCell ref="U448:V448"/>
    <mergeCell ref="K447:L447"/>
    <mergeCell ref="M447:N447"/>
    <mergeCell ref="O447:P447"/>
    <mergeCell ref="Q447:R447"/>
    <mergeCell ref="S447:T447"/>
    <mergeCell ref="U443:V445"/>
    <mergeCell ref="M445:N445"/>
    <mergeCell ref="O445:P445"/>
    <mergeCell ref="K446:L446"/>
    <mergeCell ref="M446:N446"/>
    <mergeCell ref="O446:P446"/>
    <mergeCell ref="Q446:R446"/>
    <mergeCell ref="S446:T446"/>
    <mergeCell ref="U446:V446"/>
    <mergeCell ref="U451:V451"/>
    <mergeCell ref="K452:L452"/>
    <mergeCell ref="M452:N452"/>
    <mergeCell ref="O452:P452"/>
    <mergeCell ref="Q452:R452"/>
    <mergeCell ref="S452:T452"/>
    <mergeCell ref="U452:V452"/>
    <mergeCell ref="K451:L451"/>
    <mergeCell ref="M451:N451"/>
    <mergeCell ref="O451:P451"/>
    <mergeCell ref="Q451:R451"/>
    <mergeCell ref="S451:T451"/>
    <mergeCell ref="U449:V449"/>
    <mergeCell ref="K450:L450"/>
    <mergeCell ref="M450:N450"/>
    <mergeCell ref="O450:P450"/>
    <mergeCell ref="Q450:R450"/>
    <mergeCell ref="S450:T450"/>
    <mergeCell ref="U450:V450"/>
    <mergeCell ref="K449:L449"/>
    <mergeCell ref="M449:N449"/>
    <mergeCell ref="O449:P449"/>
    <mergeCell ref="Q449:R449"/>
    <mergeCell ref="S449:T449"/>
    <mergeCell ref="U455:V455"/>
    <mergeCell ref="K456:L456"/>
    <mergeCell ref="M456:N456"/>
    <mergeCell ref="O456:P456"/>
    <mergeCell ref="Q456:R456"/>
    <mergeCell ref="S456:T456"/>
    <mergeCell ref="U456:V456"/>
    <mergeCell ref="K455:L455"/>
    <mergeCell ref="M455:N455"/>
    <mergeCell ref="O455:P455"/>
    <mergeCell ref="Q455:R455"/>
    <mergeCell ref="S455:T455"/>
    <mergeCell ref="U453:V453"/>
    <mergeCell ref="K454:L454"/>
    <mergeCell ref="M454:N454"/>
    <mergeCell ref="O454:P454"/>
    <mergeCell ref="Q454:R454"/>
    <mergeCell ref="S454:T454"/>
    <mergeCell ref="U454:V454"/>
    <mergeCell ref="K453:L453"/>
    <mergeCell ref="M453:N453"/>
    <mergeCell ref="O453:P453"/>
    <mergeCell ref="Q453:R453"/>
    <mergeCell ref="S453:T453"/>
    <mergeCell ref="U459:V459"/>
    <mergeCell ref="K460:L460"/>
    <mergeCell ref="M460:N460"/>
    <mergeCell ref="O460:P460"/>
    <mergeCell ref="Q460:R460"/>
    <mergeCell ref="S460:T460"/>
    <mergeCell ref="U460:V460"/>
    <mergeCell ref="K459:L459"/>
    <mergeCell ref="M459:N459"/>
    <mergeCell ref="O459:P459"/>
    <mergeCell ref="Q459:R459"/>
    <mergeCell ref="S459:T459"/>
    <mergeCell ref="U457:V457"/>
    <mergeCell ref="K458:L458"/>
    <mergeCell ref="M458:N458"/>
    <mergeCell ref="O458:P458"/>
    <mergeCell ref="Q458:R458"/>
    <mergeCell ref="S458:T458"/>
    <mergeCell ref="U458:V458"/>
    <mergeCell ref="K457:L457"/>
    <mergeCell ref="M457:N457"/>
    <mergeCell ref="O457:P457"/>
    <mergeCell ref="Q457:R457"/>
    <mergeCell ref="S457:T457"/>
    <mergeCell ref="A465:V465"/>
    <mergeCell ref="A466:V466"/>
    <mergeCell ref="K463:L463"/>
    <mergeCell ref="M463:N463"/>
    <mergeCell ref="O463:P463"/>
    <mergeCell ref="Q463:R463"/>
    <mergeCell ref="S463:T463"/>
    <mergeCell ref="U463:V463"/>
    <mergeCell ref="A468:U468"/>
    <mergeCell ref="U461:V461"/>
    <mergeCell ref="K462:L462"/>
    <mergeCell ref="M462:N462"/>
    <mergeCell ref="O462:P462"/>
    <mergeCell ref="Q462:R462"/>
    <mergeCell ref="S462:T462"/>
    <mergeCell ref="U462:V462"/>
    <mergeCell ref="K461:L461"/>
    <mergeCell ref="M461:N461"/>
    <mergeCell ref="O461:P461"/>
    <mergeCell ref="Q461:R461"/>
    <mergeCell ref="S461:T461"/>
    <mergeCell ref="A474:V474"/>
    <mergeCell ref="A477:C477"/>
    <mergeCell ref="A479:C480"/>
    <mergeCell ref="D479:D480"/>
    <mergeCell ref="E479:E480"/>
    <mergeCell ref="G479:G480"/>
    <mergeCell ref="H479:H480"/>
    <mergeCell ref="N479:O480"/>
    <mergeCell ref="R479:S480"/>
    <mergeCell ref="I479:I480"/>
    <mergeCell ref="J479:K480"/>
    <mergeCell ref="L479:M480"/>
    <mergeCell ref="T479:U480"/>
    <mergeCell ref="A478:C478"/>
    <mergeCell ref="V479:V480"/>
    <mergeCell ref="D478:V478"/>
    <mergeCell ref="A469:U469"/>
    <mergeCell ref="U482:V484"/>
    <mergeCell ref="M484:N484"/>
    <mergeCell ref="O484:P484"/>
    <mergeCell ref="K485:L485"/>
    <mergeCell ref="M485:N485"/>
    <mergeCell ref="O485:P485"/>
    <mergeCell ref="Q485:R485"/>
    <mergeCell ref="S485:T485"/>
    <mergeCell ref="U485:V485"/>
    <mergeCell ref="R481:S481"/>
    <mergeCell ref="T481:U481"/>
    <mergeCell ref="F479:F480"/>
    <mergeCell ref="P479:Q480"/>
    <mergeCell ref="A482:A484"/>
    <mergeCell ref="B482:B484"/>
    <mergeCell ref="C482:C484"/>
    <mergeCell ref="D482:D484"/>
    <mergeCell ref="E482:I482"/>
    <mergeCell ref="J482:J484"/>
    <mergeCell ref="E483:I483"/>
    <mergeCell ref="K482:L484"/>
    <mergeCell ref="M482:N483"/>
    <mergeCell ref="O482:P483"/>
    <mergeCell ref="Q482:R484"/>
    <mergeCell ref="S482:T484"/>
    <mergeCell ref="A481:C481"/>
    <mergeCell ref="J481:K481"/>
    <mergeCell ref="L481:M481"/>
    <mergeCell ref="N481:O481"/>
    <mergeCell ref="P481:Q481"/>
    <mergeCell ref="U488:V488"/>
    <mergeCell ref="K489:L489"/>
    <mergeCell ref="M489:N489"/>
    <mergeCell ref="O489:P489"/>
    <mergeCell ref="Q489:R489"/>
    <mergeCell ref="S489:T489"/>
    <mergeCell ref="U489:V489"/>
    <mergeCell ref="K488:L488"/>
    <mergeCell ref="M488:N488"/>
    <mergeCell ref="O488:P488"/>
    <mergeCell ref="Q488:R488"/>
    <mergeCell ref="S488:T488"/>
    <mergeCell ref="U486:V486"/>
    <mergeCell ref="K487:L487"/>
    <mergeCell ref="M487:N487"/>
    <mergeCell ref="O487:P487"/>
    <mergeCell ref="Q487:R487"/>
    <mergeCell ref="S487:T487"/>
    <mergeCell ref="U487:V487"/>
    <mergeCell ref="K486:L486"/>
    <mergeCell ref="M486:N486"/>
    <mergeCell ref="O486:P486"/>
    <mergeCell ref="Q486:R486"/>
    <mergeCell ref="S486:T486"/>
    <mergeCell ref="U492:V492"/>
    <mergeCell ref="K493:L493"/>
    <mergeCell ref="M493:N493"/>
    <mergeCell ref="O493:P493"/>
    <mergeCell ref="Q493:R493"/>
    <mergeCell ref="S493:T493"/>
    <mergeCell ref="U493:V493"/>
    <mergeCell ref="K492:L492"/>
    <mergeCell ref="M492:N492"/>
    <mergeCell ref="O492:P492"/>
    <mergeCell ref="Q492:R492"/>
    <mergeCell ref="S492:T492"/>
    <mergeCell ref="U490:V490"/>
    <mergeCell ref="K491:L491"/>
    <mergeCell ref="M491:N491"/>
    <mergeCell ref="O491:P491"/>
    <mergeCell ref="Q491:R491"/>
    <mergeCell ref="S491:T491"/>
    <mergeCell ref="U491:V491"/>
    <mergeCell ref="K490:L490"/>
    <mergeCell ref="M490:N490"/>
    <mergeCell ref="O490:P490"/>
    <mergeCell ref="Q490:R490"/>
    <mergeCell ref="S490:T490"/>
    <mergeCell ref="O497:P497"/>
    <mergeCell ref="Q497:R497"/>
    <mergeCell ref="S497:T497"/>
    <mergeCell ref="U497:V497"/>
    <mergeCell ref="K496:L496"/>
    <mergeCell ref="M496:N496"/>
    <mergeCell ref="O496:P496"/>
    <mergeCell ref="Q496:R496"/>
    <mergeCell ref="S496:T496"/>
    <mergeCell ref="U494:V494"/>
    <mergeCell ref="K495:L495"/>
    <mergeCell ref="M495:N495"/>
    <mergeCell ref="O495:P495"/>
    <mergeCell ref="Q495:R495"/>
    <mergeCell ref="S495:T495"/>
    <mergeCell ref="U495:V495"/>
    <mergeCell ref="K494:L494"/>
    <mergeCell ref="M494:N494"/>
    <mergeCell ref="O494:P494"/>
    <mergeCell ref="Q494:R494"/>
    <mergeCell ref="S494:T494"/>
    <mergeCell ref="V518:V519"/>
    <mergeCell ref="D516:V516"/>
    <mergeCell ref="A504:V504"/>
    <mergeCell ref="A505:V505"/>
    <mergeCell ref="K502:L502"/>
    <mergeCell ref="M502:N502"/>
    <mergeCell ref="O502:P502"/>
    <mergeCell ref="Q502:R502"/>
    <mergeCell ref="S502:T502"/>
    <mergeCell ref="U502:V502"/>
    <mergeCell ref="U500:V500"/>
    <mergeCell ref="K501:L501"/>
    <mergeCell ref="M501:N501"/>
    <mergeCell ref="O501:P501"/>
    <mergeCell ref="Q501:R501"/>
    <mergeCell ref="S501:T501"/>
    <mergeCell ref="U501:V501"/>
    <mergeCell ref="K500:L500"/>
    <mergeCell ref="M500:N500"/>
    <mergeCell ref="O500:P500"/>
    <mergeCell ref="Q500:R500"/>
    <mergeCell ref="S500:T500"/>
    <mergeCell ref="D517:V517"/>
    <mergeCell ref="A508:U508"/>
    <mergeCell ref="R520:S520"/>
    <mergeCell ref="T520:U520"/>
    <mergeCell ref="F518:F519"/>
    <mergeCell ref="P518:Q519"/>
    <mergeCell ref="A521:A523"/>
    <mergeCell ref="B521:B523"/>
    <mergeCell ref="C521:C523"/>
    <mergeCell ref="D521:D523"/>
    <mergeCell ref="E521:I521"/>
    <mergeCell ref="J521:J523"/>
    <mergeCell ref="E522:I522"/>
    <mergeCell ref="K521:L523"/>
    <mergeCell ref="M521:N522"/>
    <mergeCell ref="O521:P522"/>
    <mergeCell ref="Q521:R523"/>
    <mergeCell ref="S521:T523"/>
    <mergeCell ref="A520:C520"/>
    <mergeCell ref="J520:K520"/>
    <mergeCell ref="L520:M520"/>
    <mergeCell ref="N520:O520"/>
    <mergeCell ref="P520:Q520"/>
    <mergeCell ref="A518:C519"/>
    <mergeCell ref="D518:D519"/>
    <mergeCell ref="E518:E519"/>
    <mergeCell ref="G518:G519"/>
    <mergeCell ref="H518:H519"/>
    <mergeCell ref="N518:O519"/>
    <mergeCell ref="R518:S519"/>
    <mergeCell ref="I518:I519"/>
    <mergeCell ref="J518:K519"/>
    <mergeCell ref="L518:M519"/>
    <mergeCell ref="T518:U519"/>
    <mergeCell ref="U525:V525"/>
    <mergeCell ref="K526:L526"/>
    <mergeCell ref="M526:N526"/>
    <mergeCell ref="O526:P526"/>
    <mergeCell ref="Q526:R526"/>
    <mergeCell ref="S526:T526"/>
    <mergeCell ref="U526:V526"/>
    <mergeCell ref="K525:L525"/>
    <mergeCell ref="M525:N525"/>
    <mergeCell ref="O525:P525"/>
    <mergeCell ref="Q525:R525"/>
    <mergeCell ref="S525:T525"/>
    <mergeCell ref="U521:V523"/>
    <mergeCell ref="M523:N523"/>
    <mergeCell ref="O523:P523"/>
    <mergeCell ref="K524:L524"/>
    <mergeCell ref="M524:N524"/>
    <mergeCell ref="O524:P524"/>
    <mergeCell ref="Q524:R524"/>
    <mergeCell ref="S524:T524"/>
    <mergeCell ref="U524:V524"/>
    <mergeCell ref="U529:V529"/>
    <mergeCell ref="K530:L530"/>
    <mergeCell ref="M530:N530"/>
    <mergeCell ref="O530:P530"/>
    <mergeCell ref="Q530:R530"/>
    <mergeCell ref="S530:T530"/>
    <mergeCell ref="U530:V530"/>
    <mergeCell ref="K529:L529"/>
    <mergeCell ref="M529:N529"/>
    <mergeCell ref="O529:P529"/>
    <mergeCell ref="Q529:R529"/>
    <mergeCell ref="S529:T529"/>
    <mergeCell ref="U527:V527"/>
    <mergeCell ref="K528:L528"/>
    <mergeCell ref="M528:N528"/>
    <mergeCell ref="O528:P528"/>
    <mergeCell ref="Q528:R528"/>
    <mergeCell ref="S528:T528"/>
    <mergeCell ref="U528:V528"/>
    <mergeCell ref="K527:L527"/>
    <mergeCell ref="M527:N527"/>
    <mergeCell ref="O527:P527"/>
    <mergeCell ref="Q527:R527"/>
    <mergeCell ref="S527:T527"/>
    <mergeCell ref="U533:V533"/>
    <mergeCell ref="K534:L534"/>
    <mergeCell ref="M534:N534"/>
    <mergeCell ref="O534:P534"/>
    <mergeCell ref="Q534:R534"/>
    <mergeCell ref="S534:T534"/>
    <mergeCell ref="U534:V534"/>
    <mergeCell ref="K533:L533"/>
    <mergeCell ref="M533:N533"/>
    <mergeCell ref="O533:P533"/>
    <mergeCell ref="Q533:R533"/>
    <mergeCell ref="S533:T533"/>
    <mergeCell ref="U531:V531"/>
    <mergeCell ref="K532:L532"/>
    <mergeCell ref="M532:N532"/>
    <mergeCell ref="O532:P532"/>
    <mergeCell ref="Q532:R532"/>
    <mergeCell ref="S532:T532"/>
    <mergeCell ref="U532:V532"/>
    <mergeCell ref="K531:L531"/>
    <mergeCell ref="M531:N531"/>
    <mergeCell ref="O531:P531"/>
    <mergeCell ref="Q531:R531"/>
    <mergeCell ref="S531:T531"/>
    <mergeCell ref="U537:V537"/>
    <mergeCell ref="K538:L538"/>
    <mergeCell ref="M538:N538"/>
    <mergeCell ref="O538:P538"/>
    <mergeCell ref="Q538:R538"/>
    <mergeCell ref="S538:T538"/>
    <mergeCell ref="U538:V538"/>
    <mergeCell ref="K537:L537"/>
    <mergeCell ref="M537:N537"/>
    <mergeCell ref="O537:P537"/>
    <mergeCell ref="Q537:R537"/>
    <mergeCell ref="S537:T537"/>
    <mergeCell ref="U535:V535"/>
    <mergeCell ref="K536:L536"/>
    <mergeCell ref="M536:N536"/>
    <mergeCell ref="O536:P536"/>
    <mergeCell ref="Q536:R536"/>
    <mergeCell ref="S536:T536"/>
    <mergeCell ref="U536:V536"/>
    <mergeCell ref="K535:L535"/>
    <mergeCell ref="M535:N535"/>
    <mergeCell ref="O535:P535"/>
    <mergeCell ref="Q535:R535"/>
    <mergeCell ref="S535:T535"/>
    <mergeCell ref="A543:V543"/>
    <mergeCell ref="A544:V544"/>
    <mergeCell ref="K541:L541"/>
    <mergeCell ref="M541:N541"/>
    <mergeCell ref="O541:P541"/>
    <mergeCell ref="Q541:R541"/>
    <mergeCell ref="S541:T541"/>
    <mergeCell ref="U541:V541"/>
    <mergeCell ref="A546:U546"/>
    <mergeCell ref="U539:V539"/>
    <mergeCell ref="K540:L540"/>
    <mergeCell ref="M540:N540"/>
    <mergeCell ref="O540:P540"/>
    <mergeCell ref="Q540:R540"/>
    <mergeCell ref="S540:T540"/>
    <mergeCell ref="U540:V540"/>
    <mergeCell ref="K539:L539"/>
    <mergeCell ref="M539:N539"/>
    <mergeCell ref="O539:P539"/>
    <mergeCell ref="Q539:R539"/>
    <mergeCell ref="S539:T539"/>
    <mergeCell ref="A552:V552"/>
    <mergeCell ref="A555:C555"/>
    <mergeCell ref="A557:C558"/>
    <mergeCell ref="D557:D558"/>
    <mergeCell ref="E557:E558"/>
    <mergeCell ref="G557:G558"/>
    <mergeCell ref="H557:H558"/>
    <mergeCell ref="N557:O558"/>
    <mergeCell ref="R557:S558"/>
    <mergeCell ref="I557:I558"/>
    <mergeCell ref="J557:K558"/>
    <mergeCell ref="L557:M558"/>
    <mergeCell ref="T557:U558"/>
    <mergeCell ref="A556:C556"/>
    <mergeCell ref="V557:V558"/>
    <mergeCell ref="D555:V555"/>
    <mergeCell ref="A547:U547"/>
    <mergeCell ref="D556:V556"/>
    <mergeCell ref="R559:S559"/>
    <mergeCell ref="T559:U559"/>
    <mergeCell ref="F557:F558"/>
    <mergeCell ref="P557:Q558"/>
    <mergeCell ref="A560:A562"/>
    <mergeCell ref="B560:B562"/>
    <mergeCell ref="C560:C562"/>
    <mergeCell ref="D560:D562"/>
    <mergeCell ref="E560:I560"/>
    <mergeCell ref="J560:J562"/>
    <mergeCell ref="E561:I561"/>
    <mergeCell ref="K560:L562"/>
    <mergeCell ref="M560:N561"/>
    <mergeCell ref="O560:P561"/>
    <mergeCell ref="Q560:R562"/>
    <mergeCell ref="S560:T562"/>
    <mergeCell ref="A559:C559"/>
    <mergeCell ref="J559:K559"/>
    <mergeCell ref="L559:M559"/>
    <mergeCell ref="N559:O559"/>
    <mergeCell ref="P559:Q559"/>
    <mergeCell ref="U564:V564"/>
    <mergeCell ref="K565:L565"/>
    <mergeCell ref="M565:N565"/>
    <mergeCell ref="O565:P565"/>
    <mergeCell ref="Q565:R565"/>
    <mergeCell ref="S565:T565"/>
    <mergeCell ref="U565:V565"/>
    <mergeCell ref="K564:L564"/>
    <mergeCell ref="M564:N564"/>
    <mergeCell ref="O564:P564"/>
    <mergeCell ref="Q564:R564"/>
    <mergeCell ref="S564:T564"/>
    <mergeCell ref="U560:V562"/>
    <mergeCell ref="M562:N562"/>
    <mergeCell ref="O562:P562"/>
    <mergeCell ref="K563:L563"/>
    <mergeCell ref="M563:N563"/>
    <mergeCell ref="O563:P563"/>
    <mergeCell ref="Q563:R563"/>
    <mergeCell ref="S563:T563"/>
    <mergeCell ref="U563:V563"/>
    <mergeCell ref="U568:V568"/>
    <mergeCell ref="K569:L569"/>
    <mergeCell ref="M569:N569"/>
    <mergeCell ref="O569:P569"/>
    <mergeCell ref="Q569:R569"/>
    <mergeCell ref="S569:T569"/>
    <mergeCell ref="U569:V569"/>
    <mergeCell ref="K568:L568"/>
    <mergeCell ref="M568:N568"/>
    <mergeCell ref="O568:P568"/>
    <mergeCell ref="Q568:R568"/>
    <mergeCell ref="S568:T568"/>
    <mergeCell ref="U566:V566"/>
    <mergeCell ref="K567:L567"/>
    <mergeCell ref="M567:N567"/>
    <mergeCell ref="O567:P567"/>
    <mergeCell ref="Q567:R567"/>
    <mergeCell ref="S567:T567"/>
    <mergeCell ref="U567:V567"/>
    <mergeCell ref="K566:L566"/>
    <mergeCell ref="M566:N566"/>
    <mergeCell ref="O566:P566"/>
    <mergeCell ref="Q566:R566"/>
    <mergeCell ref="S566:T566"/>
    <mergeCell ref="U572:V572"/>
    <mergeCell ref="K573:L573"/>
    <mergeCell ref="M573:N573"/>
    <mergeCell ref="O573:P573"/>
    <mergeCell ref="Q573:R573"/>
    <mergeCell ref="S573:T573"/>
    <mergeCell ref="U573:V573"/>
    <mergeCell ref="K572:L572"/>
    <mergeCell ref="M572:N572"/>
    <mergeCell ref="O572:P572"/>
    <mergeCell ref="Q572:R572"/>
    <mergeCell ref="S572:T572"/>
    <mergeCell ref="U570:V570"/>
    <mergeCell ref="K571:L571"/>
    <mergeCell ref="M571:N571"/>
    <mergeCell ref="O571:P571"/>
    <mergeCell ref="Q571:R571"/>
    <mergeCell ref="S571:T571"/>
    <mergeCell ref="U571:V571"/>
    <mergeCell ref="K570:L570"/>
    <mergeCell ref="M570:N570"/>
    <mergeCell ref="O570:P570"/>
    <mergeCell ref="Q570:R570"/>
    <mergeCell ref="S570:T570"/>
    <mergeCell ref="U576:V576"/>
    <mergeCell ref="K577:L577"/>
    <mergeCell ref="M577:N577"/>
    <mergeCell ref="O577:P577"/>
    <mergeCell ref="Q577:R577"/>
    <mergeCell ref="S577:T577"/>
    <mergeCell ref="U577:V577"/>
    <mergeCell ref="K576:L576"/>
    <mergeCell ref="M576:N576"/>
    <mergeCell ref="O576:P576"/>
    <mergeCell ref="Q576:R576"/>
    <mergeCell ref="S576:T576"/>
    <mergeCell ref="U574:V574"/>
    <mergeCell ref="K575:L575"/>
    <mergeCell ref="M575:N575"/>
    <mergeCell ref="O575:P575"/>
    <mergeCell ref="Q575:R575"/>
    <mergeCell ref="S575:T575"/>
    <mergeCell ref="U575:V575"/>
    <mergeCell ref="K574:L574"/>
    <mergeCell ref="M574:N574"/>
    <mergeCell ref="O574:P574"/>
    <mergeCell ref="Q574:R574"/>
    <mergeCell ref="S574:T574"/>
    <mergeCell ref="K580:L580"/>
    <mergeCell ref="M580:N580"/>
    <mergeCell ref="O580:P580"/>
    <mergeCell ref="Q580:R580"/>
    <mergeCell ref="S580:T580"/>
    <mergeCell ref="U580:V580"/>
    <mergeCell ref="A585:U585"/>
    <mergeCell ref="U578:V578"/>
    <mergeCell ref="K579:L579"/>
    <mergeCell ref="M579:N579"/>
    <mergeCell ref="O579:P579"/>
    <mergeCell ref="Q579:R579"/>
    <mergeCell ref="S579:T579"/>
    <mergeCell ref="U579:V579"/>
    <mergeCell ref="K578:L578"/>
    <mergeCell ref="M578:N578"/>
    <mergeCell ref="O578:P578"/>
    <mergeCell ref="Q578:R578"/>
    <mergeCell ref="S578:T578"/>
    <mergeCell ref="A591:V591"/>
    <mergeCell ref="A594:C594"/>
    <mergeCell ref="A596:C597"/>
    <mergeCell ref="D596:D597"/>
    <mergeCell ref="E596:E597"/>
    <mergeCell ref="G596:G597"/>
    <mergeCell ref="H596:H597"/>
    <mergeCell ref="N596:O597"/>
    <mergeCell ref="R596:S597"/>
    <mergeCell ref="I596:I597"/>
    <mergeCell ref="J596:K597"/>
    <mergeCell ref="L596:M597"/>
    <mergeCell ref="T596:U597"/>
    <mergeCell ref="A595:C595"/>
    <mergeCell ref="V596:V597"/>
    <mergeCell ref="A586:U586"/>
    <mergeCell ref="A582:V582"/>
    <mergeCell ref="A583:V583"/>
    <mergeCell ref="D594:V594"/>
    <mergeCell ref="D595:V595"/>
    <mergeCell ref="R598:S598"/>
    <mergeCell ref="T598:U598"/>
    <mergeCell ref="F596:F597"/>
    <mergeCell ref="P596:Q597"/>
    <mergeCell ref="A599:A601"/>
    <mergeCell ref="B599:B601"/>
    <mergeCell ref="C599:C601"/>
    <mergeCell ref="D599:D601"/>
    <mergeCell ref="E599:I599"/>
    <mergeCell ref="J599:J601"/>
    <mergeCell ref="E600:I600"/>
    <mergeCell ref="K599:L601"/>
    <mergeCell ref="M599:N600"/>
    <mergeCell ref="O599:P600"/>
    <mergeCell ref="Q599:R601"/>
    <mergeCell ref="S599:T601"/>
    <mergeCell ref="A598:C598"/>
    <mergeCell ref="J598:K598"/>
    <mergeCell ref="L598:M598"/>
    <mergeCell ref="N598:O598"/>
    <mergeCell ref="P598:Q598"/>
    <mergeCell ref="U603:V603"/>
    <mergeCell ref="K604:L604"/>
    <mergeCell ref="M604:N604"/>
    <mergeCell ref="O604:P604"/>
    <mergeCell ref="Q604:R604"/>
    <mergeCell ref="S604:T604"/>
    <mergeCell ref="U604:V604"/>
    <mergeCell ref="K603:L603"/>
    <mergeCell ref="M603:N603"/>
    <mergeCell ref="O603:P603"/>
    <mergeCell ref="Q603:R603"/>
    <mergeCell ref="S603:T603"/>
    <mergeCell ref="U599:V601"/>
    <mergeCell ref="M601:N601"/>
    <mergeCell ref="O601:P601"/>
    <mergeCell ref="K602:L602"/>
    <mergeCell ref="M602:N602"/>
    <mergeCell ref="O602:P602"/>
    <mergeCell ref="Q602:R602"/>
    <mergeCell ref="S602:T602"/>
    <mergeCell ref="U602:V602"/>
    <mergeCell ref="U607:V607"/>
    <mergeCell ref="K608:L608"/>
    <mergeCell ref="M608:N608"/>
    <mergeCell ref="O608:P608"/>
    <mergeCell ref="Q608:R608"/>
    <mergeCell ref="S608:T608"/>
    <mergeCell ref="U608:V608"/>
    <mergeCell ref="K607:L607"/>
    <mergeCell ref="M607:N607"/>
    <mergeCell ref="O607:P607"/>
    <mergeCell ref="Q607:R607"/>
    <mergeCell ref="S607:T607"/>
    <mergeCell ref="U605:V605"/>
    <mergeCell ref="K606:L606"/>
    <mergeCell ref="M606:N606"/>
    <mergeCell ref="O606:P606"/>
    <mergeCell ref="Q606:R606"/>
    <mergeCell ref="S606:T606"/>
    <mergeCell ref="U606:V606"/>
    <mergeCell ref="K605:L605"/>
    <mergeCell ref="M605:N605"/>
    <mergeCell ref="O605:P605"/>
    <mergeCell ref="Q605:R605"/>
    <mergeCell ref="S605:T605"/>
    <mergeCell ref="U611:V611"/>
    <mergeCell ref="K612:L612"/>
    <mergeCell ref="M612:N612"/>
    <mergeCell ref="O612:P612"/>
    <mergeCell ref="Q612:R612"/>
    <mergeCell ref="S612:T612"/>
    <mergeCell ref="U612:V612"/>
    <mergeCell ref="K611:L611"/>
    <mergeCell ref="M611:N611"/>
    <mergeCell ref="O611:P611"/>
    <mergeCell ref="Q611:R611"/>
    <mergeCell ref="S611:T611"/>
    <mergeCell ref="U609:V609"/>
    <mergeCell ref="K610:L610"/>
    <mergeCell ref="M610:N610"/>
    <mergeCell ref="O610:P610"/>
    <mergeCell ref="Q610:R610"/>
    <mergeCell ref="S610:T610"/>
    <mergeCell ref="U610:V610"/>
    <mergeCell ref="K609:L609"/>
    <mergeCell ref="M609:N609"/>
    <mergeCell ref="O609:P609"/>
    <mergeCell ref="Q609:R609"/>
    <mergeCell ref="S609:T609"/>
    <mergeCell ref="U615:V615"/>
    <mergeCell ref="K616:L616"/>
    <mergeCell ref="M616:N616"/>
    <mergeCell ref="O616:P616"/>
    <mergeCell ref="Q616:R616"/>
    <mergeCell ref="S616:T616"/>
    <mergeCell ref="U616:V616"/>
    <mergeCell ref="K615:L615"/>
    <mergeCell ref="M615:N615"/>
    <mergeCell ref="O615:P615"/>
    <mergeCell ref="Q615:R615"/>
    <mergeCell ref="S615:T615"/>
    <mergeCell ref="U613:V613"/>
    <mergeCell ref="K614:L614"/>
    <mergeCell ref="M614:N614"/>
    <mergeCell ref="O614:P614"/>
    <mergeCell ref="Q614:R614"/>
    <mergeCell ref="S614:T614"/>
    <mergeCell ref="U614:V614"/>
    <mergeCell ref="K613:L613"/>
    <mergeCell ref="M613:N613"/>
    <mergeCell ref="O613:P613"/>
    <mergeCell ref="Q613:R613"/>
    <mergeCell ref="S613:T613"/>
    <mergeCell ref="A621:V621"/>
    <mergeCell ref="A622:V622"/>
    <mergeCell ref="I635:I636"/>
    <mergeCell ref="J635:K636"/>
    <mergeCell ref="L635:M636"/>
    <mergeCell ref="T635:U636"/>
    <mergeCell ref="A634:C634"/>
    <mergeCell ref="V635:V636"/>
    <mergeCell ref="A635:C636"/>
    <mergeCell ref="D635:D636"/>
    <mergeCell ref="E635:E636"/>
    <mergeCell ref="G635:G636"/>
    <mergeCell ref="U617:V617"/>
    <mergeCell ref="U619:V619"/>
    <mergeCell ref="K618:L618"/>
    <mergeCell ref="M618:N618"/>
    <mergeCell ref="O618:P618"/>
    <mergeCell ref="Q618:R618"/>
    <mergeCell ref="S618:T618"/>
    <mergeCell ref="U618:V618"/>
    <mergeCell ref="K619:L619"/>
    <mergeCell ref="M619:N619"/>
    <mergeCell ref="O619:P619"/>
    <mergeCell ref="Q619:R619"/>
    <mergeCell ref="S619:T619"/>
    <mergeCell ref="K617:L617"/>
    <mergeCell ref="M617:N617"/>
    <mergeCell ref="O617:P617"/>
    <mergeCell ref="Q617:R617"/>
    <mergeCell ref="S617:T617"/>
    <mergeCell ref="D633:V633"/>
    <mergeCell ref="D634:V634"/>
    <mergeCell ref="R637:S637"/>
    <mergeCell ref="T637:U637"/>
    <mergeCell ref="F635:F636"/>
    <mergeCell ref="P635:Q636"/>
    <mergeCell ref="A638:A640"/>
    <mergeCell ref="B638:B640"/>
    <mergeCell ref="C638:C640"/>
    <mergeCell ref="D638:D640"/>
    <mergeCell ref="E638:I638"/>
    <mergeCell ref="J638:J640"/>
    <mergeCell ref="E639:I639"/>
    <mergeCell ref="K638:L640"/>
    <mergeCell ref="M638:N639"/>
    <mergeCell ref="O638:P639"/>
    <mergeCell ref="Q638:R640"/>
    <mergeCell ref="S638:T640"/>
    <mergeCell ref="A637:C637"/>
    <mergeCell ref="J637:K637"/>
    <mergeCell ref="L637:M637"/>
    <mergeCell ref="N637:O637"/>
    <mergeCell ref="P637:Q637"/>
    <mergeCell ref="H635:H636"/>
    <mergeCell ref="N635:O636"/>
    <mergeCell ref="R635:S636"/>
    <mergeCell ref="U642:V642"/>
    <mergeCell ref="K643:L643"/>
    <mergeCell ref="M643:N643"/>
    <mergeCell ref="O643:P643"/>
    <mergeCell ref="Q643:R643"/>
    <mergeCell ref="S643:T643"/>
    <mergeCell ref="U643:V643"/>
    <mergeCell ref="K642:L642"/>
    <mergeCell ref="M642:N642"/>
    <mergeCell ref="O642:P642"/>
    <mergeCell ref="Q642:R642"/>
    <mergeCell ref="S642:T642"/>
    <mergeCell ref="U638:V640"/>
    <mergeCell ref="M640:N640"/>
    <mergeCell ref="O640:P640"/>
    <mergeCell ref="K641:L641"/>
    <mergeCell ref="M641:N641"/>
    <mergeCell ref="O641:P641"/>
    <mergeCell ref="Q641:R641"/>
    <mergeCell ref="S641:T641"/>
    <mergeCell ref="U641:V641"/>
    <mergeCell ref="U646:V646"/>
    <mergeCell ref="K647:L647"/>
    <mergeCell ref="M647:N647"/>
    <mergeCell ref="O647:P647"/>
    <mergeCell ref="Q647:R647"/>
    <mergeCell ref="S647:T647"/>
    <mergeCell ref="U647:V647"/>
    <mergeCell ref="K646:L646"/>
    <mergeCell ref="M646:N646"/>
    <mergeCell ref="O646:P646"/>
    <mergeCell ref="Q646:R646"/>
    <mergeCell ref="S646:T646"/>
    <mergeCell ref="U644:V644"/>
    <mergeCell ref="K645:L645"/>
    <mergeCell ref="M645:N645"/>
    <mergeCell ref="O645:P645"/>
    <mergeCell ref="Q645:R645"/>
    <mergeCell ref="S645:T645"/>
    <mergeCell ref="U645:V645"/>
    <mergeCell ref="K644:L644"/>
    <mergeCell ref="M644:N644"/>
    <mergeCell ref="O644:P644"/>
    <mergeCell ref="Q644:R644"/>
    <mergeCell ref="S644:T644"/>
    <mergeCell ref="U650:V650"/>
    <mergeCell ref="K651:L651"/>
    <mergeCell ref="M651:N651"/>
    <mergeCell ref="O651:P651"/>
    <mergeCell ref="Q651:R651"/>
    <mergeCell ref="S651:T651"/>
    <mergeCell ref="U651:V651"/>
    <mergeCell ref="K650:L650"/>
    <mergeCell ref="M650:N650"/>
    <mergeCell ref="O650:P650"/>
    <mergeCell ref="Q650:R650"/>
    <mergeCell ref="S650:T650"/>
    <mergeCell ref="U648:V648"/>
    <mergeCell ref="K649:L649"/>
    <mergeCell ref="M649:N649"/>
    <mergeCell ref="O649:P649"/>
    <mergeCell ref="Q649:R649"/>
    <mergeCell ref="S649:T649"/>
    <mergeCell ref="U649:V649"/>
    <mergeCell ref="K648:L648"/>
    <mergeCell ref="M648:N648"/>
    <mergeCell ref="O648:P648"/>
    <mergeCell ref="Q648:R648"/>
    <mergeCell ref="S648:T648"/>
    <mergeCell ref="U654:V654"/>
    <mergeCell ref="K655:L655"/>
    <mergeCell ref="M655:N655"/>
    <mergeCell ref="O655:P655"/>
    <mergeCell ref="Q655:R655"/>
    <mergeCell ref="S655:T655"/>
    <mergeCell ref="U655:V655"/>
    <mergeCell ref="K654:L654"/>
    <mergeCell ref="M654:N654"/>
    <mergeCell ref="O654:P654"/>
    <mergeCell ref="Q654:R654"/>
    <mergeCell ref="S654:T654"/>
    <mergeCell ref="U652:V652"/>
    <mergeCell ref="K653:L653"/>
    <mergeCell ref="M653:N653"/>
    <mergeCell ref="O653:P653"/>
    <mergeCell ref="Q653:R653"/>
    <mergeCell ref="S653:T653"/>
    <mergeCell ref="U653:V653"/>
    <mergeCell ref="K652:L652"/>
    <mergeCell ref="M652:N652"/>
    <mergeCell ref="O652:P652"/>
    <mergeCell ref="Q652:R652"/>
    <mergeCell ref="S652:T652"/>
    <mergeCell ref="A660:V660"/>
    <mergeCell ref="A661:V661"/>
    <mergeCell ref="K658:L658"/>
    <mergeCell ref="M658:N658"/>
    <mergeCell ref="O658:P658"/>
    <mergeCell ref="Q658:R658"/>
    <mergeCell ref="S658:T658"/>
    <mergeCell ref="U658:V658"/>
    <mergeCell ref="A663:U663"/>
    <mergeCell ref="U656:V656"/>
    <mergeCell ref="K657:L657"/>
    <mergeCell ref="M657:N657"/>
    <mergeCell ref="O657:P657"/>
    <mergeCell ref="Q657:R657"/>
    <mergeCell ref="S657:T657"/>
    <mergeCell ref="U657:V657"/>
    <mergeCell ref="K656:L656"/>
    <mergeCell ref="M656:N656"/>
    <mergeCell ref="O656:P656"/>
    <mergeCell ref="Q656:R656"/>
    <mergeCell ref="S656:T656"/>
    <mergeCell ref="A669:V669"/>
    <mergeCell ref="A672:C672"/>
    <mergeCell ref="A674:C675"/>
    <mergeCell ref="D674:D675"/>
    <mergeCell ref="E674:E675"/>
    <mergeCell ref="G674:G675"/>
    <mergeCell ref="H674:H675"/>
    <mergeCell ref="N674:O675"/>
    <mergeCell ref="R674:S675"/>
    <mergeCell ref="I674:I675"/>
    <mergeCell ref="J674:K675"/>
    <mergeCell ref="L674:M675"/>
    <mergeCell ref="T674:U675"/>
    <mergeCell ref="A673:C673"/>
    <mergeCell ref="V674:V675"/>
    <mergeCell ref="D672:V672"/>
    <mergeCell ref="A664:U664"/>
    <mergeCell ref="D673:V673"/>
    <mergeCell ref="R676:S676"/>
    <mergeCell ref="T676:U676"/>
    <mergeCell ref="F674:F675"/>
    <mergeCell ref="P674:Q675"/>
    <mergeCell ref="A677:A679"/>
    <mergeCell ref="B677:B679"/>
    <mergeCell ref="C677:C679"/>
    <mergeCell ref="D677:D679"/>
    <mergeCell ref="E677:I677"/>
    <mergeCell ref="J677:J679"/>
    <mergeCell ref="E678:I678"/>
    <mergeCell ref="K677:L679"/>
    <mergeCell ref="M677:N678"/>
    <mergeCell ref="O677:P678"/>
    <mergeCell ref="Q677:R679"/>
    <mergeCell ref="S677:T679"/>
    <mergeCell ref="A676:C676"/>
    <mergeCell ref="J676:K676"/>
    <mergeCell ref="L676:M676"/>
    <mergeCell ref="N676:O676"/>
    <mergeCell ref="P676:Q676"/>
    <mergeCell ref="U681:V681"/>
    <mergeCell ref="K682:L682"/>
    <mergeCell ref="M682:N682"/>
    <mergeCell ref="O682:P682"/>
    <mergeCell ref="Q682:R682"/>
    <mergeCell ref="S682:T682"/>
    <mergeCell ref="U682:V682"/>
    <mergeCell ref="K681:L681"/>
    <mergeCell ref="M681:N681"/>
    <mergeCell ref="O681:P681"/>
    <mergeCell ref="Q681:R681"/>
    <mergeCell ref="S681:T681"/>
    <mergeCell ref="U677:V679"/>
    <mergeCell ref="M679:N679"/>
    <mergeCell ref="O679:P679"/>
    <mergeCell ref="K680:L680"/>
    <mergeCell ref="M680:N680"/>
    <mergeCell ref="O680:P680"/>
    <mergeCell ref="Q680:R680"/>
    <mergeCell ref="S680:T680"/>
    <mergeCell ref="U680:V680"/>
    <mergeCell ref="U685:V685"/>
    <mergeCell ref="K686:L686"/>
    <mergeCell ref="M686:N686"/>
    <mergeCell ref="O686:P686"/>
    <mergeCell ref="Q686:R686"/>
    <mergeCell ref="S686:T686"/>
    <mergeCell ref="U686:V686"/>
    <mergeCell ref="K685:L685"/>
    <mergeCell ref="M685:N685"/>
    <mergeCell ref="O685:P685"/>
    <mergeCell ref="Q685:R685"/>
    <mergeCell ref="S685:T685"/>
    <mergeCell ref="U683:V683"/>
    <mergeCell ref="K684:L684"/>
    <mergeCell ref="M684:N684"/>
    <mergeCell ref="O684:P684"/>
    <mergeCell ref="Q684:R684"/>
    <mergeCell ref="S684:T684"/>
    <mergeCell ref="U684:V684"/>
    <mergeCell ref="K683:L683"/>
    <mergeCell ref="M683:N683"/>
    <mergeCell ref="O683:P683"/>
    <mergeCell ref="Q683:R683"/>
    <mergeCell ref="S683:T683"/>
    <mergeCell ref="U689:V689"/>
    <mergeCell ref="K690:L690"/>
    <mergeCell ref="M690:N690"/>
    <mergeCell ref="O690:P690"/>
    <mergeCell ref="Q690:R690"/>
    <mergeCell ref="S690:T690"/>
    <mergeCell ref="U690:V690"/>
    <mergeCell ref="K689:L689"/>
    <mergeCell ref="M689:N689"/>
    <mergeCell ref="O689:P689"/>
    <mergeCell ref="Q689:R689"/>
    <mergeCell ref="S689:T689"/>
    <mergeCell ref="U687:V687"/>
    <mergeCell ref="K688:L688"/>
    <mergeCell ref="M688:N688"/>
    <mergeCell ref="O688:P688"/>
    <mergeCell ref="Q688:R688"/>
    <mergeCell ref="S688:T688"/>
    <mergeCell ref="U688:V688"/>
    <mergeCell ref="K687:L687"/>
    <mergeCell ref="M687:N687"/>
    <mergeCell ref="O687:P687"/>
    <mergeCell ref="Q687:R687"/>
    <mergeCell ref="S687:T687"/>
    <mergeCell ref="U693:V693"/>
    <mergeCell ref="K694:L694"/>
    <mergeCell ref="M694:N694"/>
    <mergeCell ref="O694:P694"/>
    <mergeCell ref="Q694:R694"/>
    <mergeCell ref="S694:T694"/>
    <mergeCell ref="U694:V694"/>
    <mergeCell ref="K693:L693"/>
    <mergeCell ref="M693:N693"/>
    <mergeCell ref="O693:P693"/>
    <mergeCell ref="Q693:R693"/>
    <mergeCell ref="S693:T693"/>
    <mergeCell ref="U691:V691"/>
    <mergeCell ref="K692:L692"/>
    <mergeCell ref="M692:N692"/>
    <mergeCell ref="O692:P692"/>
    <mergeCell ref="Q692:R692"/>
    <mergeCell ref="S692:T692"/>
    <mergeCell ref="U692:V692"/>
    <mergeCell ref="K691:L691"/>
    <mergeCell ref="M691:N691"/>
    <mergeCell ref="O691:P691"/>
    <mergeCell ref="Q691:R691"/>
    <mergeCell ref="S691:T691"/>
    <mergeCell ref="K697:L697"/>
    <mergeCell ref="M697:N697"/>
    <mergeCell ref="O697:P697"/>
    <mergeCell ref="Q697:R697"/>
    <mergeCell ref="S697:T697"/>
    <mergeCell ref="U697:V697"/>
    <mergeCell ref="A702:U702"/>
    <mergeCell ref="U695:V695"/>
    <mergeCell ref="K696:L696"/>
    <mergeCell ref="M696:N696"/>
    <mergeCell ref="O696:P696"/>
    <mergeCell ref="Q696:R696"/>
    <mergeCell ref="S696:T696"/>
    <mergeCell ref="U696:V696"/>
    <mergeCell ref="K695:L695"/>
    <mergeCell ref="M695:N695"/>
    <mergeCell ref="O695:P695"/>
    <mergeCell ref="Q695:R695"/>
    <mergeCell ref="S695:T695"/>
    <mergeCell ref="A708:V708"/>
    <mergeCell ref="A711:C711"/>
    <mergeCell ref="A713:C714"/>
    <mergeCell ref="D713:D714"/>
    <mergeCell ref="E713:E714"/>
    <mergeCell ref="G713:G714"/>
    <mergeCell ref="H713:H714"/>
    <mergeCell ref="N713:O714"/>
    <mergeCell ref="R713:S714"/>
    <mergeCell ref="I713:I714"/>
    <mergeCell ref="J713:K714"/>
    <mergeCell ref="L713:M714"/>
    <mergeCell ref="T713:U714"/>
    <mergeCell ref="A712:C712"/>
    <mergeCell ref="V713:V714"/>
    <mergeCell ref="A703:U703"/>
    <mergeCell ref="A699:V699"/>
    <mergeCell ref="A700:V700"/>
    <mergeCell ref="D711:V711"/>
    <mergeCell ref="D712:V712"/>
    <mergeCell ref="R715:S715"/>
    <mergeCell ref="T715:U715"/>
    <mergeCell ref="F713:F714"/>
    <mergeCell ref="P713:Q714"/>
    <mergeCell ref="A716:A718"/>
    <mergeCell ref="B716:B718"/>
    <mergeCell ref="C716:C718"/>
    <mergeCell ref="D716:D718"/>
    <mergeCell ref="E716:I716"/>
    <mergeCell ref="J716:J718"/>
    <mergeCell ref="E717:I717"/>
    <mergeCell ref="K716:L718"/>
    <mergeCell ref="M716:N717"/>
    <mergeCell ref="O716:P717"/>
    <mergeCell ref="Q716:R718"/>
    <mergeCell ref="S716:T718"/>
    <mergeCell ref="A715:C715"/>
    <mergeCell ref="J715:K715"/>
    <mergeCell ref="L715:M715"/>
    <mergeCell ref="N715:O715"/>
    <mergeCell ref="P715:Q715"/>
    <mergeCell ref="U720:V720"/>
    <mergeCell ref="K721:L721"/>
    <mergeCell ref="M721:N721"/>
    <mergeCell ref="O721:P721"/>
    <mergeCell ref="Q721:R721"/>
    <mergeCell ref="S721:T721"/>
    <mergeCell ref="U721:V721"/>
    <mergeCell ref="K720:L720"/>
    <mergeCell ref="M720:N720"/>
    <mergeCell ref="O720:P720"/>
    <mergeCell ref="Q720:R720"/>
    <mergeCell ref="S720:T720"/>
    <mergeCell ref="U716:V718"/>
    <mergeCell ref="M718:N718"/>
    <mergeCell ref="O718:P718"/>
    <mergeCell ref="K719:L719"/>
    <mergeCell ref="M719:N719"/>
    <mergeCell ref="O719:P719"/>
    <mergeCell ref="Q719:R719"/>
    <mergeCell ref="S719:T719"/>
    <mergeCell ref="U719:V719"/>
    <mergeCell ref="U724:V724"/>
    <mergeCell ref="K725:L725"/>
    <mergeCell ref="M725:N725"/>
    <mergeCell ref="O725:P725"/>
    <mergeCell ref="Q725:R725"/>
    <mergeCell ref="S725:T725"/>
    <mergeCell ref="U725:V725"/>
    <mergeCell ref="K724:L724"/>
    <mergeCell ref="M724:N724"/>
    <mergeCell ref="O724:P724"/>
    <mergeCell ref="Q724:R724"/>
    <mergeCell ref="S724:T724"/>
    <mergeCell ref="U722:V722"/>
    <mergeCell ref="K723:L723"/>
    <mergeCell ref="M723:N723"/>
    <mergeCell ref="O723:P723"/>
    <mergeCell ref="Q723:R723"/>
    <mergeCell ref="S723:T723"/>
    <mergeCell ref="U723:V723"/>
    <mergeCell ref="K722:L722"/>
    <mergeCell ref="M722:N722"/>
    <mergeCell ref="O722:P722"/>
    <mergeCell ref="Q722:R722"/>
    <mergeCell ref="S722:T722"/>
    <mergeCell ref="K729:L729"/>
    <mergeCell ref="M729:N729"/>
    <mergeCell ref="O729:P729"/>
    <mergeCell ref="Q729:R729"/>
    <mergeCell ref="S729:T729"/>
    <mergeCell ref="U729:V729"/>
    <mergeCell ref="K728:L728"/>
    <mergeCell ref="M728:N728"/>
    <mergeCell ref="O728:P728"/>
    <mergeCell ref="Q728:R728"/>
    <mergeCell ref="S728:T728"/>
    <mergeCell ref="U726:V726"/>
    <mergeCell ref="K727:L727"/>
    <mergeCell ref="M727:N727"/>
    <mergeCell ref="O727:P727"/>
    <mergeCell ref="Q727:R727"/>
    <mergeCell ref="S727:T727"/>
    <mergeCell ref="U727:V727"/>
    <mergeCell ref="K726:L726"/>
    <mergeCell ref="M726:N726"/>
    <mergeCell ref="O726:P726"/>
    <mergeCell ref="Q726:R726"/>
    <mergeCell ref="S726:T726"/>
    <mergeCell ref="V752:V753"/>
    <mergeCell ref="A752:C753"/>
    <mergeCell ref="D752:D753"/>
    <mergeCell ref="E752:E753"/>
    <mergeCell ref="G752:G753"/>
    <mergeCell ref="U734:V734"/>
    <mergeCell ref="U736:V736"/>
    <mergeCell ref="K735:L735"/>
    <mergeCell ref="M735:N735"/>
    <mergeCell ref="O735:P735"/>
    <mergeCell ref="Q735:R735"/>
    <mergeCell ref="S735:T735"/>
    <mergeCell ref="U735:V735"/>
    <mergeCell ref="K736:L736"/>
    <mergeCell ref="M736:N736"/>
    <mergeCell ref="O736:P736"/>
    <mergeCell ref="Q736:R736"/>
    <mergeCell ref="S736:T736"/>
    <mergeCell ref="K734:L734"/>
    <mergeCell ref="M734:N734"/>
    <mergeCell ref="O734:P734"/>
    <mergeCell ref="Q734:R734"/>
    <mergeCell ref="S734:T734"/>
    <mergeCell ref="D750:V750"/>
    <mergeCell ref="D751:V751"/>
    <mergeCell ref="A742:U742"/>
    <mergeCell ref="A741:U741"/>
    <mergeCell ref="A747:V747"/>
    <mergeCell ref="A750:C750"/>
    <mergeCell ref="R754:S754"/>
    <mergeCell ref="T754:U754"/>
    <mergeCell ref="F752:F753"/>
    <mergeCell ref="P752:Q753"/>
    <mergeCell ref="A755:A757"/>
    <mergeCell ref="B755:B757"/>
    <mergeCell ref="C755:C757"/>
    <mergeCell ref="D755:D757"/>
    <mergeCell ref="E755:I755"/>
    <mergeCell ref="J755:J757"/>
    <mergeCell ref="E756:I756"/>
    <mergeCell ref="K755:L757"/>
    <mergeCell ref="M755:N756"/>
    <mergeCell ref="O755:P756"/>
    <mergeCell ref="Q755:R757"/>
    <mergeCell ref="S755:T757"/>
    <mergeCell ref="A754:C754"/>
    <mergeCell ref="J754:K754"/>
    <mergeCell ref="L754:M754"/>
    <mergeCell ref="N754:O754"/>
    <mergeCell ref="P754:Q754"/>
    <mergeCell ref="H752:H753"/>
    <mergeCell ref="N752:O753"/>
    <mergeCell ref="R752:S753"/>
    <mergeCell ref="I752:I753"/>
    <mergeCell ref="J752:K753"/>
    <mergeCell ref="L752:M753"/>
    <mergeCell ref="T752:U753"/>
    <mergeCell ref="U759:V759"/>
    <mergeCell ref="K760:L760"/>
    <mergeCell ref="M760:N760"/>
    <mergeCell ref="O760:P760"/>
    <mergeCell ref="Q760:R760"/>
    <mergeCell ref="S760:T760"/>
    <mergeCell ref="U760:V760"/>
    <mergeCell ref="K759:L759"/>
    <mergeCell ref="M759:N759"/>
    <mergeCell ref="O759:P759"/>
    <mergeCell ref="Q759:R759"/>
    <mergeCell ref="S759:T759"/>
    <mergeCell ref="U755:V757"/>
    <mergeCell ref="M757:N757"/>
    <mergeCell ref="O757:P757"/>
    <mergeCell ref="K758:L758"/>
    <mergeCell ref="M758:N758"/>
    <mergeCell ref="O758:P758"/>
    <mergeCell ref="Q758:R758"/>
    <mergeCell ref="S758:T758"/>
    <mergeCell ref="U758:V758"/>
    <mergeCell ref="U763:V763"/>
    <mergeCell ref="K764:L764"/>
    <mergeCell ref="M764:N764"/>
    <mergeCell ref="O764:P764"/>
    <mergeCell ref="Q764:R764"/>
    <mergeCell ref="S764:T764"/>
    <mergeCell ref="U764:V764"/>
    <mergeCell ref="K763:L763"/>
    <mergeCell ref="M763:N763"/>
    <mergeCell ref="O763:P763"/>
    <mergeCell ref="Q763:R763"/>
    <mergeCell ref="S763:T763"/>
    <mergeCell ref="U761:V761"/>
    <mergeCell ref="K762:L762"/>
    <mergeCell ref="M762:N762"/>
    <mergeCell ref="O762:P762"/>
    <mergeCell ref="Q762:R762"/>
    <mergeCell ref="S762:T762"/>
    <mergeCell ref="U762:V762"/>
    <mergeCell ref="K761:L761"/>
    <mergeCell ref="M761:N761"/>
    <mergeCell ref="O761:P761"/>
    <mergeCell ref="Q761:R761"/>
    <mergeCell ref="S761:T761"/>
    <mergeCell ref="U767:V767"/>
    <mergeCell ref="K768:L768"/>
    <mergeCell ref="M768:N768"/>
    <mergeCell ref="O768:P768"/>
    <mergeCell ref="Q768:R768"/>
    <mergeCell ref="S768:T768"/>
    <mergeCell ref="U768:V768"/>
    <mergeCell ref="K767:L767"/>
    <mergeCell ref="M767:N767"/>
    <mergeCell ref="O767:P767"/>
    <mergeCell ref="Q767:R767"/>
    <mergeCell ref="S767:T767"/>
    <mergeCell ref="U765:V765"/>
    <mergeCell ref="K766:L766"/>
    <mergeCell ref="M766:N766"/>
    <mergeCell ref="O766:P766"/>
    <mergeCell ref="Q766:R766"/>
    <mergeCell ref="S766:T766"/>
    <mergeCell ref="U766:V766"/>
    <mergeCell ref="K765:L765"/>
    <mergeCell ref="M765:N765"/>
    <mergeCell ref="O765:P765"/>
    <mergeCell ref="Q765:R765"/>
    <mergeCell ref="S765:T765"/>
    <mergeCell ref="U771:V771"/>
    <mergeCell ref="K772:L772"/>
    <mergeCell ref="M772:N772"/>
    <mergeCell ref="O772:P772"/>
    <mergeCell ref="Q772:R772"/>
    <mergeCell ref="S772:T772"/>
    <mergeCell ref="U772:V772"/>
    <mergeCell ref="K771:L771"/>
    <mergeCell ref="M771:N771"/>
    <mergeCell ref="O771:P771"/>
    <mergeCell ref="Q771:R771"/>
    <mergeCell ref="S771:T771"/>
    <mergeCell ref="U769:V769"/>
    <mergeCell ref="K770:L770"/>
    <mergeCell ref="M770:N770"/>
    <mergeCell ref="O770:P770"/>
    <mergeCell ref="Q770:R770"/>
    <mergeCell ref="S770:T770"/>
    <mergeCell ref="U770:V770"/>
    <mergeCell ref="K769:L769"/>
    <mergeCell ref="M769:N769"/>
    <mergeCell ref="O769:P769"/>
    <mergeCell ref="Q769:R769"/>
    <mergeCell ref="S769:T769"/>
    <mergeCell ref="A777:V777"/>
    <mergeCell ref="A778:V778"/>
    <mergeCell ref="K775:L775"/>
    <mergeCell ref="M775:N775"/>
    <mergeCell ref="O775:P775"/>
    <mergeCell ref="Q775:R775"/>
    <mergeCell ref="S775:T775"/>
    <mergeCell ref="U775:V775"/>
    <mergeCell ref="A780:U780"/>
    <mergeCell ref="U773:V773"/>
    <mergeCell ref="K774:L774"/>
    <mergeCell ref="M774:N774"/>
    <mergeCell ref="O774:P774"/>
    <mergeCell ref="Q774:R774"/>
    <mergeCell ref="S774:T774"/>
    <mergeCell ref="U774:V774"/>
    <mergeCell ref="K773:L773"/>
    <mergeCell ref="M773:N773"/>
    <mergeCell ref="O773:P773"/>
    <mergeCell ref="Q773:R773"/>
    <mergeCell ref="S773:T773"/>
    <mergeCell ref="A786:V786"/>
    <mergeCell ref="A789:C789"/>
    <mergeCell ref="A791:C792"/>
    <mergeCell ref="D791:D792"/>
    <mergeCell ref="E791:E792"/>
    <mergeCell ref="G791:G792"/>
    <mergeCell ref="H791:H792"/>
    <mergeCell ref="N791:O792"/>
    <mergeCell ref="R791:S792"/>
    <mergeCell ref="I791:I792"/>
    <mergeCell ref="J791:K792"/>
    <mergeCell ref="L791:M792"/>
    <mergeCell ref="T791:U792"/>
    <mergeCell ref="A790:C790"/>
    <mergeCell ref="V791:V792"/>
    <mergeCell ref="D789:V789"/>
    <mergeCell ref="A781:U781"/>
    <mergeCell ref="D790:V790"/>
    <mergeCell ref="R793:S793"/>
    <mergeCell ref="T793:U793"/>
    <mergeCell ref="F791:F792"/>
    <mergeCell ref="P791:Q792"/>
    <mergeCell ref="A794:A796"/>
    <mergeCell ref="B794:B796"/>
    <mergeCell ref="C794:C796"/>
    <mergeCell ref="D794:D796"/>
    <mergeCell ref="E794:I794"/>
    <mergeCell ref="J794:J796"/>
    <mergeCell ref="E795:I795"/>
    <mergeCell ref="K794:L796"/>
    <mergeCell ref="M794:N795"/>
    <mergeCell ref="O794:P795"/>
    <mergeCell ref="Q794:R796"/>
    <mergeCell ref="S794:T796"/>
    <mergeCell ref="A793:C793"/>
    <mergeCell ref="J793:K793"/>
    <mergeCell ref="L793:M793"/>
    <mergeCell ref="N793:O793"/>
    <mergeCell ref="P793:Q793"/>
    <mergeCell ref="U798:V798"/>
    <mergeCell ref="K799:L799"/>
    <mergeCell ref="M799:N799"/>
    <mergeCell ref="O799:P799"/>
    <mergeCell ref="Q799:R799"/>
    <mergeCell ref="S799:T799"/>
    <mergeCell ref="U799:V799"/>
    <mergeCell ref="K798:L798"/>
    <mergeCell ref="M798:N798"/>
    <mergeCell ref="O798:P798"/>
    <mergeCell ref="Q798:R798"/>
    <mergeCell ref="S798:T798"/>
    <mergeCell ref="U794:V796"/>
    <mergeCell ref="M796:N796"/>
    <mergeCell ref="O796:P796"/>
    <mergeCell ref="K797:L797"/>
    <mergeCell ref="M797:N797"/>
    <mergeCell ref="O797:P797"/>
    <mergeCell ref="Q797:R797"/>
    <mergeCell ref="S797:T797"/>
    <mergeCell ref="U797:V797"/>
    <mergeCell ref="U802:V802"/>
    <mergeCell ref="K803:L803"/>
    <mergeCell ref="M803:N803"/>
    <mergeCell ref="O803:P803"/>
    <mergeCell ref="Q803:R803"/>
    <mergeCell ref="S803:T803"/>
    <mergeCell ref="U803:V803"/>
    <mergeCell ref="K802:L802"/>
    <mergeCell ref="M802:N802"/>
    <mergeCell ref="O802:P802"/>
    <mergeCell ref="Q802:R802"/>
    <mergeCell ref="S802:T802"/>
    <mergeCell ref="U800:V800"/>
    <mergeCell ref="K801:L801"/>
    <mergeCell ref="M801:N801"/>
    <mergeCell ref="O801:P801"/>
    <mergeCell ref="Q801:R801"/>
    <mergeCell ref="S801:T801"/>
    <mergeCell ref="U801:V801"/>
    <mergeCell ref="K800:L800"/>
    <mergeCell ref="M800:N800"/>
    <mergeCell ref="O800:P800"/>
    <mergeCell ref="Q800:R800"/>
    <mergeCell ref="S800:T800"/>
    <mergeCell ref="U806:V806"/>
    <mergeCell ref="K807:L807"/>
    <mergeCell ref="M807:N807"/>
    <mergeCell ref="O807:P807"/>
    <mergeCell ref="Q807:R807"/>
    <mergeCell ref="S807:T807"/>
    <mergeCell ref="U807:V807"/>
    <mergeCell ref="K806:L806"/>
    <mergeCell ref="M806:N806"/>
    <mergeCell ref="O806:P806"/>
    <mergeCell ref="Q806:R806"/>
    <mergeCell ref="S806:T806"/>
    <mergeCell ref="U804:V804"/>
    <mergeCell ref="K805:L805"/>
    <mergeCell ref="M805:N805"/>
    <mergeCell ref="O805:P805"/>
    <mergeCell ref="Q805:R805"/>
    <mergeCell ref="S805:T805"/>
    <mergeCell ref="U805:V805"/>
    <mergeCell ref="K804:L804"/>
    <mergeCell ref="M804:N804"/>
    <mergeCell ref="O804:P804"/>
    <mergeCell ref="Q804:R804"/>
    <mergeCell ref="S804:T804"/>
    <mergeCell ref="U810:V810"/>
    <mergeCell ref="K811:L811"/>
    <mergeCell ref="M811:N811"/>
    <mergeCell ref="O811:P811"/>
    <mergeCell ref="Q811:R811"/>
    <mergeCell ref="S811:T811"/>
    <mergeCell ref="U811:V811"/>
    <mergeCell ref="K810:L810"/>
    <mergeCell ref="M810:N810"/>
    <mergeCell ref="O810:P810"/>
    <mergeCell ref="Q810:R810"/>
    <mergeCell ref="S810:T810"/>
    <mergeCell ref="U808:V808"/>
    <mergeCell ref="K809:L809"/>
    <mergeCell ref="M809:N809"/>
    <mergeCell ref="O809:P809"/>
    <mergeCell ref="Q809:R809"/>
    <mergeCell ref="S809:T809"/>
    <mergeCell ref="U809:V809"/>
    <mergeCell ref="K808:L808"/>
    <mergeCell ref="M808:N808"/>
    <mergeCell ref="O808:P808"/>
    <mergeCell ref="Q808:R808"/>
    <mergeCell ref="S808:T808"/>
    <mergeCell ref="K814:L814"/>
    <mergeCell ref="M814:N814"/>
    <mergeCell ref="O814:P814"/>
    <mergeCell ref="Q814:R814"/>
    <mergeCell ref="S814:T814"/>
    <mergeCell ref="U814:V814"/>
    <mergeCell ref="A819:U819"/>
    <mergeCell ref="U812:V812"/>
    <mergeCell ref="K813:L813"/>
    <mergeCell ref="M813:N813"/>
    <mergeCell ref="O813:P813"/>
    <mergeCell ref="Q813:R813"/>
    <mergeCell ref="S813:T813"/>
    <mergeCell ref="U813:V813"/>
    <mergeCell ref="K812:L812"/>
    <mergeCell ref="M812:N812"/>
    <mergeCell ref="O812:P812"/>
    <mergeCell ref="Q812:R812"/>
    <mergeCell ref="S812:T812"/>
    <mergeCell ref="A826:V826"/>
    <mergeCell ref="A829:C829"/>
    <mergeCell ref="A831:C832"/>
    <mergeCell ref="D831:D832"/>
    <mergeCell ref="E831:E832"/>
    <mergeCell ref="G831:G832"/>
    <mergeCell ref="H831:H832"/>
    <mergeCell ref="N831:O832"/>
    <mergeCell ref="R831:S832"/>
    <mergeCell ref="I831:I832"/>
    <mergeCell ref="J831:K832"/>
    <mergeCell ref="L831:M832"/>
    <mergeCell ref="T831:U832"/>
    <mergeCell ref="A830:C830"/>
    <mergeCell ref="V831:V832"/>
    <mergeCell ref="A820:U820"/>
    <mergeCell ref="A816:V816"/>
    <mergeCell ref="A817:V817"/>
    <mergeCell ref="D829:V829"/>
    <mergeCell ref="D830:V830"/>
    <mergeCell ref="R833:S833"/>
    <mergeCell ref="T833:U833"/>
    <mergeCell ref="F831:F832"/>
    <mergeCell ref="P831:Q832"/>
    <mergeCell ref="A834:A836"/>
    <mergeCell ref="B834:B836"/>
    <mergeCell ref="C834:C836"/>
    <mergeCell ref="D834:D836"/>
    <mergeCell ref="E834:I834"/>
    <mergeCell ref="J834:J836"/>
    <mergeCell ref="E835:I835"/>
    <mergeCell ref="K834:L836"/>
    <mergeCell ref="M834:N835"/>
    <mergeCell ref="O834:P835"/>
    <mergeCell ref="Q834:R836"/>
    <mergeCell ref="S834:T836"/>
    <mergeCell ref="A833:C833"/>
    <mergeCell ref="J833:K833"/>
    <mergeCell ref="L833:M833"/>
    <mergeCell ref="N833:O833"/>
    <mergeCell ref="P833:Q833"/>
    <mergeCell ref="U838:V838"/>
    <mergeCell ref="K839:L839"/>
    <mergeCell ref="M839:N839"/>
    <mergeCell ref="O839:P839"/>
    <mergeCell ref="Q839:R839"/>
    <mergeCell ref="S839:T839"/>
    <mergeCell ref="U839:V839"/>
    <mergeCell ref="K838:L838"/>
    <mergeCell ref="M838:N838"/>
    <mergeCell ref="O838:P838"/>
    <mergeCell ref="Q838:R838"/>
    <mergeCell ref="S838:T838"/>
    <mergeCell ref="U834:V836"/>
    <mergeCell ref="M836:N836"/>
    <mergeCell ref="O836:P836"/>
    <mergeCell ref="K837:L837"/>
    <mergeCell ref="M837:N837"/>
    <mergeCell ref="O837:P837"/>
    <mergeCell ref="Q837:R837"/>
    <mergeCell ref="S837:T837"/>
    <mergeCell ref="U837:V837"/>
    <mergeCell ref="U842:V842"/>
    <mergeCell ref="K843:L843"/>
    <mergeCell ref="M843:N843"/>
    <mergeCell ref="O843:P843"/>
    <mergeCell ref="Q843:R843"/>
    <mergeCell ref="S843:T843"/>
    <mergeCell ref="U843:V843"/>
    <mergeCell ref="K842:L842"/>
    <mergeCell ref="M842:N842"/>
    <mergeCell ref="O842:P842"/>
    <mergeCell ref="Q842:R842"/>
    <mergeCell ref="S842:T842"/>
    <mergeCell ref="U840:V840"/>
    <mergeCell ref="K841:L841"/>
    <mergeCell ref="M841:N841"/>
    <mergeCell ref="O841:P841"/>
    <mergeCell ref="Q841:R841"/>
    <mergeCell ref="S841:T841"/>
    <mergeCell ref="U841:V841"/>
    <mergeCell ref="K840:L840"/>
    <mergeCell ref="M840:N840"/>
    <mergeCell ref="O840:P840"/>
    <mergeCell ref="Q840:R840"/>
    <mergeCell ref="S840:T840"/>
    <mergeCell ref="U846:V846"/>
    <mergeCell ref="K847:L847"/>
    <mergeCell ref="M847:N847"/>
    <mergeCell ref="O847:P847"/>
    <mergeCell ref="Q847:R847"/>
    <mergeCell ref="S847:T847"/>
    <mergeCell ref="U847:V847"/>
    <mergeCell ref="K846:L846"/>
    <mergeCell ref="M846:N846"/>
    <mergeCell ref="O846:P846"/>
    <mergeCell ref="Q846:R846"/>
    <mergeCell ref="S846:T846"/>
    <mergeCell ref="U844:V844"/>
    <mergeCell ref="K845:L845"/>
    <mergeCell ref="M845:N845"/>
    <mergeCell ref="O845:P845"/>
    <mergeCell ref="Q845:R845"/>
    <mergeCell ref="S845:T845"/>
    <mergeCell ref="U845:V845"/>
    <mergeCell ref="K844:L844"/>
    <mergeCell ref="M844:N844"/>
    <mergeCell ref="O844:P844"/>
    <mergeCell ref="Q844:R844"/>
    <mergeCell ref="S844:T844"/>
    <mergeCell ref="U850:V850"/>
    <mergeCell ref="K851:L851"/>
    <mergeCell ref="M851:N851"/>
    <mergeCell ref="O851:P851"/>
    <mergeCell ref="Q851:R851"/>
    <mergeCell ref="S851:T851"/>
    <mergeCell ref="U851:V851"/>
    <mergeCell ref="K850:L850"/>
    <mergeCell ref="M850:N850"/>
    <mergeCell ref="O850:P850"/>
    <mergeCell ref="Q850:R850"/>
    <mergeCell ref="S850:T850"/>
    <mergeCell ref="U848:V848"/>
    <mergeCell ref="K849:L849"/>
    <mergeCell ref="M849:N849"/>
    <mergeCell ref="O849:P849"/>
    <mergeCell ref="Q849:R849"/>
    <mergeCell ref="S849:T849"/>
    <mergeCell ref="U849:V849"/>
    <mergeCell ref="K848:L848"/>
    <mergeCell ref="M848:N848"/>
    <mergeCell ref="O848:P848"/>
    <mergeCell ref="Q848:R848"/>
    <mergeCell ref="S848:T848"/>
    <mergeCell ref="A856:V856"/>
    <mergeCell ref="A857:V857"/>
    <mergeCell ref="I871:I872"/>
    <mergeCell ref="J871:K872"/>
    <mergeCell ref="L871:M872"/>
    <mergeCell ref="T871:U872"/>
    <mergeCell ref="A870:C870"/>
    <mergeCell ref="V871:V872"/>
    <mergeCell ref="A871:C872"/>
    <mergeCell ref="D871:D872"/>
    <mergeCell ref="E871:E872"/>
    <mergeCell ref="G871:G872"/>
    <mergeCell ref="U852:V852"/>
    <mergeCell ref="U854:V854"/>
    <mergeCell ref="K853:L853"/>
    <mergeCell ref="M853:N853"/>
    <mergeCell ref="O853:P853"/>
    <mergeCell ref="Q853:R853"/>
    <mergeCell ref="S853:T853"/>
    <mergeCell ref="U853:V853"/>
    <mergeCell ref="K854:L854"/>
    <mergeCell ref="M854:N854"/>
    <mergeCell ref="O854:P854"/>
    <mergeCell ref="Q854:R854"/>
    <mergeCell ref="S854:T854"/>
    <mergeCell ref="K852:L852"/>
    <mergeCell ref="M852:N852"/>
    <mergeCell ref="O852:P852"/>
    <mergeCell ref="Q852:R852"/>
    <mergeCell ref="S852:T852"/>
    <mergeCell ref="D869:V869"/>
    <mergeCell ref="D870:V870"/>
    <mergeCell ref="R873:S873"/>
    <mergeCell ref="T873:U873"/>
    <mergeCell ref="F871:F872"/>
    <mergeCell ref="P871:Q872"/>
    <mergeCell ref="A874:A876"/>
    <mergeCell ref="B874:B876"/>
    <mergeCell ref="C874:C876"/>
    <mergeCell ref="D874:D876"/>
    <mergeCell ref="E874:I874"/>
    <mergeCell ref="J874:J876"/>
    <mergeCell ref="E875:I875"/>
    <mergeCell ref="K874:L876"/>
    <mergeCell ref="M874:N875"/>
    <mergeCell ref="O874:P875"/>
    <mergeCell ref="Q874:R876"/>
    <mergeCell ref="S874:T876"/>
    <mergeCell ref="A873:C873"/>
    <mergeCell ref="J873:K873"/>
    <mergeCell ref="L873:M873"/>
    <mergeCell ref="N873:O873"/>
    <mergeCell ref="P873:Q873"/>
    <mergeCell ref="H871:H872"/>
    <mergeCell ref="N871:O872"/>
    <mergeCell ref="R871:S872"/>
    <mergeCell ref="U878:V878"/>
    <mergeCell ref="K879:L879"/>
    <mergeCell ref="M879:N879"/>
    <mergeCell ref="O879:P879"/>
    <mergeCell ref="Q879:R879"/>
    <mergeCell ref="S879:T879"/>
    <mergeCell ref="U879:V879"/>
    <mergeCell ref="K878:L878"/>
    <mergeCell ref="M878:N878"/>
    <mergeCell ref="O878:P878"/>
    <mergeCell ref="Q878:R878"/>
    <mergeCell ref="S878:T878"/>
    <mergeCell ref="U874:V876"/>
    <mergeCell ref="M876:N876"/>
    <mergeCell ref="O876:P876"/>
    <mergeCell ref="K877:L877"/>
    <mergeCell ref="M877:N877"/>
    <mergeCell ref="O877:P877"/>
    <mergeCell ref="Q877:R877"/>
    <mergeCell ref="S877:T877"/>
    <mergeCell ref="U877:V877"/>
    <mergeCell ref="U882:V882"/>
    <mergeCell ref="K883:L883"/>
    <mergeCell ref="M883:N883"/>
    <mergeCell ref="O883:P883"/>
    <mergeCell ref="Q883:R883"/>
    <mergeCell ref="S883:T883"/>
    <mergeCell ref="U883:V883"/>
    <mergeCell ref="K882:L882"/>
    <mergeCell ref="M882:N882"/>
    <mergeCell ref="O882:P882"/>
    <mergeCell ref="Q882:R882"/>
    <mergeCell ref="S882:T882"/>
    <mergeCell ref="U880:V880"/>
    <mergeCell ref="K881:L881"/>
    <mergeCell ref="M881:N881"/>
    <mergeCell ref="O881:P881"/>
    <mergeCell ref="Q881:R881"/>
    <mergeCell ref="S881:T881"/>
    <mergeCell ref="U881:V881"/>
    <mergeCell ref="K880:L880"/>
    <mergeCell ref="M880:N880"/>
    <mergeCell ref="O880:P880"/>
    <mergeCell ref="Q880:R880"/>
    <mergeCell ref="S880:T880"/>
    <mergeCell ref="U886:V886"/>
    <mergeCell ref="K887:L887"/>
    <mergeCell ref="M887:N887"/>
    <mergeCell ref="O887:P887"/>
    <mergeCell ref="Q887:R887"/>
    <mergeCell ref="S887:T887"/>
    <mergeCell ref="U887:V887"/>
    <mergeCell ref="K886:L886"/>
    <mergeCell ref="M886:N886"/>
    <mergeCell ref="O886:P886"/>
    <mergeCell ref="Q886:R886"/>
    <mergeCell ref="S886:T886"/>
    <mergeCell ref="U884:V884"/>
    <mergeCell ref="K885:L885"/>
    <mergeCell ref="M885:N885"/>
    <mergeCell ref="O885:P885"/>
    <mergeCell ref="Q885:R885"/>
    <mergeCell ref="S885:T885"/>
    <mergeCell ref="U885:V885"/>
    <mergeCell ref="K884:L884"/>
    <mergeCell ref="M884:N884"/>
    <mergeCell ref="O884:P884"/>
    <mergeCell ref="Q884:R884"/>
    <mergeCell ref="S884:T884"/>
    <mergeCell ref="U890:V890"/>
    <mergeCell ref="K891:L891"/>
    <mergeCell ref="M891:N891"/>
    <mergeCell ref="O891:P891"/>
    <mergeCell ref="Q891:R891"/>
    <mergeCell ref="S891:T891"/>
    <mergeCell ref="U891:V891"/>
    <mergeCell ref="K890:L890"/>
    <mergeCell ref="M890:N890"/>
    <mergeCell ref="O890:P890"/>
    <mergeCell ref="Q890:R890"/>
    <mergeCell ref="S890:T890"/>
    <mergeCell ref="U888:V888"/>
    <mergeCell ref="K889:L889"/>
    <mergeCell ref="M889:N889"/>
    <mergeCell ref="O889:P889"/>
    <mergeCell ref="Q889:R889"/>
    <mergeCell ref="S889:T889"/>
    <mergeCell ref="U889:V889"/>
    <mergeCell ref="K888:L888"/>
    <mergeCell ref="M888:N888"/>
    <mergeCell ref="O888:P888"/>
    <mergeCell ref="Q888:R888"/>
    <mergeCell ref="S888:T888"/>
    <mergeCell ref="K894:L894"/>
    <mergeCell ref="M894:N894"/>
    <mergeCell ref="O894:P894"/>
    <mergeCell ref="Q894:R894"/>
    <mergeCell ref="S894:T894"/>
    <mergeCell ref="U894:V894"/>
    <mergeCell ref="A899:U899"/>
    <mergeCell ref="U892:V892"/>
    <mergeCell ref="K893:L893"/>
    <mergeCell ref="M893:N893"/>
    <mergeCell ref="O893:P893"/>
    <mergeCell ref="Q893:R893"/>
    <mergeCell ref="S893:T893"/>
    <mergeCell ref="U893:V893"/>
    <mergeCell ref="K892:L892"/>
    <mergeCell ref="M892:N892"/>
    <mergeCell ref="O892:P892"/>
    <mergeCell ref="Q892:R892"/>
    <mergeCell ref="S892:T892"/>
    <mergeCell ref="A905:V905"/>
    <mergeCell ref="A908:C908"/>
    <mergeCell ref="A910:C911"/>
    <mergeCell ref="D910:D911"/>
    <mergeCell ref="E910:E911"/>
    <mergeCell ref="G910:G911"/>
    <mergeCell ref="H910:H911"/>
    <mergeCell ref="N910:O911"/>
    <mergeCell ref="R910:S911"/>
    <mergeCell ref="I910:I911"/>
    <mergeCell ref="J910:K911"/>
    <mergeCell ref="L910:M911"/>
    <mergeCell ref="T910:U911"/>
    <mergeCell ref="A909:C909"/>
    <mergeCell ref="V910:V911"/>
    <mergeCell ref="A900:U900"/>
    <mergeCell ref="A896:V896"/>
    <mergeCell ref="A897:V897"/>
    <mergeCell ref="D908:V908"/>
    <mergeCell ref="D909:V909"/>
    <mergeCell ref="R912:S912"/>
    <mergeCell ref="T912:U912"/>
    <mergeCell ref="F910:F911"/>
    <mergeCell ref="P910:Q911"/>
    <mergeCell ref="A913:A915"/>
    <mergeCell ref="B913:B915"/>
    <mergeCell ref="C913:C915"/>
    <mergeCell ref="D913:D915"/>
    <mergeCell ref="E913:I913"/>
    <mergeCell ref="J913:J915"/>
    <mergeCell ref="E914:I914"/>
    <mergeCell ref="K913:L915"/>
    <mergeCell ref="M913:N914"/>
    <mergeCell ref="O913:P914"/>
    <mergeCell ref="Q913:R915"/>
    <mergeCell ref="S913:T915"/>
    <mergeCell ref="A912:C912"/>
    <mergeCell ref="J912:K912"/>
    <mergeCell ref="L912:M912"/>
    <mergeCell ref="N912:O912"/>
    <mergeCell ref="P912:Q912"/>
    <mergeCell ref="U917:V917"/>
    <mergeCell ref="K918:L918"/>
    <mergeCell ref="M918:N918"/>
    <mergeCell ref="O918:P918"/>
    <mergeCell ref="Q918:R918"/>
    <mergeCell ref="S918:T918"/>
    <mergeCell ref="U918:V918"/>
    <mergeCell ref="K917:L917"/>
    <mergeCell ref="M917:N917"/>
    <mergeCell ref="O917:P917"/>
    <mergeCell ref="Q917:R917"/>
    <mergeCell ref="S917:T917"/>
    <mergeCell ref="U913:V915"/>
    <mergeCell ref="M915:N915"/>
    <mergeCell ref="O915:P915"/>
    <mergeCell ref="K916:L916"/>
    <mergeCell ref="M916:N916"/>
    <mergeCell ref="O916:P916"/>
    <mergeCell ref="Q916:R916"/>
    <mergeCell ref="S916:T916"/>
    <mergeCell ref="U916:V916"/>
    <mergeCell ref="U921:V921"/>
    <mergeCell ref="K922:L922"/>
    <mergeCell ref="M922:N922"/>
    <mergeCell ref="O922:P922"/>
    <mergeCell ref="Q922:R922"/>
    <mergeCell ref="S922:T922"/>
    <mergeCell ref="U922:V922"/>
    <mergeCell ref="K921:L921"/>
    <mergeCell ref="M921:N921"/>
    <mergeCell ref="O921:P921"/>
    <mergeCell ref="Q921:R921"/>
    <mergeCell ref="S921:T921"/>
    <mergeCell ref="U919:V919"/>
    <mergeCell ref="K920:L920"/>
    <mergeCell ref="M920:N920"/>
    <mergeCell ref="O920:P920"/>
    <mergeCell ref="Q920:R920"/>
    <mergeCell ref="S920:T920"/>
    <mergeCell ref="U920:V920"/>
    <mergeCell ref="K919:L919"/>
    <mergeCell ref="M919:N919"/>
    <mergeCell ref="O919:P919"/>
    <mergeCell ref="Q919:R919"/>
    <mergeCell ref="S919:T919"/>
    <mergeCell ref="U925:V925"/>
    <mergeCell ref="K926:L926"/>
    <mergeCell ref="M926:N926"/>
    <mergeCell ref="O926:P926"/>
    <mergeCell ref="Q926:R926"/>
    <mergeCell ref="S926:T926"/>
    <mergeCell ref="U926:V926"/>
    <mergeCell ref="K925:L925"/>
    <mergeCell ref="M925:N925"/>
    <mergeCell ref="O925:P925"/>
    <mergeCell ref="Q925:R925"/>
    <mergeCell ref="S925:T925"/>
    <mergeCell ref="U923:V923"/>
    <mergeCell ref="K924:L924"/>
    <mergeCell ref="M924:N924"/>
    <mergeCell ref="O924:P924"/>
    <mergeCell ref="Q924:R924"/>
    <mergeCell ref="S924:T924"/>
    <mergeCell ref="U924:V924"/>
    <mergeCell ref="K923:L923"/>
    <mergeCell ref="M923:N923"/>
    <mergeCell ref="O923:P923"/>
    <mergeCell ref="Q923:R923"/>
    <mergeCell ref="S923:T923"/>
    <mergeCell ref="U929:V929"/>
    <mergeCell ref="K930:L930"/>
    <mergeCell ref="M930:N930"/>
    <mergeCell ref="O930:P930"/>
    <mergeCell ref="Q930:R930"/>
    <mergeCell ref="S930:T930"/>
    <mergeCell ref="U930:V930"/>
    <mergeCell ref="K929:L929"/>
    <mergeCell ref="M929:N929"/>
    <mergeCell ref="O929:P929"/>
    <mergeCell ref="Q929:R929"/>
    <mergeCell ref="S929:T929"/>
    <mergeCell ref="U927:V927"/>
    <mergeCell ref="K928:L928"/>
    <mergeCell ref="M928:N928"/>
    <mergeCell ref="O928:P928"/>
    <mergeCell ref="Q928:R928"/>
    <mergeCell ref="S928:T928"/>
    <mergeCell ref="U928:V928"/>
    <mergeCell ref="K927:L927"/>
    <mergeCell ref="M927:N927"/>
    <mergeCell ref="O927:P927"/>
    <mergeCell ref="Q927:R927"/>
    <mergeCell ref="S927:T927"/>
    <mergeCell ref="K933:L933"/>
    <mergeCell ref="M933:N933"/>
    <mergeCell ref="O933:P933"/>
    <mergeCell ref="Q933:R933"/>
    <mergeCell ref="S933:T933"/>
    <mergeCell ref="U933:V933"/>
    <mergeCell ref="A938:U938"/>
    <mergeCell ref="U931:V931"/>
    <mergeCell ref="K932:L932"/>
    <mergeCell ref="M932:N932"/>
    <mergeCell ref="O932:P932"/>
    <mergeCell ref="Q932:R932"/>
    <mergeCell ref="S932:T932"/>
    <mergeCell ref="U932:V932"/>
    <mergeCell ref="K931:L931"/>
    <mergeCell ref="M931:N931"/>
    <mergeCell ref="O931:P931"/>
    <mergeCell ref="Q931:R931"/>
    <mergeCell ref="S931:T931"/>
    <mergeCell ref="A945:V945"/>
    <mergeCell ref="A948:C948"/>
    <mergeCell ref="A950:C951"/>
    <mergeCell ref="D950:D951"/>
    <mergeCell ref="E950:E951"/>
    <mergeCell ref="G950:G951"/>
    <mergeCell ref="H950:H951"/>
    <mergeCell ref="N950:O951"/>
    <mergeCell ref="R950:S951"/>
    <mergeCell ref="I950:I951"/>
    <mergeCell ref="J950:K951"/>
    <mergeCell ref="L950:M951"/>
    <mergeCell ref="T950:U951"/>
    <mergeCell ref="A949:C949"/>
    <mergeCell ref="V950:V951"/>
    <mergeCell ref="A939:U939"/>
    <mergeCell ref="A935:V935"/>
    <mergeCell ref="A936:V936"/>
    <mergeCell ref="D948:V948"/>
    <mergeCell ref="D949:V949"/>
    <mergeCell ref="R952:S952"/>
    <mergeCell ref="T952:U952"/>
    <mergeCell ref="F950:F951"/>
    <mergeCell ref="P950:Q951"/>
    <mergeCell ref="A953:A955"/>
    <mergeCell ref="B953:B955"/>
    <mergeCell ref="C953:C955"/>
    <mergeCell ref="D953:D955"/>
    <mergeCell ref="E953:I953"/>
    <mergeCell ref="J953:J955"/>
    <mergeCell ref="E954:I954"/>
    <mergeCell ref="K953:L955"/>
    <mergeCell ref="M953:N954"/>
    <mergeCell ref="O953:P954"/>
    <mergeCell ref="Q953:R955"/>
    <mergeCell ref="S953:T955"/>
    <mergeCell ref="A952:C952"/>
    <mergeCell ref="J952:K952"/>
    <mergeCell ref="L952:M952"/>
    <mergeCell ref="N952:O952"/>
    <mergeCell ref="P952:Q952"/>
    <mergeCell ref="U957:V957"/>
    <mergeCell ref="K958:L958"/>
    <mergeCell ref="M958:N958"/>
    <mergeCell ref="O958:P958"/>
    <mergeCell ref="Q958:R958"/>
    <mergeCell ref="S958:T958"/>
    <mergeCell ref="U958:V958"/>
    <mergeCell ref="K957:L957"/>
    <mergeCell ref="M957:N957"/>
    <mergeCell ref="O957:P957"/>
    <mergeCell ref="Q957:R957"/>
    <mergeCell ref="S957:T957"/>
    <mergeCell ref="U953:V955"/>
    <mergeCell ref="M955:N955"/>
    <mergeCell ref="O955:P955"/>
    <mergeCell ref="K956:L956"/>
    <mergeCell ref="M956:N956"/>
    <mergeCell ref="O956:P956"/>
    <mergeCell ref="Q956:R956"/>
    <mergeCell ref="S956:T956"/>
    <mergeCell ref="U956:V956"/>
    <mergeCell ref="U961:V961"/>
    <mergeCell ref="K962:L962"/>
    <mergeCell ref="M962:N962"/>
    <mergeCell ref="O962:P962"/>
    <mergeCell ref="Q962:R962"/>
    <mergeCell ref="S962:T962"/>
    <mergeCell ref="U962:V962"/>
    <mergeCell ref="K961:L961"/>
    <mergeCell ref="M961:N961"/>
    <mergeCell ref="O961:P961"/>
    <mergeCell ref="Q961:R961"/>
    <mergeCell ref="S961:T961"/>
    <mergeCell ref="U959:V959"/>
    <mergeCell ref="K960:L960"/>
    <mergeCell ref="M960:N960"/>
    <mergeCell ref="O960:P960"/>
    <mergeCell ref="Q960:R960"/>
    <mergeCell ref="S960:T960"/>
    <mergeCell ref="U960:V960"/>
    <mergeCell ref="K959:L959"/>
    <mergeCell ref="M959:N959"/>
    <mergeCell ref="O959:P959"/>
    <mergeCell ref="Q959:R959"/>
    <mergeCell ref="S959:T959"/>
    <mergeCell ref="U965:V965"/>
    <mergeCell ref="K966:L966"/>
    <mergeCell ref="M966:N966"/>
    <mergeCell ref="O966:P966"/>
    <mergeCell ref="Q966:R966"/>
    <mergeCell ref="S966:T966"/>
    <mergeCell ref="U966:V966"/>
    <mergeCell ref="K965:L965"/>
    <mergeCell ref="M965:N965"/>
    <mergeCell ref="O965:P965"/>
    <mergeCell ref="Q965:R965"/>
    <mergeCell ref="S965:T965"/>
    <mergeCell ref="U963:V963"/>
    <mergeCell ref="K964:L964"/>
    <mergeCell ref="M964:N964"/>
    <mergeCell ref="O964:P964"/>
    <mergeCell ref="Q964:R964"/>
    <mergeCell ref="S964:T964"/>
    <mergeCell ref="U964:V964"/>
    <mergeCell ref="K963:L963"/>
    <mergeCell ref="M963:N963"/>
    <mergeCell ref="O963:P963"/>
    <mergeCell ref="Q963:R963"/>
    <mergeCell ref="S963:T963"/>
    <mergeCell ref="U969:V969"/>
    <mergeCell ref="K970:L970"/>
    <mergeCell ref="M970:N970"/>
    <mergeCell ref="O970:P970"/>
    <mergeCell ref="Q970:R970"/>
    <mergeCell ref="S970:T970"/>
    <mergeCell ref="U970:V970"/>
    <mergeCell ref="K969:L969"/>
    <mergeCell ref="M969:N969"/>
    <mergeCell ref="O969:P969"/>
    <mergeCell ref="Q969:R969"/>
    <mergeCell ref="S969:T969"/>
    <mergeCell ref="U967:V967"/>
    <mergeCell ref="K968:L968"/>
    <mergeCell ref="M968:N968"/>
    <mergeCell ref="O968:P968"/>
    <mergeCell ref="Q968:R968"/>
    <mergeCell ref="S968:T968"/>
    <mergeCell ref="U968:V968"/>
    <mergeCell ref="K967:L967"/>
    <mergeCell ref="M967:N967"/>
    <mergeCell ref="O967:P967"/>
    <mergeCell ref="Q967:R967"/>
    <mergeCell ref="S967:T967"/>
    <mergeCell ref="K973:L973"/>
    <mergeCell ref="M973:N973"/>
    <mergeCell ref="O973:P973"/>
    <mergeCell ref="Q973:R973"/>
    <mergeCell ref="S973:T973"/>
    <mergeCell ref="U973:V973"/>
    <mergeCell ref="A978:U978"/>
    <mergeCell ref="U971:V971"/>
    <mergeCell ref="K972:L972"/>
    <mergeCell ref="M972:N972"/>
    <mergeCell ref="O972:P972"/>
    <mergeCell ref="Q972:R972"/>
    <mergeCell ref="S972:T972"/>
    <mergeCell ref="U972:V972"/>
    <mergeCell ref="K971:L971"/>
    <mergeCell ref="M971:N971"/>
    <mergeCell ref="O971:P971"/>
    <mergeCell ref="Q971:R971"/>
    <mergeCell ref="S971:T971"/>
    <mergeCell ref="A984:V984"/>
    <mergeCell ref="A987:C987"/>
    <mergeCell ref="A989:C990"/>
    <mergeCell ref="D989:D990"/>
    <mergeCell ref="E989:E990"/>
    <mergeCell ref="G989:G990"/>
    <mergeCell ref="H989:H990"/>
    <mergeCell ref="N989:O990"/>
    <mergeCell ref="R989:S990"/>
    <mergeCell ref="I989:I990"/>
    <mergeCell ref="J989:K990"/>
    <mergeCell ref="L989:M990"/>
    <mergeCell ref="T989:U990"/>
    <mergeCell ref="A988:C988"/>
    <mergeCell ref="V989:V990"/>
    <mergeCell ref="A979:U979"/>
    <mergeCell ref="A975:V975"/>
    <mergeCell ref="A976:V976"/>
    <mergeCell ref="D987:V987"/>
    <mergeCell ref="D988:V988"/>
    <mergeCell ref="R991:S991"/>
    <mergeCell ref="T991:U991"/>
    <mergeCell ref="F989:F990"/>
    <mergeCell ref="P989:Q990"/>
    <mergeCell ref="A992:A994"/>
    <mergeCell ref="B992:B994"/>
    <mergeCell ref="C992:C994"/>
    <mergeCell ref="D992:D994"/>
    <mergeCell ref="E992:I992"/>
    <mergeCell ref="J992:J994"/>
    <mergeCell ref="E993:I993"/>
    <mergeCell ref="K992:L994"/>
    <mergeCell ref="M992:N993"/>
    <mergeCell ref="O992:P993"/>
    <mergeCell ref="Q992:R994"/>
    <mergeCell ref="S992:T994"/>
    <mergeCell ref="A991:C991"/>
    <mergeCell ref="J991:K991"/>
    <mergeCell ref="L991:M991"/>
    <mergeCell ref="N991:O991"/>
    <mergeCell ref="P991:Q991"/>
    <mergeCell ref="U996:V996"/>
    <mergeCell ref="K997:L997"/>
    <mergeCell ref="M997:N997"/>
    <mergeCell ref="O997:P997"/>
    <mergeCell ref="Q997:R997"/>
    <mergeCell ref="S997:T997"/>
    <mergeCell ref="U997:V997"/>
    <mergeCell ref="K996:L996"/>
    <mergeCell ref="M996:N996"/>
    <mergeCell ref="O996:P996"/>
    <mergeCell ref="Q996:R996"/>
    <mergeCell ref="S996:T996"/>
    <mergeCell ref="U992:V994"/>
    <mergeCell ref="M994:N994"/>
    <mergeCell ref="O994:P994"/>
    <mergeCell ref="K995:L995"/>
    <mergeCell ref="M995:N995"/>
    <mergeCell ref="O995:P995"/>
    <mergeCell ref="Q995:R995"/>
    <mergeCell ref="S995:T995"/>
    <mergeCell ref="U995:V995"/>
    <mergeCell ref="U1000:V1000"/>
    <mergeCell ref="K1001:L1001"/>
    <mergeCell ref="M1001:N1001"/>
    <mergeCell ref="O1001:P1001"/>
    <mergeCell ref="Q1001:R1001"/>
    <mergeCell ref="S1001:T1001"/>
    <mergeCell ref="U1001:V1001"/>
    <mergeCell ref="K1000:L1000"/>
    <mergeCell ref="M1000:N1000"/>
    <mergeCell ref="O1000:P1000"/>
    <mergeCell ref="Q1000:R1000"/>
    <mergeCell ref="S1000:T1000"/>
    <mergeCell ref="U998:V998"/>
    <mergeCell ref="K999:L999"/>
    <mergeCell ref="M999:N999"/>
    <mergeCell ref="O999:P999"/>
    <mergeCell ref="Q999:R999"/>
    <mergeCell ref="S999:T999"/>
    <mergeCell ref="U999:V999"/>
    <mergeCell ref="K998:L998"/>
    <mergeCell ref="M998:N998"/>
    <mergeCell ref="O998:P998"/>
    <mergeCell ref="Q998:R998"/>
    <mergeCell ref="S998:T998"/>
    <mergeCell ref="U1004:V1004"/>
    <mergeCell ref="K1005:L1005"/>
    <mergeCell ref="M1005:N1005"/>
    <mergeCell ref="O1005:P1005"/>
    <mergeCell ref="Q1005:R1005"/>
    <mergeCell ref="S1005:T1005"/>
    <mergeCell ref="U1005:V1005"/>
    <mergeCell ref="K1004:L1004"/>
    <mergeCell ref="M1004:N1004"/>
    <mergeCell ref="O1004:P1004"/>
    <mergeCell ref="Q1004:R1004"/>
    <mergeCell ref="S1004:T1004"/>
    <mergeCell ref="U1002:V1002"/>
    <mergeCell ref="K1003:L1003"/>
    <mergeCell ref="M1003:N1003"/>
    <mergeCell ref="O1003:P1003"/>
    <mergeCell ref="Q1003:R1003"/>
    <mergeCell ref="S1003:T1003"/>
    <mergeCell ref="U1003:V1003"/>
    <mergeCell ref="K1002:L1002"/>
    <mergeCell ref="M1002:N1002"/>
    <mergeCell ref="O1002:P1002"/>
    <mergeCell ref="Q1002:R1002"/>
    <mergeCell ref="S1002:T1002"/>
    <mergeCell ref="U1008:V1008"/>
    <mergeCell ref="K1009:L1009"/>
    <mergeCell ref="M1009:N1009"/>
    <mergeCell ref="O1009:P1009"/>
    <mergeCell ref="Q1009:R1009"/>
    <mergeCell ref="S1009:T1009"/>
    <mergeCell ref="U1009:V1009"/>
    <mergeCell ref="K1008:L1008"/>
    <mergeCell ref="M1008:N1008"/>
    <mergeCell ref="O1008:P1008"/>
    <mergeCell ref="Q1008:R1008"/>
    <mergeCell ref="S1008:T1008"/>
    <mergeCell ref="U1006:V1006"/>
    <mergeCell ref="K1007:L1007"/>
    <mergeCell ref="M1007:N1007"/>
    <mergeCell ref="O1007:P1007"/>
    <mergeCell ref="Q1007:R1007"/>
    <mergeCell ref="S1007:T1007"/>
    <mergeCell ref="U1007:V1007"/>
    <mergeCell ref="K1006:L1006"/>
    <mergeCell ref="M1006:N1006"/>
    <mergeCell ref="O1006:P1006"/>
    <mergeCell ref="Q1006:R1006"/>
    <mergeCell ref="S1006:T1006"/>
    <mergeCell ref="A1014:V1014"/>
    <mergeCell ref="A1015:V1015"/>
    <mergeCell ref="K1012:L1012"/>
    <mergeCell ref="M1012:N1012"/>
    <mergeCell ref="O1012:P1012"/>
    <mergeCell ref="Q1012:R1012"/>
    <mergeCell ref="S1012:T1012"/>
    <mergeCell ref="U1012:V1012"/>
    <mergeCell ref="A1017:U1017"/>
    <mergeCell ref="U1010:V1010"/>
    <mergeCell ref="K1011:L1011"/>
    <mergeCell ref="M1011:N1011"/>
    <mergeCell ref="O1011:P1011"/>
    <mergeCell ref="Q1011:R1011"/>
    <mergeCell ref="S1011:T1011"/>
    <mergeCell ref="U1011:V1011"/>
    <mergeCell ref="K1010:L1010"/>
    <mergeCell ref="M1010:N1010"/>
    <mergeCell ref="O1010:P1010"/>
    <mergeCell ref="Q1010:R1010"/>
    <mergeCell ref="S1010:T1010"/>
    <mergeCell ref="A1023:V1023"/>
    <mergeCell ref="A1026:C1026"/>
    <mergeCell ref="A1028:C1029"/>
    <mergeCell ref="D1028:D1029"/>
    <mergeCell ref="E1028:E1029"/>
    <mergeCell ref="G1028:G1029"/>
    <mergeCell ref="H1028:H1029"/>
    <mergeCell ref="N1028:O1029"/>
    <mergeCell ref="R1028:S1029"/>
    <mergeCell ref="I1028:I1029"/>
    <mergeCell ref="J1028:K1029"/>
    <mergeCell ref="L1028:M1029"/>
    <mergeCell ref="T1028:U1029"/>
    <mergeCell ref="A1027:C1027"/>
    <mergeCell ref="V1028:V1029"/>
    <mergeCell ref="D1026:V1026"/>
    <mergeCell ref="A1018:U1018"/>
    <mergeCell ref="D1027:V1027"/>
    <mergeCell ref="R1030:S1030"/>
    <mergeCell ref="T1030:U1030"/>
    <mergeCell ref="F1028:F1029"/>
    <mergeCell ref="P1028:Q1029"/>
    <mergeCell ref="A1031:A1033"/>
    <mergeCell ref="B1031:B1033"/>
    <mergeCell ref="C1031:C1033"/>
    <mergeCell ref="D1031:D1033"/>
    <mergeCell ref="E1031:I1031"/>
    <mergeCell ref="J1031:J1033"/>
    <mergeCell ref="E1032:I1032"/>
    <mergeCell ref="K1031:L1033"/>
    <mergeCell ref="M1031:N1032"/>
    <mergeCell ref="O1031:P1032"/>
    <mergeCell ref="Q1031:R1033"/>
    <mergeCell ref="S1031:T1033"/>
    <mergeCell ref="A1030:C1030"/>
    <mergeCell ref="J1030:K1030"/>
    <mergeCell ref="L1030:M1030"/>
    <mergeCell ref="N1030:O1030"/>
    <mergeCell ref="P1030:Q1030"/>
    <mergeCell ref="U1035:V1035"/>
    <mergeCell ref="K1036:L1036"/>
    <mergeCell ref="M1036:N1036"/>
    <mergeCell ref="O1036:P1036"/>
    <mergeCell ref="Q1036:R1036"/>
    <mergeCell ref="S1036:T1036"/>
    <mergeCell ref="U1036:V1036"/>
    <mergeCell ref="K1035:L1035"/>
    <mergeCell ref="M1035:N1035"/>
    <mergeCell ref="O1035:P1035"/>
    <mergeCell ref="Q1035:R1035"/>
    <mergeCell ref="S1035:T1035"/>
    <mergeCell ref="U1031:V1033"/>
    <mergeCell ref="M1033:N1033"/>
    <mergeCell ref="O1033:P1033"/>
    <mergeCell ref="K1034:L1034"/>
    <mergeCell ref="M1034:N1034"/>
    <mergeCell ref="O1034:P1034"/>
    <mergeCell ref="Q1034:R1034"/>
    <mergeCell ref="S1034:T1034"/>
    <mergeCell ref="U1034:V1034"/>
    <mergeCell ref="U1039:V1039"/>
    <mergeCell ref="K1040:L1040"/>
    <mergeCell ref="M1040:N1040"/>
    <mergeCell ref="O1040:P1040"/>
    <mergeCell ref="Q1040:R1040"/>
    <mergeCell ref="S1040:T1040"/>
    <mergeCell ref="U1040:V1040"/>
    <mergeCell ref="K1039:L1039"/>
    <mergeCell ref="M1039:N1039"/>
    <mergeCell ref="O1039:P1039"/>
    <mergeCell ref="Q1039:R1039"/>
    <mergeCell ref="S1039:T1039"/>
    <mergeCell ref="U1037:V1037"/>
    <mergeCell ref="K1038:L1038"/>
    <mergeCell ref="M1038:N1038"/>
    <mergeCell ref="O1038:P1038"/>
    <mergeCell ref="Q1038:R1038"/>
    <mergeCell ref="S1038:T1038"/>
    <mergeCell ref="U1038:V1038"/>
    <mergeCell ref="K1037:L1037"/>
    <mergeCell ref="M1037:N1037"/>
    <mergeCell ref="O1037:P1037"/>
    <mergeCell ref="Q1037:R1037"/>
    <mergeCell ref="S1037:T1037"/>
    <mergeCell ref="K1044:L1044"/>
    <mergeCell ref="M1044:N1044"/>
    <mergeCell ref="O1044:P1044"/>
    <mergeCell ref="Q1044:R1044"/>
    <mergeCell ref="S1044:T1044"/>
    <mergeCell ref="U1044:V1044"/>
    <mergeCell ref="K1043:L1043"/>
    <mergeCell ref="M1043:N1043"/>
    <mergeCell ref="O1043:P1043"/>
    <mergeCell ref="Q1043:R1043"/>
    <mergeCell ref="S1043:T1043"/>
    <mergeCell ref="U1041:V1041"/>
    <mergeCell ref="K1042:L1042"/>
    <mergeCell ref="M1042:N1042"/>
    <mergeCell ref="O1042:P1042"/>
    <mergeCell ref="Q1042:R1042"/>
    <mergeCell ref="S1042:T1042"/>
    <mergeCell ref="U1042:V1042"/>
    <mergeCell ref="K1041:L1041"/>
    <mergeCell ref="M1041:N1041"/>
    <mergeCell ref="O1041:P1041"/>
    <mergeCell ref="Q1041:R1041"/>
    <mergeCell ref="S1041:T1041"/>
    <mergeCell ref="V1068:V1069"/>
    <mergeCell ref="A1056:U1056"/>
    <mergeCell ref="A1057:U1057"/>
    <mergeCell ref="A1053:V1053"/>
    <mergeCell ref="A1054:V1054"/>
    <mergeCell ref="K1051:L1051"/>
    <mergeCell ref="M1051:N1051"/>
    <mergeCell ref="O1051:P1051"/>
    <mergeCell ref="Q1051:R1051"/>
    <mergeCell ref="S1051:T1051"/>
    <mergeCell ref="U1051:V1051"/>
    <mergeCell ref="U1049:V1049"/>
    <mergeCell ref="K1050:L1050"/>
    <mergeCell ref="M1050:N1050"/>
    <mergeCell ref="O1050:P1050"/>
    <mergeCell ref="Q1050:R1050"/>
    <mergeCell ref="S1050:T1050"/>
    <mergeCell ref="U1050:V1050"/>
    <mergeCell ref="K1049:L1049"/>
    <mergeCell ref="M1049:N1049"/>
    <mergeCell ref="O1049:P1049"/>
    <mergeCell ref="Q1049:R1049"/>
    <mergeCell ref="S1049:T1049"/>
    <mergeCell ref="D1066:V1066"/>
    <mergeCell ref="D1067:V1067"/>
    <mergeCell ref="R1070:S1070"/>
    <mergeCell ref="T1070:U1070"/>
    <mergeCell ref="G1068:G1069"/>
    <mergeCell ref="H1068:H1069"/>
    <mergeCell ref="A1071:A1073"/>
    <mergeCell ref="B1071:B1073"/>
    <mergeCell ref="C1071:C1073"/>
    <mergeCell ref="D1071:D1073"/>
    <mergeCell ref="E1071:I1071"/>
    <mergeCell ref="J1071:J1073"/>
    <mergeCell ref="E1072:I1072"/>
    <mergeCell ref="K1071:L1073"/>
    <mergeCell ref="M1071:N1072"/>
    <mergeCell ref="O1071:P1072"/>
    <mergeCell ref="Q1071:R1073"/>
    <mergeCell ref="S1071:T1073"/>
    <mergeCell ref="A1070:C1070"/>
    <mergeCell ref="J1070:K1070"/>
    <mergeCell ref="L1070:M1070"/>
    <mergeCell ref="N1070:O1070"/>
    <mergeCell ref="P1070:Q1070"/>
    <mergeCell ref="A1068:C1069"/>
    <mergeCell ref="D1068:D1069"/>
    <mergeCell ref="E1068:E1069"/>
    <mergeCell ref="F1068:F1069"/>
    <mergeCell ref="N1068:O1069"/>
    <mergeCell ref="P1068:Q1069"/>
    <mergeCell ref="R1068:S1069"/>
    <mergeCell ref="T1068:U1069"/>
    <mergeCell ref="I1068:I1069"/>
    <mergeCell ref="J1068:K1069"/>
    <mergeCell ref="L1068:M1069"/>
    <mergeCell ref="U1075:V1075"/>
    <mergeCell ref="K1076:L1076"/>
    <mergeCell ref="M1076:N1076"/>
    <mergeCell ref="O1076:P1076"/>
    <mergeCell ref="Q1076:R1076"/>
    <mergeCell ref="S1076:T1076"/>
    <mergeCell ref="U1076:V1076"/>
    <mergeCell ref="K1075:L1075"/>
    <mergeCell ref="M1075:N1075"/>
    <mergeCell ref="O1075:P1075"/>
    <mergeCell ref="Q1075:R1075"/>
    <mergeCell ref="S1075:T1075"/>
    <mergeCell ref="U1071:V1073"/>
    <mergeCell ref="M1073:N1073"/>
    <mergeCell ref="O1073:P1073"/>
    <mergeCell ref="K1074:L1074"/>
    <mergeCell ref="M1074:N1074"/>
    <mergeCell ref="O1074:P1074"/>
    <mergeCell ref="Q1074:R1074"/>
    <mergeCell ref="S1074:T1074"/>
    <mergeCell ref="U1074:V1074"/>
    <mergeCell ref="U1079:V1079"/>
    <mergeCell ref="K1080:L1080"/>
    <mergeCell ref="M1080:N1080"/>
    <mergeCell ref="O1080:P1080"/>
    <mergeCell ref="Q1080:R1080"/>
    <mergeCell ref="S1080:T1080"/>
    <mergeCell ref="U1080:V1080"/>
    <mergeCell ref="K1079:L1079"/>
    <mergeCell ref="M1079:N1079"/>
    <mergeCell ref="O1079:P1079"/>
    <mergeCell ref="Q1079:R1079"/>
    <mergeCell ref="S1079:T1079"/>
    <mergeCell ref="U1077:V1077"/>
    <mergeCell ref="K1078:L1078"/>
    <mergeCell ref="M1078:N1078"/>
    <mergeCell ref="O1078:P1078"/>
    <mergeCell ref="Q1078:R1078"/>
    <mergeCell ref="S1078:T1078"/>
    <mergeCell ref="U1078:V1078"/>
    <mergeCell ref="K1077:L1077"/>
    <mergeCell ref="M1077:N1077"/>
    <mergeCell ref="O1077:P1077"/>
    <mergeCell ref="Q1077:R1077"/>
    <mergeCell ref="S1077:T1077"/>
    <mergeCell ref="U1083:V1083"/>
    <mergeCell ref="K1084:L1084"/>
    <mergeCell ref="M1084:N1084"/>
    <mergeCell ref="O1084:P1084"/>
    <mergeCell ref="Q1084:R1084"/>
    <mergeCell ref="S1084:T1084"/>
    <mergeCell ref="U1084:V1084"/>
    <mergeCell ref="K1083:L1083"/>
    <mergeCell ref="M1083:N1083"/>
    <mergeCell ref="O1083:P1083"/>
    <mergeCell ref="Q1083:R1083"/>
    <mergeCell ref="S1083:T1083"/>
    <mergeCell ref="U1081:V1081"/>
    <mergeCell ref="K1082:L1082"/>
    <mergeCell ref="M1082:N1082"/>
    <mergeCell ref="O1082:P1082"/>
    <mergeCell ref="Q1082:R1082"/>
    <mergeCell ref="S1082:T1082"/>
    <mergeCell ref="U1082:V1082"/>
    <mergeCell ref="K1081:L1081"/>
    <mergeCell ref="M1081:N1081"/>
    <mergeCell ref="O1081:P1081"/>
    <mergeCell ref="Q1081:R1081"/>
    <mergeCell ref="S1081:T1081"/>
    <mergeCell ref="S1088:T1088"/>
    <mergeCell ref="U1088:V1088"/>
    <mergeCell ref="K1087:L1087"/>
    <mergeCell ref="M1087:N1087"/>
    <mergeCell ref="O1087:P1087"/>
    <mergeCell ref="Q1087:R1087"/>
    <mergeCell ref="S1087:T1087"/>
    <mergeCell ref="U1085:V1085"/>
    <mergeCell ref="K1086:L1086"/>
    <mergeCell ref="M1086:N1086"/>
    <mergeCell ref="O1086:P1086"/>
    <mergeCell ref="Q1086:R1086"/>
    <mergeCell ref="S1086:T1086"/>
    <mergeCell ref="U1086:V1086"/>
    <mergeCell ref="K1085:L1085"/>
    <mergeCell ref="M1085:N1085"/>
    <mergeCell ref="O1085:P1085"/>
    <mergeCell ref="Q1085:R1085"/>
    <mergeCell ref="S1085:T1085"/>
    <mergeCell ref="U1087:V1087"/>
    <mergeCell ref="K1088:L1088"/>
    <mergeCell ref="M1088:N1088"/>
    <mergeCell ref="O1088:P1088"/>
    <mergeCell ref="Q1088:R1088"/>
    <mergeCell ref="A1096:U1096"/>
    <mergeCell ref="A1097:U1097"/>
    <mergeCell ref="A1093:V1093"/>
    <mergeCell ref="A1094:V1094"/>
    <mergeCell ref="K1091:L1091"/>
    <mergeCell ref="M1091:N1091"/>
    <mergeCell ref="O1091:P1091"/>
    <mergeCell ref="Q1091:R1091"/>
    <mergeCell ref="S1091:T1091"/>
    <mergeCell ref="U1091:V1091"/>
    <mergeCell ref="U1089:V1089"/>
    <mergeCell ref="K1090:L1090"/>
    <mergeCell ref="M1090:N1090"/>
    <mergeCell ref="O1090:P1090"/>
    <mergeCell ref="Q1090:R1090"/>
    <mergeCell ref="S1090:T1090"/>
    <mergeCell ref="U1090:V1090"/>
    <mergeCell ref="K1089:L1089"/>
    <mergeCell ref="M1089:N1089"/>
    <mergeCell ref="O1089:P1089"/>
    <mergeCell ref="Q1089:R1089"/>
    <mergeCell ref="S1089:T1089"/>
    <mergeCell ref="A389:U389"/>
    <mergeCell ref="D438:V438"/>
    <mergeCell ref="D439:V439"/>
    <mergeCell ref="D477:V477"/>
    <mergeCell ref="A507:U507"/>
    <mergeCell ref="D281:V281"/>
    <mergeCell ref="A271:U271"/>
    <mergeCell ref="D319:V319"/>
    <mergeCell ref="D320:V320"/>
    <mergeCell ref="D358:V358"/>
    <mergeCell ref="K344:L344"/>
    <mergeCell ref="M344:N344"/>
    <mergeCell ref="O344:P344"/>
    <mergeCell ref="Q344:R344"/>
    <mergeCell ref="A513:V513"/>
    <mergeCell ref="A516:C516"/>
    <mergeCell ref="A517:C517"/>
    <mergeCell ref="U498:V498"/>
    <mergeCell ref="K499:L499"/>
    <mergeCell ref="M499:N499"/>
    <mergeCell ref="O499:P499"/>
    <mergeCell ref="Q499:R499"/>
    <mergeCell ref="S499:T499"/>
    <mergeCell ref="U499:V499"/>
    <mergeCell ref="K498:L498"/>
    <mergeCell ref="M498:N498"/>
    <mergeCell ref="O498:P498"/>
    <mergeCell ref="Q498:R498"/>
    <mergeCell ref="S498:T498"/>
    <mergeCell ref="U496:V496"/>
    <mergeCell ref="K497:L497"/>
    <mergeCell ref="M497:N497"/>
    <mergeCell ref="A625:U625"/>
    <mergeCell ref="A624:U624"/>
    <mergeCell ref="A630:V630"/>
    <mergeCell ref="A633:C633"/>
    <mergeCell ref="A738:V738"/>
    <mergeCell ref="A739:V739"/>
    <mergeCell ref="A751:C751"/>
    <mergeCell ref="U732:V732"/>
    <mergeCell ref="K733:L733"/>
    <mergeCell ref="M733:N733"/>
    <mergeCell ref="O733:P733"/>
    <mergeCell ref="Q733:R733"/>
    <mergeCell ref="S733:T733"/>
    <mergeCell ref="U733:V733"/>
    <mergeCell ref="K732:L732"/>
    <mergeCell ref="M732:N732"/>
    <mergeCell ref="O732:P732"/>
    <mergeCell ref="Q732:R732"/>
    <mergeCell ref="S732:T732"/>
    <mergeCell ref="U730:V730"/>
    <mergeCell ref="K731:L731"/>
    <mergeCell ref="M731:N731"/>
    <mergeCell ref="O731:P731"/>
    <mergeCell ref="Q731:R731"/>
    <mergeCell ref="S731:T731"/>
    <mergeCell ref="U731:V731"/>
    <mergeCell ref="K730:L730"/>
    <mergeCell ref="M730:N730"/>
    <mergeCell ref="O730:P730"/>
    <mergeCell ref="Q730:R730"/>
    <mergeCell ref="S730:T730"/>
    <mergeCell ref="U728:V728"/>
    <mergeCell ref="A860:U860"/>
    <mergeCell ref="A859:U859"/>
    <mergeCell ref="A866:V866"/>
    <mergeCell ref="A869:C869"/>
    <mergeCell ref="A1067:C1067"/>
    <mergeCell ref="A1063:V1063"/>
    <mergeCell ref="A1066:C1066"/>
    <mergeCell ref="U1047:V1047"/>
    <mergeCell ref="K1048:L1048"/>
    <mergeCell ref="M1048:N1048"/>
    <mergeCell ref="O1048:P1048"/>
    <mergeCell ref="Q1048:R1048"/>
    <mergeCell ref="S1048:T1048"/>
    <mergeCell ref="U1048:V1048"/>
    <mergeCell ref="K1047:L1047"/>
    <mergeCell ref="M1047:N1047"/>
    <mergeCell ref="O1047:P1047"/>
    <mergeCell ref="Q1047:R1047"/>
    <mergeCell ref="S1047:T1047"/>
    <mergeCell ref="U1045:V1045"/>
    <mergeCell ref="K1046:L1046"/>
    <mergeCell ref="M1046:N1046"/>
    <mergeCell ref="O1046:P1046"/>
    <mergeCell ref="Q1046:R1046"/>
    <mergeCell ref="S1046:T1046"/>
    <mergeCell ref="U1046:V1046"/>
    <mergeCell ref="K1045:L1045"/>
    <mergeCell ref="M1045:N1045"/>
    <mergeCell ref="O1045:P1045"/>
    <mergeCell ref="Q1045:R1045"/>
    <mergeCell ref="S1045:T1045"/>
    <mergeCell ref="U1043:V1043"/>
  </mergeCells>
  <pageMargins left="0.19685039370078999" right="0.19685039370078999" top="0.19685039370078999" bottom="0.19685039370078999" header="0" footer="0"/>
  <pageSetup paperSize="9" scale="85"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959"/>
  <sheetViews>
    <sheetView workbookViewId="0">
      <selection sqref="A1:K1"/>
    </sheetView>
  </sheetViews>
  <sheetFormatPr defaultColWidth="9.140625" defaultRowHeight="15" customHeight="1" x14ac:dyDescent="0.25"/>
  <cols>
    <col min="1" max="2" width="9.140625" style="3"/>
    <col min="3" max="3" width="12.7109375" style="3" customWidth="1"/>
    <col min="4" max="4" width="8.140625" style="3" customWidth="1"/>
    <col min="5" max="5" width="6.85546875" style="3" customWidth="1"/>
    <col min="6" max="6" width="37.7109375" style="3" customWidth="1"/>
    <col min="7" max="7" width="9.140625" style="3"/>
    <col min="8" max="8" width="9.7109375" style="3" customWidth="1"/>
    <col min="9" max="9" width="9.140625" style="3"/>
    <col min="10" max="10" width="14.28515625" style="3" customWidth="1"/>
    <col min="11" max="11" width="15.7109375" style="3" customWidth="1"/>
  </cols>
  <sheetData>
    <row r="1" spans="1:11" ht="15.75" customHeight="1" x14ac:dyDescent="0.25">
      <c r="A1" s="348" t="s">
        <v>157</v>
      </c>
      <c r="B1" s="440"/>
      <c r="C1" s="440"/>
      <c r="D1" s="440"/>
      <c r="E1" s="440"/>
      <c r="F1" s="440"/>
      <c r="G1" s="440"/>
      <c r="H1" s="440"/>
      <c r="I1" s="440"/>
      <c r="J1" s="440"/>
      <c r="K1" s="440"/>
    </row>
    <row r="2" spans="1:11" ht="15" customHeight="1" x14ac:dyDescent="0.25">
      <c r="A2" s="70"/>
      <c r="B2" s="70"/>
      <c r="C2" s="70"/>
      <c r="D2" s="70"/>
      <c r="E2" s="70"/>
      <c r="F2" s="73" t="str">
        <f>'proje ve personel bilgileri'!$B$7&amp;" dönemine aittir"</f>
        <v>/ dönemine aittir</v>
      </c>
      <c r="G2" s="68"/>
      <c r="H2" s="70"/>
      <c r="I2" s="70"/>
      <c r="J2" s="70"/>
      <c r="K2" s="70"/>
    </row>
    <row r="3" spans="1:11" ht="18.75" customHeight="1" x14ac:dyDescent="0.25">
      <c r="K3" s="4" t="s">
        <v>158</v>
      </c>
    </row>
    <row r="4" spans="1:11" ht="15.75" customHeight="1" x14ac:dyDescent="0.25">
      <c r="A4" s="435" t="s">
        <v>2</v>
      </c>
      <c r="B4" s="436"/>
      <c r="C4" s="351">
        <f>'proje ve personel bilgileri'!$B$2</f>
        <v>0</v>
      </c>
      <c r="D4" s="352"/>
      <c r="E4" s="352"/>
      <c r="F4" s="352"/>
      <c r="G4" s="352"/>
      <c r="H4" s="352"/>
      <c r="I4" s="352"/>
      <c r="J4" s="352"/>
      <c r="K4" s="353"/>
    </row>
    <row r="5" spans="1:11" ht="15.75" customHeight="1" x14ac:dyDescent="0.25">
      <c r="A5" s="435" t="s">
        <v>159</v>
      </c>
      <c r="B5" s="436"/>
      <c r="C5" s="351">
        <f>'proje ve personel bilgileri'!$B$3</f>
        <v>0</v>
      </c>
      <c r="D5" s="352"/>
      <c r="E5" s="352"/>
      <c r="F5" s="352"/>
      <c r="G5" s="352"/>
      <c r="H5" s="352"/>
      <c r="I5" s="352"/>
      <c r="J5" s="352"/>
      <c r="K5" s="353"/>
    </row>
    <row r="6" spans="1:11" ht="15.75" customHeight="1" x14ac:dyDescent="0.25">
      <c r="A6" s="435" t="s">
        <v>160</v>
      </c>
      <c r="B6" s="436"/>
      <c r="C6" s="437"/>
      <c r="D6" s="438"/>
      <c r="E6" s="435"/>
      <c r="F6" s="439"/>
      <c r="G6" s="439"/>
      <c r="H6" s="439"/>
      <c r="I6" s="439"/>
      <c r="J6" s="439"/>
      <c r="K6" s="436"/>
    </row>
    <row r="7" spans="1:11" ht="30" customHeight="1" x14ac:dyDescent="0.25">
      <c r="A7" s="432" t="s">
        <v>87</v>
      </c>
      <c r="B7" s="346" t="s">
        <v>15</v>
      </c>
      <c r="C7" s="347"/>
      <c r="D7" s="346" t="s">
        <v>161</v>
      </c>
      <c r="E7" s="347"/>
      <c r="F7" s="432" t="s">
        <v>17</v>
      </c>
      <c r="G7" s="432" t="s">
        <v>162</v>
      </c>
      <c r="H7" s="432" t="s">
        <v>163</v>
      </c>
      <c r="I7" s="432" t="s">
        <v>164</v>
      </c>
      <c r="J7" s="269" t="s">
        <v>165</v>
      </c>
      <c r="K7" s="267" t="s">
        <v>166</v>
      </c>
    </row>
    <row r="8" spans="1:11" ht="30.75" customHeight="1" x14ac:dyDescent="0.25">
      <c r="A8" s="433"/>
      <c r="B8" s="339"/>
      <c r="C8" s="340"/>
      <c r="D8" s="339" t="s">
        <v>167</v>
      </c>
      <c r="E8" s="340"/>
      <c r="F8" s="433"/>
      <c r="G8" s="433"/>
      <c r="H8" s="433"/>
      <c r="I8" s="433"/>
      <c r="J8" s="267" t="s">
        <v>168</v>
      </c>
      <c r="K8" s="267" t="s">
        <v>98</v>
      </c>
    </row>
    <row r="9" spans="1:11" ht="15" customHeight="1" x14ac:dyDescent="0.25">
      <c r="A9" s="1">
        <v>1</v>
      </c>
      <c r="B9" s="434"/>
      <c r="C9" s="434"/>
      <c r="D9" s="359" t="str">
        <f>IF(B9&lt;&gt;0,(VLOOKUP(B9,'proje ve personel bilgileri'!$A$14:$B$1021,2,0))," ")</f>
        <v xml:space="preserve"> </v>
      </c>
      <c r="E9" s="359"/>
      <c r="F9" s="268"/>
      <c r="G9" s="108"/>
      <c r="H9" s="108"/>
      <c r="I9" s="109" t="str">
        <f t="shared" ref="I9:I26" si="0">IF(B9&lt;&gt;0,(G9*H9)," ")</f>
        <v xml:space="preserve"> </v>
      </c>
      <c r="J9" s="110" t="str">
        <f>IF(B9&lt;&gt;0,(VLOOKUP(B9,G011C!$B$12:$V$2193,20,0))," ")</f>
        <v xml:space="preserve"> </v>
      </c>
      <c r="K9" s="111" t="str">
        <f t="shared" ref="K9:K26" si="1">IF(B9&lt;&gt;0,(I9*J9)," ")</f>
        <v xml:space="preserve"> </v>
      </c>
    </row>
    <row r="10" spans="1:11" ht="15" customHeight="1" x14ac:dyDescent="0.25">
      <c r="A10" s="2">
        <v>2</v>
      </c>
      <c r="B10" s="426"/>
      <c r="C10" s="426"/>
      <c r="D10" s="359" t="str">
        <f>IF(B10&lt;&gt;0,(VLOOKUP(B10,'proje ve personel bilgileri'!$A$14:$B$1021,2,0))," ")</f>
        <v xml:space="preserve"> </v>
      </c>
      <c r="E10" s="359"/>
      <c r="F10" s="268"/>
      <c r="G10" s="112"/>
      <c r="H10" s="112"/>
      <c r="I10" s="109" t="str">
        <f t="shared" si="0"/>
        <v xml:space="preserve"> </v>
      </c>
      <c r="J10" s="110" t="str">
        <f>IF(B10&lt;&gt;0,(VLOOKUP(B10,G011C!$B$12:$V$2193,20,0))," ")</f>
        <v xml:space="preserve"> </v>
      </c>
      <c r="K10" s="111" t="str">
        <f t="shared" si="1"/>
        <v xml:space="preserve"> </v>
      </c>
    </row>
    <row r="11" spans="1:11" ht="15" customHeight="1" x14ac:dyDescent="0.25">
      <c r="A11" s="2">
        <v>3</v>
      </c>
      <c r="B11" s="426"/>
      <c r="C11" s="426"/>
      <c r="D11" s="359" t="str">
        <f>IF(B11&lt;&gt;0,(VLOOKUP(B11,'proje ve personel bilgileri'!$A$14:$B$1021,2,0))," ")</f>
        <v xml:space="preserve"> </v>
      </c>
      <c r="E11" s="359"/>
      <c r="F11" s="268"/>
      <c r="G11" s="112"/>
      <c r="H11" s="112"/>
      <c r="I11" s="109" t="str">
        <f t="shared" si="0"/>
        <v xml:space="preserve"> </v>
      </c>
      <c r="J11" s="110" t="str">
        <f>IF(B11&lt;&gt;0,(VLOOKUP(B11,G011C!$B$12:$V$2193,20,0))," ")</f>
        <v xml:space="preserve"> </v>
      </c>
      <c r="K11" s="111" t="str">
        <f t="shared" si="1"/>
        <v xml:space="preserve"> </v>
      </c>
    </row>
    <row r="12" spans="1:11" ht="15" customHeight="1" x14ac:dyDescent="0.25">
      <c r="A12" s="2">
        <v>4</v>
      </c>
      <c r="B12" s="426"/>
      <c r="C12" s="426"/>
      <c r="D12" s="359" t="str">
        <f>IF(B12&lt;&gt;0,(VLOOKUP(B12,'proje ve personel bilgileri'!$A$14:$B$1021,2,0))," ")</f>
        <v xml:space="preserve"> </v>
      </c>
      <c r="E12" s="359"/>
      <c r="F12" s="268"/>
      <c r="G12" s="112"/>
      <c r="H12" s="112"/>
      <c r="I12" s="109" t="str">
        <f t="shared" si="0"/>
        <v xml:space="preserve"> </v>
      </c>
      <c r="J12" s="110" t="str">
        <f>IF(B12&lt;&gt;0,(VLOOKUP(B12,G011C!$B$12:$V$2193,20,0))," ")</f>
        <v xml:space="preserve"> </v>
      </c>
      <c r="K12" s="111" t="str">
        <f t="shared" si="1"/>
        <v xml:space="preserve"> </v>
      </c>
    </row>
    <row r="13" spans="1:11" ht="15" customHeight="1" x14ac:dyDescent="0.25">
      <c r="A13" s="2">
        <v>5</v>
      </c>
      <c r="B13" s="426"/>
      <c r="C13" s="426"/>
      <c r="D13" s="359" t="str">
        <f>IF(B13&lt;&gt;0,(VLOOKUP(B13,'proje ve personel bilgileri'!$A$14:$B$1021,2,0))," ")</f>
        <v xml:space="preserve"> </v>
      </c>
      <c r="E13" s="359"/>
      <c r="F13" s="268"/>
      <c r="G13" s="112"/>
      <c r="H13" s="112"/>
      <c r="I13" s="109" t="str">
        <f t="shared" si="0"/>
        <v xml:space="preserve"> </v>
      </c>
      <c r="J13" s="110" t="str">
        <f>IF(B13&lt;&gt;0,(VLOOKUP(B13,G011C!$B$12:$V$2193,20,0))," ")</f>
        <v xml:space="preserve"> </v>
      </c>
      <c r="K13" s="111" t="str">
        <f t="shared" si="1"/>
        <v xml:space="preserve"> </v>
      </c>
    </row>
    <row r="14" spans="1:11" ht="15" customHeight="1" x14ac:dyDescent="0.25">
      <c r="A14" s="2">
        <v>6</v>
      </c>
      <c r="B14" s="426"/>
      <c r="C14" s="426"/>
      <c r="D14" s="359" t="str">
        <f>IF(B14&lt;&gt;0,(VLOOKUP(B14,'proje ve personel bilgileri'!$A$14:$B$1021,2,0))," ")</f>
        <v xml:space="preserve"> </v>
      </c>
      <c r="E14" s="359"/>
      <c r="F14" s="268"/>
      <c r="G14" s="112"/>
      <c r="H14" s="112"/>
      <c r="I14" s="109" t="str">
        <f t="shared" si="0"/>
        <v xml:space="preserve"> </v>
      </c>
      <c r="J14" s="110" t="str">
        <f>IF(B14&lt;&gt;0,(VLOOKUP(B14,G011C!$B$12:$V$2193,20,0))," ")</f>
        <v xml:space="preserve"> </v>
      </c>
      <c r="K14" s="111" t="str">
        <f t="shared" si="1"/>
        <v xml:space="preserve"> </v>
      </c>
    </row>
    <row r="15" spans="1:11" ht="15" customHeight="1" x14ac:dyDescent="0.25">
      <c r="A15" s="2">
        <v>7</v>
      </c>
      <c r="B15" s="426"/>
      <c r="C15" s="426"/>
      <c r="D15" s="359" t="str">
        <f>IF(B15&lt;&gt;0,(VLOOKUP(B15,'proje ve personel bilgileri'!$A$14:$B$1021,2,0))," ")</f>
        <v xml:space="preserve"> </v>
      </c>
      <c r="E15" s="359"/>
      <c r="F15" s="268"/>
      <c r="G15" s="112"/>
      <c r="H15" s="112"/>
      <c r="I15" s="109" t="str">
        <f t="shared" si="0"/>
        <v xml:space="preserve"> </v>
      </c>
      <c r="J15" s="110" t="str">
        <f>IF(B15&lt;&gt;0,(VLOOKUP(B15,G011C!$B$12:$V$2193,20,0))," ")</f>
        <v xml:space="preserve"> </v>
      </c>
      <c r="K15" s="111" t="str">
        <f t="shared" si="1"/>
        <v xml:space="preserve"> </v>
      </c>
    </row>
    <row r="16" spans="1:11" ht="15" customHeight="1" x14ac:dyDescent="0.25">
      <c r="A16" s="2">
        <v>8</v>
      </c>
      <c r="B16" s="426"/>
      <c r="C16" s="426"/>
      <c r="D16" s="359" t="str">
        <f>IF(B16&lt;&gt;0,(VLOOKUP(B16,'proje ve personel bilgileri'!$A$14:$B$1021,2,0))," ")</f>
        <v xml:space="preserve"> </v>
      </c>
      <c r="E16" s="359"/>
      <c r="F16" s="268"/>
      <c r="G16" s="112"/>
      <c r="H16" s="112"/>
      <c r="I16" s="109" t="str">
        <f t="shared" si="0"/>
        <v xml:space="preserve"> </v>
      </c>
      <c r="J16" s="110" t="str">
        <f>IF(B16&lt;&gt;0,(VLOOKUP(B16,G011C!$B$12:$V$2193,20,0))," ")</f>
        <v xml:space="preserve"> </v>
      </c>
      <c r="K16" s="111" t="str">
        <f t="shared" si="1"/>
        <v xml:space="preserve"> </v>
      </c>
    </row>
    <row r="17" spans="1:11" ht="15" customHeight="1" x14ac:dyDescent="0.25">
      <c r="A17" s="2">
        <v>9</v>
      </c>
      <c r="B17" s="426"/>
      <c r="C17" s="426"/>
      <c r="D17" s="359" t="str">
        <f>IF(B17&lt;&gt;0,(VLOOKUP(B17,'proje ve personel bilgileri'!$A$14:$B$1021,2,0))," ")</f>
        <v xml:space="preserve"> </v>
      </c>
      <c r="E17" s="359"/>
      <c r="F17" s="268"/>
      <c r="G17" s="112"/>
      <c r="H17" s="112"/>
      <c r="I17" s="109" t="str">
        <f t="shared" si="0"/>
        <v xml:space="preserve"> </v>
      </c>
      <c r="J17" s="110" t="str">
        <f>IF(B17&lt;&gt;0,(VLOOKUP(B17,G011C!$B$12:$V$2193,20,0))," ")</f>
        <v xml:space="preserve"> </v>
      </c>
      <c r="K17" s="111" t="str">
        <f t="shared" si="1"/>
        <v xml:space="preserve"> </v>
      </c>
    </row>
    <row r="18" spans="1:11" ht="15" customHeight="1" x14ac:dyDescent="0.25">
      <c r="A18" s="2">
        <v>10</v>
      </c>
      <c r="B18" s="426"/>
      <c r="C18" s="426"/>
      <c r="D18" s="359" t="str">
        <f>IF(B18&lt;&gt;0,(VLOOKUP(B18,'proje ve personel bilgileri'!$A$14:$B$1021,2,0))," ")</f>
        <v xml:space="preserve"> </v>
      </c>
      <c r="E18" s="359"/>
      <c r="F18" s="268"/>
      <c r="G18" s="112"/>
      <c r="H18" s="112"/>
      <c r="I18" s="109" t="str">
        <f t="shared" si="0"/>
        <v xml:space="preserve"> </v>
      </c>
      <c r="J18" s="110" t="str">
        <f>IF(B18&lt;&gt;0,(VLOOKUP(B18,G011C!$B$12:$V$2193,20,0))," ")</f>
        <v xml:space="preserve"> </v>
      </c>
      <c r="K18" s="111" t="str">
        <f t="shared" si="1"/>
        <v xml:space="preserve"> </v>
      </c>
    </row>
    <row r="19" spans="1:11" ht="15" customHeight="1" x14ac:dyDescent="0.25">
      <c r="A19" s="2">
        <v>11</v>
      </c>
      <c r="B19" s="426"/>
      <c r="C19" s="426"/>
      <c r="D19" s="359" t="str">
        <f>IF(B19&lt;&gt;0,(VLOOKUP(B19,'proje ve personel bilgileri'!$A$14:$B$1021,2,0))," ")</f>
        <v xml:space="preserve"> </v>
      </c>
      <c r="E19" s="359"/>
      <c r="F19" s="268"/>
      <c r="G19" s="112"/>
      <c r="H19" s="112"/>
      <c r="I19" s="109" t="str">
        <f t="shared" si="0"/>
        <v xml:space="preserve"> </v>
      </c>
      <c r="J19" s="110" t="str">
        <f>IF(B19&lt;&gt;0,(VLOOKUP(B19,G011C!$B$12:$V$2193,20,0))," ")</f>
        <v xml:space="preserve"> </v>
      </c>
      <c r="K19" s="111" t="str">
        <f t="shared" si="1"/>
        <v xml:space="preserve"> </v>
      </c>
    </row>
    <row r="20" spans="1:11" ht="15" customHeight="1" x14ac:dyDescent="0.25">
      <c r="A20" s="2">
        <v>12</v>
      </c>
      <c r="B20" s="426"/>
      <c r="C20" s="426"/>
      <c r="D20" s="359" t="str">
        <f>IF(B20&lt;&gt;0,(VLOOKUP(B20,'proje ve personel bilgileri'!$A$14:$B$1021,2,0))," ")</f>
        <v xml:space="preserve"> </v>
      </c>
      <c r="E20" s="359"/>
      <c r="F20" s="268"/>
      <c r="G20" s="112"/>
      <c r="H20" s="112"/>
      <c r="I20" s="109" t="str">
        <f t="shared" si="0"/>
        <v xml:space="preserve"> </v>
      </c>
      <c r="J20" s="110" t="str">
        <f>IF(B20&lt;&gt;0,(VLOOKUP(B20,G011C!$B$12:$V$2193,20,0))," ")</f>
        <v xml:space="preserve"> </v>
      </c>
      <c r="K20" s="111" t="str">
        <f t="shared" si="1"/>
        <v xml:space="preserve"> </v>
      </c>
    </row>
    <row r="21" spans="1:11" ht="15" customHeight="1" x14ac:dyDescent="0.25">
      <c r="A21" s="2">
        <v>13</v>
      </c>
      <c r="B21" s="426"/>
      <c r="C21" s="426"/>
      <c r="D21" s="359" t="str">
        <f>IF(B21&lt;&gt;0,(VLOOKUP(B21,'proje ve personel bilgileri'!$A$14:$B$1021,2,0))," ")</f>
        <v xml:space="preserve"> </v>
      </c>
      <c r="E21" s="359"/>
      <c r="F21" s="268"/>
      <c r="G21" s="112"/>
      <c r="H21" s="112"/>
      <c r="I21" s="109" t="str">
        <f t="shared" si="0"/>
        <v xml:space="preserve"> </v>
      </c>
      <c r="J21" s="110" t="str">
        <f>IF(B21&lt;&gt;0,(VLOOKUP(B21,G011C!$B$12:$V$2193,20,0))," ")</f>
        <v xml:space="preserve"> </v>
      </c>
      <c r="K21" s="111" t="str">
        <f t="shared" si="1"/>
        <v xml:space="preserve"> </v>
      </c>
    </row>
    <row r="22" spans="1:11" ht="15" customHeight="1" x14ac:dyDescent="0.25">
      <c r="A22" s="2">
        <v>14</v>
      </c>
      <c r="B22" s="426"/>
      <c r="C22" s="426"/>
      <c r="D22" s="359" t="str">
        <f>IF(B22&lt;&gt;0,(VLOOKUP(B22,'proje ve personel bilgileri'!$A$14:$B$1021,2,0))," ")</f>
        <v xml:space="preserve"> </v>
      </c>
      <c r="E22" s="359"/>
      <c r="F22" s="268"/>
      <c r="G22" s="112"/>
      <c r="H22" s="112"/>
      <c r="I22" s="109" t="str">
        <f t="shared" si="0"/>
        <v xml:space="preserve"> </v>
      </c>
      <c r="J22" s="110" t="str">
        <f>IF(B22&lt;&gt;0,(VLOOKUP(B22,G011C!$B$12:$V$2193,20,0))," ")</f>
        <v xml:space="preserve"> </v>
      </c>
      <c r="K22" s="111" t="str">
        <f t="shared" si="1"/>
        <v xml:space="preserve"> </v>
      </c>
    </row>
    <row r="23" spans="1:11" ht="15" customHeight="1" x14ac:dyDescent="0.25">
      <c r="A23" s="2">
        <v>15</v>
      </c>
      <c r="B23" s="426"/>
      <c r="C23" s="426"/>
      <c r="D23" s="359" t="str">
        <f>IF(B23&lt;&gt;0,(VLOOKUP(B23,'proje ve personel bilgileri'!$A$14:$B$1021,2,0))," ")</f>
        <v xml:space="preserve"> </v>
      </c>
      <c r="E23" s="359"/>
      <c r="F23" s="268"/>
      <c r="G23" s="112"/>
      <c r="H23" s="112"/>
      <c r="I23" s="109" t="str">
        <f t="shared" si="0"/>
        <v xml:space="preserve"> </v>
      </c>
      <c r="J23" s="110" t="str">
        <f>IF(B23&lt;&gt;0,(VLOOKUP(B23,G011C!$B$12:$V$2193,20,0))," ")</f>
        <v xml:space="preserve"> </v>
      </c>
      <c r="K23" s="111" t="str">
        <f t="shared" si="1"/>
        <v xml:space="preserve"> </v>
      </c>
    </row>
    <row r="24" spans="1:11" ht="15.75" customHeight="1" x14ac:dyDescent="0.25">
      <c r="A24" s="2">
        <v>16</v>
      </c>
      <c r="B24" s="426"/>
      <c r="C24" s="426"/>
      <c r="D24" s="359" t="str">
        <f>IF(B24&lt;&gt;0,(VLOOKUP(B24,'proje ve personel bilgileri'!$A$14:$B$1021,2,0))," ")</f>
        <v xml:space="preserve"> </v>
      </c>
      <c r="E24" s="359"/>
      <c r="F24" s="268"/>
      <c r="G24" s="112"/>
      <c r="H24" s="112"/>
      <c r="I24" s="109" t="str">
        <f t="shared" si="0"/>
        <v xml:space="preserve"> </v>
      </c>
      <c r="J24" s="110" t="str">
        <f>IF(B24&lt;&gt;0,(VLOOKUP(B24,G011C!$B$12:$V$2193,20,0))," ")</f>
        <v xml:space="preserve"> </v>
      </c>
      <c r="K24" s="111" t="str">
        <f t="shared" si="1"/>
        <v xml:space="preserve"> </v>
      </c>
    </row>
    <row r="25" spans="1:11" ht="15.75" customHeight="1" x14ac:dyDescent="0.25">
      <c r="A25" s="2">
        <v>17</v>
      </c>
      <c r="B25" s="426"/>
      <c r="C25" s="426"/>
      <c r="D25" s="359" t="str">
        <f>IF(B25&lt;&gt;0,(VLOOKUP(B25,'proje ve personel bilgileri'!$A$14:$B$1021,2,0))," ")</f>
        <v xml:space="preserve"> </v>
      </c>
      <c r="E25" s="359"/>
      <c r="F25" s="268"/>
      <c r="G25" s="112"/>
      <c r="H25" s="112"/>
      <c r="I25" s="109" t="str">
        <f t="shared" si="0"/>
        <v xml:space="preserve"> </v>
      </c>
      <c r="J25" s="110" t="str">
        <f>IF(B25&lt;&gt;0,(VLOOKUP(B25,G011C!$B$12:$V$2193,20,0))," ")</f>
        <v xml:space="preserve"> </v>
      </c>
      <c r="K25" s="111" t="str">
        <f t="shared" si="1"/>
        <v xml:space="preserve"> </v>
      </c>
    </row>
    <row r="26" spans="1:11" ht="15" customHeight="1" x14ac:dyDescent="0.25">
      <c r="A26" s="2">
        <v>18</v>
      </c>
      <c r="B26" s="426"/>
      <c r="C26" s="426"/>
      <c r="D26" s="359" t="str">
        <f>IF(B26&lt;&gt;0,(VLOOKUP(B26,'proje ve personel bilgileri'!$A$14:$B$1021,2,0))," ")</f>
        <v xml:space="preserve"> </v>
      </c>
      <c r="E26" s="359"/>
      <c r="F26" s="268"/>
      <c r="G26" s="112"/>
      <c r="H26" s="112"/>
      <c r="I26" s="109" t="str">
        <f t="shared" si="0"/>
        <v xml:space="preserve"> </v>
      </c>
      <c r="J26" s="110" t="str">
        <f>IF(B26&lt;&gt;0,(VLOOKUP(B26,G011C!$B$12:$V$2193,20,0))," ")</f>
        <v xml:space="preserve"> </v>
      </c>
      <c r="K26" s="111" t="str">
        <f t="shared" si="1"/>
        <v xml:space="preserve"> </v>
      </c>
    </row>
    <row r="27" spans="1:11" ht="30" customHeight="1" x14ac:dyDescent="0.25">
      <c r="A27" s="341" t="s">
        <v>169</v>
      </c>
      <c r="B27" s="427"/>
      <c r="C27" s="427"/>
      <c r="D27" s="427"/>
      <c r="E27" s="427"/>
      <c r="F27" s="427"/>
      <c r="G27" s="427"/>
      <c r="H27" s="427"/>
      <c r="I27" s="34">
        <f>SUM(I9:I26)</f>
        <v>0</v>
      </c>
      <c r="J27" s="31"/>
      <c r="K27" s="35">
        <f>SUM(K9:K26)</f>
        <v>0</v>
      </c>
    </row>
    <row r="28" spans="1:11" ht="15.75" customHeight="1" x14ac:dyDescent="0.25">
      <c r="A28" s="428" t="s">
        <v>170</v>
      </c>
      <c r="B28" s="429"/>
      <c r="C28" s="429"/>
      <c r="D28" s="429"/>
      <c r="E28" s="429"/>
      <c r="F28" s="429"/>
      <c r="G28" s="430"/>
      <c r="H28" s="32"/>
      <c r="I28" s="33"/>
      <c r="J28" s="33"/>
      <c r="K28" s="35">
        <f>K27</f>
        <v>0</v>
      </c>
    </row>
    <row r="29" spans="1:11" ht="15" customHeight="1" x14ac:dyDescent="0.25">
      <c r="A29" s="56"/>
      <c r="B29" s="56"/>
      <c r="C29" s="56"/>
      <c r="D29" s="56"/>
      <c r="E29" s="56"/>
      <c r="F29" s="56"/>
      <c r="G29" s="56"/>
      <c r="H29" s="56"/>
      <c r="I29" s="56"/>
      <c r="J29" s="56"/>
      <c r="K29" s="56"/>
    </row>
    <row r="30" spans="1:11" ht="15" customHeight="1" x14ac:dyDescent="0.25">
      <c r="A30" s="50"/>
    </row>
    <row r="31" spans="1:11" ht="19.5" customHeight="1" x14ac:dyDescent="0.25">
      <c r="A31" s="431" t="s">
        <v>171</v>
      </c>
      <c r="B31" s="431"/>
      <c r="C31" s="431"/>
      <c r="D31" s="431"/>
      <c r="E31" s="431"/>
      <c r="F31" s="431"/>
      <c r="G31" s="431"/>
      <c r="H31" s="431"/>
      <c r="I31" s="431"/>
      <c r="J31" s="431"/>
      <c r="K31" s="431"/>
    </row>
    <row r="32" spans="1:11" ht="15" customHeight="1" x14ac:dyDescent="0.25">
      <c r="A32" s="50"/>
    </row>
    <row r="33" spans="1:11" ht="15" customHeight="1" x14ac:dyDescent="0.25">
      <c r="A33" s="51"/>
    </row>
    <row r="34" spans="1:11" ht="15" customHeight="1" x14ac:dyDescent="0.25">
      <c r="A34" s="270" t="s">
        <v>101</v>
      </c>
      <c r="E34" s="270" t="s">
        <v>102</v>
      </c>
      <c r="G34" s="270" t="s">
        <v>103</v>
      </c>
      <c r="J34" s="74" t="s">
        <v>127</v>
      </c>
    </row>
    <row r="36" spans="1:11" ht="15.75" customHeight="1" x14ac:dyDescent="0.25">
      <c r="A36" s="348" t="s">
        <v>157</v>
      </c>
      <c r="B36" s="440"/>
      <c r="C36" s="440"/>
      <c r="D36" s="440"/>
      <c r="E36" s="440"/>
      <c r="F36" s="440"/>
      <c r="G36" s="440"/>
      <c r="H36" s="440"/>
      <c r="I36" s="440"/>
      <c r="J36" s="440"/>
      <c r="K36" s="440"/>
    </row>
    <row r="37" spans="1:11" ht="15" customHeight="1" x14ac:dyDescent="0.25">
      <c r="A37" s="70"/>
      <c r="B37" s="70"/>
      <c r="C37" s="70"/>
      <c r="D37" s="70"/>
      <c r="E37" s="70"/>
      <c r="F37" s="73" t="str">
        <f>'proje ve personel bilgileri'!$B$7&amp;" dönemine aittir"</f>
        <v>/ dönemine aittir</v>
      </c>
      <c r="G37" s="70"/>
      <c r="H37" s="70"/>
      <c r="I37" s="70"/>
      <c r="J37" s="70"/>
      <c r="K37" s="70"/>
    </row>
    <row r="38" spans="1:11" ht="18.75" customHeight="1" x14ac:dyDescent="0.25">
      <c r="K38" s="4" t="s">
        <v>158</v>
      </c>
    </row>
    <row r="39" spans="1:11" ht="15.75" customHeight="1" x14ac:dyDescent="0.25">
      <c r="A39" s="435" t="s">
        <v>2</v>
      </c>
      <c r="B39" s="436"/>
      <c r="C39" s="351">
        <f>'proje ve personel bilgileri'!$B$2</f>
        <v>0</v>
      </c>
      <c r="D39" s="352"/>
      <c r="E39" s="352"/>
      <c r="F39" s="352"/>
      <c r="G39" s="352"/>
      <c r="H39" s="352"/>
      <c r="I39" s="352"/>
      <c r="J39" s="352"/>
      <c r="K39" s="353"/>
    </row>
    <row r="40" spans="1:11" ht="15.75" customHeight="1" x14ac:dyDescent="0.25">
      <c r="A40" s="435" t="s">
        <v>159</v>
      </c>
      <c r="B40" s="436"/>
      <c r="C40" s="351">
        <f>'proje ve personel bilgileri'!$B$3</f>
        <v>0</v>
      </c>
      <c r="D40" s="352"/>
      <c r="E40" s="352"/>
      <c r="F40" s="352"/>
      <c r="G40" s="352"/>
      <c r="H40" s="352"/>
      <c r="I40" s="352"/>
      <c r="J40" s="352"/>
      <c r="K40" s="353"/>
    </row>
    <row r="41" spans="1:11" ht="15.75" customHeight="1" x14ac:dyDescent="0.25">
      <c r="A41" s="435" t="s">
        <v>160</v>
      </c>
      <c r="B41" s="436"/>
      <c r="C41" s="437"/>
      <c r="D41" s="438"/>
      <c r="E41" s="435"/>
      <c r="F41" s="439"/>
      <c r="G41" s="439"/>
      <c r="H41" s="439"/>
      <c r="I41" s="439"/>
      <c r="J41" s="439"/>
      <c r="K41" s="436"/>
    </row>
    <row r="42" spans="1:11" ht="30" customHeight="1" x14ac:dyDescent="0.25">
      <c r="A42" s="432" t="s">
        <v>87</v>
      </c>
      <c r="B42" s="346" t="s">
        <v>15</v>
      </c>
      <c r="C42" s="347"/>
      <c r="D42" s="346" t="s">
        <v>161</v>
      </c>
      <c r="E42" s="347"/>
      <c r="F42" s="432" t="s">
        <v>17</v>
      </c>
      <c r="G42" s="432" t="s">
        <v>162</v>
      </c>
      <c r="H42" s="432" t="s">
        <v>163</v>
      </c>
      <c r="I42" s="432" t="s">
        <v>164</v>
      </c>
      <c r="J42" s="269" t="s">
        <v>165</v>
      </c>
      <c r="K42" s="267" t="s">
        <v>166</v>
      </c>
    </row>
    <row r="43" spans="1:11" ht="30.75" customHeight="1" x14ac:dyDescent="0.25">
      <c r="A43" s="433"/>
      <c r="B43" s="339"/>
      <c r="C43" s="340"/>
      <c r="D43" s="339" t="s">
        <v>167</v>
      </c>
      <c r="E43" s="340"/>
      <c r="F43" s="433"/>
      <c r="G43" s="433"/>
      <c r="H43" s="433"/>
      <c r="I43" s="433"/>
      <c r="J43" s="267" t="s">
        <v>168</v>
      </c>
      <c r="K43" s="267" t="s">
        <v>98</v>
      </c>
    </row>
    <row r="44" spans="1:11" ht="15.75" customHeight="1" x14ac:dyDescent="0.25">
      <c r="A44" s="1">
        <v>19</v>
      </c>
      <c r="B44" s="434"/>
      <c r="C44" s="434"/>
      <c r="D44" s="359" t="str">
        <f>IF(B44&lt;&gt;0,(VLOOKUP(B44,'proje ve personel bilgileri'!$A$14:$B$1021,2,0))," ")</f>
        <v xml:space="preserve"> </v>
      </c>
      <c r="E44" s="359"/>
      <c r="F44" s="268"/>
      <c r="G44" s="108"/>
      <c r="H44" s="108"/>
      <c r="I44" s="109" t="str">
        <f t="shared" ref="I44:I61" si="2">IF(B44&lt;&gt;0,(G44*H44)," ")</f>
        <v xml:space="preserve"> </v>
      </c>
      <c r="J44" s="110" t="str">
        <f>IF(B44&lt;&gt;0,(VLOOKUP(B44,G011C!$B$12:$V$2193,20,0))," ")</f>
        <v xml:space="preserve"> </v>
      </c>
      <c r="K44" s="111" t="str">
        <f t="shared" ref="K44:K61" si="3">IF(B44&lt;&gt;0,(I44*J44)," ")</f>
        <v xml:space="preserve"> </v>
      </c>
    </row>
    <row r="45" spans="1:11" ht="15.75" customHeight="1" x14ac:dyDescent="0.25">
      <c r="A45" s="2">
        <v>20</v>
      </c>
      <c r="B45" s="426"/>
      <c r="C45" s="426"/>
      <c r="D45" s="359" t="str">
        <f>IF(B45&lt;&gt;0,(VLOOKUP(B45,'proje ve personel bilgileri'!$A$14:$B$1021,2,0))," ")</f>
        <v xml:space="preserve"> </v>
      </c>
      <c r="E45" s="359"/>
      <c r="F45" s="268"/>
      <c r="G45" s="112"/>
      <c r="H45" s="112"/>
      <c r="I45" s="109" t="str">
        <f t="shared" si="2"/>
        <v xml:space="preserve"> </v>
      </c>
      <c r="J45" s="110" t="str">
        <f>IF(B45&lt;&gt;0,(VLOOKUP(B45,G011C!$B$12:$V$2193,20,0))," ")</f>
        <v xml:space="preserve"> </v>
      </c>
      <c r="K45" s="111" t="str">
        <f t="shared" si="3"/>
        <v xml:space="preserve"> </v>
      </c>
    </row>
    <row r="46" spans="1:11" ht="15.75" customHeight="1" x14ac:dyDescent="0.25">
      <c r="A46" s="1">
        <v>21</v>
      </c>
      <c r="B46" s="426"/>
      <c r="C46" s="426"/>
      <c r="D46" s="359" t="str">
        <f>IF(B46&lt;&gt;0,(VLOOKUP(B46,'proje ve personel bilgileri'!$A$14:$B$1021,2,0))," ")</f>
        <v xml:space="preserve"> </v>
      </c>
      <c r="E46" s="359"/>
      <c r="F46" s="268"/>
      <c r="G46" s="112"/>
      <c r="H46" s="112"/>
      <c r="I46" s="109" t="str">
        <f t="shared" si="2"/>
        <v xml:space="preserve"> </v>
      </c>
      <c r="J46" s="110" t="str">
        <f>IF(B46&lt;&gt;0,(VLOOKUP(B46,G011C!$B$12:$V$2193,20,0))," ")</f>
        <v xml:space="preserve"> </v>
      </c>
      <c r="K46" s="111" t="str">
        <f t="shared" si="3"/>
        <v xml:space="preserve"> </v>
      </c>
    </row>
    <row r="47" spans="1:11" ht="15.75" customHeight="1" x14ac:dyDescent="0.25">
      <c r="A47" s="2">
        <v>22</v>
      </c>
      <c r="B47" s="426"/>
      <c r="C47" s="426"/>
      <c r="D47" s="359" t="str">
        <f>IF(B47&lt;&gt;0,(VLOOKUP(B47,'proje ve personel bilgileri'!$A$14:$B$1021,2,0))," ")</f>
        <v xml:space="preserve"> </v>
      </c>
      <c r="E47" s="359"/>
      <c r="F47" s="268"/>
      <c r="G47" s="112"/>
      <c r="H47" s="112"/>
      <c r="I47" s="109" t="str">
        <f t="shared" si="2"/>
        <v xml:space="preserve"> </v>
      </c>
      <c r="J47" s="110" t="str">
        <f>IF(B47&lt;&gt;0,(VLOOKUP(B47,G011C!$B$12:$V$2193,20,0))," ")</f>
        <v xml:space="preserve"> </v>
      </c>
      <c r="K47" s="111" t="str">
        <f t="shared" si="3"/>
        <v xml:space="preserve"> </v>
      </c>
    </row>
    <row r="48" spans="1:11" ht="15.75" customHeight="1" x14ac:dyDescent="0.25">
      <c r="A48" s="1">
        <v>23</v>
      </c>
      <c r="B48" s="426"/>
      <c r="C48" s="426"/>
      <c r="D48" s="359" t="str">
        <f>IF(B48&lt;&gt;0,(VLOOKUP(B48,'proje ve personel bilgileri'!$A$14:$B$1021,2,0))," ")</f>
        <v xml:space="preserve"> </v>
      </c>
      <c r="E48" s="359"/>
      <c r="F48" s="268"/>
      <c r="G48" s="112"/>
      <c r="H48" s="112"/>
      <c r="I48" s="109" t="str">
        <f t="shared" si="2"/>
        <v xml:space="preserve"> </v>
      </c>
      <c r="J48" s="110" t="str">
        <f>IF(B48&lt;&gt;0,(VLOOKUP(B48,G011C!$B$12:$V$2193,20,0))," ")</f>
        <v xml:space="preserve"> </v>
      </c>
      <c r="K48" s="111" t="str">
        <f t="shared" si="3"/>
        <v xml:space="preserve"> </v>
      </c>
    </row>
    <row r="49" spans="1:11" ht="15.75" customHeight="1" x14ac:dyDescent="0.25">
      <c r="A49" s="2">
        <v>24</v>
      </c>
      <c r="B49" s="426"/>
      <c r="C49" s="426"/>
      <c r="D49" s="359" t="str">
        <f>IF(B49&lt;&gt;0,(VLOOKUP(B49,'proje ve personel bilgileri'!$A$14:$B$1021,2,0))," ")</f>
        <v xml:space="preserve"> </v>
      </c>
      <c r="E49" s="359"/>
      <c r="F49" s="268"/>
      <c r="G49" s="112"/>
      <c r="H49" s="112"/>
      <c r="I49" s="109" t="str">
        <f t="shared" si="2"/>
        <v xml:space="preserve"> </v>
      </c>
      <c r="J49" s="110" t="str">
        <f>IF(B49&lt;&gt;0,(VLOOKUP(B49,G011C!$B$12:$V$2193,20,0))," ")</f>
        <v xml:space="preserve"> </v>
      </c>
      <c r="K49" s="111" t="str">
        <f t="shared" si="3"/>
        <v xml:space="preserve"> </v>
      </c>
    </row>
    <row r="50" spans="1:11" ht="15.75" customHeight="1" x14ac:dyDescent="0.25">
      <c r="A50" s="1">
        <v>25</v>
      </c>
      <c r="B50" s="426"/>
      <c r="C50" s="426"/>
      <c r="D50" s="359" t="str">
        <f>IF(B50&lt;&gt;0,(VLOOKUP(B50,'proje ve personel bilgileri'!$A$14:$B$1021,2,0))," ")</f>
        <v xml:space="preserve"> </v>
      </c>
      <c r="E50" s="359"/>
      <c r="F50" s="268"/>
      <c r="G50" s="112"/>
      <c r="H50" s="112"/>
      <c r="I50" s="109" t="str">
        <f t="shared" si="2"/>
        <v xml:space="preserve"> </v>
      </c>
      <c r="J50" s="110" t="str">
        <f>IF(B50&lt;&gt;0,(VLOOKUP(B50,G011C!$B$12:$V$2193,20,0))," ")</f>
        <v xml:space="preserve"> </v>
      </c>
      <c r="K50" s="111" t="str">
        <f t="shared" si="3"/>
        <v xml:space="preserve"> </v>
      </c>
    </row>
    <row r="51" spans="1:11" ht="15.75" customHeight="1" x14ac:dyDescent="0.25">
      <c r="A51" s="2">
        <v>26</v>
      </c>
      <c r="B51" s="426"/>
      <c r="C51" s="426"/>
      <c r="D51" s="359" t="str">
        <f>IF(B51&lt;&gt;0,(VLOOKUP(B51,'proje ve personel bilgileri'!$A$14:$B$1021,2,0))," ")</f>
        <v xml:space="preserve"> </v>
      </c>
      <c r="E51" s="359"/>
      <c r="F51" s="268"/>
      <c r="G51" s="112"/>
      <c r="H51" s="112"/>
      <c r="I51" s="109" t="str">
        <f t="shared" si="2"/>
        <v xml:space="preserve"> </v>
      </c>
      <c r="J51" s="110" t="str">
        <f>IF(B51&lt;&gt;0,(VLOOKUP(B51,G011C!$B$12:$V$2193,20,0))," ")</f>
        <v xml:space="preserve"> </v>
      </c>
      <c r="K51" s="111" t="str">
        <f t="shared" si="3"/>
        <v xml:space="preserve"> </v>
      </c>
    </row>
    <row r="52" spans="1:11" ht="15.75" customHeight="1" x14ac:dyDescent="0.25">
      <c r="A52" s="1">
        <v>27</v>
      </c>
      <c r="B52" s="426"/>
      <c r="C52" s="426"/>
      <c r="D52" s="359" t="str">
        <f>IF(B52&lt;&gt;0,(VLOOKUP(B52,'proje ve personel bilgileri'!$A$14:$B$1021,2,0))," ")</f>
        <v xml:space="preserve"> </v>
      </c>
      <c r="E52" s="359"/>
      <c r="F52" s="268"/>
      <c r="G52" s="112"/>
      <c r="H52" s="112"/>
      <c r="I52" s="109" t="str">
        <f t="shared" si="2"/>
        <v xml:space="preserve"> </v>
      </c>
      <c r="J52" s="110" t="str">
        <f>IF(B52&lt;&gt;0,(VLOOKUP(B52,G011C!$B$12:$V$2193,20,0))," ")</f>
        <v xml:space="preserve"> </v>
      </c>
      <c r="K52" s="111" t="str">
        <f t="shared" si="3"/>
        <v xml:space="preserve"> </v>
      </c>
    </row>
    <row r="53" spans="1:11" ht="15.75" customHeight="1" x14ac:dyDescent="0.25">
      <c r="A53" s="2">
        <v>28</v>
      </c>
      <c r="B53" s="426"/>
      <c r="C53" s="426"/>
      <c r="D53" s="359" t="str">
        <f>IF(B53&lt;&gt;0,(VLOOKUP(B53,'proje ve personel bilgileri'!$A$14:$B$1021,2,0))," ")</f>
        <v xml:space="preserve"> </v>
      </c>
      <c r="E53" s="359"/>
      <c r="F53" s="268"/>
      <c r="G53" s="112"/>
      <c r="H53" s="112"/>
      <c r="I53" s="109" t="str">
        <f t="shared" si="2"/>
        <v xml:space="preserve"> </v>
      </c>
      <c r="J53" s="110" t="str">
        <f>IF(B53&lt;&gt;0,(VLOOKUP(B53,G011C!$B$12:$V$2193,20,0))," ")</f>
        <v xml:space="preserve"> </v>
      </c>
      <c r="K53" s="111" t="str">
        <f t="shared" si="3"/>
        <v xml:space="preserve"> </v>
      </c>
    </row>
    <row r="54" spans="1:11" ht="15.75" customHeight="1" x14ac:dyDescent="0.25">
      <c r="A54" s="1">
        <v>29</v>
      </c>
      <c r="B54" s="426"/>
      <c r="C54" s="426"/>
      <c r="D54" s="359" t="str">
        <f>IF(B54&lt;&gt;0,(VLOOKUP(B54,'proje ve personel bilgileri'!$A$14:$B$1021,2,0))," ")</f>
        <v xml:space="preserve"> </v>
      </c>
      <c r="E54" s="359"/>
      <c r="F54" s="268"/>
      <c r="G54" s="112"/>
      <c r="H54" s="112"/>
      <c r="I54" s="109" t="str">
        <f t="shared" si="2"/>
        <v xml:space="preserve"> </v>
      </c>
      <c r="J54" s="110" t="str">
        <f>IF(B54&lt;&gt;0,(VLOOKUP(B54,G011C!$B$12:$V$2193,20,0))," ")</f>
        <v xml:space="preserve"> </v>
      </c>
      <c r="K54" s="111" t="str">
        <f t="shared" si="3"/>
        <v xml:space="preserve"> </v>
      </c>
    </row>
    <row r="55" spans="1:11" ht="15.75" customHeight="1" x14ac:dyDescent="0.25">
      <c r="A55" s="2">
        <v>30</v>
      </c>
      <c r="B55" s="426"/>
      <c r="C55" s="426"/>
      <c r="D55" s="359" t="str">
        <f>IF(B55&lt;&gt;0,(VLOOKUP(B55,'proje ve personel bilgileri'!$A$14:$B$1021,2,0))," ")</f>
        <v xml:space="preserve"> </v>
      </c>
      <c r="E55" s="359"/>
      <c r="F55" s="268"/>
      <c r="G55" s="112"/>
      <c r="H55" s="112"/>
      <c r="I55" s="109" t="str">
        <f t="shared" si="2"/>
        <v xml:space="preserve"> </v>
      </c>
      <c r="J55" s="110" t="str">
        <f>IF(B55&lt;&gt;0,(VLOOKUP(B55,G011C!$B$12:$V$2193,20,0))," ")</f>
        <v xml:space="preserve"> </v>
      </c>
      <c r="K55" s="111" t="str">
        <f t="shared" si="3"/>
        <v xml:space="preserve"> </v>
      </c>
    </row>
    <row r="56" spans="1:11" ht="15.75" customHeight="1" x14ac:dyDescent="0.25">
      <c r="A56" s="1">
        <v>31</v>
      </c>
      <c r="B56" s="426"/>
      <c r="C56" s="426"/>
      <c r="D56" s="359" t="str">
        <f>IF(B56&lt;&gt;0,(VLOOKUP(B56,'proje ve personel bilgileri'!$A$14:$B$1021,2,0))," ")</f>
        <v xml:space="preserve"> </v>
      </c>
      <c r="E56" s="359"/>
      <c r="F56" s="268"/>
      <c r="G56" s="112"/>
      <c r="H56" s="112"/>
      <c r="I56" s="109" t="str">
        <f t="shared" si="2"/>
        <v xml:space="preserve"> </v>
      </c>
      <c r="J56" s="110" t="str">
        <f>IF(B56&lt;&gt;0,(VLOOKUP(B56,G011C!$B$12:$V$2193,20,0))," ")</f>
        <v xml:space="preserve"> </v>
      </c>
      <c r="K56" s="111" t="str">
        <f t="shared" si="3"/>
        <v xml:space="preserve"> </v>
      </c>
    </row>
    <row r="57" spans="1:11" ht="15.75" customHeight="1" x14ac:dyDescent="0.25">
      <c r="A57" s="2">
        <v>32</v>
      </c>
      <c r="B57" s="426"/>
      <c r="C57" s="426"/>
      <c r="D57" s="359" t="str">
        <f>IF(B57&lt;&gt;0,(VLOOKUP(B57,'proje ve personel bilgileri'!$A$14:$B$1021,2,0))," ")</f>
        <v xml:space="preserve"> </v>
      </c>
      <c r="E57" s="359"/>
      <c r="F57" s="268"/>
      <c r="G57" s="112"/>
      <c r="H57" s="112"/>
      <c r="I57" s="109" t="str">
        <f t="shared" si="2"/>
        <v xml:space="preserve"> </v>
      </c>
      <c r="J57" s="110" t="str">
        <f>IF(B57&lt;&gt;0,(VLOOKUP(B57,G011C!$B$12:$V$2193,20,0))," ")</f>
        <v xml:space="preserve"> </v>
      </c>
      <c r="K57" s="111" t="str">
        <f t="shared" si="3"/>
        <v xml:space="preserve"> </v>
      </c>
    </row>
    <row r="58" spans="1:11" ht="15.75" customHeight="1" x14ac:dyDescent="0.25">
      <c r="A58" s="1">
        <v>33</v>
      </c>
      <c r="B58" s="426"/>
      <c r="C58" s="426"/>
      <c r="D58" s="359" t="str">
        <f>IF(B58&lt;&gt;0,(VLOOKUP(B58,'proje ve personel bilgileri'!$A$14:$B$1021,2,0))," ")</f>
        <v xml:space="preserve"> </v>
      </c>
      <c r="E58" s="359"/>
      <c r="F58" s="268"/>
      <c r="G58" s="112"/>
      <c r="H58" s="112"/>
      <c r="I58" s="109" t="str">
        <f t="shared" si="2"/>
        <v xml:space="preserve"> </v>
      </c>
      <c r="J58" s="110" t="str">
        <f>IF(B58&lt;&gt;0,(VLOOKUP(B58,G011C!$B$12:$V$2193,20,0))," ")</f>
        <v xml:space="preserve"> </v>
      </c>
      <c r="K58" s="111" t="str">
        <f t="shared" si="3"/>
        <v xml:space="preserve"> </v>
      </c>
    </row>
    <row r="59" spans="1:11" ht="15.75" customHeight="1" x14ac:dyDescent="0.25">
      <c r="A59" s="2">
        <v>34</v>
      </c>
      <c r="B59" s="426"/>
      <c r="C59" s="426"/>
      <c r="D59" s="359" t="str">
        <f>IF(B59&lt;&gt;0,(VLOOKUP(B59,'proje ve personel bilgileri'!$A$14:$B$1021,2,0))," ")</f>
        <v xml:space="preserve"> </v>
      </c>
      <c r="E59" s="359"/>
      <c r="F59" s="268"/>
      <c r="G59" s="112"/>
      <c r="H59" s="112"/>
      <c r="I59" s="109" t="str">
        <f t="shared" si="2"/>
        <v xml:space="preserve"> </v>
      </c>
      <c r="J59" s="110" t="str">
        <f>IF(B59&lt;&gt;0,(VLOOKUP(B59,G011C!$B$12:$V$2193,20,0))," ")</f>
        <v xml:space="preserve"> </v>
      </c>
      <c r="K59" s="111" t="str">
        <f t="shared" si="3"/>
        <v xml:space="preserve"> </v>
      </c>
    </row>
    <row r="60" spans="1:11" ht="15.75" customHeight="1" x14ac:dyDescent="0.25">
      <c r="A60" s="1">
        <v>35</v>
      </c>
      <c r="B60" s="426"/>
      <c r="C60" s="426"/>
      <c r="D60" s="359" t="str">
        <f>IF(B60&lt;&gt;0,(VLOOKUP(B60,'proje ve personel bilgileri'!$A$14:$B$1021,2,0))," ")</f>
        <v xml:space="preserve"> </v>
      </c>
      <c r="E60" s="359"/>
      <c r="F60" s="268"/>
      <c r="G60" s="112"/>
      <c r="H60" s="112"/>
      <c r="I60" s="109" t="str">
        <f t="shared" si="2"/>
        <v xml:space="preserve"> </v>
      </c>
      <c r="J60" s="110" t="str">
        <f>IF(B60&lt;&gt;0,(VLOOKUP(B60,G011C!$B$12:$V$2193,20,0))," ")</f>
        <v xml:space="preserve"> </v>
      </c>
      <c r="K60" s="111" t="str">
        <f t="shared" si="3"/>
        <v xml:space="preserve"> </v>
      </c>
    </row>
    <row r="61" spans="1:11" ht="15" customHeight="1" x14ac:dyDescent="0.25">
      <c r="A61" s="2">
        <v>36</v>
      </c>
      <c r="B61" s="426"/>
      <c r="C61" s="426"/>
      <c r="D61" s="359" t="str">
        <f>IF(B61&lt;&gt;0,(VLOOKUP(B61,'proje ve personel bilgileri'!$A$14:$B$1021,2,0))," ")</f>
        <v xml:space="preserve"> </v>
      </c>
      <c r="E61" s="359"/>
      <c r="F61" s="268"/>
      <c r="G61" s="112"/>
      <c r="H61" s="112"/>
      <c r="I61" s="109" t="str">
        <f t="shared" si="2"/>
        <v xml:space="preserve"> </v>
      </c>
      <c r="J61" s="110" t="str">
        <f>IF(B61&lt;&gt;0,(VLOOKUP(B61,G011C!$B$12:$V$2193,20,0))," ")</f>
        <v xml:space="preserve"> </v>
      </c>
      <c r="K61" s="111" t="str">
        <f t="shared" si="3"/>
        <v xml:space="preserve"> </v>
      </c>
    </row>
    <row r="62" spans="1:11" ht="15.75" customHeight="1" x14ac:dyDescent="0.25">
      <c r="A62" s="341" t="s">
        <v>169</v>
      </c>
      <c r="B62" s="427"/>
      <c r="C62" s="427"/>
      <c r="D62" s="427"/>
      <c r="E62" s="427"/>
      <c r="F62" s="427"/>
      <c r="G62" s="427"/>
      <c r="H62" s="427"/>
      <c r="I62" s="34">
        <f>SUM(I44:I61)</f>
        <v>0</v>
      </c>
      <c r="J62" s="31"/>
      <c r="K62" s="35">
        <f>IF(C41=C6,SUM(K44:K61)+K27,SUM(K44:K61))</f>
        <v>0</v>
      </c>
    </row>
    <row r="63" spans="1:11" ht="15.75" customHeight="1" x14ac:dyDescent="0.25">
      <c r="A63" s="428" t="s">
        <v>170</v>
      </c>
      <c r="B63" s="429"/>
      <c r="C63" s="429"/>
      <c r="D63" s="429"/>
      <c r="E63" s="429"/>
      <c r="F63" s="429"/>
      <c r="G63" s="430"/>
      <c r="H63" s="32"/>
      <c r="I63" s="33"/>
      <c r="J63" s="33"/>
      <c r="K63" s="65">
        <f>SUM(K44:K61)+K28</f>
        <v>0</v>
      </c>
    </row>
    <row r="64" spans="1:11" ht="15" customHeight="1" x14ac:dyDescent="0.25">
      <c r="A64" s="56"/>
      <c r="B64" s="56"/>
      <c r="C64" s="56"/>
      <c r="D64" s="56"/>
      <c r="E64" s="56"/>
      <c r="F64" s="56"/>
      <c r="G64" s="56"/>
      <c r="H64" s="56"/>
      <c r="I64" s="56"/>
      <c r="J64" s="56"/>
      <c r="K64" s="56"/>
    </row>
    <row r="65" spans="1:11" ht="15" customHeight="1" x14ac:dyDescent="0.25">
      <c r="A65" s="50"/>
    </row>
    <row r="66" spans="1:11" ht="15" customHeight="1" x14ac:dyDescent="0.25">
      <c r="A66" s="431" t="s">
        <v>171</v>
      </c>
      <c r="B66" s="431"/>
      <c r="C66" s="431"/>
      <c r="D66" s="431"/>
      <c r="E66" s="431"/>
      <c r="F66" s="431"/>
      <c r="G66" s="431"/>
      <c r="H66" s="431"/>
      <c r="I66" s="431"/>
      <c r="J66" s="431"/>
      <c r="K66" s="431"/>
    </row>
    <row r="67" spans="1:11" ht="15" customHeight="1" x14ac:dyDescent="0.25">
      <c r="A67" s="50"/>
    </row>
    <row r="68" spans="1:11" ht="15" customHeight="1" x14ac:dyDescent="0.25">
      <c r="A68" s="51"/>
    </row>
    <row r="69" spans="1:11" ht="15" customHeight="1" x14ac:dyDescent="0.25">
      <c r="A69" s="270" t="s">
        <v>101</v>
      </c>
      <c r="E69" s="270" t="s">
        <v>102</v>
      </c>
      <c r="G69" s="270" t="s">
        <v>103</v>
      </c>
      <c r="J69" s="74" t="s">
        <v>127</v>
      </c>
    </row>
    <row r="71" spans="1:11" ht="15.75" customHeight="1" x14ac:dyDescent="0.25">
      <c r="A71" s="348" t="s">
        <v>157</v>
      </c>
      <c r="B71" s="440"/>
      <c r="C71" s="440"/>
      <c r="D71" s="440"/>
      <c r="E71" s="440"/>
      <c r="F71" s="440"/>
      <c r="G71" s="440"/>
      <c r="H71" s="440"/>
      <c r="I71" s="440"/>
      <c r="J71" s="440"/>
      <c r="K71" s="440"/>
    </row>
    <row r="72" spans="1:11" ht="15" customHeight="1" x14ac:dyDescent="0.25">
      <c r="A72" s="70"/>
      <c r="B72" s="70"/>
      <c r="C72" s="70"/>
      <c r="D72" s="70"/>
      <c r="E72" s="70"/>
      <c r="F72" s="73" t="str">
        <f>'proje ve personel bilgileri'!$B$7&amp;" dönemine aittir"</f>
        <v>/ dönemine aittir</v>
      </c>
      <c r="G72" s="70"/>
      <c r="H72" s="70"/>
      <c r="I72" s="70"/>
      <c r="J72" s="70"/>
      <c r="K72" s="70"/>
    </row>
    <row r="73" spans="1:11" ht="18.75" customHeight="1" x14ac:dyDescent="0.25">
      <c r="K73" s="4" t="s">
        <v>158</v>
      </c>
    </row>
    <row r="74" spans="1:11" ht="15.75" customHeight="1" x14ac:dyDescent="0.25">
      <c r="A74" s="435" t="s">
        <v>2</v>
      </c>
      <c r="B74" s="436"/>
      <c r="C74" s="351">
        <f>'proje ve personel bilgileri'!$B$2</f>
        <v>0</v>
      </c>
      <c r="D74" s="352"/>
      <c r="E74" s="352"/>
      <c r="F74" s="352"/>
      <c r="G74" s="352"/>
      <c r="H74" s="352"/>
      <c r="I74" s="352"/>
      <c r="J74" s="352"/>
      <c r="K74" s="353"/>
    </row>
    <row r="75" spans="1:11" ht="15.75" customHeight="1" x14ac:dyDescent="0.25">
      <c r="A75" s="435" t="s">
        <v>159</v>
      </c>
      <c r="B75" s="436"/>
      <c r="C75" s="351">
        <f>'proje ve personel bilgileri'!$B$3</f>
        <v>0</v>
      </c>
      <c r="D75" s="352"/>
      <c r="E75" s="352"/>
      <c r="F75" s="352"/>
      <c r="G75" s="352"/>
      <c r="H75" s="352"/>
      <c r="I75" s="352"/>
      <c r="J75" s="352"/>
      <c r="K75" s="353"/>
    </row>
    <row r="76" spans="1:11" ht="15.75" customHeight="1" x14ac:dyDescent="0.25">
      <c r="A76" s="435" t="s">
        <v>160</v>
      </c>
      <c r="B76" s="436"/>
      <c r="C76" s="437"/>
      <c r="D76" s="438"/>
      <c r="E76" s="435"/>
      <c r="F76" s="439"/>
      <c r="G76" s="439"/>
      <c r="H76" s="439"/>
      <c r="I76" s="439"/>
      <c r="J76" s="439"/>
      <c r="K76" s="436"/>
    </row>
    <row r="77" spans="1:11" ht="30" customHeight="1" x14ac:dyDescent="0.25">
      <c r="A77" s="432" t="s">
        <v>87</v>
      </c>
      <c r="B77" s="346" t="s">
        <v>15</v>
      </c>
      <c r="C77" s="347"/>
      <c r="D77" s="346" t="s">
        <v>161</v>
      </c>
      <c r="E77" s="347"/>
      <c r="F77" s="432" t="s">
        <v>17</v>
      </c>
      <c r="G77" s="432" t="s">
        <v>162</v>
      </c>
      <c r="H77" s="432" t="s">
        <v>163</v>
      </c>
      <c r="I77" s="432" t="s">
        <v>164</v>
      </c>
      <c r="J77" s="269" t="s">
        <v>165</v>
      </c>
      <c r="K77" s="267" t="s">
        <v>166</v>
      </c>
    </row>
    <row r="78" spans="1:11" ht="30.75" customHeight="1" x14ac:dyDescent="0.25">
      <c r="A78" s="433"/>
      <c r="B78" s="339"/>
      <c r="C78" s="340"/>
      <c r="D78" s="339" t="s">
        <v>167</v>
      </c>
      <c r="E78" s="340"/>
      <c r="F78" s="433"/>
      <c r="G78" s="433"/>
      <c r="H78" s="433"/>
      <c r="I78" s="433"/>
      <c r="J78" s="267" t="s">
        <v>168</v>
      </c>
      <c r="K78" s="267" t="s">
        <v>98</v>
      </c>
    </row>
    <row r="79" spans="1:11" ht="15.75" customHeight="1" x14ac:dyDescent="0.25">
      <c r="A79" s="1">
        <v>37</v>
      </c>
      <c r="B79" s="434"/>
      <c r="C79" s="434"/>
      <c r="D79" s="359" t="str">
        <f>IF(B79&lt;&gt;0,(VLOOKUP(B79,'proje ve personel bilgileri'!$A$14:$B$1021,2,0))," ")</f>
        <v xml:space="preserve"> </v>
      </c>
      <c r="E79" s="359"/>
      <c r="F79" s="268"/>
      <c r="G79" s="108"/>
      <c r="H79" s="108"/>
      <c r="I79" s="109" t="str">
        <f t="shared" ref="I79:I96" si="4">IF(B79&lt;&gt;0,(G79*H79)," ")</f>
        <v xml:space="preserve"> </v>
      </c>
      <c r="J79" s="110" t="str">
        <f>IF(B79&lt;&gt;0,(VLOOKUP(B79,G011C!$B$12:$V$2193,20,0))," ")</f>
        <v xml:space="preserve"> </v>
      </c>
      <c r="K79" s="111" t="str">
        <f t="shared" ref="K79:K96" si="5">IF(B79&lt;&gt;0,(I79*J79)," ")</f>
        <v xml:space="preserve"> </v>
      </c>
    </row>
    <row r="80" spans="1:11" ht="15.75" customHeight="1" x14ac:dyDescent="0.25">
      <c r="A80" s="2">
        <v>38</v>
      </c>
      <c r="B80" s="426"/>
      <c r="C80" s="426"/>
      <c r="D80" s="359" t="str">
        <f>IF(B80&lt;&gt;0,(VLOOKUP(B80,'proje ve personel bilgileri'!$A$14:$B$1021,2,0))," ")</f>
        <v xml:space="preserve"> </v>
      </c>
      <c r="E80" s="359"/>
      <c r="F80" s="268"/>
      <c r="G80" s="112"/>
      <c r="H80" s="112"/>
      <c r="I80" s="109" t="str">
        <f t="shared" si="4"/>
        <v xml:space="preserve"> </v>
      </c>
      <c r="J80" s="110" t="str">
        <f>IF(B80&lt;&gt;0,(VLOOKUP(B80,G011C!$B$12:$V$2193,20,0))," ")</f>
        <v xml:space="preserve"> </v>
      </c>
      <c r="K80" s="111" t="str">
        <f t="shared" si="5"/>
        <v xml:space="preserve"> </v>
      </c>
    </row>
    <row r="81" spans="1:11" ht="15.75" customHeight="1" x14ac:dyDescent="0.25">
      <c r="A81" s="1">
        <v>39</v>
      </c>
      <c r="B81" s="426"/>
      <c r="C81" s="426"/>
      <c r="D81" s="359" t="str">
        <f>IF(B81&lt;&gt;0,(VLOOKUP(B81,'proje ve personel bilgileri'!$A$14:$B$1021,2,0))," ")</f>
        <v xml:space="preserve"> </v>
      </c>
      <c r="E81" s="359"/>
      <c r="F81" s="268"/>
      <c r="G81" s="112"/>
      <c r="H81" s="112"/>
      <c r="I81" s="109" t="str">
        <f t="shared" si="4"/>
        <v xml:space="preserve"> </v>
      </c>
      <c r="J81" s="110" t="str">
        <f>IF(B81&lt;&gt;0,(VLOOKUP(B81,G011C!$B$12:$V$2193,20,0))," ")</f>
        <v xml:space="preserve"> </v>
      </c>
      <c r="K81" s="111" t="str">
        <f t="shared" si="5"/>
        <v xml:space="preserve"> </v>
      </c>
    </row>
    <row r="82" spans="1:11" ht="15.75" customHeight="1" x14ac:dyDescent="0.25">
      <c r="A82" s="2">
        <v>40</v>
      </c>
      <c r="B82" s="426"/>
      <c r="C82" s="426"/>
      <c r="D82" s="359" t="str">
        <f>IF(B82&lt;&gt;0,(VLOOKUP(B82,'proje ve personel bilgileri'!$A$14:$B$1021,2,0))," ")</f>
        <v xml:space="preserve"> </v>
      </c>
      <c r="E82" s="359"/>
      <c r="F82" s="268"/>
      <c r="G82" s="112"/>
      <c r="H82" s="112"/>
      <c r="I82" s="109" t="str">
        <f t="shared" si="4"/>
        <v xml:space="preserve"> </v>
      </c>
      <c r="J82" s="110" t="str">
        <f>IF(B82&lt;&gt;0,(VLOOKUP(B82,G011C!$B$12:$V$2193,20,0))," ")</f>
        <v xml:space="preserve"> </v>
      </c>
      <c r="K82" s="111" t="str">
        <f t="shared" si="5"/>
        <v xml:space="preserve"> </v>
      </c>
    </row>
    <row r="83" spans="1:11" ht="15.75" customHeight="1" x14ac:dyDescent="0.25">
      <c r="A83" s="1">
        <v>41</v>
      </c>
      <c r="B83" s="426"/>
      <c r="C83" s="426"/>
      <c r="D83" s="359" t="str">
        <f>IF(B83&lt;&gt;0,(VLOOKUP(B83,'proje ve personel bilgileri'!$A$14:$B$1021,2,0))," ")</f>
        <v xml:space="preserve"> </v>
      </c>
      <c r="E83" s="359"/>
      <c r="F83" s="268"/>
      <c r="G83" s="112"/>
      <c r="H83" s="112"/>
      <c r="I83" s="109" t="str">
        <f t="shared" si="4"/>
        <v xml:space="preserve"> </v>
      </c>
      <c r="J83" s="110" t="str">
        <f>IF(B83&lt;&gt;0,(VLOOKUP(B83,G011C!$B$12:$V$2193,20,0))," ")</f>
        <v xml:space="preserve"> </v>
      </c>
      <c r="K83" s="111" t="str">
        <f t="shared" si="5"/>
        <v xml:space="preserve"> </v>
      </c>
    </row>
    <row r="84" spans="1:11" ht="15.75" customHeight="1" x14ac:dyDescent="0.25">
      <c r="A84" s="2">
        <v>42</v>
      </c>
      <c r="B84" s="426"/>
      <c r="C84" s="426"/>
      <c r="D84" s="359" t="str">
        <f>IF(B84&lt;&gt;0,(VLOOKUP(B84,'proje ve personel bilgileri'!$A$14:$B$1021,2,0))," ")</f>
        <v xml:space="preserve"> </v>
      </c>
      <c r="E84" s="359"/>
      <c r="F84" s="268"/>
      <c r="G84" s="112"/>
      <c r="H84" s="112"/>
      <c r="I84" s="109" t="str">
        <f t="shared" si="4"/>
        <v xml:space="preserve"> </v>
      </c>
      <c r="J84" s="110" t="str">
        <f>IF(B84&lt;&gt;0,(VLOOKUP(B84,G011C!$B$12:$V$2193,20,0))," ")</f>
        <v xml:space="preserve"> </v>
      </c>
      <c r="K84" s="111" t="str">
        <f t="shared" si="5"/>
        <v xml:space="preserve"> </v>
      </c>
    </row>
    <row r="85" spans="1:11" ht="15.75" customHeight="1" x14ac:dyDescent="0.25">
      <c r="A85" s="1">
        <v>43</v>
      </c>
      <c r="B85" s="426"/>
      <c r="C85" s="426"/>
      <c r="D85" s="359" t="str">
        <f>IF(B85&lt;&gt;0,(VLOOKUP(B85,'proje ve personel bilgileri'!$A$14:$B$1021,2,0))," ")</f>
        <v xml:space="preserve"> </v>
      </c>
      <c r="E85" s="359"/>
      <c r="F85" s="268"/>
      <c r="G85" s="112"/>
      <c r="H85" s="112"/>
      <c r="I85" s="109" t="str">
        <f t="shared" si="4"/>
        <v xml:space="preserve"> </v>
      </c>
      <c r="J85" s="110" t="str">
        <f>IF(B85&lt;&gt;0,(VLOOKUP(B85,G011C!$B$12:$V$2193,20,0))," ")</f>
        <v xml:space="preserve"> </v>
      </c>
      <c r="K85" s="111" t="str">
        <f t="shared" si="5"/>
        <v xml:space="preserve"> </v>
      </c>
    </row>
    <row r="86" spans="1:11" ht="15.75" customHeight="1" x14ac:dyDescent="0.25">
      <c r="A86" s="2">
        <v>44</v>
      </c>
      <c r="B86" s="426"/>
      <c r="C86" s="426"/>
      <c r="D86" s="359" t="str">
        <f>IF(B86&lt;&gt;0,(VLOOKUP(B86,'proje ve personel bilgileri'!$A$14:$B$1021,2,0))," ")</f>
        <v xml:space="preserve"> </v>
      </c>
      <c r="E86" s="359"/>
      <c r="F86" s="268"/>
      <c r="G86" s="112"/>
      <c r="H86" s="112"/>
      <c r="I86" s="109" t="str">
        <f t="shared" si="4"/>
        <v xml:space="preserve"> </v>
      </c>
      <c r="J86" s="110" t="str">
        <f>IF(B86&lt;&gt;0,(VLOOKUP(B86,G011C!$B$12:$V$2193,20,0))," ")</f>
        <v xml:space="preserve"> </v>
      </c>
      <c r="K86" s="111" t="str">
        <f t="shared" si="5"/>
        <v xml:space="preserve"> </v>
      </c>
    </row>
    <row r="87" spans="1:11" ht="15.75" customHeight="1" x14ac:dyDescent="0.25">
      <c r="A87" s="1">
        <v>45</v>
      </c>
      <c r="B87" s="426"/>
      <c r="C87" s="426"/>
      <c r="D87" s="359" t="str">
        <f>IF(B87&lt;&gt;0,(VLOOKUP(B87,'proje ve personel bilgileri'!$A$14:$B$1021,2,0))," ")</f>
        <v xml:space="preserve"> </v>
      </c>
      <c r="E87" s="359"/>
      <c r="F87" s="268"/>
      <c r="G87" s="112"/>
      <c r="H87" s="112"/>
      <c r="I87" s="109" t="str">
        <f t="shared" si="4"/>
        <v xml:space="preserve"> </v>
      </c>
      <c r="J87" s="110" t="str">
        <f>IF(B87&lt;&gt;0,(VLOOKUP(B87,G011C!$B$12:$V$2193,20,0))," ")</f>
        <v xml:space="preserve"> </v>
      </c>
      <c r="K87" s="111" t="str">
        <f t="shared" si="5"/>
        <v xml:space="preserve"> </v>
      </c>
    </row>
    <row r="88" spans="1:11" ht="15.75" customHeight="1" x14ac:dyDescent="0.25">
      <c r="A88" s="2">
        <v>46</v>
      </c>
      <c r="B88" s="426"/>
      <c r="C88" s="426"/>
      <c r="D88" s="359" t="str">
        <f>IF(B88&lt;&gt;0,(VLOOKUP(B88,'proje ve personel bilgileri'!$A$14:$B$1021,2,0))," ")</f>
        <v xml:space="preserve"> </v>
      </c>
      <c r="E88" s="359"/>
      <c r="F88" s="268"/>
      <c r="G88" s="112"/>
      <c r="H88" s="112"/>
      <c r="I88" s="109" t="str">
        <f t="shared" si="4"/>
        <v xml:space="preserve"> </v>
      </c>
      <c r="J88" s="110" t="str">
        <f>IF(B88&lt;&gt;0,(VLOOKUP(B88,G011C!$B$12:$V$2193,20,0))," ")</f>
        <v xml:space="preserve"> </v>
      </c>
      <c r="K88" s="111" t="str">
        <f t="shared" si="5"/>
        <v xml:space="preserve"> </v>
      </c>
    </row>
    <row r="89" spans="1:11" ht="15.75" customHeight="1" x14ac:dyDescent="0.25">
      <c r="A89" s="1">
        <v>47</v>
      </c>
      <c r="B89" s="426"/>
      <c r="C89" s="426"/>
      <c r="D89" s="359" t="str">
        <f>IF(B89&lt;&gt;0,(VLOOKUP(B89,'proje ve personel bilgileri'!$A$14:$B$1021,2,0))," ")</f>
        <v xml:space="preserve"> </v>
      </c>
      <c r="E89" s="359"/>
      <c r="F89" s="268"/>
      <c r="G89" s="112"/>
      <c r="H89" s="112"/>
      <c r="I89" s="109" t="str">
        <f t="shared" si="4"/>
        <v xml:space="preserve"> </v>
      </c>
      <c r="J89" s="110" t="str">
        <f>IF(B89&lt;&gt;0,(VLOOKUP(B89,G011C!$B$12:$V$2193,20,0))," ")</f>
        <v xml:space="preserve"> </v>
      </c>
      <c r="K89" s="111" t="str">
        <f t="shared" si="5"/>
        <v xml:space="preserve"> </v>
      </c>
    </row>
    <row r="90" spans="1:11" ht="15.75" customHeight="1" x14ac:dyDescent="0.25">
      <c r="A90" s="2">
        <v>48</v>
      </c>
      <c r="B90" s="426"/>
      <c r="C90" s="426"/>
      <c r="D90" s="359" t="str">
        <f>IF(B90&lt;&gt;0,(VLOOKUP(B90,'proje ve personel bilgileri'!$A$14:$B$1021,2,0))," ")</f>
        <v xml:space="preserve"> </v>
      </c>
      <c r="E90" s="359"/>
      <c r="F90" s="268"/>
      <c r="G90" s="112"/>
      <c r="H90" s="112"/>
      <c r="I90" s="109" t="str">
        <f t="shared" si="4"/>
        <v xml:space="preserve"> </v>
      </c>
      <c r="J90" s="110" t="str">
        <f>IF(B90&lt;&gt;0,(VLOOKUP(B90,G011C!$B$12:$V$2193,20,0))," ")</f>
        <v xml:space="preserve"> </v>
      </c>
      <c r="K90" s="111" t="str">
        <f t="shared" si="5"/>
        <v xml:space="preserve"> </v>
      </c>
    </row>
    <row r="91" spans="1:11" ht="15.75" customHeight="1" x14ac:dyDescent="0.25">
      <c r="A91" s="1">
        <v>49</v>
      </c>
      <c r="B91" s="426"/>
      <c r="C91" s="426"/>
      <c r="D91" s="359" t="str">
        <f>IF(B91&lt;&gt;0,(VLOOKUP(B91,'proje ve personel bilgileri'!$A$14:$B$1021,2,0))," ")</f>
        <v xml:space="preserve"> </v>
      </c>
      <c r="E91" s="359"/>
      <c r="F91" s="268"/>
      <c r="G91" s="112"/>
      <c r="H91" s="112"/>
      <c r="I91" s="109" t="str">
        <f t="shared" si="4"/>
        <v xml:space="preserve"> </v>
      </c>
      <c r="J91" s="110" t="str">
        <f>IF(B91&lt;&gt;0,(VLOOKUP(B91,G011C!$B$12:$V$2193,20,0))," ")</f>
        <v xml:space="preserve"> </v>
      </c>
      <c r="K91" s="111" t="str">
        <f t="shared" si="5"/>
        <v xml:space="preserve"> </v>
      </c>
    </row>
    <row r="92" spans="1:11" ht="15.75" customHeight="1" x14ac:dyDescent="0.25">
      <c r="A92" s="2">
        <v>50</v>
      </c>
      <c r="B92" s="426"/>
      <c r="C92" s="426"/>
      <c r="D92" s="359" t="str">
        <f>IF(B92&lt;&gt;0,(VLOOKUP(B92,'proje ve personel bilgileri'!$A$14:$B$1021,2,0))," ")</f>
        <v xml:space="preserve"> </v>
      </c>
      <c r="E92" s="359"/>
      <c r="F92" s="268"/>
      <c r="G92" s="112"/>
      <c r="H92" s="112"/>
      <c r="I92" s="109" t="str">
        <f t="shared" si="4"/>
        <v xml:space="preserve"> </v>
      </c>
      <c r="J92" s="110" t="str">
        <f>IF(B92&lt;&gt;0,(VLOOKUP(B92,G011C!$B$12:$V$2193,20,0))," ")</f>
        <v xml:space="preserve"> </v>
      </c>
      <c r="K92" s="111" t="str">
        <f t="shared" si="5"/>
        <v xml:space="preserve"> </v>
      </c>
    </row>
    <row r="93" spans="1:11" ht="15.75" customHeight="1" x14ac:dyDescent="0.25">
      <c r="A93" s="1">
        <v>51</v>
      </c>
      <c r="B93" s="426"/>
      <c r="C93" s="426"/>
      <c r="D93" s="359" t="str">
        <f>IF(B93&lt;&gt;0,(VLOOKUP(B93,'proje ve personel bilgileri'!$A$14:$B$1021,2,0))," ")</f>
        <v xml:space="preserve"> </v>
      </c>
      <c r="E93" s="359"/>
      <c r="F93" s="268"/>
      <c r="G93" s="112"/>
      <c r="H93" s="112"/>
      <c r="I93" s="109" t="str">
        <f t="shared" si="4"/>
        <v xml:space="preserve"> </v>
      </c>
      <c r="J93" s="110" t="str">
        <f>IF(B93&lt;&gt;0,(VLOOKUP(B93,G011C!$B$12:$V$2193,20,0))," ")</f>
        <v xml:space="preserve"> </v>
      </c>
      <c r="K93" s="111" t="str">
        <f t="shared" si="5"/>
        <v xml:space="preserve"> </v>
      </c>
    </row>
    <row r="94" spans="1:11" ht="15.75" customHeight="1" x14ac:dyDescent="0.25">
      <c r="A94" s="2">
        <v>52</v>
      </c>
      <c r="B94" s="426"/>
      <c r="C94" s="426"/>
      <c r="D94" s="359" t="str">
        <f>IF(B94&lt;&gt;0,(VLOOKUP(B94,'proje ve personel bilgileri'!$A$14:$B$1021,2,0))," ")</f>
        <v xml:space="preserve"> </v>
      </c>
      <c r="E94" s="359"/>
      <c r="F94" s="268"/>
      <c r="G94" s="112"/>
      <c r="H94" s="112"/>
      <c r="I94" s="109" t="str">
        <f t="shared" si="4"/>
        <v xml:space="preserve"> </v>
      </c>
      <c r="J94" s="110" t="str">
        <f>IF(B94&lt;&gt;0,(VLOOKUP(B94,G011C!$B$12:$V$2193,20,0))," ")</f>
        <v xml:space="preserve"> </v>
      </c>
      <c r="K94" s="111" t="str">
        <f t="shared" si="5"/>
        <v xml:space="preserve"> </v>
      </c>
    </row>
    <row r="95" spans="1:11" ht="15.75" customHeight="1" x14ac:dyDescent="0.25">
      <c r="A95" s="1">
        <v>53</v>
      </c>
      <c r="B95" s="426"/>
      <c r="C95" s="426"/>
      <c r="D95" s="359" t="str">
        <f>IF(B95&lt;&gt;0,(VLOOKUP(B95,'proje ve personel bilgileri'!$A$14:$B$1021,2,0))," ")</f>
        <v xml:space="preserve"> </v>
      </c>
      <c r="E95" s="359"/>
      <c r="F95" s="268"/>
      <c r="G95" s="112"/>
      <c r="H95" s="112"/>
      <c r="I95" s="109" t="str">
        <f t="shared" si="4"/>
        <v xml:space="preserve"> </v>
      </c>
      <c r="J95" s="110" t="str">
        <f>IF(B95&lt;&gt;0,(VLOOKUP(B95,G011C!$B$12:$V$2193,20,0))," ")</f>
        <v xml:space="preserve"> </v>
      </c>
      <c r="K95" s="111" t="str">
        <f t="shared" si="5"/>
        <v xml:space="preserve"> </v>
      </c>
    </row>
    <row r="96" spans="1:11" ht="15" customHeight="1" x14ac:dyDescent="0.25">
      <c r="A96" s="2">
        <v>54</v>
      </c>
      <c r="B96" s="426"/>
      <c r="C96" s="426"/>
      <c r="D96" s="359" t="str">
        <f>IF(B96&lt;&gt;0,(VLOOKUP(B96,'proje ve personel bilgileri'!$A$14:$B$1021,2,0))," ")</f>
        <v xml:space="preserve"> </v>
      </c>
      <c r="E96" s="359"/>
      <c r="F96" s="268"/>
      <c r="G96" s="112"/>
      <c r="H96" s="112"/>
      <c r="I96" s="109" t="str">
        <f t="shared" si="4"/>
        <v xml:space="preserve"> </v>
      </c>
      <c r="J96" s="110" t="str">
        <f>IF(B96&lt;&gt;0,(VLOOKUP(B96,G011C!$B$12:$V$2193,20,0))," ")</f>
        <v xml:space="preserve"> </v>
      </c>
      <c r="K96" s="111" t="str">
        <f t="shared" si="5"/>
        <v xml:space="preserve"> </v>
      </c>
    </row>
    <row r="97" spans="1:11" ht="15.75" customHeight="1" x14ac:dyDescent="0.25">
      <c r="A97" s="341" t="s">
        <v>169</v>
      </c>
      <c r="B97" s="427"/>
      <c r="C97" s="427"/>
      <c r="D97" s="427"/>
      <c r="E97" s="427"/>
      <c r="F97" s="427"/>
      <c r="G97" s="427"/>
      <c r="H97" s="427"/>
      <c r="I97" s="34">
        <f>SUM(I79:I96)</f>
        <v>0</v>
      </c>
      <c r="J97" s="31"/>
      <c r="K97" s="35">
        <f>IF(C76=C41,SUM(K79:K96)+K62,SUM(K79:K96))</f>
        <v>0</v>
      </c>
    </row>
    <row r="98" spans="1:11" ht="15.75" customHeight="1" x14ac:dyDescent="0.25">
      <c r="A98" s="428" t="s">
        <v>170</v>
      </c>
      <c r="B98" s="429"/>
      <c r="C98" s="429"/>
      <c r="D98" s="429"/>
      <c r="E98" s="429"/>
      <c r="F98" s="429"/>
      <c r="G98" s="430"/>
      <c r="H98" s="32"/>
      <c r="I98" s="33"/>
      <c r="J98" s="33"/>
      <c r="K98" s="65">
        <f>SUM(K79:K96)+K63</f>
        <v>0</v>
      </c>
    </row>
    <row r="99" spans="1:11" ht="15" customHeight="1" x14ac:dyDescent="0.25">
      <c r="A99" s="56"/>
      <c r="B99" s="56"/>
      <c r="C99" s="56"/>
      <c r="D99" s="56"/>
      <c r="E99" s="56"/>
      <c r="F99" s="56"/>
      <c r="G99" s="56"/>
      <c r="H99" s="56"/>
      <c r="I99" s="56"/>
      <c r="J99" s="56"/>
      <c r="K99" s="56"/>
    </row>
    <row r="100" spans="1:11" ht="15" customHeight="1" x14ac:dyDescent="0.25">
      <c r="A100" s="50"/>
    </row>
    <row r="101" spans="1:11" ht="15" customHeight="1" x14ac:dyDescent="0.25">
      <c r="A101" s="431" t="s">
        <v>171</v>
      </c>
      <c r="B101" s="431"/>
      <c r="C101" s="431"/>
      <c r="D101" s="431"/>
      <c r="E101" s="431"/>
      <c r="F101" s="431"/>
      <c r="G101" s="431"/>
      <c r="H101" s="431"/>
      <c r="I101" s="431"/>
      <c r="J101" s="431"/>
      <c r="K101" s="431"/>
    </row>
    <row r="102" spans="1:11" ht="15" customHeight="1" x14ac:dyDescent="0.25">
      <c r="A102" s="50"/>
    </row>
    <row r="103" spans="1:11" ht="15" customHeight="1" x14ac:dyDescent="0.25">
      <c r="A103" s="51"/>
    </row>
    <row r="104" spans="1:11" ht="15" customHeight="1" x14ac:dyDescent="0.25">
      <c r="A104" s="270" t="s">
        <v>101</v>
      </c>
      <c r="E104" s="270" t="s">
        <v>102</v>
      </c>
      <c r="G104" s="270" t="s">
        <v>103</v>
      </c>
      <c r="J104" s="74" t="s">
        <v>127</v>
      </c>
    </row>
    <row r="106" spans="1:11" ht="15.75" customHeight="1" x14ac:dyDescent="0.25">
      <c r="A106" s="348" t="s">
        <v>157</v>
      </c>
      <c r="B106" s="440"/>
      <c r="C106" s="440"/>
      <c r="D106" s="440"/>
      <c r="E106" s="440"/>
      <c r="F106" s="440"/>
      <c r="G106" s="440"/>
      <c r="H106" s="440"/>
      <c r="I106" s="440"/>
      <c r="J106" s="440"/>
      <c r="K106" s="440"/>
    </row>
    <row r="107" spans="1:11" ht="15" customHeight="1" x14ac:dyDescent="0.25">
      <c r="A107" s="70"/>
      <c r="B107" s="70"/>
      <c r="C107" s="70"/>
      <c r="D107" s="70"/>
      <c r="E107" s="70"/>
      <c r="F107" s="73" t="str">
        <f>'proje ve personel bilgileri'!$B$7&amp;" dönemine aittir"</f>
        <v>/ dönemine aittir</v>
      </c>
      <c r="G107" s="70"/>
      <c r="H107" s="70"/>
      <c r="I107" s="70"/>
      <c r="J107" s="70"/>
      <c r="K107" s="70"/>
    </row>
    <row r="108" spans="1:11" ht="18.75" customHeight="1" x14ac:dyDescent="0.25">
      <c r="K108" s="4" t="s">
        <v>158</v>
      </c>
    </row>
    <row r="109" spans="1:11" ht="15.75" customHeight="1" x14ac:dyDescent="0.25">
      <c r="A109" s="435" t="s">
        <v>2</v>
      </c>
      <c r="B109" s="436"/>
      <c r="C109" s="351">
        <f>'proje ve personel bilgileri'!$B$2</f>
        <v>0</v>
      </c>
      <c r="D109" s="352"/>
      <c r="E109" s="352"/>
      <c r="F109" s="352"/>
      <c r="G109" s="352"/>
      <c r="H109" s="352"/>
      <c r="I109" s="352"/>
      <c r="J109" s="352"/>
      <c r="K109" s="353"/>
    </row>
    <row r="110" spans="1:11" ht="15.75" customHeight="1" x14ac:dyDescent="0.25">
      <c r="A110" s="435" t="s">
        <v>159</v>
      </c>
      <c r="B110" s="436"/>
      <c r="C110" s="351">
        <f>'proje ve personel bilgileri'!$B$3</f>
        <v>0</v>
      </c>
      <c r="D110" s="352"/>
      <c r="E110" s="352"/>
      <c r="F110" s="352"/>
      <c r="G110" s="352"/>
      <c r="H110" s="352"/>
      <c r="I110" s="352"/>
      <c r="J110" s="352"/>
      <c r="K110" s="353"/>
    </row>
    <row r="111" spans="1:11" ht="15.75" customHeight="1" x14ac:dyDescent="0.25">
      <c r="A111" s="435" t="s">
        <v>160</v>
      </c>
      <c r="B111" s="436"/>
      <c r="C111" s="437"/>
      <c r="D111" s="438"/>
      <c r="E111" s="435"/>
      <c r="F111" s="439"/>
      <c r="G111" s="439"/>
      <c r="H111" s="439"/>
      <c r="I111" s="439"/>
      <c r="J111" s="439"/>
      <c r="K111" s="436"/>
    </row>
    <row r="112" spans="1:11" ht="30" customHeight="1" x14ac:dyDescent="0.25">
      <c r="A112" s="432" t="s">
        <v>87</v>
      </c>
      <c r="B112" s="346" t="s">
        <v>15</v>
      </c>
      <c r="C112" s="347"/>
      <c r="D112" s="346" t="s">
        <v>161</v>
      </c>
      <c r="E112" s="347"/>
      <c r="F112" s="432" t="s">
        <v>17</v>
      </c>
      <c r="G112" s="432" t="s">
        <v>162</v>
      </c>
      <c r="H112" s="432" t="s">
        <v>163</v>
      </c>
      <c r="I112" s="432" t="s">
        <v>164</v>
      </c>
      <c r="J112" s="269" t="s">
        <v>165</v>
      </c>
      <c r="K112" s="267" t="s">
        <v>166</v>
      </c>
    </row>
    <row r="113" spans="1:11" ht="30.75" customHeight="1" x14ac:dyDescent="0.25">
      <c r="A113" s="433"/>
      <c r="B113" s="339"/>
      <c r="C113" s="340"/>
      <c r="D113" s="339" t="s">
        <v>167</v>
      </c>
      <c r="E113" s="340"/>
      <c r="F113" s="433"/>
      <c r="G113" s="433"/>
      <c r="H113" s="433"/>
      <c r="I113" s="433"/>
      <c r="J113" s="267" t="s">
        <v>168</v>
      </c>
      <c r="K113" s="267" t="s">
        <v>98</v>
      </c>
    </row>
    <row r="114" spans="1:11" ht="15.75" customHeight="1" x14ac:dyDescent="0.25">
      <c r="A114" s="1">
        <v>55</v>
      </c>
      <c r="B114" s="434"/>
      <c r="C114" s="434"/>
      <c r="D114" s="359" t="str">
        <f>IF(B114&lt;&gt;0,(VLOOKUP(B114,'proje ve personel bilgileri'!$A$14:$B$1021,2,0))," ")</f>
        <v xml:space="preserve"> </v>
      </c>
      <c r="E114" s="359"/>
      <c r="F114" s="268"/>
      <c r="G114" s="108"/>
      <c r="H114" s="108"/>
      <c r="I114" s="109" t="str">
        <f t="shared" ref="I114:I131" si="6">IF(B114&lt;&gt;0,(G114*H114)," ")</f>
        <v xml:space="preserve"> </v>
      </c>
      <c r="J114" s="110" t="str">
        <f>IF(B114&lt;&gt;0,(VLOOKUP(B114,G011C!$B$12:$V$2193,20,0))," ")</f>
        <v xml:space="preserve"> </v>
      </c>
      <c r="K114" s="111" t="str">
        <f t="shared" ref="K114:K131" si="7">IF(B114&lt;&gt;0,(I114*J114)," ")</f>
        <v xml:space="preserve"> </v>
      </c>
    </row>
    <row r="115" spans="1:11" ht="15.75" customHeight="1" x14ac:dyDescent="0.25">
      <c r="A115" s="2">
        <v>56</v>
      </c>
      <c r="B115" s="426"/>
      <c r="C115" s="426"/>
      <c r="D115" s="359" t="str">
        <f>IF(B115&lt;&gt;0,(VLOOKUP(B115,'proje ve personel bilgileri'!$A$14:$B$1021,2,0))," ")</f>
        <v xml:space="preserve"> </v>
      </c>
      <c r="E115" s="359"/>
      <c r="F115" s="268"/>
      <c r="G115" s="112"/>
      <c r="H115" s="112"/>
      <c r="I115" s="109" t="str">
        <f t="shared" si="6"/>
        <v xml:space="preserve"> </v>
      </c>
      <c r="J115" s="110" t="str">
        <f>IF(B115&lt;&gt;0,(VLOOKUP(B115,G011C!$B$12:$V$2193,20,0))," ")</f>
        <v xml:space="preserve"> </v>
      </c>
      <c r="K115" s="111" t="str">
        <f t="shared" si="7"/>
        <v xml:space="preserve"> </v>
      </c>
    </row>
    <row r="116" spans="1:11" ht="15.75" customHeight="1" x14ac:dyDescent="0.25">
      <c r="A116" s="1">
        <v>57</v>
      </c>
      <c r="B116" s="426"/>
      <c r="C116" s="426"/>
      <c r="D116" s="359" t="str">
        <f>IF(B116&lt;&gt;0,(VLOOKUP(B116,'proje ve personel bilgileri'!$A$14:$B$1021,2,0))," ")</f>
        <v xml:space="preserve"> </v>
      </c>
      <c r="E116" s="359"/>
      <c r="F116" s="268"/>
      <c r="G116" s="112"/>
      <c r="H116" s="112"/>
      <c r="I116" s="109" t="str">
        <f t="shared" si="6"/>
        <v xml:space="preserve"> </v>
      </c>
      <c r="J116" s="110" t="str">
        <f>IF(B116&lt;&gt;0,(VLOOKUP(B116,G011C!$B$12:$V$2193,20,0))," ")</f>
        <v xml:space="preserve"> </v>
      </c>
      <c r="K116" s="111" t="str">
        <f t="shared" si="7"/>
        <v xml:space="preserve"> </v>
      </c>
    </row>
    <row r="117" spans="1:11" ht="15.75" customHeight="1" x14ac:dyDescent="0.25">
      <c r="A117" s="2">
        <v>58</v>
      </c>
      <c r="B117" s="426"/>
      <c r="C117" s="426"/>
      <c r="D117" s="359" t="str">
        <f>IF(B117&lt;&gt;0,(VLOOKUP(B117,'proje ve personel bilgileri'!$A$14:$B$1021,2,0))," ")</f>
        <v xml:space="preserve"> </v>
      </c>
      <c r="E117" s="359"/>
      <c r="F117" s="268"/>
      <c r="G117" s="112"/>
      <c r="H117" s="112"/>
      <c r="I117" s="109" t="str">
        <f t="shared" si="6"/>
        <v xml:space="preserve"> </v>
      </c>
      <c r="J117" s="110" t="str">
        <f>IF(B117&lt;&gt;0,(VLOOKUP(B117,G011C!$B$12:$V$2193,20,0))," ")</f>
        <v xml:space="preserve"> </v>
      </c>
      <c r="K117" s="111" t="str">
        <f t="shared" si="7"/>
        <v xml:space="preserve"> </v>
      </c>
    </row>
    <row r="118" spans="1:11" ht="15.75" customHeight="1" x14ac:dyDescent="0.25">
      <c r="A118" s="1">
        <v>59</v>
      </c>
      <c r="B118" s="426"/>
      <c r="C118" s="426"/>
      <c r="D118" s="359" t="str">
        <f>IF(B118&lt;&gt;0,(VLOOKUP(B118,'proje ve personel bilgileri'!$A$14:$B$1021,2,0))," ")</f>
        <v xml:space="preserve"> </v>
      </c>
      <c r="E118" s="359"/>
      <c r="F118" s="268"/>
      <c r="G118" s="112"/>
      <c r="H118" s="112"/>
      <c r="I118" s="109" t="str">
        <f t="shared" si="6"/>
        <v xml:space="preserve"> </v>
      </c>
      <c r="J118" s="110" t="str">
        <f>IF(B118&lt;&gt;0,(VLOOKUP(B118,G011C!$B$12:$V$2193,20,0))," ")</f>
        <v xml:space="preserve"> </v>
      </c>
      <c r="K118" s="111" t="str">
        <f t="shared" si="7"/>
        <v xml:space="preserve"> </v>
      </c>
    </row>
    <row r="119" spans="1:11" ht="15.75" customHeight="1" x14ac:dyDescent="0.25">
      <c r="A119" s="2">
        <v>60</v>
      </c>
      <c r="B119" s="426"/>
      <c r="C119" s="426"/>
      <c r="D119" s="359" t="str">
        <f>IF(B119&lt;&gt;0,(VLOOKUP(B119,'proje ve personel bilgileri'!$A$14:$B$1021,2,0))," ")</f>
        <v xml:space="preserve"> </v>
      </c>
      <c r="E119" s="359"/>
      <c r="F119" s="268"/>
      <c r="G119" s="112"/>
      <c r="H119" s="112"/>
      <c r="I119" s="109" t="str">
        <f t="shared" si="6"/>
        <v xml:space="preserve"> </v>
      </c>
      <c r="J119" s="110" t="str">
        <f>IF(B119&lt;&gt;0,(VLOOKUP(B119,G011C!$B$12:$V$2193,20,0))," ")</f>
        <v xml:space="preserve"> </v>
      </c>
      <c r="K119" s="111" t="str">
        <f t="shared" si="7"/>
        <v xml:space="preserve"> </v>
      </c>
    </row>
    <row r="120" spans="1:11" ht="15.75" customHeight="1" x14ac:dyDescent="0.25">
      <c r="A120" s="1">
        <v>61</v>
      </c>
      <c r="B120" s="426"/>
      <c r="C120" s="426"/>
      <c r="D120" s="359" t="str">
        <f>IF(B120&lt;&gt;0,(VLOOKUP(B120,'proje ve personel bilgileri'!$A$14:$B$1021,2,0))," ")</f>
        <v xml:space="preserve"> </v>
      </c>
      <c r="E120" s="359"/>
      <c r="F120" s="268"/>
      <c r="G120" s="112"/>
      <c r="H120" s="112"/>
      <c r="I120" s="109" t="str">
        <f t="shared" si="6"/>
        <v xml:space="preserve"> </v>
      </c>
      <c r="J120" s="110" t="str">
        <f>IF(B120&lt;&gt;0,(VLOOKUP(B120,G011C!$B$12:$V$2193,20,0))," ")</f>
        <v xml:space="preserve"> </v>
      </c>
      <c r="K120" s="111" t="str">
        <f t="shared" si="7"/>
        <v xml:space="preserve"> </v>
      </c>
    </row>
    <row r="121" spans="1:11" ht="15.75" customHeight="1" x14ac:dyDescent="0.25">
      <c r="A121" s="2">
        <v>62</v>
      </c>
      <c r="B121" s="426"/>
      <c r="C121" s="426"/>
      <c r="D121" s="359" t="str">
        <f>IF(B121&lt;&gt;0,(VLOOKUP(B121,'proje ve personel bilgileri'!$A$14:$B$1021,2,0))," ")</f>
        <v xml:space="preserve"> </v>
      </c>
      <c r="E121" s="359"/>
      <c r="F121" s="268"/>
      <c r="G121" s="112"/>
      <c r="H121" s="112"/>
      <c r="I121" s="109" t="str">
        <f t="shared" si="6"/>
        <v xml:space="preserve"> </v>
      </c>
      <c r="J121" s="110" t="str">
        <f>IF(B121&lt;&gt;0,(VLOOKUP(B121,G011C!$B$12:$V$2193,20,0))," ")</f>
        <v xml:space="preserve"> </v>
      </c>
      <c r="K121" s="111" t="str">
        <f t="shared" si="7"/>
        <v xml:space="preserve"> </v>
      </c>
    </row>
    <row r="122" spans="1:11" ht="15.75" customHeight="1" x14ac:dyDescent="0.25">
      <c r="A122" s="1">
        <v>63</v>
      </c>
      <c r="B122" s="426"/>
      <c r="C122" s="426"/>
      <c r="D122" s="359" t="str">
        <f>IF(B122&lt;&gt;0,(VLOOKUP(B122,'proje ve personel bilgileri'!$A$14:$B$1021,2,0))," ")</f>
        <v xml:space="preserve"> </v>
      </c>
      <c r="E122" s="359"/>
      <c r="F122" s="268"/>
      <c r="G122" s="112"/>
      <c r="H122" s="112"/>
      <c r="I122" s="109" t="str">
        <f t="shared" si="6"/>
        <v xml:space="preserve"> </v>
      </c>
      <c r="J122" s="110" t="str">
        <f>IF(B122&lt;&gt;0,(VLOOKUP(B122,G011C!$B$12:$V$2193,20,0))," ")</f>
        <v xml:space="preserve"> </v>
      </c>
      <c r="K122" s="111" t="str">
        <f t="shared" si="7"/>
        <v xml:space="preserve"> </v>
      </c>
    </row>
    <row r="123" spans="1:11" ht="15.75" customHeight="1" x14ac:dyDescent="0.25">
      <c r="A123" s="2">
        <v>64</v>
      </c>
      <c r="B123" s="426"/>
      <c r="C123" s="426"/>
      <c r="D123" s="359" t="str">
        <f>IF(B123&lt;&gt;0,(VLOOKUP(B123,'proje ve personel bilgileri'!$A$14:$B$1021,2,0))," ")</f>
        <v xml:space="preserve"> </v>
      </c>
      <c r="E123" s="359"/>
      <c r="F123" s="268"/>
      <c r="G123" s="112"/>
      <c r="H123" s="112"/>
      <c r="I123" s="109" t="str">
        <f t="shared" si="6"/>
        <v xml:space="preserve"> </v>
      </c>
      <c r="J123" s="110" t="str">
        <f>IF(B123&lt;&gt;0,(VLOOKUP(B123,G011C!$B$12:$V$2193,20,0))," ")</f>
        <v xml:space="preserve"> </v>
      </c>
      <c r="K123" s="111" t="str">
        <f t="shared" si="7"/>
        <v xml:space="preserve"> </v>
      </c>
    </row>
    <row r="124" spans="1:11" ht="15.75" customHeight="1" x14ac:dyDescent="0.25">
      <c r="A124" s="1">
        <v>65</v>
      </c>
      <c r="B124" s="426"/>
      <c r="C124" s="426"/>
      <c r="D124" s="359" t="str">
        <f>IF(B124&lt;&gt;0,(VLOOKUP(B124,'proje ve personel bilgileri'!$A$14:$B$1021,2,0))," ")</f>
        <v xml:space="preserve"> </v>
      </c>
      <c r="E124" s="359"/>
      <c r="F124" s="268"/>
      <c r="G124" s="112"/>
      <c r="H124" s="112"/>
      <c r="I124" s="109" t="str">
        <f t="shared" si="6"/>
        <v xml:space="preserve"> </v>
      </c>
      <c r="J124" s="110" t="str">
        <f>IF(B124&lt;&gt;0,(VLOOKUP(B124,G011C!$B$12:$V$2193,20,0))," ")</f>
        <v xml:space="preserve"> </v>
      </c>
      <c r="K124" s="111" t="str">
        <f t="shared" si="7"/>
        <v xml:space="preserve"> </v>
      </c>
    </row>
    <row r="125" spans="1:11" ht="15.75" customHeight="1" x14ac:dyDescent="0.25">
      <c r="A125" s="2">
        <v>66</v>
      </c>
      <c r="B125" s="426"/>
      <c r="C125" s="426"/>
      <c r="D125" s="359" t="str">
        <f>IF(B125&lt;&gt;0,(VLOOKUP(B125,'proje ve personel bilgileri'!$A$14:$B$1021,2,0))," ")</f>
        <v xml:space="preserve"> </v>
      </c>
      <c r="E125" s="359"/>
      <c r="F125" s="268"/>
      <c r="G125" s="112"/>
      <c r="H125" s="112"/>
      <c r="I125" s="109" t="str">
        <f t="shared" si="6"/>
        <v xml:space="preserve"> </v>
      </c>
      <c r="J125" s="110" t="str">
        <f>IF(B125&lt;&gt;0,(VLOOKUP(B125,G011C!$B$12:$V$2193,20,0))," ")</f>
        <v xml:space="preserve"> </v>
      </c>
      <c r="K125" s="111" t="str">
        <f t="shared" si="7"/>
        <v xml:space="preserve"> </v>
      </c>
    </row>
    <row r="126" spans="1:11" ht="15.75" customHeight="1" x14ac:dyDescent="0.25">
      <c r="A126" s="1">
        <v>67</v>
      </c>
      <c r="B126" s="426"/>
      <c r="C126" s="426"/>
      <c r="D126" s="359" t="str">
        <f>IF(B126&lt;&gt;0,(VLOOKUP(B126,'proje ve personel bilgileri'!$A$14:$B$1021,2,0))," ")</f>
        <v xml:space="preserve"> </v>
      </c>
      <c r="E126" s="359"/>
      <c r="F126" s="268"/>
      <c r="G126" s="112"/>
      <c r="H126" s="112"/>
      <c r="I126" s="109" t="str">
        <f t="shared" si="6"/>
        <v xml:space="preserve"> </v>
      </c>
      <c r="J126" s="110" t="str">
        <f>IF(B126&lt;&gt;0,(VLOOKUP(B126,G011C!$B$12:$V$2193,20,0))," ")</f>
        <v xml:space="preserve"> </v>
      </c>
      <c r="K126" s="111" t="str">
        <f t="shared" si="7"/>
        <v xml:space="preserve"> </v>
      </c>
    </row>
    <row r="127" spans="1:11" ht="15.75" customHeight="1" x14ac:dyDescent="0.25">
      <c r="A127" s="2">
        <v>68</v>
      </c>
      <c r="B127" s="426"/>
      <c r="C127" s="426"/>
      <c r="D127" s="359" t="str">
        <f>IF(B127&lt;&gt;0,(VLOOKUP(B127,'proje ve personel bilgileri'!$A$14:$B$1021,2,0))," ")</f>
        <v xml:space="preserve"> </v>
      </c>
      <c r="E127" s="359"/>
      <c r="F127" s="268"/>
      <c r="G127" s="112"/>
      <c r="H127" s="112"/>
      <c r="I127" s="109" t="str">
        <f t="shared" si="6"/>
        <v xml:space="preserve"> </v>
      </c>
      <c r="J127" s="110" t="str">
        <f>IF(B127&lt;&gt;0,(VLOOKUP(B127,G011C!$B$12:$V$2193,20,0))," ")</f>
        <v xml:space="preserve"> </v>
      </c>
      <c r="K127" s="111" t="str">
        <f t="shared" si="7"/>
        <v xml:space="preserve"> </v>
      </c>
    </row>
    <row r="128" spans="1:11" ht="15.75" customHeight="1" x14ac:dyDescent="0.25">
      <c r="A128" s="1">
        <v>69</v>
      </c>
      <c r="B128" s="426"/>
      <c r="C128" s="426"/>
      <c r="D128" s="359" t="str">
        <f>IF(B128&lt;&gt;0,(VLOOKUP(B128,'proje ve personel bilgileri'!$A$14:$B$1021,2,0))," ")</f>
        <v xml:space="preserve"> </v>
      </c>
      <c r="E128" s="359"/>
      <c r="F128" s="268"/>
      <c r="G128" s="112"/>
      <c r="H128" s="112"/>
      <c r="I128" s="109" t="str">
        <f t="shared" si="6"/>
        <v xml:space="preserve"> </v>
      </c>
      <c r="J128" s="110" t="str">
        <f>IF(B128&lt;&gt;0,(VLOOKUP(B128,G011C!$B$12:$V$2193,20,0))," ")</f>
        <v xml:space="preserve"> </v>
      </c>
      <c r="K128" s="111" t="str">
        <f t="shared" si="7"/>
        <v xml:space="preserve"> </v>
      </c>
    </row>
    <row r="129" spans="1:11" ht="15.75" customHeight="1" x14ac:dyDescent="0.25">
      <c r="A129" s="2">
        <v>70</v>
      </c>
      <c r="B129" s="426"/>
      <c r="C129" s="426"/>
      <c r="D129" s="359" t="str">
        <f>IF(B129&lt;&gt;0,(VLOOKUP(B129,'proje ve personel bilgileri'!$A$14:$B$1021,2,0))," ")</f>
        <v xml:space="preserve"> </v>
      </c>
      <c r="E129" s="359"/>
      <c r="F129" s="268"/>
      <c r="G129" s="112"/>
      <c r="H129" s="112"/>
      <c r="I129" s="109" t="str">
        <f t="shared" si="6"/>
        <v xml:space="preserve"> </v>
      </c>
      <c r="J129" s="110" t="str">
        <f>IF(B129&lt;&gt;0,(VLOOKUP(B129,G011C!$B$12:$V$2193,20,0))," ")</f>
        <v xml:space="preserve"> </v>
      </c>
      <c r="K129" s="111" t="str">
        <f t="shared" si="7"/>
        <v xml:space="preserve"> </v>
      </c>
    </row>
    <row r="130" spans="1:11" ht="15.75" customHeight="1" x14ac:dyDescent="0.25">
      <c r="A130" s="1">
        <v>71</v>
      </c>
      <c r="B130" s="426"/>
      <c r="C130" s="426"/>
      <c r="D130" s="359" t="str">
        <f>IF(B130&lt;&gt;0,(VLOOKUP(B130,'proje ve personel bilgileri'!$A$14:$B$1021,2,0))," ")</f>
        <v xml:space="preserve"> </v>
      </c>
      <c r="E130" s="359"/>
      <c r="F130" s="268"/>
      <c r="G130" s="112"/>
      <c r="H130" s="112"/>
      <c r="I130" s="109" t="str">
        <f t="shared" si="6"/>
        <v xml:space="preserve"> </v>
      </c>
      <c r="J130" s="110" t="str">
        <f>IF(B130&lt;&gt;0,(VLOOKUP(B130,G011C!$B$12:$V$2193,20,0))," ")</f>
        <v xml:space="preserve"> </v>
      </c>
      <c r="K130" s="111" t="str">
        <f t="shared" si="7"/>
        <v xml:space="preserve"> </v>
      </c>
    </row>
    <row r="131" spans="1:11" ht="15" customHeight="1" x14ac:dyDescent="0.25">
      <c r="A131" s="2">
        <v>72</v>
      </c>
      <c r="B131" s="426"/>
      <c r="C131" s="426"/>
      <c r="D131" s="359" t="str">
        <f>IF(B131&lt;&gt;0,(VLOOKUP(B131,'proje ve personel bilgileri'!$A$14:$B$1021,2,0))," ")</f>
        <v xml:space="preserve"> </v>
      </c>
      <c r="E131" s="359"/>
      <c r="F131" s="268"/>
      <c r="G131" s="112"/>
      <c r="H131" s="112"/>
      <c r="I131" s="109" t="str">
        <f t="shared" si="6"/>
        <v xml:space="preserve"> </v>
      </c>
      <c r="J131" s="110" t="str">
        <f>IF(B131&lt;&gt;0,(VLOOKUP(B131,G011C!$B$12:$V$2193,20,0))," ")</f>
        <v xml:space="preserve"> </v>
      </c>
      <c r="K131" s="111" t="str">
        <f t="shared" si="7"/>
        <v xml:space="preserve"> </v>
      </c>
    </row>
    <row r="132" spans="1:11" ht="15.75" customHeight="1" x14ac:dyDescent="0.25">
      <c r="A132" s="341" t="s">
        <v>169</v>
      </c>
      <c r="B132" s="427"/>
      <c r="C132" s="427"/>
      <c r="D132" s="427"/>
      <c r="E132" s="427"/>
      <c r="F132" s="427"/>
      <c r="G132" s="427"/>
      <c r="H132" s="427"/>
      <c r="I132" s="34">
        <f>SUM(I114:I131)</f>
        <v>0</v>
      </c>
      <c r="J132" s="31"/>
      <c r="K132" s="35">
        <f>IF(C111=C76,SUM(K114:K131)+K97,SUM(K114:K131))</f>
        <v>0</v>
      </c>
    </row>
    <row r="133" spans="1:11" ht="15.75" customHeight="1" x14ac:dyDescent="0.25">
      <c r="A133" s="428" t="s">
        <v>170</v>
      </c>
      <c r="B133" s="429"/>
      <c r="C133" s="429"/>
      <c r="D133" s="429"/>
      <c r="E133" s="429"/>
      <c r="F133" s="429"/>
      <c r="G133" s="430"/>
      <c r="H133" s="32"/>
      <c r="I133" s="33"/>
      <c r="J133" s="33"/>
      <c r="K133" s="65">
        <f>SUM(K114:K131)+K98</f>
        <v>0</v>
      </c>
    </row>
    <row r="134" spans="1:11" ht="15" customHeight="1" x14ac:dyDescent="0.25">
      <c r="A134" s="56"/>
      <c r="B134" s="56"/>
      <c r="C134" s="56"/>
      <c r="D134" s="56"/>
      <c r="E134" s="56"/>
      <c r="F134" s="56"/>
      <c r="G134" s="56"/>
      <c r="H134" s="56"/>
      <c r="I134" s="56"/>
      <c r="J134" s="56"/>
      <c r="K134" s="56"/>
    </row>
    <row r="135" spans="1:11" ht="15" customHeight="1" x14ac:dyDescent="0.25">
      <c r="A135" s="50"/>
    </row>
    <row r="136" spans="1:11" ht="15" customHeight="1" x14ac:dyDescent="0.25">
      <c r="A136" s="431" t="s">
        <v>171</v>
      </c>
      <c r="B136" s="431"/>
      <c r="C136" s="431"/>
      <c r="D136" s="431"/>
      <c r="E136" s="431"/>
      <c r="F136" s="431"/>
      <c r="G136" s="431"/>
      <c r="H136" s="431"/>
      <c r="I136" s="431"/>
      <c r="J136" s="431"/>
      <c r="K136" s="431"/>
    </row>
    <row r="137" spans="1:11" ht="15" customHeight="1" x14ac:dyDescent="0.25">
      <c r="A137" s="50"/>
    </row>
    <row r="138" spans="1:11" ht="15" customHeight="1" x14ac:dyDescent="0.25">
      <c r="A138" s="51"/>
    </row>
    <row r="139" spans="1:11" ht="15" customHeight="1" x14ac:dyDescent="0.25">
      <c r="A139" s="270" t="s">
        <v>101</v>
      </c>
      <c r="E139" s="270" t="s">
        <v>102</v>
      </c>
      <c r="G139" s="270" t="s">
        <v>103</v>
      </c>
      <c r="J139" s="74" t="s">
        <v>127</v>
      </c>
    </row>
    <row r="141" spans="1:11" ht="15.75" customHeight="1" x14ac:dyDescent="0.25">
      <c r="A141" s="348" t="s">
        <v>157</v>
      </c>
      <c r="B141" s="440"/>
      <c r="C141" s="440"/>
      <c r="D141" s="440"/>
      <c r="E141" s="440"/>
      <c r="F141" s="440"/>
      <c r="G141" s="440"/>
      <c r="H141" s="440"/>
      <c r="I141" s="440"/>
      <c r="J141" s="440"/>
      <c r="K141" s="440"/>
    </row>
    <row r="142" spans="1:11" ht="15" customHeight="1" x14ac:dyDescent="0.25">
      <c r="A142" s="70"/>
      <c r="B142" s="70"/>
      <c r="C142" s="70"/>
      <c r="D142" s="70"/>
      <c r="E142" s="70"/>
      <c r="F142" s="73" t="str">
        <f>'proje ve personel bilgileri'!$B$7&amp;" dönemine aittir"</f>
        <v>/ dönemine aittir</v>
      </c>
      <c r="G142" s="70"/>
      <c r="H142" s="70"/>
      <c r="I142" s="70"/>
      <c r="J142" s="70"/>
      <c r="K142" s="70"/>
    </row>
    <row r="143" spans="1:11" ht="18.75" customHeight="1" x14ac:dyDescent="0.25">
      <c r="K143" s="4" t="s">
        <v>158</v>
      </c>
    </row>
    <row r="144" spans="1:11" ht="15.75" customHeight="1" x14ac:dyDescent="0.25">
      <c r="A144" s="435" t="s">
        <v>2</v>
      </c>
      <c r="B144" s="436"/>
      <c r="C144" s="351">
        <f>'proje ve personel bilgileri'!$B$2</f>
        <v>0</v>
      </c>
      <c r="D144" s="352"/>
      <c r="E144" s="352"/>
      <c r="F144" s="352"/>
      <c r="G144" s="352"/>
      <c r="H144" s="352"/>
      <c r="I144" s="352"/>
      <c r="J144" s="352"/>
      <c r="K144" s="353"/>
    </row>
    <row r="145" spans="1:11" ht="15.75" customHeight="1" x14ac:dyDescent="0.25">
      <c r="A145" s="435" t="s">
        <v>159</v>
      </c>
      <c r="B145" s="436"/>
      <c r="C145" s="351">
        <f>'proje ve personel bilgileri'!$B$3</f>
        <v>0</v>
      </c>
      <c r="D145" s="352"/>
      <c r="E145" s="352"/>
      <c r="F145" s="352"/>
      <c r="G145" s="352"/>
      <c r="H145" s="352"/>
      <c r="I145" s="352"/>
      <c r="J145" s="352"/>
      <c r="K145" s="353"/>
    </row>
    <row r="146" spans="1:11" ht="15.75" customHeight="1" x14ac:dyDescent="0.25">
      <c r="A146" s="435" t="s">
        <v>160</v>
      </c>
      <c r="B146" s="436"/>
      <c r="C146" s="437"/>
      <c r="D146" s="438"/>
      <c r="E146" s="435"/>
      <c r="F146" s="439"/>
      <c r="G146" s="439"/>
      <c r="H146" s="439"/>
      <c r="I146" s="439"/>
      <c r="J146" s="439"/>
      <c r="K146" s="436"/>
    </row>
    <row r="147" spans="1:11" ht="30" customHeight="1" x14ac:dyDescent="0.25">
      <c r="A147" s="432" t="s">
        <v>87</v>
      </c>
      <c r="B147" s="346" t="s">
        <v>15</v>
      </c>
      <c r="C147" s="347"/>
      <c r="D147" s="346" t="s">
        <v>161</v>
      </c>
      <c r="E147" s="347"/>
      <c r="F147" s="432" t="s">
        <v>17</v>
      </c>
      <c r="G147" s="432" t="s">
        <v>162</v>
      </c>
      <c r="H147" s="432" t="s">
        <v>163</v>
      </c>
      <c r="I147" s="432" t="s">
        <v>164</v>
      </c>
      <c r="J147" s="269" t="s">
        <v>165</v>
      </c>
      <c r="K147" s="267" t="s">
        <v>166</v>
      </c>
    </row>
    <row r="148" spans="1:11" ht="30.75" customHeight="1" x14ac:dyDescent="0.25">
      <c r="A148" s="433"/>
      <c r="B148" s="339"/>
      <c r="C148" s="340"/>
      <c r="D148" s="339" t="s">
        <v>167</v>
      </c>
      <c r="E148" s="340"/>
      <c r="F148" s="433"/>
      <c r="G148" s="433"/>
      <c r="H148" s="433"/>
      <c r="I148" s="433"/>
      <c r="J148" s="267" t="s">
        <v>168</v>
      </c>
      <c r="K148" s="267" t="s">
        <v>98</v>
      </c>
    </row>
    <row r="149" spans="1:11" ht="15.75" customHeight="1" x14ac:dyDescent="0.25">
      <c r="A149" s="1">
        <v>73</v>
      </c>
      <c r="B149" s="434"/>
      <c r="C149" s="434"/>
      <c r="D149" s="359" t="str">
        <f>IF(B149&lt;&gt;0,(VLOOKUP(B149,'proje ve personel bilgileri'!$A$14:$B$1021,2,0))," ")</f>
        <v xml:space="preserve"> </v>
      </c>
      <c r="E149" s="359"/>
      <c r="F149" s="268"/>
      <c r="G149" s="108"/>
      <c r="H149" s="108"/>
      <c r="I149" s="109" t="str">
        <f t="shared" ref="I149:I166" si="8">IF(B149&lt;&gt;0,(G149*H149)," ")</f>
        <v xml:space="preserve"> </v>
      </c>
      <c r="J149" s="110" t="str">
        <f>IF(B149&lt;&gt;0,(VLOOKUP(B149,G011C!$B$12:$V$2193,20,0))," ")</f>
        <v xml:space="preserve"> </v>
      </c>
      <c r="K149" s="111" t="str">
        <f t="shared" ref="K149:K166" si="9">IF(B149&lt;&gt;0,(I149*J149)," ")</f>
        <v xml:space="preserve"> </v>
      </c>
    </row>
    <row r="150" spans="1:11" ht="15.75" customHeight="1" x14ac:dyDescent="0.25">
      <c r="A150" s="2">
        <v>74</v>
      </c>
      <c r="B150" s="426"/>
      <c r="C150" s="426"/>
      <c r="D150" s="359" t="str">
        <f>IF(B150&lt;&gt;0,(VLOOKUP(B150,'proje ve personel bilgileri'!$A$14:$B$1021,2,0))," ")</f>
        <v xml:space="preserve"> </v>
      </c>
      <c r="E150" s="359"/>
      <c r="F150" s="268"/>
      <c r="G150" s="112"/>
      <c r="H150" s="112"/>
      <c r="I150" s="109" t="str">
        <f t="shared" si="8"/>
        <v xml:space="preserve"> </v>
      </c>
      <c r="J150" s="110" t="str">
        <f>IF(B150&lt;&gt;0,(VLOOKUP(B150,G011C!$B$12:$V$2193,20,0))," ")</f>
        <v xml:space="preserve"> </v>
      </c>
      <c r="K150" s="111" t="str">
        <f t="shared" si="9"/>
        <v xml:space="preserve"> </v>
      </c>
    </row>
    <row r="151" spans="1:11" ht="15.75" customHeight="1" x14ac:dyDescent="0.25">
      <c r="A151" s="1">
        <v>75</v>
      </c>
      <c r="B151" s="426"/>
      <c r="C151" s="426"/>
      <c r="D151" s="359" t="str">
        <f>IF(B151&lt;&gt;0,(VLOOKUP(B151,'proje ve personel bilgileri'!$A$14:$B$1021,2,0))," ")</f>
        <v xml:space="preserve"> </v>
      </c>
      <c r="E151" s="359"/>
      <c r="F151" s="268"/>
      <c r="G151" s="112"/>
      <c r="H151" s="112"/>
      <c r="I151" s="109" t="str">
        <f t="shared" si="8"/>
        <v xml:space="preserve"> </v>
      </c>
      <c r="J151" s="110" t="str">
        <f>IF(B151&lt;&gt;0,(VLOOKUP(B151,G011C!$B$12:$V$2193,20,0))," ")</f>
        <v xml:space="preserve"> </v>
      </c>
      <c r="K151" s="111" t="str">
        <f t="shared" si="9"/>
        <v xml:space="preserve"> </v>
      </c>
    </row>
    <row r="152" spans="1:11" ht="15.75" customHeight="1" x14ac:dyDescent="0.25">
      <c r="A152" s="2">
        <v>76</v>
      </c>
      <c r="B152" s="426"/>
      <c r="C152" s="426"/>
      <c r="D152" s="359" t="str">
        <f>IF(B152&lt;&gt;0,(VLOOKUP(B152,'proje ve personel bilgileri'!$A$14:$B$1021,2,0))," ")</f>
        <v xml:space="preserve"> </v>
      </c>
      <c r="E152" s="359"/>
      <c r="F152" s="268"/>
      <c r="G152" s="112"/>
      <c r="H152" s="112"/>
      <c r="I152" s="109" t="str">
        <f t="shared" si="8"/>
        <v xml:space="preserve"> </v>
      </c>
      <c r="J152" s="110" t="str">
        <f>IF(B152&lt;&gt;0,(VLOOKUP(B152,G011C!$B$12:$V$2193,20,0))," ")</f>
        <v xml:space="preserve"> </v>
      </c>
      <c r="K152" s="111" t="str">
        <f t="shared" si="9"/>
        <v xml:space="preserve"> </v>
      </c>
    </row>
    <row r="153" spans="1:11" ht="15.75" customHeight="1" x14ac:dyDescent="0.25">
      <c r="A153" s="1">
        <v>77</v>
      </c>
      <c r="B153" s="426"/>
      <c r="C153" s="426"/>
      <c r="D153" s="359" t="str">
        <f>IF(B153&lt;&gt;0,(VLOOKUP(B153,'proje ve personel bilgileri'!$A$14:$B$1021,2,0))," ")</f>
        <v xml:space="preserve"> </v>
      </c>
      <c r="E153" s="359"/>
      <c r="F153" s="268"/>
      <c r="G153" s="112"/>
      <c r="H153" s="112"/>
      <c r="I153" s="109" t="str">
        <f t="shared" si="8"/>
        <v xml:space="preserve"> </v>
      </c>
      <c r="J153" s="110" t="str">
        <f>IF(B153&lt;&gt;0,(VLOOKUP(B153,G011C!$B$12:$V$2193,20,0))," ")</f>
        <v xml:space="preserve"> </v>
      </c>
      <c r="K153" s="111" t="str">
        <f t="shared" si="9"/>
        <v xml:space="preserve"> </v>
      </c>
    </row>
    <row r="154" spans="1:11" ht="15.75" customHeight="1" x14ac:dyDescent="0.25">
      <c r="A154" s="2">
        <v>78</v>
      </c>
      <c r="B154" s="426"/>
      <c r="C154" s="426"/>
      <c r="D154" s="359" t="str">
        <f>IF(B154&lt;&gt;0,(VLOOKUP(B154,'proje ve personel bilgileri'!$A$14:$B$1021,2,0))," ")</f>
        <v xml:space="preserve"> </v>
      </c>
      <c r="E154" s="359"/>
      <c r="F154" s="268"/>
      <c r="G154" s="112"/>
      <c r="H154" s="112"/>
      <c r="I154" s="109" t="str">
        <f t="shared" si="8"/>
        <v xml:space="preserve"> </v>
      </c>
      <c r="J154" s="110" t="str">
        <f>IF(B154&lt;&gt;0,(VLOOKUP(B154,G011C!$B$12:$V$2193,20,0))," ")</f>
        <v xml:space="preserve"> </v>
      </c>
      <c r="K154" s="111" t="str">
        <f t="shared" si="9"/>
        <v xml:space="preserve"> </v>
      </c>
    </row>
    <row r="155" spans="1:11" ht="15.75" customHeight="1" x14ac:dyDescent="0.25">
      <c r="A155" s="1">
        <v>79</v>
      </c>
      <c r="B155" s="426"/>
      <c r="C155" s="426"/>
      <c r="D155" s="359" t="str">
        <f>IF(B155&lt;&gt;0,(VLOOKUP(B155,'proje ve personel bilgileri'!$A$14:$B$1021,2,0))," ")</f>
        <v xml:space="preserve"> </v>
      </c>
      <c r="E155" s="359"/>
      <c r="F155" s="268"/>
      <c r="G155" s="112"/>
      <c r="H155" s="112"/>
      <c r="I155" s="109" t="str">
        <f t="shared" si="8"/>
        <v xml:space="preserve"> </v>
      </c>
      <c r="J155" s="110" t="str">
        <f>IF(B155&lt;&gt;0,(VLOOKUP(B155,G011C!$B$12:$V$2193,20,0))," ")</f>
        <v xml:space="preserve"> </v>
      </c>
      <c r="K155" s="111" t="str">
        <f t="shared" si="9"/>
        <v xml:space="preserve"> </v>
      </c>
    </row>
    <row r="156" spans="1:11" ht="15.75" customHeight="1" x14ac:dyDescent="0.25">
      <c r="A156" s="2">
        <v>80</v>
      </c>
      <c r="B156" s="426"/>
      <c r="C156" s="426"/>
      <c r="D156" s="359" t="str">
        <f>IF(B156&lt;&gt;0,(VLOOKUP(B156,'proje ve personel bilgileri'!$A$14:$B$1021,2,0))," ")</f>
        <v xml:space="preserve"> </v>
      </c>
      <c r="E156" s="359"/>
      <c r="F156" s="268"/>
      <c r="G156" s="112"/>
      <c r="H156" s="112"/>
      <c r="I156" s="109" t="str">
        <f t="shared" si="8"/>
        <v xml:space="preserve"> </v>
      </c>
      <c r="J156" s="110" t="str">
        <f>IF(B156&lt;&gt;0,(VLOOKUP(B156,G011C!$B$12:$V$2193,20,0))," ")</f>
        <v xml:space="preserve"> </v>
      </c>
      <c r="K156" s="111" t="str">
        <f t="shared" si="9"/>
        <v xml:space="preserve"> </v>
      </c>
    </row>
    <row r="157" spans="1:11" ht="15.75" customHeight="1" x14ac:dyDescent="0.25">
      <c r="A157" s="1">
        <v>81</v>
      </c>
      <c r="B157" s="426"/>
      <c r="C157" s="426"/>
      <c r="D157" s="359" t="str">
        <f>IF(B157&lt;&gt;0,(VLOOKUP(B157,'proje ve personel bilgileri'!$A$14:$B$1021,2,0))," ")</f>
        <v xml:space="preserve"> </v>
      </c>
      <c r="E157" s="359"/>
      <c r="F157" s="268"/>
      <c r="G157" s="112"/>
      <c r="H157" s="112"/>
      <c r="I157" s="109" t="str">
        <f t="shared" si="8"/>
        <v xml:space="preserve"> </v>
      </c>
      <c r="J157" s="110" t="str">
        <f>IF(B157&lt;&gt;0,(VLOOKUP(B157,G011C!$B$12:$V$2193,20,0))," ")</f>
        <v xml:space="preserve"> </v>
      </c>
      <c r="K157" s="111" t="str">
        <f t="shared" si="9"/>
        <v xml:space="preserve"> </v>
      </c>
    </row>
    <row r="158" spans="1:11" ht="15.75" customHeight="1" x14ac:dyDescent="0.25">
      <c r="A158" s="2">
        <v>82</v>
      </c>
      <c r="B158" s="426"/>
      <c r="C158" s="426"/>
      <c r="D158" s="359" t="str">
        <f>IF(B158&lt;&gt;0,(VLOOKUP(B158,'proje ve personel bilgileri'!$A$14:$B$1021,2,0))," ")</f>
        <v xml:space="preserve"> </v>
      </c>
      <c r="E158" s="359"/>
      <c r="F158" s="268"/>
      <c r="G158" s="112"/>
      <c r="H158" s="112"/>
      <c r="I158" s="109" t="str">
        <f t="shared" si="8"/>
        <v xml:space="preserve"> </v>
      </c>
      <c r="J158" s="110" t="str">
        <f>IF(B158&lt;&gt;0,(VLOOKUP(B158,G011C!$B$12:$V$2193,20,0))," ")</f>
        <v xml:space="preserve"> </v>
      </c>
      <c r="K158" s="111" t="str">
        <f t="shared" si="9"/>
        <v xml:space="preserve"> </v>
      </c>
    </row>
    <row r="159" spans="1:11" ht="15.75" customHeight="1" x14ac:dyDescent="0.25">
      <c r="A159" s="1">
        <v>83</v>
      </c>
      <c r="B159" s="426"/>
      <c r="C159" s="426"/>
      <c r="D159" s="359" t="str">
        <f>IF(B159&lt;&gt;0,(VLOOKUP(B159,'proje ve personel bilgileri'!$A$14:$B$1021,2,0))," ")</f>
        <v xml:space="preserve"> </v>
      </c>
      <c r="E159" s="359"/>
      <c r="F159" s="268"/>
      <c r="G159" s="112"/>
      <c r="H159" s="112"/>
      <c r="I159" s="109" t="str">
        <f t="shared" si="8"/>
        <v xml:space="preserve"> </v>
      </c>
      <c r="J159" s="110" t="str">
        <f>IF(B159&lt;&gt;0,(VLOOKUP(B159,G011C!$B$12:$V$2193,20,0))," ")</f>
        <v xml:space="preserve"> </v>
      </c>
      <c r="K159" s="111" t="str">
        <f t="shared" si="9"/>
        <v xml:space="preserve"> </v>
      </c>
    </row>
    <row r="160" spans="1:11" ht="15.75" customHeight="1" x14ac:dyDescent="0.25">
      <c r="A160" s="2">
        <v>84</v>
      </c>
      <c r="B160" s="426"/>
      <c r="C160" s="426"/>
      <c r="D160" s="359" t="str">
        <f>IF(B160&lt;&gt;0,(VLOOKUP(B160,'proje ve personel bilgileri'!$A$14:$B$1021,2,0))," ")</f>
        <v xml:space="preserve"> </v>
      </c>
      <c r="E160" s="359"/>
      <c r="F160" s="268"/>
      <c r="G160" s="112"/>
      <c r="H160" s="112"/>
      <c r="I160" s="109" t="str">
        <f t="shared" si="8"/>
        <v xml:space="preserve"> </v>
      </c>
      <c r="J160" s="110" t="str">
        <f>IF(B160&lt;&gt;0,(VLOOKUP(B160,G011C!$B$12:$V$2193,20,0))," ")</f>
        <v xml:space="preserve"> </v>
      </c>
      <c r="K160" s="111" t="str">
        <f t="shared" si="9"/>
        <v xml:space="preserve"> </v>
      </c>
    </row>
    <row r="161" spans="1:11" ht="15.75" customHeight="1" x14ac:dyDescent="0.25">
      <c r="A161" s="1">
        <v>85</v>
      </c>
      <c r="B161" s="426"/>
      <c r="C161" s="426"/>
      <c r="D161" s="359" t="str">
        <f>IF(B161&lt;&gt;0,(VLOOKUP(B161,'proje ve personel bilgileri'!$A$14:$B$1021,2,0))," ")</f>
        <v xml:space="preserve"> </v>
      </c>
      <c r="E161" s="359"/>
      <c r="F161" s="268"/>
      <c r="G161" s="112"/>
      <c r="H161" s="112"/>
      <c r="I161" s="109" t="str">
        <f t="shared" si="8"/>
        <v xml:space="preserve"> </v>
      </c>
      <c r="J161" s="110" t="str">
        <f>IF(B161&lt;&gt;0,(VLOOKUP(B161,G011C!$B$12:$V$2193,20,0))," ")</f>
        <v xml:space="preserve"> </v>
      </c>
      <c r="K161" s="111" t="str">
        <f t="shared" si="9"/>
        <v xml:space="preserve"> </v>
      </c>
    </row>
    <row r="162" spans="1:11" ht="15.75" customHeight="1" x14ac:dyDescent="0.25">
      <c r="A162" s="2">
        <v>86</v>
      </c>
      <c r="B162" s="426"/>
      <c r="C162" s="426"/>
      <c r="D162" s="359" t="str">
        <f>IF(B162&lt;&gt;0,(VLOOKUP(B162,'proje ve personel bilgileri'!$A$14:$B$1021,2,0))," ")</f>
        <v xml:space="preserve"> </v>
      </c>
      <c r="E162" s="359"/>
      <c r="F162" s="268"/>
      <c r="G162" s="112"/>
      <c r="H162" s="112"/>
      <c r="I162" s="109" t="str">
        <f t="shared" si="8"/>
        <v xml:space="preserve"> </v>
      </c>
      <c r="J162" s="110" t="str">
        <f>IF(B162&lt;&gt;0,(VLOOKUP(B162,G011C!$B$12:$V$2193,20,0))," ")</f>
        <v xml:space="preserve"> </v>
      </c>
      <c r="K162" s="111" t="str">
        <f t="shared" si="9"/>
        <v xml:space="preserve"> </v>
      </c>
    </row>
    <row r="163" spans="1:11" ht="15.75" customHeight="1" x14ac:dyDescent="0.25">
      <c r="A163" s="1">
        <v>87</v>
      </c>
      <c r="B163" s="426"/>
      <c r="C163" s="426"/>
      <c r="D163" s="359" t="str">
        <f>IF(B163&lt;&gt;0,(VLOOKUP(B163,'proje ve personel bilgileri'!$A$14:$B$1021,2,0))," ")</f>
        <v xml:space="preserve"> </v>
      </c>
      <c r="E163" s="359"/>
      <c r="F163" s="268"/>
      <c r="G163" s="112"/>
      <c r="H163" s="112"/>
      <c r="I163" s="109" t="str">
        <f t="shared" si="8"/>
        <v xml:space="preserve"> </v>
      </c>
      <c r="J163" s="110" t="str">
        <f>IF(B163&lt;&gt;0,(VLOOKUP(B163,G011C!$B$12:$V$2193,20,0))," ")</f>
        <v xml:space="preserve"> </v>
      </c>
      <c r="K163" s="111" t="str">
        <f t="shared" si="9"/>
        <v xml:space="preserve"> </v>
      </c>
    </row>
    <row r="164" spans="1:11" ht="15.75" customHeight="1" x14ac:dyDescent="0.25">
      <c r="A164" s="2">
        <v>88</v>
      </c>
      <c r="B164" s="426"/>
      <c r="C164" s="426"/>
      <c r="D164" s="359" t="str">
        <f>IF(B164&lt;&gt;0,(VLOOKUP(B164,'proje ve personel bilgileri'!$A$14:$B$1021,2,0))," ")</f>
        <v xml:space="preserve"> </v>
      </c>
      <c r="E164" s="359"/>
      <c r="F164" s="268"/>
      <c r="G164" s="112"/>
      <c r="H164" s="112"/>
      <c r="I164" s="109" t="str">
        <f t="shared" si="8"/>
        <v xml:space="preserve"> </v>
      </c>
      <c r="J164" s="110" t="str">
        <f>IF(B164&lt;&gt;0,(VLOOKUP(B164,G011C!$B$12:$V$2193,20,0))," ")</f>
        <v xml:space="preserve"> </v>
      </c>
      <c r="K164" s="111" t="str">
        <f t="shared" si="9"/>
        <v xml:space="preserve"> </v>
      </c>
    </row>
    <row r="165" spans="1:11" ht="15.75" customHeight="1" x14ac:dyDescent="0.25">
      <c r="A165" s="1">
        <v>89</v>
      </c>
      <c r="B165" s="426"/>
      <c r="C165" s="426"/>
      <c r="D165" s="359" t="str">
        <f>IF(B165&lt;&gt;0,(VLOOKUP(B165,'proje ve personel bilgileri'!$A$14:$B$1021,2,0))," ")</f>
        <v xml:space="preserve"> </v>
      </c>
      <c r="E165" s="359"/>
      <c r="F165" s="268"/>
      <c r="G165" s="112"/>
      <c r="H165" s="112"/>
      <c r="I165" s="109" t="str">
        <f t="shared" si="8"/>
        <v xml:space="preserve"> </v>
      </c>
      <c r="J165" s="110" t="str">
        <f>IF(B165&lt;&gt;0,(VLOOKUP(B165,G011C!$B$12:$V$2193,20,0))," ")</f>
        <v xml:space="preserve"> </v>
      </c>
      <c r="K165" s="111" t="str">
        <f t="shared" si="9"/>
        <v xml:space="preserve"> </v>
      </c>
    </row>
    <row r="166" spans="1:11" ht="15" customHeight="1" x14ac:dyDescent="0.25">
      <c r="A166" s="2">
        <v>90</v>
      </c>
      <c r="B166" s="426"/>
      <c r="C166" s="426"/>
      <c r="D166" s="359" t="str">
        <f>IF(B166&lt;&gt;0,(VLOOKUP(B166,'proje ve personel bilgileri'!$A$14:$B$1021,2,0))," ")</f>
        <v xml:space="preserve"> </v>
      </c>
      <c r="E166" s="359"/>
      <c r="F166" s="268"/>
      <c r="G166" s="112"/>
      <c r="H166" s="112"/>
      <c r="I166" s="109" t="str">
        <f t="shared" si="8"/>
        <v xml:space="preserve"> </v>
      </c>
      <c r="J166" s="110" t="str">
        <f>IF(B166&lt;&gt;0,(VLOOKUP(B166,G011C!$B$12:$V$2193,20,0))," ")</f>
        <v xml:space="preserve"> </v>
      </c>
      <c r="K166" s="111" t="str">
        <f t="shared" si="9"/>
        <v xml:space="preserve"> </v>
      </c>
    </row>
    <row r="167" spans="1:11" ht="15.75" customHeight="1" x14ac:dyDescent="0.25">
      <c r="A167" s="341" t="s">
        <v>169</v>
      </c>
      <c r="B167" s="427"/>
      <c r="C167" s="427"/>
      <c r="D167" s="427"/>
      <c r="E167" s="427"/>
      <c r="F167" s="427"/>
      <c r="G167" s="427"/>
      <c r="H167" s="427"/>
      <c r="I167" s="34">
        <f>SUM(I149:I166)</f>
        <v>0</v>
      </c>
      <c r="J167" s="31"/>
      <c r="K167" s="35">
        <f>IF(C146=C111,SUM(K149:K166)+K132,SUM(K149:K166))</f>
        <v>0</v>
      </c>
    </row>
    <row r="168" spans="1:11" ht="15.75" customHeight="1" x14ac:dyDescent="0.25">
      <c r="A168" s="428" t="s">
        <v>170</v>
      </c>
      <c r="B168" s="429"/>
      <c r="C168" s="429"/>
      <c r="D168" s="429"/>
      <c r="E168" s="429"/>
      <c r="F168" s="429"/>
      <c r="G168" s="430"/>
      <c r="H168" s="32"/>
      <c r="I168" s="33"/>
      <c r="J168" s="33"/>
      <c r="K168" s="65">
        <f>SUM(K149:K166)+K133</f>
        <v>0</v>
      </c>
    </row>
    <row r="169" spans="1:11" ht="15" customHeight="1" x14ac:dyDescent="0.25">
      <c r="A169" s="56"/>
      <c r="B169" s="56"/>
      <c r="C169" s="56"/>
      <c r="D169" s="56"/>
      <c r="E169" s="56"/>
      <c r="F169" s="56"/>
      <c r="G169" s="56"/>
      <c r="H169" s="56"/>
      <c r="I169" s="56"/>
      <c r="J169" s="56"/>
      <c r="K169" s="56"/>
    </row>
    <row r="170" spans="1:11" ht="15" customHeight="1" x14ac:dyDescent="0.25">
      <c r="A170" s="50"/>
    </row>
    <row r="171" spans="1:11" ht="15" customHeight="1" x14ac:dyDescent="0.25">
      <c r="A171" s="431" t="s">
        <v>171</v>
      </c>
      <c r="B171" s="431"/>
      <c r="C171" s="431"/>
      <c r="D171" s="431"/>
      <c r="E171" s="431"/>
      <c r="F171" s="431"/>
      <c r="G171" s="431"/>
      <c r="H171" s="431"/>
      <c r="I171" s="431"/>
      <c r="J171" s="431"/>
      <c r="K171" s="431"/>
    </row>
    <row r="172" spans="1:11" ht="15" customHeight="1" x14ac:dyDescent="0.25">
      <c r="A172" s="50"/>
    </row>
    <row r="173" spans="1:11" ht="15" customHeight="1" x14ac:dyDescent="0.25">
      <c r="A173" s="51"/>
    </row>
    <row r="174" spans="1:11" ht="15" customHeight="1" x14ac:dyDescent="0.25">
      <c r="A174" s="270" t="s">
        <v>101</v>
      </c>
      <c r="E174" s="270" t="s">
        <v>102</v>
      </c>
      <c r="G174" s="270" t="s">
        <v>103</v>
      </c>
      <c r="J174" s="74" t="s">
        <v>127</v>
      </c>
    </row>
    <row r="176" spans="1:11" ht="15.75" customHeight="1" x14ac:dyDescent="0.25">
      <c r="A176" s="348" t="s">
        <v>157</v>
      </c>
      <c r="B176" s="440"/>
      <c r="C176" s="440"/>
      <c r="D176" s="440"/>
      <c r="E176" s="440"/>
      <c r="F176" s="440"/>
      <c r="G176" s="440"/>
      <c r="H176" s="440"/>
      <c r="I176" s="440"/>
      <c r="J176" s="440"/>
      <c r="K176" s="440"/>
    </row>
    <row r="177" spans="1:11" ht="15" customHeight="1" x14ac:dyDescent="0.25">
      <c r="A177" s="70"/>
      <c r="B177" s="70"/>
      <c r="C177" s="70"/>
      <c r="D177" s="70"/>
      <c r="E177" s="70"/>
      <c r="F177" s="73" t="str">
        <f>'proje ve personel bilgileri'!$B$7&amp;" dönemine aittir"</f>
        <v>/ dönemine aittir</v>
      </c>
      <c r="G177" s="70"/>
      <c r="H177" s="70"/>
      <c r="I177" s="70"/>
      <c r="J177" s="70"/>
      <c r="K177" s="70"/>
    </row>
    <row r="178" spans="1:11" ht="18.75" customHeight="1" x14ac:dyDescent="0.25">
      <c r="K178" s="4" t="s">
        <v>158</v>
      </c>
    </row>
    <row r="179" spans="1:11" ht="15.75" customHeight="1" x14ac:dyDescent="0.25">
      <c r="A179" s="435" t="s">
        <v>2</v>
      </c>
      <c r="B179" s="436"/>
      <c r="C179" s="351">
        <f>'proje ve personel bilgileri'!$B$2</f>
        <v>0</v>
      </c>
      <c r="D179" s="352"/>
      <c r="E179" s="352"/>
      <c r="F179" s="352"/>
      <c r="G179" s="352"/>
      <c r="H179" s="352"/>
      <c r="I179" s="352"/>
      <c r="J179" s="352"/>
      <c r="K179" s="353"/>
    </row>
    <row r="180" spans="1:11" ht="15.75" customHeight="1" x14ac:dyDescent="0.25">
      <c r="A180" s="435" t="s">
        <v>159</v>
      </c>
      <c r="B180" s="436"/>
      <c r="C180" s="351">
        <f>'proje ve personel bilgileri'!$B$3</f>
        <v>0</v>
      </c>
      <c r="D180" s="352"/>
      <c r="E180" s="352"/>
      <c r="F180" s="352"/>
      <c r="G180" s="352"/>
      <c r="H180" s="352"/>
      <c r="I180" s="352"/>
      <c r="J180" s="352"/>
      <c r="K180" s="353"/>
    </row>
    <row r="181" spans="1:11" ht="15.75" customHeight="1" x14ac:dyDescent="0.25">
      <c r="A181" s="435" t="s">
        <v>160</v>
      </c>
      <c r="B181" s="436"/>
      <c r="C181" s="437"/>
      <c r="D181" s="438"/>
      <c r="E181" s="435"/>
      <c r="F181" s="439"/>
      <c r="G181" s="439"/>
      <c r="H181" s="439"/>
      <c r="I181" s="439"/>
      <c r="J181" s="439"/>
      <c r="K181" s="436"/>
    </row>
    <row r="182" spans="1:11" ht="30" customHeight="1" x14ac:dyDescent="0.25">
      <c r="A182" s="432" t="s">
        <v>87</v>
      </c>
      <c r="B182" s="346" t="s">
        <v>15</v>
      </c>
      <c r="C182" s="347"/>
      <c r="D182" s="346" t="s">
        <v>161</v>
      </c>
      <c r="E182" s="347"/>
      <c r="F182" s="432" t="s">
        <v>17</v>
      </c>
      <c r="G182" s="432" t="s">
        <v>162</v>
      </c>
      <c r="H182" s="432" t="s">
        <v>163</v>
      </c>
      <c r="I182" s="432" t="s">
        <v>164</v>
      </c>
      <c r="J182" s="269" t="s">
        <v>165</v>
      </c>
      <c r="K182" s="267" t="s">
        <v>166</v>
      </c>
    </row>
    <row r="183" spans="1:11" ht="30.75" customHeight="1" x14ac:dyDescent="0.25">
      <c r="A183" s="433"/>
      <c r="B183" s="339"/>
      <c r="C183" s="340"/>
      <c r="D183" s="339" t="s">
        <v>167</v>
      </c>
      <c r="E183" s="340"/>
      <c r="F183" s="433"/>
      <c r="G183" s="433"/>
      <c r="H183" s="433"/>
      <c r="I183" s="433"/>
      <c r="J183" s="267" t="s">
        <v>168</v>
      </c>
      <c r="K183" s="267" t="s">
        <v>98</v>
      </c>
    </row>
    <row r="184" spans="1:11" ht="15.75" customHeight="1" x14ac:dyDescent="0.25">
      <c r="A184" s="1">
        <v>91</v>
      </c>
      <c r="B184" s="434"/>
      <c r="C184" s="434"/>
      <c r="D184" s="359" t="str">
        <f>IF(B184&lt;&gt;0,(VLOOKUP(B184,'proje ve personel bilgileri'!$A$14:$B$1021,2,0))," ")</f>
        <v xml:space="preserve"> </v>
      </c>
      <c r="E184" s="359"/>
      <c r="F184" s="268"/>
      <c r="G184" s="108"/>
      <c r="H184" s="108"/>
      <c r="I184" s="109" t="str">
        <f t="shared" ref="I184:I201" si="10">IF(B184&lt;&gt;0,(G184*H184)," ")</f>
        <v xml:space="preserve"> </v>
      </c>
      <c r="J184" s="110" t="str">
        <f>IF(B184&lt;&gt;0,(VLOOKUP(B184,G011C!$B$12:$V$2193,20,0))," ")</f>
        <v xml:space="preserve"> </v>
      </c>
      <c r="K184" s="111" t="str">
        <f t="shared" ref="K184:K201" si="11">IF(B184&lt;&gt;0,(I184*J184)," ")</f>
        <v xml:space="preserve"> </v>
      </c>
    </row>
    <row r="185" spans="1:11" ht="15.75" customHeight="1" x14ac:dyDescent="0.25">
      <c r="A185" s="2">
        <v>92</v>
      </c>
      <c r="B185" s="426"/>
      <c r="C185" s="426"/>
      <c r="D185" s="359" t="str">
        <f>IF(B185&lt;&gt;0,(VLOOKUP(B185,'proje ve personel bilgileri'!$A$14:$B$1021,2,0))," ")</f>
        <v xml:space="preserve"> </v>
      </c>
      <c r="E185" s="359"/>
      <c r="F185" s="268"/>
      <c r="G185" s="112"/>
      <c r="H185" s="112"/>
      <c r="I185" s="109" t="str">
        <f t="shared" si="10"/>
        <v xml:space="preserve"> </v>
      </c>
      <c r="J185" s="110" t="str">
        <f>IF(B185&lt;&gt;0,(VLOOKUP(B185,G011C!$B$12:$V$2193,20,0))," ")</f>
        <v xml:space="preserve"> </v>
      </c>
      <c r="K185" s="111" t="str">
        <f t="shared" si="11"/>
        <v xml:space="preserve"> </v>
      </c>
    </row>
    <row r="186" spans="1:11" ht="15.75" customHeight="1" x14ac:dyDescent="0.25">
      <c r="A186" s="1">
        <v>93</v>
      </c>
      <c r="B186" s="426"/>
      <c r="C186" s="426"/>
      <c r="D186" s="359" t="str">
        <f>IF(B186&lt;&gt;0,(VLOOKUP(B186,'proje ve personel bilgileri'!$A$14:$B$1021,2,0))," ")</f>
        <v xml:space="preserve"> </v>
      </c>
      <c r="E186" s="359"/>
      <c r="F186" s="268"/>
      <c r="G186" s="112"/>
      <c r="H186" s="112"/>
      <c r="I186" s="109" t="str">
        <f t="shared" si="10"/>
        <v xml:space="preserve"> </v>
      </c>
      <c r="J186" s="110" t="str">
        <f>IF(B186&lt;&gt;0,(VLOOKUP(B186,G011C!$B$12:$V$2193,20,0))," ")</f>
        <v xml:space="preserve"> </v>
      </c>
      <c r="K186" s="111" t="str">
        <f t="shared" si="11"/>
        <v xml:space="preserve"> </v>
      </c>
    </row>
    <row r="187" spans="1:11" ht="15.75" customHeight="1" x14ac:dyDescent="0.25">
      <c r="A187" s="2">
        <v>94</v>
      </c>
      <c r="B187" s="426"/>
      <c r="C187" s="426"/>
      <c r="D187" s="359" t="str">
        <f>IF(B187&lt;&gt;0,(VLOOKUP(B187,'proje ve personel bilgileri'!$A$14:$B$1021,2,0))," ")</f>
        <v xml:space="preserve"> </v>
      </c>
      <c r="E187" s="359"/>
      <c r="F187" s="268"/>
      <c r="G187" s="112"/>
      <c r="H187" s="112"/>
      <c r="I187" s="109" t="str">
        <f t="shared" si="10"/>
        <v xml:space="preserve"> </v>
      </c>
      <c r="J187" s="110" t="str">
        <f>IF(B187&lt;&gt;0,(VLOOKUP(B187,G011C!$B$12:$V$2193,20,0))," ")</f>
        <v xml:space="preserve"> </v>
      </c>
      <c r="K187" s="111" t="str">
        <f t="shared" si="11"/>
        <v xml:space="preserve"> </v>
      </c>
    </row>
    <row r="188" spans="1:11" ht="15.75" customHeight="1" x14ac:dyDescent="0.25">
      <c r="A188" s="1">
        <v>95</v>
      </c>
      <c r="B188" s="426"/>
      <c r="C188" s="426"/>
      <c r="D188" s="359" t="str">
        <f>IF(B188&lt;&gt;0,(VLOOKUP(B188,'proje ve personel bilgileri'!$A$14:$B$1021,2,0))," ")</f>
        <v xml:space="preserve"> </v>
      </c>
      <c r="E188" s="359"/>
      <c r="F188" s="268"/>
      <c r="G188" s="112"/>
      <c r="H188" s="112"/>
      <c r="I188" s="109" t="str">
        <f t="shared" si="10"/>
        <v xml:space="preserve"> </v>
      </c>
      <c r="J188" s="110" t="str">
        <f>IF(B188&lt;&gt;0,(VLOOKUP(B188,G011C!$B$12:$V$2193,20,0))," ")</f>
        <v xml:space="preserve"> </v>
      </c>
      <c r="K188" s="111" t="str">
        <f t="shared" si="11"/>
        <v xml:space="preserve"> </v>
      </c>
    </row>
    <row r="189" spans="1:11" ht="15.75" customHeight="1" x14ac:dyDescent="0.25">
      <c r="A189" s="2">
        <v>96</v>
      </c>
      <c r="B189" s="426"/>
      <c r="C189" s="426"/>
      <c r="D189" s="359" t="str">
        <f>IF(B189&lt;&gt;0,(VLOOKUP(B189,'proje ve personel bilgileri'!$A$14:$B$1021,2,0))," ")</f>
        <v xml:space="preserve"> </v>
      </c>
      <c r="E189" s="359"/>
      <c r="F189" s="268"/>
      <c r="G189" s="112"/>
      <c r="H189" s="112"/>
      <c r="I189" s="109" t="str">
        <f t="shared" si="10"/>
        <v xml:space="preserve"> </v>
      </c>
      <c r="J189" s="110" t="str">
        <f>IF(B189&lt;&gt;0,(VLOOKUP(B189,G011C!$B$12:$V$2193,20,0))," ")</f>
        <v xml:space="preserve"> </v>
      </c>
      <c r="K189" s="111" t="str">
        <f t="shared" si="11"/>
        <v xml:space="preserve"> </v>
      </c>
    </row>
    <row r="190" spans="1:11" ht="15.75" customHeight="1" x14ac:dyDescent="0.25">
      <c r="A190" s="1">
        <v>97</v>
      </c>
      <c r="B190" s="426"/>
      <c r="C190" s="426"/>
      <c r="D190" s="359" t="str">
        <f>IF(B190&lt;&gt;0,(VLOOKUP(B190,'proje ve personel bilgileri'!$A$14:$B$1021,2,0))," ")</f>
        <v xml:space="preserve"> </v>
      </c>
      <c r="E190" s="359"/>
      <c r="F190" s="268"/>
      <c r="G190" s="112"/>
      <c r="H190" s="112"/>
      <c r="I190" s="109" t="str">
        <f t="shared" si="10"/>
        <v xml:space="preserve"> </v>
      </c>
      <c r="J190" s="110" t="str">
        <f>IF(B190&lt;&gt;0,(VLOOKUP(B190,G011C!$B$12:$V$2193,20,0))," ")</f>
        <v xml:space="preserve"> </v>
      </c>
      <c r="K190" s="111" t="str">
        <f t="shared" si="11"/>
        <v xml:space="preserve"> </v>
      </c>
    </row>
    <row r="191" spans="1:11" ht="15.75" customHeight="1" x14ac:dyDescent="0.25">
      <c r="A191" s="2">
        <v>98</v>
      </c>
      <c r="B191" s="426"/>
      <c r="C191" s="426"/>
      <c r="D191" s="359" t="str">
        <f>IF(B191&lt;&gt;0,(VLOOKUP(B191,'proje ve personel bilgileri'!$A$14:$B$1021,2,0))," ")</f>
        <v xml:space="preserve"> </v>
      </c>
      <c r="E191" s="359"/>
      <c r="F191" s="268"/>
      <c r="G191" s="112"/>
      <c r="H191" s="112"/>
      <c r="I191" s="109" t="str">
        <f t="shared" si="10"/>
        <v xml:space="preserve"> </v>
      </c>
      <c r="J191" s="110" t="str">
        <f>IF(B191&lt;&gt;0,(VLOOKUP(B191,G011C!$B$12:$V$2193,20,0))," ")</f>
        <v xml:space="preserve"> </v>
      </c>
      <c r="K191" s="111" t="str">
        <f t="shared" si="11"/>
        <v xml:space="preserve"> </v>
      </c>
    </row>
    <row r="192" spans="1:11" ht="15.75" customHeight="1" x14ac:dyDescent="0.25">
      <c r="A192" s="1">
        <v>99</v>
      </c>
      <c r="B192" s="426"/>
      <c r="C192" s="426"/>
      <c r="D192" s="359" t="str">
        <f>IF(B192&lt;&gt;0,(VLOOKUP(B192,'proje ve personel bilgileri'!$A$14:$B$1021,2,0))," ")</f>
        <v xml:space="preserve"> </v>
      </c>
      <c r="E192" s="359"/>
      <c r="F192" s="268"/>
      <c r="G192" s="112"/>
      <c r="H192" s="112"/>
      <c r="I192" s="109" t="str">
        <f t="shared" si="10"/>
        <v xml:space="preserve"> </v>
      </c>
      <c r="J192" s="110" t="str">
        <f>IF(B192&lt;&gt;0,(VLOOKUP(B192,G011C!$B$12:$V$2193,20,0))," ")</f>
        <v xml:space="preserve"> </v>
      </c>
      <c r="K192" s="111" t="str">
        <f t="shared" si="11"/>
        <v xml:space="preserve"> </v>
      </c>
    </row>
    <row r="193" spans="1:11" ht="15.75" customHeight="1" x14ac:dyDescent="0.25">
      <c r="A193" s="2">
        <v>100</v>
      </c>
      <c r="B193" s="426"/>
      <c r="C193" s="426"/>
      <c r="D193" s="359" t="str">
        <f>IF(B193&lt;&gt;0,(VLOOKUP(B193,'proje ve personel bilgileri'!$A$14:$B$1021,2,0))," ")</f>
        <v xml:space="preserve"> </v>
      </c>
      <c r="E193" s="359"/>
      <c r="F193" s="268"/>
      <c r="G193" s="112"/>
      <c r="H193" s="112"/>
      <c r="I193" s="109" t="str">
        <f t="shared" si="10"/>
        <v xml:space="preserve"> </v>
      </c>
      <c r="J193" s="110" t="str">
        <f>IF(B193&lt;&gt;0,(VLOOKUP(B193,G011C!$B$12:$V$2193,20,0))," ")</f>
        <v xml:space="preserve"> </v>
      </c>
      <c r="K193" s="111" t="str">
        <f t="shared" si="11"/>
        <v xml:space="preserve"> </v>
      </c>
    </row>
    <row r="194" spans="1:11" ht="15.75" customHeight="1" x14ac:dyDescent="0.25">
      <c r="A194" s="1">
        <v>101</v>
      </c>
      <c r="B194" s="426"/>
      <c r="C194" s="426"/>
      <c r="D194" s="359" t="str">
        <f>IF(B194&lt;&gt;0,(VLOOKUP(B194,'proje ve personel bilgileri'!$A$14:$B$1021,2,0))," ")</f>
        <v xml:space="preserve"> </v>
      </c>
      <c r="E194" s="359"/>
      <c r="F194" s="268"/>
      <c r="G194" s="112"/>
      <c r="H194" s="112"/>
      <c r="I194" s="109" t="str">
        <f t="shared" si="10"/>
        <v xml:space="preserve"> </v>
      </c>
      <c r="J194" s="110" t="str">
        <f>IF(B194&lt;&gt;0,(VLOOKUP(B194,G011C!$B$12:$V$2193,20,0))," ")</f>
        <v xml:space="preserve"> </v>
      </c>
      <c r="K194" s="111" t="str">
        <f t="shared" si="11"/>
        <v xml:space="preserve"> </v>
      </c>
    </row>
    <row r="195" spans="1:11" ht="15.75" customHeight="1" x14ac:dyDescent="0.25">
      <c r="A195" s="2">
        <v>102</v>
      </c>
      <c r="B195" s="426"/>
      <c r="C195" s="426"/>
      <c r="D195" s="359" t="str">
        <f>IF(B195&lt;&gt;0,(VLOOKUP(B195,'proje ve personel bilgileri'!$A$14:$B$1021,2,0))," ")</f>
        <v xml:space="preserve"> </v>
      </c>
      <c r="E195" s="359"/>
      <c r="F195" s="268"/>
      <c r="G195" s="112"/>
      <c r="H195" s="112"/>
      <c r="I195" s="109" t="str">
        <f t="shared" si="10"/>
        <v xml:space="preserve"> </v>
      </c>
      <c r="J195" s="110" t="str">
        <f>IF(B195&lt;&gt;0,(VLOOKUP(B195,G011C!$B$12:$V$2193,20,0))," ")</f>
        <v xml:space="preserve"> </v>
      </c>
      <c r="K195" s="111" t="str">
        <f t="shared" si="11"/>
        <v xml:space="preserve"> </v>
      </c>
    </row>
    <row r="196" spans="1:11" ht="15.75" customHeight="1" x14ac:dyDescent="0.25">
      <c r="A196" s="1">
        <v>103</v>
      </c>
      <c r="B196" s="426"/>
      <c r="C196" s="426"/>
      <c r="D196" s="359" t="str">
        <f>IF(B196&lt;&gt;0,(VLOOKUP(B196,'proje ve personel bilgileri'!$A$14:$B$1021,2,0))," ")</f>
        <v xml:space="preserve"> </v>
      </c>
      <c r="E196" s="359"/>
      <c r="F196" s="268"/>
      <c r="G196" s="112"/>
      <c r="H196" s="112"/>
      <c r="I196" s="109" t="str">
        <f t="shared" si="10"/>
        <v xml:space="preserve"> </v>
      </c>
      <c r="J196" s="110" t="str">
        <f>IF(B196&lt;&gt;0,(VLOOKUP(B196,G011C!$B$12:$V$2193,20,0))," ")</f>
        <v xml:space="preserve"> </v>
      </c>
      <c r="K196" s="111" t="str">
        <f t="shared" si="11"/>
        <v xml:space="preserve"> </v>
      </c>
    </row>
    <row r="197" spans="1:11" ht="15.75" customHeight="1" x14ac:dyDescent="0.25">
      <c r="A197" s="2">
        <v>104</v>
      </c>
      <c r="B197" s="426"/>
      <c r="C197" s="426"/>
      <c r="D197" s="359" t="str">
        <f>IF(B197&lt;&gt;0,(VLOOKUP(B197,'proje ve personel bilgileri'!$A$14:$B$1021,2,0))," ")</f>
        <v xml:space="preserve"> </v>
      </c>
      <c r="E197" s="359"/>
      <c r="F197" s="268"/>
      <c r="G197" s="112"/>
      <c r="H197" s="112"/>
      <c r="I197" s="109" t="str">
        <f t="shared" si="10"/>
        <v xml:space="preserve"> </v>
      </c>
      <c r="J197" s="110" t="str">
        <f>IF(B197&lt;&gt;0,(VLOOKUP(B197,G011C!$B$12:$V$2193,20,0))," ")</f>
        <v xml:space="preserve"> </v>
      </c>
      <c r="K197" s="111" t="str">
        <f t="shared" si="11"/>
        <v xml:space="preserve"> </v>
      </c>
    </row>
    <row r="198" spans="1:11" ht="15.75" customHeight="1" x14ac:dyDescent="0.25">
      <c r="A198" s="1">
        <v>105</v>
      </c>
      <c r="B198" s="426"/>
      <c r="C198" s="426"/>
      <c r="D198" s="359" t="str">
        <f>IF(B198&lt;&gt;0,(VLOOKUP(B198,'proje ve personel bilgileri'!$A$14:$B$1021,2,0))," ")</f>
        <v xml:space="preserve"> </v>
      </c>
      <c r="E198" s="359"/>
      <c r="F198" s="268"/>
      <c r="G198" s="112"/>
      <c r="H198" s="112"/>
      <c r="I198" s="109" t="str">
        <f t="shared" si="10"/>
        <v xml:space="preserve"> </v>
      </c>
      <c r="J198" s="110" t="str">
        <f>IF(B198&lt;&gt;0,(VLOOKUP(B198,G011C!$B$12:$V$2193,20,0))," ")</f>
        <v xml:space="preserve"> </v>
      </c>
      <c r="K198" s="111" t="str">
        <f t="shared" si="11"/>
        <v xml:space="preserve"> </v>
      </c>
    </row>
    <row r="199" spans="1:11" ht="15.75" customHeight="1" x14ac:dyDescent="0.25">
      <c r="A199" s="2">
        <v>106</v>
      </c>
      <c r="B199" s="426"/>
      <c r="C199" s="426"/>
      <c r="D199" s="359" t="str">
        <f>IF(B199&lt;&gt;0,(VLOOKUP(B199,'proje ve personel bilgileri'!$A$14:$B$1021,2,0))," ")</f>
        <v xml:space="preserve"> </v>
      </c>
      <c r="E199" s="359"/>
      <c r="F199" s="268"/>
      <c r="G199" s="112"/>
      <c r="H199" s="112"/>
      <c r="I199" s="109" t="str">
        <f t="shared" si="10"/>
        <v xml:space="preserve"> </v>
      </c>
      <c r="J199" s="110" t="str">
        <f>IF(B199&lt;&gt;0,(VLOOKUP(B199,G011C!$B$12:$V$2193,20,0))," ")</f>
        <v xml:space="preserve"> </v>
      </c>
      <c r="K199" s="111" t="str">
        <f t="shared" si="11"/>
        <v xml:space="preserve"> </v>
      </c>
    </row>
    <row r="200" spans="1:11" ht="15.75" customHeight="1" x14ac:dyDescent="0.25">
      <c r="A200" s="1">
        <v>107</v>
      </c>
      <c r="B200" s="426"/>
      <c r="C200" s="426"/>
      <c r="D200" s="359" t="str">
        <f>IF(B200&lt;&gt;0,(VLOOKUP(B200,'proje ve personel bilgileri'!$A$14:$B$1021,2,0))," ")</f>
        <v xml:space="preserve"> </v>
      </c>
      <c r="E200" s="359"/>
      <c r="F200" s="268"/>
      <c r="G200" s="112"/>
      <c r="H200" s="112"/>
      <c r="I200" s="109" t="str">
        <f t="shared" si="10"/>
        <v xml:space="preserve"> </v>
      </c>
      <c r="J200" s="110" t="str">
        <f>IF(B200&lt;&gt;0,(VLOOKUP(B200,G011C!$B$12:$V$2193,20,0))," ")</f>
        <v xml:space="preserve"> </v>
      </c>
      <c r="K200" s="111" t="str">
        <f t="shared" si="11"/>
        <v xml:space="preserve"> </v>
      </c>
    </row>
    <row r="201" spans="1:11" ht="15" customHeight="1" x14ac:dyDescent="0.25">
      <c r="A201" s="2">
        <v>108</v>
      </c>
      <c r="B201" s="426"/>
      <c r="C201" s="426"/>
      <c r="D201" s="359" t="str">
        <f>IF(B201&lt;&gt;0,(VLOOKUP(B201,'proje ve personel bilgileri'!$A$14:$B$1021,2,0))," ")</f>
        <v xml:space="preserve"> </v>
      </c>
      <c r="E201" s="359"/>
      <c r="F201" s="268"/>
      <c r="G201" s="112"/>
      <c r="H201" s="112"/>
      <c r="I201" s="109" t="str">
        <f t="shared" si="10"/>
        <v xml:space="preserve"> </v>
      </c>
      <c r="J201" s="110" t="str">
        <f>IF(B201&lt;&gt;0,(VLOOKUP(B201,G011C!$B$12:$V$2193,20,0))," ")</f>
        <v xml:space="preserve"> </v>
      </c>
      <c r="K201" s="111" t="str">
        <f t="shared" si="11"/>
        <v xml:space="preserve"> </v>
      </c>
    </row>
    <row r="202" spans="1:11" ht="15.75" customHeight="1" x14ac:dyDescent="0.25">
      <c r="A202" s="341" t="s">
        <v>169</v>
      </c>
      <c r="B202" s="427"/>
      <c r="C202" s="427"/>
      <c r="D202" s="427"/>
      <c r="E202" s="427"/>
      <c r="F202" s="427"/>
      <c r="G202" s="427"/>
      <c r="H202" s="427"/>
      <c r="I202" s="34">
        <f>SUM(I184:I201)</f>
        <v>0</v>
      </c>
      <c r="J202" s="31"/>
      <c r="K202" s="35">
        <f>IF(C181=C146,SUM(K184:K201)+K167,SUM(K184:K201))</f>
        <v>0</v>
      </c>
    </row>
    <row r="203" spans="1:11" ht="15.75" customHeight="1" x14ac:dyDescent="0.25">
      <c r="A203" s="428" t="s">
        <v>170</v>
      </c>
      <c r="B203" s="429"/>
      <c r="C203" s="429"/>
      <c r="D203" s="429"/>
      <c r="E203" s="429"/>
      <c r="F203" s="429"/>
      <c r="G203" s="430"/>
      <c r="H203" s="32"/>
      <c r="I203" s="33"/>
      <c r="J203" s="33"/>
      <c r="K203" s="65">
        <f>SUM(K184:K201)+K168</f>
        <v>0</v>
      </c>
    </row>
    <row r="204" spans="1:11" ht="15" customHeight="1" x14ac:dyDescent="0.25">
      <c r="A204" s="56"/>
      <c r="B204" s="56"/>
      <c r="C204" s="56"/>
      <c r="D204" s="56"/>
      <c r="E204" s="56"/>
      <c r="F204" s="56"/>
      <c r="G204" s="56"/>
      <c r="H204" s="56"/>
      <c r="I204" s="56"/>
      <c r="J204" s="56"/>
      <c r="K204" s="56"/>
    </row>
    <row r="205" spans="1:11" ht="15" customHeight="1" x14ac:dyDescent="0.25">
      <c r="A205" s="50"/>
    </row>
    <row r="206" spans="1:11" ht="15" customHeight="1" x14ac:dyDescent="0.25">
      <c r="A206" s="431" t="s">
        <v>171</v>
      </c>
      <c r="B206" s="431"/>
      <c r="C206" s="431"/>
      <c r="D206" s="431"/>
      <c r="E206" s="431"/>
      <c r="F206" s="431"/>
      <c r="G206" s="431"/>
      <c r="H206" s="431"/>
      <c r="I206" s="431"/>
      <c r="J206" s="431"/>
      <c r="K206" s="431"/>
    </row>
    <row r="207" spans="1:11" ht="15" customHeight="1" x14ac:dyDescent="0.25">
      <c r="A207" s="50"/>
    </row>
    <row r="208" spans="1:11" ht="15" customHeight="1" x14ac:dyDescent="0.25">
      <c r="A208" s="51"/>
    </row>
    <row r="209" spans="1:11" ht="15" customHeight="1" x14ac:dyDescent="0.25">
      <c r="A209" s="270" t="s">
        <v>101</v>
      </c>
      <c r="E209" s="270" t="s">
        <v>102</v>
      </c>
      <c r="G209" s="270" t="s">
        <v>103</v>
      </c>
      <c r="J209" s="74" t="s">
        <v>127</v>
      </c>
    </row>
    <row r="211" spans="1:11" ht="15.75" customHeight="1" x14ac:dyDescent="0.25">
      <c r="A211" s="348" t="s">
        <v>157</v>
      </c>
      <c r="B211" s="440"/>
      <c r="C211" s="440"/>
      <c r="D211" s="440"/>
      <c r="E211" s="440"/>
      <c r="F211" s="440"/>
      <c r="G211" s="440"/>
      <c r="H211" s="440"/>
      <c r="I211" s="440"/>
      <c r="J211" s="440"/>
      <c r="K211" s="440"/>
    </row>
    <row r="212" spans="1:11" ht="15" customHeight="1" x14ac:dyDescent="0.25">
      <c r="A212" s="70"/>
      <c r="B212" s="70"/>
      <c r="C212" s="70"/>
      <c r="D212" s="70"/>
      <c r="E212" s="70"/>
      <c r="F212" s="73" t="str">
        <f>'proje ve personel bilgileri'!$B$7&amp;" dönemine aittir"</f>
        <v>/ dönemine aittir</v>
      </c>
      <c r="G212" s="70"/>
      <c r="H212" s="70"/>
      <c r="I212" s="70"/>
      <c r="J212" s="70"/>
      <c r="K212" s="70"/>
    </row>
    <row r="213" spans="1:11" ht="18.75" customHeight="1" x14ac:dyDescent="0.25">
      <c r="K213" s="4" t="s">
        <v>158</v>
      </c>
    </row>
    <row r="214" spans="1:11" ht="15.75" customHeight="1" x14ac:dyDescent="0.25">
      <c r="A214" s="435" t="s">
        <v>2</v>
      </c>
      <c r="B214" s="436"/>
      <c r="C214" s="351">
        <f>'proje ve personel bilgileri'!$B$2</f>
        <v>0</v>
      </c>
      <c r="D214" s="352"/>
      <c r="E214" s="352"/>
      <c r="F214" s="352"/>
      <c r="G214" s="352"/>
      <c r="H214" s="352"/>
      <c r="I214" s="352"/>
      <c r="J214" s="352"/>
      <c r="K214" s="353"/>
    </row>
    <row r="215" spans="1:11" ht="15.75" customHeight="1" x14ac:dyDescent="0.25">
      <c r="A215" s="435" t="s">
        <v>159</v>
      </c>
      <c r="B215" s="436"/>
      <c r="C215" s="351">
        <f>'proje ve personel bilgileri'!$B$3</f>
        <v>0</v>
      </c>
      <c r="D215" s="352"/>
      <c r="E215" s="352"/>
      <c r="F215" s="352"/>
      <c r="G215" s="352"/>
      <c r="H215" s="352"/>
      <c r="I215" s="352"/>
      <c r="J215" s="352"/>
      <c r="K215" s="353"/>
    </row>
    <row r="216" spans="1:11" ht="15.75" customHeight="1" x14ac:dyDescent="0.25">
      <c r="A216" s="435" t="s">
        <v>160</v>
      </c>
      <c r="B216" s="436"/>
      <c r="C216" s="437"/>
      <c r="D216" s="438"/>
      <c r="E216" s="435"/>
      <c r="F216" s="439"/>
      <c r="G216" s="439"/>
      <c r="H216" s="439"/>
      <c r="I216" s="439"/>
      <c r="J216" s="439"/>
      <c r="K216" s="436"/>
    </row>
    <row r="217" spans="1:11" ht="30" customHeight="1" x14ac:dyDescent="0.25">
      <c r="A217" s="432" t="s">
        <v>87</v>
      </c>
      <c r="B217" s="346" t="s">
        <v>15</v>
      </c>
      <c r="C217" s="347"/>
      <c r="D217" s="346" t="s">
        <v>161</v>
      </c>
      <c r="E217" s="347"/>
      <c r="F217" s="432" t="s">
        <v>17</v>
      </c>
      <c r="G217" s="432" t="s">
        <v>162</v>
      </c>
      <c r="H217" s="432" t="s">
        <v>163</v>
      </c>
      <c r="I217" s="432" t="s">
        <v>164</v>
      </c>
      <c r="J217" s="269" t="s">
        <v>165</v>
      </c>
      <c r="K217" s="267" t="s">
        <v>166</v>
      </c>
    </row>
    <row r="218" spans="1:11" ht="30.75" customHeight="1" x14ac:dyDescent="0.25">
      <c r="A218" s="433"/>
      <c r="B218" s="339"/>
      <c r="C218" s="340"/>
      <c r="D218" s="339" t="s">
        <v>167</v>
      </c>
      <c r="E218" s="340"/>
      <c r="F218" s="433"/>
      <c r="G218" s="433"/>
      <c r="H218" s="433"/>
      <c r="I218" s="433"/>
      <c r="J218" s="267" t="s">
        <v>168</v>
      </c>
      <c r="K218" s="267" t="s">
        <v>98</v>
      </c>
    </row>
    <row r="219" spans="1:11" ht="15.75" customHeight="1" x14ac:dyDescent="0.25">
      <c r="A219" s="1">
        <v>109</v>
      </c>
      <c r="B219" s="434"/>
      <c r="C219" s="434"/>
      <c r="D219" s="359" t="str">
        <f>IF(B219&lt;&gt;0,(VLOOKUP(B219,'proje ve personel bilgileri'!$A$14:$B$1021,2,0))," ")</f>
        <v xml:space="preserve"> </v>
      </c>
      <c r="E219" s="359"/>
      <c r="F219" s="268"/>
      <c r="G219" s="108"/>
      <c r="H219" s="108"/>
      <c r="I219" s="109" t="str">
        <f t="shared" ref="I219:I236" si="12">IF(B219&lt;&gt;0,(G219*H219)," ")</f>
        <v xml:space="preserve"> </v>
      </c>
      <c r="J219" s="110" t="str">
        <f>IF(B219&lt;&gt;0,(VLOOKUP(B219,G011C!$B$12:$V$2193,20,0))," ")</f>
        <v xml:space="preserve"> </v>
      </c>
      <c r="K219" s="111" t="str">
        <f t="shared" ref="K219:K236" si="13">IF(B219&lt;&gt;0,(I219*J219)," ")</f>
        <v xml:space="preserve"> </v>
      </c>
    </row>
    <row r="220" spans="1:11" ht="15.75" customHeight="1" x14ac:dyDescent="0.25">
      <c r="A220" s="2">
        <v>110</v>
      </c>
      <c r="B220" s="426"/>
      <c r="C220" s="426"/>
      <c r="D220" s="359" t="str">
        <f>IF(B220&lt;&gt;0,(VLOOKUP(B220,'proje ve personel bilgileri'!$A$14:$B$1021,2,0))," ")</f>
        <v xml:space="preserve"> </v>
      </c>
      <c r="E220" s="359"/>
      <c r="F220" s="268"/>
      <c r="G220" s="112"/>
      <c r="H220" s="112"/>
      <c r="I220" s="109" t="str">
        <f t="shared" si="12"/>
        <v xml:space="preserve"> </v>
      </c>
      <c r="J220" s="110" t="str">
        <f>IF(B220&lt;&gt;0,(VLOOKUP(B220,G011C!$B$12:$V$2193,20,0))," ")</f>
        <v xml:space="preserve"> </v>
      </c>
      <c r="K220" s="111" t="str">
        <f t="shared" si="13"/>
        <v xml:space="preserve"> </v>
      </c>
    </row>
    <row r="221" spans="1:11" ht="15.75" customHeight="1" x14ac:dyDescent="0.25">
      <c r="A221" s="1">
        <v>111</v>
      </c>
      <c r="B221" s="426"/>
      <c r="C221" s="426"/>
      <c r="D221" s="359" t="str">
        <f>IF(B221&lt;&gt;0,(VLOOKUP(B221,'proje ve personel bilgileri'!$A$14:$B$1021,2,0))," ")</f>
        <v xml:space="preserve"> </v>
      </c>
      <c r="E221" s="359"/>
      <c r="F221" s="268"/>
      <c r="G221" s="112"/>
      <c r="H221" s="112"/>
      <c r="I221" s="109" t="str">
        <f t="shared" si="12"/>
        <v xml:space="preserve"> </v>
      </c>
      <c r="J221" s="110" t="str">
        <f>IF(B221&lt;&gt;0,(VLOOKUP(B221,G011C!$B$12:$V$2193,20,0))," ")</f>
        <v xml:space="preserve"> </v>
      </c>
      <c r="K221" s="111" t="str">
        <f t="shared" si="13"/>
        <v xml:space="preserve"> </v>
      </c>
    </row>
    <row r="222" spans="1:11" ht="15.75" customHeight="1" x14ac:dyDescent="0.25">
      <c r="A222" s="2">
        <v>112</v>
      </c>
      <c r="B222" s="426"/>
      <c r="C222" s="426"/>
      <c r="D222" s="359" t="str">
        <f>IF(B222&lt;&gt;0,(VLOOKUP(B222,'proje ve personel bilgileri'!$A$14:$B$1021,2,0))," ")</f>
        <v xml:space="preserve"> </v>
      </c>
      <c r="E222" s="359"/>
      <c r="F222" s="268"/>
      <c r="G222" s="112"/>
      <c r="H222" s="112"/>
      <c r="I222" s="109" t="str">
        <f t="shared" si="12"/>
        <v xml:space="preserve"> </v>
      </c>
      <c r="J222" s="110" t="str">
        <f>IF(B222&lt;&gt;0,(VLOOKUP(B222,G011C!$B$12:$V$2193,20,0))," ")</f>
        <v xml:space="preserve"> </v>
      </c>
      <c r="K222" s="111" t="str">
        <f t="shared" si="13"/>
        <v xml:space="preserve"> </v>
      </c>
    </row>
    <row r="223" spans="1:11" ht="15.75" customHeight="1" x14ac:dyDescent="0.25">
      <c r="A223" s="1">
        <v>113</v>
      </c>
      <c r="B223" s="426"/>
      <c r="C223" s="426"/>
      <c r="D223" s="359" t="str">
        <f>IF(B223&lt;&gt;0,(VLOOKUP(B223,'proje ve personel bilgileri'!$A$14:$B$1021,2,0))," ")</f>
        <v xml:space="preserve"> </v>
      </c>
      <c r="E223" s="359"/>
      <c r="F223" s="268"/>
      <c r="G223" s="112"/>
      <c r="H223" s="112"/>
      <c r="I223" s="109" t="str">
        <f t="shared" si="12"/>
        <v xml:space="preserve"> </v>
      </c>
      <c r="J223" s="110" t="str">
        <f>IF(B223&lt;&gt;0,(VLOOKUP(B223,G011C!$B$12:$V$2193,20,0))," ")</f>
        <v xml:space="preserve"> </v>
      </c>
      <c r="K223" s="111" t="str">
        <f t="shared" si="13"/>
        <v xml:space="preserve"> </v>
      </c>
    </row>
    <row r="224" spans="1:11" ht="15.75" customHeight="1" x14ac:dyDescent="0.25">
      <c r="A224" s="2">
        <v>114</v>
      </c>
      <c r="B224" s="426"/>
      <c r="C224" s="426"/>
      <c r="D224" s="359" t="str">
        <f>IF(B224&lt;&gt;0,(VLOOKUP(B224,'proje ve personel bilgileri'!$A$14:$B$1021,2,0))," ")</f>
        <v xml:space="preserve"> </v>
      </c>
      <c r="E224" s="359"/>
      <c r="F224" s="268"/>
      <c r="G224" s="112"/>
      <c r="H224" s="112"/>
      <c r="I224" s="109" t="str">
        <f t="shared" si="12"/>
        <v xml:space="preserve"> </v>
      </c>
      <c r="J224" s="110" t="str">
        <f>IF(B224&lt;&gt;0,(VLOOKUP(B224,G011C!$B$12:$V$2193,20,0))," ")</f>
        <v xml:space="preserve"> </v>
      </c>
      <c r="K224" s="111" t="str">
        <f t="shared" si="13"/>
        <v xml:space="preserve"> </v>
      </c>
    </row>
    <row r="225" spans="1:11" ht="15.75" customHeight="1" x14ac:dyDescent="0.25">
      <c r="A225" s="1">
        <v>115</v>
      </c>
      <c r="B225" s="426"/>
      <c r="C225" s="426"/>
      <c r="D225" s="359" t="str">
        <f>IF(B225&lt;&gt;0,(VLOOKUP(B225,'proje ve personel bilgileri'!$A$14:$B$1021,2,0))," ")</f>
        <v xml:space="preserve"> </v>
      </c>
      <c r="E225" s="359"/>
      <c r="F225" s="268"/>
      <c r="G225" s="112"/>
      <c r="H225" s="112"/>
      <c r="I225" s="109" t="str">
        <f t="shared" si="12"/>
        <v xml:space="preserve"> </v>
      </c>
      <c r="J225" s="110" t="str">
        <f>IF(B225&lt;&gt;0,(VLOOKUP(B225,G011C!$B$12:$V$2193,20,0))," ")</f>
        <v xml:space="preserve"> </v>
      </c>
      <c r="K225" s="111" t="str">
        <f t="shared" si="13"/>
        <v xml:space="preserve"> </v>
      </c>
    </row>
    <row r="226" spans="1:11" ht="15.75" customHeight="1" x14ac:dyDescent="0.25">
      <c r="A226" s="2">
        <v>116</v>
      </c>
      <c r="B226" s="426"/>
      <c r="C226" s="426"/>
      <c r="D226" s="359" t="str">
        <f>IF(B226&lt;&gt;0,(VLOOKUP(B226,'proje ve personel bilgileri'!$A$14:$B$1021,2,0))," ")</f>
        <v xml:space="preserve"> </v>
      </c>
      <c r="E226" s="359"/>
      <c r="F226" s="268"/>
      <c r="G226" s="112"/>
      <c r="H226" s="112"/>
      <c r="I226" s="109" t="str">
        <f t="shared" si="12"/>
        <v xml:space="preserve"> </v>
      </c>
      <c r="J226" s="110" t="str">
        <f>IF(B226&lt;&gt;0,(VLOOKUP(B226,G011C!$B$12:$V$2193,20,0))," ")</f>
        <v xml:space="preserve"> </v>
      </c>
      <c r="K226" s="111" t="str">
        <f t="shared" si="13"/>
        <v xml:space="preserve"> </v>
      </c>
    </row>
    <row r="227" spans="1:11" ht="15.75" customHeight="1" x14ac:dyDescent="0.25">
      <c r="A227" s="1">
        <v>117</v>
      </c>
      <c r="B227" s="426"/>
      <c r="C227" s="426"/>
      <c r="D227" s="359" t="str">
        <f>IF(B227&lt;&gt;0,(VLOOKUP(B227,'proje ve personel bilgileri'!$A$14:$B$1021,2,0))," ")</f>
        <v xml:space="preserve"> </v>
      </c>
      <c r="E227" s="359"/>
      <c r="F227" s="268"/>
      <c r="G227" s="112"/>
      <c r="H227" s="112"/>
      <c r="I227" s="109" t="str">
        <f t="shared" si="12"/>
        <v xml:space="preserve"> </v>
      </c>
      <c r="J227" s="110" t="str">
        <f>IF(B227&lt;&gt;0,(VLOOKUP(B227,G011C!$B$12:$V$2193,20,0))," ")</f>
        <v xml:space="preserve"> </v>
      </c>
      <c r="K227" s="111" t="str">
        <f t="shared" si="13"/>
        <v xml:space="preserve"> </v>
      </c>
    </row>
    <row r="228" spans="1:11" ht="15.75" customHeight="1" x14ac:dyDescent="0.25">
      <c r="A228" s="2">
        <v>118</v>
      </c>
      <c r="B228" s="426"/>
      <c r="C228" s="426"/>
      <c r="D228" s="359" t="str">
        <f>IF(B228&lt;&gt;0,(VLOOKUP(B228,'proje ve personel bilgileri'!$A$14:$B$1021,2,0))," ")</f>
        <v xml:space="preserve"> </v>
      </c>
      <c r="E228" s="359"/>
      <c r="F228" s="268"/>
      <c r="G228" s="112"/>
      <c r="H228" s="112"/>
      <c r="I228" s="109" t="str">
        <f t="shared" si="12"/>
        <v xml:space="preserve"> </v>
      </c>
      <c r="J228" s="110" t="str">
        <f>IF(B228&lt;&gt;0,(VLOOKUP(B228,G011C!$B$12:$V$2193,20,0))," ")</f>
        <v xml:space="preserve"> </v>
      </c>
      <c r="K228" s="111" t="str">
        <f t="shared" si="13"/>
        <v xml:space="preserve"> </v>
      </c>
    </row>
    <row r="229" spans="1:11" ht="15.75" customHeight="1" x14ac:dyDescent="0.25">
      <c r="A229" s="1">
        <v>119</v>
      </c>
      <c r="B229" s="426"/>
      <c r="C229" s="426"/>
      <c r="D229" s="359" t="str">
        <f>IF(B229&lt;&gt;0,(VLOOKUP(B229,'proje ve personel bilgileri'!$A$14:$B$1021,2,0))," ")</f>
        <v xml:space="preserve"> </v>
      </c>
      <c r="E229" s="359"/>
      <c r="F229" s="268"/>
      <c r="G229" s="112"/>
      <c r="H229" s="112"/>
      <c r="I229" s="109" t="str">
        <f t="shared" si="12"/>
        <v xml:space="preserve"> </v>
      </c>
      <c r="J229" s="110" t="str">
        <f>IF(B229&lt;&gt;0,(VLOOKUP(B229,G011C!$B$12:$V$2193,20,0))," ")</f>
        <v xml:space="preserve"> </v>
      </c>
      <c r="K229" s="111" t="str">
        <f t="shared" si="13"/>
        <v xml:space="preserve"> </v>
      </c>
    </row>
    <row r="230" spans="1:11" ht="15.75" customHeight="1" x14ac:dyDescent="0.25">
      <c r="A230" s="2">
        <v>120</v>
      </c>
      <c r="B230" s="426"/>
      <c r="C230" s="426"/>
      <c r="D230" s="359" t="str">
        <f>IF(B230&lt;&gt;0,(VLOOKUP(B230,'proje ve personel bilgileri'!$A$14:$B$1021,2,0))," ")</f>
        <v xml:space="preserve"> </v>
      </c>
      <c r="E230" s="359"/>
      <c r="F230" s="268"/>
      <c r="G230" s="112"/>
      <c r="H230" s="112"/>
      <c r="I230" s="109" t="str">
        <f t="shared" si="12"/>
        <v xml:space="preserve"> </v>
      </c>
      <c r="J230" s="110" t="str">
        <f>IF(B230&lt;&gt;0,(VLOOKUP(B230,G011C!$B$12:$V$2193,20,0))," ")</f>
        <v xml:space="preserve"> </v>
      </c>
      <c r="K230" s="111" t="str">
        <f t="shared" si="13"/>
        <v xml:space="preserve"> </v>
      </c>
    </row>
    <row r="231" spans="1:11" ht="15.75" customHeight="1" x14ac:dyDescent="0.25">
      <c r="A231" s="1">
        <v>121</v>
      </c>
      <c r="B231" s="426"/>
      <c r="C231" s="426"/>
      <c r="D231" s="359" t="str">
        <f>IF(B231&lt;&gt;0,(VLOOKUP(B231,'proje ve personel bilgileri'!$A$14:$B$1021,2,0))," ")</f>
        <v xml:space="preserve"> </v>
      </c>
      <c r="E231" s="359"/>
      <c r="F231" s="268"/>
      <c r="G231" s="112"/>
      <c r="H231" s="112"/>
      <c r="I231" s="109" t="str">
        <f t="shared" si="12"/>
        <v xml:space="preserve"> </v>
      </c>
      <c r="J231" s="110" t="str">
        <f>IF(B231&lt;&gt;0,(VLOOKUP(B231,G011C!$B$12:$V$2193,20,0))," ")</f>
        <v xml:space="preserve"> </v>
      </c>
      <c r="K231" s="111" t="str">
        <f t="shared" si="13"/>
        <v xml:space="preserve"> </v>
      </c>
    </row>
    <row r="232" spans="1:11" ht="15.75" customHeight="1" x14ac:dyDescent="0.25">
      <c r="A232" s="2">
        <v>122</v>
      </c>
      <c r="B232" s="426"/>
      <c r="C232" s="426"/>
      <c r="D232" s="359" t="str">
        <f>IF(B232&lt;&gt;0,(VLOOKUP(B232,'proje ve personel bilgileri'!$A$14:$B$1021,2,0))," ")</f>
        <v xml:space="preserve"> </v>
      </c>
      <c r="E232" s="359"/>
      <c r="F232" s="268"/>
      <c r="G232" s="112"/>
      <c r="H232" s="112"/>
      <c r="I232" s="109" t="str">
        <f t="shared" si="12"/>
        <v xml:space="preserve"> </v>
      </c>
      <c r="J232" s="110" t="str">
        <f>IF(B232&lt;&gt;0,(VLOOKUP(B232,G011C!$B$12:$V$2193,20,0))," ")</f>
        <v xml:space="preserve"> </v>
      </c>
      <c r="K232" s="111" t="str">
        <f t="shared" si="13"/>
        <v xml:space="preserve"> </v>
      </c>
    </row>
    <row r="233" spans="1:11" ht="15.75" customHeight="1" x14ac:dyDescent="0.25">
      <c r="A233" s="1">
        <v>123</v>
      </c>
      <c r="B233" s="426"/>
      <c r="C233" s="426"/>
      <c r="D233" s="359" t="str">
        <f>IF(B233&lt;&gt;0,(VLOOKUP(B233,'proje ve personel bilgileri'!$A$14:$B$1021,2,0))," ")</f>
        <v xml:space="preserve"> </v>
      </c>
      <c r="E233" s="359"/>
      <c r="F233" s="268"/>
      <c r="G233" s="112"/>
      <c r="H233" s="112"/>
      <c r="I233" s="109" t="str">
        <f t="shared" si="12"/>
        <v xml:space="preserve"> </v>
      </c>
      <c r="J233" s="110" t="str">
        <f>IF(B233&lt;&gt;0,(VLOOKUP(B233,G011C!$B$12:$V$2193,20,0))," ")</f>
        <v xml:space="preserve"> </v>
      </c>
      <c r="K233" s="111" t="str">
        <f t="shared" si="13"/>
        <v xml:space="preserve"> </v>
      </c>
    </row>
    <row r="234" spans="1:11" ht="15.75" customHeight="1" x14ac:dyDescent="0.25">
      <c r="A234" s="2">
        <v>124</v>
      </c>
      <c r="B234" s="426"/>
      <c r="C234" s="426"/>
      <c r="D234" s="359" t="str">
        <f>IF(B234&lt;&gt;0,(VLOOKUP(B234,'proje ve personel bilgileri'!$A$14:$B$1021,2,0))," ")</f>
        <v xml:space="preserve"> </v>
      </c>
      <c r="E234" s="359"/>
      <c r="F234" s="268"/>
      <c r="G234" s="112"/>
      <c r="H234" s="112"/>
      <c r="I234" s="109" t="str">
        <f t="shared" si="12"/>
        <v xml:space="preserve"> </v>
      </c>
      <c r="J234" s="110" t="str">
        <f>IF(B234&lt;&gt;0,(VLOOKUP(B234,G011C!$B$12:$V$2193,20,0))," ")</f>
        <v xml:space="preserve"> </v>
      </c>
      <c r="K234" s="111" t="str">
        <f t="shared" si="13"/>
        <v xml:space="preserve"> </v>
      </c>
    </row>
    <row r="235" spans="1:11" ht="15.75" customHeight="1" x14ac:dyDescent="0.25">
      <c r="A235" s="1">
        <v>125</v>
      </c>
      <c r="B235" s="426"/>
      <c r="C235" s="426"/>
      <c r="D235" s="359" t="str">
        <f>IF(B235&lt;&gt;0,(VLOOKUP(B235,'proje ve personel bilgileri'!$A$14:$B$1021,2,0))," ")</f>
        <v xml:space="preserve"> </v>
      </c>
      <c r="E235" s="359"/>
      <c r="F235" s="268"/>
      <c r="G235" s="112"/>
      <c r="H235" s="112"/>
      <c r="I235" s="109" t="str">
        <f t="shared" si="12"/>
        <v xml:space="preserve"> </v>
      </c>
      <c r="J235" s="110" t="str">
        <f>IF(B235&lt;&gt;0,(VLOOKUP(B235,G011C!$B$12:$V$2193,20,0))," ")</f>
        <v xml:space="preserve"> </v>
      </c>
      <c r="K235" s="111" t="str">
        <f t="shared" si="13"/>
        <v xml:space="preserve"> </v>
      </c>
    </row>
    <row r="236" spans="1:11" ht="15" customHeight="1" x14ac:dyDescent="0.25">
      <c r="A236" s="2">
        <v>126</v>
      </c>
      <c r="B236" s="426"/>
      <c r="C236" s="426"/>
      <c r="D236" s="359" t="str">
        <f>IF(B236&lt;&gt;0,(VLOOKUP(B236,'proje ve personel bilgileri'!$A$14:$B$1021,2,0))," ")</f>
        <v xml:space="preserve"> </v>
      </c>
      <c r="E236" s="359"/>
      <c r="F236" s="268"/>
      <c r="G236" s="112"/>
      <c r="H236" s="112"/>
      <c r="I236" s="109" t="str">
        <f t="shared" si="12"/>
        <v xml:space="preserve"> </v>
      </c>
      <c r="J236" s="110" t="str">
        <f>IF(B236&lt;&gt;0,(VLOOKUP(B236,G011C!$B$12:$V$2193,20,0))," ")</f>
        <v xml:space="preserve"> </v>
      </c>
      <c r="K236" s="111" t="str">
        <f t="shared" si="13"/>
        <v xml:space="preserve"> </v>
      </c>
    </row>
    <row r="237" spans="1:11" ht="15.75" customHeight="1" x14ac:dyDescent="0.25">
      <c r="A237" s="341" t="s">
        <v>169</v>
      </c>
      <c r="B237" s="427"/>
      <c r="C237" s="427"/>
      <c r="D237" s="427"/>
      <c r="E237" s="427"/>
      <c r="F237" s="427"/>
      <c r="G237" s="427"/>
      <c r="H237" s="427"/>
      <c r="I237" s="34">
        <f>SUM(I219:I236)</f>
        <v>0</v>
      </c>
      <c r="J237" s="31"/>
      <c r="K237" s="35">
        <f>IF(C216=C181,SUM(K219:K236)+K202,SUM(K219:K236))</f>
        <v>0</v>
      </c>
    </row>
    <row r="238" spans="1:11" ht="15.75" customHeight="1" x14ac:dyDescent="0.25">
      <c r="A238" s="428" t="s">
        <v>170</v>
      </c>
      <c r="B238" s="429"/>
      <c r="C238" s="429"/>
      <c r="D238" s="429"/>
      <c r="E238" s="429"/>
      <c r="F238" s="429"/>
      <c r="G238" s="430"/>
      <c r="H238" s="32"/>
      <c r="I238" s="33"/>
      <c r="J238" s="33"/>
      <c r="K238" s="65">
        <f>SUM(K219:K236)+K203</f>
        <v>0</v>
      </c>
    </row>
    <row r="239" spans="1:11" ht="15" customHeight="1" x14ac:dyDescent="0.25">
      <c r="A239" s="56"/>
      <c r="B239" s="56"/>
      <c r="C239" s="56"/>
      <c r="D239" s="56"/>
      <c r="E239" s="56"/>
      <c r="F239" s="56"/>
      <c r="G239" s="56"/>
      <c r="H239" s="56"/>
      <c r="I239" s="56"/>
      <c r="J239" s="56"/>
      <c r="K239" s="56"/>
    </row>
    <row r="240" spans="1:11" ht="15" customHeight="1" x14ac:dyDescent="0.25">
      <c r="A240" s="50"/>
    </row>
    <row r="241" spans="1:11" ht="15" customHeight="1" x14ac:dyDescent="0.25">
      <c r="A241" s="431" t="s">
        <v>171</v>
      </c>
      <c r="B241" s="431"/>
      <c r="C241" s="431"/>
      <c r="D241" s="431"/>
      <c r="E241" s="431"/>
      <c r="F241" s="431"/>
      <c r="G241" s="431"/>
      <c r="H241" s="431"/>
      <c r="I241" s="431"/>
      <c r="J241" s="431"/>
      <c r="K241" s="431"/>
    </row>
    <row r="242" spans="1:11" ht="15" customHeight="1" x14ac:dyDescent="0.25">
      <c r="A242" s="50"/>
    </row>
    <row r="243" spans="1:11" ht="15" customHeight="1" x14ac:dyDescent="0.25">
      <c r="A243" s="51"/>
    </row>
    <row r="244" spans="1:11" ht="15" customHeight="1" x14ac:dyDescent="0.25">
      <c r="A244" s="270" t="s">
        <v>101</v>
      </c>
      <c r="E244" s="270" t="s">
        <v>102</v>
      </c>
      <c r="G244" s="270" t="s">
        <v>103</v>
      </c>
      <c r="J244" s="74" t="s">
        <v>127</v>
      </c>
    </row>
    <row r="246" spans="1:11" ht="15.75" customHeight="1" x14ac:dyDescent="0.25">
      <c r="A246" s="348" t="s">
        <v>157</v>
      </c>
      <c r="B246" s="440"/>
      <c r="C246" s="440"/>
      <c r="D246" s="440"/>
      <c r="E246" s="440"/>
      <c r="F246" s="440"/>
      <c r="G246" s="440"/>
      <c r="H246" s="440"/>
      <c r="I246" s="440"/>
      <c r="J246" s="440"/>
      <c r="K246" s="440"/>
    </row>
    <row r="247" spans="1:11" ht="15" customHeight="1" x14ac:dyDescent="0.25">
      <c r="A247" s="70"/>
      <c r="B247" s="70"/>
      <c r="C247" s="70"/>
      <c r="D247" s="70"/>
      <c r="E247" s="70"/>
      <c r="F247" s="73" t="str">
        <f>'proje ve personel bilgileri'!$B$7&amp;" dönemine aittir"</f>
        <v>/ dönemine aittir</v>
      </c>
      <c r="G247" s="70"/>
      <c r="H247" s="70"/>
      <c r="I247" s="70"/>
      <c r="J247" s="70"/>
      <c r="K247" s="70"/>
    </row>
    <row r="248" spans="1:11" ht="18.75" customHeight="1" x14ac:dyDescent="0.25">
      <c r="K248" s="4" t="s">
        <v>158</v>
      </c>
    </row>
    <row r="249" spans="1:11" ht="15.75" customHeight="1" x14ac:dyDescent="0.25">
      <c r="A249" s="435" t="s">
        <v>2</v>
      </c>
      <c r="B249" s="436"/>
      <c r="C249" s="351">
        <f>'proje ve personel bilgileri'!$B$2</f>
        <v>0</v>
      </c>
      <c r="D249" s="352"/>
      <c r="E249" s="352"/>
      <c r="F249" s="352"/>
      <c r="G249" s="352"/>
      <c r="H249" s="352"/>
      <c r="I249" s="352"/>
      <c r="J249" s="352"/>
      <c r="K249" s="353"/>
    </row>
    <row r="250" spans="1:11" ht="15.75" customHeight="1" x14ac:dyDescent="0.25">
      <c r="A250" s="435" t="s">
        <v>159</v>
      </c>
      <c r="B250" s="436"/>
      <c r="C250" s="351">
        <f>'proje ve personel bilgileri'!$B$3</f>
        <v>0</v>
      </c>
      <c r="D250" s="352"/>
      <c r="E250" s="352"/>
      <c r="F250" s="352"/>
      <c r="G250" s="352"/>
      <c r="H250" s="352"/>
      <c r="I250" s="352"/>
      <c r="J250" s="352"/>
      <c r="K250" s="353"/>
    </row>
    <row r="251" spans="1:11" ht="15.75" customHeight="1" x14ac:dyDescent="0.25">
      <c r="A251" s="435" t="s">
        <v>160</v>
      </c>
      <c r="B251" s="436"/>
      <c r="C251" s="437"/>
      <c r="D251" s="438"/>
      <c r="E251" s="435"/>
      <c r="F251" s="439"/>
      <c r="G251" s="439"/>
      <c r="H251" s="439"/>
      <c r="I251" s="439"/>
      <c r="J251" s="439"/>
      <c r="K251" s="436"/>
    </row>
    <row r="252" spans="1:11" ht="30" customHeight="1" x14ac:dyDescent="0.25">
      <c r="A252" s="432" t="s">
        <v>87</v>
      </c>
      <c r="B252" s="346" t="s">
        <v>15</v>
      </c>
      <c r="C252" s="347"/>
      <c r="D252" s="346" t="s">
        <v>161</v>
      </c>
      <c r="E252" s="347"/>
      <c r="F252" s="432" t="s">
        <v>17</v>
      </c>
      <c r="G252" s="432" t="s">
        <v>162</v>
      </c>
      <c r="H252" s="432" t="s">
        <v>163</v>
      </c>
      <c r="I252" s="432" t="s">
        <v>164</v>
      </c>
      <c r="J252" s="269" t="s">
        <v>165</v>
      </c>
      <c r="K252" s="267" t="s">
        <v>166</v>
      </c>
    </row>
    <row r="253" spans="1:11" ht="30.75" customHeight="1" x14ac:dyDescent="0.25">
      <c r="A253" s="433"/>
      <c r="B253" s="339"/>
      <c r="C253" s="340"/>
      <c r="D253" s="339" t="s">
        <v>167</v>
      </c>
      <c r="E253" s="340"/>
      <c r="F253" s="433"/>
      <c r="G253" s="433"/>
      <c r="H253" s="433"/>
      <c r="I253" s="433"/>
      <c r="J253" s="267" t="s">
        <v>168</v>
      </c>
      <c r="K253" s="267" t="s">
        <v>98</v>
      </c>
    </row>
    <row r="254" spans="1:11" ht="15.75" customHeight="1" x14ac:dyDescent="0.25">
      <c r="A254" s="1">
        <v>127</v>
      </c>
      <c r="B254" s="434"/>
      <c r="C254" s="434"/>
      <c r="D254" s="359" t="str">
        <f>IF(B254&lt;&gt;0,(VLOOKUP(B254,'proje ve personel bilgileri'!$A$14:$B$1021,2,0))," ")</f>
        <v xml:space="preserve"> </v>
      </c>
      <c r="E254" s="359"/>
      <c r="F254" s="268"/>
      <c r="G254" s="108"/>
      <c r="H254" s="108"/>
      <c r="I254" s="109" t="str">
        <f t="shared" ref="I254:I271" si="14">IF(B254&lt;&gt;0,(G254*H254)," ")</f>
        <v xml:space="preserve"> </v>
      </c>
      <c r="J254" s="110" t="str">
        <f>IF(B254&lt;&gt;0,(VLOOKUP(B254,G011C!$B$12:$V$2193,20,0))," ")</f>
        <v xml:space="preserve"> </v>
      </c>
      <c r="K254" s="111" t="str">
        <f t="shared" ref="K254:K271" si="15">IF(B254&lt;&gt;0,(I254*J254)," ")</f>
        <v xml:space="preserve"> </v>
      </c>
    </row>
    <row r="255" spans="1:11" ht="15.75" customHeight="1" x14ac:dyDescent="0.25">
      <c r="A255" s="2">
        <v>128</v>
      </c>
      <c r="B255" s="426"/>
      <c r="C255" s="426"/>
      <c r="D255" s="359" t="str">
        <f>IF(B255&lt;&gt;0,(VLOOKUP(B255,'proje ve personel bilgileri'!$A$14:$B$1021,2,0))," ")</f>
        <v xml:space="preserve"> </v>
      </c>
      <c r="E255" s="359"/>
      <c r="F255" s="268"/>
      <c r="G255" s="112"/>
      <c r="H255" s="112"/>
      <c r="I255" s="109" t="str">
        <f t="shared" si="14"/>
        <v xml:space="preserve"> </v>
      </c>
      <c r="J255" s="110" t="str">
        <f>IF(B255&lt;&gt;0,(VLOOKUP(B255,G011C!$B$12:$V$2193,20,0))," ")</f>
        <v xml:space="preserve"> </v>
      </c>
      <c r="K255" s="111" t="str">
        <f t="shared" si="15"/>
        <v xml:space="preserve"> </v>
      </c>
    </row>
    <row r="256" spans="1:11" ht="15.75" customHeight="1" x14ac:dyDescent="0.25">
      <c r="A256" s="1">
        <v>129</v>
      </c>
      <c r="B256" s="426"/>
      <c r="C256" s="426"/>
      <c r="D256" s="359" t="str">
        <f>IF(B256&lt;&gt;0,(VLOOKUP(B256,'proje ve personel bilgileri'!$A$14:$B$1021,2,0))," ")</f>
        <v xml:space="preserve"> </v>
      </c>
      <c r="E256" s="359"/>
      <c r="F256" s="268"/>
      <c r="G256" s="112"/>
      <c r="H256" s="112"/>
      <c r="I256" s="109" t="str">
        <f t="shared" si="14"/>
        <v xml:space="preserve"> </v>
      </c>
      <c r="J256" s="110" t="str">
        <f>IF(B256&lt;&gt;0,(VLOOKUP(B256,G011C!$B$12:$V$2193,20,0))," ")</f>
        <v xml:space="preserve"> </v>
      </c>
      <c r="K256" s="111" t="str">
        <f t="shared" si="15"/>
        <v xml:space="preserve"> </v>
      </c>
    </row>
    <row r="257" spans="1:11" ht="15.75" customHeight="1" x14ac:dyDescent="0.25">
      <c r="A257" s="2">
        <v>130</v>
      </c>
      <c r="B257" s="426"/>
      <c r="C257" s="426"/>
      <c r="D257" s="359" t="str">
        <f>IF(B257&lt;&gt;0,(VLOOKUP(B257,'proje ve personel bilgileri'!$A$14:$B$1021,2,0))," ")</f>
        <v xml:space="preserve"> </v>
      </c>
      <c r="E257" s="359"/>
      <c r="F257" s="268"/>
      <c r="G257" s="112"/>
      <c r="H257" s="112"/>
      <c r="I257" s="109" t="str">
        <f t="shared" si="14"/>
        <v xml:space="preserve"> </v>
      </c>
      <c r="J257" s="110" t="str">
        <f>IF(B257&lt;&gt;0,(VLOOKUP(B257,G011C!$B$12:$V$2193,20,0))," ")</f>
        <v xml:space="preserve"> </v>
      </c>
      <c r="K257" s="111" t="str">
        <f t="shared" si="15"/>
        <v xml:space="preserve"> </v>
      </c>
    </row>
    <row r="258" spans="1:11" ht="15.75" customHeight="1" x14ac:dyDescent="0.25">
      <c r="A258" s="1">
        <v>131</v>
      </c>
      <c r="B258" s="426"/>
      <c r="C258" s="426"/>
      <c r="D258" s="359" t="str">
        <f>IF(B258&lt;&gt;0,(VLOOKUP(B258,'proje ve personel bilgileri'!$A$14:$B$1021,2,0))," ")</f>
        <v xml:space="preserve"> </v>
      </c>
      <c r="E258" s="359"/>
      <c r="F258" s="268"/>
      <c r="G258" s="112"/>
      <c r="H258" s="112"/>
      <c r="I258" s="109" t="str">
        <f t="shared" si="14"/>
        <v xml:space="preserve"> </v>
      </c>
      <c r="J258" s="110" t="str">
        <f>IF(B258&lt;&gt;0,(VLOOKUP(B258,G011C!$B$12:$V$2193,20,0))," ")</f>
        <v xml:space="preserve"> </v>
      </c>
      <c r="K258" s="111" t="str">
        <f t="shared" si="15"/>
        <v xml:space="preserve"> </v>
      </c>
    </row>
    <row r="259" spans="1:11" ht="15.75" customHeight="1" x14ac:dyDescent="0.25">
      <c r="A259" s="2">
        <v>132</v>
      </c>
      <c r="B259" s="426"/>
      <c r="C259" s="426"/>
      <c r="D259" s="359" t="str">
        <f>IF(B259&lt;&gt;0,(VLOOKUP(B259,'proje ve personel bilgileri'!$A$14:$B$1021,2,0))," ")</f>
        <v xml:space="preserve"> </v>
      </c>
      <c r="E259" s="359"/>
      <c r="F259" s="268"/>
      <c r="G259" s="112"/>
      <c r="H259" s="112"/>
      <c r="I259" s="109" t="str">
        <f t="shared" si="14"/>
        <v xml:space="preserve"> </v>
      </c>
      <c r="J259" s="110" t="str">
        <f>IF(B259&lt;&gt;0,(VLOOKUP(B259,G011C!$B$12:$V$2193,20,0))," ")</f>
        <v xml:space="preserve"> </v>
      </c>
      <c r="K259" s="111" t="str">
        <f t="shared" si="15"/>
        <v xml:space="preserve"> </v>
      </c>
    </row>
    <row r="260" spans="1:11" ht="15.75" customHeight="1" x14ac:dyDescent="0.25">
      <c r="A260" s="1">
        <v>133</v>
      </c>
      <c r="B260" s="426"/>
      <c r="C260" s="426"/>
      <c r="D260" s="359" t="str">
        <f>IF(B260&lt;&gt;0,(VLOOKUP(B260,'proje ve personel bilgileri'!$A$14:$B$1021,2,0))," ")</f>
        <v xml:space="preserve"> </v>
      </c>
      <c r="E260" s="359"/>
      <c r="F260" s="268"/>
      <c r="G260" s="112"/>
      <c r="H260" s="112"/>
      <c r="I260" s="109" t="str">
        <f t="shared" si="14"/>
        <v xml:space="preserve"> </v>
      </c>
      <c r="J260" s="110" t="str">
        <f>IF(B260&lt;&gt;0,(VLOOKUP(B260,G011C!$B$12:$V$2193,20,0))," ")</f>
        <v xml:space="preserve"> </v>
      </c>
      <c r="K260" s="111" t="str">
        <f t="shared" si="15"/>
        <v xml:space="preserve"> </v>
      </c>
    </row>
    <row r="261" spans="1:11" ht="15.75" customHeight="1" x14ac:dyDescent="0.25">
      <c r="A261" s="2">
        <v>134</v>
      </c>
      <c r="B261" s="426"/>
      <c r="C261" s="426"/>
      <c r="D261" s="359" t="str">
        <f>IF(B261&lt;&gt;0,(VLOOKUP(B261,'proje ve personel bilgileri'!$A$14:$B$1021,2,0))," ")</f>
        <v xml:space="preserve"> </v>
      </c>
      <c r="E261" s="359"/>
      <c r="F261" s="268"/>
      <c r="G261" s="112"/>
      <c r="H261" s="112"/>
      <c r="I261" s="109" t="str">
        <f t="shared" si="14"/>
        <v xml:space="preserve"> </v>
      </c>
      <c r="J261" s="110" t="str">
        <f>IF(B261&lt;&gt;0,(VLOOKUP(B261,G011C!$B$12:$V$2193,20,0))," ")</f>
        <v xml:space="preserve"> </v>
      </c>
      <c r="K261" s="111" t="str">
        <f t="shared" si="15"/>
        <v xml:space="preserve"> </v>
      </c>
    </row>
    <row r="262" spans="1:11" ht="15.75" customHeight="1" x14ac:dyDescent="0.25">
      <c r="A262" s="1">
        <v>135</v>
      </c>
      <c r="B262" s="426"/>
      <c r="C262" s="426"/>
      <c r="D262" s="359" t="str">
        <f>IF(B262&lt;&gt;0,(VLOOKUP(B262,'proje ve personel bilgileri'!$A$14:$B$1021,2,0))," ")</f>
        <v xml:space="preserve"> </v>
      </c>
      <c r="E262" s="359"/>
      <c r="F262" s="268"/>
      <c r="G262" s="112"/>
      <c r="H262" s="112"/>
      <c r="I262" s="109" t="str">
        <f t="shared" si="14"/>
        <v xml:space="preserve"> </v>
      </c>
      <c r="J262" s="110" t="str">
        <f>IF(B262&lt;&gt;0,(VLOOKUP(B262,G011C!$B$12:$V$2193,20,0))," ")</f>
        <v xml:space="preserve"> </v>
      </c>
      <c r="K262" s="111" t="str">
        <f t="shared" si="15"/>
        <v xml:space="preserve"> </v>
      </c>
    </row>
    <row r="263" spans="1:11" ht="15.75" customHeight="1" x14ac:dyDescent="0.25">
      <c r="A263" s="2">
        <v>136</v>
      </c>
      <c r="B263" s="426"/>
      <c r="C263" s="426"/>
      <c r="D263" s="359" t="str">
        <f>IF(B263&lt;&gt;0,(VLOOKUP(B263,'proje ve personel bilgileri'!$A$14:$B$1021,2,0))," ")</f>
        <v xml:space="preserve"> </v>
      </c>
      <c r="E263" s="359"/>
      <c r="F263" s="268"/>
      <c r="G263" s="112"/>
      <c r="H263" s="112"/>
      <c r="I263" s="109" t="str">
        <f t="shared" si="14"/>
        <v xml:space="preserve"> </v>
      </c>
      <c r="J263" s="110" t="str">
        <f>IF(B263&lt;&gt;0,(VLOOKUP(B263,G011C!$B$12:$V$2193,20,0))," ")</f>
        <v xml:space="preserve"> </v>
      </c>
      <c r="K263" s="111" t="str">
        <f t="shared" si="15"/>
        <v xml:space="preserve"> </v>
      </c>
    </row>
    <row r="264" spans="1:11" ht="15.75" customHeight="1" x14ac:dyDescent="0.25">
      <c r="A264" s="1">
        <v>137</v>
      </c>
      <c r="B264" s="426"/>
      <c r="C264" s="426"/>
      <c r="D264" s="359" t="str">
        <f>IF(B264&lt;&gt;0,(VLOOKUP(B264,'proje ve personel bilgileri'!$A$14:$B$1021,2,0))," ")</f>
        <v xml:space="preserve"> </v>
      </c>
      <c r="E264" s="359"/>
      <c r="F264" s="268"/>
      <c r="G264" s="112"/>
      <c r="H264" s="112"/>
      <c r="I264" s="109" t="str">
        <f t="shared" si="14"/>
        <v xml:space="preserve"> </v>
      </c>
      <c r="J264" s="110" t="str">
        <f>IF(B264&lt;&gt;0,(VLOOKUP(B264,G011C!$B$12:$V$2193,20,0))," ")</f>
        <v xml:space="preserve"> </v>
      </c>
      <c r="K264" s="111" t="str">
        <f t="shared" si="15"/>
        <v xml:space="preserve"> </v>
      </c>
    </row>
    <row r="265" spans="1:11" ht="15.75" customHeight="1" x14ac:dyDescent="0.25">
      <c r="A265" s="2">
        <v>138</v>
      </c>
      <c r="B265" s="426"/>
      <c r="C265" s="426"/>
      <c r="D265" s="359" t="str">
        <f>IF(B265&lt;&gt;0,(VLOOKUP(B265,'proje ve personel bilgileri'!$A$14:$B$1021,2,0))," ")</f>
        <v xml:space="preserve"> </v>
      </c>
      <c r="E265" s="359"/>
      <c r="F265" s="268"/>
      <c r="G265" s="112"/>
      <c r="H265" s="112"/>
      <c r="I265" s="109" t="str">
        <f t="shared" si="14"/>
        <v xml:space="preserve"> </v>
      </c>
      <c r="J265" s="110" t="str">
        <f>IF(B265&lt;&gt;0,(VLOOKUP(B265,G011C!$B$12:$V$2193,20,0))," ")</f>
        <v xml:space="preserve"> </v>
      </c>
      <c r="K265" s="111" t="str">
        <f t="shared" si="15"/>
        <v xml:space="preserve"> </v>
      </c>
    </row>
    <row r="266" spans="1:11" ht="15.75" customHeight="1" x14ac:dyDescent="0.25">
      <c r="A266" s="1">
        <v>139</v>
      </c>
      <c r="B266" s="426"/>
      <c r="C266" s="426"/>
      <c r="D266" s="359" t="str">
        <f>IF(B266&lt;&gt;0,(VLOOKUP(B266,'proje ve personel bilgileri'!$A$14:$B$1021,2,0))," ")</f>
        <v xml:space="preserve"> </v>
      </c>
      <c r="E266" s="359"/>
      <c r="F266" s="268"/>
      <c r="G266" s="112"/>
      <c r="H266" s="112"/>
      <c r="I266" s="109" t="str">
        <f t="shared" si="14"/>
        <v xml:space="preserve"> </v>
      </c>
      <c r="J266" s="110" t="str">
        <f>IF(B266&lt;&gt;0,(VLOOKUP(B266,G011C!$B$12:$V$2193,20,0))," ")</f>
        <v xml:space="preserve"> </v>
      </c>
      <c r="K266" s="111" t="str">
        <f t="shared" si="15"/>
        <v xml:space="preserve"> </v>
      </c>
    </row>
    <row r="267" spans="1:11" ht="15.75" customHeight="1" x14ac:dyDescent="0.25">
      <c r="A267" s="2">
        <v>140</v>
      </c>
      <c r="B267" s="426"/>
      <c r="C267" s="426"/>
      <c r="D267" s="359" t="str">
        <f>IF(B267&lt;&gt;0,(VLOOKUP(B267,'proje ve personel bilgileri'!$A$14:$B$1021,2,0))," ")</f>
        <v xml:space="preserve"> </v>
      </c>
      <c r="E267" s="359"/>
      <c r="F267" s="268"/>
      <c r="G267" s="112"/>
      <c r="H267" s="112"/>
      <c r="I267" s="109" t="str">
        <f t="shared" si="14"/>
        <v xml:space="preserve"> </v>
      </c>
      <c r="J267" s="110" t="str">
        <f>IF(B267&lt;&gt;0,(VLOOKUP(B267,G011C!$B$12:$V$2193,20,0))," ")</f>
        <v xml:space="preserve"> </v>
      </c>
      <c r="K267" s="111" t="str">
        <f t="shared" si="15"/>
        <v xml:space="preserve"> </v>
      </c>
    </row>
    <row r="268" spans="1:11" ht="15.75" customHeight="1" x14ac:dyDescent="0.25">
      <c r="A268" s="1">
        <v>141</v>
      </c>
      <c r="B268" s="426"/>
      <c r="C268" s="426"/>
      <c r="D268" s="359" t="str">
        <f>IF(B268&lt;&gt;0,(VLOOKUP(B268,'proje ve personel bilgileri'!$A$14:$B$1021,2,0))," ")</f>
        <v xml:space="preserve"> </v>
      </c>
      <c r="E268" s="359"/>
      <c r="F268" s="268"/>
      <c r="G268" s="112"/>
      <c r="H268" s="112"/>
      <c r="I268" s="109" t="str">
        <f t="shared" si="14"/>
        <v xml:space="preserve"> </v>
      </c>
      <c r="J268" s="110" t="str">
        <f>IF(B268&lt;&gt;0,(VLOOKUP(B268,G011C!$B$12:$V$2193,20,0))," ")</f>
        <v xml:space="preserve"> </v>
      </c>
      <c r="K268" s="111" t="str">
        <f t="shared" si="15"/>
        <v xml:space="preserve"> </v>
      </c>
    </row>
    <row r="269" spans="1:11" ht="15.75" customHeight="1" x14ac:dyDescent="0.25">
      <c r="A269" s="2">
        <v>142</v>
      </c>
      <c r="B269" s="426"/>
      <c r="C269" s="426"/>
      <c r="D269" s="359" t="str">
        <f>IF(B269&lt;&gt;0,(VLOOKUP(B269,'proje ve personel bilgileri'!$A$14:$B$1021,2,0))," ")</f>
        <v xml:space="preserve"> </v>
      </c>
      <c r="E269" s="359"/>
      <c r="F269" s="268"/>
      <c r="G269" s="112"/>
      <c r="H269" s="112"/>
      <c r="I269" s="109" t="str">
        <f t="shared" si="14"/>
        <v xml:space="preserve"> </v>
      </c>
      <c r="J269" s="110" t="str">
        <f>IF(B269&lt;&gt;0,(VLOOKUP(B269,G011C!$B$12:$V$2193,20,0))," ")</f>
        <v xml:space="preserve"> </v>
      </c>
      <c r="K269" s="111" t="str">
        <f t="shared" si="15"/>
        <v xml:space="preserve"> </v>
      </c>
    </row>
    <row r="270" spans="1:11" ht="15.75" customHeight="1" x14ac:dyDescent="0.25">
      <c r="A270" s="1">
        <v>143</v>
      </c>
      <c r="B270" s="426"/>
      <c r="C270" s="426"/>
      <c r="D270" s="359" t="str">
        <f>IF(B270&lt;&gt;0,(VLOOKUP(B270,'proje ve personel bilgileri'!$A$14:$B$1021,2,0))," ")</f>
        <v xml:space="preserve"> </v>
      </c>
      <c r="E270" s="359"/>
      <c r="F270" s="268"/>
      <c r="G270" s="112"/>
      <c r="H270" s="112"/>
      <c r="I270" s="109" t="str">
        <f t="shared" si="14"/>
        <v xml:space="preserve"> </v>
      </c>
      <c r="J270" s="110" t="str">
        <f>IF(B270&lt;&gt;0,(VLOOKUP(B270,G011C!$B$12:$V$2193,20,0))," ")</f>
        <v xml:space="preserve"> </v>
      </c>
      <c r="K270" s="111" t="str">
        <f t="shared" si="15"/>
        <v xml:space="preserve"> </v>
      </c>
    </row>
    <row r="271" spans="1:11" ht="15" customHeight="1" x14ac:dyDescent="0.25">
      <c r="A271" s="2">
        <v>144</v>
      </c>
      <c r="B271" s="426"/>
      <c r="C271" s="426"/>
      <c r="D271" s="359" t="str">
        <f>IF(B271&lt;&gt;0,(VLOOKUP(B271,'proje ve personel bilgileri'!$A$14:$B$1021,2,0))," ")</f>
        <v xml:space="preserve"> </v>
      </c>
      <c r="E271" s="359"/>
      <c r="F271" s="268"/>
      <c r="G271" s="112"/>
      <c r="H271" s="112"/>
      <c r="I271" s="109" t="str">
        <f t="shared" si="14"/>
        <v xml:space="preserve"> </v>
      </c>
      <c r="J271" s="110" t="str">
        <f>IF(B271&lt;&gt;0,(VLOOKUP(B271,G011C!$B$12:$V$2193,20,0))," ")</f>
        <v xml:space="preserve"> </v>
      </c>
      <c r="K271" s="111" t="str">
        <f t="shared" si="15"/>
        <v xml:space="preserve"> </v>
      </c>
    </row>
    <row r="272" spans="1:11" ht="15.75" customHeight="1" x14ac:dyDescent="0.25">
      <c r="A272" s="341" t="s">
        <v>169</v>
      </c>
      <c r="B272" s="427"/>
      <c r="C272" s="427"/>
      <c r="D272" s="427"/>
      <c r="E272" s="427"/>
      <c r="F272" s="427"/>
      <c r="G272" s="427"/>
      <c r="H272" s="427"/>
      <c r="I272" s="34">
        <f>SUM(I254:I271)</f>
        <v>0</v>
      </c>
      <c r="J272" s="31"/>
      <c r="K272" s="35">
        <f>IF(C251=C216,SUM(K254:K271)+K237,SUM(K254:K271))</f>
        <v>0</v>
      </c>
    </row>
    <row r="273" spans="1:11" ht="15.75" customHeight="1" x14ac:dyDescent="0.25">
      <c r="A273" s="428" t="s">
        <v>170</v>
      </c>
      <c r="B273" s="429"/>
      <c r="C273" s="429"/>
      <c r="D273" s="429"/>
      <c r="E273" s="429"/>
      <c r="F273" s="429"/>
      <c r="G273" s="430"/>
      <c r="H273" s="32"/>
      <c r="I273" s="33"/>
      <c r="J273" s="33"/>
      <c r="K273" s="65">
        <f>SUM(K254:K271)+K238</f>
        <v>0</v>
      </c>
    </row>
    <row r="274" spans="1:11" ht="15" customHeight="1" x14ac:dyDescent="0.25">
      <c r="A274" s="56"/>
      <c r="B274" s="56"/>
      <c r="C274" s="56"/>
      <c r="D274" s="56"/>
      <c r="E274" s="56"/>
      <c r="F274" s="56"/>
      <c r="G274" s="56"/>
      <c r="H274" s="56"/>
      <c r="I274" s="56"/>
      <c r="J274" s="56"/>
      <c r="K274" s="56"/>
    </row>
    <row r="275" spans="1:11" ht="15" customHeight="1" x14ac:dyDescent="0.25">
      <c r="A275" s="50"/>
    </row>
    <row r="276" spans="1:11" ht="15" customHeight="1" x14ac:dyDescent="0.25">
      <c r="A276" s="431" t="s">
        <v>171</v>
      </c>
      <c r="B276" s="431"/>
      <c r="C276" s="431"/>
      <c r="D276" s="431"/>
      <c r="E276" s="431"/>
      <c r="F276" s="431"/>
      <c r="G276" s="431"/>
      <c r="H276" s="431"/>
      <c r="I276" s="431"/>
      <c r="J276" s="431"/>
      <c r="K276" s="431"/>
    </row>
    <row r="277" spans="1:11" ht="15" customHeight="1" x14ac:dyDescent="0.25">
      <c r="A277" s="50"/>
    </row>
    <row r="278" spans="1:11" ht="15" customHeight="1" x14ac:dyDescent="0.25">
      <c r="A278" s="51"/>
    </row>
    <row r="279" spans="1:11" ht="15" customHeight="1" x14ac:dyDescent="0.25">
      <c r="A279" s="270" t="s">
        <v>101</v>
      </c>
      <c r="E279" s="270" t="s">
        <v>102</v>
      </c>
      <c r="G279" s="270" t="s">
        <v>103</v>
      </c>
      <c r="J279" s="74" t="s">
        <v>127</v>
      </c>
    </row>
    <row r="281" spans="1:11" ht="15.75" customHeight="1" x14ac:dyDescent="0.25">
      <c r="A281" s="348" t="s">
        <v>157</v>
      </c>
      <c r="B281" s="440"/>
      <c r="C281" s="440"/>
      <c r="D281" s="440"/>
      <c r="E281" s="440"/>
      <c r="F281" s="440"/>
      <c r="G281" s="440"/>
      <c r="H281" s="440"/>
      <c r="I281" s="440"/>
      <c r="J281" s="440"/>
      <c r="K281" s="440"/>
    </row>
    <row r="282" spans="1:11" ht="15" customHeight="1" x14ac:dyDescent="0.25">
      <c r="A282" s="70"/>
      <c r="B282" s="70"/>
      <c r="C282" s="70"/>
      <c r="D282" s="70"/>
      <c r="E282" s="70"/>
      <c r="F282" s="73" t="str">
        <f>'proje ve personel bilgileri'!$B$7&amp;" dönemine aittir"</f>
        <v>/ dönemine aittir</v>
      </c>
      <c r="G282" s="70"/>
      <c r="H282" s="70"/>
      <c r="I282" s="70"/>
      <c r="J282" s="70"/>
      <c r="K282" s="70"/>
    </row>
    <row r="283" spans="1:11" ht="18.75" customHeight="1" x14ac:dyDescent="0.25">
      <c r="K283" s="4" t="s">
        <v>158</v>
      </c>
    </row>
    <row r="284" spans="1:11" ht="15.75" customHeight="1" x14ac:dyDescent="0.25">
      <c r="A284" s="435" t="s">
        <v>2</v>
      </c>
      <c r="B284" s="436"/>
      <c r="C284" s="351">
        <f>'proje ve personel bilgileri'!$B$2</f>
        <v>0</v>
      </c>
      <c r="D284" s="352"/>
      <c r="E284" s="352"/>
      <c r="F284" s="352"/>
      <c r="G284" s="352"/>
      <c r="H284" s="352"/>
      <c r="I284" s="352"/>
      <c r="J284" s="352"/>
      <c r="K284" s="353"/>
    </row>
    <row r="285" spans="1:11" ht="15.75" customHeight="1" x14ac:dyDescent="0.25">
      <c r="A285" s="435" t="s">
        <v>159</v>
      </c>
      <c r="B285" s="436"/>
      <c r="C285" s="351">
        <f>'proje ve personel bilgileri'!$B$3</f>
        <v>0</v>
      </c>
      <c r="D285" s="352"/>
      <c r="E285" s="352"/>
      <c r="F285" s="352"/>
      <c r="G285" s="352"/>
      <c r="H285" s="352"/>
      <c r="I285" s="352"/>
      <c r="J285" s="352"/>
      <c r="K285" s="353"/>
    </row>
    <row r="286" spans="1:11" ht="15.75" customHeight="1" x14ac:dyDescent="0.25">
      <c r="A286" s="435" t="s">
        <v>160</v>
      </c>
      <c r="B286" s="436"/>
      <c r="C286" s="437"/>
      <c r="D286" s="438"/>
      <c r="E286" s="435"/>
      <c r="F286" s="439"/>
      <c r="G286" s="439"/>
      <c r="H286" s="439"/>
      <c r="I286" s="439"/>
      <c r="J286" s="439"/>
      <c r="K286" s="436"/>
    </row>
    <row r="287" spans="1:11" ht="30" customHeight="1" x14ac:dyDescent="0.25">
      <c r="A287" s="432" t="s">
        <v>87</v>
      </c>
      <c r="B287" s="346" t="s">
        <v>15</v>
      </c>
      <c r="C287" s="347"/>
      <c r="D287" s="346" t="s">
        <v>161</v>
      </c>
      <c r="E287" s="347"/>
      <c r="F287" s="432" t="s">
        <v>17</v>
      </c>
      <c r="G287" s="432" t="s">
        <v>162</v>
      </c>
      <c r="H287" s="432" t="s">
        <v>163</v>
      </c>
      <c r="I287" s="432" t="s">
        <v>164</v>
      </c>
      <c r="J287" s="269" t="s">
        <v>165</v>
      </c>
      <c r="K287" s="267" t="s">
        <v>166</v>
      </c>
    </row>
    <row r="288" spans="1:11" ht="30.75" customHeight="1" x14ac:dyDescent="0.25">
      <c r="A288" s="433"/>
      <c r="B288" s="339"/>
      <c r="C288" s="340"/>
      <c r="D288" s="339" t="s">
        <v>167</v>
      </c>
      <c r="E288" s="340"/>
      <c r="F288" s="433"/>
      <c r="G288" s="433"/>
      <c r="H288" s="433"/>
      <c r="I288" s="433"/>
      <c r="J288" s="267" t="s">
        <v>168</v>
      </c>
      <c r="K288" s="267" t="s">
        <v>98</v>
      </c>
    </row>
    <row r="289" spans="1:11" ht="15.75" customHeight="1" x14ac:dyDescent="0.25">
      <c r="A289" s="1">
        <v>145</v>
      </c>
      <c r="B289" s="434"/>
      <c r="C289" s="434"/>
      <c r="D289" s="359" t="str">
        <f>IF(B289&lt;&gt;0,(VLOOKUP(B289,'proje ve personel bilgileri'!$A$14:$B$1021,2,0))," ")</f>
        <v xml:space="preserve"> </v>
      </c>
      <c r="E289" s="359"/>
      <c r="F289" s="268"/>
      <c r="G289" s="108"/>
      <c r="H289" s="108"/>
      <c r="I289" s="109" t="str">
        <f t="shared" ref="I289:I306" si="16">IF(B289&lt;&gt;0,(G289*H289)," ")</f>
        <v xml:space="preserve"> </v>
      </c>
      <c r="J289" s="110" t="str">
        <f>IF(B289&lt;&gt;0,(VLOOKUP(B289,G011C!$B$12:$V$2193,20,0))," ")</f>
        <v xml:space="preserve"> </v>
      </c>
      <c r="K289" s="111" t="str">
        <f t="shared" ref="K289:K306" si="17">IF(B289&lt;&gt;0,(I289*J289)," ")</f>
        <v xml:space="preserve"> </v>
      </c>
    </row>
    <row r="290" spans="1:11" ht="15.75" customHeight="1" x14ac:dyDescent="0.25">
      <c r="A290" s="2">
        <v>146</v>
      </c>
      <c r="B290" s="426"/>
      <c r="C290" s="426"/>
      <c r="D290" s="359" t="str">
        <f>IF(B290&lt;&gt;0,(VLOOKUP(B290,'proje ve personel bilgileri'!$A$14:$B$1021,2,0))," ")</f>
        <v xml:space="preserve"> </v>
      </c>
      <c r="E290" s="359"/>
      <c r="F290" s="268"/>
      <c r="G290" s="112"/>
      <c r="H290" s="112"/>
      <c r="I290" s="109" t="str">
        <f t="shared" si="16"/>
        <v xml:space="preserve"> </v>
      </c>
      <c r="J290" s="110" t="str">
        <f>IF(B290&lt;&gt;0,(VLOOKUP(B290,G011C!$B$12:$V$2193,20,0))," ")</f>
        <v xml:space="preserve"> </v>
      </c>
      <c r="K290" s="111" t="str">
        <f t="shared" si="17"/>
        <v xml:space="preserve"> </v>
      </c>
    </row>
    <row r="291" spans="1:11" ht="15.75" customHeight="1" x14ac:dyDescent="0.25">
      <c r="A291" s="1">
        <v>147</v>
      </c>
      <c r="B291" s="426"/>
      <c r="C291" s="426"/>
      <c r="D291" s="359" t="str">
        <f>IF(B291&lt;&gt;0,(VLOOKUP(B291,'proje ve personel bilgileri'!$A$14:$B$1021,2,0))," ")</f>
        <v xml:space="preserve"> </v>
      </c>
      <c r="E291" s="359"/>
      <c r="F291" s="268"/>
      <c r="G291" s="112"/>
      <c r="H291" s="112"/>
      <c r="I291" s="109" t="str">
        <f t="shared" si="16"/>
        <v xml:space="preserve"> </v>
      </c>
      <c r="J291" s="110" t="str">
        <f>IF(B291&lt;&gt;0,(VLOOKUP(B291,G011C!$B$12:$V$2193,20,0))," ")</f>
        <v xml:space="preserve"> </v>
      </c>
      <c r="K291" s="111" t="str">
        <f t="shared" si="17"/>
        <v xml:space="preserve"> </v>
      </c>
    </row>
    <row r="292" spans="1:11" ht="15.75" customHeight="1" x14ac:dyDescent="0.25">
      <c r="A292" s="2">
        <v>148</v>
      </c>
      <c r="B292" s="426"/>
      <c r="C292" s="426"/>
      <c r="D292" s="359" t="str">
        <f>IF(B292&lt;&gt;0,(VLOOKUP(B292,'proje ve personel bilgileri'!$A$14:$B$1021,2,0))," ")</f>
        <v xml:space="preserve"> </v>
      </c>
      <c r="E292" s="359"/>
      <c r="F292" s="268"/>
      <c r="G292" s="112"/>
      <c r="H292" s="112"/>
      <c r="I292" s="109" t="str">
        <f t="shared" si="16"/>
        <v xml:space="preserve"> </v>
      </c>
      <c r="J292" s="110" t="str">
        <f>IF(B292&lt;&gt;0,(VLOOKUP(B292,G011C!$B$12:$V$2193,20,0))," ")</f>
        <v xml:space="preserve"> </v>
      </c>
      <c r="K292" s="111" t="str">
        <f t="shared" si="17"/>
        <v xml:space="preserve"> </v>
      </c>
    </row>
    <row r="293" spans="1:11" ht="15.75" customHeight="1" x14ac:dyDescent="0.25">
      <c r="A293" s="1">
        <v>149</v>
      </c>
      <c r="B293" s="426"/>
      <c r="C293" s="426"/>
      <c r="D293" s="359" t="str">
        <f>IF(B293&lt;&gt;0,(VLOOKUP(B293,'proje ve personel bilgileri'!$A$14:$B$1021,2,0))," ")</f>
        <v xml:space="preserve"> </v>
      </c>
      <c r="E293" s="359"/>
      <c r="F293" s="268"/>
      <c r="G293" s="112"/>
      <c r="H293" s="112"/>
      <c r="I293" s="109" t="str">
        <f t="shared" si="16"/>
        <v xml:space="preserve"> </v>
      </c>
      <c r="J293" s="110" t="str">
        <f>IF(B293&lt;&gt;0,(VLOOKUP(B293,G011C!$B$12:$V$2193,20,0))," ")</f>
        <v xml:space="preserve"> </v>
      </c>
      <c r="K293" s="111" t="str">
        <f t="shared" si="17"/>
        <v xml:space="preserve"> </v>
      </c>
    </row>
    <row r="294" spans="1:11" ht="15.75" customHeight="1" x14ac:dyDescent="0.25">
      <c r="A294" s="2">
        <v>150</v>
      </c>
      <c r="B294" s="426"/>
      <c r="C294" s="426"/>
      <c r="D294" s="359" t="str">
        <f>IF(B294&lt;&gt;0,(VLOOKUP(B294,'proje ve personel bilgileri'!$A$14:$B$1021,2,0))," ")</f>
        <v xml:space="preserve"> </v>
      </c>
      <c r="E294" s="359"/>
      <c r="F294" s="268"/>
      <c r="G294" s="112"/>
      <c r="H294" s="112"/>
      <c r="I294" s="109" t="str">
        <f t="shared" si="16"/>
        <v xml:space="preserve"> </v>
      </c>
      <c r="J294" s="110" t="str">
        <f>IF(B294&lt;&gt;0,(VLOOKUP(B294,G011C!$B$12:$V$2193,20,0))," ")</f>
        <v xml:space="preserve"> </v>
      </c>
      <c r="K294" s="111" t="str">
        <f t="shared" si="17"/>
        <v xml:space="preserve"> </v>
      </c>
    </row>
    <row r="295" spans="1:11" ht="15.75" customHeight="1" x14ac:dyDescent="0.25">
      <c r="A295" s="1">
        <v>151</v>
      </c>
      <c r="B295" s="426"/>
      <c r="C295" s="426"/>
      <c r="D295" s="359" t="str">
        <f>IF(B295&lt;&gt;0,(VLOOKUP(B295,'proje ve personel bilgileri'!$A$14:$B$1021,2,0))," ")</f>
        <v xml:space="preserve"> </v>
      </c>
      <c r="E295" s="359"/>
      <c r="F295" s="268"/>
      <c r="G295" s="112"/>
      <c r="H295" s="112"/>
      <c r="I295" s="109" t="str">
        <f t="shared" si="16"/>
        <v xml:space="preserve"> </v>
      </c>
      <c r="J295" s="110" t="str">
        <f>IF(B295&lt;&gt;0,(VLOOKUP(B295,G011C!$B$12:$V$2193,20,0))," ")</f>
        <v xml:space="preserve"> </v>
      </c>
      <c r="K295" s="111" t="str">
        <f t="shared" si="17"/>
        <v xml:space="preserve"> </v>
      </c>
    </row>
    <row r="296" spans="1:11" ht="15.75" customHeight="1" x14ac:dyDescent="0.25">
      <c r="A296" s="2">
        <v>152</v>
      </c>
      <c r="B296" s="426"/>
      <c r="C296" s="426"/>
      <c r="D296" s="359" t="str">
        <f>IF(B296&lt;&gt;0,(VLOOKUP(B296,'proje ve personel bilgileri'!$A$14:$B$1021,2,0))," ")</f>
        <v xml:space="preserve"> </v>
      </c>
      <c r="E296" s="359"/>
      <c r="F296" s="268"/>
      <c r="G296" s="112"/>
      <c r="H296" s="112"/>
      <c r="I296" s="109" t="str">
        <f t="shared" si="16"/>
        <v xml:space="preserve"> </v>
      </c>
      <c r="J296" s="110" t="str">
        <f>IF(B296&lt;&gt;0,(VLOOKUP(B296,G011C!$B$12:$V$2193,20,0))," ")</f>
        <v xml:space="preserve"> </v>
      </c>
      <c r="K296" s="111" t="str">
        <f t="shared" si="17"/>
        <v xml:space="preserve"> </v>
      </c>
    </row>
    <row r="297" spans="1:11" ht="15.75" customHeight="1" x14ac:dyDescent="0.25">
      <c r="A297" s="1">
        <v>153</v>
      </c>
      <c r="B297" s="426"/>
      <c r="C297" s="426"/>
      <c r="D297" s="359" t="str">
        <f>IF(B297&lt;&gt;0,(VLOOKUP(B297,'proje ve personel bilgileri'!$A$14:$B$1021,2,0))," ")</f>
        <v xml:space="preserve"> </v>
      </c>
      <c r="E297" s="359"/>
      <c r="F297" s="268"/>
      <c r="G297" s="112"/>
      <c r="H297" s="112"/>
      <c r="I297" s="109" t="str">
        <f t="shared" si="16"/>
        <v xml:space="preserve"> </v>
      </c>
      <c r="J297" s="110" t="str">
        <f>IF(B297&lt;&gt;0,(VLOOKUP(B297,G011C!$B$12:$V$2193,20,0))," ")</f>
        <v xml:space="preserve"> </v>
      </c>
      <c r="K297" s="111" t="str">
        <f t="shared" si="17"/>
        <v xml:space="preserve"> </v>
      </c>
    </row>
    <row r="298" spans="1:11" ht="15.75" customHeight="1" x14ac:dyDescent="0.25">
      <c r="A298" s="2">
        <v>154</v>
      </c>
      <c r="B298" s="426"/>
      <c r="C298" s="426"/>
      <c r="D298" s="359" t="str">
        <f>IF(B298&lt;&gt;0,(VLOOKUP(B298,'proje ve personel bilgileri'!$A$14:$B$1021,2,0))," ")</f>
        <v xml:space="preserve"> </v>
      </c>
      <c r="E298" s="359"/>
      <c r="F298" s="268"/>
      <c r="G298" s="112"/>
      <c r="H298" s="112"/>
      <c r="I298" s="109" t="str">
        <f t="shared" si="16"/>
        <v xml:space="preserve"> </v>
      </c>
      <c r="J298" s="110" t="str">
        <f>IF(B298&lt;&gt;0,(VLOOKUP(B298,G011C!$B$12:$V$2193,20,0))," ")</f>
        <v xml:space="preserve"> </v>
      </c>
      <c r="K298" s="111" t="str">
        <f t="shared" si="17"/>
        <v xml:space="preserve"> </v>
      </c>
    </row>
    <row r="299" spans="1:11" ht="15.75" customHeight="1" x14ac:dyDescent="0.25">
      <c r="A299" s="1">
        <v>155</v>
      </c>
      <c r="B299" s="426"/>
      <c r="C299" s="426"/>
      <c r="D299" s="359" t="str">
        <f>IF(B299&lt;&gt;0,(VLOOKUP(B299,'proje ve personel bilgileri'!$A$14:$B$1021,2,0))," ")</f>
        <v xml:space="preserve"> </v>
      </c>
      <c r="E299" s="359"/>
      <c r="F299" s="268"/>
      <c r="G299" s="112"/>
      <c r="H299" s="112"/>
      <c r="I299" s="109" t="str">
        <f t="shared" si="16"/>
        <v xml:space="preserve"> </v>
      </c>
      <c r="J299" s="110" t="str">
        <f>IF(B299&lt;&gt;0,(VLOOKUP(B299,G011C!$B$12:$V$2193,20,0))," ")</f>
        <v xml:space="preserve"> </v>
      </c>
      <c r="K299" s="111" t="str">
        <f t="shared" si="17"/>
        <v xml:space="preserve"> </v>
      </c>
    </row>
    <row r="300" spans="1:11" ht="15.75" customHeight="1" x14ac:dyDescent="0.25">
      <c r="A300" s="2">
        <v>156</v>
      </c>
      <c r="B300" s="426"/>
      <c r="C300" s="426"/>
      <c r="D300" s="359" t="str">
        <f>IF(B300&lt;&gt;0,(VLOOKUP(B300,'proje ve personel bilgileri'!$A$14:$B$1021,2,0))," ")</f>
        <v xml:space="preserve"> </v>
      </c>
      <c r="E300" s="359"/>
      <c r="F300" s="268"/>
      <c r="G300" s="112"/>
      <c r="H300" s="112"/>
      <c r="I300" s="109" t="str">
        <f t="shared" si="16"/>
        <v xml:space="preserve"> </v>
      </c>
      <c r="J300" s="110" t="str">
        <f>IF(B300&lt;&gt;0,(VLOOKUP(B300,G011C!$B$12:$V$2193,20,0))," ")</f>
        <v xml:space="preserve"> </v>
      </c>
      <c r="K300" s="111" t="str">
        <f t="shared" si="17"/>
        <v xml:space="preserve"> </v>
      </c>
    </row>
    <row r="301" spans="1:11" ht="15.75" customHeight="1" x14ac:dyDescent="0.25">
      <c r="A301" s="1">
        <v>157</v>
      </c>
      <c r="B301" s="426"/>
      <c r="C301" s="426"/>
      <c r="D301" s="359" t="str">
        <f>IF(B301&lt;&gt;0,(VLOOKUP(B301,'proje ve personel bilgileri'!$A$14:$B$1021,2,0))," ")</f>
        <v xml:space="preserve"> </v>
      </c>
      <c r="E301" s="359"/>
      <c r="F301" s="268"/>
      <c r="G301" s="112"/>
      <c r="H301" s="112"/>
      <c r="I301" s="109" t="str">
        <f t="shared" si="16"/>
        <v xml:space="preserve"> </v>
      </c>
      <c r="J301" s="110" t="str">
        <f>IF(B301&lt;&gt;0,(VLOOKUP(B301,G011C!$B$12:$V$2193,20,0))," ")</f>
        <v xml:space="preserve"> </v>
      </c>
      <c r="K301" s="111" t="str">
        <f t="shared" si="17"/>
        <v xml:space="preserve"> </v>
      </c>
    </row>
    <row r="302" spans="1:11" ht="15.75" customHeight="1" x14ac:dyDescent="0.25">
      <c r="A302" s="2">
        <v>158</v>
      </c>
      <c r="B302" s="426"/>
      <c r="C302" s="426"/>
      <c r="D302" s="359" t="str">
        <f>IF(B302&lt;&gt;0,(VLOOKUP(B302,'proje ve personel bilgileri'!$A$14:$B$1021,2,0))," ")</f>
        <v xml:space="preserve"> </v>
      </c>
      <c r="E302" s="359"/>
      <c r="F302" s="268"/>
      <c r="G302" s="112"/>
      <c r="H302" s="112"/>
      <c r="I302" s="109" t="str">
        <f t="shared" si="16"/>
        <v xml:space="preserve"> </v>
      </c>
      <c r="J302" s="110" t="str">
        <f>IF(B302&lt;&gt;0,(VLOOKUP(B302,G011C!$B$12:$V$2193,20,0))," ")</f>
        <v xml:space="preserve"> </v>
      </c>
      <c r="K302" s="111" t="str">
        <f t="shared" si="17"/>
        <v xml:space="preserve"> </v>
      </c>
    </row>
    <row r="303" spans="1:11" ht="15.75" customHeight="1" x14ac:dyDescent="0.25">
      <c r="A303" s="1">
        <v>159</v>
      </c>
      <c r="B303" s="426"/>
      <c r="C303" s="426"/>
      <c r="D303" s="359" t="str">
        <f>IF(B303&lt;&gt;0,(VLOOKUP(B303,'proje ve personel bilgileri'!$A$14:$B$1021,2,0))," ")</f>
        <v xml:space="preserve"> </v>
      </c>
      <c r="E303" s="359"/>
      <c r="F303" s="268"/>
      <c r="G303" s="112"/>
      <c r="H303" s="112"/>
      <c r="I303" s="109" t="str">
        <f t="shared" si="16"/>
        <v xml:space="preserve"> </v>
      </c>
      <c r="J303" s="110" t="str">
        <f>IF(B303&lt;&gt;0,(VLOOKUP(B303,G011C!$B$12:$V$2193,20,0))," ")</f>
        <v xml:space="preserve"> </v>
      </c>
      <c r="K303" s="111" t="str">
        <f t="shared" si="17"/>
        <v xml:space="preserve"> </v>
      </c>
    </row>
    <row r="304" spans="1:11" ht="15.75" customHeight="1" x14ac:dyDescent="0.25">
      <c r="A304" s="2">
        <v>160</v>
      </c>
      <c r="B304" s="426"/>
      <c r="C304" s="426"/>
      <c r="D304" s="359" t="str">
        <f>IF(B304&lt;&gt;0,(VLOOKUP(B304,'proje ve personel bilgileri'!$A$14:$B$1021,2,0))," ")</f>
        <v xml:space="preserve"> </v>
      </c>
      <c r="E304" s="359"/>
      <c r="F304" s="268"/>
      <c r="G304" s="112"/>
      <c r="H304" s="112"/>
      <c r="I304" s="109" t="str">
        <f t="shared" si="16"/>
        <v xml:space="preserve"> </v>
      </c>
      <c r="J304" s="110" t="str">
        <f>IF(B304&lt;&gt;0,(VLOOKUP(B304,G011C!$B$12:$V$2193,20,0))," ")</f>
        <v xml:space="preserve"> </v>
      </c>
      <c r="K304" s="111" t="str">
        <f t="shared" si="17"/>
        <v xml:space="preserve"> </v>
      </c>
    </row>
    <row r="305" spans="1:11" ht="15.75" customHeight="1" x14ac:dyDescent="0.25">
      <c r="A305" s="1">
        <v>161</v>
      </c>
      <c r="B305" s="426"/>
      <c r="C305" s="426"/>
      <c r="D305" s="359" t="str">
        <f>IF(B305&lt;&gt;0,(VLOOKUP(B305,'proje ve personel bilgileri'!$A$14:$B$1021,2,0))," ")</f>
        <v xml:space="preserve"> </v>
      </c>
      <c r="E305" s="359"/>
      <c r="F305" s="268"/>
      <c r="G305" s="112"/>
      <c r="H305" s="112"/>
      <c r="I305" s="109" t="str">
        <f t="shared" si="16"/>
        <v xml:space="preserve"> </v>
      </c>
      <c r="J305" s="110" t="str">
        <f>IF(B305&lt;&gt;0,(VLOOKUP(B305,G011C!$B$12:$V$2193,20,0))," ")</f>
        <v xml:space="preserve"> </v>
      </c>
      <c r="K305" s="111" t="str">
        <f t="shared" si="17"/>
        <v xml:space="preserve"> </v>
      </c>
    </row>
    <row r="306" spans="1:11" ht="15" customHeight="1" x14ac:dyDescent="0.25">
      <c r="A306" s="2">
        <v>162</v>
      </c>
      <c r="B306" s="426"/>
      <c r="C306" s="426"/>
      <c r="D306" s="359" t="str">
        <f>IF(B306&lt;&gt;0,(VLOOKUP(B306,'proje ve personel bilgileri'!$A$14:$B$1021,2,0))," ")</f>
        <v xml:space="preserve"> </v>
      </c>
      <c r="E306" s="359"/>
      <c r="F306" s="268"/>
      <c r="G306" s="112"/>
      <c r="H306" s="112"/>
      <c r="I306" s="109" t="str">
        <f t="shared" si="16"/>
        <v xml:space="preserve"> </v>
      </c>
      <c r="J306" s="110" t="str">
        <f>IF(B306&lt;&gt;0,(VLOOKUP(B306,G011C!$B$12:$V$2193,20,0))," ")</f>
        <v xml:space="preserve"> </v>
      </c>
      <c r="K306" s="111" t="str">
        <f t="shared" si="17"/>
        <v xml:space="preserve"> </v>
      </c>
    </row>
    <row r="307" spans="1:11" ht="15.75" customHeight="1" x14ac:dyDescent="0.25">
      <c r="A307" s="341" t="s">
        <v>169</v>
      </c>
      <c r="B307" s="427"/>
      <c r="C307" s="427"/>
      <c r="D307" s="427"/>
      <c r="E307" s="427"/>
      <c r="F307" s="427"/>
      <c r="G307" s="427"/>
      <c r="H307" s="427"/>
      <c r="I307" s="34">
        <f>SUM(I289:I306)</f>
        <v>0</v>
      </c>
      <c r="J307" s="31"/>
      <c r="K307" s="35">
        <f>IF(C286=C251,SUM(K289:K306)+K272,SUM(K289:K306))</f>
        <v>0</v>
      </c>
    </row>
    <row r="308" spans="1:11" ht="15.75" customHeight="1" x14ac:dyDescent="0.25">
      <c r="A308" s="428" t="s">
        <v>170</v>
      </c>
      <c r="B308" s="429"/>
      <c r="C308" s="429"/>
      <c r="D308" s="429"/>
      <c r="E308" s="429"/>
      <c r="F308" s="429"/>
      <c r="G308" s="430"/>
      <c r="H308" s="32"/>
      <c r="I308" s="33"/>
      <c r="J308" s="33"/>
      <c r="K308" s="65">
        <f>SUM(K289:K306)+K273</f>
        <v>0</v>
      </c>
    </row>
    <row r="309" spans="1:11" ht="15" customHeight="1" x14ac:dyDescent="0.25">
      <c r="A309" s="56"/>
      <c r="B309" s="56"/>
      <c r="C309" s="56"/>
      <c r="D309" s="56"/>
      <c r="E309" s="56"/>
      <c r="F309" s="56"/>
      <c r="G309" s="56"/>
      <c r="H309" s="56"/>
      <c r="I309" s="56"/>
      <c r="J309" s="56"/>
      <c r="K309" s="56"/>
    </row>
    <row r="310" spans="1:11" ht="15" customHeight="1" x14ac:dyDescent="0.25">
      <c r="A310" s="50"/>
    </row>
    <row r="311" spans="1:11" ht="15" customHeight="1" x14ac:dyDescent="0.25">
      <c r="A311" s="431" t="s">
        <v>171</v>
      </c>
      <c r="B311" s="431"/>
      <c r="C311" s="431"/>
      <c r="D311" s="431"/>
      <c r="E311" s="431"/>
      <c r="F311" s="431"/>
      <c r="G311" s="431"/>
      <c r="H311" s="431"/>
      <c r="I311" s="431"/>
      <c r="J311" s="431"/>
      <c r="K311" s="431"/>
    </row>
    <row r="312" spans="1:11" ht="15" customHeight="1" x14ac:dyDescent="0.25">
      <c r="A312" s="50"/>
    </row>
    <row r="313" spans="1:11" ht="15" customHeight="1" x14ac:dyDescent="0.25">
      <c r="A313" s="51"/>
    </row>
    <row r="314" spans="1:11" ht="15" customHeight="1" x14ac:dyDescent="0.25">
      <c r="A314" s="270" t="s">
        <v>101</v>
      </c>
      <c r="E314" s="270" t="s">
        <v>102</v>
      </c>
      <c r="G314" s="270" t="s">
        <v>103</v>
      </c>
      <c r="J314" s="74" t="s">
        <v>127</v>
      </c>
    </row>
    <row r="316" spans="1:11" ht="15.75" customHeight="1" x14ac:dyDescent="0.25">
      <c r="A316" s="348" t="s">
        <v>157</v>
      </c>
      <c r="B316" s="440"/>
      <c r="C316" s="440"/>
      <c r="D316" s="440"/>
      <c r="E316" s="440"/>
      <c r="F316" s="440"/>
      <c r="G316" s="440"/>
      <c r="H316" s="440"/>
      <c r="I316" s="440"/>
      <c r="J316" s="440"/>
      <c r="K316" s="440"/>
    </row>
    <row r="317" spans="1:11" ht="15" customHeight="1" x14ac:dyDescent="0.25">
      <c r="A317" s="70"/>
      <c r="B317" s="70"/>
      <c r="C317" s="70"/>
      <c r="D317" s="70"/>
      <c r="E317" s="70"/>
      <c r="F317" s="73" t="str">
        <f>'proje ve personel bilgileri'!$B$7&amp;" dönemine aittir"</f>
        <v>/ dönemine aittir</v>
      </c>
      <c r="G317" s="70"/>
      <c r="H317" s="70"/>
      <c r="I317" s="70"/>
      <c r="J317" s="70"/>
      <c r="K317" s="70"/>
    </row>
    <row r="318" spans="1:11" ht="18.75" customHeight="1" x14ac:dyDescent="0.25">
      <c r="K318" s="4" t="s">
        <v>158</v>
      </c>
    </row>
    <row r="319" spans="1:11" ht="15.75" customHeight="1" x14ac:dyDescent="0.25">
      <c r="A319" s="435" t="s">
        <v>2</v>
      </c>
      <c r="B319" s="436"/>
      <c r="C319" s="351">
        <f>'proje ve personel bilgileri'!$B$2</f>
        <v>0</v>
      </c>
      <c r="D319" s="352"/>
      <c r="E319" s="352"/>
      <c r="F319" s="352"/>
      <c r="G319" s="352"/>
      <c r="H319" s="352"/>
      <c r="I319" s="352"/>
      <c r="J319" s="352"/>
      <c r="K319" s="353"/>
    </row>
    <row r="320" spans="1:11" ht="15.75" customHeight="1" x14ac:dyDescent="0.25">
      <c r="A320" s="435" t="s">
        <v>159</v>
      </c>
      <c r="B320" s="436"/>
      <c r="C320" s="351">
        <f>'proje ve personel bilgileri'!$B$3</f>
        <v>0</v>
      </c>
      <c r="D320" s="352"/>
      <c r="E320" s="352"/>
      <c r="F320" s="352"/>
      <c r="G320" s="352"/>
      <c r="H320" s="352"/>
      <c r="I320" s="352"/>
      <c r="J320" s="352"/>
      <c r="K320" s="353"/>
    </row>
    <row r="321" spans="1:11" ht="15.75" customHeight="1" x14ac:dyDescent="0.25">
      <c r="A321" s="435" t="s">
        <v>160</v>
      </c>
      <c r="B321" s="436"/>
      <c r="C321" s="437"/>
      <c r="D321" s="438"/>
      <c r="E321" s="435"/>
      <c r="F321" s="439"/>
      <c r="G321" s="439"/>
      <c r="H321" s="439"/>
      <c r="I321" s="439"/>
      <c r="J321" s="439"/>
      <c r="K321" s="436"/>
    </row>
    <row r="322" spans="1:11" ht="30" customHeight="1" x14ac:dyDescent="0.25">
      <c r="A322" s="432" t="s">
        <v>87</v>
      </c>
      <c r="B322" s="346" t="s">
        <v>15</v>
      </c>
      <c r="C322" s="347"/>
      <c r="D322" s="346" t="s">
        <v>161</v>
      </c>
      <c r="E322" s="347"/>
      <c r="F322" s="432" t="s">
        <v>17</v>
      </c>
      <c r="G322" s="432" t="s">
        <v>162</v>
      </c>
      <c r="H322" s="432" t="s">
        <v>163</v>
      </c>
      <c r="I322" s="432" t="s">
        <v>164</v>
      </c>
      <c r="J322" s="269" t="s">
        <v>165</v>
      </c>
      <c r="K322" s="267" t="s">
        <v>166</v>
      </c>
    </row>
    <row r="323" spans="1:11" ht="30.75" customHeight="1" x14ac:dyDescent="0.25">
      <c r="A323" s="433"/>
      <c r="B323" s="339"/>
      <c r="C323" s="340"/>
      <c r="D323" s="339" t="s">
        <v>167</v>
      </c>
      <c r="E323" s="340"/>
      <c r="F323" s="433"/>
      <c r="G323" s="433"/>
      <c r="H323" s="433"/>
      <c r="I323" s="433"/>
      <c r="J323" s="267" t="s">
        <v>168</v>
      </c>
      <c r="K323" s="267" t="s">
        <v>98</v>
      </c>
    </row>
    <row r="324" spans="1:11" ht="15.75" customHeight="1" x14ac:dyDescent="0.25">
      <c r="A324" s="1">
        <v>163</v>
      </c>
      <c r="B324" s="434"/>
      <c r="C324" s="434"/>
      <c r="D324" s="359" t="str">
        <f>IF(B324&lt;&gt;0,(VLOOKUP(B324,'proje ve personel bilgileri'!$A$14:$B$1021,2,0))," ")</f>
        <v xml:space="preserve"> </v>
      </c>
      <c r="E324" s="359"/>
      <c r="F324" s="268"/>
      <c r="G324" s="108"/>
      <c r="H324" s="108"/>
      <c r="I324" s="109" t="str">
        <f t="shared" ref="I324:I341" si="18">IF(B324&lt;&gt;0,(G324*H324)," ")</f>
        <v xml:space="preserve"> </v>
      </c>
      <c r="J324" s="110" t="str">
        <f>IF(B324&lt;&gt;0,(VLOOKUP(B324,G011C!$B$12:$V$2193,20,0))," ")</f>
        <v xml:space="preserve"> </v>
      </c>
      <c r="K324" s="111" t="str">
        <f t="shared" ref="K324:K341" si="19">IF(B324&lt;&gt;0,(I324*J324)," ")</f>
        <v xml:space="preserve"> </v>
      </c>
    </row>
    <row r="325" spans="1:11" ht="15.75" customHeight="1" x14ac:dyDescent="0.25">
      <c r="A325" s="2">
        <v>164</v>
      </c>
      <c r="B325" s="426"/>
      <c r="C325" s="426"/>
      <c r="D325" s="359" t="str">
        <f>IF(B325&lt;&gt;0,(VLOOKUP(B325,'proje ve personel bilgileri'!$A$14:$B$1021,2,0))," ")</f>
        <v xml:space="preserve"> </v>
      </c>
      <c r="E325" s="359"/>
      <c r="F325" s="268"/>
      <c r="G325" s="112"/>
      <c r="H325" s="112"/>
      <c r="I325" s="109" t="str">
        <f t="shared" si="18"/>
        <v xml:space="preserve"> </v>
      </c>
      <c r="J325" s="110" t="str">
        <f>IF(B325&lt;&gt;0,(VLOOKUP(B325,G011C!$B$12:$V$2193,20,0))," ")</f>
        <v xml:space="preserve"> </v>
      </c>
      <c r="K325" s="111" t="str">
        <f t="shared" si="19"/>
        <v xml:space="preserve"> </v>
      </c>
    </row>
    <row r="326" spans="1:11" ht="15.75" customHeight="1" x14ac:dyDescent="0.25">
      <c r="A326" s="1">
        <v>165</v>
      </c>
      <c r="B326" s="426"/>
      <c r="C326" s="426"/>
      <c r="D326" s="359" t="str">
        <f>IF(B326&lt;&gt;0,(VLOOKUP(B326,'proje ve personel bilgileri'!$A$14:$B$1021,2,0))," ")</f>
        <v xml:space="preserve"> </v>
      </c>
      <c r="E326" s="359"/>
      <c r="F326" s="268"/>
      <c r="G326" s="112"/>
      <c r="H326" s="112"/>
      <c r="I326" s="109" t="str">
        <f t="shared" si="18"/>
        <v xml:space="preserve"> </v>
      </c>
      <c r="J326" s="110" t="str">
        <f>IF(B326&lt;&gt;0,(VLOOKUP(B326,G011C!$B$12:$V$2193,20,0))," ")</f>
        <v xml:space="preserve"> </v>
      </c>
      <c r="K326" s="111" t="str">
        <f t="shared" si="19"/>
        <v xml:space="preserve"> </v>
      </c>
    </row>
    <row r="327" spans="1:11" ht="15.75" customHeight="1" x14ac:dyDescent="0.25">
      <c r="A327" s="2">
        <v>166</v>
      </c>
      <c r="B327" s="426"/>
      <c r="C327" s="426"/>
      <c r="D327" s="359" t="str">
        <f>IF(B327&lt;&gt;0,(VLOOKUP(B327,'proje ve personel bilgileri'!$A$14:$B$1021,2,0))," ")</f>
        <v xml:space="preserve"> </v>
      </c>
      <c r="E327" s="359"/>
      <c r="F327" s="268"/>
      <c r="G327" s="112"/>
      <c r="H327" s="112"/>
      <c r="I327" s="109" t="str">
        <f t="shared" si="18"/>
        <v xml:space="preserve"> </v>
      </c>
      <c r="J327" s="110" t="str">
        <f>IF(B327&lt;&gt;0,(VLOOKUP(B327,G011C!$B$12:$V$2193,20,0))," ")</f>
        <v xml:space="preserve"> </v>
      </c>
      <c r="K327" s="111" t="str">
        <f t="shared" si="19"/>
        <v xml:space="preserve"> </v>
      </c>
    </row>
    <row r="328" spans="1:11" ht="15.75" customHeight="1" x14ac:dyDescent="0.25">
      <c r="A328" s="1">
        <v>167</v>
      </c>
      <c r="B328" s="426"/>
      <c r="C328" s="426"/>
      <c r="D328" s="359" t="str">
        <f>IF(B328&lt;&gt;0,(VLOOKUP(B328,'proje ve personel bilgileri'!$A$14:$B$1021,2,0))," ")</f>
        <v xml:space="preserve"> </v>
      </c>
      <c r="E328" s="359"/>
      <c r="F328" s="268"/>
      <c r="G328" s="112"/>
      <c r="H328" s="112"/>
      <c r="I328" s="109" t="str">
        <f t="shared" si="18"/>
        <v xml:space="preserve"> </v>
      </c>
      <c r="J328" s="110" t="str">
        <f>IF(B328&lt;&gt;0,(VLOOKUP(B328,G011C!$B$12:$V$2193,20,0))," ")</f>
        <v xml:space="preserve"> </v>
      </c>
      <c r="K328" s="111" t="str">
        <f t="shared" si="19"/>
        <v xml:space="preserve"> </v>
      </c>
    </row>
    <row r="329" spans="1:11" ht="15.75" customHeight="1" x14ac:dyDescent="0.25">
      <c r="A329" s="2">
        <v>168</v>
      </c>
      <c r="B329" s="426"/>
      <c r="C329" s="426"/>
      <c r="D329" s="359" t="str">
        <f>IF(B329&lt;&gt;0,(VLOOKUP(B329,'proje ve personel bilgileri'!$A$14:$B$1021,2,0))," ")</f>
        <v xml:space="preserve"> </v>
      </c>
      <c r="E329" s="359"/>
      <c r="F329" s="268"/>
      <c r="G329" s="112"/>
      <c r="H329" s="112"/>
      <c r="I329" s="109" t="str">
        <f t="shared" si="18"/>
        <v xml:space="preserve"> </v>
      </c>
      <c r="J329" s="110" t="str">
        <f>IF(B329&lt;&gt;0,(VLOOKUP(B329,G011C!$B$12:$V$2193,20,0))," ")</f>
        <v xml:space="preserve"> </v>
      </c>
      <c r="K329" s="111" t="str">
        <f t="shared" si="19"/>
        <v xml:space="preserve"> </v>
      </c>
    </row>
    <row r="330" spans="1:11" ht="15.75" customHeight="1" x14ac:dyDescent="0.25">
      <c r="A330" s="1">
        <v>169</v>
      </c>
      <c r="B330" s="426"/>
      <c r="C330" s="426"/>
      <c r="D330" s="359" t="str">
        <f>IF(B330&lt;&gt;0,(VLOOKUP(B330,'proje ve personel bilgileri'!$A$14:$B$1021,2,0))," ")</f>
        <v xml:space="preserve"> </v>
      </c>
      <c r="E330" s="359"/>
      <c r="F330" s="268"/>
      <c r="G330" s="112"/>
      <c r="H330" s="112"/>
      <c r="I330" s="109" t="str">
        <f t="shared" si="18"/>
        <v xml:space="preserve"> </v>
      </c>
      <c r="J330" s="110" t="str">
        <f>IF(B330&lt;&gt;0,(VLOOKUP(B330,G011C!$B$12:$V$2193,20,0))," ")</f>
        <v xml:space="preserve"> </v>
      </c>
      <c r="K330" s="111" t="str">
        <f t="shared" si="19"/>
        <v xml:space="preserve"> </v>
      </c>
    </row>
    <row r="331" spans="1:11" ht="15.75" customHeight="1" x14ac:dyDescent="0.25">
      <c r="A331" s="2">
        <v>170</v>
      </c>
      <c r="B331" s="426"/>
      <c r="C331" s="426"/>
      <c r="D331" s="359" t="str">
        <f>IF(B331&lt;&gt;0,(VLOOKUP(B331,'proje ve personel bilgileri'!$A$14:$B$1021,2,0))," ")</f>
        <v xml:space="preserve"> </v>
      </c>
      <c r="E331" s="359"/>
      <c r="F331" s="268"/>
      <c r="G331" s="112"/>
      <c r="H331" s="112"/>
      <c r="I331" s="109" t="str">
        <f t="shared" si="18"/>
        <v xml:space="preserve"> </v>
      </c>
      <c r="J331" s="110" t="str">
        <f>IF(B331&lt;&gt;0,(VLOOKUP(B331,G011C!$B$12:$V$2193,20,0))," ")</f>
        <v xml:space="preserve"> </v>
      </c>
      <c r="K331" s="111" t="str">
        <f t="shared" si="19"/>
        <v xml:space="preserve"> </v>
      </c>
    </row>
    <row r="332" spans="1:11" ht="15.75" customHeight="1" x14ac:dyDescent="0.25">
      <c r="A332" s="1">
        <v>171</v>
      </c>
      <c r="B332" s="426"/>
      <c r="C332" s="426"/>
      <c r="D332" s="359" t="str">
        <f>IF(B332&lt;&gt;0,(VLOOKUP(B332,'proje ve personel bilgileri'!$A$14:$B$1021,2,0))," ")</f>
        <v xml:space="preserve"> </v>
      </c>
      <c r="E332" s="359"/>
      <c r="F332" s="268"/>
      <c r="G332" s="112"/>
      <c r="H332" s="112"/>
      <c r="I332" s="109" t="str">
        <f t="shared" si="18"/>
        <v xml:space="preserve"> </v>
      </c>
      <c r="J332" s="110" t="str">
        <f>IF(B332&lt;&gt;0,(VLOOKUP(B332,G011C!$B$12:$V$2193,20,0))," ")</f>
        <v xml:space="preserve"> </v>
      </c>
      <c r="K332" s="111" t="str">
        <f t="shared" si="19"/>
        <v xml:space="preserve"> </v>
      </c>
    </row>
    <row r="333" spans="1:11" ht="15.75" customHeight="1" x14ac:dyDescent="0.25">
      <c r="A333" s="2">
        <v>172</v>
      </c>
      <c r="B333" s="426"/>
      <c r="C333" s="426"/>
      <c r="D333" s="359" t="str">
        <f>IF(B333&lt;&gt;0,(VLOOKUP(B333,'proje ve personel bilgileri'!$A$14:$B$1021,2,0))," ")</f>
        <v xml:space="preserve"> </v>
      </c>
      <c r="E333" s="359"/>
      <c r="F333" s="268"/>
      <c r="G333" s="112"/>
      <c r="H333" s="112"/>
      <c r="I333" s="109" t="str">
        <f t="shared" si="18"/>
        <v xml:space="preserve"> </v>
      </c>
      <c r="J333" s="110" t="str">
        <f>IF(B333&lt;&gt;0,(VLOOKUP(B333,G011C!$B$12:$V$2193,20,0))," ")</f>
        <v xml:space="preserve"> </v>
      </c>
      <c r="K333" s="111" t="str">
        <f t="shared" si="19"/>
        <v xml:space="preserve"> </v>
      </c>
    </row>
    <row r="334" spans="1:11" ht="15.75" customHeight="1" x14ac:dyDescent="0.25">
      <c r="A334" s="1">
        <v>173</v>
      </c>
      <c r="B334" s="426"/>
      <c r="C334" s="426"/>
      <c r="D334" s="359" t="str">
        <f>IF(B334&lt;&gt;0,(VLOOKUP(B334,'proje ve personel bilgileri'!$A$14:$B$1021,2,0))," ")</f>
        <v xml:space="preserve"> </v>
      </c>
      <c r="E334" s="359"/>
      <c r="F334" s="268"/>
      <c r="G334" s="112"/>
      <c r="H334" s="112"/>
      <c r="I334" s="109" t="str">
        <f t="shared" si="18"/>
        <v xml:space="preserve"> </v>
      </c>
      <c r="J334" s="110" t="str">
        <f>IF(B334&lt;&gt;0,(VLOOKUP(B334,G011C!$B$12:$V$2193,20,0))," ")</f>
        <v xml:space="preserve"> </v>
      </c>
      <c r="K334" s="111" t="str">
        <f t="shared" si="19"/>
        <v xml:space="preserve"> </v>
      </c>
    </row>
    <row r="335" spans="1:11" ht="15.75" customHeight="1" x14ac:dyDescent="0.25">
      <c r="A335" s="2">
        <v>174</v>
      </c>
      <c r="B335" s="426"/>
      <c r="C335" s="426"/>
      <c r="D335" s="359" t="str">
        <f>IF(B335&lt;&gt;0,(VLOOKUP(B335,'proje ve personel bilgileri'!$A$14:$B$1021,2,0))," ")</f>
        <v xml:space="preserve"> </v>
      </c>
      <c r="E335" s="359"/>
      <c r="F335" s="268"/>
      <c r="G335" s="112"/>
      <c r="H335" s="112"/>
      <c r="I335" s="109" t="str">
        <f t="shared" si="18"/>
        <v xml:space="preserve"> </v>
      </c>
      <c r="J335" s="110" t="str">
        <f>IF(B335&lt;&gt;0,(VLOOKUP(B335,G011C!$B$12:$V$2193,20,0))," ")</f>
        <v xml:space="preserve"> </v>
      </c>
      <c r="K335" s="111" t="str">
        <f t="shared" si="19"/>
        <v xml:space="preserve"> </v>
      </c>
    </row>
    <row r="336" spans="1:11" ht="15.75" customHeight="1" x14ac:dyDescent="0.25">
      <c r="A336" s="1">
        <v>175</v>
      </c>
      <c r="B336" s="426"/>
      <c r="C336" s="426"/>
      <c r="D336" s="359" t="str">
        <f>IF(B336&lt;&gt;0,(VLOOKUP(B336,'proje ve personel bilgileri'!$A$14:$B$1021,2,0))," ")</f>
        <v xml:space="preserve"> </v>
      </c>
      <c r="E336" s="359"/>
      <c r="F336" s="268"/>
      <c r="G336" s="112"/>
      <c r="H336" s="112"/>
      <c r="I336" s="109" t="str">
        <f t="shared" si="18"/>
        <v xml:space="preserve"> </v>
      </c>
      <c r="J336" s="110" t="str">
        <f>IF(B336&lt;&gt;0,(VLOOKUP(B336,G011C!$B$12:$V$2193,20,0))," ")</f>
        <v xml:space="preserve"> </v>
      </c>
      <c r="K336" s="111" t="str">
        <f t="shared" si="19"/>
        <v xml:space="preserve"> </v>
      </c>
    </row>
    <row r="337" spans="1:11" ht="15.75" customHeight="1" x14ac:dyDescent="0.25">
      <c r="A337" s="2">
        <v>176</v>
      </c>
      <c r="B337" s="426"/>
      <c r="C337" s="426"/>
      <c r="D337" s="359" t="str">
        <f>IF(B337&lt;&gt;0,(VLOOKUP(B337,'proje ve personel bilgileri'!$A$14:$B$1021,2,0))," ")</f>
        <v xml:space="preserve"> </v>
      </c>
      <c r="E337" s="359"/>
      <c r="F337" s="268"/>
      <c r="G337" s="112"/>
      <c r="H337" s="112"/>
      <c r="I337" s="109" t="str">
        <f t="shared" si="18"/>
        <v xml:space="preserve"> </v>
      </c>
      <c r="J337" s="110" t="str">
        <f>IF(B337&lt;&gt;0,(VLOOKUP(B337,G011C!$B$12:$V$2193,20,0))," ")</f>
        <v xml:space="preserve"> </v>
      </c>
      <c r="K337" s="111" t="str">
        <f t="shared" si="19"/>
        <v xml:space="preserve"> </v>
      </c>
    </row>
    <row r="338" spans="1:11" ht="15.75" customHeight="1" x14ac:dyDescent="0.25">
      <c r="A338" s="1">
        <v>177</v>
      </c>
      <c r="B338" s="426"/>
      <c r="C338" s="426"/>
      <c r="D338" s="359" t="str">
        <f>IF(B338&lt;&gt;0,(VLOOKUP(B338,'proje ve personel bilgileri'!$A$14:$B$1021,2,0))," ")</f>
        <v xml:space="preserve"> </v>
      </c>
      <c r="E338" s="359"/>
      <c r="F338" s="268"/>
      <c r="G338" s="112"/>
      <c r="H338" s="112"/>
      <c r="I338" s="109" t="str">
        <f t="shared" si="18"/>
        <v xml:space="preserve"> </v>
      </c>
      <c r="J338" s="110" t="str">
        <f>IF(B338&lt;&gt;0,(VLOOKUP(B338,G011C!$B$12:$V$2193,20,0))," ")</f>
        <v xml:space="preserve"> </v>
      </c>
      <c r="K338" s="111" t="str">
        <f t="shared" si="19"/>
        <v xml:space="preserve"> </v>
      </c>
    </row>
    <row r="339" spans="1:11" ht="15.75" customHeight="1" x14ac:dyDescent="0.25">
      <c r="A339" s="2">
        <v>178</v>
      </c>
      <c r="B339" s="426"/>
      <c r="C339" s="426"/>
      <c r="D339" s="359" t="str">
        <f>IF(B339&lt;&gt;0,(VLOOKUP(B339,'proje ve personel bilgileri'!$A$14:$B$1021,2,0))," ")</f>
        <v xml:space="preserve"> </v>
      </c>
      <c r="E339" s="359"/>
      <c r="F339" s="268"/>
      <c r="G339" s="112"/>
      <c r="H339" s="112"/>
      <c r="I339" s="109" t="str">
        <f t="shared" si="18"/>
        <v xml:space="preserve"> </v>
      </c>
      <c r="J339" s="110" t="str">
        <f>IF(B339&lt;&gt;0,(VLOOKUP(B339,G011C!$B$12:$V$2193,20,0))," ")</f>
        <v xml:space="preserve"> </v>
      </c>
      <c r="K339" s="111" t="str">
        <f t="shared" si="19"/>
        <v xml:space="preserve"> </v>
      </c>
    </row>
    <row r="340" spans="1:11" ht="15.75" customHeight="1" x14ac:dyDescent="0.25">
      <c r="A340" s="1">
        <v>179</v>
      </c>
      <c r="B340" s="426"/>
      <c r="C340" s="426"/>
      <c r="D340" s="359" t="str">
        <f>IF(B340&lt;&gt;0,(VLOOKUP(B340,'proje ve personel bilgileri'!$A$14:$B$1021,2,0))," ")</f>
        <v xml:space="preserve"> </v>
      </c>
      <c r="E340" s="359"/>
      <c r="F340" s="268"/>
      <c r="G340" s="112"/>
      <c r="H340" s="112"/>
      <c r="I340" s="109" t="str">
        <f t="shared" si="18"/>
        <v xml:space="preserve"> </v>
      </c>
      <c r="J340" s="110" t="str">
        <f>IF(B340&lt;&gt;0,(VLOOKUP(B340,G011C!$B$12:$V$2193,20,0))," ")</f>
        <v xml:space="preserve"> </v>
      </c>
      <c r="K340" s="111" t="str">
        <f t="shared" si="19"/>
        <v xml:space="preserve"> </v>
      </c>
    </row>
    <row r="341" spans="1:11" ht="15" customHeight="1" x14ac:dyDescent="0.25">
      <c r="A341" s="2">
        <v>180</v>
      </c>
      <c r="B341" s="426"/>
      <c r="C341" s="426"/>
      <c r="D341" s="359" t="str">
        <f>IF(B341&lt;&gt;0,(VLOOKUP(B341,'proje ve personel bilgileri'!$A$14:$B$1021,2,0))," ")</f>
        <v xml:space="preserve"> </v>
      </c>
      <c r="E341" s="359"/>
      <c r="F341" s="268"/>
      <c r="G341" s="112"/>
      <c r="H341" s="112"/>
      <c r="I341" s="109" t="str">
        <f t="shared" si="18"/>
        <v xml:space="preserve"> </v>
      </c>
      <c r="J341" s="110" t="str">
        <f>IF(B341&lt;&gt;0,(VLOOKUP(B341,G011C!$B$12:$V$2193,20,0))," ")</f>
        <v xml:space="preserve"> </v>
      </c>
      <c r="K341" s="111" t="str">
        <f t="shared" si="19"/>
        <v xml:space="preserve"> </v>
      </c>
    </row>
    <row r="342" spans="1:11" ht="15.75" customHeight="1" x14ac:dyDescent="0.25">
      <c r="A342" s="341" t="s">
        <v>169</v>
      </c>
      <c r="B342" s="427"/>
      <c r="C342" s="427"/>
      <c r="D342" s="427"/>
      <c r="E342" s="427"/>
      <c r="F342" s="427"/>
      <c r="G342" s="427"/>
      <c r="H342" s="427"/>
      <c r="I342" s="34">
        <f>SUM(I324:I341)</f>
        <v>0</v>
      </c>
      <c r="J342" s="31"/>
      <c r="K342" s="35">
        <f>IF(C321=C286,SUM(K324:K341)+K307,SUM(K324:K341))</f>
        <v>0</v>
      </c>
    </row>
    <row r="343" spans="1:11" ht="15.75" customHeight="1" x14ac:dyDescent="0.25">
      <c r="A343" s="428" t="s">
        <v>170</v>
      </c>
      <c r="B343" s="429"/>
      <c r="C343" s="429"/>
      <c r="D343" s="429"/>
      <c r="E343" s="429"/>
      <c r="F343" s="429"/>
      <c r="G343" s="430"/>
      <c r="H343" s="32"/>
      <c r="I343" s="33"/>
      <c r="J343" s="33"/>
      <c r="K343" s="65">
        <f>SUM(K324:K341)+K308</f>
        <v>0</v>
      </c>
    </row>
    <row r="344" spans="1:11" ht="15" customHeight="1" x14ac:dyDescent="0.25">
      <c r="A344" s="56"/>
      <c r="B344" s="56"/>
      <c r="C344" s="56"/>
      <c r="D344" s="56"/>
      <c r="E344" s="56"/>
      <c r="F344" s="56"/>
      <c r="G344" s="56"/>
      <c r="H344" s="56"/>
      <c r="I344" s="56"/>
      <c r="J344" s="56"/>
      <c r="K344" s="56"/>
    </row>
    <row r="345" spans="1:11" ht="15" customHeight="1" x14ac:dyDescent="0.25">
      <c r="A345" s="50"/>
    </row>
    <row r="346" spans="1:11" ht="15" customHeight="1" x14ac:dyDescent="0.25">
      <c r="A346" s="431" t="s">
        <v>171</v>
      </c>
      <c r="B346" s="431"/>
      <c r="C346" s="431"/>
      <c r="D346" s="431"/>
      <c r="E346" s="431"/>
      <c r="F346" s="431"/>
      <c r="G346" s="431"/>
      <c r="H346" s="431"/>
      <c r="I346" s="431"/>
      <c r="J346" s="431"/>
      <c r="K346" s="431"/>
    </row>
    <row r="347" spans="1:11" ht="15" customHeight="1" x14ac:dyDescent="0.25">
      <c r="A347" s="50"/>
    </row>
    <row r="348" spans="1:11" ht="15" customHeight="1" x14ac:dyDescent="0.25">
      <c r="A348" s="51"/>
    </row>
    <row r="349" spans="1:11" ht="15" customHeight="1" x14ac:dyDescent="0.25">
      <c r="A349" s="270" t="s">
        <v>101</v>
      </c>
      <c r="E349" s="270" t="s">
        <v>102</v>
      </c>
      <c r="G349" s="270" t="s">
        <v>103</v>
      </c>
      <c r="J349" s="74" t="s">
        <v>127</v>
      </c>
    </row>
    <row r="351" spans="1:11" ht="15.75" customHeight="1" x14ac:dyDescent="0.25">
      <c r="A351" s="348" t="s">
        <v>157</v>
      </c>
      <c r="B351" s="440"/>
      <c r="C351" s="440"/>
      <c r="D351" s="440"/>
      <c r="E351" s="440"/>
      <c r="F351" s="440"/>
      <c r="G351" s="440"/>
      <c r="H351" s="440"/>
      <c r="I351" s="440"/>
      <c r="J351" s="440"/>
      <c r="K351" s="440"/>
    </row>
    <row r="352" spans="1:11" ht="15" customHeight="1" x14ac:dyDescent="0.25">
      <c r="A352" s="70"/>
      <c r="B352" s="70"/>
      <c r="C352" s="70"/>
      <c r="D352" s="70"/>
      <c r="E352" s="70"/>
      <c r="F352" s="73" t="str">
        <f>'proje ve personel bilgileri'!$B$7&amp;" dönemine aittir"</f>
        <v>/ dönemine aittir</v>
      </c>
      <c r="G352" s="70"/>
      <c r="H352" s="70"/>
      <c r="I352" s="70"/>
      <c r="J352" s="70"/>
      <c r="K352" s="70"/>
    </row>
    <row r="353" spans="1:11" ht="18.75" customHeight="1" x14ac:dyDescent="0.25">
      <c r="K353" s="4" t="s">
        <v>158</v>
      </c>
    </row>
    <row r="354" spans="1:11" ht="15.75" customHeight="1" x14ac:dyDescent="0.25">
      <c r="A354" s="435" t="s">
        <v>2</v>
      </c>
      <c r="B354" s="436"/>
      <c r="C354" s="351">
        <f>'proje ve personel bilgileri'!$B$2</f>
        <v>0</v>
      </c>
      <c r="D354" s="352"/>
      <c r="E354" s="352"/>
      <c r="F354" s="352"/>
      <c r="G354" s="352"/>
      <c r="H354" s="352"/>
      <c r="I354" s="352"/>
      <c r="J354" s="352"/>
      <c r="K354" s="353"/>
    </row>
    <row r="355" spans="1:11" ht="15.75" customHeight="1" x14ac:dyDescent="0.25">
      <c r="A355" s="435" t="s">
        <v>159</v>
      </c>
      <c r="B355" s="436"/>
      <c r="C355" s="351">
        <f>'proje ve personel bilgileri'!$B$3</f>
        <v>0</v>
      </c>
      <c r="D355" s="352"/>
      <c r="E355" s="352"/>
      <c r="F355" s="352"/>
      <c r="G355" s="352"/>
      <c r="H355" s="352"/>
      <c r="I355" s="352"/>
      <c r="J355" s="352"/>
      <c r="K355" s="353"/>
    </row>
    <row r="356" spans="1:11" ht="15.75" customHeight="1" x14ac:dyDescent="0.25">
      <c r="A356" s="435" t="s">
        <v>160</v>
      </c>
      <c r="B356" s="436"/>
      <c r="C356" s="437"/>
      <c r="D356" s="438"/>
      <c r="E356" s="435"/>
      <c r="F356" s="439"/>
      <c r="G356" s="439"/>
      <c r="H356" s="439"/>
      <c r="I356" s="439"/>
      <c r="J356" s="439"/>
      <c r="K356" s="436"/>
    </row>
    <row r="357" spans="1:11" ht="30" customHeight="1" x14ac:dyDescent="0.25">
      <c r="A357" s="432" t="s">
        <v>87</v>
      </c>
      <c r="B357" s="346" t="s">
        <v>15</v>
      </c>
      <c r="C357" s="347"/>
      <c r="D357" s="346" t="s">
        <v>161</v>
      </c>
      <c r="E357" s="347"/>
      <c r="F357" s="432" t="s">
        <v>17</v>
      </c>
      <c r="G357" s="432" t="s">
        <v>162</v>
      </c>
      <c r="H357" s="432" t="s">
        <v>163</v>
      </c>
      <c r="I357" s="432" t="s">
        <v>164</v>
      </c>
      <c r="J357" s="269" t="s">
        <v>165</v>
      </c>
      <c r="K357" s="267" t="s">
        <v>166</v>
      </c>
    </row>
    <row r="358" spans="1:11" ht="30.75" customHeight="1" x14ac:dyDescent="0.25">
      <c r="A358" s="433"/>
      <c r="B358" s="339"/>
      <c r="C358" s="340"/>
      <c r="D358" s="339" t="s">
        <v>167</v>
      </c>
      <c r="E358" s="340"/>
      <c r="F358" s="433"/>
      <c r="G358" s="433"/>
      <c r="H358" s="433"/>
      <c r="I358" s="433"/>
      <c r="J358" s="267" t="s">
        <v>168</v>
      </c>
      <c r="K358" s="267" t="s">
        <v>98</v>
      </c>
    </row>
    <row r="359" spans="1:11" ht="15.75" customHeight="1" x14ac:dyDescent="0.25">
      <c r="A359" s="1">
        <v>181</v>
      </c>
      <c r="B359" s="434"/>
      <c r="C359" s="434"/>
      <c r="D359" s="359" t="str">
        <f>IF(B359&lt;&gt;0,(VLOOKUP(B359,'proje ve personel bilgileri'!$A$14:$B$1021,2,0))," ")</f>
        <v xml:space="preserve"> </v>
      </c>
      <c r="E359" s="359"/>
      <c r="F359" s="268"/>
      <c r="G359" s="108"/>
      <c r="H359" s="108"/>
      <c r="I359" s="109" t="str">
        <f t="shared" ref="I359:I376" si="20">IF(B359&lt;&gt;0,(G359*H359)," ")</f>
        <v xml:space="preserve"> </v>
      </c>
      <c r="J359" s="110" t="str">
        <f>IF(B359&lt;&gt;0,(VLOOKUP(B359,G011C!$B$12:$V$2193,20,0))," ")</f>
        <v xml:space="preserve"> </v>
      </c>
      <c r="K359" s="111" t="str">
        <f t="shared" ref="K359:K376" si="21">IF(B359&lt;&gt;0,(I359*J359)," ")</f>
        <v xml:space="preserve"> </v>
      </c>
    </row>
    <row r="360" spans="1:11" ht="15.75" customHeight="1" x14ac:dyDescent="0.25">
      <c r="A360" s="2">
        <v>182</v>
      </c>
      <c r="B360" s="426"/>
      <c r="C360" s="426"/>
      <c r="D360" s="359" t="str">
        <f>IF(B360&lt;&gt;0,(VLOOKUP(B360,'proje ve personel bilgileri'!$A$14:$B$1021,2,0))," ")</f>
        <v xml:space="preserve"> </v>
      </c>
      <c r="E360" s="359"/>
      <c r="F360" s="268"/>
      <c r="G360" s="112"/>
      <c r="H360" s="112"/>
      <c r="I360" s="109" t="str">
        <f t="shared" si="20"/>
        <v xml:space="preserve"> </v>
      </c>
      <c r="J360" s="110" t="str">
        <f>IF(B360&lt;&gt;0,(VLOOKUP(B360,G011C!$B$12:$V$2193,20,0))," ")</f>
        <v xml:space="preserve"> </v>
      </c>
      <c r="K360" s="111" t="str">
        <f t="shared" si="21"/>
        <v xml:space="preserve"> </v>
      </c>
    </row>
    <row r="361" spans="1:11" ht="15.75" customHeight="1" x14ac:dyDescent="0.25">
      <c r="A361" s="1">
        <v>183</v>
      </c>
      <c r="B361" s="426"/>
      <c r="C361" s="426"/>
      <c r="D361" s="359" t="str">
        <f>IF(B361&lt;&gt;0,(VLOOKUP(B361,'proje ve personel bilgileri'!$A$14:$B$1021,2,0))," ")</f>
        <v xml:space="preserve"> </v>
      </c>
      <c r="E361" s="359"/>
      <c r="F361" s="268"/>
      <c r="G361" s="112"/>
      <c r="H361" s="112"/>
      <c r="I361" s="109" t="str">
        <f t="shared" si="20"/>
        <v xml:space="preserve"> </v>
      </c>
      <c r="J361" s="110" t="str">
        <f>IF(B361&lt;&gt;0,(VLOOKUP(B361,G011C!$B$12:$V$2193,20,0))," ")</f>
        <v xml:space="preserve"> </v>
      </c>
      <c r="K361" s="111" t="str">
        <f t="shared" si="21"/>
        <v xml:space="preserve"> </v>
      </c>
    </row>
    <row r="362" spans="1:11" ht="15.75" customHeight="1" x14ac:dyDescent="0.25">
      <c r="A362" s="2">
        <v>184</v>
      </c>
      <c r="B362" s="426"/>
      <c r="C362" s="426"/>
      <c r="D362" s="359" t="str">
        <f>IF(B362&lt;&gt;0,(VLOOKUP(B362,'proje ve personel bilgileri'!$A$14:$B$1021,2,0))," ")</f>
        <v xml:space="preserve"> </v>
      </c>
      <c r="E362" s="359"/>
      <c r="F362" s="268"/>
      <c r="G362" s="112"/>
      <c r="H362" s="112"/>
      <c r="I362" s="109" t="str">
        <f t="shared" si="20"/>
        <v xml:space="preserve"> </v>
      </c>
      <c r="J362" s="110" t="str">
        <f>IF(B362&lt;&gt;0,(VLOOKUP(B362,G011C!$B$12:$V$2193,20,0))," ")</f>
        <v xml:space="preserve"> </v>
      </c>
      <c r="K362" s="111" t="str">
        <f t="shared" si="21"/>
        <v xml:space="preserve"> </v>
      </c>
    </row>
    <row r="363" spans="1:11" ht="15.75" customHeight="1" x14ac:dyDescent="0.25">
      <c r="A363" s="1">
        <v>185</v>
      </c>
      <c r="B363" s="426"/>
      <c r="C363" s="426"/>
      <c r="D363" s="359" t="str">
        <f>IF(B363&lt;&gt;0,(VLOOKUP(B363,'proje ve personel bilgileri'!$A$14:$B$1021,2,0))," ")</f>
        <v xml:space="preserve"> </v>
      </c>
      <c r="E363" s="359"/>
      <c r="F363" s="268"/>
      <c r="G363" s="112"/>
      <c r="H363" s="112"/>
      <c r="I363" s="109" t="str">
        <f t="shared" si="20"/>
        <v xml:space="preserve"> </v>
      </c>
      <c r="J363" s="110" t="str">
        <f>IF(B363&lt;&gt;0,(VLOOKUP(B363,G011C!$B$12:$V$2193,20,0))," ")</f>
        <v xml:space="preserve"> </v>
      </c>
      <c r="K363" s="111" t="str">
        <f t="shared" si="21"/>
        <v xml:space="preserve"> </v>
      </c>
    </row>
    <row r="364" spans="1:11" ht="15.75" customHeight="1" x14ac:dyDescent="0.25">
      <c r="A364" s="2">
        <v>186</v>
      </c>
      <c r="B364" s="426"/>
      <c r="C364" s="426"/>
      <c r="D364" s="359" t="str">
        <f>IF(B364&lt;&gt;0,(VLOOKUP(B364,'proje ve personel bilgileri'!$A$14:$B$1021,2,0))," ")</f>
        <v xml:space="preserve"> </v>
      </c>
      <c r="E364" s="359"/>
      <c r="F364" s="268"/>
      <c r="G364" s="112"/>
      <c r="H364" s="112"/>
      <c r="I364" s="109" t="str">
        <f t="shared" si="20"/>
        <v xml:space="preserve"> </v>
      </c>
      <c r="J364" s="110" t="str">
        <f>IF(B364&lt;&gt;0,(VLOOKUP(B364,G011C!$B$12:$V$2193,20,0))," ")</f>
        <v xml:space="preserve"> </v>
      </c>
      <c r="K364" s="111" t="str">
        <f t="shared" si="21"/>
        <v xml:space="preserve"> </v>
      </c>
    </row>
    <row r="365" spans="1:11" ht="15.75" customHeight="1" x14ac:dyDescent="0.25">
      <c r="A365" s="1">
        <v>187</v>
      </c>
      <c r="B365" s="426"/>
      <c r="C365" s="426"/>
      <c r="D365" s="359" t="str">
        <f>IF(B365&lt;&gt;0,(VLOOKUP(B365,'proje ve personel bilgileri'!$A$14:$B$1021,2,0))," ")</f>
        <v xml:space="preserve"> </v>
      </c>
      <c r="E365" s="359"/>
      <c r="F365" s="268"/>
      <c r="G365" s="112"/>
      <c r="H365" s="112"/>
      <c r="I365" s="109" t="str">
        <f t="shared" si="20"/>
        <v xml:space="preserve"> </v>
      </c>
      <c r="J365" s="110" t="str">
        <f>IF(B365&lt;&gt;0,(VLOOKUP(B365,G011C!$B$12:$V$2193,20,0))," ")</f>
        <v xml:space="preserve"> </v>
      </c>
      <c r="K365" s="111" t="str">
        <f t="shared" si="21"/>
        <v xml:space="preserve"> </v>
      </c>
    </row>
    <row r="366" spans="1:11" ht="15.75" customHeight="1" x14ac:dyDescent="0.25">
      <c r="A366" s="2">
        <v>188</v>
      </c>
      <c r="B366" s="426"/>
      <c r="C366" s="426"/>
      <c r="D366" s="359" t="str">
        <f>IF(B366&lt;&gt;0,(VLOOKUP(B366,'proje ve personel bilgileri'!$A$14:$B$1021,2,0))," ")</f>
        <v xml:space="preserve"> </v>
      </c>
      <c r="E366" s="359"/>
      <c r="F366" s="268"/>
      <c r="G366" s="112"/>
      <c r="H366" s="112"/>
      <c r="I366" s="109" t="str">
        <f t="shared" si="20"/>
        <v xml:space="preserve"> </v>
      </c>
      <c r="J366" s="110" t="str">
        <f>IF(B366&lt;&gt;0,(VLOOKUP(B366,G011C!$B$12:$V$2193,20,0))," ")</f>
        <v xml:space="preserve"> </v>
      </c>
      <c r="K366" s="111" t="str">
        <f t="shared" si="21"/>
        <v xml:space="preserve"> </v>
      </c>
    </row>
    <row r="367" spans="1:11" ht="15.75" customHeight="1" x14ac:dyDescent="0.25">
      <c r="A367" s="1">
        <v>189</v>
      </c>
      <c r="B367" s="426"/>
      <c r="C367" s="426"/>
      <c r="D367" s="359" t="str">
        <f>IF(B367&lt;&gt;0,(VLOOKUP(B367,'proje ve personel bilgileri'!$A$14:$B$1021,2,0))," ")</f>
        <v xml:space="preserve"> </v>
      </c>
      <c r="E367" s="359"/>
      <c r="F367" s="268"/>
      <c r="G367" s="112"/>
      <c r="H367" s="112"/>
      <c r="I367" s="109" t="str">
        <f t="shared" si="20"/>
        <v xml:space="preserve"> </v>
      </c>
      <c r="J367" s="110" t="str">
        <f>IF(B367&lt;&gt;0,(VLOOKUP(B367,G011C!$B$12:$V$2193,20,0))," ")</f>
        <v xml:space="preserve"> </v>
      </c>
      <c r="K367" s="111" t="str">
        <f t="shared" si="21"/>
        <v xml:space="preserve"> </v>
      </c>
    </row>
    <row r="368" spans="1:11" ht="15.75" customHeight="1" x14ac:dyDescent="0.25">
      <c r="A368" s="2">
        <v>190</v>
      </c>
      <c r="B368" s="426"/>
      <c r="C368" s="426"/>
      <c r="D368" s="359" t="str">
        <f>IF(B368&lt;&gt;0,(VLOOKUP(B368,'proje ve personel bilgileri'!$A$14:$B$1021,2,0))," ")</f>
        <v xml:space="preserve"> </v>
      </c>
      <c r="E368" s="359"/>
      <c r="F368" s="268"/>
      <c r="G368" s="112"/>
      <c r="H368" s="112"/>
      <c r="I368" s="109" t="str">
        <f t="shared" si="20"/>
        <v xml:space="preserve"> </v>
      </c>
      <c r="J368" s="110" t="str">
        <f>IF(B368&lt;&gt;0,(VLOOKUP(B368,G011C!$B$12:$V$2193,20,0))," ")</f>
        <v xml:space="preserve"> </v>
      </c>
      <c r="K368" s="111" t="str">
        <f t="shared" si="21"/>
        <v xml:space="preserve"> </v>
      </c>
    </row>
    <row r="369" spans="1:11" ht="15.75" customHeight="1" x14ac:dyDescent="0.25">
      <c r="A369" s="1">
        <v>191</v>
      </c>
      <c r="B369" s="426"/>
      <c r="C369" s="426"/>
      <c r="D369" s="359" t="str">
        <f>IF(B369&lt;&gt;0,(VLOOKUP(B369,'proje ve personel bilgileri'!$A$14:$B$1021,2,0))," ")</f>
        <v xml:space="preserve"> </v>
      </c>
      <c r="E369" s="359"/>
      <c r="F369" s="268"/>
      <c r="G369" s="112"/>
      <c r="H369" s="112"/>
      <c r="I369" s="109" t="str">
        <f t="shared" si="20"/>
        <v xml:space="preserve"> </v>
      </c>
      <c r="J369" s="110" t="str">
        <f>IF(B369&lt;&gt;0,(VLOOKUP(B369,G011C!$B$12:$V$2193,20,0))," ")</f>
        <v xml:space="preserve"> </v>
      </c>
      <c r="K369" s="111" t="str">
        <f t="shared" si="21"/>
        <v xml:space="preserve"> </v>
      </c>
    </row>
    <row r="370" spans="1:11" ht="15.75" customHeight="1" x14ac:dyDescent="0.25">
      <c r="A370" s="2">
        <v>192</v>
      </c>
      <c r="B370" s="426"/>
      <c r="C370" s="426"/>
      <c r="D370" s="359" t="str">
        <f>IF(B370&lt;&gt;0,(VLOOKUP(B370,'proje ve personel bilgileri'!$A$14:$B$1021,2,0))," ")</f>
        <v xml:space="preserve"> </v>
      </c>
      <c r="E370" s="359"/>
      <c r="F370" s="268"/>
      <c r="G370" s="112"/>
      <c r="H370" s="112"/>
      <c r="I370" s="109" t="str">
        <f t="shared" si="20"/>
        <v xml:space="preserve"> </v>
      </c>
      <c r="J370" s="110" t="str">
        <f>IF(B370&lt;&gt;0,(VLOOKUP(B370,G011C!$B$12:$V$2193,20,0))," ")</f>
        <v xml:space="preserve"> </v>
      </c>
      <c r="K370" s="111" t="str">
        <f t="shared" si="21"/>
        <v xml:space="preserve"> </v>
      </c>
    </row>
    <row r="371" spans="1:11" ht="15.75" customHeight="1" x14ac:dyDescent="0.25">
      <c r="A371" s="1">
        <v>193</v>
      </c>
      <c r="B371" s="426"/>
      <c r="C371" s="426"/>
      <c r="D371" s="359" t="str">
        <f>IF(B371&lt;&gt;0,(VLOOKUP(B371,'proje ve personel bilgileri'!$A$14:$B$1021,2,0))," ")</f>
        <v xml:space="preserve"> </v>
      </c>
      <c r="E371" s="359"/>
      <c r="F371" s="268"/>
      <c r="G371" s="112"/>
      <c r="H371" s="112"/>
      <c r="I371" s="109" t="str">
        <f t="shared" si="20"/>
        <v xml:space="preserve"> </v>
      </c>
      <c r="J371" s="110" t="str">
        <f>IF(B371&lt;&gt;0,(VLOOKUP(B371,G011C!$B$12:$V$2193,20,0))," ")</f>
        <v xml:space="preserve"> </v>
      </c>
      <c r="K371" s="111" t="str">
        <f t="shared" si="21"/>
        <v xml:space="preserve"> </v>
      </c>
    </row>
    <row r="372" spans="1:11" ht="15.75" customHeight="1" x14ac:dyDescent="0.25">
      <c r="A372" s="2">
        <v>194</v>
      </c>
      <c r="B372" s="426"/>
      <c r="C372" s="426"/>
      <c r="D372" s="359" t="str">
        <f>IF(B372&lt;&gt;0,(VLOOKUP(B372,'proje ve personel bilgileri'!$A$14:$B$1021,2,0))," ")</f>
        <v xml:space="preserve"> </v>
      </c>
      <c r="E372" s="359"/>
      <c r="F372" s="268"/>
      <c r="G372" s="112"/>
      <c r="H372" s="112"/>
      <c r="I372" s="109" t="str">
        <f t="shared" si="20"/>
        <v xml:space="preserve"> </v>
      </c>
      <c r="J372" s="110" t="str">
        <f>IF(B372&lt;&gt;0,(VLOOKUP(B372,G011C!$B$12:$V$2193,20,0))," ")</f>
        <v xml:space="preserve"> </v>
      </c>
      <c r="K372" s="111" t="str">
        <f t="shared" si="21"/>
        <v xml:space="preserve"> </v>
      </c>
    </row>
    <row r="373" spans="1:11" ht="15.75" customHeight="1" x14ac:dyDescent="0.25">
      <c r="A373" s="1">
        <v>195</v>
      </c>
      <c r="B373" s="426"/>
      <c r="C373" s="426"/>
      <c r="D373" s="359" t="str">
        <f>IF(B373&lt;&gt;0,(VLOOKUP(B373,'proje ve personel bilgileri'!$A$14:$B$1021,2,0))," ")</f>
        <v xml:space="preserve"> </v>
      </c>
      <c r="E373" s="359"/>
      <c r="F373" s="268"/>
      <c r="G373" s="112"/>
      <c r="H373" s="112"/>
      <c r="I373" s="109" t="str">
        <f t="shared" si="20"/>
        <v xml:space="preserve"> </v>
      </c>
      <c r="J373" s="110" t="str">
        <f>IF(B373&lt;&gt;0,(VLOOKUP(B373,G011C!$B$12:$V$2193,20,0))," ")</f>
        <v xml:space="preserve"> </v>
      </c>
      <c r="K373" s="111" t="str">
        <f t="shared" si="21"/>
        <v xml:space="preserve"> </v>
      </c>
    </row>
    <row r="374" spans="1:11" ht="15.75" customHeight="1" x14ac:dyDescent="0.25">
      <c r="A374" s="2">
        <v>196</v>
      </c>
      <c r="B374" s="426"/>
      <c r="C374" s="426"/>
      <c r="D374" s="359" t="str">
        <f>IF(B374&lt;&gt;0,(VLOOKUP(B374,'proje ve personel bilgileri'!$A$14:$B$1021,2,0))," ")</f>
        <v xml:space="preserve"> </v>
      </c>
      <c r="E374" s="359"/>
      <c r="F374" s="268"/>
      <c r="G374" s="112"/>
      <c r="H374" s="112"/>
      <c r="I374" s="109" t="str">
        <f t="shared" si="20"/>
        <v xml:space="preserve"> </v>
      </c>
      <c r="J374" s="110" t="str">
        <f>IF(B374&lt;&gt;0,(VLOOKUP(B374,G011C!$B$12:$V$2193,20,0))," ")</f>
        <v xml:space="preserve"> </v>
      </c>
      <c r="K374" s="111" t="str">
        <f t="shared" si="21"/>
        <v xml:space="preserve"> </v>
      </c>
    </row>
    <row r="375" spans="1:11" ht="15.75" customHeight="1" x14ac:dyDescent="0.25">
      <c r="A375" s="1">
        <v>197</v>
      </c>
      <c r="B375" s="426"/>
      <c r="C375" s="426"/>
      <c r="D375" s="359" t="str">
        <f>IF(B375&lt;&gt;0,(VLOOKUP(B375,'proje ve personel bilgileri'!$A$14:$B$1021,2,0))," ")</f>
        <v xml:space="preserve"> </v>
      </c>
      <c r="E375" s="359"/>
      <c r="F375" s="268"/>
      <c r="G375" s="112"/>
      <c r="H375" s="112"/>
      <c r="I375" s="109" t="str">
        <f t="shared" si="20"/>
        <v xml:space="preserve"> </v>
      </c>
      <c r="J375" s="110" t="str">
        <f>IF(B375&lt;&gt;0,(VLOOKUP(B375,G011C!$B$12:$V$2193,20,0))," ")</f>
        <v xml:space="preserve"> </v>
      </c>
      <c r="K375" s="111" t="str">
        <f t="shared" si="21"/>
        <v xml:space="preserve"> </v>
      </c>
    </row>
    <row r="376" spans="1:11" ht="15" customHeight="1" x14ac:dyDescent="0.25">
      <c r="A376" s="2">
        <v>198</v>
      </c>
      <c r="B376" s="426"/>
      <c r="C376" s="426"/>
      <c r="D376" s="359" t="str">
        <f>IF(B376&lt;&gt;0,(VLOOKUP(B376,'proje ve personel bilgileri'!$A$14:$B$1021,2,0))," ")</f>
        <v xml:space="preserve"> </v>
      </c>
      <c r="E376" s="359"/>
      <c r="F376" s="268"/>
      <c r="G376" s="112"/>
      <c r="H376" s="112"/>
      <c r="I376" s="109" t="str">
        <f t="shared" si="20"/>
        <v xml:space="preserve"> </v>
      </c>
      <c r="J376" s="110" t="str">
        <f>IF(B376&lt;&gt;0,(VLOOKUP(B376,G011C!$B$12:$V$2193,20,0))," ")</f>
        <v xml:space="preserve"> </v>
      </c>
      <c r="K376" s="111" t="str">
        <f t="shared" si="21"/>
        <v xml:space="preserve"> </v>
      </c>
    </row>
    <row r="377" spans="1:11" ht="15.75" customHeight="1" x14ac:dyDescent="0.25">
      <c r="A377" s="341" t="s">
        <v>169</v>
      </c>
      <c r="B377" s="427"/>
      <c r="C377" s="427"/>
      <c r="D377" s="427"/>
      <c r="E377" s="427"/>
      <c r="F377" s="427"/>
      <c r="G377" s="427"/>
      <c r="H377" s="427"/>
      <c r="I377" s="34">
        <f>SUM(I359:I376)</f>
        <v>0</v>
      </c>
      <c r="J377" s="31"/>
      <c r="K377" s="35">
        <f>IF(C356=C321,SUM(K359:K376)+K342,SUM(K359:K376))</f>
        <v>0</v>
      </c>
    </row>
    <row r="378" spans="1:11" ht="15.75" customHeight="1" x14ac:dyDescent="0.25">
      <c r="A378" s="428" t="s">
        <v>170</v>
      </c>
      <c r="B378" s="429"/>
      <c r="C378" s="429"/>
      <c r="D378" s="429"/>
      <c r="E378" s="429"/>
      <c r="F378" s="429"/>
      <c r="G378" s="430"/>
      <c r="H378" s="32"/>
      <c r="I378" s="33"/>
      <c r="J378" s="33"/>
      <c r="K378" s="65">
        <f>SUM(K359:K376)+K343</f>
        <v>0</v>
      </c>
    </row>
    <row r="379" spans="1:11" ht="15" customHeight="1" x14ac:dyDescent="0.25">
      <c r="A379" s="56"/>
      <c r="B379" s="56"/>
      <c r="C379" s="56"/>
      <c r="D379" s="56"/>
      <c r="E379" s="56"/>
      <c r="F379" s="56"/>
      <c r="G379" s="56"/>
      <c r="H379" s="56"/>
      <c r="I379" s="56"/>
      <c r="J379" s="56"/>
      <c r="K379" s="56"/>
    </row>
    <row r="380" spans="1:11" ht="15" customHeight="1" x14ac:dyDescent="0.25">
      <c r="A380" s="50"/>
    </row>
    <row r="381" spans="1:11" ht="15" customHeight="1" x14ac:dyDescent="0.25">
      <c r="A381" s="431" t="s">
        <v>171</v>
      </c>
      <c r="B381" s="431"/>
      <c r="C381" s="431"/>
      <c r="D381" s="431"/>
      <c r="E381" s="431"/>
      <c r="F381" s="431"/>
      <c r="G381" s="431"/>
      <c r="H381" s="431"/>
      <c r="I381" s="431"/>
      <c r="J381" s="431"/>
      <c r="K381" s="431"/>
    </row>
    <row r="382" spans="1:11" ht="15" customHeight="1" x14ac:dyDescent="0.25">
      <c r="A382" s="50"/>
    </row>
    <row r="383" spans="1:11" ht="15" customHeight="1" x14ac:dyDescent="0.25">
      <c r="A383" s="51"/>
    </row>
    <row r="384" spans="1:11" ht="15" customHeight="1" x14ac:dyDescent="0.25">
      <c r="A384" s="270" t="s">
        <v>101</v>
      </c>
      <c r="E384" s="270" t="s">
        <v>102</v>
      </c>
      <c r="G384" s="270" t="s">
        <v>103</v>
      </c>
      <c r="J384" s="74" t="s">
        <v>127</v>
      </c>
    </row>
    <row r="386" spans="1:11" ht="15.75" customHeight="1" x14ac:dyDescent="0.25">
      <c r="A386" s="348" t="s">
        <v>157</v>
      </c>
      <c r="B386" s="440"/>
      <c r="C386" s="440"/>
      <c r="D386" s="440"/>
      <c r="E386" s="440"/>
      <c r="F386" s="440"/>
      <c r="G386" s="440"/>
      <c r="H386" s="440"/>
      <c r="I386" s="440"/>
      <c r="J386" s="440"/>
      <c r="K386" s="440"/>
    </row>
    <row r="387" spans="1:11" ht="15" customHeight="1" x14ac:dyDescent="0.25">
      <c r="A387" s="70"/>
      <c r="B387" s="70"/>
      <c r="C387" s="70"/>
      <c r="D387" s="70"/>
      <c r="E387" s="70"/>
      <c r="F387" s="73" t="str">
        <f>'proje ve personel bilgileri'!$B$7&amp;" dönemine aittir"</f>
        <v>/ dönemine aittir</v>
      </c>
      <c r="G387" s="70"/>
      <c r="H387" s="70"/>
      <c r="I387" s="70"/>
      <c r="J387" s="70"/>
      <c r="K387" s="70"/>
    </row>
    <row r="388" spans="1:11" ht="18.75" customHeight="1" x14ac:dyDescent="0.25">
      <c r="K388" s="4" t="s">
        <v>158</v>
      </c>
    </row>
    <row r="389" spans="1:11" ht="15.75" customHeight="1" x14ac:dyDescent="0.25">
      <c r="A389" s="435" t="s">
        <v>2</v>
      </c>
      <c r="B389" s="436"/>
      <c r="C389" s="351">
        <f>'proje ve personel bilgileri'!$B$2</f>
        <v>0</v>
      </c>
      <c r="D389" s="352"/>
      <c r="E389" s="352"/>
      <c r="F389" s="352"/>
      <c r="G389" s="352"/>
      <c r="H389" s="352"/>
      <c r="I389" s="352"/>
      <c r="J389" s="352"/>
      <c r="K389" s="353"/>
    </row>
    <row r="390" spans="1:11" ht="15.75" customHeight="1" x14ac:dyDescent="0.25">
      <c r="A390" s="435" t="s">
        <v>159</v>
      </c>
      <c r="B390" s="436"/>
      <c r="C390" s="351">
        <f>'proje ve personel bilgileri'!$B$3</f>
        <v>0</v>
      </c>
      <c r="D390" s="352"/>
      <c r="E390" s="352"/>
      <c r="F390" s="352"/>
      <c r="G390" s="352"/>
      <c r="H390" s="352"/>
      <c r="I390" s="352"/>
      <c r="J390" s="352"/>
      <c r="K390" s="353"/>
    </row>
    <row r="391" spans="1:11" ht="15.75" customHeight="1" x14ac:dyDescent="0.25">
      <c r="A391" s="435" t="s">
        <v>160</v>
      </c>
      <c r="B391" s="436"/>
      <c r="C391" s="437"/>
      <c r="D391" s="438"/>
      <c r="E391" s="435"/>
      <c r="F391" s="439"/>
      <c r="G391" s="439"/>
      <c r="H391" s="439"/>
      <c r="I391" s="439"/>
      <c r="J391" s="439"/>
      <c r="K391" s="436"/>
    </row>
    <row r="392" spans="1:11" ht="30" customHeight="1" x14ac:dyDescent="0.25">
      <c r="A392" s="432" t="s">
        <v>87</v>
      </c>
      <c r="B392" s="346" t="s">
        <v>15</v>
      </c>
      <c r="C392" s="347"/>
      <c r="D392" s="346" t="s">
        <v>161</v>
      </c>
      <c r="E392" s="347"/>
      <c r="F392" s="432" t="s">
        <v>17</v>
      </c>
      <c r="G392" s="432" t="s">
        <v>162</v>
      </c>
      <c r="H392" s="432" t="s">
        <v>163</v>
      </c>
      <c r="I392" s="432" t="s">
        <v>164</v>
      </c>
      <c r="J392" s="269" t="s">
        <v>165</v>
      </c>
      <c r="K392" s="267" t="s">
        <v>166</v>
      </c>
    </row>
    <row r="393" spans="1:11" ht="30.75" customHeight="1" x14ac:dyDescent="0.25">
      <c r="A393" s="433"/>
      <c r="B393" s="339"/>
      <c r="C393" s="340"/>
      <c r="D393" s="339" t="s">
        <v>167</v>
      </c>
      <c r="E393" s="340"/>
      <c r="F393" s="433"/>
      <c r="G393" s="433"/>
      <c r="H393" s="433"/>
      <c r="I393" s="433"/>
      <c r="J393" s="267" t="s">
        <v>168</v>
      </c>
      <c r="K393" s="267" t="s">
        <v>98</v>
      </c>
    </row>
    <row r="394" spans="1:11" ht="15.75" customHeight="1" x14ac:dyDescent="0.25">
      <c r="A394" s="1">
        <v>199</v>
      </c>
      <c r="B394" s="434"/>
      <c r="C394" s="434"/>
      <c r="D394" s="359" t="str">
        <f>IF(B394&lt;&gt;0,(VLOOKUP(B394,'proje ve personel bilgileri'!$A$14:$B$1021,2,0))," ")</f>
        <v xml:space="preserve"> </v>
      </c>
      <c r="E394" s="359"/>
      <c r="F394" s="268"/>
      <c r="G394" s="108"/>
      <c r="H394" s="108"/>
      <c r="I394" s="109" t="str">
        <f t="shared" ref="I394:I411" si="22">IF(B394&lt;&gt;0,(G394*H394)," ")</f>
        <v xml:space="preserve"> </v>
      </c>
      <c r="J394" s="110" t="str">
        <f>IF(B394&lt;&gt;0,(VLOOKUP(B394,G011C!$B$12:$V$2193,20,0))," ")</f>
        <v xml:space="preserve"> </v>
      </c>
      <c r="K394" s="111" t="str">
        <f t="shared" ref="K394:K411" si="23">IF(B394&lt;&gt;0,(I394*J394)," ")</f>
        <v xml:space="preserve"> </v>
      </c>
    </row>
    <row r="395" spans="1:11" ht="15.75" customHeight="1" x14ac:dyDescent="0.25">
      <c r="A395" s="2">
        <v>200</v>
      </c>
      <c r="B395" s="426"/>
      <c r="C395" s="426"/>
      <c r="D395" s="359" t="str">
        <f>IF(B395&lt;&gt;0,(VLOOKUP(B395,'proje ve personel bilgileri'!$A$14:$B$1021,2,0))," ")</f>
        <v xml:space="preserve"> </v>
      </c>
      <c r="E395" s="359"/>
      <c r="F395" s="268"/>
      <c r="G395" s="112"/>
      <c r="H395" s="112"/>
      <c r="I395" s="109" t="str">
        <f t="shared" si="22"/>
        <v xml:space="preserve"> </v>
      </c>
      <c r="J395" s="110" t="str">
        <f>IF(B395&lt;&gt;0,(VLOOKUP(B395,G011C!$B$12:$V$2193,20,0))," ")</f>
        <v xml:space="preserve"> </v>
      </c>
      <c r="K395" s="111" t="str">
        <f t="shared" si="23"/>
        <v xml:space="preserve"> </v>
      </c>
    </row>
    <row r="396" spans="1:11" ht="15.75" customHeight="1" x14ac:dyDescent="0.25">
      <c r="A396" s="1">
        <v>201</v>
      </c>
      <c r="B396" s="426"/>
      <c r="C396" s="426"/>
      <c r="D396" s="359" t="str">
        <f>IF(B396&lt;&gt;0,(VLOOKUP(B396,'proje ve personel bilgileri'!$A$14:$B$1021,2,0))," ")</f>
        <v xml:space="preserve"> </v>
      </c>
      <c r="E396" s="359"/>
      <c r="F396" s="268"/>
      <c r="G396" s="112"/>
      <c r="H396" s="112"/>
      <c r="I396" s="109" t="str">
        <f t="shared" si="22"/>
        <v xml:space="preserve"> </v>
      </c>
      <c r="J396" s="110" t="str">
        <f>IF(B396&lt;&gt;0,(VLOOKUP(B396,G011C!$B$12:$V$2193,20,0))," ")</f>
        <v xml:space="preserve"> </v>
      </c>
      <c r="K396" s="111" t="str">
        <f t="shared" si="23"/>
        <v xml:space="preserve"> </v>
      </c>
    </row>
    <row r="397" spans="1:11" ht="15.75" customHeight="1" x14ac:dyDescent="0.25">
      <c r="A397" s="2">
        <v>202</v>
      </c>
      <c r="B397" s="426"/>
      <c r="C397" s="426"/>
      <c r="D397" s="359" t="str">
        <f>IF(B397&lt;&gt;0,(VLOOKUP(B397,'proje ve personel bilgileri'!$A$14:$B$1021,2,0))," ")</f>
        <v xml:space="preserve"> </v>
      </c>
      <c r="E397" s="359"/>
      <c r="F397" s="268"/>
      <c r="G397" s="112"/>
      <c r="H397" s="112"/>
      <c r="I397" s="109" t="str">
        <f t="shared" si="22"/>
        <v xml:space="preserve"> </v>
      </c>
      <c r="J397" s="110" t="str">
        <f>IF(B397&lt;&gt;0,(VLOOKUP(B397,G011C!$B$12:$V$2193,20,0))," ")</f>
        <v xml:space="preserve"> </v>
      </c>
      <c r="K397" s="111" t="str">
        <f t="shared" si="23"/>
        <v xml:space="preserve"> </v>
      </c>
    </row>
    <row r="398" spans="1:11" ht="15.75" customHeight="1" x14ac:dyDescent="0.25">
      <c r="A398" s="1">
        <v>203</v>
      </c>
      <c r="B398" s="426"/>
      <c r="C398" s="426"/>
      <c r="D398" s="359" t="str">
        <f>IF(B398&lt;&gt;0,(VLOOKUP(B398,'proje ve personel bilgileri'!$A$14:$B$1021,2,0))," ")</f>
        <v xml:space="preserve"> </v>
      </c>
      <c r="E398" s="359"/>
      <c r="F398" s="268"/>
      <c r="G398" s="112"/>
      <c r="H398" s="112"/>
      <c r="I398" s="109" t="str">
        <f t="shared" si="22"/>
        <v xml:space="preserve"> </v>
      </c>
      <c r="J398" s="110" t="str">
        <f>IF(B398&lt;&gt;0,(VLOOKUP(B398,G011C!$B$12:$V$2193,20,0))," ")</f>
        <v xml:space="preserve"> </v>
      </c>
      <c r="K398" s="111" t="str">
        <f t="shared" si="23"/>
        <v xml:space="preserve"> </v>
      </c>
    </row>
    <row r="399" spans="1:11" ht="15.75" customHeight="1" x14ac:dyDescent="0.25">
      <c r="A399" s="2">
        <v>204</v>
      </c>
      <c r="B399" s="426"/>
      <c r="C399" s="426"/>
      <c r="D399" s="359" t="str">
        <f>IF(B399&lt;&gt;0,(VLOOKUP(B399,'proje ve personel bilgileri'!$A$14:$B$1021,2,0))," ")</f>
        <v xml:space="preserve"> </v>
      </c>
      <c r="E399" s="359"/>
      <c r="F399" s="268"/>
      <c r="G399" s="112"/>
      <c r="H399" s="112"/>
      <c r="I399" s="109" t="str">
        <f t="shared" si="22"/>
        <v xml:space="preserve"> </v>
      </c>
      <c r="J399" s="110" t="str">
        <f>IF(B399&lt;&gt;0,(VLOOKUP(B399,G011C!$B$12:$V$2193,20,0))," ")</f>
        <v xml:space="preserve"> </v>
      </c>
      <c r="K399" s="111" t="str">
        <f t="shared" si="23"/>
        <v xml:space="preserve"> </v>
      </c>
    </row>
    <row r="400" spans="1:11" ht="15.75" customHeight="1" x14ac:dyDescent="0.25">
      <c r="A400" s="1">
        <v>205</v>
      </c>
      <c r="B400" s="426"/>
      <c r="C400" s="426"/>
      <c r="D400" s="359" t="str">
        <f>IF(B400&lt;&gt;0,(VLOOKUP(B400,'proje ve personel bilgileri'!$A$14:$B$1021,2,0))," ")</f>
        <v xml:space="preserve"> </v>
      </c>
      <c r="E400" s="359"/>
      <c r="F400" s="268"/>
      <c r="G400" s="112"/>
      <c r="H400" s="112"/>
      <c r="I400" s="109" t="str">
        <f t="shared" si="22"/>
        <v xml:space="preserve"> </v>
      </c>
      <c r="J400" s="110" t="str">
        <f>IF(B400&lt;&gt;0,(VLOOKUP(B400,G011C!$B$12:$V$2193,20,0))," ")</f>
        <v xml:space="preserve"> </v>
      </c>
      <c r="K400" s="111" t="str">
        <f t="shared" si="23"/>
        <v xml:space="preserve"> </v>
      </c>
    </row>
    <row r="401" spans="1:11" ht="15.75" customHeight="1" x14ac:dyDescent="0.25">
      <c r="A401" s="2">
        <v>206</v>
      </c>
      <c r="B401" s="426"/>
      <c r="C401" s="426"/>
      <c r="D401" s="359" t="str">
        <f>IF(B401&lt;&gt;0,(VLOOKUP(B401,'proje ve personel bilgileri'!$A$14:$B$1021,2,0))," ")</f>
        <v xml:space="preserve"> </v>
      </c>
      <c r="E401" s="359"/>
      <c r="F401" s="268"/>
      <c r="G401" s="112"/>
      <c r="H401" s="112"/>
      <c r="I401" s="109" t="str">
        <f t="shared" si="22"/>
        <v xml:space="preserve"> </v>
      </c>
      <c r="J401" s="110" t="str">
        <f>IF(B401&lt;&gt;0,(VLOOKUP(B401,G011C!$B$12:$V$2193,20,0))," ")</f>
        <v xml:space="preserve"> </v>
      </c>
      <c r="K401" s="111" t="str">
        <f t="shared" si="23"/>
        <v xml:space="preserve"> </v>
      </c>
    </row>
    <row r="402" spans="1:11" ht="15.75" customHeight="1" x14ac:dyDescent="0.25">
      <c r="A402" s="1">
        <v>207</v>
      </c>
      <c r="B402" s="426"/>
      <c r="C402" s="426"/>
      <c r="D402" s="359" t="str">
        <f>IF(B402&lt;&gt;0,(VLOOKUP(B402,'proje ve personel bilgileri'!$A$14:$B$1021,2,0))," ")</f>
        <v xml:space="preserve"> </v>
      </c>
      <c r="E402" s="359"/>
      <c r="F402" s="268"/>
      <c r="G402" s="112"/>
      <c r="H402" s="112"/>
      <c r="I402" s="109" t="str">
        <f t="shared" si="22"/>
        <v xml:space="preserve"> </v>
      </c>
      <c r="J402" s="110" t="str">
        <f>IF(B402&lt;&gt;0,(VLOOKUP(B402,G011C!$B$12:$V$2193,20,0))," ")</f>
        <v xml:space="preserve"> </v>
      </c>
      <c r="K402" s="111" t="str">
        <f t="shared" si="23"/>
        <v xml:space="preserve"> </v>
      </c>
    </row>
    <row r="403" spans="1:11" ht="15.75" customHeight="1" x14ac:dyDescent="0.25">
      <c r="A403" s="2">
        <v>208</v>
      </c>
      <c r="B403" s="426"/>
      <c r="C403" s="426"/>
      <c r="D403" s="359" t="str">
        <f>IF(B403&lt;&gt;0,(VLOOKUP(B403,'proje ve personel bilgileri'!$A$14:$B$1021,2,0))," ")</f>
        <v xml:space="preserve"> </v>
      </c>
      <c r="E403" s="359"/>
      <c r="F403" s="268"/>
      <c r="G403" s="112"/>
      <c r="H403" s="112"/>
      <c r="I403" s="109" t="str">
        <f t="shared" si="22"/>
        <v xml:space="preserve"> </v>
      </c>
      <c r="J403" s="110" t="str">
        <f>IF(B403&lt;&gt;0,(VLOOKUP(B403,G011C!$B$12:$V$2193,20,0))," ")</f>
        <v xml:space="preserve"> </v>
      </c>
      <c r="K403" s="111" t="str">
        <f t="shared" si="23"/>
        <v xml:space="preserve"> </v>
      </c>
    </row>
    <row r="404" spans="1:11" ht="15.75" customHeight="1" x14ac:dyDescent="0.25">
      <c r="A404" s="1">
        <v>209</v>
      </c>
      <c r="B404" s="426"/>
      <c r="C404" s="426"/>
      <c r="D404" s="359" t="str">
        <f>IF(B404&lt;&gt;0,(VLOOKUP(B404,'proje ve personel bilgileri'!$A$14:$B$1021,2,0))," ")</f>
        <v xml:space="preserve"> </v>
      </c>
      <c r="E404" s="359"/>
      <c r="F404" s="268"/>
      <c r="G404" s="112"/>
      <c r="H404" s="112"/>
      <c r="I404" s="109" t="str">
        <f t="shared" si="22"/>
        <v xml:space="preserve"> </v>
      </c>
      <c r="J404" s="110" t="str">
        <f>IF(B404&lt;&gt;0,(VLOOKUP(B404,G011C!$B$12:$V$2193,20,0))," ")</f>
        <v xml:space="preserve"> </v>
      </c>
      <c r="K404" s="111" t="str">
        <f t="shared" si="23"/>
        <v xml:space="preserve"> </v>
      </c>
    </row>
    <row r="405" spans="1:11" ht="15.75" customHeight="1" x14ac:dyDescent="0.25">
      <c r="A405" s="2">
        <v>210</v>
      </c>
      <c r="B405" s="426"/>
      <c r="C405" s="426"/>
      <c r="D405" s="359" t="str">
        <f>IF(B405&lt;&gt;0,(VLOOKUP(B405,'proje ve personel bilgileri'!$A$14:$B$1021,2,0))," ")</f>
        <v xml:space="preserve"> </v>
      </c>
      <c r="E405" s="359"/>
      <c r="F405" s="268"/>
      <c r="G405" s="112"/>
      <c r="H405" s="112"/>
      <c r="I405" s="109" t="str">
        <f t="shared" si="22"/>
        <v xml:space="preserve"> </v>
      </c>
      <c r="J405" s="110" t="str">
        <f>IF(B405&lt;&gt;0,(VLOOKUP(B405,G011C!$B$12:$V$2193,20,0))," ")</f>
        <v xml:space="preserve"> </v>
      </c>
      <c r="K405" s="111" t="str">
        <f t="shared" si="23"/>
        <v xml:space="preserve"> </v>
      </c>
    </row>
    <row r="406" spans="1:11" ht="15.75" customHeight="1" x14ac:dyDescent="0.25">
      <c r="A406" s="1">
        <v>211</v>
      </c>
      <c r="B406" s="426"/>
      <c r="C406" s="426"/>
      <c r="D406" s="359" t="str">
        <f>IF(B406&lt;&gt;0,(VLOOKUP(B406,'proje ve personel bilgileri'!$A$14:$B$1021,2,0))," ")</f>
        <v xml:space="preserve"> </v>
      </c>
      <c r="E406" s="359"/>
      <c r="F406" s="268"/>
      <c r="G406" s="112"/>
      <c r="H406" s="112"/>
      <c r="I406" s="109" t="str">
        <f t="shared" si="22"/>
        <v xml:space="preserve"> </v>
      </c>
      <c r="J406" s="110" t="str">
        <f>IF(B406&lt;&gt;0,(VLOOKUP(B406,G011C!$B$12:$V$2193,20,0))," ")</f>
        <v xml:space="preserve"> </v>
      </c>
      <c r="K406" s="111" t="str">
        <f t="shared" si="23"/>
        <v xml:space="preserve"> </v>
      </c>
    </row>
    <row r="407" spans="1:11" ht="15.75" customHeight="1" x14ac:dyDescent="0.25">
      <c r="A407" s="2">
        <v>212</v>
      </c>
      <c r="B407" s="426"/>
      <c r="C407" s="426"/>
      <c r="D407" s="359" t="str">
        <f>IF(B407&lt;&gt;0,(VLOOKUP(B407,'proje ve personel bilgileri'!$A$14:$B$1021,2,0))," ")</f>
        <v xml:space="preserve"> </v>
      </c>
      <c r="E407" s="359"/>
      <c r="F407" s="268"/>
      <c r="G407" s="112"/>
      <c r="H407" s="112"/>
      <c r="I407" s="109" t="str">
        <f t="shared" si="22"/>
        <v xml:space="preserve"> </v>
      </c>
      <c r="J407" s="110" t="str">
        <f>IF(B407&lt;&gt;0,(VLOOKUP(B407,G011C!$B$12:$V$2193,20,0))," ")</f>
        <v xml:space="preserve"> </v>
      </c>
      <c r="K407" s="111" t="str">
        <f t="shared" si="23"/>
        <v xml:space="preserve"> </v>
      </c>
    </row>
    <row r="408" spans="1:11" ht="15.75" customHeight="1" x14ac:dyDescent="0.25">
      <c r="A408" s="1">
        <v>213</v>
      </c>
      <c r="B408" s="426"/>
      <c r="C408" s="426"/>
      <c r="D408" s="359" t="str">
        <f>IF(B408&lt;&gt;0,(VLOOKUP(B408,'proje ve personel bilgileri'!$A$14:$B$1021,2,0))," ")</f>
        <v xml:space="preserve"> </v>
      </c>
      <c r="E408" s="359"/>
      <c r="F408" s="268"/>
      <c r="G408" s="112"/>
      <c r="H408" s="112"/>
      <c r="I408" s="109" t="str">
        <f t="shared" si="22"/>
        <v xml:space="preserve"> </v>
      </c>
      <c r="J408" s="110" t="str">
        <f>IF(B408&lt;&gt;0,(VLOOKUP(B408,G011C!$B$12:$V$2193,20,0))," ")</f>
        <v xml:space="preserve"> </v>
      </c>
      <c r="K408" s="111" t="str">
        <f t="shared" si="23"/>
        <v xml:space="preserve"> </v>
      </c>
    </row>
    <row r="409" spans="1:11" ht="15.75" customHeight="1" x14ac:dyDescent="0.25">
      <c r="A409" s="2">
        <v>214</v>
      </c>
      <c r="B409" s="426"/>
      <c r="C409" s="426"/>
      <c r="D409" s="359" t="str">
        <f>IF(B409&lt;&gt;0,(VLOOKUP(B409,'proje ve personel bilgileri'!$A$14:$B$1021,2,0))," ")</f>
        <v xml:space="preserve"> </v>
      </c>
      <c r="E409" s="359"/>
      <c r="F409" s="268"/>
      <c r="G409" s="112"/>
      <c r="H409" s="112"/>
      <c r="I409" s="109" t="str">
        <f t="shared" si="22"/>
        <v xml:space="preserve"> </v>
      </c>
      <c r="J409" s="110" t="str">
        <f>IF(B409&lt;&gt;0,(VLOOKUP(B409,G011C!$B$12:$V$2193,20,0))," ")</f>
        <v xml:space="preserve"> </v>
      </c>
      <c r="K409" s="111" t="str">
        <f t="shared" si="23"/>
        <v xml:space="preserve"> </v>
      </c>
    </row>
    <row r="410" spans="1:11" ht="15.75" customHeight="1" x14ac:dyDescent="0.25">
      <c r="A410" s="1">
        <v>215</v>
      </c>
      <c r="B410" s="426"/>
      <c r="C410" s="426"/>
      <c r="D410" s="359" t="str">
        <f>IF(B410&lt;&gt;0,(VLOOKUP(B410,'proje ve personel bilgileri'!$A$14:$B$1021,2,0))," ")</f>
        <v xml:space="preserve"> </v>
      </c>
      <c r="E410" s="359"/>
      <c r="F410" s="268"/>
      <c r="G410" s="112"/>
      <c r="H410" s="112"/>
      <c r="I410" s="109" t="str">
        <f t="shared" si="22"/>
        <v xml:space="preserve"> </v>
      </c>
      <c r="J410" s="110" t="str">
        <f>IF(B410&lt;&gt;0,(VLOOKUP(B410,G011C!$B$12:$V$2193,20,0))," ")</f>
        <v xml:space="preserve"> </v>
      </c>
      <c r="K410" s="111" t="str">
        <f t="shared" si="23"/>
        <v xml:space="preserve"> </v>
      </c>
    </row>
    <row r="411" spans="1:11" ht="15" customHeight="1" x14ac:dyDescent="0.25">
      <c r="A411" s="2">
        <v>216</v>
      </c>
      <c r="B411" s="426"/>
      <c r="C411" s="426"/>
      <c r="D411" s="359" t="str">
        <f>IF(B411&lt;&gt;0,(VLOOKUP(B411,'proje ve personel bilgileri'!$A$14:$B$1021,2,0))," ")</f>
        <v xml:space="preserve"> </v>
      </c>
      <c r="E411" s="359"/>
      <c r="F411" s="268"/>
      <c r="G411" s="112"/>
      <c r="H411" s="112"/>
      <c r="I411" s="109" t="str">
        <f t="shared" si="22"/>
        <v xml:space="preserve"> </v>
      </c>
      <c r="J411" s="110" t="str">
        <f>IF(B411&lt;&gt;0,(VLOOKUP(B411,G011C!$B$12:$V$2193,20,0))," ")</f>
        <v xml:space="preserve"> </v>
      </c>
      <c r="K411" s="111" t="str">
        <f t="shared" si="23"/>
        <v xml:space="preserve"> </v>
      </c>
    </row>
    <row r="412" spans="1:11" ht="15.75" customHeight="1" x14ac:dyDescent="0.25">
      <c r="A412" s="341" t="s">
        <v>169</v>
      </c>
      <c r="B412" s="427"/>
      <c r="C412" s="427"/>
      <c r="D412" s="427"/>
      <c r="E412" s="427"/>
      <c r="F412" s="427"/>
      <c r="G412" s="427"/>
      <c r="H412" s="427"/>
      <c r="I412" s="34">
        <f>SUM(I394:I411)</f>
        <v>0</v>
      </c>
      <c r="J412" s="31"/>
      <c r="K412" s="35">
        <f>IF(C391=C356,SUM(K394:K411)+K377,SUM(K394:K411))</f>
        <v>0</v>
      </c>
    </row>
    <row r="413" spans="1:11" ht="15.75" customHeight="1" x14ac:dyDescent="0.25">
      <c r="A413" s="428" t="s">
        <v>170</v>
      </c>
      <c r="B413" s="429"/>
      <c r="C413" s="429"/>
      <c r="D413" s="429"/>
      <c r="E413" s="429"/>
      <c r="F413" s="429"/>
      <c r="G413" s="430"/>
      <c r="H413" s="32"/>
      <c r="I413" s="33"/>
      <c r="J413" s="33"/>
      <c r="K413" s="65">
        <f>SUM(K394:K411)+K378</f>
        <v>0</v>
      </c>
    </row>
    <row r="414" spans="1:11" ht="15" customHeight="1" x14ac:dyDescent="0.25">
      <c r="A414" s="56"/>
      <c r="B414" s="56"/>
      <c r="C414" s="56"/>
      <c r="D414" s="56"/>
      <c r="E414" s="56"/>
      <c r="F414" s="56"/>
      <c r="G414" s="56"/>
      <c r="H414" s="56"/>
      <c r="I414" s="56"/>
      <c r="J414" s="56"/>
      <c r="K414" s="56"/>
    </row>
    <row r="415" spans="1:11" ht="15" customHeight="1" x14ac:dyDescent="0.25">
      <c r="A415" s="50"/>
    </row>
    <row r="416" spans="1:11" ht="15" customHeight="1" x14ac:dyDescent="0.25">
      <c r="A416" s="431" t="s">
        <v>171</v>
      </c>
      <c r="B416" s="431"/>
      <c r="C416" s="431"/>
      <c r="D416" s="431"/>
      <c r="E416" s="431"/>
      <c r="F416" s="431"/>
      <c r="G416" s="431"/>
      <c r="H416" s="431"/>
      <c r="I416" s="431"/>
      <c r="J416" s="431"/>
      <c r="K416" s="431"/>
    </row>
    <row r="417" spans="1:11" ht="15" customHeight="1" x14ac:dyDescent="0.25">
      <c r="A417" s="50"/>
    </row>
    <row r="418" spans="1:11" ht="15" customHeight="1" x14ac:dyDescent="0.25">
      <c r="A418" s="51"/>
    </row>
    <row r="419" spans="1:11" ht="15" customHeight="1" x14ac:dyDescent="0.25">
      <c r="A419" s="270" t="s">
        <v>101</v>
      </c>
      <c r="E419" s="270" t="s">
        <v>102</v>
      </c>
      <c r="G419" s="270" t="s">
        <v>103</v>
      </c>
      <c r="J419" s="74" t="s">
        <v>127</v>
      </c>
    </row>
    <row r="421" spans="1:11" ht="15.75" customHeight="1" x14ac:dyDescent="0.25">
      <c r="A421" s="348" t="s">
        <v>157</v>
      </c>
      <c r="B421" s="440"/>
      <c r="C421" s="440"/>
      <c r="D421" s="440"/>
      <c r="E421" s="440"/>
      <c r="F421" s="440"/>
      <c r="G421" s="440"/>
      <c r="H421" s="440"/>
      <c r="I421" s="440"/>
      <c r="J421" s="440"/>
      <c r="K421" s="440"/>
    </row>
    <row r="422" spans="1:11" ht="15" customHeight="1" x14ac:dyDescent="0.25">
      <c r="A422" s="70"/>
      <c r="B422" s="70"/>
      <c r="C422" s="70"/>
      <c r="D422" s="70"/>
      <c r="E422" s="70"/>
      <c r="F422" s="73" t="str">
        <f>'proje ve personel bilgileri'!$B$7&amp;" dönemine aittir"</f>
        <v>/ dönemine aittir</v>
      </c>
      <c r="G422" s="70"/>
      <c r="H422" s="70"/>
      <c r="I422" s="70"/>
      <c r="J422" s="70"/>
      <c r="K422" s="70"/>
    </row>
    <row r="423" spans="1:11" ht="18.75" customHeight="1" x14ac:dyDescent="0.25">
      <c r="K423" s="4" t="s">
        <v>158</v>
      </c>
    </row>
    <row r="424" spans="1:11" ht="15.75" customHeight="1" x14ac:dyDescent="0.25">
      <c r="A424" s="435" t="s">
        <v>2</v>
      </c>
      <c r="B424" s="436"/>
      <c r="C424" s="351">
        <f>'proje ve personel bilgileri'!$B$2</f>
        <v>0</v>
      </c>
      <c r="D424" s="352"/>
      <c r="E424" s="352"/>
      <c r="F424" s="352"/>
      <c r="G424" s="352"/>
      <c r="H424" s="352"/>
      <c r="I424" s="352"/>
      <c r="J424" s="352"/>
      <c r="K424" s="353"/>
    </row>
    <row r="425" spans="1:11" ht="15.75" customHeight="1" x14ac:dyDescent="0.25">
      <c r="A425" s="435" t="s">
        <v>159</v>
      </c>
      <c r="B425" s="436"/>
      <c r="C425" s="351">
        <f>'proje ve personel bilgileri'!$B$3</f>
        <v>0</v>
      </c>
      <c r="D425" s="352"/>
      <c r="E425" s="352"/>
      <c r="F425" s="352"/>
      <c r="G425" s="352"/>
      <c r="H425" s="352"/>
      <c r="I425" s="352"/>
      <c r="J425" s="352"/>
      <c r="K425" s="353"/>
    </row>
    <row r="426" spans="1:11" ht="15.75" customHeight="1" x14ac:dyDescent="0.25">
      <c r="A426" s="435" t="s">
        <v>160</v>
      </c>
      <c r="B426" s="436"/>
      <c r="C426" s="437"/>
      <c r="D426" s="438"/>
      <c r="E426" s="435"/>
      <c r="F426" s="439"/>
      <c r="G426" s="439"/>
      <c r="H426" s="439"/>
      <c r="I426" s="439"/>
      <c r="J426" s="439"/>
      <c r="K426" s="436"/>
    </row>
    <row r="427" spans="1:11" ht="30" customHeight="1" x14ac:dyDescent="0.25">
      <c r="A427" s="432" t="s">
        <v>87</v>
      </c>
      <c r="B427" s="346" t="s">
        <v>15</v>
      </c>
      <c r="C427" s="347"/>
      <c r="D427" s="346" t="s">
        <v>161</v>
      </c>
      <c r="E427" s="347"/>
      <c r="F427" s="432" t="s">
        <v>17</v>
      </c>
      <c r="G427" s="432" t="s">
        <v>162</v>
      </c>
      <c r="H427" s="432" t="s">
        <v>163</v>
      </c>
      <c r="I427" s="432" t="s">
        <v>164</v>
      </c>
      <c r="J427" s="269" t="s">
        <v>165</v>
      </c>
      <c r="K427" s="267" t="s">
        <v>166</v>
      </c>
    </row>
    <row r="428" spans="1:11" ht="30.75" customHeight="1" x14ac:dyDescent="0.25">
      <c r="A428" s="433"/>
      <c r="B428" s="339"/>
      <c r="C428" s="340"/>
      <c r="D428" s="339" t="s">
        <v>167</v>
      </c>
      <c r="E428" s="340"/>
      <c r="F428" s="433"/>
      <c r="G428" s="433"/>
      <c r="H428" s="433"/>
      <c r="I428" s="433"/>
      <c r="J428" s="267" t="s">
        <v>168</v>
      </c>
      <c r="K428" s="267" t="s">
        <v>98</v>
      </c>
    </row>
    <row r="429" spans="1:11" ht="15.75" customHeight="1" x14ac:dyDescent="0.25">
      <c r="A429" s="1">
        <v>217</v>
      </c>
      <c r="B429" s="434"/>
      <c r="C429" s="434"/>
      <c r="D429" s="359" t="str">
        <f>IF(B429&lt;&gt;0,(VLOOKUP(B429,'proje ve personel bilgileri'!$A$14:$B$1021,2,0))," ")</f>
        <v xml:space="preserve"> </v>
      </c>
      <c r="E429" s="359"/>
      <c r="F429" s="268"/>
      <c r="G429" s="108"/>
      <c r="H429" s="108"/>
      <c r="I429" s="109" t="str">
        <f t="shared" ref="I429:I446" si="24">IF(B429&lt;&gt;0,(G429*H429)," ")</f>
        <v xml:space="preserve"> </v>
      </c>
      <c r="J429" s="110" t="str">
        <f>IF(B429&lt;&gt;0,(VLOOKUP(B429,G011C!$B$12:$V$2193,20,0))," ")</f>
        <v xml:space="preserve"> </v>
      </c>
      <c r="K429" s="111" t="str">
        <f t="shared" ref="K429:K446" si="25">IF(B429&lt;&gt;0,(I429*J429)," ")</f>
        <v xml:space="preserve"> </v>
      </c>
    </row>
    <row r="430" spans="1:11" ht="15.75" customHeight="1" x14ac:dyDescent="0.25">
      <c r="A430" s="2">
        <v>218</v>
      </c>
      <c r="B430" s="426"/>
      <c r="C430" s="426"/>
      <c r="D430" s="359" t="str">
        <f>IF(B430&lt;&gt;0,(VLOOKUP(B430,'proje ve personel bilgileri'!$A$14:$B$1021,2,0))," ")</f>
        <v xml:space="preserve"> </v>
      </c>
      <c r="E430" s="359"/>
      <c r="F430" s="268"/>
      <c r="G430" s="112"/>
      <c r="H430" s="112"/>
      <c r="I430" s="109" t="str">
        <f t="shared" si="24"/>
        <v xml:space="preserve"> </v>
      </c>
      <c r="J430" s="110" t="str">
        <f>IF(B430&lt;&gt;0,(VLOOKUP(B430,G011C!$B$12:$V$2193,20,0))," ")</f>
        <v xml:space="preserve"> </v>
      </c>
      <c r="K430" s="111" t="str">
        <f t="shared" si="25"/>
        <v xml:space="preserve"> </v>
      </c>
    </row>
    <row r="431" spans="1:11" ht="15.75" customHeight="1" x14ac:dyDescent="0.25">
      <c r="A431" s="1">
        <v>219</v>
      </c>
      <c r="B431" s="426"/>
      <c r="C431" s="426"/>
      <c r="D431" s="359" t="str">
        <f>IF(B431&lt;&gt;0,(VLOOKUP(B431,'proje ve personel bilgileri'!$A$14:$B$1021,2,0))," ")</f>
        <v xml:space="preserve"> </v>
      </c>
      <c r="E431" s="359"/>
      <c r="F431" s="268"/>
      <c r="G431" s="112"/>
      <c r="H431" s="112"/>
      <c r="I431" s="109" t="str">
        <f t="shared" si="24"/>
        <v xml:space="preserve"> </v>
      </c>
      <c r="J431" s="110" t="str">
        <f>IF(B431&lt;&gt;0,(VLOOKUP(B431,G011C!$B$12:$V$2193,20,0))," ")</f>
        <v xml:space="preserve"> </v>
      </c>
      <c r="K431" s="111" t="str">
        <f t="shared" si="25"/>
        <v xml:space="preserve"> </v>
      </c>
    </row>
    <row r="432" spans="1:11" ht="15.75" customHeight="1" x14ac:dyDescent="0.25">
      <c r="A432" s="2">
        <v>220</v>
      </c>
      <c r="B432" s="426"/>
      <c r="C432" s="426"/>
      <c r="D432" s="359" t="str">
        <f>IF(B432&lt;&gt;0,(VLOOKUP(B432,'proje ve personel bilgileri'!$A$14:$B$1021,2,0))," ")</f>
        <v xml:space="preserve"> </v>
      </c>
      <c r="E432" s="359"/>
      <c r="F432" s="268"/>
      <c r="G432" s="112"/>
      <c r="H432" s="112"/>
      <c r="I432" s="109" t="str">
        <f t="shared" si="24"/>
        <v xml:space="preserve"> </v>
      </c>
      <c r="J432" s="110" t="str">
        <f>IF(B432&lt;&gt;0,(VLOOKUP(B432,G011C!$B$12:$V$2193,20,0))," ")</f>
        <v xml:space="preserve"> </v>
      </c>
      <c r="K432" s="111" t="str">
        <f t="shared" si="25"/>
        <v xml:space="preserve"> </v>
      </c>
    </row>
    <row r="433" spans="1:11" ht="15.75" customHeight="1" x14ac:dyDescent="0.25">
      <c r="A433" s="1">
        <v>221</v>
      </c>
      <c r="B433" s="426"/>
      <c r="C433" s="426"/>
      <c r="D433" s="359" t="str">
        <f>IF(B433&lt;&gt;0,(VLOOKUP(B433,'proje ve personel bilgileri'!$A$14:$B$1021,2,0))," ")</f>
        <v xml:space="preserve"> </v>
      </c>
      <c r="E433" s="359"/>
      <c r="F433" s="268"/>
      <c r="G433" s="112"/>
      <c r="H433" s="112"/>
      <c r="I433" s="109" t="str">
        <f t="shared" si="24"/>
        <v xml:space="preserve"> </v>
      </c>
      <c r="J433" s="110" t="str">
        <f>IF(B433&lt;&gt;0,(VLOOKUP(B433,G011C!$B$12:$V$2193,20,0))," ")</f>
        <v xml:space="preserve"> </v>
      </c>
      <c r="K433" s="111" t="str">
        <f t="shared" si="25"/>
        <v xml:space="preserve"> </v>
      </c>
    </row>
    <row r="434" spans="1:11" ht="15.75" customHeight="1" x14ac:dyDescent="0.25">
      <c r="A434" s="2">
        <v>222</v>
      </c>
      <c r="B434" s="426"/>
      <c r="C434" s="426"/>
      <c r="D434" s="359" t="str">
        <f>IF(B434&lt;&gt;0,(VLOOKUP(B434,'proje ve personel bilgileri'!$A$14:$B$1021,2,0))," ")</f>
        <v xml:space="preserve"> </v>
      </c>
      <c r="E434" s="359"/>
      <c r="F434" s="268"/>
      <c r="G434" s="112"/>
      <c r="H434" s="112"/>
      <c r="I434" s="109" t="str">
        <f t="shared" si="24"/>
        <v xml:space="preserve"> </v>
      </c>
      <c r="J434" s="110" t="str">
        <f>IF(B434&lt;&gt;0,(VLOOKUP(B434,G011C!$B$12:$V$2193,20,0))," ")</f>
        <v xml:space="preserve"> </v>
      </c>
      <c r="K434" s="111" t="str">
        <f t="shared" si="25"/>
        <v xml:space="preserve"> </v>
      </c>
    </row>
    <row r="435" spans="1:11" ht="15.75" customHeight="1" x14ac:dyDescent="0.25">
      <c r="A435" s="1">
        <v>223</v>
      </c>
      <c r="B435" s="426"/>
      <c r="C435" s="426"/>
      <c r="D435" s="359" t="str">
        <f>IF(B435&lt;&gt;0,(VLOOKUP(B435,'proje ve personel bilgileri'!$A$14:$B$1021,2,0))," ")</f>
        <v xml:space="preserve"> </v>
      </c>
      <c r="E435" s="359"/>
      <c r="F435" s="268"/>
      <c r="G435" s="112"/>
      <c r="H435" s="112"/>
      <c r="I435" s="109" t="str">
        <f t="shared" si="24"/>
        <v xml:space="preserve"> </v>
      </c>
      <c r="J435" s="110" t="str">
        <f>IF(B435&lt;&gt;0,(VLOOKUP(B435,G011C!$B$12:$V$2193,20,0))," ")</f>
        <v xml:space="preserve"> </v>
      </c>
      <c r="K435" s="111" t="str">
        <f t="shared" si="25"/>
        <v xml:space="preserve"> </v>
      </c>
    </row>
    <row r="436" spans="1:11" ht="15.75" customHeight="1" x14ac:dyDescent="0.25">
      <c r="A436" s="2">
        <v>224</v>
      </c>
      <c r="B436" s="426"/>
      <c r="C436" s="426"/>
      <c r="D436" s="359" t="str">
        <f>IF(B436&lt;&gt;0,(VLOOKUP(B436,'proje ve personel bilgileri'!$A$14:$B$1021,2,0))," ")</f>
        <v xml:space="preserve"> </v>
      </c>
      <c r="E436" s="359"/>
      <c r="F436" s="268"/>
      <c r="G436" s="112"/>
      <c r="H436" s="112"/>
      <c r="I436" s="109" t="str">
        <f t="shared" si="24"/>
        <v xml:space="preserve"> </v>
      </c>
      <c r="J436" s="110" t="str">
        <f>IF(B436&lt;&gt;0,(VLOOKUP(B436,G011C!$B$12:$V$2193,20,0))," ")</f>
        <v xml:space="preserve"> </v>
      </c>
      <c r="K436" s="111" t="str">
        <f t="shared" si="25"/>
        <v xml:space="preserve"> </v>
      </c>
    </row>
    <row r="437" spans="1:11" ht="15.75" customHeight="1" x14ac:dyDescent="0.25">
      <c r="A437" s="1">
        <v>225</v>
      </c>
      <c r="B437" s="426"/>
      <c r="C437" s="426"/>
      <c r="D437" s="359" t="str">
        <f>IF(B437&lt;&gt;0,(VLOOKUP(B437,'proje ve personel bilgileri'!$A$14:$B$1021,2,0))," ")</f>
        <v xml:space="preserve"> </v>
      </c>
      <c r="E437" s="359"/>
      <c r="F437" s="268"/>
      <c r="G437" s="112"/>
      <c r="H437" s="112"/>
      <c r="I437" s="109" t="str">
        <f t="shared" si="24"/>
        <v xml:space="preserve"> </v>
      </c>
      <c r="J437" s="110" t="str">
        <f>IF(B437&lt;&gt;0,(VLOOKUP(B437,G011C!$B$12:$V$2193,20,0))," ")</f>
        <v xml:space="preserve"> </v>
      </c>
      <c r="K437" s="111" t="str">
        <f t="shared" si="25"/>
        <v xml:space="preserve"> </v>
      </c>
    </row>
    <row r="438" spans="1:11" ht="15.75" customHeight="1" x14ac:dyDescent="0.25">
      <c r="A438" s="2">
        <v>226</v>
      </c>
      <c r="B438" s="426"/>
      <c r="C438" s="426"/>
      <c r="D438" s="359" t="str">
        <f>IF(B438&lt;&gt;0,(VLOOKUP(B438,'proje ve personel bilgileri'!$A$14:$B$1021,2,0))," ")</f>
        <v xml:space="preserve"> </v>
      </c>
      <c r="E438" s="359"/>
      <c r="F438" s="268"/>
      <c r="G438" s="112"/>
      <c r="H438" s="112"/>
      <c r="I438" s="109" t="str">
        <f t="shared" si="24"/>
        <v xml:space="preserve"> </v>
      </c>
      <c r="J438" s="110" t="str">
        <f>IF(B438&lt;&gt;0,(VLOOKUP(B438,G011C!$B$12:$V$2193,20,0))," ")</f>
        <v xml:space="preserve"> </v>
      </c>
      <c r="K438" s="111" t="str">
        <f t="shared" si="25"/>
        <v xml:space="preserve"> </v>
      </c>
    </row>
    <row r="439" spans="1:11" ht="15.75" customHeight="1" x14ac:dyDescent="0.25">
      <c r="A439" s="1">
        <v>227</v>
      </c>
      <c r="B439" s="426"/>
      <c r="C439" s="426"/>
      <c r="D439" s="359" t="str">
        <f>IF(B439&lt;&gt;0,(VLOOKUP(B439,'proje ve personel bilgileri'!$A$14:$B$1021,2,0))," ")</f>
        <v xml:space="preserve"> </v>
      </c>
      <c r="E439" s="359"/>
      <c r="F439" s="268"/>
      <c r="G439" s="112"/>
      <c r="H439" s="112"/>
      <c r="I439" s="109" t="str">
        <f t="shared" si="24"/>
        <v xml:space="preserve"> </v>
      </c>
      <c r="J439" s="110" t="str">
        <f>IF(B439&lt;&gt;0,(VLOOKUP(B439,G011C!$B$12:$V$2193,20,0))," ")</f>
        <v xml:space="preserve"> </v>
      </c>
      <c r="K439" s="111" t="str">
        <f t="shared" si="25"/>
        <v xml:space="preserve"> </v>
      </c>
    </row>
    <row r="440" spans="1:11" ht="15.75" customHeight="1" x14ac:dyDescent="0.25">
      <c r="A440" s="2">
        <v>228</v>
      </c>
      <c r="B440" s="426"/>
      <c r="C440" s="426"/>
      <c r="D440" s="359" t="str">
        <f>IF(B440&lt;&gt;0,(VLOOKUP(B440,'proje ve personel bilgileri'!$A$14:$B$1021,2,0))," ")</f>
        <v xml:space="preserve"> </v>
      </c>
      <c r="E440" s="359"/>
      <c r="F440" s="268"/>
      <c r="G440" s="112"/>
      <c r="H440" s="112"/>
      <c r="I440" s="109" t="str">
        <f t="shared" si="24"/>
        <v xml:space="preserve"> </v>
      </c>
      <c r="J440" s="110" t="str">
        <f>IF(B440&lt;&gt;0,(VLOOKUP(B440,G011C!$B$12:$V$2193,20,0))," ")</f>
        <v xml:space="preserve"> </v>
      </c>
      <c r="K440" s="111" t="str">
        <f t="shared" si="25"/>
        <v xml:space="preserve"> </v>
      </c>
    </row>
    <row r="441" spans="1:11" ht="15.75" customHeight="1" x14ac:dyDescent="0.25">
      <c r="A441" s="1">
        <v>229</v>
      </c>
      <c r="B441" s="426"/>
      <c r="C441" s="426"/>
      <c r="D441" s="359" t="str">
        <f>IF(B441&lt;&gt;0,(VLOOKUP(B441,'proje ve personel bilgileri'!$A$14:$B$1021,2,0))," ")</f>
        <v xml:space="preserve"> </v>
      </c>
      <c r="E441" s="359"/>
      <c r="F441" s="268"/>
      <c r="G441" s="112"/>
      <c r="H441" s="112"/>
      <c r="I441" s="109" t="str">
        <f t="shared" si="24"/>
        <v xml:space="preserve"> </v>
      </c>
      <c r="J441" s="110" t="str">
        <f>IF(B441&lt;&gt;0,(VLOOKUP(B441,G011C!$B$12:$V$2193,20,0))," ")</f>
        <v xml:space="preserve"> </v>
      </c>
      <c r="K441" s="111" t="str">
        <f t="shared" si="25"/>
        <v xml:space="preserve"> </v>
      </c>
    </row>
    <row r="442" spans="1:11" ht="15.75" customHeight="1" x14ac:dyDescent="0.25">
      <c r="A442" s="2">
        <v>230</v>
      </c>
      <c r="B442" s="426"/>
      <c r="C442" s="426"/>
      <c r="D442" s="359" t="str">
        <f>IF(B442&lt;&gt;0,(VLOOKUP(B442,'proje ve personel bilgileri'!$A$14:$B$1021,2,0))," ")</f>
        <v xml:space="preserve"> </v>
      </c>
      <c r="E442" s="359"/>
      <c r="F442" s="268"/>
      <c r="G442" s="112"/>
      <c r="H442" s="112"/>
      <c r="I442" s="109" t="str">
        <f t="shared" si="24"/>
        <v xml:space="preserve"> </v>
      </c>
      <c r="J442" s="110" t="str">
        <f>IF(B442&lt;&gt;0,(VLOOKUP(B442,G011C!$B$12:$V$2193,20,0))," ")</f>
        <v xml:space="preserve"> </v>
      </c>
      <c r="K442" s="111" t="str">
        <f t="shared" si="25"/>
        <v xml:space="preserve"> </v>
      </c>
    </row>
    <row r="443" spans="1:11" ht="15.75" customHeight="1" x14ac:dyDescent="0.25">
      <c r="A443" s="1">
        <v>231</v>
      </c>
      <c r="B443" s="426"/>
      <c r="C443" s="426"/>
      <c r="D443" s="359" t="str">
        <f>IF(B443&lt;&gt;0,(VLOOKUP(B443,'proje ve personel bilgileri'!$A$14:$B$1021,2,0))," ")</f>
        <v xml:space="preserve"> </v>
      </c>
      <c r="E443" s="359"/>
      <c r="F443" s="268"/>
      <c r="G443" s="112"/>
      <c r="H443" s="112"/>
      <c r="I443" s="109" t="str">
        <f t="shared" si="24"/>
        <v xml:space="preserve"> </v>
      </c>
      <c r="J443" s="110" t="str">
        <f>IF(B443&lt;&gt;0,(VLOOKUP(B443,G011C!$B$12:$V$2193,20,0))," ")</f>
        <v xml:space="preserve"> </v>
      </c>
      <c r="K443" s="111" t="str">
        <f t="shared" si="25"/>
        <v xml:space="preserve"> </v>
      </c>
    </row>
    <row r="444" spans="1:11" ht="15.75" customHeight="1" x14ac:dyDescent="0.25">
      <c r="A444" s="2">
        <v>232</v>
      </c>
      <c r="B444" s="426"/>
      <c r="C444" s="426"/>
      <c r="D444" s="359" t="str">
        <f>IF(B444&lt;&gt;0,(VLOOKUP(B444,'proje ve personel bilgileri'!$A$14:$B$1021,2,0))," ")</f>
        <v xml:space="preserve"> </v>
      </c>
      <c r="E444" s="359"/>
      <c r="F444" s="268"/>
      <c r="G444" s="112"/>
      <c r="H444" s="112"/>
      <c r="I444" s="109" t="str">
        <f t="shared" si="24"/>
        <v xml:space="preserve"> </v>
      </c>
      <c r="J444" s="110" t="str">
        <f>IF(B444&lt;&gt;0,(VLOOKUP(B444,G011C!$B$12:$V$2193,20,0))," ")</f>
        <v xml:space="preserve"> </v>
      </c>
      <c r="K444" s="111" t="str">
        <f t="shared" si="25"/>
        <v xml:space="preserve"> </v>
      </c>
    </row>
    <row r="445" spans="1:11" ht="15.75" customHeight="1" x14ac:dyDescent="0.25">
      <c r="A445" s="1">
        <v>233</v>
      </c>
      <c r="B445" s="426"/>
      <c r="C445" s="426"/>
      <c r="D445" s="359" t="str">
        <f>IF(B445&lt;&gt;0,(VLOOKUP(B445,'proje ve personel bilgileri'!$A$14:$B$1021,2,0))," ")</f>
        <v xml:space="preserve"> </v>
      </c>
      <c r="E445" s="359"/>
      <c r="F445" s="268"/>
      <c r="G445" s="112"/>
      <c r="H445" s="112"/>
      <c r="I445" s="109" t="str">
        <f t="shared" si="24"/>
        <v xml:space="preserve"> </v>
      </c>
      <c r="J445" s="110" t="str">
        <f>IF(B445&lt;&gt;0,(VLOOKUP(B445,G011C!$B$12:$V$2193,20,0))," ")</f>
        <v xml:space="preserve"> </v>
      </c>
      <c r="K445" s="111" t="str">
        <f t="shared" si="25"/>
        <v xml:space="preserve"> </v>
      </c>
    </row>
    <row r="446" spans="1:11" ht="15" customHeight="1" x14ac:dyDescent="0.25">
      <c r="A446" s="2">
        <v>234</v>
      </c>
      <c r="B446" s="426"/>
      <c r="C446" s="426"/>
      <c r="D446" s="359" t="str">
        <f>IF(B446&lt;&gt;0,(VLOOKUP(B446,'proje ve personel bilgileri'!$A$14:$B$1021,2,0))," ")</f>
        <v xml:space="preserve"> </v>
      </c>
      <c r="E446" s="359"/>
      <c r="F446" s="268"/>
      <c r="G446" s="112"/>
      <c r="H446" s="112"/>
      <c r="I446" s="109" t="str">
        <f t="shared" si="24"/>
        <v xml:space="preserve"> </v>
      </c>
      <c r="J446" s="110" t="str">
        <f>IF(B446&lt;&gt;0,(VLOOKUP(B446,G011C!$B$12:$V$2193,20,0))," ")</f>
        <v xml:space="preserve"> </v>
      </c>
      <c r="K446" s="111" t="str">
        <f t="shared" si="25"/>
        <v xml:space="preserve"> </v>
      </c>
    </row>
    <row r="447" spans="1:11" ht="15.75" customHeight="1" x14ac:dyDescent="0.25">
      <c r="A447" s="341" t="s">
        <v>169</v>
      </c>
      <c r="B447" s="427"/>
      <c r="C447" s="427"/>
      <c r="D447" s="427"/>
      <c r="E447" s="427"/>
      <c r="F447" s="427"/>
      <c r="G447" s="427"/>
      <c r="H447" s="427"/>
      <c r="I447" s="34">
        <f>SUM(I429:I446)</f>
        <v>0</v>
      </c>
      <c r="J447" s="31"/>
      <c r="K447" s="35">
        <f>IF(C426=C391,SUM(K429:K446)+K412,SUM(K429:K446))</f>
        <v>0</v>
      </c>
    </row>
    <row r="448" spans="1:11" ht="15.75" customHeight="1" x14ac:dyDescent="0.25">
      <c r="A448" s="428" t="s">
        <v>170</v>
      </c>
      <c r="B448" s="429"/>
      <c r="C448" s="429"/>
      <c r="D448" s="429"/>
      <c r="E448" s="429"/>
      <c r="F448" s="429"/>
      <c r="G448" s="430"/>
      <c r="H448" s="32"/>
      <c r="I448" s="33"/>
      <c r="J448" s="33"/>
      <c r="K448" s="65">
        <f>SUM(K429:K446)+K413</f>
        <v>0</v>
      </c>
    </row>
    <row r="449" spans="1:11" ht="15" customHeight="1" x14ac:dyDescent="0.25">
      <c r="A449" s="56"/>
      <c r="B449" s="56"/>
      <c r="C449" s="56"/>
      <c r="D449" s="56"/>
      <c r="E449" s="56"/>
      <c r="F449" s="56"/>
      <c r="G449" s="56"/>
      <c r="H449" s="56"/>
      <c r="I449" s="56"/>
      <c r="J449" s="56"/>
      <c r="K449" s="56"/>
    </row>
    <row r="450" spans="1:11" ht="15" customHeight="1" x14ac:dyDescent="0.25">
      <c r="A450" s="50"/>
    </row>
    <row r="451" spans="1:11" ht="15" customHeight="1" x14ac:dyDescent="0.25">
      <c r="A451" s="431" t="s">
        <v>171</v>
      </c>
      <c r="B451" s="431"/>
      <c r="C451" s="431"/>
      <c r="D451" s="431"/>
      <c r="E451" s="431"/>
      <c r="F451" s="431"/>
      <c r="G451" s="431"/>
      <c r="H451" s="431"/>
      <c r="I451" s="431"/>
      <c r="J451" s="431"/>
      <c r="K451" s="431"/>
    </row>
    <row r="452" spans="1:11" ht="15" customHeight="1" x14ac:dyDescent="0.25">
      <c r="A452" s="50"/>
    </row>
    <row r="453" spans="1:11" ht="15" customHeight="1" x14ac:dyDescent="0.25">
      <c r="A453" s="51"/>
    </row>
    <row r="454" spans="1:11" ht="15" customHeight="1" x14ac:dyDescent="0.25">
      <c r="A454" s="270" t="s">
        <v>101</v>
      </c>
      <c r="E454" s="270" t="s">
        <v>102</v>
      </c>
      <c r="G454" s="270" t="s">
        <v>103</v>
      </c>
      <c r="J454" s="74" t="s">
        <v>127</v>
      </c>
    </row>
    <row r="456" spans="1:11" ht="15.75" customHeight="1" x14ac:dyDescent="0.25">
      <c r="A456" s="348" t="s">
        <v>157</v>
      </c>
      <c r="B456" s="440"/>
      <c r="C456" s="440"/>
      <c r="D456" s="440"/>
      <c r="E456" s="440"/>
      <c r="F456" s="440"/>
      <c r="G456" s="440"/>
      <c r="H456" s="440"/>
      <c r="I456" s="440"/>
      <c r="J456" s="440"/>
      <c r="K456" s="440"/>
    </row>
    <row r="457" spans="1:11" ht="15" customHeight="1" x14ac:dyDescent="0.25">
      <c r="A457" s="70"/>
      <c r="B457" s="70"/>
      <c r="C457" s="70"/>
      <c r="D457" s="70"/>
      <c r="E457" s="70"/>
      <c r="F457" s="73" t="str">
        <f>'proje ve personel bilgileri'!$B$7&amp;" dönemine aittir"</f>
        <v>/ dönemine aittir</v>
      </c>
      <c r="G457" s="70"/>
      <c r="H457" s="70"/>
      <c r="I457" s="70"/>
      <c r="J457" s="70"/>
      <c r="K457" s="70"/>
    </row>
    <row r="458" spans="1:11" ht="18.75" customHeight="1" x14ac:dyDescent="0.25">
      <c r="K458" s="4" t="s">
        <v>158</v>
      </c>
    </row>
    <row r="459" spans="1:11" ht="15.75" customHeight="1" x14ac:dyDescent="0.25">
      <c r="A459" s="435" t="s">
        <v>2</v>
      </c>
      <c r="B459" s="436"/>
      <c r="C459" s="351">
        <f>'proje ve personel bilgileri'!$B$2</f>
        <v>0</v>
      </c>
      <c r="D459" s="352"/>
      <c r="E459" s="352"/>
      <c r="F459" s="352"/>
      <c r="G459" s="352"/>
      <c r="H459" s="352"/>
      <c r="I459" s="352"/>
      <c r="J459" s="352"/>
      <c r="K459" s="353"/>
    </row>
    <row r="460" spans="1:11" ht="15.75" customHeight="1" x14ac:dyDescent="0.25">
      <c r="A460" s="435" t="s">
        <v>159</v>
      </c>
      <c r="B460" s="436"/>
      <c r="C460" s="351">
        <f>'proje ve personel bilgileri'!$B$3</f>
        <v>0</v>
      </c>
      <c r="D460" s="352"/>
      <c r="E460" s="352"/>
      <c r="F460" s="352"/>
      <c r="G460" s="352"/>
      <c r="H460" s="352"/>
      <c r="I460" s="352"/>
      <c r="J460" s="352"/>
      <c r="K460" s="353"/>
    </row>
    <row r="461" spans="1:11" ht="15.75" customHeight="1" x14ac:dyDescent="0.25">
      <c r="A461" s="435" t="s">
        <v>160</v>
      </c>
      <c r="B461" s="436"/>
      <c r="C461" s="437"/>
      <c r="D461" s="438"/>
      <c r="E461" s="435"/>
      <c r="F461" s="439"/>
      <c r="G461" s="439"/>
      <c r="H461" s="439"/>
      <c r="I461" s="439"/>
      <c r="J461" s="439"/>
      <c r="K461" s="436"/>
    </row>
    <row r="462" spans="1:11" ht="30" customHeight="1" x14ac:dyDescent="0.25">
      <c r="A462" s="432" t="s">
        <v>87</v>
      </c>
      <c r="B462" s="346" t="s">
        <v>15</v>
      </c>
      <c r="C462" s="347"/>
      <c r="D462" s="346" t="s">
        <v>161</v>
      </c>
      <c r="E462" s="347"/>
      <c r="F462" s="432" t="s">
        <v>17</v>
      </c>
      <c r="G462" s="432" t="s">
        <v>162</v>
      </c>
      <c r="H462" s="432" t="s">
        <v>163</v>
      </c>
      <c r="I462" s="432" t="s">
        <v>164</v>
      </c>
      <c r="J462" s="269" t="s">
        <v>165</v>
      </c>
      <c r="K462" s="267" t="s">
        <v>166</v>
      </c>
    </row>
    <row r="463" spans="1:11" ht="30.75" customHeight="1" x14ac:dyDescent="0.25">
      <c r="A463" s="433"/>
      <c r="B463" s="339"/>
      <c r="C463" s="340"/>
      <c r="D463" s="339" t="s">
        <v>167</v>
      </c>
      <c r="E463" s="340"/>
      <c r="F463" s="433"/>
      <c r="G463" s="433"/>
      <c r="H463" s="433"/>
      <c r="I463" s="433"/>
      <c r="J463" s="267" t="s">
        <v>168</v>
      </c>
      <c r="K463" s="267" t="s">
        <v>98</v>
      </c>
    </row>
    <row r="464" spans="1:11" ht="15.75" customHeight="1" x14ac:dyDescent="0.25">
      <c r="A464" s="1">
        <v>235</v>
      </c>
      <c r="B464" s="434"/>
      <c r="C464" s="434"/>
      <c r="D464" s="359" t="str">
        <f>IF(B464&lt;&gt;0,(VLOOKUP(B464,'proje ve personel bilgileri'!$A$14:$B$1021,2,0))," ")</f>
        <v xml:space="preserve"> </v>
      </c>
      <c r="E464" s="359"/>
      <c r="F464" s="268"/>
      <c r="G464" s="108"/>
      <c r="H464" s="108"/>
      <c r="I464" s="109" t="str">
        <f t="shared" ref="I464:I481" si="26">IF(B464&lt;&gt;0,(G464*H464)," ")</f>
        <v xml:space="preserve"> </v>
      </c>
      <c r="J464" s="110" t="str">
        <f>IF(B464&lt;&gt;0,(VLOOKUP(B464,G011C!$B$12:$V$2193,20,0))," ")</f>
        <v xml:space="preserve"> </v>
      </c>
      <c r="K464" s="111" t="str">
        <f t="shared" ref="K464:K481" si="27">IF(B464&lt;&gt;0,(I464*J464)," ")</f>
        <v xml:space="preserve"> </v>
      </c>
    </row>
    <row r="465" spans="1:11" ht="15.75" customHeight="1" x14ac:dyDescent="0.25">
      <c r="A465" s="2">
        <v>236</v>
      </c>
      <c r="B465" s="426"/>
      <c r="C465" s="426"/>
      <c r="D465" s="359" t="str">
        <f>IF(B465&lt;&gt;0,(VLOOKUP(B465,'proje ve personel bilgileri'!$A$14:$B$1021,2,0))," ")</f>
        <v xml:space="preserve"> </v>
      </c>
      <c r="E465" s="359"/>
      <c r="F465" s="268"/>
      <c r="G465" s="112"/>
      <c r="H465" s="112"/>
      <c r="I465" s="109" t="str">
        <f t="shared" si="26"/>
        <v xml:space="preserve"> </v>
      </c>
      <c r="J465" s="110" t="str">
        <f>IF(B465&lt;&gt;0,(VLOOKUP(B465,G011C!$B$12:$V$2193,20,0))," ")</f>
        <v xml:space="preserve"> </v>
      </c>
      <c r="K465" s="111" t="str">
        <f t="shared" si="27"/>
        <v xml:space="preserve"> </v>
      </c>
    </row>
    <row r="466" spans="1:11" ht="15.75" customHeight="1" x14ac:dyDescent="0.25">
      <c r="A466" s="1">
        <v>237</v>
      </c>
      <c r="B466" s="426"/>
      <c r="C466" s="426"/>
      <c r="D466" s="359" t="str">
        <f>IF(B466&lt;&gt;0,(VLOOKUP(B466,'proje ve personel bilgileri'!$A$14:$B$1021,2,0))," ")</f>
        <v xml:space="preserve"> </v>
      </c>
      <c r="E466" s="359"/>
      <c r="F466" s="268"/>
      <c r="G466" s="112"/>
      <c r="H466" s="112"/>
      <c r="I466" s="109" t="str">
        <f t="shared" si="26"/>
        <v xml:space="preserve"> </v>
      </c>
      <c r="J466" s="110" t="str">
        <f>IF(B466&lt;&gt;0,(VLOOKUP(B466,G011C!$B$12:$V$2193,20,0))," ")</f>
        <v xml:space="preserve"> </v>
      </c>
      <c r="K466" s="111" t="str">
        <f t="shared" si="27"/>
        <v xml:space="preserve"> </v>
      </c>
    </row>
    <row r="467" spans="1:11" ht="15.75" customHeight="1" x14ac:dyDescent="0.25">
      <c r="A467" s="2">
        <v>238</v>
      </c>
      <c r="B467" s="426"/>
      <c r="C467" s="426"/>
      <c r="D467" s="359" t="str">
        <f>IF(B467&lt;&gt;0,(VLOOKUP(B467,'proje ve personel bilgileri'!$A$14:$B$1021,2,0))," ")</f>
        <v xml:space="preserve"> </v>
      </c>
      <c r="E467" s="359"/>
      <c r="F467" s="268"/>
      <c r="G467" s="112"/>
      <c r="H467" s="112"/>
      <c r="I467" s="109" t="str">
        <f t="shared" si="26"/>
        <v xml:space="preserve"> </v>
      </c>
      <c r="J467" s="110" t="str">
        <f>IF(B467&lt;&gt;0,(VLOOKUP(B467,G011C!$B$12:$V$2193,20,0))," ")</f>
        <v xml:space="preserve"> </v>
      </c>
      <c r="K467" s="111" t="str">
        <f t="shared" si="27"/>
        <v xml:space="preserve"> </v>
      </c>
    </row>
    <row r="468" spans="1:11" ht="15.75" customHeight="1" x14ac:dyDescent="0.25">
      <c r="A468" s="1">
        <v>239</v>
      </c>
      <c r="B468" s="426"/>
      <c r="C468" s="426"/>
      <c r="D468" s="359" t="str">
        <f>IF(B468&lt;&gt;0,(VLOOKUP(B468,'proje ve personel bilgileri'!$A$14:$B$1021,2,0))," ")</f>
        <v xml:space="preserve"> </v>
      </c>
      <c r="E468" s="359"/>
      <c r="F468" s="268"/>
      <c r="G468" s="112"/>
      <c r="H468" s="112"/>
      <c r="I468" s="109" t="str">
        <f t="shared" si="26"/>
        <v xml:space="preserve"> </v>
      </c>
      <c r="J468" s="110" t="str">
        <f>IF(B468&lt;&gt;0,(VLOOKUP(B468,G011C!$B$12:$V$2193,20,0))," ")</f>
        <v xml:space="preserve"> </v>
      </c>
      <c r="K468" s="111" t="str">
        <f t="shared" si="27"/>
        <v xml:space="preserve"> </v>
      </c>
    </row>
    <row r="469" spans="1:11" ht="15.75" customHeight="1" x14ac:dyDescent="0.25">
      <c r="A469" s="2">
        <v>240</v>
      </c>
      <c r="B469" s="426"/>
      <c r="C469" s="426"/>
      <c r="D469" s="359" t="str">
        <f>IF(B469&lt;&gt;0,(VLOOKUP(B469,'proje ve personel bilgileri'!$A$14:$B$1021,2,0))," ")</f>
        <v xml:space="preserve"> </v>
      </c>
      <c r="E469" s="359"/>
      <c r="F469" s="268"/>
      <c r="G469" s="112"/>
      <c r="H469" s="112"/>
      <c r="I469" s="109" t="str">
        <f t="shared" si="26"/>
        <v xml:space="preserve"> </v>
      </c>
      <c r="J469" s="110" t="str">
        <f>IF(B469&lt;&gt;0,(VLOOKUP(B469,G011C!$B$12:$V$2193,20,0))," ")</f>
        <v xml:space="preserve"> </v>
      </c>
      <c r="K469" s="111" t="str">
        <f t="shared" si="27"/>
        <v xml:space="preserve"> </v>
      </c>
    </row>
    <row r="470" spans="1:11" ht="15.75" customHeight="1" x14ac:dyDescent="0.25">
      <c r="A470" s="1">
        <v>241</v>
      </c>
      <c r="B470" s="426"/>
      <c r="C470" s="426"/>
      <c r="D470" s="359" t="str">
        <f>IF(B470&lt;&gt;0,(VLOOKUP(B470,'proje ve personel bilgileri'!$A$14:$B$1021,2,0))," ")</f>
        <v xml:space="preserve"> </v>
      </c>
      <c r="E470" s="359"/>
      <c r="F470" s="268"/>
      <c r="G470" s="112"/>
      <c r="H470" s="112"/>
      <c r="I470" s="109" t="str">
        <f t="shared" si="26"/>
        <v xml:space="preserve"> </v>
      </c>
      <c r="J470" s="110" t="str">
        <f>IF(B470&lt;&gt;0,(VLOOKUP(B470,G011C!$B$12:$V$2193,20,0))," ")</f>
        <v xml:space="preserve"> </v>
      </c>
      <c r="K470" s="111" t="str">
        <f t="shared" si="27"/>
        <v xml:space="preserve"> </v>
      </c>
    </row>
    <row r="471" spans="1:11" ht="15.75" customHeight="1" x14ac:dyDescent="0.25">
      <c r="A471" s="2">
        <v>242</v>
      </c>
      <c r="B471" s="426"/>
      <c r="C471" s="426"/>
      <c r="D471" s="359" t="str">
        <f>IF(B471&lt;&gt;0,(VLOOKUP(B471,'proje ve personel bilgileri'!$A$14:$B$1021,2,0))," ")</f>
        <v xml:space="preserve"> </v>
      </c>
      <c r="E471" s="359"/>
      <c r="F471" s="268"/>
      <c r="G471" s="112"/>
      <c r="H471" s="112"/>
      <c r="I471" s="109" t="str">
        <f t="shared" si="26"/>
        <v xml:space="preserve"> </v>
      </c>
      <c r="J471" s="110" t="str">
        <f>IF(B471&lt;&gt;0,(VLOOKUP(B471,G011C!$B$12:$V$2193,20,0))," ")</f>
        <v xml:space="preserve"> </v>
      </c>
      <c r="K471" s="111" t="str">
        <f t="shared" si="27"/>
        <v xml:space="preserve"> </v>
      </c>
    </row>
    <row r="472" spans="1:11" ht="15.75" customHeight="1" x14ac:dyDescent="0.25">
      <c r="A472" s="1">
        <v>243</v>
      </c>
      <c r="B472" s="426"/>
      <c r="C472" s="426"/>
      <c r="D472" s="359" t="str">
        <f>IF(B472&lt;&gt;0,(VLOOKUP(B472,'proje ve personel bilgileri'!$A$14:$B$1021,2,0))," ")</f>
        <v xml:space="preserve"> </v>
      </c>
      <c r="E472" s="359"/>
      <c r="F472" s="268"/>
      <c r="G472" s="112"/>
      <c r="H472" s="112"/>
      <c r="I472" s="109" t="str">
        <f t="shared" si="26"/>
        <v xml:space="preserve"> </v>
      </c>
      <c r="J472" s="110" t="str">
        <f>IF(B472&lt;&gt;0,(VLOOKUP(B472,G011C!$B$12:$V$2193,20,0))," ")</f>
        <v xml:space="preserve"> </v>
      </c>
      <c r="K472" s="111" t="str">
        <f t="shared" si="27"/>
        <v xml:space="preserve"> </v>
      </c>
    </row>
    <row r="473" spans="1:11" ht="15.75" customHeight="1" x14ac:dyDescent="0.25">
      <c r="A473" s="2">
        <v>244</v>
      </c>
      <c r="B473" s="426"/>
      <c r="C473" s="426"/>
      <c r="D473" s="359" t="str">
        <f>IF(B473&lt;&gt;0,(VLOOKUP(B473,'proje ve personel bilgileri'!$A$14:$B$1021,2,0))," ")</f>
        <v xml:space="preserve"> </v>
      </c>
      <c r="E473" s="359"/>
      <c r="F473" s="268"/>
      <c r="G473" s="112"/>
      <c r="H473" s="112"/>
      <c r="I473" s="109" t="str">
        <f t="shared" si="26"/>
        <v xml:space="preserve"> </v>
      </c>
      <c r="J473" s="110" t="str">
        <f>IF(B473&lt;&gt;0,(VLOOKUP(B473,G011C!$B$12:$V$2193,20,0))," ")</f>
        <v xml:space="preserve"> </v>
      </c>
      <c r="K473" s="111" t="str">
        <f t="shared" si="27"/>
        <v xml:space="preserve"> </v>
      </c>
    </row>
    <row r="474" spans="1:11" ht="15.75" customHeight="1" x14ac:dyDescent="0.25">
      <c r="A474" s="1">
        <v>245</v>
      </c>
      <c r="B474" s="426"/>
      <c r="C474" s="426"/>
      <c r="D474" s="359" t="str">
        <f>IF(B474&lt;&gt;0,(VLOOKUP(B474,'proje ve personel bilgileri'!$A$14:$B$1021,2,0))," ")</f>
        <v xml:space="preserve"> </v>
      </c>
      <c r="E474" s="359"/>
      <c r="F474" s="268"/>
      <c r="G474" s="112"/>
      <c r="H474" s="112"/>
      <c r="I474" s="109" t="str">
        <f t="shared" si="26"/>
        <v xml:space="preserve"> </v>
      </c>
      <c r="J474" s="110" t="str">
        <f>IF(B474&lt;&gt;0,(VLOOKUP(B474,G011C!$B$12:$V$2193,20,0))," ")</f>
        <v xml:space="preserve"> </v>
      </c>
      <c r="K474" s="111" t="str">
        <f t="shared" si="27"/>
        <v xml:space="preserve"> </v>
      </c>
    </row>
    <row r="475" spans="1:11" ht="15.75" customHeight="1" x14ac:dyDescent="0.25">
      <c r="A475" s="2">
        <v>246</v>
      </c>
      <c r="B475" s="426"/>
      <c r="C475" s="426"/>
      <c r="D475" s="359" t="str">
        <f>IF(B475&lt;&gt;0,(VLOOKUP(B475,'proje ve personel bilgileri'!$A$14:$B$1021,2,0))," ")</f>
        <v xml:space="preserve"> </v>
      </c>
      <c r="E475" s="359"/>
      <c r="F475" s="268"/>
      <c r="G475" s="112"/>
      <c r="H475" s="112"/>
      <c r="I475" s="109" t="str">
        <f t="shared" si="26"/>
        <v xml:space="preserve"> </v>
      </c>
      <c r="J475" s="110" t="str">
        <f>IF(B475&lt;&gt;0,(VLOOKUP(B475,G011C!$B$12:$V$2193,20,0))," ")</f>
        <v xml:space="preserve"> </v>
      </c>
      <c r="K475" s="111" t="str">
        <f t="shared" si="27"/>
        <v xml:space="preserve"> </v>
      </c>
    </row>
    <row r="476" spans="1:11" ht="15.75" customHeight="1" x14ac:dyDescent="0.25">
      <c r="A476" s="1">
        <v>247</v>
      </c>
      <c r="B476" s="426"/>
      <c r="C476" s="426"/>
      <c r="D476" s="359" t="str">
        <f>IF(B476&lt;&gt;0,(VLOOKUP(B476,'proje ve personel bilgileri'!$A$14:$B$1021,2,0))," ")</f>
        <v xml:space="preserve"> </v>
      </c>
      <c r="E476" s="359"/>
      <c r="F476" s="268"/>
      <c r="G476" s="112"/>
      <c r="H476" s="112"/>
      <c r="I476" s="109" t="str">
        <f t="shared" si="26"/>
        <v xml:space="preserve"> </v>
      </c>
      <c r="J476" s="110" t="str">
        <f>IF(B476&lt;&gt;0,(VLOOKUP(B476,G011C!$B$12:$V$2193,20,0))," ")</f>
        <v xml:space="preserve"> </v>
      </c>
      <c r="K476" s="111" t="str">
        <f t="shared" si="27"/>
        <v xml:space="preserve"> </v>
      </c>
    </row>
    <row r="477" spans="1:11" ht="15.75" customHeight="1" x14ac:dyDescent="0.25">
      <c r="A477" s="2">
        <v>248</v>
      </c>
      <c r="B477" s="426"/>
      <c r="C477" s="426"/>
      <c r="D477" s="359" t="str">
        <f>IF(B477&lt;&gt;0,(VLOOKUP(B477,'proje ve personel bilgileri'!$A$14:$B$1021,2,0))," ")</f>
        <v xml:space="preserve"> </v>
      </c>
      <c r="E477" s="359"/>
      <c r="F477" s="268"/>
      <c r="G477" s="112"/>
      <c r="H477" s="112"/>
      <c r="I477" s="109" t="str">
        <f t="shared" si="26"/>
        <v xml:space="preserve"> </v>
      </c>
      <c r="J477" s="110" t="str">
        <f>IF(B477&lt;&gt;0,(VLOOKUP(B477,G011C!$B$12:$V$2193,20,0))," ")</f>
        <v xml:space="preserve"> </v>
      </c>
      <c r="K477" s="111" t="str">
        <f t="shared" si="27"/>
        <v xml:space="preserve"> </v>
      </c>
    </row>
    <row r="478" spans="1:11" ht="15.75" customHeight="1" x14ac:dyDescent="0.25">
      <c r="A478" s="1">
        <v>249</v>
      </c>
      <c r="B478" s="426"/>
      <c r="C478" s="426"/>
      <c r="D478" s="359" t="str">
        <f>IF(B478&lt;&gt;0,(VLOOKUP(B478,'proje ve personel bilgileri'!$A$14:$B$1021,2,0))," ")</f>
        <v xml:space="preserve"> </v>
      </c>
      <c r="E478" s="359"/>
      <c r="F478" s="268"/>
      <c r="G478" s="112"/>
      <c r="H478" s="112"/>
      <c r="I478" s="109" t="str">
        <f t="shared" si="26"/>
        <v xml:space="preserve"> </v>
      </c>
      <c r="J478" s="110" t="str">
        <f>IF(B478&lt;&gt;0,(VLOOKUP(B478,G011C!$B$12:$V$2193,20,0))," ")</f>
        <v xml:space="preserve"> </v>
      </c>
      <c r="K478" s="111" t="str">
        <f t="shared" si="27"/>
        <v xml:space="preserve"> </v>
      </c>
    </row>
    <row r="479" spans="1:11" ht="15.75" customHeight="1" x14ac:dyDescent="0.25">
      <c r="A479" s="2">
        <v>250</v>
      </c>
      <c r="B479" s="426"/>
      <c r="C479" s="426"/>
      <c r="D479" s="359" t="str">
        <f>IF(B479&lt;&gt;0,(VLOOKUP(B479,'proje ve personel bilgileri'!$A$14:$B$1021,2,0))," ")</f>
        <v xml:space="preserve"> </v>
      </c>
      <c r="E479" s="359"/>
      <c r="F479" s="268"/>
      <c r="G479" s="112"/>
      <c r="H479" s="112"/>
      <c r="I479" s="109" t="str">
        <f t="shared" si="26"/>
        <v xml:space="preserve"> </v>
      </c>
      <c r="J479" s="110" t="str">
        <f>IF(B479&lt;&gt;0,(VLOOKUP(B479,G011C!$B$12:$V$2193,20,0))," ")</f>
        <v xml:space="preserve"> </v>
      </c>
      <c r="K479" s="111" t="str">
        <f t="shared" si="27"/>
        <v xml:space="preserve"> </v>
      </c>
    </row>
    <row r="480" spans="1:11" ht="15.75" customHeight="1" x14ac:dyDescent="0.25">
      <c r="A480" s="1">
        <v>251</v>
      </c>
      <c r="B480" s="426"/>
      <c r="C480" s="426"/>
      <c r="D480" s="359" t="str">
        <f>IF(B480&lt;&gt;0,(VLOOKUP(B480,'proje ve personel bilgileri'!$A$14:$B$1021,2,0))," ")</f>
        <v xml:space="preserve"> </v>
      </c>
      <c r="E480" s="359"/>
      <c r="F480" s="268"/>
      <c r="G480" s="112"/>
      <c r="H480" s="112"/>
      <c r="I480" s="109" t="str">
        <f t="shared" si="26"/>
        <v xml:space="preserve"> </v>
      </c>
      <c r="J480" s="110" t="str">
        <f>IF(B480&lt;&gt;0,(VLOOKUP(B480,G011C!$B$12:$V$2193,20,0))," ")</f>
        <v xml:space="preserve"> </v>
      </c>
      <c r="K480" s="111" t="str">
        <f t="shared" si="27"/>
        <v xml:space="preserve"> </v>
      </c>
    </row>
    <row r="481" spans="1:11" ht="15" customHeight="1" x14ac:dyDescent="0.25">
      <c r="A481" s="2">
        <v>252</v>
      </c>
      <c r="B481" s="426"/>
      <c r="C481" s="426"/>
      <c r="D481" s="359" t="str">
        <f>IF(B481&lt;&gt;0,(VLOOKUP(B481,'proje ve personel bilgileri'!$A$14:$B$1021,2,0))," ")</f>
        <v xml:space="preserve"> </v>
      </c>
      <c r="E481" s="359"/>
      <c r="F481" s="268"/>
      <c r="G481" s="112"/>
      <c r="H481" s="112"/>
      <c r="I481" s="109" t="str">
        <f t="shared" si="26"/>
        <v xml:space="preserve"> </v>
      </c>
      <c r="J481" s="110" t="str">
        <f>IF(B481&lt;&gt;0,(VLOOKUP(B481,G011C!$B$12:$V$2193,20,0))," ")</f>
        <v xml:space="preserve"> </v>
      </c>
      <c r="K481" s="111" t="str">
        <f t="shared" si="27"/>
        <v xml:space="preserve"> </v>
      </c>
    </row>
    <row r="482" spans="1:11" ht="15.75" customHeight="1" x14ac:dyDescent="0.25">
      <c r="A482" s="341" t="s">
        <v>169</v>
      </c>
      <c r="B482" s="427"/>
      <c r="C482" s="427"/>
      <c r="D482" s="427"/>
      <c r="E482" s="427"/>
      <c r="F482" s="427"/>
      <c r="G482" s="427"/>
      <c r="H482" s="427"/>
      <c r="I482" s="34">
        <f>SUM(I464:I481)</f>
        <v>0</v>
      </c>
      <c r="J482" s="31"/>
      <c r="K482" s="35">
        <f>IF(C461=C426,SUM(K464:K481)+K447,SUM(K464:K481))</f>
        <v>0</v>
      </c>
    </row>
    <row r="483" spans="1:11" ht="15.75" customHeight="1" x14ac:dyDescent="0.25">
      <c r="A483" s="428" t="s">
        <v>170</v>
      </c>
      <c r="B483" s="429"/>
      <c r="C483" s="429"/>
      <c r="D483" s="429"/>
      <c r="E483" s="429"/>
      <c r="F483" s="429"/>
      <c r="G483" s="430"/>
      <c r="H483" s="32"/>
      <c r="I483" s="33"/>
      <c r="J483" s="33"/>
      <c r="K483" s="65">
        <f>SUM(K464:K481)+K448</f>
        <v>0</v>
      </c>
    </row>
    <row r="484" spans="1:11" ht="15" customHeight="1" x14ac:dyDescent="0.25">
      <c r="A484" s="56"/>
      <c r="B484" s="56"/>
      <c r="C484" s="56"/>
      <c r="D484" s="56"/>
      <c r="E484" s="56"/>
      <c r="F484" s="56"/>
      <c r="G484" s="56"/>
      <c r="H484" s="56"/>
      <c r="I484" s="56"/>
      <c r="J484" s="56"/>
      <c r="K484" s="56"/>
    </row>
    <row r="485" spans="1:11" ht="15" customHeight="1" x14ac:dyDescent="0.25">
      <c r="A485" s="50"/>
    </row>
    <row r="486" spans="1:11" ht="15" customHeight="1" x14ac:dyDescent="0.25">
      <c r="A486" s="431" t="s">
        <v>171</v>
      </c>
      <c r="B486" s="431"/>
      <c r="C486" s="431"/>
      <c r="D486" s="431"/>
      <c r="E486" s="431"/>
      <c r="F486" s="431"/>
      <c r="G486" s="431"/>
      <c r="H486" s="431"/>
      <c r="I486" s="431"/>
      <c r="J486" s="431"/>
      <c r="K486" s="431"/>
    </row>
    <row r="487" spans="1:11" ht="15" customHeight="1" x14ac:dyDescent="0.25">
      <c r="A487" s="50"/>
    </row>
    <row r="488" spans="1:11" ht="15" customHeight="1" x14ac:dyDescent="0.25">
      <c r="A488" s="51"/>
    </row>
    <row r="489" spans="1:11" ht="15" customHeight="1" x14ac:dyDescent="0.25">
      <c r="A489" s="270" t="s">
        <v>101</v>
      </c>
      <c r="E489" s="270" t="s">
        <v>102</v>
      </c>
      <c r="G489" s="270" t="s">
        <v>103</v>
      </c>
      <c r="J489" s="74" t="s">
        <v>127</v>
      </c>
    </row>
    <row r="491" spans="1:11" ht="15.75" customHeight="1" x14ac:dyDescent="0.25">
      <c r="A491" s="348" t="s">
        <v>157</v>
      </c>
      <c r="B491" s="440"/>
      <c r="C491" s="440"/>
      <c r="D491" s="440"/>
      <c r="E491" s="440"/>
      <c r="F491" s="440"/>
      <c r="G491" s="440"/>
      <c r="H491" s="440"/>
      <c r="I491" s="440"/>
      <c r="J491" s="440"/>
      <c r="K491" s="440"/>
    </row>
    <row r="492" spans="1:11" ht="15" customHeight="1" x14ac:dyDescent="0.25">
      <c r="A492" s="70"/>
      <c r="B492" s="70"/>
      <c r="C492" s="70"/>
      <c r="D492" s="70"/>
      <c r="E492" s="70"/>
      <c r="F492" s="73" t="str">
        <f>'proje ve personel bilgileri'!$B$7&amp;" dönemine aittir"</f>
        <v>/ dönemine aittir</v>
      </c>
      <c r="G492" s="70"/>
      <c r="H492" s="70"/>
      <c r="I492" s="70"/>
      <c r="J492" s="70"/>
      <c r="K492" s="70"/>
    </row>
    <row r="493" spans="1:11" ht="18.75" customHeight="1" x14ac:dyDescent="0.25">
      <c r="K493" s="4" t="s">
        <v>158</v>
      </c>
    </row>
    <row r="494" spans="1:11" ht="15.75" customHeight="1" x14ac:dyDescent="0.25">
      <c r="A494" s="435" t="s">
        <v>2</v>
      </c>
      <c r="B494" s="436"/>
      <c r="C494" s="351">
        <f>'proje ve personel bilgileri'!$B$2</f>
        <v>0</v>
      </c>
      <c r="D494" s="352"/>
      <c r="E494" s="352"/>
      <c r="F494" s="352"/>
      <c r="G494" s="352"/>
      <c r="H494" s="352"/>
      <c r="I494" s="352"/>
      <c r="J494" s="352"/>
      <c r="K494" s="353"/>
    </row>
    <row r="495" spans="1:11" ht="15.75" customHeight="1" x14ac:dyDescent="0.25">
      <c r="A495" s="435" t="s">
        <v>159</v>
      </c>
      <c r="B495" s="436"/>
      <c r="C495" s="351">
        <f>'proje ve personel bilgileri'!$B$3</f>
        <v>0</v>
      </c>
      <c r="D495" s="352"/>
      <c r="E495" s="352"/>
      <c r="F495" s="352"/>
      <c r="G495" s="352"/>
      <c r="H495" s="352"/>
      <c r="I495" s="352"/>
      <c r="J495" s="352"/>
      <c r="K495" s="353"/>
    </row>
    <row r="496" spans="1:11" ht="15.75" customHeight="1" x14ac:dyDescent="0.25">
      <c r="A496" s="435" t="s">
        <v>160</v>
      </c>
      <c r="B496" s="436"/>
      <c r="C496" s="437"/>
      <c r="D496" s="438"/>
      <c r="E496" s="435"/>
      <c r="F496" s="439"/>
      <c r="G496" s="439"/>
      <c r="H496" s="439"/>
      <c r="I496" s="439"/>
      <c r="J496" s="439"/>
      <c r="K496" s="436"/>
    </row>
    <row r="497" spans="1:11" ht="30" customHeight="1" x14ac:dyDescent="0.25">
      <c r="A497" s="432" t="s">
        <v>87</v>
      </c>
      <c r="B497" s="346" t="s">
        <v>15</v>
      </c>
      <c r="C497" s="347"/>
      <c r="D497" s="346" t="s">
        <v>161</v>
      </c>
      <c r="E497" s="347"/>
      <c r="F497" s="432" t="s">
        <v>17</v>
      </c>
      <c r="G497" s="432" t="s">
        <v>162</v>
      </c>
      <c r="H497" s="432" t="s">
        <v>163</v>
      </c>
      <c r="I497" s="432" t="s">
        <v>164</v>
      </c>
      <c r="J497" s="269" t="s">
        <v>165</v>
      </c>
      <c r="K497" s="267" t="s">
        <v>166</v>
      </c>
    </row>
    <row r="498" spans="1:11" ht="30.75" customHeight="1" x14ac:dyDescent="0.25">
      <c r="A498" s="433"/>
      <c r="B498" s="339"/>
      <c r="C498" s="340"/>
      <c r="D498" s="339" t="s">
        <v>167</v>
      </c>
      <c r="E498" s="340"/>
      <c r="F498" s="433"/>
      <c r="G498" s="433"/>
      <c r="H498" s="433"/>
      <c r="I498" s="433"/>
      <c r="J498" s="267" t="s">
        <v>168</v>
      </c>
      <c r="K498" s="267" t="s">
        <v>98</v>
      </c>
    </row>
    <row r="499" spans="1:11" ht="15.75" customHeight="1" x14ac:dyDescent="0.25">
      <c r="A499" s="1">
        <v>253</v>
      </c>
      <c r="B499" s="434"/>
      <c r="C499" s="434"/>
      <c r="D499" s="359" t="str">
        <f>IF(B499&lt;&gt;0,(VLOOKUP(B499,'proje ve personel bilgileri'!$A$14:$B$1021,2,0))," ")</f>
        <v xml:space="preserve"> </v>
      </c>
      <c r="E499" s="359"/>
      <c r="F499" s="268"/>
      <c r="G499" s="108"/>
      <c r="H499" s="108"/>
      <c r="I499" s="109" t="str">
        <f t="shared" ref="I499:I516" si="28">IF(B499&lt;&gt;0,(G499*H499)," ")</f>
        <v xml:space="preserve"> </v>
      </c>
      <c r="J499" s="110" t="str">
        <f>IF(B499&lt;&gt;0,(VLOOKUP(B499,G011C!$B$12:$V$2193,20,0))," ")</f>
        <v xml:space="preserve"> </v>
      </c>
      <c r="K499" s="111" t="str">
        <f t="shared" ref="K499:K516" si="29">IF(B499&lt;&gt;0,(I499*J499)," ")</f>
        <v xml:space="preserve"> </v>
      </c>
    </row>
    <row r="500" spans="1:11" ht="15.75" customHeight="1" x14ac:dyDescent="0.25">
      <c r="A500" s="2">
        <v>254</v>
      </c>
      <c r="B500" s="426"/>
      <c r="C500" s="426"/>
      <c r="D500" s="359" t="str">
        <f>IF(B500&lt;&gt;0,(VLOOKUP(B500,'proje ve personel bilgileri'!$A$14:$B$1021,2,0))," ")</f>
        <v xml:space="preserve"> </v>
      </c>
      <c r="E500" s="359"/>
      <c r="F500" s="268"/>
      <c r="G500" s="112"/>
      <c r="H500" s="112"/>
      <c r="I500" s="109" t="str">
        <f t="shared" si="28"/>
        <v xml:space="preserve"> </v>
      </c>
      <c r="J500" s="110" t="str">
        <f>IF(B500&lt;&gt;0,(VLOOKUP(B500,G011C!$B$12:$V$2193,20,0))," ")</f>
        <v xml:space="preserve"> </v>
      </c>
      <c r="K500" s="111" t="str">
        <f t="shared" si="29"/>
        <v xml:space="preserve"> </v>
      </c>
    </row>
    <row r="501" spans="1:11" ht="15.75" customHeight="1" x14ac:dyDescent="0.25">
      <c r="A501" s="1">
        <v>255</v>
      </c>
      <c r="B501" s="426"/>
      <c r="C501" s="426"/>
      <c r="D501" s="359" t="str">
        <f>IF(B501&lt;&gt;0,(VLOOKUP(B501,'proje ve personel bilgileri'!$A$14:$B$1021,2,0))," ")</f>
        <v xml:space="preserve"> </v>
      </c>
      <c r="E501" s="359"/>
      <c r="F501" s="268"/>
      <c r="G501" s="112"/>
      <c r="H501" s="112"/>
      <c r="I501" s="109" t="str">
        <f t="shared" si="28"/>
        <v xml:space="preserve"> </v>
      </c>
      <c r="J501" s="110" t="str">
        <f>IF(B501&lt;&gt;0,(VLOOKUP(B501,G011C!$B$12:$V$2193,20,0))," ")</f>
        <v xml:space="preserve"> </v>
      </c>
      <c r="K501" s="111" t="str">
        <f t="shared" si="29"/>
        <v xml:space="preserve"> </v>
      </c>
    </row>
    <row r="502" spans="1:11" ht="15.75" customHeight="1" x14ac:dyDescent="0.25">
      <c r="A502" s="2">
        <v>256</v>
      </c>
      <c r="B502" s="426"/>
      <c r="C502" s="426"/>
      <c r="D502" s="359" t="str">
        <f>IF(B502&lt;&gt;0,(VLOOKUP(B502,'proje ve personel bilgileri'!$A$14:$B$1021,2,0))," ")</f>
        <v xml:space="preserve"> </v>
      </c>
      <c r="E502" s="359"/>
      <c r="F502" s="268"/>
      <c r="G502" s="112"/>
      <c r="H502" s="112"/>
      <c r="I502" s="109" t="str">
        <f t="shared" si="28"/>
        <v xml:space="preserve"> </v>
      </c>
      <c r="J502" s="110" t="str">
        <f>IF(B502&lt;&gt;0,(VLOOKUP(B502,G011C!$B$12:$V$2193,20,0))," ")</f>
        <v xml:space="preserve"> </v>
      </c>
      <c r="K502" s="111" t="str">
        <f t="shared" si="29"/>
        <v xml:space="preserve"> </v>
      </c>
    </row>
    <row r="503" spans="1:11" ht="15.75" customHeight="1" x14ac:dyDescent="0.25">
      <c r="A503" s="1">
        <v>257</v>
      </c>
      <c r="B503" s="426"/>
      <c r="C503" s="426"/>
      <c r="D503" s="359" t="str">
        <f>IF(B503&lt;&gt;0,(VLOOKUP(B503,'proje ve personel bilgileri'!$A$14:$B$1021,2,0))," ")</f>
        <v xml:space="preserve"> </v>
      </c>
      <c r="E503" s="359"/>
      <c r="F503" s="268"/>
      <c r="G503" s="112"/>
      <c r="H503" s="112"/>
      <c r="I503" s="109" t="str">
        <f t="shared" si="28"/>
        <v xml:space="preserve"> </v>
      </c>
      <c r="J503" s="110" t="str">
        <f>IF(B503&lt;&gt;0,(VLOOKUP(B503,G011C!$B$12:$V$2193,20,0))," ")</f>
        <v xml:space="preserve"> </v>
      </c>
      <c r="K503" s="111" t="str">
        <f t="shared" si="29"/>
        <v xml:space="preserve"> </v>
      </c>
    </row>
    <row r="504" spans="1:11" ht="15.75" customHeight="1" x14ac:dyDescent="0.25">
      <c r="A504" s="2">
        <v>258</v>
      </c>
      <c r="B504" s="426"/>
      <c r="C504" s="426"/>
      <c r="D504" s="359" t="str">
        <f>IF(B504&lt;&gt;0,(VLOOKUP(B504,'proje ve personel bilgileri'!$A$14:$B$1021,2,0))," ")</f>
        <v xml:space="preserve"> </v>
      </c>
      <c r="E504" s="359"/>
      <c r="F504" s="268"/>
      <c r="G504" s="112"/>
      <c r="H504" s="112"/>
      <c r="I504" s="109" t="str">
        <f t="shared" si="28"/>
        <v xml:space="preserve"> </v>
      </c>
      <c r="J504" s="110" t="str">
        <f>IF(B504&lt;&gt;0,(VLOOKUP(B504,G011C!$B$12:$V$2193,20,0))," ")</f>
        <v xml:space="preserve"> </v>
      </c>
      <c r="K504" s="111" t="str">
        <f t="shared" si="29"/>
        <v xml:space="preserve"> </v>
      </c>
    </row>
    <row r="505" spans="1:11" ht="15.75" customHeight="1" x14ac:dyDescent="0.25">
      <c r="A505" s="1">
        <v>259</v>
      </c>
      <c r="B505" s="426"/>
      <c r="C505" s="426"/>
      <c r="D505" s="359" t="str">
        <f>IF(B505&lt;&gt;0,(VLOOKUP(B505,'proje ve personel bilgileri'!$A$14:$B$1021,2,0))," ")</f>
        <v xml:space="preserve"> </v>
      </c>
      <c r="E505" s="359"/>
      <c r="F505" s="268"/>
      <c r="G505" s="112"/>
      <c r="H505" s="112"/>
      <c r="I505" s="109" t="str">
        <f t="shared" si="28"/>
        <v xml:space="preserve"> </v>
      </c>
      <c r="J505" s="110" t="str">
        <f>IF(B505&lt;&gt;0,(VLOOKUP(B505,G011C!$B$12:$V$2193,20,0))," ")</f>
        <v xml:space="preserve"> </v>
      </c>
      <c r="K505" s="111" t="str">
        <f t="shared" si="29"/>
        <v xml:space="preserve"> </v>
      </c>
    </row>
    <row r="506" spans="1:11" ht="15.75" customHeight="1" x14ac:dyDescent="0.25">
      <c r="A506" s="2">
        <v>260</v>
      </c>
      <c r="B506" s="426"/>
      <c r="C506" s="426"/>
      <c r="D506" s="359" t="str">
        <f>IF(B506&lt;&gt;0,(VLOOKUP(B506,'proje ve personel bilgileri'!$A$14:$B$1021,2,0))," ")</f>
        <v xml:space="preserve"> </v>
      </c>
      <c r="E506" s="359"/>
      <c r="F506" s="268"/>
      <c r="G506" s="112"/>
      <c r="H506" s="112"/>
      <c r="I506" s="109" t="str">
        <f t="shared" si="28"/>
        <v xml:space="preserve"> </v>
      </c>
      <c r="J506" s="110" t="str">
        <f>IF(B506&lt;&gt;0,(VLOOKUP(B506,G011C!$B$12:$V$2193,20,0))," ")</f>
        <v xml:space="preserve"> </v>
      </c>
      <c r="K506" s="111" t="str">
        <f t="shared" si="29"/>
        <v xml:space="preserve"> </v>
      </c>
    </row>
    <row r="507" spans="1:11" ht="15.75" customHeight="1" x14ac:dyDescent="0.25">
      <c r="A507" s="1">
        <v>261</v>
      </c>
      <c r="B507" s="426"/>
      <c r="C507" s="426"/>
      <c r="D507" s="359" t="str">
        <f>IF(B507&lt;&gt;0,(VLOOKUP(B507,'proje ve personel bilgileri'!$A$14:$B$1021,2,0))," ")</f>
        <v xml:space="preserve"> </v>
      </c>
      <c r="E507" s="359"/>
      <c r="F507" s="268"/>
      <c r="G507" s="112"/>
      <c r="H507" s="112"/>
      <c r="I507" s="109" t="str">
        <f t="shared" si="28"/>
        <v xml:space="preserve"> </v>
      </c>
      <c r="J507" s="110" t="str">
        <f>IF(B507&lt;&gt;0,(VLOOKUP(B507,G011C!$B$12:$V$2193,20,0))," ")</f>
        <v xml:space="preserve"> </v>
      </c>
      <c r="K507" s="111" t="str">
        <f t="shared" si="29"/>
        <v xml:space="preserve"> </v>
      </c>
    </row>
    <row r="508" spans="1:11" ht="15.75" customHeight="1" x14ac:dyDescent="0.25">
      <c r="A508" s="2">
        <v>262</v>
      </c>
      <c r="B508" s="426"/>
      <c r="C508" s="426"/>
      <c r="D508" s="359" t="str">
        <f>IF(B508&lt;&gt;0,(VLOOKUP(B508,'proje ve personel bilgileri'!$A$14:$B$1021,2,0))," ")</f>
        <v xml:space="preserve"> </v>
      </c>
      <c r="E508" s="359"/>
      <c r="F508" s="268"/>
      <c r="G508" s="112"/>
      <c r="H508" s="112"/>
      <c r="I508" s="109" t="str">
        <f t="shared" si="28"/>
        <v xml:space="preserve"> </v>
      </c>
      <c r="J508" s="110" t="str">
        <f>IF(B508&lt;&gt;0,(VLOOKUP(B508,G011C!$B$12:$V$2193,20,0))," ")</f>
        <v xml:space="preserve"> </v>
      </c>
      <c r="K508" s="111" t="str">
        <f t="shared" si="29"/>
        <v xml:space="preserve"> </v>
      </c>
    </row>
    <row r="509" spans="1:11" ht="15.75" customHeight="1" x14ac:dyDescent="0.25">
      <c r="A509" s="1">
        <v>263</v>
      </c>
      <c r="B509" s="426"/>
      <c r="C509" s="426"/>
      <c r="D509" s="359" t="str">
        <f>IF(B509&lt;&gt;0,(VLOOKUP(B509,'proje ve personel bilgileri'!$A$14:$B$1021,2,0))," ")</f>
        <v xml:space="preserve"> </v>
      </c>
      <c r="E509" s="359"/>
      <c r="F509" s="268"/>
      <c r="G509" s="112"/>
      <c r="H509" s="112"/>
      <c r="I509" s="109" t="str">
        <f t="shared" si="28"/>
        <v xml:space="preserve"> </v>
      </c>
      <c r="J509" s="110" t="str">
        <f>IF(B509&lt;&gt;0,(VLOOKUP(B509,G011C!$B$12:$V$2193,20,0))," ")</f>
        <v xml:space="preserve"> </v>
      </c>
      <c r="K509" s="111" t="str">
        <f t="shared" si="29"/>
        <v xml:space="preserve"> </v>
      </c>
    </row>
    <row r="510" spans="1:11" ht="15.75" customHeight="1" x14ac:dyDescent="0.25">
      <c r="A510" s="2">
        <v>264</v>
      </c>
      <c r="B510" s="426"/>
      <c r="C510" s="426"/>
      <c r="D510" s="359" t="str">
        <f>IF(B510&lt;&gt;0,(VLOOKUP(B510,'proje ve personel bilgileri'!$A$14:$B$1021,2,0))," ")</f>
        <v xml:space="preserve"> </v>
      </c>
      <c r="E510" s="359"/>
      <c r="F510" s="268"/>
      <c r="G510" s="112"/>
      <c r="H510" s="112"/>
      <c r="I510" s="109" t="str">
        <f t="shared" si="28"/>
        <v xml:space="preserve"> </v>
      </c>
      <c r="J510" s="110" t="str">
        <f>IF(B510&lt;&gt;0,(VLOOKUP(B510,G011C!$B$12:$V$2193,20,0))," ")</f>
        <v xml:space="preserve"> </v>
      </c>
      <c r="K510" s="111" t="str">
        <f t="shared" si="29"/>
        <v xml:space="preserve"> </v>
      </c>
    </row>
    <row r="511" spans="1:11" ht="15.75" customHeight="1" x14ac:dyDescent="0.25">
      <c r="A511" s="1">
        <v>265</v>
      </c>
      <c r="B511" s="426"/>
      <c r="C511" s="426"/>
      <c r="D511" s="359" t="str">
        <f>IF(B511&lt;&gt;0,(VLOOKUP(B511,'proje ve personel bilgileri'!$A$14:$B$1021,2,0))," ")</f>
        <v xml:space="preserve"> </v>
      </c>
      <c r="E511" s="359"/>
      <c r="F511" s="268"/>
      <c r="G511" s="112"/>
      <c r="H511" s="112"/>
      <c r="I511" s="109" t="str">
        <f t="shared" si="28"/>
        <v xml:space="preserve"> </v>
      </c>
      <c r="J511" s="110" t="str">
        <f>IF(B511&lt;&gt;0,(VLOOKUP(B511,G011C!$B$12:$V$2193,20,0))," ")</f>
        <v xml:space="preserve"> </v>
      </c>
      <c r="K511" s="111" t="str">
        <f t="shared" si="29"/>
        <v xml:space="preserve"> </v>
      </c>
    </row>
    <row r="512" spans="1:11" ht="15.75" customHeight="1" x14ac:dyDescent="0.25">
      <c r="A512" s="2">
        <v>266</v>
      </c>
      <c r="B512" s="426"/>
      <c r="C512" s="426"/>
      <c r="D512" s="359" t="str">
        <f>IF(B512&lt;&gt;0,(VLOOKUP(B512,'proje ve personel bilgileri'!$A$14:$B$1021,2,0))," ")</f>
        <v xml:space="preserve"> </v>
      </c>
      <c r="E512" s="359"/>
      <c r="F512" s="268"/>
      <c r="G512" s="112"/>
      <c r="H512" s="112"/>
      <c r="I512" s="109" t="str">
        <f t="shared" si="28"/>
        <v xml:space="preserve"> </v>
      </c>
      <c r="J512" s="110" t="str">
        <f>IF(B512&lt;&gt;0,(VLOOKUP(B512,G011C!$B$12:$V$2193,20,0))," ")</f>
        <v xml:space="preserve"> </v>
      </c>
      <c r="K512" s="111" t="str">
        <f t="shared" si="29"/>
        <v xml:space="preserve"> </v>
      </c>
    </row>
    <row r="513" spans="1:11" ht="15.75" customHeight="1" x14ac:dyDescent="0.25">
      <c r="A513" s="1">
        <v>267</v>
      </c>
      <c r="B513" s="426"/>
      <c r="C513" s="426"/>
      <c r="D513" s="359" t="str">
        <f>IF(B513&lt;&gt;0,(VLOOKUP(B513,'proje ve personel bilgileri'!$A$14:$B$1021,2,0))," ")</f>
        <v xml:space="preserve"> </v>
      </c>
      <c r="E513" s="359"/>
      <c r="F513" s="268"/>
      <c r="G513" s="112"/>
      <c r="H513" s="112"/>
      <c r="I513" s="109" t="str">
        <f t="shared" si="28"/>
        <v xml:space="preserve"> </v>
      </c>
      <c r="J513" s="110" t="str">
        <f>IF(B513&lt;&gt;0,(VLOOKUP(B513,G011C!$B$12:$V$2193,20,0))," ")</f>
        <v xml:space="preserve"> </v>
      </c>
      <c r="K513" s="111" t="str">
        <f t="shared" si="29"/>
        <v xml:space="preserve"> </v>
      </c>
    </row>
    <row r="514" spans="1:11" ht="15.75" customHeight="1" x14ac:dyDescent="0.25">
      <c r="A514" s="2">
        <v>268</v>
      </c>
      <c r="B514" s="426"/>
      <c r="C514" s="426"/>
      <c r="D514" s="359" t="str">
        <f>IF(B514&lt;&gt;0,(VLOOKUP(B514,'proje ve personel bilgileri'!$A$14:$B$1021,2,0))," ")</f>
        <v xml:space="preserve"> </v>
      </c>
      <c r="E514" s="359"/>
      <c r="F514" s="268"/>
      <c r="G514" s="112"/>
      <c r="H514" s="112"/>
      <c r="I514" s="109" t="str">
        <f t="shared" si="28"/>
        <v xml:space="preserve"> </v>
      </c>
      <c r="J514" s="110" t="str">
        <f>IF(B514&lt;&gt;0,(VLOOKUP(B514,G011C!$B$12:$V$2193,20,0))," ")</f>
        <v xml:space="preserve"> </v>
      </c>
      <c r="K514" s="111" t="str">
        <f t="shared" si="29"/>
        <v xml:space="preserve"> </v>
      </c>
    </row>
    <row r="515" spans="1:11" ht="15.75" customHeight="1" x14ac:dyDescent="0.25">
      <c r="A515" s="1">
        <v>269</v>
      </c>
      <c r="B515" s="426"/>
      <c r="C515" s="426"/>
      <c r="D515" s="359" t="str">
        <f>IF(B515&lt;&gt;0,(VLOOKUP(B515,'proje ve personel bilgileri'!$A$14:$B$1021,2,0))," ")</f>
        <v xml:space="preserve"> </v>
      </c>
      <c r="E515" s="359"/>
      <c r="F515" s="268"/>
      <c r="G515" s="112"/>
      <c r="H515" s="112"/>
      <c r="I515" s="109" t="str">
        <f t="shared" si="28"/>
        <v xml:space="preserve"> </v>
      </c>
      <c r="J515" s="110" t="str">
        <f>IF(B515&lt;&gt;0,(VLOOKUP(B515,G011C!$B$12:$V$2193,20,0))," ")</f>
        <v xml:space="preserve"> </v>
      </c>
      <c r="K515" s="111" t="str">
        <f t="shared" si="29"/>
        <v xml:space="preserve"> </v>
      </c>
    </row>
    <row r="516" spans="1:11" ht="15" customHeight="1" x14ac:dyDescent="0.25">
      <c r="A516" s="2">
        <v>270</v>
      </c>
      <c r="B516" s="426"/>
      <c r="C516" s="426"/>
      <c r="D516" s="359" t="str">
        <f>IF(B516&lt;&gt;0,(VLOOKUP(B516,'proje ve personel bilgileri'!$A$14:$B$1021,2,0))," ")</f>
        <v xml:space="preserve"> </v>
      </c>
      <c r="E516" s="359"/>
      <c r="F516" s="268"/>
      <c r="G516" s="112"/>
      <c r="H516" s="112"/>
      <c r="I516" s="109" t="str">
        <f t="shared" si="28"/>
        <v xml:space="preserve"> </v>
      </c>
      <c r="J516" s="110" t="str">
        <f>IF(B516&lt;&gt;0,(VLOOKUP(B516,G011C!$B$12:$V$2193,20,0))," ")</f>
        <v xml:space="preserve"> </v>
      </c>
      <c r="K516" s="111" t="str">
        <f t="shared" si="29"/>
        <v xml:space="preserve"> </v>
      </c>
    </row>
    <row r="517" spans="1:11" ht="15.75" customHeight="1" x14ac:dyDescent="0.25">
      <c r="A517" s="341" t="s">
        <v>169</v>
      </c>
      <c r="B517" s="427"/>
      <c r="C517" s="427"/>
      <c r="D517" s="427"/>
      <c r="E517" s="427"/>
      <c r="F517" s="427"/>
      <c r="G517" s="427"/>
      <c r="H517" s="427"/>
      <c r="I517" s="34">
        <f>SUM(I499:I516)</f>
        <v>0</v>
      </c>
      <c r="J517" s="31"/>
      <c r="K517" s="35">
        <f>IF(C496=C461,SUM(K499:K516)+K482,SUM(K499:K516))</f>
        <v>0</v>
      </c>
    </row>
    <row r="518" spans="1:11" ht="15.75" customHeight="1" x14ac:dyDescent="0.25">
      <c r="A518" s="428" t="s">
        <v>170</v>
      </c>
      <c r="B518" s="429"/>
      <c r="C518" s="429"/>
      <c r="D518" s="429"/>
      <c r="E518" s="429"/>
      <c r="F518" s="429"/>
      <c r="G518" s="430"/>
      <c r="H518" s="32"/>
      <c r="I518" s="33"/>
      <c r="J518" s="33"/>
      <c r="K518" s="65">
        <f>SUM(K499:K516)+K483</f>
        <v>0</v>
      </c>
    </row>
    <row r="519" spans="1:11" ht="15" customHeight="1" x14ac:dyDescent="0.25">
      <c r="A519" s="56"/>
      <c r="B519" s="56"/>
      <c r="C519" s="56"/>
      <c r="D519" s="56"/>
      <c r="E519" s="56"/>
      <c r="F519" s="56"/>
      <c r="G519" s="56"/>
      <c r="H519" s="56"/>
      <c r="I519" s="56"/>
      <c r="J519" s="56"/>
      <c r="K519" s="56"/>
    </row>
    <row r="520" spans="1:11" ht="15" customHeight="1" x14ac:dyDescent="0.25">
      <c r="A520" s="50"/>
    </row>
    <row r="521" spans="1:11" ht="15" customHeight="1" x14ac:dyDescent="0.25">
      <c r="A521" s="431" t="s">
        <v>171</v>
      </c>
      <c r="B521" s="431"/>
      <c r="C521" s="431"/>
      <c r="D521" s="431"/>
      <c r="E521" s="431"/>
      <c r="F521" s="431"/>
      <c r="G521" s="431"/>
      <c r="H521" s="431"/>
      <c r="I521" s="431"/>
      <c r="J521" s="431"/>
      <c r="K521" s="431"/>
    </row>
    <row r="522" spans="1:11" ht="15" customHeight="1" x14ac:dyDescent="0.25">
      <c r="A522" s="50"/>
    </row>
    <row r="523" spans="1:11" ht="15" customHeight="1" x14ac:dyDescent="0.25">
      <c r="A523" s="51"/>
    </row>
    <row r="524" spans="1:11" ht="15" customHeight="1" x14ac:dyDescent="0.25">
      <c r="A524" s="270" t="s">
        <v>101</v>
      </c>
      <c r="E524" s="270" t="s">
        <v>102</v>
      </c>
      <c r="G524" s="270" t="s">
        <v>103</v>
      </c>
      <c r="J524" s="74" t="s">
        <v>127</v>
      </c>
    </row>
    <row r="526" spans="1:11" ht="15.75" customHeight="1" x14ac:dyDescent="0.25">
      <c r="A526" s="348" t="s">
        <v>157</v>
      </c>
      <c r="B526" s="440"/>
      <c r="C526" s="440"/>
      <c r="D526" s="440"/>
      <c r="E526" s="440"/>
      <c r="F526" s="440"/>
      <c r="G526" s="440"/>
      <c r="H526" s="440"/>
      <c r="I526" s="440"/>
      <c r="J526" s="440"/>
      <c r="K526" s="440"/>
    </row>
    <row r="527" spans="1:11" ht="15" customHeight="1" x14ac:dyDescent="0.25">
      <c r="A527" s="70"/>
      <c r="B527" s="70"/>
      <c r="C527" s="70"/>
      <c r="D527" s="70"/>
      <c r="E527" s="70"/>
      <c r="F527" s="73" t="str">
        <f>'proje ve personel bilgileri'!$B$7&amp;" dönemine aittir"</f>
        <v>/ dönemine aittir</v>
      </c>
      <c r="G527" s="70"/>
      <c r="H527" s="70"/>
      <c r="I527" s="70"/>
      <c r="J527" s="70"/>
      <c r="K527" s="70"/>
    </row>
    <row r="528" spans="1:11" ht="18.75" customHeight="1" x14ac:dyDescent="0.25">
      <c r="K528" s="4" t="s">
        <v>158</v>
      </c>
    </row>
    <row r="529" spans="1:11" ht="15.75" customHeight="1" x14ac:dyDescent="0.25">
      <c r="A529" s="435" t="s">
        <v>2</v>
      </c>
      <c r="B529" s="436"/>
      <c r="C529" s="351">
        <f>'proje ve personel bilgileri'!$B$2</f>
        <v>0</v>
      </c>
      <c r="D529" s="352"/>
      <c r="E529" s="352"/>
      <c r="F529" s="352"/>
      <c r="G529" s="352"/>
      <c r="H529" s="352"/>
      <c r="I529" s="352"/>
      <c r="J529" s="352"/>
      <c r="K529" s="353"/>
    </row>
    <row r="530" spans="1:11" ht="15.75" customHeight="1" x14ac:dyDescent="0.25">
      <c r="A530" s="435" t="s">
        <v>159</v>
      </c>
      <c r="B530" s="436"/>
      <c r="C530" s="351">
        <f>'proje ve personel bilgileri'!$B$3</f>
        <v>0</v>
      </c>
      <c r="D530" s="352"/>
      <c r="E530" s="352"/>
      <c r="F530" s="352"/>
      <c r="G530" s="352"/>
      <c r="H530" s="352"/>
      <c r="I530" s="352"/>
      <c r="J530" s="352"/>
      <c r="K530" s="353"/>
    </row>
    <row r="531" spans="1:11" ht="15.75" customHeight="1" x14ac:dyDescent="0.25">
      <c r="A531" s="435" t="s">
        <v>160</v>
      </c>
      <c r="B531" s="436"/>
      <c r="C531" s="437"/>
      <c r="D531" s="438"/>
      <c r="E531" s="435"/>
      <c r="F531" s="439"/>
      <c r="G531" s="439"/>
      <c r="H531" s="439"/>
      <c r="I531" s="439"/>
      <c r="J531" s="439"/>
      <c r="K531" s="436"/>
    </row>
    <row r="532" spans="1:11" ht="30" customHeight="1" x14ac:dyDescent="0.25">
      <c r="A532" s="432" t="s">
        <v>87</v>
      </c>
      <c r="B532" s="346" t="s">
        <v>15</v>
      </c>
      <c r="C532" s="347"/>
      <c r="D532" s="346" t="s">
        <v>161</v>
      </c>
      <c r="E532" s="347"/>
      <c r="F532" s="432" t="s">
        <v>17</v>
      </c>
      <c r="G532" s="432" t="s">
        <v>162</v>
      </c>
      <c r="H532" s="432" t="s">
        <v>163</v>
      </c>
      <c r="I532" s="432" t="s">
        <v>164</v>
      </c>
      <c r="J532" s="269" t="s">
        <v>165</v>
      </c>
      <c r="K532" s="267" t="s">
        <v>166</v>
      </c>
    </row>
    <row r="533" spans="1:11" ht="30.75" customHeight="1" x14ac:dyDescent="0.25">
      <c r="A533" s="433"/>
      <c r="B533" s="339"/>
      <c r="C533" s="340"/>
      <c r="D533" s="339" t="s">
        <v>167</v>
      </c>
      <c r="E533" s="340"/>
      <c r="F533" s="433"/>
      <c r="G533" s="433"/>
      <c r="H533" s="433"/>
      <c r="I533" s="433"/>
      <c r="J533" s="267" t="s">
        <v>168</v>
      </c>
      <c r="K533" s="267" t="s">
        <v>98</v>
      </c>
    </row>
    <row r="534" spans="1:11" ht="15.75" customHeight="1" x14ac:dyDescent="0.25">
      <c r="A534" s="1">
        <v>271</v>
      </c>
      <c r="B534" s="434"/>
      <c r="C534" s="434"/>
      <c r="D534" s="359" t="str">
        <f>IF(B534&lt;&gt;0,(VLOOKUP(B534,'proje ve personel bilgileri'!$A$14:$B$1021,2,0))," ")</f>
        <v xml:space="preserve"> </v>
      </c>
      <c r="E534" s="359"/>
      <c r="F534" s="268"/>
      <c r="G534" s="108"/>
      <c r="H534" s="108"/>
      <c r="I534" s="109" t="str">
        <f t="shared" ref="I534:I551" si="30">IF(B534&lt;&gt;0,(G534*H534)," ")</f>
        <v xml:space="preserve"> </v>
      </c>
      <c r="J534" s="110" t="str">
        <f>IF(B534&lt;&gt;0,(VLOOKUP(B534,G011C!$B$12:$V$2193,20,0))," ")</f>
        <v xml:space="preserve"> </v>
      </c>
      <c r="K534" s="111" t="str">
        <f t="shared" ref="K534:K551" si="31">IF(B534&lt;&gt;0,(I534*J534)," ")</f>
        <v xml:space="preserve"> </v>
      </c>
    </row>
    <row r="535" spans="1:11" ht="15.75" customHeight="1" x14ac:dyDescent="0.25">
      <c r="A535" s="2">
        <v>272</v>
      </c>
      <c r="B535" s="426"/>
      <c r="C535" s="426"/>
      <c r="D535" s="359" t="str">
        <f>IF(B535&lt;&gt;0,(VLOOKUP(B535,'proje ve personel bilgileri'!$A$14:$B$1021,2,0))," ")</f>
        <v xml:space="preserve"> </v>
      </c>
      <c r="E535" s="359"/>
      <c r="F535" s="268"/>
      <c r="G535" s="112"/>
      <c r="H535" s="112"/>
      <c r="I535" s="109" t="str">
        <f t="shared" si="30"/>
        <v xml:space="preserve"> </v>
      </c>
      <c r="J535" s="110" t="str">
        <f>IF(B535&lt;&gt;0,(VLOOKUP(B535,G011C!$B$12:$V$2193,20,0))," ")</f>
        <v xml:space="preserve"> </v>
      </c>
      <c r="K535" s="111" t="str">
        <f t="shared" si="31"/>
        <v xml:space="preserve"> </v>
      </c>
    </row>
    <row r="536" spans="1:11" ht="15.75" customHeight="1" x14ac:dyDescent="0.25">
      <c r="A536" s="1">
        <v>273</v>
      </c>
      <c r="B536" s="426"/>
      <c r="C536" s="426"/>
      <c r="D536" s="359" t="str">
        <f>IF(B536&lt;&gt;0,(VLOOKUP(B536,'proje ve personel bilgileri'!$A$14:$B$1021,2,0))," ")</f>
        <v xml:space="preserve"> </v>
      </c>
      <c r="E536" s="359"/>
      <c r="F536" s="268"/>
      <c r="G536" s="112"/>
      <c r="H536" s="112"/>
      <c r="I536" s="109" t="str">
        <f t="shared" si="30"/>
        <v xml:space="preserve"> </v>
      </c>
      <c r="J536" s="110" t="str">
        <f>IF(B536&lt;&gt;0,(VLOOKUP(B536,G011C!$B$12:$V$2193,20,0))," ")</f>
        <v xml:space="preserve"> </v>
      </c>
      <c r="K536" s="111" t="str">
        <f t="shared" si="31"/>
        <v xml:space="preserve"> </v>
      </c>
    </row>
    <row r="537" spans="1:11" ht="15.75" customHeight="1" x14ac:dyDescent="0.25">
      <c r="A537" s="2">
        <v>274</v>
      </c>
      <c r="B537" s="426"/>
      <c r="C537" s="426"/>
      <c r="D537" s="359" t="str">
        <f>IF(B537&lt;&gt;0,(VLOOKUP(B537,'proje ve personel bilgileri'!$A$14:$B$1021,2,0))," ")</f>
        <v xml:space="preserve"> </v>
      </c>
      <c r="E537" s="359"/>
      <c r="F537" s="268"/>
      <c r="G537" s="112"/>
      <c r="H537" s="112"/>
      <c r="I537" s="109" t="str">
        <f t="shared" si="30"/>
        <v xml:space="preserve"> </v>
      </c>
      <c r="J537" s="110" t="str">
        <f>IF(B537&lt;&gt;0,(VLOOKUP(B537,G011C!$B$12:$V$2193,20,0))," ")</f>
        <v xml:space="preserve"> </v>
      </c>
      <c r="K537" s="111" t="str">
        <f t="shared" si="31"/>
        <v xml:space="preserve"> </v>
      </c>
    </row>
    <row r="538" spans="1:11" ht="15.75" customHeight="1" x14ac:dyDescent="0.25">
      <c r="A538" s="1">
        <v>275</v>
      </c>
      <c r="B538" s="426"/>
      <c r="C538" s="426"/>
      <c r="D538" s="359" t="str">
        <f>IF(B538&lt;&gt;0,(VLOOKUP(B538,'proje ve personel bilgileri'!$A$14:$B$1021,2,0))," ")</f>
        <v xml:space="preserve"> </v>
      </c>
      <c r="E538" s="359"/>
      <c r="F538" s="268"/>
      <c r="G538" s="112"/>
      <c r="H538" s="112"/>
      <c r="I538" s="109" t="str">
        <f t="shared" si="30"/>
        <v xml:space="preserve"> </v>
      </c>
      <c r="J538" s="110" t="str">
        <f>IF(B538&lt;&gt;0,(VLOOKUP(B538,G011C!$B$12:$V$2193,20,0))," ")</f>
        <v xml:space="preserve"> </v>
      </c>
      <c r="K538" s="111" t="str">
        <f t="shared" si="31"/>
        <v xml:space="preserve"> </v>
      </c>
    </row>
    <row r="539" spans="1:11" ht="15.75" customHeight="1" x14ac:dyDescent="0.25">
      <c r="A539" s="2">
        <v>276</v>
      </c>
      <c r="B539" s="426"/>
      <c r="C539" s="426"/>
      <c r="D539" s="359" t="str">
        <f>IF(B539&lt;&gt;0,(VLOOKUP(B539,'proje ve personel bilgileri'!$A$14:$B$1021,2,0))," ")</f>
        <v xml:space="preserve"> </v>
      </c>
      <c r="E539" s="359"/>
      <c r="F539" s="268"/>
      <c r="G539" s="112"/>
      <c r="H539" s="112"/>
      <c r="I539" s="109" t="str">
        <f t="shared" si="30"/>
        <v xml:space="preserve"> </v>
      </c>
      <c r="J539" s="110" t="str">
        <f>IF(B539&lt;&gt;0,(VLOOKUP(B539,G011C!$B$12:$V$2193,20,0))," ")</f>
        <v xml:space="preserve"> </v>
      </c>
      <c r="K539" s="111" t="str">
        <f t="shared" si="31"/>
        <v xml:space="preserve"> </v>
      </c>
    </row>
    <row r="540" spans="1:11" ht="15.75" customHeight="1" x14ac:dyDescent="0.25">
      <c r="A540" s="1">
        <v>277</v>
      </c>
      <c r="B540" s="426"/>
      <c r="C540" s="426"/>
      <c r="D540" s="359" t="str">
        <f>IF(B540&lt;&gt;0,(VLOOKUP(B540,'proje ve personel bilgileri'!$A$14:$B$1021,2,0))," ")</f>
        <v xml:space="preserve"> </v>
      </c>
      <c r="E540" s="359"/>
      <c r="F540" s="268"/>
      <c r="G540" s="112"/>
      <c r="H540" s="112"/>
      <c r="I540" s="109" t="str">
        <f t="shared" si="30"/>
        <v xml:space="preserve"> </v>
      </c>
      <c r="J540" s="110" t="str">
        <f>IF(B540&lt;&gt;0,(VLOOKUP(B540,G011C!$B$12:$V$2193,20,0))," ")</f>
        <v xml:space="preserve"> </v>
      </c>
      <c r="K540" s="111" t="str">
        <f t="shared" si="31"/>
        <v xml:space="preserve"> </v>
      </c>
    </row>
    <row r="541" spans="1:11" ht="15.75" customHeight="1" x14ac:dyDescent="0.25">
      <c r="A541" s="2">
        <v>278</v>
      </c>
      <c r="B541" s="426"/>
      <c r="C541" s="426"/>
      <c r="D541" s="359" t="str">
        <f>IF(B541&lt;&gt;0,(VLOOKUP(B541,'proje ve personel bilgileri'!$A$14:$B$1021,2,0))," ")</f>
        <v xml:space="preserve"> </v>
      </c>
      <c r="E541" s="359"/>
      <c r="F541" s="268"/>
      <c r="G541" s="112"/>
      <c r="H541" s="112"/>
      <c r="I541" s="109" t="str">
        <f t="shared" si="30"/>
        <v xml:space="preserve"> </v>
      </c>
      <c r="J541" s="110" t="str">
        <f>IF(B541&lt;&gt;0,(VLOOKUP(B541,G011C!$B$12:$V$2193,20,0))," ")</f>
        <v xml:space="preserve"> </v>
      </c>
      <c r="K541" s="111" t="str">
        <f t="shared" si="31"/>
        <v xml:space="preserve"> </v>
      </c>
    </row>
    <row r="542" spans="1:11" ht="15.75" customHeight="1" x14ac:dyDescent="0.25">
      <c r="A542" s="1">
        <v>279</v>
      </c>
      <c r="B542" s="426"/>
      <c r="C542" s="426"/>
      <c r="D542" s="359" t="str">
        <f>IF(B542&lt;&gt;0,(VLOOKUP(B542,'proje ve personel bilgileri'!$A$14:$B$1021,2,0))," ")</f>
        <v xml:space="preserve"> </v>
      </c>
      <c r="E542" s="359"/>
      <c r="F542" s="268"/>
      <c r="G542" s="112"/>
      <c r="H542" s="112"/>
      <c r="I542" s="109" t="str">
        <f t="shared" si="30"/>
        <v xml:space="preserve"> </v>
      </c>
      <c r="J542" s="110" t="str">
        <f>IF(B542&lt;&gt;0,(VLOOKUP(B542,G011C!$B$12:$V$2193,20,0))," ")</f>
        <v xml:space="preserve"> </v>
      </c>
      <c r="K542" s="111" t="str">
        <f t="shared" si="31"/>
        <v xml:space="preserve"> </v>
      </c>
    </row>
    <row r="543" spans="1:11" ht="15.75" customHeight="1" x14ac:dyDescent="0.25">
      <c r="A543" s="2">
        <v>280</v>
      </c>
      <c r="B543" s="426"/>
      <c r="C543" s="426"/>
      <c r="D543" s="359" t="str">
        <f>IF(B543&lt;&gt;0,(VLOOKUP(B543,'proje ve personel bilgileri'!$A$14:$B$1021,2,0))," ")</f>
        <v xml:space="preserve"> </v>
      </c>
      <c r="E543" s="359"/>
      <c r="F543" s="268"/>
      <c r="G543" s="112"/>
      <c r="H543" s="112"/>
      <c r="I543" s="109" t="str">
        <f t="shared" si="30"/>
        <v xml:space="preserve"> </v>
      </c>
      <c r="J543" s="110" t="str">
        <f>IF(B543&lt;&gt;0,(VLOOKUP(B543,G011C!$B$12:$V$2193,20,0))," ")</f>
        <v xml:space="preserve"> </v>
      </c>
      <c r="K543" s="111" t="str">
        <f t="shared" si="31"/>
        <v xml:space="preserve"> </v>
      </c>
    </row>
    <row r="544" spans="1:11" ht="15.75" customHeight="1" x14ac:dyDescent="0.25">
      <c r="A544" s="1">
        <v>281</v>
      </c>
      <c r="B544" s="426"/>
      <c r="C544" s="426"/>
      <c r="D544" s="359" t="str">
        <f>IF(B544&lt;&gt;0,(VLOOKUP(B544,'proje ve personel bilgileri'!$A$14:$B$1021,2,0))," ")</f>
        <v xml:space="preserve"> </v>
      </c>
      <c r="E544" s="359"/>
      <c r="F544" s="268"/>
      <c r="G544" s="112"/>
      <c r="H544" s="112"/>
      <c r="I544" s="109" t="str">
        <f t="shared" si="30"/>
        <v xml:space="preserve"> </v>
      </c>
      <c r="J544" s="110" t="str">
        <f>IF(B544&lt;&gt;0,(VLOOKUP(B544,G011C!$B$12:$V$2193,20,0))," ")</f>
        <v xml:space="preserve"> </v>
      </c>
      <c r="K544" s="111" t="str">
        <f t="shared" si="31"/>
        <v xml:space="preserve"> </v>
      </c>
    </row>
    <row r="545" spans="1:11" ht="15.75" customHeight="1" x14ac:dyDescent="0.25">
      <c r="A545" s="2">
        <v>282</v>
      </c>
      <c r="B545" s="426"/>
      <c r="C545" s="426"/>
      <c r="D545" s="359" t="str">
        <f>IF(B545&lt;&gt;0,(VLOOKUP(B545,'proje ve personel bilgileri'!$A$14:$B$1021,2,0))," ")</f>
        <v xml:space="preserve"> </v>
      </c>
      <c r="E545" s="359"/>
      <c r="F545" s="268"/>
      <c r="G545" s="112"/>
      <c r="H545" s="112"/>
      <c r="I545" s="109" t="str">
        <f t="shared" si="30"/>
        <v xml:space="preserve"> </v>
      </c>
      <c r="J545" s="110" t="str">
        <f>IF(B545&lt;&gt;0,(VLOOKUP(B545,G011C!$B$12:$V$2193,20,0))," ")</f>
        <v xml:space="preserve"> </v>
      </c>
      <c r="K545" s="111" t="str">
        <f t="shared" si="31"/>
        <v xml:space="preserve"> </v>
      </c>
    </row>
    <row r="546" spans="1:11" ht="15.75" customHeight="1" x14ac:dyDescent="0.25">
      <c r="A546" s="1">
        <v>283</v>
      </c>
      <c r="B546" s="426"/>
      <c r="C546" s="426"/>
      <c r="D546" s="359" t="str">
        <f>IF(B546&lt;&gt;0,(VLOOKUP(B546,'proje ve personel bilgileri'!$A$14:$B$1021,2,0))," ")</f>
        <v xml:space="preserve"> </v>
      </c>
      <c r="E546" s="359"/>
      <c r="F546" s="268"/>
      <c r="G546" s="112"/>
      <c r="H546" s="112"/>
      <c r="I546" s="109" t="str">
        <f t="shared" si="30"/>
        <v xml:space="preserve"> </v>
      </c>
      <c r="J546" s="110" t="str">
        <f>IF(B546&lt;&gt;0,(VLOOKUP(B546,G011C!$B$12:$V$2193,20,0))," ")</f>
        <v xml:space="preserve"> </v>
      </c>
      <c r="K546" s="111" t="str">
        <f t="shared" si="31"/>
        <v xml:space="preserve"> </v>
      </c>
    </row>
    <row r="547" spans="1:11" ht="15.75" customHeight="1" x14ac:dyDescent="0.25">
      <c r="A547" s="2">
        <v>284</v>
      </c>
      <c r="B547" s="426"/>
      <c r="C547" s="426"/>
      <c r="D547" s="359" t="str">
        <f>IF(B547&lt;&gt;0,(VLOOKUP(B547,'proje ve personel bilgileri'!$A$14:$B$1021,2,0))," ")</f>
        <v xml:space="preserve"> </v>
      </c>
      <c r="E547" s="359"/>
      <c r="F547" s="268"/>
      <c r="G547" s="112"/>
      <c r="H547" s="112"/>
      <c r="I547" s="109" t="str">
        <f t="shared" si="30"/>
        <v xml:space="preserve"> </v>
      </c>
      <c r="J547" s="110" t="str">
        <f>IF(B547&lt;&gt;0,(VLOOKUP(B547,G011C!$B$12:$V$2193,20,0))," ")</f>
        <v xml:space="preserve"> </v>
      </c>
      <c r="K547" s="111" t="str">
        <f t="shared" si="31"/>
        <v xml:space="preserve"> </v>
      </c>
    </row>
    <row r="548" spans="1:11" ht="15.75" customHeight="1" x14ac:dyDescent="0.25">
      <c r="A548" s="1">
        <v>285</v>
      </c>
      <c r="B548" s="426"/>
      <c r="C548" s="426"/>
      <c r="D548" s="359" t="str">
        <f>IF(B548&lt;&gt;0,(VLOOKUP(B548,'proje ve personel bilgileri'!$A$14:$B$1021,2,0))," ")</f>
        <v xml:space="preserve"> </v>
      </c>
      <c r="E548" s="359"/>
      <c r="F548" s="268"/>
      <c r="G548" s="112"/>
      <c r="H548" s="112"/>
      <c r="I548" s="109" t="str">
        <f t="shared" si="30"/>
        <v xml:space="preserve"> </v>
      </c>
      <c r="J548" s="110" t="str">
        <f>IF(B548&lt;&gt;0,(VLOOKUP(B548,G011C!$B$12:$V$2193,20,0))," ")</f>
        <v xml:space="preserve"> </v>
      </c>
      <c r="K548" s="111" t="str">
        <f t="shared" si="31"/>
        <v xml:space="preserve"> </v>
      </c>
    </row>
    <row r="549" spans="1:11" ht="15.75" customHeight="1" x14ac:dyDescent="0.25">
      <c r="A549" s="2">
        <v>286</v>
      </c>
      <c r="B549" s="426"/>
      <c r="C549" s="426"/>
      <c r="D549" s="359" t="str">
        <f>IF(B549&lt;&gt;0,(VLOOKUP(B549,'proje ve personel bilgileri'!$A$14:$B$1021,2,0))," ")</f>
        <v xml:space="preserve"> </v>
      </c>
      <c r="E549" s="359"/>
      <c r="F549" s="268"/>
      <c r="G549" s="112"/>
      <c r="H549" s="112"/>
      <c r="I549" s="109" t="str">
        <f t="shared" si="30"/>
        <v xml:space="preserve"> </v>
      </c>
      <c r="J549" s="110" t="str">
        <f>IF(B549&lt;&gt;0,(VLOOKUP(B549,G011C!$B$12:$V$2193,20,0))," ")</f>
        <v xml:space="preserve"> </v>
      </c>
      <c r="K549" s="111" t="str">
        <f t="shared" si="31"/>
        <v xml:space="preserve"> </v>
      </c>
    </row>
    <row r="550" spans="1:11" ht="15.75" customHeight="1" x14ac:dyDescent="0.25">
      <c r="A550" s="1">
        <v>287</v>
      </c>
      <c r="B550" s="426"/>
      <c r="C550" s="426"/>
      <c r="D550" s="359" t="str">
        <f>IF(B550&lt;&gt;0,(VLOOKUP(B550,'proje ve personel bilgileri'!$A$14:$B$1021,2,0))," ")</f>
        <v xml:space="preserve"> </v>
      </c>
      <c r="E550" s="359"/>
      <c r="F550" s="268"/>
      <c r="G550" s="112"/>
      <c r="H550" s="112"/>
      <c r="I550" s="109" t="str">
        <f t="shared" si="30"/>
        <v xml:space="preserve"> </v>
      </c>
      <c r="J550" s="110" t="str">
        <f>IF(B550&lt;&gt;0,(VLOOKUP(B550,G011C!$B$12:$V$2193,20,0))," ")</f>
        <v xml:space="preserve"> </v>
      </c>
      <c r="K550" s="111" t="str">
        <f t="shared" si="31"/>
        <v xml:space="preserve"> </v>
      </c>
    </row>
    <row r="551" spans="1:11" ht="15" customHeight="1" x14ac:dyDescent="0.25">
      <c r="A551" s="2">
        <v>288</v>
      </c>
      <c r="B551" s="426"/>
      <c r="C551" s="426"/>
      <c r="D551" s="359" t="str">
        <f>IF(B551&lt;&gt;0,(VLOOKUP(B551,'proje ve personel bilgileri'!$A$14:$B$1021,2,0))," ")</f>
        <v xml:space="preserve"> </v>
      </c>
      <c r="E551" s="359"/>
      <c r="F551" s="268"/>
      <c r="G551" s="112"/>
      <c r="H551" s="112"/>
      <c r="I551" s="109" t="str">
        <f t="shared" si="30"/>
        <v xml:space="preserve"> </v>
      </c>
      <c r="J551" s="110" t="str">
        <f>IF(B551&lt;&gt;0,(VLOOKUP(B551,G011C!$B$12:$V$2193,20,0))," ")</f>
        <v xml:space="preserve"> </v>
      </c>
      <c r="K551" s="111" t="str">
        <f t="shared" si="31"/>
        <v xml:space="preserve"> </v>
      </c>
    </row>
    <row r="552" spans="1:11" ht="15.75" customHeight="1" x14ac:dyDescent="0.25">
      <c r="A552" s="341" t="s">
        <v>169</v>
      </c>
      <c r="B552" s="427"/>
      <c r="C552" s="427"/>
      <c r="D552" s="427"/>
      <c r="E552" s="427"/>
      <c r="F552" s="427"/>
      <c r="G552" s="427"/>
      <c r="H552" s="427"/>
      <c r="I552" s="34">
        <f>SUM(I534:I551)</f>
        <v>0</v>
      </c>
      <c r="J552" s="31"/>
      <c r="K552" s="35">
        <f>IF(C531=C496,SUM(K534:K551)+K517,SUM(K534:K551))</f>
        <v>0</v>
      </c>
    </row>
    <row r="553" spans="1:11" ht="15.75" customHeight="1" x14ac:dyDescent="0.25">
      <c r="A553" s="428" t="s">
        <v>170</v>
      </c>
      <c r="B553" s="429"/>
      <c r="C553" s="429"/>
      <c r="D553" s="429"/>
      <c r="E553" s="429"/>
      <c r="F553" s="429"/>
      <c r="G553" s="430"/>
      <c r="H553" s="32"/>
      <c r="I553" s="33"/>
      <c r="J553" s="33"/>
      <c r="K553" s="65">
        <f>SUM(K534:K551)+K518</f>
        <v>0</v>
      </c>
    </row>
    <row r="554" spans="1:11" ht="15" customHeight="1" x14ac:dyDescent="0.25">
      <c r="A554" s="56"/>
      <c r="B554" s="56"/>
      <c r="C554" s="56"/>
      <c r="D554" s="56"/>
      <c r="E554" s="56"/>
      <c r="F554" s="56"/>
      <c r="G554" s="56"/>
      <c r="H554" s="56"/>
      <c r="I554" s="56"/>
      <c r="J554" s="56"/>
      <c r="K554" s="56"/>
    </row>
    <row r="555" spans="1:11" ht="15" customHeight="1" x14ac:dyDescent="0.25">
      <c r="A555" s="50"/>
    </row>
    <row r="556" spans="1:11" ht="15" customHeight="1" x14ac:dyDescent="0.25">
      <c r="A556" s="431" t="s">
        <v>171</v>
      </c>
      <c r="B556" s="431"/>
      <c r="C556" s="431"/>
      <c r="D556" s="431"/>
      <c r="E556" s="431"/>
      <c r="F556" s="431"/>
      <c r="G556" s="431"/>
      <c r="H556" s="431"/>
      <c r="I556" s="431"/>
      <c r="J556" s="431"/>
      <c r="K556" s="431"/>
    </row>
    <row r="557" spans="1:11" ht="15" customHeight="1" x14ac:dyDescent="0.25">
      <c r="A557" s="50"/>
    </row>
    <row r="558" spans="1:11" ht="15" customHeight="1" x14ac:dyDescent="0.25">
      <c r="A558" s="51"/>
    </row>
    <row r="559" spans="1:11" ht="15" customHeight="1" x14ac:dyDescent="0.25">
      <c r="A559" s="270" t="s">
        <v>101</v>
      </c>
      <c r="E559" s="270" t="s">
        <v>102</v>
      </c>
      <c r="G559" s="270" t="s">
        <v>103</v>
      </c>
      <c r="J559" s="74" t="s">
        <v>127</v>
      </c>
    </row>
    <row r="561" spans="1:11" ht="15.75" customHeight="1" x14ac:dyDescent="0.25">
      <c r="A561" s="348" t="s">
        <v>157</v>
      </c>
      <c r="B561" s="440"/>
      <c r="C561" s="440"/>
      <c r="D561" s="440"/>
      <c r="E561" s="440"/>
      <c r="F561" s="440"/>
      <c r="G561" s="440"/>
      <c r="H561" s="440"/>
      <c r="I561" s="440"/>
      <c r="J561" s="440"/>
      <c r="K561" s="440"/>
    </row>
    <row r="562" spans="1:11" ht="15" customHeight="1" x14ac:dyDescent="0.25">
      <c r="A562" s="70"/>
      <c r="B562" s="70"/>
      <c r="C562" s="70"/>
      <c r="D562" s="70"/>
      <c r="E562" s="70"/>
      <c r="F562" s="73" t="str">
        <f>'proje ve personel bilgileri'!$B$7&amp;" dönemine aittir"</f>
        <v>/ dönemine aittir</v>
      </c>
      <c r="G562" s="70"/>
      <c r="H562" s="70"/>
      <c r="I562" s="70"/>
      <c r="J562" s="70"/>
      <c r="K562" s="70"/>
    </row>
    <row r="563" spans="1:11" ht="18.75" customHeight="1" x14ac:dyDescent="0.25">
      <c r="K563" s="4" t="s">
        <v>158</v>
      </c>
    </row>
    <row r="564" spans="1:11" ht="15.75" customHeight="1" x14ac:dyDescent="0.25">
      <c r="A564" s="435" t="s">
        <v>2</v>
      </c>
      <c r="B564" s="436"/>
      <c r="C564" s="351">
        <f>'proje ve personel bilgileri'!$B$2</f>
        <v>0</v>
      </c>
      <c r="D564" s="352"/>
      <c r="E564" s="352"/>
      <c r="F564" s="352"/>
      <c r="G564" s="352"/>
      <c r="H564" s="352"/>
      <c r="I564" s="352"/>
      <c r="J564" s="352"/>
      <c r="K564" s="353"/>
    </row>
    <row r="565" spans="1:11" ht="15.75" customHeight="1" x14ac:dyDescent="0.25">
      <c r="A565" s="435" t="s">
        <v>159</v>
      </c>
      <c r="B565" s="436"/>
      <c r="C565" s="351">
        <f>'proje ve personel bilgileri'!$B$3</f>
        <v>0</v>
      </c>
      <c r="D565" s="352"/>
      <c r="E565" s="352"/>
      <c r="F565" s="352"/>
      <c r="G565" s="352"/>
      <c r="H565" s="352"/>
      <c r="I565" s="352"/>
      <c r="J565" s="352"/>
      <c r="K565" s="353"/>
    </row>
    <row r="566" spans="1:11" ht="15.75" customHeight="1" x14ac:dyDescent="0.25">
      <c r="A566" s="435" t="s">
        <v>160</v>
      </c>
      <c r="B566" s="436"/>
      <c r="C566" s="437"/>
      <c r="D566" s="438"/>
      <c r="E566" s="435"/>
      <c r="F566" s="439"/>
      <c r="G566" s="439"/>
      <c r="H566" s="439"/>
      <c r="I566" s="439"/>
      <c r="J566" s="439"/>
      <c r="K566" s="436"/>
    </row>
    <row r="567" spans="1:11" ht="30" customHeight="1" x14ac:dyDescent="0.25">
      <c r="A567" s="432" t="s">
        <v>87</v>
      </c>
      <c r="B567" s="346" t="s">
        <v>15</v>
      </c>
      <c r="C567" s="347"/>
      <c r="D567" s="346" t="s">
        <v>161</v>
      </c>
      <c r="E567" s="347"/>
      <c r="F567" s="432" t="s">
        <v>17</v>
      </c>
      <c r="G567" s="432" t="s">
        <v>162</v>
      </c>
      <c r="H567" s="432" t="s">
        <v>163</v>
      </c>
      <c r="I567" s="432" t="s">
        <v>164</v>
      </c>
      <c r="J567" s="269" t="s">
        <v>165</v>
      </c>
      <c r="K567" s="267" t="s">
        <v>166</v>
      </c>
    </row>
    <row r="568" spans="1:11" ht="30.75" customHeight="1" x14ac:dyDescent="0.25">
      <c r="A568" s="433"/>
      <c r="B568" s="339"/>
      <c r="C568" s="340"/>
      <c r="D568" s="339" t="s">
        <v>167</v>
      </c>
      <c r="E568" s="340"/>
      <c r="F568" s="433"/>
      <c r="G568" s="433"/>
      <c r="H568" s="433"/>
      <c r="I568" s="433"/>
      <c r="J568" s="267" t="s">
        <v>168</v>
      </c>
      <c r="K568" s="267" t="s">
        <v>98</v>
      </c>
    </row>
    <row r="569" spans="1:11" ht="15.75" customHeight="1" x14ac:dyDescent="0.25">
      <c r="A569" s="1">
        <v>289</v>
      </c>
      <c r="B569" s="434"/>
      <c r="C569" s="434"/>
      <c r="D569" s="359" t="str">
        <f>IF(B569&lt;&gt;0,(VLOOKUP(B569,'proje ve personel bilgileri'!$A$14:$B$1021,2,0))," ")</f>
        <v xml:space="preserve"> </v>
      </c>
      <c r="E569" s="359"/>
      <c r="F569" s="268"/>
      <c r="G569" s="108"/>
      <c r="H569" s="108"/>
      <c r="I569" s="109" t="str">
        <f t="shared" ref="I569:I586" si="32">IF(B569&lt;&gt;0,(G569*H569)," ")</f>
        <v xml:space="preserve"> </v>
      </c>
      <c r="J569" s="110" t="str">
        <f>IF(B569&lt;&gt;0,(VLOOKUP(B569,G011C!$B$12:$V$2193,20,0))," ")</f>
        <v xml:space="preserve"> </v>
      </c>
      <c r="K569" s="111" t="str">
        <f t="shared" ref="K569:K586" si="33">IF(B569&lt;&gt;0,(I569*J569)," ")</f>
        <v xml:space="preserve"> </v>
      </c>
    </row>
    <row r="570" spans="1:11" ht="15.75" customHeight="1" x14ac:dyDescent="0.25">
      <c r="A570" s="2">
        <v>290</v>
      </c>
      <c r="B570" s="426"/>
      <c r="C570" s="426"/>
      <c r="D570" s="359" t="str">
        <f>IF(B570&lt;&gt;0,(VLOOKUP(B570,'proje ve personel bilgileri'!$A$14:$B$1021,2,0))," ")</f>
        <v xml:space="preserve"> </v>
      </c>
      <c r="E570" s="359"/>
      <c r="F570" s="268"/>
      <c r="G570" s="112"/>
      <c r="H570" s="112"/>
      <c r="I570" s="109" t="str">
        <f t="shared" si="32"/>
        <v xml:space="preserve"> </v>
      </c>
      <c r="J570" s="110" t="str">
        <f>IF(B570&lt;&gt;0,(VLOOKUP(B570,G011C!$B$12:$V$2193,20,0))," ")</f>
        <v xml:space="preserve"> </v>
      </c>
      <c r="K570" s="111" t="str">
        <f t="shared" si="33"/>
        <v xml:space="preserve"> </v>
      </c>
    </row>
    <row r="571" spans="1:11" ht="15.75" customHeight="1" x14ac:dyDescent="0.25">
      <c r="A571" s="1">
        <v>291</v>
      </c>
      <c r="B571" s="426"/>
      <c r="C571" s="426"/>
      <c r="D571" s="359" t="str">
        <f>IF(B571&lt;&gt;0,(VLOOKUP(B571,'proje ve personel bilgileri'!$A$14:$B$1021,2,0))," ")</f>
        <v xml:space="preserve"> </v>
      </c>
      <c r="E571" s="359"/>
      <c r="F571" s="268"/>
      <c r="G571" s="112"/>
      <c r="H571" s="112"/>
      <c r="I571" s="109" t="str">
        <f t="shared" si="32"/>
        <v xml:space="preserve"> </v>
      </c>
      <c r="J571" s="110" t="str">
        <f>IF(B571&lt;&gt;0,(VLOOKUP(B571,G011C!$B$12:$V$2193,20,0))," ")</f>
        <v xml:space="preserve"> </v>
      </c>
      <c r="K571" s="111" t="str">
        <f t="shared" si="33"/>
        <v xml:space="preserve"> </v>
      </c>
    </row>
    <row r="572" spans="1:11" ht="15.75" customHeight="1" x14ac:dyDescent="0.25">
      <c r="A572" s="2">
        <v>292</v>
      </c>
      <c r="B572" s="426"/>
      <c r="C572" s="426"/>
      <c r="D572" s="359" t="str">
        <f>IF(B572&lt;&gt;0,(VLOOKUP(B572,'proje ve personel bilgileri'!$A$14:$B$1021,2,0))," ")</f>
        <v xml:space="preserve"> </v>
      </c>
      <c r="E572" s="359"/>
      <c r="F572" s="268"/>
      <c r="G572" s="112"/>
      <c r="H572" s="112"/>
      <c r="I572" s="109" t="str">
        <f t="shared" si="32"/>
        <v xml:space="preserve"> </v>
      </c>
      <c r="J572" s="110" t="str">
        <f>IF(B572&lt;&gt;0,(VLOOKUP(B572,G011C!$B$12:$V$2193,20,0))," ")</f>
        <v xml:space="preserve"> </v>
      </c>
      <c r="K572" s="111" t="str">
        <f t="shared" si="33"/>
        <v xml:space="preserve"> </v>
      </c>
    </row>
    <row r="573" spans="1:11" ht="15.75" customHeight="1" x14ac:dyDescent="0.25">
      <c r="A573" s="1">
        <v>293</v>
      </c>
      <c r="B573" s="426"/>
      <c r="C573" s="426"/>
      <c r="D573" s="359" t="str">
        <f>IF(B573&lt;&gt;0,(VLOOKUP(B573,'proje ve personel bilgileri'!$A$14:$B$1021,2,0))," ")</f>
        <v xml:space="preserve"> </v>
      </c>
      <c r="E573" s="359"/>
      <c r="F573" s="268"/>
      <c r="G573" s="112"/>
      <c r="H573" s="112"/>
      <c r="I573" s="109" t="str">
        <f t="shared" si="32"/>
        <v xml:space="preserve"> </v>
      </c>
      <c r="J573" s="110" t="str">
        <f>IF(B573&lt;&gt;0,(VLOOKUP(B573,G011C!$B$12:$V$2193,20,0))," ")</f>
        <v xml:space="preserve"> </v>
      </c>
      <c r="K573" s="111" t="str">
        <f t="shared" si="33"/>
        <v xml:space="preserve"> </v>
      </c>
    </row>
    <row r="574" spans="1:11" ht="15.75" customHeight="1" x14ac:dyDescent="0.25">
      <c r="A574" s="2">
        <v>294</v>
      </c>
      <c r="B574" s="426"/>
      <c r="C574" s="426"/>
      <c r="D574" s="359" t="str">
        <f>IF(B574&lt;&gt;0,(VLOOKUP(B574,'proje ve personel bilgileri'!$A$14:$B$1021,2,0))," ")</f>
        <v xml:space="preserve"> </v>
      </c>
      <c r="E574" s="359"/>
      <c r="F574" s="268"/>
      <c r="G574" s="112"/>
      <c r="H574" s="112"/>
      <c r="I574" s="109" t="str">
        <f t="shared" si="32"/>
        <v xml:space="preserve"> </v>
      </c>
      <c r="J574" s="110" t="str">
        <f>IF(B574&lt;&gt;0,(VLOOKUP(B574,G011C!$B$12:$V$2193,20,0))," ")</f>
        <v xml:space="preserve"> </v>
      </c>
      <c r="K574" s="111" t="str">
        <f t="shared" si="33"/>
        <v xml:space="preserve"> </v>
      </c>
    </row>
    <row r="575" spans="1:11" ht="15.75" customHeight="1" x14ac:dyDescent="0.25">
      <c r="A575" s="1">
        <v>295</v>
      </c>
      <c r="B575" s="426"/>
      <c r="C575" s="426"/>
      <c r="D575" s="359" t="str">
        <f>IF(B575&lt;&gt;0,(VLOOKUP(B575,'proje ve personel bilgileri'!$A$14:$B$1021,2,0))," ")</f>
        <v xml:space="preserve"> </v>
      </c>
      <c r="E575" s="359"/>
      <c r="F575" s="268"/>
      <c r="G575" s="112"/>
      <c r="H575" s="112"/>
      <c r="I575" s="109" t="str">
        <f t="shared" si="32"/>
        <v xml:space="preserve"> </v>
      </c>
      <c r="J575" s="110" t="str">
        <f>IF(B575&lt;&gt;0,(VLOOKUP(B575,G011C!$B$12:$V$2193,20,0))," ")</f>
        <v xml:space="preserve"> </v>
      </c>
      <c r="K575" s="111" t="str">
        <f t="shared" si="33"/>
        <v xml:space="preserve"> </v>
      </c>
    </row>
    <row r="576" spans="1:11" ht="15.75" customHeight="1" x14ac:dyDescent="0.25">
      <c r="A576" s="2">
        <v>296</v>
      </c>
      <c r="B576" s="426"/>
      <c r="C576" s="426"/>
      <c r="D576" s="359" t="str">
        <f>IF(B576&lt;&gt;0,(VLOOKUP(B576,'proje ve personel bilgileri'!$A$14:$B$1021,2,0))," ")</f>
        <v xml:space="preserve"> </v>
      </c>
      <c r="E576" s="359"/>
      <c r="F576" s="268"/>
      <c r="G576" s="112"/>
      <c r="H576" s="112"/>
      <c r="I576" s="109" t="str">
        <f t="shared" si="32"/>
        <v xml:space="preserve"> </v>
      </c>
      <c r="J576" s="110" t="str">
        <f>IF(B576&lt;&gt;0,(VLOOKUP(B576,G011C!$B$12:$V$2193,20,0))," ")</f>
        <v xml:space="preserve"> </v>
      </c>
      <c r="K576" s="111" t="str">
        <f t="shared" si="33"/>
        <v xml:space="preserve"> </v>
      </c>
    </row>
    <row r="577" spans="1:11" ht="15.75" customHeight="1" x14ac:dyDescent="0.25">
      <c r="A577" s="1">
        <v>297</v>
      </c>
      <c r="B577" s="426"/>
      <c r="C577" s="426"/>
      <c r="D577" s="359" t="str">
        <f>IF(B577&lt;&gt;0,(VLOOKUP(B577,'proje ve personel bilgileri'!$A$14:$B$1021,2,0))," ")</f>
        <v xml:space="preserve"> </v>
      </c>
      <c r="E577" s="359"/>
      <c r="F577" s="268"/>
      <c r="G577" s="112"/>
      <c r="H577" s="112"/>
      <c r="I577" s="109" t="str">
        <f t="shared" si="32"/>
        <v xml:space="preserve"> </v>
      </c>
      <c r="J577" s="110" t="str">
        <f>IF(B577&lt;&gt;0,(VLOOKUP(B577,G011C!$B$12:$V$2193,20,0))," ")</f>
        <v xml:space="preserve"> </v>
      </c>
      <c r="K577" s="111" t="str">
        <f t="shared" si="33"/>
        <v xml:space="preserve"> </v>
      </c>
    </row>
    <row r="578" spans="1:11" ht="15.75" customHeight="1" x14ac:dyDescent="0.25">
      <c r="A578" s="2">
        <v>298</v>
      </c>
      <c r="B578" s="426"/>
      <c r="C578" s="426"/>
      <c r="D578" s="359" t="str">
        <f>IF(B578&lt;&gt;0,(VLOOKUP(B578,'proje ve personel bilgileri'!$A$14:$B$1021,2,0))," ")</f>
        <v xml:space="preserve"> </v>
      </c>
      <c r="E578" s="359"/>
      <c r="F578" s="268"/>
      <c r="G578" s="112"/>
      <c r="H578" s="112"/>
      <c r="I578" s="109" t="str">
        <f t="shared" si="32"/>
        <v xml:space="preserve"> </v>
      </c>
      <c r="J578" s="110" t="str">
        <f>IF(B578&lt;&gt;0,(VLOOKUP(B578,G011C!$B$12:$V$2193,20,0))," ")</f>
        <v xml:space="preserve"> </v>
      </c>
      <c r="K578" s="111" t="str">
        <f t="shared" si="33"/>
        <v xml:space="preserve"> </v>
      </c>
    </row>
    <row r="579" spans="1:11" ht="15.75" customHeight="1" x14ac:dyDescent="0.25">
      <c r="A579" s="1">
        <v>299</v>
      </c>
      <c r="B579" s="426"/>
      <c r="C579" s="426"/>
      <c r="D579" s="359" t="str">
        <f>IF(B579&lt;&gt;0,(VLOOKUP(B579,'proje ve personel bilgileri'!$A$14:$B$1021,2,0))," ")</f>
        <v xml:space="preserve"> </v>
      </c>
      <c r="E579" s="359"/>
      <c r="F579" s="268"/>
      <c r="G579" s="112"/>
      <c r="H579" s="112"/>
      <c r="I579" s="109" t="str">
        <f t="shared" si="32"/>
        <v xml:space="preserve"> </v>
      </c>
      <c r="J579" s="110" t="str">
        <f>IF(B579&lt;&gt;0,(VLOOKUP(B579,G011C!$B$12:$V$2193,20,0))," ")</f>
        <v xml:space="preserve"> </v>
      </c>
      <c r="K579" s="111" t="str">
        <f t="shared" si="33"/>
        <v xml:space="preserve"> </v>
      </c>
    </row>
    <row r="580" spans="1:11" ht="15.75" customHeight="1" x14ac:dyDescent="0.25">
      <c r="A580" s="2">
        <v>300</v>
      </c>
      <c r="B580" s="426"/>
      <c r="C580" s="426"/>
      <c r="D580" s="359" t="str">
        <f>IF(B580&lt;&gt;0,(VLOOKUP(B580,'proje ve personel bilgileri'!$A$14:$B$1021,2,0))," ")</f>
        <v xml:space="preserve"> </v>
      </c>
      <c r="E580" s="359"/>
      <c r="F580" s="268"/>
      <c r="G580" s="112"/>
      <c r="H580" s="112"/>
      <c r="I580" s="109" t="str">
        <f t="shared" si="32"/>
        <v xml:space="preserve"> </v>
      </c>
      <c r="J580" s="110" t="str">
        <f>IF(B580&lt;&gt;0,(VLOOKUP(B580,G011C!$B$12:$V$2193,20,0))," ")</f>
        <v xml:space="preserve"> </v>
      </c>
      <c r="K580" s="111" t="str">
        <f t="shared" si="33"/>
        <v xml:space="preserve"> </v>
      </c>
    </row>
    <row r="581" spans="1:11" ht="15.75" customHeight="1" x14ac:dyDescent="0.25">
      <c r="A581" s="1">
        <v>301</v>
      </c>
      <c r="B581" s="426"/>
      <c r="C581" s="426"/>
      <c r="D581" s="359" t="str">
        <f>IF(B581&lt;&gt;0,(VLOOKUP(B581,'proje ve personel bilgileri'!$A$14:$B$1021,2,0))," ")</f>
        <v xml:space="preserve"> </v>
      </c>
      <c r="E581" s="359"/>
      <c r="F581" s="268"/>
      <c r="G581" s="112"/>
      <c r="H581" s="112"/>
      <c r="I581" s="109" t="str">
        <f t="shared" si="32"/>
        <v xml:space="preserve"> </v>
      </c>
      <c r="J581" s="110" t="str">
        <f>IF(B581&lt;&gt;0,(VLOOKUP(B581,G011C!$B$12:$V$2193,20,0))," ")</f>
        <v xml:space="preserve"> </v>
      </c>
      <c r="K581" s="111" t="str">
        <f t="shared" si="33"/>
        <v xml:space="preserve"> </v>
      </c>
    </row>
    <row r="582" spans="1:11" ht="15.75" customHeight="1" x14ac:dyDescent="0.25">
      <c r="A582" s="2">
        <v>302</v>
      </c>
      <c r="B582" s="426"/>
      <c r="C582" s="426"/>
      <c r="D582" s="359" t="str">
        <f>IF(B582&lt;&gt;0,(VLOOKUP(B582,'proje ve personel bilgileri'!$A$14:$B$1021,2,0))," ")</f>
        <v xml:space="preserve"> </v>
      </c>
      <c r="E582" s="359"/>
      <c r="F582" s="268"/>
      <c r="G582" s="112"/>
      <c r="H582" s="112"/>
      <c r="I582" s="109" t="str">
        <f t="shared" si="32"/>
        <v xml:space="preserve"> </v>
      </c>
      <c r="J582" s="110" t="str">
        <f>IF(B582&lt;&gt;0,(VLOOKUP(B582,G011C!$B$12:$V$2193,20,0))," ")</f>
        <v xml:space="preserve"> </v>
      </c>
      <c r="K582" s="111" t="str">
        <f t="shared" si="33"/>
        <v xml:space="preserve"> </v>
      </c>
    </row>
    <row r="583" spans="1:11" ht="15.75" customHeight="1" x14ac:dyDescent="0.25">
      <c r="A583" s="1">
        <v>303</v>
      </c>
      <c r="B583" s="426"/>
      <c r="C583" s="426"/>
      <c r="D583" s="359" t="str">
        <f>IF(B583&lt;&gt;0,(VLOOKUP(B583,'proje ve personel bilgileri'!$A$14:$B$1021,2,0))," ")</f>
        <v xml:space="preserve"> </v>
      </c>
      <c r="E583" s="359"/>
      <c r="F583" s="268"/>
      <c r="G583" s="112"/>
      <c r="H583" s="112"/>
      <c r="I583" s="109" t="str">
        <f t="shared" si="32"/>
        <v xml:space="preserve"> </v>
      </c>
      <c r="J583" s="110" t="str">
        <f>IF(B583&lt;&gt;0,(VLOOKUP(B583,G011C!$B$12:$V$2193,20,0))," ")</f>
        <v xml:space="preserve"> </v>
      </c>
      <c r="K583" s="111" t="str">
        <f t="shared" si="33"/>
        <v xml:space="preserve"> </v>
      </c>
    </row>
    <row r="584" spans="1:11" ht="15.75" customHeight="1" x14ac:dyDescent="0.25">
      <c r="A584" s="2">
        <v>304</v>
      </c>
      <c r="B584" s="426"/>
      <c r="C584" s="426"/>
      <c r="D584" s="359" t="str">
        <f>IF(B584&lt;&gt;0,(VLOOKUP(B584,'proje ve personel bilgileri'!$A$14:$B$1021,2,0))," ")</f>
        <v xml:space="preserve"> </v>
      </c>
      <c r="E584" s="359"/>
      <c r="F584" s="268"/>
      <c r="G584" s="112"/>
      <c r="H584" s="112"/>
      <c r="I584" s="109" t="str">
        <f t="shared" si="32"/>
        <v xml:space="preserve"> </v>
      </c>
      <c r="J584" s="110" t="str">
        <f>IF(B584&lt;&gt;0,(VLOOKUP(B584,G011C!$B$12:$V$2193,20,0))," ")</f>
        <v xml:space="preserve"> </v>
      </c>
      <c r="K584" s="111" t="str">
        <f t="shared" si="33"/>
        <v xml:space="preserve"> </v>
      </c>
    </row>
    <row r="585" spans="1:11" ht="15.75" customHeight="1" x14ac:dyDescent="0.25">
      <c r="A585" s="1">
        <v>305</v>
      </c>
      <c r="B585" s="426"/>
      <c r="C585" s="426"/>
      <c r="D585" s="359" t="str">
        <f>IF(B585&lt;&gt;0,(VLOOKUP(B585,'proje ve personel bilgileri'!$A$14:$B$1021,2,0))," ")</f>
        <v xml:space="preserve"> </v>
      </c>
      <c r="E585" s="359"/>
      <c r="F585" s="268"/>
      <c r="G585" s="112"/>
      <c r="H585" s="112"/>
      <c r="I585" s="109" t="str">
        <f t="shared" si="32"/>
        <v xml:space="preserve"> </v>
      </c>
      <c r="J585" s="110" t="str">
        <f>IF(B585&lt;&gt;0,(VLOOKUP(B585,G011C!$B$12:$V$2193,20,0))," ")</f>
        <v xml:space="preserve"> </v>
      </c>
      <c r="K585" s="111" t="str">
        <f t="shared" si="33"/>
        <v xml:space="preserve"> </v>
      </c>
    </row>
    <row r="586" spans="1:11" ht="15" customHeight="1" x14ac:dyDescent="0.25">
      <c r="A586" s="2">
        <v>306</v>
      </c>
      <c r="B586" s="426"/>
      <c r="C586" s="426"/>
      <c r="D586" s="359" t="str">
        <f>IF(B586&lt;&gt;0,(VLOOKUP(B586,'proje ve personel bilgileri'!$A$14:$B$1021,2,0))," ")</f>
        <v xml:space="preserve"> </v>
      </c>
      <c r="E586" s="359"/>
      <c r="F586" s="268"/>
      <c r="G586" s="112"/>
      <c r="H586" s="112"/>
      <c r="I586" s="109" t="str">
        <f t="shared" si="32"/>
        <v xml:space="preserve"> </v>
      </c>
      <c r="J586" s="110" t="str">
        <f>IF(B586&lt;&gt;0,(VLOOKUP(B586,G011C!$B$12:$V$2193,20,0))," ")</f>
        <v xml:space="preserve"> </v>
      </c>
      <c r="K586" s="111" t="str">
        <f t="shared" si="33"/>
        <v xml:space="preserve"> </v>
      </c>
    </row>
    <row r="587" spans="1:11" ht="15.75" customHeight="1" x14ac:dyDescent="0.25">
      <c r="A587" s="341" t="s">
        <v>169</v>
      </c>
      <c r="B587" s="427"/>
      <c r="C587" s="427"/>
      <c r="D587" s="427"/>
      <c r="E587" s="427"/>
      <c r="F587" s="427"/>
      <c r="G587" s="427"/>
      <c r="H587" s="427"/>
      <c r="I587" s="34">
        <f>SUM(I569:I586)</f>
        <v>0</v>
      </c>
      <c r="J587" s="31"/>
      <c r="K587" s="35">
        <f>IF(C566=C531,SUM(K569:K586)+K552,SUM(K569:K586))</f>
        <v>0</v>
      </c>
    </row>
    <row r="588" spans="1:11" ht="15.75" customHeight="1" x14ac:dyDescent="0.25">
      <c r="A588" s="428" t="s">
        <v>170</v>
      </c>
      <c r="B588" s="429"/>
      <c r="C588" s="429"/>
      <c r="D588" s="429"/>
      <c r="E588" s="429"/>
      <c r="F588" s="429"/>
      <c r="G588" s="430"/>
      <c r="H588" s="32"/>
      <c r="I588" s="33"/>
      <c r="J588" s="33"/>
      <c r="K588" s="65">
        <f>SUM(K569:K586)+K553</f>
        <v>0</v>
      </c>
    </row>
    <row r="589" spans="1:11" ht="15" customHeight="1" x14ac:dyDescent="0.25">
      <c r="A589" s="56"/>
      <c r="B589" s="56"/>
      <c r="C589" s="56"/>
      <c r="D589" s="56"/>
      <c r="E589" s="56"/>
      <c r="F589" s="56"/>
      <c r="G589" s="56"/>
      <c r="H589" s="56"/>
      <c r="I589" s="56"/>
      <c r="J589" s="56"/>
      <c r="K589" s="56"/>
    </row>
    <row r="590" spans="1:11" ht="15" customHeight="1" x14ac:dyDescent="0.25">
      <c r="A590" s="50"/>
    </row>
    <row r="591" spans="1:11" ht="15" customHeight="1" x14ac:dyDescent="0.25">
      <c r="A591" s="431" t="s">
        <v>171</v>
      </c>
      <c r="B591" s="431"/>
      <c r="C591" s="431"/>
      <c r="D591" s="431"/>
      <c r="E591" s="431"/>
      <c r="F591" s="431"/>
      <c r="G591" s="431"/>
      <c r="H591" s="431"/>
      <c r="I591" s="431"/>
      <c r="J591" s="431"/>
      <c r="K591" s="431"/>
    </row>
    <row r="592" spans="1:11" ht="15" customHeight="1" x14ac:dyDescent="0.25">
      <c r="A592" s="50"/>
    </row>
    <row r="593" spans="1:11" ht="15" customHeight="1" x14ac:dyDescent="0.25">
      <c r="A593" s="51"/>
    </row>
    <row r="594" spans="1:11" ht="15" customHeight="1" x14ac:dyDescent="0.25">
      <c r="A594" s="270" t="s">
        <v>101</v>
      </c>
      <c r="E594" s="270" t="s">
        <v>102</v>
      </c>
      <c r="G594" s="270" t="s">
        <v>103</v>
      </c>
      <c r="J594" s="74" t="s">
        <v>127</v>
      </c>
    </row>
    <row r="596" spans="1:11" ht="15.75" customHeight="1" x14ac:dyDescent="0.25">
      <c r="A596" s="348" t="s">
        <v>157</v>
      </c>
      <c r="B596" s="440"/>
      <c r="C596" s="440"/>
      <c r="D596" s="440"/>
      <c r="E596" s="440"/>
      <c r="F596" s="440"/>
      <c r="G596" s="440"/>
      <c r="H596" s="440"/>
      <c r="I596" s="440"/>
      <c r="J596" s="440"/>
      <c r="K596" s="440"/>
    </row>
    <row r="597" spans="1:11" ht="15" customHeight="1" x14ac:dyDescent="0.25">
      <c r="A597" s="70"/>
      <c r="B597" s="70"/>
      <c r="C597" s="70"/>
      <c r="D597" s="70"/>
      <c r="E597" s="70"/>
      <c r="F597" s="73" t="str">
        <f>'proje ve personel bilgileri'!$B$7&amp;" dönemine aittir"</f>
        <v>/ dönemine aittir</v>
      </c>
      <c r="G597" s="70"/>
      <c r="H597" s="70"/>
      <c r="I597" s="70"/>
      <c r="J597" s="70"/>
      <c r="K597" s="70"/>
    </row>
    <row r="598" spans="1:11" ht="18.75" customHeight="1" x14ac:dyDescent="0.25">
      <c r="K598" s="4" t="s">
        <v>158</v>
      </c>
    </row>
    <row r="599" spans="1:11" ht="15.75" customHeight="1" x14ac:dyDescent="0.25">
      <c r="A599" s="435" t="s">
        <v>2</v>
      </c>
      <c r="B599" s="436"/>
      <c r="C599" s="351">
        <f>'proje ve personel bilgileri'!$B$2</f>
        <v>0</v>
      </c>
      <c r="D599" s="352"/>
      <c r="E599" s="352"/>
      <c r="F599" s="352"/>
      <c r="G599" s="352"/>
      <c r="H599" s="352"/>
      <c r="I599" s="352"/>
      <c r="J599" s="352"/>
      <c r="K599" s="353"/>
    </row>
    <row r="600" spans="1:11" ht="15.75" customHeight="1" x14ac:dyDescent="0.25">
      <c r="A600" s="435" t="s">
        <v>159</v>
      </c>
      <c r="B600" s="436"/>
      <c r="C600" s="351">
        <f>'proje ve personel bilgileri'!$B$3</f>
        <v>0</v>
      </c>
      <c r="D600" s="352"/>
      <c r="E600" s="352"/>
      <c r="F600" s="352"/>
      <c r="G600" s="352"/>
      <c r="H600" s="352"/>
      <c r="I600" s="352"/>
      <c r="J600" s="352"/>
      <c r="K600" s="353"/>
    </row>
    <row r="601" spans="1:11" ht="15.75" customHeight="1" x14ac:dyDescent="0.25">
      <c r="A601" s="435" t="s">
        <v>160</v>
      </c>
      <c r="B601" s="436"/>
      <c r="C601" s="437"/>
      <c r="D601" s="438"/>
      <c r="E601" s="435"/>
      <c r="F601" s="439"/>
      <c r="G601" s="439"/>
      <c r="H601" s="439"/>
      <c r="I601" s="439"/>
      <c r="J601" s="439"/>
      <c r="K601" s="436"/>
    </row>
    <row r="602" spans="1:11" ht="30" customHeight="1" x14ac:dyDescent="0.25">
      <c r="A602" s="432" t="s">
        <v>87</v>
      </c>
      <c r="B602" s="346" t="s">
        <v>15</v>
      </c>
      <c r="C602" s="347"/>
      <c r="D602" s="346" t="s">
        <v>161</v>
      </c>
      <c r="E602" s="347"/>
      <c r="F602" s="432" t="s">
        <v>17</v>
      </c>
      <c r="G602" s="432" t="s">
        <v>162</v>
      </c>
      <c r="H602" s="432" t="s">
        <v>163</v>
      </c>
      <c r="I602" s="432" t="s">
        <v>164</v>
      </c>
      <c r="J602" s="269" t="s">
        <v>165</v>
      </c>
      <c r="K602" s="267" t="s">
        <v>166</v>
      </c>
    </row>
    <row r="603" spans="1:11" ht="30.75" customHeight="1" x14ac:dyDescent="0.25">
      <c r="A603" s="433"/>
      <c r="B603" s="339"/>
      <c r="C603" s="340"/>
      <c r="D603" s="339" t="s">
        <v>167</v>
      </c>
      <c r="E603" s="340"/>
      <c r="F603" s="433"/>
      <c r="G603" s="433"/>
      <c r="H603" s="433"/>
      <c r="I603" s="433"/>
      <c r="J603" s="267" t="s">
        <v>168</v>
      </c>
      <c r="K603" s="267" t="s">
        <v>98</v>
      </c>
    </row>
    <row r="604" spans="1:11" ht="15.75" customHeight="1" x14ac:dyDescent="0.25">
      <c r="A604" s="1">
        <v>307</v>
      </c>
      <c r="B604" s="434"/>
      <c r="C604" s="434"/>
      <c r="D604" s="359" t="str">
        <f>IF(B604&lt;&gt;0,(VLOOKUP(B604,'proje ve personel bilgileri'!$A$14:$B$1021,2,0))," ")</f>
        <v xml:space="preserve"> </v>
      </c>
      <c r="E604" s="359"/>
      <c r="F604" s="268"/>
      <c r="G604" s="108"/>
      <c r="H604" s="108"/>
      <c r="I604" s="109" t="str">
        <f t="shared" ref="I604:I621" si="34">IF(B604&lt;&gt;0,(G604*H604)," ")</f>
        <v xml:space="preserve"> </v>
      </c>
      <c r="J604" s="110" t="str">
        <f>IF(B604&lt;&gt;0,(VLOOKUP(B604,G011C!$B$12:$V$2193,20,0))," ")</f>
        <v xml:space="preserve"> </v>
      </c>
      <c r="K604" s="111" t="str">
        <f t="shared" ref="K604:K621" si="35">IF(B604&lt;&gt;0,(I604*J604)," ")</f>
        <v xml:space="preserve"> </v>
      </c>
    </row>
    <row r="605" spans="1:11" ht="15.75" customHeight="1" x14ac:dyDescent="0.25">
      <c r="A605" s="2">
        <v>308</v>
      </c>
      <c r="B605" s="426"/>
      <c r="C605" s="426"/>
      <c r="D605" s="359" t="str">
        <f>IF(B605&lt;&gt;0,(VLOOKUP(B605,'proje ve personel bilgileri'!$A$14:$B$1021,2,0))," ")</f>
        <v xml:space="preserve"> </v>
      </c>
      <c r="E605" s="359"/>
      <c r="F605" s="268"/>
      <c r="G605" s="112"/>
      <c r="H605" s="112"/>
      <c r="I605" s="109" t="str">
        <f t="shared" si="34"/>
        <v xml:space="preserve"> </v>
      </c>
      <c r="J605" s="110" t="str">
        <f>IF(B605&lt;&gt;0,(VLOOKUP(B605,G011C!$B$12:$V$2193,20,0))," ")</f>
        <v xml:space="preserve"> </v>
      </c>
      <c r="K605" s="111" t="str">
        <f t="shared" si="35"/>
        <v xml:space="preserve"> </v>
      </c>
    </row>
    <row r="606" spans="1:11" ht="15.75" customHeight="1" x14ac:dyDescent="0.25">
      <c r="A606" s="1">
        <v>309</v>
      </c>
      <c r="B606" s="426"/>
      <c r="C606" s="426"/>
      <c r="D606" s="359" t="str">
        <f>IF(B606&lt;&gt;0,(VLOOKUP(B606,'proje ve personel bilgileri'!$A$14:$B$1021,2,0))," ")</f>
        <v xml:space="preserve"> </v>
      </c>
      <c r="E606" s="359"/>
      <c r="F606" s="268"/>
      <c r="G606" s="112"/>
      <c r="H606" s="112"/>
      <c r="I606" s="109" t="str">
        <f t="shared" si="34"/>
        <v xml:space="preserve"> </v>
      </c>
      <c r="J606" s="110" t="str">
        <f>IF(B606&lt;&gt;0,(VLOOKUP(B606,G011C!$B$12:$V$2193,20,0))," ")</f>
        <v xml:space="preserve"> </v>
      </c>
      <c r="K606" s="111" t="str">
        <f t="shared" si="35"/>
        <v xml:space="preserve"> </v>
      </c>
    </row>
    <row r="607" spans="1:11" ht="15.75" customHeight="1" x14ac:dyDescent="0.25">
      <c r="A607" s="2">
        <v>310</v>
      </c>
      <c r="B607" s="426"/>
      <c r="C607" s="426"/>
      <c r="D607" s="359" t="str">
        <f>IF(B607&lt;&gt;0,(VLOOKUP(B607,'proje ve personel bilgileri'!$A$14:$B$1021,2,0))," ")</f>
        <v xml:space="preserve"> </v>
      </c>
      <c r="E607" s="359"/>
      <c r="F607" s="268"/>
      <c r="G607" s="112"/>
      <c r="H607" s="112"/>
      <c r="I607" s="109" t="str">
        <f t="shared" si="34"/>
        <v xml:space="preserve"> </v>
      </c>
      <c r="J607" s="110" t="str">
        <f>IF(B607&lt;&gt;0,(VLOOKUP(B607,G011C!$B$12:$V$2193,20,0))," ")</f>
        <v xml:space="preserve"> </v>
      </c>
      <c r="K607" s="111" t="str">
        <f t="shared" si="35"/>
        <v xml:space="preserve"> </v>
      </c>
    </row>
    <row r="608" spans="1:11" ht="15.75" customHeight="1" x14ac:dyDescent="0.25">
      <c r="A608" s="1">
        <v>311</v>
      </c>
      <c r="B608" s="426"/>
      <c r="C608" s="426"/>
      <c r="D608" s="359" t="str">
        <f>IF(B608&lt;&gt;0,(VLOOKUP(B608,'proje ve personel bilgileri'!$A$14:$B$1021,2,0))," ")</f>
        <v xml:space="preserve"> </v>
      </c>
      <c r="E608" s="359"/>
      <c r="F608" s="268"/>
      <c r="G608" s="112"/>
      <c r="H608" s="112"/>
      <c r="I608" s="109" t="str">
        <f t="shared" si="34"/>
        <v xml:space="preserve"> </v>
      </c>
      <c r="J608" s="110" t="str">
        <f>IF(B608&lt;&gt;0,(VLOOKUP(B608,G011C!$B$12:$V$2193,20,0))," ")</f>
        <v xml:space="preserve"> </v>
      </c>
      <c r="K608" s="111" t="str">
        <f t="shared" si="35"/>
        <v xml:space="preserve"> </v>
      </c>
    </row>
    <row r="609" spans="1:11" ht="15.75" customHeight="1" x14ac:dyDescent="0.25">
      <c r="A609" s="2">
        <v>312</v>
      </c>
      <c r="B609" s="426"/>
      <c r="C609" s="426"/>
      <c r="D609" s="359" t="str">
        <f>IF(B609&lt;&gt;0,(VLOOKUP(B609,'proje ve personel bilgileri'!$A$14:$B$1021,2,0))," ")</f>
        <v xml:space="preserve"> </v>
      </c>
      <c r="E609" s="359"/>
      <c r="F609" s="268"/>
      <c r="G609" s="112"/>
      <c r="H609" s="112"/>
      <c r="I609" s="109" t="str">
        <f t="shared" si="34"/>
        <v xml:space="preserve"> </v>
      </c>
      <c r="J609" s="110" t="str">
        <f>IF(B609&lt;&gt;0,(VLOOKUP(B609,G011C!$B$12:$V$2193,20,0))," ")</f>
        <v xml:space="preserve"> </v>
      </c>
      <c r="K609" s="111" t="str">
        <f t="shared" si="35"/>
        <v xml:space="preserve"> </v>
      </c>
    </row>
    <row r="610" spans="1:11" ht="15.75" customHeight="1" x14ac:dyDescent="0.25">
      <c r="A610" s="1">
        <v>313</v>
      </c>
      <c r="B610" s="426"/>
      <c r="C610" s="426"/>
      <c r="D610" s="359" t="str">
        <f>IF(B610&lt;&gt;0,(VLOOKUP(B610,'proje ve personel bilgileri'!$A$14:$B$1021,2,0))," ")</f>
        <v xml:space="preserve"> </v>
      </c>
      <c r="E610" s="359"/>
      <c r="F610" s="268"/>
      <c r="G610" s="112"/>
      <c r="H610" s="112"/>
      <c r="I610" s="109" t="str">
        <f t="shared" si="34"/>
        <v xml:space="preserve"> </v>
      </c>
      <c r="J610" s="110" t="str">
        <f>IF(B610&lt;&gt;0,(VLOOKUP(B610,G011C!$B$12:$V$2193,20,0))," ")</f>
        <v xml:space="preserve"> </v>
      </c>
      <c r="K610" s="111" t="str">
        <f t="shared" si="35"/>
        <v xml:space="preserve"> </v>
      </c>
    </row>
    <row r="611" spans="1:11" ht="15.75" customHeight="1" x14ac:dyDescent="0.25">
      <c r="A611" s="2">
        <v>314</v>
      </c>
      <c r="B611" s="426"/>
      <c r="C611" s="426"/>
      <c r="D611" s="359" t="str">
        <f>IF(B611&lt;&gt;0,(VLOOKUP(B611,'proje ve personel bilgileri'!$A$14:$B$1021,2,0))," ")</f>
        <v xml:space="preserve"> </v>
      </c>
      <c r="E611" s="359"/>
      <c r="F611" s="268"/>
      <c r="G611" s="112"/>
      <c r="H611" s="112"/>
      <c r="I611" s="109" t="str">
        <f t="shared" si="34"/>
        <v xml:space="preserve"> </v>
      </c>
      <c r="J611" s="110" t="str">
        <f>IF(B611&lt;&gt;0,(VLOOKUP(B611,G011C!$B$12:$V$2193,20,0))," ")</f>
        <v xml:space="preserve"> </v>
      </c>
      <c r="K611" s="111" t="str">
        <f t="shared" si="35"/>
        <v xml:space="preserve"> </v>
      </c>
    </row>
    <row r="612" spans="1:11" ht="15.75" customHeight="1" x14ac:dyDescent="0.25">
      <c r="A612" s="1">
        <v>315</v>
      </c>
      <c r="B612" s="426"/>
      <c r="C612" s="426"/>
      <c r="D612" s="359" t="str">
        <f>IF(B612&lt;&gt;0,(VLOOKUP(B612,'proje ve personel bilgileri'!$A$14:$B$1021,2,0))," ")</f>
        <v xml:space="preserve"> </v>
      </c>
      <c r="E612" s="359"/>
      <c r="F612" s="268"/>
      <c r="G612" s="112"/>
      <c r="H612" s="112"/>
      <c r="I612" s="109" t="str">
        <f t="shared" si="34"/>
        <v xml:space="preserve"> </v>
      </c>
      <c r="J612" s="110" t="str">
        <f>IF(B612&lt;&gt;0,(VLOOKUP(B612,G011C!$B$12:$V$2193,20,0))," ")</f>
        <v xml:space="preserve"> </v>
      </c>
      <c r="K612" s="111" t="str">
        <f t="shared" si="35"/>
        <v xml:space="preserve"> </v>
      </c>
    </row>
    <row r="613" spans="1:11" ht="15.75" customHeight="1" x14ac:dyDescent="0.25">
      <c r="A613" s="2">
        <v>316</v>
      </c>
      <c r="B613" s="426"/>
      <c r="C613" s="426"/>
      <c r="D613" s="359" t="str">
        <f>IF(B613&lt;&gt;0,(VLOOKUP(B613,'proje ve personel bilgileri'!$A$14:$B$1021,2,0))," ")</f>
        <v xml:space="preserve"> </v>
      </c>
      <c r="E613" s="359"/>
      <c r="F613" s="268"/>
      <c r="G613" s="112"/>
      <c r="H613" s="112"/>
      <c r="I613" s="109" t="str">
        <f t="shared" si="34"/>
        <v xml:space="preserve"> </v>
      </c>
      <c r="J613" s="110" t="str">
        <f>IF(B613&lt;&gt;0,(VLOOKUP(B613,G011C!$B$12:$V$2193,20,0))," ")</f>
        <v xml:space="preserve"> </v>
      </c>
      <c r="K613" s="111" t="str">
        <f t="shared" si="35"/>
        <v xml:space="preserve"> </v>
      </c>
    </row>
    <row r="614" spans="1:11" ht="15.75" customHeight="1" x14ac:dyDescent="0.25">
      <c r="A614" s="1">
        <v>317</v>
      </c>
      <c r="B614" s="426"/>
      <c r="C614" s="426"/>
      <c r="D614" s="359" t="str">
        <f>IF(B614&lt;&gt;0,(VLOOKUP(B614,'proje ve personel bilgileri'!$A$14:$B$1021,2,0))," ")</f>
        <v xml:space="preserve"> </v>
      </c>
      <c r="E614" s="359"/>
      <c r="F614" s="268"/>
      <c r="G614" s="112"/>
      <c r="H614" s="112"/>
      <c r="I614" s="109" t="str">
        <f t="shared" si="34"/>
        <v xml:space="preserve"> </v>
      </c>
      <c r="J614" s="110" t="str">
        <f>IF(B614&lt;&gt;0,(VLOOKUP(B614,G011C!$B$12:$V$2193,20,0))," ")</f>
        <v xml:space="preserve"> </v>
      </c>
      <c r="K614" s="111" t="str">
        <f t="shared" si="35"/>
        <v xml:space="preserve"> </v>
      </c>
    </row>
    <row r="615" spans="1:11" ht="15.75" customHeight="1" x14ac:dyDescent="0.25">
      <c r="A615" s="2">
        <v>318</v>
      </c>
      <c r="B615" s="426"/>
      <c r="C615" s="426"/>
      <c r="D615" s="359" t="str">
        <f>IF(B615&lt;&gt;0,(VLOOKUP(B615,'proje ve personel bilgileri'!$A$14:$B$1021,2,0))," ")</f>
        <v xml:space="preserve"> </v>
      </c>
      <c r="E615" s="359"/>
      <c r="F615" s="268"/>
      <c r="G615" s="112"/>
      <c r="H615" s="112"/>
      <c r="I615" s="109" t="str">
        <f t="shared" si="34"/>
        <v xml:space="preserve"> </v>
      </c>
      <c r="J615" s="110" t="str">
        <f>IF(B615&lt;&gt;0,(VLOOKUP(B615,G011C!$B$12:$V$2193,20,0))," ")</f>
        <v xml:space="preserve"> </v>
      </c>
      <c r="K615" s="111" t="str">
        <f t="shared" si="35"/>
        <v xml:space="preserve"> </v>
      </c>
    </row>
    <row r="616" spans="1:11" ht="15.75" customHeight="1" x14ac:dyDescent="0.25">
      <c r="A616" s="1">
        <v>319</v>
      </c>
      <c r="B616" s="426"/>
      <c r="C616" s="426"/>
      <c r="D616" s="359" t="str">
        <f>IF(B616&lt;&gt;0,(VLOOKUP(B616,'proje ve personel bilgileri'!$A$14:$B$1021,2,0))," ")</f>
        <v xml:space="preserve"> </v>
      </c>
      <c r="E616" s="359"/>
      <c r="F616" s="268"/>
      <c r="G616" s="112"/>
      <c r="H616" s="112"/>
      <c r="I616" s="109" t="str">
        <f t="shared" si="34"/>
        <v xml:space="preserve"> </v>
      </c>
      <c r="J616" s="110" t="str">
        <f>IF(B616&lt;&gt;0,(VLOOKUP(B616,G011C!$B$12:$V$2193,20,0))," ")</f>
        <v xml:space="preserve"> </v>
      </c>
      <c r="K616" s="111" t="str">
        <f t="shared" si="35"/>
        <v xml:space="preserve"> </v>
      </c>
    </row>
    <row r="617" spans="1:11" ht="15.75" customHeight="1" x14ac:dyDescent="0.25">
      <c r="A617" s="2">
        <v>320</v>
      </c>
      <c r="B617" s="426"/>
      <c r="C617" s="426"/>
      <c r="D617" s="359" t="str">
        <f>IF(B617&lt;&gt;0,(VLOOKUP(B617,'proje ve personel bilgileri'!$A$14:$B$1021,2,0))," ")</f>
        <v xml:space="preserve"> </v>
      </c>
      <c r="E617" s="359"/>
      <c r="F617" s="268"/>
      <c r="G617" s="112"/>
      <c r="H617" s="112"/>
      <c r="I617" s="109" t="str">
        <f t="shared" si="34"/>
        <v xml:space="preserve"> </v>
      </c>
      <c r="J617" s="110" t="str">
        <f>IF(B617&lt;&gt;0,(VLOOKUP(B617,G011C!$B$12:$V$2193,20,0))," ")</f>
        <v xml:space="preserve"> </v>
      </c>
      <c r="K617" s="111" t="str">
        <f t="shared" si="35"/>
        <v xml:space="preserve"> </v>
      </c>
    </row>
    <row r="618" spans="1:11" ht="15.75" customHeight="1" x14ac:dyDescent="0.25">
      <c r="A618" s="1">
        <v>321</v>
      </c>
      <c r="B618" s="426"/>
      <c r="C618" s="426"/>
      <c r="D618" s="359" t="str">
        <f>IF(B618&lt;&gt;0,(VLOOKUP(B618,'proje ve personel bilgileri'!$A$14:$B$1021,2,0))," ")</f>
        <v xml:space="preserve"> </v>
      </c>
      <c r="E618" s="359"/>
      <c r="F618" s="268"/>
      <c r="G618" s="112"/>
      <c r="H618" s="112"/>
      <c r="I618" s="109" t="str">
        <f t="shared" si="34"/>
        <v xml:space="preserve"> </v>
      </c>
      <c r="J618" s="110" t="str">
        <f>IF(B618&lt;&gt;0,(VLOOKUP(B618,G011C!$B$12:$V$2193,20,0))," ")</f>
        <v xml:space="preserve"> </v>
      </c>
      <c r="K618" s="111" t="str">
        <f t="shared" si="35"/>
        <v xml:space="preserve"> </v>
      </c>
    </row>
    <row r="619" spans="1:11" ht="15.75" customHeight="1" x14ac:dyDescent="0.25">
      <c r="A619" s="2">
        <v>322</v>
      </c>
      <c r="B619" s="426"/>
      <c r="C619" s="426"/>
      <c r="D619" s="359" t="str">
        <f>IF(B619&lt;&gt;0,(VLOOKUP(B619,'proje ve personel bilgileri'!$A$14:$B$1021,2,0))," ")</f>
        <v xml:space="preserve"> </v>
      </c>
      <c r="E619" s="359"/>
      <c r="F619" s="268"/>
      <c r="G619" s="112"/>
      <c r="H619" s="112"/>
      <c r="I619" s="109" t="str">
        <f t="shared" si="34"/>
        <v xml:space="preserve"> </v>
      </c>
      <c r="J619" s="110" t="str">
        <f>IF(B619&lt;&gt;0,(VLOOKUP(B619,G011C!$B$12:$V$2193,20,0))," ")</f>
        <v xml:space="preserve"> </v>
      </c>
      <c r="K619" s="111" t="str">
        <f t="shared" si="35"/>
        <v xml:space="preserve"> </v>
      </c>
    </row>
    <row r="620" spans="1:11" ht="15.75" customHeight="1" x14ac:dyDescent="0.25">
      <c r="A620" s="1">
        <v>323</v>
      </c>
      <c r="B620" s="426"/>
      <c r="C620" s="426"/>
      <c r="D620" s="359" t="str">
        <f>IF(B620&lt;&gt;0,(VLOOKUP(B620,'proje ve personel bilgileri'!$A$14:$B$1021,2,0))," ")</f>
        <v xml:space="preserve"> </v>
      </c>
      <c r="E620" s="359"/>
      <c r="F620" s="268"/>
      <c r="G620" s="112"/>
      <c r="H620" s="112"/>
      <c r="I620" s="109" t="str">
        <f t="shared" si="34"/>
        <v xml:space="preserve"> </v>
      </c>
      <c r="J620" s="110" t="str">
        <f>IF(B620&lt;&gt;0,(VLOOKUP(B620,G011C!$B$12:$V$2193,20,0))," ")</f>
        <v xml:space="preserve"> </v>
      </c>
      <c r="K620" s="111" t="str">
        <f t="shared" si="35"/>
        <v xml:space="preserve"> </v>
      </c>
    </row>
    <row r="621" spans="1:11" ht="15" customHeight="1" x14ac:dyDescent="0.25">
      <c r="A621" s="2">
        <v>324</v>
      </c>
      <c r="B621" s="426"/>
      <c r="C621" s="426"/>
      <c r="D621" s="359" t="str">
        <f>IF(B621&lt;&gt;0,(VLOOKUP(B621,'proje ve personel bilgileri'!$A$14:$B$1021,2,0))," ")</f>
        <v xml:space="preserve"> </v>
      </c>
      <c r="E621" s="359"/>
      <c r="F621" s="268"/>
      <c r="G621" s="112"/>
      <c r="H621" s="112"/>
      <c r="I621" s="109" t="str">
        <f t="shared" si="34"/>
        <v xml:space="preserve"> </v>
      </c>
      <c r="J621" s="110" t="str">
        <f>IF(B621&lt;&gt;0,(VLOOKUP(B621,G011C!$B$12:$V$2193,20,0))," ")</f>
        <v xml:space="preserve"> </v>
      </c>
      <c r="K621" s="111" t="str">
        <f t="shared" si="35"/>
        <v xml:space="preserve"> </v>
      </c>
    </row>
    <row r="622" spans="1:11" ht="15.75" customHeight="1" x14ac:dyDescent="0.25">
      <c r="A622" s="341" t="s">
        <v>169</v>
      </c>
      <c r="B622" s="427"/>
      <c r="C622" s="427"/>
      <c r="D622" s="427"/>
      <c r="E622" s="427"/>
      <c r="F622" s="427"/>
      <c r="G622" s="427"/>
      <c r="H622" s="427"/>
      <c r="I622" s="34">
        <f>SUM(I604:I621)</f>
        <v>0</v>
      </c>
      <c r="J622" s="31"/>
      <c r="K622" s="35">
        <f>IF(C601=C566,SUM(K604:K621)+K587,SUM(K604:K621))</f>
        <v>0</v>
      </c>
    </row>
    <row r="623" spans="1:11" ht="15.75" customHeight="1" x14ac:dyDescent="0.25">
      <c r="A623" s="428" t="s">
        <v>170</v>
      </c>
      <c r="B623" s="429"/>
      <c r="C623" s="429"/>
      <c r="D623" s="429"/>
      <c r="E623" s="429"/>
      <c r="F623" s="429"/>
      <c r="G623" s="430"/>
      <c r="H623" s="32"/>
      <c r="I623" s="33"/>
      <c r="J623" s="33"/>
      <c r="K623" s="65">
        <f>SUM(K604:K621)+K588</f>
        <v>0</v>
      </c>
    </row>
    <row r="624" spans="1:11" ht="15" customHeight="1" x14ac:dyDescent="0.25">
      <c r="A624" s="56"/>
      <c r="B624" s="56"/>
      <c r="C624" s="56"/>
      <c r="D624" s="56"/>
      <c r="E624" s="56"/>
      <c r="F624" s="56"/>
      <c r="G624" s="56"/>
      <c r="H624" s="56"/>
      <c r="I624" s="56"/>
      <c r="J624" s="56"/>
      <c r="K624" s="56"/>
    </row>
    <row r="625" spans="1:11" ht="15" customHeight="1" x14ac:dyDescent="0.25">
      <c r="A625" s="50"/>
    </row>
    <row r="626" spans="1:11" ht="15" customHeight="1" x14ac:dyDescent="0.25">
      <c r="A626" s="431" t="s">
        <v>171</v>
      </c>
      <c r="B626" s="431"/>
      <c r="C626" s="431"/>
      <c r="D626" s="431"/>
      <c r="E626" s="431"/>
      <c r="F626" s="431"/>
      <c r="G626" s="431"/>
      <c r="H626" s="431"/>
      <c r="I626" s="431"/>
      <c r="J626" s="431"/>
      <c r="K626" s="431"/>
    </row>
    <row r="627" spans="1:11" ht="15" customHeight="1" x14ac:dyDescent="0.25">
      <c r="A627" s="50"/>
    </row>
    <row r="628" spans="1:11" ht="15" customHeight="1" x14ac:dyDescent="0.25">
      <c r="A628" s="51"/>
    </row>
    <row r="629" spans="1:11" ht="15" customHeight="1" x14ac:dyDescent="0.25">
      <c r="A629" s="270" t="s">
        <v>101</v>
      </c>
      <c r="E629" s="270" t="s">
        <v>102</v>
      </c>
      <c r="G629" s="270" t="s">
        <v>103</v>
      </c>
      <c r="J629" s="74" t="s">
        <v>127</v>
      </c>
    </row>
    <row r="631" spans="1:11" ht="15.75" customHeight="1" x14ac:dyDescent="0.25">
      <c r="A631" s="348" t="s">
        <v>157</v>
      </c>
      <c r="B631" s="440"/>
      <c r="C631" s="440"/>
      <c r="D631" s="440"/>
      <c r="E631" s="440"/>
      <c r="F631" s="440"/>
      <c r="G631" s="440"/>
      <c r="H631" s="440"/>
      <c r="I631" s="440"/>
      <c r="J631" s="440"/>
      <c r="K631" s="440"/>
    </row>
    <row r="632" spans="1:11" ht="15" customHeight="1" x14ac:dyDescent="0.25">
      <c r="A632" s="70"/>
      <c r="B632" s="70"/>
      <c r="C632" s="70"/>
      <c r="D632" s="70"/>
      <c r="E632" s="70"/>
      <c r="F632" s="73" t="str">
        <f>'proje ve personel bilgileri'!$B$7&amp;" dönemine aittir"</f>
        <v>/ dönemine aittir</v>
      </c>
      <c r="G632" s="70"/>
      <c r="H632" s="70"/>
      <c r="I632" s="70"/>
      <c r="J632" s="70"/>
      <c r="K632" s="70"/>
    </row>
    <row r="633" spans="1:11" ht="18.75" customHeight="1" x14ac:dyDescent="0.25">
      <c r="K633" s="4" t="s">
        <v>158</v>
      </c>
    </row>
    <row r="634" spans="1:11" ht="15.75" customHeight="1" x14ac:dyDescent="0.25">
      <c r="A634" s="435" t="s">
        <v>2</v>
      </c>
      <c r="B634" s="436"/>
      <c r="C634" s="351">
        <f>'proje ve personel bilgileri'!$B$2</f>
        <v>0</v>
      </c>
      <c r="D634" s="352"/>
      <c r="E634" s="352"/>
      <c r="F634" s="352"/>
      <c r="G634" s="352"/>
      <c r="H634" s="352"/>
      <c r="I634" s="352"/>
      <c r="J634" s="352"/>
      <c r="K634" s="353"/>
    </row>
    <row r="635" spans="1:11" ht="15.75" customHeight="1" x14ac:dyDescent="0.25">
      <c r="A635" s="435" t="s">
        <v>159</v>
      </c>
      <c r="B635" s="436"/>
      <c r="C635" s="351">
        <f>'proje ve personel bilgileri'!$B$3</f>
        <v>0</v>
      </c>
      <c r="D635" s="352"/>
      <c r="E635" s="352"/>
      <c r="F635" s="352"/>
      <c r="G635" s="352"/>
      <c r="H635" s="352"/>
      <c r="I635" s="352"/>
      <c r="J635" s="352"/>
      <c r="K635" s="353"/>
    </row>
    <row r="636" spans="1:11" ht="15.75" customHeight="1" x14ac:dyDescent="0.25">
      <c r="A636" s="435" t="s">
        <v>160</v>
      </c>
      <c r="B636" s="436"/>
      <c r="C636" s="437"/>
      <c r="D636" s="438"/>
      <c r="E636" s="435"/>
      <c r="F636" s="439"/>
      <c r="G636" s="439"/>
      <c r="H636" s="439"/>
      <c r="I636" s="439"/>
      <c r="J636" s="439"/>
      <c r="K636" s="436"/>
    </row>
    <row r="637" spans="1:11" ht="30" customHeight="1" x14ac:dyDescent="0.25">
      <c r="A637" s="432" t="s">
        <v>87</v>
      </c>
      <c r="B637" s="346" t="s">
        <v>15</v>
      </c>
      <c r="C637" s="347"/>
      <c r="D637" s="346" t="s">
        <v>161</v>
      </c>
      <c r="E637" s="347"/>
      <c r="F637" s="432" t="s">
        <v>17</v>
      </c>
      <c r="G637" s="432" t="s">
        <v>162</v>
      </c>
      <c r="H637" s="432" t="s">
        <v>163</v>
      </c>
      <c r="I637" s="432" t="s">
        <v>164</v>
      </c>
      <c r="J637" s="269" t="s">
        <v>165</v>
      </c>
      <c r="K637" s="267" t="s">
        <v>166</v>
      </c>
    </row>
    <row r="638" spans="1:11" ht="30.75" customHeight="1" x14ac:dyDescent="0.25">
      <c r="A638" s="433"/>
      <c r="B638" s="339"/>
      <c r="C638" s="340"/>
      <c r="D638" s="339" t="s">
        <v>167</v>
      </c>
      <c r="E638" s="340"/>
      <c r="F638" s="433"/>
      <c r="G638" s="433"/>
      <c r="H638" s="433"/>
      <c r="I638" s="433"/>
      <c r="J638" s="267" t="s">
        <v>168</v>
      </c>
      <c r="K638" s="267" t="s">
        <v>98</v>
      </c>
    </row>
    <row r="639" spans="1:11" ht="15.75" customHeight="1" x14ac:dyDescent="0.25">
      <c r="A639" s="1">
        <v>325</v>
      </c>
      <c r="B639" s="434"/>
      <c r="C639" s="434"/>
      <c r="D639" s="359" t="str">
        <f>IF(B639&lt;&gt;0,(VLOOKUP(B639,'proje ve personel bilgileri'!$A$14:$B$1021,2,0))," ")</f>
        <v xml:space="preserve"> </v>
      </c>
      <c r="E639" s="359"/>
      <c r="F639" s="268"/>
      <c r="G639" s="108"/>
      <c r="H639" s="108"/>
      <c r="I639" s="109" t="str">
        <f t="shared" ref="I639:I656" si="36">IF(B639&lt;&gt;0,(G639*H639)," ")</f>
        <v xml:space="preserve"> </v>
      </c>
      <c r="J639" s="110" t="str">
        <f>IF(B639&lt;&gt;0,(VLOOKUP(B639,G011C!$B$12:$V$2193,20,0))," ")</f>
        <v xml:space="preserve"> </v>
      </c>
      <c r="K639" s="111" t="str">
        <f t="shared" ref="K639:K656" si="37">IF(B639&lt;&gt;0,(I639*J639)," ")</f>
        <v xml:space="preserve"> </v>
      </c>
    </row>
    <row r="640" spans="1:11" ht="15.75" customHeight="1" x14ac:dyDescent="0.25">
      <c r="A640" s="2">
        <v>326</v>
      </c>
      <c r="B640" s="426"/>
      <c r="C640" s="426"/>
      <c r="D640" s="359" t="str">
        <f>IF(B640&lt;&gt;0,(VLOOKUP(B640,'proje ve personel bilgileri'!$A$14:$B$1021,2,0))," ")</f>
        <v xml:space="preserve"> </v>
      </c>
      <c r="E640" s="359"/>
      <c r="F640" s="268"/>
      <c r="G640" s="112"/>
      <c r="H640" s="112"/>
      <c r="I640" s="109" t="str">
        <f t="shared" si="36"/>
        <v xml:space="preserve"> </v>
      </c>
      <c r="J640" s="110" t="str">
        <f>IF(B640&lt;&gt;0,(VLOOKUP(B640,G011C!$B$12:$V$2193,20,0))," ")</f>
        <v xml:space="preserve"> </v>
      </c>
      <c r="K640" s="111" t="str">
        <f t="shared" si="37"/>
        <v xml:space="preserve"> </v>
      </c>
    </row>
    <row r="641" spans="1:11" ht="15.75" customHeight="1" x14ac:dyDescent="0.25">
      <c r="A641" s="1">
        <v>327</v>
      </c>
      <c r="B641" s="426"/>
      <c r="C641" s="426"/>
      <c r="D641" s="359" t="str">
        <f>IF(B641&lt;&gt;0,(VLOOKUP(B641,'proje ve personel bilgileri'!$A$14:$B$1021,2,0))," ")</f>
        <v xml:space="preserve"> </v>
      </c>
      <c r="E641" s="359"/>
      <c r="F641" s="268"/>
      <c r="G641" s="112"/>
      <c r="H641" s="112"/>
      <c r="I641" s="109" t="str">
        <f t="shared" si="36"/>
        <v xml:space="preserve"> </v>
      </c>
      <c r="J641" s="110" t="str">
        <f>IF(B641&lt;&gt;0,(VLOOKUP(B641,G011C!$B$12:$V$2193,20,0))," ")</f>
        <v xml:space="preserve"> </v>
      </c>
      <c r="K641" s="111" t="str">
        <f t="shared" si="37"/>
        <v xml:space="preserve"> </v>
      </c>
    </row>
    <row r="642" spans="1:11" ht="15.75" customHeight="1" x14ac:dyDescent="0.25">
      <c r="A642" s="2">
        <v>328</v>
      </c>
      <c r="B642" s="426"/>
      <c r="C642" s="426"/>
      <c r="D642" s="359" t="str">
        <f>IF(B642&lt;&gt;0,(VLOOKUP(B642,'proje ve personel bilgileri'!$A$14:$B$1021,2,0))," ")</f>
        <v xml:space="preserve"> </v>
      </c>
      <c r="E642" s="359"/>
      <c r="F642" s="268"/>
      <c r="G642" s="112"/>
      <c r="H642" s="112"/>
      <c r="I642" s="109" t="str">
        <f t="shared" si="36"/>
        <v xml:space="preserve"> </v>
      </c>
      <c r="J642" s="110" t="str">
        <f>IF(B642&lt;&gt;0,(VLOOKUP(B642,G011C!$B$12:$V$2193,20,0))," ")</f>
        <v xml:space="preserve"> </v>
      </c>
      <c r="K642" s="111" t="str">
        <f t="shared" si="37"/>
        <v xml:space="preserve"> </v>
      </c>
    </row>
    <row r="643" spans="1:11" ht="15.75" customHeight="1" x14ac:dyDescent="0.25">
      <c r="A643" s="1">
        <v>329</v>
      </c>
      <c r="B643" s="426"/>
      <c r="C643" s="426"/>
      <c r="D643" s="359" t="str">
        <f>IF(B643&lt;&gt;0,(VLOOKUP(B643,'proje ve personel bilgileri'!$A$14:$B$1021,2,0))," ")</f>
        <v xml:space="preserve"> </v>
      </c>
      <c r="E643" s="359"/>
      <c r="F643" s="268"/>
      <c r="G643" s="112"/>
      <c r="H643" s="112"/>
      <c r="I643" s="109" t="str">
        <f t="shared" si="36"/>
        <v xml:space="preserve"> </v>
      </c>
      <c r="J643" s="110" t="str">
        <f>IF(B643&lt;&gt;0,(VLOOKUP(B643,G011C!$B$12:$V$2193,20,0))," ")</f>
        <v xml:space="preserve"> </v>
      </c>
      <c r="K643" s="111" t="str">
        <f t="shared" si="37"/>
        <v xml:space="preserve"> </v>
      </c>
    </row>
    <row r="644" spans="1:11" ht="15.75" customHeight="1" x14ac:dyDescent="0.25">
      <c r="A644" s="2">
        <v>330</v>
      </c>
      <c r="B644" s="426"/>
      <c r="C644" s="426"/>
      <c r="D644" s="359" t="str">
        <f>IF(B644&lt;&gt;0,(VLOOKUP(B644,'proje ve personel bilgileri'!$A$14:$B$1021,2,0))," ")</f>
        <v xml:space="preserve"> </v>
      </c>
      <c r="E644" s="359"/>
      <c r="F644" s="268"/>
      <c r="G644" s="112"/>
      <c r="H644" s="112"/>
      <c r="I644" s="109" t="str">
        <f t="shared" si="36"/>
        <v xml:space="preserve"> </v>
      </c>
      <c r="J644" s="110" t="str">
        <f>IF(B644&lt;&gt;0,(VLOOKUP(B644,G011C!$B$12:$V$2193,20,0))," ")</f>
        <v xml:space="preserve"> </v>
      </c>
      <c r="K644" s="111" t="str">
        <f t="shared" si="37"/>
        <v xml:space="preserve"> </v>
      </c>
    </row>
    <row r="645" spans="1:11" ht="15.75" customHeight="1" x14ac:dyDescent="0.25">
      <c r="A645" s="1">
        <v>331</v>
      </c>
      <c r="B645" s="426"/>
      <c r="C645" s="426"/>
      <c r="D645" s="359" t="str">
        <f>IF(B645&lt;&gt;0,(VLOOKUP(B645,'proje ve personel bilgileri'!$A$14:$B$1021,2,0))," ")</f>
        <v xml:space="preserve"> </v>
      </c>
      <c r="E645" s="359"/>
      <c r="F645" s="268"/>
      <c r="G645" s="112"/>
      <c r="H645" s="112"/>
      <c r="I645" s="109" t="str">
        <f t="shared" si="36"/>
        <v xml:space="preserve"> </v>
      </c>
      <c r="J645" s="110" t="str">
        <f>IF(B645&lt;&gt;0,(VLOOKUP(B645,G011C!$B$12:$V$2193,20,0))," ")</f>
        <v xml:space="preserve"> </v>
      </c>
      <c r="K645" s="111" t="str">
        <f t="shared" si="37"/>
        <v xml:space="preserve"> </v>
      </c>
    </row>
    <row r="646" spans="1:11" ht="15.75" customHeight="1" x14ac:dyDescent="0.25">
      <c r="A646" s="2">
        <v>332</v>
      </c>
      <c r="B646" s="426"/>
      <c r="C646" s="426"/>
      <c r="D646" s="359" t="str">
        <f>IF(B646&lt;&gt;0,(VLOOKUP(B646,'proje ve personel bilgileri'!$A$14:$B$1021,2,0))," ")</f>
        <v xml:space="preserve"> </v>
      </c>
      <c r="E646" s="359"/>
      <c r="F646" s="268"/>
      <c r="G646" s="112"/>
      <c r="H646" s="112"/>
      <c r="I646" s="109" t="str">
        <f t="shared" si="36"/>
        <v xml:space="preserve"> </v>
      </c>
      <c r="J646" s="110" t="str">
        <f>IF(B646&lt;&gt;0,(VLOOKUP(B646,G011C!$B$12:$V$2193,20,0))," ")</f>
        <v xml:space="preserve"> </v>
      </c>
      <c r="K646" s="111" t="str">
        <f t="shared" si="37"/>
        <v xml:space="preserve"> </v>
      </c>
    </row>
    <row r="647" spans="1:11" ht="15.75" customHeight="1" x14ac:dyDescent="0.25">
      <c r="A647" s="1">
        <v>333</v>
      </c>
      <c r="B647" s="426"/>
      <c r="C647" s="426"/>
      <c r="D647" s="359" t="str">
        <f>IF(B647&lt;&gt;0,(VLOOKUP(B647,'proje ve personel bilgileri'!$A$14:$B$1021,2,0))," ")</f>
        <v xml:space="preserve"> </v>
      </c>
      <c r="E647" s="359"/>
      <c r="F647" s="268"/>
      <c r="G647" s="112"/>
      <c r="H647" s="112"/>
      <c r="I647" s="109" t="str">
        <f t="shared" si="36"/>
        <v xml:space="preserve"> </v>
      </c>
      <c r="J647" s="110" t="str">
        <f>IF(B647&lt;&gt;0,(VLOOKUP(B647,G011C!$B$12:$V$2193,20,0))," ")</f>
        <v xml:space="preserve"> </v>
      </c>
      <c r="K647" s="111" t="str">
        <f t="shared" si="37"/>
        <v xml:space="preserve"> </v>
      </c>
    </row>
    <row r="648" spans="1:11" ht="15.75" customHeight="1" x14ac:dyDescent="0.25">
      <c r="A648" s="2">
        <v>334</v>
      </c>
      <c r="B648" s="426"/>
      <c r="C648" s="426"/>
      <c r="D648" s="359" t="str">
        <f>IF(B648&lt;&gt;0,(VLOOKUP(B648,'proje ve personel bilgileri'!$A$14:$B$1021,2,0))," ")</f>
        <v xml:space="preserve"> </v>
      </c>
      <c r="E648" s="359"/>
      <c r="F648" s="268"/>
      <c r="G648" s="112"/>
      <c r="H648" s="112"/>
      <c r="I648" s="109" t="str">
        <f t="shared" si="36"/>
        <v xml:space="preserve"> </v>
      </c>
      <c r="J648" s="110" t="str">
        <f>IF(B648&lt;&gt;0,(VLOOKUP(B648,G011C!$B$12:$V$2193,20,0))," ")</f>
        <v xml:space="preserve"> </v>
      </c>
      <c r="K648" s="111" t="str">
        <f t="shared" si="37"/>
        <v xml:space="preserve"> </v>
      </c>
    </row>
    <row r="649" spans="1:11" ht="15.75" customHeight="1" x14ac:dyDescent="0.25">
      <c r="A649" s="1">
        <v>335</v>
      </c>
      <c r="B649" s="426"/>
      <c r="C649" s="426"/>
      <c r="D649" s="359" t="str">
        <f>IF(B649&lt;&gt;0,(VLOOKUP(B649,'proje ve personel bilgileri'!$A$14:$B$1021,2,0))," ")</f>
        <v xml:space="preserve"> </v>
      </c>
      <c r="E649" s="359"/>
      <c r="F649" s="268"/>
      <c r="G649" s="112"/>
      <c r="H649" s="112"/>
      <c r="I649" s="109" t="str">
        <f t="shared" si="36"/>
        <v xml:space="preserve"> </v>
      </c>
      <c r="J649" s="110" t="str">
        <f>IF(B649&lt;&gt;0,(VLOOKUP(B649,G011C!$B$12:$V$2193,20,0))," ")</f>
        <v xml:space="preserve"> </v>
      </c>
      <c r="K649" s="111" t="str">
        <f t="shared" si="37"/>
        <v xml:space="preserve"> </v>
      </c>
    </row>
    <row r="650" spans="1:11" ht="15.75" customHeight="1" x14ac:dyDescent="0.25">
      <c r="A650" s="2">
        <v>336</v>
      </c>
      <c r="B650" s="426"/>
      <c r="C650" s="426"/>
      <c r="D650" s="359" t="str">
        <f>IF(B650&lt;&gt;0,(VLOOKUP(B650,'proje ve personel bilgileri'!$A$14:$B$1021,2,0))," ")</f>
        <v xml:space="preserve"> </v>
      </c>
      <c r="E650" s="359"/>
      <c r="F650" s="268"/>
      <c r="G650" s="112"/>
      <c r="H650" s="112"/>
      <c r="I650" s="109" t="str">
        <f t="shared" si="36"/>
        <v xml:space="preserve"> </v>
      </c>
      <c r="J650" s="110" t="str">
        <f>IF(B650&lt;&gt;0,(VLOOKUP(B650,G011C!$B$12:$V$2193,20,0))," ")</f>
        <v xml:space="preserve"> </v>
      </c>
      <c r="K650" s="111" t="str">
        <f t="shared" si="37"/>
        <v xml:space="preserve"> </v>
      </c>
    </row>
    <row r="651" spans="1:11" ht="15.75" customHeight="1" x14ac:dyDescent="0.25">
      <c r="A651" s="1">
        <v>337</v>
      </c>
      <c r="B651" s="426"/>
      <c r="C651" s="426"/>
      <c r="D651" s="359" t="str">
        <f>IF(B651&lt;&gt;0,(VLOOKUP(B651,'proje ve personel bilgileri'!$A$14:$B$1021,2,0))," ")</f>
        <v xml:space="preserve"> </v>
      </c>
      <c r="E651" s="359"/>
      <c r="F651" s="268"/>
      <c r="G651" s="112"/>
      <c r="H651" s="112"/>
      <c r="I651" s="109" t="str">
        <f t="shared" si="36"/>
        <v xml:space="preserve"> </v>
      </c>
      <c r="J651" s="110" t="str">
        <f>IF(B651&lt;&gt;0,(VLOOKUP(B651,G011C!$B$12:$V$2193,20,0))," ")</f>
        <v xml:space="preserve"> </v>
      </c>
      <c r="K651" s="111" t="str">
        <f t="shared" si="37"/>
        <v xml:space="preserve"> </v>
      </c>
    </row>
    <row r="652" spans="1:11" ht="15.75" customHeight="1" x14ac:dyDescent="0.25">
      <c r="A652" s="2">
        <v>338</v>
      </c>
      <c r="B652" s="426"/>
      <c r="C652" s="426"/>
      <c r="D652" s="359" t="str">
        <f>IF(B652&lt;&gt;0,(VLOOKUP(B652,'proje ve personel bilgileri'!$A$14:$B$1021,2,0))," ")</f>
        <v xml:space="preserve"> </v>
      </c>
      <c r="E652" s="359"/>
      <c r="F652" s="268"/>
      <c r="G652" s="112"/>
      <c r="H652" s="112"/>
      <c r="I652" s="109" t="str">
        <f t="shared" si="36"/>
        <v xml:space="preserve"> </v>
      </c>
      <c r="J652" s="110" t="str">
        <f>IF(B652&lt;&gt;0,(VLOOKUP(B652,G011C!$B$12:$V$2193,20,0))," ")</f>
        <v xml:space="preserve"> </v>
      </c>
      <c r="K652" s="111" t="str">
        <f t="shared" si="37"/>
        <v xml:space="preserve"> </v>
      </c>
    </row>
    <row r="653" spans="1:11" ht="15.75" customHeight="1" x14ac:dyDescent="0.25">
      <c r="A653" s="1">
        <v>339</v>
      </c>
      <c r="B653" s="426"/>
      <c r="C653" s="426"/>
      <c r="D653" s="359" t="str">
        <f>IF(B653&lt;&gt;0,(VLOOKUP(B653,'proje ve personel bilgileri'!$A$14:$B$1021,2,0))," ")</f>
        <v xml:space="preserve"> </v>
      </c>
      <c r="E653" s="359"/>
      <c r="F653" s="268"/>
      <c r="G653" s="112"/>
      <c r="H653" s="112"/>
      <c r="I653" s="109" t="str">
        <f t="shared" si="36"/>
        <v xml:space="preserve"> </v>
      </c>
      <c r="J653" s="110" t="str">
        <f>IF(B653&lt;&gt;0,(VLOOKUP(B653,G011C!$B$12:$V$2193,20,0))," ")</f>
        <v xml:space="preserve"> </v>
      </c>
      <c r="K653" s="111" t="str">
        <f t="shared" si="37"/>
        <v xml:space="preserve"> </v>
      </c>
    </row>
    <row r="654" spans="1:11" ht="15.75" customHeight="1" x14ac:dyDescent="0.25">
      <c r="A654" s="2">
        <v>340</v>
      </c>
      <c r="B654" s="426"/>
      <c r="C654" s="426"/>
      <c r="D654" s="359" t="str">
        <f>IF(B654&lt;&gt;0,(VLOOKUP(B654,'proje ve personel bilgileri'!$A$14:$B$1021,2,0))," ")</f>
        <v xml:space="preserve"> </v>
      </c>
      <c r="E654" s="359"/>
      <c r="F654" s="268"/>
      <c r="G654" s="112"/>
      <c r="H654" s="112"/>
      <c r="I654" s="109" t="str">
        <f t="shared" si="36"/>
        <v xml:space="preserve"> </v>
      </c>
      <c r="J654" s="110" t="str">
        <f>IF(B654&lt;&gt;0,(VLOOKUP(B654,G011C!$B$12:$V$2193,20,0))," ")</f>
        <v xml:space="preserve"> </v>
      </c>
      <c r="K654" s="111" t="str">
        <f t="shared" si="37"/>
        <v xml:space="preserve"> </v>
      </c>
    </row>
    <row r="655" spans="1:11" ht="15.75" customHeight="1" x14ac:dyDescent="0.25">
      <c r="A655" s="1">
        <v>341</v>
      </c>
      <c r="B655" s="426"/>
      <c r="C655" s="426"/>
      <c r="D655" s="359" t="str">
        <f>IF(B655&lt;&gt;0,(VLOOKUP(B655,'proje ve personel bilgileri'!$A$14:$B$1021,2,0))," ")</f>
        <v xml:space="preserve"> </v>
      </c>
      <c r="E655" s="359"/>
      <c r="F655" s="268"/>
      <c r="G655" s="112"/>
      <c r="H655" s="112"/>
      <c r="I655" s="109" t="str">
        <f t="shared" si="36"/>
        <v xml:space="preserve"> </v>
      </c>
      <c r="J655" s="110" t="str">
        <f>IF(B655&lt;&gt;0,(VLOOKUP(B655,G011C!$B$12:$V$2193,20,0))," ")</f>
        <v xml:space="preserve"> </v>
      </c>
      <c r="K655" s="111" t="str">
        <f t="shared" si="37"/>
        <v xml:space="preserve"> </v>
      </c>
    </row>
    <row r="656" spans="1:11" ht="15" customHeight="1" x14ac:dyDescent="0.25">
      <c r="A656" s="2">
        <v>342</v>
      </c>
      <c r="B656" s="426"/>
      <c r="C656" s="426"/>
      <c r="D656" s="359" t="str">
        <f>IF(B656&lt;&gt;0,(VLOOKUP(B656,'proje ve personel bilgileri'!$A$14:$B$1021,2,0))," ")</f>
        <v xml:space="preserve"> </v>
      </c>
      <c r="E656" s="359"/>
      <c r="F656" s="268"/>
      <c r="G656" s="112"/>
      <c r="H656" s="112"/>
      <c r="I656" s="109" t="str">
        <f t="shared" si="36"/>
        <v xml:space="preserve"> </v>
      </c>
      <c r="J656" s="110" t="str">
        <f>IF(B656&lt;&gt;0,(VLOOKUP(B656,G011C!$B$12:$V$2193,20,0))," ")</f>
        <v xml:space="preserve"> </v>
      </c>
      <c r="K656" s="111" t="str">
        <f t="shared" si="37"/>
        <v xml:space="preserve"> </v>
      </c>
    </row>
    <row r="657" spans="1:11" ht="15.75" customHeight="1" x14ac:dyDescent="0.25">
      <c r="A657" s="341" t="s">
        <v>169</v>
      </c>
      <c r="B657" s="427"/>
      <c r="C657" s="427"/>
      <c r="D657" s="427"/>
      <c r="E657" s="427"/>
      <c r="F657" s="427"/>
      <c r="G657" s="427"/>
      <c r="H657" s="427"/>
      <c r="I657" s="34">
        <f>SUM(I639:I656)</f>
        <v>0</v>
      </c>
      <c r="J657" s="31"/>
      <c r="K657" s="35">
        <f>IF(C636=C601,SUM(K639:K656)+K622,SUM(K639:K656))</f>
        <v>0</v>
      </c>
    </row>
    <row r="658" spans="1:11" ht="15.75" customHeight="1" x14ac:dyDescent="0.25">
      <c r="A658" s="428" t="s">
        <v>170</v>
      </c>
      <c r="B658" s="429"/>
      <c r="C658" s="429"/>
      <c r="D658" s="429"/>
      <c r="E658" s="429"/>
      <c r="F658" s="429"/>
      <c r="G658" s="430"/>
      <c r="H658" s="32"/>
      <c r="I658" s="33"/>
      <c r="J658" s="33"/>
      <c r="K658" s="65">
        <f>SUM(K639:K656)+K623</f>
        <v>0</v>
      </c>
    </row>
    <row r="659" spans="1:11" ht="15" customHeight="1" x14ac:dyDescent="0.25">
      <c r="A659" s="56"/>
      <c r="B659" s="56"/>
      <c r="C659" s="56"/>
      <c r="D659" s="56"/>
      <c r="E659" s="56"/>
      <c r="F659" s="56"/>
      <c r="G659" s="56"/>
      <c r="H659" s="56"/>
      <c r="I659" s="56"/>
      <c r="J659" s="56"/>
      <c r="K659" s="56"/>
    </row>
    <row r="660" spans="1:11" ht="15" customHeight="1" x14ac:dyDescent="0.25">
      <c r="A660" s="50"/>
    </row>
    <row r="661" spans="1:11" ht="15" customHeight="1" x14ac:dyDescent="0.25">
      <c r="A661" s="431" t="s">
        <v>171</v>
      </c>
      <c r="B661" s="431"/>
      <c r="C661" s="431"/>
      <c r="D661" s="431"/>
      <c r="E661" s="431"/>
      <c r="F661" s="431"/>
      <c r="G661" s="431"/>
      <c r="H661" s="431"/>
      <c r="I661" s="431"/>
      <c r="J661" s="431"/>
      <c r="K661" s="431"/>
    </row>
    <row r="662" spans="1:11" ht="15" customHeight="1" x14ac:dyDescent="0.25">
      <c r="A662" s="50"/>
    </row>
    <row r="663" spans="1:11" ht="15" customHeight="1" x14ac:dyDescent="0.25">
      <c r="A663" s="51"/>
    </row>
    <row r="664" spans="1:11" ht="15" customHeight="1" x14ac:dyDescent="0.25">
      <c r="A664" s="270" t="s">
        <v>101</v>
      </c>
      <c r="E664" s="270" t="s">
        <v>102</v>
      </c>
      <c r="G664" s="270" t="s">
        <v>103</v>
      </c>
      <c r="J664" s="74" t="s">
        <v>127</v>
      </c>
    </row>
    <row r="666" spans="1:11" ht="15.75" customHeight="1" x14ac:dyDescent="0.25">
      <c r="A666" s="348" t="s">
        <v>157</v>
      </c>
      <c r="B666" s="440"/>
      <c r="C666" s="440"/>
      <c r="D666" s="440"/>
      <c r="E666" s="440"/>
      <c r="F666" s="440"/>
      <c r="G666" s="440"/>
      <c r="H666" s="440"/>
      <c r="I666" s="440"/>
      <c r="J666" s="440"/>
      <c r="K666" s="440"/>
    </row>
    <row r="667" spans="1:11" ht="15" customHeight="1" x14ac:dyDescent="0.25">
      <c r="A667" s="70"/>
      <c r="B667" s="70"/>
      <c r="C667" s="70"/>
      <c r="D667" s="70"/>
      <c r="E667" s="70"/>
      <c r="F667" s="73" t="str">
        <f>'proje ve personel bilgileri'!$B$7&amp;" dönemine aittir"</f>
        <v>/ dönemine aittir</v>
      </c>
      <c r="G667" s="70"/>
      <c r="H667" s="70"/>
      <c r="I667" s="70"/>
      <c r="J667" s="70"/>
      <c r="K667" s="70"/>
    </row>
    <row r="668" spans="1:11" ht="18.75" customHeight="1" x14ac:dyDescent="0.25">
      <c r="K668" s="4" t="s">
        <v>158</v>
      </c>
    </row>
    <row r="669" spans="1:11" ht="15.75" customHeight="1" x14ac:dyDescent="0.25">
      <c r="A669" s="435" t="s">
        <v>2</v>
      </c>
      <c r="B669" s="436"/>
      <c r="C669" s="351">
        <f>'proje ve personel bilgileri'!$B$2</f>
        <v>0</v>
      </c>
      <c r="D669" s="352"/>
      <c r="E669" s="352"/>
      <c r="F669" s="352"/>
      <c r="G669" s="352"/>
      <c r="H669" s="352"/>
      <c r="I669" s="352"/>
      <c r="J669" s="352"/>
      <c r="K669" s="353"/>
    </row>
    <row r="670" spans="1:11" ht="15.75" customHeight="1" x14ac:dyDescent="0.25">
      <c r="A670" s="435" t="s">
        <v>159</v>
      </c>
      <c r="B670" s="436"/>
      <c r="C670" s="351">
        <f>'proje ve personel bilgileri'!$B$3</f>
        <v>0</v>
      </c>
      <c r="D670" s="352"/>
      <c r="E670" s="352"/>
      <c r="F670" s="352"/>
      <c r="G670" s="352"/>
      <c r="H670" s="352"/>
      <c r="I670" s="352"/>
      <c r="J670" s="352"/>
      <c r="K670" s="353"/>
    </row>
    <row r="671" spans="1:11" ht="15.75" customHeight="1" x14ac:dyDescent="0.25">
      <c r="A671" s="435" t="s">
        <v>160</v>
      </c>
      <c r="B671" s="436"/>
      <c r="C671" s="437"/>
      <c r="D671" s="438"/>
      <c r="E671" s="435"/>
      <c r="F671" s="439"/>
      <c r="G671" s="439"/>
      <c r="H671" s="439"/>
      <c r="I671" s="439"/>
      <c r="J671" s="439"/>
      <c r="K671" s="436"/>
    </row>
    <row r="672" spans="1:11" ht="30" customHeight="1" x14ac:dyDescent="0.25">
      <c r="A672" s="432" t="s">
        <v>87</v>
      </c>
      <c r="B672" s="346" t="s">
        <v>15</v>
      </c>
      <c r="C672" s="347"/>
      <c r="D672" s="346" t="s">
        <v>161</v>
      </c>
      <c r="E672" s="347"/>
      <c r="F672" s="432" t="s">
        <v>17</v>
      </c>
      <c r="G672" s="432" t="s">
        <v>162</v>
      </c>
      <c r="H672" s="432" t="s">
        <v>163</v>
      </c>
      <c r="I672" s="432" t="s">
        <v>164</v>
      </c>
      <c r="J672" s="269" t="s">
        <v>165</v>
      </c>
      <c r="K672" s="267" t="s">
        <v>166</v>
      </c>
    </row>
    <row r="673" spans="1:11" ht="30.75" customHeight="1" x14ac:dyDescent="0.25">
      <c r="A673" s="433"/>
      <c r="B673" s="339"/>
      <c r="C673" s="340"/>
      <c r="D673" s="339" t="s">
        <v>167</v>
      </c>
      <c r="E673" s="340"/>
      <c r="F673" s="433"/>
      <c r="G673" s="433"/>
      <c r="H673" s="433"/>
      <c r="I673" s="433"/>
      <c r="J673" s="267" t="s">
        <v>168</v>
      </c>
      <c r="K673" s="267" t="s">
        <v>98</v>
      </c>
    </row>
    <row r="674" spans="1:11" ht="15.75" customHeight="1" x14ac:dyDescent="0.25">
      <c r="A674" s="1">
        <v>343</v>
      </c>
      <c r="B674" s="434"/>
      <c r="C674" s="434"/>
      <c r="D674" s="359" t="str">
        <f>IF(B674&lt;&gt;0,(VLOOKUP(B674,'proje ve personel bilgileri'!$A$14:$B$1021,2,0))," ")</f>
        <v xml:space="preserve"> </v>
      </c>
      <c r="E674" s="359"/>
      <c r="F674" s="268"/>
      <c r="G674" s="108"/>
      <c r="H674" s="108"/>
      <c r="I674" s="109" t="str">
        <f t="shared" ref="I674:I691" si="38">IF(B674&lt;&gt;0,(G674*H674)," ")</f>
        <v xml:space="preserve"> </v>
      </c>
      <c r="J674" s="110" t="str">
        <f>IF(B674&lt;&gt;0,(VLOOKUP(B674,G011C!$B$12:$V$2193,20,0))," ")</f>
        <v xml:space="preserve"> </v>
      </c>
      <c r="K674" s="111" t="str">
        <f t="shared" ref="K674:K691" si="39">IF(B674&lt;&gt;0,(I674*J674)," ")</f>
        <v xml:space="preserve"> </v>
      </c>
    </row>
    <row r="675" spans="1:11" ht="15.75" customHeight="1" x14ac:dyDescent="0.25">
      <c r="A675" s="2">
        <v>344</v>
      </c>
      <c r="B675" s="426"/>
      <c r="C675" s="426"/>
      <c r="D675" s="359" t="str">
        <f>IF(B675&lt;&gt;0,(VLOOKUP(B675,'proje ve personel bilgileri'!$A$14:$B$1021,2,0))," ")</f>
        <v xml:space="preserve"> </v>
      </c>
      <c r="E675" s="359"/>
      <c r="F675" s="268"/>
      <c r="G675" s="112"/>
      <c r="H675" s="112"/>
      <c r="I675" s="109" t="str">
        <f t="shared" si="38"/>
        <v xml:space="preserve"> </v>
      </c>
      <c r="J675" s="110" t="str">
        <f>IF(B675&lt;&gt;0,(VLOOKUP(B675,G011C!$B$12:$V$2193,20,0))," ")</f>
        <v xml:space="preserve"> </v>
      </c>
      <c r="K675" s="111" t="str">
        <f t="shared" si="39"/>
        <v xml:space="preserve"> </v>
      </c>
    </row>
    <row r="676" spans="1:11" ht="15.75" customHeight="1" x14ac:dyDescent="0.25">
      <c r="A676" s="1">
        <v>345</v>
      </c>
      <c r="B676" s="426"/>
      <c r="C676" s="426"/>
      <c r="D676" s="359" t="str">
        <f>IF(B676&lt;&gt;0,(VLOOKUP(B676,'proje ve personel bilgileri'!$A$14:$B$1021,2,0))," ")</f>
        <v xml:space="preserve"> </v>
      </c>
      <c r="E676" s="359"/>
      <c r="F676" s="268"/>
      <c r="G676" s="112"/>
      <c r="H676" s="112"/>
      <c r="I676" s="109" t="str">
        <f t="shared" si="38"/>
        <v xml:space="preserve"> </v>
      </c>
      <c r="J676" s="110" t="str">
        <f>IF(B676&lt;&gt;0,(VLOOKUP(B676,G011C!$B$12:$V$2193,20,0))," ")</f>
        <v xml:space="preserve"> </v>
      </c>
      <c r="K676" s="111" t="str">
        <f t="shared" si="39"/>
        <v xml:space="preserve"> </v>
      </c>
    </row>
    <row r="677" spans="1:11" ht="15.75" customHeight="1" x14ac:dyDescent="0.25">
      <c r="A677" s="2">
        <v>346</v>
      </c>
      <c r="B677" s="426"/>
      <c r="C677" s="426"/>
      <c r="D677" s="359" t="str">
        <f>IF(B677&lt;&gt;0,(VLOOKUP(B677,'proje ve personel bilgileri'!$A$14:$B$1021,2,0))," ")</f>
        <v xml:space="preserve"> </v>
      </c>
      <c r="E677" s="359"/>
      <c r="F677" s="268"/>
      <c r="G677" s="112"/>
      <c r="H677" s="112"/>
      <c r="I677" s="109" t="str">
        <f t="shared" si="38"/>
        <v xml:space="preserve"> </v>
      </c>
      <c r="J677" s="110" t="str">
        <f>IF(B677&lt;&gt;0,(VLOOKUP(B677,G011C!$B$12:$V$2193,20,0))," ")</f>
        <v xml:space="preserve"> </v>
      </c>
      <c r="K677" s="111" t="str">
        <f t="shared" si="39"/>
        <v xml:space="preserve"> </v>
      </c>
    </row>
    <row r="678" spans="1:11" ht="15.75" customHeight="1" x14ac:dyDescent="0.25">
      <c r="A678" s="1">
        <v>347</v>
      </c>
      <c r="B678" s="426"/>
      <c r="C678" s="426"/>
      <c r="D678" s="359" t="str">
        <f>IF(B678&lt;&gt;0,(VLOOKUP(B678,'proje ve personel bilgileri'!$A$14:$B$1021,2,0))," ")</f>
        <v xml:space="preserve"> </v>
      </c>
      <c r="E678" s="359"/>
      <c r="F678" s="268"/>
      <c r="G678" s="112"/>
      <c r="H678" s="112"/>
      <c r="I678" s="109" t="str">
        <f t="shared" si="38"/>
        <v xml:space="preserve"> </v>
      </c>
      <c r="J678" s="110" t="str">
        <f>IF(B678&lt;&gt;0,(VLOOKUP(B678,G011C!$B$12:$V$2193,20,0))," ")</f>
        <v xml:space="preserve"> </v>
      </c>
      <c r="K678" s="111" t="str">
        <f t="shared" si="39"/>
        <v xml:space="preserve"> </v>
      </c>
    </row>
    <row r="679" spans="1:11" ht="15.75" customHeight="1" x14ac:dyDescent="0.25">
      <c r="A679" s="2">
        <v>348</v>
      </c>
      <c r="B679" s="426"/>
      <c r="C679" s="426"/>
      <c r="D679" s="359" t="str">
        <f>IF(B679&lt;&gt;0,(VLOOKUP(B679,'proje ve personel bilgileri'!$A$14:$B$1021,2,0))," ")</f>
        <v xml:space="preserve"> </v>
      </c>
      <c r="E679" s="359"/>
      <c r="F679" s="268"/>
      <c r="G679" s="112"/>
      <c r="H679" s="112"/>
      <c r="I679" s="109" t="str">
        <f t="shared" si="38"/>
        <v xml:space="preserve"> </v>
      </c>
      <c r="J679" s="110" t="str">
        <f>IF(B679&lt;&gt;0,(VLOOKUP(B679,G011C!$B$12:$V$2193,20,0))," ")</f>
        <v xml:space="preserve"> </v>
      </c>
      <c r="K679" s="111" t="str">
        <f t="shared" si="39"/>
        <v xml:space="preserve"> </v>
      </c>
    </row>
    <row r="680" spans="1:11" ht="15.75" customHeight="1" x14ac:dyDescent="0.25">
      <c r="A680" s="1">
        <v>349</v>
      </c>
      <c r="B680" s="426"/>
      <c r="C680" s="426"/>
      <c r="D680" s="359" t="str">
        <f>IF(B680&lt;&gt;0,(VLOOKUP(B680,'proje ve personel bilgileri'!$A$14:$B$1021,2,0))," ")</f>
        <v xml:space="preserve"> </v>
      </c>
      <c r="E680" s="359"/>
      <c r="F680" s="268"/>
      <c r="G680" s="112"/>
      <c r="H680" s="112"/>
      <c r="I680" s="109" t="str">
        <f t="shared" si="38"/>
        <v xml:space="preserve"> </v>
      </c>
      <c r="J680" s="110" t="str">
        <f>IF(B680&lt;&gt;0,(VLOOKUP(B680,G011C!$B$12:$V$2193,20,0))," ")</f>
        <v xml:space="preserve"> </v>
      </c>
      <c r="K680" s="111" t="str">
        <f t="shared" si="39"/>
        <v xml:space="preserve"> </v>
      </c>
    </row>
    <row r="681" spans="1:11" ht="15.75" customHeight="1" x14ac:dyDescent="0.25">
      <c r="A681" s="2">
        <v>350</v>
      </c>
      <c r="B681" s="426"/>
      <c r="C681" s="426"/>
      <c r="D681" s="359" t="str">
        <f>IF(B681&lt;&gt;0,(VLOOKUP(B681,'proje ve personel bilgileri'!$A$14:$B$1021,2,0))," ")</f>
        <v xml:space="preserve"> </v>
      </c>
      <c r="E681" s="359"/>
      <c r="F681" s="268"/>
      <c r="G681" s="112"/>
      <c r="H681" s="112"/>
      <c r="I681" s="109" t="str">
        <f t="shared" si="38"/>
        <v xml:space="preserve"> </v>
      </c>
      <c r="J681" s="110" t="str">
        <f>IF(B681&lt;&gt;0,(VLOOKUP(B681,G011C!$B$12:$V$2193,20,0))," ")</f>
        <v xml:space="preserve"> </v>
      </c>
      <c r="K681" s="111" t="str">
        <f t="shared" si="39"/>
        <v xml:space="preserve"> </v>
      </c>
    </row>
    <row r="682" spans="1:11" ht="15.75" customHeight="1" x14ac:dyDescent="0.25">
      <c r="A682" s="1">
        <v>351</v>
      </c>
      <c r="B682" s="426"/>
      <c r="C682" s="426"/>
      <c r="D682" s="359" t="str">
        <f>IF(B682&lt;&gt;0,(VLOOKUP(B682,'proje ve personel bilgileri'!$A$14:$B$1021,2,0))," ")</f>
        <v xml:space="preserve"> </v>
      </c>
      <c r="E682" s="359"/>
      <c r="F682" s="268"/>
      <c r="G682" s="112"/>
      <c r="H682" s="112"/>
      <c r="I682" s="109" t="str">
        <f t="shared" si="38"/>
        <v xml:space="preserve"> </v>
      </c>
      <c r="J682" s="110" t="str">
        <f>IF(B682&lt;&gt;0,(VLOOKUP(B682,G011C!$B$12:$V$2193,20,0))," ")</f>
        <v xml:space="preserve"> </v>
      </c>
      <c r="K682" s="111" t="str">
        <f t="shared" si="39"/>
        <v xml:space="preserve"> </v>
      </c>
    </row>
    <row r="683" spans="1:11" ht="15.75" customHeight="1" x14ac:dyDescent="0.25">
      <c r="A683" s="2">
        <v>352</v>
      </c>
      <c r="B683" s="426"/>
      <c r="C683" s="426"/>
      <c r="D683" s="359" t="str">
        <f>IF(B683&lt;&gt;0,(VLOOKUP(B683,'proje ve personel bilgileri'!$A$14:$B$1021,2,0))," ")</f>
        <v xml:space="preserve"> </v>
      </c>
      <c r="E683" s="359"/>
      <c r="F683" s="268"/>
      <c r="G683" s="112"/>
      <c r="H683" s="112"/>
      <c r="I683" s="109" t="str">
        <f t="shared" si="38"/>
        <v xml:space="preserve"> </v>
      </c>
      <c r="J683" s="110" t="str">
        <f>IF(B683&lt;&gt;0,(VLOOKUP(B683,G011C!$B$12:$V$2193,20,0))," ")</f>
        <v xml:space="preserve"> </v>
      </c>
      <c r="K683" s="111" t="str">
        <f t="shared" si="39"/>
        <v xml:space="preserve"> </v>
      </c>
    </row>
    <row r="684" spans="1:11" ht="15.75" customHeight="1" x14ac:dyDescent="0.25">
      <c r="A684" s="1">
        <v>353</v>
      </c>
      <c r="B684" s="426"/>
      <c r="C684" s="426"/>
      <c r="D684" s="359" t="str">
        <f>IF(B684&lt;&gt;0,(VLOOKUP(B684,'proje ve personel bilgileri'!$A$14:$B$1021,2,0))," ")</f>
        <v xml:space="preserve"> </v>
      </c>
      <c r="E684" s="359"/>
      <c r="F684" s="268"/>
      <c r="G684" s="112"/>
      <c r="H684" s="112"/>
      <c r="I684" s="109" t="str">
        <f t="shared" si="38"/>
        <v xml:space="preserve"> </v>
      </c>
      <c r="J684" s="110" t="str">
        <f>IF(B684&lt;&gt;0,(VLOOKUP(B684,G011C!$B$12:$V$2193,20,0))," ")</f>
        <v xml:space="preserve"> </v>
      </c>
      <c r="K684" s="111" t="str">
        <f t="shared" si="39"/>
        <v xml:space="preserve"> </v>
      </c>
    </row>
    <row r="685" spans="1:11" ht="15.75" customHeight="1" x14ac:dyDescent="0.25">
      <c r="A685" s="2">
        <v>354</v>
      </c>
      <c r="B685" s="426"/>
      <c r="C685" s="426"/>
      <c r="D685" s="359" t="str">
        <f>IF(B685&lt;&gt;0,(VLOOKUP(B685,'proje ve personel bilgileri'!$A$14:$B$1021,2,0))," ")</f>
        <v xml:space="preserve"> </v>
      </c>
      <c r="E685" s="359"/>
      <c r="F685" s="268"/>
      <c r="G685" s="112"/>
      <c r="H685" s="112"/>
      <c r="I685" s="109" t="str">
        <f t="shared" si="38"/>
        <v xml:space="preserve"> </v>
      </c>
      <c r="J685" s="110" t="str">
        <f>IF(B685&lt;&gt;0,(VLOOKUP(B685,G011C!$B$12:$V$2193,20,0))," ")</f>
        <v xml:space="preserve"> </v>
      </c>
      <c r="K685" s="111" t="str">
        <f t="shared" si="39"/>
        <v xml:space="preserve"> </v>
      </c>
    </row>
    <row r="686" spans="1:11" ht="15.75" customHeight="1" x14ac:dyDescent="0.25">
      <c r="A686" s="1">
        <v>355</v>
      </c>
      <c r="B686" s="426"/>
      <c r="C686" s="426"/>
      <c r="D686" s="359" t="str">
        <f>IF(B686&lt;&gt;0,(VLOOKUP(B686,'proje ve personel bilgileri'!$A$14:$B$1021,2,0))," ")</f>
        <v xml:space="preserve"> </v>
      </c>
      <c r="E686" s="359"/>
      <c r="F686" s="268"/>
      <c r="G686" s="112"/>
      <c r="H686" s="112"/>
      <c r="I686" s="109" t="str">
        <f t="shared" si="38"/>
        <v xml:space="preserve"> </v>
      </c>
      <c r="J686" s="110" t="str">
        <f>IF(B686&lt;&gt;0,(VLOOKUP(B686,G011C!$B$12:$V$2193,20,0))," ")</f>
        <v xml:space="preserve"> </v>
      </c>
      <c r="K686" s="111" t="str">
        <f t="shared" si="39"/>
        <v xml:space="preserve"> </v>
      </c>
    </row>
    <row r="687" spans="1:11" ht="15.75" customHeight="1" x14ac:dyDescent="0.25">
      <c r="A687" s="2">
        <v>356</v>
      </c>
      <c r="B687" s="426"/>
      <c r="C687" s="426"/>
      <c r="D687" s="359" t="str">
        <f>IF(B687&lt;&gt;0,(VLOOKUP(B687,'proje ve personel bilgileri'!$A$14:$B$1021,2,0))," ")</f>
        <v xml:space="preserve"> </v>
      </c>
      <c r="E687" s="359"/>
      <c r="F687" s="268"/>
      <c r="G687" s="112"/>
      <c r="H687" s="112"/>
      <c r="I687" s="109" t="str">
        <f t="shared" si="38"/>
        <v xml:space="preserve"> </v>
      </c>
      <c r="J687" s="110" t="str">
        <f>IF(B687&lt;&gt;0,(VLOOKUP(B687,G011C!$B$12:$V$2193,20,0))," ")</f>
        <v xml:space="preserve"> </v>
      </c>
      <c r="K687" s="111" t="str">
        <f t="shared" si="39"/>
        <v xml:space="preserve"> </v>
      </c>
    </row>
    <row r="688" spans="1:11" ht="15.75" customHeight="1" x14ac:dyDescent="0.25">
      <c r="A688" s="1">
        <v>357</v>
      </c>
      <c r="B688" s="426"/>
      <c r="C688" s="426"/>
      <c r="D688" s="359" t="str">
        <f>IF(B688&lt;&gt;0,(VLOOKUP(B688,'proje ve personel bilgileri'!$A$14:$B$1021,2,0))," ")</f>
        <v xml:space="preserve"> </v>
      </c>
      <c r="E688" s="359"/>
      <c r="F688" s="268"/>
      <c r="G688" s="112"/>
      <c r="H688" s="112"/>
      <c r="I688" s="109" t="str">
        <f t="shared" si="38"/>
        <v xml:space="preserve"> </v>
      </c>
      <c r="J688" s="110" t="str">
        <f>IF(B688&lt;&gt;0,(VLOOKUP(B688,G011C!$B$12:$V$2193,20,0))," ")</f>
        <v xml:space="preserve"> </v>
      </c>
      <c r="K688" s="111" t="str">
        <f t="shared" si="39"/>
        <v xml:space="preserve"> </v>
      </c>
    </row>
    <row r="689" spans="1:11" ht="15.75" customHeight="1" x14ac:dyDescent="0.25">
      <c r="A689" s="2">
        <v>358</v>
      </c>
      <c r="B689" s="426"/>
      <c r="C689" s="426"/>
      <c r="D689" s="359" t="str">
        <f>IF(B689&lt;&gt;0,(VLOOKUP(B689,'proje ve personel bilgileri'!$A$14:$B$1021,2,0))," ")</f>
        <v xml:space="preserve"> </v>
      </c>
      <c r="E689" s="359"/>
      <c r="F689" s="268"/>
      <c r="G689" s="112"/>
      <c r="H689" s="112"/>
      <c r="I689" s="109" t="str">
        <f t="shared" si="38"/>
        <v xml:space="preserve"> </v>
      </c>
      <c r="J689" s="110" t="str">
        <f>IF(B689&lt;&gt;0,(VLOOKUP(B689,G011C!$B$12:$V$2193,20,0))," ")</f>
        <v xml:space="preserve"> </v>
      </c>
      <c r="K689" s="111" t="str">
        <f t="shared" si="39"/>
        <v xml:space="preserve"> </v>
      </c>
    </row>
    <row r="690" spans="1:11" ht="15.75" customHeight="1" x14ac:dyDescent="0.25">
      <c r="A690" s="1">
        <v>359</v>
      </c>
      <c r="B690" s="426"/>
      <c r="C690" s="426"/>
      <c r="D690" s="359" t="str">
        <f>IF(B690&lt;&gt;0,(VLOOKUP(B690,'proje ve personel bilgileri'!$A$14:$B$1021,2,0))," ")</f>
        <v xml:space="preserve"> </v>
      </c>
      <c r="E690" s="359"/>
      <c r="F690" s="268"/>
      <c r="G690" s="112"/>
      <c r="H690" s="112"/>
      <c r="I690" s="109" t="str">
        <f t="shared" si="38"/>
        <v xml:space="preserve"> </v>
      </c>
      <c r="J690" s="110" t="str">
        <f>IF(B690&lt;&gt;0,(VLOOKUP(B690,G011C!$B$12:$V$2193,20,0))," ")</f>
        <v xml:space="preserve"> </v>
      </c>
      <c r="K690" s="111" t="str">
        <f t="shared" si="39"/>
        <v xml:space="preserve"> </v>
      </c>
    </row>
    <row r="691" spans="1:11" ht="15" customHeight="1" x14ac:dyDescent="0.25">
      <c r="A691" s="2">
        <v>360</v>
      </c>
      <c r="B691" s="426"/>
      <c r="C691" s="426"/>
      <c r="D691" s="359" t="str">
        <f>IF(B691&lt;&gt;0,(VLOOKUP(B691,'proje ve personel bilgileri'!$A$14:$B$1021,2,0))," ")</f>
        <v xml:space="preserve"> </v>
      </c>
      <c r="E691" s="359"/>
      <c r="F691" s="268"/>
      <c r="G691" s="112"/>
      <c r="H691" s="112"/>
      <c r="I691" s="109" t="str">
        <f t="shared" si="38"/>
        <v xml:space="preserve"> </v>
      </c>
      <c r="J691" s="110" t="str">
        <f>IF(B691&lt;&gt;0,(VLOOKUP(B691,G011C!$B$12:$V$2193,20,0))," ")</f>
        <v xml:space="preserve"> </v>
      </c>
      <c r="K691" s="111" t="str">
        <f t="shared" si="39"/>
        <v xml:space="preserve"> </v>
      </c>
    </row>
    <row r="692" spans="1:11" ht="15.75" customHeight="1" x14ac:dyDescent="0.25">
      <c r="A692" s="341" t="s">
        <v>169</v>
      </c>
      <c r="B692" s="427"/>
      <c r="C692" s="427"/>
      <c r="D692" s="427"/>
      <c r="E692" s="427"/>
      <c r="F692" s="427"/>
      <c r="G692" s="427"/>
      <c r="H692" s="427"/>
      <c r="I692" s="34">
        <f>SUM(I674:I691)</f>
        <v>0</v>
      </c>
      <c r="J692" s="31"/>
      <c r="K692" s="35">
        <f>IF(C671=C636,SUM(K674:K691)+K657,SUM(K674:K691))</f>
        <v>0</v>
      </c>
    </row>
    <row r="693" spans="1:11" ht="15.75" customHeight="1" x14ac:dyDescent="0.25">
      <c r="A693" s="428" t="s">
        <v>170</v>
      </c>
      <c r="B693" s="429"/>
      <c r="C693" s="429"/>
      <c r="D693" s="429"/>
      <c r="E693" s="429"/>
      <c r="F693" s="429"/>
      <c r="G693" s="430"/>
      <c r="H693" s="32"/>
      <c r="I693" s="33"/>
      <c r="J693" s="33"/>
      <c r="K693" s="65">
        <f>SUM(K674:K691)+K658</f>
        <v>0</v>
      </c>
    </row>
    <row r="694" spans="1:11" ht="15" customHeight="1" x14ac:dyDescent="0.25">
      <c r="A694" s="56"/>
      <c r="B694" s="56"/>
      <c r="C694" s="56"/>
      <c r="D694" s="56"/>
      <c r="E694" s="56"/>
      <c r="F694" s="56"/>
      <c r="G694" s="56"/>
      <c r="H694" s="56"/>
      <c r="I694" s="56"/>
      <c r="J694" s="56"/>
      <c r="K694" s="56"/>
    </row>
    <row r="695" spans="1:11" ht="15" customHeight="1" x14ac:dyDescent="0.25">
      <c r="A695" s="50"/>
    </row>
    <row r="696" spans="1:11" ht="15" customHeight="1" x14ac:dyDescent="0.25">
      <c r="A696" s="431" t="s">
        <v>171</v>
      </c>
      <c r="B696" s="431"/>
      <c r="C696" s="431"/>
      <c r="D696" s="431"/>
      <c r="E696" s="431"/>
      <c r="F696" s="431"/>
      <c r="G696" s="431"/>
      <c r="H696" s="431"/>
      <c r="I696" s="431"/>
      <c r="J696" s="431"/>
      <c r="K696" s="431"/>
    </row>
    <row r="697" spans="1:11" ht="15" customHeight="1" x14ac:dyDescent="0.25">
      <c r="A697" s="50"/>
    </row>
    <row r="698" spans="1:11" ht="15" customHeight="1" x14ac:dyDescent="0.25">
      <c r="A698" s="51"/>
    </row>
    <row r="699" spans="1:11" ht="15" customHeight="1" x14ac:dyDescent="0.25">
      <c r="A699" s="270" t="s">
        <v>101</v>
      </c>
      <c r="E699" s="270" t="s">
        <v>102</v>
      </c>
      <c r="G699" s="270" t="s">
        <v>103</v>
      </c>
      <c r="J699" s="74" t="s">
        <v>127</v>
      </c>
    </row>
    <row r="701" spans="1:11" ht="15.75" customHeight="1" x14ac:dyDescent="0.25">
      <c r="A701" s="348" t="s">
        <v>157</v>
      </c>
      <c r="B701" s="440"/>
      <c r="C701" s="440"/>
      <c r="D701" s="440"/>
      <c r="E701" s="440"/>
      <c r="F701" s="440"/>
      <c r="G701" s="440"/>
      <c r="H701" s="440"/>
      <c r="I701" s="440"/>
      <c r="J701" s="440"/>
      <c r="K701" s="440"/>
    </row>
    <row r="702" spans="1:11" ht="15" customHeight="1" x14ac:dyDescent="0.25">
      <c r="A702" s="70"/>
      <c r="B702" s="70"/>
      <c r="C702" s="70"/>
      <c r="D702" s="70"/>
      <c r="E702" s="70"/>
      <c r="F702" s="73" t="str">
        <f>'proje ve personel bilgileri'!$B$7&amp;" dönemine aittir"</f>
        <v>/ dönemine aittir</v>
      </c>
      <c r="G702" s="70"/>
      <c r="H702" s="70"/>
      <c r="I702" s="70"/>
      <c r="J702" s="70"/>
      <c r="K702" s="70"/>
    </row>
    <row r="703" spans="1:11" ht="18.75" customHeight="1" x14ac:dyDescent="0.25">
      <c r="K703" s="4" t="s">
        <v>158</v>
      </c>
    </row>
    <row r="704" spans="1:11" ht="15.75" customHeight="1" x14ac:dyDescent="0.25">
      <c r="A704" s="435" t="s">
        <v>2</v>
      </c>
      <c r="B704" s="436"/>
      <c r="C704" s="351">
        <f>'proje ve personel bilgileri'!$B$2</f>
        <v>0</v>
      </c>
      <c r="D704" s="352"/>
      <c r="E704" s="352"/>
      <c r="F704" s="352"/>
      <c r="G704" s="352"/>
      <c r="H704" s="352"/>
      <c r="I704" s="352"/>
      <c r="J704" s="352"/>
      <c r="K704" s="353"/>
    </row>
    <row r="705" spans="1:11" ht="15.75" customHeight="1" x14ac:dyDescent="0.25">
      <c r="A705" s="435" t="s">
        <v>159</v>
      </c>
      <c r="B705" s="436"/>
      <c r="C705" s="351">
        <f>'proje ve personel bilgileri'!$B$3</f>
        <v>0</v>
      </c>
      <c r="D705" s="352"/>
      <c r="E705" s="352"/>
      <c r="F705" s="352"/>
      <c r="G705" s="352"/>
      <c r="H705" s="352"/>
      <c r="I705" s="352"/>
      <c r="J705" s="352"/>
      <c r="K705" s="353"/>
    </row>
    <row r="706" spans="1:11" ht="15.75" customHeight="1" x14ac:dyDescent="0.25">
      <c r="A706" s="435" t="s">
        <v>160</v>
      </c>
      <c r="B706" s="436"/>
      <c r="C706" s="437"/>
      <c r="D706" s="438"/>
      <c r="E706" s="435"/>
      <c r="F706" s="439"/>
      <c r="G706" s="439"/>
      <c r="H706" s="439"/>
      <c r="I706" s="439"/>
      <c r="J706" s="439"/>
      <c r="K706" s="436"/>
    </row>
    <row r="707" spans="1:11" ht="30" customHeight="1" x14ac:dyDescent="0.25">
      <c r="A707" s="432" t="s">
        <v>87</v>
      </c>
      <c r="B707" s="346" t="s">
        <v>15</v>
      </c>
      <c r="C707" s="347"/>
      <c r="D707" s="346" t="s">
        <v>161</v>
      </c>
      <c r="E707" s="347"/>
      <c r="F707" s="432" t="s">
        <v>17</v>
      </c>
      <c r="G707" s="432" t="s">
        <v>162</v>
      </c>
      <c r="H707" s="432" t="s">
        <v>163</v>
      </c>
      <c r="I707" s="432" t="s">
        <v>164</v>
      </c>
      <c r="J707" s="269" t="s">
        <v>165</v>
      </c>
      <c r="K707" s="267" t="s">
        <v>166</v>
      </c>
    </row>
    <row r="708" spans="1:11" ht="30.75" customHeight="1" x14ac:dyDescent="0.25">
      <c r="A708" s="433"/>
      <c r="B708" s="339"/>
      <c r="C708" s="340"/>
      <c r="D708" s="339" t="s">
        <v>167</v>
      </c>
      <c r="E708" s="340"/>
      <c r="F708" s="433"/>
      <c r="G708" s="433"/>
      <c r="H708" s="433"/>
      <c r="I708" s="433"/>
      <c r="J708" s="267" t="s">
        <v>168</v>
      </c>
      <c r="K708" s="267" t="s">
        <v>98</v>
      </c>
    </row>
    <row r="709" spans="1:11" ht="15.75" customHeight="1" x14ac:dyDescent="0.25">
      <c r="A709" s="1">
        <v>361</v>
      </c>
      <c r="B709" s="434"/>
      <c r="C709" s="434"/>
      <c r="D709" s="359" t="str">
        <f>IF(B709&lt;&gt;0,(VLOOKUP(B709,'proje ve personel bilgileri'!$A$14:$B$1021,2,0))," ")</f>
        <v xml:space="preserve"> </v>
      </c>
      <c r="E709" s="359"/>
      <c r="F709" s="268"/>
      <c r="G709" s="108"/>
      <c r="H709" s="108"/>
      <c r="I709" s="109" t="str">
        <f t="shared" ref="I709:I726" si="40">IF(B709&lt;&gt;0,(G709*H709)," ")</f>
        <v xml:space="preserve"> </v>
      </c>
      <c r="J709" s="110" t="str">
        <f>IF(B709&lt;&gt;0,(VLOOKUP(B709,G011C!$B$12:$V$2193,20,0))," ")</f>
        <v xml:space="preserve"> </v>
      </c>
      <c r="K709" s="111" t="str">
        <f t="shared" ref="K709:K726" si="41">IF(B709&lt;&gt;0,(I709*J709)," ")</f>
        <v xml:space="preserve"> </v>
      </c>
    </row>
    <row r="710" spans="1:11" ht="15.75" customHeight="1" x14ac:dyDescent="0.25">
      <c r="A710" s="2">
        <v>362</v>
      </c>
      <c r="B710" s="426"/>
      <c r="C710" s="426"/>
      <c r="D710" s="359" t="str">
        <f>IF(B710&lt;&gt;0,(VLOOKUP(B710,'proje ve personel bilgileri'!$A$14:$B$1021,2,0))," ")</f>
        <v xml:space="preserve"> </v>
      </c>
      <c r="E710" s="359"/>
      <c r="F710" s="268"/>
      <c r="G710" s="112"/>
      <c r="H710" s="112"/>
      <c r="I710" s="109" t="str">
        <f t="shared" si="40"/>
        <v xml:space="preserve"> </v>
      </c>
      <c r="J710" s="110" t="str">
        <f>IF(B710&lt;&gt;0,(VLOOKUP(B710,G011C!$B$12:$V$2193,20,0))," ")</f>
        <v xml:space="preserve"> </v>
      </c>
      <c r="K710" s="111" t="str">
        <f t="shared" si="41"/>
        <v xml:space="preserve"> </v>
      </c>
    </row>
    <row r="711" spans="1:11" ht="15.75" customHeight="1" x14ac:dyDescent="0.25">
      <c r="A711" s="1">
        <v>363</v>
      </c>
      <c r="B711" s="426"/>
      <c r="C711" s="426"/>
      <c r="D711" s="359" t="str">
        <f>IF(B711&lt;&gt;0,(VLOOKUP(B711,'proje ve personel bilgileri'!$A$14:$B$1021,2,0))," ")</f>
        <v xml:space="preserve"> </v>
      </c>
      <c r="E711" s="359"/>
      <c r="F711" s="268"/>
      <c r="G711" s="112"/>
      <c r="H711" s="112"/>
      <c r="I711" s="109" t="str">
        <f t="shared" si="40"/>
        <v xml:space="preserve"> </v>
      </c>
      <c r="J711" s="110" t="str">
        <f>IF(B711&lt;&gt;0,(VLOOKUP(B711,G011C!$B$12:$V$2193,20,0))," ")</f>
        <v xml:space="preserve"> </v>
      </c>
      <c r="K711" s="111" t="str">
        <f t="shared" si="41"/>
        <v xml:space="preserve"> </v>
      </c>
    </row>
    <row r="712" spans="1:11" ht="15.75" customHeight="1" x14ac:dyDescent="0.25">
      <c r="A712" s="2">
        <v>364</v>
      </c>
      <c r="B712" s="426"/>
      <c r="C712" s="426"/>
      <c r="D712" s="359" t="str">
        <f>IF(B712&lt;&gt;0,(VLOOKUP(B712,'proje ve personel bilgileri'!$A$14:$B$1021,2,0))," ")</f>
        <v xml:space="preserve"> </v>
      </c>
      <c r="E712" s="359"/>
      <c r="F712" s="268"/>
      <c r="G712" s="112"/>
      <c r="H712" s="112"/>
      <c r="I712" s="109" t="str">
        <f t="shared" si="40"/>
        <v xml:space="preserve"> </v>
      </c>
      <c r="J712" s="110" t="str">
        <f>IF(B712&lt;&gt;0,(VLOOKUP(B712,G011C!$B$12:$V$2193,20,0))," ")</f>
        <v xml:space="preserve"> </v>
      </c>
      <c r="K712" s="111" t="str">
        <f t="shared" si="41"/>
        <v xml:space="preserve"> </v>
      </c>
    </row>
    <row r="713" spans="1:11" ht="15.75" customHeight="1" x14ac:dyDescent="0.25">
      <c r="A713" s="1">
        <v>365</v>
      </c>
      <c r="B713" s="426"/>
      <c r="C713" s="426"/>
      <c r="D713" s="359" t="str">
        <f>IF(B713&lt;&gt;0,(VLOOKUP(B713,'proje ve personel bilgileri'!$A$14:$B$1021,2,0))," ")</f>
        <v xml:space="preserve"> </v>
      </c>
      <c r="E713" s="359"/>
      <c r="F713" s="268"/>
      <c r="G713" s="112"/>
      <c r="H713" s="112"/>
      <c r="I713" s="109" t="str">
        <f t="shared" si="40"/>
        <v xml:space="preserve"> </v>
      </c>
      <c r="J713" s="110" t="str">
        <f>IF(B713&lt;&gt;0,(VLOOKUP(B713,G011C!$B$12:$V$2193,20,0))," ")</f>
        <v xml:space="preserve"> </v>
      </c>
      <c r="K713" s="111" t="str">
        <f t="shared" si="41"/>
        <v xml:space="preserve"> </v>
      </c>
    </row>
    <row r="714" spans="1:11" ht="15.75" customHeight="1" x14ac:dyDescent="0.25">
      <c r="A714" s="2">
        <v>366</v>
      </c>
      <c r="B714" s="426"/>
      <c r="C714" s="426"/>
      <c r="D714" s="359" t="str">
        <f>IF(B714&lt;&gt;0,(VLOOKUP(B714,'proje ve personel bilgileri'!$A$14:$B$1021,2,0))," ")</f>
        <v xml:space="preserve"> </v>
      </c>
      <c r="E714" s="359"/>
      <c r="F714" s="268"/>
      <c r="G714" s="112"/>
      <c r="H714" s="112"/>
      <c r="I714" s="109" t="str">
        <f t="shared" si="40"/>
        <v xml:space="preserve"> </v>
      </c>
      <c r="J714" s="110" t="str">
        <f>IF(B714&lt;&gt;0,(VLOOKUP(B714,G011C!$B$12:$V$2193,20,0))," ")</f>
        <v xml:space="preserve"> </v>
      </c>
      <c r="K714" s="111" t="str">
        <f t="shared" si="41"/>
        <v xml:space="preserve"> </v>
      </c>
    </row>
    <row r="715" spans="1:11" ht="15.75" customHeight="1" x14ac:dyDescent="0.25">
      <c r="A715" s="1">
        <v>367</v>
      </c>
      <c r="B715" s="426"/>
      <c r="C715" s="426"/>
      <c r="D715" s="359" t="str">
        <f>IF(B715&lt;&gt;0,(VLOOKUP(B715,'proje ve personel bilgileri'!$A$14:$B$1021,2,0))," ")</f>
        <v xml:space="preserve"> </v>
      </c>
      <c r="E715" s="359"/>
      <c r="F715" s="268"/>
      <c r="G715" s="112"/>
      <c r="H715" s="112"/>
      <c r="I715" s="109" t="str">
        <f t="shared" si="40"/>
        <v xml:space="preserve"> </v>
      </c>
      <c r="J715" s="110" t="str">
        <f>IF(B715&lt;&gt;0,(VLOOKUP(B715,G011C!$B$12:$V$2193,20,0))," ")</f>
        <v xml:space="preserve"> </v>
      </c>
      <c r="K715" s="111" t="str">
        <f t="shared" si="41"/>
        <v xml:space="preserve"> </v>
      </c>
    </row>
    <row r="716" spans="1:11" ht="15.75" customHeight="1" x14ac:dyDescent="0.25">
      <c r="A716" s="2">
        <v>368</v>
      </c>
      <c r="B716" s="426"/>
      <c r="C716" s="426"/>
      <c r="D716" s="359" t="str">
        <f>IF(B716&lt;&gt;0,(VLOOKUP(B716,'proje ve personel bilgileri'!$A$14:$B$1021,2,0))," ")</f>
        <v xml:space="preserve"> </v>
      </c>
      <c r="E716" s="359"/>
      <c r="F716" s="268"/>
      <c r="G716" s="112"/>
      <c r="H716" s="112"/>
      <c r="I716" s="109" t="str">
        <f t="shared" si="40"/>
        <v xml:space="preserve"> </v>
      </c>
      <c r="J716" s="110" t="str">
        <f>IF(B716&lt;&gt;0,(VLOOKUP(B716,G011C!$B$12:$V$2193,20,0))," ")</f>
        <v xml:space="preserve"> </v>
      </c>
      <c r="K716" s="111" t="str">
        <f t="shared" si="41"/>
        <v xml:space="preserve"> </v>
      </c>
    </row>
    <row r="717" spans="1:11" ht="15.75" customHeight="1" x14ac:dyDescent="0.25">
      <c r="A717" s="1">
        <v>369</v>
      </c>
      <c r="B717" s="426"/>
      <c r="C717" s="426"/>
      <c r="D717" s="359" t="str">
        <f>IF(B717&lt;&gt;0,(VLOOKUP(B717,'proje ve personel bilgileri'!$A$14:$B$1021,2,0))," ")</f>
        <v xml:space="preserve"> </v>
      </c>
      <c r="E717" s="359"/>
      <c r="F717" s="268"/>
      <c r="G717" s="112"/>
      <c r="H717" s="112"/>
      <c r="I717" s="109" t="str">
        <f t="shared" si="40"/>
        <v xml:space="preserve"> </v>
      </c>
      <c r="J717" s="110" t="str">
        <f>IF(B717&lt;&gt;0,(VLOOKUP(B717,G011C!$B$12:$V$2193,20,0))," ")</f>
        <v xml:space="preserve"> </v>
      </c>
      <c r="K717" s="111" t="str">
        <f t="shared" si="41"/>
        <v xml:space="preserve"> </v>
      </c>
    </row>
    <row r="718" spans="1:11" ht="15.75" customHeight="1" x14ac:dyDescent="0.25">
      <c r="A718" s="2">
        <v>370</v>
      </c>
      <c r="B718" s="426"/>
      <c r="C718" s="426"/>
      <c r="D718" s="359" t="str">
        <f>IF(B718&lt;&gt;0,(VLOOKUP(B718,'proje ve personel bilgileri'!$A$14:$B$1021,2,0))," ")</f>
        <v xml:space="preserve"> </v>
      </c>
      <c r="E718" s="359"/>
      <c r="F718" s="268"/>
      <c r="G718" s="112"/>
      <c r="H718" s="112"/>
      <c r="I718" s="109" t="str">
        <f t="shared" si="40"/>
        <v xml:space="preserve"> </v>
      </c>
      <c r="J718" s="110" t="str">
        <f>IF(B718&lt;&gt;0,(VLOOKUP(B718,G011C!$B$12:$V$2193,20,0))," ")</f>
        <v xml:space="preserve"> </v>
      </c>
      <c r="K718" s="111" t="str">
        <f t="shared" si="41"/>
        <v xml:space="preserve"> </v>
      </c>
    </row>
    <row r="719" spans="1:11" ht="15.75" customHeight="1" x14ac:dyDescent="0.25">
      <c r="A719" s="1">
        <v>371</v>
      </c>
      <c r="B719" s="426"/>
      <c r="C719" s="426"/>
      <c r="D719" s="359" t="str">
        <f>IF(B719&lt;&gt;0,(VLOOKUP(B719,'proje ve personel bilgileri'!$A$14:$B$1021,2,0))," ")</f>
        <v xml:space="preserve"> </v>
      </c>
      <c r="E719" s="359"/>
      <c r="F719" s="268"/>
      <c r="G719" s="112"/>
      <c r="H719" s="112"/>
      <c r="I719" s="109" t="str">
        <f t="shared" si="40"/>
        <v xml:space="preserve"> </v>
      </c>
      <c r="J719" s="110" t="str">
        <f>IF(B719&lt;&gt;0,(VLOOKUP(B719,G011C!$B$12:$V$2193,20,0))," ")</f>
        <v xml:space="preserve"> </v>
      </c>
      <c r="K719" s="111" t="str">
        <f t="shared" si="41"/>
        <v xml:space="preserve"> </v>
      </c>
    </row>
    <row r="720" spans="1:11" ht="15.75" customHeight="1" x14ac:dyDescent="0.25">
      <c r="A720" s="2">
        <v>372</v>
      </c>
      <c r="B720" s="426"/>
      <c r="C720" s="426"/>
      <c r="D720" s="359" t="str">
        <f>IF(B720&lt;&gt;0,(VLOOKUP(B720,'proje ve personel bilgileri'!$A$14:$B$1021,2,0))," ")</f>
        <v xml:space="preserve"> </v>
      </c>
      <c r="E720" s="359"/>
      <c r="F720" s="268"/>
      <c r="G720" s="112"/>
      <c r="H720" s="112"/>
      <c r="I720" s="109" t="str">
        <f t="shared" si="40"/>
        <v xml:space="preserve"> </v>
      </c>
      <c r="J720" s="110" t="str">
        <f>IF(B720&lt;&gt;0,(VLOOKUP(B720,G011C!$B$12:$V$2193,20,0))," ")</f>
        <v xml:space="preserve"> </v>
      </c>
      <c r="K720" s="111" t="str">
        <f t="shared" si="41"/>
        <v xml:space="preserve"> </v>
      </c>
    </row>
    <row r="721" spans="1:11" ht="15.75" customHeight="1" x14ac:dyDescent="0.25">
      <c r="A721" s="1">
        <v>373</v>
      </c>
      <c r="B721" s="426"/>
      <c r="C721" s="426"/>
      <c r="D721" s="359" t="str">
        <f>IF(B721&lt;&gt;0,(VLOOKUP(B721,'proje ve personel bilgileri'!$A$14:$B$1021,2,0))," ")</f>
        <v xml:space="preserve"> </v>
      </c>
      <c r="E721" s="359"/>
      <c r="F721" s="268"/>
      <c r="G721" s="112"/>
      <c r="H721" s="112"/>
      <c r="I721" s="109" t="str">
        <f t="shared" si="40"/>
        <v xml:space="preserve"> </v>
      </c>
      <c r="J721" s="110" t="str">
        <f>IF(B721&lt;&gt;0,(VLOOKUP(B721,G011C!$B$12:$V$2193,20,0))," ")</f>
        <v xml:space="preserve"> </v>
      </c>
      <c r="K721" s="111" t="str">
        <f t="shared" si="41"/>
        <v xml:space="preserve"> </v>
      </c>
    </row>
    <row r="722" spans="1:11" ht="15.75" customHeight="1" x14ac:dyDescent="0.25">
      <c r="A722" s="2">
        <v>374</v>
      </c>
      <c r="B722" s="426"/>
      <c r="C722" s="426"/>
      <c r="D722" s="359" t="str">
        <f>IF(B722&lt;&gt;0,(VLOOKUP(B722,'proje ve personel bilgileri'!$A$14:$B$1021,2,0))," ")</f>
        <v xml:space="preserve"> </v>
      </c>
      <c r="E722" s="359"/>
      <c r="F722" s="268"/>
      <c r="G722" s="112"/>
      <c r="H722" s="112"/>
      <c r="I722" s="109" t="str">
        <f t="shared" si="40"/>
        <v xml:space="preserve"> </v>
      </c>
      <c r="J722" s="110" t="str">
        <f>IF(B722&lt;&gt;0,(VLOOKUP(B722,G011C!$B$12:$V$2193,20,0))," ")</f>
        <v xml:space="preserve"> </v>
      </c>
      <c r="K722" s="111" t="str">
        <f t="shared" si="41"/>
        <v xml:space="preserve"> </v>
      </c>
    </row>
    <row r="723" spans="1:11" ht="15.75" customHeight="1" x14ac:dyDescent="0.25">
      <c r="A723" s="1">
        <v>375</v>
      </c>
      <c r="B723" s="426"/>
      <c r="C723" s="426"/>
      <c r="D723" s="359" t="str">
        <f>IF(B723&lt;&gt;0,(VLOOKUP(B723,'proje ve personel bilgileri'!$A$14:$B$1021,2,0))," ")</f>
        <v xml:space="preserve"> </v>
      </c>
      <c r="E723" s="359"/>
      <c r="F723" s="268"/>
      <c r="G723" s="112"/>
      <c r="H723" s="112"/>
      <c r="I723" s="109" t="str">
        <f t="shared" si="40"/>
        <v xml:space="preserve"> </v>
      </c>
      <c r="J723" s="110" t="str">
        <f>IF(B723&lt;&gt;0,(VLOOKUP(B723,G011C!$B$12:$V$2193,20,0))," ")</f>
        <v xml:space="preserve"> </v>
      </c>
      <c r="K723" s="111" t="str">
        <f t="shared" si="41"/>
        <v xml:space="preserve"> </v>
      </c>
    </row>
    <row r="724" spans="1:11" ht="15.75" customHeight="1" x14ac:dyDescent="0.25">
      <c r="A724" s="2">
        <v>376</v>
      </c>
      <c r="B724" s="426"/>
      <c r="C724" s="426"/>
      <c r="D724" s="359" t="str">
        <f>IF(B724&lt;&gt;0,(VLOOKUP(B724,'proje ve personel bilgileri'!$A$14:$B$1021,2,0))," ")</f>
        <v xml:space="preserve"> </v>
      </c>
      <c r="E724" s="359"/>
      <c r="F724" s="268"/>
      <c r="G724" s="112"/>
      <c r="H724" s="112"/>
      <c r="I724" s="109" t="str">
        <f t="shared" si="40"/>
        <v xml:space="preserve"> </v>
      </c>
      <c r="J724" s="110" t="str">
        <f>IF(B724&lt;&gt;0,(VLOOKUP(B724,G011C!$B$12:$V$2193,20,0))," ")</f>
        <v xml:space="preserve"> </v>
      </c>
      <c r="K724" s="111" t="str">
        <f t="shared" si="41"/>
        <v xml:space="preserve"> </v>
      </c>
    </row>
    <row r="725" spans="1:11" ht="15.75" customHeight="1" x14ac:dyDescent="0.25">
      <c r="A725" s="1">
        <v>377</v>
      </c>
      <c r="B725" s="426"/>
      <c r="C725" s="426"/>
      <c r="D725" s="359" t="str">
        <f>IF(B725&lt;&gt;0,(VLOOKUP(B725,'proje ve personel bilgileri'!$A$14:$B$1021,2,0))," ")</f>
        <v xml:space="preserve"> </v>
      </c>
      <c r="E725" s="359"/>
      <c r="F725" s="268"/>
      <c r="G725" s="112"/>
      <c r="H725" s="112"/>
      <c r="I725" s="109" t="str">
        <f t="shared" si="40"/>
        <v xml:space="preserve"> </v>
      </c>
      <c r="J725" s="110" t="str">
        <f>IF(B725&lt;&gt;0,(VLOOKUP(B725,G011C!$B$12:$V$2193,20,0))," ")</f>
        <v xml:space="preserve"> </v>
      </c>
      <c r="K725" s="111" t="str">
        <f t="shared" si="41"/>
        <v xml:space="preserve"> </v>
      </c>
    </row>
    <row r="726" spans="1:11" ht="15" customHeight="1" x14ac:dyDescent="0.25">
      <c r="A726" s="2">
        <v>378</v>
      </c>
      <c r="B726" s="426"/>
      <c r="C726" s="426"/>
      <c r="D726" s="359" t="str">
        <f>IF(B726&lt;&gt;0,(VLOOKUP(B726,'proje ve personel bilgileri'!$A$14:$B$1021,2,0))," ")</f>
        <v xml:space="preserve"> </v>
      </c>
      <c r="E726" s="359"/>
      <c r="F726" s="268"/>
      <c r="G726" s="112"/>
      <c r="H726" s="112"/>
      <c r="I726" s="109" t="str">
        <f t="shared" si="40"/>
        <v xml:space="preserve"> </v>
      </c>
      <c r="J726" s="110" t="str">
        <f>IF(B726&lt;&gt;0,(VLOOKUP(B726,G011C!$B$12:$V$2193,20,0))," ")</f>
        <v xml:space="preserve"> </v>
      </c>
      <c r="K726" s="111" t="str">
        <f t="shared" si="41"/>
        <v xml:space="preserve"> </v>
      </c>
    </row>
    <row r="727" spans="1:11" ht="15.75" customHeight="1" x14ac:dyDescent="0.25">
      <c r="A727" s="341" t="s">
        <v>169</v>
      </c>
      <c r="B727" s="427"/>
      <c r="C727" s="427"/>
      <c r="D727" s="427"/>
      <c r="E727" s="427"/>
      <c r="F727" s="427"/>
      <c r="G727" s="427"/>
      <c r="H727" s="427"/>
      <c r="I727" s="34">
        <f>SUM(I709:I726)</f>
        <v>0</v>
      </c>
      <c r="J727" s="31"/>
      <c r="K727" s="35">
        <f>IF(C706=C671,SUM(K709:K726)+K692,SUM(K709:K726))</f>
        <v>0</v>
      </c>
    </row>
    <row r="728" spans="1:11" ht="15.75" customHeight="1" x14ac:dyDescent="0.25">
      <c r="A728" s="428" t="s">
        <v>170</v>
      </c>
      <c r="B728" s="429"/>
      <c r="C728" s="429"/>
      <c r="D728" s="429"/>
      <c r="E728" s="429"/>
      <c r="F728" s="429"/>
      <c r="G728" s="430"/>
      <c r="H728" s="32"/>
      <c r="I728" s="33"/>
      <c r="J728" s="33"/>
      <c r="K728" s="65">
        <f>SUM(K709:K726)+K693</f>
        <v>0</v>
      </c>
    </row>
    <row r="729" spans="1:11" ht="15" customHeight="1" x14ac:dyDescent="0.25">
      <c r="A729" s="56"/>
      <c r="B729" s="56"/>
      <c r="C729" s="56"/>
      <c r="D729" s="56"/>
      <c r="E729" s="56"/>
      <c r="F729" s="56"/>
      <c r="G729" s="56"/>
      <c r="H729" s="56"/>
      <c r="I729" s="56"/>
      <c r="J729" s="56"/>
      <c r="K729" s="56"/>
    </row>
    <row r="730" spans="1:11" ht="15" customHeight="1" x14ac:dyDescent="0.25">
      <c r="A730" s="50"/>
    </row>
    <row r="731" spans="1:11" ht="15" customHeight="1" x14ac:dyDescent="0.25">
      <c r="A731" s="431" t="s">
        <v>171</v>
      </c>
      <c r="B731" s="431"/>
      <c r="C731" s="431"/>
      <c r="D731" s="431"/>
      <c r="E731" s="431"/>
      <c r="F731" s="431"/>
      <c r="G731" s="431"/>
      <c r="H731" s="431"/>
      <c r="I731" s="431"/>
      <c r="J731" s="431"/>
      <c r="K731" s="431"/>
    </row>
    <row r="732" spans="1:11" ht="15" customHeight="1" x14ac:dyDescent="0.25">
      <c r="A732" s="50"/>
    </row>
    <row r="733" spans="1:11" ht="15" customHeight="1" x14ac:dyDescent="0.25">
      <c r="A733" s="51"/>
    </row>
    <row r="734" spans="1:11" ht="15" customHeight="1" x14ac:dyDescent="0.25">
      <c r="A734" s="270" t="s">
        <v>101</v>
      </c>
      <c r="E734" s="270" t="s">
        <v>102</v>
      </c>
      <c r="G734" s="270" t="s">
        <v>103</v>
      </c>
      <c r="J734" s="74" t="s">
        <v>127</v>
      </c>
    </row>
    <row r="736" spans="1:11" ht="15.75" customHeight="1" x14ac:dyDescent="0.25">
      <c r="A736" s="348" t="s">
        <v>157</v>
      </c>
      <c r="B736" s="440"/>
      <c r="C736" s="440"/>
      <c r="D736" s="440"/>
      <c r="E736" s="440"/>
      <c r="F736" s="440"/>
      <c r="G736" s="440"/>
      <c r="H736" s="440"/>
      <c r="I736" s="440"/>
      <c r="J736" s="440"/>
      <c r="K736" s="440"/>
    </row>
    <row r="737" spans="1:11" ht="15" customHeight="1" x14ac:dyDescent="0.25">
      <c r="A737" s="70"/>
      <c r="B737" s="70"/>
      <c r="C737" s="70"/>
      <c r="D737" s="70"/>
      <c r="E737" s="70"/>
      <c r="F737" s="73" t="str">
        <f>'proje ve personel bilgileri'!$B$7&amp;" dönemine aittir"</f>
        <v>/ dönemine aittir</v>
      </c>
      <c r="G737" s="70"/>
      <c r="H737" s="70"/>
      <c r="I737" s="70"/>
      <c r="J737" s="70"/>
      <c r="K737" s="70"/>
    </row>
    <row r="738" spans="1:11" ht="18.75" customHeight="1" x14ac:dyDescent="0.25">
      <c r="K738" s="4" t="s">
        <v>158</v>
      </c>
    </row>
    <row r="739" spans="1:11" ht="15.75" customHeight="1" x14ac:dyDescent="0.25">
      <c r="A739" s="435" t="s">
        <v>2</v>
      </c>
      <c r="B739" s="436"/>
      <c r="C739" s="351">
        <f>'proje ve personel bilgileri'!$B$2</f>
        <v>0</v>
      </c>
      <c r="D739" s="352"/>
      <c r="E739" s="352"/>
      <c r="F739" s="352"/>
      <c r="G739" s="352"/>
      <c r="H739" s="352"/>
      <c r="I739" s="352"/>
      <c r="J739" s="352"/>
      <c r="K739" s="353"/>
    </row>
    <row r="740" spans="1:11" ht="15.75" customHeight="1" x14ac:dyDescent="0.25">
      <c r="A740" s="435" t="s">
        <v>159</v>
      </c>
      <c r="B740" s="436"/>
      <c r="C740" s="351">
        <f>'proje ve personel bilgileri'!$B$3</f>
        <v>0</v>
      </c>
      <c r="D740" s="352"/>
      <c r="E740" s="352"/>
      <c r="F740" s="352"/>
      <c r="G740" s="352"/>
      <c r="H740" s="352"/>
      <c r="I740" s="352"/>
      <c r="J740" s="352"/>
      <c r="K740" s="353"/>
    </row>
    <row r="741" spans="1:11" ht="15.75" customHeight="1" x14ac:dyDescent="0.25">
      <c r="A741" s="435" t="s">
        <v>160</v>
      </c>
      <c r="B741" s="436"/>
      <c r="C741" s="437"/>
      <c r="D741" s="438"/>
      <c r="E741" s="435"/>
      <c r="F741" s="439"/>
      <c r="G741" s="439"/>
      <c r="H741" s="439"/>
      <c r="I741" s="439"/>
      <c r="J741" s="439"/>
      <c r="K741" s="436"/>
    </row>
    <row r="742" spans="1:11" ht="30" customHeight="1" x14ac:dyDescent="0.25">
      <c r="A742" s="432" t="s">
        <v>87</v>
      </c>
      <c r="B742" s="346" t="s">
        <v>15</v>
      </c>
      <c r="C742" s="347"/>
      <c r="D742" s="346" t="s">
        <v>161</v>
      </c>
      <c r="E742" s="347"/>
      <c r="F742" s="432" t="s">
        <v>17</v>
      </c>
      <c r="G742" s="432" t="s">
        <v>162</v>
      </c>
      <c r="H742" s="432" t="s">
        <v>163</v>
      </c>
      <c r="I742" s="432" t="s">
        <v>164</v>
      </c>
      <c r="J742" s="269" t="s">
        <v>165</v>
      </c>
      <c r="K742" s="267" t="s">
        <v>166</v>
      </c>
    </row>
    <row r="743" spans="1:11" ht="30.75" customHeight="1" x14ac:dyDescent="0.25">
      <c r="A743" s="433"/>
      <c r="B743" s="339"/>
      <c r="C743" s="340"/>
      <c r="D743" s="339" t="s">
        <v>167</v>
      </c>
      <c r="E743" s="340"/>
      <c r="F743" s="433"/>
      <c r="G743" s="433"/>
      <c r="H743" s="433"/>
      <c r="I743" s="433"/>
      <c r="J743" s="267" t="s">
        <v>168</v>
      </c>
      <c r="K743" s="267" t="s">
        <v>98</v>
      </c>
    </row>
    <row r="744" spans="1:11" ht="15.75" customHeight="1" x14ac:dyDescent="0.25">
      <c r="A744" s="1">
        <v>379</v>
      </c>
      <c r="B744" s="434"/>
      <c r="C744" s="434"/>
      <c r="D744" s="359" t="str">
        <f>IF(B744&lt;&gt;0,(VLOOKUP(B744,'proje ve personel bilgileri'!$A$14:$B$1021,2,0))," ")</f>
        <v xml:space="preserve"> </v>
      </c>
      <c r="E744" s="359"/>
      <c r="F744" s="268"/>
      <c r="G744" s="108"/>
      <c r="H744" s="108"/>
      <c r="I744" s="109" t="str">
        <f t="shared" ref="I744:I761" si="42">IF(B744&lt;&gt;0,(G744*H744)," ")</f>
        <v xml:space="preserve"> </v>
      </c>
      <c r="J744" s="110" t="str">
        <f>IF(B744&lt;&gt;0,(VLOOKUP(B744,G011C!$B$12:$V$2193,20,0))," ")</f>
        <v xml:space="preserve"> </v>
      </c>
      <c r="K744" s="111" t="str">
        <f t="shared" ref="K744:K761" si="43">IF(B744&lt;&gt;0,(I744*J744)," ")</f>
        <v xml:space="preserve"> </v>
      </c>
    </row>
    <row r="745" spans="1:11" ht="15.75" customHeight="1" x14ac:dyDescent="0.25">
      <c r="A745" s="2">
        <v>380</v>
      </c>
      <c r="B745" s="426"/>
      <c r="C745" s="426"/>
      <c r="D745" s="359" t="str">
        <f>IF(B745&lt;&gt;0,(VLOOKUP(B745,'proje ve personel bilgileri'!$A$14:$B$1021,2,0))," ")</f>
        <v xml:space="preserve"> </v>
      </c>
      <c r="E745" s="359"/>
      <c r="F745" s="268"/>
      <c r="G745" s="112"/>
      <c r="H745" s="112"/>
      <c r="I745" s="109" t="str">
        <f t="shared" si="42"/>
        <v xml:space="preserve"> </v>
      </c>
      <c r="J745" s="110" t="str">
        <f>IF(B745&lt;&gt;0,(VLOOKUP(B745,G011C!$B$12:$V$2193,20,0))," ")</f>
        <v xml:space="preserve"> </v>
      </c>
      <c r="K745" s="111" t="str">
        <f t="shared" si="43"/>
        <v xml:space="preserve"> </v>
      </c>
    </row>
    <row r="746" spans="1:11" ht="15.75" customHeight="1" x14ac:dyDescent="0.25">
      <c r="A746" s="1">
        <v>381</v>
      </c>
      <c r="B746" s="426"/>
      <c r="C746" s="426"/>
      <c r="D746" s="359" t="str">
        <f>IF(B746&lt;&gt;0,(VLOOKUP(B746,'proje ve personel bilgileri'!$A$14:$B$1021,2,0))," ")</f>
        <v xml:space="preserve"> </v>
      </c>
      <c r="E746" s="359"/>
      <c r="F746" s="268"/>
      <c r="G746" s="112"/>
      <c r="H746" s="112"/>
      <c r="I746" s="109" t="str">
        <f t="shared" si="42"/>
        <v xml:space="preserve"> </v>
      </c>
      <c r="J746" s="110" t="str">
        <f>IF(B746&lt;&gt;0,(VLOOKUP(B746,G011C!$B$12:$V$2193,20,0))," ")</f>
        <v xml:space="preserve"> </v>
      </c>
      <c r="K746" s="111" t="str">
        <f t="shared" si="43"/>
        <v xml:space="preserve"> </v>
      </c>
    </row>
    <row r="747" spans="1:11" ht="15.75" customHeight="1" x14ac:dyDescent="0.25">
      <c r="A747" s="2">
        <v>382</v>
      </c>
      <c r="B747" s="426"/>
      <c r="C747" s="426"/>
      <c r="D747" s="359" t="str">
        <f>IF(B747&lt;&gt;0,(VLOOKUP(B747,'proje ve personel bilgileri'!$A$14:$B$1021,2,0))," ")</f>
        <v xml:space="preserve"> </v>
      </c>
      <c r="E747" s="359"/>
      <c r="F747" s="268"/>
      <c r="G747" s="112"/>
      <c r="H747" s="112"/>
      <c r="I747" s="109" t="str">
        <f t="shared" si="42"/>
        <v xml:space="preserve"> </v>
      </c>
      <c r="J747" s="110" t="str">
        <f>IF(B747&lt;&gt;0,(VLOOKUP(B747,G011C!$B$12:$V$2193,20,0))," ")</f>
        <v xml:space="preserve"> </v>
      </c>
      <c r="K747" s="111" t="str">
        <f t="shared" si="43"/>
        <v xml:space="preserve"> </v>
      </c>
    </row>
    <row r="748" spans="1:11" ht="15.75" customHeight="1" x14ac:dyDescent="0.25">
      <c r="A748" s="1">
        <v>383</v>
      </c>
      <c r="B748" s="426"/>
      <c r="C748" s="426"/>
      <c r="D748" s="359" t="str">
        <f>IF(B748&lt;&gt;0,(VLOOKUP(B748,'proje ve personel bilgileri'!$A$14:$B$1021,2,0))," ")</f>
        <v xml:space="preserve"> </v>
      </c>
      <c r="E748" s="359"/>
      <c r="F748" s="268"/>
      <c r="G748" s="112"/>
      <c r="H748" s="112"/>
      <c r="I748" s="109" t="str">
        <f t="shared" si="42"/>
        <v xml:space="preserve"> </v>
      </c>
      <c r="J748" s="110" t="str">
        <f>IF(B748&lt;&gt;0,(VLOOKUP(B748,G011C!$B$12:$V$2193,20,0))," ")</f>
        <v xml:space="preserve"> </v>
      </c>
      <c r="K748" s="111" t="str">
        <f t="shared" si="43"/>
        <v xml:space="preserve"> </v>
      </c>
    </row>
    <row r="749" spans="1:11" ht="15.75" customHeight="1" x14ac:dyDescent="0.25">
      <c r="A749" s="2">
        <v>384</v>
      </c>
      <c r="B749" s="426"/>
      <c r="C749" s="426"/>
      <c r="D749" s="359" t="str">
        <f>IF(B749&lt;&gt;0,(VLOOKUP(B749,'proje ve personel bilgileri'!$A$14:$B$1021,2,0))," ")</f>
        <v xml:space="preserve"> </v>
      </c>
      <c r="E749" s="359"/>
      <c r="F749" s="268"/>
      <c r="G749" s="112"/>
      <c r="H749" s="112"/>
      <c r="I749" s="109" t="str">
        <f t="shared" si="42"/>
        <v xml:space="preserve"> </v>
      </c>
      <c r="J749" s="110" t="str">
        <f>IF(B749&lt;&gt;0,(VLOOKUP(B749,G011C!$B$12:$V$2193,20,0))," ")</f>
        <v xml:space="preserve"> </v>
      </c>
      <c r="K749" s="111" t="str">
        <f t="shared" si="43"/>
        <v xml:space="preserve"> </v>
      </c>
    </row>
    <row r="750" spans="1:11" ht="15.75" customHeight="1" x14ac:dyDescent="0.25">
      <c r="A750" s="1">
        <v>385</v>
      </c>
      <c r="B750" s="426"/>
      <c r="C750" s="426"/>
      <c r="D750" s="359" t="str">
        <f>IF(B750&lt;&gt;0,(VLOOKUP(B750,'proje ve personel bilgileri'!$A$14:$B$1021,2,0))," ")</f>
        <v xml:space="preserve"> </v>
      </c>
      <c r="E750" s="359"/>
      <c r="F750" s="268"/>
      <c r="G750" s="112"/>
      <c r="H750" s="112"/>
      <c r="I750" s="109" t="str">
        <f t="shared" si="42"/>
        <v xml:space="preserve"> </v>
      </c>
      <c r="J750" s="110" t="str">
        <f>IF(B750&lt;&gt;0,(VLOOKUP(B750,G011C!$B$12:$V$2193,20,0))," ")</f>
        <v xml:space="preserve"> </v>
      </c>
      <c r="K750" s="111" t="str">
        <f t="shared" si="43"/>
        <v xml:space="preserve"> </v>
      </c>
    </row>
    <row r="751" spans="1:11" ht="15.75" customHeight="1" x14ac:dyDescent="0.25">
      <c r="A751" s="2">
        <v>386</v>
      </c>
      <c r="B751" s="426"/>
      <c r="C751" s="426"/>
      <c r="D751" s="359" t="str">
        <f>IF(B751&lt;&gt;0,(VLOOKUP(B751,'proje ve personel bilgileri'!$A$14:$B$1021,2,0))," ")</f>
        <v xml:space="preserve"> </v>
      </c>
      <c r="E751" s="359"/>
      <c r="F751" s="268"/>
      <c r="G751" s="112"/>
      <c r="H751" s="112"/>
      <c r="I751" s="109" t="str">
        <f t="shared" si="42"/>
        <v xml:space="preserve"> </v>
      </c>
      <c r="J751" s="110" t="str">
        <f>IF(B751&lt;&gt;0,(VLOOKUP(B751,G011C!$B$12:$V$2193,20,0))," ")</f>
        <v xml:space="preserve"> </v>
      </c>
      <c r="K751" s="111" t="str">
        <f t="shared" si="43"/>
        <v xml:space="preserve"> </v>
      </c>
    </row>
    <row r="752" spans="1:11" ht="15.75" customHeight="1" x14ac:dyDescent="0.25">
      <c r="A752" s="1">
        <v>387</v>
      </c>
      <c r="B752" s="426"/>
      <c r="C752" s="426"/>
      <c r="D752" s="359" t="str">
        <f>IF(B752&lt;&gt;0,(VLOOKUP(B752,'proje ve personel bilgileri'!$A$14:$B$1021,2,0))," ")</f>
        <v xml:space="preserve"> </v>
      </c>
      <c r="E752" s="359"/>
      <c r="F752" s="268"/>
      <c r="G752" s="112"/>
      <c r="H752" s="112"/>
      <c r="I752" s="109" t="str">
        <f t="shared" si="42"/>
        <v xml:space="preserve"> </v>
      </c>
      <c r="J752" s="110" t="str">
        <f>IF(B752&lt;&gt;0,(VLOOKUP(B752,G011C!$B$12:$V$2193,20,0))," ")</f>
        <v xml:space="preserve"> </v>
      </c>
      <c r="K752" s="111" t="str">
        <f t="shared" si="43"/>
        <v xml:space="preserve"> </v>
      </c>
    </row>
    <row r="753" spans="1:11" ht="15.75" customHeight="1" x14ac:dyDescent="0.25">
      <c r="A753" s="2">
        <v>388</v>
      </c>
      <c r="B753" s="426"/>
      <c r="C753" s="426"/>
      <c r="D753" s="359" t="str">
        <f>IF(B753&lt;&gt;0,(VLOOKUP(B753,'proje ve personel bilgileri'!$A$14:$B$1021,2,0))," ")</f>
        <v xml:space="preserve"> </v>
      </c>
      <c r="E753" s="359"/>
      <c r="F753" s="268"/>
      <c r="G753" s="112"/>
      <c r="H753" s="112"/>
      <c r="I753" s="109" t="str">
        <f t="shared" si="42"/>
        <v xml:space="preserve"> </v>
      </c>
      <c r="J753" s="110" t="str">
        <f>IF(B753&lt;&gt;0,(VLOOKUP(B753,G011C!$B$12:$V$2193,20,0))," ")</f>
        <v xml:space="preserve"> </v>
      </c>
      <c r="K753" s="111" t="str">
        <f t="shared" si="43"/>
        <v xml:space="preserve"> </v>
      </c>
    </row>
    <row r="754" spans="1:11" ht="15.75" customHeight="1" x14ac:dyDescent="0.25">
      <c r="A754" s="1">
        <v>389</v>
      </c>
      <c r="B754" s="426"/>
      <c r="C754" s="426"/>
      <c r="D754" s="359" t="str">
        <f>IF(B754&lt;&gt;0,(VLOOKUP(B754,'proje ve personel bilgileri'!$A$14:$B$1021,2,0))," ")</f>
        <v xml:space="preserve"> </v>
      </c>
      <c r="E754" s="359"/>
      <c r="F754" s="268"/>
      <c r="G754" s="112"/>
      <c r="H754" s="112"/>
      <c r="I754" s="109" t="str">
        <f t="shared" si="42"/>
        <v xml:space="preserve"> </v>
      </c>
      <c r="J754" s="110" t="str">
        <f>IF(B754&lt;&gt;0,(VLOOKUP(B754,G011C!$B$12:$V$2193,20,0))," ")</f>
        <v xml:space="preserve"> </v>
      </c>
      <c r="K754" s="111" t="str">
        <f t="shared" si="43"/>
        <v xml:space="preserve"> </v>
      </c>
    </row>
    <row r="755" spans="1:11" ht="15.75" customHeight="1" x14ac:dyDescent="0.25">
      <c r="A755" s="2">
        <v>390</v>
      </c>
      <c r="B755" s="426"/>
      <c r="C755" s="426"/>
      <c r="D755" s="359" t="str">
        <f>IF(B755&lt;&gt;0,(VLOOKUP(B755,'proje ve personel bilgileri'!$A$14:$B$1021,2,0))," ")</f>
        <v xml:space="preserve"> </v>
      </c>
      <c r="E755" s="359"/>
      <c r="F755" s="268"/>
      <c r="G755" s="112"/>
      <c r="H755" s="112"/>
      <c r="I755" s="109" t="str">
        <f t="shared" si="42"/>
        <v xml:space="preserve"> </v>
      </c>
      <c r="J755" s="110" t="str">
        <f>IF(B755&lt;&gt;0,(VLOOKUP(B755,G011C!$B$12:$V$2193,20,0))," ")</f>
        <v xml:space="preserve"> </v>
      </c>
      <c r="K755" s="111" t="str">
        <f t="shared" si="43"/>
        <v xml:space="preserve"> </v>
      </c>
    </row>
    <row r="756" spans="1:11" ht="15.75" customHeight="1" x14ac:dyDescent="0.25">
      <c r="A756" s="1">
        <v>391</v>
      </c>
      <c r="B756" s="426"/>
      <c r="C756" s="426"/>
      <c r="D756" s="359" t="str">
        <f>IF(B756&lt;&gt;0,(VLOOKUP(B756,'proje ve personel bilgileri'!$A$14:$B$1021,2,0))," ")</f>
        <v xml:space="preserve"> </v>
      </c>
      <c r="E756" s="359"/>
      <c r="F756" s="268"/>
      <c r="G756" s="112"/>
      <c r="H756" s="112"/>
      <c r="I756" s="109" t="str">
        <f t="shared" si="42"/>
        <v xml:space="preserve"> </v>
      </c>
      <c r="J756" s="110" t="str">
        <f>IF(B756&lt;&gt;0,(VLOOKUP(B756,G011C!$B$12:$V$2193,20,0))," ")</f>
        <v xml:space="preserve"> </v>
      </c>
      <c r="K756" s="111" t="str">
        <f t="shared" si="43"/>
        <v xml:space="preserve"> </v>
      </c>
    </row>
    <row r="757" spans="1:11" ht="15.75" customHeight="1" x14ac:dyDescent="0.25">
      <c r="A757" s="2">
        <v>392</v>
      </c>
      <c r="B757" s="426"/>
      <c r="C757" s="426"/>
      <c r="D757" s="359" t="str">
        <f>IF(B757&lt;&gt;0,(VLOOKUP(B757,'proje ve personel bilgileri'!$A$14:$B$1021,2,0))," ")</f>
        <v xml:space="preserve"> </v>
      </c>
      <c r="E757" s="359"/>
      <c r="F757" s="268"/>
      <c r="G757" s="112"/>
      <c r="H757" s="112"/>
      <c r="I757" s="109" t="str">
        <f t="shared" si="42"/>
        <v xml:space="preserve"> </v>
      </c>
      <c r="J757" s="110" t="str">
        <f>IF(B757&lt;&gt;0,(VLOOKUP(B757,G011C!$B$12:$V$2193,20,0))," ")</f>
        <v xml:space="preserve"> </v>
      </c>
      <c r="K757" s="111" t="str">
        <f t="shared" si="43"/>
        <v xml:space="preserve"> </v>
      </c>
    </row>
    <row r="758" spans="1:11" ht="15.75" customHeight="1" x14ac:dyDescent="0.25">
      <c r="A758" s="1">
        <v>393</v>
      </c>
      <c r="B758" s="426"/>
      <c r="C758" s="426"/>
      <c r="D758" s="359" t="str">
        <f>IF(B758&lt;&gt;0,(VLOOKUP(B758,'proje ve personel bilgileri'!$A$14:$B$1021,2,0))," ")</f>
        <v xml:space="preserve"> </v>
      </c>
      <c r="E758" s="359"/>
      <c r="F758" s="268"/>
      <c r="G758" s="112"/>
      <c r="H758" s="112"/>
      <c r="I758" s="109" t="str">
        <f t="shared" si="42"/>
        <v xml:space="preserve"> </v>
      </c>
      <c r="J758" s="110" t="str">
        <f>IF(B758&lt;&gt;0,(VLOOKUP(B758,G011C!$B$12:$V$2193,20,0))," ")</f>
        <v xml:space="preserve"> </v>
      </c>
      <c r="K758" s="111" t="str">
        <f t="shared" si="43"/>
        <v xml:space="preserve"> </v>
      </c>
    </row>
    <row r="759" spans="1:11" ht="15.75" customHeight="1" x14ac:dyDescent="0.25">
      <c r="A759" s="2">
        <v>394</v>
      </c>
      <c r="B759" s="426"/>
      <c r="C759" s="426"/>
      <c r="D759" s="359" t="str">
        <f>IF(B759&lt;&gt;0,(VLOOKUP(B759,'proje ve personel bilgileri'!$A$14:$B$1021,2,0))," ")</f>
        <v xml:space="preserve"> </v>
      </c>
      <c r="E759" s="359"/>
      <c r="F759" s="268"/>
      <c r="G759" s="112"/>
      <c r="H759" s="112"/>
      <c r="I759" s="109" t="str">
        <f t="shared" si="42"/>
        <v xml:space="preserve"> </v>
      </c>
      <c r="J759" s="110" t="str">
        <f>IF(B759&lt;&gt;0,(VLOOKUP(B759,G011C!$B$12:$V$2193,20,0))," ")</f>
        <v xml:space="preserve"> </v>
      </c>
      <c r="K759" s="111" t="str">
        <f t="shared" si="43"/>
        <v xml:space="preserve"> </v>
      </c>
    </row>
    <row r="760" spans="1:11" ht="15.75" customHeight="1" x14ac:dyDescent="0.25">
      <c r="A760" s="1">
        <v>395</v>
      </c>
      <c r="B760" s="426"/>
      <c r="C760" s="426"/>
      <c r="D760" s="359" t="str">
        <f>IF(B760&lt;&gt;0,(VLOOKUP(B760,'proje ve personel bilgileri'!$A$14:$B$1021,2,0))," ")</f>
        <v xml:space="preserve"> </v>
      </c>
      <c r="E760" s="359"/>
      <c r="F760" s="268"/>
      <c r="G760" s="112"/>
      <c r="H760" s="112"/>
      <c r="I760" s="109" t="str">
        <f t="shared" si="42"/>
        <v xml:space="preserve"> </v>
      </c>
      <c r="J760" s="110" t="str">
        <f>IF(B760&lt;&gt;0,(VLOOKUP(B760,G011C!$B$12:$V$2193,20,0))," ")</f>
        <v xml:space="preserve"> </v>
      </c>
      <c r="K760" s="111" t="str">
        <f t="shared" si="43"/>
        <v xml:space="preserve"> </v>
      </c>
    </row>
    <row r="761" spans="1:11" ht="15" customHeight="1" x14ac:dyDescent="0.25">
      <c r="A761" s="2">
        <v>396</v>
      </c>
      <c r="B761" s="426"/>
      <c r="C761" s="426"/>
      <c r="D761" s="359" t="str">
        <f>IF(B761&lt;&gt;0,(VLOOKUP(B761,'proje ve personel bilgileri'!$A$14:$B$1021,2,0))," ")</f>
        <v xml:space="preserve"> </v>
      </c>
      <c r="E761" s="359"/>
      <c r="F761" s="268"/>
      <c r="G761" s="112"/>
      <c r="H761" s="112"/>
      <c r="I761" s="109" t="str">
        <f t="shared" si="42"/>
        <v xml:space="preserve"> </v>
      </c>
      <c r="J761" s="110" t="str">
        <f>IF(B761&lt;&gt;0,(VLOOKUP(B761,G011C!$B$12:$V$2193,20,0))," ")</f>
        <v xml:space="preserve"> </v>
      </c>
      <c r="K761" s="111" t="str">
        <f t="shared" si="43"/>
        <v xml:space="preserve"> </v>
      </c>
    </row>
    <row r="762" spans="1:11" ht="15.75" customHeight="1" x14ac:dyDescent="0.25">
      <c r="A762" s="341" t="s">
        <v>169</v>
      </c>
      <c r="B762" s="427"/>
      <c r="C762" s="427"/>
      <c r="D762" s="427"/>
      <c r="E762" s="427"/>
      <c r="F762" s="427"/>
      <c r="G762" s="427"/>
      <c r="H762" s="427"/>
      <c r="I762" s="34">
        <f>SUM(I744:I761)</f>
        <v>0</v>
      </c>
      <c r="J762" s="31"/>
      <c r="K762" s="35">
        <f>IF(C741=C706,SUM(K744:K761)+K727,SUM(K744:K761))</f>
        <v>0</v>
      </c>
    </row>
    <row r="763" spans="1:11" ht="15.75" customHeight="1" x14ac:dyDescent="0.25">
      <c r="A763" s="428" t="s">
        <v>170</v>
      </c>
      <c r="B763" s="429"/>
      <c r="C763" s="429"/>
      <c r="D763" s="429"/>
      <c r="E763" s="429"/>
      <c r="F763" s="429"/>
      <c r="G763" s="430"/>
      <c r="H763" s="32"/>
      <c r="I763" s="33"/>
      <c r="J763" s="33"/>
      <c r="K763" s="65">
        <f>SUM(K744:K761)+K728</f>
        <v>0</v>
      </c>
    </row>
    <row r="764" spans="1:11" ht="15" customHeight="1" x14ac:dyDescent="0.25">
      <c r="A764" s="56"/>
      <c r="B764" s="56"/>
      <c r="C764" s="56"/>
      <c r="D764" s="56"/>
      <c r="E764" s="56"/>
      <c r="F764" s="56"/>
      <c r="G764" s="56"/>
      <c r="H764" s="56"/>
      <c r="I764" s="56"/>
      <c r="J764" s="56"/>
      <c r="K764" s="56"/>
    </row>
    <row r="765" spans="1:11" ht="15" customHeight="1" x14ac:dyDescent="0.25">
      <c r="A765" s="50"/>
    </row>
    <row r="766" spans="1:11" ht="15" customHeight="1" x14ac:dyDescent="0.25">
      <c r="A766" s="431" t="s">
        <v>171</v>
      </c>
      <c r="B766" s="431"/>
      <c r="C766" s="431"/>
      <c r="D766" s="431"/>
      <c r="E766" s="431"/>
      <c r="F766" s="431"/>
      <c r="G766" s="431"/>
      <c r="H766" s="431"/>
      <c r="I766" s="431"/>
      <c r="J766" s="431"/>
      <c r="K766" s="431"/>
    </row>
    <row r="767" spans="1:11" ht="15" customHeight="1" x14ac:dyDescent="0.25">
      <c r="A767" s="50"/>
    </row>
    <row r="768" spans="1:11" ht="15" customHeight="1" x14ac:dyDescent="0.25">
      <c r="A768" s="51"/>
    </row>
    <row r="769" spans="1:11" ht="15" customHeight="1" x14ac:dyDescent="0.25">
      <c r="A769" s="270" t="s">
        <v>101</v>
      </c>
      <c r="E769" s="270" t="s">
        <v>102</v>
      </c>
      <c r="G769" s="270" t="s">
        <v>103</v>
      </c>
      <c r="J769" s="74" t="s">
        <v>127</v>
      </c>
    </row>
    <row r="771" spans="1:11" ht="15.75" customHeight="1" x14ac:dyDescent="0.25">
      <c r="A771" s="348" t="s">
        <v>157</v>
      </c>
      <c r="B771" s="440"/>
      <c r="C771" s="440"/>
      <c r="D771" s="440"/>
      <c r="E771" s="440"/>
      <c r="F771" s="440"/>
      <c r="G771" s="440"/>
      <c r="H771" s="440"/>
      <c r="I771" s="440"/>
      <c r="J771" s="440"/>
      <c r="K771" s="440"/>
    </row>
    <row r="772" spans="1:11" ht="15" customHeight="1" x14ac:dyDescent="0.25">
      <c r="A772" s="70"/>
      <c r="B772" s="70"/>
      <c r="C772" s="70"/>
      <c r="D772" s="70"/>
      <c r="E772" s="70"/>
      <c r="F772" s="73" t="str">
        <f>'proje ve personel bilgileri'!$B$7&amp;" dönemine aittir"</f>
        <v>/ dönemine aittir</v>
      </c>
      <c r="G772" s="70"/>
      <c r="H772" s="70"/>
      <c r="I772" s="70"/>
      <c r="J772" s="70"/>
      <c r="K772" s="70"/>
    </row>
    <row r="773" spans="1:11" ht="18.75" customHeight="1" x14ac:dyDescent="0.25">
      <c r="K773" s="4" t="s">
        <v>158</v>
      </c>
    </row>
    <row r="774" spans="1:11" ht="15.75" customHeight="1" x14ac:dyDescent="0.25">
      <c r="A774" s="435" t="s">
        <v>2</v>
      </c>
      <c r="B774" s="436"/>
      <c r="C774" s="351">
        <f>'proje ve personel bilgileri'!$B$2</f>
        <v>0</v>
      </c>
      <c r="D774" s="352"/>
      <c r="E774" s="352"/>
      <c r="F774" s="352"/>
      <c r="G774" s="352"/>
      <c r="H774" s="352"/>
      <c r="I774" s="352"/>
      <c r="J774" s="352"/>
      <c r="K774" s="353"/>
    </row>
    <row r="775" spans="1:11" ht="15.75" customHeight="1" x14ac:dyDescent="0.25">
      <c r="A775" s="435" t="s">
        <v>159</v>
      </c>
      <c r="B775" s="436"/>
      <c r="C775" s="351">
        <f>'proje ve personel bilgileri'!$B$3</f>
        <v>0</v>
      </c>
      <c r="D775" s="352"/>
      <c r="E775" s="352"/>
      <c r="F775" s="352"/>
      <c r="G775" s="352"/>
      <c r="H775" s="352"/>
      <c r="I775" s="352"/>
      <c r="J775" s="352"/>
      <c r="K775" s="353"/>
    </row>
    <row r="776" spans="1:11" ht="15.75" customHeight="1" x14ac:dyDescent="0.25">
      <c r="A776" s="435" t="s">
        <v>160</v>
      </c>
      <c r="B776" s="436"/>
      <c r="C776" s="437"/>
      <c r="D776" s="438"/>
      <c r="E776" s="435"/>
      <c r="F776" s="439"/>
      <c r="G776" s="439"/>
      <c r="H776" s="439"/>
      <c r="I776" s="439"/>
      <c r="J776" s="439"/>
      <c r="K776" s="436"/>
    </row>
    <row r="777" spans="1:11" ht="30" customHeight="1" x14ac:dyDescent="0.25">
      <c r="A777" s="432" t="s">
        <v>87</v>
      </c>
      <c r="B777" s="346" t="s">
        <v>15</v>
      </c>
      <c r="C777" s="347"/>
      <c r="D777" s="346" t="s">
        <v>161</v>
      </c>
      <c r="E777" s="347"/>
      <c r="F777" s="432" t="s">
        <v>17</v>
      </c>
      <c r="G777" s="432" t="s">
        <v>162</v>
      </c>
      <c r="H777" s="432" t="s">
        <v>163</v>
      </c>
      <c r="I777" s="432" t="s">
        <v>164</v>
      </c>
      <c r="J777" s="269" t="s">
        <v>165</v>
      </c>
      <c r="K777" s="267" t="s">
        <v>166</v>
      </c>
    </row>
    <row r="778" spans="1:11" ht="30.75" customHeight="1" x14ac:dyDescent="0.25">
      <c r="A778" s="433"/>
      <c r="B778" s="339"/>
      <c r="C778" s="340"/>
      <c r="D778" s="339" t="s">
        <v>167</v>
      </c>
      <c r="E778" s="340"/>
      <c r="F778" s="433"/>
      <c r="G778" s="433"/>
      <c r="H778" s="433"/>
      <c r="I778" s="433"/>
      <c r="J778" s="267" t="s">
        <v>168</v>
      </c>
      <c r="K778" s="267" t="s">
        <v>98</v>
      </c>
    </row>
    <row r="779" spans="1:11" ht="15.75" customHeight="1" x14ac:dyDescent="0.25">
      <c r="A779" s="1">
        <v>397</v>
      </c>
      <c r="B779" s="434"/>
      <c r="C779" s="434"/>
      <c r="D779" s="359" t="str">
        <f>IF(B779&lt;&gt;0,(VLOOKUP(B779,'proje ve personel bilgileri'!$A$14:$B$1021,2,0))," ")</f>
        <v xml:space="preserve"> </v>
      </c>
      <c r="E779" s="359"/>
      <c r="F779" s="268"/>
      <c r="G779" s="108"/>
      <c r="H779" s="108"/>
      <c r="I779" s="109" t="str">
        <f t="shared" ref="I779:I796" si="44">IF(B779&lt;&gt;0,(G779*H779)," ")</f>
        <v xml:space="preserve"> </v>
      </c>
      <c r="J779" s="110" t="str">
        <f>IF(B779&lt;&gt;0,(VLOOKUP(B779,G011C!$B$12:$V$2193,20,0))," ")</f>
        <v xml:space="preserve"> </v>
      </c>
      <c r="K779" s="111" t="str">
        <f t="shared" ref="K779:K796" si="45">IF(B779&lt;&gt;0,(I779*J779)," ")</f>
        <v xml:space="preserve"> </v>
      </c>
    </row>
    <row r="780" spans="1:11" ht="15.75" customHeight="1" x14ac:dyDescent="0.25">
      <c r="A780" s="2">
        <v>398</v>
      </c>
      <c r="B780" s="426"/>
      <c r="C780" s="426"/>
      <c r="D780" s="359" t="str">
        <f>IF(B780&lt;&gt;0,(VLOOKUP(B780,'proje ve personel bilgileri'!$A$14:$B$1021,2,0))," ")</f>
        <v xml:space="preserve"> </v>
      </c>
      <c r="E780" s="359"/>
      <c r="F780" s="268"/>
      <c r="G780" s="112"/>
      <c r="H780" s="112"/>
      <c r="I780" s="109" t="str">
        <f t="shared" si="44"/>
        <v xml:space="preserve"> </v>
      </c>
      <c r="J780" s="110" t="str">
        <f>IF(B780&lt;&gt;0,(VLOOKUP(B780,G011C!$B$12:$V$2193,20,0))," ")</f>
        <v xml:space="preserve"> </v>
      </c>
      <c r="K780" s="111" t="str">
        <f t="shared" si="45"/>
        <v xml:space="preserve"> </v>
      </c>
    </row>
    <row r="781" spans="1:11" ht="15.75" customHeight="1" x14ac:dyDescent="0.25">
      <c r="A781" s="1">
        <v>399</v>
      </c>
      <c r="B781" s="426"/>
      <c r="C781" s="426"/>
      <c r="D781" s="359" t="str">
        <f>IF(B781&lt;&gt;0,(VLOOKUP(B781,'proje ve personel bilgileri'!$A$14:$B$1021,2,0))," ")</f>
        <v xml:space="preserve"> </v>
      </c>
      <c r="E781" s="359"/>
      <c r="F781" s="268"/>
      <c r="G781" s="112"/>
      <c r="H781" s="112"/>
      <c r="I781" s="109" t="str">
        <f t="shared" si="44"/>
        <v xml:space="preserve"> </v>
      </c>
      <c r="J781" s="110" t="str">
        <f>IF(B781&lt;&gt;0,(VLOOKUP(B781,G011C!$B$12:$V$2193,20,0))," ")</f>
        <v xml:space="preserve"> </v>
      </c>
      <c r="K781" s="111" t="str">
        <f t="shared" si="45"/>
        <v xml:space="preserve"> </v>
      </c>
    </row>
    <row r="782" spans="1:11" ht="15.75" customHeight="1" x14ac:dyDescent="0.25">
      <c r="A782" s="2">
        <v>400</v>
      </c>
      <c r="B782" s="426"/>
      <c r="C782" s="426"/>
      <c r="D782" s="359" t="str">
        <f>IF(B782&lt;&gt;0,(VLOOKUP(B782,'proje ve personel bilgileri'!$A$14:$B$1021,2,0))," ")</f>
        <v xml:space="preserve"> </v>
      </c>
      <c r="E782" s="359"/>
      <c r="F782" s="268"/>
      <c r="G782" s="112"/>
      <c r="H782" s="112"/>
      <c r="I782" s="109" t="str">
        <f t="shared" si="44"/>
        <v xml:space="preserve"> </v>
      </c>
      <c r="J782" s="110" t="str">
        <f>IF(B782&lt;&gt;0,(VLOOKUP(B782,G011C!$B$12:$V$2193,20,0))," ")</f>
        <v xml:space="preserve"> </v>
      </c>
      <c r="K782" s="111" t="str">
        <f t="shared" si="45"/>
        <v xml:space="preserve"> </v>
      </c>
    </row>
    <row r="783" spans="1:11" ht="15.75" customHeight="1" x14ac:dyDescent="0.25">
      <c r="A783" s="1">
        <v>401</v>
      </c>
      <c r="B783" s="426"/>
      <c r="C783" s="426"/>
      <c r="D783" s="359" t="str">
        <f>IF(B783&lt;&gt;0,(VLOOKUP(B783,'proje ve personel bilgileri'!$A$14:$B$1021,2,0))," ")</f>
        <v xml:space="preserve"> </v>
      </c>
      <c r="E783" s="359"/>
      <c r="F783" s="268"/>
      <c r="G783" s="112"/>
      <c r="H783" s="112"/>
      <c r="I783" s="109" t="str">
        <f t="shared" si="44"/>
        <v xml:space="preserve"> </v>
      </c>
      <c r="J783" s="110" t="str">
        <f>IF(B783&lt;&gt;0,(VLOOKUP(B783,G011C!$B$12:$V$2193,20,0))," ")</f>
        <v xml:space="preserve"> </v>
      </c>
      <c r="K783" s="111" t="str">
        <f t="shared" si="45"/>
        <v xml:space="preserve"> </v>
      </c>
    </row>
    <row r="784" spans="1:11" ht="15.75" customHeight="1" x14ac:dyDescent="0.25">
      <c r="A784" s="2">
        <v>402</v>
      </c>
      <c r="B784" s="426"/>
      <c r="C784" s="426"/>
      <c r="D784" s="359" t="str">
        <f>IF(B784&lt;&gt;0,(VLOOKUP(B784,'proje ve personel bilgileri'!$A$14:$B$1021,2,0))," ")</f>
        <v xml:space="preserve"> </v>
      </c>
      <c r="E784" s="359"/>
      <c r="F784" s="268"/>
      <c r="G784" s="112"/>
      <c r="H784" s="112"/>
      <c r="I784" s="109" t="str">
        <f t="shared" si="44"/>
        <v xml:space="preserve"> </v>
      </c>
      <c r="J784" s="110" t="str">
        <f>IF(B784&lt;&gt;0,(VLOOKUP(B784,G011C!$B$12:$V$2193,20,0))," ")</f>
        <v xml:space="preserve"> </v>
      </c>
      <c r="K784" s="111" t="str">
        <f t="shared" si="45"/>
        <v xml:space="preserve"> </v>
      </c>
    </row>
    <row r="785" spans="1:11" ht="15.75" customHeight="1" x14ac:dyDescent="0.25">
      <c r="A785" s="1">
        <v>403</v>
      </c>
      <c r="B785" s="426"/>
      <c r="C785" s="426"/>
      <c r="D785" s="359" t="str">
        <f>IF(B785&lt;&gt;0,(VLOOKUP(B785,'proje ve personel bilgileri'!$A$14:$B$1021,2,0))," ")</f>
        <v xml:space="preserve"> </v>
      </c>
      <c r="E785" s="359"/>
      <c r="F785" s="268"/>
      <c r="G785" s="112"/>
      <c r="H785" s="112"/>
      <c r="I785" s="109" t="str">
        <f t="shared" si="44"/>
        <v xml:space="preserve"> </v>
      </c>
      <c r="J785" s="110" t="str">
        <f>IF(B785&lt;&gt;0,(VLOOKUP(B785,G011C!$B$12:$V$2193,20,0))," ")</f>
        <v xml:space="preserve"> </v>
      </c>
      <c r="K785" s="111" t="str">
        <f t="shared" si="45"/>
        <v xml:space="preserve"> </v>
      </c>
    </row>
    <row r="786" spans="1:11" ht="15.75" customHeight="1" x14ac:dyDescent="0.25">
      <c r="A786" s="2">
        <v>404</v>
      </c>
      <c r="B786" s="426"/>
      <c r="C786" s="426"/>
      <c r="D786" s="359" t="str">
        <f>IF(B786&lt;&gt;0,(VLOOKUP(B786,'proje ve personel bilgileri'!$A$14:$B$1021,2,0))," ")</f>
        <v xml:space="preserve"> </v>
      </c>
      <c r="E786" s="359"/>
      <c r="F786" s="268"/>
      <c r="G786" s="112"/>
      <c r="H786" s="112"/>
      <c r="I786" s="109" t="str">
        <f t="shared" si="44"/>
        <v xml:space="preserve"> </v>
      </c>
      <c r="J786" s="110" t="str">
        <f>IF(B786&lt;&gt;0,(VLOOKUP(B786,G011C!$B$12:$V$2193,20,0))," ")</f>
        <v xml:space="preserve"> </v>
      </c>
      <c r="K786" s="111" t="str">
        <f t="shared" si="45"/>
        <v xml:space="preserve"> </v>
      </c>
    </row>
    <row r="787" spans="1:11" ht="15.75" customHeight="1" x14ac:dyDescent="0.25">
      <c r="A787" s="1">
        <v>405</v>
      </c>
      <c r="B787" s="426"/>
      <c r="C787" s="426"/>
      <c r="D787" s="359" t="str">
        <f>IF(B787&lt;&gt;0,(VLOOKUP(B787,'proje ve personel bilgileri'!$A$14:$B$1021,2,0))," ")</f>
        <v xml:space="preserve"> </v>
      </c>
      <c r="E787" s="359"/>
      <c r="F787" s="268"/>
      <c r="G787" s="112"/>
      <c r="H787" s="112"/>
      <c r="I787" s="109" t="str">
        <f t="shared" si="44"/>
        <v xml:space="preserve"> </v>
      </c>
      <c r="J787" s="110" t="str">
        <f>IF(B787&lt;&gt;0,(VLOOKUP(B787,G011C!$B$12:$V$2193,20,0))," ")</f>
        <v xml:space="preserve"> </v>
      </c>
      <c r="K787" s="111" t="str">
        <f t="shared" si="45"/>
        <v xml:space="preserve"> </v>
      </c>
    </row>
    <row r="788" spans="1:11" ht="15.75" customHeight="1" x14ac:dyDescent="0.25">
      <c r="A788" s="2">
        <v>406</v>
      </c>
      <c r="B788" s="426"/>
      <c r="C788" s="426"/>
      <c r="D788" s="359" t="str">
        <f>IF(B788&lt;&gt;0,(VLOOKUP(B788,'proje ve personel bilgileri'!$A$14:$B$1021,2,0))," ")</f>
        <v xml:space="preserve"> </v>
      </c>
      <c r="E788" s="359"/>
      <c r="F788" s="268"/>
      <c r="G788" s="112"/>
      <c r="H788" s="112"/>
      <c r="I788" s="109" t="str">
        <f t="shared" si="44"/>
        <v xml:space="preserve"> </v>
      </c>
      <c r="J788" s="110" t="str">
        <f>IF(B788&lt;&gt;0,(VLOOKUP(B788,G011C!$B$12:$V$2193,20,0))," ")</f>
        <v xml:space="preserve"> </v>
      </c>
      <c r="K788" s="111" t="str">
        <f t="shared" si="45"/>
        <v xml:space="preserve"> </v>
      </c>
    </row>
    <row r="789" spans="1:11" ht="15.75" customHeight="1" x14ac:dyDescent="0.25">
      <c r="A789" s="1">
        <v>407</v>
      </c>
      <c r="B789" s="426"/>
      <c r="C789" s="426"/>
      <c r="D789" s="359" t="str">
        <f>IF(B789&lt;&gt;0,(VLOOKUP(B789,'proje ve personel bilgileri'!$A$14:$B$1021,2,0))," ")</f>
        <v xml:space="preserve"> </v>
      </c>
      <c r="E789" s="359"/>
      <c r="F789" s="268"/>
      <c r="G789" s="112"/>
      <c r="H789" s="112"/>
      <c r="I789" s="109" t="str">
        <f t="shared" si="44"/>
        <v xml:space="preserve"> </v>
      </c>
      <c r="J789" s="110" t="str">
        <f>IF(B789&lt;&gt;0,(VLOOKUP(B789,G011C!$B$12:$V$2193,20,0))," ")</f>
        <v xml:space="preserve"> </v>
      </c>
      <c r="K789" s="111" t="str">
        <f t="shared" si="45"/>
        <v xml:space="preserve"> </v>
      </c>
    </row>
    <row r="790" spans="1:11" ht="15.75" customHeight="1" x14ac:dyDescent="0.25">
      <c r="A790" s="2">
        <v>408</v>
      </c>
      <c r="B790" s="426"/>
      <c r="C790" s="426"/>
      <c r="D790" s="359" t="str">
        <f>IF(B790&lt;&gt;0,(VLOOKUP(B790,'proje ve personel bilgileri'!$A$14:$B$1021,2,0))," ")</f>
        <v xml:space="preserve"> </v>
      </c>
      <c r="E790" s="359"/>
      <c r="F790" s="268"/>
      <c r="G790" s="112"/>
      <c r="H790" s="112"/>
      <c r="I790" s="109" t="str">
        <f t="shared" si="44"/>
        <v xml:space="preserve"> </v>
      </c>
      <c r="J790" s="110" t="str">
        <f>IF(B790&lt;&gt;0,(VLOOKUP(B790,G011C!$B$12:$V$2193,20,0))," ")</f>
        <v xml:space="preserve"> </v>
      </c>
      <c r="K790" s="111" t="str">
        <f t="shared" si="45"/>
        <v xml:space="preserve"> </v>
      </c>
    </row>
    <row r="791" spans="1:11" ht="15.75" customHeight="1" x14ac:dyDescent="0.25">
      <c r="A791" s="1">
        <v>409</v>
      </c>
      <c r="B791" s="426"/>
      <c r="C791" s="426"/>
      <c r="D791" s="359" t="str">
        <f>IF(B791&lt;&gt;0,(VLOOKUP(B791,'proje ve personel bilgileri'!$A$14:$B$1021,2,0))," ")</f>
        <v xml:space="preserve"> </v>
      </c>
      <c r="E791" s="359"/>
      <c r="F791" s="268"/>
      <c r="G791" s="112"/>
      <c r="H791" s="112"/>
      <c r="I791" s="109" t="str">
        <f t="shared" si="44"/>
        <v xml:space="preserve"> </v>
      </c>
      <c r="J791" s="110" t="str">
        <f>IF(B791&lt;&gt;0,(VLOOKUP(B791,G011C!$B$12:$V$2193,20,0))," ")</f>
        <v xml:space="preserve"> </v>
      </c>
      <c r="K791" s="111" t="str">
        <f t="shared" si="45"/>
        <v xml:space="preserve"> </v>
      </c>
    </row>
    <row r="792" spans="1:11" ht="15.75" customHeight="1" x14ac:dyDescent="0.25">
      <c r="A792" s="2">
        <v>410</v>
      </c>
      <c r="B792" s="426"/>
      <c r="C792" s="426"/>
      <c r="D792" s="359" t="str">
        <f>IF(B792&lt;&gt;0,(VLOOKUP(B792,'proje ve personel bilgileri'!$A$14:$B$1021,2,0))," ")</f>
        <v xml:space="preserve"> </v>
      </c>
      <c r="E792" s="359"/>
      <c r="F792" s="268"/>
      <c r="G792" s="112"/>
      <c r="H792" s="112"/>
      <c r="I792" s="109" t="str">
        <f t="shared" si="44"/>
        <v xml:space="preserve"> </v>
      </c>
      <c r="J792" s="110" t="str">
        <f>IF(B792&lt;&gt;0,(VLOOKUP(B792,G011C!$B$12:$V$2193,20,0))," ")</f>
        <v xml:space="preserve"> </v>
      </c>
      <c r="K792" s="111" t="str">
        <f t="shared" si="45"/>
        <v xml:space="preserve"> </v>
      </c>
    </row>
    <row r="793" spans="1:11" ht="15.75" customHeight="1" x14ac:dyDescent="0.25">
      <c r="A793" s="1">
        <v>411</v>
      </c>
      <c r="B793" s="426"/>
      <c r="C793" s="426"/>
      <c r="D793" s="359" t="str">
        <f>IF(B793&lt;&gt;0,(VLOOKUP(B793,'proje ve personel bilgileri'!$A$14:$B$1021,2,0))," ")</f>
        <v xml:space="preserve"> </v>
      </c>
      <c r="E793" s="359"/>
      <c r="F793" s="268"/>
      <c r="G793" s="112"/>
      <c r="H793" s="112"/>
      <c r="I793" s="109" t="str">
        <f t="shared" si="44"/>
        <v xml:space="preserve"> </v>
      </c>
      <c r="J793" s="110" t="str">
        <f>IF(B793&lt;&gt;0,(VLOOKUP(B793,G011C!$B$12:$V$2193,20,0))," ")</f>
        <v xml:space="preserve"> </v>
      </c>
      <c r="K793" s="111" t="str">
        <f t="shared" si="45"/>
        <v xml:space="preserve"> </v>
      </c>
    </row>
    <row r="794" spans="1:11" ht="15.75" customHeight="1" x14ac:dyDescent="0.25">
      <c r="A794" s="2">
        <v>412</v>
      </c>
      <c r="B794" s="426"/>
      <c r="C794" s="426"/>
      <c r="D794" s="359" t="str">
        <f>IF(B794&lt;&gt;0,(VLOOKUP(B794,'proje ve personel bilgileri'!$A$14:$B$1021,2,0))," ")</f>
        <v xml:space="preserve"> </v>
      </c>
      <c r="E794" s="359"/>
      <c r="F794" s="268"/>
      <c r="G794" s="112"/>
      <c r="H794" s="112"/>
      <c r="I794" s="109" t="str">
        <f t="shared" si="44"/>
        <v xml:space="preserve"> </v>
      </c>
      <c r="J794" s="110" t="str">
        <f>IF(B794&lt;&gt;0,(VLOOKUP(B794,G011C!$B$12:$V$2193,20,0))," ")</f>
        <v xml:space="preserve"> </v>
      </c>
      <c r="K794" s="111" t="str">
        <f t="shared" si="45"/>
        <v xml:space="preserve"> </v>
      </c>
    </row>
    <row r="795" spans="1:11" ht="15.75" customHeight="1" x14ac:dyDescent="0.25">
      <c r="A795" s="1">
        <v>413</v>
      </c>
      <c r="B795" s="426"/>
      <c r="C795" s="426"/>
      <c r="D795" s="359" t="str">
        <f>IF(B795&lt;&gt;0,(VLOOKUP(B795,'proje ve personel bilgileri'!$A$14:$B$1021,2,0))," ")</f>
        <v xml:space="preserve"> </v>
      </c>
      <c r="E795" s="359"/>
      <c r="F795" s="268"/>
      <c r="G795" s="112"/>
      <c r="H795" s="112"/>
      <c r="I795" s="109" t="str">
        <f t="shared" si="44"/>
        <v xml:space="preserve"> </v>
      </c>
      <c r="J795" s="110" t="str">
        <f>IF(B795&lt;&gt;0,(VLOOKUP(B795,G011C!$B$12:$V$2193,20,0))," ")</f>
        <v xml:space="preserve"> </v>
      </c>
      <c r="K795" s="111" t="str">
        <f t="shared" si="45"/>
        <v xml:space="preserve"> </v>
      </c>
    </row>
    <row r="796" spans="1:11" ht="15" customHeight="1" x14ac:dyDescent="0.25">
      <c r="A796" s="2">
        <v>414</v>
      </c>
      <c r="B796" s="426"/>
      <c r="C796" s="426"/>
      <c r="D796" s="359" t="str">
        <f>IF(B796&lt;&gt;0,(VLOOKUP(B796,'proje ve personel bilgileri'!$A$14:$B$517,2,0))," ")</f>
        <v xml:space="preserve"> </v>
      </c>
      <c r="E796" s="359"/>
      <c r="F796" s="268"/>
      <c r="G796" s="112"/>
      <c r="H796" s="112"/>
      <c r="I796" s="109" t="str">
        <f t="shared" si="44"/>
        <v xml:space="preserve"> </v>
      </c>
      <c r="J796" s="110" t="str">
        <f>IF(B796&lt;&gt;0,(VLOOKUP(B796,G011C!$B$12:$V$2193,20,0))," ")</f>
        <v xml:space="preserve"> </v>
      </c>
      <c r="K796" s="111" t="str">
        <f t="shared" si="45"/>
        <v xml:space="preserve"> </v>
      </c>
    </row>
    <row r="797" spans="1:11" ht="15.75" customHeight="1" x14ac:dyDescent="0.25">
      <c r="A797" s="341" t="s">
        <v>169</v>
      </c>
      <c r="B797" s="427"/>
      <c r="C797" s="427"/>
      <c r="D797" s="427"/>
      <c r="E797" s="427"/>
      <c r="F797" s="427"/>
      <c r="G797" s="427"/>
      <c r="H797" s="427"/>
      <c r="I797" s="34">
        <f>SUM(I779:I796)</f>
        <v>0</v>
      </c>
      <c r="J797" s="31"/>
      <c r="K797" s="35">
        <f>IF(C776=C741,SUM(K779:K796)+K762,SUM(K779:K796))</f>
        <v>0</v>
      </c>
    </row>
    <row r="798" spans="1:11" ht="15.75" customHeight="1" x14ac:dyDescent="0.25">
      <c r="A798" s="428" t="s">
        <v>170</v>
      </c>
      <c r="B798" s="429"/>
      <c r="C798" s="429"/>
      <c r="D798" s="429"/>
      <c r="E798" s="429"/>
      <c r="F798" s="429"/>
      <c r="G798" s="430"/>
      <c r="H798" s="32"/>
      <c r="I798" s="33"/>
      <c r="J798" s="33"/>
      <c r="K798" s="65">
        <f>SUM(K779:K796)+K763</f>
        <v>0</v>
      </c>
    </row>
    <row r="799" spans="1:11" ht="15" customHeight="1" x14ac:dyDescent="0.25">
      <c r="A799" s="56"/>
      <c r="B799" s="56"/>
      <c r="C799" s="56"/>
      <c r="D799" s="56"/>
      <c r="E799" s="56"/>
      <c r="F799" s="56"/>
      <c r="G799" s="56"/>
      <c r="H799" s="56"/>
      <c r="I799" s="56"/>
      <c r="J799" s="56"/>
      <c r="K799" s="56"/>
    </row>
    <row r="800" spans="1:11" ht="15" customHeight="1" x14ac:dyDescent="0.25">
      <c r="A800" s="50"/>
    </row>
    <row r="801" spans="1:11" ht="15" customHeight="1" x14ac:dyDescent="0.25">
      <c r="A801" s="431" t="s">
        <v>171</v>
      </c>
      <c r="B801" s="431"/>
      <c r="C801" s="431"/>
      <c r="D801" s="431"/>
      <c r="E801" s="431"/>
      <c r="F801" s="431"/>
      <c r="G801" s="431"/>
      <c r="H801" s="431"/>
      <c r="I801" s="431"/>
      <c r="J801" s="431"/>
      <c r="K801" s="431"/>
    </row>
    <row r="802" spans="1:11" ht="15" customHeight="1" x14ac:dyDescent="0.25">
      <c r="A802" s="50"/>
    </row>
    <row r="803" spans="1:11" ht="15" customHeight="1" x14ac:dyDescent="0.25">
      <c r="A803" s="51"/>
    </row>
    <row r="804" spans="1:11" ht="15" customHeight="1" x14ac:dyDescent="0.25">
      <c r="A804" s="270" t="s">
        <v>101</v>
      </c>
      <c r="E804" s="270" t="s">
        <v>102</v>
      </c>
      <c r="G804" s="270" t="s">
        <v>103</v>
      </c>
      <c r="J804" s="74" t="s">
        <v>127</v>
      </c>
    </row>
    <row r="806" spans="1:11" ht="15.75" customHeight="1" x14ac:dyDescent="0.25">
      <c r="A806" s="348" t="s">
        <v>157</v>
      </c>
      <c r="B806" s="440"/>
      <c r="C806" s="440"/>
      <c r="D806" s="440"/>
      <c r="E806" s="440"/>
      <c r="F806" s="440"/>
      <c r="G806" s="440"/>
      <c r="H806" s="440"/>
      <c r="I806" s="440"/>
      <c r="J806" s="440"/>
      <c r="K806" s="440"/>
    </row>
    <row r="807" spans="1:11" ht="15" customHeight="1" x14ac:dyDescent="0.25">
      <c r="A807" s="70"/>
      <c r="B807" s="70"/>
      <c r="C807" s="70"/>
      <c r="D807" s="70"/>
      <c r="E807" s="70"/>
      <c r="F807" s="73" t="str">
        <f>'proje ve personel bilgileri'!$B$7&amp;" dönemine aittir"</f>
        <v>/ dönemine aittir</v>
      </c>
      <c r="G807" s="70"/>
      <c r="H807" s="70"/>
      <c r="I807" s="70"/>
      <c r="J807" s="70"/>
      <c r="K807" s="70"/>
    </row>
    <row r="808" spans="1:11" ht="18.75" customHeight="1" x14ac:dyDescent="0.25">
      <c r="K808" s="4" t="s">
        <v>158</v>
      </c>
    </row>
    <row r="809" spans="1:11" ht="15.75" customHeight="1" x14ac:dyDescent="0.25">
      <c r="A809" s="435" t="s">
        <v>2</v>
      </c>
      <c r="B809" s="436"/>
      <c r="C809" s="351">
        <f>'proje ve personel bilgileri'!$B$2</f>
        <v>0</v>
      </c>
      <c r="D809" s="352"/>
      <c r="E809" s="352"/>
      <c r="F809" s="352"/>
      <c r="G809" s="352"/>
      <c r="H809" s="352"/>
      <c r="I809" s="352"/>
      <c r="J809" s="352"/>
      <c r="K809" s="353"/>
    </row>
    <row r="810" spans="1:11" ht="15.75" customHeight="1" x14ac:dyDescent="0.25">
      <c r="A810" s="435" t="s">
        <v>159</v>
      </c>
      <c r="B810" s="436"/>
      <c r="C810" s="351">
        <f>'proje ve personel bilgileri'!$B$3</f>
        <v>0</v>
      </c>
      <c r="D810" s="352"/>
      <c r="E810" s="352"/>
      <c r="F810" s="352"/>
      <c r="G810" s="352"/>
      <c r="H810" s="352"/>
      <c r="I810" s="352"/>
      <c r="J810" s="352"/>
      <c r="K810" s="353"/>
    </row>
    <row r="811" spans="1:11" ht="15.75" customHeight="1" x14ac:dyDescent="0.25">
      <c r="A811" s="435" t="s">
        <v>160</v>
      </c>
      <c r="B811" s="436"/>
      <c r="C811" s="437"/>
      <c r="D811" s="438"/>
      <c r="E811" s="435"/>
      <c r="F811" s="439"/>
      <c r="G811" s="439"/>
      <c r="H811" s="439"/>
      <c r="I811" s="439"/>
      <c r="J811" s="439"/>
      <c r="K811" s="436"/>
    </row>
    <row r="812" spans="1:11" ht="30" customHeight="1" x14ac:dyDescent="0.25">
      <c r="A812" s="432" t="s">
        <v>87</v>
      </c>
      <c r="B812" s="346" t="s">
        <v>15</v>
      </c>
      <c r="C812" s="347"/>
      <c r="D812" s="346" t="s">
        <v>161</v>
      </c>
      <c r="E812" s="347"/>
      <c r="F812" s="432" t="s">
        <v>17</v>
      </c>
      <c r="G812" s="432" t="s">
        <v>162</v>
      </c>
      <c r="H812" s="432" t="s">
        <v>163</v>
      </c>
      <c r="I812" s="432" t="s">
        <v>164</v>
      </c>
      <c r="J812" s="269" t="s">
        <v>165</v>
      </c>
      <c r="K812" s="267" t="s">
        <v>166</v>
      </c>
    </row>
    <row r="813" spans="1:11" ht="30.75" customHeight="1" x14ac:dyDescent="0.25">
      <c r="A813" s="433"/>
      <c r="B813" s="339"/>
      <c r="C813" s="340"/>
      <c r="D813" s="339" t="s">
        <v>167</v>
      </c>
      <c r="E813" s="340"/>
      <c r="F813" s="433"/>
      <c r="G813" s="433"/>
      <c r="H813" s="433"/>
      <c r="I813" s="433"/>
      <c r="J813" s="267" t="s">
        <v>168</v>
      </c>
      <c r="K813" s="267" t="s">
        <v>98</v>
      </c>
    </row>
    <row r="814" spans="1:11" ht="15.75" customHeight="1" x14ac:dyDescent="0.25">
      <c r="A814" s="1">
        <v>415</v>
      </c>
      <c r="B814" s="434"/>
      <c r="C814" s="434"/>
      <c r="D814" s="359" t="str">
        <f>IF(B814&lt;&gt;0,(VLOOKUP(B814,'proje ve personel bilgileri'!$A$14:$B$1021,2,0))," ")</f>
        <v xml:space="preserve"> </v>
      </c>
      <c r="E814" s="359"/>
      <c r="F814" s="268"/>
      <c r="G814" s="108"/>
      <c r="H814" s="108"/>
      <c r="I814" s="109" t="str">
        <f t="shared" ref="I814:I831" si="46">IF(B814&lt;&gt;0,(G814*H814)," ")</f>
        <v xml:space="preserve"> </v>
      </c>
      <c r="J814" s="110" t="str">
        <f>IF(B814&lt;&gt;0,(VLOOKUP(B814,G011C!$B$12:$V$2193,20,0))," ")</f>
        <v xml:space="preserve"> </v>
      </c>
      <c r="K814" s="111" t="str">
        <f t="shared" ref="K814:K831" si="47">IF(B814&lt;&gt;0,(I814*J814)," ")</f>
        <v xml:space="preserve"> </v>
      </c>
    </row>
    <row r="815" spans="1:11" ht="15.75" customHeight="1" x14ac:dyDescent="0.25">
      <c r="A815" s="2">
        <v>416</v>
      </c>
      <c r="B815" s="426"/>
      <c r="C815" s="426"/>
      <c r="D815" s="359" t="str">
        <f>IF(B815&lt;&gt;0,(VLOOKUP(B815,'proje ve personel bilgileri'!$A$14:$B$1021,2,0))," ")</f>
        <v xml:space="preserve"> </v>
      </c>
      <c r="E815" s="359"/>
      <c r="F815" s="268"/>
      <c r="G815" s="112"/>
      <c r="H815" s="112"/>
      <c r="I815" s="109" t="str">
        <f t="shared" si="46"/>
        <v xml:space="preserve"> </v>
      </c>
      <c r="J815" s="110" t="str">
        <f>IF(B815&lt;&gt;0,(VLOOKUP(B815,G011C!$B$12:$V$2193,20,0))," ")</f>
        <v xml:space="preserve"> </v>
      </c>
      <c r="K815" s="111" t="str">
        <f t="shared" si="47"/>
        <v xml:space="preserve"> </v>
      </c>
    </row>
    <row r="816" spans="1:11" ht="15.75" customHeight="1" x14ac:dyDescent="0.25">
      <c r="A816" s="1">
        <v>417</v>
      </c>
      <c r="B816" s="426"/>
      <c r="C816" s="426"/>
      <c r="D816" s="359" t="str">
        <f>IF(B816&lt;&gt;0,(VLOOKUP(B816,'proje ve personel bilgileri'!$A$14:$B$1021,2,0))," ")</f>
        <v xml:space="preserve"> </v>
      </c>
      <c r="E816" s="359"/>
      <c r="F816" s="268"/>
      <c r="G816" s="112"/>
      <c r="H816" s="112"/>
      <c r="I816" s="109" t="str">
        <f t="shared" si="46"/>
        <v xml:space="preserve"> </v>
      </c>
      <c r="J816" s="110" t="str">
        <f>IF(B816&lt;&gt;0,(VLOOKUP(B816,G011C!$B$12:$V$2193,20,0))," ")</f>
        <v xml:space="preserve"> </v>
      </c>
      <c r="K816" s="111" t="str">
        <f t="shared" si="47"/>
        <v xml:space="preserve"> </v>
      </c>
    </row>
    <row r="817" spans="1:11" ht="15.75" customHeight="1" x14ac:dyDescent="0.25">
      <c r="A817" s="2">
        <v>418</v>
      </c>
      <c r="B817" s="426"/>
      <c r="C817" s="426"/>
      <c r="D817" s="359" t="str">
        <f>IF(B817&lt;&gt;0,(VLOOKUP(B817,'proje ve personel bilgileri'!$A$14:$B$1021,2,0))," ")</f>
        <v xml:space="preserve"> </v>
      </c>
      <c r="E817" s="359"/>
      <c r="F817" s="268"/>
      <c r="G817" s="112"/>
      <c r="H817" s="112"/>
      <c r="I817" s="109" t="str">
        <f t="shared" si="46"/>
        <v xml:space="preserve"> </v>
      </c>
      <c r="J817" s="110" t="str">
        <f>IF(B817&lt;&gt;0,(VLOOKUP(B817,G011C!$B$12:$V$2193,20,0))," ")</f>
        <v xml:space="preserve"> </v>
      </c>
      <c r="K817" s="111" t="str">
        <f t="shared" si="47"/>
        <v xml:space="preserve"> </v>
      </c>
    </row>
    <row r="818" spans="1:11" ht="15.75" customHeight="1" x14ac:dyDescent="0.25">
      <c r="A818" s="1">
        <v>419</v>
      </c>
      <c r="B818" s="426"/>
      <c r="C818" s="426"/>
      <c r="D818" s="359" t="str">
        <f>IF(B818&lt;&gt;0,(VLOOKUP(B818,'proje ve personel bilgileri'!$A$14:$B$1021,2,0))," ")</f>
        <v xml:space="preserve"> </v>
      </c>
      <c r="E818" s="359"/>
      <c r="F818" s="268"/>
      <c r="G818" s="112"/>
      <c r="H818" s="112"/>
      <c r="I818" s="109" t="str">
        <f t="shared" si="46"/>
        <v xml:space="preserve"> </v>
      </c>
      <c r="J818" s="110" t="str">
        <f>IF(B818&lt;&gt;0,(VLOOKUP(B818,G011C!$B$12:$V$2193,20,0))," ")</f>
        <v xml:space="preserve"> </v>
      </c>
      <c r="K818" s="111" t="str">
        <f t="shared" si="47"/>
        <v xml:space="preserve"> </v>
      </c>
    </row>
    <row r="819" spans="1:11" ht="15.75" customHeight="1" x14ac:dyDescent="0.25">
      <c r="A819" s="2">
        <v>420</v>
      </c>
      <c r="B819" s="426"/>
      <c r="C819" s="426"/>
      <c r="D819" s="359" t="str">
        <f>IF(B819&lt;&gt;0,(VLOOKUP(B819,'proje ve personel bilgileri'!$A$14:$B$1021,2,0))," ")</f>
        <v xml:space="preserve"> </v>
      </c>
      <c r="E819" s="359"/>
      <c r="F819" s="268"/>
      <c r="G819" s="112"/>
      <c r="H819" s="112"/>
      <c r="I819" s="109" t="str">
        <f t="shared" si="46"/>
        <v xml:space="preserve"> </v>
      </c>
      <c r="J819" s="110" t="str">
        <f>IF(B819&lt;&gt;0,(VLOOKUP(B819,G011C!$B$12:$V$2193,20,0))," ")</f>
        <v xml:space="preserve"> </v>
      </c>
      <c r="K819" s="111" t="str">
        <f t="shared" si="47"/>
        <v xml:space="preserve"> </v>
      </c>
    </row>
    <row r="820" spans="1:11" ht="15.75" customHeight="1" x14ac:dyDescent="0.25">
      <c r="A820" s="1">
        <v>421</v>
      </c>
      <c r="B820" s="426"/>
      <c r="C820" s="426"/>
      <c r="D820" s="359" t="str">
        <f>IF(B820&lt;&gt;0,(VLOOKUP(B820,'proje ve personel bilgileri'!$A$14:$B$1021,2,0))," ")</f>
        <v xml:space="preserve"> </v>
      </c>
      <c r="E820" s="359"/>
      <c r="F820" s="268"/>
      <c r="G820" s="112"/>
      <c r="H820" s="112"/>
      <c r="I820" s="109" t="str">
        <f t="shared" si="46"/>
        <v xml:space="preserve"> </v>
      </c>
      <c r="J820" s="110" t="str">
        <f>IF(B820&lt;&gt;0,(VLOOKUP(B820,G011C!$B$12:$V$2193,20,0))," ")</f>
        <v xml:space="preserve"> </v>
      </c>
      <c r="K820" s="111" t="str">
        <f t="shared" si="47"/>
        <v xml:space="preserve"> </v>
      </c>
    </row>
    <row r="821" spans="1:11" ht="15.75" customHeight="1" x14ac:dyDescent="0.25">
      <c r="A821" s="2">
        <v>422</v>
      </c>
      <c r="B821" s="426"/>
      <c r="C821" s="426"/>
      <c r="D821" s="359" t="str">
        <f>IF(B821&lt;&gt;0,(VLOOKUP(B821,'proje ve personel bilgileri'!$A$14:$B$1021,2,0))," ")</f>
        <v xml:space="preserve"> </v>
      </c>
      <c r="E821" s="359"/>
      <c r="F821" s="268"/>
      <c r="G821" s="112"/>
      <c r="H821" s="112"/>
      <c r="I821" s="109" t="str">
        <f t="shared" si="46"/>
        <v xml:space="preserve"> </v>
      </c>
      <c r="J821" s="110" t="str">
        <f>IF(B821&lt;&gt;0,(VLOOKUP(B821,G011C!$B$12:$V$2193,20,0))," ")</f>
        <v xml:space="preserve"> </v>
      </c>
      <c r="K821" s="111" t="str">
        <f t="shared" si="47"/>
        <v xml:space="preserve"> </v>
      </c>
    </row>
    <row r="822" spans="1:11" ht="15.75" customHeight="1" x14ac:dyDescent="0.25">
      <c r="A822" s="1">
        <v>423</v>
      </c>
      <c r="B822" s="426"/>
      <c r="C822" s="426"/>
      <c r="D822" s="359" t="str">
        <f>IF(B822&lt;&gt;0,(VLOOKUP(B822,'proje ve personel bilgileri'!$A$14:$B$1021,2,0))," ")</f>
        <v xml:space="preserve"> </v>
      </c>
      <c r="E822" s="359"/>
      <c r="F822" s="268"/>
      <c r="G822" s="112"/>
      <c r="H822" s="112"/>
      <c r="I822" s="109" t="str">
        <f t="shared" si="46"/>
        <v xml:space="preserve"> </v>
      </c>
      <c r="J822" s="110" t="str">
        <f>IF(B822&lt;&gt;0,(VLOOKUP(B822,G011C!$B$12:$V$2193,20,0))," ")</f>
        <v xml:space="preserve"> </v>
      </c>
      <c r="K822" s="111" t="str">
        <f t="shared" si="47"/>
        <v xml:space="preserve"> </v>
      </c>
    </row>
    <row r="823" spans="1:11" ht="15.75" customHeight="1" x14ac:dyDescent="0.25">
      <c r="A823" s="2">
        <v>424</v>
      </c>
      <c r="B823" s="426"/>
      <c r="C823" s="426"/>
      <c r="D823" s="359" t="str">
        <f>IF(B823&lt;&gt;0,(VLOOKUP(B823,'proje ve personel bilgileri'!$A$14:$B$1021,2,0))," ")</f>
        <v xml:space="preserve"> </v>
      </c>
      <c r="E823" s="359"/>
      <c r="F823" s="268"/>
      <c r="G823" s="112"/>
      <c r="H823" s="112"/>
      <c r="I823" s="109" t="str">
        <f t="shared" si="46"/>
        <v xml:space="preserve"> </v>
      </c>
      <c r="J823" s="110" t="str">
        <f>IF(B823&lt;&gt;0,(VLOOKUP(B823,G011C!$B$12:$V$2193,20,0))," ")</f>
        <v xml:space="preserve"> </v>
      </c>
      <c r="K823" s="111" t="str">
        <f t="shared" si="47"/>
        <v xml:space="preserve"> </v>
      </c>
    </row>
    <row r="824" spans="1:11" ht="15.75" customHeight="1" x14ac:dyDescent="0.25">
      <c r="A824" s="1">
        <v>425</v>
      </c>
      <c r="B824" s="426"/>
      <c r="C824" s="426"/>
      <c r="D824" s="359" t="str">
        <f>IF(B824&lt;&gt;0,(VLOOKUP(B824,'proje ve personel bilgileri'!$A$14:$B$1021,2,0))," ")</f>
        <v xml:space="preserve"> </v>
      </c>
      <c r="E824" s="359"/>
      <c r="F824" s="268"/>
      <c r="G824" s="112"/>
      <c r="H824" s="112"/>
      <c r="I824" s="109" t="str">
        <f t="shared" si="46"/>
        <v xml:space="preserve"> </v>
      </c>
      <c r="J824" s="110" t="str">
        <f>IF(B824&lt;&gt;0,(VLOOKUP(B824,G011C!$B$12:$V$2193,20,0))," ")</f>
        <v xml:space="preserve"> </v>
      </c>
      <c r="K824" s="111" t="str">
        <f t="shared" si="47"/>
        <v xml:space="preserve"> </v>
      </c>
    </row>
    <row r="825" spans="1:11" ht="15.75" customHeight="1" x14ac:dyDescent="0.25">
      <c r="A825" s="2">
        <v>426</v>
      </c>
      <c r="B825" s="426"/>
      <c r="C825" s="426"/>
      <c r="D825" s="359" t="str">
        <f>IF(B825&lt;&gt;0,(VLOOKUP(B825,'proje ve personel bilgileri'!$A$14:$B$1021,2,0))," ")</f>
        <v xml:space="preserve"> </v>
      </c>
      <c r="E825" s="359"/>
      <c r="F825" s="268"/>
      <c r="G825" s="112"/>
      <c r="H825" s="112"/>
      <c r="I825" s="109" t="str">
        <f t="shared" si="46"/>
        <v xml:space="preserve"> </v>
      </c>
      <c r="J825" s="110" t="str">
        <f>IF(B825&lt;&gt;0,(VLOOKUP(B825,G011C!$B$12:$V$2193,20,0))," ")</f>
        <v xml:space="preserve"> </v>
      </c>
      <c r="K825" s="111" t="str">
        <f t="shared" si="47"/>
        <v xml:space="preserve"> </v>
      </c>
    </row>
    <row r="826" spans="1:11" ht="15.75" customHeight="1" x14ac:dyDescent="0.25">
      <c r="A826" s="1">
        <v>427</v>
      </c>
      <c r="B826" s="426"/>
      <c r="C826" s="426"/>
      <c r="D826" s="359" t="str">
        <f>IF(B826&lt;&gt;0,(VLOOKUP(B826,'proje ve personel bilgileri'!$A$14:$B$1021,2,0))," ")</f>
        <v xml:space="preserve"> </v>
      </c>
      <c r="E826" s="359"/>
      <c r="F826" s="268"/>
      <c r="G826" s="112"/>
      <c r="H826" s="112"/>
      <c r="I826" s="109" t="str">
        <f t="shared" si="46"/>
        <v xml:space="preserve"> </v>
      </c>
      <c r="J826" s="110" t="str">
        <f>IF(B826&lt;&gt;0,(VLOOKUP(B826,G011C!$B$12:$V$2193,20,0))," ")</f>
        <v xml:space="preserve"> </v>
      </c>
      <c r="K826" s="111" t="str">
        <f t="shared" si="47"/>
        <v xml:space="preserve"> </v>
      </c>
    </row>
    <row r="827" spans="1:11" ht="15.75" customHeight="1" x14ac:dyDescent="0.25">
      <c r="A827" s="2">
        <v>428</v>
      </c>
      <c r="B827" s="426"/>
      <c r="C827" s="426"/>
      <c r="D827" s="359" t="str">
        <f>IF(B827&lt;&gt;0,(VLOOKUP(B827,'proje ve personel bilgileri'!$A$14:$B$1021,2,0))," ")</f>
        <v xml:space="preserve"> </v>
      </c>
      <c r="E827" s="359"/>
      <c r="F827" s="268"/>
      <c r="G827" s="112"/>
      <c r="H827" s="112"/>
      <c r="I827" s="109" t="str">
        <f t="shared" si="46"/>
        <v xml:space="preserve"> </v>
      </c>
      <c r="J827" s="110" t="str">
        <f>IF(B827&lt;&gt;0,(VLOOKUP(B827,G011C!$B$12:$V$2193,20,0))," ")</f>
        <v xml:space="preserve"> </v>
      </c>
      <c r="K827" s="111" t="str">
        <f t="shared" si="47"/>
        <v xml:space="preserve"> </v>
      </c>
    </row>
    <row r="828" spans="1:11" ht="15.75" customHeight="1" x14ac:dyDescent="0.25">
      <c r="A828" s="1">
        <v>429</v>
      </c>
      <c r="B828" s="426"/>
      <c r="C828" s="426"/>
      <c r="D828" s="359" t="str">
        <f>IF(B828&lt;&gt;0,(VLOOKUP(B828,'proje ve personel bilgileri'!$A$14:$B$1021,2,0))," ")</f>
        <v xml:space="preserve"> </v>
      </c>
      <c r="E828" s="359"/>
      <c r="F828" s="268"/>
      <c r="G828" s="112"/>
      <c r="H828" s="112"/>
      <c r="I828" s="109" t="str">
        <f t="shared" si="46"/>
        <v xml:space="preserve"> </v>
      </c>
      <c r="J828" s="110" t="str">
        <f>IF(B828&lt;&gt;0,(VLOOKUP(B828,G011C!$B$12:$V$2193,20,0))," ")</f>
        <v xml:space="preserve"> </v>
      </c>
      <c r="K828" s="111" t="str">
        <f t="shared" si="47"/>
        <v xml:space="preserve"> </v>
      </c>
    </row>
    <row r="829" spans="1:11" ht="15.75" customHeight="1" x14ac:dyDescent="0.25">
      <c r="A829" s="2">
        <v>430</v>
      </c>
      <c r="B829" s="426"/>
      <c r="C829" s="426"/>
      <c r="D829" s="359" t="str">
        <f>IF(B829&lt;&gt;0,(VLOOKUP(B829,'proje ve personel bilgileri'!$A$14:$B$1021,2,0))," ")</f>
        <v xml:space="preserve"> </v>
      </c>
      <c r="E829" s="359"/>
      <c r="F829" s="268"/>
      <c r="G829" s="112"/>
      <c r="H829" s="112"/>
      <c r="I829" s="109" t="str">
        <f t="shared" si="46"/>
        <v xml:space="preserve"> </v>
      </c>
      <c r="J829" s="110" t="str">
        <f>IF(B829&lt;&gt;0,(VLOOKUP(B829,G011C!$B$12:$V$2193,20,0))," ")</f>
        <v xml:space="preserve"> </v>
      </c>
      <c r="K829" s="111" t="str">
        <f t="shared" si="47"/>
        <v xml:space="preserve"> </v>
      </c>
    </row>
    <row r="830" spans="1:11" ht="15.75" customHeight="1" x14ac:dyDescent="0.25">
      <c r="A830" s="1">
        <v>431</v>
      </c>
      <c r="B830" s="426"/>
      <c r="C830" s="426"/>
      <c r="D830" s="359" t="str">
        <f>IF(B830&lt;&gt;0,(VLOOKUP(B830,'proje ve personel bilgileri'!$A$14:$B$1021,2,0))," ")</f>
        <v xml:space="preserve"> </v>
      </c>
      <c r="E830" s="359"/>
      <c r="F830" s="268"/>
      <c r="G830" s="112"/>
      <c r="H830" s="112"/>
      <c r="I830" s="109" t="str">
        <f t="shared" si="46"/>
        <v xml:space="preserve"> </v>
      </c>
      <c r="J830" s="110" t="str">
        <f>IF(B830&lt;&gt;0,(VLOOKUP(B830,G011C!$B$12:$V$2193,20,0))," ")</f>
        <v xml:space="preserve"> </v>
      </c>
      <c r="K830" s="111" t="str">
        <f t="shared" si="47"/>
        <v xml:space="preserve"> </v>
      </c>
    </row>
    <row r="831" spans="1:11" ht="15" customHeight="1" x14ac:dyDescent="0.25">
      <c r="A831" s="2">
        <v>432</v>
      </c>
      <c r="B831" s="426"/>
      <c r="C831" s="426"/>
      <c r="D831" s="359" t="str">
        <f>IF(B831&lt;&gt;0,(VLOOKUP(B831,'proje ve personel bilgileri'!$A$14:$B$1021,2,0))," ")</f>
        <v xml:space="preserve"> </v>
      </c>
      <c r="E831" s="359"/>
      <c r="F831" s="268"/>
      <c r="G831" s="112"/>
      <c r="H831" s="112"/>
      <c r="I831" s="109" t="str">
        <f t="shared" si="46"/>
        <v xml:space="preserve"> </v>
      </c>
      <c r="J831" s="110" t="str">
        <f>IF(B831&lt;&gt;0,(VLOOKUP(B831,G011C!$B$12:$V$2193,20,0))," ")</f>
        <v xml:space="preserve"> </v>
      </c>
      <c r="K831" s="111" t="str">
        <f t="shared" si="47"/>
        <v xml:space="preserve"> </v>
      </c>
    </row>
    <row r="832" spans="1:11" ht="15.75" customHeight="1" x14ac:dyDescent="0.25">
      <c r="A832" s="341" t="s">
        <v>169</v>
      </c>
      <c r="B832" s="427"/>
      <c r="C832" s="427"/>
      <c r="D832" s="427"/>
      <c r="E832" s="427"/>
      <c r="F832" s="427"/>
      <c r="G832" s="427"/>
      <c r="H832" s="427"/>
      <c r="I832" s="34">
        <f>SUM(I814:I831)</f>
        <v>0</v>
      </c>
      <c r="J832" s="31"/>
      <c r="K832" s="35">
        <f>IF(C811=C776,SUM(K814:K831)+K797,SUM(K814:K831))</f>
        <v>0</v>
      </c>
    </row>
    <row r="833" spans="1:11" ht="15.75" customHeight="1" x14ac:dyDescent="0.25">
      <c r="A833" s="428" t="s">
        <v>170</v>
      </c>
      <c r="B833" s="429"/>
      <c r="C833" s="429"/>
      <c r="D833" s="429"/>
      <c r="E833" s="429"/>
      <c r="F833" s="429"/>
      <c r="G833" s="430"/>
      <c r="H833" s="32"/>
      <c r="I833" s="33"/>
      <c r="J833" s="33"/>
      <c r="K833" s="65">
        <f>SUM(K814:K831)+K798</f>
        <v>0</v>
      </c>
    </row>
    <row r="834" spans="1:11" ht="15" customHeight="1" x14ac:dyDescent="0.25">
      <c r="A834" s="56"/>
      <c r="B834" s="56"/>
      <c r="C834" s="56"/>
      <c r="D834" s="56"/>
      <c r="E834" s="56"/>
      <c r="F834" s="56"/>
      <c r="G834" s="56"/>
      <c r="H834" s="56"/>
      <c r="I834" s="56"/>
      <c r="J834" s="56"/>
      <c r="K834" s="56"/>
    </row>
    <row r="835" spans="1:11" ht="15" customHeight="1" x14ac:dyDescent="0.25">
      <c r="A835" s="50"/>
    </row>
    <row r="836" spans="1:11" ht="15" customHeight="1" x14ac:dyDescent="0.25">
      <c r="A836" s="431" t="s">
        <v>171</v>
      </c>
      <c r="B836" s="431"/>
      <c r="C836" s="431"/>
      <c r="D836" s="431"/>
      <c r="E836" s="431"/>
      <c r="F836" s="431"/>
      <c r="G836" s="431"/>
      <c r="H836" s="431"/>
      <c r="I836" s="431"/>
      <c r="J836" s="431"/>
      <c r="K836" s="431"/>
    </row>
    <row r="837" spans="1:11" ht="15" customHeight="1" x14ac:dyDescent="0.25">
      <c r="A837" s="50"/>
    </row>
    <row r="838" spans="1:11" ht="15" customHeight="1" x14ac:dyDescent="0.25">
      <c r="A838" s="51"/>
    </row>
    <row r="839" spans="1:11" ht="15" customHeight="1" x14ac:dyDescent="0.25">
      <c r="A839" s="270" t="s">
        <v>101</v>
      </c>
      <c r="E839" s="270" t="s">
        <v>102</v>
      </c>
      <c r="G839" s="270" t="s">
        <v>103</v>
      </c>
      <c r="J839" s="74" t="s">
        <v>127</v>
      </c>
    </row>
    <row r="841" spans="1:11" ht="15.75" customHeight="1" x14ac:dyDescent="0.25">
      <c r="A841" s="348" t="s">
        <v>157</v>
      </c>
      <c r="B841" s="440"/>
      <c r="C841" s="440"/>
      <c r="D841" s="440"/>
      <c r="E841" s="440"/>
      <c r="F841" s="440"/>
      <c r="G841" s="440"/>
      <c r="H841" s="440"/>
      <c r="I841" s="440"/>
      <c r="J841" s="440"/>
      <c r="K841" s="440"/>
    </row>
    <row r="842" spans="1:11" ht="15" customHeight="1" x14ac:dyDescent="0.25">
      <c r="A842" s="70"/>
      <c r="B842" s="70"/>
      <c r="C842" s="70"/>
      <c r="D842" s="70"/>
      <c r="E842" s="70"/>
      <c r="F842" s="73" t="str">
        <f>'proje ve personel bilgileri'!$B$7&amp;" dönemine aittir"</f>
        <v>/ dönemine aittir</v>
      </c>
      <c r="G842" s="70"/>
      <c r="H842" s="70"/>
      <c r="I842" s="70"/>
      <c r="J842" s="70"/>
      <c r="K842" s="70"/>
    </row>
    <row r="843" spans="1:11" ht="18.75" customHeight="1" x14ac:dyDescent="0.25">
      <c r="K843" s="4" t="s">
        <v>158</v>
      </c>
    </row>
    <row r="844" spans="1:11" ht="15.75" customHeight="1" x14ac:dyDescent="0.25">
      <c r="A844" s="435" t="s">
        <v>2</v>
      </c>
      <c r="B844" s="436"/>
      <c r="C844" s="351">
        <f>'proje ve personel bilgileri'!$B$2</f>
        <v>0</v>
      </c>
      <c r="D844" s="352"/>
      <c r="E844" s="352"/>
      <c r="F844" s="352"/>
      <c r="G844" s="352"/>
      <c r="H844" s="352"/>
      <c r="I844" s="352"/>
      <c r="J844" s="352"/>
      <c r="K844" s="353"/>
    </row>
    <row r="845" spans="1:11" ht="15.75" customHeight="1" x14ac:dyDescent="0.25">
      <c r="A845" s="435" t="s">
        <v>159</v>
      </c>
      <c r="B845" s="436"/>
      <c r="C845" s="351">
        <f>'proje ve personel bilgileri'!$B$3</f>
        <v>0</v>
      </c>
      <c r="D845" s="352"/>
      <c r="E845" s="352"/>
      <c r="F845" s="352"/>
      <c r="G845" s="352"/>
      <c r="H845" s="352"/>
      <c r="I845" s="352"/>
      <c r="J845" s="352"/>
      <c r="K845" s="353"/>
    </row>
    <row r="846" spans="1:11" ht="15.75" customHeight="1" x14ac:dyDescent="0.25">
      <c r="A846" s="435" t="s">
        <v>160</v>
      </c>
      <c r="B846" s="436"/>
      <c r="C846" s="437"/>
      <c r="D846" s="438"/>
      <c r="E846" s="435"/>
      <c r="F846" s="439"/>
      <c r="G846" s="439"/>
      <c r="H846" s="439"/>
      <c r="I846" s="439"/>
      <c r="J846" s="439"/>
      <c r="K846" s="436"/>
    </row>
    <row r="847" spans="1:11" ht="30" customHeight="1" x14ac:dyDescent="0.25">
      <c r="A847" s="432" t="s">
        <v>87</v>
      </c>
      <c r="B847" s="346" t="s">
        <v>15</v>
      </c>
      <c r="C847" s="347"/>
      <c r="D847" s="346" t="s">
        <v>161</v>
      </c>
      <c r="E847" s="347"/>
      <c r="F847" s="432" t="s">
        <v>17</v>
      </c>
      <c r="G847" s="432" t="s">
        <v>162</v>
      </c>
      <c r="H847" s="432" t="s">
        <v>163</v>
      </c>
      <c r="I847" s="432" t="s">
        <v>164</v>
      </c>
      <c r="J847" s="269" t="s">
        <v>165</v>
      </c>
      <c r="K847" s="267" t="s">
        <v>166</v>
      </c>
    </row>
    <row r="848" spans="1:11" ht="30.75" customHeight="1" x14ac:dyDescent="0.25">
      <c r="A848" s="433"/>
      <c r="B848" s="339"/>
      <c r="C848" s="340"/>
      <c r="D848" s="339" t="s">
        <v>167</v>
      </c>
      <c r="E848" s="340"/>
      <c r="F848" s="433"/>
      <c r="G848" s="433"/>
      <c r="H848" s="433"/>
      <c r="I848" s="433"/>
      <c r="J848" s="267" t="s">
        <v>168</v>
      </c>
      <c r="K848" s="267" t="s">
        <v>98</v>
      </c>
    </row>
    <row r="849" spans="1:11" ht="15.75" customHeight="1" x14ac:dyDescent="0.25">
      <c r="A849" s="1">
        <v>433</v>
      </c>
      <c r="B849" s="434"/>
      <c r="C849" s="434"/>
      <c r="D849" s="359" t="str">
        <f>IF(B849&lt;&gt;0,(VLOOKUP(B849,'proje ve personel bilgileri'!$A$14:$B$1021,2,0))," ")</f>
        <v xml:space="preserve"> </v>
      </c>
      <c r="E849" s="359"/>
      <c r="F849" s="268"/>
      <c r="G849" s="108"/>
      <c r="H849" s="108"/>
      <c r="I849" s="109" t="str">
        <f t="shared" ref="I849:I866" si="48">IF(B849&lt;&gt;0,(G849*H849)," ")</f>
        <v xml:space="preserve"> </v>
      </c>
      <c r="J849" s="110" t="str">
        <f>IF(B849&lt;&gt;0,(VLOOKUP(B849,G011C!$B$12:$V$2193,20,0))," ")</f>
        <v xml:space="preserve"> </v>
      </c>
      <c r="K849" s="111" t="str">
        <f t="shared" ref="K849:K866" si="49">IF(B849&lt;&gt;0,(I849*J849)," ")</f>
        <v xml:space="preserve"> </v>
      </c>
    </row>
    <row r="850" spans="1:11" ht="15.75" customHeight="1" x14ac:dyDescent="0.25">
      <c r="A850" s="2">
        <v>434</v>
      </c>
      <c r="B850" s="426"/>
      <c r="C850" s="426"/>
      <c r="D850" s="359" t="str">
        <f>IF(B850&lt;&gt;0,(VLOOKUP(B850,'proje ve personel bilgileri'!$A$14:$B$1021,2,0))," ")</f>
        <v xml:space="preserve"> </v>
      </c>
      <c r="E850" s="359"/>
      <c r="F850" s="268"/>
      <c r="G850" s="112"/>
      <c r="H850" s="112"/>
      <c r="I850" s="109" t="str">
        <f t="shared" si="48"/>
        <v xml:space="preserve"> </v>
      </c>
      <c r="J850" s="110" t="str">
        <f>IF(B850&lt;&gt;0,(VLOOKUP(B850,G011C!$B$12:$V$2193,20,0))," ")</f>
        <v xml:space="preserve"> </v>
      </c>
      <c r="K850" s="111" t="str">
        <f t="shared" si="49"/>
        <v xml:space="preserve"> </v>
      </c>
    </row>
    <row r="851" spans="1:11" ht="15.75" customHeight="1" x14ac:dyDescent="0.25">
      <c r="A851" s="1">
        <v>435</v>
      </c>
      <c r="B851" s="426"/>
      <c r="C851" s="426"/>
      <c r="D851" s="359" t="str">
        <f>IF(B851&lt;&gt;0,(VLOOKUP(B851,'proje ve personel bilgileri'!$A$14:$B$1021,2,0))," ")</f>
        <v xml:space="preserve"> </v>
      </c>
      <c r="E851" s="359"/>
      <c r="F851" s="268"/>
      <c r="G851" s="112"/>
      <c r="H851" s="112"/>
      <c r="I851" s="109" t="str">
        <f t="shared" si="48"/>
        <v xml:space="preserve"> </v>
      </c>
      <c r="J851" s="110" t="str">
        <f>IF(B851&lt;&gt;0,(VLOOKUP(B851,G011C!$B$12:$V$2193,20,0))," ")</f>
        <v xml:space="preserve"> </v>
      </c>
      <c r="K851" s="111" t="str">
        <f t="shared" si="49"/>
        <v xml:space="preserve"> </v>
      </c>
    </row>
    <row r="852" spans="1:11" ht="15.75" customHeight="1" x14ac:dyDescent="0.25">
      <c r="A852" s="2">
        <v>436</v>
      </c>
      <c r="B852" s="426"/>
      <c r="C852" s="426"/>
      <c r="D852" s="359" t="str">
        <f>IF(B852&lt;&gt;0,(VLOOKUP(B852,'proje ve personel bilgileri'!$A$14:$B$1021,2,0))," ")</f>
        <v xml:space="preserve"> </v>
      </c>
      <c r="E852" s="359"/>
      <c r="F852" s="268"/>
      <c r="G852" s="112"/>
      <c r="H852" s="112"/>
      <c r="I852" s="109" t="str">
        <f t="shared" si="48"/>
        <v xml:space="preserve"> </v>
      </c>
      <c r="J852" s="110" t="str">
        <f>IF(B852&lt;&gt;0,(VLOOKUP(B852,G011C!$B$12:$V$2193,20,0))," ")</f>
        <v xml:space="preserve"> </v>
      </c>
      <c r="K852" s="111" t="str">
        <f t="shared" si="49"/>
        <v xml:space="preserve"> </v>
      </c>
    </row>
    <row r="853" spans="1:11" ht="15.75" customHeight="1" x14ac:dyDescent="0.25">
      <c r="A853" s="1">
        <v>437</v>
      </c>
      <c r="B853" s="426"/>
      <c r="C853" s="426"/>
      <c r="D853" s="359" t="str">
        <f>IF(B853&lt;&gt;0,(VLOOKUP(B853,'proje ve personel bilgileri'!$A$14:$B$1021,2,0))," ")</f>
        <v xml:space="preserve"> </v>
      </c>
      <c r="E853" s="359"/>
      <c r="F853" s="268"/>
      <c r="G853" s="112"/>
      <c r="H853" s="112"/>
      <c r="I853" s="109" t="str">
        <f t="shared" si="48"/>
        <v xml:space="preserve"> </v>
      </c>
      <c r="J853" s="110" t="str">
        <f>IF(B853&lt;&gt;0,(VLOOKUP(B853,G011C!$B$12:$V$2193,20,0))," ")</f>
        <v xml:space="preserve"> </v>
      </c>
      <c r="K853" s="111" t="str">
        <f t="shared" si="49"/>
        <v xml:space="preserve"> </v>
      </c>
    </row>
    <row r="854" spans="1:11" ht="15.75" customHeight="1" x14ac:dyDescent="0.25">
      <c r="A854" s="2">
        <v>438</v>
      </c>
      <c r="B854" s="426"/>
      <c r="C854" s="426"/>
      <c r="D854" s="359" t="str">
        <f>IF(B854&lt;&gt;0,(VLOOKUP(B854,'proje ve personel bilgileri'!$A$14:$B$1021,2,0))," ")</f>
        <v xml:space="preserve"> </v>
      </c>
      <c r="E854" s="359"/>
      <c r="F854" s="268"/>
      <c r="G854" s="112"/>
      <c r="H854" s="112"/>
      <c r="I854" s="109" t="str">
        <f t="shared" si="48"/>
        <v xml:space="preserve"> </v>
      </c>
      <c r="J854" s="110" t="str">
        <f>IF(B854&lt;&gt;0,(VLOOKUP(B854,G011C!$B$12:$V$2193,20,0))," ")</f>
        <v xml:space="preserve"> </v>
      </c>
      <c r="K854" s="111" t="str">
        <f t="shared" si="49"/>
        <v xml:space="preserve"> </v>
      </c>
    </row>
    <row r="855" spans="1:11" ht="15.75" customHeight="1" x14ac:dyDescent="0.25">
      <c r="A855" s="1">
        <v>439</v>
      </c>
      <c r="B855" s="426"/>
      <c r="C855" s="426"/>
      <c r="D855" s="359" t="str">
        <f>IF(B855&lt;&gt;0,(VLOOKUP(B855,'proje ve personel bilgileri'!$A$14:$B$1021,2,0))," ")</f>
        <v xml:space="preserve"> </v>
      </c>
      <c r="E855" s="359"/>
      <c r="F855" s="268"/>
      <c r="G855" s="112"/>
      <c r="H855" s="112"/>
      <c r="I855" s="109" t="str">
        <f t="shared" si="48"/>
        <v xml:space="preserve"> </v>
      </c>
      <c r="J855" s="110" t="str">
        <f>IF(B855&lt;&gt;0,(VLOOKUP(B855,G011C!$B$12:$V$2193,20,0))," ")</f>
        <v xml:space="preserve"> </v>
      </c>
      <c r="K855" s="111" t="str">
        <f t="shared" si="49"/>
        <v xml:space="preserve"> </v>
      </c>
    </row>
    <row r="856" spans="1:11" ht="15.75" customHeight="1" x14ac:dyDescent="0.25">
      <c r="A856" s="2">
        <v>440</v>
      </c>
      <c r="B856" s="426"/>
      <c r="C856" s="426"/>
      <c r="D856" s="359" t="str">
        <f>IF(B856&lt;&gt;0,(VLOOKUP(B856,'proje ve personel bilgileri'!$A$14:$B$1021,2,0))," ")</f>
        <v xml:space="preserve"> </v>
      </c>
      <c r="E856" s="359"/>
      <c r="F856" s="268"/>
      <c r="G856" s="112"/>
      <c r="H856" s="112"/>
      <c r="I856" s="109" t="str">
        <f t="shared" si="48"/>
        <v xml:space="preserve"> </v>
      </c>
      <c r="J856" s="110" t="str">
        <f>IF(B856&lt;&gt;0,(VLOOKUP(B856,G011C!$B$12:$V$2193,20,0))," ")</f>
        <v xml:space="preserve"> </v>
      </c>
      <c r="K856" s="111" t="str">
        <f t="shared" si="49"/>
        <v xml:space="preserve"> </v>
      </c>
    </row>
    <row r="857" spans="1:11" ht="15.75" customHeight="1" x14ac:dyDescent="0.25">
      <c r="A857" s="1">
        <v>441</v>
      </c>
      <c r="B857" s="426"/>
      <c r="C857" s="426"/>
      <c r="D857" s="359" t="str">
        <f>IF(B857&lt;&gt;0,(VLOOKUP(B857,'proje ve personel bilgileri'!$A$14:$B$1021,2,0))," ")</f>
        <v xml:space="preserve"> </v>
      </c>
      <c r="E857" s="359"/>
      <c r="F857" s="268"/>
      <c r="G857" s="112"/>
      <c r="H857" s="112"/>
      <c r="I857" s="109" t="str">
        <f t="shared" si="48"/>
        <v xml:space="preserve"> </v>
      </c>
      <c r="J857" s="110" t="str">
        <f>IF(B857&lt;&gt;0,(VLOOKUP(B857,G011C!$B$12:$V$2193,20,0))," ")</f>
        <v xml:space="preserve"> </v>
      </c>
      <c r="K857" s="111" t="str">
        <f t="shared" si="49"/>
        <v xml:space="preserve"> </v>
      </c>
    </row>
    <row r="858" spans="1:11" ht="15.75" customHeight="1" x14ac:dyDescent="0.25">
      <c r="A858" s="2">
        <v>442</v>
      </c>
      <c r="B858" s="426"/>
      <c r="C858" s="426"/>
      <c r="D858" s="359" t="str">
        <f>IF(B858&lt;&gt;0,(VLOOKUP(B858,'proje ve personel bilgileri'!$A$14:$B$1021,2,0))," ")</f>
        <v xml:space="preserve"> </v>
      </c>
      <c r="E858" s="359"/>
      <c r="F858" s="268"/>
      <c r="G858" s="112"/>
      <c r="H858" s="112"/>
      <c r="I858" s="109" t="str">
        <f t="shared" si="48"/>
        <v xml:space="preserve"> </v>
      </c>
      <c r="J858" s="110" t="str">
        <f>IF(B858&lt;&gt;0,(VLOOKUP(B858,G011C!$B$12:$V$2193,20,0))," ")</f>
        <v xml:space="preserve"> </v>
      </c>
      <c r="K858" s="111" t="str">
        <f t="shared" si="49"/>
        <v xml:space="preserve"> </v>
      </c>
    </row>
    <row r="859" spans="1:11" ht="15.75" customHeight="1" x14ac:dyDescent="0.25">
      <c r="A859" s="1">
        <v>443</v>
      </c>
      <c r="B859" s="426"/>
      <c r="C859" s="426"/>
      <c r="D859" s="359" t="str">
        <f>IF(B859&lt;&gt;0,(VLOOKUP(B859,'proje ve personel bilgileri'!$A$14:$B$1021,2,0))," ")</f>
        <v xml:space="preserve"> </v>
      </c>
      <c r="E859" s="359"/>
      <c r="F859" s="268"/>
      <c r="G859" s="112"/>
      <c r="H859" s="112"/>
      <c r="I859" s="109" t="str">
        <f t="shared" si="48"/>
        <v xml:space="preserve"> </v>
      </c>
      <c r="J859" s="110" t="str">
        <f>IF(B859&lt;&gt;0,(VLOOKUP(B859,G011C!$B$12:$V$2193,20,0))," ")</f>
        <v xml:space="preserve"> </v>
      </c>
      <c r="K859" s="111" t="str">
        <f t="shared" si="49"/>
        <v xml:space="preserve"> </v>
      </c>
    </row>
    <row r="860" spans="1:11" ht="15.75" customHeight="1" x14ac:dyDescent="0.25">
      <c r="A860" s="2">
        <v>444</v>
      </c>
      <c r="B860" s="426"/>
      <c r="C860" s="426"/>
      <c r="D860" s="359" t="str">
        <f>IF(B860&lt;&gt;0,(VLOOKUP(B860,'proje ve personel bilgileri'!$A$14:$B$1021,2,0))," ")</f>
        <v xml:space="preserve"> </v>
      </c>
      <c r="E860" s="359"/>
      <c r="F860" s="268"/>
      <c r="G860" s="112"/>
      <c r="H860" s="112"/>
      <c r="I860" s="109" t="str">
        <f t="shared" si="48"/>
        <v xml:space="preserve"> </v>
      </c>
      <c r="J860" s="110" t="str">
        <f>IF(B860&lt;&gt;0,(VLOOKUP(B860,G011C!$B$12:$V$2193,20,0))," ")</f>
        <v xml:space="preserve"> </v>
      </c>
      <c r="K860" s="111" t="str">
        <f t="shared" si="49"/>
        <v xml:space="preserve"> </v>
      </c>
    </row>
    <row r="861" spans="1:11" ht="15.75" customHeight="1" x14ac:dyDescent="0.25">
      <c r="A861" s="1">
        <v>445</v>
      </c>
      <c r="B861" s="426"/>
      <c r="C861" s="426"/>
      <c r="D861" s="359" t="str">
        <f>IF(B861&lt;&gt;0,(VLOOKUP(B861,'proje ve personel bilgileri'!$A$14:$B$1021,2,0))," ")</f>
        <v xml:space="preserve"> </v>
      </c>
      <c r="E861" s="359"/>
      <c r="F861" s="268"/>
      <c r="G861" s="112"/>
      <c r="H861" s="112"/>
      <c r="I861" s="109" t="str">
        <f t="shared" si="48"/>
        <v xml:space="preserve"> </v>
      </c>
      <c r="J861" s="110" t="str">
        <f>IF(B861&lt;&gt;0,(VLOOKUP(B861,G011C!$B$12:$V$2193,20,0))," ")</f>
        <v xml:space="preserve"> </v>
      </c>
      <c r="K861" s="111" t="str">
        <f t="shared" si="49"/>
        <v xml:space="preserve"> </v>
      </c>
    </row>
    <row r="862" spans="1:11" ht="15.75" customHeight="1" x14ac:dyDescent="0.25">
      <c r="A862" s="2">
        <v>446</v>
      </c>
      <c r="B862" s="426"/>
      <c r="C862" s="426"/>
      <c r="D862" s="359" t="str">
        <f>IF(B862&lt;&gt;0,(VLOOKUP(B862,'proje ve personel bilgileri'!$A$14:$B$1021,2,0))," ")</f>
        <v xml:space="preserve"> </v>
      </c>
      <c r="E862" s="359"/>
      <c r="F862" s="268"/>
      <c r="G862" s="112"/>
      <c r="H862" s="112"/>
      <c r="I862" s="109" t="str">
        <f t="shared" si="48"/>
        <v xml:space="preserve"> </v>
      </c>
      <c r="J862" s="110" t="str">
        <f>IF(B862&lt;&gt;0,(VLOOKUP(B862,G011C!$B$12:$V$2193,20,0))," ")</f>
        <v xml:space="preserve"> </v>
      </c>
      <c r="K862" s="111" t="str">
        <f t="shared" si="49"/>
        <v xml:space="preserve"> </v>
      </c>
    </row>
    <row r="863" spans="1:11" ht="15.75" customHeight="1" x14ac:dyDescent="0.25">
      <c r="A863" s="1">
        <v>447</v>
      </c>
      <c r="B863" s="426"/>
      <c r="C863" s="426"/>
      <c r="D863" s="359" t="str">
        <f>IF(B863&lt;&gt;0,(VLOOKUP(B863,'proje ve personel bilgileri'!$A$14:$B$1021,2,0))," ")</f>
        <v xml:space="preserve"> </v>
      </c>
      <c r="E863" s="359"/>
      <c r="F863" s="268"/>
      <c r="G863" s="112"/>
      <c r="H863" s="112"/>
      <c r="I863" s="109" t="str">
        <f t="shared" si="48"/>
        <v xml:space="preserve"> </v>
      </c>
      <c r="J863" s="110" t="str">
        <f>IF(B863&lt;&gt;0,(VLOOKUP(B863,G011C!$B$12:$V$2193,20,0))," ")</f>
        <v xml:space="preserve"> </v>
      </c>
      <c r="K863" s="111" t="str">
        <f t="shared" si="49"/>
        <v xml:space="preserve"> </v>
      </c>
    </row>
    <row r="864" spans="1:11" ht="15.75" customHeight="1" x14ac:dyDescent="0.25">
      <c r="A864" s="2">
        <v>448</v>
      </c>
      <c r="B864" s="426"/>
      <c r="C864" s="426"/>
      <c r="D864" s="359" t="str">
        <f>IF(B864&lt;&gt;0,(VLOOKUP(B864,'proje ve personel bilgileri'!$A$14:$B$1021,2,0))," ")</f>
        <v xml:space="preserve"> </v>
      </c>
      <c r="E864" s="359"/>
      <c r="F864" s="268"/>
      <c r="G864" s="112"/>
      <c r="H864" s="112"/>
      <c r="I864" s="109" t="str">
        <f t="shared" si="48"/>
        <v xml:space="preserve"> </v>
      </c>
      <c r="J864" s="110" t="str">
        <f>IF(B864&lt;&gt;0,(VLOOKUP(B864,G011C!$B$12:$V$2193,20,0))," ")</f>
        <v xml:space="preserve"> </v>
      </c>
      <c r="K864" s="111" t="str">
        <f t="shared" si="49"/>
        <v xml:space="preserve"> </v>
      </c>
    </row>
    <row r="865" spans="1:11" ht="15.75" customHeight="1" x14ac:dyDescent="0.25">
      <c r="A865" s="1">
        <v>449</v>
      </c>
      <c r="B865" s="426"/>
      <c r="C865" s="426"/>
      <c r="D865" s="359" t="str">
        <f>IF(B865&lt;&gt;0,(VLOOKUP(B865,'proje ve personel bilgileri'!$A$14:$B$1021,2,0))," ")</f>
        <v xml:space="preserve"> </v>
      </c>
      <c r="E865" s="359"/>
      <c r="F865" s="268"/>
      <c r="G865" s="112"/>
      <c r="H865" s="112"/>
      <c r="I865" s="109" t="str">
        <f t="shared" si="48"/>
        <v xml:space="preserve"> </v>
      </c>
      <c r="J865" s="110" t="str">
        <f>IF(B865&lt;&gt;0,(VLOOKUP(B865,G011C!$B$12:$V$2193,20,0))," ")</f>
        <v xml:space="preserve"> </v>
      </c>
      <c r="K865" s="111" t="str">
        <f t="shared" si="49"/>
        <v xml:space="preserve"> </v>
      </c>
    </row>
    <row r="866" spans="1:11" ht="15" customHeight="1" x14ac:dyDescent="0.25">
      <c r="A866" s="2">
        <v>450</v>
      </c>
      <c r="B866" s="426"/>
      <c r="C866" s="426"/>
      <c r="D866" s="359" t="str">
        <f>IF(B866&lt;&gt;0,(VLOOKUP(B866,'proje ve personel bilgileri'!$A$14:$B$1021,2,0))," ")</f>
        <v xml:space="preserve"> </v>
      </c>
      <c r="E866" s="359"/>
      <c r="F866" s="268"/>
      <c r="G866" s="112"/>
      <c r="H866" s="112"/>
      <c r="I866" s="109" t="str">
        <f t="shared" si="48"/>
        <v xml:space="preserve"> </v>
      </c>
      <c r="J866" s="110" t="str">
        <f>IF(B866&lt;&gt;0,(VLOOKUP(B866,G011C!$B$12:$V$2193,20,0))," ")</f>
        <v xml:space="preserve"> </v>
      </c>
      <c r="K866" s="111" t="str">
        <f t="shared" si="49"/>
        <v xml:space="preserve"> </v>
      </c>
    </row>
    <row r="867" spans="1:11" ht="15.75" customHeight="1" x14ac:dyDescent="0.25">
      <c r="A867" s="341" t="s">
        <v>169</v>
      </c>
      <c r="B867" s="427"/>
      <c r="C867" s="427"/>
      <c r="D867" s="427"/>
      <c r="E867" s="427"/>
      <c r="F867" s="427"/>
      <c r="G867" s="427"/>
      <c r="H867" s="427"/>
      <c r="I867" s="34">
        <f>SUM(I849:I866)</f>
        <v>0</v>
      </c>
      <c r="J867" s="31"/>
      <c r="K867" s="35">
        <f>IF(C846=C811,SUM(K849:K866)+K832,SUM(K849:K866))</f>
        <v>0</v>
      </c>
    </row>
    <row r="868" spans="1:11" ht="15.75" customHeight="1" x14ac:dyDescent="0.25">
      <c r="A868" s="428" t="s">
        <v>170</v>
      </c>
      <c r="B868" s="429"/>
      <c r="C868" s="429"/>
      <c r="D868" s="429"/>
      <c r="E868" s="429"/>
      <c r="F868" s="429"/>
      <c r="G868" s="430"/>
      <c r="H868" s="32"/>
      <c r="I868" s="33"/>
      <c r="J868" s="33"/>
      <c r="K868" s="65">
        <f>SUM(K849:K866)+K833</f>
        <v>0</v>
      </c>
    </row>
    <row r="869" spans="1:11" ht="15" customHeight="1" x14ac:dyDescent="0.25">
      <c r="A869" s="56"/>
      <c r="B869" s="56"/>
      <c r="C869" s="56"/>
      <c r="D869" s="56"/>
      <c r="E869" s="56"/>
      <c r="F869" s="56"/>
      <c r="G869" s="56"/>
      <c r="H869" s="56"/>
      <c r="I869" s="56"/>
      <c r="J869" s="56"/>
      <c r="K869" s="56"/>
    </row>
    <row r="870" spans="1:11" ht="15" customHeight="1" x14ac:dyDescent="0.25">
      <c r="A870" s="50"/>
    </row>
    <row r="871" spans="1:11" ht="15" customHeight="1" x14ac:dyDescent="0.25">
      <c r="A871" s="431" t="s">
        <v>171</v>
      </c>
      <c r="B871" s="431"/>
      <c r="C871" s="431"/>
      <c r="D871" s="431"/>
      <c r="E871" s="431"/>
      <c r="F871" s="431"/>
      <c r="G871" s="431"/>
      <c r="H871" s="431"/>
      <c r="I871" s="431"/>
      <c r="J871" s="431"/>
      <c r="K871" s="431"/>
    </row>
    <row r="872" spans="1:11" ht="15" customHeight="1" x14ac:dyDescent="0.25">
      <c r="A872" s="50"/>
    </row>
    <row r="873" spans="1:11" ht="15" customHeight="1" x14ac:dyDescent="0.25">
      <c r="A873" s="51"/>
    </row>
    <row r="874" spans="1:11" ht="15" customHeight="1" x14ac:dyDescent="0.25">
      <c r="A874" s="270" t="s">
        <v>101</v>
      </c>
      <c r="E874" s="270" t="s">
        <v>102</v>
      </c>
      <c r="G874" s="270" t="s">
        <v>103</v>
      </c>
      <c r="J874" s="74" t="s">
        <v>127</v>
      </c>
    </row>
    <row r="876" spans="1:11" ht="15.75" customHeight="1" x14ac:dyDescent="0.25">
      <c r="A876" s="348" t="s">
        <v>157</v>
      </c>
      <c r="B876" s="440"/>
      <c r="C876" s="440"/>
      <c r="D876" s="440"/>
      <c r="E876" s="440"/>
      <c r="F876" s="440"/>
      <c r="G876" s="440"/>
      <c r="H876" s="440"/>
      <c r="I876" s="440"/>
      <c r="J876" s="440"/>
      <c r="K876" s="440"/>
    </row>
    <row r="877" spans="1:11" ht="15" customHeight="1" x14ac:dyDescent="0.25">
      <c r="A877" s="70"/>
      <c r="B877" s="70"/>
      <c r="C877" s="70"/>
      <c r="D877" s="70"/>
      <c r="E877" s="70"/>
      <c r="F877" s="73" t="str">
        <f>'proje ve personel bilgileri'!$B$7&amp;" dönemine aittir"</f>
        <v>/ dönemine aittir</v>
      </c>
      <c r="G877" s="70"/>
      <c r="H877" s="70"/>
      <c r="I877" s="70"/>
      <c r="J877" s="70"/>
      <c r="K877" s="70"/>
    </row>
    <row r="878" spans="1:11" ht="18.75" customHeight="1" x14ac:dyDescent="0.25">
      <c r="K878" s="4" t="s">
        <v>158</v>
      </c>
    </row>
    <row r="879" spans="1:11" ht="15.75" customHeight="1" x14ac:dyDescent="0.25">
      <c r="A879" s="435" t="s">
        <v>2</v>
      </c>
      <c r="B879" s="436"/>
      <c r="C879" s="351">
        <f>'proje ve personel bilgileri'!$B$2</f>
        <v>0</v>
      </c>
      <c r="D879" s="352"/>
      <c r="E879" s="352"/>
      <c r="F879" s="352"/>
      <c r="G879" s="352"/>
      <c r="H879" s="352"/>
      <c r="I879" s="352"/>
      <c r="J879" s="352"/>
      <c r="K879" s="353"/>
    </row>
    <row r="880" spans="1:11" ht="15.75" customHeight="1" x14ac:dyDescent="0.25">
      <c r="A880" s="435" t="s">
        <v>159</v>
      </c>
      <c r="B880" s="436"/>
      <c r="C880" s="351">
        <f>'proje ve personel bilgileri'!$B$3</f>
        <v>0</v>
      </c>
      <c r="D880" s="352"/>
      <c r="E880" s="352"/>
      <c r="F880" s="352"/>
      <c r="G880" s="352"/>
      <c r="H880" s="352"/>
      <c r="I880" s="352"/>
      <c r="J880" s="352"/>
      <c r="K880" s="353"/>
    </row>
    <row r="881" spans="1:11" ht="15.75" customHeight="1" x14ac:dyDescent="0.25">
      <c r="A881" s="435" t="s">
        <v>160</v>
      </c>
      <c r="B881" s="436"/>
      <c r="C881" s="437"/>
      <c r="D881" s="438"/>
      <c r="E881" s="435"/>
      <c r="F881" s="439"/>
      <c r="G881" s="439"/>
      <c r="H881" s="439"/>
      <c r="I881" s="439"/>
      <c r="J881" s="439"/>
      <c r="K881" s="436"/>
    </row>
    <row r="882" spans="1:11" ht="30" customHeight="1" x14ac:dyDescent="0.25">
      <c r="A882" s="432" t="s">
        <v>87</v>
      </c>
      <c r="B882" s="346" t="s">
        <v>15</v>
      </c>
      <c r="C882" s="347"/>
      <c r="D882" s="346" t="s">
        <v>161</v>
      </c>
      <c r="E882" s="347"/>
      <c r="F882" s="432" t="s">
        <v>17</v>
      </c>
      <c r="G882" s="432" t="s">
        <v>162</v>
      </c>
      <c r="H882" s="432" t="s">
        <v>163</v>
      </c>
      <c r="I882" s="432" t="s">
        <v>164</v>
      </c>
      <c r="J882" s="269" t="s">
        <v>165</v>
      </c>
      <c r="K882" s="267" t="s">
        <v>166</v>
      </c>
    </row>
    <row r="883" spans="1:11" ht="30.75" customHeight="1" x14ac:dyDescent="0.25">
      <c r="A883" s="433"/>
      <c r="B883" s="339"/>
      <c r="C883" s="340"/>
      <c r="D883" s="339" t="s">
        <v>167</v>
      </c>
      <c r="E883" s="340"/>
      <c r="F883" s="433"/>
      <c r="G883" s="433"/>
      <c r="H883" s="433"/>
      <c r="I883" s="433"/>
      <c r="J883" s="267" t="s">
        <v>168</v>
      </c>
      <c r="K883" s="267" t="s">
        <v>98</v>
      </c>
    </row>
    <row r="884" spans="1:11" ht="15.75" customHeight="1" x14ac:dyDescent="0.25">
      <c r="A884" s="1">
        <v>451</v>
      </c>
      <c r="B884" s="434"/>
      <c r="C884" s="434"/>
      <c r="D884" s="359" t="str">
        <f>IF(B884&lt;&gt;0,(VLOOKUP(B884,'proje ve personel bilgileri'!$A$14:$B$1021,2,0))," ")</f>
        <v xml:space="preserve"> </v>
      </c>
      <c r="E884" s="359"/>
      <c r="F884" s="268"/>
      <c r="G884" s="108"/>
      <c r="H884" s="108"/>
      <c r="I884" s="109" t="str">
        <f t="shared" ref="I884:I901" si="50">IF(B884&lt;&gt;0,(G884*H884)," ")</f>
        <v xml:space="preserve"> </v>
      </c>
      <c r="J884" s="110" t="str">
        <f>IF(B884&lt;&gt;0,(VLOOKUP(B884,G011C!$B$12:$V$2193,20,0))," ")</f>
        <v xml:space="preserve"> </v>
      </c>
      <c r="K884" s="111" t="str">
        <f t="shared" ref="K884:K901" si="51">IF(B884&lt;&gt;0,(I884*J884)," ")</f>
        <v xml:space="preserve"> </v>
      </c>
    </row>
    <row r="885" spans="1:11" ht="15.75" customHeight="1" x14ac:dyDescent="0.25">
      <c r="A885" s="2">
        <v>452</v>
      </c>
      <c r="B885" s="426"/>
      <c r="C885" s="426"/>
      <c r="D885" s="359" t="str">
        <f>IF(B885&lt;&gt;0,(VLOOKUP(B885,'proje ve personel bilgileri'!$A$14:$B$1021,2,0))," ")</f>
        <v xml:space="preserve"> </v>
      </c>
      <c r="E885" s="359"/>
      <c r="F885" s="268"/>
      <c r="G885" s="112"/>
      <c r="H885" s="112"/>
      <c r="I885" s="109" t="str">
        <f t="shared" si="50"/>
        <v xml:space="preserve"> </v>
      </c>
      <c r="J885" s="110" t="str">
        <f>IF(B885&lt;&gt;0,(VLOOKUP(B885,G011C!$B$12:$V$2193,20,0))," ")</f>
        <v xml:space="preserve"> </v>
      </c>
      <c r="K885" s="111" t="str">
        <f t="shared" si="51"/>
        <v xml:space="preserve"> </v>
      </c>
    </row>
    <row r="886" spans="1:11" ht="15.75" customHeight="1" x14ac:dyDescent="0.25">
      <c r="A886" s="1">
        <v>453</v>
      </c>
      <c r="B886" s="426"/>
      <c r="C886" s="426"/>
      <c r="D886" s="359" t="str">
        <f>IF(B886&lt;&gt;0,(VLOOKUP(B886,'proje ve personel bilgileri'!$A$14:$B$1021,2,0))," ")</f>
        <v xml:space="preserve"> </v>
      </c>
      <c r="E886" s="359"/>
      <c r="F886" s="268"/>
      <c r="G886" s="112"/>
      <c r="H886" s="112"/>
      <c r="I886" s="109" t="str">
        <f t="shared" si="50"/>
        <v xml:space="preserve"> </v>
      </c>
      <c r="J886" s="110" t="str">
        <f>IF(B886&lt;&gt;0,(VLOOKUP(B886,G011C!$B$12:$V$2193,20,0))," ")</f>
        <v xml:space="preserve"> </v>
      </c>
      <c r="K886" s="111" t="str">
        <f t="shared" si="51"/>
        <v xml:space="preserve"> </v>
      </c>
    </row>
    <row r="887" spans="1:11" ht="15.75" customHeight="1" x14ac:dyDescent="0.25">
      <c r="A887" s="2">
        <v>454</v>
      </c>
      <c r="B887" s="426"/>
      <c r="C887" s="426"/>
      <c r="D887" s="359" t="str">
        <f>IF(B887&lt;&gt;0,(VLOOKUP(B887,'proje ve personel bilgileri'!$A$14:$B$1021,2,0))," ")</f>
        <v xml:space="preserve"> </v>
      </c>
      <c r="E887" s="359"/>
      <c r="F887" s="268"/>
      <c r="G887" s="112"/>
      <c r="H887" s="112"/>
      <c r="I887" s="109" t="str">
        <f t="shared" si="50"/>
        <v xml:space="preserve"> </v>
      </c>
      <c r="J887" s="110" t="str">
        <f>IF(B887&lt;&gt;0,(VLOOKUP(B887,G011C!$B$12:$V$2193,20,0))," ")</f>
        <v xml:space="preserve"> </v>
      </c>
      <c r="K887" s="111" t="str">
        <f t="shared" si="51"/>
        <v xml:space="preserve"> </v>
      </c>
    </row>
    <row r="888" spans="1:11" ht="15.75" customHeight="1" x14ac:dyDescent="0.25">
      <c r="A888" s="1">
        <v>455</v>
      </c>
      <c r="B888" s="426"/>
      <c r="C888" s="426"/>
      <c r="D888" s="359" t="str">
        <f>IF(B888&lt;&gt;0,(VLOOKUP(B888,'proje ve personel bilgileri'!$A$14:$B$1021,2,0))," ")</f>
        <v xml:space="preserve"> </v>
      </c>
      <c r="E888" s="359"/>
      <c r="F888" s="268"/>
      <c r="G888" s="112"/>
      <c r="H888" s="112"/>
      <c r="I888" s="109" t="str">
        <f t="shared" si="50"/>
        <v xml:space="preserve"> </v>
      </c>
      <c r="J888" s="110" t="str">
        <f>IF(B888&lt;&gt;0,(VLOOKUP(B888,G011C!$B$12:$V$2193,20,0))," ")</f>
        <v xml:space="preserve"> </v>
      </c>
      <c r="K888" s="111" t="str">
        <f t="shared" si="51"/>
        <v xml:space="preserve"> </v>
      </c>
    </row>
    <row r="889" spans="1:11" ht="15.75" customHeight="1" x14ac:dyDescent="0.25">
      <c r="A889" s="2">
        <v>456</v>
      </c>
      <c r="B889" s="426"/>
      <c r="C889" s="426"/>
      <c r="D889" s="359" t="str">
        <f>IF(B889&lt;&gt;0,(VLOOKUP(B889,'proje ve personel bilgileri'!$A$14:$B$1021,2,0))," ")</f>
        <v xml:space="preserve"> </v>
      </c>
      <c r="E889" s="359"/>
      <c r="F889" s="268"/>
      <c r="G889" s="112"/>
      <c r="H889" s="112"/>
      <c r="I889" s="109" t="str">
        <f t="shared" si="50"/>
        <v xml:space="preserve"> </v>
      </c>
      <c r="J889" s="110" t="str">
        <f>IF(B889&lt;&gt;0,(VLOOKUP(B889,G011C!$B$12:$V$2193,20,0))," ")</f>
        <v xml:space="preserve"> </v>
      </c>
      <c r="K889" s="111" t="str">
        <f t="shared" si="51"/>
        <v xml:space="preserve"> </v>
      </c>
    </row>
    <row r="890" spans="1:11" ht="15.75" customHeight="1" x14ac:dyDescent="0.25">
      <c r="A890" s="1">
        <v>457</v>
      </c>
      <c r="B890" s="426"/>
      <c r="C890" s="426"/>
      <c r="D890" s="359" t="str">
        <f>IF(B890&lt;&gt;0,(VLOOKUP(B890,'proje ve personel bilgileri'!$A$14:$B$1021,2,0))," ")</f>
        <v xml:space="preserve"> </v>
      </c>
      <c r="E890" s="359"/>
      <c r="F890" s="268"/>
      <c r="G890" s="112"/>
      <c r="H890" s="112"/>
      <c r="I890" s="109" t="str">
        <f t="shared" si="50"/>
        <v xml:space="preserve"> </v>
      </c>
      <c r="J890" s="110" t="str">
        <f>IF(B890&lt;&gt;0,(VLOOKUP(B890,G011C!$B$12:$V$2193,20,0))," ")</f>
        <v xml:space="preserve"> </v>
      </c>
      <c r="K890" s="111" t="str">
        <f t="shared" si="51"/>
        <v xml:space="preserve"> </v>
      </c>
    </row>
    <row r="891" spans="1:11" ht="15.75" customHeight="1" x14ac:dyDescent="0.25">
      <c r="A891" s="2">
        <v>458</v>
      </c>
      <c r="B891" s="426"/>
      <c r="C891" s="426"/>
      <c r="D891" s="359" t="str">
        <f>IF(B891&lt;&gt;0,(VLOOKUP(B891,'proje ve personel bilgileri'!$A$14:$B$1021,2,0))," ")</f>
        <v xml:space="preserve"> </v>
      </c>
      <c r="E891" s="359"/>
      <c r="F891" s="268"/>
      <c r="G891" s="112"/>
      <c r="H891" s="112"/>
      <c r="I891" s="109" t="str">
        <f t="shared" si="50"/>
        <v xml:space="preserve"> </v>
      </c>
      <c r="J891" s="110" t="str">
        <f>IF(B891&lt;&gt;0,(VLOOKUP(B891,G011C!$B$12:$V$2193,20,0))," ")</f>
        <v xml:space="preserve"> </v>
      </c>
      <c r="K891" s="111" t="str">
        <f t="shared" si="51"/>
        <v xml:space="preserve"> </v>
      </c>
    </row>
    <row r="892" spans="1:11" ht="15.75" customHeight="1" x14ac:dyDescent="0.25">
      <c r="A892" s="1">
        <v>459</v>
      </c>
      <c r="B892" s="426"/>
      <c r="C892" s="426"/>
      <c r="D892" s="359" t="str">
        <f>IF(B892&lt;&gt;0,(VLOOKUP(B892,'proje ve personel bilgileri'!$A$14:$B$1021,2,0))," ")</f>
        <v xml:space="preserve"> </v>
      </c>
      <c r="E892" s="359"/>
      <c r="F892" s="268"/>
      <c r="G892" s="112"/>
      <c r="H892" s="112"/>
      <c r="I892" s="109" t="str">
        <f t="shared" si="50"/>
        <v xml:space="preserve"> </v>
      </c>
      <c r="J892" s="110" t="str">
        <f>IF(B892&lt;&gt;0,(VLOOKUP(B892,G011C!$B$12:$V$2193,20,0))," ")</f>
        <v xml:space="preserve"> </v>
      </c>
      <c r="K892" s="111" t="str">
        <f t="shared" si="51"/>
        <v xml:space="preserve"> </v>
      </c>
    </row>
    <row r="893" spans="1:11" ht="15.75" customHeight="1" x14ac:dyDescent="0.25">
      <c r="A893" s="2">
        <v>460</v>
      </c>
      <c r="B893" s="426"/>
      <c r="C893" s="426"/>
      <c r="D893" s="359" t="str">
        <f>IF(B893&lt;&gt;0,(VLOOKUP(B893,'proje ve personel bilgileri'!$A$14:$B$1021,2,0))," ")</f>
        <v xml:space="preserve"> </v>
      </c>
      <c r="E893" s="359"/>
      <c r="F893" s="268"/>
      <c r="G893" s="112"/>
      <c r="H893" s="112"/>
      <c r="I893" s="109" t="str">
        <f t="shared" si="50"/>
        <v xml:space="preserve"> </v>
      </c>
      <c r="J893" s="110" t="str">
        <f>IF(B893&lt;&gt;0,(VLOOKUP(B893,G011C!$B$12:$V$2193,20,0))," ")</f>
        <v xml:space="preserve"> </v>
      </c>
      <c r="K893" s="111" t="str">
        <f t="shared" si="51"/>
        <v xml:space="preserve"> </v>
      </c>
    </row>
    <row r="894" spans="1:11" ht="15.75" customHeight="1" x14ac:dyDescent="0.25">
      <c r="A894" s="1">
        <v>461</v>
      </c>
      <c r="B894" s="426"/>
      <c r="C894" s="426"/>
      <c r="D894" s="359" t="str">
        <f>IF(B894&lt;&gt;0,(VLOOKUP(B894,'proje ve personel bilgileri'!$A$14:$B$1021,2,0))," ")</f>
        <v xml:space="preserve"> </v>
      </c>
      <c r="E894" s="359"/>
      <c r="F894" s="268"/>
      <c r="G894" s="112"/>
      <c r="H894" s="112"/>
      <c r="I894" s="109" t="str">
        <f t="shared" si="50"/>
        <v xml:space="preserve"> </v>
      </c>
      <c r="J894" s="110" t="str">
        <f>IF(B894&lt;&gt;0,(VLOOKUP(B894,G011C!$B$12:$V$2193,20,0))," ")</f>
        <v xml:space="preserve"> </v>
      </c>
      <c r="K894" s="111" t="str">
        <f t="shared" si="51"/>
        <v xml:space="preserve"> </v>
      </c>
    </row>
    <row r="895" spans="1:11" ht="15.75" customHeight="1" x14ac:dyDescent="0.25">
      <c r="A895" s="2">
        <v>462</v>
      </c>
      <c r="B895" s="426"/>
      <c r="C895" s="426"/>
      <c r="D895" s="359" t="str">
        <f>IF(B895&lt;&gt;0,(VLOOKUP(B895,'proje ve personel bilgileri'!$A$14:$B$1021,2,0))," ")</f>
        <v xml:space="preserve"> </v>
      </c>
      <c r="E895" s="359"/>
      <c r="F895" s="268"/>
      <c r="G895" s="112"/>
      <c r="H895" s="112"/>
      <c r="I895" s="109" t="str">
        <f t="shared" si="50"/>
        <v xml:space="preserve"> </v>
      </c>
      <c r="J895" s="110" t="str">
        <f>IF(B895&lt;&gt;0,(VLOOKUP(B895,G011C!$B$12:$V$2193,20,0))," ")</f>
        <v xml:space="preserve"> </v>
      </c>
      <c r="K895" s="111" t="str">
        <f t="shared" si="51"/>
        <v xml:space="preserve"> </v>
      </c>
    </row>
    <row r="896" spans="1:11" ht="15.75" customHeight="1" x14ac:dyDescent="0.25">
      <c r="A896" s="1">
        <v>463</v>
      </c>
      <c r="B896" s="426"/>
      <c r="C896" s="426"/>
      <c r="D896" s="359" t="str">
        <f>IF(B896&lt;&gt;0,(VLOOKUP(B896,'proje ve personel bilgileri'!$A$14:$B$1021,2,0))," ")</f>
        <v xml:space="preserve"> </v>
      </c>
      <c r="E896" s="359"/>
      <c r="F896" s="268"/>
      <c r="G896" s="112"/>
      <c r="H896" s="112"/>
      <c r="I896" s="109" t="str">
        <f t="shared" si="50"/>
        <v xml:space="preserve"> </v>
      </c>
      <c r="J896" s="110" t="str">
        <f>IF(B896&lt;&gt;0,(VLOOKUP(B896,G011C!$B$12:$V$2193,20,0))," ")</f>
        <v xml:space="preserve"> </v>
      </c>
      <c r="K896" s="111" t="str">
        <f t="shared" si="51"/>
        <v xml:space="preserve"> </v>
      </c>
    </row>
    <row r="897" spans="1:11" ht="15.75" customHeight="1" x14ac:dyDescent="0.25">
      <c r="A897" s="2">
        <v>464</v>
      </c>
      <c r="B897" s="426"/>
      <c r="C897" s="426"/>
      <c r="D897" s="359" t="str">
        <f>IF(B897&lt;&gt;0,(VLOOKUP(B897,'proje ve personel bilgileri'!$A$14:$B$1021,2,0))," ")</f>
        <v xml:space="preserve"> </v>
      </c>
      <c r="E897" s="359"/>
      <c r="F897" s="268"/>
      <c r="G897" s="112"/>
      <c r="H897" s="112"/>
      <c r="I897" s="109" t="str">
        <f t="shared" si="50"/>
        <v xml:space="preserve"> </v>
      </c>
      <c r="J897" s="110" t="str">
        <f>IF(B897&lt;&gt;0,(VLOOKUP(B897,G011C!$B$12:$V$2193,20,0))," ")</f>
        <v xml:space="preserve"> </v>
      </c>
      <c r="K897" s="111" t="str">
        <f t="shared" si="51"/>
        <v xml:space="preserve"> </v>
      </c>
    </row>
    <row r="898" spans="1:11" ht="15.75" customHeight="1" x14ac:dyDescent="0.25">
      <c r="A898" s="1">
        <v>465</v>
      </c>
      <c r="B898" s="426"/>
      <c r="C898" s="426"/>
      <c r="D898" s="359" t="str">
        <f>IF(B898&lt;&gt;0,(VLOOKUP(B898,'proje ve personel bilgileri'!$A$14:$B$1021,2,0))," ")</f>
        <v xml:space="preserve"> </v>
      </c>
      <c r="E898" s="359"/>
      <c r="F898" s="268"/>
      <c r="G898" s="112"/>
      <c r="H898" s="112"/>
      <c r="I898" s="109" t="str">
        <f t="shared" si="50"/>
        <v xml:space="preserve"> </v>
      </c>
      <c r="J898" s="110" t="str">
        <f>IF(B898&lt;&gt;0,(VLOOKUP(B898,G011C!$B$12:$V$2193,20,0))," ")</f>
        <v xml:space="preserve"> </v>
      </c>
      <c r="K898" s="111" t="str">
        <f t="shared" si="51"/>
        <v xml:space="preserve"> </v>
      </c>
    </row>
    <row r="899" spans="1:11" ht="15.75" customHeight="1" x14ac:dyDescent="0.25">
      <c r="A899" s="2">
        <v>466</v>
      </c>
      <c r="B899" s="426"/>
      <c r="C899" s="426"/>
      <c r="D899" s="359" t="str">
        <f>IF(B899&lt;&gt;0,(VLOOKUP(B899,'proje ve personel bilgileri'!$A$14:$B$1021,2,0))," ")</f>
        <v xml:space="preserve"> </v>
      </c>
      <c r="E899" s="359"/>
      <c r="F899" s="268"/>
      <c r="G899" s="112"/>
      <c r="H899" s="112"/>
      <c r="I899" s="109" t="str">
        <f t="shared" si="50"/>
        <v xml:space="preserve"> </v>
      </c>
      <c r="J899" s="110" t="str">
        <f>IF(B899&lt;&gt;0,(VLOOKUP(B899,G011C!$B$12:$V$2193,20,0))," ")</f>
        <v xml:space="preserve"> </v>
      </c>
      <c r="K899" s="111" t="str">
        <f t="shared" si="51"/>
        <v xml:space="preserve"> </v>
      </c>
    </row>
    <row r="900" spans="1:11" ht="15.75" customHeight="1" x14ac:dyDescent="0.25">
      <c r="A900" s="1">
        <v>467</v>
      </c>
      <c r="B900" s="426"/>
      <c r="C900" s="426"/>
      <c r="D900" s="359" t="str">
        <f>IF(B900&lt;&gt;0,(VLOOKUP(B900,'proje ve personel bilgileri'!$A$14:$B$1021,2,0))," ")</f>
        <v xml:space="preserve"> </v>
      </c>
      <c r="E900" s="359"/>
      <c r="F900" s="268"/>
      <c r="G900" s="112"/>
      <c r="H900" s="112"/>
      <c r="I900" s="109" t="str">
        <f t="shared" si="50"/>
        <v xml:space="preserve"> </v>
      </c>
      <c r="J900" s="110" t="str">
        <f>IF(B900&lt;&gt;0,(VLOOKUP(B900,G011C!$B$12:$V$2193,20,0))," ")</f>
        <v xml:space="preserve"> </v>
      </c>
      <c r="K900" s="111" t="str">
        <f t="shared" si="51"/>
        <v xml:space="preserve"> </v>
      </c>
    </row>
    <row r="901" spans="1:11" ht="15" customHeight="1" x14ac:dyDescent="0.25">
      <c r="A901" s="2">
        <v>468</v>
      </c>
      <c r="B901" s="426"/>
      <c r="C901" s="426"/>
      <c r="D901" s="359" t="str">
        <f>IF(B901&lt;&gt;0,(VLOOKUP(B901,'proje ve personel bilgileri'!$A$14:$B$1021,2,0))," ")</f>
        <v xml:space="preserve"> </v>
      </c>
      <c r="E901" s="359"/>
      <c r="F901" s="268"/>
      <c r="G901" s="112"/>
      <c r="H901" s="112"/>
      <c r="I901" s="109" t="str">
        <f t="shared" si="50"/>
        <v xml:space="preserve"> </v>
      </c>
      <c r="J901" s="110" t="str">
        <f>IF(B901&lt;&gt;0,(VLOOKUP(B901,G011C!$B$12:$V$2193,20,0))," ")</f>
        <v xml:space="preserve"> </v>
      </c>
      <c r="K901" s="111" t="str">
        <f t="shared" si="51"/>
        <v xml:space="preserve"> </v>
      </c>
    </row>
    <row r="902" spans="1:11" ht="15.75" customHeight="1" x14ac:dyDescent="0.25">
      <c r="A902" s="341" t="s">
        <v>169</v>
      </c>
      <c r="B902" s="427"/>
      <c r="C902" s="427"/>
      <c r="D902" s="427"/>
      <c r="E902" s="427"/>
      <c r="F902" s="427"/>
      <c r="G902" s="427"/>
      <c r="H902" s="427"/>
      <c r="I902" s="34">
        <f>SUM(I884:I901)</f>
        <v>0</v>
      </c>
      <c r="J902" s="31"/>
      <c r="K902" s="35">
        <f>IF(C881=C846,SUM(K884:K901)+K867,SUM(K884:K901))</f>
        <v>0</v>
      </c>
    </row>
    <row r="903" spans="1:11" ht="15.75" customHeight="1" x14ac:dyDescent="0.25">
      <c r="A903" s="428" t="s">
        <v>170</v>
      </c>
      <c r="B903" s="429"/>
      <c r="C903" s="429"/>
      <c r="D903" s="429"/>
      <c r="E903" s="429"/>
      <c r="F903" s="429"/>
      <c r="G903" s="430"/>
      <c r="H903" s="32"/>
      <c r="I903" s="33"/>
      <c r="J903" s="33"/>
      <c r="K903" s="65">
        <f>SUM(K884:K901)+K868</f>
        <v>0</v>
      </c>
    </row>
    <row r="904" spans="1:11" ht="15" customHeight="1" x14ac:dyDescent="0.25">
      <c r="A904" s="56"/>
      <c r="B904" s="56"/>
      <c r="C904" s="56"/>
      <c r="D904" s="56"/>
      <c r="E904" s="56"/>
      <c r="F904" s="56"/>
      <c r="G904" s="56"/>
      <c r="H904" s="56"/>
      <c r="I904" s="56"/>
      <c r="J904" s="56"/>
      <c r="K904" s="56"/>
    </row>
    <row r="905" spans="1:11" ht="15" customHeight="1" x14ac:dyDescent="0.25">
      <c r="A905" s="50"/>
    </row>
    <row r="906" spans="1:11" ht="15" customHeight="1" x14ac:dyDescent="0.25">
      <c r="A906" s="431" t="s">
        <v>171</v>
      </c>
      <c r="B906" s="431"/>
      <c r="C906" s="431"/>
      <c r="D906" s="431"/>
      <c r="E906" s="431"/>
      <c r="F906" s="431"/>
      <c r="G906" s="431"/>
      <c r="H906" s="431"/>
      <c r="I906" s="431"/>
      <c r="J906" s="431"/>
      <c r="K906" s="431"/>
    </row>
    <row r="907" spans="1:11" ht="15" customHeight="1" x14ac:dyDescent="0.25">
      <c r="A907" s="50"/>
    </row>
    <row r="908" spans="1:11" ht="15" customHeight="1" x14ac:dyDescent="0.25">
      <c r="A908" s="51"/>
    </row>
    <row r="909" spans="1:11" ht="15" customHeight="1" x14ac:dyDescent="0.25">
      <c r="A909" s="270" t="s">
        <v>101</v>
      </c>
      <c r="E909" s="270" t="s">
        <v>102</v>
      </c>
      <c r="G909" s="270" t="s">
        <v>103</v>
      </c>
      <c r="J909" s="74" t="s">
        <v>127</v>
      </c>
    </row>
    <row r="911" spans="1:11" ht="15.75" customHeight="1" x14ac:dyDescent="0.25">
      <c r="A911" s="348" t="s">
        <v>157</v>
      </c>
      <c r="B911" s="440"/>
      <c r="C911" s="440"/>
      <c r="D911" s="440"/>
      <c r="E911" s="440"/>
      <c r="F911" s="440"/>
      <c r="G911" s="440"/>
      <c r="H911" s="440"/>
      <c r="I911" s="440"/>
      <c r="J911" s="440"/>
      <c r="K911" s="440"/>
    </row>
    <row r="912" spans="1:11" ht="15" customHeight="1" x14ac:dyDescent="0.25">
      <c r="A912" s="70"/>
      <c r="B912" s="70"/>
      <c r="C912" s="70"/>
      <c r="D912" s="70"/>
      <c r="E912" s="70"/>
      <c r="F912" s="73" t="str">
        <f>'proje ve personel bilgileri'!$B$7&amp;" dönemine aittir"</f>
        <v>/ dönemine aittir</v>
      </c>
      <c r="G912" s="70"/>
      <c r="H912" s="70"/>
      <c r="I912" s="70"/>
      <c r="J912" s="70"/>
      <c r="K912" s="70"/>
    </row>
    <row r="913" spans="1:11" ht="18.75" customHeight="1" x14ac:dyDescent="0.25">
      <c r="K913" s="4" t="s">
        <v>158</v>
      </c>
    </row>
    <row r="914" spans="1:11" ht="15.75" customHeight="1" x14ac:dyDescent="0.25">
      <c r="A914" s="435" t="s">
        <v>2</v>
      </c>
      <c r="B914" s="436"/>
      <c r="C914" s="351">
        <f>'proje ve personel bilgileri'!$B$2</f>
        <v>0</v>
      </c>
      <c r="D914" s="352"/>
      <c r="E914" s="352"/>
      <c r="F914" s="352"/>
      <c r="G914" s="352"/>
      <c r="H914" s="352"/>
      <c r="I914" s="352"/>
      <c r="J914" s="352"/>
      <c r="K914" s="353"/>
    </row>
    <row r="915" spans="1:11" ht="15.75" customHeight="1" x14ac:dyDescent="0.25">
      <c r="A915" s="435" t="s">
        <v>159</v>
      </c>
      <c r="B915" s="436"/>
      <c r="C915" s="351">
        <f>'proje ve personel bilgileri'!$B$3</f>
        <v>0</v>
      </c>
      <c r="D915" s="352"/>
      <c r="E915" s="352"/>
      <c r="F915" s="352"/>
      <c r="G915" s="352"/>
      <c r="H915" s="352"/>
      <c r="I915" s="352"/>
      <c r="J915" s="352"/>
      <c r="K915" s="353"/>
    </row>
    <row r="916" spans="1:11" ht="15.75" customHeight="1" x14ac:dyDescent="0.25">
      <c r="A916" s="435" t="s">
        <v>160</v>
      </c>
      <c r="B916" s="436"/>
      <c r="C916" s="437"/>
      <c r="D916" s="438"/>
      <c r="E916" s="435"/>
      <c r="F916" s="439"/>
      <c r="G916" s="439"/>
      <c r="H916" s="439"/>
      <c r="I916" s="439"/>
      <c r="J916" s="439"/>
      <c r="K916" s="436"/>
    </row>
    <row r="917" spans="1:11" ht="30" customHeight="1" x14ac:dyDescent="0.25">
      <c r="A917" s="432" t="s">
        <v>87</v>
      </c>
      <c r="B917" s="346" t="s">
        <v>15</v>
      </c>
      <c r="C917" s="347"/>
      <c r="D917" s="346" t="s">
        <v>161</v>
      </c>
      <c r="E917" s="347"/>
      <c r="F917" s="432" t="s">
        <v>17</v>
      </c>
      <c r="G917" s="432" t="s">
        <v>162</v>
      </c>
      <c r="H917" s="432" t="s">
        <v>163</v>
      </c>
      <c r="I917" s="432" t="s">
        <v>164</v>
      </c>
      <c r="J917" s="269" t="s">
        <v>165</v>
      </c>
      <c r="K917" s="267" t="s">
        <v>166</v>
      </c>
    </row>
    <row r="918" spans="1:11" ht="30.75" customHeight="1" x14ac:dyDescent="0.25">
      <c r="A918" s="433"/>
      <c r="B918" s="339"/>
      <c r="C918" s="340"/>
      <c r="D918" s="339" t="s">
        <v>167</v>
      </c>
      <c r="E918" s="340"/>
      <c r="F918" s="433"/>
      <c r="G918" s="433"/>
      <c r="H918" s="433"/>
      <c r="I918" s="433"/>
      <c r="J918" s="267" t="s">
        <v>168</v>
      </c>
      <c r="K918" s="267" t="s">
        <v>98</v>
      </c>
    </row>
    <row r="919" spans="1:11" ht="15.75" customHeight="1" x14ac:dyDescent="0.25">
      <c r="A919" s="1">
        <v>469</v>
      </c>
      <c r="B919" s="434"/>
      <c r="C919" s="434"/>
      <c r="D919" s="359" t="str">
        <f>IF(B919&lt;&gt;0,(VLOOKUP(B919,'proje ve personel bilgileri'!$A$14:$B$1021,2,0))," ")</f>
        <v xml:space="preserve"> </v>
      </c>
      <c r="E919" s="359"/>
      <c r="F919" s="268"/>
      <c r="G919" s="108"/>
      <c r="H919" s="108"/>
      <c r="I919" s="109" t="str">
        <f t="shared" ref="I919:I936" si="52">IF(B919&lt;&gt;0,(G919*H919)," ")</f>
        <v xml:space="preserve"> </v>
      </c>
      <c r="J919" s="110" t="str">
        <f>IF(B919&lt;&gt;0,(VLOOKUP(B919,G011C!$B$12:$V$2193,20,0))," ")</f>
        <v xml:space="preserve"> </v>
      </c>
      <c r="K919" s="111" t="str">
        <f t="shared" ref="K919:K936" si="53">IF(B919&lt;&gt;0,(I919*J919)," ")</f>
        <v xml:space="preserve"> </v>
      </c>
    </row>
    <row r="920" spans="1:11" ht="15.75" customHeight="1" x14ac:dyDescent="0.25">
      <c r="A920" s="2">
        <v>470</v>
      </c>
      <c r="B920" s="426"/>
      <c r="C920" s="426"/>
      <c r="D920" s="359" t="str">
        <f>IF(B920&lt;&gt;0,(VLOOKUP(B920,'proje ve personel bilgileri'!$A$14:$B$1021,2,0))," ")</f>
        <v xml:space="preserve"> </v>
      </c>
      <c r="E920" s="359"/>
      <c r="F920" s="268"/>
      <c r="G920" s="112"/>
      <c r="H920" s="112"/>
      <c r="I920" s="109" t="str">
        <f t="shared" si="52"/>
        <v xml:space="preserve"> </v>
      </c>
      <c r="J920" s="110" t="str">
        <f>IF(B920&lt;&gt;0,(VLOOKUP(B920,G011C!$B$12:$V$2193,20,0))," ")</f>
        <v xml:space="preserve"> </v>
      </c>
      <c r="K920" s="111" t="str">
        <f t="shared" si="53"/>
        <v xml:space="preserve"> </v>
      </c>
    </row>
    <row r="921" spans="1:11" ht="15.75" customHeight="1" x14ac:dyDescent="0.25">
      <c r="A921" s="1">
        <v>471</v>
      </c>
      <c r="B921" s="426"/>
      <c r="C921" s="426"/>
      <c r="D921" s="359" t="str">
        <f>IF(B921&lt;&gt;0,(VLOOKUP(B921,'proje ve personel bilgileri'!$A$14:$B$1021,2,0))," ")</f>
        <v xml:space="preserve"> </v>
      </c>
      <c r="E921" s="359"/>
      <c r="F921" s="268"/>
      <c r="G921" s="112"/>
      <c r="H921" s="112"/>
      <c r="I921" s="109" t="str">
        <f t="shared" si="52"/>
        <v xml:space="preserve"> </v>
      </c>
      <c r="J921" s="110" t="str">
        <f>IF(B921&lt;&gt;0,(VLOOKUP(B921,G011C!$B$12:$V$2193,20,0))," ")</f>
        <v xml:space="preserve"> </v>
      </c>
      <c r="K921" s="111" t="str">
        <f t="shared" si="53"/>
        <v xml:space="preserve"> </v>
      </c>
    </row>
    <row r="922" spans="1:11" ht="15.75" customHeight="1" x14ac:dyDescent="0.25">
      <c r="A922" s="2">
        <v>472</v>
      </c>
      <c r="B922" s="426"/>
      <c r="C922" s="426"/>
      <c r="D922" s="359" t="str">
        <f>IF(B922&lt;&gt;0,(VLOOKUP(B922,'proje ve personel bilgileri'!$A$14:$B$1021,2,0))," ")</f>
        <v xml:space="preserve"> </v>
      </c>
      <c r="E922" s="359"/>
      <c r="F922" s="268"/>
      <c r="G922" s="112"/>
      <c r="H922" s="112"/>
      <c r="I922" s="109" t="str">
        <f t="shared" si="52"/>
        <v xml:space="preserve"> </v>
      </c>
      <c r="J922" s="110" t="str">
        <f>IF(B922&lt;&gt;0,(VLOOKUP(B922,G011C!$B$12:$V$2193,20,0))," ")</f>
        <v xml:space="preserve"> </v>
      </c>
      <c r="K922" s="111" t="str">
        <f t="shared" si="53"/>
        <v xml:space="preserve"> </v>
      </c>
    </row>
    <row r="923" spans="1:11" ht="15.75" customHeight="1" x14ac:dyDescent="0.25">
      <c r="A923" s="1">
        <v>473</v>
      </c>
      <c r="B923" s="426"/>
      <c r="C923" s="426"/>
      <c r="D923" s="359" t="str">
        <f>IF(B923&lt;&gt;0,(VLOOKUP(B923,'proje ve personel bilgileri'!$A$14:$B$1021,2,0))," ")</f>
        <v xml:space="preserve"> </v>
      </c>
      <c r="E923" s="359"/>
      <c r="F923" s="268"/>
      <c r="G923" s="112"/>
      <c r="H923" s="112"/>
      <c r="I923" s="109" t="str">
        <f t="shared" si="52"/>
        <v xml:space="preserve"> </v>
      </c>
      <c r="J923" s="110" t="str">
        <f>IF(B923&lt;&gt;0,(VLOOKUP(B923,G011C!$B$12:$V$2193,20,0))," ")</f>
        <v xml:space="preserve"> </v>
      </c>
      <c r="K923" s="111" t="str">
        <f t="shared" si="53"/>
        <v xml:space="preserve"> </v>
      </c>
    </row>
    <row r="924" spans="1:11" ht="15.75" customHeight="1" x14ac:dyDescent="0.25">
      <c r="A924" s="2">
        <v>474</v>
      </c>
      <c r="B924" s="426"/>
      <c r="C924" s="426"/>
      <c r="D924" s="359" t="str">
        <f>IF(B924&lt;&gt;0,(VLOOKUP(B924,'proje ve personel bilgileri'!$A$14:$B$1021,2,0))," ")</f>
        <v xml:space="preserve"> </v>
      </c>
      <c r="E924" s="359"/>
      <c r="F924" s="268"/>
      <c r="G924" s="112"/>
      <c r="H924" s="112"/>
      <c r="I924" s="109" t="str">
        <f t="shared" si="52"/>
        <v xml:space="preserve"> </v>
      </c>
      <c r="J924" s="110" t="str">
        <f>IF(B924&lt;&gt;0,(VLOOKUP(B924,G011C!$B$12:$V$2193,20,0))," ")</f>
        <v xml:space="preserve"> </v>
      </c>
      <c r="K924" s="111" t="str">
        <f t="shared" si="53"/>
        <v xml:space="preserve"> </v>
      </c>
    </row>
    <row r="925" spans="1:11" ht="15.75" customHeight="1" x14ac:dyDescent="0.25">
      <c r="A925" s="1">
        <v>475</v>
      </c>
      <c r="B925" s="426"/>
      <c r="C925" s="426"/>
      <c r="D925" s="359" t="str">
        <f>IF(B925&lt;&gt;0,(VLOOKUP(B925,'proje ve personel bilgileri'!$A$14:$B$1021,2,0))," ")</f>
        <v xml:space="preserve"> </v>
      </c>
      <c r="E925" s="359"/>
      <c r="F925" s="268"/>
      <c r="G925" s="112"/>
      <c r="H925" s="112"/>
      <c r="I925" s="109" t="str">
        <f t="shared" si="52"/>
        <v xml:space="preserve"> </v>
      </c>
      <c r="J925" s="110" t="str">
        <f>IF(B925&lt;&gt;0,(VLOOKUP(B925,G011C!$B$12:$V$2193,20,0))," ")</f>
        <v xml:space="preserve"> </v>
      </c>
      <c r="K925" s="111" t="str">
        <f t="shared" si="53"/>
        <v xml:space="preserve"> </v>
      </c>
    </row>
    <row r="926" spans="1:11" ht="15.75" customHeight="1" x14ac:dyDescent="0.25">
      <c r="A926" s="2">
        <v>476</v>
      </c>
      <c r="B926" s="426"/>
      <c r="C926" s="426"/>
      <c r="D926" s="359" t="str">
        <f>IF(B926&lt;&gt;0,(VLOOKUP(B926,'proje ve personel bilgileri'!$A$14:$B$1021,2,0))," ")</f>
        <v xml:space="preserve"> </v>
      </c>
      <c r="E926" s="359"/>
      <c r="F926" s="268"/>
      <c r="G926" s="112"/>
      <c r="H926" s="112"/>
      <c r="I926" s="109" t="str">
        <f t="shared" si="52"/>
        <v xml:space="preserve"> </v>
      </c>
      <c r="J926" s="110" t="str">
        <f>IF(B926&lt;&gt;0,(VLOOKUP(B926,G011C!$B$12:$V$2193,20,0))," ")</f>
        <v xml:space="preserve"> </v>
      </c>
      <c r="K926" s="111" t="str">
        <f t="shared" si="53"/>
        <v xml:space="preserve"> </v>
      </c>
    </row>
    <row r="927" spans="1:11" ht="15.75" customHeight="1" x14ac:dyDescent="0.25">
      <c r="A927" s="1">
        <v>477</v>
      </c>
      <c r="B927" s="426"/>
      <c r="C927" s="426"/>
      <c r="D927" s="359" t="str">
        <f>IF(B927&lt;&gt;0,(VLOOKUP(B927,'proje ve personel bilgileri'!$A$14:$B$1021,2,0))," ")</f>
        <v xml:space="preserve"> </v>
      </c>
      <c r="E927" s="359"/>
      <c r="F927" s="268"/>
      <c r="G927" s="112"/>
      <c r="H927" s="112"/>
      <c r="I927" s="109" t="str">
        <f t="shared" si="52"/>
        <v xml:space="preserve"> </v>
      </c>
      <c r="J927" s="110" t="str">
        <f>IF(B927&lt;&gt;0,(VLOOKUP(B927,G011C!$B$12:$V$2193,20,0))," ")</f>
        <v xml:space="preserve"> </v>
      </c>
      <c r="K927" s="111" t="str">
        <f t="shared" si="53"/>
        <v xml:space="preserve"> </v>
      </c>
    </row>
    <row r="928" spans="1:11" ht="15.75" customHeight="1" x14ac:dyDescent="0.25">
      <c r="A928" s="2">
        <v>478</v>
      </c>
      <c r="B928" s="426"/>
      <c r="C928" s="426"/>
      <c r="D928" s="359" t="str">
        <f>IF(B928&lt;&gt;0,(VLOOKUP(B928,'proje ve personel bilgileri'!$A$14:$B$1021,2,0))," ")</f>
        <v xml:space="preserve"> </v>
      </c>
      <c r="E928" s="359"/>
      <c r="F928" s="268"/>
      <c r="G928" s="112"/>
      <c r="H928" s="112"/>
      <c r="I928" s="109" t="str">
        <f t="shared" si="52"/>
        <v xml:space="preserve"> </v>
      </c>
      <c r="J928" s="110" t="str">
        <f>IF(B928&lt;&gt;0,(VLOOKUP(B928,G011C!$B$12:$V$2193,20,0))," ")</f>
        <v xml:space="preserve"> </v>
      </c>
      <c r="K928" s="111" t="str">
        <f t="shared" si="53"/>
        <v xml:space="preserve"> </v>
      </c>
    </row>
    <row r="929" spans="1:11" ht="15.75" customHeight="1" x14ac:dyDescent="0.25">
      <c r="A929" s="1">
        <v>479</v>
      </c>
      <c r="B929" s="426"/>
      <c r="C929" s="426"/>
      <c r="D929" s="359" t="str">
        <f>IF(B929&lt;&gt;0,(VLOOKUP(B929,'proje ve personel bilgileri'!$A$14:$B$1021,2,0))," ")</f>
        <v xml:space="preserve"> </v>
      </c>
      <c r="E929" s="359"/>
      <c r="F929" s="268"/>
      <c r="G929" s="112"/>
      <c r="H929" s="112"/>
      <c r="I929" s="109" t="str">
        <f t="shared" si="52"/>
        <v xml:space="preserve"> </v>
      </c>
      <c r="J929" s="110" t="str">
        <f>IF(B929&lt;&gt;0,(VLOOKUP(B929,G011C!$B$12:$V$2193,20,0))," ")</f>
        <v xml:space="preserve"> </v>
      </c>
      <c r="K929" s="111" t="str">
        <f t="shared" si="53"/>
        <v xml:space="preserve"> </v>
      </c>
    </row>
    <row r="930" spans="1:11" ht="15.75" customHeight="1" x14ac:dyDescent="0.25">
      <c r="A930" s="2">
        <v>480</v>
      </c>
      <c r="B930" s="426"/>
      <c r="C930" s="426"/>
      <c r="D930" s="359" t="str">
        <f>IF(B930&lt;&gt;0,(VLOOKUP(B930,'proje ve personel bilgileri'!$A$14:$B$1021,2,0))," ")</f>
        <v xml:space="preserve"> </v>
      </c>
      <c r="E930" s="359"/>
      <c r="F930" s="268"/>
      <c r="G930" s="112"/>
      <c r="H930" s="112"/>
      <c r="I930" s="109" t="str">
        <f t="shared" si="52"/>
        <v xml:space="preserve"> </v>
      </c>
      <c r="J930" s="110" t="str">
        <f>IF(B930&lt;&gt;0,(VLOOKUP(B930,G011C!$B$12:$V$2193,20,0))," ")</f>
        <v xml:space="preserve"> </v>
      </c>
      <c r="K930" s="111" t="str">
        <f t="shared" si="53"/>
        <v xml:space="preserve"> </v>
      </c>
    </row>
    <row r="931" spans="1:11" ht="15.75" customHeight="1" x14ac:dyDescent="0.25">
      <c r="A931" s="1">
        <v>481</v>
      </c>
      <c r="B931" s="426"/>
      <c r="C931" s="426"/>
      <c r="D931" s="359" t="str">
        <f>IF(B931&lt;&gt;0,(VLOOKUP(B931,'proje ve personel bilgileri'!$A$14:$B$1021,2,0))," ")</f>
        <v xml:space="preserve"> </v>
      </c>
      <c r="E931" s="359"/>
      <c r="F931" s="268"/>
      <c r="G931" s="112"/>
      <c r="H931" s="112"/>
      <c r="I931" s="109" t="str">
        <f t="shared" si="52"/>
        <v xml:space="preserve"> </v>
      </c>
      <c r="J931" s="110" t="str">
        <f>IF(B931&lt;&gt;0,(VLOOKUP(B931,G011C!$B$12:$V$2193,20,0))," ")</f>
        <v xml:space="preserve"> </v>
      </c>
      <c r="K931" s="111" t="str">
        <f t="shared" si="53"/>
        <v xml:space="preserve"> </v>
      </c>
    </row>
    <row r="932" spans="1:11" ht="15.75" customHeight="1" x14ac:dyDescent="0.25">
      <c r="A932" s="2">
        <v>482</v>
      </c>
      <c r="B932" s="426"/>
      <c r="C932" s="426"/>
      <c r="D932" s="359" t="str">
        <f>IF(B932&lt;&gt;0,(VLOOKUP(B932,'proje ve personel bilgileri'!$A$14:$B$1021,2,0))," ")</f>
        <v xml:space="preserve"> </v>
      </c>
      <c r="E932" s="359"/>
      <c r="F932" s="268"/>
      <c r="G932" s="112"/>
      <c r="H932" s="112"/>
      <c r="I932" s="109" t="str">
        <f t="shared" si="52"/>
        <v xml:space="preserve"> </v>
      </c>
      <c r="J932" s="110" t="str">
        <f>IF(B932&lt;&gt;0,(VLOOKUP(B932,G011C!$B$12:$V$2193,20,0))," ")</f>
        <v xml:space="preserve"> </v>
      </c>
      <c r="K932" s="111" t="str">
        <f t="shared" si="53"/>
        <v xml:space="preserve"> </v>
      </c>
    </row>
    <row r="933" spans="1:11" ht="15.75" customHeight="1" x14ac:dyDescent="0.25">
      <c r="A933" s="1">
        <v>483</v>
      </c>
      <c r="B933" s="426"/>
      <c r="C933" s="426"/>
      <c r="D933" s="359" t="str">
        <f>IF(B933&lt;&gt;0,(VLOOKUP(B933,'proje ve personel bilgileri'!$A$14:$B$1021,2,0))," ")</f>
        <v xml:space="preserve"> </v>
      </c>
      <c r="E933" s="359"/>
      <c r="F933" s="268"/>
      <c r="G933" s="112"/>
      <c r="H933" s="112"/>
      <c r="I933" s="109" t="str">
        <f t="shared" si="52"/>
        <v xml:space="preserve"> </v>
      </c>
      <c r="J933" s="110" t="str">
        <f>IF(B933&lt;&gt;0,(VLOOKUP(B933,G011C!$B$12:$V$2193,20,0))," ")</f>
        <v xml:space="preserve"> </v>
      </c>
      <c r="K933" s="111" t="str">
        <f t="shared" si="53"/>
        <v xml:space="preserve"> </v>
      </c>
    </row>
    <row r="934" spans="1:11" ht="15.75" customHeight="1" x14ac:dyDescent="0.25">
      <c r="A934" s="2">
        <v>484</v>
      </c>
      <c r="B934" s="426"/>
      <c r="C934" s="426"/>
      <c r="D934" s="359" t="str">
        <f>IF(B934&lt;&gt;0,(VLOOKUP(B934,'proje ve personel bilgileri'!$A$14:$B$1021,2,0))," ")</f>
        <v xml:space="preserve"> </v>
      </c>
      <c r="E934" s="359"/>
      <c r="F934" s="268"/>
      <c r="G934" s="112"/>
      <c r="H934" s="112"/>
      <c r="I934" s="109" t="str">
        <f t="shared" si="52"/>
        <v xml:space="preserve"> </v>
      </c>
      <c r="J934" s="110" t="str">
        <f>IF(B934&lt;&gt;0,(VLOOKUP(B934,G011C!$B$12:$V$2193,20,0))," ")</f>
        <v xml:space="preserve"> </v>
      </c>
      <c r="K934" s="111" t="str">
        <f t="shared" si="53"/>
        <v xml:space="preserve"> </v>
      </c>
    </row>
    <row r="935" spans="1:11" ht="15.75" customHeight="1" x14ac:dyDescent="0.25">
      <c r="A935" s="1">
        <v>485</v>
      </c>
      <c r="B935" s="426"/>
      <c r="C935" s="426"/>
      <c r="D935" s="359" t="str">
        <f>IF(B935&lt;&gt;0,(VLOOKUP(B935,'proje ve personel bilgileri'!$A$14:$B$1021,2,0))," ")</f>
        <v xml:space="preserve"> </v>
      </c>
      <c r="E935" s="359"/>
      <c r="F935" s="268"/>
      <c r="G935" s="112"/>
      <c r="H935" s="112"/>
      <c r="I935" s="109" t="str">
        <f t="shared" si="52"/>
        <v xml:space="preserve"> </v>
      </c>
      <c r="J935" s="110" t="str">
        <f>IF(B935&lt;&gt;0,(VLOOKUP(B935,G011C!$B$12:$V$2193,20,0))," ")</f>
        <v xml:space="preserve"> </v>
      </c>
      <c r="K935" s="111" t="str">
        <f t="shared" si="53"/>
        <v xml:space="preserve"> </v>
      </c>
    </row>
    <row r="936" spans="1:11" ht="15" customHeight="1" x14ac:dyDescent="0.25">
      <c r="A936" s="2">
        <v>486</v>
      </c>
      <c r="B936" s="426"/>
      <c r="C936" s="426"/>
      <c r="D936" s="359" t="str">
        <f>IF(B936&lt;&gt;0,(VLOOKUP(B936,'proje ve personel bilgileri'!$A$14:$B$1021,2,0))," ")</f>
        <v xml:space="preserve"> </v>
      </c>
      <c r="E936" s="359"/>
      <c r="F936" s="268"/>
      <c r="G936" s="112"/>
      <c r="H936" s="112"/>
      <c r="I936" s="109" t="str">
        <f t="shared" si="52"/>
        <v xml:space="preserve"> </v>
      </c>
      <c r="J936" s="110" t="str">
        <f>IF(B936&lt;&gt;0,(VLOOKUP(B936,G011C!$B$12:$V$2193,20,0))," ")</f>
        <v xml:space="preserve"> </v>
      </c>
      <c r="K936" s="111" t="str">
        <f t="shared" si="53"/>
        <v xml:space="preserve"> </v>
      </c>
    </row>
    <row r="937" spans="1:11" ht="15.75" customHeight="1" x14ac:dyDescent="0.25">
      <c r="A937" s="341" t="s">
        <v>169</v>
      </c>
      <c r="B937" s="427"/>
      <c r="C937" s="427"/>
      <c r="D937" s="427"/>
      <c r="E937" s="427"/>
      <c r="F937" s="427"/>
      <c r="G937" s="427"/>
      <c r="H937" s="427"/>
      <c r="I937" s="34">
        <f>SUM(I919:I936)</f>
        <v>0</v>
      </c>
      <c r="J937" s="31"/>
      <c r="K937" s="35">
        <f>IF(C916=C881,SUM(K919:K936)+K902,SUM(K919:K936))</f>
        <v>0</v>
      </c>
    </row>
    <row r="938" spans="1:11" ht="15.75" customHeight="1" x14ac:dyDescent="0.25">
      <c r="A938" s="428" t="s">
        <v>170</v>
      </c>
      <c r="B938" s="429"/>
      <c r="C938" s="429"/>
      <c r="D938" s="429"/>
      <c r="E938" s="429"/>
      <c r="F938" s="429"/>
      <c r="G938" s="430"/>
      <c r="H938" s="32"/>
      <c r="I938" s="33"/>
      <c r="J938" s="33"/>
      <c r="K938" s="65">
        <f>SUM(K919:K936)+K903</f>
        <v>0</v>
      </c>
    </row>
    <row r="939" spans="1:11" ht="15" customHeight="1" x14ac:dyDescent="0.25">
      <c r="A939" s="56"/>
      <c r="B939" s="56"/>
      <c r="C939" s="56"/>
      <c r="D939" s="56"/>
      <c r="E939" s="56"/>
      <c r="F939" s="56"/>
      <c r="G939" s="56"/>
      <c r="H939" s="56"/>
      <c r="I939" s="56"/>
      <c r="J939" s="56"/>
      <c r="K939" s="56"/>
    </row>
    <row r="940" spans="1:11" ht="15" customHeight="1" x14ac:dyDescent="0.25">
      <c r="A940" s="50"/>
    </row>
    <row r="941" spans="1:11" ht="15" customHeight="1" x14ac:dyDescent="0.25">
      <c r="A941" s="431" t="s">
        <v>171</v>
      </c>
      <c r="B941" s="431"/>
      <c r="C941" s="431"/>
      <c r="D941" s="431"/>
      <c r="E941" s="431"/>
      <c r="F941" s="431"/>
      <c r="G941" s="431"/>
      <c r="H941" s="431"/>
      <c r="I941" s="431"/>
      <c r="J941" s="431"/>
      <c r="K941" s="431"/>
    </row>
    <row r="942" spans="1:11" ht="15" customHeight="1" x14ac:dyDescent="0.25">
      <c r="A942" s="50"/>
    </row>
    <row r="943" spans="1:11" ht="15" customHeight="1" x14ac:dyDescent="0.25">
      <c r="A943" s="51"/>
    </row>
    <row r="944" spans="1:11" ht="15" customHeight="1" x14ac:dyDescent="0.25">
      <c r="A944" s="270" t="s">
        <v>101</v>
      </c>
      <c r="E944" s="270" t="s">
        <v>102</v>
      </c>
      <c r="G944" s="270" t="s">
        <v>103</v>
      </c>
      <c r="J944" s="74" t="s">
        <v>127</v>
      </c>
    </row>
    <row r="946" spans="1:11" ht="15.75" customHeight="1" x14ac:dyDescent="0.25">
      <c r="A946" s="348" t="s">
        <v>157</v>
      </c>
      <c r="B946" s="440"/>
      <c r="C946" s="440"/>
      <c r="D946" s="440"/>
      <c r="E946" s="440"/>
      <c r="F946" s="440"/>
      <c r="G946" s="440"/>
      <c r="H946" s="440"/>
      <c r="I946" s="440"/>
      <c r="J946" s="440"/>
      <c r="K946" s="440"/>
    </row>
    <row r="947" spans="1:11" ht="15" customHeight="1" x14ac:dyDescent="0.25">
      <c r="A947" s="70"/>
      <c r="B947" s="70"/>
      <c r="C947" s="70"/>
      <c r="D947" s="70"/>
      <c r="E947" s="70"/>
      <c r="F947" s="73" t="str">
        <f>'proje ve personel bilgileri'!$B$7&amp;" dönemine aittir"</f>
        <v>/ dönemine aittir</v>
      </c>
      <c r="G947" s="70"/>
      <c r="H947" s="70"/>
      <c r="I947" s="70"/>
      <c r="J947" s="70"/>
      <c r="K947" s="70"/>
    </row>
    <row r="948" spans="1:11" ht="18.75" customHeight="1" x14ac:dyDescent="0.25">
      <c r="K948" s="4" t="s">
        <v>158</v>
      </c>
    </row>
    <row r="949" spans="1:11" ht="15.75" customHeight="1" x14ac:dyDescent="0.25">
      <c r="A949" s="435" t="s">
        <v>2</v>
      </c>
      <c r="B949" s="436"/>
      <c r="C949" s="351">
        <f>'proje ve personel bilgileri'!$B$2</f>
        <v>0</v>
      </c>
      <c r="D949" s="352"/>
      <c r="E949" s="352"/>
      <c r="F949" s="352"/>
      <c r="G949" s="352"/>
      <c r="H949" s="352"/>
      <c r="I949" s="352"/>
      <c r="J949" s="352"/>
      <c r="K949" s="353"/>
    </row>
    <row r="950" spans="1:11" ht="15.75" customHeight="1" x14ac:dyDescent="0.25">
      <c r="A950" s="435" t="s">
        <v>159</v>
      </c>
      <c r="B950" s="436"/>
      <c r="C950" s="351">
        <f>'proje ve personel bilgileri'!$B$3</f>
        <v>0</v>
      </c>
      <c r="D950" s="352"/>
      <c r="E950" s="352"/>
      <c r="F950" s="352"/>
      <c r="G950" s="352"/>
      <c r="H950" s="352"/>
      <c r="I950" s="352"/>
      <c r="J950" s="352"/>
      <c r="K950" s="353"/>
    </row>
    <row r="951" spans="1:11" ht="15.75" customHeight="1" x14ac:dyDescent="0.25">
      <c r="A951" s="435" t="s">
        <v>160</v>
      </c>
      <c r="B951" s="436"/>
      <c r="C951" s="437"/>
      <c r="D951" s="438"/>
      <c r="E951" s="435"/>
      <c r="F951" s="439"/>
      <c r="G951" s="439"/>
      <c r="H951" s="439"/>
      <c r="I951" s="439"/>
      <c r="J951" s="439"/>
      <c r="K951" s="436"/>
    </row>
    <row r="952" spans="1:11" ht="30" customHeight="1" x14ac:dyDescent="0.25">
      <c r="A952" s="432" t="s">
        <v>87</v>
      </c>
      <c r="B952" s="346" t="s">
        <v>15</v>
      </c>
      <c r="C952" s="347"/>
      <c r="D952" s="346" t="s">
        <v>161</v>
      </c>
      <c r="E952" s="347"/>
      <c r="F952" s="432" t="s">
        <v>17</v>
      </c>
      <c r="G952" s="432" t="s">
        <v>162</v>
      </c>
      <c r="H952" s="432" t="s">
        <v>163</v>
      </c>
      <c r="I952" s="432" t="s">
        <v>164</v>
      </c>
      <c r="J952" s="269" t="s">
        <v>165</v>
      </c>
      <c r="K952" s="267" t="s">
        <v>166</v>
      </c>
    </row>
    <row r="953" spans="1:11" ht="30.75" customHeight="1" x14ac:dyDescent="0.25">
      <c r="A953" s="433"/>
      <c r="B953" s="339"/>
      <c r="C953" s="340"/>
      <c r="D953" s="339" t="s">
        <v>167</v>
      </c>
      <c r="E953" s="340"/>
      <c r="F953" s="433"/>
      <c r="G953" s="433"/>
      <c r="H953" s="433"/>
      <c r="I953" s="433"/>
      <c r="J953" s="267" t="s">
        <v>168</v>
      </c>
      <c r="K953" s="267" t="s">
        <v>98</v>
      </c>
    </row>
    <row r="954" spans="1:11" ht="15.75" customHeight="1" x14ac:dyDescent="0.25">
      <c r="A954" s="1">
        <v>487</v>
      </c>
      <c r="B954" s="434"/>
      <c r="C954" s="434"/>
      <c r="D954" s="359" t="str">
        <f>IF(B954&lt;&gt;0,(VLOOKUP(B954,'proje ve personel bilgileri'!$A$14:$B$1021,2,0))," ")</f>
        <v xml:space="preserve"> </v>
      </c>
      <c r="E954" s="359"/>
      <c r="F954" s="268"/>
      <c r="G954" s="108"/>
      <c r="H954" s="108"/>
      <c r="I954" s="109" t="str">
        <f t="shared" ref="I954:I971" si="54">IF(B954&lt;&gt;0,(G954*H954)," ")</f>
        <v xml:space="preserve"> </v>
      </c>
      <c r="J954" s="110" t="str">
        <f>IF(B954&lt;&gt;0,(VLOOKUP(B954,G011C!$B$12:$V$2193,20,0))," ")</f>
        <v xml:space="preserve"> </v>
      </c>
      <c r="K954" s="111" t="str">
        <f t="shared" ref="K954:K971" si="55">IF(B954&lt;&gt;0,(I954*J954)," ")</f>
        <v xml:space="preserve"> </v>
      </c>
    </row>
    <row r="955" spans="1:11" ht="15.75" customHeight="1" x14ac:dyDescent="0.25">
      <c r="A955" s="2">
        <v>488</v>
      </c>
      <c r="B955" s="426"/>
      <c r="C955" s="426"/>
      <c r="D955" s="359" t="str">
        <f>IF(B955&lt;&gt;0,(VLOOKUP(B955,'proje ve personel bilgileri'!$A$14:$B$1021,2,0))," ")</f>
        <v xml:space="preserve"> </v>
      </c>
      <c r="E955" s="359"/>
      <c r="F955" s="268"/>
      <c r="G955" s="112"/>
      <c r="H955" s="112"/>
      <c r="I955" s="109" t="str">
        <f t="shared" si="54"/>
        <v xml:space="preserve"> </v>
      </c>
      <c r="J955" s="110" t="str">
        <f>IF(B955&lt;&gt;0,(VLOOKUP(B955,G011C!$B$12:$V$2193,20,0))," ")</f>
        <v xml:space="preserve"> </v>
      </c>
      <c r="K955" s="111" t="str">
        <f t="shared" si="55"/>
        <v xml:space="preserve"> </v>
      </c>
    </row>
    <row r="956" spans="1:11" ht="15.75" customHeight="1" x14ac:dyDescent="0.25">
      <c r="A956" s="1">
        <v>489</v>
      </c>
      <c r="B956" s="426"/>
      <c r="C956" s="426"/>
      <c r="D956" s="359" t="str">
        <f>IF(B956&lt;&gt;0,(VLOOKUP(B956,'proje ve personel bilgileri'!$A$14:$B$1021,2,0))," ")</f>
        <v xml:space="preserve"> </v>
      </c>
      <c r="E956" s="359"/>
      <c r="F956" s="268"/>
      <c r="G956" s="112"/>
      <c r="H956" s="112"/>
      <c r="I956" s="109" t="str">
        <f t="shared" si="54"/>
        <v xml:space="preserve"> </v>
      </c>
      <c r="J956" s="110" t="str">
        <f>IF(B956&lt;&gt;0,(VLOOKUP(B956,G011C!$B$12:$V$2193,20,0))," ")</f>
        <v xml:space="preserve"> </v>
      </c>
      <c r="K956" s="111" t="str">
        <f t="shared" si="55"/>
        <v xml:space="preserve"> </v>
      </c>
    </row>
    <row r="957" spans="1:11" ht="15.75" customHeight="1" x14ac:dyDescent="0.25">
      <c r="A957" s="2">
        <v>490</v>
      </c>
      <c r="B957" s="426"/>
      <c r="C957" s="426"/>
      <c r="D957" s="359" t="str">
        <f>IF(B957&lt;&gt;0,(VLOOKUP(B957,'proje ve personel bilgileri'!$A$14:$B$1021,2,0))," ")</f>
        <v xml:space="preserve"> </v>
      </c>
      <c r="E957" s="359"/>
      <c r="F957" s="268"/>
      <c r="G957" s="112"/>
      <c r="H957" s="112"/>
      <c r="I957" s="109" t="str">
        <f t="shared" si="54"/>
        <v xml:space="preserve"> </v>
      </c>
      <c r="J957" s="110" t="str">
        <f>IF(B957&lt;&gt;0,(VLOOKUP(B957,G011C!$B$12:$V$2193,20,0))," ")</f>
        <v xml:space="preserve"> </v>
      </c>
      <c r="K957" s="111" t="str">
        <f t="shared" si="55"/>
        <v xml:space="preserve"> </v>
      </c>
    </row>
    <row r="958" spans="1:11" ht="15.75" customHeight="1" x14ac:dyDescent="0.25">
      <c r="A958" s="1">
        <v>491</v>
      </c>
      <c r="B958" s="426"/>
      <c r="C958" s="426"/>
      <c r="D958" s="359" t="str">
        <f>IF(B958&lt;&gt;0,(VLOOKUP(B958,'proje ve personel bilgileri'!$A$14:$B$1021,2,0))," ")</f>
        <v xml:space="preserve"> </v>
      </c>
      <c r="E958" s="359"/>
      <c r="F958" s="268"/>
      <c r="G958" s="112"/>
      <c r="H958" s="112"/>
      <c r="I958" s="109" t="str">
        <f t="shared" si="54"/>
        <v xml:space="preserve"> </v>
      </c>
      <c r="J958" s="110" t="str">
        <f>IF(B958&lt;&gt;0,(VLOOKUP(B958,G011C!$B$12:$V$2193,20,0))," ")</f>
        <v xml:space="preserve"> </v>
      </c>
      <c r="K958" s="111" t="str">
        <f t="shared" si="55"/>
        <v xml:space="preserve"> </v>
      </c>
    </row>
    <row r="959" spans="1:11" ht="15.75" customHeight="1" x14ac:dyDescent="0.25">
      <c r="A959" s="2">
        <v>492</v>
      </c>
      <c r="B959" s="426"/>
      <c r="C959" s="426"/>
      <c r="D959" s="359" t="str">
        <f>IF(B959&lt;&gt;0,(VLOOKUP(B959,'proje ve personel bilgileri'!$A$14:$B$1021,2,0))," ")</f>
        <v xml:space="preserve"> </v>
      </c>
      <c r="E959" s="359"/>
      <c r="F959" s="268"/>
      <c r="G959" s="112"/>
      <c r="H959" s="112"/>
      <c r="I959" s="109" t="str">
        <f t="shared" si="54"/>
        <v xml:space="preserve"> </v>
      </c>
      <c r="J959" s="110" t="str">
        <f>IF(B959&lt;&gt;0,(VLOOKUP(B959,G011C!$B$12:$V$2193,20,0))," ")</f>
        <v xml:space="preserve"> </v>
      </c>
      <c r="K959" s="111" t="str">
        <f t="shared" si="55"/>
        <v xml:space="preserve"> </v>
      </c>
    </row>
    <row r="960" spans="1:11" ht="15.75" customHeight="1" x14ac:dyDescent="0.25">
      <c r="A960" s="1">
        <v>493</v>
      </c>
      <c r="B960" s="426"/>
      <c r="C960" s="426"/>
      <c r="D960" s="359" t="str">
        <f>IF(B960&lt;&gt;0,(VLOOKUP(B960,'proje ve personel bilgileri'!$A$14:$B$1021,2,0))," ")</f>
        <v xml:space="preserve"> </v>
      </c>
      <c r="E960" s="359"/>
      <c r="F960" s="268"/>
      <c r="G960" s="112"/>
      <c r="H960" s="112"/>
      <c r="I960" s="109" t="str">
        <f t="shared" si="54"/>
        <v xml:space="preserve"> </v>
      </c>
      <c r="J960" s="110" t="str">
        <f>IF(B960&lt;&gt;0,(VLOOKUP(B960,G011C!$B$12:$V$2193,20,0))," ")</f>
        <v xml:space="preserve"> </v>
      </c>
      <c r="K960" s="111" t="str">
        <f t="shared" si="55"/>
        <v xml:space="preserve"> </v>
      </c>
    </row>
    <row r="961" spans="1:11" ht="15.75" customHeight="1" x14ac:dyDescent="0.25">
      <c r="A961" s="2">
        <v>494</v>
      </c>
      <c r="B961" s="426"/>
      <c r="C961" s="426"/>
      <c r="D961" s="359" t="str">
        <f>IF(B961&lt;&gt;0,(VLOOKUP(B961,'proje ve personel bilgileri'!$A$14:$B$1021,2,0))," ")</f>
        <v xml:space="preserve"> </v>
      </c>
      <c r="E961" s="359"/>
      <c r="F961" s="268"/>
      <c r="G961" s="112"/>
      <c r="H961" s="112"/>
      <c r="I961" s="109" t="str">
        <f t="shared" si="54"/>
        <v xml:space="preserve"> </v>
      </c>
      <c r="J961" s="110" t="str">
        <f>IF(B961&lt;&gt;0,(VLOOKUP(B961,G011C!$B$12:$V$2193,20,0))," ")</f>
        <v xml:space="preserve"> </v>
      </c>
      <c r="K961" s="111" t="str">
        <f t="shared" si="55"/>
        <v xml:space="preserve"> </v>
      </c>
    </row>
    <row r="962" spans="1:11" ht="15.75" customHeight="1" x14ac:dyDescent="0.25">
      <c r="A962" s="1">
        <v>495</v>
      </c>
      <c r="B962" s="426"/>
      <c r="C962" s="426"/>
      <c r="D962" s="359" t="str">
        <f>IF(B962&lt;&gt;0,(VLOOKUP(B962,'proje ve personel bilgileri'!$A$14:$B$1021,2,0))," ")</f>
        <v xml:space="preserve"> </v>
      </c>
      <c r="E962" s="359"/>
      <c r="F962" s="268"/>
      <c r="G962" s="112"/>
      <c r="H962" s="112"/>
      <c r="I962" s="109" t="str">
        <f t="shared" si="54"/>
        <v xml:space="preserve"> </v>
      </c>
      <c r="J962" s="110" t="str">
        <f>IF(B962&lt;&gt;0,(VLOOKUP(B962,G011C!$B$12:$V$2193,20,0))," ")</f>
        <v xml:space="preserve"> </v>
      </c>
      <c r="K962" s="111" t="str">
        <f t="shared" si="55"/>
        <v xml:space="preserve"> </v>
      </c>
    </row>
    <row r="963" spans="1:11" ht="15.75" customHeight="1" x14ac:dyDescent="0.25">
      <c r="A963" s="2">
        <v>496</v>
      </c>
      <c r="B963" s="426"/>
      <c r="C963" s="426"/>
      <c r="D963" s="359" t="str">
        <f>IF(B963&lt;&gt;0,(VLOOKUP(B963,'proje ve personel bilgileri'!$A$14:$B$1021,2,0))," ")</f>
        <v xml:space="preserve"> </v>
      </c>
      <c r="E963" s="359"/>
      <c r="F963" s="268"/>
      <c r="G963" s="112"/>
      <c r="H963" s="112"/>
      <c r="I963" s="109" t="str">
        <f t="shared" si="54"/>
        <v xml:space="preserve"> </v>
      </c>
      <c r="J963" s="110" t="str">
        <f>IF(B963&lt;&gt;0,(VLOOKUP(B963,G011C!$B$12:$V$2193,20,0))," ")</f>
        <v xml:space="preserve"> </v>
      </c>
      <c r="K963" s="111" t="str">
        <f t="shared" si="55"/>
        <v xml:space="preserve"> </v>
      </c>
    </row>
    <row r="964" spans="1:11" ht="15.75" customHeight="1" x14ac:dyDescent="0.25">
      <c r="A964" s="1">
        <v>497</v>
      </c>
      <c r="B964" s="426"/>
      <c r="C964" s="426"/>
      <c r="D964" s="359" t="str">
        <f>IF(B964&lt;&gt;0,(VLOOKUP(B964,'proje ve personel bilgileri'!$A$14:$B$1021,2,0))," ")</f>
        <v xml:space="preserve"> </v>
      </c>
      <c r="E964" s="359"/>
      <c r="F964" s="268"/>
      <c r="G964" s="112"/>
      <c r="H964" s="112"/>
      <c r="I964" s="109" t="str">
        <f t="shared" si="54"/>
        <v xml:space="preserve"> </v>
      </c>
      <c r="J964" s="110" t="str">
        <f>IF(B964&lt;&gt;0,(VLOOKUP(B964,G011C!$B$12:$V$2193,20,0))," ")</f>
        <v xml:space="preserve"> </v>
      </c>
      <c r="K964" s="111" t="str">
        <f t="shared" si="55"/>
        <v xml:space="preserve"> </v>
      </c>
    </row>
    <row r="965" spans="1:11" ht="15.75" customHeight="1" x14ac:dyDescent="0.25">
      <c r="A965" s="2">
        <v>498</v>
      </c>
      <c r="B965" s="426"/>
      <c r="C965" s="426"/>
      <c r="D965" s="359" t="str">
        <f>IF(B965&lt;&gt;0,(VLOOKUP(B965,'proje ve personel bilgileri'!$A$14:$B$1021,2,0))," ")</f>
        <v xml:space="preserve"> </v>
      </c>
      <c r="E965" s="359"/>
      <c r="F965" s="268"/>
      <c r="G965" s="112"/>
      <c r="H965" s="112"/>
      <c r="I965" s="109" t="str">
        <f t="shared" si="54"/>
        <v xml:space="preserve"> </v>
      </c>
      <c r="J965" s="110" t="str">
        <f>IF(B965&lt;&gt;0,(VLOOKUP(B965,G011C!$B$12:$V$2193,20,0))," ")</f>
        <v xml:space="preserve"> </v>
      </c>
      <c r="K965" s="111" t="str">
        <f t="shared" si="55"/>
        <v xml:space="preserve"> </v>
      </c>
    </row>
    <row r="966" spans="1:11" ht="15.75" customHeight="1" x14ac:dyDescent="0.25">
      <c r="A966" s="1">
        <v>499</v>
      </c>
      <c r="B966" s="426"/>
      <c r="C966" s="426"/>
      <c r="D966" s="359" t="str">
        <f>IF(B966&lt;&gt;0,(VLOOKUP(B966,'proje ve personel bilgileri'!$A$14:$B$1021,2,0))," ")</f>
        <v xml:space="preserve"> </v>
      </c>
      <c r="E966" s="359"/>
      <c r="F966" s="268"/>
      <c r="G966" s="112"/>
      <c r="H966" s="112"/>
      <c r="I966" s="109" t="str">
        <f t="shared" si="54"/>
        <v xml:space="preserve"> </v>
      </c>
      <c r="J966" s="110" t="str">
        <f>IF(B966&lt;&gt;0,(VLOOKUP(B966,G011C!$B$12:$V$2193,20,0))," ")</f>
        <v xml:space="preserve"> </v>
      </c>
      <c r="K966" s="111" t="str">
        <f t="shared" si="55"/>
        <v xml:space="preserve"> </v>
      </c>
    </row>
    <row r="967" spans="1:11" ht="15.75" customHeight="1" x14ac:dyDescent="0.25">
      <c r="A967" s="2">
        <v>500</v>
      </c>
      <c r="B967" s="426"/>
      <c r="C967" s="426"/>
      <c r="D967" s="359" t="str">
        <f>IF(B967&lt;&gt;0,(VLOOKUP(B967,'proje ve personel bilgileri'!$A$14:$B$1021,2,0))," ")</f>
        <v xml:space="preserve"> </v>
      </c>
      <c r="E967" s="359"/>
      <c r="F967" s="268"/>
      <c r="G967" s="112"/>
      <c r="H967" s="112"/>
      <c r="I967" s="109" t="str">
        <f t="shared" si="54"/>
        <v xml:space="preserve"> </v>
      </c>
      <c r="J967" s="110" t="str">
        <f>IF(B967&lt;&gt;0,(VLOOKUP(B967,G011C!$B$12:$V$2193,20,0))," ")</f>
        <v xml:space="preserve"> </v>
      </c>
      <c r="K967" s="111" t="str">
        <f t="shared" si="55"/>
        <v xml:space="preserve"> </v>
      </c>
    </row>
    <row r="968" spans="1:11" ht="15.75" customHeight="1" x14ac:dyDescent="0.25">
      <c r="A968" s="1">
        <v>501</v>
      </c>
      <c r="B968" s="426"/>
      <c r="C968" s="426"/>
      <c r="D968" s="359" t="str">
        <f>IF(B968&lt;&gt;0,(VLOOKUP(B968,'proje ve personel bilgileri'!$A$14:$B$1021,2,0))," ")</f>
        <v xml:space="preserve"> </v>
      </c>
      <c r="E968" s="359"/>
      <c r="F968" s="268"/>
      <c r="G968" s="112"/>
      <c r="H968" s="112"/>
      <c r="I968" s="109" t="str">
        <f t="shared" si="54"/>
        <v xml:space="preserve"> </v>
      </c>
      <c r="J968" s="110" t="str">
        <f>IF(B968&lt;&gt;0,(VLOOKUP(B968,G011C!$B$12:$V$2193,20,0))," ")</f>
        <v xml:space="preserve"> </v>
      </c>
      <c r="K968" s="111" t="str">
        <f t="shared" si="55"/>
        <v xml:space="preserve"> </v>
      </c>
    </row>
    <row r="969" spans="1:11" ht="15.75" customHeight="1" x14ac:dyDescent="0.25">
      <c r="A969" s="2">
        <v>502</v>
      </c>
      <c r="B969" s="426"/>
      <c r="C969" s="426"/>
      <c r="D969" s="359" t="str">
        <f>IF(B969&lt;&gt;0,(VLOOKUP(B969,'proje ve personel bilgileri'!$A$14:$B$1021,2,0))," ")</f>
        <v xml:space="preserve"> </v>
      </c>
      <c r="E969" s="359"/>
      <c r="F969" s="268"/>
      <c r="G969" s="112"/>
      <c r="H969" s="112"/>
      <c r="I969" s="109" t="str">
        <f t="shared" si="54"/>
        <v xml:space="preserve"> </v>
      </c>
      <c r="J969" s="110" t="str">
        <f>IF(B969&lt;&gt;0,(VLOOKUP(B969,G011C!$B$12:$V$2193,20,0))," ")</f>
        <v xml:space="preserve"> </v>
      </c>
      <c r="K969" s="111" t="str">
        <f t="shared" si="55"/>
        <v xml:space="preserve"> </v>
      </c>
    </row>
    <row r="970" spans="1:11" ht="15.75" customHeight="1" x14ac:dyDescent="0.25">
      <c r="A970" s="1">
        <v>503</v>
      </c>
      <c r="B970" s="426"/>
      <c r="C970" s="426"/>
      <c r="D970" s="359" t="str">
        <f>IF(B970&lt;&gt;0,(VLOOKUP(B970,'proje ve personel bilgileri'!$A$14:$B$1021,2,0))," ")</f>
        <v xml:space="preserve"> </v>
      </c>
      <c r="E970" s="359"/>
      <c r="F970" s="268"/>
      <c r="G970" s="112"/>
      <c r="H970" s="112"/>
      <c r="I970" s="109" t="str">
        <f t="shared" si="54"/>
        <v xml:space="preserve"> </v>
      </c>
      <c r="J970" s="110" t="str">
        <f>IF(B970&lt;&gt;0,(VLOOKUP(B970,G011C!$B$12:$V$2193,20,0))," ")</f>
        <v xml:space="preserve"> </v>
      </c>
      <c r="K970" s="111" t="str">
        <f t="shared" si="55"/>
        <v xml:space="preserve"> </v>
      </c>
    </row>
    <row r="971" spans="1:11" ht="15" customHeight="1" x14ac:dyDescent="0.25">
      <c r="A971" s="2">
        <v>504</v>
      </c>
      <c r="B971" s="426"/>
      <c r="C971" s="426"/>
      <c r="D971" s="359" t="str">
        <f>IF(B971&lt;&gt;0,(VLOOKUP(B971,'proje ve personel bilgileri'!$A$14:$B$1021,2,0))," ")</f>
        <v xml:space="preserve"> </v>
      </c>
      <c r="E971" s="359"/>
      <c r="F971" s="268"/>
      <c r="G971" s="112"/>
      <c r="H971" s="112"/>
      <c r="I971" s="109" t="str">
        <f t="shared" si="54"/>
        <v xml:space="preserve"> </v>
      </c>
      <c r="J971" s="110" t="str">
        <f>IF(B971&lt;&gt;0,(VLOOKUP(B971,G011C!$B$12:$V$2193,20,0))," ")</f>
        <v xml:space="preserve"> </v>
      </c>
      <c r="K971" s="111" t="str">
        <f t="shared" si="55"/>
        <v xml:space="preserve"> </v>
      </c>
    </row>
    <row r="972" spans="1:11" ht="15.75" customHeight="1" x14ac:dyDescent="0.25">
      <c r="A972" s="341" t="s">
        <v>169</v>
      </c>
      <c r="B972" s="427"/>
      <c r="C972" s="427"/>
      <c r="D972" s="427"/>
      <c r="E972" s="427"/>
      <c r="F972" s="427"/>
      <c r="G972" s="427"/>
      <c r="H972" s="427"/>
      <c r="I972" s="34">
        <f>SUM(I954:I971)</f>
        <v>0</v>
      </c>
      <c r="J972" s="31"/>
      <c r="K972" s="35">
        <f>IF(C951=C916,SUM(K954:K971)+K937,SUM(K954:K971))</f>
        <v>0</v>
      </c>
    </row>
    <row r="973" spans="1:11" ht="15.75" customHeight="1" x14ac:dyDescent="0.25">
      <c r="A973" s="428" t="s">
        <v>170</v>
      </c>
      <c r="B973" s="429"/>
      <c r="C973" s="429"/>
      <c r="D973" s="429"/>
      <c r="E973" s="429"/>
      <c r="F973" s="429"/>
      <c r="G973" s="430"/>
      <c r="H973" s="32"/>
      <c r="I973" s="33"/>
      <c r="J973" s="33"/>
      <c r="K973" s="65">
        <f>SUM(K954:K971)+K938</f>
        <v>0</v>
      </c>
    </row>
    <row r="974" spans="1:11" ht="15" customHeight="1" x14ac:dyDescent="0.25">
      <c r="A974" s="56"/>
      <c r="B974" s="56"/>
      <c r="C974" s="56"/>
      <c r="D974" s="56"/>
      <c r="E974" s="56"/>
      <c r="F974" s="56"/>
      <c r="G974" s="56"/>
      <c r="H974" s="56"/>
      <c r="I974" s="56"/>
      <c r="J974" s="56"/>
      <c r="K974" s="56"/>
    </row>
    <row r="975" spans="1:11" ht="15" customHeight="1" x14ac:dyDescent="0.25">
      <c r="A975" s="50"/>
    </row>
    <row r="976" spans="1:11" ht="15" customHeight="1" x14ac:dyDescent="0.25">
      <c r="A976" s="431" t="s">
        <v>171</v>
      </c>
      <c r="B976" s="431"/>
      <c r="C976" s="431"/>
      <c r="D976" s="431"/>
      <c r="E976" s="431"/>
      <c r="F976" s="431"/>
      <c r="G976" s="431"/>
      <c r="H976" s="431"/>
      <c r="I976" s="431"/>
      <c r="J976" s="431"/>
      <c r="K976" s="431"/>
    </row>
    <row r="977" spans="1:11" ht="15" customHeight="1" x14ac:dyDescent="0.25">
      <c r="A977" s="50"/>
    </row>
    <row r="978" spans="1:11" ht="15" customHeight="1" x14ac:dyDescent="0.25">
      <c r="A978" s="51"/>
    </row>
    <row r="979" spans="1:11" ht="15" customHeight="1" x14ac:dyDescent="0.25">
      <c r="A979" s="270" t="s">
        <v>101</v>
      </c>
      <c r="E979" s="270" t="s">
        <v>102</v>
      </c>
      <c r="G979" s="270" t="s">
        <v>103</v>
      </c>
      <c r="J979" s="74" t="s">
        <v>127</v>
      </c>
    </row>
    <row r="981" spans="1:11" ht="15.75" customHeight="1" x14ac:dyDescent="0.25">
      <c r="A981" s="348" t="s">
        <v>157</v>
      </c>
      <c r="B981" s="440"/>
      <c r="C981" s="440"/>
      <c r="D981" s="440"/>
      <c r="E981" s="440"/>
      <c r="F981" s="440"/>
      <c r="G981" s="440"/>
      <c r="H981" s="440"/>
      <c r="I981" s="440"/>
      <c r="J981" s="440"/>
      <c r="K981" s="440"/>
    </row>
    <row r="982" spans="1:11" ht="15" customHeight="1" x14ac:dyDescent="0.25">
      <c r="A982" s="70"/>
      <c r="B982" s="70"/>
      <c r="C982" s="70"/>
      <c r="D982" s="70"/>
      <c r="E982" s="70"/>
      <c r="F982" s="73" t="str">
        <f>'proje ve personel bilgileri'!$B$7&amp;" dönemine aittir"</f>
        <v>/ dönemine aittir</v>
      </c>
      <c r="G982" s="70"/>
      <c r="H982" s="70"/>
      <c r="I982" s="70"/>
      <c r="J982" s="70"/>
      <c r="K982" s="70"/>
    </row>
    <row r="983" spans="1:11" ht="18.75" customHeight="1" x14ac:dyDescent="0.25">
      <c r="K983" s="4" t="s">
        <v>158</v>
      </c>
    </row>
    <row r="984" spans="1:11" ht="15.75" customHeight="1" x14ac:dyDescent="0.25">
      <c r="A984" s="435" t="s">
        <v>2</v>
      </c>
      <c r="B984" s="436"/>
      <c r="C984" s="351">
        <f>'proje ve personel bilgileri'!$B$2</f>
        <v>0</v>
      </c>
      <c r="D984" s="352"/>
      <c r="E984" s="352"/>
      <c r="F984" s="352"/>
      <c r="G984" s="352"/>
      <c r="H984" s="352"/>
      <c r="I984" s="352"/>
      <c r="J984" s="352"/>
      <c r="K984" s="353"/>
    </row>
    <row r="985" spans="1:11" ht="15.75" customHeight="1" x14ac:dyDescent="0.25">
      <c r="A985" s="435" t="s">
        <v>159</v>
      </c>
      <c r="B985" s="436"/>
      <c r="C985" s="351">
        <f>'proje ve personel bilgileri'!$B$3</f>
        <v>0</v>
      </c>
      <c r="D985" s="352"/>
      <c r="E985" s="352"/>
      <c r="F985" s="352"/>
      <c r="G985" s="352"/>
      <c r="H985" s="352"/>
      <c r="I985" s="352"/>
      <c r="J985" s="352"/>
      <c r="K985" s="353"/>
    </row>
    <row r="986" spans="1:11" ht="15.75" customHeight="1" x14ac:dyDescent="0.25">
      <c r="A986" s="435" t="s">
        <v>160</v>
      </c>
      <c r="B986" s="436"/>
      <c r="C986" s="437"/>
      <c r="D986" s="438"/>
      <c r="E986" s="435"/>
      <c r="F986" s="439"/>
      <c r="G986" s="439"/>
      <c r="H986" s="439"/>
      <c r="I986" s="439"/>
      <c r="J986" s="439"/>
      <c r="K986" s="436"/>
    </row>
    <row r="987" spans="1:11" ht="30" customHeight="1" x14ac:dyDescent="0.25">
      <c r="A987" s="432" t="s">
        <v>87</v>
      </c>
      <c r="B987" s="346" t="s">
        <v>15</v>
      </c>
      <c r="C987" s="347"/>
      <c r="D987" s="346" t="s">
        <v>161</v>
      </c>
      <c r="E987" s="347"/>
      <c r="F987" s="432" t="s">
        <v>17</v>
      </c>
      <c r="G987" s="432" t="s">
        <v>162</v>
      </c>
      <c r="H987" s="432" t="s">
        <v>163</v>
      </c>
      <c r="I987" s="432" t="s">
        <v>164</v>
      </c>
      <c r="J987" s="269" t="s">
        <v>165</v>
      </c>
      <c r="K987" s="267" t="s">
        <v>166</v>
      </c>
    </row>
    <row r="988" spans="1:11" ht="30.75" customHeight="1" x14ac:dyDescent="0.25">
      <c r="A988" s="433"/>
      <c r="B988" s="339"/>
      <c r="C988" s="340"/>
      <c r="D988" s="339" t="s">
        <v>167</v>
      </c>
      <c r="E988" s="340"/>
      <c r="F988" s="433"/>
      <c r="G988" s="433"/>
      <c r="H988" s="433"/>
      <c r="I988" s="433"/>
      <c r="J988" s="267" t="s">
        <v>168</v>
      </c>
      <c r="K988" s="267" t="s">
        <v>98</v>
      </c>
    </row>
    <row r="989" spans="1:11" ht="15.75" customHeight="1" x14ac:dyDescent="0.25">
      <c r="A989" s="1">
        <v>505</v>
      </c>
      <c r="B989" s="434"/>
      <c r="C989" s="434"/>
      <c r="D989" s="359" t="str">
        <f>IF(B989&lt;&gt;0,(VLOOKUP(B989,'proje ve personel bilgileri'!$A$14:$B$1021,2,0))," ")</f>
        <v xml:space="preserve"> </v>
      </c>
      <c r="E989" s="359"/>
      <c r="F989" s="268"/>
      <c r="G989" s="108"/>
      <c r="H989" s="108"/>
      <c r="I989" s="109" t="str">
        <f t="shared" ref="I989:I1006" si="56">IF(B989&lt;&gt;0,(G989*H989)," ")</f>
        <v xml:space="preserve"> </v>
      </c>
      <c r="J989" s="110" t="str">
        <f>IF(B989&lt;&gt;0,(VLOOKUP(B989,G011C!$B$12:$V$2193,20,0))," ")</f>
        <v xml:space="preserve"> </v>
      </c>
      <c r="K989" s="111" t="str">
        <f t="shared" ref="K989:K1006" si="57">IF(B989&lt;&gt;0,(I989*J989)," ")</f>
        <v xml:space="preserve"> </v>
      </c>
    </row>
    <row r="990" spans="1:11" ht="15.75" customHeight="1" x14ac:dyDescent="0.25">
      <c r="A990" s="2">
        <v>506</v>
      </c>
      <c r="B990" s="426"/>
      <c r="C990" s="426"/>
      <c r="D990" s="359" t="str">
        <f>IF(B990&lt;&gt;0,(VLOOKUP(B990,'proje ve personel bilgileri'!$A$14:$B$1021,2,0))," ")</f>
        <v xml:space="preserve"> </v>
      </c>
      <c r="E990" s="359"/>
      <c r="F990" s="268"/>
      <c r="G990" s="112"/>
      <c r="H990" s="112"/>
      <c r="I990" s="109" t="str">
        <f t="shared" si="56"/>
        <v xml:space="preserve"> </v>
      </c>
      <c r="J990" s="110" t="str">
        <f>IF(B990&lt;&gt;0,(VLOOKUP(B990,G011C!$B$12:$V$2193,20,0))," ")</f>
        <v xml:space="preserve"> </v>
      </c>
      <c r="K990" s="111" t="str">
        <f t="shared" si="57"/>
        <v xml:space="preserve"> </v>
      </c>
    </row>
    <row r="991" spans="1:11" ht="15.75" customHeight="1" x14ac:dyDescent="0.25">
      <c r="A991" s="1">
        <v>507</v>
      </c>
      <c r="B991" s="426"/>
      <c r="C991" s="426"/>
      <c r="D991" s="359" t="str">
        <f>IF(B991&lt;&gt;0,(VLOOKUP(B991,'proje ve personel bilgileri'!$A$14:$B$1021,2,0))," ")</f>
        <v xml:space="preserve"> </v>
      </c>
      <c r="E991" s="359"/>
      <c r="F991" s="268"/>
      <c r="G991" s="112"/>
      <c r="H991" s="112"/>
      <c r="I991" s="109" t="str">
        <f t="shared" si="56"/>
        <v xml:space="preserve"> </v>
      </c>
      <c r="J991" s="110" t="str">
        <f>IF(B991&lt;&gt;0,(VLOOKUP(B991,G011C!$B$12:$V$2193,20,0))," ")</f>
        <v xml:space="preserve"> </v>
      </c>
      <c r="K991" s="111" t="str">
        <f t="shared" si="57"/>
        <v xml:space="preserve"> </v>
      </c>
    </row>
    <row r="992" spans="1:11" ht="15.75" customHeight="1" x14ac:dyDescent="0.25">
      <c r="A992" s="2">
        <v>508</v>
      </c>
      <c r="B992" s="426"/>
      <c r="C992" s="426"/>
      <c r="D992" s="359" t="str">
        <f>IF(B992&lt;&gt;0,(VLOOKUP(B992,'proje ve personel bilgileri'!$A$14:$B$1021,2,0))," ")</f>
        <v xml:space="preserve"> </v>
      </c>
      <c r="E992" s="359"/>
      <c r="F992" s="268"/>
      <c r="G992" s="112"/>
      <c r="H992" s="112"/>
      <c r="I992" s="109" t="str">
        <f t="shared" si="56"/>
        <v xml:space="preserve"> </v>
      </c>
      <c r="J992" s="110" t="str">
        <f>IF(B992&lt;&gt;0,(VLOOKUP(B992,G011C!$B$12:$V$2193,20,0))," ")</f>
        <v xml:space="preserve"> </v>
      </c>
      <c r="K992" s="111" t="str">
        <f t="shared" si="57"/>
        <v xml:space="preserve"> </v>
      </c>
    </row>
    <row r="993" spans="1:11" ht="15.75" customHeight="1" x14ac:dyDescent="0.25">
      <c r="A993" s="1">
        <v>509</v>
      </c>
      <c r="B993" s="426"/>
      <c r="C993" s="426"/>
      <c r="D993" s="359" t="str">
        <f>IF(B993&lt;&gt;0,(VLOOKUP(B993,'proje ve personel bilgileri'!$A$14:$B$1021,2,0))," ")</f>
        <v xml:space="preserve"> </v>
      </c>
      <c r="E993" s="359"/>
      <c r="F993" s="268"/>
      <c r="G993" s="112"/>
      <c r="H993" s="112"/>
      <c r="I993" s="109" t="str">
        <f t="shared" si="56"/>
        <v xml:space="preserve"> </v>
      </c>
      <c r="J993" s="110" t="str">
        <f>IF(B993&lt;&gt;0,(VLOOKUP(B993,G011C!$B$12:$V$2193,20,0))," ")</f>
        <v xml:space="preserve"> </v>
      </c>
      <c r="K993" s="111" t="str">
        <f t="shared" si="57"/>
        <v xml:space="preserve"> </v>
      </c>
    </row>
    <row r="994" spans="1:11" ht="15.75" customHeight="1" x14ac:dyDescent="0.25">
      <c r="A994" s="2">
        <v>510</v>
      </c>
      <c r="B994" s="426"/>
      <c r="C994" s="426"/>
      <c r="D994" s="359" t="str">
        <f>IF(B994&lt;&gt;0,(VLOOKUP(B994,'proje ve personel bilgileri'!$A$14:$B$1021,2,0))," ")</f>
        <v xml:space="preserve"> </v>
      </c>
      <c r="E994" s="359"/>
      <c r="F994" s="268"/>
      <c r="G994" s="112"/>
      <c r="H994" s="112"/>
      <c r="I994" s="109" t="str">
        <f t="shared" si="56"/>
        <v xml:space="preserve"> </v>
      </c>
      <c r="J994" s="110" t="str">
        <f>IF(B994&lt;&gt;0,(VLOOKUP(B994,G011C!$B$12:$V$2193,20,0))," ")</f>
        <v xml:space="preserve"> </v>
      </c>
      <c r="K994" s="111" t="str">
        <f t="shared" si="57"/>
        <v xml:space="preserve"> </v>
      </c>
    </row>
    <row r="995" spans="1:11" ht="15.75" customHeight="1" x14ac:dyDescent="0.25">
      <c r="A995" s="1">
        <v>511</v>
      </c>
      <c r="B995" s="426"/>
      <c r="C995" s="426"/>
      <c r="D995" s="359" t="str">
        <f>IF(B995&lt;&gt;0,(VLOOKUP(B995,'proje ve personel bilgileri'!$A$14:$B$1021,2,0))," ")</f>
        <v xml:space="preserve"> </v>
      </c>
      <c r="E995" s="359"/>
      <c r="F995" s="268"/>
      <c r="G995" s="112"/>
      <c r="H995" s="112"/>
      <c r="I995" s="109" t="str">
        <f t="shared" si="56"/>
        <v xml:space="preserve"> </v>
      </c>
      <c r="J995" s="110" t="str">
        <f>IF(B995&lt;&gt;0,(VLOOKUP(B995,G011C!$B$12:$V$2193,20,0))," ")</f>
        <v xml:space="preserve"> </v>
      </c>
      <c r="K995" s="111" t="str">
        <f t="shared" si="57"/>
        <v xml:space="preserve"> </v>
      </c>
    </row>
    <row r="996" spans="1:11" ht="15.75" customHeight="1" x14ac:dyDescent="0.25">
      <c r="A996" s="2">
        <v>512</v>
      </c>
      <c r="B996" s="426"/>
      <c r="C996" s="426"/>
      <c r="D996" s="359" t="str">
        <f>IF(B996&lt;&gt;0,(VLOOKUP(B996,'proje ve personel bilgileri'!$A$14:$B$1021,2,0))," ")</f>
        <v xml:space="preserve"> </v>
      </c>
      <c r="E996" s="359"/>
      <c r="F996" s="268"/>
      <c r="G996" s="112"/>
      <c r="H996" s="112"/>
      <c r="I996" s="109" t="str">
        <f t="shared" si="56"/>
        <v xml:space="preserve"> </v>
      </c>
      <c r="J996" s="110" t="str">
        <f>IF(B996&lt;&gt;0,(VLOOKUP(B996,G011C!$B$12:$V$2193,20,0))," ")</f>
        <v xml:space="preserve"> </v>
      </c>
      <c r="K996" s="111" t="str">
        <f t="shared" si="57"/>
        <v xml:space="preserve"> </v>
      </c>
    </row>
    <row r="997" spans="1:11" ht="15.75" customHeight="1" x14ac:dyDescent="0.25">
      <c r="A997" s="1">
        <v>513</v>
      </c>
      <c r="B997" s="426"/>
      <c r="C997" s="426"/>
      <c r="D997" s="359" t="str">
        <f>IF(B997&lt;&gt;0,(VLOOKUP(B997,'proje ve personel bilgileri'!$A$14:$B$1021,2,0))," ")</f>
        <v xml:space="preserve"> </v>
      </c>
      <c r="E997" s="359"/>
      <c r="F997" s="268"/>
      <c r="G997" s="112"/>
      <c r="H997" s="112"/>
      <c r="I997" s="109" t="str">
        <f t="shared" si="56"/>
        <v xml:space="preserve"> </v>
      </c>
      <c r="J997" s="110" t="str">
        <f>IF(B997&lt;&gt;0,(VLOOKUP(B997,G011C!$B$12:$V$2193,20,0))," ")</f>
        <v xml:space="preserve"> </v>
      </c>
      <c r="K997" s="111" t="str">
        <f t="shared" si="57"/>
        <v xml:space="preserve"> </v>
      </c>
    </row>
    <row r="998" spans="1:11" ht="15.75" customHeight="1" x14ac:dyDescent="0.25">
      <c r="A998" s="2">
        <v>514</v>
      </c>
      <c r="B998" s="426"/>
      <c r="C998" s="426"/>
      <c r="D998" s="359" t="str">
        <f>IF(B998&lt;&gt;0,(VLOOKUP(B998,'proje ve personel bilgileri'!$A$14:$B$1021,2,0))," ")</f>
        <v xml:space="preserve"> </v>
      </c>
      <c r="E998" s="359"/>
      <c r="F998" s="268"/>
      <c r="G998" s="112"/>
      <c r="H998" s="112"/>
      <c r="I998" s="109" t="str">
        <f t="shared" si="56"/>
        <v xml:space="preserve"> </v>
      </c>
      <c r="J998" s="110" t="str">
        <f>IF(B998&lt;&gt;0,(VLOOKUP(B998,G011C!$B$12:$V$2193,20,0))," ")</f>
        <v xml:space="preserve"> </v>
      </c>
      <c r="K998" s="111" t="str">
        <f t="shared" si="57"/>
        <v xml:space="preserve"> </v>
      </c>
    </row>
    <row r="999" spans="1:11" ht="15.75" customHeight="1" x14ac:dyDescent="0.25">
      <c r="A999" s="1">
        <v>515</v>
      </c>
      <c r="B999" s="426"/>
      <c r="C999" s="426"/>
      <c r="D999" s="359" t="str">
        <f>IF(B999&lt;&gt;0,(VLOOKUP(B999,'proje ve personel bilgileri'!$A$14:$B$1021,2,0))," ")</f>
        <v xml:space="preserve"> </v>
      </c>
      <c r="E999" s="359"/>
      <c r="F999" s="268"/>
      <c r="G999" s="112"/>
      <c r="H999" s="112"/>
      <c r="I999" s="109" t="str">
        <f t="shared" si="56"/>
        <v xml:space="preserve"> </v>
      </c>
      <c r="J999" s="110" t="str">
        <f>IF(B999&lt;&gt;0,(VLOOKUP(B999,G011C!$B$12:$V$2193,20,0))," ")</f>
        <v xml:space="preserve"> </v>
      </c>
      <c r="K999" s="111" t="str">
        <f t="shared" si="57"/>
        <v xml:space="preserve"> </v>
      </c>
    </row>
    <row r="1000" spans="1:11" ht="15.75" customHeight="1" x14ac:dyDescent="0.25">
      <c r="A1000" s="2">
        <v>516</v>
      </c>
      <c r="B1000" s="426"/>
      <c r="C1000" s="426"/>
      <c r="D1000" s="359" t="str">
        <f>IF(B1000&lt;&gt;0,(VLOOKUP(B1000,'proje ve personel bilgileri'!$A$14:$B$1021,2,0))," ")</f>
        <v xml:space="preserve"> </v>
      </c>
      <c r="E1000" s="359"/>
      <c r="F1000" s="268"/>
      <c r="G1000" s="112"/>
      <c r="H1000" s="112"/>
      <c r="I1000" s="109" t="str">
        <f t="shared" si="56"/>
        <v xml:space="preserve"> </v>
      </c>
      <c r="J1000" s="110" t="str">
        <f>IF(B1000&lt;&gt;0,(VLOOKUP(B1000,G011C!$B$12:$V$2193,20,0))," ")</f>
        <v xml:space="preserve"> </v>
      </c>
      <c r="K1000" s="111" t="str">
        <f t="shared" si="57"/>
        <v xml:space="preserve"> </v>
      </c>
    </row>
    <row r="1001" spans="1:11" ht="15.75" customHeight="1" x14ac:dyDescent="0.25">
      <c r="A1001" s="1">
        <v>517</v>
      </c>
      <c r="B1001" s="426"/>
      <c r="C1001" s="426"/>
      <c r="D1001" s="359" t="str">
        <f>IF(B1001&lt;&gt;0,(VLOOKUP(B1001,'proje ve personel bilgileri'!$A$14:$B$1021,2,0))," ")</f>
        <v xml:space="preserve"> </v>
      </c>
      <c r="E1001" s="359"/>
      <c r="F1001" s="268"/>
      <c r="G1001" s="112"/>
      <c r="H1001" s="112"/>
      <c r="I1001" s="109" t="str">
        <f t="shared" si="56"/>
        <v xml:space="preserve"> </v>
      </c>
      <c r="J1001" s="110" t="str">
        <f>IF(B1001&lt;&gt;0,(VLOOKUP(B1001,G011C!$B$12:$V$2193,20,0))," ")</f>
        <v xml:space="preserve"> </v>
      </c>
      <c r="K1001" s="111" t="str">
        <f t="shared" si="57"/>
        <v xml:space="preserve"> </v>
      </c>
    </row>
    <row r="1002" spans="1:11" ht="15.75" customHeight="1" x14ac:dyDescent="0.25">
      <c r="A1002" s="2">
        <v>518</v>
      </c>
      <c r="B1002" s="426"/>
      <c r="C1002" s="426"/>
      <c r="D1002" s="359" t="str">
        <f>IF(B1002&lt;&gt;0,(VLOOKUP(B1002,'proje ve personel bilgileri'!$A$14:$B$1021,2,0))," ")</f>
        <v xml:space="preserve"> </v>
      </c>
      <c r="E1002" s="359"/>
      <c r="F1002" s="268"/>
      <c r="G1002" s="112"/>
      <c r="H1002" s="112"/>
      <c r="I1002" s="109" t="str">
        <f t="shared" si="56"/>
        <v xml:space="preserve"> </v>
      </c>
      <c r="J1002" s="110" t="str">
        <f>IF(B1002&lt;&gt;0,(VLOOKUP(B1002,G011C!$B$12:$V$2193,20,0))," ")</f>
        <v xml:space="preserve"> </v>
      </c>
      <c r="K1002" s="111" t="str">
        <f t="shared" si="57"/>
        <v xml:space="preserve"> </v>
      </c>
    </row>
    <row r="1003" spans="1:11" ht="15.75" customHeight="1" x14ac:dyDescent="0.25">
      <c r="A1003" s="1">
        <v>519</v>
      </c>
      <c r="B1003" s="426"/>
      <c r="C1003" s="426"/>
      <c r="D1003" s="359" t="str">
        <f>IF(B1003&lt;&gt;0,(VLOOKUP(B1003,'proje ve personel bilgileri'!$A$14:$B$1021,2,0))," ")</f>
        <v xml:space="preserve"> </v>
      </c>
      <c r="E1003" s="359"/>
      <c r="F1003" s="268"/>
      <c r="G1003" s="112"/>
      <c r="H1003" s="112"/>
      <c r="I1003" s="109" t="str">
        <f t="shared" si="56"/>
        <v xml:space="preserve"> </v>
      </c>
      <c r="J1003" s="110" t="str">
        <f>IF(B1003&lt;&gt;0,(VLOOKUP(B1003,G011C!$B$12:$V$2193,20,0))," ")</f>
        <v xml:space="preserve"> </v>
      </c>
      <c r="K1003" s="111" t="str">
        <f t="shared" si="57"/>
        <v xml:space="preserve"> </v>
      </c>
    </row>
    <row r="1004" spans="1:11" ht="15.75" customHeight="1" x14ac:dyDescent="0.25">
      <c r="A1004" s="2">
        <v>520</v>
      </c>
      <c r="B1004" s="426"/>
      <c r="C1004" s="426"/>
      <c r="D1004" s="359" t="str">
        <f>IF(B1004&lt;&gt;0,(VLOOKUP(B1004,'proje ve personel bilgileri'!$A$14:$B$1021,2,0))," ")</f>
        <v xml:space="preserve"> </v>
      </c>
      <c r="E1004" s="359"/>
      <c r="F1004" s="268"/>
      <c r="G1004" s="112"/>
      <c r="H1004" s="112"/>
      <c r="I1004" s="109" t="str">
        <f t="shared" si="56"/>
        <v xml:space="preserve"> </v>
      </c>
      <c r="J1004" s="110" t="str">
        <f>IF(B1004&lt;&gt;0,(VLOOKUP(B1004,G011C!$B$12:$V$2193,20,0))," ")</f>
        <v xml:space="preserve"> </v>
      </c>
      <c r="K1004" s="111" t="str">
        <f t="shared" si="57"/>
        <v xml:space="preserve"> </v>
      </c>
    </row>
    <row r="1005" spans="1:11" ht="15.75" customHeight="1" x14ac:dyDescent="0.25">
      <c r="A1005" s="1">
        <v>521</v>
      </c>
      <c r="B1005" s="426"/>
      <c r="C1005" s="426"/>
      <c r="D1005" s="359" t="str">
        <f>IF(B1005&lt;&gt;0,(VLOOKUP(B1005,'proje ve personel bilgileri'!$A$14:$B$1021,2,0))," ")</f>
        <v xml:space="preserve"> </v>
      </c>
      <c r="E1005" s="359"/>
      <c r="F1005" s="268"/>
      <c r="G1005" s="112"/>
      <c r="H1005" s="112"/>
      <c r="I1005" s="109" t="str">
        <f t="shared" si="56"/>
        <v xml:space="preserve"> </v>
      </c>
      <c r="J1005" s="110" t="str">
        <f>IF(B1005&lt;&gt;0,(VLOOKUP(B1005,G011C!$B$12:$V$2193,20,0))," ")</f>
        <v xml:space="preserve"> </v>
      </c>
      <c r="K1005" s="111" t="str">
        <f t="shared" si="57"/>
        <v xml:space="preserve"> </v>
      </c>
    </row>
    <row r="1006" spans="1:11" ht="15" customHeight="1" x14ac:dyDescent="0.25">
      <c r="A1006" s="2">
        <v>522</v>
      </c>
      <c r="B1006" s="426"/>
      <c r="C1006" s="426"/>
      <c r="D1006" s="359" t="str">
        <f>IF(B1006&lt;&gt;0,(VLOOKUP(B1006,'proje ve personel bilgileri'!$A$14:$B$1021,2,0))," ")</f>
        <v xml:space="preserve"> </v>
      </c>
      <c r="E1006" s="359"/>
      <c r="F1006" s="268"/>
      <c r="G1006" s="112"/>
      <c r="H1006" s="112"/>
      <c r="I1006" s="109" t="str">
        <f t="shared" si="56"/>
        <v xml:space="preserve"> </v>
      </c>
      <c r="J1006" s="110" t="str">
        <f>IF(B1006&lt;&gt;0,(VLOOKUP(B1006,G011C!$B$12:$V$2193,20,0))," ")</f>
        <v xml:space="preserve"> </v>
      </c>
      <c r="K1006" s="111" t="str">
        <f t="shared" si="57"/>
        <v xml:space="preserve"> </v>
      </c>
    </row>
    <row r="1007" spans="1:11" ht="15.75" customHeight="1" x14ac:dyDescent="0.25">
      <c r="A1007" s="341" t="s">
        <v>169</v>
      </c>
      <c r="B1007" s="427"/>
      <c r="C1007" s="427"/>
      <c r="D1007" s="427"/>
      <c r="E1007" s="427"/>
      <c r="F1007" s="427"/>
      <c r="G1007" s="427"/>
      <c r="H1007" s="427"/>
      <c r="I1007" s="34">
        <f>SUM(I989:I1006)</f>
        <v>0</v>
      </c>
      <c r="J1007" s="31"/>
      <c r="K1007" s="35">
        <f>IF(C986=C951,SUM(K989:K1006)+K972,SUM(K989:K1006))</f>
        <v>0</v>
      </c>
    </row>
    <row r="1008" spans="1:11" ht="15.75" customHeight="1" x14ac:dyDescent="0.25">
      <c r="A1008" s="428" t="s">
        <v>170</v>
      </c>
      <c r="B1008" s="429"/>
      <c r="C1008" s="429"/>
      <c r="D1008" s="429"/>
      <c r="E1008" s="429"/>
      <c r="F1008" s="429"/>
      <c r="G1008" s="430"/>
      <c r="H1008" s="32"/>
      <c r="I1008" s="33"/>
      <c r="J1008" s="33"/>
      <c r="K1008" s="65">
        <f>SUM(K989:K1006)+K973</f>
        <v>0</v>
      </c>
    </row>
    <row r="1009" spans="1:11" ht="15" customHeight="1" x14ac:dyDescent="0.25">
      <c r="A1009" s="56"/>
      <c r="B1009" s="56"/>
      <c r="C1009" s="56"/>
      <c r="D1009" s="56"/>
      <c r="E1009" s="56"/>
      <c r="F1009" s="56"/>
      <c r="G1009" s="56"/>
      <c r="H1009" s="56"/>
      <c r="I1009" s="56"/>
      <c r="J1009" s="56"/>
      <c r="K1009" s="56"/>
    </row>
    <row r="1010" spans="1:11" ht="15" customHeight="1" x14ac:dyDescent="0.25">
      <c r="A1010" s="50"/>
    </row>
    <row r="1011" spans="1:11" ht="15" customHeight="1" x14ac:dyDescent="0.25">
      <c r="A1011" s="431" t="s">
        <v>171</v>
      </c>
      <c r="B1011" s="431"/>
      <c r="C1011" s="431"/>
      <c r="D1011" s="431"/>
      <c r="E1011" s="431"/>
      <c r="F1011" s="431"/>
      <c r="G1011" s="431"/>
      <c r="H1011" s="431"/>
      <c r="I1011" s="431"/>
      <c r="J1011" s="431"/>
      <c r="K1011" s="431"/>
    </row>
    <row r="1012" spans="1:11" ht="15" customHeight="1" x14ac:dyDescent="0.25">
      <c r="A1012" s="50"/>
    </row>
    <row r="1013" spans="1:11" ht="15" customHeight="1" x14ac:dyDescent="0.25">
      <c r="A1013" s="51"/>
    </row>
    <row r="1014" spans="1:11" ht="15" customHeight="1" x14ac:dyDescent="0.25">
      <c r="A1014" s="270" t="s">
        <v>101</v>
      </c>
      <c r="E1014" s="270" t="s">
        <v>102</v>
      </c>
      <c r="G1014" s="270" t="s">
        <v>103</v>
      </c>
      <c r="J1014" s="74" t="s">
        <v>127</v>
      </c>
    </row>
    <row r="1016" spans="1:11" ht="15.75" customHeight="1" x14ac:dyDescent="0.25">
      <c r="A1016" s="348" t="s">
        <v>157</v>
      </c>
      <c r="B1016" s="440"/>
      <c r="C1016" s="440"/>
      <c r="D1016" s="440"/>
      <c r="E1016" s="440"/>
      <c r="F1016" s="440"/>
      <c r="G1016" s="440"/>
      <c r="H1016" s="440"/>
      <c r="I1016" s="440"/>
      <c r="J1016" s="440"/>
      <c r="K1016" s="440"/>
    </row>
    <row r="1017" spans="1:11" ht="15" customHeight="1" x14ac:dyDescent="0.25">
      <c r="A1017" s="70"/>
      <c r="B1017" s="70"/>
      <c r="C1017" s="70"/>
      <c r="D1017" s="70"/>
      <c r="E1017" s="70"/>
      <c r="F1017" s="73" t="str">
        <f>'proje ve personel bilgileri'!$B$7&amp;" dönemine aittir"</f>
        <v>/ dönemine aittir</v>
      </c>
      <c r="G1017" s="70"/>
      <c r="H1017" s="70"/>
      <c r="I1017" s="70"/>
      <c r="J1017" s="70"/>
      <c r="K1017" s="70"/>
    </row>
    <row r="1018" spans="1:11" ht="18.75" customHeight="1" x14ac:dyDescent="0.25">
      <c r="K1018" s="4" t="s">
        <v>158</v>
      </c>
    </row>
    <row r="1019" spans="1:11" ht="15.75" customHeight="1" x14ac:dyDescent="0.25">
      <c r="A1019" s="435" t="s">
        <v>2</v>
      </c>
      <c r="B1019" s="436"/>
      <c r="C1019" s="351">
        <f>'proje ve personel bilgileri'!$B$2</f>
        <v>0</v>
      </c>
      <c r="D1019" s="352"/>
      <c r="E1019" s="352"/>
      <c r="F1019" s="352"/>
      <c r="G1019" s="352"/>
      <c r="H1019" s="352"/>
      <c r="I1019" s="352"/>
      <c r="J1019" s="352"/>
      <c r="K1019" s="353"/>
    </row>
    <row r="1020" spans="1:11" ht="15.75" customHeight="1" x14ac:dyDescent="0.25">
      <c r="A1020" s="435" t="s">
        <v>159</v>
      </c>
      <c r="B1020" s="436"/>
      <c r="C1020" s="351">
        <f>'proje ve personel bilgileri'!$B$3</f>
        <v>0</v>
      </c>
      <c r="D1020" s="352"/>
      <c r="E1020" s="352"/>
      <c r="F1020" s="352"/>
      <c r="G1020" s="352"/>
      <c r="H1020" s="352"/>
      <c r="I1020" s="352"/>
      <c r="J1020" s="352"/>
      <c r="K1020" s="353"/>
    </row>
    <row r="1021" spans="1:11" ht="15.75" customHeight="1" x14ac:dyDescent="0.25">
      <c r="A1021" s="435" t="s">
        <v>160</v>
      </c>
      <c r="B1021" s="436"/>
      <c r="C1021" s="437"/>
      <c r="D1021" s="438"/>
      <c r="E1021" s="435"/>
      <c r="F1021" s="439"/>
      <c r="G1021" s="439"/>
      <c r="H1021" s="439"/>
      <c r="I1021" s="439"/>
      <c r="J1021" s="439"/>
      <c r="K1021" s="436"/>
    </row>
    <row r="1022" spans="1:11" ht="30" customHeight="1" x14ac:dyDescent="0.25">
      <c r="A1022" s="432" t="s">
        <v>87</v>
      </c>
      <c r="B1022" s="346" t="s">
        <v>15</v>
      </c>
      <c r="C1022" s="347"/>
      <c r="D1022" s="346" t="s">
        <v>161</v>
      </c>
      <c r="E1022" s="347"/>
      <c r="F1022" s="432" t="s">
        <v>17</v>
      </c>
      <c r="G1022" s="432" t="s">
        <v>162</v>
      </c>
      <c r="H1022" s="432" t="s">
        <v>163</v>
      </c>
      <c r="I1022" s="432" t="s">
        <v>164</v>
      </c>
      <c r="J1022" s="269" t="s">
        <v>165</v>
      </c>
      <c r="K1022" s="267" t="s">
        <v>166</v>
      </c>
    </row>
    <row r="1023" spans="1:11" ht="30.75" customHeight="1" x14ac:dyDescent="0.25">
      <c r="A1023" s="433"/>
      <c r="B1023" s="339"/>
      <c r="C1023" s="340"/>
      <c r="D1023" s="339" t="s">
        <v>167</v>
      </c>
      <c r="E1023" s="340"/>
      <c r="F1023" s="433"/>
      <c r="G1023" s="433"/>
      <c r="H1023" s="433"/>
      <c r="I1023" s="433"/>
      <c r="J1023" s="267" t="s">
        <v>168</v>
      </c>
      <c r="K1023" s="267" t="s">
        <v>98</v>
      </c>
    </row>
    <row r="1024" spans="1:11" ht="15.75" customHeight="1" x14ac:dyDescent="0.25">
      <c r="A1024" s="1">
        <v>523</v>
      </c>
      <c r="B1024" s="434"/>
      <c r="C1024" s="434"/>
      <c r="D1024" s="359" t="str">
        <f>IF(B1024&lt;&gt;0,(VLOOKUP(B1024,'proje ve personel bilgileri'!$A$14:$B$1021,2,0))," ")</f>
        <v xml:space="preserve"> </v>
      </c>
      <c r="E1024" s="359"/>
      <c r="F1024" s="268"/>
      <c r="G1024" s="108"/>
      <c r="H1024" s="108"/>
      <c r="I1024" s="109" t="str">
        <f t="shared" ref="I1024:I1041" si="58">IF(B1024&lt;&gt;0,(G1024*H1024)," ")</f>
        <v xml:space="preserve"> </v>
      </c>
      <c r="J1024" s="110" t="str">
        <f>IF(B1024&lt;&gt;0,(VLOOKUP(B1024,G011C!$B$12:$V$2193,20,0))," ")</f>
        <v xml:space="preserve"> </v>
      </c>
      <c r="K1024" s="111" t="str">
        <f t="shared" ref="K1024:K1041" si="59">IF(B1024&lt;&gt;0,(I1024*J1024)," ")</f>
        <v xml:space="preserve"> </v>
      </c>
    </row>
    <row r="1025" spans="1:11" ht="15.75" customHeight="1" x14ac:dyDescent="0.25">
      <c r="A1025" s="2">
        <v>524</v>
      </c>
      <c r="B1025" s="426"/>
      <c r="C1025" s="426"/>
      <c r="D1025" s="359" t="str">
        <f>IF(B1025&lt;&gt;0,(VLOOKUP(B1025,'proje ve personel bilgileri'!$A$14:$B$1021,2,0))," ")</f>
        <v xml:space="preserve"> </v>
      </c>
      <c r="E1025" s="359"/>
      <c r="F1025" s="268"/>
      <c r="G1025" s="112"/>
      <c r="H1025" s="112"/>
      <c r="I1025" s="109" t="str">
        <f t="shared" si="58"/>
        <v xml:space="preserve"> </v>
      </c>
      <c r="J1025" s="110" t="str">
        <f>IF(B1025&lt;&gt;0,(VLOOKUP(B1025,G011C!$B$12:$V$2193,20,0))," ")</f>
        <v xml:space="preserve"> </v>
      </c>
      <c r="K1025" s="111" t="str">
        <f t="shared" si="59"/>
        <v xml:space="preserve"> </v>
      </c>
    </row>
    <row r="1026" spans="1:11" ht="15.75" customHeight="1" x14ac:dyDescent="0.25">
      <c r="A1026" s="1">
        <v>525</v>
      </c>
      <c r="B1026" s="426"/>
      <c r="C1026" s="426"/>
      <c r="D1026" s="359" t="str">
        <f>IF(B1026&lt;&gt;0,(VLOOKUP(B1026,'proje ve personel bilgileri'!$A$14:$B$1021,2,0))," ")</f>
        <v xml:space="preserve"> </v>
      </c>
      <c r="E1026" s="359"/>
      <c r="F1026" s="268"/>
      <c r="G1026" s="112"/>
      <c r="H1026" s="112"/>
      <c r="I1026" s="109" t="str">
        <f t="shared" si="58"/>
        <v xml:space="preserve"> </v>
      </c>
      <c r="J1026" s="110" t="str">
        <f>IF(B1026&lt;&gt;0,(VLOOKUP(B1026,G011C!$B$12:$V$2193,20,0))," ")</f>
        <v xml:space="preserve"> </v>
      </c>
      <c r="K1026" s="111" t="str">
        <f t="shared" si="59"/>
        <v xml:space="preserve"> </v>
      </c>
    </row>
    <row r="1027" spans="1:11" ht="15.75" customHeight="1" x14ac:dyDescent="0.25">
      <c r="A1027" s="2">
        <v>526</v>
      </c>
      <c r="B1027" s="426"/>
      <c r="C1027" s="426"/>
      <c r="D1027" s="359" t="str">
        <f>IF(B1027&lt;&gt;0,(VLOOKUP(B1027,'proje ve personel bilgileri'!$A$14:$B$1021,2,0))," ")</f>
        <v xml:space="preserve"> </v>
      </c>
      <c r="E1027" s="359"/>
      <c r="F1027" s="268"/>
      <c r="G1027" s="112"/>
      <c r="H1027" s="112"/>
      <c r="I1027" s="109" t="str">
        <f t="shared" si="58"/>
        <v xml:space="preserve"> </v>
      </c>
      <c r="J1027" s="110" t="str">
        <f>IF(B1027&lt;&gt;0,(VLOOKUP(B1027,G011C!$B$12:$V$2193,20,0))," ")</f>
        <v xml:space="preserve"> </v>
      </c>
      <c r="K1027" s="111" t="str">
        <f t="shared" si="59"/>
        <v xml:space="preserve"> </v>
      </c>
    </row>
    <row r="1028" spans="1:11" ht="15.75" customHeight="1" x14ac:dyDescent="0.25">
      <c r="A1028" s="1">
        <v>527</v>
      </c>
      <c r="B1028" s="426"/>
      <c r="C1028" s="426"/>
      <c r="D1028" s="359" t="str">
        <f>IF(B1028&lt;&gt;0,(VLOOKUP(B1028,'proje ve personel bilgileri'!$A$14:$B$1021,2,0))," ")</f>
        <v xml:space="preserve"> </v>
      </c>
      <c r="E1028" s="359"/>
      <c r="F1028" s="268"/>
      <c r="G1028" s="112"/>
      <c r="H1028" s="112"/>
      <c r="I1028" s="109" t="str">
        <f t="shared" si="58"/>
        <v xml:space="preserve"> </v>
      </c>
      <c r="J1028" s="110" t="str">
        <f>IF(B1028&lt;&gt;0,(VLOOKUP(B1028,G011C!$B$12:$V$2193,20,0))," ")</f>
        <v xml:space="preserve"> </v>
      </c>
      <c r="K1028" s="111" t="str">
        <f t="shared" si="59"/>
        <v xml:space="preserve"> </v>
      </c>
    </row>
    <row r="1029" spans="1:11" ht="15.75" customHeight="1" x14ac:dyDescent="0.25">
      <c r="A1029" s="2">
        <v>528</v>
      </c>
      <c r="B1029" s="426"/>
      <c r="C1029" s="426"/>
      <c r="D1029" s="359" t="str">
        <f>IF(B1029&lt;&gt;0,(VLOOKUP(B1029,'proje ve personel bilgileri'!$A$14:$B$1021,2,0))," ")</f>
        <v xml:space="preserve"> </v>
      </c>
      <c r="E1029" s="359"/>
      <c r="F1029" s="268"/>
      <c r="G1029" s="112"/>
      <c r="H1029" s="112"/>
      <c r="I1029" s="109" t="str">
        <f t="shared" si="58"/>
        <v xml:space="preserve"> </v>
      </c>
      <c r="J1029" s="110" t="str">
        <f>IF(B1029&lt;&gt;0,(VLOOKUP(B1029,G011C!$B$12:$V$2193,20,0))," ")</f>
        <v xml:space="preserve"> </v>
      </c>
      <c r="K1029" s="111" t="str">
        <f t="shared" si="59"/>
        <v xml:space="preserve"> </v>
      </c>
    </row>
    <row r="1030" spans="1:11" ht="15.75" customHeight="1" x14ac:dyDescent="0.25">
      <c r="A1030" s="1">
        <v>529</v>
      </c>
      <c r="B1030" s="426"/>
      <c r="C1030" s="426"/>
      <c r="D1030" s="359" t="str">
        <f>IF(B1030&lt;&gt;0,(VLOOKUP(B1030,'proje ve personel bilgileri'!$A$14:$B$1021,2,0))," ")</f>
        <v xml:space="preserve"> </v>
      </c>
      <c r="E1030" s="359"/>
      <c r="F1030" s="268"/>
      <c r="G1030" s="112"/>
      <c r="H1030" s="112"/>
      <c r="I1030" s="109" t="str">
        <f t="shared" si="58"/>
        <v xml:space="preserve"> </v>
      </c>
      <c r="J1030" s="110" t="str">
        <f>IF(B1030&lt;&gt;0,(VLOOKUP(B1030,G011C!$B$12:$V$2193,20,0))," ")</f>
        <v xml:space="preserve"> </v>
      </c>
      <c r="K1030" s="111" t="str">
        <f t="shared" si="59"/>
        <v xml:space="preserve"> </v>
      </c>
    </row>
    <row r="1031" spans="1:11" ht="15.75" customHeight="1" x14ac:dyDescent="0.25">
      <c r="A1031" s="2">
        <v>530</v>
      </c>
      <c r="B1031" s="426"/>
      <c r="C1031" s="426"/>
      <c r="D1031" s="359" t="str">
        <f>IF(B1031&lt;&gt;0,(VLOOKUP(B1031,'proje ve personel bilgileri'!$A$14:$B$1021,2,0))," ")</f>
        <v xml:space="preserve"> </v>
      </c>
      <c r="E1031" s="359"/>
      <c r="F1031" s="268"/>
      <c r="G1031" s="112"/>
      <c r="H1031" s="112"/>
      <c r="I1031" s="109" t="str">
        <f t="shared" si="58"/>
        <v xml:space="preserve"> </v>
      </c>
      <c r="J1031" s="110" t="str">
        <f>IF(B1031&lt;&gt;0,(VLOOKUP(B1031,G011C!$B$12:$V$2193,20,0))," ")</f>
        <v xml:space="preserve"> </v>
      </c>
      <c r="K1031" s="111" t="str">
        <f t="shared" si="59"/>
        <v xml:space="preserve"> </v>
      </c>
    </row>
    <row r="1032" spans="1:11" ht="15.75" customHeight="1" x14ac:dyDescent="0.25">
      <c r="A1032" s="1">
        <v>531</v>
      </c>
      <c r="B1032" s="426"/>
      <c r="C1032" s="426"/>
      <c r="D1032" s="359" t="str">
        <f>IF(B1032&lt;&gt;0,(VLOOKUP(B1032,'proje ve personel bilgileri'!$A$14:$B$1021,2,0))," ")</f>
        <v xml:space="preserve"> </v>
      </c>
      <c r="E1032" s="359"/>
      <c r="F1032" s="268"/>
      <c r="G1032" s="112"/>
      <c r="H1032" s="112"/>
      <c r="I1032" s="109" t="str">
        <f t="shared" si="58"/>
        <v xml:space="preserve"> </v>
      </c>
      <c r="J1032" s="110" t="str">
        <f>IF(B1032&lt;&gt;0,(VLOOKUP(B1032,G011C!$B$12:$V$2193,20,0))," ")</f>
        <v xml:space="preserve"> </v>
      </c>
      <c r="K1032" s="111" t="str">
        <f t="shared" si="59"/>
        <v xml:space="preserve"> </v>
      </c>
    </row>
    <row r="1033" spans="1:11" ht="15.75" customHeight="1" x14ac:dyDescent="0.25">
      <c r="A1033" s="2">
        <v>532</v>
      </c>
      <c r="B1033" s="426"/>
      <c r="C1033" s="426"/>
      <c r="D1033" s="359" t="str">
        <f>IF(B1033&lt;&gt;0,(VLOOKUP(B1033,'proje ve personel bilgileri'!$A$14:$B$1021,2,0))," ")</f>
        <v xml:space="preserve"> </v>
      </c>
      <c r="E1033" s="359"/>
      <c r="F1033" s="268"/>
      <c r="G1033" s="112"/>
      <c r="H1033" s="112"/>
      <c r="I1033" s="109" t="str">
        <f t="shared" si="58"/>
        <v xml:space="preserve"> </v>
      </c>
      <c r="J1033" s="110" t="str">
        <f>IF(B1033&lt;&gt;0,(VLOOKUP(B1033,G011C!$B$12:$V$2193,20,0))," ")</f>
        <v xml:space="preserve"> </v>
      </c>
      <c r="K1033" s="111" t="str">
        <f t="shared" si="59"/>
        <v xml:space="preserve"> </v>
      </c>
    </row>
    <row r="1034" spans="1:11" ht="15.75" customHeight="1" x14ac:dyDescent="0.25">
      <c r="A1034" s="1">
        <v>533</v>
      </c>
      <c r="B1034" s="426"/>
      <c r="C1034" s="426"/>
      <c r="D1034" s="359" t="str">
        <f>IF(B1034&lt;&gt;0,(VLOOKUP(B1034,'proje ve personel bilgileri'!$A$14:$B$1021,2,0))," ")</f>
        <v xml:space="preserve"> </v>
      </c>
      <c r="E1034" s="359"/>
      <c r="F1034" s="268"/>
      <c r="G1034" s="112"/>
      <c r="H1034" s="112"/>
      <c r="I1034" s="109" t="str">
        <f t="shared" si="58"/>
        <v xml:space="preserve"> </v>
      </c>
      <c r="J1034" s="110" t="str">
        <f>IF(B1034&lt;&gt;0,(VLOOKUP(B1034,G011C!$B$12:$V$2193,20,0))," ")</f>
        <v xml:space="preserve"> </v>
      </c>
      <c r="K1034" s="111" t="str">
        <f t="shared" si="59"/>
        <v xml:space="preserve"> </v>
      </c>
    </row>
    <row r="1035" spans="1:11" ht="15.75" customHeight="1" x14ac:dyDescent="0.25">
      <c r="A1035" s="2">
        <v>534</v>
      </c>
      <c r="B1035" s="426"/>
      <c r="C1035" s="426"/>
      <c r="D1035" s="359" t="str">
        <f>IF(B1035&lt;&gt;0,(VLOOKUP(B1035,'proje ve personel bilgileri'!$A$14:$B$1021,2,0))," ")</f>
        <v xml:space="preserve"> </v>
      </c>
      <c r="E1035" s="359"/>
      <c r="F1035" s="268"/>
      <c r="G1035" s="112"/>
      <c r="H1035" s="112"/>
      <c r="I1035" s="109" t="str">
        <f t="shared" si="58"/>
        <v xml:space="preserve"> </v>
      </c>
      <c r="J1035" s="110" t="str">
        <f>IF(B1035&lt;&gt;0,(VLOOKUP(B1035,G011C!$B$12:$V$2193,20,0))," ")</f>
        <v xml:space="preserve"> </v>
      </c>
      <c r="K1035" s="111" t="str">
        <f t="shared" si="59"/>
        <v xml:space="preserve"> </v>
      </c>
    </row>
    <row r="1036" spans="1:11" ht="15.75" customHeight="1" x14ac:dyDescent="0.25">
      <c r="A1036" s="1">
        <v>535</v>
      </c>
      <c r="B1036" s="426"/>
      <c r="C1036" s="426"/>
      <c r="D1036" s="359" t="str">
        <f>IF(B1036&lt;&gt;0,(VLOOKUP(B1036,'proje ve personel bilgileri'!$A$14:$B$1021,2,0))," ")</f>
        <v xml:space="preserve"> </v>
      </c>
      <c r="E1036" s="359"/>
      <c r="F1036" s="268"/>
      <c r="G1036" s="112"/>
      <c r="H1036" s="112"/>
      <c r="I1036" s="109" t="str">
        <f t="shared" si="58"/>
        <v xml:space="preserve"> </v>
      </c>
      <c r="J1036" s="110" t="str">
        <f>IF(B1036&lt;&gt;0,(VLOOKUP(B1036,G011C!$B$12:$V$2193,20,0))," ")</f>
        <v xml:space="preserve"> </v>
      </c>
      <c r="K1036" s="111" t="str">
        <f t="shared" si="59"/>
        <v xml:space="preserve"> </v>
      </c>
    </row>
    <row r="1037" spans="1:11" ht="15.75" customHeight="1" x14ac:dyDescent="0.25">
      <c r="A1037" s="2">
        <v>536</v>
      </c>
      <c r="B1037" s="426"/>
      <c r="C1037" s="426"/>
      <c r="D1037" s="359" t="str">
        <f>IF(B1037&lt;&gt;0,(VLOOKUP(B1037,'proje ve personel bilgileri'!$A$14:$B$1021,2,0))," ")</f>
        <v xml:space="preserve"> </v>
      </c>
      <c r="E1037" s="359"/>
      <c r="F1037" s="268"/>
      <c r="G1037" s="112"/>
      <c r="H1037" s="112"/>
      <c r="I1037" s="109" t="str">
        <f t="shared" si="58"/>
        <v xml:space="preserve"> </v>
      </c>
      <c r="J1037" s="110" t="str">
        <f>IF(B1037&lt;&gt;0,(VLOOKUP(B1037,G011C!$B$12:$V$2193,20,0))," ")</f>
        <v xml:space="preserve"> </v>
      </c>
      <c r="K1037" s="111" t="str">
        <f t="shared" si="59"/>
        <v xml:space="preserve"> </v>
      </c>
    </row>
    <row r="1038" spans="1:11" ht="15.75" customHeight="1" x14ac:dyDescent="0.25">
      <c r="A1038" s="1">
        <v>537</v>
      </c>
      <c r="B1038" s="426"/>
      <c r="C1038" s="426"/>
      <c r="D1038" s="359" t="str">
        <f>IF(B1038&lt;&gt;0,(VLOOKUP(B1038,'proje ve personel bilgileri'!$A$14:$B$1021,2,0))," ")</f>
        <v xml:space="preserve"> </v>
      </c>
      <c r="E1038" s="359"/>
      <c r="F1038" s="268"/>
      <c r="G1038" s="112"/>
      <c r="H1038" s="112"/>
      <c r="I1038" s="109" t="str">
        <f t="shared" si="58"/>
        <v xml:space="preserve"> </v>
      </c>
      <c r="J1038" s="110" t="str">
        <f>IF(B1038&lt;&gt;0,(VLOOKUP(B1038,G011C!$B$12:$V$2193,20,0))," ")</f>
        <v xml:space="preserve"> </v>
      </c>
      <c r="K1038" s="111" t="str">
        <f t="shared" si="59"/>
        <v xml:space="preserve"> </v>
      </c>
    </row>
    <row r="1039" spans="1:11" ht="15.75" customHeight="1" x14ac:dyDescent="0.25">
      <c r="A1039" s="2">
        <v>538</v>
      </c>
      <c r="B1039" s="426"/>
      <c r="C1039" s="426"/>
      <c r="D1039" s="359" t="str">
        <f>IF(B1039&lt;&gt;0,(VLOOKUP(B1039,'proje ve personel bilgileri'!$A$14:$B$1021,2,0))," ")</f>
        <v xml:space="preserve"> </v>
      </c>
      <c r="E1039" s="359"/>
      <c r="F1039" s="268"/>
      <c r="G1039" s="112"/>
      <c r="H1039" s="112"/>
      <c r="I1039" s="109" t="str">
        <f t="shared" si="58"/>
        <v xml:space="preserve"> </v>
      </c>
      <c r="J1039" s="110" t="str">
        <f>IF(B1039&lt;&gt;0,(VLOOKUP(B1039,G011C!$B$12:$V$2193,20,0))," ")</f>
        <v xml:space="preserve"> </v>
      </c>
      <c r="K1039" s="111" t="str">
        <f t="shared" si="59"/>
        <v xml:space="preserve"> </v>
      </c>
    </row>
    <row r="1040" spans="1:11" ht="15.75" customHeight="1" x14ac:dyDescent="0.25">
      <c r="A1040" s="1">
        <v>539</v>
      </c>
      <c r="B1040" s="426"/>
      <c r="C1040" s="426"/>
      <c r="D1040" s="359" t="str">
        <f>IF(B1040&lt;&gt;0,(VLOOKUP(B1040,'proje ve personel bilgileri'!$A$14:$B$1021,2,0))," ")</f>
        <v xml:space="preserve"> </v>
      </c>
      <c r="E1040" s="359"/>
      <c r="F1040" s="268"/>
      <c r="G1040" s="112"/>
      <c r="H1040" s="112"/>
      <c r="I1040" s="109" t="str">
        <f t="shared" si="58"/>
        <v xml:space="preserve"> </v>
      </c>
      <c r="J1040" s="110" t="str">
        <f>IF(B1040&lt;&gt;0,(VLOOKUP(B1040,G011C!$B$12:$V$2193,20,0))," ")</f>
        <v xml:space="preserve"> </v>
      </c>
      <c r="K1040" s="111" t="str">
        <f t="shared" si="59"/>
        <v xml:space="preserve"> </v>
      </c>
    </row>
    <row r="1041" spans="1:11" ht="15" customHeight="1" x14ac:dyDescent="0.25">
      <c r="A1041" s="2">
        <v>540</v>
      </c>
      <c r="B1041" s="426"/>
      <c r="C1041" s="426"/>
      <c r="D1041" s="359" t="str">
        <f>IF(B1041&lt;&gt;0,(VLOOKUP(B1041,'proje ve personel bilgileri'!$A$14:$B$1021,2,0))," ")</f>
        <v xml:space="preserve"> </v>
      </c>
      <c r="E1041" s="359"/>
      <c r="F1041" s="268"/>
      <c r="G1041" s="112"/>
      <c r="H1041" s="112"/>
      <c r="I1041" s="109" t="str">
        <f t="shared" si="58"/>
        <v xml:space="preserve"> </v>
      </c>
      <c r="J1041" s="110" t="str">
        <f>IF(B1041&lt;&gt;0,(VLOOKUP(B1041,G011C!$B$12:$V$2193,20,0))," ")</f>
        <v xml:space="preserve"> </v>
      </c>
      <c r="K1041" s="111" t="str">
        <f t="shared" si="59"/>
        <v xml:space="preserve"> </v>
      </c>
    </row>
    <row r="1042" spans="1:11" ht="15.75" customHeight="1" x14ac:dyDescent="0.25">
      <c r="A1042" s="341" t="s">
        <v>169</v>
      </c>
      <c r="B1042" s="427"/>
      <c r="C1042" s="427"/>
      <c r="D1042" s="427"/>
      <c r="E1042" s="427"/>
      <c r="F1042" s="427"/>
      <c r="G1042" s="427"/>
      <c r="H1042" s="427"/>
      <c r="I1042" s="34">
        <f>SUM(I1024:I1041)</f>
        <v>0</v>
      </c>
      <c r="J1042" s="31"/>
      <c r="K1042" s="35">
        <f>IF(C1021=C986,SUM(K1024:K1041)+K1007,SUM(K1024:K1041))</f>
        <v>0</v>
      </c>
    </row>
    <row r="1043" spans="1:11" ht="15.75" customHeight="1" x14ac:dyDescent="0.25">
      <c r="A1043" s="428" t="s">
        <v>170</v>
      </c>
      <c r="B1043" s="429"/>
      <c r="C1043" s="429"/>
      <c r="D1043" s="429"/>
      <c r="E1043" s="429"/>
      <c r="F1043" s="429"/>
      <c r="G1043" s="430"/>
      <c r="H1043" s="32"/>
      <c r="I1043" s="33"/>
      <c r="J1043" s="33"/>
      <c r="K1043" s="65">
        <f>SUM(K1024:K1041)+K1008</f>
        <v>0</v>
      </c>
    </row>
    <row r="1044" spans="1:11" ht="15" customHeight="1" x14ac:dyDescent="0.25">
      <c r="A1044" s="56"/>
      <c r="B1044" s="56"/>
      <c r="C1044" s="56"/>
      <c r="D1044" s="56"/>
      <c r="E1044" s="56"/>
      <c r="F1044" s="56"/>
      <c r="G1044" s="56"/>
      <c r="H1044" s="56"/>
      <c r="I1044" s="56"/>
      <c r="J1044" s="56"/>
      <c r="K1044" s="56"/>
    </row>
    <row r="1045" spans="1:11" ht="15" customHeight="1" x14ac:dyDescent="0.25">
      <c r="A1045" s="50"/>
    </row>
    <row r="1046" spans="1:11" ht="15" customHeight="1" x14ac:dyDescent="0.25">
      <c r="A1046" s="431" t="s">
        <v>171</v>
      </c>
      <c r="B1046" s="431"/>
      <c r="C1046" s="431"/>
      <c r="D1046" s="431"/>
      <c r="E1046" s="431"/>
      <c r="F1046" s="431"/>
      <c r="G1046" s="431"/>
      <c r="H1046" s="431"/>
      <c r="I1046" s="431"/>
      <c r="J1046" s="431"/>
      <c r="K1046" s="431"/>
    </row>
    <row r="1047" spans="1:11" ht="15" customHeight="1" x14ac:dyDescent="0.25">
      <c r="A1047" s="50"/>
    </row>
    <row r="1048" spans="1:11" ht="15" customHeight="1" x14ac:dyDescent="0.25">
      <c r="A1048" s="51"/>
    </row>
    <row r="1049" spans="1:11" ht="15" customHeight="1" x14ac:dyDescent="0.25">
      <c r="A1049" s="270" t="s">
        <v>101</v>
      </c>
      <c r="E1049" s="270" t="s">
        <v>102</v>
      </c>
      <c r="G1049" s="270" t="s">
        <v>103</v>
      </c>
      <c r="J1049" s="74" t="s">
        <v>127</v>
      </c>
    </row>
    <row r="1051" spans="1:11" ht="15.75" customHeight="1" x14ac:dyDescent="0.25">
      <c r="A1051" s="348" t="s">
        <v>157</v>
      </c>
      <c r="B1051" s="440"/>
      <c r="C1051" s="440"/>
      <c r="D1051" s="440"/>
      <c r="E1051" s="440"/>
      <c r="F1051" s="440"/>
      <c r="G1051" s="440"/>
      <c r="H1051" s="440"/>
      <c r="I1051" s="440"/>
      <c r="J1051" s="440"/>
      <c r="K1051" s="440"/>
    </row>
    <row r="1052" spans="1:11" ht="15" customHeight="1" x14ac:dyDescent="0.25">
      <c r="A1052" s="70"/>
      <c r="B1052" s="70"/>
      <c r="C1052" s="70"/>
      <c r="D1052" s="70"/>
      <c r="E1052" s="70"/>
      <c r="F1052" s="73" t="str">
        <f>'proje ve personel bilgileri'!$B$7&amp;" dönemine aittir"</f>
        <v>/ dönemine aittir</v>
      </c>
      <c r="G1052" s="70"/>
      <c r="H1052" s="70"/>
      <c r="I1052" s="70"/>
      <c r="J1052" s="70"/>
      <c r="K1052" s="70"/>
    </row>
    <row r="1053" spans="1:11" ht="18.75" customHeight="1" x14ac:dyDescent="0.25">
      <c r="K1053" s="4" t="s">
        <v>158</v>
      </c>
    </row>
    <row r="1054" spans="1:11" ht="15.75" customHeight="1" x14ac:dyDescent="0.25">
      <c r="A1054" s="435" t="s">
        <v>2</v>
      </c>
      <c r="B1054" s="436"/>
      <c r="C1054" s="351">
        <f>'proje ve personel bilgileri'!$B$2</f>
        <v>0</v>
      </c>
      <c r="D1054" s="352"/>
      <c r="E1054" s="352"/>
      <c r="F1054" s="352"/>
      <c r="G1054" s="352"/>
      <c r="H1054" s="352"/>
      <c r="I1054" s="352"/>
      <c r="J1054" s="352"/>
      <c r="K1054" s="353"/>
    </row>
    <row r="1055" spans="1:11" ht="15.75" customHeight="1" x14ac:dyDescent="0.25">
      <c r="A1055" s="435" t="s">
        <v>159</v>
      </c>
      <c r="B1055" s="436"/>
      <c r="C1055" s="351">
        <f>'proje ve personel bilgileri'!$B$3</f>
        <v>0</v>
      </c>
      <c r="D1055" s="352"/>
      <c r="E1055" s="352"/>
      <c r="F1055" s="352"/>
      <c r="G1055" s="352"/>
      <c r="H1055" s="352"/>
      <c r="I1055" s="352"/>
      <c r="J1055" s="352"/>
      <c r="K1055" s="353"/>
    </row>
    <row r="1056" spans="1:11" ht="15.75" customHeight="1" x14ac:dyDescent="0.25">
      <c r="A1056" s="435" t="s">
        <v>160</v>
      </c>
      <c r="B1056" s="436"/>
      <c r="C1056" s="437"/>
      <c r="D1056" s="438"/>
      <c r="E1056" s="435"/>
      <c r="F1056" s="439"/>
      <c r="G1056" s="439"/>
      <c r="H1056" s="439"/>
      <c r="I1056" s="439"/>
      <c r="J1056" s="439"/>
      <c r="K1056" s="436"/>
    </row>
    <row r="1057" spans="1:11" ht="30" customHeight="1" x14ac:dyDescent="0.25">
      <c r="A1057" s="432" t="s">
        <v>87</v>
      </c>
      <c r="B1057" s="346" t="s">
        <v>15</v>
      </c>
      <c r="C1057" s="347"/>
      <c r="D1057" s="346" t="s">
        <v>161</v>
      </c>
      <c r="E1057" s="347"/>
      <c r="F1057" s="432" t="s">
        <v>17</v>
      </c>
      <c r="G1057" s="432" t="s">
        <v>162</v>
      </c>
      <c r="H1057" s="432" t="s">
        <v>163</v>
      </c>
      <c r="I1057" s="432" t="s">
        <v>164</v>
      </c>
      <c r="J1057" s="269" t="s">
        <v>165</v>
      </c>
      <c r="K1057" s="267" t="s">
        <v>166</v>
      </c>
    </row>
    <row r="1058" spans="1:11" ht="30.75" customHeight="1" x14ac:dyDescent="0.25">
      <c r="A1058" s="433"/>
      <c r="B1058" s="339"/>
      <c r="C1058" s="340"/>
      <c r="D1058" s="339" t="s">
        <v>167</v>
      </c>
      <c r="E1058" s="340"/>
      <c r="F1058" s="433"/>
      <c r="G1058" s="433"/>
      <c r="H1058" s="433"/>
      <c r="I1058" s="433"/>
      <c r="J1058" s="267" t="s">
        <v>168</v>
      </c>
      <c r="K1058" s="267" t="s">
        <v>98</v>
      </c>
    </row>
    <row r="1059" spans="1:11" ht="15.75" customHeight="1" x14ac:dyDescent="0.25">
      <c r="A1059" s="1">
        <v>541</v>
      </c>
      <c r="B1059" s="434"/>
      <c r="C1059" s="434"/>
      <c r="D1059" s="359" t="str">
        <f>IF(B1059&lt;&gt;0,(VLOOKUP(B1059,'proje ve personel bilgileri'!$A$14:$B$1021,2,0))," ")</f>
        <v xml:space="preserve"> </v>
      </c>
      <c r="E1059" s="359"/>
      <c r="F1059" s="268"/>
      <c r="G1059" s="108"/>
      <c r="H1059" s="108"/>
      <c r="I1059" s="109" t="str">
        <f t="shared" ref="I1059:I1076" si="60">IF(B1059&lt;&gt;0,(G1059*H1059)," ")</f>
        <v xml:space="preserve"> </v>
      </c>
      <c r="J1059" s="110" t="str">
        <f>IF(B1059&lt;&gt;0,(VLOOKUP(B1059,G011C!$B$12:$V$2193,20,0))," ")</f>
        <v xml:space="preserve"> </v>
      </c>
      <c r="K1059" s="111" t="str">
        <f t="shared" ref="K1059:K1076" si="61">IF(B1059&lt;&gt;0,(I1059*J1059)," ")</f>
        <v xml:space="preserve"> </v>
      </c>
    </row>
    <row r="1060" spans="1:11" ht="15.75" customHeight="1" x14ac:dyDescent="0.25">
      <c r="A1060" s="2">
        <v>542</v>
      </c>
      <c r="B1060" s="426"/>
      <c r="C1060" s="426"/>
      <c r="D1060" s="359" t="str">
        <f>IF(B1060&lt;&gt;0,(VLOOKUP(B1060,'proje ve personel bilgileri'!$A$14:$B$1021,2,0))," ")</f>
        <v xml:space="preserve"> </v>
      </c>
      <c r="E1060" s="359"/>
      <c r="F1060" s="268"/>
      <c r="G1060" s="112"/>
      <c r="H1060" s="112"/>
      <c r="I1060" s="109" t="str">
        <f t="shared" si="60"/>
        <v xml:space="preserve"> </v>
      </c>
      <c r="J1060" s="110" t="str">
        <f>IF(B1060&lt;&gt;0,(VLOOKUP(B1060,G011C!$B$12:$V$2193,20,0))," ")</f>
        <v xml:space="preserve"> </v>
      </c>
      <c r="K1060" s="111" t="str">
        <f t="shared" si="61"/>
        <v xml:space="preserve"> </v>
      </c>
    </row>
    <row r="1061" spans="1:11" ht="15.75" customHeight="1" x14ac:dyDescent="0.25">
      <c r="A1061" s="1">
        <v>543</v>
      </c>
      <c r="B1061" s="426"/>
      <c r="C1061" s="426"/>
      <c r="D1061" s="359" t="str">
        <f>IF(B1061&lt;&gt;0,(VLOOKUP(B1061,'proje ve personel bilgileri'!$A$14:$B$1021,2,0))," ")</f>
        <v xml:space="preserve"> </v>
      </c>
      <c r="E1061" s="359"/>
      <c r="F1061" s="268"/>
      <c r="G1061" s="112"/>
      <c r="H1061" s="112"/>
      <c r="I1061" s="109" t="str">
        <f t="shared" si="60"/>
        <v xml:space="preserve"> </v>
      </c>
      <c r="J1061" s="110" t="str">
        <f>IF(B1061&lt;&gt;0,(VLOOKUP(B1061,G011C!$B$12:$V$2193,20,0))," ")</f>
        <v xml:space="preserve"> </v>
      </c>
      <c r="K1061" s="111" t="str">
        <f t="shared" si="61"/>
        <v xml:space="preserve"> </v>
      </c>
    </row>
    <row r="1062" spans="1:11" ht="15.75" customHeight="1" x14ac:dyDescent="0.25">
      <c r="A1062" s="2">
        <v>544</v>
      </c>
      <c r="B1062" s="426"/>
      <c r="C1062" s="426"/>
      <c r="D1062" s="359" t="str">
        <f>IF(B1062&lt;&gt;0,(VLOOKUP(B1062,'proje ve personel bilgileri'!$A$14:$B$1021,2,0))," ")</f>
        <v xml:space="preserve"> </v>
      </c>
      <c r="E1062" s="359"/>
      <c r="F1062" s="268"/>
      <c r="G1062" s="112"/>
      <c r="H1062" s="112"/>
      <c r="I1062" s="109" t="str">
        <f t="shared" si="60"/>
        <v xml:space="preserve"> </v>
      </c>
      <c r="J1062" s="110" t="str">
        <f>IF(B1062&lt;&gt;0,(VLOOKUP(B1062,G011C!$B$12:$V$2193,20,0))," ")</f>
        <v xml:space="preserve"> </v>
      </c>
      <c r="K1062" s="111" t="str">
        <f t="shared" si="61"/>
        <v xml:space="preserve"> </v>
      </c>
    </row>
    <row r="1063" spans="1:11" ht="15.75" customHeight="1" x14ac:dyDescent="0.25">
      <c r="A1063" s="1">
        <v>545</v>
      </c>
      <c r="B1063" s="426"/>
      <c r="C1063" s="426"/>
      <c r="D1063" s="359" t="str">
        <f>IF(B1063&lt;&gt;0,(VLOOKUP(B1063,'proje ve personel bilgileri'!$A$14:$B$1021,2,0))," ")</f>
        <v xml:space="preserve"> </v>
      </c>
      <c r="E1063" s="359"/>
      <c r="F1063" s="268"/>
      <c r="G1063" s="112"/>
      <c r="H1063" s="112"/>
      <c r="I1063" s="109" t="str">
        <f t="shared" si="60"/>
        <v xml:space="preserve"> </v>
      </c>
      <c r="J1063" s="110" t="str">
        <f>IF(B1063&lt;&gt;0,(VLOOKUP(B1063,G011C!$B$12:$V$2193,20,0))," ")</f>
        <v xml:space="preserve"> </v>
      </c>
      <c r="K1063" s="111" t="str">
        <f t="shared" si="61"/>
        <v xml:space="preserve"> </v>
      </c>
    </row>
    <row r="1064" spans="1:11" ht="15.75" customHeight="1" x14ac:dyDescent="0.25">
      <c r="A1064" s="2">
        <v>546</v>
      </c>
      <c r="B1064" s="426"/>
      <c r="C1064" s="426"/>
      <c r="D1064" s="359" t="str">
        <f>IF(B1064&lt;&gt;0,(VLOOKUP(B1064,'proje ve personel bilgileri'!$A$14:$B$1021,2,0))," ")</f>
        <v xml:space="preserve"> </v>
      </c>
      <c r="E1064" s="359"/>
      <c r="F1064" s="268"/>
      <c r="G1064" s="112"/>
      <c r="H1064" s="112"/>
      <c r="I1064" s="109" t="str">
        <f t="shared" si="60"/>
        <v xml:space="preserve"> </v>
      </c>
      <c r="J1064" s="110" t="str">
        <f>IF(B1064&lt;&gt;0,(VLOOKUP(B1064,G011C!$B$12:$V$2193,20,0))," ")</f>
        <v xml:space="preserve"> </v>
      </c>
      <c r="K1064" s="111" t="str">
        <f t="shared" si="61"/>
        <v xml:space="preserve"> </v>
      </c>
    </row>
    <row r="1065" spans="1:11" ht="15.75" customHeight="1" x14ac:dyDescent="0.25">
      <c r="A1065" s="1">
        <v>547</v>
      </c>
      <c r="B1065" s="426"/>
      <c r="C1065" s="426"/>
      <c r="D1065" s="359" t="str">
        <f>IF(B1065&lt;&gt;0,(VLOOKUP(B1065,'proje ve personel bilgileri'!$A$14:$B$1021,2,0))," ")</f>
        <v xml:space="preserve"> </v>
      </c>
      <c r="E1065" s="359"/>
      <c r="F1065" s="268"/>
      <c r="G1065" s="112"/>
      <c r="H1065" s="112"/>
      <c r="I1065" s="109" t="str">
        <f t="shared" si="60"/>
        <v xml:space="preserve"> </v>
      </c>
      <c r="J1065" s="110" t="str">
        <f>IF(B1065&lt;&gt;0,(VLOOKUP(B1065,G011C!$B$12:$V$2193,20,0))," ")</f>
        <v xml:space="preserve"> </v>
      </c>
      <c r="K1065" s="111" t="str">
        <f t="shared" si="61"/>
        <v xml:space="preserve"> </v>
      </c>
    </row>
    <row r="1066" spans="1:11" ht="15.75" customHeight="1" x14ac:dyDescent="0.25">
      <c r="A1066" s="2">
        <v>548</v>
      </c>
      <c r="B1066" s="426"/>
      <c r="C1066" s="426"/>
      <c r="D1066" s="359" t="str">
        <f>IF(B1066&lt;&gt;0,(VLOOKUP(B1066,'proje ve personel bilgileri'!$A$14:$B$1021,2,0))," ")</f>
        <v xml:space="preserve"> </v>
      </c>
      <c r="E1066" s="359"/>
      <c r="F1066" s="268"/>
      <c r="G1066" s="112"/>
      <c r="H1066" s="112"/>
      <c r="I1066" s="109" t="str">
        <f t="shared" si="60"/>
        <v xml:space="preserve"> </v>
      </c>
      <c r="J1066" s="110" t="str">
        <f>IF(B1066&lt;&gt;0,(VLOOKUP(B1066,G011C!$B$12:$V$2193,20,0))," ")</f>
        <v xml:space="preserve"> </v>
      </c>
      <c r="K1066" s="111" t="str">
        <f t="shared" si="61"/>
        <v xml:space="preserve"> </v>
      </c>
    </row>
    <row r="1067" spans="1:11" ht="15.75" customHeight="1" x14ac:dyDescent="0.25">
      <c r="A1067" s="1">
        <v>549</v>
      </c>
      <c r="B1067" s="426"/>
      <c r="C1067" s="426"/>
      <c r="D1067" s="359" t="str">
        <f>IF(B1067&lt;&gt;0,(VLOOKUP(B1067,'proje ve personel bilgileri'!$A$14:$B$1021,2,0))," ")</f>
        <v xml:space="preserve"> </v>
      </c>
      <c r="E1067" s="359"/>
      <c r="F1067" s="268"/>
      <c r="G1067" s="112"/>
      <c r="H1067" s="112"/>
      <c r="I1067" s="109" t="str">
        <f t="shared" si="60"/>
        <v xml:space="preserve"> </v>
      </c>
      <c r="J1067" s="110" t="str">
        <f>IF(B1067&lt;&gt;0,(VLOOKUP(B1067,G011C!$B$12:$V$2193,20,0))," ")</f>
        <v xml:space="preserve"> </v>
      </c>
      <c r="K1067" s="111" t="str">
        <f t="shared" si="61"/>
        <v xml:space="preserve"> </v>
      </c>
    </row>
    <row r="1068" spans="1:11" ht="15.75" customHeight="1" x14ac:dyDescent="0.25">
      <c r="A1068" s="2">
        <v>550</v>
      </c>
      <c r="B1068" s="426"/>
      <c r="C1068" s="426"/>
      <c r="D1068" s="359" t="str">
        <f>IF(B1068&lt;&gt;0,(VLOOKUP(B1068,'proje ve personel bilgileri'!$A$14:$B$1021,2,0))," ")</f>
        <v xml:space="preserve"> </v>
      </c>
      <c r="E1068" s="359"/>
      <c r="F1068" s="268"/>
      <c r="G1068" s="112"/>
      <c r="H1068" s="112"/>
      <c r="I1068" s="109" t="str">
        <f t="shared" si="60"/>
        <v xml:space="preserve"> </v>
      </c>
      <c r="J1068" s="110" t="str">
        <f>IF(B1068&lt;&gt;0,(VLOOKUP(B1068,G011C!$B$12:$V$2193,20,0))," ")</f>
        <v xml:space="preserve"> </v>
      </c>
      <c r="K1068" s="111" t="str">
        <f t="shared" si="61"/>
        <v xml:space="preserve"> </v>
      </c>
    </row>
    <row r="1069" spans="1:11" ht="15.75" customHeight="1" x14ac:dyDescent="0.25">
      <c r="A1069" s="1">
        <v>551</v>
      </c>
      <c r="B1069" s="426"/>
      <c r="C1069" s="426"/>
      <c r="D1069" s="359" t="str">
        <f>IF(B1069&lt;&gt;0,(VLOOKUP(B1069,'proje ve personel bilgileri'!$A$14:$B$1021,2,0))," ")</f>
        <v xml:space="preserve"> </v>
      </c>
      <c r="E1069" s="359"/>
      <c r="F1069" s="268"/>
      <c r="G1069" s="112"/>
      <c r="H1069" s="112"/>
      <c r="I1069" s="109" t="str">
        <f t="shared" si="60"/>
        <v xml:space="preserve"> </v>
      </c>
      <c r="J1069" s="110" t="str">
        <f>IF(B1069&lt;&gt;0,(VLOOKUP(B1069,G011C!$B$12:$V$2193,20,0))," ")</f>
        <v xml:space="preserve"> </v>
      </c>
      <c r="K1069" s="111" t="str">
        <f t="shared" si="61"/>
        <v xml:space="preserve"> </v>
      </c>
    </row>
    <row r="1070" spans="1:11" ht="15.75" customHeight="1" x14ac:dyDescent="0.25">
      <c r="A1070" s="2">
        <v>552</v>
      </c>
      <c r="B1070" s="426"/>
      <c r="C1070" s="426"/>
      <c r="D1070" s="359" t="str">
        <f>IF(B1070&lt;&gt;0,(VLOOKUP(B1070,'proje ve personel bilgileri'!$A$14:$B$1021,2,0))," ")</f>
        <v xml:space="preserve"> </v>
      </c>
      <c r="E1070" s="359"/>
      <c r="F1070" s="268"/>
      <c r="G1070" s="112"/>
      <c r="H1070" s="112"/>
      <c r="I1070" s="109" t="str">
        <f t="shared" si="60"/>
        <v xml:space="preserve"> </v>
      </c>
      <c r="J1070" s="110" t="str">
        <f>IF(B1070&lt;&gt;0,(VLOOKUP(B1070,G011C!$B$12:$V$2193,20,0))," ")</f>
        <v xml:space="preserve"> </v>
      </c>
      <c r="K1070" s="111" t="str">
        <f t="shared" si="61"/>
        <v xml:space="preserve"> </v>
      </c>
    </row>
    <row r="1071" spans="1:11" ht="15.75" customHeight="1" x14ac:dyDescent="0.25">
      <c r="A1071" s="1">
        <v>553</v>
      </c>
      <c r="B1071" s="426"/>
      <c r="C1071" s="426"/>
      <c r="D1071" s="359" t="str">
        <f>IF(B1071&lt;&gt;0,(VLOOKUP(B1071,'proje ve personel bilgileri'!$A$14:$B$1021,2,0))," ")</f>
        <v xml:space="preserve"> </v>
      </c>
      <c r="E1071" s="359"/>
      <c r="F1071" s="268"/>
      <c r="G1071" s="112"/>
      <c r="H1071" s="112"/>
      <c r="I1071" s="109" t="str">
        <f t="shared" si="60"/>
        <v xml:space="preserve"> </v>
      </c>
      <c r="J1071" s="110" t="str">
        <f>IF(B1071&lt;&gt;0,(VLOOKUP(B1071,G011C!$B$12:$V$2193,20,0))," ")</f>
        <v xml:space="preserve"> </v>
      </c>
      <c r="K1071" s="111" t="str">
        <f t="shared" si="61"/>
        <v xml:space="preserve"> </v>
      </c>
    </row>
    <row r="1072" spans="1:11" ht="15.75" customHeight="1" x14ac:dyDescent="0.25">
      <c r="A1072" s="2">
        <v>554</v>
      </c>
      <c r="B1072" s="426"/>
      <c r="C1072" s="426"/>
      <c r="D1072" s="359" t="str">
        <f>IF(B1072&lt;&gt;0,(VLOOKUP(B1072,'proje ve personel bilgileri'!$A$14:$B$1021,2,0))," ")</f>
        <v xml:space="preserve"> </v>
      </c>
      <c r="E1072" s="359"/>
      <c r="F1072" s="268"/>
      <c r="G1072" s="112"/>
      <c r="H1072" s="112"/>
      <c r="I1072" s="109" t="str">
        <f t="shared" si="60"/>
        <v xml:space="preserve"> </v>
      </c>
      <c r="J1072" s="110" t="str">
        <f>IF(B1072&lt;&gt;0,(VLOOKUP(B1072,G011C!$B$12:$V$2193,20,0))," ")</f>
        <v xml:space="preserve"> </v>
      </c>
      <c r="K1072" s="111" t="str">
        <f t="shared" si="61"/>
        <v xml:space="preserve"> </v>
      </c>
    </row>
    <row r="1073" spans="1:11" ht="15.75" customHeight="1" x14ac:dyDescent="0.25">
      <c r="A1073" s="1">
        <v>555</v>
      </c>
      <c r="B1073" s="426"/>
      <c r="C1073" s="426"/>
      <c r="D1073" s="359" t="str">
        <f>IF(B1073&lt;&gt;0,(VLOOKUP(B1073,'proje ve personel bilgileri'!$A$14:$B$1021,2,0))," ")</f>
        <v xml:space="preserve"> </v>
      </c>
      <c r="E1073" s="359"/>
      <c r="F1073" s="268"/>
      <c r="G1073" s="112"/>
      <c r="H1073" s="112"/>
      <c r="I1073" s="109" t="str">
        <f t="shared" si="60"/>
        <v xml:space="preserve"> </v>
      </c>
      <c r="J1073" s="110" t="str">
        <f>IF(B1073&lt;&gt;0,(VLOOKUP(B1073,G011C!$B$12:$V$2193,20,0))," ")</f>
        <v xml:space="preserve"> </v>
      </c>
      <c r="K1073" s="111" t="str">
        <f t="shared" si="61"/>
        <v xml:space="preserve"> </v>
      </c>
    </row>
    <row r="1074" spans="1:11" ht="15.75" customHeight="1" x14ac:dyDescent="0.25">
      <c r="A1074" s="2">
        <v>556</v>
      </c>
      <c r="B1074" s="426"/>
      <c r="C1074" s="426"/>
      <c r="D1074" s="359" t="str">
        <f>IF(B1074&lt;&gt;0,(VLOOKUP(B1074,'proje ve personel bilgileri'!$A$14:$B$1021,2,0))," ")</f>
        <v xml:space="preserve"> </v>
      </c>
      <c r="E1074" s="359"/>
      <c r="F1074" s="268"/>
      <c r="G1074" s="112"/>
      <c r="H1074" s="112"/>
      <c r="I1074" s="109" t="str">
        <f t="shared" si="60"/>
        <v xml:space="preserve"> </v>
      </c>
      <c r="J1074" s="110" t="str">
        <f>IF(B1074&lt;&gt;0,(VLOOKUP(B1074,G011C!$B$12:$V$2193,20,0))," ")</f>
        <v xml:space="preserve"> </v>
      </c>
      <c r="K1074" s="111" t="str">
        <f t="shared" si="61"/>
        <v xml:space="preserve"> </v>
      </c>
    </row>
    <row r="1075" spans="1:11" ht="15.75" customHeight="1" x14ac:dyDescent="0.25">
      <c r="A1075" s="1">
        <v>557</v>
      </c>
      <c r="B1075" s="426"/>
      <c r="C1075" s="426"/>
      <c r="D1075" s="359" t="str">
        <f>IF(B1075&lt;&gt;0,(VLOOKUP(B1075,'proje ve personel bilgileri'!$A$14:$B$1021,2,0))," ")</f>
        <v xml:space="preserve"> </v>
      </c>
      <c r="E1075" s="359"/>
      <c r="F1075" s="268"/>
      <c r="G1075" s="112"/>
      <c r="H1075" s="112"/>
      <c r="I1075" s="109" t="str">
        <f t="shared" si="60"/>
        <v xml:space="preserve"> </v>
      </c>
      <c r="J1075" s="110" t="str">
        <f>IF(B1075&lt;&gt;0,(VLOOKUP(B1075,G011C!$B$12:$V$2193,20,0))," ")</f>
        <v xml:space="preserve"> </v>
      </c>
      <c r="K1075" s="111" t="str">
        <f t="shared" si="61"/>
        <v xml:space="preserve"> </v>
      </c>
    </row>
    <row r="1076" spans="1:11" ht="15" customHeight="1" x14ac:dyDescent="0.25">
      <c r="A1076" s="2">
        <v>558</v>
      </c>
      <c r="B1076" s="426"/>
      <c r="C1076" s="426"/>
      <c r="D1076" s="359" t="str">
        <f>IF(B1076&lt;&gt;0,(VLOOKUP(B1076,'proje ve personel bilgileri'!$A$14:$B$1021,2,0))," ")</f>
        <v xml:space="preserve"> </v>
      </c>
      <c r="E1076" s="359"/>
      <c r="F1076" s="268"/>
      <c r="G1076" s="112"/>
      <c r="H1076" s="112"/>
      <c r="I1076" s="109" t="str">
        <f t="shared" si="60"/>
        <v xml:space="preserve"> </v>
      </c>
      <c r="J1076" s="110" t="str">
        <f>IF(B1076&lt;&gt;0,(VLOOKUP(B1076,G011C!$B$12:$V$2193,20,0))," ")</f>
        <v xml:space="preserve"> </v>
      </c>
      <c r="K1076" s="111" t="str">
        <f t="shared" si="61"/>
        <v xml:space="preserve"> </v>
      </c>
    </row>
    <row r="1077" spans="1:11" ht="15.75" customHeight="1" x14ac:dyDescent="0.25">
      <c r="A1077" s="341" t="s">
        <v>169</v>
      </c>
      <c r="B1077" s="427"/>
      <c r="C1077" s="427"/>
      <c r="D1077" s="427"/>
      <c r="E1077" s="427"/>
      <c r="F1077" s="427"/>
      <c r="G1077" s="427"/>
      <c r="H1077" s="427"/>
      <c r="I1077" s="34">
        <f>SUM(I1059:I1076)</f>
        <v>0</v>
      </c>
      <c r="J1077" s="31"/>
      <c r="K1077" s="35">
        <f>IF(C1056=C1021,SUM(K1059:K1076)+K1042,SUM(K1059:K1076))</f>
        <v>0</v>
      </c>
    </row>
    <row r="1078" spans="1:11" ht="15.75" customHeight="1" x14ac:dyDescent="0.25">
      <c r="A1078" s="428" t="s">
        <v>170</v>
      </c>
      <c r="B1078" s="429"/>
      <c r="C1078" s="429"/>
      <c r="D1078" s="429"/>
      <c r="E1078" s="429"/>
      <c r="F1078" s="429"/>
      <c r="G1078" s="430"/>
      <c r="H1078" s="32"/>
      <c r="I1078" s="33"/>
      <c r="J1078" s="33"/>
      <c r="K1078" s="65">
        <f>SUM(K1059:K1076)+K1043</f>
        <v>0</v>
      </c>
    </row>
    <row r="1079" spans="1:11" ht="15" customHeight="1" x14ac:dyDescent="0.25">
      <c r="A1079" s="56"/>
      <c r="B1079" s="56"/>
      <c r="C1079" s="56"/>
      <c r="D1079" s="56"/>
      <c r="E1079" s="56"/>
      <c r="F1079" s="56"/>
      <c r="G1079" s="56"/>
      <c r="H1079" s="56"/>
      <c r="I1079" s="56"/>
      <c r="J1079" s="56"/>
      <c r="K1079" s="56"/>
    </row>
    <row r="1080" spans="1:11" ht="15" customHeight="1" x14ac:dyDescent="0.25">
      <c r="A1080" s="50"/>
    </row>
    <row r="1081" spans="1:11" ht="15" customHeight="1" x14ac:dyDescent="0.25">
      <c r="A1081" s="431" t="s">
        <v>171</v>
      </c>
      <c r="B1081" s="431"/>
      <c r="C1081" s="431"/>
      <c r="D1081" s="431"/>
      <c r="E1081" s="431"/>
      <c r="F1081" s="431"/>
      <c r="G1081" s="431"/>
      <c r="H1081" s="431"/>
      <c r="I1081" s="431"/>
      <c r="J1081" s="431"/>
      <c r="K1081" s="431"/>
    </row>
    <row r="1082" spans="1:11" ht="15" customHeight="1" x14ac:dyDescent="0.25">
      <c r="A1082" s="50"/>
    </row>
    <row r="1083" spans="1:11" ht="15" customHeight="1" x14ac:dyDescent="0.25">
      <c r="A1083" s="51"/>
    </row>
    <row r="1084" spans="1:11" ht="15" customHeight="1" x14ac:dyDescent="0.25">
      <c r="A1084" s="270" t="s">
        <v>101</v>
      </c>
      <c r="E1084" s="270" t="s">
        <v>102</v>
      </c>
      <c r="G1084" s="270" t="s">
        <v>103</v>
      </c>
      <c r="J1084" s="74" t="s">
        <v>127</v>
      </c>
    </row>
    <row r="1086" spans="1:11" ht="15.75" customHeight="1" x14ac:dyDescent="0.25">
      <c r="A1086" s="348" t="s">
        <v>157</v>
      </c>
      <c r="B1086" s="440"/>
      <c r="C1086" s="440"/>
      <c r="D1086" s="440"/>
      <c r="E1086" s="440"/>
      <c r="F1086" s="440"/>
      <c r="G1086" s="440"/>
      <c r="H1086" s="440"/>
      <c r="I1086" s="440"/>
      <c r="J1086" s="440"/>
      <c r="K1086" s="440"/>
    </row>
    <row r="1087" spans="1:11" ht="15" customHeight="1" x14ac:dyDescent="0.25">
      <c r="A1087" s="70"/>
      <c r="B1087" s="70"/>
      <c r="C1087" s="70"/>
      <c r="D1087" s="70"/>
      <c r="E1087" s="70"/>
      <c r="F1087" s="73" t="str">
        <f>'proje ve personel bilgileri'!$B$7&amp;" dönemine aittir"</f>
        <v>/ dönemine aittir</v>
      </c>
      <c r="G1087" s="70"/>
      <c r="H1087" s="70"/>
      <c r="I1087" s="70"/>
      <c r="J1087" s="70"/>
      <c r="K1087" s="70"/>
    </row>
    <row r="1088" spans="1:11" ht="18.75" customHeight="1" x14ac:dyDescent="0.25">
      <c r="K1088" s="4" t="s">
        <v>158</v>
      </c>
    </row>
    <row r="1089" spans="1:11" ht="15.75" customHeight="1" x14ac:dyDescent="0.25">
      <c r="A1089" s="435" t="s">
        <v>2</v>
      </c>
      <c r="B1089" s="436"/>
      <c r="C1089" s="351">
        <f>'proje ve personel bilgileri'!$B$2</f>
        <v>0</v>
      </c>
      <c r="D1089" s="352"/>
      <c r="E1089" s="352"/>
      <c r="F1089" s="352"/>
      <c r="G1089" s="352"/>
      <c r="H1089" s="352"/>
      <c r="I1089" s="352"/>
      <c r="J1089" s="352"/>
      <c r="K1089" s="353"/>
    </row>
    <row r="1090" spans="1:11" ht="15.75" customHeight="1" x14ac:dyDescent="0.25">
      <c r="A1090" s="435" t="s">
        <v>159</v>
      </c>
      <c r="B1090" s="436"/>
      <c r="C1090" s="351">
        <f>'proje ve personel bilgileri'!$B$3</f>
        <v>0</v>
      </c>
      <c r="D1090" s="352"/>
      <c r="E1090" s="352"/>
      <c r="F1090" s="352"/>
      <c r="G1090" s="352"/>
      <c r="H1090" s="352"/>
      <c r="I1090" s="352"/>
      <c r="J1090" s="352"/>
      <c r="K1090" s="353"/>
    </row>
    <row r="1091" spans="1:11" ht="15.75" customHeight="1" x14ac:dyDescent="0.25">
      <c r="A1091" s="435" t="s">
        <v>160</v>
      </c>
      <c r="B1091" s="436"/>
      <c r="C1091" s="437"/>
      <c r="D1091" s="438"/>
      <c r="E1091" s="435"/>
      <c r="F1091" s="439"/>
      <c r="G1091" s="439"/>
      <c r="H1091" s="439"/>
      <c r="I1091" s="439"/>
      <c r="J1091" s="439"/>
      <c r="K1091" s="436"/>
    </row>
    <row r="1092" spans="1:11" ht="30" customHeight="1" x14ac:dyDescent="0.25">
      <c r="A1092" s="432" t="s">
        <v>87</v>
      </c>
      <c r="B1092" s="346" t="s">
        <v>15</v>
      </c>
      <c r="C1092" s="347"/>
      <c r="D1092" s="346" t="s">
        <v>161</v>
      </c>
      <c r="E1092" s="347"/>
      <c r="F1092" s="432" t="s">
        <v>17</v>
      </c>
      <c r="G1092" s="432" t="s">
        <v>162</v>
      </c>
      <c r="H1092" s="432" t="s">
        <v>163</v>
      </c>
      <c r="I1092" s="432" t="s">
        <v>164</v>
      </c>
      <c r="J1092" s="269" t="s">
        <v>165</v>
      </c>
      <c r="K1092" s="267" t="s">
        <v>166</v>
      </c>
    </row>
    <row r="1093" spans="1:11" ht="30.75" customHeight="1" x14ac:dyDescent="0.25">
      <c r="A1093" s="433"/>
      <c r="B1093" s="339"/>
      <c r="C1093" s="340"/>
      <c r="D1093" s="339" t="s">
        <v>167</v>
      </c>
      <c r="E1093" s="340"/>
      <c r="F1093" s="433"/>
      <c r="G1093" s="433"/>
      <c r="H1093" s="433"/>
      <c r="I1093" s="433"/>
      <c r="J1093" s="267" t="s">
        <v>168</v>
      </c>
      <c r="K1093" s="267" t="s">
        <v>98</v>
      </c>
    </row>
    <row r="1094" spans="1:11" ht="15.75" customHeight="1" x14ac:dyDescent="0.25">
      <c r="A1094" s="1">
        <v>559</v>
      </c>
      <c r="B1094" s="434"/>
      <c r="C1094" s="434"/>
      <c r="D1094" s="359" t="str">
        <f>IF(B1094&lt;&gt;0,(VLOOKUP(B1094,'proje ve personel bilgileri'!$A$14:$B$1021,2,0))," ")</f>
        <v xml:space="preserve"> </v>
      </c>
      <c r="E1094" s="359"/>
      <c r="F1094" s="268"/>
      <c r="G1094" s="108"/>
      <c r="H1094" s="108"/>
      <c r="I1094" s="109" t="str">
        <f t="shared" ref="I1094:I1111" si="62">IF(B1094&lt;&gt;0,(G1094*H1094)," ")</f>
        <v xml:space="preserve"> </v>
      </c>
      <c r="J1094" s="110" t="str">
        <f>IF(B1094&lt;&gt;0,(VLOOKUP(B1094,G011C!$B$12:$V$2193,20,0))," ")</f>
        <v xml:space="preserve"> </v>
      </c>
      <c r="K1094" s="111" t="str">
        <f t="shared" ref="K1094:K1111" si="63">IF(B1094&lt;&gt;0,(I1094*J1094)," ")</f>
        <v xml:space="preserve"> </v>
      </c>
    </row>
    <row r="1095" spans="1:11" ht="15.75" customHeight="1" x14ac:dyDescent="0.25">
      <c r="A1095" s="2">
        <v>560</v>
      </c>
      <c r="B1095" s="426"/>
      <c r="C1095" s="426"/>
      <c r="D1095" s="359" t="str">
        <f>IF(B1095&lt;&gt;0,(VLOOKUP(B1095,'proje ve personel bilgileri'!$A$14:$B$1021,2,0))," ")</f>
        <v xml:space="preserve"> </v>
      </c>
      <c r="E1095" s="359"/>
      <c r="F1095" s="268"/>
      <c r="G1095" s="112"/>
      <c r="H1095" s="112"/>
      <c r="I1095" s="109" t="str">
        <f t="shared" si="62"/>
        <v xml:space="preserve"> </v>
      </c>
      <c r="J1095" s="110" t="str">
        <f>IF(B1095&lt;&gt;0,(VLOOKUP(B1095,G011C!$B$12:$V$2193,20,0))," ")</f>
        <v xml:space="preserve"> </v>
      </c>
      <c r="K1095" s="111" t="str">
        <f t="shared" si="63"/>
        <v xml:space="preserve"> </v>
      </c>
    </row>
    <row r="1096" spans="1:11" ht="15.75" customHeight="1" x14ac:dyDescent="0.25">
      <c r="A1096" s="1">
        <v>561</v>
      </c>
      <c r="B1096" s="426"/>
      <c r="C1096" s="426"/>
      <c r="D1096" s="359" t="str">
        <f>IF(B1096&lt;&gt;0,(VLOOKUP(B1096,'proje ve personel bilgileri'!$A$14:$B$1021,2,0))," ")</f>
        <v xml:space="preserve"> </v>
      </c>
      <c r="E1096" s="359"/>
      <c r="F1096" s="268"/>
      <c r="G1096" s="112"/>
      <c r="H1096" s="112"/>
      <c r="I1096" s="109" t="str">
        <f t="shared" si="62"/>
        <v xml:space="preserve"> </v>
      </c>
      <c r="J1096" s="110" t="str">
        <f>IF(B1096&lt;&gt;0,(VLOOKUP(B1096,G011C!$B$12:$V$2193,20,0))," ")</f>
        <v xml:space="preserve"> </v>
      </c>
      <c r="K1096" s="111" t="str">
        <f t="shared" si="63"/>
        <v xml:space="preserve"> </v>
      </c>
    </row>
    <row r="1097" spans="1:11" ht="15.75" customHeight="1" x14ac:dyDescent="0.25">
      <c r="A1097" s="2">
        <v>562</v>
      </c>
      <c r="B1097" s="426"/>
      <c r="C1097" s="426"/>
      <c r="D1097" s="359" t="str">
        <f>IF(B1097&lt;&gt;0,(VLOOKUP(B1097,'proje ve personel bilgileri'!$A$14:$B$1021,2,0))," ")</f>
        <v xml:space="preserve"> </v>
      </c>
      <c r="E1097" s="359"/>
      <c r="F1097" s="268"/>
      <c r="G1097" s="112"/>
      <c r="H1097" s="112"/>
      <c r="I1097" s="109" t="str">
        <f t="shared" si="62"/>
        <v xml:space="preserve"> </v>
      </c>
      <c r="J1097" s="110" t="str">
        <f>IF(B1097&lt;&gt;0,(VLOOKUP(B1097,G011C!$B$12:$V$2193,20,0))," ")</f>
        <v xml:space="preserve"> </v>
      </c>
      <c r="K1097" s="111" t="str">
        <f t="shared" si="63"/>
        <v xml:space="preserve"> </v>
      </c>
    </row>
    <row r="1098" spans="1:11" ht="15.75" customHeight="1" x14ac:dyDescent="0.25">
      <c r="A1098" s="1">
        <v>563</v>
      </c>
      <c r="B1098" s="426"/>
      <c r="C1098" s="426"/>
      <c r="D1098" s="359" t="str">
        <f>IF(B1098&lt;&gt;0,(VLOOKUP(B1098,'proje ve personel bilgileri'!$A$14:$B$1021,2,0))," ")</f>
        <v xml:space="preserve"> </v>
      </c>
      <c r="E1098" s="359"/>
      <c r="F1098" s="268"/>
      <c r="G1098" s="112"/>
      <c r="H1098" s="112"/>
      <c r="I1098" s="109" t="str">
        <f t="shared" si="62"/>
        <v xml:space="preserve"> </v>
      </c>
      <c r="J1098" s="110" t="str">
        <f>IF(B1098&lt;&gt;0,(VLOOKUP(B1098,G011C!$B$12:$V$2193,20,0))," ")</f>
        <v xml:space="preserve"> </v>
      </c>
      <c r="K1098" s="111" t="str">
        <f t="shared" si="63"/>
        <v xml:space="preserve"> </v>
      </c>
    </row>
    <row r="1099" spans="1:11" ht="15.75" customHeight="1" x14ac:dyDescent="0.25">
      <c r="A1099" s="2">
        <v>564</v>
      </c>
      <c r="B1099" s="426"/>
      <c r="C1099" s="426"/>
      <c r="D1099" s="359" t="str">
        <f>IF(B1099&lt;&gt;0,(VLOOKUP(B1099,'proje ve personel bilgileri'!$A$14:$B$1021,2,0))," ")</f>
        <v xml:space="preserve"> </v>
      </c>
      <c r="E1099" s="359"/>
      <c r="F1099" s="268"/>
      <c r="G1099" s="112"/>
      <c r="H1099" s="112"/>
      <c r="I1099" s="109" t="str">
        <f t="shared" si="62"/>
        <v xml:space="preserve"> </v>
      </c>
      <c r="J1099" s="110" t="str">
        <f>IF(B1099&lt;&gt;0,(VLOOKUP(B1099,G011C!$B$12:$V$2193,20,0))," ")</f>
        <v xml:space="preserve"> </v>
      </c>
      <c r="K1099" s="111" t="str">
        <f t="shared" si="63"/>
        <v xml:space="preserve"> </v>
      </c>
    </row>
    <row r="1100" spans="1:11" ht="15.75" customHeight="1" x14ac:dyDescent="0.25">
      <c r="A1100" s="1">
        <v>565</v>
      </c>
      <c r="B1100" s="426"/>
      <c r="C1100" s="426"/>
      <c r="D1100" s="359" t="str">
        <f>IF(B1100&lt;&gt;0,(VLOOKUP(B1100,'proje ve personel bilgileri'!$A$14:$B$1021,2,0))," ")</f>
        <v xml:space="preserve"> </v>
      </c>
      <c r="E1100" s="359"/>
      <c r="F1100" s="268"/>
      <c r="G1100" s="112"/>
      <c r="H1100" s="112"/>
      <c r="I1100" s="109" t="str">
        <f t="shared" si="62"/>
        <v xml:space="preserve"> </v>
      </c>
      <c r="J1100" s="110" t="str">
        <f>IF(B1100&lt;&gt;0,(VLOOKUP(B1100,G011C!$B$12:$V$2193,20,0))," ")</f>
        <v xml:space="preserve"> </v>
      </c>
      <c r="K1100" s="111" t="str">
        <f t="shared" si="63"/>
        <v xml:space="preserve"> </v>
      </c>
    </row>
    <row r="1101" spans="1:11" ht="15.75" customHeight="1" x14ac:dyDescent="0.25">
      <c r="A1101" s="2">
        <v>566</v>
      </c>
      <c r="B1101" s="426"/>
      <c r="C1101" s="426"/>
      <c r="D1101" s="359" t="str">
        <f>IF(B1101&lt;&gt;0,(VLOOKUP(B1101,'proje ve personel bilgileri'!$A$14:$B$1021,2,0))," ")</f>
        <v xml:space="preserve"> </v>
      </c>
      <c r="E1101" s="359"/>
      <c r="F1101" s="268"/>
      <c r="G1101" s="112"/>
      <c r="H1101" s="112"/>
      <c r="I1101" s="109" t="str">
        <f t="shared" si="62"/>
        <v xml:space="preserve"> </v>
      </c>
      <c r="J1101" s="110" t="str">
        <f>IF(B1101&lt;&gt;0,(VLOOKUP(B1101,G011C!$B$12:$V$2193,20,0))," ")</f>
        <v xml:space="preserve"> </v>
      </c>
      <c r="K1101" s="111" t="str">
        <f t="shared" si="63"/>
        <v xml:space="preserve"> </v>
      </c>
    </row>
    <row r="1102" spans="1:11" ht="15.75" customHeight="1" x14ac:dyDescent="0.25">
      <c r="A1102" s="1">
        <v>567</v>
      </c>
      <c r="B1102" s="426"/>
      <c r="C1102" s="426"/>
      <c r="D1102" s="359" t="str">
        <f>IF(B1102&lt;&gt;0,(VLOOKUP(B1102,'proje ve personel bilgileri'!$A$14:$B$1021,2,0))," ")</f>
        <v xml:space="preserve"> </v>
      </c>
      <c r="E1102" s="359"/>
      <c r="F1102" s="268"/>
      <c r="G1102" s="112"/>
      <c r="H1102" s="112"/>
      <c r="I1102" s="109" t="str">
        <f t="shared" si="62"/>
        <v xml:space="preserve"> </v>
      </c>
      <c r="J1102" s="110" t="str">
        <f>IF(B1102&lt;&gt;0,(VLOOKUP(B1102,G011C!$B$12:$V$2193,20,0))," ")</f>
        <v xml:space="preserve"> </v>
      </c>
      <c r="K1102" s="111" t="str">
        <f t="shared" si="63"/>
        <v xml:space="preserve"> </v>
      </c>
    </row>
    <row r="1103" spans="1:11" ht="15.75" customHeight="1" x14ac:dyDescent="0.25">
      <c r="A1103" s="2">
        <v>568</v>
      </c>
      <c r="B1103" s="426"/>
      <c r="C1103" s="426"/>
      <c r="D1103" s="359" t="str">
        <f>IF(B1103&lt;&gt;0,(VLOOKUP(B1103,'proje ve personel bilgileri'!$A$14:$B$1021,2,0))," ")</f>
        <v xml:space="preserve"> </v>
      </c>
      <c r="E1103" s="359"/>
      <c r="F1103" s="268"/>
      <c r="G1103" s="112"/>
      <c r="H1103" s="112"/>
      <c r="I1103" s="109" t="str">
        <f t="shared" si="62"/>
        <v xml:space="preserve"> </v>
      </c>
      <c r="J1103" s="110" t="str">
        <f>IF(B1103&lt;&gt;0,(VLOOKUP(B1103,G011C!$B$12:$V$2193,20,0))," ")</f>
        <v xml:space="preserve"> </v>
      </c>
      <c r="K1103" s="111" t="str">
        <f t="shared" si="63"/>
        <v xml:space="preserve"> </v>
      </c>
    </row>
    <row r="1104" spans="1:11" ht="15.75" customHeight="1" x14ac:dyDescent="0.25">
      <c r="A1104" s="1">
        <v>569</v>
      </c>
      <c r="B1104" s="426"/>
      <c r="C1104" s="426"/>
      <c r="D1104" s="359" t="str">
        <f>IF(B1104&lt;&gt;0,(VLOOKUP(B1104,'proje ve personel bilgileri'!$A$14:$B$1021,2,0))," ")</f>
        <v xml:space="preserve"> </v>
      </c>
      <c r="E1104" s="359"/>
      <c r="F1104" s="268"/>
      <c r="G1104" s="112"/>
      <c r="H1104" s="112"/>
      <c r="I1104" s="109" t="str">
        <f t="shared" si="62"/>
        <v xml:space="preserve"> </v>
      </c>
      <c r="J1104" s="110" t="str">
        <f>IF(B1104&lt;&gt;0,(VLOOKUP(B1104,G011C!$B$12:$V$2193,20,0))," ")</f>
        <v xml:space="preserve"> </v>
      </c>
      <c r="K1104" s="111" t="str">
        <f t="shared" si="63"/>
        <v xml:space="preserve"> </v>
      </c>
    </row>
    <row r="1105" spans="1:11" ht="15.75" customHeight="1" x14ac:dyDescent="0.25">
      <c r="A1105" s="2">
        <v>570</v>
      </c>
      <c r="B1105" s="426"/>
      <c r="C1105" s="426"/>
      <c r="D1105" s="359" t="str">
        <f>IF(B1105&lt;&gt;0,(VLOOKUP(B1105,'proje ve personel bilgileri'!$A$14:$B$1021,2,0))," ")</f>
        <v xml:space="preserve"> </v>
      </c>
      <c r="E1105" s="359"/>
      <c r="F1105" s="268"/>
      <c r="G1105" s="112"/>
      <c r="H1105" s="112"/>
      <c r="I1105" s="109" t="str">
        <f t="shared" si="62"/>
        <v xml:space="preserve"> </v>
      </c>
      <c r="J1105" s="110" t="str">
        <f>IF(B1105&lt;&gt;0,(VLOOKUP(B1105,G011C!$B$12:$V$2193,20,0))," ")</f>
        <v xml:space="preserve"> </v>
      </c>
      <c r="K1105" s="111" t="str">
        <f t="shared" si="63"/>
        <v xml:space="preserve"> </v>
      </c>
    </row>
    <row r="1106" spans="1:11" ht="15.75" customHeight="1" x14ac:dyDescent="0.25">
      <c r="A1106" s="1">
        <v>571</v>
      </c>
      <c r="B1106" s="426"/>
      <c r="C1106" s="426"/>
      <c r="D1106" s="359" t="str">
        <f>IF(B1106&lt;&gt;0,(VLOOKUP(B1106,'proje ve personel bilgileri'!$A$14:$B$1021,2,0))," ")</f>
        <v xml:space="preserve"> </v>
      </c>
      <c r="E1106" s="359"/>
      <c r="F1106" s="268"/>
      <c r="G1106" s="112"/>
      <c r="H1106" s="112"/>
      <c r="I1106" s="109" t="str">
        <f t="shared" si="62"/>
        <v xml:space="preserve"> </v>
      </c>
      <c r="J1106" s="110" t="str">
        <f>IF(B1106&lt;&gt;0,(VLOOKUP(B1106,G011C!$B$12:$V$2193,20,0))," ")</f>
        <v xml:space="preserve"> </v>
      </c>
      <c r="K1106" s="111" t="str">
        <f t="shared" si="63"/>
        <v xml:space="preserve"> </v>
      </c>
    </row>
    <row r="1107" spans="1:11" ht="15.75" customHeight="1" x14ac:dyDescent="0.25">
      <c r="A1107" s="2">
        <v>572</v>
      </c>
      <c r="B1107" s="426"/>
      <c r="C1107" s="426"/>
      <c r="D1107" s="359" t="str">
        <f>IF(B1107&lt;&gt;0,(VLOOKUP(B1107,'proje ve personel bilgileri'!$A$14:$B$1021,2,0))," ")</f>
        <v xml:space="preserve"> </v>
      </c>
      <c r="E1107" s="359"/>
      <c r="F1107" s="268"/>
      <c r="G1107" s="112"/>
      <c r="H1107" s="112"/>
      <c r="I1107" s="109" t="str">
        <f t="shared" si="62"/>
        <v xml:space="preserve"> </v>
      </c>
      <c r="J1107" s="110" t="str">
        <f>IF(B1107&lt;&gt;0,(VLOOKUP(B1107,G011C!$B$12:$V$2193,20,0))," ")</f>
        <v xml:space="preserve"> </v>
      </c>
      <c r="K1107" s="111" t="str">
        <f t="shared" si="63"/>
        <v xml:space="preserve"> </v>
      </c>
    </row>
    <row r="1108" spans="1:11" ht="15.75" customHeight="1" x14ac:dyDescent="0.25">
      <c r="A1108" s="1">
        <v>573</v>
      </c>
      <c r="B1108" s="426"/>
      <c r="C1108" s="426"/>
      <c r="D1108" s="359" t="str">
        <f>IF(B1108&lt;&gt;0,(VLOOKUP(B1108,'proje ve personel bilgileri'!$A$14:$B$1021,2,0))," ")</f>
        <v xml:space="preserve"> </v>
      </c>
      <c r="E1108" s="359"/>
      <c r="F1108" s="268"/>
      <c r="G1108" s="112"/>
      <c r="H1108" s="112"/>
      <c r="I1108" s="109" t="str">
        <f t="shared" si="62"/>
        <v xml:space="preserve"> </v>
      </c>
      <c r="J1108" s="110" t="str">
        <f>IF(B1108&lt;&gt;0,(VLOOKUP(B1108,G011C!$B$12:$V$2193,20,0))," ")</f>
        <v xml:space="preserve"> </v>
      </c>
      <c r="K1108" s="111" t="str">
        <f t="shared" si="63"/>
        <v xml:space="preserve"> </v>
      </c>
    </row>
    <row r="1109" spans="1:11" ht="15.75" customHeight="1" x14ac:dyDescent="0.25">
      <c r="A1109" s="2">
        <v>574</v>
      </c>
      <c r="B1109" s="426"/>
      <c r="C1109" s="426"/>
      <c r="D1109" s="359" t="str">
        <f>IF(B1109&lt;&gt;0,(VLOOKUP(B1109,'proje ve personel bilgileri'!$A$14:$B$1021,2,0))," ")</f>
        <v xml:space="preserve"> </v>
      </c>
      <c r="E1109" s="359"/>
      <c r="F1109" s="268"/>
      <c r="G1109" s="112"/>
      <c r="H1109" s="112"/>
      <c r="I1109" s="109" t="str">
        <f t="shared" si="62"/>
        <v xml:space="preserve"> </v>
      </c>
      <c r="J1109" s="110" t="str">
        <f>IF(B1109&lt;&gt;0,(VLOOKUP(B1109,G011C!$B$12:$V$2193,20,0))," ")</f>
        <v xml:space="preserve"> </v>
      </c>
      <c r="K1109" s="111" t="str">
        <f t="shared" si="63"/>
        <v xml:space="preserve"> </v>
      </c>
    </row>
    <row r="1110" spans="1:11" ht="15.75" customHeight="1" x14ac:dyDescent="0.25">
      <c r="A1110" s="1">
        <v>575</v>
      </c>
      <c r="B1110" s="426"/>
      <c r="C1110" s="426"/>
      <c r="D1110" s="359" t="str">
        <f>IF(B1110&lt;&gt;0,(VLOOKUP(B1110,'proje ve personel bilgileri'!$A$14:$B$1021,2,0))," ")</f>
        <v xml:space="preserve"> </v>
      </c>
      <c r="E1110" s="359"/>
      <c r="F1110" s="268"/>
      <c r="G1110" s="112"/>
      <c r="H1110" s="112"/>
      <c r="I1110" s="109" t="str">
        <f t="shared" si="62"/>
        <v xml:space="preserve"> </v>
      </c>
      <c r="J1110" s="110" t="str">
        <f>IF(B1110&lt;&gt;0,(VLOOKUP(B1110,G011C!$B$12:$V$2193,20,0))," ")</f>
        <v xml:space="preserve"> </v>
      </c>
      <c r="K1110" s="111" t="str">
        <f t="shared" si="63"/>
        <v xml:space="preserve"> </v>
      </c>
    </row>
    <row r="1111" spans="1:11" ht="15" customHeight="1" x14ac:dyDescent="0.25">
      <c r="A1111" s="2">
        <v>576</v>
      </c>
      <c r="B1111" s="426"/>
      <c r="C1111" s="426"/>
      <c r="D1111" s="359" t="str">
        <f>IF(B1111&lt;&gt;0,(VLOOKUP(B1111,'proje ve personel bilgileri'!$A$14:$B$1021,2,0))," ")</f>
        <v xml:space="preserve"> </v>
      </c>
      <c r="E1111" s="359"/>
      <c r="F1111" s="268"/>
      <c r="G1111" s="112"/>
      <c r="H1111" s="112"/>
      <c r="I1111" s="109" t="str">
        <f t="shared" si="62"/>
        <v xml:space="preserve"> </v>
      </c>
      <c r="J1111" s="110" t="str">
        <f>IF(B1111&lt;&gt;0,(VLOOKUP(B1111,G011C!$B$12:$V$2193,20,0))," ")</f>
        <v xml:space="preserve"> </v>
      </c>
      <c r="K1111" s="111" t="str">
        <f t="shared" si="63"/>
        <v xml:space="preserve"> </v>
      </c>
    </row>
    <row r="1112" spans="1:11" ht="15.75" customHeight="1" x14ac:dyDescent="0.25">
      <c r="A1112" s="341" t="s">
        <v>169</v>
      </c>
      <c r="B1112" s="427"/>
      <c r="C1112" s="427"/>
      <c r="D1112" s="427"/>
      <c r="E1112" s="427"/>
      <c r="F1112" s="427"/>
      <c r="G1112" s="427"/>
      <c r="H1112" s="427"/>
      <c r="I1112" s="34">
        <f>SUM(I1094:I1111)</f>
        <v>0</v>
      </c>
      <c r="J1112" s="31"/>
      <c r="K1112" s="35">
        <f>IF(C1091=C1056,SUM(K1094:K1111)+K1077,SUM(K1094:K1111))</f>
        <v>0</v>
      </c>
    </row>
    <row r="1113" spans="1:11" ht="15.75" customHeight="1" x14ac:dyDescent="0.25">
      <c r="A1113" s="428" t="s">
        <v>170</v>
      </c>
      <c r="B1113" s="429"/>
      <c r="C1113" s="429"/>
      <c r="D1113" s="429"/>
      <c r="E1113" s="429"/>
      <c r="F1113" s="429"/>
      <c r="G1113" s="430"/>
      <c r="H1113" s="32"/>
      <c r="I1113" s="33"/>
      <c r="J1113" s="33"/>
      <c r="K1113" s="65">
        <f>SUM(K1094:K1111)+K1078</f>
        <v>0</v>
      </c>
    </row>
    <row r="1114" spans="1:11" ht="15" customHeight="1" x14ac:dyDescent="0.25">
      <c r="A1114" s="56"/>
      <c r="B1114" s="56"/>
      <c r="C1114" s="56"/>
      <c r="D1114" s="56"/>
      <c r="E1114" s="56"/>
      <c r="F1114" s="56"/>
      <c r="G1114" s="56"/>
      <c r="H1114" s="56"/>
      <c r="I1114" s="56"/>
      <c r="J1114" s="56"/>
      <c r="K1114" s="56"/>
    </row>
    <row r="1115" spans="1:11" ht="15" customHeight="1" x14ac:dyDescent="0.25">
      <c r="A1115" s="50"/>
    </row>
    <row r="1116" spans="1:11" ht="15" customHeight="1" x14ac:dyDescent="0.25">
      <c r="A1116" s="431" t="s">
        <v>171</v>
      </c>
      <c r="B1116" s="431"/>
      <c r="C1116" s="431"/>
      <c r="D1116" s="431"/>
      <c r="E1116" s="431"/>
      <c r="F1116" s="431"/>
      <c r="G1116" s="431"/>
      <c r="H1116" s="431"/>
      <c r="I1116" s="431"/>
      <c r="J1116" s="431"/>
      <c r="K1116" s="431"/>
    </row>
    <row r="1117" spans="1:11" ht="15" customHeight="1" x14ac:dyDescent="0.25">
      <c r="A1117" s="50"/>
    </row>
    <row r="1118" spans="1:11" ht="15" customHeight="1" x14ac:dyDescent="0.25">
      <c r="A1118" s="51"/>
    </row>
    <row r="1119" spans="1:11" ht="15" customHeight="1" x14ac:dyDescent="0.25">
      <c r="A1119" s="270" t="s">
        <v>101</v>
      </c>
      <c r="E1119" s="270" t="s">
        <v>102</v>
      </c>
      <c r="G1119" s="270" t="s">
        <v>103</v>
      </c>
      <c r="J1119" s="74" t="s">
        <v>127</v>
      </c>
    </row>
    <row r="1121" spans="1:11" ht="15.75" customHeight="1" x14ac:dyDescent="0.25">
      <c r="A1121" s="348" t="s">
        <v>157</v>
      </c>
      <c r="B1121" s="440"/>
      <c r="C1121" s="440"/>
      <c r="D1121" s="440"/>
      <c r="E1121" s="440"/>
      <c r="F1121" s="440"/>
      <c r="G1121" s="440"/>
      <c r="H1121" s="440"/>
      <c r="I1121" s="440"/>
      <c r="J1121" s="440"/>
      <c r="K1121" s="440"/>
    </row>
    <row r="1122" spans="1:11" ht="15" customHeight="1" x14ac:dyDescent="0.25">
      <c r="A1122" s="70"/>
      <c r="B1122" s="70"/>
      <c r="C1122" s="70"/>
      <c r="D1122" s="70"/>
      <c r="E1122" s="70"/>
      <c r="F1122" s="73" t="str">
        <f>'proje ve personel bilgileri'!$B$7&amp;" dönemine aittir"</f>
        <v>/ dönemine aittir</v>
      </c>
      <c r="G1122" s="70"/>
      <c r="H1122" s="70"/>
      <c r="I1122" s="70"/>
      <c r="J1122" s="70"/>
      <c r="K1122" s="70"/>
    </row>
    <row r="1123" spans="1:11" ht="18.75" customHeight="1" x14ac:dyDescent="0.25">
      <c r="K1123" s="4" t="s">
        <v>158</v>
      </c>
    </row>
    <row r="1124" spans="1:11" ht="15.75" customHeight="1" x14ac:dyDescent="0.25">
      <c r="A1124" s="435" t="s">
        <v>2</v>
      </c>
      <c r="B1124" s="436"/>
      <c r="C1124" s="351">
        <f>'proje ve personel bilgileri'!$B$2</f>
        <v>0</v>
      </c>
      <c r="D1124" s="352"/>
      <c r="E1124" s="352"/>
      <c r="F1124" s="352"/>
      <c r="G1124" s="352"/>
      <c r="H1124" s="352"/>
      <c r="I1124" s="352"/>
      <c r="J1124" s="352"/>
      <c r="K1124" s="353"/>
    </row>
    <row r="1125" spans="1:11" ht="15.75" customHeight="1" x14ac:dyDescent="0.25">
      <c r="A1125" s="435" t="s">
        <v>159</v>
      </c>
      <c r="B1125" s="436"/>
      <c r="C1125" s="351">
        <f>'proje ve personel bilgileri'!$B$3</f>
        <v>0</v>
      </c>
      <c r="D1125" s="352"/>
      <c r="E1125" s="352"/>
      <c r="F1125" s="352"/>
      <c r="G1125" s="352"/>
      <c r="H1125" s="352"/>
      <c r="I1125" s="352"/>
      <c r="J1125" s="352"/>
      <c r="K1125" s="353"/>
    </row>
    <row r="1126" spans="1:11" ht="15.75" customHeight="1" x14ac:dyDescent="0.25">
      <c r="A1126" s="435" t="s">
        <v>160</v>
      </c>
      <c r="B1126" s="436"/>
      <c r="C1126" s="437"/>
      <c r="D1126" s="438"/>
      <c r="E1126" s="435"/>
      <c r="F1126" s="439"/>
      <c r="G1126" s="439"/>
      <c r="H1126" s="439"/>
      <c r="I1126" s="439"/>
      <c r="J1126" s="439"/>
      <c r="K1126" s="436"/>
    </row>
    <row r="1127" spans="1:11" ht="30" customHeight="1" x14ac:dyDescent="0.25">
      <c r="A1127" s="432" t="s">
        <v>87</v>
      </c>
      <c r="B1127" s="346" t="s">
        <v>15</v>
      </c>
      <c r="C1127" s="347"/>
      <c r="D1127" s="346" t="s">
        <v>161</v>
      </c>
      <c r="E1127" s="347"/>
      <c r="F1127" s="432" t="s">
        <v>17</v>
      </c>
      <c r="G1127" s="432" t="s">
        <v>162</v>
      </c>
      <c r="H1127" s="432" t="s">
        <v>163</v>
      </c>
      <c r="I1127" s="432" t="s">
        <v>164</v>
      </c>
      <c r="J1127" s="269" t="s">
        <v>165</v>
      </c>
      <c r="K1127" s="267" t="s">
        <v>166</v>
      </c>
    </row>
    <row r="1128" spans="1:11" ht="30.75" customHeight="1" x14ac:dyDescent="0.25">
      <c r="A1128" s="433"/>
      <c r="B1128" s="339"/>
      <c r="C1128" s="340"/>
      <c r="D1128" s="339" t="s">
        <v>167</v>
      </c>
      <c r="E1128" s="340"/>
      <c r="F1128" s="433"/>
      <c r="G1128" s="433"/>
      <c r="H1128" s="433"/>
      <c r="I1128" s="433"/>
      <c r="J1128" s="267" t="s">
        <v>168</v>
      </c>
      <c r="K1128" s="267" t="s">
        <v>98</v>
      </c>
    </row>
    <row r="1129" spans="1:11" ht="15.75" customHeight="1" x14ac:dyDescent="0.25">
      <c r="A1129" s="1">
        <v>577</v>
      </c>
      <c r="B1129" s="434"/>
      <c r="C1129" s="434"/>
      <c r="D1129" s="359" t="str">
        <f>IF(B1129&lt;&gt;0,(VLOOKUP(B1129,'proje ve personel bilgileri'!$A$14:$B$1021,2,0))," ")</f>
        <v xml:space="preserve"> </v>
      </c>
      <c r="E1129" s="359"/>
      <c r="F1129" s="268"/>
      <c r="G1129" s="108"/>
      <c r="H1129" s="108"/>
      <c r="I1129" s="109" t="str">
        <f t="shared" ref="I1129:I1146" si="64">IF(B1129&lt;&gt;0,(G1129*H1129)," ")</f>
        <v xml:space="preserve"> </v>
      </c>
      <c r="J1129" s="110" t="str">
        <f>IF(B1129&lt;&gt;0,(VLOOKUP(B1129,G011C!$B$12:$V$2193,20,0))," ")</f>
        <v xml:space="preserve"> </v>
      </c>
      <c r="K1129" s="111" t="str">
        <f t="shared" ref="K1129:K1146" si="65">IF(B1129&lt;&gt;0,(I1129*J1129)," ")</f>
        <v xml:space="preserve"> </v>
      </c>
    </row>
    <row r="1130" spans="1:11" ht="15.75" customHeight="1" x14ac:dyDescent="0.25">
      <c r="A1130" s="2">
        <v>578</v>
      </c>
      <c r="B1130" s="426"/>
      <c r="C1130" s="426"/>
      <c r="D1130" s="359" t="str">
        <f>IF(B1130&lt;&gt;0,(VLOOKUP(B1130,'proje ve personel bilgileri'!$A$14:$B$1021,2,0))," ")</f>
        <v xml:space="preserve"> </v>
      </c>
      <c r="E1130" s="359"/>
      <c r="F1130" s="268"/>
      <c r="G1130" s="112"/>
      <c r="H1130" s="112"/>
      <c r="I1130" s="109" t="str">
        <f t="shared" si="64"/>
        <v xml:space="preserve"> </v>
      </c>
      <c r="J1130" s="110" t="str">
        <f>IF(B1130&lt;&gt;0,(VLOOKUP(B1130,G011C!$B$12:$V$2193,20,0))," ")</f>
        <v xml:space="preserve"> </v>
      </c>
      <c r="K1130" s="111" t="str">
        <f t="shared" si="65"/>
        <v xml:space="preserve"> </v>
      </c>
    </row>
    <row r="1131" spans="1:11" ht="15.75" customHeight="1" x14ac:dyDescent="0.25">
      <c r="A1131" s="1">
        <v>579</v>
      </c>
      <c r="B1131" s="426"/>
      <c r="C1131" s="426"/>
      <c r="D1131" s="359" t="str">
        <f>IF(B1131&lt;&gt;0,(VLOOKUP(B1131,'proje ve personel bilgileri'!$A$14:$B$1021,2,0))," ")</f>
        <v xml:space="preserve"> </v>
      </c>
      <c r="E1131" s="359"/>
      <c r="F1131" s="268"/>
      <c r="G1131" s="112"/>
      <c r="H1131" s="112"/>
      <c r="I1131" s="109" t="str">
        <f t="shared" si="64"/>
        <v xml:space="preserve"> </v>
      </c>
      <c r="J1131" s="110" t="str">
        <f>IF(B1131&lt;&gt;0,(VLOOKUP(B1131,G011C!$B$12:$V$2193,20,0))," ")</f>
        <v xml:space="preserve"> </v>
      </c>
      <c r="K1131" s="111" t="str">
        <f t="shared" si="65"/>
        <v xml:space="preserve"> </v>
      </c>
    </row>
    <row r="1132" spans="1:11" ht="15.75" customHeight="1" x14ac:dyDescent="0.25">
      <c r="A1132" s="2">
        <v>580</v>
      </c>
      <c r="B1132" s="426"/>
      <c r="C1132" s="426"/>
      <c r="D1132" s="359" t="str">
        <f>IF(B1132&lt;&gt;0,(VLOOKUP(B1132,'proje ve personel bilgileri'!$A$14:$B$1021,2,0))," ")</f>
        <v xml:space="preserve"> </v>
      </c>
      <c r="E1132" s="359"/>
      <c r="F1132" s="268"/>
      <c r="G1132" s="112"/>
      <c r="H1132" s="112"/>
      <c r="I1132" s="109" t="str">
        <f t="shared" si="64"/>
        <v xml:space="preserve"> </v>
      </c>
      <c r="J1132" s="110" t="str">
        <f>IF(B1132&lt;&gt;0,(VLOOKUP(B1132,G011C!$B$12:$V$2193,20,0))," ")</f>
        <v xml:space="preserve"> </v>
      </c>
      <c r="K1132" s="111" t="str">
        <f t="shared" si="65"/>
        <v xml:space="preserve"> </v>
      </c>
    </row>
    <row r="1133" spans="1:11" ht="15.75" customHeight="1" x14ac:dyDescent="0.25">
      <c r="A1133" s="1">
        <v>581</v>
      </c>
      <c r="B1133" s="426"/>
      <c r="C1133" s="426"/>
      <c r="D1133" s="359" t="str">
        <f>IF(B1133&lt;&gt;0,(VLOOKUP(B1133,'proje ve personel bilgileri'!$A$14:$B$1021,2,0))," ")</f>
        <v xml:space="preserve"> </v>
      </c>
      <c r="E1133" s="359"/>
      <c r="F1133" s="268"/>
      <c r="G1133" s="112"/>
      <c r="H1133" s="112"/>
      <c r="I1133" s="109" t="str">
        <f t="shared" si="64"/>
        <v xml:space="preserve"> </v>
      </c>
      <c r="J1133" s="110" t="str">
        <f>IF(B1133&lt;&gt;0,(VLOOKUP(B1133,G011C!$B$12:$V$2193,20,0))," ")</f>
        <v xml:space="preserve"> </v>
      </c>
      <c r="K1133" s="111" t="str">
        <f t="shared" si="65"/>
        <v xml:space="preserve"> </v>
      </c>
    </row>
    <row r="1134" spans="1:11" ht="15.75" customHeight="1" x14ac:dyDescent="0.25">
      <c r="A1134" s="2">
        <v>582</v>
      </c>
      <c r="B1134" s="426"/>
      <c r="C1134" s="426"/>
      <c r="D1134" s="359" t="str">
        <f>IF(B1134&lt;&gt;0,(VLOOKUP(B1134,'proje ve personel bilgileri'!$A$14:$B$1021,2,0))," ")</f>
        <v xml:space="preserve"> </v>
      </c>
      <c r="E1134" s="359"/>
      <c r="F1134" s="268"/>
      <c r="G1134" s="112"/>
      <c r="H1134" s="112"/>
      <c r="I1134" s="109" t="str">
        <f t="shared" si="64"/>
        <v xml:space="preserve"> </v>
      </c>
      <c r="J1134" s="110" t="str">
        <f>IF(B1134&lt;&gt;0,(VLOOKUP(B1134,G011C!$B$12:$V$2193,20,0))," ")</f>
        <v xml:space="preserve"> </v>
      </c>
      <c r="K1134" s="111" t="str">
        <f t="shared" si="65"/>
        <v xml:space="preserve"> </v>
      </c>
    </row>
    <row r="1135" spans="1:11" ht="15.75" customHeight="1" x14ac:dyDescent="0.25">
      <c r="A1135" s="1">
        <v>583</v>
      </c>
      <c r="B1135" s="426"/>
      <c r="C1135" s="426"/>
      <c r="D1135" s="359" t="str">
        <f>IF(B1135&lt;&gt;0,(VLOOKUP(B1135,'proje ve personel bilgileri'!$A$14:$B$1021,2,0))," ")</f>
        <v xml:space="preserve"> </v>
      </c>
      <c r="E1135" s="359"/>
      <c r="F1135" s="268"/>
      <c r="G1135" s="112"/>
      <c r="H1135" s="112"/>
      <c r="I1135" s="109" t="str">
        <f t="shared" si="64"/>
        <v xml:space="preserve"> </v>
      </c>
      <c r="J1135" s="110" t="str">
        <f>IF(B1135&lt;&gt;0,(VLOOKUP(B1135,G011C!$B$12:$V$2193,20,0))," ")</f>
        <v xml:space="preserve"> </v>
      </c>
      <c r="K1135" s="111" t="str">
        <f t="shared" si="65"/>
        <v xml:space="preserve"> </v>
      </c>
    </row>
    <row r="1136" spans="1:11" ht="15.75" customHeight="1" x14ac:dyDescent="0.25">
      <c r="A1136" s="2">
        <v>584</v>
      </c>
      <c r="B1136" s="426"/>
      <c r="C1136" s="426"/>
      <c r="D1136" s="359" t="str">
        <f>IF(B1136&lt;&gt;0,(VLOOKUP(B1136,'proje ve personel bilgileri'!$A$14:$B$1021,2,0))," ")</f>
        <v xml:space="preserve"> </v>
      </c>
      <c r="E1136" s="359"/>
      <c r="F1136" s="268"/>
      <c r="G1136" s="112"/>
      <c r="H1136" s="112"/>
      <c r="I1136" s="109" t="str">
        <f t="shared" si="64"/>
        <v xml:space="preserve"> </v>
      </c>
      <c r="J1136" s="110" t="str">
        <f>IF(B1136&lt;&gt;0,(VLOOKUP(B1136,G011C!$B$12:$V$2193,20,0))," ")</f>
        <v xml:space="preserve"> </v>
      </c>
      <c r="K1136" s="111" t="str">
        <f t="shared" si="65"/>
        <v xml:space="preserve"> </v>
      </c>
    </row>
    <row r="1137" spans="1:11" ht="15.75" customHeight="1" x14ac:dyDescent="0.25">
      <c r="A1137" s="1">
        <v>585</v>
      </c>
      <c r="B1137" s="426"/>
      <c r="C1137" s="426"/>
      <c r="D1137" s="359" t="str">
        <f>IF(B1137&lt;&gt;0,(VLOOKUP(B1137,'proje ve personel bilgileri'!$A$14:$B$1021,2,0))," ")</f>
        <v xml:space="preserve"> </v>
      </c>
      <c r="E1137" s="359"/>
      <c r="F1137" s="268"/>
      <c r="G1137" s="112"/>
      <c r="H1137" s="112"/>
      <c r="I1137" s="109" t="str">
        <f t="shared" si="64"/>
        <v xml:space="preserve"> </v>
      </c>
      <c r="J1137" s="110" t="str">
        <f>IF(B1137&lt;&gt;0,(VLOOKUP(B1137,G011C!$B$12:$V$2193,20,0))," ")</f>
        <v xml:space="preserve"> </v>
      </c>
      <c r="K1137" s="111" t="str">
        <f t="shared" si="65"/>
        <v xml:space="preserve"> </v>
      </c>
    </row>
    <row r="1138" spans="1:11" ht="15.75" customHeight="1" x14ac:dyDescent="0.25">
      <c r="A1138" s="2">
        <v>586</v>
      </c>
      <c r="B1138" s="426"/>
      <c r="C1138" s="426"/>
      <c r="D1138" s="359" t="str">
        <f>IF(B1138&lt;&gt;0,(VLOOKUP(B1138,'proje ve personel bilgileri'!$A$14:$B$1021,2,0))," ")</f>
        <v xml:space="preserve"> </v>
      </c>
      <c r="E1138" s="359"/>
      <c r="F1138" s="268"/>
      <c r="G1138" s="112"/>
      <c r="H1138" s="112"/>
      <c r="I1138" s="109" t="str">
        <f t="shared" si="64"/>
        <v xml:space="preserve"> </v>
      </c>
      <c r="J1138" s="110" t="str">
        <f>IF(B1138&lt;&gt;0,(VLOOKUP(B1138,G011C!$B$12:$V$2193,20,0))," ")</f>
        <v xml:space="preserve"> </v>
      </c>
      <c r="K1138" s="111" t="str">
        <f t="shared" si="65"/>
        <v xml:space="preserve"> </v>
      </c>
    </row>
    <row r="1139" spans="1:11" ht="15.75" customHeight="1" x14ac:dyDescent="0.25">
      <c r="A1139" s="1">
        <v>587</v>
      </c>
      <c r="B1139" s="426"/>
      <c r="C1139" s="426"/>
      <c r="D1139" s="359" t="str">
        <f>IF(B1139&lt;&gt;0,(VLOOKUP(B1139,'proje ve personel bilgileri'!$A$14:$B$1021,2,0))," ")</f>
        <v xml:space="preserve"> </v>
      </c>
      <c r="E1139" s="359"/>
      <c r="F1139" s="268"/>
      <c r="G1139" s="112"/>
      <c r="H1139" s="112"/>
      <c r="I1139" s="109" t="str">
        <f t="shared" si="64"/>
        <v xml:space="preserve"> </v>
      </c>
      <c r="J1139" s="110" t="str">
        <f>IF(B1139&lt;&gt;0,(VLOOKUP(B1139,G011C!$B$12:$V$2193,20,0))," ")</f>
        <v xml:space="preserve"> </v>
      </c>
      <c r="K1139" s="111" t="str">
        <f t="shared" si="65"/>
        <v xml:space="preserve"> </v>
      </c>
    </row>
    <row r="1140" spans="1:11" ht="15.75" customHeight="1" x14ac:dyDescent="0.25">
      <c r="A1140" s="2">
        <v>588</v>
      </c>
      <c r="B1140" s="426"/>
      <c r="C1140" s="426"/>
      <c r="D1140" s="359" t="str">
        <f>IF(B1140&lt;&gt;0,(VLOOKUP(B1140,'proje ve personel bilgileri'!$A$14:$B$1021,2,0))," ")</f>
        <v xml:space="preserve"> </v>
      </c>
      <c r="E1140" s="359"/>
      <c r="F1140" s="268"/>
      <c r="G1140" s="112"/>
      <c r="H1140" s="112"/>
      <c r="I1140" s="109" t="str">
        <f t="shared" si="64"/>
        <v xml:space="preserve"> </v>
      </c>
      <c r="J1140" s="110" t="str">
        <f>IF(B1140&lt;&gt;0,(VLOOKUP(B1140,G011C!$B$12:$V$2193,20,0))," ")</f>
        <v xml:space="preserve"> </v>
      </c>
      <c r="K1140" s="111" t="str">
        <f t="shared" si="65"/>
        <v xml:space="preserve"> </v>
      </c>
    </row>
    <row r="1141" spans="1:11" ht="15.75" customHeight="1" x14ac:dyDescent="0.25">
      <c r="A1141" s="1">
        <v>589</v>
      </c>
      <c r="B1141" s="426"/>
      <c r="C1141" s="426"/>
      <c r="D1141" s="359" t="str">
        <f>IF(B1141&lt;&gt;0,(VLOOKUP(B1141,'proje ve personel bilgileri'!$A$14:$B$1021,2,0))," ")</f>
        <v xml:space="preserve"> </v>
      </c>
      <c r="E1141" s="359"/>
      <c r="F1141" s="268"/>
      <c r="G1141" s="112"/>
      <c r="H1141" s="112"/>
      <c r="I1141" s="109" t="str">
        <f t="shared" si="64"/>
        <v xml:space="preserve"> </v>
      </c>
      <c r="J1141" s="110" t="str">
        <f>IF(B1141&lt;&gt;0,(VLOOKUP(B1141,G011C!$B$12:$V$2193,20,0))," ")</f>
        <v xml:space="preserve"> </v>
      </c>
      <c r="K1141" s="111" t="str">
        <f t="shared" si="65"/>
        <v xml:space="preserve"> </v>
      </c>
    </row>
    <row r="1142" spans="1:11" ht="15.75" customHeight="1" x14ac:dyDescent="0.25">
      <c r="A1142" s="2">
        <v>590</v>
      </c>
      <c r="B1142" s="426"/>
      <c r="C1142" s="426"/>
      <c r="D1142" s="359" t="str">
        <f>IF(B1142&lt;&gt;0,(VLOOKUP(B1142,'proje ve personel bilgileri'!$A$14:$B$1021,2,0))," ")</f>
        <v xml:space="preserve"> </v>
      </c>
      <c r="E1142" s="359"/>
      <c r="F1142" s="268"/>
      <c r="G1142" s="112"/>
      <c r="H1142" s="112"/>
      <c r="I1142" s="109" t="str">
        <f t="shared" si="64"/>
        <v xml:space="preserve"> </v>
      </c>
      <c r="J1142" s="110" t="str">
        <f>IF(B1142&lt;&gt;0,(VLOOKUP(B1142,G011C!$B$12:$V$2193,20,0))," ")</f>
        <v xml:space="preserve"> </v>
      </c>
      <c r="K1142" s="111" t="str">
        <f t="shared" si="65"/>
        <v xml:space="preserve"> </v>
      </c>
    </row>
    <row r="1143" spans="1:11" ht="15.75" customHeight="1" x14ac:dyDescent="0.25">
      <c r="A1143" s="1">
        <v>591</v>
      </c>
      <c r="B1143" s="426"/>
      <c r="C1143" s="426"/>
      <c r="D1143" s="359" t="str">
        <f>IF(B1143&lt;&gt;0,(VLOOKUP(B1143,'proje ve personel bilgileri'!$A$14:$B$1021,2,0))," ")</f>
        <v xml:space="preserve"> </v>
      </c>
      <c r="E1143" s="359"/>
      <c r="F1143" s="268"/>
      <c r="G1143" s="112"/>
      <c r="H1143" s="112"/>
      <c r="I1143" s="109" t="str">
        <f t="shared" si="64"/>
        <v xml:space="preserve"> </v>
      </c>
      <c r="J1143" s="110" t="str">
        <f>IF(B1143&lt;&gt;0,(VLOOKUP(B1143,G011C!$B$12:$V$2193,20,0))," ")</f>
        <v xml:space="preserve"> </v>
      </c>
      <c r="K1143" s="111" t="str">
        <f t="shared" si="65"/>
        <v xml:space="preserve"> </v>
      </c>
    </row>
    <row r="1144" spans="1:11" ht="15.75" customHeight="1" x14ac:dyDescent="0.25">
      <c r="A1144" s="2">
        <v>592</v>
      </c>
      <c r="B1144" s="426"/>
      <c r="C1144" s="426"/>
      <c r="D1144" s="359" t="str">
        <f>IF(B1144&lt;&gt;0,(VLOOKUP(B1144,'proje ve personel bilgileri'!$A$14:$B$1021,2,0))," ")</f>
        <v xml:space="preserve"> </v>
      </c>
      <c r="E1144" s="359"/>
      <c r="F1144" s="268"/>
      <c r="G1144" s="112"/>
      <c r="H1144" s="112"/>
      <c r="I1144" s="109" t="str">
        <f t="shared" si="64"/>
        <v xml:space="preserve"> </v>
      </c>
      <c r="J1144" s="110" t="str">
        <f>IF(B1144&lt;&gt;0,(VLOOKUP(B1144,G011C!$B$12:$V$2193,20,0))," ")</f>
        <v xml:space="preserve"> </v>
      </c>
      <c r="K1144" s="111" t="str">
        <f t="shared" si="65"/>
        <v xml:space="preserve"> </v>
      </c>
    </row>
    <row r="1145" spans="1:11" ht="15.75" customHeight="1" x14ac:dyDescent="0.25">
      <c r="A1145" s="1">
        <v>593</v>
      </c>
      <c r="B1145" s="426"/>
      <c r="C1145" s="426"/>
      <c r="D1145" s="359" t="str">
        <f>IF(B1145&lt;&gt;0,(VLOOKUP(B1145,'proje ve personel bilgileri'!$A$14:$B$1021,2,0))," ")</f>
        <v xml:space="preserve"> </v>
      </c>
      <c r="E1145" s="359"/>
      <c r="F1145" s="268"/>
      <c r="G1145" s="112"/>
      <c r="H1145" s="112"/>
      <c r="I1145" s="109" t="str">
        <f t="shared" si="64"/>
        <v xml:space="preserve"> </v>
      </c>
      <c r="J1145" s="110" t="str">
        <f>IF(B1145&lt;&gt;0,(VLOOKUP(B1145,G011C!$B$12:$V$2193,20,0))," ")</f>
        <v xml:space="preserve"> </v>
      </c>
      <c r="K1145" s="111" t="str">
        <f t="shared" si="65"/>
        <v xml:space="preserve"> </v>
      </c>
    </row>
    <row r="1146" spans="1:11" ht="15" customHeight="1" x14ac:dyDescent="0.25">
      <c r="A1146" s="2">
        <v>594</v>
      </c>
      <c r="B1146" s="426"/>
      <c r="C1146" s="426"/>
      <c r="D1146" s="359" t="str">
        <f>IF(B1146&lt;&gt;0,(VLOOKUP(B1146,'proje ve personel bilgileri'!$A$14:$B$1021,2,0))," ")</f>
        <v xml:space="preserve"> </v>
      </c>
      <c r="E1146" s="359"/>
      <c r="F1146" s="268"/>
      <c r="G1146" s="112"/>
      <c r="H1146" s="112"/>
      <c r="I1146" s="109" t="str">
        <f t="shared" si="64"/>
        <v xml:space="preserve"> </v>
      </c>
      <c r="J1146" s="110" t="str">
        <f>IF(B1146&lt;&gt;0,(VLOOKUP(B1146,G011C!$B$12:$V$2193,20,0))," ")</f>
        <v xml:space="preserve"> </v>
      </c>
      <c r="K1146" s="111" t="str">
        <f t="shared" si="65"/>
        <v xml:space="preserve"> </v>
      </c>
    </row>
    <row r="1147" spans="1:11" ht="15.75" customHeight="1" x14ac:dyDescent="0.25">
      <c r="A1147" s="341" t="s">
        <v>169</v>
      </c>
      <c r="B1147" s="427"/>
      <c r="C1147" s="427"/>
      <c r="D1147" s="427"/>
      <c r="E1147" s="427"/>
      <c r="F1147" s="427"/>
      <c r="G1147" s="427"/>
      <c r="H1147" s="427"/>
      <c r="I1147" s="34">
        <f>SUM(I1129:I1146)</f>
        <v>0</v>
      </c>
      <c r="J1147" s="31"/>
      <c r="K1147" s="35">
        <f>IF(C1126=C1091,SUM(K1129:K1146)+K1112,SUM(K1129:K1146))</f>
        <v>0</v>
      </c>
    </row>
    <row r="1148" spans="1:11" ht="15.75" customHeight="1" x14ac:dyDescent="0.25">
      <c r="A1148" s="428" t="s">
        <v>170</v>
      </c>
      <c r="B1148" s="429"/>
      <c r="C1148" s="429"/>
      <c r="D1148" s="429"/>
      <c r="E1148" s="429"/>
      <c r="F1148" s="429"/>
      <c r="G1148" s="430"/>
      <c r="H1148" s="32"/>
      <c r="I1148" s="33"/>
      <c r="J1148" s="33"/>
      <c r="K1148" s="65">
        <f>SUM(K1129:K1146)+K1113</f>
        <v>0</v>
      </c>
    </row>
    <row r="1149" spans="1:11" ht="15" customHeight="1" x14ac:dyDescent="0.25">
      <c r="A1149" s="56"/>
      <c r="B1149" s="56"/>
      <c r="C1149" s="56"/>
      <c r="D1149" s="56"/>
      <c r="E1149" s="56"/>
      <c r="F1149" s="56"/>
      <c r="G1149" s="56"/>
      <c r="H1149" s="56"/>
      <c r="I1149" s="56"/>
      <c r="J1149" s="56"/>
      <c r="K1149" s="56"/>
    </row>
    <row r="1150" spans="1:11" ht="15" customHeight="1" x14ac:dyDescent="0.25">
      <c r="A1150" s="50"/>
    </row>
    <row r="1151" spans="1:11" ht="15" customHeight="1" x14ac:dyDescent="0.25">
      <c r="A1151" s="431" t="s">
        <v>171</v>
      </c>
      <c r="B1151" s="431"/>
      <c r="C1151" s="431"/>
      <c r="D1151" s="431"/>
      <c r="E1151" s="431"/>
      <c r="F1151" s="431"/>
      <c r="G1151" s="431"/>
      <c r="H1151" s="431"/>
      <c r="I1151" s="431"/>
      <c r="J1151" s="431"/>
      <c r="K1151" s="431"/>
    </row>
    <row r="1152" spans="1:11" ht="15" customHeight="1" x14ac:dyDescent="0.25">
      <c r="A1152" s="50"/>
    </row>
    <row r="1153" spans="1:11" ht="15" customHeight="1" x14ac:dyDescent="0.25">
      <c r="A1153" s="51"/>
    </row>
    <row r="1154" spans="1:11" ht="15" customHeight="1" x14ac:dyDescent="0.25">
      <c r="A1154" s="270" t="s">
        <v>101</v>
      </c>
      <c r="E1154" s="270" t="s">
        <v>102</v>
      </c>
      <c r="G1154" s="270" t="s">
        <v>103</v>
      </c>
      <c r="J1154" s="74" t="s">
        <v>127</v>
      </c>
    </row>
    <row r="1156" spans="1:11" ht="15.75" customHeight="1" x14ac:dyDescent="0.25">
      <c r="A1156" s="348" t="s">
        <v>157</v>
      </c>
      <c r="B1156" s="440"/>
      <c r="C1156" s="440"/>
      <c r="D1156" s="440"/>
      <c r="E1156" s="440"/>
      <c r="F1156" s="440"/>
      <c r="G1156" s="440"/>
      <c r="H1156" s="440"/>
      <c r="I1156" s="440"/>
      <c r="J1156" s="440"/>
      <c r="K1156" s="440"/>
    </row>
    <row r="1157" spans="1:11" ht="15" customHeight="1" x14ac:dyDescent="0.25">
      <c r="A1157" s="70"/>
      <c r="B1157" s="70"/>
      <c r="C1157" s="70"/>
      <c r="D1157" s="70"/>
      <c r="E1157" s="70"/>
      <c r="F1157" s="73" t="str">
        <f>'proje ve personel bilgileri'!$B$7&amp;" dönemine aittir"</f>
        <v>/ dönemine aittir</v>
      </c>
      <c r="G1157" s="70"/>
      <c r="H1157" s="70"/>
      <c r="I1157" s="70"/>
      <c r="J1157" s="70"/>
      <c r="K1157" s="70"/>
    </row>
    <row r="1158" spans="1:11" ht="18.75" customHeight="1" x14ac:dyDescent="0.25">
      <c r="K1158" s="4" t="s">
        <v>158</v>
      </c>
    </row>
    <row r="1159" spans="1:11" ht="15.75" customHeight="1" x14ac:dyDescent="0.25">
      <c r="A1159" s="435" t="s">
        <v>2</v>
      </c>
      <c r="B1159" s="436"/>
      <c r="C1159" s="351">
        <f>'proje ve personel bilgileri'!$B$2</f>
        <v>0</v>
      </c>
      <c r="D1159" s="352"/>
      <c r="E1159" s="352"/>
      <c r="F1159" s="352"/>
      <c r="G1159" s="352"/>
      <c r="H1159" s="352"/>
      <c r="I1159" s="352"/>
      <c r="J1159" s="352"/>
      <c r="K1159" s="353"/>
    </row>
    <row r="1160" spans="1:11" ht="15.75" customHeight="1" x14ac:dyDescent="0.25">
      <c r="A1160" s="435" t="s">
        <v>159</v>
      </c>
      <c r="B1160" s="436"/>
      <c r="C1160" s="351">
        <f>'proje ve personel bilgileri'!$B$3</f>
        <v>0</v>
      </c>
      <c r="D1160" s="352"/>
      <c r="E1160" s="352"/>
      <c r="F1160" s="352"/>
      <c r="G1160" s="352"/>
      <c r="H1160" s="352"/>
      <c r="I1160" s="352"/>
      <c r="J1160" s="352"/>
      <c r="K1160" s="353"/>
    </row>
    <row r="1161" spans="1:11" ht="15.75" customHeight="1" x14ac:dyDescent="0.25">
      <c r="A1161" s="435" t="s">
        <v>160</v>
      </c>
      <c r="B1161" s="436"/>
      <c r="C1161" s="437"/>
      <c r="D1161" s="438"/>
      <c r="E1161" s="435"/>
      <c r="F1161" s="439"/>
      <c r="G1161" s="439"/>
      <c r="H1161" s="439"/>
      <c r="I1161" s="439"/>
      <c r="J1161" s="439"/>
      <c r="K1161" s="436"/>
    </row>
    <row r="1162" spans="1:11" ht="30" customHeight="1" x14ac:dyDescent="0.25">
      <c r="A1162" s="432" t="s">
        <v>87</v>
      </c>
      <c r="B1162" s="346" t="s">
        <v>15</v>
      </c>
      <c r="C1162" s="347"/>
      <c r="D1162" s="346" t="s">
        <v>161</v>
      </c>
      <c r="E1162" s="347"/>
      <c r="F1162" s="432" t="s">
        <v>17</v>
      </c>
      <c r="G1162" s="432" t="s">
        <v>162</v>
      </c>
      <c r="H1162" s="432" t="s">
        <v>163</v>
      </c>
      <c r="I1162" s="432" t="s">
        <v>164</v>
      </c>
      <c r="J1162" s="269" t="s">
        <v>165</v>
      </c>
      <c r="K1162" s="267" t="s">
        <v>166</v>
      </c>
    </row>
    <row r="1163" spans="1:11" ht="30.75" customHeight="1" x14ac:dyDescent="0.25">
      <c r="A1163" s="433"/>
      <c r="B1163" s="339"/>
      <c r="C1163" s="340"/>
      <c r="D1163" s="339" t="s">
        <v>167</v>
      </c>
      <c r="E1163" s="340"/>
      <c r="F1163" s="433"/>
      <c r="G1163" s="433"/>
      <c r="H1163" s="433"/>
      <c r="I1163" s="433"/>
      <c r="J1163" s="267" t="s">
        <v>168</v>
      </c>
      <c r="K1163" s="267" t="s">
        <v>98</v>
      </c>
    </row>
    <row r="1164" spans="1:11" ht="15.75" customHeight="1" x14ac:dyDescent="0.25">
      <c r="A1164" s="1">
        <v>595</v>
      </c>
      <c r="B1164" s="434"/>
      <c r="C1164" s="434"/>
      <c r="D1164" s="359" t="str">
        <f>IF(B1164&lt;&gt;0,(VLOOKUP(B1164,'proje ve personel bilgileri'!$A$14:$B$1021,2,0))," ")</f>
        <v xml:space="preserve"> </v>
      </c>
      <c r="E1164" s="359"/>
      <c r="F1164" s="268"/>
      <c r="G1164" s="108"/>
      <c r="H1164" s="108"/>
      <c r="I1164" s="109" t="str">
        <f t="shared" ref="I1164:I1181" si="66">IF(B1164&lt;&gt;0,(G1164*H1164)," ")</f>
        <v xml:space="preserve"> </v>
      </c>
      <c r="J1164" s="110" t="str">
        <f>IF(B1164&lt;&gt;0,(VLOOKUP(B1164,G011C!$B$12:$V$2193,20,0))," ")</f>
        <v xml:space="preserve"> </v>
      </c>
      <c r="K1164" s="111" t="str">
        <f t="shared" ref="K1164:K1181" si="67">IF(B1164&lt;&gt;0,(I1164*J1164)," ")</f>
        <v xml:space="preserve"> </v>
      </c>
    </row>
    <row r="1165" spans="1:11" ht="15.75" customHeight="1" x14ac:dyDescent="0.25">
      <c r="A1165" s="2">
        <v>596</v>
      </c>
      <c r="B1165" s="426"/>
      <c r="C1165" s="426"/>
      <c r="D1165" s="359" t="str">
        <f>IF(B1165&lt;&gt;0,(VLOOKUP(B1165,'proje ve personel bilgileri'!$A$14:$B$1021,2,0))," ")</f>
        <v xml:space="preserve"> </v>
      </c>
      <c r="E1165" s="359"/>
      <c r="F1165" s="268"/>
      <c r="G1165" s="112"/>
      <c r="H1165" s="112"/>
      <c r="I1165" s="109" t="str">
        <f t="shared" si="66"/>
        <v xml:space="preserve"> </v>
      </c>
      <c r="J1165" s="110" t="str">
        <f>IF(B1165&lt;&gt;0,(VLOOKUP(B1165,G011C!$B$12:$V$2193,20,0))," ")</f>
        <v xml:space="preserve"> </v>
      </c>
      <c r="K1165" s="111" t="str">
        <f t="shared" si="67"/>
        <v xml:space="preserve"> </v>
      </c>
    </row>
    <row r="1166" spans="1:11" ht="15.75" customHeight="1" x14ac:dyDescent="0.25">
      <c r="A1166" s="1">
        <v>597</v>
      </c>
      <c r="B1166" s="426"/>
      <c r="C1166" s="426"/>
      <c r="D1166" s="359" t="str">
        <f>IF(B1166&lt;&gt;0,(VLOOKUP(B1166,'proje ve personel bilgileri'!$A$14:$B$1021,2,0))," ")</f>
        <v xml:space="preserve"> </v>
      </c>
      <c r="E1166" s="359"/>
      <c r="F1166" s="268"/>
      <c r="G1166" s="112"/>
      <c r="H1166" s="112"/>
      <c r="I1166" s="109" t="str">
        <f t="shared" si="66"/>
        <v xml:space="preserve"> </v>
      </c>
      <c r="J1166" s="110" t="str">
        <f>IF(B1166&lt;&gt;0,(VLOOKUP(B1166,G011C!$B$12:$V$2193,20,0))," ")</f>
        <v xml:space="preserve"> </v>
      </c>
      <c r="K1166" s="111" t="str">
        <f t="shared" si="67"/>
        <v xml:space="preserve"> </v>
      </c>
    </row>
    <row r="1167" spans="1:11" ht="15.75" customHeight="1" x14ac:dyDescent="0.25">
      <c r="A1167" s="2">
        <v>598</v>
      </c>
      <c r="B1167" s="426"/>
      <c r="C1167" s="426"/>
      <c r="D1167" s="359" t="str">
        <f>IF(B1167&lt;&gt;0,(VLOOKUP(B1167,'proje ve personel bilgileri'!$A$14:$B$1021,2,0))," ")</f>
        <v xml:space="preserve"> </v>
      </c>
      <c r="E1167" s="359"/>
      <c r="F1167" s="268"/>
      <c r="G1167" s="112"/>
      <c r="H1167" s="112"/>
      <c r="I1167" s="109" t="str">
        <f t="shared" si="66"/>
        <v xml:space="preserve"> </v>
      </c>
      <c r="J1167" s="110" t="str">
        <f>IF(B1167&lt;&gt;0,(VLOOKUP(B1167,G011C!$B$12:$V$2193,20,0))," ")</f>
        <v xml:space="preserve"> </v>
      </c>
      <c r="K1167" s="111" t="str">
        <f t="shared" si="67"/>
        <v xml:space="preserve"> </v>
      </c>
    </row>
    <row r="1168" spans="1:11" ht="15.75" customHeight="1" x14ac:dyDescent="0.25">
      <c r="A1168" s="1">
        <v>599</v>
      </c>
      <c r="B1168" s="426"/>
      <c r="C1168" s="426"/>
      <c r="D1168" s="359" t="str">
        <f>IF(B1168&lt;&gt;0,(VLOOKUP(B1168,'proje ve personel bilgileri'!$A$14:$B$1021,2,0))," ")</f>
        <v xml:space="preserve"> </v>
      </c>
      <c r="E1168" s="359"/>
      <c r="F1168" s="268"/>
      <c r="G1168" s="112"/>
      <c r="H1168" s="112"/>
      <c r="I1168" s="109" t="str">
        <f t="shared" si="66"/>
        <v xml:space="preserve"> </v>
      </c>
      <c r="J1168" s="110" t="str">
        <f>IF(B1168&lt;&gt;0,(VLOOKUP(B1168,G011C!$B$12:$V$2193,20,0))," ")</f>
        <v xml:space="preserve"> </v>
      </c>
      <c r="K1168" s="111" t="str">
        <f t="shared" si="67"/>
        <v xml:space="preserve"> </v>
      </c>
    </row>
    <row r="1169" spans="1:11" ht="15.75" customHeight="1" x14ac:dyDescent="0.25">
      <c r="A1169" s="2">
        <v>600</v>
      </c>
      <c r="B1169" s="426"/>
      <c r="C1169" s="426"/>
      <c r="D1169" s="359" t="str">
        <f>IF(B1169&lt;&gt;0,(VLOOKUP(B1169,'proje ve personel bilgileri'!$A$14:$B$1021,2,0))," ")</f>
        <v xml:space="preserve"> </v>
      </c>
      <c r="E1169" s="359"/>
      <c r="F1169" s="268"/>
      <c r="G1169" s="112"/>
      <c r="H1169" s="112"/>
      <c r="I1169" s="109" t="str">
        <f t="shared" si="66"/>
        <v xml:space="preserve"> </v>
      </c>
      <c r="J1169" s="110" t="str">
        <f>IF(B1169&lt;&gt;0,(VLOOKUP(B1169,G011C!$B$12:$V$2193,20,0))," ")</f>
        <v xml:space="preserve"> </v>
      </c>
      <c r="K1169" s="111" t="str">
        <f t="shared" si="67"/>
        <v xml:space="preserve"> </v>
      </c>
    </row>
    <row r="1170" spans="1:11" ht="15.75" customHeight="1" x14ac:dyDescent="0.25">
      <c r="A1170" s="1">
        <v>601</v>
      </c>
      <c r="B1170" s="426"/>
      <c r="C1170" s="426"/>
      <c r="D1170" s="359" t="str">
        <f>IF(B1170&lt;&gt;0,(VLOOKUP(B1170,'proje ve personel bilgileri'!$A$14:$B$1021,2,0))," ")</f>
        <v xml:space="preserve"> </v>
      </c>
      <c r="E1170" s="359"/>
      <c r="F1170" s="268"/>
      <c r="G1170" s="112"/>
      <c r="H1170" s="112"/>
      <c r="I1170" s="109" t="str">
        <f t="shared" si="66"/>
        <v xml:space="preserve"> </v>
      </c>
      <c r="J1170" s="110" t="str">
        <f>IF(B1170&lt;&gt;0,(VLOOKUP(B1170,G011C!$B$12:$V$2193,20,0))," ")</f>
        <v xml:space="preserve"> </v>
      </c>
      <c r="K1170" s="111" t="str">
        <f t="shared" si="67"/>
        <v xml:space="preserve"> </v>
      </c>
    </row>
    <row r="1171" spans="1:11" ht="15.75" customHeight="1" x14ac:dyDescent="0.25">
      <c r="A1171" s="2">
        <v>602</v>
      </c>
      <c r="B1171" s="426"/>
      <c r="C1171" s="426"/>
      <c r="D1171" s="359" t="str">
        <f>IF(B1171&lt;&gt;0,(VLOOKUP(B1171,'proje ve personel bilgileri'!$A$14:$B$1021,2,0))," ")</f>
        <v xml:space="preserve"> </v>
      </c>
      <c r="E1171" s="359"/>
      <c r="F1171" s="268"/>
      <c r="G1171" s="112"/>
      <c r="H1171" s="112"/>
      <c r="I1171" s="109" t="str">
        <f t="shared" si="66"/>
        <v xml:space="preserve"> </v>
      </c>
      <c r="J1171" s="110" t="str">
        <f>IF(B1171&lt;&gt;0,(VLOOKUP(B1171,G011C!$B$12:$V$2193,20,0))," ")</f>
        <v xml:space="preserve"> </v>
      </c>
      <c r="K1171" s="111" t="str">
        <f t="shared" si="67"/>
        <v xml:space="preserve"> </v>
      </c>
    </row>
    <row r="1172" spans="1:11" ht="15.75" customHeight="1" x14ac:dyDescent="0.25">
      <c r="A1172" s="1">
        <v>603</v>
      </c>
      <c r="B1172" s="426"/>
      <c r="C1172" s="426"/>
      <c r="D1172" s="359" t="str">
        <f>IF(B1172&lt;&gt;0,(VLOOKUP(B1172,'proje ve personel bilgileri'!$A$14:$B$1021,2,0))," ")</f>
        <v xml:space="preserve"> </v>
      </c>
      <c r="E1172" s="359"/>
      <c r="F1172" s="268"/>
      <c r="G1172" s="112"/>
      <c r="H1172" s="112"/>
      <c r="I1172" s="109" t="str">
        <f t="shared" si="66"/>
        <v xml:space="preserve"> </v>
      </c>
      <c r="J1172" s="110" t="str">
        <f>IF(B1172&lt;&gt;0,(VLOOKUP(B1172,G011C!$B$12:$V$2193,20,0))," ")</f>
        <v xml:space="preserve"> </v>
      </c>
      <c r="K1172" s="111" t="str">
        <f t="shared" si="67"/>
        <v xml:space="preserve"> </v>
      </c>
    </row>
    <row r="1173" spans="1:11" ht="15.75" customHeight="1" x14ac:dyDescent="0.25">
      <c r="A1173" s="2">
        <v>604</v>
      </c>
      <c r="B1173" s="426"/>
      <c r="C1173" s="426"/>
      <c r="D1173" s="359" t="str">
        <f>IF(B1173&lt;&gt;0,(VLOOKUP(B1173,'proje ve personel bilgileri'!$A$14:$B$1021,2,0))," ")</f>
        <v xml:space="preserve"> </v>
      </c>
      <c r="E1173" s="359"/>
      <c r="F1173" s="268"/>
      <c r="G1173" s="112"/>
      <c r="H1173" s="112"/>
      <c r="I1173" s="109" t="str">
        <f t="shared" si="66"/>
        <v xml:space="preserve"> </v>
      </c>
      <c r="J1173" s="110" t="str">
        <f>IF(B1173&lt;&gt;0,(VLOOKUP(B1173,G011C!$B$12:$V$2193,20,0))," ")</f>
        <v xml:space="preserve"> </v>
      </c>
      <c r="K1173" s="111" t="str">
        <f t="shared" si="67"/>
        <v xml:space="preserve"> </v>
      </c>
    </row>
    <row r="1174" spans="1:11" ht="15.75" customHeight="1" x14ac:dyDescent="0.25">
      <c r="A1174" s="1">
        <v>605</v>
      </c>
      <c r="B1174" s="426"/>
      <c r="C1174" s="426"/>
      <c r="D1174" s="359" t="str">
        <f>IF(B1174&lt;&gt;0,(VLOOKUP(B1174,'proje ve personel bilgileri'!$A$14:$B$1021,2,0))," ")</f>
        <v xml:space="preserve"> </v>
      </c>
      <c r="E1174" s="359"/>
      <c r="F1174" s="268"/>
      <c r="G1174" s="112"/>
      <c r="H1174" s="112"/>
      <c r="I1174" s="109" t="str">
        <f t="shared" si="66"/>
        <v xml:space="preserve"> </v>
      </c>
      <c r="J1174" s="110" t="str">
        <f>IF(B1174&lt;&gt;0,(VLOOKUP(B1174,G011C!$B$12:$V$2193,20,0))," ")</f>
        <v xml:space="preserve"> </v>
      </c>
      <c r="K1174" s="111" t="str">
        <f t="shared" si="67"/>
        <v xml:space="preserve"> </v>
      </c>
    </row>
    <row r="1175" spans="1:11" ht="15.75" customHeight="1" x14ac:dyDescent="0.25">
      <c r="A1175" s="2">
        <v>606</v>
      </c>
      <c r="B1175" s="426"/>
      <c r="C1175" s="426"/>
      <c r="D1175" s="359" t="str">
        <f>IF(B1175&lt;&gt;0,(VLOOKUP(B1175,'proje ve personel bilgileri'!$A$14:$B$1021,2,0))," ")</f>
        <v xml:space="preserve"> </v>
      </c>
      <c r="E1175" s="359"/>
      <c r="F1175" s="268"/>
      <c r="G1175" s="112"/>
      <c r="H1175" s="112"/>
      <c r="I1175" s="109" t="str">
        <f t="shared" si="66"/>
        <v xml:space="preserve"> </v>
      </c>
      <c r="J1175" s="110" t="str">
        <f>IF(B1175&lt;&gt;0,(VLOOKUP(B1175,G011C!$B$12:$V$2193,20,0))," ")</f>
        <v xml:space="preserve"> </v>
      </c>
      <c r="K1175" s="111" t="str">
        <f t="shared" si="67"/>
        <v xml:space="preserve"> </v>
      </c>
    </row>
    <row r="1176" spans="1:11" ht="15.75" customHeight="1" x14ac:dyDescent="0.25">
      <c r="A1176" s="1">
        <v>607</v>
      </c>
      <c r="B1176" s="426"/>
      <c r="C1176" s="426"/>
      <c r="D1176" s="359" t="str">
        <f>IF(B1176&lt;&gt;0,(VLOOKUP(B1176,'proje ve personel bilgileri'!$A$14:$B$1021,2,0))," ")</f>
        <v xml:space="preserve"> </v>
      </c>
      <c r="E1176" s="359"/>
      <c r="F1176" s="268"/>
      <c r="G1176" s="112"/>
      <c r="H1176" s="112"/>
      <c r="I1176" s="109" t="str">
        <f t="shared" si="66"/>
        <v xml:space="preserve"> </v>
      </c>
      <c r="J1176" s="110" t="str">
        <f>IF(B1176&lt;&gt;0,(VLOOKUP(B1176,G011C!$B$12:$V$2193,20,0))," ")</f>
        <v xml:space="preserve"> </v>
      </c>
      <c r="K1176" s="111" t="str">
        <f t="shared" si="67"/>
        <v xml:space="preserve"> </v>
      </c>
    </row>
    <row r="1177" spans="1:11" ht="15.75" customHeight="1" x14ac:dyDescent="0.25">
      <c r="A1177" s="2">
        <v>608</v>
      </c>
      <c r="B1177" s="426"/>
      <c r="C1177" s="426"/>
      <c r="D1177" s="359" t="str">
        <f>IF(B1177&lt;&gt;0,(VLOOKUP(B1177,'proje ve personel bilgileri'!$A$14:$B$1021,2,0))," ")</f>
        <v xml:space="preserve"> </v>
      </c>
      <c r="E1177" s="359"/>
      <c r="F1177" s="268"/>
      <c r="G1177" s="112"/>
      <c r="H1177" s="112"/>
      <c r="I1177" s="109" t="str">
        <f t="shared" si="66"/>
        <v xml:space="preserve"> </v>
      </c>
      <c r="J1177" s="110" t="str">
        <f>IF(B1177&lt;&gt;0,(VLOOKUP(B1177,G011C!$B$12:$V$2193,20,0))," ")</f>
        <v xml:space="preserve"> </v>
      </c>
      <c r="K1177" s="111" t="str">
        <f t="shared" si="67"/>
        <v xml:space="preserve"> </v>
      </c>
    </row>
    <row r="1178" spans="1:11" ht="15.75" customHeight="1" x14ac:dyDescent="0.25">
      <c r="A1178" s="1">
        <v>609</v>
      </c>
      <c r="B1178" s="426"/>
      <c r="C1178" s="426"/>
      <c r="D1178" s="359" t="str">
        <f>IF(B1178&lt;&gt;0,(VLOOKUP(B1178,'proje ve personel bilgileri'!$A$14:$B$1021,2,0))," ")</f>
        <v xml:space="preserve"> </v>
      </c>
      <c r="E1178" s="359"/>
      <c r="F1178" s="268"/>
      <c r="G1178" s="112"/>
      <c r="H1178" s="112"/>
      <c r="I1178" s="109" t="str">
        <f t="shared" si="66"/>
        <v xml:space="preserve"> </v>
      </c>
      <c r="J1178" s="110" t="str">
        <f>IF(B1178&lt;&gt;0,(VLOOKUP(B1178,G011C!$B$12:$V$2193,20,0))," ")</f>
        <v xml:space="preserve"> </v>
      </c>
      <c r="K1178" s="111" t="str">
        <f t="shared" si="67"/>
        <v xml:space="preserve"> </v>
      </c>
    </row>
    <row r="1179" spans="1:11" ht="15.75" customHeight="1" x14ac:dyDescent="0.25">
      <c r="A1179" s="2">
        <v>610</v>
      </c>
      <c r="B1179" s="426"/>
      <c r="C1179" s="426"/>
      <c r="D1179" s="359" t="str">
        <f>IF(B1179&lt;&gt;0,(VLOOKUP(B1179,'proje ve personel bilgileri'!$A$14:$B$1021,2,0))," ")</f>
        <v xml:space="preserve"> </v>
      </c>
      <c r="E1179" s="359"/>
      <c r="F1179" s="268"/>
      <c r="G1179" s="112"/>
      <c r="H1179" s="112"/>
      <c r="I1179" s="109" t="str">
        <f t="shared" si="66"/>
        <v xml:space="preserve"> </v>
      </c>
      <c r="J1179" s="110" t="str">
        <f>IF(B1179&lt;&gt;0,(VLOOKUP(B1179,G011C!$B$12:$V$2193,20,0))," ")</f>
        <v xml:space="preserve"> </v>
      </c>
      <c r="K1179" s="111" t="str">
        <f t="shared" si="67"/>
        <v xml:space="preserve"> </v>
      </c>
    </row>
    <row r="1180" spans="1:11" ht="15.75" customHeight="1" x14ac:dyDescent="0.25">
      <c r="A1180" s="1">
        <v>611</v>
      </c>
      <c r="B1180" s="426"/>
      <c r="C1180" s="426"/>
      <c r="D1180" s="359" t="str">
        <f>IF(B1180&lt;&gt;0,(VLOOKUP(B1180,'proje ve personel bilgileri'!$A$14:$B$1021,2,0))," ")</f>
        <v xml:space="preserve"> </v>
      </c>
      <c r="E1180" s="359"/>
      <c r="F1180" s="268"/>
      <c r="G1180" s="112"/>
      <c r="H1180" s="112"/>
      <c r="I1180" s="109" t="str">
        <f t="shared" si="66"/>
        <v xml:space="preserve"> </v>
      </c>
      <c r="J1180" s="110" t="str">
        <f>IF(B1180&lt;&gt;0,(VLOOKUP(B1180,G011C!$B$12:$V$2193,20,0))," ")</f>
        <v xml:space="preserve"> </v>
      </c>
      <c r="K1180" s="111" t="str">
        <f t="shared" si="67"/>
        <v xml:space="preserve"> </v>
      </c>
    </row>
    <row r="1181" spans="1:11" ht="15" customHeight="1" x14ac:dyDescent="0.25">
      <c r="A1181" s="2">
        <v>612</v>
      </c>
      <c r="B1181" s="426"/>
      <c r="C1181" s="426"/>
      <c r="D1181" s="359" t="str">
        <f>IF(B1181&lt;&gt;0,(VLOOKUP(B1181,'proje ve personel bilgileri'!$A$14:$B$1021,2,0))," ")</f>
        <v xml:space="preserve"> </v>
      </c>
      <c r="E1181" s="359"/>
      <c r="F1181" s="268"/>
      <c r="G1181" s="112"/>
      <c r="H1181" s="112"/>
      <c r="I1181" s="109" t="str">
        <f t="shared" si="66"/>
        <v xml:space="preserve"> </v>
      </c>
      <c r="J1181" s="110" t="str">
        <f>IF(B1181&lt;&gt;0,(VLOOKUP(B1181,G011C!$B$12:$V$2193,20,0))," ")</f>
        <v xml:space="preserve"> </v>
      </c>
      <c r="K1181" s="111" t="str">
        <f t="shared" si="67"/>
        <v xml:space="preserve"> </v>
      </c>
    </row>
    <row r="1182" spans="1:11" ht="15.75" customHeight="1" x14ac:dyDescent="0.25">
      <c r="A1182" s="341" t="s">
        <v>169</v>
      </c>
      <c r="B1182" s="427"/>
      <c r="C1182" s="427"/>
      <c r="D1182" s="427"/>
      <c r="E1182" s="427"/>
      <c r="F1182" s="427"/>
      <c r="G1182" s="427"/>
      <c r="H1182" s="427"/>
      <c r="I1182" s="34">
        <f>SUM(I1164:I1181)</f>
        <v>0</v>
      </c>
      <c r="J1182" s="31"/>
      <c r="K1182" s="35">
        <f>IF(C1161=C1126,SUM(K1164:K1181)+K1147,SUM(K1164:K1181))</f>
        <v>0</v>
      </c>
    </row>
    <row r="1183" spans="1:11" ht="15.75" customHeight="1" x14ac:dyDescent="0.25">
      <c r="A1183" s="428" t="s">
        <v>170</v>
      </c>
      <c r="B1183" s="429"/>
      <c r="C1183" s="429"/>
      <c r="D1183" s="429"/>
      <c r="E1183" s="429"/>
      <c r="F1183" s="429"/>
      <c r="G1183" s="430"/>
      <c r="H1183" s="32"/>
      <c r="I1183" s="33"/>
      <c r="J1183" s="33"/>
      <c r="K1183" s="65">
        <f>SUM(K1164:K1181)+K1148</f>
        <v>0</v>
      </c>
    </row>
    <row r="1184" spans="1:11" ht="15" customHeight="1" x14ac:dyDescent="0.25">
      <c r="A1184" s="56"/>
      <c r="B1184" s="56"/>
      <c r="C1184" s="56"/>
      <c r="D1184" s="56"/>
      <c r="E1184" s="56"/>
      <c r="F1184" s="56"/>
      <c r="G1184" s="56"/>
      <c r="H1184" s="56"/>
      <c r="I1184" s="56"/>
      <c r="J1184" s="56"/>
      <c r="K1184" s="56"/>
    </row>
    <row r="1185" spans="1:11" ht="15" customHeight="1" x14ac:dyDescent="0.25">
      <c r="A1185" s="50"/>
    </row>
    <row r="1186" spans="1:11" ht="15" customHeight="1" x14ac:dyDescent="0.25">
      <c r="A1186" s="431" t="s">
        <v>171</v>
      </c>
      <c r="B1186" s="431"/>
      <c r="C1186" s="431"/>
      <c r="D1186" s="431"/>
      <c r="E1186" s="431"/>
      <c r="F1186" s="431"/>
      <c r="G1186" s="431"/>
      <c r="H1186" s="431"/>
      <c r="I1186" s="431"/>
      <c r="J1186" s="431"/>
      <c r="K1186" s="431"/>
    </row>
    <row r="1187" spans="1:11" ht="15" customHeight="1" x14ac:dyDescent="0.25">
      <c r="A1187" s="50"/>
    </row>
    <row r="1188" spans="1:11" ht="15" customHeight="1" x14ac:dyDescent="0.25">
      <c r="A1188" s="51"/>
    </row>
    <row r="1189" spans="1:11" ht="15" customHeight="1" x14ac:dyDescent="0.25">
      <c r="A1189" s="270" t="s">
        <v>101</v>
      </c>
      <c r="E1189" s="270" t="s">
        <v>102</v>
      </c>
      <c r="G1189" s="270" t="s">
        <v>103</v>
      </c>
      <c r="J1189" s="74" t="s">
        <v>127</v>
      </c>
    </row>
    <row r="1191" spans="1:11" ht="15.75" customHeight="1" x14ac:dyDescent="0.25">
      <c r="A1191" s="348" t="s">
        <v>157</v>
      </c>
      <c r="B1191" s="440"/>
      <c r="C1191" s="440"/>
      <c r="D1191" s="440"/>
      <c r="E1191" s="440"/>
      <c r="F1191" s="440"/>
      <c r="G1191" s="440"/>
      <c r="H1191" s="440"/>
      <c r="I1191" s="440"/>
      <c r="J1191" s="440"/>
      <c r="K1191" s="440"/>
    </row>
    <row r="1192" spans="1:11" ht="15" customHeight="1" x14ac:dyDescent="0.25">
      <c r="A1192" s="70"/>
      <c r="B1192" s="70"/>
      <c r="C1192" s="70"/>
      <c r="D1192" s="70"/>
      <c r="E1192" s="70"/>
      <c r="F1192" s="73" t="str">
        <f>'proje ve personel bilgileri'!$B$7&amp;" dönemine aittir"</f>
        <v>/ dönemine aittir</v>
      </c>
      <c r="G1192" s="70"/>
      <c r="H1192" s="70"/>
      <c r="I1192" s="70"/>
      <c r="J1192" s="70"/>
      <c r="K1192" s="70"/>
    </row>
    <row r="1193" spans="1:11" ht="18.75" customHeight="1" x14ac:dyDescent="0.25">
      <c r="K1193" s="4" t="s">
        <v>158</v>
      </c>
    </row>
    <row r="1194" spans="1:11" ht="15.75" customHeight="1" x14ac:dyDescent="0.25">
      <c r="A1194" s="435" t="s">
        <v>2</v>
      </c>
      <c r="B1194" s="436"/>
      <c r="C1194" s="351">
        <f>'proje ve personel bilgileri'!$B$2</f>
        <v>0</v>
      </c>
      <c r="D1194" s="352"/>
      <c r="E1194" s="352"/>
      <c r="F1194" s="352"/>
      <c r="G1194" s="352"/>
      <c r="H1194" s="352"/>
      <c r="I1194" s="352"/>
      <c r="J1194" s="352"/>
      <c r="K1194" s="353"/>
    </row>
    <row r="1195" spans="1:11" ht="15.75" customHeight="1" x14ac:dyDescent="0.25">
      <c r="A1195" s="435" t="s">
        <v>159</v>
      </c>
      <c r="B1195" s="436"/>
      <c r="C1195" s="351">
        <f>'proje ve personel bilgileri'!$B$3</f>
        <v>0</v>
      </c>
      <c r="D1195" s="352"/>
      <c r="E1195" s="352"/>
      <c r="F1195" s="352"/>
      <c r="G1195" s="352"/>
      <c r="H1195" s="352"/>
      <c r="I1195" s="352"/>
      <c r="J1195" s="352"/>
      <c r="K1195" s="353"/>
    </row>
    <row r="1196" spans="1:11" ht="15.75" customHeight="1" x14ac:dyDescent="0.25">
      <c r="A1196" s="435" t="s">
        <v>160</v>
      </c>
      <c r="B1196" s="436"/>
      <c r="C1196" s="437"/>
      <c r="D1196" s="438"/>
      <c r="E1196" s="435"/>
      <c r="F1196" s="439"/>
      <c r="G1196" s="439"/>
      <c r="H1196" s="439"/>
      <c r="I1196" s="439"/>
      <c r="J1196" s="439"/>
      <c r="K1196" s="436"/>
    </row>
    <row r="1197" spans="1:11" ht="30" customHeight="1" x14ac:dyDescent="0.25">
      <c r="A1197" s="432" t="s">
        <v>87</v>
      </c>
      <c r="B1197" s="346" t="s">
        <v>15</v>
      </c>
      <c r="C1197" s="347"/>
      <c r="D1197" s="346" t="s">
        <v>161</v>
      </c>
      <c r="E1197" s="347"/>
      <c r="F1197" s="432" t="s">
        <v>17</v>
      </c>
      <c r="G1197" s="432" t="s">
        <v>162</v>
      </c>
      <c r="H1197" s="432" t="s">
        <v>163</v>
      </c>
      <c r="I1197" s="432" t="s">
        <v>164</v>
      </c>
      <c r="J1197" s="269" t="s">
        <v>165</v>
      </c>
      <c r="K1197" s="267" t="s">
        <v>166</v>
      </c>
    </row>
    <row r="1198" spans="1:11" ht="30.75" customHeight="1" x14ac:dyDescent="0.25">
      <c r="A1198" s="433"/>
      <c r="B1198" s="339"/>
      <c r="C1198" s="340"/>
      <c r="D1198" s="339" t="s">
        <v>167</v>
      </c>
      <c r="E1198" s="340"/>
      <c r="F1198" s="433"/>
      <c r="G1198" s="433"/>
      <c r="H1198" s="433"/>
      <c r="I1198" s="433"/>
      <c r="J1198" s="267" t="s">
        <v>168</v>
      </c>
      <c r="K1198" s="267" t="s">
        <v>98</v>
      </c>
    </row>
    <row r="1199" spans="1:11" ht="15.75" customHeight="1" x14ac:dyDescent="0.25">
      <c r="A1199" s="1">
        <v>613</v>
      </c>
      <c r="B1199" s="434"/>
      <c r="C1199" s="434"/>
      <c r="D1199" s="359" t="str">
        <f>IF(B1199&lt;&gt;0,(VLOOKUP(B1199,'proje ve personel bilgileri'!$A$14:$B$1021,2,0))," ")</f>
        <v xml:space="preserve"> </v>
      </c>
      <c r="E1199" s="359"/>
      <c r="F1199" s="268"/>
      <c r="G1199" s="108"/>
      <c r="H1199" s="108"/>
      <c r="I1199" s="109" t="str">
        <f t="shared" ref="I1199:I1216" si="68">IF(B1199&lt;&gt;0,(G1199*H1199)," ")</f>
        <v xml:space="preserve"> </v>
      </c>
      <c r="J1199" s="110" t="str">
        <f>IF(B1199&lt;&gt;0,(VLOOKUP(B1199,G011C!$B$12:$V$2193,20,0))," ")</f>
        <v xml:space="preserve"> </v>
      </c>
      <c r="K1199" s="111" t="str">
        <f t="shared" ref="K1199:K1216" si="69">IF(B1199&lt;&gt;0,(I1199*J1199)," ")</f>
        <v xml:space="preserve"> </v>
      </c>
    </row>
    <row r="1200" spans="1:11" ht="15.75" customHeight="1" x14ac:dyDescent="0.25">
      <c r="A1200" s="2">
        <v>614</v>
      </c>
      <c r="B1200" s="426"/>
      <c r="C1200" s="426"/>
      <c r="D1200" s="359" t="str">
        <f>IF(B1200&lt;&gt;0,(VLOOKUP(B1200,'proje ve personel bilgileri'!$A$14:$B$1021,2,0))," ")</f>
        <v xml:space="preserve"> </v>
      </c>
      <c r="E1200" s="359"/>
      <c r="F1200" s="268"/>
      <c r="G1200" s="112"/>
      <c r="H1200" s="112"/>
      <c r="I1200" s="109" t="str">
        <f t="shared" si="68"/>
        <v xml:space="preserve"> </v>
      </c>
      <c r="J1200" s="110" t="str">
        <f>IF(B1200&lt;&gt;0,(VLOOKUP(B1200,G011C!$B$12:$V$2193,20,0))," ")</f>
        <v xml:space="preserve"> </v>
      </c>
      <c r="K1200" s="111" t="str">
        <f t="shared" si="69"/>
        <v xml:space="preserve"> </v>
      </c>
    </row>
    <row r="1201" spans="1:11" ht="15.75" customHeight="1" x14ac:dyDescent="0.25">
      <c r="A1201" s="1">
        <v>615</v>
      </c>
      <c r="B1201" s="426"/>
      <c r="C1201" s="426"/>
      <c r="D1201" s="359" t="str">
        <f>IF(B1201&lt;&gt;0,(VLOOKUP(B1201,'proje ve personel bilgileri'!$A$14:$B$1021,2,0))," ")</f>
        <v xml:space="preserve"> </v>
      </c>
      <c r="E1201" s="359"/>
      <c r="F1201" s="268"/>
      <c r="G1201" s="112"/>
      <c r="H1201" s="112"/>
      <c r="I1201" s="109" t="str">
        <f t="shared" si="68"/>
        <v xml:space="preserve"> </v>
      </c>
      <c r="J1201" s="110" t="str">
        <f>IF(B1201&lt;&gt;0,(VLOOKUP(B1201,G011C!$B$12:$V$2193,20,0))," ")</f>
        <v xml:space="preserve"> </v>
      </c>
      <c r="K1201" s="111" t="str">
        <f t="shared" si="69"/>
        <v xml:space="preserve"> </v>
      </c>
    </row>
    <row r="1202" spans="1:11" ht="15.75" customHeight="1" x14ac:dyDescent="0.25">
      <c r="A1202" s="2">
        <v>616</v>
      </c>
      <c r="B1202" s="426"/>
      <c r="C1202" s="426"/>
      <c r="D1202" s="359" t="str">
        <f>IF(B1202&lt;&gt;0,(VLOOKUP(B1202,'proje ve personel bilgileri'!$A$14:$B$1021,2,0))," ")</f>
        <v xml:space="preserve"> </v>
      </c>
      <c r="E1202" s="359"/>
      <c r="F1202" s="268"/>
      <c r="G1202" s="112"/>
      <c r="H1202" s="112"/>
      <c r="I1202" s="109" t="str">
        <f t="shared" si="68"/>
        <v xml:space="preserve"> </v>
      </c>
      <c r="J1202" s="110" t="str">
        <f>IF(B1202&lt;&gt;0,(VLOOKUP(B1202,G011C!$B$12:$V$2193,20,0))," ")</f>
        <v xml:space="preserve"> </v>
      </c>
      <c r="K1202" s="111" t="str">
        <f t="shared" si="69"/>
        <v xml:space="preserve"> </v>
      </c>
    </row>
    <row r="1203" spans="1:11" ht="15.75" customHeight="1" x14ac:dyDescent="0.25">
      <c r="A1203" s="1">
        <v>617</v>
      </c>
      <c r="B1203" s="426"/>
      <c r="C1203" s="426"/>
      <c r="D1203" s="359" t="str">
        <f>IF(B1203&lt;&gt;0,(VLOOKUP(B1203,'proje ve personel bilgileri'!$A$14:$B$1021,2,0))," ")</f>
        <v xml:space="preserve"> </v>
      </c>
      <c r="E1203" s="359"/>
      <c r="F1203" s="268"/>
      <c r="G1203" s="112"/>
      <c r="H1203" s="112"/>
      <c r="I1203" s="109" t="str">
        <f t="shared" si="68"/>
        <v xml:space="preserve"> </v>
      </c>
      <c r="J1203" s="110" t="str">
        <f>IF(B1203&lt;&gt;0,(VLOOKUP(B1203,G011C!$B$12:$V$2193,20,0))," ")</f>
        <v xml:space="preserve"> </v>
      </c>
      <c r="K1203" s="111" t="str">
        <f t="shared" si="69"/>
        <v xml:space="preserve"> </v>
      </c>
    </row>
    <row r="1204" spans="1:11" ht="15.75" customHeight="1" x14ac:dyDescent="0.25">
      <c r="A1204" s="2">
        <v>618</v>
      </c>
      <c r="B1204" s="426"/>
      <c r="C1204" s="426"/>
      <c r="D1204" s="359" t="str">
        <f>IF(B1204&lt;&gt;0,(VLOOKUP(B1204,'proje ve personel bilgileri'!$A$14:$B$1021,2,0))," ")</f>
        <v xml:space="preserve"> </v>
      </c>
      <c r="E1204" s="359"/>
      <c r="F1204" s="268"/>
      <c r="G1204" s="112"/>
      <c r="H1204" s="112"/>
      <c r="I1204" s="109" t="str">
        <f t="shared" si="68"/>
        <v xml:space="preserve"> </v>
      </c>
      <c r="J1204" s="110" t="str">
        <f>IF(B1204&lt;&gt;0,(VLOOKUP(B1204,G011C!$B$12:$V$2193,20,0))," ")</f>
        <v xml:space="preserve"> </v>
      </c>
      <c r="K1204" s="111" t="str">
        <f t="shared" si="69"/>
        <v xml:space="preserve"> </v>
      </c>
    </row>
    <row r="1205" spans="1:11" ht="15.75" customHeight="1" x14ac:dyDescent="0.25">
      <c r="A1205" s="1">
        <v>619</v>
      </c>
      <c r="B1205" s="426"/>
      <c r="C1205" s="426"/>
      <c r="D1205" s="359" t="str">
        <f>IF(B1205&lt;&gt;0,(VLOOKUP(B1205,'proje ve personel bilgileri'!$A$14:$B$1021,2,0))," ")</f>
        <v xml:space="preserve"> </v>
      </c>
      <c r="E1205" s="359"/>
      <c r="F1205" s="268"/>
      <c r="G1205" s="112"/>
      <c r="H1205" s="112"/>
      <c r="I1205" s="109" t="str">
        <f t="shared" si="68"/>
        <v xml:space="preserve"> </v>
      </c>
      <c r="J1205" s="110" t="str">
        <f>IF(B1205&lt;&gt;0,(VLOOKUP(B1205,G011C!$B$12:$V$2193,20,0))," ")</f>
        <v xml:space="preserve"> </v>
      </c>
      <c r="K1205" s="111" t="str">
        <f t="shared" si="69"/>
        <v xml:space="preserve"> </v>
      </c>
    </row>
    <row r="1206" spans="1:11" ht="15.75" customHeight="1" x14ac:dyDescent="0.25">
      <c r="A1206" s="2">
        <v>620</v>
      </c>
      <c r="B1206" s="426"/>
      <c r="C1206" s="426"/>
      <c r="D1206" s="359" t="str">
        <f>IF(B1206&lt;&gt;0,(VLOOKUP(B1206,'proje ve personel bilgileri'!$A$14:$B$1021,2,0))," ")</f>
        <v xml:space="preserve"> </v>
      </c>
      <c r="E1206" s="359"/>
      <c r="F1206" s="268"/>
      <c r="G1206" s="112"/>
      <c r="H1206" s="112"/>
      <c r="I1206" s="109" t="str">
        <f t="shared" si="68"/>
        <v xml:space="preserve"> </v>
      </c>
      <c r="J1206" s="110" t="str">
        <f>IF(B1206&lt;&gt;0,(VLOOKUP(B1206,G011C!$B$12:$V$2193,20,0))," ")</f>
        <v xml:space="preserve"> </v>
      </c>
      <c r="K1206" s="111" t="str">
        <f t="shared" si="69"/>
        <v xml:space="preserve"> </v>
      </c>
    </row>
    <row r="1207" spans="1:11" ht="15.75" customHeight="1" x14ac:dyDescent="0.25">
      <c r="A1207" s="1">
        <v>621</v>
      </c>
      <c r="B1207" s="426"/>
      <c r="C1207" s="426"/>
      <c r="D1207" s="359" t="str">
        <f>IF(B1207&lt;&gt;0,(VLOOKUP(B1207,'proje ve personel bilgileri'!$A$14:$B$1021,2,0))," ")</f>
        <v xml:space="preserve"> </v>
      </c>
      <c r="E1207" s="359"/>
      <c r="F1207" s="268"/>
      <c r="G1207" s="112"/>
      <c r="H1207" s="112"/>
      <c r="I1207" s="109" t="str">
        <f t="shared" si="68"/>
        <v xml:space="preserve"> </v>
      </c>
      <c r="J1207" s="110" t="str">
        <f>IF(B1207&lt;&gt;0,(VLOOKUP(B1207,G011C!$B$12:$V$2193,20,0))," ")</f>
        <v xml:space="preserve"> </v>
      </c>
      <c r="K1207" s="111" t="str">
        <f t="shared" si="69"/>
        <v xml:space="preserve"> </v>
      </c>
    </row>
    <row r="1208" spans="1:11" ht="15.75" customHeight="1" x14ac:dyDescent="0.25">
      <c r="A1208" s="2">
        <v>622</v>
      </c>
      <c r="B1208" s="426"/>
      <c r="C1208" s="426"/>
      <c r="D1208" s="359" t="str">
        <f>IF(B1208&lt;&gt;0,(VLOOKUP(B1208,'proje ve personel bilgileri'!$A$14:$B$1021,2,0))," ")</f>
        <v xml:space="preserve"> </v>
      </c>
      <c r="E1208" s="359"/>
      <c r="F1208" s="268"/>
      <c r="G1208" s="112"/>
      <c r="H1208" s="112"/>
      <c r="I1208" s="109" t="str">
        <f t="shared" si="68"/>
        <v xml:space="preserve"> </v>
      </c>
      <c r="J1208" s="110" t="str">
        <f>IF(B1208&lt;&gt;0,(VLOOKUP(B1208,G011C!$B$12:$V$2193,20,0))," ")</f>
        <v xml:space="preserve"> </v>
      </c>
      <c r="K1208" s="111" t="str">
        <f t="shared" si="69"/>
        <v xml:space="preserve"> </v>
      </c>
    </row>
    <row r="1209" spans="1:11" ht="15.75" customHeight="1" x14ac:dyDescent="0.25">
      <c r="A1209" s="1">
        <v>623</v>
      </c>
      <c r="B1209" s="426"/>
      <c r="C1209" s="426"/>
      <c r="D1209" s="359" t="str">
        <f>IF(B1209&lt;&gt;0,(VLOOKUP(B1209,'proje ve personel bilgileri'!$A$14:$B$1021,2,0))," ")</f>
        <v xml:space="preserve"> </v>
      </c>
      <c r="E1209" s="359"/>
      <c r="F1209" s="268"/>
      <c r="G1209" s="112"/>
      <c r="H1209" s="112"/>
      <c r="I1209" s="109" t="str">
        <f t="shared" si="68"/>
        <v xml:space="preserve"> </v>
      </c>
      <c r="J1209" s="110" t="str">
        <f>IF(B1209&lt;&gt;0,(VLOOKUP(B1209,G011C!$B$12:$V$2193,20,0))," ")</f>
        <v xml:space="preserve"> </v>
      </c>
      <c r="K1209" s="111" t="str">
        <f t="shared" si="69"/>
        <v xml:space="preserve"> </v>
      </c>
    </row>
    <row r="1210" spans="1:11" ht="15.75" customHeight="1" x14ac:dyDescent="0.25">
      <c r="A1210" s="2">
        <v>624</v>
      </c>
      <c r="B1210" s="426"/>
      <c r="C1210" s="426"/>
      <c r="D1210" s="359" t="str">
        <f>IF(B1210&lt;&gt;0,(VLOOKUP(B1210,'proje ve personel bilgileri'!$A$14:$B$1021,2,0))," ")</f>
        <v xml:space="preserve"> </v>
      </c>
      <c r="E1210" s="359"/>
      <c r="F1210" s="268"/>
      <c r="G1210" s="112"/>
      <c r="H1210" s="112"/>
      <c r="I1210" s="109" t="str">
        <f t="shared" si="68"/>
        <v xml:space="preserve"> </v>
      </c>
      <c r="J1210" s="110" t="str">
        <f>IF(B1210&lt;&gt;0,(VLOOKUP(B1210,G011C!$B$12:$V$2193,20,0))," ")</f>
        <v xml:space="preserve"> </v>
      </c>
      <c r="K1210" s="111" t="str">
        <f t="shared" si="69"/>
        <v xml:space="preserve"> </v>
      </c>
    </row>
    <row r="1211" spans="1:11" ht="15.75" customHeight="1" x14ac:dyDescent="0.25">
      <c r="A1211" s="1">
        <v>625</v>
      </c>
      <c r="B1211" s="426"/>
      <c r="C1211" s="426"/>
      <c r="D1211" s="359" t="str">
        <f>IF(B1211&lt;&gt;0,(VLOOKUP(B1211,'proje ve personel bilgileri'!$A$14:$B$1021,2,0))," ")</f>
        <v xml:space="preserve"> </v>
      </c>
      <c r="E1211" s="359"/>
      <c r="F1211" s="268"/>
      <c r="G1211" s="112"/>
      <c r="H1211" s="112"/>
      <c r="I1211" s="109" t="str">
        <f t="shared" si="68"/>
        <v xml:space="preserve"> </v>
      </c>
      <c r="J1211" s="110" t="str">
        <f>IF(B1211&lt;&gt;0,(VLOOKUP(B1211,G011C!$B$12:$V$2193,20,0))," ")</f>
        <v xml:space="preserve"> </v>
      </c>
      <c r="K1211" s="111" t="str">
        <f t="shared" si="69"/>
        <v xml:space="preserve"> </v>
      </c>
    </row>
    <row r="1212" spans="1:11" ht="15.75" customHeight="1" x14ac:dyDescent="0.25">
      <c r="A1212" s="2">
        <v>626</v>
      </c>
      <c r="B1212" s="426"/>
      <c r="C1212" s="426"/>
      <c r="D1212" s="359" t="str">
        <f>IF(B1212&lt;&gt;0,(VLOOKUP(B1212,'proje ve personel bilgileri'!$A$14:$B$1021,2,0))," ")</f>
        <v xml:space="preserve"> </v>
      </c>
      <c r="E1212" s="359"/>
      <c r="F1212" s="268"/>
      <c r="G1212" s="112"/>
      <c r="H1212" s="112"/>
      <c r="I1212" s="109" t="str">
        <f t="shared" si="68"/>
        <v xml:space="preserve"> </v>
      </c>
      <c r="J1212" s="110" t="str">
        <f>IF(B1212&lt;&gt;0,(VLOOKUP(B1212,G011C!$B$12:$V$2193,20,0))," ")</f>
        <v xml:space="preserve"> </v>
      </c>
      <c r="K1212" s="111" t="str">
        <f t="shared" si="69"/>
        <v xml:space="preserve"> </v>
      </c>
    </row>
    <row r="1213" spans="1:11" ht="15.75" customHeight="1" x14ac:dyDescent="0.25">
      <c r="A1213" s="1">
        <v>627</v>
      </c>
      <c r="B1213" s="426"/>
      <c r="C1213" s="426"/>
      <c r="D1213" s="359" t="str">
        <f>IF(B1213&lt;&gt;0,(VLOOKUP(B1213,'proje ve personel bilgileri'!$A$14:$B$1021,2,0))," ")</f>
        <v xml:space="preserve"> </v>
      </c>
      <c r="E1213" s="359"/>
      <c r="F1213" s="268"/>
      <c r="G1213" s="112"/>
      <c r="H1213" s="112"/>
      <c r="I1213" s="109" t="str">
        <f t="shared" si="68"/>
        <v xml:space="preserve"> </v>
      </c>
      <c r="J1213" s="110" t="str">
        <f>IF(B1213&lt;&gt;0,(VLOOKUP(B1213,G011C!$B$12:$V$2193,20,0))," ")</f>
        <v xml:space="preserve"> </v>
      </c>
      <c r="K1213" s="111" t="str">
        <f t="shared" si="69"/>
        <v xml:space="preserve"> </v>
      </c>
    </row>
    <row r="1214" spans="1:11" ht="15.75" customHeight="1" x14ac:dyDescent="0.25">
      <c r="A1214" s="2">
        <v>628</v>
      </c>
      <c r="B1214" s="426"/>
      <c r="C1214" s="426"/>
      <c r="D1214" s="359" t="str">
        <f>IF(B1214&lt;&gt;0,(VLOOKUP(B1214,'proje ve personel bilgileri'!$A$14:$B$1021,2,0))," ")</f>
        <v xml:space="preserve"> </v>
      </c>
      <c r="E1214" s="359"/>
      <c r="F1214" s="268"/>
      <c r="G1214" s="112"/>
      <c r="H1214" s="112"/>
      <c r="I1214" s="109" t="str">
        <f t="shared" si="68"/>
        <v xml:space="preserve"> </v>
      </c>
      <c r="J1214" s="110" t="str">
        <f>IF(B1214&lt;&gt;0,(VLOOKUP(B1214,G011C!$B$12:$V$2193,20,0))," ")</f>
        <v xml:space="preserve"> </v>
      </c>
      <c r="K1214" s="111" t="str">
        <f t="shared" si="69"/>
        <v xml:space="preserve"> </v>
      </c>
    </row>
    <row r="1215" spans="1:11" ht="15.75" customHeight="1" x14ac:dyDescent="0.25">
      <c r="A1215" s="1">
        <v>629</v>
      </c>
      <c r="B1215" s="426"/>
      <c r="C1215" s="426"/>
      <c r="D1215" s="359" t="str">
        <f>IF(B1215&lt;&gt;0,(VLOOKUP(B1215,'proje ve personel bilgileri'!$A$14:$B$1021,2,0))," ")</f>
        <v xml:space="preserve"> </v>
      </c>
      <c r="E1215" s="359"/>
      <c r="F1215" s="268"/>
      <c r="G1215" s="112"/>
      <c r="H1215" s="112"/>
      <c r="I1215" s="109" t="str">
        <f t="shared" si="68"/>
        <v xml:space="preserve"> </v>
      </c>
      <c r="J1215" s="110" t="str">
        <f>IF(B1215&lt;&gt;0,(VLOOKUP(B1215,G011C!$B$12:$V$2193,20,0))," ")</f>
        <v xml:space="preserve"> </v>
      </c>
      <c r="K1215" s="111" t="str">
        <f t="shared" si="69"/>
        <v xml:space="preserve"> </v>
      </c>
    </row>
    <row r="1216" spans="1:11" ht="15" customHeight="1" x14ac:dyDescent="0.25">
      <c r="A1216" s="2">
        <v>630</v>
      </c>
      <c r="B1216" s="426"/>
      <c r="C1216" s="426"/>
      <c r="D1216" s="359" t="str">
        <f>IF(B1216&lt;&gt;0,(VLOOKUP(B1216,'proje ve personel bilgileri'!$A$14:$B$1021,2,0))," ")</f>
        <v xml:space="preserve"> </v>
      </c>
      <c r="E1216" s="359"/>
      <c r="F1216" s="268"/>
      <c r="G1216" s="112"/>
      <c r="H1216" s="112"/>
      <c r="I1216" s="109" t="str">
        <f t="shared" si="68"/>
        <v xml:space="preserve"> </v>
      </c>
      <c r="J1216" s="110" t="str">
        <f>IF(B1216&lt;&gt;0,(VLOOKUP(B1216,G011C!$B$12:$V$2193,20,0))," ")</f>
        <v xml:space="preserve"> </v>
      </c>
      <c r="K1216" s="111" t="str">
        <f t="shared" si="69"/>
        <v xml:space="preserve"> </v>
      </c>
    </row>
    <row r="1217" spans="1:11" ht="15.75" customHeight="1" x14ac:dyDescent="0.25">
      <c r="A1217" s="341" t="s">
        <v>169</v>
      </c>
      <c r="B1217" s="427"/>
      <c r="C1217" s="427"/>
      <c r="D1217" s="427"/>
      <c r="E1217" s="427"/>
      <c r="F1217" s="427"/>
      <c r="G1217" s="427"/>
      <c r="H1217" s="427"/>
      <c r="I1217" s="34">
        <f>SUM(I1199:I1216)</f>
        <v>0</v>
      </c>
      <c r="J1217" s="31"/>
      <c r="K1217" s="35">
        <f>IF(C1196=C1161,SUM(K1199:K1216)+K1182,SUM(K1199:K1216))</f>
        <v>0</v>
      </c>
    </row>
    <row r="1218" spans="1:11" ht="15.75" customHeight="1" x14ac:dyDescent="0.25">
      <c r="A1218" s="428" t="s">
        <v>170</v>
      </c>
      <c r="B1218" s="429"/>
      <c r="C1218" s="429"/>
      <c r="D1218" s="429"/>
      <c r="E1218" s="429"/>
      <c r="F1218" s="429"/>
      <c r="G1218" s="430"/>
      <c r="H1218" s="32"/>
      <c r="I1218" s="33"/>
      <c r="J1218" s="33"/>
      <c r="K1218" s="65">
        <f>SUM(K1199:K1216)+K1183</f>
        <v>0</v>
      </c>
    </row>
    <row r="1219" spans="1:11" ht="15" customHeight="1" x14ac:dyDescent="0.25">
      <c r="A1219" s="56"/>
      <c r="B1219" s="56"/>
      <c r="C1219" s="56"/>
      <c r="D1219" s="56"/>
      <c r="E1219" s="56"/>
      <c r="F1219" s="56"/>
      <c r="G1219" s="56"/>
      <c r="H1219" s="56"/>
      <c r="I1219" s="56"/>
      <c r="J1219" s="56"/>
      <c r="K1219" s="56"/>
    </row>
    <row r="1220" spans="1:11" ht="15" customHeight="1" x14ac:dyDescent="0.25">
      <c r="A1220" s="50"/>
    </row>
    <row r="1221" spans="1:11" ht="15" customHeight="1" x14ac:dyDescent="0.25">
      <c r="A1221" s="431" t="s">
        <v>171</v>
      </c>
      <c r="B1221" s="431"/>
      <c r="C1221" s="431"/>
      <c r="D1221" s="431"/>
      <c r="E1221" s="431"/>
      <c r="F1221" s="431"/>
      <c r="G1221" s="431"/>
      <c r="H1221" s="431"/>
      <c r="I1221" s="431"/>
      <c r="J1221" s="431"/>
      <c r="K1221" s="431"/>
    </row>
    <row r="1222" spans="1:11" ht="15" customHeight="1" x14ac:dyDescent="0.25">
      <c r="A1222" s="50"/>
    </row>
    <row r="1223" spans="1:11" ht="15" customHeight="1" x14ac:dyDescent="0.25">
      <c r="A1223" s="51"/>
    </row>
    <row r="1224" spans="1:11" ht="15" customHeight="1" x14ac:dyDescent="0.25">
      <c r="A1224" s="270" t="s">
        <v>101</v>
      </c>
      <c r="E1224" s="270" t="s">
        <v>102</v>
      </c>
      <c r="G1224" s="270" t="s">
        <v>103</v>
      </c>
      <c r="J1224" s="74" t="s">
        <v>127</v>
      </c>
    </row>
    <row r="1226" spans="1:11" ht="15.75" customHeight="1" x14ac:dyDescent="0.25">
      <c r="A1226" s="348" t="s">
        <v>157</v>
      </c>
      <c r="B1226" s="440"/>
      <c r="C1226" s="440"/>
      <c r="D1226" s="440"/>
      <c r="E1226" s="440"/>
      <c r="F1226" s="440"/>
      <c r="G1226" s="440"/>
      <c r="H1226" s="440"/>
      <c r="I1226" s="440"/>
      <c r="J1226" s="440"/>
      <c r="K1226" s="440"/>
    </row>
    <row r="1227" spans="1:11" ht="15" customHeight="1" x14ac:dyDescent="0.25">
      <c r="A1227" s="70"/>
      <c r="B1227" s="70"/>
      <c r="C1227" s="70"/>
      <c r="D1227" s="70"/>
      <c r="E1227" s="70"/>
      <c r="F1227" s="73" t="str">
        <f>'proje ve personel bilgileri'!$B$7&amp;" dönemine aittir"</f>
        <v>/ dönemine aittir</v>
      </c>
      <c r="G1227" s="70"/>
      <c r="H1227" s="70"/>
      <c r="I1227" s="70"/>
      <c r="J1227" s="70"/>
      <c r="K1227" s="70"/>
    </row>
    <row r="1228" spans="1:11" ht="18.75" customHeight="1" x14ac:dyDescent="0.25">
      <c r="K1228" s="4" t="s">
        <v>158</v>
      </c>
    </row>
    <row r="1229" spans="1:11" ht="15.75" customHeight="1" x14ac:dyDescent="0.25">
      <c r="A1229" s="435" t="s">
        <v>2</v>
      </c>
      <c r="B1229" s="436"/>
      <c r="C1229" s="351">
        <f>'proje ve personel bilgileri'!$B$2</f>
        <v>0</v>
      </c>
      <c r="D1229" s="352"/>
      <c r="E1229" s="352"/>
      <c r="F1229" s="352"/>
      <c r="G1229" s="352"/>
      <c r="H1229" s="352"/>
      <c r="I1229" s="352"/>
      <c r="J1229" s="352"/>
      <c r="K1229" s="353"/>
    </row>
    <row r="1230" spans="1:11" ht="15.75" customHeight="1" x14ac:dyDescent="0.25">
      <c r="A1230" s="435" t="s">
        <v>159</v>
      </c>
      <c r="B1230" s="436"/>
      <c r="C1230" s="351">
        <f>'proje ve personel bilgileri'!$B$3</f>
        <v>0</v>
      </c>
      <c r="D1230" s="352"/>
      <c r="E1230" s="352"/>
      <c r="F1230" s="352"/>
      <c r="G1230" s="352"/>
      <c r="H1230" s="352"/>
      <c r="I1230" s="352"/>
      <c r="J1230" s="352"/>
      <c r="K1230" s="353"/>
    </row>
    <row r="1231" spans="1:11" ht="15.75" customHeight="1" x14ac:dyDescent="0.25">
      <c r="A1231" s="435" t="s">
        <v>160</v>
      </c>
      <c r="B1231" s="436"/>
      <c r="C1231" s="437"/>
      <c r="D1231" s="438"/>
      <c r="E1231" s="435"/>
      <c r="F1231" s="439"/>
      <c r="G1231" s="439"/>
      <c r="H1231" s="439"/>
      <c r="I1231" s="439"/>
      <c r="J1231" s="439"/>
      <c r="K1231" s="436"/>
    </row>
    <row r="1232" spans="1:11" ht="30" customHeight="1" x14ac:dyDescent="0.25">
      <c r="A1232" s="432" t="s">
        <v>87</v>
      </c>
      <c r="B1232" s="346" t="s">
        <v>15</v>
      </c>
      <c r="C1232" s="347"/>
      <c r="D1232" s="346" t="s">
        <v>161</v>
      </c>
      <c r="E1232" s="347"/>
      <c r="F1232" s="432" t="s">
        <v>17</v>
      </c>
      <c r="G1232" s="432" t="s">
        <v>162</v>
      </c>
      <c r="H1232" s="432" t="s">
        <v>163</v>
      </c>
      <c r="I1232" s="432" t="s">
        <v>164</v>
      </c>
      <c r="J1232" s="269" t="s">
        <v>165</v>
      </c>
      <c r="K1232" s="267" t="s">
        <v>166</v>
      </c>
    </row>
    <row r="1233" spans="1:11" ht="30.75" customHeight="1" x14ac:dyDescent="0.25">
      <c r="A1233" s="433"/>
      <c r="B1233" s="339"/>
      <c r="C1233" s="340"/>
      <c r="D1233" s="339" t="s">
        <v>167</v>
      </c>
      <c r="E1233" s="340"/>
      <c r="F1233" s="433"/>
      <c r="G1233" s="433"/>
      <c r="H1233" s="433"/>
      <c r="I1233" s="433"/>
      <c r="J1233" s="267" t="s">
        <v>168</v>
      </c>
      <c r="K1233" s="267" t="s">
        <v>98</v>
      </c>
    </row>
    <row r="1234" spans="1:11" ht="15.75" customHeight="1" x14ac:dyDescent="0.25">
      <c r="A1234" s="1">
        <v>631</v>
      </c>
      <c r="B1234" s="434"/>
      <c r="C1234" s="434"/>
      <c r="D1234" s="359" t="str">
        <f>IF(B1234&lt;&gt;0,(VLOOKUP(B1234,'proje ve personel bilgileri'!$A$14:$B$1021,2,0))," ")</f>
        <v xml:space="preserve"> </v>
      </c>
      <c r="E1234" s="359"/>
      <c r="F1234" s="268"/>
      <c r="G1234" s="108"/>
      <c r="H1234" s="108"/>
      <c r="I1234" s="109" t="str">
        <f t="shared" ref="I1234:I1251" si="70">IF(B1234&lt;&gt;0,(G1234*H1234)," ")</f>
        <v xml:space="preserve"> </v>
      </c>
      <c r="J1234" s="110" t="str">
        <f>IF(B1234&lt;&gt;0,(VLOOKUP(B1234,G011C!$B$12:$V$2193,20,0))," ")</f>
        <v xml:space="preserve"> </v>
      </c>
      <c r="K1234" s="111" t="str">
        <f t="shared" ref="K1234:K1251" si="71">IF(B1234&lt;&gt;0,(I1234*J1234)," ")</f>
        <v xml:space="preserve"> </v>
      </c>
    </row>
    <row r="1235" spans="1:11" ht="15.75" customHeight="1" x14ac:dyDescent="0.25">
      <c r="A1235" s="2">
        <v>632</v>
      </c>
      <c r="B1235" s="426"/>
      <c r="C1235" s="426"/>
      <c r="D1235" s="359" t="str">
        <f>IF(B1235&lt;&gt;0,(VLOOKUP(B1235,'proje ve personel bilgileri'!$A$14:$B$1021,2,0))," ")</f>
        <v xml:space="preserve"> </v>
      </c>
      <c r="E1235" s="359"/>
      <c r="F1235" s="268"/>
      <c r="G1235" s="112"/>
      <c r="H1235" s="112"/>
      <c r="I1235" s="109" t="str">
        <f t="shared" si="70"/>
        <v xml:space="preserve"> </v>
      </c>
      <c r="J1235" s="110" t="str">
        <f>IF(B1235&lt;&gt;0,(VLOOKUP(B1235,G011C!$B$12:$V$2193,20,0))," ")</f>
        <v xml:space="preserve"> </v>
      </c>
      <c r="K1235" s="111" t="str">
        <f t="shared" si="71"/>
        <v xml:space="preserve"> </v>
      </c>
    </row>
    <row r="1236" spans="1:11" ht="15.75" customHeight="1" x14ac:dyDescent="0.25">
      <c r="A1236" s="1">
        <v>633</v>
      </c>
      <c r="B1236" s="426"/>
      <c r="C1236" s="426"/>
      <c r="D1236" s="359" t="str">
        <f>IF(B1236&lt;&gt;0,(VLOOKUP(B1236,'proje ve personel bilgileri'!$A$14:$B$1021,2,0))," ")</f>
        <v xml:space="preserve"> </v>
      </c>
      <c r="E1236" s="359"/>
      <c r="F1236" s="268"/>
      <c r="G1236" s="112"/>
      <c r="H1236" s="112"/>
      <c r="I1236" s="109" t="str">
        <f t="shared" si="70"/>
        <v xml:space="preserve"> </v>
      </c>
      <c r="J1236" s="110" t="str">
        <f>IF(B1236&lt;&gt;0,(VLOOKUP(B1236,G011C!$B$12:$V$2193,20,0))," ")</f>
        <v xml:space="preserve"> </v>
      </c>
      <c r="K1236" s="111" t="str">
        <f t="shared" si="71"/>
        <v xml:space="preserve"> </v>
      </c>
    </row>
    <row r="1237" spans="1:11" ht="15.75" customHeight="1" x14ac:dyDescent="0.25">
      <c r="A1237" s="2">
        <v>634</v>
      </c>
      <c r="B1237" s="426"/>
      <c r="C1237" s="426"/>
      <c r="D1237" s="359" t="str">
        <f>IF(B1237&lt;&gt;0,(VLOOKUP(B1237,'proje ve personel bilgileri'!$A$14:$B$1021,2,0))," ")</f>
        <v xml:space="preserve"> </v>
      </c>
      <c r="E1237" s="359"/>
      <c r="F1237" s="268"/>
      <c r="G1237" s="112"/>
      <c r="H1237" s="112"/>
      <c r="I1237" s="109" t="str">
        <f t="shared" si="70"/>
        <v xml:space="preserve"> </v>
      </c>
      <c r="J1237" s="110" t="str">
        <f>IF(B1237&lt;&gt;0,(VLOOKUP(B1237,G011C!$B$12:$V$2193,20,0))," ")</f>
        <v xml:space="preserve"> </v>
      </c>
      <c r="K1237" s="111" t="str">
        <f t="shared" si="71"/>
        <v xml:space="preserve"> </v>
      </c>
    </row>
    <row r="1238" spans="1:11" ht="15.75" customHeight="1" x14ac:dyDescent="0.25">
      <c r="A1238" s="1">
        <v>635</v>
      </c>
      <c r="B1238" s="426"/>
      <c r="C1238" s="426"/>
      <c r="D1238" s="359" t="str">
        <f>IF(B1238&lt;&gt;0,(VLOOKUP(B1238,'proje ve personel bilgileri'!$A$14:$B$1021,2,0))," ")</f>
        <v xml:space="preserve"> </v>
      </c>
      <c r="E1238" s="359"/>
      <c r="F1238" s="268"/>
      <c r="G1238" s="112"/>
      <c r="H1238" s="112"/>
      <c r="I1238" s="109" t="str">
        <f t="shared" si="70"/>
        <v xml:space="preserve"> </v>
      </c>
      <c r="J1238" s="110" t="str">
        <f>IF(B1238&lt;&gt;0,(VLOOKUP(B1238,G011C!$B$12:$V$2193,20,0))," ")</f>
        <v xml:space="preserve"> </v>
      </c>
      <c r="K1238" s="111" t="str">
        <f t="shared" si="71"/>
        <v xml:space="preserve"> </v>
      </c>
    </row>
    <row r="1239" spans="1:11" ht="15.75" customHeight="1" x14ac:dyDescent="0.25">
      <c r="A1239" s="2">
        <v>636</v>
      </c>
      <c r="B1239" s="426"/>
      <c r="C1239" s="426"/>
      <c r="D1239" s="359" t="str">
        <f>IF(B1239&lt;&gt;0,(VLOOKUP(B1239,'proje ve personel bilgileri'!$A$14:$B$1021,2,0))," ")</f>
        <v xml:space="preserve"> </v>
      </c>
      <c r="E1239" s="359"/>
      <c r="F1239" s="268"/>
      <c r="G1239" s="112"/>
      <c r="H1239" s="112"/>
      <c r="I1239" s="109" t="str">
        <f t="shared" si="70"/>
        <v xml:space="preserve"> </v>
      </c>
      <c r="J1239" s="110" t="str">
        <f>IF(B1239&lt;&gt;0,(VLOOKUP(B1239,G011C!$B$12:$V$2193,20,0))," ")</f>
        <v xml:space="preserve"> </v>
      </c>
      <c r="K1239" s="111" t="str">
        <f t="shared" si="71"/>
        <v xml:space="preserve"> </v>
      </c>
    </row>
    <row r="1240" spans="1:11" ht="15.75" customHeight="1" x14ac:dyDescent="0.25">
      <c r="A1240" s="1">
        <v>637</v>
      </c>
      <c r="B1240" s="426"/>
      <c r="C1240" s="426"/>
      <c r="D1240" s="359" t="str">
        <f>IF(B1240&lt;&gt;0,(VLOOKUP(B1240,'proje ve personel bilgileri'!$A$14:$B$1021,2,0))," ")</f>
        <v xml:space="preserve"> </v>
      </c>
      <c r="E1240" s="359"/>
      <c r="F1240" s="268"/>
      <c r="G1240" s="112"/>
      <c r="H1240" s="112"/>
      <c r="I1240" s="109" t="str">
        <f t="shared" si="70"/>
        <v xml:space="preserve"> </v>
      </c>
      <c r="J1240" s="110" t="str">
        <f>IF(B1240&lt;&gt;0,(VLOOKUP(B1240,G011C!$B$12:$V$2193,20,0))," ")</f>
        <v xml:space="preserve"> </v>
      </c>
      <c r="K1240" s="111" t="str">
        <f t="shared" si="71"/>
        <v xml:space="preserve"> </v>
      </c>
    </row>
    <row r="1241" spans="1:11" ht="15.75" customHeight="1" x14ac:dyDescent="0.25">
      <c r="A1241" s="2">
        <v>638</v>
      </c>
      <c r="B1241" s="426"/>
      <c r="C1241" s="426"/>
      <c r="D1241" s="359" t="str">
        <f>IF(B1241&lt;&gt;0,(VLOOKUP(B1241,'proje ve personel bilgileri'!$A$14:$B$1021,2,0))," ")</f>
        <v xml:space="preserve"> </v>
      </c>
      <c r="E1241" s="359"/>
      <c r="F1241" s="268"/>
      <c r="G1241" s="112"/>
      <c r="H1241" s="112"/>
      <c r="I1241" s="109" t="str">
        <f t="shared" si="70"/>
        <v xml:space="preserve"> </v>
      </c>
      <c r="J1241" s="110" t="str">
        <f>IF(B1241&lt;&gt;0,(VLOOKUP(B1241,G011C!$B$12:$V$2193,20,0))," ")</f>
        <v xml:space="preserve"> </v>
      </c>
      <c r="K1241" s="111" t="str">
        <f t="shared" si="71"/>
        <v xml:space="preserve"> </v>
      </c>
    </row>
    <row r="1242" spans="1:11" ht="15.75" customHeight="1" x14ac:dyDescent="0.25">
      <c r="A1242" s="1">
        <v>639</v>
      </c>
      <c r="B1242" s="426"/>
      <c r="C1242" s="426"/>
      <c r="D1242" s="359" t="str">
        <f>IF(B1242&lt;&gt;0,(VLOOKUP(B1242,'proje ve personel bilgileri'!$A$14:$B$1021,2,0))," ")</f>
        <v xml:space="preserve"> </v>
      </c>
      <c r="E1242" s="359"/>
      <c r="F1242" s="268"/>
      <c r="G1242" s="112"/>
      <c r="H1242" s="112"/>
      <c r="I1242" s="109" t="str">
        <f t="shared" si="70"/>
        <v xml:space="preserve"> </v>
      </c>
      <c r="J1242" s="110" t="str">
        <f>IF(B1242&lt;&gt;0,(VLOOKUP(B1242,G011C!$B$12:$V$2193,20,0))," ")</f>
        <v xml:space="preserve"> </v>
      </c>
      <c r="K1242" s="111" t="str">
        <f t="shared" si="71"/>
        <v xml:space="preserve"> </v>
      </c>
    </row>
    <row r="1243" spans="1:11" ht="15.75" customHeight="1" x14ac:dyDescent="0.25">
      <c r="A1243" s="2">
        <v>640</v>
      </c>
      <c r="B1243" s="426"/>
      <c r="C1243" s="426"/>
      <c r="D1243" s="359" t="str">
        <f>IF(B1243&lt;&gt;0,(VLOOKUP(B1243,'proje ve personel bilgileri'!$A$14:$B$1021,2,0))," ")</f>
        <v xml:space="preserve"> </v>
      </c>
      <c r="E1243" s="359"/>
      <c r="F1243" s="268"/>
      <c r="G1243" s="112"/>
      <c r="H1243" s="112"/>
      <c r="I1243" s="109" t="str">
        <f t="shared" si="70"/>
        <v xml:space="preserve"> </v>
      </c>
      <c r="J1243" s="110" t="str">
        <f>IF(B1243&lt;&gt;0,(VLOOKUP(B1243,G011C!$B$12:$V$2193,20,0))," ")</f>
        <v xml:space="preserve"> </v>
      </c>
      <c r="K1243" s="111" t="str">
        <f t="shared" si="71"/>
        <v xml:space="preserve"> </v>
      </c>
    </row>
    <row r="1244" spans="1:11" ht="15.75" customHeight="1" x14ac:dyDescent="0.25">
      <c r="A1244" s="1">
        <v>641</v>
      </c>
      <c r="B1244" s="426"/>
      <c r="C1244" s="426"/>
      <c r="D1244" s="359" t="str">
        <f>IF(B1244&lt;&gt;0,(VLOOKUP(B1244,'proje ve personel bilgileri'!$A$14:$B$1021,2,0))," ")</f>
        <v xml:space="preserve"> </v>
      </c>
      <c r="E1244" s="359"/>
      <c r="F1244" s="268"/>
      <c r="G1244" s="112"/>
      <c r="H1244" s="112"/>
      <c r="I1244" s="109" t="str">
        <f t="shared" si="70"/>
        <v xml:space="preserve"> </v>
      </c>
      <c r="J1244" s="110" t="str">
        <f>IF(B1244&lt;&gt;0,(VLOOKUP(B1244,G011C!$B$12:$V$2193,20,0))," ")</f>
        <v xml:space="preserve"> </v>
      </c>
      <c r="K1244" s="111" t="str">
        <f t="shared" si="71"/>
        <v xml:space="preserve"> </v>
      </c>
    </row>
    <row r="1245" spans="1:11" ht="15.75" customHeight="1" x14ac:dyDescent="0.25">
      <c r="A1245" s="2">
        <v>642</v>
      </c>
      <c r="B1245" s="426"/>
      <c r="C1245" s="426"/>
      <c r="D1245" s="359" t="str">
        <f>IF(B1245&lt;&gt;0,(VLOOKUP(B1245,'proje ve personel bilgileri'!$A$14:$B$1021,2,0))," ")</f>
        <v xml:space="preserve"> </v>
      </c>
      <c r="E1245" s="359"/>
      <c r="F1245" s="268"/>
      <c r="G1245" s="112"/>
      <c r="H1245" s="112"/>
      <c r="I1245" s="109" t="str">
        <f t="shared" si="70"/>
        <v xml:space="preserve"> </v>
      </c>
      <c r="J1245" s="110" t="str">
        <f>IF(B1245&lt;&gt;0,(VLOOKUP(B1245,G011C!$B$12:$V$2193,20,0))," ")</f>
        <v xml:space="preserve"> </v>
      </c>
      <c r="K1245" s="111" t="str">
        <f t="shared" si="71"/>
        <v xml:space="preserve"> </v>
      </c>
    </row>
    <row r="1246" spans="1:11" ht="15.75" customHeight="1" x14ac:dyDescent="0.25">
      <c r="A1246" s="1">
        <v>643</v>
      </c>
      <c r="B1246" s="426"/>
      <c r="C1246" s="426"/>
      <c r="D1246" s="359" t="str">
        <f>IF(B1246&lt;&gt;0,(VLOOKUP(B1246,'proje ve personel bilgileri'!$A$14:$B$1021,2,0))," ")</f>
        <v xml:space="preserve"> </v>
      </c>
      <c r="E1246" s="359"/>
      <c r="F1246" s="268"/>
      <c r="G1246" s="112"/>
      <c r="H1246" s="112"/>
      <c r="I1246" s="109" t="str">
        <f t="shared" si="70"/>
        <v xml:space="preserve"> </v>
      </c>
      <c r="J1246" s="110" t="str">
        <f>IF(B1246&lt;&gt;0,(VLOOKUP(B1246,G011C!$B$12:$V$2193,20,0))," ")</f>
        <v xml:space="preserve"> </v>
      </c>
      <c r="K1246" s="111" t="str">
        <f t="shared" si="71"/>
        <v xml:space="preserve"> </v>
      </c>
    </row>
    <row r="1247" spans="1:11" ht="15.75" customHeight="1" x14ac:dyDescent="0.25">
      <c r="A1247" s="2">
        <v>644</v>
      </c>
      <c r="B1247" s="426"/>
      <c r="C1247" s="426"/>
      <c r="D1247" s="359" t="str">
        <f>IF(B1247&lt;&gt;0,(VLOOKUP(B1247,'proje ve personel bilgileri'!$A$14:$B$1021,2,0))," ")</f>
        <v xml:space="preserve"> </v>
      </c>
      <c r="E1247" s="359"/>
      <c r="F1247" s="268"/>
      <c r="G1247" s="112"/>
      <c r="H1247" s="112"/>
      <c r="I1247" s="109" t="str">
        <f t="shared" si="70"/>
        <v xml:space="preserve"> </v>
      </c>
      <c r="J1247" s="110" t="str">
        <f>IF(B1247&lt;&gt;0,(VLOOKUP(B1247,G011C!$B$12:$V$2193,20,0))," ")</f>
        <v xml:space="preserve"> </v>
      </c>
      <c r="K1247" s="111" t="str">
        <f t="shared" si="71"/>
        <v xml:space="preserve"> </v>
      </c>
    </row>
    <row r="1248" spans="1:11" ht="15.75" customHeight="1" x14ac:dyDescent="0.25">
      <c r="A1248" s="1">
        <v>645</v>
      </c>
      <c r="B1248" s="426"/>
      <c r="C1248" s="426"/>
      <c r="D1248" s="359" t="str">
        <f>IF(B1248&lt;&gt;0,(VLOOKUP(B1248,'proje ve personel bilgileri'!$A$14:$B$1021,2,0))," ")</f>
        <v xml:space="preserve"> </v>
      </c>
      <c r="E1248" s="359"/>
      <c r="F1248" s="268"/>
      <c r="G1248" s="112"/>
      <c r="H1248" s="112"/>
      <c r="I1248" s="109" t="str">
        <f t="shared" si="70"/>
        <v xml:space="preserve"> </v>
      </c>
      <c r="J1248" s="110" t="str">
        <f>IF(B1248&lt;&gt;0,(VLOOKUP(B1248,G011C!$B$12:$V$2193,20,0))," ")</f>
        <v xml:space="preserve"> </v>
      </c>
      <c r="K1248" s="111" t="str">
        <f t="shared" si="71"/>
        <v xml:space="preserve"> </v>
      </c>
    </row>
    <row r="1249" spans="1:11" ht="15.75" customHeight="1" x14ac:dyDescent="0.25">
      <c r="A1249" s="2">
        <v>646</v>
      </c>
      <c r="B1249" s="426"/>
      <c r="C1249" s="426"/>
      <c r="D1249" s="359" t="str">
        <f>IF(B1249&lt;&gt;0,(VLOOKUP(B1249,'proje ve personel bilgileri'!$A$14:$B$1021,2,0))," ")</f>
        <v xml:space="preserve"> </v>
      </c>
      <c r="E1249" s="359"/>
      <c r="F1249" s="268"/>
      <c r="G1249" s="112"/>
      <c r="H1249" s="112"/>
      <c r="I1249" s="109" t="str">
        <f t="shared" si="70"/>
        <v xml:space="preserve"> </v>
      </c>
      <c r="J1249" s="110" t="str">
        <f>IF(B1249&lt;&gt;0,(VLOOKUP(B1249,G011C!$B$12:$V$2193,20,0))," ")</f>
        <v xml:space="preserve"> </v>
      </c>
      <c r="K1249" s="111" t="str">
        <f t="shared" si="71"/>
        <v xml:space="preserve"> </v>
      </c>
    </row>
    <row r="1250" spans="1:11" ht="15.75" customHeight="1" x14ac:dyDescent="0.25">
      <c r="A1250" s="1">
        <v>647</v>
      </c>
      <c r="B1250" s="426"/>
      <c r="C1250" s="426"/>
      <c r="D1250" s="359" t="str">
        <f>IF(B1250&lt;&gt;0,(VLOOKUP(B1250,'proje ve personel bilgileri'!$A$14:$B$1021,2,0))," ")</f>
        <v xml:space="preserve"> </v>
      </c>
      <c r="E1250" s="359"/>
      <c r="F1250" s="268"/>
      <c r="G1250" s="112"/>
      <c r="H1250" s="112"/>
      <c r="I1250" s="109" t="str">
        <f t="shared" si="70"/>
        <v xml:space="preserve"> </v>
      </c>
      <c r="J1250" s="110" t="str">
        <f>IF(B1250&lt;&gt;0,(VLOOKUP(B1250,G011C!$B$12:$V$2193,20,0))," ")</f>
        <v xml:space="preserve"> </v>
      </c>
      <c r="K1250" s="111" t="str">
        <f t="shared" si="71"/>
        <v xml:space="preserve"> </v>
      </c>
    </row>
    <row r="1251" spans="1:11" ht="15" customHeight="1" x14ac:dyDescent="0.25">
      <c r="A1251" s="2">
        <v>648</v>
      </c>
      <c r="B1251" s="426"/>
      <c r="C1251" s="426"/>
      <c r="D1251" s="359" t="str">
        <f>IF(B1251&lt;&gt;0,(VLOOKUP(B1251,'proje ve personel bilgileri'!$A$14:$B$1021,2,0))," ")</f>
        <v xml:space="preserve"> </v>
      </c>
      <c r="E1251" s="359"/>
      <c r="F1251" s="268"/>
      <c r="G1251" s="112"/>
      <c r="H1251" s="112"/>
      <c r="I1251" s="109" t="str">
        <f t="shared" si="70"/>
        <v xml:space="preserve"> </v>
      </c>
      <c r="J1251" s="110" t="str">
        <f>IF(B1251&lt;&gt;0,(VLOOKUP(B1251,G011C!$B$12:$V$2193,20,0))," ")</f>
        <v xml:space="preserve"> </v>
      </c>
      <c r="K1251" s="111" t="str">
        <f t="shared" si="71"/>
        <v xml:space="preserve"> </v>
      </c>
    </row>
    <row r="1252" spans="1:11" ht="15.75" customHeight="1" x14ac:dyDescent="0.25">
      <c r="A1252" s="341" t="s">
        <v>169</v>
      </c>
      <c r="B1252" s="427"/>
      <c r="C1252" s="427"/>
      <c r="D1252" s="427"/>
      <c r="E1252" s="427"/>
      <c r="F1252" s="427"/>
      <c r="G1252" s="427"/>
      <c r="H1252" s="427"/>
      <c r="I1252" s="34">
        <f>SUM(I1234:I1251)</f>
        <v>0</v>
      </c>
      <c r="J1252" s="31"/>
      <c r="K1252" s="35">
        <f>IF(C1231=C1196,SUM(K1234:K1251)+K1217,SUM(K1234:K1251))</f>
        <v>0</v>
      </c>
    </row>
    <row r="1253" spans="1:11" ht="15.75" customHeight="1" x14ac:dyDescent="0.25">
      <c r="A1253" s="428" t="s">
        <v>170</v>
      </c>
      <c r="B1253" s="429"/>
      <c r="C1253" s="429"/>
      <c r="D1253" s="429"/>
      <c r="E1253" s="429"/>
      <c r="F1253" s="429"/>
      <c r="G1253" s="430"/>
      <c r="H1253" s="32"/>
      <c r="I1253" s="33"/>
      <c r="J1253" s="33"/>
      <c r="K1253" s="65">
        <f>SUM(K1234:K1251)+K1218</f>
        <v>0</v>
      </c>
    </row>
    <row r="1254" spans="1:11" ht="15" customHeight="1" x14ac:dyDescent="0.25">
      <c r="A1254" s="56"/>
      <c r="B1254" s="56"/>
      <c r="C1254" s="56"/>
      <c r="D1254" s="56"/>
      <c r="E1254" s="56"/>
      <c r="F1254" s="56"/>
      <c r="G1254" s="56"/>
      <c r="H1254" s="56"/>
      <c r="I1254" s="56"/>
      <c r="J1254" s="56"/>
      <c r="K1254" s="56"/>
    </row>
    <row r="1255" spans="1:11" ht="15" customHeight="1" x14ac:dyDescent="0.25">
      <c r="A1255" s="50"/>
    </row>
    <row r="1256" spans="1:11" ht="15" customHeight="1" x14ac:dyDescent="0.25">
      <c r="A1256" s="431" t="s">
        <v>171</v>
      </c>
      <c r="B1256" s="431"/>
      <c r="C1256" s="431"/>
      <c r="D1256" s="431"/>
      <c r="E1256" s="431"/>
      <c r="F1256" s="431"/>
      <c r="G1256" s="431"/>
      <c r="H1256" s="431"/>
      <c r="I1256" s="431"/>
      <c r="J1256" s="431"/>
      <c r="K1256" s="431"/>
    </row>
    <row r="1257" spans="1:11" ht="15" customHeight="1" x14ac:dyDescent="0.25">
      <c r="A1257" s="50"/>
    </row>
    <row r="1258" spans="1:11" ht="15" customHeight="1" x14ac:dyDescent="0.25">
      <c r="A1258" s="51"/>
    </row>
    <row r="1259" spans="1:11" ht="15" customHeight="1" x14ac:dyDescent="0.25">
      <c r="A1259" s="270" t="s">
        <v>101</v>
      </c>
      <c r="E1259" s="270" t="s">
        <v>102</v>
      </c>
      <c r="G1259" s="270" t="s">
        <v>103</v>
      </c>
      <c r="J1259" s="74" t="s">
        <v>127</v>
      </c>
    </row>
    <row r="1261" spans="1:11" ht="15.75" customHeight="1" x14ac:dyDescent="0.25">
      <c r="A1261" s="348" t="s">
        <v>157</v>
      </c>
      <c r="B1261" s="440"/>
      <c r="C1261" s="440"/>
      <c r="D1261" s="440"/>
      <c r="E1261" s="440"/>
      <c r="F1261" s="440"/>
      <c r="G1261" s="440"/>
      <c r="H1261" s="440"/>
      <c r="I1261" s="440"/>
      <c r="J1261" s="440"/>
      <c r="K1261" s="440"/>
    </row>
    <row r="1262" spans="1:11" ht="15" customHeight="1" x14ac:dyDescent="0.25">
      <c r="A1262" s="70"/>
      <c r="B1262" s="70"/>
      <c r="C1262" s="70"/>
      <c r="D1262" s="70"/>
      <c r="E1262" s="70"/>
      <c r="F1262" s="73" t="str">
        <f>'proje ve personel bilgileri'!$B$7&amp;" dönemine aittir"</f>
        <v>/ dönemine aittir</v>
      </c>
      <c r="G1262" s="70"/>
      <c r="H1262" s="70"/>
      <c r="I1262" s="70"/>
      <c r="J1262" s="70"/>
      <c r="K1262" s="70"/>
    </row>
    <row r="1263" spans="1:11" ht="18.75" customHeight="1" x14ac:dyDescent="0.25">
      <c r="K1263" s="4" t="s">
        <v>158</v>
      </c>
    </row>
    <row r="1264" spans="1:11" ht="15.75" customHeight="1" x14ac:dyDescent="0.25">
      <c r="A1264" s="435" t="s">
        <v>2</v>
      </c>
      <c r="B1264" s="436"/>
      <c r="C1264" s="351">
        <f>'proje ve personel bilgileri'!$B$2</f>
        <v>0</v>
      </c>
      <c r="D1264" s="352"/>
      <c r="E1264" s="352"/>
      <c r="F1264" s="352"/>
      <c r="G1264" s="352"/>
      <c r="H1264" s="352"/>
      <c r="I1264" s="352"/>
      <c r="J1264" s="352"/>
      <c r="K1264" s="353"/>
    </row>
    <row r="1265" spans="1:11" ht="15.75" customHeight="1" x14ac:dyDescent="0.25">
      <c r="A1265" s="435" t="s">
        <v>159</v>
      </c>
      <c r="B1265" s="436"/>
      <c r="C1265" s="351">
        <f>'proje ve personel bilgileri'!$B$3</f>
        <v>0</v>
      </c>
      <c r="D1265" s="352"/>
      <c r="E1265" s="352"/>
      <c r="F1265" s="352"/>
      <c r="G1265" s="352"/>
      <c r="H1265" s="352"/>
      <c r="I1265" s="352"/>
      <c r="J1265" s="352"/>
      <c r="K1265" s="353"/>
    </row>
    <row r="1266" spans="1:11" ht="15.75" customHeight="1" x14ac:dyDescent="0.25">
      <c r="A1266" s="435" t="s">
        <v>160</v>
      </c>
      <c r="B1266" s="436"/>
      <c r="C1266" s="437"/>
      <c r="D1266" s="438"/>
      <c r="E1266" s="435"/>
      <c r="F1266" s="439"/>
      <c r="G1266" s="439"/>
      <c r="H1266" s="439"/>
      <c r="I1266" s="439"/>
      <c r="J1266" s="439"/>
      <c r="K1266" s="436"/>
    </row>
    <row r="1267" spans="1:11" ht="30" customHeight="1" x14ac:dyDescent="0.25">
      <c r="A1267" s="432" t="s">
        <v>87</v>
      </c>
      <c r="B1267" s="346" t="s">
        <v>15</v>
      </c>
      <c r="C1267" s="347"/>
      <c r="D1267" s="346" t="s">
        <v>161</v>
      </c>
      <c r="E1267" s="347"/>
      <c r="F1267" s="432" t="s">
        <v>17</v>
      </c>
      <c r="G1267" s="432" t="s">
        <v>162</v>
      </c>
      <c r="H1267" s="432" t="s">
        <v>163</v>
      </c>
      <c r="I1267" s="432" t="s">
        <v>164</v>
      </c>
      <c r="J1267" s="269" t="s">
        <v>165</v>
      </c>
      <c r="K1267" s="267" t="s">
        <v>166</v>
      </c>
    </row>
    <row r="1268" spans="1:11" ht="30.75" customHeight="1" x14ac:dyDescent="0.25">
      <c r="A1268" s="433"/>
      <c r="B1268" s="339"/>
      <c r="C1268" s="340"/>
      <c r="D1268" s="339" t="s">
        <v>167</v>
      </c>
      <c r="E1268" s="340"/>
      <c r="F1268" s="433"/>
      <c r="G1268" s="433"/>
      <c r="H1268" s="433"/>
      <c r="I1268" s="433"/>
      <c r="J1268" s="267" t="s">
        <v>168</v>
      </c>
      <c r="K1268" s="267" t="s">
        <v>98</v>
      </c>
    </row>
    <row r="1269" spans="1:11" ht="15.75" customHeight="1" x14ac:dyDescent="0.25">
      <c r="A1269" s="1">
        <v>649</v>
      </c>
      <c r="B1269" s="434"/>
      <c r="C1269" s="434"/>
      <c r="D1269" s="359" t="str">
        <f>IF(B1269&lt;&gt;0,(VLOOKUP(B1269,'proje ve personel bilgileri'!$A$14:$B$1021,2,0))," ")</f>
        <v xml:space="preserve"> </v>
      </c>
      <c r="E1269" s="359"/>
      <c r="F1269" s="268"/>
      <c r="G1269" s="108"/>
      <c r="H1269" s="108"/>
      <c r="I1269" s="109" t="str">
        <f t="shared" ref="I1269:I1286" si="72">IF(B1269&lt;&gt;0,(G1269*H1269)," ")</f>
        <v xml:space="preserve"> </v>
      </c>
      <c r="J1269" s="110" t="str">
        <f>IF(B1269&lt;&gt;0,(VLOOKUP(B1269,G011C!$B$12:$V$2193,20,0))," ")</f>
        <v xml:space="preserve"> </v>
      </c>
      <c r="K1269" s="111" t="str">
        <f t="shared" ref="K1269:K1286" si="73">IF(B1269&lt;&gt;0,(I1269*J1269)," ")</f>
        <v xml:space="preserve"> </v>
      </c>
    </row>
    <row r="1270" spans="1:11" ht="15.75" customHeight="1" x14ac:dyDescent="0.25">
      <c r="A1270" s="2">
        <v>650</v>
      </c>
      <c r="B1270" s="426"/>
      <c r="C1270" s="426"/>
      <c r="D1270" s="359" t="str">
        <f>IF(B1270&lt;&gt;0,(VLOOKUP(B1270,'proje ve personel bilgileri'!$A$14:$B$1021,2,0))," ")</f>
        <v xml:space="preserve"> </v>
      </c>
      <c r="E1270" s="359"/>
      <c r="F1270" s="268"/>
      <c r="G1270" s="112"/>
      <c r="H1270" s="112"/>
      <c r="I1270" s="109" t="str">
        <f t="shared" si="72"/>
        <v xml:space="preserve"> </v>
      </c>
      <c r="J1270" s="110" t="str">
        <f>IF(B1270&lt;&gt;0,(VLOOKUP(B1270,G011C!$B$12:$V$2193,20,0))," ")</f>
        <v xml:space="preserve"> </v>
      </c>
      <c r="K1270" s="111" t="str">
        <f t="shared" si="73"/>
        <v xml:space="preserve"> </v>
      </c>
    </row>
    <row r="1271" spans="1:11" ht="15.75" customHeight="1" x14ac:dyDescent="0.25">
      <c r="A1271" s="1">
        <v>651</v>
      </c>
      <c r="B1271" s="426"/>
      <c r="C1271" s="426"/>
      <c r="D1271" s="359" t="str">
        <f>IF(B1271&lt;&gt;0,(VLOOKUP(B1271,'proje ve personel bilgileri'!$A$14:$B$1021,2,0))," ")</f>
        <v xml:space="preserve"> </v>
      </c>
      <c r="E1271" s="359"/>
      <c r="F1271" s="268"/>
      <c r="G1271" s="112"/>
      <c r="H1271" s="112"/>
      <c r="I1271" s="109" t="str">
        <f t="shared" si="72"/>
        <v xml:space="preserve"> </v>
      </c>
      <c r="J1271" s="110" t="str">
        <f>IF(B1271&lt;&gt;0,(VLOOKUP(B1271,G011C!$B$12:$V$2193,20,0))," ")</f>
        <v xml:space="preserve"> </v>
      </c>
      <c r="K1271" s="111" t="str">
        <f t="shared" si="73"/>
        <v xml:space="preserve"> </v>
      </c>
    </row>
    <row r="1272" spans="1:11" ht="15.75" customHeight="1" x14ac:dyDescent="0.25">
      <c r="A1272" s="2">
        <v>652</v>
      </c>
      <c r="B1272" s="426"/>
      <c r="C1272" s="426"/>
      <c r="D1272" s="359" t="str">
        <f>IF(B1272&lt;&gt;0,(VLOOKUP(B1272,'proje ve personel bilgileri'!$A$14:$B$1021,2,0))," ")</f>
        <v xml:space="preserve"> </v>
      </c>
      <c r="E1272" s="359"/>
      <c r="F1272" s="268"/>
      <c r="G1272" s="112"/>
      <c r="H1272" s="112"/>
      <c r="I1272" s="109" t="str">
        <f t="shared" si="72"/>
        <v xml:space="preserve"> </v>
      </c>
      <c r="J1272" s="110" t="str">
        <f>IF(B1272&lt;&gt;0,(VLOOKUP(B1272,G011C!$B$12:$V$2193,20,0))," ")</f>
        <v xml:space="preserve"> </v>
      </c>
      <c r="K1272" s="111" t="str">
        <f t="shared" si="73"/>
        <v xml:space="preserve"> </v>
      </c>
    </row>
    <row r="1273" spans="1:11" ht="15.75" customHeight="1" x14ac:dyDescent="0.25">
      <c r="A1273" s="1">
        <v>653</v>
      </c>
      <c r="B1273" s="426"/>
      <c r="C1273" s="426"/>
      <c r="D1273" s="359" t="str">
        <f>IF(B1273&lt;&gt;0,(VLOOKUP(B1273,'proje ve personel bilgileri'!$A$14:$B$1021,2,0))," ")</f>
        <v xml:space="preserve"> </v>
      </c>
      <c r="E1273" s="359"/>
      <c r="F1273" s="268"/>
      <c r="G1273" s="112"/>
      <c r="H1273" s="112"/>
      <c r="I1273" s="109" t="str">
        <f t="shared" si="72"/>
        <v xml:space="preserve"> </v>
      </c>
      <c r="J1273" s="110" t="str">
        <f>IF(B1273&lt;&gt;0,(VLOOKUP(B1273,G011C!$B$12:$V$2193,20,0))," ")</f>
        <v xml:space="preserve"> </v>
      </c>
      <c r="K1273" s="111" t="str">
        <f t="shared" si="73"/>
        <v xml:space="preserve"> </v>
      </c>
    </row>
    <row r="1274" spans="1:11" ht="15.75" customHeight="1" x14ac:dyDescent="0.25">
      <c r="A1274" s="2">
        <v>654</v>
      </c>
      <c r="B1274" s="426"/>
      <c r="C1274" s="426"/>
      <c r="D1274" s="359" t="str">
        <f>IF(B1274&lt;&gt;0,(VLOOKUP(B1274,'proje ve personel bilgileri'!$A$14:$B$1021,2,0))," ")</f>
        <v xml:space="preserve"> </v>
      </c>
      <c r="E1274" s="359"/>
      <c r="F1274" s="268"/>
      <c r="G1274" s="112"/>
      <c r="H1274" s="112"/>
      <c r="I1274" s="109" t="str">
        <f t="shared" si="72"/>
        <v xml:space="preserve"> </v>
      </c>
      <c r="J1274" s="110" t="str">
        <f>IF(B1274&lt;&gt;0,(VLOOKUP(B1274,G011C!$B$12:$V$2193,20,0))," ")</f>
        <v xml:space="preserve"> </v>
      </c>
      <c r="K1274" s="111" t="str">
        <f t="shared" si="73"/>
        <v xml:space="preserve"> </v>
      </c>
    </row>
    <row r="1275" spans="1:11" ht="15.75" customHeight="1" x14ac:dyDescent="0.25">
      <c r="A1275" s="1">
        <v>655</v>
      </c>
      <c r="B1275" s="426"/>
      <c r="C1275" s="426"/>
      <c r="D1275" s="359" t="str">
        <f>IF(B1275&lt;&gt;0,(VLOOKUP(B1275,'proje ve personel bilgileri'!$A$14:$B$1021,2,0))," ")</f>
        <v xml:space="preserve"> </v>
      </c>
      <c r="E1275" s="359"/>
      <c r="F1275" s="268"/>
      <c r="G1275" s="112"/>
      <c r="H1275" s="112"/>
      <c r="I1275" s="109" t="str">
        <f t="shared" si="72"/>
        <v xml:space="preserve"> </v>
      </c>
      <c r="J1275" s="110" t="str">
        <f>IF(B1275&lt;&gt;0,(VLOOKUP(B1275,G011C!$B$12:$V$2193,20,0))," ")</f>
        <v xml:space="preserve"> </v>
      </c>
      <c r="K1275" s="111" t="str">
        <f t="shared" si="73"/>
        <v xml:space="preserve"> </v>
      </c>
    </row>
    <row r="1276" spans="1:11" ht="15.75" customHeight="1" x14ac:dyDescent="0.25">
      <c r="A1276" s="2">
        <v>656</v>
      </c>
      <c r="B1276" s="426"/>
      <c r="C1276" s="426"/>
      <c r="D1276" s="359" t="str">
        <f>IF(B1276&lt;&gt;0,(VLOOKUP(B1276,'proje ve personel bilgileri'!$A$14:$B$1021,2,0))," ")</f>
        <v xml:space="preserve"> </v>
      </c>
      <c r="E1276" s="359"/>
      <c r="F1276" s="268"/>
      <c r="G1276" s="112"/>
      <c r="H1276" s="112"/>
      <c r="I1276" s="109" t="str">
        <f t="shared" si="72"/>
        <v xml:space="preserve"> </v>
      </c>
      <c r="J1276" s="110" t="str">
        <f>IF(B1276&lt;&gt;0,(VLOOKUP(B1276,G011C!$B$12:$V$2193,20,0))," ")</f>
        <v xml:space="preserve"> </v>
      </c>
      <c r="K1276" s="111" t="str">
        <f t="shared" si="73"/>
        <v xml:space="preserve"> </v>
      </c>
    </row>
    <row r="1277" spans="1:11" ht="15.75" customHeight="1" x14ac:dyDescent="0.25">
      <c r="A1277" s="1">
        <v>657</v>
      </c>
      <c r="B1277" s="426"/>
      <c r="C1277" s="426"/>
      <c r="D1277" s="359" t="str">
        <f>IF(B1277&lt;&gt;0,(VLOOKUP(B1277,'proje ve personel bilgileri'!$A$14:$B$1021,2,0))," ")</f>
        <v xml:space="preserve"> </v>
      </c>
      <c r="E1277" s="359"/>
      <c r="F1277" s="268"/>
      <c r="G1277" s="112"/>
      <c r="H1277" s="112"/>
      <c r="I1277" s="109" t="str">
        <f t="shared" si="72"/>
        <v xml:space="preserve"> </v>
      </c>
      <c r="J1277" s="110" t="str">
        <f>IF(B1277&lt;&gt;0,(VLOOKUP(B1277,G011C!$B$12:$V$2193,20,0))," ")</f>
        <v xml:space="preserve"> </v>
      </c>
      <c r="K1277" s="111" t="str">
        <f t="shared" si="73"/>
        <v xml:space="preserve"> </v>
      </c>
    </row>
    <row r="1278" spans="1:11" ht="15.75" customHeight="1" x14ac:dyDescent="0.25">
      <c r="A1278" s="2">
        <v>658</v>
      </c>
      <c r="B1278" s="426"/>
      <c r="C1278" s="426"/>
      <c r="D1278" s="359" t="str">
        <f>IF(B1278&lt;&gt;0,(VLOOKUP(B1278,'proje ve personel bilgileri'!$A$14:$B$1021,2,0))," ")</f>
        <v xml:space="preserve"> </v>
      </c>
      <c r="E1278" s="359"/>
      <c r="F1278" s="268"/>
      <c r="G1278" s="112"/>
      <c r="H1278" s="112"/>
      <c r="I1278" s="109" t="str">
        <f t="shared" si="72"/>
        <v xml:space="preserve"> </v>
      </c>
      <c r="J1278" s="110" t="str">
        <f>IF(B1278&lt;&gt;0,(VLOOKUP(B1278,G011C!$B$12:$V$2193,20,0))," ")</f>
        <v xml:space="preserve"> </v>
      </c>
      <c r="K1278" s="111" t="str">
        <f t="shared" si="73"/>
        <v xml:space="preserve"> </v>
      </c>
    </row>
    <row r="1279" spans="1:11" ht="15.75" customHeight="1" x14ac:dyDescent="0.25">
      <c r="A1279" s="1">
        <v>659</v>
      </c>
      <c r="B1279" s="426"/>
      <c r="C1279" s="426"/>
      <c r="D1279" s="359" t="str">
        <f>IF(B1279&lt;&gt;0,(VLOOKUP(B1279,'proje ve personel bilgileri'!$A$14:$B$1021,2,0))," ")</f>
        <v xml:space="preserve"> </v>
      </c>
      <c r="E1279" s="359"/>
      <c r="F1279" s="268"/>
      <c r="G1279" s="112"/>
      <c r="H1279" s="112"/>
      <c r="I1279" s="109" t="str">
        <f t="shared" si="72"/>
        <v xml:space="preserve"> </v>
      </c>
      <c r="J1279" s="110" t="str">
        <f>IF(B1279&lt;&gt;0,(VLOOKUP(B1279,G011C!$B$12:$V$2193,20,0))," ")</f>
        <v xml:space="preserve"> </v>
      </c>
      <c r="K1279" s="111" t="str">
        <f t="shared" si="73"/>
        <v xml:space="preserve"> </v>
      </c>
    </row>
    <row r="1280" spans="1:11" ht="15.75" customHeight="1" x14ac:dyDescent="0.25">
      <c r="A1280" s="2">
        <v>660</v>
      </c>
      <c r="B1280" s="426"/>
      <c r="C1280" s="426"/>
      <c r="D1280" s="359" t="str">
        <f>IF(B1280&lt;&gt;0,(VLOOKUP(B1280,'proje ve personel bilgileri'!$A$14:$B$1021,2,0))," ")</f>
        <v xml:space="preserve"> </v>
      </c>
      <c r="E1280" s="359"/>
      <c r="F1280" s="268"/>
      <c r="G1280" s="112"/>
      <c r="H1280" s="112"/>
      <c r="I1280" s="109" t="str">
        <f t="shared" si="72"/>
        <v xml:space="preserve"> </v>
      </c>
      <c r="J1280" s="110" t="str">
        <f>IF(B1280&lt;&gt;0,(VLOOKUP(B1280,G011C!$B$12:$V$2193,20,0))," ")</f>
        <v xml:space="preserve"> </v>
      </c>
      <c r="K1280" s="111" t="str">
        <f t="shared" si="73"/>
        <v xml:space="preserve"> </v>
      </c>
    </row>
    <row r="1281" spans="1:11" ht="15.75" customHeight="1" x14ac:dyDescent="0.25">
      <c r="A1281" s="1">
        <v>661</v>
      </c>
      <c r="B1281" s="426"/>
      <c r="C1281" s="426"/>
      <c r="D1281" s="359" t="str">
        <f>IF(B1281&lt;&gt;0,(VLOOKUP(B1281,'proje ve personel bilgileri'!$A$14:$B$1021,2,0))," ")</f>
        <v xml:space="preserve"> </v>
      </c>
      <c r="E1281" s="359"/>
      <c r="F1281" s="268"/>
      <c r="G1281" s="112"/>
      <c r="H1281" s="112"/>
      <c r="I1281" s="109" t="str">
        <f t="shared" si="72"/>
        <v xml:space="preserve"> </v>
      </c>
      <c r="J1281" s="110" t="str">
        <f>IF(B1281&lt;&gt;0,(VLOOKUP(B1281,G011C!$B$12:$V$2193,20,0))," ")</f>
        <v xml:space="preserve"> </v>
      </c>
      <c r="K1281" s="111" t="str">
        <f t="shared" si="73"/>
        <v xml:space="preserve"> </v>
      </c>
    </row>
    <row r="1282" spans="1:11" ht="15.75" customHeight="1" x14ac:dyDescent="0.25">
      <c r="A1282" s="2">
        <v>662</v>
      </c>
      <c r="B1282" s="426"/>
      <c r="C1282" s="426"/>
      <c r="D1282" s="359" t="str">
        <f>IF(B1282&lt;&gt;0,(VLOOKUP(B1282,'proje ve personel bilgileri'!$A$14:$B$1021,2,0))," ")</f>
        <v xml:space="preserve"> </v>
      </c>
      <c r="E1282" s="359"/>
      <c r="F1282" s="268"/>
      <c r="G1282" s="112"/>
      <c r="H1282" s="112"/>
      <c r="I1282" s="109" t="str">
        <f t="shared" si="72"/>
        <v xml:space="preserve"> </v>
      </c>
      <c r="J1282" s="110" t="str">
        <f>IF(B1282&lt;&gt;0,(VLOOKUP(B1282,G011C!$B$12:$V$2193,20,0))," ")</f>
        <v xml:space="preserve"> </v>
      </c>
      <c r="K1282" s="111" t="str">
        <f t="shared" si="73"/>
        <v xml:space="preserve"> </v>
      </c>
    </row>
    <row r="1283" spans="1:11" ht="15.75" customHeight="1" x14ac:dyDescent="0.25">
      <c r="A1283" s="1">
        <v>663</v>
      </c>
      <c r="B1283" s="426"/>
      <c r="C1283" s="426"/>
      <c r="D1283" s="359" t="str">
        <f>IF(B1283&lt;&gt;0,(VLOOKUP(B1283,'proje ve personel bilgileri'!$A$14:$B$1021,2,0))," ")</f>
        <v xml:space="preserve"> </v>
      </c>
      <c r="E1283" s="359"/>
      <c r="F1283" s="268"/>
      <c r="G1283" s="112"/>
      <c r="H1283" s="112"/>
      <c r="I1283" s="109" t="str">
        <f t="shared" si="72"/>
        <v xml:space="preserve"> </v>
      </c>
      <c r="J1283" s="110" t="str">
        <f>IF(B1283&lt;&gt;0,(VLOOKUP(B1283,G011C!$B$12:$V$2193,20,0))," ")</f>
        <v xml:space="preserve"> </v>
      </c>
      <c r="K1283" s="111" t="str">
        <f t="shared" si="73"/>
        <v xml:space="preserve"> </v>
      </c>
    </row>
    <row r="1284" spans="1:11" ht="15.75" customHeight="1" x14ac:dyDescent="0.25">
      <c r="A1284" s="2">
        <v>664</v>
      </c>
      <c r="B1284" s="426"/>
      <c r="C1284" s="426"/>
      <c r="D1284" s="359" t="str">
        <f>IF(B1284&lt;&gt;0,(VLOOKUP(B1284,'proje ve personel bilgileri'!$A$14:$B$1021,2,0))," ")</f>
        <v xml:space="preserve"> </v>
      </c>
      <c r="E1284" s="359"/>
      <c r="F1284" s="268"/>
      <c r="G1284" s="112"/>
      <c r="H1284" s="112"/>
      <c r="I1284" s="109" t="str">
        <f t="shared" si="72"/>
        <v xml:space="preserve"> </v>
      </c>
      <c r="J1284" s="110" t="str">
        <f>IF(B1284&lt;&gt;0,(VLOOKUP(B1284,G011C!$B$12:$V$2193,20,0))," ")</f>
        <v xml:space="preserve"> </v>
      </c>
      <c r="K1284" s="111" t="str">
        <f t="shared" si="73"/>
        <v xml:space="preserve"> </v>
      </c>
    </row>
    <row r="1285" spans="1:11" ht="15.75" customHeight="1" x14ac:dyDescent="0.25">
      <c r="A1285" s="1">
        <v>665</v>
      </c>
      <c r="B1285" s="426"/>
      <c r="C1285" s="426"/>
      <c r="D1285" s="359" t="str">
        <f>IF(B1285&lt;&gt;0,(VLOOKUP(B1285,'proje ve personel bilgileri'!$A$14:$B$1021,2,0))," ")</f>
        <v xml:space="preserve"> </v>
      </c>
      <c r="E1285" s="359"/>
      <c r="F1285" s="268"/>
      <c r="G1285" s="112"/>
      <c r="H1285" s="112"/>
      <c r="I1285" s="109" t="str">
        <f t="shared" si="72"/>
        <v xml:space="preserve"> </v>
      </c>
      <c r="J1285" s="110" t="str">
        <f>IF(B1285&lt;&gt;0,(VLOOKUP(B1285,G011C!$B$12:$V$2193,20,0))," ")</f>
        <v xml:space="preserve"> </v>
      </c>
      <c r="K1285" s="111" t="str">
        <f t="shared" si="73"/>
        <v xml:space="preserve"> </v>
      </c>
    </row>
    <row r="1286" spans="1:11" ht="15" customHeight="1" x14ac:dyDescent="0.25">
      <c r="A1286" s="2">
        <v>666</v>
      </c>
      <c r="B1286" s="426"/>
      <c r="C1286" s="426"/>
      <c r="D1286" s="359" t="str">
        <f>IF(B1286&lt;&gt;0,(VLOOKUP(B1286,'proje ve personel bilgileri'!$A$14:$B$1021,2,0))," ")</f>
        <v xml:space="preserve"> </v>
      </c>
      <c r="E1286" s="359"/>
      <c r="F1286" s="268"/>
      <c r="G1286" s="112"/>
      <c r="H1286" s="112"/>
      <c r="I1286" s="109" t="str">
        <f t="shared" si="72"/>
        <v xml:space="preserve"> </v>
      </c>
      <c r="J1286" s="110" t="str">
        <f>IF(B1286&lt;&gt;0,(VLOOKUP(B1286,G011C!$B$12:$V$2193,20,0))," ")</f>
        <v xml:space="preserve"> </v>
      </c>
      <c r="K1286" s="111" t="str">
        <f t="shared" si="73"/>
        <v xml:space="preserve"> </v>
      </c>
    </row>
    <row r="1287" spans="1:11" ht="15.75" customHeight="1" x14ac:dyDescent="0.25">
      <c r="A1287" s="341" t="s">
        <v>169</v>
      </c>
      <c r="B1287" s="427"/>
      <c r="C1287" s="427"/>
      <c r="D1287" s="427"/>
      <c r="E1287" s="427"/>
      <c r="F1287" s="427"/>
      <c r="G1287" s="427"/>
      <c r="H1287" s="427"/>
      <c r="I1287" s="34">
        <f>SUM(I1269:I1286)</f>
        <v>0</v>
      </c>
      <c r="J1287" s="31"/>
      <c r="K1287" s="35">
        <f>IF(C1266=C1231,SUM(K1269:K1286)+K1252,SUM(K1269:K1286))</f>
        <v>0</v>
      </c>
    </row>
    <row r="1288" spans="1:11" ht="15.75" customHeight="1" x14ac:dyDescent="0.25">
      <c r="A1288" s="428" t="s">
        <v>170</v>
      </c>
      <c r="B1288" s="429"/>
      <c r="C1288" s="429"/>
      <c r="D1288" s="429"/>
      <c r="E1288" s="429"/>
      <c r="F1288" s="429"/>
      <c r="G1288" s="430"/>
      <c r="H1288" s="32"/>
      <c r="I1288" s="33"/>
      <c r="J1288" s="33"/>
      <c r="K1288" s="65">
        <f>SUM(K1269:K1286)+K1253</f>
        <v>0</v>
      </c>
    </row>
    <row r="1289" spans="1:11" ht="15" customHeight="1" x14ac:dyDescent="0.25">
      <c r="A1289" s="56"/>
      <c r="B1289" s="56"/>
      <c r="C1289" s="56"/>
      <c r="D1289" s="56"/>
      <c r="E1289" s="56"/>
      <c r="F1289" s="56"/>
      <c r="G1289" s="56"/>
      <c r="H1289" s="56"/>
      <c r="I1289" s="56"/>
      <c r="J1289" s="56"/>
      <c r="K1289" s="56"/>
    </row>
    <row r="1290" spans="1:11" ht="15" customHeight="1" x14ac:dyDescent="0.25">
      <c r="A1290" s="50"/>
    </row>
    <row r="1291" spans="1:11" ht="15" customHeight="1" x14ac:dyDescent="0.25">
      <c r="A1291" s="431" t="s">
        <v>171</v>
      </c>
      <c r="B1291" s="431"/>
      <c r="C1291" s="431"/>
      <c r="D1291" s="431"/>
      <c r="E1291" s="431"/>
      <c r="F1291" s="431"/>
      <c r="G1291" s="431"/>
      <c r="H1291" s="431"/>
      <c r="I1291" s="431"/>
      <c r="J1291" s="431"/>
      <c r="K1291" s="431"/>
    </row>
    <row r="1292" spans="1:11" ht="15" customHeight="1" x14ac:dyDescent="0.25">
      <c r="A1292" s="50"/>
    </row>
    <row r="1293" spans="1:11" ht="15" customHeight="1" x14ac:dyDescent="0.25">
      <c r="A1293" s="51"/>
    </row>
    <row r="1294" spans="1:11" ht="15" customHeight="1" x14ac:dyDescent="0.25">
      <c r="A1294" s="270" t="s">
        <v>101</v>
      </c>
      <c r="E1294" s="270" t="s">
        <v>102</v>
      </c>
      <c r="G1294" s="270" t="s">
        <v>103</v>
      </c>
      <c r="J1294" s="74" t="s">
        <v>127</v>
      </c>
    </row>
    <row r="1296" spans="1:11" ht="15.75" customHeight="1" x14ac:dyDescent="0.25">
      <c r="A1296" s="348" t="s">
        <v>157</v>
      </c>
      <c r="B1296" s="440"/>
      <c r="C1296" s="440"/>
      <c r="D1296" s="440"/>
      <c r="E1296" s="440"/>
      <c r="F1296" s="440"/>
      <c r="G1296" s="440"/>
      <c r="H1296" s="440"/>
      <c r="I1296" s="440"/>
      <c r="J1296" s="440"/>
      <c r="K1296" s="440"/>
    </row>
    <row r="1297" spans="1:11" ht="15" customHeight="1" x14ac:dyDescent="0.25">
      <c r="A1297" s="70"/>
      <c r="B1297" s="70"/>
      <c r="C1297" s="70"/>
      <c r="D1297" s="70"/>
      <c r="E1297" s="70"/>
      <c r="F1297" s="73" t="str">
        <f>'proje ve personel bilgileri'!$B$7&amp;" dönemine aittir"</f>
        <v>/ dönemine aittir</v>
      </c>
      <c r="G1297" s="70"/>
      <c r="H1297" s="70"/>
      <c r="I1297" s="70"/>
      <c r="J1297" s="70"/>
      <c r="K1297" s="70"/>
    </row>
    <row r="1298" spans="1:11" ht="18.75" customHeight="1" x14ac:dyDescent="0.25">
      <c r="K1298" s="4" t="s">
        <v>158</v>
      </c>
    </row>
    <row r="1299" spans="1:11" ht="15.75" customHeight="1" x14ac:dyDescent="0.25">
      <c r="A1299" s="435" t="s">
        <v>2</v>
      </c>
      <c r="B1299" s="436"/>
      <c r="C1299" s="351">
        <f>'proje ve personel bilgileri'!$B$2</f>
        <v>0</v>
      </c>
      <c r="D1299" s="352"/>
      <c r="E1299" s="352"/>
      <c r="F1299" s="352"/>
      <c r="G1299" s="352"/>
      <c r="H1299" s="352"/>
      <c r="I1299" s="352"/>
      <c r="J1299" s="352"/>
      <c r="K1299" s="353"/>
    </row>
    <row r="1300" spans="1:11" ht="15.75" customHeight="1" x14ac:dyDescent="0.25">
      <c r="A1300" s="435" t="s">
        <v>159</v>
      </c>
      <c r="B1300" s="436"/>
      <c r="C1300" s="351">
        <f>'proje ve personel bilgileri'!$B$3</f>
        <v>0</v>
      </c>
      <c r="D1300" s="352"/>
      <c r="E1300" s="352"/>
      <c r="F1300" s="352"/>
      <c r="G1300" s="352"/>
      <c r="H1300" s="352"/>
      <c r="I1300" s="352"/>
      <c r="J1300" s="352"/>
      <c r="K1300" s="353"/>
    </row>
    <row r="1301" spans="1:11" ht="15.75" customHeight="1" x14ac:dyDescent="0.25">
      <c r="A1301" s="435" t="s">
        <v>160</v>
      </c>
      <c r="B1301" s="436"/>
      <c r="C1301" s="437"/>
      <c r="D1301" s="438"/>
      <c r="E1301" s="435"/>
      <c r="F1301" s="439"/>
      <c r="G1301" s="439"/>
      <c r="H1301" s="439"/>
      <c r="I1301" s="439"/>
      <c r="J1301" s="439"/>
      <c r="K1301" s="436"/>
    </row>
    <row r="1302" spans="1:11" ht="30" customHeight="1" x14ac:dyDescent="0.25">
      <c r="A1302" s="432" t="s">
        <v>87</v>
      </c>
      <c r="B1302" s="346" t="s">
        <v>15</v>
      </c>
      <c r="C1302" s="347"/>
      <c r="D1302" s="346" t="s">
        <v>161</v>
      </c>
      <c r="E1302" s="347"/>
      <c r="F1302" s="432" t="s">
        <v>17</v>
      </c>
      <c r="G1302" s="432" t="s">
        <v>162</v>
      </c>
      <c r="H1302" s="432" t="s">
        <v>163</v>
      </c>
      <c r="I1302" s="432" t="s">
        <v>164</v>
      </c>
      <c r="J1302" s="269" t="s">
        <v>165</v>
      </c>
      <c r="K1302" s="267" t="s">
        <v>166</v>
      </c>
    </row>
    <row r="1303" spans="1:11" ht="30.75" customHeight="1" x14ac:dyDescent="0.25">
      <c r="A1303" s="433"/>
      <c r="B1303" s="339"/>
      <c r="C1303" s="340"/>
      <c r="D1303" s="339" t="s">
        <v>167</v>
      </c>
      <c r="E1303" s="340"/>
      <c r="F1303" s="433"/>
      <c r="G1303" s="433"/>
      <c r="H1303" s="433"/>
      <c r="I1303" s="433"/>
      <c r="J1303" s="267" t="s">
        <v>168</v>
      </c>
      <c r="K1303" s="267" t="s">
        <v>98</v>
      </c>
    </row>
    <row r="1304" spans="1:11" ht="15.75" customHeight="1" x14ac:dyDescent="0.25">
      <c r="A1304" s="1">
        <v>667</v>
      </c>
      <c r="B1304" s="434"/>
      <c r="C1304" s="434"/>
      <c r="D1304" s="359" t="str">
        <f>IF(B1304&lt;&gt;0,(VLOOKUP(B1304,'proje ve personel bilgileri'!$A$14:$B$1021,2,0))," ")</f>
        <v xml:space="preserve"> </v>
      </c>
      <c r="E1304" s="359"/>
      <c r="F1304" s="268"/>
      <c r="G1304" s="108"/>
      <c r="H1304" s="108"/>
      <c r="I1304" s="109" t="str">
        <f t="shared" ref="I1304:I1321" si="74">IF(B1304&lt;&gt;0,(G1304*H1304)," ")</f>
        <v xml:space="preserve"> </v>
      </c>
      <c r="J1304" s="110" t="str">
        <f>IF(B1304&lt;&gt;0,(VLOOKUP(B1304,G011C!$B$12:$V$2193,20,0))," ")</f>
        <v xml:space="preserve"> </v>
      </c>
      <c r="K1304" s="111" t="str">
        <f t="shared" ref="K1304:K1321" si="75">IF(B1304&lt;&gt;0,(I1304*J1304)," ")</f>
        <v xml:space="preserve"> </v>
      </c>
    </row>
    <row r="1305" spans="1:11" ht="15.75" customHeight="1" x14ac:dyDescent="0.25">
      <c r="A1305" s="2">
        <v>668</v>
      </c>
      <c r="B1305" s="426"/>
      <c r="C1305" s="426"/>
      <c r="D1305" s="359" t="str">
        <f>IF(B1305&lt;&gt;0,(VLOOKUP(B1305,'proje ve personel bilgileri'!$A$14:$B$1021,2,0))," ")</f>
        <v xml:space="preserve"> </v>
      </c>
      <c r="E1305" s="359"/>
      <c r="F1305" s="268"/>
      <c r="G1305" s="112"/>
      <c r="H1305" s="112"/>
      <c r="I1305" s="109" t="str">
        <f t="shared" si="74"/>
        <v xml:space="preserve"> </v>
      </c>
      <c r="J1305" s="110" t="str">
        <f>IF(B1305&lt;&gt;0,(VLOOKUP(B1305,G011C!$B$12:$V$2193,20,0))," ")</f>
        <v xml:space="preserve"> </v>
      </c>
      <c r="K1305" s="111" t="str">
        <f t="shared" si="75"/>
        <v xml:space="preserve"> </v>
      </c>
    </row>
    <row r="1306" spans="1:11" ht="15.75" customHeight="1" x14ac:dyDescent="0.25">
      <c r="A1306" s="1">
        <v>669</v>
      </c>
      <c r="B1306" s="426"/>
      <c r="C1306" s="426"/>
      <c r="D1306" s="359" t="str">
        <f>IF(B1306&lt;&gt;0,(VLOOKUP(B1306,'proje ve personel bilgileri'!$A$14:$B$1021,2,0))," ")</f>
        <v xml:space="preserve"> </v>
      </c>
      <c r="E1306" s="359"/>
      <c r="F1306" s="268"/>
      <c r="G1306" s="112"/>
      <c r="H1306" s="112"/>
      <c r="I1306" s="109" t="str">
        <f t="shared" si="74"/>
        <v xml:space="preserve"> </v>
      </c>
      <c r="J1306" s="110" t="str">
        <f>IF(B1306&lt;&gt;0,(VLOOKUP(B1306,G011C!$B$12:$V$2193,20,0))," ")</f>
        <v xml:space="preserve"> </v>
      </c>
      <c r="K1306" s="111" t="str">
        <f t="shared" si="75"/>
        <v xml:space="preserve"> </v>
      </c>
    </row>
    <row r="1307" spans="1:11" ht="15.75" customHeight="1" x14ac:dyDescent="0.25">
      <c r="A1307" s="2">
        <v>670</v>
      </c>
      <c r="B1307" s="426"/>
      <c r="C1307" s="426"/>
      <c r="D1307" s="359" t="str">
        <f>IF(B1307&lt;&gt;0,(VLOOKUP(B1307,'proje ve personel bilgileri'!$A$14:$B$1021,2,0))," ")</f>
        <v xml:space="preserve"> </v>
      </c>
      <c r="E1307" s="359"/>
      <c r="F1307" s="268"/>
      <c r="G1307" s="112"/>
      <c r="H1307" s="112"/>
      <c r="I1307" s="109" t="str">
        <f t="shared" si="74"/>
        <v xml:space="preserve"> </v>
      </c>
      <c r="J1307" s="110" t="str">
        <f>IF(B1307&lt;&gt;0,(VLOOKUP(B1307,G011C!$B$12:$V$2193,20,0))," ")</f>
        <v xml:space="preserve"> </v>
      </c>
      <c r="K1307" s="111" t="str">
        <f t="shared" si="75"/>
        <v xml:space="preserve"> </v>
      </c>
    </row>
    <row r="1308" spans="1:11" ht="15.75" customHeight="1" x14ac:dyDescent="0.25">
      <c r="A1308" s="1">
        <v>671</v>
      </c>
      <c r="B1308" s="426"/>
      <c r="C1308" s="426"/>
      <c r="D1308" s="359" t="str">
        <f>IF(B1308&lt;&gt;0,(VLOOKUP(B1308,'proje ve personel bilgileri'!$A$14:$B$1021,2,0))," ")</f>
        <v xml:space="preserve"> </v>
      </c>
      <c r="E1308" s="359"/>
      <c r="F1308" s="268"/>
      <c r="G1308" s="112"/>
      <c r="H1308" s="112"/>
      <c r="I1308" s="109" t="str">
        <f t="shared" si="74"/>
        <v xml:space="preserve"> </v>
      </c>
      <c r="J1308" s="110" t="str">
        <f>IF(B1308&lt;&gt;0,(VLOOKUP(B1308,G011C!$B$12:$V$2193,20,0))," ")</f>
        <v xml:space="preserve"> </v>
      </c>
      <c r="K1308" s="111" t="str">
        <f t="shared" si="75"/>
        <v xml:space="preserve"> </v>
      </c>
    </row>
    <row r="1309" spans="1:11" ht="15.75" customHeight="1" x14ac:dyDescent="0.25">
      <c r="A1309" s="2">
        <v>672</v>
      </c>
      <c r="B1309" s="426"/>
      <c r="C1309" s="426"/>
      <c r="D1309" s="359" t="str">
        <f>IF(B1309&lt;&gt;0,(VLOOKUP(B1309,'proje ve personel bilgileri'!$A$14:$B$1021,2,0))," ")</f>
        <v xml:space="preserve"> </v>
      </c>
      <c r="E1309" s="359"/>
      <c r="F1309" s="268"/>
      <c r="G1309" s="112"/>
      <c r="H1309" s="112"/>
      <c r="I1309" s="109" t="str">
        <f t="shared" si="74"/>
        <v xml:space="preserve"> </v>
      </c>
      <c r="J1309" s="110" t="str">
        <f>IF(B1309&lt;&gt;0,(VLOOKUP(B1309,G011C!$B$12:$V$2193,20,0))," ")</f>
        <v xml:space="preserve"> </v>
      </c>
      <c r="K1309" s="111" t="str">
        <f t="shared" si="75"/>
        <v xml:space="preserve"> </v>
      </c>
    </row>
    <row r="1310" spans="1:11" ht="15.75" customHeight="1" x14ac:dyDescent="0.25">
      <c r="A1310" s="1">
        <v>673</v>
      </c>
      <c r="B1310" s="426"/>
      <c r="C1310" s="426"/>
      <c r="D1310" s="359" t="str">
        <f>IF(B1310&lt;&gt;0,(VLOOKUP(B1310,'proje ve personel bilgileri'!$A$14:$B$1021,2,0))," ")</f>
        <v xml:space="preserve"> </v>
      </c>
      <c r="E1310" s="359"/>
      <c r="F1310" s="268"/>
      <c r="G1310" s="112"/>
      <c r="H1310" s="112"/>
      <c r="I1310" s="109" t="str">
        <f t="shared" si="74"/>
        <v xml:space="preserve"> </v>
      </c>
      <c r="J1310" s="110" t="str">
        <f>IF(B1310&lt;&gt;0,(VLOOKUP(B1310,G011C!$B$12:$V$2193,20,0))," ")</f>
        <v xml:space="preserve"> </v>
      </c>
      <c r="K1310" s="111" t="str">
        <f t="shared" si="75"/>
        <v xml:space="preserve"> </v>
      </c>
    </row>
    <row r="1311" spans="1:11" ht="15.75" customHeight="1" x14ac:dyDescent="0.25">
      <c r="A1311" s="2">
        <v>674</v>
      </c>
      <c r="B1311" s="426"/>
      <c r="C1311" s="426"/>
      <c r="D1311" s="359" t="str">
        <f>IF(B1311&lt;&gt;0,(VLOOKUP(B1311,'proje ve personel bilgileri'!$A$14:$B$1021,2,0))," ")</f>
        <v xml:space="preserve"> </v>
      </c>
      <c r="E1311" s="359"/>
      <c r="F1311" s="268"/>
      <c r="G1311" s="112"/>
      <c r="H1311" s="112"/>
      <c r="I1311" s="109" t="str">
        <f t="shared" si="74"/>
        <v xml:space="preserve"> </v>
      </c>
      <c r="J1311" s="110" t="str">
        <f>IF(B1311&lt;&gt;0,(VLOOKUP(B1311,G011C!$B$12:$V$2193,20,0))," ")</f>
        <v xml:space="preserve"> </v>
      </c>
      <c r="K1311" s="111" t="str">
        <f t="shared" si="75"/>
        <v xml:space="preserve"> </v>
      </c>
    </row>
    <row r="1312" spans="1:11" ht="15.75" customHeight="1" x14ac:dyDescent="0.25">
      <c r="A1312" s="1">
        <v>675</v>
      </c>
      <c r="B1312" s="426"/>
      <c r="C1312" s="426"/>
      <c r="D1312" s="359" t="str">
        <f>IF(B1312&lt;&gt;0,(VLOOKUP(B1312,'proje ve personel bilgileri'!$A$14:$B$1021,2,0))," ")</f>
        <v xml:space="preserve"> </v>
      </c>
      <c r="E1312" s="359"/>
      <c r="F1312" s="268"/>
      <c r="G1312" s="112"/>
      <c r="H1312" s="112"/>
      <c r="I1312" s="109" t="str">
        <f t="shared" si="74"/>
        <v xml:space="preserve"> </v>
      </c>
      <c r="J1312" s="110" t="str">
        <f>IF(B1312&lt;&gt;0,(VLOOKUP(B1312,G011C!$B$12:$V$2193,20,0))," ")</f>
        <v xml:space="preserve"> </v>
      </c>
      <c r="K1312" s="111" t="str">
        <f t="shared" si="75"/>
        <v xml:space="preserve"> </v>
      </c>
    </row>
    <row r="1313" spans="1:11" ht="15.75" customHeight="1" x14ac:dyDescent="0.25">
      <c r="A1313" s="2">
        <v>676</v>
      </c>
      <c r="B1313" s="426"/>
      <c r="C1313" s="426"/>
      <c r="D1313" s="359" t="str">
        <f>IF(B1313&lt;&gt;0,(VLOOKUP(B1313,'proje ve personel bilgileri'!$A$14:$B$1021,2,0))," ")</f>
        <v xml:space="preserve"> </v>
      </c>
      <c r="E1313" s="359"/>
      <c r="F1313" s="268"/>
      <c r="G1313" s="112"/>
      <c r="H1313" s="112"/>
      <c r="I1313" s="109" t="str">
        <f t="shared" si="74"/>
        <v xml:space="preserve"> </v>
      </c>
      <c r="J1313" s="110" t="str">
        <f>IF(B1313&lt;&gt;0,(VLOOKUP(B1313,G011C!$B$12:$V$2193,20,0))," ")</f>
        <v xml:space="preserve"> </v>
      </c>
      <c r="K1313" s="111" t="str">
        <f t="shared" si="75"/>
        <v xml:space="preserve"> </v>
      </c>
    </row>
    <row r="1314" spans="1:11" ht="15.75" customHeight="1" x14ac:dyDescent="0.25">
      <c r="A1314" s="1">
        <v>677</v>
      </c>
      <c r="B1314" s="426"/>
      <c r="C1314" s="426"/>
      <c r="D1314" s="359" t="str">
        <f>IF(B1314&lt;&gt;0,(VLOOKUP(B1314,'proje ve personel bilgileri'!$A$14:$B$1021,2,0))," ")</f>
        <v xml:space="preserve"> </v>
      </c>
      <c r="E1314" s="359"/>
      <c r="F1314" s="268"/>
      <c r="G1314" s="112"/>
      <c r="H1314" s="112"/>
      <c r="I1314" s="109" t="str">
        <f t="shared" si="74"/>
        <v xml:space="preserve"> </v>
      </c>
      <c r="J1314" s="110" t="str">
        <f>IF(B1314&lt;&gt;0,(VLOOKUP(B1314,G011C!$B$12:$V$2193,20,0))," ")</f>
        <v xml:space="preserve"> </v>
      </c>
      <c r="K1314" s="111" t="str">
        <f t="shared" si="75"/>
        <v xml:space="preserve"> </v>
      </c>
    </row>
    <row r="1315" spans="1:11" ht="15.75" customHeight="1" x14ac:dyDescent="0.25">
      <c r="A1315" s="2">
        <v>678</v>
      </c>
      <c r="B1315" s="426"/>
      <c r="C1315" s="426"/>
      <c r="D1315" s="359" t="str">
        <f>IF(B1315&lt;&gt;0,(VLOOKUP(B1315,'proje ve personel bilgileri'!$A$14:$B$1021,2,0))," ")</f>
        <v xml:space="preserve"> </v>
      </c>
      <c r="E1315" s="359"/>
      <c r="F1315" s="268"/>
      <c r="G1315" s="112"/>
      <c r="H1315" s="112"/>
      <c r="I1315" s="109" t="str">
        <f t="shared" si="74"/>
        <v xml:space="preserve"> </v>
      </c>
      <c r="J1315" s="110" t="str">
        <f>IF(B1315&lt;&gt;0,(VLOOKUP(B1315,G011C!$B$12:$V$2193,20,0))," ")</f>
        <v xml:space="preserve"> </v>
      </c>
      <c r="K1315" s="111" t="str">
        <f t="shared" si="75"/>
        <v xml:space="preserve"> </v>
      </c>
    </row>
    <row r="1316" spans="1:11" ht="15.75" customHeight="1" x14ac:dyDescent="0.25">
      <c r="A1316" s="1">
        <v>679</v>
      </c>
      <c r="B1316" s="426"/>
      <c r="C1316" s="426"/>
      <c r="D1316" s="359" t="str">
        <f>IF(B1316&lt;&gt;0,(VLOOKUP(B1316,'proje ve personel bilgileri'!$A$14:$B$1021,2,0))," ")</f>
        <v xml:space="preserve"> </v>
      </c>
      <c r="E1316" s="359"/>
      <c r="F1316" s="268"/>
      <c r="G1316" s="112"/>
      <c r="H1316" s="112"/>
      <c r="I1316" s="109" t="str">
        <f t="shared" si="74"/>
        <v xml:space="preserve"> </v>
      </c>
      <c r="J1316" s="110" t="str">
        <f>IF(B1316&lt;&gt;0,(VLOOKUP(B1316,G011C!$B$12:$V$2193,20,0))," ")</f>
        <v xml:space="preserve"> </v>
      </c>
      <c r="K1316" s="111" t="str">
        <f t="shared" si="75"/>
        <v xml:space="preserve"> </v>
      </c>
    </row>
    <row r="1317" spans="1:11" ht="15.75" customHeight="1" x14ac:dyDescent="0.25">
      <c r="A1317" s="2">
        <v>680</v>
      </c>
      <c r="B1317" s="426"/>
      <c r="C1317" s="426"/>
      <c r="D1317" s="359" t="str">
        <f>IF(B1317&lt;&gt;0,(VLOOKUP(B1317,'proje ve personel bilgileri'!$A$14:$B$1021,2,0))," ")</f>
        <v xml:space="preserve"> </v>
      </c>
      <c r="E1317" s="359"/>
      <c r="F1317" s="268"/>
      <c r="G1317" s="112"/>
      <c r="H1317" s="112"/>
      <c r="I1317" s="109" t="str">
        <f t="shared" si="74"/>
        <v xml:space="preserve"> </v>
      </c>
      <c r="J1317" s="110" t="str">
        <f>IF(B1317&lt;&gt;0,(VLOOKUP(B1317,G011C!$B$12:$V$2193,20,0))," ")</f>
        <v xml:space="preserve"> </v>
      </c>
      <c r="K1317" s="111" t="str">
        <f t="shared" si="75"/>
        <v xml:space="preserve"> </v>
      </c>
    </row>
    <row r="1318" spans="1:11" ht="15.75" customHeight="1" x14ac:dyDescent="0.25">
      <c r="A1318" s="1">
        <v>681</v>
      </c>
      <c r="B1318" s="426"/>
      <c r="C1318" s="426"/>
      <c r="D1318" s="359" t="str">
        <f>IF(B1318&lt;&gt;0,(VLOOKUP(B1318,'proje ve personel bilgileri'!$A$14:$B$1021,2,0))," ")</f>
        <v xml:space="preserve"> </v>
      </c>
      <c r="E1318" s="359"/>
      <c r="F1318" s="268"/>
      <c r="G1318" s="112"/>
      <c r="H1318" s="112"/>
      <c r="I1318" s="109" t="str">
        <f t="shared" si="74"/>
        <v xml:space="preserve"> </v>
      </c>
      <c r="J1318" s="110" t="str">
        <f>IF(B1318&lt;&gt;0,(VLOOKUP(B1318,G011C!$B$12:$V$2193,20,0))," ")</f>
        <v xml:space="preserve"> </v>
      </c>
      <c r="K1318" s="111" t="str">
        <f t="shared" si="75"/>
        <v xml:space="preserve"> </v>
      </c>
    </row>
    <row r="1319" spans="1:11" ht="15.75" customHeight="1" x14ac:dyDescent="0.25">
      <c r="A1319" s="2">
        <v>682</v>
      </c>
      <c r="B1319" s="426"/>
      <c r="C1319" s="426"/>
      <c r="D1319" s="359" t="str">
        <f>IF(B1319&lt;&gt;0,(VLOOKUP(B1319,'proje ve personel bilgileri'!$A$14:$B$1021,2,0))," ")</f>
        <v xml:space="preserve"> </v>
      </c>
      <c r="E1319" s="359"/>
      <c r="F1319" s="268"/>
      <c r="G1319" s="112"/>
      <c r="H1319" s="112"/>
      <c r="I1319" s="109" t="str">
        <f t="shared" si="74"/>
        <v xml:space="preserve"> </v>
      </c>
      <c r="J1319" s="110" t="str">
        <f>IF(B1319&lt;&gt;0,(VLOOKUP(B1319,G011C!$B$12:$V$2193,20,0))," ")</f>
        <v xml:space="preserve"> </v>
      </c>
      <c r="K1319" s="111" t="str">
        <f t="shared" si="75"/>
        <v xml:space="preserve"> </v>
      </c>
    </row>
    <row r="1320" spans="1:11" ht="15.75" customHeight="1" x14ac:dyDescent="0.25">
      <c r="A1320" s="1">
        <v>683</v>
      </c>
      <c r="B1320" s="426"/>
      <c r="C1320" s="426"/>
      <c r="D1320" s="359" t="str">
        <f>IF(B1320&lt;&gt;0,(VLOOKUP(B1320,'proje ve personel bilgileri'!$A$14:$B$1021,2,0))," ")</f>
        <v xml:space="preserve"> </v>
      </c>
      <c r="E1320" s="359"/>
      <c r="F1320" s="268"/>
      <c r="G1320" s="112"/>
      <c r="H1320" s="112"/>
      <c r="I1320" s="109" t="str">
        <f t="shared" si="74"/>
        <v xml:space="preserve"> </v>
      </c>
      <c r="J1320" s="110" t="str">
        <f>IF(B1320&lt;&gt;0,(VLOOKUP(B1320,G011C!$B$12:$V$2193,20,0))," ")</f>
        <v xml:space="preserve"> </v>
      </c>
      <c r="K1320" s="111" t="str">
        <f t="shared" si="75"/>
        <v xml:space="preserve"> </v>
      </c>
    </row>
    <row r="1321" spans="1:11" ht="15" customHeight="1" x14ac:dyDescent="0.25">
      <c r="A1321" s="2">
        <v>684</v>
      </c>
      <c r="B1321" s="426"/>
      <c r="C1321" s="426"/>
      <c r="D1321" s="359" t="str">
        <f>IF(B1321&lt;&gt;0,(VLOOKUP(B1321,'proje ve personel bilgileri'!$A$14:$B$1021,2,0))," ")</f>
        <v xml:space="preserve"> </v>
      </c>
      <c r="E1321" s="359"/>
      <c r="F1321" s="268"/>
      <c r="G1321" s="112"/>
      <c r="H1321" s="112"/>
      <c r="I1321" s="109" t="str">
        <f t="shared" si="74"/>
        <v xml:space="preserve"> </v>
      </c>
      <c r="J1321" s="110" t="str">
        <f>IF(B1321&lt;&gt;0,(VLOOKUP(B1321,G011C!$B$12:$V$2193,20,0))," ")</f>
        <v xml:space="preserve"> </v>
      </c>
      <c r="K1321" s="111" t="str">
        <f t="shared" si="75"/>
        <v xml:space="preserve"> </v>
      </c>
    </row>
    <row r="1322" spans="1:11" ht="15.75" customHeight="1" x14ac:dyDescent="0.25">
      <c r="A1322" s="341" t="s">
        <v>169</v>
      </c>
      <c r="B1322" s="427"/>
      <c r="C1322" s="427"/>
      <c r="D1322" s="427"/>
      <c r="E1322" s="427"/>
      <c r="F1322" s="427"/>
      <c r="G1322" s="427"/>
      <c r="H1322" s="427"/>
      <c r="I1322" s="34">
        <f>SUM(I1304:I1321)</f>
        <v>0</v>
      </c>
      <c r="J1322" s="31"/>
      <c r="K1322" s="35">
        <f>IF(C1301=C1266,SUM(K1304:K1321)+K1287,SUM(K1304:K1321))</f>
        <v>0</v>
      </c>
    </row>
    <row r="1323" spans="1:11" ht="15.75" customHeight="1" x14ac:dyDescent="0.25">
      <c r="A1323" s="428" t="s">
        <v>170</v>
      </c>
      <c r="B1323" s="429"/>
      <c r="C1323" s="429"/>
      <c r="D1323" s="429"/>
      <c r="E1323" s="429"/>
      <c r="F1323" s="429"/>
      <c r="G1323" s="430"/>
      <c r="H1323" s="32"/>
      <c r="I1323" s="33"/>
      <c r="J1323" s="33"/>
      <c r="K1323" s="65">
        <f>SUM(K1304:K1321)+K1288</f>
        <v>0</v>
      </c>
    </row>
    <row r="1324" spans="1:11" ht="15" customHeight="1" x14ac:dyDescent="0.25">
      <c r="A1324" s="56"/>
      <c r="B1324" s="56"/>
      <c r="C1324" s="56"/>
      <c r="D1324" s="56"/>
      <c r="E1324" s="56"/>
      <c r="F1324" s="56"/>
      <c r="G1324" s="56"/>
      <c r="H1324" s="56"/>
      <c r="I1324" s="56"/>
      <c r="J1324" s="56"/>
      <c r="K1324" s="56"/>
    </row>
    <row r="1325" spans="1:11" ht="15" customHeight="1" x14ac:dyDescent="0.25">
      <c r="A1325" s="50"/>
    </row>
    <row r="1326" spans="1:11" ht="15" customHeight="1" x14ac:dyDescent="0.25">
      <c r="A1326" s="431" t="s">
        <v>171</v>
      </c>
      <c r="B1326" s="431"/>
      <c r="C1326" s="431"/>
      <c r="D1326" s="431"/>
      <c r="E1326" s="431"/>
      <c r="F1326" s="431"/>
      <c r="G1326" s="431"/>
      <c r="H1326" s="431"/>
      <c r="I1326" s="431"/>
      <c r="J1326" s="431"/>
      <c r="K1326" s="431"/>
    </row>
    <row r="1327" spans="1:11" ht="15" customHeight="1" x14ac:dyDescent="0.25">
      <c r="A1327" s="50"/>
    </row>
    <row r="1328" spans="1:11" ht="15" customHeight="1" x14ac:dyDescent="0.25">
      <c r="A1328" s="51"/>
    </row>
    <row r="1329" spans="1:11" ht="15" customHeight="1" x14ac:dyDescent="0.25">
      <c r="A1329" s="270" t="s">
        <v>101</v>
      </c>
      <c r="E1329" s="270" t="s">
        <v>102</v>
      </c>
      <c r="G1329" s="270" t="s">
        <v>103</v>
      </c>
      <c r="J1329" s="74" t="s">
        <v>127</v>
      </c>
    </row>
    <row r="1331" spans="1:11" ht="15.75" customHeight="1" x14ac:dyDescent="0.25">
      <c r="A1331" s="348" t="s">
        <v>157</v>
      </c>
      <c r="B1331" s="440"/>
      <c r="C1331" s="440"/>
      <c r="D1331" s="440"/>
      <c r="E1331" s="440"/>
      <c r="F1331" s="440"/>
      <c r="G1331" s="440"/>
      <c r="H1331" s="440"/>
      <c r="I1331" s="440"/>
      <c r="J1331" s="440"/>
      <c r="K1331" s="440"/>
    </row>
    <row r="1332" spans="1:11" ht="15" customHeight="1" x14ac:dyDescent="0.25">
      <c r="A1332" s="70"/>
      <c r="B1332" s="70"/>
      <c r="C1332" s="70"/>
      <c r="D1332" s="70"/>
      <c r="E1332" s="70"/>
      <c r="F1332" s="73" t="str">
        <f>'proje ve personel bilgileri'!$B$7&amp;" dönemine aittir"</f>
        <v>/ dönemine aittir</v>
      </c>
      <c r="G1332" s="70"/>
      <c r="H1332" s="70"/>
      <c r="I1332" s="70"/>
      <c r="J1332" s="70"/>
      <c r="K1332" s="70"/>
    </row>
    <row r="1333" spans="1:11" ht="18.75" customHeight="1" x14ac:dyDescent="0.25">
      <c r="K1333" s="4" t="s">
        <v>158</v>
      </c>
    </row>
    <row r="1334" spans="1:11" ht="15.75" customHeight="1" x14ac:dyDescent="0.25">
      <c r="A1334" s="435" t="s">
        <v>2</v>
      </c>
      <c r="B1334" s="436"/>
      <c r="C1334" s="351">
        <f>'proje ve personel bilgileri'!$B$2</f>
        <v>0</v>
      </c>
      <c r="D1334" s="352"/>
      <c r="E1334" s="352"/>
      <c r="F1334" s="352"/>
      <c r="G1334" s="352"/>
      <c r="H1334" s="352"/>
      <c r="I1334" s="352"/>
      <c r="J1334" s="352"/>
      <c r="K1334" s="353"/>
    </row>
    <row r="1335" spans="1:11" ht="15.75" customHeight="1" x14ac:dyDescent="0.25">
      <c r="A1335" s="435" t="s">
        <v>159</v>
      </c>
      <c r="B1335" s="436"/>
      <c r="C1335" s="351">
        <f>'proje ve personel bilgileri'!$B$3</f>
        <v>0</v>
      </c>
      <c r="D1335" s="352"/>
      <c r="E1335" s="352"/>
      <c r="F1335" s="352"/>
      <c r="G1335" s="352"/>
      <c r="H1335" s="352"/>
      <c r="I1335" s="352"/>
      <c r="J1335" s="352"/>
      <c r="K1335" s="353"/>
    </row>
    <row r="1336" spans="1:11" ht="15.75" customHeight="1" x14ac:dyDescent="0.25">
      <c r="A1336" s="435" t="s">
        <v>160</v>
      </c>
      <c r="B1336" s="436"/>
      <c r="C1336" s="437"/>
      <c r="D1336" s="438"/>
      <c r="E1336" s="435"/>
      <c r="F1336" s="439"/>
      <c r="G1336" s="439"/>
      <c r="H1336" s="439"/>
      <c r="I1336" s="439"/>
      <c r="J1336" s="439"/>
      <c r="K1336" s="436"/>
    </row>
    <row r="1337" spans="1:11" ht="30" customHeight="1" x14ac:dyDescent="0.25">
      <c r="A1337" s="432" t="s">
        <v>87</v>
      </c>
      <c r="B1337" s="346" t="s">
        <v>15</v>
      </c>
      <c r="C1337" s="347"/>
      <c r="D1337" s="346" t="s">
        <v>161</v>
      </c>
      <c r="E1337" s="347"/>
      <c r="F1337" s="432" t="s">
        <v>17</v>
      </c>
      <c r="G1337" s="432" t="s">
        <v>162</v>
      </c>
      <c r="H1337" s="432" t="s">
        <v>163</v>
      </c>
      <c r="I1337" s="432" t="s">
        <v>164</v>
      </c>
      <c r="J1337" s="269" t="s">
        <v>165</v>
      </c>
      <c r="K1337" s="267" t="s">
        <v>166</v>
      </c>
    </row>
    <row r="1338" spans="1:11" ht="30.75" customHeight="1" x14ac:dyDescent="0.25">
      <c r="A1338" s="433"/>
      <c r="B1338" s="339"/>
      <c r="C1338" s="340"/>
      <c r="D1338" s="339" t="s">
        <v>167</v>
      </c>
      <c r="E1338" s="340"/>
      <c r="F1338" s="433"/>
      <c r="G1338" s="433"/>
      <c r="H1338" s="433"/>
      <c r="I1338" s="433"/>
      <c r="J1338" s="267" t="s">
        <v>168</v>
      </c>
      <c r="K1338" s="267" t="s">
        <v>98</v>
      </c>
    </row>
    <row r="1339" spans="1:11" ht="15.75" customHeight="1" x14ac:dyDescent="0.25">
      <c r="A1339" s="1">
        <v>685</v>
      </c>
      <c r="B1339" s="434"/>
      <c r="C1339" s="434"/>
      <c r="D1339" s="359" t="str">
        <f>IF(B1339&lt;&gt;0,(VLOOKUP(B1339,'proje ve personel bilgileri'!$A$14:$B$1021,2,0))," ")</f>
        <v xml:space="preserve"> </v>
      </c>
      <c r="E1339" s="359"/>
      <c r="F1339" s="268"/>
      <c r="G1339" s="108"/>
      <c r="H1339" s="108"/>
      <c r="I1339" s="109" t="str">
        <f t="shared" ref="I1339:I1356" si="76">IF(B1339&lt;&gt;0,(G1339*H1339)," ")</f>
        <v xml:space="preserve"> </v>
      </c>
      <c r="J1339" s="110" t="str">
        <f>IF(B1339&lt;&gt;0,(VLOOKUP(B1339,G011C!$B$12:$V$2193,20,0))," ")</f>
        <v xml:space="preserve"> </v>
      </c>
      <c r="K1339" s="111" t="str">
        <f t="shared" ref="K1339:K1356" si="77">IF(B1339&lt;&gt;0,(I1339*J1339)," ")</f>
        <v xml:space="preserve"> </v>
      </c>
    </row>
    <row r="1340" spans="1:11" ht="15.75" customHeight="1" x14ac:dyDescent="0.25">
      <c r="A1340" s="2">
        <v>686</v>
      </c>
      <c r="B1340" s="426"/>
      <c r="C1340" s="426"/>
      <c r="D1340" s="359" t="str">
        <f>IF(B1340&lt;&gt;0,(VLOOKUP(B1340,'proje ve personel bilgileri'!$A$14:$B$1021,2,0))," ")</f>
        <v xml:space="preserve"> </v>
      </c>
      <c r="E1340" s="359"/>
      <c r="F1340" s="268"/>
      <c r="G1340" s="112"/>
      <c r="H1340" s="112"/>
      <c r="I1340" s="109" t="str">
        <f t="shared" si="76"/>
        <v xml:space="preserve"> </v>
      </c>
      <c r="J1340" s="110" t="str">
        <f>IF(B1340&lt;&gt;0,(VLOOKUP(B1340,G011C!$B$12:$V$2193,20,0))," ")</f>
        <v xml:space="preserve"> </v>
      </c>
      <c r="K1340" s="111" t="str">
        <f t="shared" si="77"/>
        <v xml:space="preserve"> </v>
      </c>
    </row>
    <row r="1341" spans="1:11" ht="15.75" customHeight="1" x14ac:dyDescent="0.25">
      <c r="A1341" s="1">
        <v>687</v>
      </c>
      <c r="B1341" s="426"/>
      <c r="C1341" s="426"/>
      <c r="D1341" s="359" t="str">
        <f>IF(B1341&lt;&gt;0,(VLOOKUP(B1341,'proje ve personel bilgileri'!$A$14:$B$1021,2,0))," ")</f>
        <v xml:space="preserve"> </v>
      </c>
      <c r="E1341" s="359"/>
      <c r="F1341" s="268"/>
      <c r="G1341" s="112"/>
      <c r="H1341" s="112"/>
      <c r="I1341" s="109" t="str">
        <f t="shared" si="76"/>
        <v xml:space="preserve"> </v>
      </c>
      <c r="J1341" s="110" t="str">
        <f>IF(B1341&lt;&gt;0,(VLOOKUP(B1341,G011C!$B$12:$V$2193,20,0))," ")</f>
        <v xml:space="preserve"> </v>
      </c>
      <c r="K1341" s="111" t="str">
        <f t="shared" si="77"/>
        <v xml:space="preserve"> </v>
      </c>
    </row>
    <row r="1342" spans="1:11" ht="15.75" customHeight="1" x14ac:dyDescent="0.25">
      <c r="A1342" s="2">
        <v>688</v>
      </c>
      <c r="B1342" s="426"/>
      <c r="C1342" s="426"/>
      <c r="D1342" s="359" t="str">
        <f>IF(B1342&lt;&gt;0,(VLOOKUP(B1342,'proje ve personel bilgileri'!$A$14:$B$1021,2,0))," ")</f>
        <v xml:space="preserve"> </v>
      </c>
      <c r="E1342" s="359"/>
      <c r="F1342" s="268"/>
      <c r="G1342" s="112"/>
      <c r="H1342" s="112"/>
      <c r="I1342" s="109" t="str">
        <f t="shared" si="76"/>
        <v xml:space="preserve"> </v>
      </c>
      <c r="J1342" s="110" t="str">
        <f>IF(B1342&lt;&gt;0,(VLOOKUP(B1342,G011C!$B$12:$V$2193,20,0))," ")</f>
        <v xml:space="preserve"> </v>
      </c>
      <c r="K1342" s="111" t="str">
        <f t="shared" si="77"/>
        <v xml:space="preserve"> </v>
      </c>
    </row>
    <row r="1343" spans="1:11" ht="15.75" customHeight="1" x14ac:dyDescent="0.25">
      <c r="A1343" s="1">
        <v>689</v>
      </c>
      <c r="B1343" s="426"/>
      <c r="C1343" s="426"/>
      <c r="D1343" s="359" t="str">
        <f>IF(B1343&lt;&gt;0,(VLOOKUP(B1343,'proje ve personel bilgileri'!$A$14:$B$1021,2,0))," ")</f>
        <v xml:space="preserve"> </v>
      </c>
      <c r="E1343" s="359"/>
      <c r="F1343" s="268"/>
      <c r="G1343" s="112"/>
      <c r="H1343" s="112"/>
      <c r="I1343" s="109" t="str">
        <f t="shared" si="76"/>
        <v xml:space="preserve"> </v>
      </c>
      <c r="J1343" s="110" t="str">
        <f>IF(B1343&lt;&gt;0,(VLOOKUP(B1343,G011C!$B$12:$V$2193,20,0))," ")</f>
        <v xml:space="preserve"> </v>
      </c>
      <c r="K1343" s="111" t="str">
        <f t="shared" si="77"/>
        <v xml:space="preserve"> </v>
      </c>
    </row>
    <row r="1344" spans="1:11" ht="15.75" customHeight="1" x14ac:dyDescent="0.25">
      <c r="A1344" s="2">
        <v>690</v>
      </c>
      <c r="B1344" s="426"/>
      <c r="C1344" s="426"/>
      <c r="D1344" s="359" t="str">
        <f>IF(B1344&lt;&gt;0,(VLOOKUP(B1344,'proje ve personel bilgileri'!$A$14:$B$1021,2,0))," ")</f>
        <v xml:space="preserve"> </v>
      </c>
      <c r="E1344" s="359"/>
      <c r="F1344" s="268"/>
      <c r="G1344" s="112"/>
      <c r="H1344" s="112"/>
      <c r="I1344" s="109" t="str">
        <f t="shared" si="76"/>
        <v xml:space="preserve"> </v>
      </c>
      <c r="J1344" s="110" t="str">
        <f>IF(B1344&lt;&gt;0,(VLOOKUP(B1344,G011C!$B$12:$V$2193,20,0))," ")</f>
        <v xml:space="preserve"> </v>
      </c>
      <c r="K1344" s="111" t="str">
        <f t="shared" si="77"/>
        <v xml:space="preserve"> </v>
      </c>
    </row>
    <row r="1345" spans="1:11" ht="15.75" customHeight="1" x14ac:dyDescent="0.25">
      <c r="A1345" s="1">
        <v>691</v>
      </c>
      <c r="B1345" s="426"/>
      <c r="C1345" s="426"/>
      <c r="D1345" s="359" t="str">
        <f>IF(B1345&lt;&gt;0,(VLOOKUP(B1345,'proje ve personel bilgileri'!$A$14:$B$1021,2,0))," ")</f>
        <v xml:space="preserve"> </v>
      </c>
      <c r="E1345" s="359"/>
      <c r="F1345" s="268"/>
      <c r="G1345" s="112"/>
      <c r="H1345" s="112"/>
      <c r="I1345" s="109" t="str">
        <f t="shared" si="76"/>
        <v xml:space="preserve"> </v>
      </c>
      <c r="J1345" s="110" t="str">
        <f>IF(B1345&lt;&gt;0,(VLOOKUP(B1345,G011C!$B$12:$V$2193,20,0))," ")</f>
        <v xml:space="preserve"> </v>
      </c>
      <c r="K1345" s="111" t="str">
        <f t="shared" si="77"/>
        <v xml:space="preserve"> </v>
      </c>
    </row>
    <row r="1346" spans="1:11" ht="15.75" customHeight="1" x14ac:dyDescent="0.25">
      <c r="A1346" s="2">
        <v>692</v>
      </c>
      <c r="B1346" s="426"/>
      <c r="C1346" s="426"/>
      <c r="D1346" s="359" t="str">
        <f>IF(B1346&lt;&gt;0,(VLOOKUP(B1346,'proje ve personel bilgileri'!$A$14:$B$1021,2,0))," ")</f>
        <v xml:space="preserve"> </v>
      </c>
      <c r="E1346" s="359"/>
      <c r="F1346" s="268"/>
      <c r="G1346" s="112"/>
      <c r="H1346" s="112"/>
      <c r="I1346" s="109" t="str">
        <f t="shared" si="76"/>
        <v xml:space="preserve"> </v>
      </c>
      <c r="J1346" s="110" t="str">
        <f>IF(B1346&lt;&gt;0,(VLOOKUP(B1346,G011C!$B$12:$V$2193,20,0))," ")</f>
        <v xml:space="preserve"> </v>
      </c>
      <c r="K1346" s="111" t="str">
        <f t="shared" si="77"/>
        <v xml:space="preserve"> </v>
      </c>
    </row>
    <row r="1347" spans="1:11" ht="15.75" customHeight="1" x14ac:dyDescent="0.25">
      <c r="A1347" s="1">
        <v>693</v>
      </c>
      <c r="B1347" s="426"/>
      <c r="C1347" s="426"/>
      <c r="D1347" s="359" t="str">
        <f>IF(B1347&lt;&gt;0,(VLOOKUP(B1347,'proje ve personel bilgileri'!$A$14:$B$1021,2,0))," ")</f>
        <v xml:space="preserve"> </v>
      </c>
      <c r="E1347" s="359"/>
      <c r="F1347" s="268"/>
      <c r="G1347" s="112"/>
      <c r="H1347" s="112"/>
      <c r="I1347" s="109" t="str">
        <f t="shared" si="76"/>
        <v xml:space="preserve"> </v>
      </c>
      <c r="J1347" s="110" t="str">
        <f>IF(B1347&lt;&gt;0,(VLOOKUP(B1347,G011C!$B$12:$V$2193,20,0))," ")</f>
        <v xml:space="preserve"> </v>
      </c>
      <c r="K1347" s="111" t="str">
        <f t="shared" si="77"/>
        <v xml:space="preserve"> </v>
      </c>
    </row>
    <row r="1348" spans="1:11" ht="15.75" customHeight="1" x14ac:dyDescent="0.25">
      <c r="A1348" s="2">
        <v>694</v>
      </c>
      <c r="B1348" s="426"/>
      <c r="C1348" s="426"/>
      <c r="D1348" s="359" t="str">
        <f>IF(B1348&lt;&gt;0,(VLOOKUP(B1348,'proje ve personel bilgileri'!$A$14:$B$1021,2,0))," ")</f>
        <v xml:space="preserve"> </v>
      </c>
      <c r="E1348" s="359"/>
      <c r="F1348" s="268"/>
      <c r="G1348" s="112"/>
      <c r="H1348" s="112"/>
      <c r="I1348" s="109" t="str">
        <f t="shared" si="76"/>
        <v xml:space="preserve"> </v>
      </c>
      <c r="J1348" s="110" t="str">
        <f>IF(B1348&lt;&gt;0,(VLOOKUP(B1348,G011C!$B$12:$V$2193,20,0))," ")</f>
        <v xml:space="preserve"> </v>
      </c>
      <c r="K1348" s="111" t="str">
        <f t="shared" si="77"/>
        <v xml:space="preserve"> </v>
      </c>
    </row>
    <row r="1349" spans="1:11" ht="15.75" customHeight="1" x14ac:dyDescent="0.25">
      <c r="A1349" s="1">
        <v>695</v>
      </c>
      <c r="B1349" s="426"/>
      <c r="C1349" s="426"/>
      <c r="D1349" s="359" t="str">
        <f>IF(B1349&lt;&gt;0,(VLOOKUP(B1349,'proje ve personel bilgileri'!$A$14:$B$1021,2,0))," ")</f>
        <v xml:space="preserve"> </v>
      </c>
      <c r="E1349" s="359"/>
      <c r="F1349" s="268"/>
      <c r="G1349" s="112"/>
      <c r="H1349" s="112"/>
      <c r="I1349" s="109" t="str">
        <f t="shared" si="76"/>
        <v xml:space="preserve"> </v>
      </c>
      <c r="J1349" s="110" t="str">
        <f>IF(B1349&lt;&gt;0,(VLOOKUP(B1349,G011C!$B$12:$V$2193,20,0))," ")</f>
        <v xml:space="preserve"> </v>
      </c>
      <c r="K1349" s="111" t="str">
        <f t="shared" si="77"/>
        <v xml:space="preserve"> </v>
      </c>
    </row>
    <row r="1350" spans="1:11" ht="15.75" customHeight="1" x14ac:dyDescent="0.25">
      <c r="A1350" s="2">
        <v>696</v>
      </c>
      <c r="B1350" s="426"/>
      <c r="C1350" s="426"/>
      <c r="D1350" s="359" t="str">
        <f>IF(B1350&lt;&gt;0,(VLOOKUP(B1350,'proje ve personel bilgileri'!$A$14:$B$1021,2,0))," ")</f>
        <v xml:space="preserve"> </v>
      </c>
      <c r="E1350" s="359"/>
      <c r="F1350" s="268"/>
      <c r="G1350" s="112"/>
      <c r="H1350" s="112"/>
      <c r="I1350" s="109" t="str">
        <f t="shared" si="76"/>
        <v xml:space="preserve"> </v>
      </c>
      <c r="J1350" s="110" t="str">
        <f>IF(B1350&lt;&gt;0,(VLOOKUP(B1350,G011C!$B$12:$V$2193,20,0))," ")</f>
        <v xml:space="preserve"> </v>
      </c>
      <c r="K1350" s="111" t="str">
        <f t="shared" si="77"/>
        <v xml:space="preserve"> </v>
      </c>
    </row>
    <row r="1351" spans="1:11" ht="15.75" customHeight="1" x14ac:dyDescent="0.25">
      <c r="A1351" s="1">
        <v>697</v>
      </c>
      <c r="B1351" s="426"/>
      <c r="C1351" s="426"/>
      <c r="D1351" s="359" t="str">
        <f>IF(B1351&lt;&gt;0,(VLOOKUP(B1351,'proje ve personel bilgileri'!$A$14:$B$1021,2,0))," ")</f>
        <v xml:space="preserve"> </v>
      </c>
      <c r="E1351" s="359"/>
      <c r="F1351" s="268"/>
      <c r="G1351" s="112"/>
      <c r="H1351" s="112"/>
      <c r="I1351" s="109" t="str">
        <f t="shared" si="76"/>
        <v xml:space="preserve"> </v>
      </c>
      <c r="J1351" s="110" t="str">
        <f>IF(B1351&lt;&gt;0,(VLOOKUP(B1351,G011C!$B$12:$V$2193,20,0))," ")</f>
        <v xml:space="preserve"> </v>
      </c>
      <c r="K1351" s="111" t="str">
        <f t="shared" si="77"/>
        <v xml:space="preserve"> </v>
      </c>
    </row>
    <row r="1352" spans="1:11" ht="15.75" customHeight="1" x14ac:dyDescent="0.25">
      <c r="A1352" s="2">
        <v>698</v>
      </c>
      <c r="B1352" s="426"/>
      <c r="C1352" s="426"/>
      <c r="D1352" s="359" t="str">
        <f>IF(B1352&lt;&gt;0,(VLOOKUP(B1352,'proje ve personel bilgileri'!$A$14:$B$1021,2,0))," ")</f>
        <v xml:space="preserve"> </v>
      </c>
      <c r="E1352" s="359"/>
      <c r="F1352" s="268"/>
      <c r="G1352" s="112"/>
      <c r="H1352" s="112"/>
      <c r="I1352" s="109" t="str">
        <f t="shared" si="76"/>
        <v xml:space="preserve"> </v>
      </c>
      <c r="J1352" s="110" t="str">
        <f>IF(B1352&lt;&gt;0,(VLOOKUP(B1352,G011C!$B$12:$V$2193,20,0))," ")</f>
        <v xml:space="preserve"> </v>
      </c>
      <c r="K1352" s="111" t="str">
        <f t="shared" si="77"/>
        <v xml:space="preserve"> </v>
      </c>
    </row>
    <row r="1353" spans="1:11" ht="15.75" customHeight="1" x14ac:dyDescent="0.25">
      <c r="A1353" s="1">
        <v>699</v>
      </c>
      <c r="B1353" s="426"/>
      <c r="C1353" s="426"/>
      <c r="D1353" s="359" t="str">
        <f>IF(B1353&lt;&gt;0,(VLOOKUP(B1353,'proje ve personel bilgileri'!$A$14:$B$1021,2,0))," ")</f>
        <v xml:space="preserve"> </v>
      </c>
      <c r="E1353" s="359"/>
      <c r="F1353" s="268"/>
      <c r="G1353" s="112"/>
      <c r="H1353" s="112"/>
      <c r="I1353" s="109" t="str">
        <f t="shared" si="76"/>
        <v xml:space="preserve"> </v>
      </c>
      <c r="J1353" s="110" t="str">
        <f>IF(B1353&lt;&gt;0,(VLOOKUP(B1353,G011C!$B$12:$V$2193,20,0))," ")</f>
        <v xml:space="preserve"> </v>
      </c>
      <c r="K1353" s="111" t="str">
        <f t="shared" si="77"/>
        <v xml:space="preserve"> </v>
      </c>
    </row>
    <row r="1354" spans="1:11" ht="15.75" customHeight="1" x14ac:dyDescent="0.25">
      <c r="A1354" s="2">
        <v>700</v>
      </c>
      <c r="B1354" s="426"/>
      <c r="C1354" s="426"/>
      <c r="D1354" s="359" t="str">
        <f>IF(B1354&lt;&gt;0,(VLOOKUP(B1354,'proje ve personel bilgileri'!$A$14:$B$1021,2,0))," ")</f>
        <v xml:space="preserve"> </v>
      </c>
      <c r="E1354" s="359"/>
      <c r="F1354" s="268"/>
      <c r="G1354" s="112"/>
      <c r="H1354" s="112"/>
      <c r="I1354" s="109" t="str">
        <f t="shared" si="76"/>
        <v xml:space="preserve"> </v>
      </c>
      <c r="J1354" s="110" t="str">
        <f>IF(B1354&lt;&gt;0,(VLOOKUP(B1354,G011C!$B$12:$V$2193,20,0))," ")</f>
        <v xml:space="preserve"> </v>
      </c>
      <c r="K1354" s="111" t="str">
        <f t="shared" si="77"/>
        <v xml:space="preserve"> </v>
      </c>
    </row>
    <row r="1355" spans="1:11" ht="15.75" customHeight="1" x14ac:dyDescent="0.25">
      <c r="A1355" s="1">
        <v>701</v>
      </c>
      <c r="B1355" s="426"/>
      <c r="C1355" s="426"/>
      <c r="D1355" s="359" t="str">
        <f>IF(B1355&lt;&gt;0,(VLOOKUP(B1355,'proje ve personel bilgileri'!$A$14:$B$1021,2,0))," ")</f>
        <v xml:space="preserve"> </v>
      </c>
      <c r="E1355" s="359"/>
      <c r="F1355" s="268"/>
      <c r="G1355" s="112"/>
      <c r="H1355" s="112"/>
      <c r="I1355" s="109" t="str">
        <f t="shared" si="76"/>
        <v xml:space="preserve"> </v>
      </c>
      <c r="J1355" s="110" t="str">
        <f>IF(B1355&lt;&gt;0,(VLOOKUP(B1355,G011C!$B$12:$V$2193,20,0))," ")</f>
        <v xml:space="preserve"> </v>
      </c>
      <c r="K1355" s="111" t="str">
        <f t="shared" si="77"/>
        <v xml:space="preserve"> </v>
      </c>
    </row>
    <row r="1356" spans="1:11" ht="15" customHeight="1" x14ac:dyDescent="0.25">
      <c r="A1356" s="2">
        <v>702</v>
      </c>
      <c r="B1356" s="426"/>
      <c r="C1356" s="426"/>
      <c r="D1356" s="359" t="str">
        <f>IF(B1356&lt;&gt;0,(VLOOKUP(B1356,'proje ve personel bilgileri'!$A$14:$B$1021,2,0))," ")</f>
        <v xml:space="preserve"> </v>
      </c>
      <c r="E1356" s="359"/>
      <c r="F1356" s="268"/>
      <c r="G1356" s="112"/>
      <c r="H1356" s="112"/>
      <c r="I1356" s="109" t="str">
        <f t="shared" si="76"/>
        <v xml:space="preserve"> </v>
      </c>
      <c r="J1356" s="110" t="str">
        <f>IF(B1356&lt;&gt;0,(VLOOKUP(B1356,G011C!$B$12:$V$2193,20,0))," ")</f>
        <v xml:space="preserve"> </v>
      </c>
      <c r="K1356" s="111" t="str">
        <f t="shared" si="77"/>
        <v xml:space="preserve"> </v>
      </c>
    </row>
    <row r="1357" spans="1:11" ht="15.75" customHeight="1" x14ac:dyDescent="0.25">
      <c r="A1357" s="341" t="s">
        <v>169</v>
      </c>
      <c r="B1357" s="427"/>
      <c r="C1357" s="427"/>
      <c r="D1357" s="427"/>
      <c r="E1357" s="427"/>
      <c r="F1357" s="427"/>
      <c r="G1357" s="427"/>
      <c r="H1357" s="427"/>
      <c r="I1357" s="34">
        <f>SUM(I1339:I1356)</f>
        <v>0</v>
      </c>
      <c r="J1357" s="31"/>
      <c r="K1357" s="35">
        <f>IF(C1336=C1301,SUM(K1339:K1356)+K1322,SUM(K1339:K1356))</f>
        <v>0</v>
      </c>
    </row>
    <row r="1358" spans="1:11" ht="15.75" customHeight="1" x14ac:dyDescent="0.25">
      <c r="A1358" s="428" t="s">
        <v>170</v>
      </c>
      <c r="B1358" s="429"/>
      <c r="C1358" s="429"/>
      <c r="D1358" s="429"/>
      <c r="E1358" s="429"/>
      <c r="F1358" s="429"/>
      <c r="G1358" s="430"/>
      <c r="H1358" s="32"/>
      <c r="I1358" s="33"/>
      <c r="J1358" s="33"/>
      <c r="K1358" s="65">
        <f>SUM(K1339:K1356)+K1323</f>
        <v>0</v>
      </c>
    </row>
    <row r="1359" spans="1:11" ht="15" customHeight="1" x14ac:dyDescent="0.25">
      <c r="A1359" s="56"/>
      <c r="B1359" s="56"/>
      <c r="C1359" s="56"/>
      <c r="D1359" s="56"/>
      <c r="E1359" s="56"/>
      <c r="F1359" s="56"/>
      <c r="G1359" s="56"/>
      <c r="H1359" s="56"/>
      <c r="I1359" s="56"/>
      <c r="J1359" s="56"/>
      <c r="K1359" s="56"/>
    </row>
    <row r="1360" spans="1:11" ht="15" customHeight="1" x14ac:dyDescent="0.25">
      <c r="A1360" s="50"/>
    </row>
    <row r="1361" spans="1:11" ht="15" customHeight="1" x14ac:dyDescent="0.25">
      <c r="A1361" s="431" t="s">
        <v>171</v>
      </c>
      <c r="B1361" s="431"/>
      <c r="C1361" s="431"/>
      <c r="D1361" s="431"/>
      <c r="E1361" s="431"/>
      <c r="F1361" s="431"/>
      <c r="G1361" s="431"/>
      <c r="H1361" s="431"/>
      <c r="I1361" s="431"/>
      <c r="J1361" s="431"/>
      <c r="K1361" s="431"/>
    </row>
    <row r="1362" spans="1:11" ht="15" customHeight="1" x14ac:dyDescent="0.25">
      <c r="A1362" s="50"/>
    </row>
    <row r="1363" spans="1:11" ht="15" customHeight="1" x14ac:dyDescent="0.25">
      <c r="A1363" s="51"/>
    </row>
    <row r="1364" spans="1:11" ht="15" customHeight="1" x14ac:dyDescent="0.25">
      <c r="A1364" s="270" t="s">
        <v>101</v>
      </c>
      <c r="E1364" s="270" t="s">
        <v>102</v>
      </c>
      <c r="G1364" s="270" t="s">
        <v>103</v>
      </c>
      <c r="J1364" s="74" t="s">
        <v>127</v>
      </c>
    </row>
    <row r="1366" spans="1:11" ht="15.75" customHeight="1" x14ac:dyDescent="0.25">
      <c r="A1366" s="348" t="s">
        <v>157</v>
      </c>
      <c r="B1366" s="440"/>
      <c r="C1366" s="440"/>
      <c r="D1366" s="440"/>
      <c r="E1366" s="440"/>
      <c r="F1366" s="440"/>
      <c r="G1366" s="440"/>
      <c r="H1366" s="440"/>
      <c r="I1366" s="440"/>
      <c r="J1366" s="440"/>
      <c r="K1366" s="440"/>
    </row>
    <row r="1367" spans="1:11" ht="15" customHeight="1" x14ac:dyDescent="0.25">
      <c r="A1367" s="70"/>
      <c r="B1367" s="70"/>
      <c r="C1367" s="70"/>
      <c r="D1367" s="70"/>
      <c r="E1367" s="70"/>
      <c r="F1367" s="73" t="str">
        <f>'proje ve personel bilgileri'!$B$7&amp;" dönemine aittir"</f>
        <v>/ dönemine aittir</v>
      </c>
      <c r="G1367" s="70"/>
      <c r="H1367" s="70"/>
      <c r="I1367" s="70"/>
      <c r="J1367" s="70"/>
      <c r="K1367" s="70"/>
    </row>
    <row r="1368" spans="1:11" ht="18.75" customHeight="1" x14ac:dyDescent="0.25">
      <c r="K1368" s="4" t="s">
        <v>158</v>
      </c>
    </row>
    <row r="1369" spans="1:11" ht="15.75" customHeight="1" x14ac:dyDescent="0.25">
      <c r="A1369" s="435" t="s">
        <v>2</v>
      </c>
      <c r="B1369" s="436"/>
      <c r="C1369" s="351">
        <f>'proje ve personel bilgileri'!$B$2</f>
        <v>0</v>
      </c>
      <c r="D1369" s="352"/>
      <c r="E1369" s="352"/>
      <c r="F1369" s="352"/>
      <c r="G1369" s="352"/>
      <c r="H1369" s="352"/>
      <c r="I1369" s="352"/>
      <c r="J1369" s="352"/>
      <c r="K1369" s="353"/>
    </row>
    <row r="1370" spans="1:11" ht="15.75" customHeight="1" x14ac:dyDescent="0.25">
      <c r="A1370" s="435" t="s">
        <v>159</v>
      </c>
      <c r="B1370" s="436"/>
      <c r="C1370" s="351">
        <f>'proje ve personel bilgileri'!$B$3</f>
        <v>0</v>
      </c>
      <c r="D1370" s="352"/>
      <c r="E1370" s="352"/>
      <c r="F1370" s="352"/>
      <c r="G1370" s="352"/>
      <c r="H1370" s="352"/>
      <c r="I1370" s="352"/>
      <c r="J1370" s="352"/>
      <c r="K1370" s="353"/>
    </row>
    <row r="1371" spans="1:11" ht="15.75" customHeight="1" x14ac:dyDescent="0.25">
      <c r="A1371" s="435" t="s">
        <v>160</v>
      </c>
      <c r="B1371" s="436"/>
      <c r="C1371" s="437"/>
      <c r="D1371" s="438"/>
      <c r="E1371" s="435"/>
      <c r="F1371" s="439"/>
      <c r="G1371" s="439"/>
      <c r="H1371" s="439"/>
      <c r="I1371" s="439"/>
      <c r="J1371" s="439"/>
      <c r="K1371" s="436"/>
    </row>
    <row r="1372" spans="1:11" ht="30" customHeight="1" x14ac:dyDescent="0.25">
      <c r="A1372" s="432" t="s">
        <v>87</v>
      </c>
      <c r="B1372" s="346" t="s">
        <v>15</v>
      </c>
      <c r="C1372" s="347"/>
      <c r="D1372" s="346" t="s">
        <v>161</v>
      </c>
      <c r="E1372" s="347"/>
      <c r="F1372" s="432" t="s">
        <v>17</v>
      </c>
      <c r="G1372" s="432" t="s">
        <v>162</v>
      </c>
      <c r="H1372" s="432" t="s">
        <v>163</v>
      </c>
      <c r="I1372" s="432" t="s">
        <v>164</v>
      </c>
      <c r="J1372" s="269" t="s">
        <v>165</v>
      </c>
      <c r="K1372" s="267" t="s">
        <v>166</v>
      </c>
    </row>
    <row r="1373" spans="1:11" ht="30.75" customHeight="1" x14ac:dyDescent="0.25">
      <c r="A1373" s="433"/>
      <c r="B1373" s="339"/>
      <c r="C1373" s="340"/>
      <c r="D1373" s="339" t="s">
        <v>167</v>
      </c>
      <c r="E1373" s="340"/>
      <c r="F1373" s="433"/>
      <c r="G1373" s="433"/>
      <c r="H1373" s="433"/>
      <c r="I1373" s="433"/>
      <c r="J1373" s="267" t="s">
        <v>168</v>
      </c>
      <c r="K1373" s="267" t="s">
        <v>98</v>
      </c>
    </row>
    <row r="1374" spans="1:11" ht="15.75" customHeight="1" x14ac:dyDescent="0.25">
      <c r="A1374" s="1">
        <v>703</v>
      </c>
      <c r="B1374" s="434"/>
      <c r="C1374" s="434"/>
      <c r="D1374" s="359" t="str">
        <f>IF(B1374&lt;&gt;0,(VLOOKUP(B1374,'proje ve personel bilgileri'!$A$14:$B$1021,2,0))," ")</f>
        <v xml:space="preserve"> </v>
      </c>
      <c r="E1374" s="359"/>
      <c r="F1374" s="268"/>
      <c r="G1374" s="108"/>
      <c r="H1374" s="108"/>
      <c r="I1374" s="109" t="str">
        <f t="shared" ref="I1374:I1391" si="78">IF(B1374&lt;&gt;0,(G1374*H1374)," ")</f>
        <v xml:space="preserve"> </v>
      </c>
      <c r="J1374" s="110" t="str">
        <f>IF(B1374&lt;&gt;0,(VLOOKUP(B1374,G011C!$B$12:$V$2193,20,0))," ")</f>
        <v xml:space="preserve"> </v>
      </c>
      <c r="K1374" s="111" t="str">
        <f t="shared" ref="K1374:K1391" si="79">IF(B1374&lt;&gt;0,(I1374*J1374)," ")</f>
        <v xml:space="preserve"> </v>
      </c>
    </row>
    <row r="1375" spans="1:11" ht="15.75" customHeight="1" x14ac:dyDescent="0.25">
      <c r="A1375" s="2">
        <v>704</v>
      </c>
      <c r="B1375" s="426"/>
      <c r="C1375" s="426"/>
      <c r="D1375" s="359" t="str">
        <f>IF(B1375&lt;&gt;0,(VLOOKUP(B1375,'proje ve personel bilgileri'!$A$14:$B$1021,2,0))," ")</f>
        <v xml:space="preserve"> </v>
      </c>
      <c r="E1375" s="359"/>
      <c r="F1375" s="268"/>
      <c r="G1375" s="112"/>
      <c r="H1375" s="112"/>
      <c r="I1375" s="109" t="str">
        <f t="shared" si="78"/>
        <v xml:space="preserve"> </v>
      </c>
      <c r="J1375" s="110" t="str">
        <f>IF(B1375&lt;&gt;0,(VLOOKUP(B1375,G011C!$B$12:$V$2193,20,0))," ")</f>
        <v xml:space="preserve"> </v>
      </c>
      <c r="K1375" s="111" t="str">
        <f t="shared" si="79"/>
        <v xml:space="preserve"> </v>
      </c>
    </row>
    <row r="1376" spans="1:11" ht="15.75" customHeight="1" x14ac:dyDescent="0.25">
      <c r="A1376" s="1">
        <v>705</v>
      </c>
      <c r="B1376" s="426"/>
      <c r="C1376" s="426"/>
      <c r="D1376" s="359" t="str">
        <f>IF(B1376&lt;&gt;0,(VLOOKUP(B1376,'proje ve personel bilgileri'!$A$14:$B$1021,2,0))," ")</f>
        <v xml:space="preserve"> </v>
      </c>
      <c r="E1376" s="359"/>
      <c r="F1376" s="268"/>
      <c r="G1376" s="112"/>
      <c r="H1376" s="112"/>
      <c r="I1376" s="109" t="str">
        <f t="shared" si="78"/>
        <v xml:space="preserve"> </v>
      </c>
      <c r="J1376" s="110" t="str">
        <f>IF(B1376&lt;&gt;0,(VLOOKUP(B1376,G011C!$B$12:$V$2193,20,0))," ")</f>
        <v xml:space="preserve"> </v>
      </c>
      <c r="K1376" s="111" t="str">
        <f t="shared" si="79"/>
        <v xml:space="preserve"> </v>
      </c>
    </row>
    <row r="1377" spans="1:11" ht="15.75" customHeight="1" x14ac:dyDescent="0.25">
      <c r="A1377" s="2">
        <v>706</v>
      </c>
      <c r="B1377" s="426"/>
      <c r="C1377" s="426"/>
      <c r="D1377" s="359" t="str">
        <f>IF(B1377&lt;&gt;0,(VLOOKUP(B1377,'proje ve personel bilgileri'!$A$14:$B$1021,2,0))," ")</f>
        <v xml:space="preserve"> </v>
      </c>
      <c r="E1377" s="359"/>
      <c r="F1377" s="268"/>
      <c r="G1377" s="112"/>
      <c r="H1377" s="112"/>
      <c r="I1377" s="109" t="str">
        <f t="shared" si="78"/>
        <v xml:space="preserve"> </v>
      </c>
      <c r="J1377" s="110" t="str">
        <f>IF(B1377&lt;&gt;0,(VLOOKUP(B1377,G011C!$B$12:$V$2193,20,0))," ")</f>
        <v xml:space="preserve"> </v>
      </c>
      <c r="K1377" s="111" t="str">
        <f t="shared" si="79"/>
        <v xml:space="preserve"> </v>
      </c>
    </row>
    <row r="1378" spans="1:11" ht="15.75" customHeight="1" x14ac:dyDescent="0.25">
      <c r="A1378" s="1">
        <v>707</v>
      </c>
      <c r="B1378" s="426"/>
      <c r="C1378" s="426"/>
      <c r="D1378" s="359" t="str">
        <f>IF(B1378&lt;&gt;0,(VLOOKUP(B1378,'proje ve personel bilgileri'!$A$14:$B$1021,2,0))," ")</f>
        <v xml:space="preserve"> </v>
      </c>
      <c r="E1378" s="359"/>
      <c r="F1378" s="268"/>
      <c r="G1378" s="112"/>
      <c r="H1378" s="112"/>
      <c r="I1378" s="109" t="str">
        <f t="shared" si="78"/>
        <v xml:space="preserve"> </v>
      </c>
      <c r="J1378" s="110" t="str">
        <f>IF(B1378&lt;&gt;0,(VLOOKUP(B1378,G011C!$B$12:$V$2193,20,0))," ")</f>
        <v xml:space="preserve"> </v>
      </c>
      <c r="K1378" s="111" t="str">
        <f t="shared" si="79"/>
        <v xml:space="preserve"> </v>
      </c>
    </row>
    <row r="1379" spans="1:11" ht="15.75" customHeight="1" x14ac:dyDescent="0.25">
      <c r="A1379" s="2">
        <v>708</v>
      </c>
      <c r="B1379" s="426"/>
      <c r="C1379" s="426"/>
      <c r="D1379" s="359" t="str">
        <f>IF(B1379&lt;&gt;0,(VLOOKUP(B1379,'proje ve personel bilgileri'!$A$14:$B$1021,2,0))," ")</f>
        <v xml:space="preserve"> </v>
      </c>
      <c r="E1379" s="359"/>
      <c r="F1379" s="268"/>
      <c r="G1379" s="112"/>
      <c r="H1379" s="112"/>
      <c r="I1379" s="109" t="str">
        <f t="shared" si="78"/>
        <v xml:space="preserve"> </v>
      </c>
      <c r="J1379" s="110" t="str">
        <f>IF(B1379&lt;&gt;0,(VLOOKUP(B1379,G011C!$B$12:$V$2193,20,0))," ")</f>
        <v xml:space="preserve"> </v>
      </c>
      <c r="K1379" s="111" t="str">
        <f t="shared" si="79"/>
        <v xml:space="preserve"> </v>
      </c>
    </row>
    <row r="1380" spans="1:11" ht="15.75" customHeight="1" x14ac:dyDescent="0.25">
      <c r="A1380" s="1">
        <v>709</v>
      </c>
      <c r="B1380" s="426"/>
      <c r="C1380" s="426"/>
      <c r="D1380" s="359" t="str">
        <f>IF(B1380&lt;&gt;0,(VLOOKUP(B1380,'proje ve personel bilgileri'!$A$14:$B$1021,2,0))," ")</f>
        <v xml:space="preserve"> </v>
      </c>
      <c r="E1380" s="359"/>
      <c r="F1380" s="268"/>
      <c r="G1380" s="112"/>
      <c r="H1380" s="112"/>
      <c r="I1380" s="109" t="str">
        <f t="shared" si="78"/>
        <v xml:space="preserve"> </v>
      </c>
      <c r="J1380" s="110" t="str">
        <f>IF(B1380&lt;&gt;0,(VLOOKUP(B1380,G011C!$B$12:$V$2193,20,0))," ")</f>
        <v xml:space="preserve"> </v>
      </c>
      <c r="K1380" s="111" t="str">
        <f t="shared" si="79"/>
        <v xml:space="preserve"> </v>
      </c>
    </row>
    <row r="1381" spans="1:11" ht="15.75" customHeight="1" x14ac:dyDescent="0.25">
      <c r="A1381" s="2">
        <v>710</v>
      </c>
      <c r="B1381" s="426"/>
      <c r="C1381" s="426"/>
      <c r="D1381" s="359" t="str">
        <f>IF(B1381&lt;&gt;0,(VLOOKUP(B1381,'proje ve personel bilgileri'!$A$14:$B$1021,2,0))," ")</f>
        <v xml:space="preserve"> </v>
      </c>
      <c r="E1381" s="359"/>
      <c r="F1381" s="268"/>
      <c r="G1381" s="112"/>
      <c r="H1381" s="112"/>
      <c r="I1381" s="109" t="str">
        <f t="shared" si="78"/>
        <v xml:space="preserve"> </v>
      </c>
      <c r="J1381" s="110" t="str">
        <f>IF(B1381&lt;&gt;0,(VLOOKUP(B1381,G011C!$B$12:$V$2193,20,0))," ")</f>
        <v xml:space="preserve"> </v>
      </c>
      <c r="K1381" s="111" t="str">
        <f t="shared" si="79"/>
        <v xml:space="preserve"> </v>
      </c>
    </row>
    <row r="1382" spans="1:11" ht="15.75" customHeight="1" x14ac:dyDescent="0.25">
      <c r="A1382" s="1">
        <v>711</v>
      </c>
      <c r="B1382" s="426"/>
      <c r="C1382" s="426"/>
      <c r="D1382" s="359" t="str">
        <f>IF(B1382&lt;&gt;0,(VLOOKUP(B1382,'proje ve personel bilgileri'!$A$14:$B$1021,2,0))," ")</f>
        <v xml:space="preserve"> </v>
      </c>
      <c r="E1382" s="359"/>
      <c r="F1382" s="268"/>
      <c r="G1382" s="112"/>
      <c r="H1382" s="112"/>
      <c r="I1382" s="109" t="str">
        <f t="shared" si="78"/>
        <v xml:space="preserve"> </v>
      </c>
      <c r="J1382" s="110" t="str">
        <f>IF(B1382&lt;&gt;0,(VLOOKUP(B1382,G011C!$B$12:$V$2193,20,0))," ")</f>
        <v xml:space="preserve"> </v>
      </c>
      <c r="K1382" s="111" t="str">
        <f t="shared" si="79"/>
        <v xml:space="preserve"> </v>
      </c>
    </row>
    <row r="1383" spans="1:11" ht="15.75" customHeight="1" x14ac:dyDescent="0.25">
      <c r="A1383" s="2">
        <v>712</v>
      </c>
      <c r="B1383" s="426"/>
      <c r="C1383" s="426"/>
      <c r="D1383" s="359" t="str">
        <f>IF(B1383&lt;&gt;0,(VLOOKUP(B1383,'proje ve personel bilgileri'!$A$14:$B$1021,2,0))," ")</f>
        <v xml:space="preserve"> </v>
      </c>
      <c r="E1383" s="359"/>
      <c r="F1383" s="268"/>
      <c r="G1383" s="112"/>
      <c r="H1383" s="112"/>
      <c r="I1383" s="109" t="str">
        <f t="shared" si="78"/>
        <v xml:space="preserve"> </v>
      </c>
      <c r="J1383" s="110" t="str">
        <f>IF(B1383&lt;&gt;0,(VLOOKUP(B1383,G011C!$B$12:$V$2193,20,0))," ")</f>
        <v xml:space="preserve"> </v>
      </c>
      <c r="K1383" s="111" t="str">
        <f t="shared" si="79"/>
        <v xml:space="preserve"> </v>
      </c>
    </row>
    <row r="1384" spans="1:11" ht="15.75" customHeight="1" x14ac:dyDescent="0.25">
      <c r="A1384" s="1">
        <v>713</v>
      </c>
      <c r="B1384" s="426"/>
      <c r="C1384" s="426"/>
      <c r="D1384" s="359" t="str">
        <f>IF(B1384&lt;&gt;0,(VLOOKUP(B1384,'proje ve personel bilgileri'!$A$14:$B$1021,2,0))," ")</f>
        <v xml:space="preserve"> </v>
      </c>
      <c r="E1384" s="359"/>
      <c r="F1384" s="268"/>
      <c r="G1384" s="112"/>
      <c r="H1384" s="112"/>
      <c r="I1384" s="109" t="str">
        <f t="shared" si="78"/>
        <v xml:space="preserve"> </v>
      </c>
      <c r="J1384" s="110" t="str">
        <f>IF(B1384&lt;&gt;0,(VLOOKUP(B1384,G011C!$B$12:$V$2193,20,0))," ")</f>
        <v xml:space="preserve"> </v>
      </c>
      <c r="K1384" s="111" t="str">
        <f t="shared" si="79"/>
        <v xml:space="preserve"> </v>
      </c>
    </row>
    <row r="1385" spans="1:11" ht="15.75" customHeight="1" x14ac:dyDescent="0.25">
      <c r="A1385" s="2">
        <v>714</v>
      </c>
      <c r="B1385" s="426"/>
      <c r="C1385" s="426"/>
      <c r="D1385" s="359" t="str">
        <f>IF(B1385&lt;&gt;0,(VLOOKUP(B1385,'proje ve personel bilgileri'!$A$14:$B$1021,2,0))," ")</f>
        <v xml:space="preserve"> </v>
      </c>
      <c r="E1385" s="359"/>
      <c r="F1385" s="268"/>
      <c r="G1385" s="112"/>
      <c r="H1385" s="112"/>
      <c r="I1385" s="109" t="str">
        <f t="shared" si="78"/>
        <v xml:space="preserve"> </v>
      </c>
      <c r="J1385" s="110" t="str">
        <f>IF(B1385&lt;&gt;0,(VLOOKUP(B1385,G011C!$B$12:$V$2193,20,0))," ")</f>
        <v xml:space="preserve"> </v>
      </c>
      <c r="K1385" s="111" t="str">
        <f t="shared" si="79"/>
        <v xml:space="preserve"> </v>
      </c>
    </row>
    <row r="1386" spans="1:11" ht="15.75" customHeight="1" x14ac:dyDescent="0.25">
      <c r="A1386" s="1">
        <v>715</v>
      </c>
      <c r="B1386" s="426"/>
      <c r="C1386" s="426"/>
      <c r="D1386" s="359" t="str">
        <f>IF(B1386&lt;&gt;0,(VLOOKUP(B1386,'proje ve personel bilgileri'!$A$14:$B$1021,2,0))," ")</f>
        <v xml:space="preserve"> </v>
      </c>
      <c r="E1386" s="359"/>
      <c r="F1386" s="268"/>
      <c r="G1386" s="112"/>
      <c r="H1386" s="112"/>
      <c r="I1386" s="109" t="str">
        <f t="shared" si="78"/>
        <v xml:space="preserve"> </v>
      </c>
      <c r="J1386" s="110" t="str">
        <f>IF(B1386&lt;&gt;0,(VLOOKUP(B1386,G011C!$B$12:$V$2193,20,0))," ")</f>
        <v xml:space="preserve"> </v>
      </c>
      <c r="K1386" s="111" t="str">
        <f t="shared" si="79"/>
        <v xml:space="preserve"> </v>
      </c>
    </row>
    <row r="1387" spans="1:11" ht="15.75" customHeight="1" x14ac:dyDescent="0.25">
      <c r="A1387" s="2">
        <v>716</v>
      </c>
      <c r="B1387" s="426"/>
      <c r="C1387" s="426"/>
      <c r="D1387" s="359" t="str">
        <f>IF(B1387&lt;&gt;0,(VLOOKUP(B1387,'proje ve personel bilgileri'!$A$14:$B$1021,2,0))," ")</f>
        <v xml:space="preserve"> </v>
      </c>
      <c r="E1387" s="359"/>
      <c r="F1387" s="268"/>
      <c r="G1387" s="112"/>
      <c r="H1387" s="112"/>
      <c r="I1387" s="109" t="str">
        <f t="shared" si="78"/>
        <v xml:space="preserve"> </v>
      </c>
      <c r="J1387" s="110" t="str">
        <f>IF(B1387&lt;&gt;0,(VLOOKUP(B1387,G011C!$B$12:$V$2193,20,0))," ")</f>
        <v xml:space="preserve"> </v>
      </c>
      <c r="K1387" s="111" t="str">
        <f t="shared" si="79"/>
        <v xml:space="preserve"> </v>
      </c>
    </row>
    <row r="1388" spans="1:11" ht="15.75" customHeight="1" x14ac:dyDescent="0.25">
      <c r="A1388" s="1">
        <v>717</v>
      </c>
      <c r="B1388" s="426"/>
      <c r="C1388" s="426"/>
      <c r="D1388" s="359" t="str">
        <f>IF(B1388&lt;&gt;0,(VLOOKUP(B1388,'proje ve personel bilgileri'!$A$14:$B$1021,2,0))," ")</f>
        <v xml:space="preserve"> </v>
      </c>
      <c r="E1388" s="359"/>
      <c r="F1388" s="268"/>
      <c r="G1388" s="112"/>
      <c r="H1388" s="112"/>
      <c r="I1388" s="109" t="str">
        <f t="shared" si="78"/>
        <v xml:space="preserve"> </v>
      </c>
      <c r="J1388" s="110" t="str">
        <f>IF(B1388&lt;&gt;0,(VLOOKUP(B1388,G011C!$B$12:$V$2193,20,0))," ")</f>
        <v xml:space="preserve"> </v>
      </c>
      <c r="K1388" s="111" t="str">
        <f t="shared" si="79"/>
        <v xml:space="preserve"> </v>
      </c>
    </row>
    <row r="1389" spans="1:11" ht="15.75" customHeight="1" x14ac:dyDescent="0.25">
      <c r="A1389" s="2">
        <v>718</v>
      </c>
      <c r="B1389" s="426"/>
      <c r="C1389" s="426"/>
      <c r="D1389" s="359" t="str">
        <f>IF(B1389&lt;&gt;0,(VLOOKUP(B1389,'proje ve personel bilgileri'!$A$14:$B$1021,2,0))," ")</f>
        <v xml:space="preserve"> </v>
      </c>
      <c r="E1389" s="359"/>
      <c r="F1389" s="268"/>
      <c r="G1389" s="112"/>
      <c r="H1389" s="112"/>
      <c r="I1389" s="109" t="str">
        <f t="shared" si="78"/>
        <v xml:space="preserve"> </v>
      </c>
      <c r="J1389" s="110" t="str">
        <f>IF(B1389&lt;&gt;0,(VLOOKUP(B1389,G011C!$B$12:$V$2193,20,0))," ")</f>
        <v xml:space="preserve"> </v>
      </c>
      <c r="K1389" s="111" t="str">
        <f t="shared" si="79"/>
        <v xml:space="preserve"> </v>
      </c>
    </row>
    <row r="1390" spans="1:11" ht="15.75" customHeight="1" x14ac:dyDescent="0.25">
      <c r="A1390" s="1">
        <v>719</v>
      </c>
      <c r="B1390" s="426"/>
      <c r="C1390" s="426"/>
      <c r="D1390" s="359" t="str">
        <f>IF(B1390&lt;&gt;0,(VLOOKUP(B1390,'proje ve personel bilgileri'!$A$14:$B$1021,2,0))," ")</f>
        <v xml:space="preserve"> </v>
      </c>
      <c r="E1390" s="359"/>
      <c r="F1390" s="268"/>
      <c r="G1390" s="112"/>
      <c r="H1390" s="112"/>
      <c r="I1390" s="109" t="str">
        <f t="shared" si="78"/>
        <v xml:space="preserve"> </v>
      </c>
      <c r="J1390" s="110" t="str">
        <f>IF(B1390&lt;&gt;0,(VLOOKUP(B1390,G011C!$B$12:$V$2193,20,0))," ")</f>
        <v xml:space="preserve"> </v>
      </c>
      <c r="K1390" s="111" t="str">
        <f t="shared" si="79"/>
        <v xml:space="preserve"> </v>
      </c>
    </row>
    <row r="1391" spans="1:11" ht="15" customHeight="1" x14ac:dyDescent="0.25">
      <c r="A1391" s="2">
        <v>720</v>
      </c>
      <c r="B1391" s="426"/>
      <c r="C1391" s="426"/>
      <c r="D1391" s="359" t="str">
        <f>IF(B1391&lt;&gt;0,(VLOOKUP(B1391,'proje ve personel bilgileri'!$A$14:$B$1021,2,0))," ")</f>
        <v xml:space="preserve"> </v>
      </c>
      <c r="E1391" s="359"/>
      <c r="F1391" s="268"/>
      <c r="G1391" s="112"/>
      <c r="H1391" s="112"/>
      <c r="I1391" s="109" t="str">
        <f t="shared" si="78"/>
        <v xml:space="preserve"> </v>
      </c>
      <c r="J1391" s="110" t="str">
        <f>IF(B1391&lt;&gt;0,(VLOOKUP(B1391,G011C!$B$12:$V$2193,20,0))," ")</f>
        <v xml:space="preserve"> </v>
      </c>
      <c r="K1391" s="111" t="str">
        <f t="shared" si="79"/>
        <v xml:space="preserve"> </v>
      </c>
    </row>
    <row r="1392" spans="1:11" ht="15.75" customHeight="1" x14ac:dyDescent="0.25">
      <c r="A1392" s="341" t="s">
        <v>169</v>
      </c>
      <c r="B1392" s="427"/>
      <c r="C1392" s="427"/>
      <c r="D1392" s="427"/>
      <c r="E1392" s="427"/>
      <c r="F1392" s="427"/>
      <c r="G1392" s="427"/>
      <c r="H1392" s="427"/>
      <c r="I1392" s="34">
        <f>SUM(I1374:I1391)</f>
        <v>0</v>
      </c>
      <c r="J1392" s="31"/>
      <c r="K1392" s="35">
        <f>IF(C1371=C1336,SUM(K1374:K1391)+K1357,SUM(K1374:K1391))</f>
        <v>0</v>
      </c>
    </row>
    <row r="1393" spans="1:11" ht="15.75" customHeight="1" x14ac:dyDescent="0.25">
      <c r="A1393" s="428" t="s">
        <v>170</v>
      </c>
      <c r="B1393" s="429"/>
      <c r="C1393" s="429"/>
      <c r="D1393" s="429"/>
      <c r="E1393" s="429"/>
      <c r="F1393" s="429"/>
      <c r="G1393" s="430"/>
      <c r="H1393" s="32"/>
      <c r="I1393" s="33"/>
      <c r="J1393" s="33"/>
      <c r="K1393" s="65">
        <f>SUM(K1374:K1391)+K1358</f>
        <v>0</v>
      </c>
    </row>
    <row r="1394" spans="1:11" ht="15" customHeight="1" x14ac:dyDescent="0.25">
      <c r="A1394" s="56"/>
      <c r="B1394" s="56"/>
      <c r="C1394" s="56"/>
      <c r="D1394" s="56"/>
      <c r="E1394" s="56"/>
      <c r="F1394" s="56"/>
      <c r="G1394" s="56"/>
      <c r="H1394" s="56"/>
      <c r="I1394" s="56"/>
      <c r="J1394" s="56"/>
      <c r="K1394" s="56"/>
    </row>
    <row r="1395" spans="1:11" ht="15" customHeight="1" x14ac:dyDescent="0.25">
      <c r="A1395" s="50"/>
    </row>
    <row r="1396" spans="1:11" ht="15" customHeight="1" x14ac:dyDescent="0.25">
      <c r="A1396" s="431" t="s">
        <v>171</v>
      </c>
      <c r="B1396" s="431"/>
      <c r="C1396" s="431"/>
      <c r="D1396" s="431"/>
      <c r="E1396" s="431"/>
      <c r="F1396" s="431"/>
      <c r="G1396" s="431"/>
      <c r="H1396" s="431"/>
      <c r="I1396" s="431"/>
      <c r="J1396" s="431"/>
      <c r="K1396" s="431"/>
    </row>
    <row r="1397" spans="1:11" ht="15" customHeight="1" x14ac:dyDescent="0.25">
      <c r="A1397" s="50"/>
    </row>
    <row r="1398" spans="1:11" ht="15" customHeight="1" x14ac:dyDescent="0.25">
      <c r="A1398" s="51"/>
    </row>
    <row r="1399" spans="1:11" ht="15" customHeight="1" x14ac:dyDescent="0.25">
      <c r="A1399" s="270" t="s">
        <v>101</v>
      </c>
      <c r="E1399" s="270" t="s">
        <v>102</v>
      </c>
      <c r="G1399" s="270" t="s">
        <v>103</v>
      </c>
      <c r="J1399" s="74" t="s">
        <v>127</v>
      </c>
    </row>
    <row r="1401" spans="1:11" ht="15.75" customHeight="1" x14ac:dyDescent="0.25">
      <c r="A1401" s="348" t="s">
        <v>157</v>
      </c>
      <c r="B1401" s="440"/>
      <c r="C1401" s="440"/>
      <c r="D1401" s="440"/>
      <c r="E1401" s="440"/>
      <c r="F1401" s="440"/>
      <c r="G1401" s="440"/>
      <c r="H1401" s="440"/>
      <c r="I1401" s="440"/>
      <c r="J1401" s="440"/>
      <c r="K1401" s="440"/>
    </row>
    <row r="1402" spans="1:11" ht="15" customHeight="1" x14ac:dyDescent="0.25">
      <c r="A1402" s="70"/>
      <c r="B1402" s="70"/>
      <c r="C1402" s="70"/>
      <c r="D1402" s="70"/>
      <c r="E1402" s="70"/>
      <c r="F1402" s="73" t="str">
        <f>'proje ve personel bilgileri'!$B$7&amp;" dönemine aittir"</f>
        <v>/ dönemine aittir</v>
      </c>
      <c r="G1402" s="70"/>
      <c r="H1402" s="70"/>
      <c r="I1402" s="70"/>
      <c r="J1402" s="70"/>
      <c r="K1402" s="70"/>
    </row>
    <row r="1403" spans="1:11" ht="18.75" customHeight="1" x14ac:dyDescent="0.25">
      <c r="K1403" s="4" t="s">
        <v>158</v>
      </c>
    </row>
    <row r="1404" spans="1:11" ht="15.75" customHeight="1" x14ac:dyDescent="0.25">
      <c r="A1404" s="435" t="s">
        <v>2</v>
      </c>
      <c r="B1404" s="436"/>
      <c r="C1404" s="351">
        <f>'proje ve personel bilgileri'!$B$2</f>
        <v>0</v>
      </c>
      <c r="D1404" s="352"/>
      <c r="E1404" s="352"/>
      <c r="F1404" s="352"/>
      <c r="G1404" s="352"/>
      <c r="H1404" s="352"/>
      <c r="I1404" s="352"/>
      <c r="J1404" s="352"/>
      <c r="K1404" s="353"/>
    </row>
    <row r="1405" spans="1:11" ht="15.75" customHeight="1" x14ac:dyDescent="0.25">
      <c r="A1405" s="435" t="s">
        <v>159</v>
      </c>
      <c r="B1405" s="436"/>
      <c r="C1405" s="351">
        <f>'proje ve personel bilgileri'!$B$3</f>
        <v>0</v>
      </c>
      <c r="D1405" s="352"/>
      <c r="E1405" s="352"/>
      <c r="F1405" s="352"/>
      <c r="G1405" s="352"/>
      <c r="H1405" s="352"/>
      <c r="I1405" s="352"/>
      <c r="J1405" s="352"/>
      <c r="K1405" s="353"/>
    </row>
    <row r="1406" spans="1:11" ht="15.75" customHeight="1" x14ac:dyDescent="0.25">
      <c r="A1406" s="435" t="s">
        <v>160</v>
      </c>
      <c r="B1406" s="436"/>
      <c r="C1406" s="437"/>
      <c r="D1406" s="438"/>
      <c r="E1406" s="435"/>
      <c r="F1406" s="439"/>
      <c r="G1406" s="439"/>
      <c r="H1406" s="439"/>
      <c r="I1406" s="439"/>
      <c r="J1406" s="439"/>
      <c r="K1406" s="436"/>
    </row>
    <row r="1407" spans="1:11" ht="30" customHeight="1" x14ac:dyDescent="0.25">
      <c r="A1407" s="432" t="s">
        <v>87</v>
      </c>
      <c r="B1407" s="346" t="s">
        <v>15</v>
      </c>
      <c r="C1407" s="347"/>
      <c r="D1407" s="346" t="s">
        <v>161</v>
      </c>
      <c r="E1407" s="347"/>
      <c r="F1407" s="432" t="s">
        <v>17</v>
      </c>
      <c r="G1407" s="432" t="s">
        <v>162</v>
      </c>
      <c r="H1407" s="432" t="s">
        <v>163</v>
      </c>
      <c r="I1407" s="432" t="s">
        <v>164</v>
      </c>
      <c r="J1407" s="269" t="s">
        <v>165</v>
      </c>
      <c r="K1407" s="267" t="s">
        <v>166</v>
      </c>
    </row>
    <row r="1408" spans="1:11" ht="30.75" customHeight="1" x14ac:dyDescent="0.25">
      <c r="A1408" s="433"/>
      <c r="B1408" s="339"/>
      <c r="C1408" s="340"/>
      <c r="D1408" s="339" t="s">
        <v>167</v>
      </c>
      <c r="E1408" s="340"/>
      <c r="F1408" s="433"/>
      <c r="G1408" s="433"/>
      <c r="H1408" s="433"/>
      <c r="I1408" s="433"/>
      <c r="J1408" s="267" t="s">
        <v>168</v>
      </c>
      <c r="K1408" s="267" t="s">
        <v>98</v>
      </c>
    </row>
    <row r="1409" spans="1:11" ht="15.75" customHeight="1" x14ac:dyDescent="0.25">
      <c r="A1409" s="1">
        <v>721</v>
      </c>
      <c r="B1409" s="434"/>
      <c r="C1409" s="434"/>
      <c r="D1409" s="359" t="str">
        <f>IF(B1409&lt;&gt;0,(VLOOKUP(B1409,'proje ve personel bilgileri'!$A$14:$B$1021,2,0))," ")</f>
        <v xml:space="preserve"> </v>
      </c>
      <c r="E1409" s="359"/>
      <c r="F1409" s="268"/>
      <c r="G1409" s="108"/>
      <c r="H1409" s="108"/>
      <c r="I1409" s="109" t="str">
        <f t="shared" ref="I1409:I1426" si="80">IF(B1409&lt;&gt;0,(G1409*H1409)," ")</f>
        <v xml:space="preserve"> </v>
      </c>
      <c r="J1409" s="110" t="str">
        <f>IF(B1409&lt;&gt;0,(VLOOKUP(B1409,G011C!$B$12:$V$2193,20,0))," ")</f>
        <v xml:space="preserve"> </v>
      </c>
      <c r="K1409" s="111" t="str">
        <f t="shared" ref="K1409:K1426" si="81">IF(B1409&lt;&gt;0,(I1409*J1409)," ")</f>
        <v xml:space="preserve"> </v>
      </c>
    </row>
    <row r="1410" spans="1:11" ht="15.75" customHeight="1" x14ac:dyDescent="0.25">
      <c r="A1410" s="2">
        <v>722</v>
      </c>
      <c r="B1410" s="426"/>
      <c r="C1410" s="426"/>
      <c r="D1410" s="359" t="str">
        <f>IF(B1410&lt;&gt;0,(VLOOKUP(B1410,'proje ve personel bilgileri'!$A$14:$B$1021,2,0))," ")</f>
        <v xml:space="preserve"> </v>
      </c>
      <c r="E1410" s="359"/>
      <c r="F1410" s="268"/>
      <c r="G1410" s="112"/>
      <c r="H1410" s="112"/>
      <c r="I1410" s="109" t="str">
        <f t="shared" si="80"/>
        <v xml:space="preserve"> </v>
      </c>
      <c r="J1410" s="110" t="str">
        <f>IF(B1410&lt;&gt;0,(VLOOKUP(B1410,G011C!$B$12:$V$2193,20,0))," ")</f>
        <v xml:space="preserve"> </v>
      </c>
      <c r="K1410" s="111" t="str">
        <f t="shared" si="81"/>
        <v xml:space="preserve"> </v>
      </c>
    </row>
    <row r="1411" spans="1:11" ht="15.75" customHeight="1" x14ac:dyDescent="0.25">
      <c r="A1411" s="1">
        <v>723</v>
      </c>
      <c r="B1411" s="426"/>
      <c r="C1411" s="426"/>
      <c r="D1411" s="359" t="str">
        <f>IF(B1411&lt;&gt;0,(VLOOKUP(B1411,'proje ve personel bilgileri'!$A$14:$B$1021,2,0))," ")</f>
        <v xml:space="preserve"> </v>
      </c>
      <c r="E1411" s="359"/>
      <c r="F1411" s="268"/>
      <c r="G1411" s="112"/>
      <c r="H1411" s="112"/>
      <c r="I1411" s="109" t="str">
        <f t="shared" si="80"/>
        <v xml:space="preserve"> </v>
      </c>
      <c r="J1411" s="110" t="str">
        <f>IF(B1411&lt;&gt;0,(VLOOKUP(B1411,G011C!$B$12:$V$2193,20,0))," ")</f>
        <v xml:space="preserve"> </v>
      </c>
      <c r="K1411" s="111" t="str">
        <f t="shared" si="81"/>
        <v xml:space="preserve"> </v>
      </c>
    </row>
    <row r="1412" spans="1:11" ht="15.75" customHeight="1" x14ac:dyDescent="0.25">
      <c r="A1412" s="2">
        <v>724</v>
      </c>
      <c r="B1412" s="426"/>
      <c r="C1412" s="426"/>
      <c r="D1412" s="359" t="str">
        <f>IF(B1412&lt;&gt;0,(VLOOKUP(B1412,'proje ve personel bilgileri'!$A$14:$B$1021,2,0))," ")</f>
        <v xml:space="preserve"> </v>
      </c>
      <c r="E1412" s="359"/>
      <c r="F1412" s="268"/>
      <c r="G1412" s="112"/>
      <c r="H1412" s="112"/>
      <c r="I1412" s="109" t="str">
        <f t="shared" si="80"/>
        <v xml:space="preserve"> </v>
      </c>
      <c r="J1412" s="110" t="str">
        <f>IF(B1412&lt;&gt;0,(VLOOKUP(B1412,G011C!$B$12:$V$2193,20,0))," ")</f>
        <v xml:space="preserve"> </v>
      </c>
      <c r="K1412" s="111" t="str">
        <f t="shared" si="81"/>
        <v xml:space="preserve"> </v>
      </c>
    </row>
    <row r="1413" spans="1:11" ht="15.75" customHeight="1" x14ac:dyDescent="0.25">
      <c r="A1413" s="1">
        <v>725</v>
      </c>
      <c r="B1413" s="426"/>
      <c r="C1413" s="426"/>
      <c r="D1413" s="359" t="str">
        <f>IF(B1413&lt;&gt;0,(VLOOKUP(B1413,'proje ve personel bilgileri'!$A$14:$B$1021,2,0))," ")</f>
        <v xml:space="preserve"> </v>
      </c>
      <c r="E1413" s="359"/>
      <c r="F1413" s="268"/>
      <c r="G1413" s="112"/>
      <c r="H1413" s="112"/>
      <c r="I1413" s="109" t="str">
        <f t="shared" si="80"/>
        <v xml:space="preserve"> </v>
      </c>
      <c r="J1413" s="110" t="str">
        <f>IF(B1413&lt;&gt;0,(VLOOKUP(B1413,G011C!$B$12:$V$2193,20,0))," ")</f>
        <v xml:space="preserve"> </v>
      </c>
      <c r="K1413" s="111" t="str">
        <f t="shared" si="81"/>
        <v xml:space="preserve"> </v>
      </c>
    </row>
    <row r="1414" spans="1:11" ht="15.75" customHeight="1" x14ac:dyDescent="0.25">
      <c r="A1414" s="2">
        <v>726</v>
      </c>
      <c r="B1414" s="426"/>
      <c r="C1414" s="426"/>
      <c r="D1414" s="359" t="str">
        <f>IF(B1414&lt;&gt;0,(VLOOKUP(B1414,'proje ve personel bilgileri'!$A$14:$B$1021,2,0))," ")</f>
        <v xml:space="preserve"> </v>
      </c>
      <c r="E1414" s="359"/>
      <c r="F1414" s="268"/>
      <c r="G1414" s="112"/>
      <c r="H1414" s="112"/>
      <c r="I1414" s="109" t="str">
        <f t="shared" si="80"/>
        <v xml:space="preserve"> </v>
      </c>
      <c r="J1414" s="110" t="str">
        <f>IF(B1414&lt;&gt;0,(VLOOKUP(B1414,G011C!$B$12:$V$2193,20,0))," ")</f>
        <v xml:space="preserve"> </v>
      </c>
      <c r="K1414" s="111" t="str">
        <f t="shared" si="81"/>
        <v xml:space="preserve"> </v>
      </c>
    </row>
    <row r="1415" spans="1:11" ht="15.75" customHeight="1" x14ac:dyDescent="0.25">
      <c r="A1415" s="1">
        <v>727</v>
      </c>
      <c r="B1415" s="426"/>
      <c r="C1415" s="426"/>
      <c r="D1415" s="359" t="str">
        <f>IF(B1415&lt;&gt;0,(VLOOKUP(B1415,'proje ve personel bilgileri'!$A$14:$B$1021,2,0))," ")</f>
        <v xml:space="preserve"> </v>
      </c>
      <c r="E1415" s="359"/>
      <c r="F1415" s="268"/>
      <c r="G1415" s="112"/>
      <c r="H1415" s="112"/>
      <c r="I1415" s="109" t="str">
        <f t="shared" si="80"/>
        <v xml:space="preserve"> </v>
      </c>
      <c r="J1415" s="110" t="str">
        <f>IF(B1415&lt;&gt;0,(VLOOKUP(B1415,G011C!$B$12:$V$2193,20,0))," ")</f>
        <v xml:space="preserve"> </v>
      </c>
      <c r="K1415" s="111" t="str">
        <f t="shared" si="81"/>
        <v xml:space="preserve"> </v>
      </c>
    </row>
    <row r="1416" spans="1:11" ht="15.75" customHeight="1" x14ac:dyDescent="0.25">
      <c r="A1416" s="2">
        <v>728</v>
      </c>
      <c r="B1416" s="426"/>
      <c r="C1416" s="426"/>
      <c r="D1416" s="359" t="str">
        <f>IF(B1416&lt;&gt;0,(VLOOKUP(B1416,'proje ve personel bilgileri'!$A$14:$B$1021,2,0))," ")</f>
        <v xml:space="preserve"> </v>
      </c>
      <c r="E1416" s="359"/>
      <c r="F1416" s="268"/>
      <c r="G1416" s="112"/>
      <c r="H1416" s="112"/>
      <c r="I1416" s="109" t="str">
        <f t="shared" si="80"/>
        <v xml:space="preserve"> </v>
      </c>
      <c r="J1416" s="110" t="str">
        <f>IF(B1416&lt;&gt;0,(VLOOKUP(B1416,G011C!$B$12:$V$2193,20,0))," ")</f>
        <v xml:space="preserve"> </v>
      </c>
      <c r="K1416" s="111" t="str">
        <f t="shared" si="81"/>
        <v xml:space="preserve"> </v>
      </c>
    </row>
    <row r="1417" spans="1:11" ht="15.75" customHeight="1" x14ac:dyDescent="0.25">
      <c r="A1417" s="1">
        <v>729</v>
      </c>
      <c r="B1417" s="426"/>
      <c r="C1417" s="426"/>
      <c r="D1417" s="359" t="str">
        <f>IF(B1417&lt;&gt;0,(VLOOKUP(B1417,'proje ve personel bilgileri'!$A$14:$B$1021,2,0))," ")</f>
        <v xml:space="preserve"> </v>
      </c>
      <c r="E1417" s="359"/>
      <c r="F1417" s="268"/>
      <c r="G1417" s="112"/>
      <c r="H1417" s="112"/>
      <c r="I1417" s="109" t="str">
        <f t="shared" si="80"/>
        <v xml:space="preserve"> </v>
      </c>
      <c r="J1417" s="110" t="str">
        <f>IF(B1417&lt;&gt;0,(VLOOKUP(B1417,G011C!$B$12:$V$2193,20,0))," ")</f>
        <v xml:space="preserve"> </v>
      </c>
      <c r="K1417" s="111" t="str">
        <f t="shared" si="81"/>
        <v xml:space="preserve"> </v>
      </c>
    </row>
    <row r="1418" spans="1:11" ht="15.75" customHeight="1" x14ac:dyDescent="0.25">
      <c r="A1418" s="2">
        <v>730</v>
      </c>
      <c r="B1418" s="426"/>
      <c r="C1418" s="426"/>
      <c r="D1418" s="359" t="str">
        <f>IF(B1418&lt;&gt;0,(VLOOKUP(B1418,'proje ve personel bilgileri'!$A$14:$B$1021,2,0))," ")</f>
        <v xml:space="preserve"> </v>
      </c>
      <c r="E1418" s="359"/>
      <c r="F1418" s="268"/>
      <c r="G1418" s="112"/>
      <c r="H1418" s="112"/>
      <c r="I1418" s="109" t="str">
        <f t="shared" si="80"/>
        <v xml:space="preserve"> </v>
      </c>
      <c r="J1418" s="110" t="str">
        <f>IF(B1418&lt;&gt;0,(VLOOKUP(B1418,G011C!$B$12:$V$2193,20,0))," ")</f>
        <v xml:space="preserve"> </v>
      </c>
      <c r="K1418" s="111" t="str">
        <f t="shared" si="81"/>
        <v xml:space="preserve"> </v>
      </c>
    </row>
    <row r="1419" spans="1:11" ht="15.75" customHeight="1" x14ac:dyDescent="0.25">
      <c r="A1419" s="1">
        <v>731</v>
      </c>
      <c r="B1419" s="426"/>
      <c r="C1419" s="426"/>
      <c r="D1419" s="359" t="str">
        <f>IF(B1419&lt;&gt;0,(VLOOKUP(B1419,'proje ve personel bilgileri'!$A$14:$B$1021,2,0))," ")</f>
        <v xml:space="preserve"> </v>
      </c>
      <c r="E1419" s="359"/>
      <c r="F1419" s="268"/>
      <c r="G1419" s="112"/>
      <c r="H1419" s="112"/>
      <c r="I1419" s="109" t="str">
        <f t="shared" si="80"/>
        <v xml:space="preserve"> </v>
      </c>
      <c r="J1419" s="110" t="str">
        <f>IF(B1419&lt;&gt;0,(VLOOKUP(B1419,G011C!$B$12:$V$2193,20,0))," ")</f>
        <v xml:space="preserve"> </v>
      </c>
      <c r="K1419" s="111" t="str">
        <f t="shared" si="81"/>
        <v xml:space="preserve"> </v>
      </c>
    </row>
    <row r="1420" spans="1:11" ht="15.75" customHeight="1" x14ac:dyDescent="0.25">
      <c r="A1420" s="2">
        <v>732</v>
      </c>
      <c r="B1420" s="426"/>
      <c r="C1420" s="426"/>
      <c r="D1420" s="359" t="str">
        <f>IF(B1420&lt;&gt;0,(VLOOKUP(B1420,'proje ve personel bilgileri'!$A$14:$B$1021,2,0))," ")</f>
        <v xml:space="preserve"> </v>
      </c>
      <c r="E1420" s="359"/>
      <c r="F1420" s="268"/>
      <c r="G1420" s="112"/>
      <c r="H1420" s="112"/>
      <c r="I1420" s="109" t="str">
        <f t="shared" si="80"/>
        <v xml:space="preserve"> </v>
      </c>
      <c r="J1420" s="110" t="str">
        <f>IF(B1420&lt;&gt;0,(VLOOKUP(B1420,G011C!$B$12:$V$2193,20,0))," ")</f>
        <v xml:space="preserve"> </v>
      </c>
      <c r="K1420" s="111" t="str">
        <f t="shared" si="81"/>
        <v xml:space="preserve"> </v>
      </c>
    </row>
    <row r="1421" spans="1:11" ht="15.75" customHeight="1" x14ac:dyDescent="0.25">
      <c r="A1421" s="1">
        <v>733</v>
      </c>
      <c r="B1421" s="426"/>
      <c r="C1421" s="426"/>
      <c r="D1421" s="359" t="str">
        <f>IF(B1421&lt;&gt;0,(VLOOKUP(B1421,'proje ve personel bilgileri'!$A$14:$B$1021,2,0))," ")</f>
        <v xml:space="preserve"> </v>
      </c>
      <c r="E1421" s="359"/>
      <c r="F1421" s="268"/>
      <c r="G1421" s="112"/>
      <c r="H1421" s="112"/>
      <c r="I1421" s="109" t="str">
        <f t="shared" si="80"/>
        <v xml:space="preserve"> </v>
      </c>
      <c r="J1421" s="110" t="str">
        <f>IF(B1421&lt;&gt;0,(VLOOKUP(B1421,G011C!$B$12:$V$2193,20,0))," ")</f>
        <v xml:space="preserve"> </v>
      </c>
      <c r="K1421" s="111" t="str">
        <f t="shared" si="81"/>
        <v xml:space="preserve"> </v>
      </c>
    </row>
    <row r="1422" spans="1:11" ht="15.75" customHeight="1" x14ac:dyDescent="0.25">
      <c r="A1422" s="2">
        <v>734</v>
      </c>
      <c r="B1422" s="426"/>
      <c r="C1422" s="426"/>
      <c r="D1422" s="359" t="str">
        <f>IF(B1422&lt;&gt;0,(VLOOKUP(B1422,'proje ve personel bilgileri'!$A$14:$B$1021,2,0))," ")</f>
        <v xml:space="preserve"> </v>
      </c>
      <c r="E1422" s="359"/>
      <c r="F1422" s="268"/>
      <c r="G1422" s="112"/>
      <c r="H1422" s="112"/>
      <c r="I1422" s="109" t="str">
        <f t="shared" si="80"/>
        <v xml:space="preserve"> </v>
      </c>
      <c r="J1422" s="110" t="str">
        <f>IF(B1422&lt;&gt;0,(VLOOKUP(B1422,G011C!$B$12:$V$2193,20,0))," ")</f>
        <v xml:space="preserve"> </v>
      </c>
      <c r="K1422" s="111" t="str">
        <f t="shared" si="81"/>
        <v xml:space="preserve"> </v>
      </c>
    </row>
    <row r="1423" spans="1:11" ht="15.75" customHeight="1" x14ac:dyDescent="0.25">
      <c r="A1423" s="1">
        <v>735</v>
      </c>
      <c r="B1423" s="426"/>
      <c r="C1423" s="426"/>
      <c r="D1423" s="359" t="str">
        <f>IF(B1423&lt;&gt;0,(VLOOKUP(B1423,'proje ve personel bilgileri'!$A$14:$B$1021,2,0))," ")</f>
        <v xml:space="preserve"> </v>
      </c>
      <c r="E1423" s="359"/>
      <c r="F1423" s="268"/>
      <c r="G1423" s="112"/>
      <c r="H1423" s="112"/>
      <c r="I1423" s="109" t="str">
        <f t="shared" si="80"/>
        <v xml:space="preserve"> </v>
      </c>
      <c r="J1423" s="110" t="str">
        <f>IF(B1423&lt;&gt;0,(VLOOKUP(B1423,G011C!$B$12:$V$2193,20,0))," ")</f>
        <v xml:space="preserve"> </v>
      </c>
      <c r="K1423" s="111" t="str">
        <f t="shared" si="81"/>
        <v xml:space="preserve"> </v>
      </c>
    </row>
    <row r="1424" spans="1:11" ht="15.75" customHeight="1" x14ac:dyDescent="0.25">
      <c r="A1424" s="2">
        <v>736</v>
      </c>
      <c r="B1424" s="426"/>
      <c r="C1424" s="426"/>
      <c r="D1424" s="359" t="str">
        <f>IF(B1424&lt;&gt;0,(VLOOKUP(B1424,'proje ve personel bilgileri'!$A$14:$B$1021,2,0))," ")</f>
        <v xml:space="preserve"> </v>
      </c>
      <c r="E1424" s="359"/>
      <c r="F1424" s="268"/>
      <c r="G1424" s="112"/>
      <c r="H1424" s="112"/>
      <c r="I1424" s="109" t="str">
        <f t="shared" si="80"/>
        <v xml:space="preserve"> </v>
      </c>
      <c r="J1424" s="110" t="str">
        <f>IF(B1424&lt;&gt;0,(VLOOKUP(B1424,G011C!$B$12:$V$2193,20,0))," ")</f>
        <v xml:space="preserve"> </v>
      </c>
      <c r="K1424" s="111" t="str">
        <f t="shared" si="81"/>
        <v xml:space="preserve"> </v>
      </c>
    </row>
    <row r="1425" spans="1:11" ht="15.75" customHeight="1" x14ac:dyDescent="0.25">
      <c r="A1425" s="1">
        <v>737</v>
      </c>
      <c r="B1425" s="426"/>
      <c r="C1425" s="426"/>
      <c r="D1425" s="359" t="str">
        <f>IF(B1425&lt;&gt;0,(VLOOKUP(B1425,'proje ve personel bilgileri'!$A$14:$B$1021,2,0))," ")</f>
        <v xml:space="preserve"> </v>
      </c>
      <c r="E1425" s="359"/>
      <c r="F1425" s="268"/>
      <c r="G1425" s="112"/>
      <c r="H1425" s="112"/>
      <c r="I1425" s="109" t="str">
        <f t="shared" si="80"/>
        <v xml:space="preserve"> </v>
      </c>
      <c r="J1425" s="110" t="str">
        <f>IF(B1425&lt;&gt;0,(VLOOKUP(B1425,G011C!$B$12:$V$2193,20,0))," ")</f>
        <v xml:space="preserve"> </v>
      </c>
      <c r="K1425" s="111" t="str">
        <f t="shared" si="81"/>
        <v xml:space="preserve"> </v>
      </c>
    </row>
    <row r="1426" spans="1:11" ht="15" customHeight="1" x14ac:dyDescent="0.25">
      <c r="A1426" s="2">
        <v>738</v>
      </c>
      <c r="B1426" s="426"/>
      <c r="C1426" s="426"/>
      <c r="D1426" s="359" t="str">
        <f>IF(B1426&lt;&gt;0,(VLOOKUP(B1426,'proje ve personel bilgileri'!$A$14:$B$1021,2,0))," ")</f>
        <v xml:space="preserve"> </v>
      </c>
      <c r="E1426" s="359"/>
      <c r="F1426" s="268"/>
      <c r="G1426" s="112"/>
      <c r="H1426" s="112"/>
      <c r="I1426" s="109" t="str">
        <f t="shared" si="80"/>
        <v xml:space="preserve"> </v>
      </c>
      <c r="J1426" s="110" t="str">
        <f>IF(B1426&lt;&gt;0,(VLOOKUP(B1426,G011C!$B$12:$V$2193,20,0))," ")</f>
        <v xml:space="preserve"> </v>
      </c>
      <c r="K1426" s="111" t="str">
        <f t="shared" si="81"/>
        <v xml:space="preserve"> </v>
      </c>
    </row>
    <row r="1427" spans="1:11" ht="15.75" customHeight="1" x14ac:dyDescent="0.25">
      <c r="A1427" s="341" t="s">
        <v>169</v>
      </c>
      <c r="B1427" s="427"/>
      <c r="C1427" s="427"/>
      <c r="D1427" s="427"/>
      <c r="E1427" s="427"/>
      <c r="F1427" s="427"/>
      <c r="G1427" s="427"/>
      <c r="H1427" s="427"/>
      <c r="I1427" s="34">
        <f>SUM(I1409:I1426)</f>
        <v>0</v>
      </c>
      <c r="J1427" s="31"/>
      <c r="K1427" s="35">
        <f>IF(C1406=C1371,SUM(K1409:K1426)+K1392,SUM(K1409:K1426))</f>
        <v>0</v>
      </c>
    </row>
    <row r="1428" spans="1:11" ht="15.75" customHeight="1" x14ac:dyDescent="0.25">
      <c r="A1428" s="428" t="s">
        <v>170</v>
      </c>
      <c r="B1428" s="429"/>
      <c r="C1428" s="429"/>
      <c r="D1428" s="429"/>
      <c r="E1428" s="429"/>
      <c r="F1428" s="429"/>
      <c r="G1428" s="430"/>
      <c r="H1428" s="32"/>
      <c r="I1428" s="33"/>
      <c r="J1428" s="33"/>
      <c r="K1428" s="65">
        <f>SUM(K1409:K1426)+K1393</f>
        <v>0</v>
      </c>
    </row>
    <row r="1429" spans="1:11" ht="15" customHeight="1" x14ac:dyDescent="0.25">
      <c r="A1429" s="56"/>
      <c r="B1429" s="56"/>
      <c r="C1429" s="56"/>
      <c r="D1429" s="56"/>
      <c r="E1429" s="56"/>
      <c r="F1429" s="56"/>
      <c r="G1429" s="56"/>
      <c r="H1429" s="56"/>
      <c r="I1429" s="56"/>
      <c r="J1429" s="56"/>
      <c r="K1429" s="56"/>
    </row>
    <row r="1430" spans="1:11" ht="15" customHeight="1" x14ac:dyDescent="0.25">
      <c r="A1430" s="50"/>
    </row>
    <row r="1431" spans="1:11" ht="15" customHeight="1" x14ac:dyDescent="0.25">
      <c r="A1431" s="431" t="s">
        <v>171</v>
      </c>
      <c r="B1431" s="431"/>
      <c r="C1431" s="431"/>
      <c r="D1431" s="431"/>
      <c r="E1431" s="431"/>
      <c r="F1431" s="431"/>
      <c r="G1431" s="431"/>
      <c r="H1431" s="431"/>
      <c r="I1431" s="431"/>
      <c r="J1431" s="431"/>
      <c r="K1431" s="431"/>
    </row>
    <row r="1432" spans="1:11" ht="15" customHeight="1" x14ac:dyDescent="0.25">
      <c r="A1432" s="50"/>
    </row>
    <row r="1433" spans="1:11" ht="15" customHeight="1" x14ac:dyDescent="0.25">
      <c r="A1433" s="51"/>
    </row>
    <row r="1434" spans="1:11" ht="15" customHeight="1" x14ac:dyDescent="0.25">
      <c r="A1434" s="270" t="s">
        <v>101</v>
      </c>
      <c r="E1434" s="270" t="s">
        <v>102</v>
      </c>
      <c r="G1434" s="270" t="s">
        <v>103</v>
      </c>
      <c r="J1434" s="74" t="s">
        <v>127</v>
      </c>
    </row>
    <row r="1436" spans="1:11" ht="15.75" customHeight="1" x14ac:dyDescent="0.25">
      <c r="A1436" s="348" t="s">
        <v>157</v>
      </c>
      <c r="B1436" s="440"/>
      <c r="C1436" s="440"/>
      <c r="D1436" s="440"/>
      <c r="E1436" s="440"/>
      <c r="F1436" s="440"/>
      <c r="G1436" s="440"/>
      <c r="H1436" s="440"/>
      <c r="I1436" s="440"/>
      <c r="J1436" s="440"/>
      <c r="K1436" s="440"/>
    </row>
    <row r="1437" spans="1:11" ht="15" customHeight="1" x14ac:dyDescent="0.25">
      <c r="A1437" s="70"/>
      <c r="B1437" s="70"/>
      <c r="C1437" s="70"/>
      <c r="D1437" s="70"/>
      <c r="E1437" s="70"/>
      <c r="F1437" s="73" t="str">
        <f>'proje ve personel bilgileri'!$B$7&amp;" dönemine aittir"</f>
        <v>/ dönemine aittir</v>
      </c>
      <c r="G1437" s="70"/>
      <c r="H1437" s="70"/>
      <c r="I1437" s="70"/>
      <c r="J1437" s="70"/>
      <c r="K1437" s="70"/>
    </row>
    <row r="1438" spans="1:11" ht="18.75" customHeight="1" x14ac:dyDescent="0.25">
      <c r="K1438" s="4" t="s">
        <v>158</v>
      </c>
    </row>
    <row r="1439" spans="1:11" ht="15.75" customHeight="1" x14ac:dyDescent="0.25">
      <c r="A1439" s="435" t="s">
        <v>2</v>
      </c>
      <c r="B1439" s="436"/>
      <c r="C1439" s="351">
        <f>'proje ve personel bilgileri'!$B$2</f>
        <v>0</v>
      </c>
      <c r="D1439" s="352"/>
      <c r="E1439" s="352"/>
      <c r="F1439" s="352"/>
      <c r="G1439" s="352"/>
      <c r="H1439" s="352"/>
      <c r="I1439" s="352"/>
      <c r="J1439" s="352"/>
      <c r="K1439" s="353"/>
    </row>
    <row r="1440" spans="1:11" ht="15.75" customHeight="1" x14ac:dyDescent="0.25">
      <c r="A1440" s="435" t="s">
        <v>159</v>
      </c>
      <c r="B1440" s="436"/>
      <c r="C1440" s="351">
        <f>'proje ve personel bilgileri'!$B$3</f>
        <v>0</v>
      </c>
      <c r="D1440" s="352"/>
      <c r="E1440" s="352"/>
      <c r="F1440" s="352"/>
      <c r="G1440" s="352"/>
      <c r="H1440" s="352"/>
      <c r="I1440" s="352"/>
      <c r="J1440" s="352"/>
      <c r="K1440" s="353"/>
    </row>
    <row r="1441" spans="1:11" ht="15.75" customHeight="1" x14ac:dyDescent="0.25">
      <c r="A1441" s="435" t="s">
        <v>160</v>
      </c>
      <c r="B1441" s="436"/>
      <c r="C1441" s="437"/>
      <c r="D1441" s="438"/>
      <c r="E1441" s="435"/>
      <c r="F1441" s="439"/>
      <c r="G1441" s="439"/>
      <c r="H1441" s="439"/>
      <c r="I1441" s="439"/>
      <c r="J1441" s="439"/>
      <c r="K1441" s="436"/>
    </row>
    <row r="1442" spans="1:11" ht="30" customHeight="1" x14ac:dyDescent="0.25">
      <c r="A1442" s="432" t="s">
        <v>87</v>
      </c>
      <c r="B1442" s="346" t="s">
        <v>15</v>
      </c>
      <c r="C1442" s="347"/>
      <c r="D1442" s="346" t="s">
        <v>161</v>
      </c>
      <c r="E1442" s="347"/>
      <c r="F1442" s="432" t="s">
        <v>17</v>
      </c>
      <c r="G1442" s="432" t="s">
        <v>162</v>
      </c>
      <c r="H1442" s="432" t="s">
        <v>163</v>
      </c>
      <c r="I1442" s="432" t="s">
        <v>164</v>
      </c>
      <c r="J1442" s="269" t="s">
        <v>165</v>
      </c>
      <c r="K1442" s="267" t="s">
        <v>166</v>
      </c>
    </row>
    <row r="1443" spans="1:11" ht="30.75" customHeight="1" x14ac:dyDescent="0.25">
      <c r="A1443" s="433"/>
      <c r="B1443" s="339"/>
      <c r="C1443" s="340"/>
      <c r="D1443" s="339" t="s">
        <v>167</v>
      </c>
      <c r="E1443" s="340"/>
      <c r="F1443" s="433"/>
      <c r="G1443" s="433"/>
      <c r="H1443" s="433"/>
      <c r="I1443" s="433"/>
      <c r="J1443" s="267" t="s">
        <v>168</v>
      </c>
      <c r="K1443" s="267" t="s">
        <v>98</v>
      </c>
    </row>
    <row r="1444" spans="1:11" ht="15.75" customHeight="1" x14ac:dyDescent="0.25">
      <c r="A1444" s="1">
        <v>739</v>
      </c>
      <c r="B1444" s="434"/>
      <c r="C1444" s="434"/>
      <c r="D1444" s="359" t="str">
        <f>IF(B1444&lt;&gt;0,(VLOOKUP(B1444,'proje ve personel bilgileri'!$A$14:$B$1021,2,0))," ")</f>
        <v xml:space="preserve"> </v>
      </c>
      <c r="E1444" s="359"/>
      <c r="F1444" s="268"/>
      <c r="G1444" s="108"/>
      <c r="H1444" s="108"/>
      <c r="I1444" s="109" t="str">
        <f t="shared" ref="I1444:I1461" si="82">IF(B1444&lt;&gt;0,(G1444*H1444)," ")</f>
        <v xml:space="preserve"> </v>
      </c>
      <c r="J1444" s="110" t="str">
        <f>IF(B1444&lt;&gt;0,(VLOOKUP(B1444,G011C!$B$12:$V$2193,20,0))," ")</f>
        <v xml:space="preserve"> </v>
      </c>
      <c r="K1444" s="111" t="str">
        <f t="shared" ref="K1444:K1461" si="83">IF(B1444&lt;&gt;0,(I1444*J1444)," ")</f>
        <v xml:space="preserve"> </v>
      </c>
    </row>
    <row r="1445" spans="1:11" ht="15.75" customHeight="1" x14ac:dyDescent="0.25">
      <c r="A1445" s="2">
        <v>740</v>
      </c>
      <c r="B1445" s="426"/>
      <c r="C1445" s="426"/>
      <c r="D1445" s="359" t="str">
        <f>IF(B1445&lt;&gt;0,(VLOOKUP(B1445,'proje ve personel bilgileri'!$A$14:$B$1021,2,0))," ")</f>
        <v xml:space="preserve"> </v>
      </c>
      <c r="E1445" s="359"/>
      <c r="F1445" s="268"/>
      <c r="G1445" s="112"/>
      <c r="H1445" s="112"/>
      <c r="I1445" s="109" t="str">
        <f t="shared" si="82"/>
        <v xml:space="preserve"> </v>
      </c>
      <c r="J1445" s="110" t="str">
        <f>IF(B1445&lt;&gt;0,(VLOOKUP(B1445,G011C!$B$12:$V$2193,20,0))," ")</f>
        <v xml:space="preserve"> </v>
      </c>
      <c r="K1445" s="111" t="str">
        <f t="shared" si="83"/>
        <v xml:space="preserve"> </v>
      </c>
    </row>
    <row r="1446" spans="1:11" ht="15.75" customHeight="1" x14ac:dyDescent="0.25">
      <c r="A1446" s="1">
        <v>741</v>
      </c>
      <c r="B1446" s="426"/>
      <c r="C1446" s="426"/>
      <c r="D1446" s="359" t="str">
        <f>IF(B1446&lt;&gt;0,(VLOOKUP(B1446,'proje ve personel bilgileri'!$A$14:$B$1021,2,0))," ")</f>
        <v xml:space="preserve"> </v>
      </c>
      <c r="E1446" s="359"/>
      <c r="F1446" s="268"/>
      <c r="G1446" s="112"/>
      <c r="H1446" s="112"/>
      <c r="I1446" s="109" t="str">
        <f t="shared" si="82"/>
        <v xml:space="preserve"> </v>
      </c>
      <c r="J1446" s="110" t="str">
        <f>IF(B1446&lt;&gt;0,(VLOOKUP(B1446,G011C!$B$12:$V$2193,20,0))," ")</f>
        <v xml:space="preserve"> </v>
      </c>
      <c r="K1446" s="111" t="str">
        <f t="shared" si="83"/>
        <v xml:space="preserve"> </v>
      </c>
    </row>
    <row r="1447" spans="1:11" ht="15.75" customHeight="1" x14ac:dyDescent="0.25">
      <c r="A1447" s="2">
        <v>742</v>
      </c>
      <c r="B1447" s="426"/>
      <c r="C1447" s="426"/>
      <c r="D1447" s="359" t="str">
        <f>IF(B1447&lt;&gt;0,(VLOOKUP(B1447,'proje ve personel bilgileri'!$A$14:$B$1021,2,0))," ")</f>
        <v xml:space="preserve"> </v>
      </c>
      <c r="E1447" s="359"/>
      <c r="F1447" s="268"/>
      <c r="G1447" s="112"/>
      <c r="H1447" s="112"/>
      <c r="I1447" s="109" t="str">
        <f t="shared" si="82"/>
        <v xml:space="preserve"> </v>
      </c>
      <c r="J1447" s="110" t="str">
        <f>IF(B1447&lt;&gt;0,(VLOOKUP(B1447,G011C!$B$12:$V$2193,20,0))," ")</f>
        <v xml:space="preserve"> </v>
      </c>
      <c r="K1447" s="111" t="str">
        <f t="shared" si="83"/>
        <v xml:space="preserve"> </v>
      </c>
    </row>
    <row r="1448" spans="1:11" ht="15.75" customHeight="1" x14ac:dyDescent="0.25">
      <c r="A1448" s="1">
        <v>743</v>
      </c>
      <c r="B1448" s="426"/>
      <c r="C1448" s="426"/>
      <c r="D1448" s="359" t="str">
        <f>IF(B1448&lt;&gt;0,(VLOOKUP(B1448,'proje ve personel bilgileri'!$A$14:$B$1021,2,0))," ")</f>
        <v xml:space="preserve"> </v>
      </c>
      <c r="E1448" s="359"/>
      <c r="F1448" s="268"/>
      <c r="G1448" s="112"/>
      <c r="H1448" s="112"/>
      <c r="I1448" s="109" t="str">
        <f t="shared" si="82"/>
        <v xml:space="preserve"> </v>
      </c>
      <c r="J1448" s="110" t="str">
        <f>IF(B1448&lt;&gt;0,(VLOOKUP(B1448,G011C!$B$12:$V$2193,20,0))," ")</f>
        <v xml:space="preserve"> </v>
      </c>
      <c r="K1448" s="111" t="str">
        <f t="shared" si="83"/>
        <v xml:space="preserve"> </v>
      </c>
    </row>
    <row r="1449" spans="1:11" ht="15.75" customHeight="1" x14ac:dyDescent="0.25">
      <c r="A1449" s="2">
        <v>744</v>
      </c>
      <c r="B1449" s="426"/>
      <c r="C1449" s="426"/>
      <c r="D1449" s="359" t="str">
        <f>IF(B1449&lt;&gt;0,(VLOOKUP(B1449,'proje ve personel bilgileri'!$A$14:$B$1021,2,0))," ")</f>
        <v xml:space="preserve"> </v>
      </c>
      <c r="E1449" s="359"/>
      <c r="F1449" s="268"/>
      <c r="G1449" s="112"/>
      <c r="H1449" s="112"/>
      <c r="I1449" s="109" t="str">
        <f t="shared" si="82"/>
        <v xml:space="preserve"> </v>
      </c>
      <c r="J1449" s="110" t="str">
        <f>IF(B1449&lt;&gt;0,(VLOOKUP(B1449,G011C!$B$12:$V$2193,20,0))," ")</f>
        <v xml:space="preserve"> </v>
      </c>
      <c r="K1449" s="111" t="str">
        <f t="shared" si="83"/>
        <v xml:space="preserve"> </v>
      </c>
    </row>
    <row r="1450" spans="1:11" ht="15.75" customHeight="1" x14ac:dyDescent="0.25">
      <c r="A1450" s="1">
        <v>745</v>
      </c>
      <c r="B1450" s="426"/>
      <c r="C1450" s="426"/>
      <c r="D1450" s="359" t="str">
        <f>IF(B1450&lt;&gt;0,(VLOOKUP(B1450,'proje ve personel bilgileri'!$A$14:$B$1021,2,0))," ")</f>
        <v xml:space="preserve"> </v>
      </c>
      <c r="E1450" s="359"/>
      <c r="F1450" s="268"/>
      <c r="G1450" s="112"/>
      <c r="H1450" s="112"/>
      <c r="I1450" s="109" t="str">
        <f t="shared" si="82"/>
        <v xml:space="preserve"> </v>
      </c>
      <c r="J1450" s="110" t="str">
        <f>IF(B1450&lt;&gt;0,(VLOOKUP(B1450,G011C!$B$12:$V$2193,20,0))," ")</f>
        <v xml:space="preserve"> </v>
      </c>
      <c r="K1450" s="111" t="str">
        <f t="shared" si="83"/>
        <v xml:space="preserve"> </v>
      </c>
    </row>
    <row r="1451" spans="1:11" ht="15.75" customHeight="1" x14ac:dyDescent="0.25">
      <c r="A1451" s="2">
        <v>746</v>
      </c>
      <c r="B1451" s="426"/>
      <c r="C1451" s="426"/>
      <c r="D1451" s="359" t="str">
        <f>IF(B1451&lt;&gt;0,(VLOOKUP(B1451,'proje ve personel bilgileri'!$A$14:$B$1021,2,0))," ")</f>
        <v xml:space="preserve"> </v>
      </c>
      <c r="E1451" s="359"/>
      <c r="F1451" s="268"/>
      <c r="G1451" s="112"/>
      <c r="H1451" s="112"/>
      <c r="I1451" s="109" t="str">
        <f t="shared" si="82"/>
        <v xml:space="preserve"> </v>
      </c>
      <c r="J1451" s="110" t="str">
        <f>IF(B1451&lt;&gt;0,(VLOOKUP(B1451,G011C!$B$12:$V$2193,20,0))," ")</f>
        <v xml:space="preserve"> </v>
      </c>
      <c r="K1451" s="111" t="str">
        <f t="shared" si="83"/>
        <v xml:space="preserve"> </v>
      </c>
    </row>
    <row r="1452" spans="1:11" ht="15.75" customHeight="1" x14ac:dyDescent="0.25">
      <c r="A1452" s="1">
        <v>747</v>
      </c>
      <c r="B1452" s="426"/>
      <c r="C1452" s="426"/>
      <c r="D1452" s="359" t="str">
        <f>IF(B1452&lt;&gt;0,(VLOOKUP(B1452,'proje ve personel bilgileri'!$A$14:$B$1021,2,0))," ")</f>
        <v xml:space="preserve"> </v>
      </c>
      <c r="E1452" s="359"/>
      <c r="F1452" s="268"/>
      <c r="G1452" s="112"/>
      <c r="H1452" s="112"/>
      <c r="I1452" s="109" t="str">
        <f t="shared" si="82"/>
        <v xml:space="preserve"> </v>
      </c>
      <c r="J1452" s="110" t="str">
        <f>IF(B1452&lt;&gt;0,(VLOOKUP(B1452,G011C!$B$12:$V$2193,20,0))," ")</f>
        <v xml:space="preserve"> </v>
      </c>
      <c r="K1452" s="111" t="str">
        <f t="shared" si="83"/>
        <v xml:space="preserve"> </v>
      </c>
    </row>
    <row r="1453" spans="1:11" ht="15.75" customHeight="1" x14ac:dyDescent="0.25">
      <c r="A1453" s="2">
        <v>748</v>
      </c>
      <c r="B1453" s="426"/>
      <c r="C1453" s="426"/>
      <c r="D1453" s="359" t="str">
        <f>IF(B1453&lt;&gt;0,(VLOOKUP(B1453,'proje ve personel bilgileri'!$A$14:$B$1021,2,0))," ")</f>
        <v xml:space="preserve"> </v>
      </c>
      <c r="E1453" s="359"/>
      <c r="F1453" s="268"/>
      <c r="G1453" s="112"/>
      <c r="H1453" s="112"/>
      <c r="I1453" s="109" t="str">
        <f t="shared" si="82"/>
        <v xml:space="preserve"> </v>
      </c>
      <c r="J1453" s="110" t="str">
        <f>IF(B1453&lt;&gt;0,(VLOOKUP(B1453,G011C!$B$12:$V$2193,20,0))," ")</f>
        <v xml:space="preserve"> </v>
      </c>
      <c r="K1453" s="111" t="str">
        <f t="shared" si="83"/>
        <v xml:space="preserve"> </v>
      </c>
    </row>
    <row r="1454" spans="1:11" ht="15.75" customHeight="1" x14ac:dyDescent="0.25">
      <c r="A1454" s="1">
        <v>749</v>
      </c>
      <c r="B1454" s="426"/>
      <c r="C1454" s="426"/>
      <c r="D1454" s="359" t="str">
        <f>IF(B1454&lt;&gt;0,(VLOOKUP(B1454,'proje ve personel bilgileri'!$A$14:$B$1021,2,0))," ")</f>
        <v xml:space="preserve"> </v>
      </c>
      <c r="E1454" s="359"/>
      <c r="F1454" s="268"/>
      <c r="G1454" s="112"/>
      <c r="H1454" s="112"/>
      <c r="I1454" s="109" t="str">
        <f t="shared" si="82"/>
        <v xml:space="preserve"> </v>
      </c>
      <c r="J1454" s="110" t="str">
        <f>IF(B1454&lt;&gt;0,(VLOOKUP(B1454,G011C!$B$12:$V$2193,20,0))," ")</f>
        <v xml:space="preserve"> </v>
      </c>
      <c r="K1454" s="111" t="str">
        <f t="shared" si="83"/>
        <v xml:space="preserve"> </v>
      </c>
    </row>
    <row r="1455" spans="1:11" ht="15.75" customHeight="1" x14ac:dyDescent="0.25">
      <c r="A1455" s="2">
        <v>750</v>
      </c>
      <c r="B1455" s="426"/>
      <c r="C1455" s="426"/>
      <c r="D1455" s="359" t="str">
        <f>IF(B1455&lt;&gt;0,(VLOOKUP(B1455,'proje ve personel bilgileri'!$A$14:$B$1021,2,0))," ")</f>
        <v xml:space="preserve"> </v>
      </c>
      <c r="E1455" s="359"/>
      <c r="F1455" s="268"/>
      <c r="G1455" s="112"/>
      <c r="H1455" s="112"/>
      <c r="I1455" s="109" t="str">
        <f t="shared" si="82"/>
        <v xml:space="preserve"> </v>
      </c>
      <c r="J1455" s="110" t="str">
        <f>IF(B1455&lt;&gt;0,(VLOOKUP(B1455,G011C!$B$12:$V$2193,20,0))," ")</f>
        <v xml:space="preserve"> </v>
      </c>
      <c r="K1455" s="111" t="str">
        <f t="shared" si="83"/>
        <v xml:space="preserve"> </v>
      </c>
    </row>
    <row r="1456" spans="1:11" ht="15.75" customHeight="1" x14ac:dyDescent="0.25">
      <c r="A1456" s="1">
        <v>751</v>
      </c>
      <c r="B1456" s="426"/>
      <c r="C1456" s="426"/>
      <c r="D1456" s="359" t="str">
        <f>IF(B1456&lt;&gt;0,(VLOOKUP(B1456,'proje ve personel bilgileri'!$A$14:$B$1021,2,0))," ")</f>
        <v xml:space="preserve"> </v>
      </c>
      <c r="E1456" s="359"/>
      <c r="F1456" s="268"/>
      <c r="G1456" s="112"/>
      <c r="H1456" s="112"/>
      <c r="I1456" s="109" t="str">
        <f t="shared" si="82"/>
        <v xml:space="preserve"> </v>
      </c>
      <c r="J1456" s="110" t="str">
        <f>IF(B1456&lt;&gt;0,(VLOOKUP(B1456,G011C!$B$12:$V$2193,20,0))," ")</f>
        <v xml:space="preserve"> </v>
      </c>
      <c r="K1456" s="111" t="str">
        <f t="shared" si="83"/>
        <v xml:space="preserve"> </v>
      </c>
    </row>
    <row r="1457" spans="1:11" ht="15.75" customHeight="1" x14ac:dyDescent="0.25">
      <c r="A1457" s="2">
        <v>752</v>
      </c>
      <c r="B1457" s="426"/>
      <c r="C1457" s="426"/>
      <c r="D1457" s="359" t="str">
        <f>IF(B1457&lt;&gt;0,(VLOOKUP(B1457,'proje ve personel bilgileri'!$A$14:$B$1021,2,0))," ")</f>
        <v xml:space="preserve"> </v>
      </c>
      <c r="E1457" s="359"/>
      <c r="F1457" s="268"/>
      <c r="G1457" s="112"/>
      <c r="H1457" s="112"/>
      <c r="I1457" s="109" t="str">
        <f t="shared" si="82"/>
        <v xml:space="preserve"> </v>
      </c>
      <c r="J1457" s="110" t="str">
        <f>IF(B1457&lt;&gt;0,(VLOOKUP(B1457,G011C!$B$12:$V$2193,20,0))," ")</f>
        <v xml:space="preserve"> </v>
      </c>
      <c r="K1457" s="111" t="str">
        <f t="shared" si="83"/>
        <v xml:space="preserve"> </v>
      </c>
    </row>
    <row r="1458" spans="1:11" ht="15.75" customHeight="1" x14ac:dyDescent="0.25">
      <c r="A1458" s="1">
        <v>753</v>
      </c>
      <c r="B1458" s="426"/>
      <c r="C1458" s="426"/>
      <c r="D1458" s="359" t="str">
        <f>IF(B1458&lt;&gt;0,(VLOOKUP(B1458,'proje ve personel bilgileri'!$A$14:$B$1021,2,0))," ")</f>
        <v xml:space="preserve"> </v>
      </c>
      <c r="E1458" s="359"/>
      <c r="F1458" s="268"/>
      <c r="G1458" s="112"/>
      <c r="H1458" s="112"/>
      <c r="I1458" s="109" t="str">
        <f t="shared" si="82"/>
        <v xml:space="preserve"> </v>
      </c>
      <c r="J1458" s="110" t="str">
        <f>IF(B1458&lt;&gt;0,(VLOOKUP(B1458,G011C!$B$12:$V$2193,20,0))," ")</f>
        <v xml:space="preserve"> </v>
      </c>
      <c r="K1458" s="111" t="str">
        <f t="shared" si="83"/>
        <v xml:space="preserve"> </v>
      </c>
    </row>
    <row r="1459" spans="1:11" ht="15.75" customHeight="1" x14ac:dyDescent="0.25">
      <c r="A1459" s="2">
        <v>754</v>
      </c>
      <c r="B1459" s="426"/>
      <c r="C1459" s="426"/>
      <c r="D1459" s="359" t="str">
        <f>IF(B1459&lt;&gt;0,(VLOOKUP(B1459,'proje ve personel bilgileri'!$A$14:$B$1021,2,0))," ")</f>
        <v xml:space="preserve"> </v>
      </c>
      <c r="E1459" s="359"/>
      <c r="F1459" s="268"/>
      <c r="G1459" s="112"/>
      <c r="H1459" s="112"/>
      <c r="I1459" s="109" t="str">
        <f t="shared" si="82"/>
        <v xml:space="preserve"> </v>
      </c>
      <c r="J1459" s="110" t="str">
        <f>IF(B1459&lt;&gt;0,(VLOOKUP(B1459,G011C!$B$12:$V$2193,20,0))," ")</f>
        <v xml:space="preserve"> </v>
      </c>
      <c r="K1459" s="111" t="str">
        <f t="shared" si="83"/>
        <v xml:space="preserve"> </v>
      </c>
    </row>
    <row r="1460" spans="1:11" ht="15.75" customHeight="1" x14ac:dyDescent="0.25">
      <c r="A1460" s="1">
        <v>755</v>
      </c>
      <c r="B1460" s="426"/>
      <c r="C1460" s="426"/>
      <c r="D1460" s="359" t="str">
        <f>IF(B1460&lt;&gt;0,(VLOOKUP(B1460,'proje ve personel bilgileri'!$A$14:$B$1021,2,0))," ")</f>
        <v xml:space="preserve"> </v>
      </c>
      <c r="E1460" s="359"/>
      <c r="F1460" s="268"/>
      <c r="G1460" s="112"/>
      <c r="H1460" s="112"/>
      <c r="I1460" s="109" t="str">
        <f t="shared" si="82"/>
        <v xml:space="preserve"> </v>
      </c>
      <c r="J1460" s="110" t="str">
        <f>IF(B1460&lt;&gt;0,(VLOOKUP(B1460,G011C!$B$12:$V$2193,20,0))," ")</f>
        <v xml:space="preserve"> </v>
      </c>
      <c r="K1460" s="111" t="str">
        <f t="shared" si="83"/>
        <v xml:space="preserve"> </v>
      </c>
    </row>
    <row r="1461" spans="1:11" ht="15" customHeight="1" x14ac:dyDescent="0.25">
      <c r="A1461" s="2">
        <v>756</v>
      </c>
      <c r="B1461" s="426"/>
      <c r="C1461" s="426"/>
      <c r="D1461" s="359" t="str">
        <f>IF(B1461&lt;&gt;0,(VLOOKUP(B1461,'proje ve personel bilgileri'!$A$14:$B$1021,2,0))," ")</f>
        <v xml:space="preserve"> </v>
      </c>
      <c r="E1461" s="359"/>
      <c r="F1461" s="268"/>
      <c r="G1461" s="112"/>
      <c r="H1461" s="112"/>
      <c r="I1461" s="109" t="str">
        <f t="shared" si="82"/>
        <v xml:space="preserve"> </v>
      </c>
      <c r="J1461" s="110" t="str">
        <f>IF(B1461&lt;&gt;0,(VLOOKUP(B1461,G011C!$B$12:$V$2193,20,0))," ")</f>
        <v xml:space="preserve"> </v>
      </c>
      <c r="K1461" s="111" t="str">
        <f t="shared" si="83"/>
        <v xml:space="preserve"> </v>
      </c>
    </row>
    <row r="1462" spans="1:11" ht="15.75" customHeight="1" x14ac:dyDescent="0.25">
      <c r="A1462" s="341" t="s">
        <v>169</v>
      </c>
      <c r="B1462" s="427"/>
      <c r="C1462" s="427"/>
      <c r="D1462" s="427"/>
      <c r="E1462" s="427"/>
      <c r="F1462" s="427"/>
      <c r="G1462" s="427"/>
      <c r="H1462" s="427"/>
      <c r="I1462" s="34">
        <f>SUM(I1444:I1461)</f>
        <v>0</v>
      </c>
      <c r="J1462" s="31"/>
      <c r="K1462" s="35">
        <f>IF(C1441=C1406,SUM(K1444:K1461)+K1427,SUM(K1444:K1461))</f>
        <v>0</v>
      </c>
    </row>
    <row r="1463" spans="1:11" ht="15.75" customHeight="1" x14ac:dyDescent="0.25">
      <c r="A1463" s="428" t="s">
        <v>170</v>
      </c>
      <c r="B1463" s="429"/>
      <c r="C1463" s="429"/>
      <c r="D1463" s="429"/>
      <c r="E1463" s="429"/>
      <c r="F1463" s="429"/>
      <c r="G1463" s="430"/>
      <c r="H1463" s="32"/>
      <c r="I1463" s="33"/>
      <c r="J1463" s="33"/>
      <c r="K1463" s="65">
        <f>SUM(K1444:K1461)+K1428</f>
        <v>0</v>
      </c>
    </row>
    <row r="1464" spans="1:11" ht="15" customHeight="1" x14ac:dyDescent="0.25">
      <c r="A1464" s="56"/>
      <c r="B1464" s="56"/>
      <c r="C1464" s="56"/>
      <c r="D1464" s="56"/>
      <c r="E1464" s="56"/>
      <c r="F1464" s="56"/>
      <c r="G1464" s="56"/>
      <c r="H1464" s="56"/>
      <c r="I1464" s="56"/>
      <c r="J1464" s="56"/>
      <c r="K1464" s="56"/>
    </row>
    <row r="1465" spans="1:11" ht="15" customHeight="1" x14ac:dyDescent="0.25">
      <c r="A1465" s="50"/>
    </row>
    <row r="1466" spans="1:11" ht="15" customHeight="1" x14ac:dyDescent="0.25">
      <c r="A1466" s="431" t="s">
        <v>171</v>
      </c>
      <c r="B1466" s="431"/>
      <c r="C1466" s="431"/>
      <c r="D1466" s="431"/>
      <c r="E1466" s="431"/>
      <c r="F1466" s="431"/>
      <c r="G1466" s="431"/>
      <c r="H1466" s="431"/>
      <c r="I1466" s="431"/>
      <c r="J1466" s="431"/>
      <c r="K1466" s="431"/>
    </row>
    <row r="1467" spans="1:11" ht="15" customHeight="1" x14ac:dyDescent="0.25">
      <c r="A1467" s="50"/>
    </row>
    <row r="1468" spans="1:11" ht="15" customHeight="1" x14ac:dyDescent="0.25">
      <c r="A1468" s="51"/>
    </row>
    <row r="1469" spans="1:11" ht="15" customHeight="1" x14ac:dyDescent="0.25">
      <c r="A1469" s="270" t="s">
        <v>101</v>
      </c>
      <c r="E1469" s="270" t="s">
        <v>102</v>
      </c>
      <c r="G1469" s="270" t="s">
        <v>103</v>
      </c>
      <c r="J1469" s="74" t="s">
        <v>127</v>
      </c>
    </row>
    <row r="1471" spans="1:11" ht="15.75" customHeight="1" x14ac:dyDescent="0.25">
      <c r="A1471" s="348" t="s">
        <v>157</v>
      </c>
      <c r="B1471" s="440"/>
      <c r="C1471" s="440"/>
      <c r="D1471" s="440"/>
      <c r="E1471" s="440"/>
      <c r="F1471" s="440"/>
      <c r="G1471" s="440"/>
      <c r="H1471" s="440"/>
      <c r="I1471" s="440"/>
      <c r="J1471" s="440"/>
      <c r="K1471" s="440"/>
    </row>
    <row r="1472" spans="1:11" ht="15" customHeight="1" x14ac:dyDescent="0.25">
      <c r="A1472" s="70"/>
      <c r="B1472" s="70"/>
      <c r="C1472" s="70"/>
      <c r="D1472" s="70"/>
      <c r="E1472" s="70"/>
      <c r="F1472" s="73" t="str">
        <f>'proje ve personel bilgileri'!$B$7&amp;" dönemine aittir"</f>
        <v>/ dönemine aittir</v>
      </c>
      <c r="G1472" s="70"/>
      <c r="H1472" s="70"/>
      <c r="I1472" s="70"/>
      <c r="J1472" s="70"/>
      <c r="K1472" s="70"/>
    </row>
    <row r="1473" spans="1:11" ht="18.75" customHeight="1" x14ac:dyDescent="0.25">
      <c r="K1473" s="4" t="s">
        <v>158</v>
      </c>
    </row>
    <row r="1474" spans="1:11" ht="15.75" customHeight="1" x14ac:dyDescent="0.25">
      <c r="A1474" s="435" t="s">
        <v>2</v>
      </c>
      <c r="B1474" s="436"/>
      <c r="C1474" s="351">
        <f>'proje ve personel bilgileri'!$B$2</f>
        <v>0</v>
      </c>
      <c r="D1474" s="352"/>
      <c r="E1474" s="352"/>
      <c r="F1474" s="352"/>
      <c r="G1474" s="352"/>
      <c r="H1474" s="352"/>
      <c r="I1474" s="352"/>
      <c r="J1474" s="352"/>
      <c r="K1474" s="353"/>
    </row>
    <row r="1475" spans="1:11" ht="15.75" customHeight="1" x14ac:dyDescent="0.25">
      <c r="A1475" s="435" t="s">
        <v>159</v>
      </c>
      <c r="B1475" s="436"/>
      <c r="C1475" s="351">
        <f>'proje ve personel bilgileri'!$B$3</f>
        <v>0</v>
      </c>
      <c r="D1475" s="352"/>
      <c r="E1475" s="352"/>
      <c r="F1475" s="352"/>
      <c r="G1475" s="352"/>
      <c r="H1475" s="352"/>
      <c r="I1475" s="352"/>
      <c r="J1475" s="352"/>
      <c r="K1475" s="353"/>
    </row>
    <row r="1476" spans="1:11" ht="15.75" customHeight="1" x14ac:dyDescent="0.25">
      <c r="A1476" s="435" t="s">
        <v>160</v>
      </c>
      <c r="B1476" s="436"/>
      <c r="C1476" s="437"/>
      <c r="D1476" s="438"/>
      <c r="E1476" s="435"/>
      <c r="F1476" s="439"/>
      <c r="G1476" s="439"/>
      <c r="H1476" s="439"/>
      <c r="I1476" s="439"/>
      <c r="J1476" s="439"/>
      <c r="K1476" s="436"/>
    </row>
    <row r="1477" spans="1:11" ht="30" customHeight="1" x14ac:dyDescent="0.25">
      <c r="A1477" s="432" t="s">
        <v>87</v>
      </c>
      <c r="B1477" s="346" t="s">
        <v>15</v>
      </c>
      <c r="C1477" s="347"/>
      <c r="D1477" s="346" t="s">
        <v>161</v>
      </c>
      <c r="E1477" s="347"/>
      <c r="F1477" s="432" t="s">
        <v>17</v>
      </c>
      <c r="G1477" s="432" t="s">
        <v>162</v>
      </c>
      <c r="H1477" s="432" t="s">
        <v>163</v>
      </c>
      <c r="I1477" s="432" t="s">
        <v>164</v>
      </c>
      <c r="J1477" s="269" t="s">
        <v>165</v>
      </c>
      <c r="K1477" s="267" t="s">
        <v>166</v>
      </c>
    </row>
    <row r="1478" spans="1:11" ht="30.75" customHeight="1" x14ac:dyDescent="0.25">
      <c r="A1478" s="433"/>
      <c r="B1478" s="339"/>
      <c r="C1478" s="340"/>
      <c r="D1478" s="339" t="s">
        <v>167</v>
      </c>
      <c r="E1478" s="340"/>
      <c r="F1478" s="433"/>
      <c r="G1478" s="433"/>
      <c r="H1478" s="433"/>
      <c r="I1478" s="433"/>
      <c r="J1478" s="267" t="s">
        <v>168</v>
      </c>
      <c r="K1478" s="267" t="s">
        <v>98</v>
      </c>
    </row>
    <row r="1479" spans="1:11" ht="15.75" customHeight="1" x14ac:dyDescent="0.25">
      <c r="A1479" s="1">
        <v>757</v>
      </c>
      <c r="B1479" s="434"/>
      <c r="C1479" s="434"/>
      <c r="D1479" s="359" t="str">
        <f>IF(B1479&lt;&gt;0,(VLOOKUP(B1479,'proje ve personel bilgileri'!$A$14:$B$1021,2,0))," ")</f>
        <v xml:space="preserve"> </v>
      </c>
      <c r="E1479" s="359"/>
      <c r="F1479" s="268"/>
      <c r="G1479" s="108"/>
      <c r="H1479" s="108"/>
      <c r="I1479" s="109" t="str">
        <f t="shared" ref="I1479:I1496" si="84">IF(B1479&lt;&gt;0,(G1479*H1479)," ")</f>
        <v xml:space="preserve"> </v>
      </c>
      <c r="J1479" s="110" t="str">
        <f>IF(B1479&lt;&gt;0,(VLOOKUP(B1479,G011C!$B$12:$V$2193,20,0))," ")</f>
        <v xml:space="preserve"> </v>
      </c>
      <c r="K1479" s="111" t="str">
        <f t="shared" ref="K1479:K1496" si="85">IF(B1479&lt;&gt;0,(I1479*J1479)," ")</f>
        <v xml:space="preserve"> </v>
      </c>
    </row>
    <row r="1480" spans="1:11" ht="15.75" customHeight="1" x14ac:dyDescent="0.25">
      <c r="A1480" s="2">
        <v>758</v>
      </c>
      <c r="B1480" s="426"/>
      <c r="C1480" s="426"/>
      <c r="D1480" s="359" t="str">
        <f>IF(B1480&lt;&gt;0,(VLOOKUP(B1480,'proje ve personel bilgileri'!$A$14:$B$1021,2,0))," ")</f>
        <v xml:space="preserve"> </v>
      </c>
      <c r="E1480" s="359"/>
      <c r="F1480" s="268"/>
      <c r="G1480" s="112"/>
      <c r="H1480" s="112"/>
      <c r="I1480" s="109" t="str">
        <f t="shared" si="84"/>
        <v xml:space="preserve"> </v>
      </c>
      <c r="J1480" s="110" t="str">
        <f>IF(B1480&lt;&gt;0,(VLOOKUP(B1480,G011C!$B$12:$V$2193,20,0))," ")</f>
        <v xml:space="preserve"> </v>
      </c>
      <c r="K1480" s="111" t="str">
        <f t="shared" si="85"/>
        <v xml:space="preserve"> </v>
      </c>
    </row>
    <row r="1481" spans="1:11" ht="15.75" customHeight="1" x14ac:dyDescent="0.25">
      <c r="A1481" s="1">
        <v>759</v>
      </c>
      <c r="B1481" s="426"/>
      <c r="C1481" s="426"/>
      <c r="D1481" s="359" t="str">
        <f>IF(B1481&lt;&gt;0,(VLOOKUP(B1481,'proje ve personel bilgileri'!$A$14:$B$1021,2,0))," ")</f>
        <v xml:space="preserve"> </v>
      </c>
      <c r="E1481" s="359"/>
      <c r="F1481" s="268"/>
      <c r="G1481" s="112"/>
      <c r="H1481" s="112"/>
      <c r="I1481" s="109" t="str">
        <f t="shared" si="84"/>
        <v xml:space="preserve"> </v>
      </c>
      <c r="J1481" s="110" t="str">
        <f>IF(B1481&lt;&gt;0,(VLOOKUP(B1481,G011C!$B$12:$V$2193,20,0))," ")</f>
        <v xml:space="preserve"> </v>
      </c>
      <c r="K1481" s="111" t="str">
        <f t="shared" si="85"/>
        <v xml:space="preserve"> </v>
      </c>
    </row>
    <row r="1482" spans="1:11" ht="15.75" customHeight="1" x14ac:dyDescent="0.25">
      <c r="A1482" s="2">
        <v>760</v>
      </c>
      <c r="B1482" s="426"/>
      <c r="C1482" s="426"/>
      <c r="D1482" s="359" t="str">
        <f>IF(B1482&lt;&gt;0,(VLOOKUP(B1482,'proje ve personel bilgileri'!$A$14:$B$1021,2,0))," ")</f>
        <v xml:space="preserve"> </v>
      </c>
      <c r="E1482" s="359"/>
      <c r="F1482" s="268"/>
      <c r="G1482" s="112"/>
      <c r="H1482" s="112"/>
      <c r="I1482" s="109" t="str">
        <f t="shared" si="84"/>
        <v xml:space="preserve"> </v>
      </c>
      <c r="J1482" s="110" t="str">
        <f>IF(B1482&lt;&gt;0,(VLOOKUP(B1482,G011C!$B$12:$V$2193,20,0))," ")</f>
        <v xml:space="preserve"> </v>
      </c>
      <c r="K1482" s="111" t="str">
        <f t="shared" si="85"/>
        <v xml:space="preserve"> </v>
      </c>
    </row>
    <row r="1483" spans="1:11" ht="15.75" customHeight="1" x14ac:dyDescent="0.25">
      <c r="A1483" s="1">
        <v>761</v>
      </c>
      <c r="B1483" s="426"/>
      <c r="C1483" s="426"/>
      <c r="D1483" s="359" t="str">
        <f>IF(B1483&lt;&gt;0,(VLOOKUP(B1483,'proje ve personel bilgileri'!$A$14:$B$1021,2,0))," ")</f>
        <v xml:space="preserve"> </v>
      </c>
      <c r="E1483" s="359"/>
      <c r="F1483" s="268"/>
      <c r="G1483" s="112"/>
      <c r="H1483" s="112"/>
      <c r="I1483" s="109" t="str">
        <f t="shared" si="84"/>
        <v xml:space="preserve"> </v>
      </c>
      <c r="J1483" s="110" t="str">
        <f>IF(B1483&lt;&gt;0,(VLOOKUP(B1483,G011C!$B$12:$V$2193,20,0))," ")</f>
        <v xml:space="preserve"> </v>
      </c>
      <c r="K1483" s="111" t="str">
        <f t="shared" si="85"/>
        <v xml:space="preserve"> </v>
      </c>
    </row>
    <row r="1484" spans="1:11" ht="15.75" customHeight="1" x14ac:dyDescent="0.25">
      <c r="A1484" s="2">
        <v>762</v>
      </c>
      <c r="B1484" s="426"/>
      <c r="C1484" s="426"/>
      <c r="D1484" s="359" t="str">
        <f>IF(B1484&lt;&gt;0,(VLOOKUP(B1484,'proje ve personel bilgileri'!$A$14:$B$1021,2,0))," ")</f>
        <v xml:space="preserve"> </v>
      </c>
      <c r="E1484" s="359"/>
      <c r="F1484" s="268"/>
      <c r="G1484" s="112"/>
      <c r="H1484" s="112"/>
      <c r="I1484" s="109" t="str">
        <f t="shared" si="84"/>
        <v xml:space="preserve"> </v>
      </c>
      <c r="J1484" s="110" t="str">
        <f>IF(B1484&lt;&gt;0,(VLOOKUP(B1484,G011C!$B$12:$V$2193,20,0))," ")</f>
        <v xml:space="preserve"> </v>
      </c>
      <c r="K1484" s="111" t="str">
        <f t="shared" si="85"/>
        <v xml:space="preserve"> </v>
      </c>
    </row>
    <row r="1485" spans="1:11" ht="15.75" customHeight="1" x14ac:dyDescent="0.25">
      <c r="A1485" s="1">
        <v>763</v>
      </c>
      <c r="B1485" s="426"/>
      <c r="C1485" s="426"/>
      <c r="D1485" s="359" t="str">
        <f>IF(B1485&lt;&gt;0,(VLOOKUP(B1485,'proje ve personel bilgileri'!$A$14:$B$1021,2,0))," ")</f>
        <v xml:space="preserve"> </v>
      </c>
      <c r="E1485" s="359"/>
      <c r="F1485" s="268"/>
      <c r="G1485" s="112"/>
      <c r="H1485" s="112"/>
      <c r="I1485" s="109" t="str">
        <f t="shared" si="84"/>
        <v xml:space="preserve"> </v>
      </c>
      <c r="J1485" s="110" t="str">
        <f>IF(B1485&lt;&gt;0,(VLOOKUP(B1485,G011C!$B$12:$V$2193,20,0))," ")</f>
        <v xml:space="preserve"> </v>
      </c>
      <c r="K1485" s="111" t="str">
        <f t="shared" si="85"/>
        <v xml:space="preserve"> </v>
      </c>
    </row>
    <row r="1486" spans="1:11" ht="15.75" customHeight="1" x14ac:dyDescent="0.25">
      <c r="A1486" s="2">
        <v>764</v>
      </c>
      <c r="B1486" s="426"/>
      <c r="C1486" s="426"/>
      <c r="D1486" s="359" t="str">
        <f>IF(B1486&lt;&gt;0,(VLOOKUP(B1486,'proje ve personel bilgileri'!$A$14:$B$1021,2,0))," ")</f>
        <v xml:space="preserve"> </v>
      </c>
      <c r="E1486" s="359"/>
      <c r="F1486" s="268"/>
      <c r="G1486" s="112"/>
      <c r="H1486" s="112"/>
      <c r="I1486" s="109" t="str">
        <f t="shared" si="84"/>
        <v xml:space="preserve"> </v>
      </c>
      <c r="J1486" s="110" t="str">
        <f>IF(B1486&lt;&gt;0,(VLOOKUP(B1486,G011C!$B$12:$V$2193,20,0))," ")</f>
        <v xml:space="preserve"> </v>
      </c>
      <c r="K1486" s="111" t="str">
        <f t="shared" si="85"/>
        <v xml:space="preserve"> </v>
      </c>
    </row>
    <row r="1487" spans="1:11" ht="15.75" customHeight="1" x14ac:dyDescent="0.25">
      <c r="A1487" s="1">
        <v>765</v>
      </c>
      <c r="B1487" s="426"/>
      <c r="C1487" s="426"/>
      <c r="D1487" s="359" t="str">
        <f>IF(B1487&lt;&gt;0,(VLOOKUP(B1487,'proje ve personel bilgileri'!$A$14:$B$1021,2,0))," ")</f>
        <v xml:space="preserve"> </v>
      </c>
      <c r="E1487" s="359"/>
      <c r="F1487" s="268"/>
      <c r="G1487" s="112"/>
      <c r="H1487" s="112"/>
      <c r="I1487" s="109" t="str">
        <f t="shared" si="84"/>
        <v xml:space="preserve"> </v>
      </c>
      <c r="J1487" s="110" t="str">
        <f>IF(B1487&lt;&gt;0,(VLOOKUP(B1487,G011C!$B$12:$V$2193,20,0))," ")</f>
        <v xml:space="preserve"> </v>
      </c>
      <c r="K1487" s="111" t="str">
        <f t="shared" si="85"/>
        <v xml:space="preserve"> </v>
      </c>
    </row>
    <row r="1488" spans="1:11" ht="15.75" customHeight="1" x14ac:dyDescent="0.25">
      <c r="A1488" s="2">
        <v>766</v>
      </c>
      <c r="B1488" s="426"/>
      <c r="C1488" s="426"/>
      <c r="D1488" s="359" t="str">
        <f>IF(B1488&lt;&gt;0,(VLOOKUP(B1488,'proje ve personel bilgileri'!$A$14:$B$1021,2,0))," ")</f>
        <v xml:space="preserve"> </v>
      </c>
      <c r="E1488" s="359"/>
      <c r="F1488" s="268"/>
      <c r="G1488" s="112"/>
      <c r="H1488" s="112"/>
      <c r="I1488" s="109" t="str">
        <f t="shared" si="84"/>
        <v xml:space="preserve"> </v>
      </c>
      <c r="J1488" s="110" t="str">
        <f>IF(B1488&lt;&gt;0,(VLOOKUP(B1488,G011C!$B$12:$V$2193,20,0))," ")</f>
        <v xml:space="preserve"> </v>
      </c>
      <c r="K1488" s="111" t="str">
        <f t="shared" si="85"/>
        <v xml:space="preserve"> </v>
      </c>
    </row>
    <row r="1489" spans="1:11" ht="15.75" customHeight="1" x14ac:dyDescent="0.25">
      <c r="A1489" s="1">
        <v>767</v>
      </c>
      <c r="B1489" s="426"/>
      <c r="C1489" s="426"/>
      <c r="D1489" s="359" t="str">
        <f>IF(B1489&lt;&gt;0,(VLOOKUP(B1489,'proje ve personel bilgileri'!$A$14:$B$1021,2,0))," ")</f>
        <v xml:space="preserve"> </v>
      </c>
      <c r="E1489" s="359"/>
      <c r="F1489" s="268"/>
      <c r="G1489" s="112"/>
      <c r="H1489" s="112"/>
      <c r="I1489" s="109" t="str">
        <f t="shared" si="84"/>
        <v xml:space="preserve"> </v>
      </c>
      <c r="J1489" s="110" t="str">
        <f>IF(B1489&lt;&gt;0,(VLOOKUP(B1489,G011C!$B$12:$V$2193,20,0))," ")</f>
        <v xml:space="preserve"> </v>
      </c>
      <c r="K1489" s="111" t="str">
        <f t="shared" si="85"/>
        <v xml:space="preserve"> </v>
      </c>
    </row>
    <row r="1490" spans="1:11" ht="15.75" customHeight="1" x14ac:dyDescent="0.25">
      <c r="A1490" s="2">
        <v>768</v>
      </c>
      <c r="B1490" s="426"/>
      <c r="C1490" s="426"/>
      <c r="D1490" s="359" t="str">
        <f>IF(B1490&lt;&gt;0,(VLOOKUP(B1490,'proje ve personel bilgileri'!$A$14:$B$1021,2,0))," ")</f>
        <v xml:space="preserve"> </v>
      </c>
      <c r="E1490" s="359"/>
      <c r="F1490" s="268"/>
      <c r="G1490" s="112"/>
      <c r="H1490" s="112"/>
      <c r="I1490" s="109" t="str">
        <f t="shared" si="84"/>
        <v xml:space="preserve"> </v>
      </c>
      <c r="J1490" s="110" t="str">
        <f>IF(B1490&lt;&gt;0,(VLOOKUP(B1490,G011C!$B$12:$V$2193,20,0))," ")</f>
        <v xml:space="preserve"> </v>
      </c>
      <c r="K1490" s="111" t="str">
        <f t="shared" si="85"/>
        <v xml:space="preserve"> </v>
      </c>
    </row>
    <row r="1491" spans="1:11" ht="15.75" customHeight="1" x14ac:dyDescent="0.25">
      <c r="A1491" s="1">
        <v>769</v>
      </c>
      <c r="B1491" s="426"/>
      <c r="C1491" s="426"/>
      <c r="D1491" s="359" t="str">
        <f>IF(B1491&lt;&gt;0,(VLOOKUP(B1491,'proje ve personel bilgileri'!$A$14:$B$1021,2,0))," ")</f>
        <v xml:space="preserve"> </v>
      </c>
      <c r="E1491" s="359"/>
      <c r="F1491" s="268"/>
      <c r="G1491" s="112"/>
      <c r="H1491" s="112"/>
      <c r="I1491" s="109" t="str">
        <f t="shared" si="84"/>
        <v xml:space="preserve"> </v>
      </c>
      <c r="J1491" s="110" t="str">
        <f>IF(B1491&lt;&gt;0,(VLOOKUP(B1491,G011C!$B$12:$V$2193,20,0))," ")</f>
        <v xml:space="preserve"> </v>
      </c>
      <c r="K1491" s="111" t="str">
        <f t="shared" si="85"/>
        <v xml:space="preserve"> </v>
      </c>
    </row>
    <row r="1492" spans="1:11" ht="15.75" customHeight="1" x14ac:dyDescent="0.25">
      <c r="A1492" s="2">
        <v>770</v>
      </c>
      <c r="B1492" s="426"/>
      <c r="C1492" s="426"/>
      <c r="D1492" s="359" t="str">
        <f>IF(B1492&lt;&gt;0,(VLOOKUP(B1492,'proje ve personel bilgileri'!$A$14:$B$1021,2,0))," ")</f>
        <v xml:space="preserve"> </v>
      </c>
      <c r="E1492" s="359"/>
      <c r="F1492" s="268"/>
      <c r="G1492" s="112"/>
      <c r="H1492" s="112"/>
      <c r="I1492" s="109" t="str">
        <f t="shared" si="84"/>
        <v xml:space="preserve"> </v>
      </c>
      <c r="J1492" s="110" t="str">
        <f>IF(B1492&lt;&gt;0,(VLOOKUP(B1492,G011C!$B$12:$V$2193,20,0))," ")</f>
        <v xml:space="preserve"> </v>
      </c>
      <c r="K1492" s="111" t="str">
        <f t="shared" si="85"/>
        <v xml:space="preserve"> </v>
      </c>
    </row>
    <row r="1493" spans="1:11" ht="15.75" customHeight="1" x14ac:dyDescent="0.25">
      <c r="A1493" s="1">
        <v>771</v>
      </c>
      <c r="B1493" s="426"/>
      <c r="C1493" s="426"/>
      <c r="D1493" s="359" t="str">
        <f>IF(B1493&lt;&gt;0,(VLOOKUP(B1493,'proje ve personel bilgileri'!$A$14:$B$1021,2,0))," ")</f>
        <v xml:space="preserve"> </v>
      </c>
      <c r="E1493" s="359"/>
      <c r="F1493" s="268"/>
      <c r="G1493" s="112"/>
      <c r="H1493" s="112"/>
      <c r="I1493" s="109" t="str">
        <f t="shared" si="84"/>
        <v xml:space="preserve"> </v>
      </c>
      <c r="J1493" s="110" t="str">
        <f>IF(B1493&lt;&gt;0,(VLOOKUP(B1493,G011C!$B$12:$V$2193,20,0))," ")</f>
        <v xml:space="preserve"> </v>
      </c>
      <c r="K1493" s="111" t="str">
        <f t="shared" si="85"/>
        <v xml:space="preserve"> </v>
      </c>
    </row>
    <row r="1494" spans="1:11" ht="15.75" customHeight="1" x14ac:dyDescent="0.25">
      <c r="A1494" s="2">
        <v>772</v>
      </c>
      <c r="B1494" s="426"/>
      <c r="C1494" s="426"/>
      <c r="D1494" s="359" t="str">
        <f>IF(B1494&lt;&gt;0,(VLOOKUP(B1494,'proje ve personel bilgileri'!$A$14:$B$1021,2,0))," ")</f>
        <v xml:space="preserve"> </v>
      </c>
      <c r="E1494" s="359"/>
      <c r="F1494" s="268"/>
      <c r="G1494" s="112"/>
      <c r="H1494" s="112"/>
      <c r="I1494" s="109" t="str">
        <f t="shared" si="84"/>
        <v xml:space="preserve"> </v>
      </c>
      <c r="J1494" s="110" t="str">
        <f>IF(B1494&lt;&gt;0,(VLOOKUP(B1494,G011C!$B$12:$V$2193,20,0))," ")</f>
        <v xml:space="preserve"> </v>
      </c>
      <c r="K1494" s="111" t="str">
        <f t="shared" si="85"/>
        <v xml:space="preserve"> </v>
      </c>
    </row>
    <row r="1495" spans="1:11" ht="15.75" customHeight="1" x14ac:dyDescent="0.25">
      <c r="A1495" s="1">
        <v>773</v>
      </c>
      <c r="B1495" s="426"/>
      <c r="C1495" s="426"/>
      <c r="D1495" s="359" t="str">
        <f>IF(B1495&lt;&gt;0,(VLOOKUP(B1495,'proje ve personel bilgileri'!$A$14:$B$1021,2,0))," ")</f>
        <v xml:space="preserve"> </v>
      </c>
      <c r="E1495" s="359"/>
      <c r="F1495" s="268"/>
      <c r="G1495" s="112"/>
      <c r="H1495" s="112"/>
      <c r="I1495" s="109" t="str">
        <f t="shared" si="84"/>
        <v xml:space="preserve"> </v>
      </c>
      <c r="J1495" s="110" t="str">
        <f>IF(B1495&lt;&gt;0,(VLOOKUP(B1495,G011C!$B$12:$V$2193,20,0))," ")</f>
        <v xml:space="preserve"> </v>
      </c>
      <c r="K1495" s="111" t="str">
        <f t="shared" si="85"/>
        <v xml:space="preserve"> </v>
      </c>
    </row>
    <row r="1496" spans="1:11" ht="15" customHeight="1" x14ac:dyDescent="0.25">
      <c r="A1496" s="2">
        <v>774</v>
      </c>
      <c r="B1496" s="426"/>
      <c r="C1496" s="426"/>
      <c r="D1496" s="359" t="str">
        <f>IF(B1496&lt;&gt;0,(VLOOKUP(B1496,'proje ve personel bilgileri'!$A$14:$B$1021,2,0))," ")</f>
        <v xml:space="preserve"> </v>
      </c>
      <c r="E1496" s="359"/>
      <c r="F1496" s="268"/>
      <c r="G1496" s="112"/>
      <c r="H1496" s="112"/>
      <c r="I1496" s="109" t="str">
        <f t="shared" si="84"/>
        <v xml:space="preserve"> </v>
      </c>
      <c r="J1496" s="110" t="str">
        <f>IF(B1496&lt;&gt;0,(VLOOKUP(B1496,G011C!$B$12:$V$2193,20,0))," ")</f>
        <v xml:space="preserve"> </v>
      </c>
      <c r="K1496" s="111" t="str">
        <f t="shared" si="85"/>
        <v xml:space="preserve"> </v>
      </c>
    </row>
    <row r="1497" spans="1:11" ht="15.75" customHeight="1" x14ac:dyDescent="0.25">
      <c r="A1497" s="341" t="s">
        <v>169</v>
      </c>
      <c r="B1497" s="427"/>
      <c r="C1497" s="427"/>
      <c r="D1497" s="427"/>
      <c r="E1497" s="427"/>
      <c r="F1497" s="427"/>
      <c r="G1497" s="427"/>
      <c r="H1497" s="427"/>
      <c r="I1497" s="34">
        <f>SUM(I1479:I1496)</f>
        <v>0</v>
      </c>
      <c r="J1497" s="31"/>
      <c r="K1497" s="35">
        <f>IF(C1476=C1441,SUM(K1479:K1496)+K1462,SUM(K1479:K1496))</f>
        <v>0</v>
      </c>
    </row>
    <row r="1498" spans="1:11" ht="15.75" customHeight="1" x14ac:dyDescent="0.25">
      <c r="A1498" s="428" t="s">
        <v>170</v>
      </c>
      <c r="B1498" s="429"/>
      <c r="C1498" s="429"/>
      <c r="D1498" s="429"/>
      <c r="E1498" s="429"/>
      <c r="F1498" s="429"/>
      <c r="G1498" s="430"/>
      <c r="H1498" s="32"/>
      <c r="I1498" s="33"/>
      <c r="J1498" s="33"/>
      <c r="K1498" s="65">
        <f>SUM(K1479:K1496)+K1463</f>
        <v>0</v>
      </c>
    </row>
    <row r="1499" spans="1:11" ht="15" customHeight="1" x14ac:dyDescent="0.25">
      <c r="A1499" s="56"/>
      <c r="B1499" s="56"/>
      <c r="C1499" s="56"/>
      <c r="D1499" s="56"/>
      <c r="E1499" s="56"/>
      <c r="F1499" s="56"/>
      <c r="G1499" s="56"/>
      <c r="H1499" s="56"/>
      <c r="I1499" s="56"/>
      <c r="J1499" s="56"/>
      <c r="K1499" s="56"/>
    </row>
    <row r="1500" spans="1:11" ht="15" customHeight="1" x14ac:dyDescent="0.25">
      <c r="A1500" s="50"/>
    </row>
    <row r="1501" spans="1:11" ht="15" customHeight="1" x14ac:dyDescent="0.25">
      <c r="A1501" s="431" t="s">
        <v>171</v>
      </c>
      <c r="B1501" s="431"/>
      <c r="C1501" s="431"/>
      <c r="D1501" s="431"/>
      <c r="E1501" s="431"/>
      <c r="F1501" s="431"/>
      <c r="G1501" s="431"/>
      <c r="H1501" s="431"/>
      <c r="I1501" s="431"/>
      <c r="J1501" s="431"/>
      <c r="K1501" s="431"/>
    </row>
    <row r="1502" spans="1:11" ht="15" customHeight="1" x14ac:dyDescent="0.25">
      <c r="A1502" s="50"/>
    </row>
    <row r="1503" spans="1:11" ht="15" customHeight="1" x14ac:dyDescent="0.25">
      <c r="A1503" s="51"/>
    </row>
    <row r="1504" spans="1:11" ht="15" customHeight="1" x14ac:dyDescent="0.25">
      <c r="A1504" s="270" t="s">
        <v>101</v>
      </c>
      <c r="E1504" s="270" t="s">
        <v>102</v>
      </c>
      <c r="G1504" s="270" t="s">
        <v>103</v>
      </c>
      <c r="J1504" s="74" t="s">
        <v>127</v>
      </c>
    </row>
    <row r="1506" spans="1:11" ht="15.75" customHeight="1" x14ac:dyDescent="0.25">
      <c r="A1506" s="348" t="s">
        <v>157</v>
      </c>
      <c r="B1506" s="440"/>
      <c r="C1506" s="440"/>
      <c r="D1506" s="440"/>
      <c r="E1506" s="440"/>
      <c r="F1506" s="440"/>
      <c r="G1506" s="440"/>
      <c r="H1506" s="440"/>
      <c r="I1506" s="440"/>
      <c r="J1506" s="440"/>
      <c r="K1506" s="440"/>
    </row>
    <row r="1507" spans="1:11" ht="15" customHeight="1" x14ac:dyDescent="0.25">
      <c r="A1507" s="70"/>
      <c r="B1507" s="70"/>
      <c r="C1507" s="70"/>
      <c r="D1507" s="70"/>
      <c r="E1507" s="70"/>
      <c r="F1507" s="73" t="str">
        <f>'proje ve personel bilgileri'!$B$7&amp;" dönemine aittir"</f>
        <v>/ dönemine aittir</v>
      </c>
      <c r="G1507" s="70"/>
      <c r="H1507" s="70"/>
      <c r="I1507" s="70"/>
      <c r="J1507" s="70"/>
      <c r="K1507" s="70"/>
    </row>
    <row r="1508" spans="1:11" ht="18.75" customHeight="1" x14ac:dyDescent="0.25">
      <c r="K1508" s="4" t="s">
        <v>158</v>
      </c>
    </row>
    <row r="1509" spans="1:11" ht="15.75" customHeight="1" x14ac:dyDescent="0.25">
      <c r="A1509" s="435" t="s">
        <v>2</v>
      </c>
      <c r="B1509" s="436"/>
      <c r="C1509" s="351">
        <f>'proje ve personel bilgileri'!$B$2</f>
        <v>0</v>
      </c>
      <c r="D1509" s="352"/>
      <c r="E1509" s="352"/>
      <c r="F1509" s="352"/>
      <c r="G1509" s="352"/>
      <c r="H1509" s="352"/>
      <c r="I1509" s="352"/>
      <c r="J1509" s="352"/>
      <c r="K1509" s="353"/>
    </row>
    <row r="1510" spans="1:11" ht="15.75" customHeight="1" x14ac:dyDescent="0.25">
      <c r="A1510" s="435" t="s">
        <v>159</v>
      </c>
      <c r="B1510" s="436"/>
      <c r="C1510" s="351">
        <f>'proje ve personel bilgileri'!$B$3</f>
        <v>0</v>
      </c>
      <c r="D1510" s="352"/>
      <c r="E1510" s="352"/>
      <c r="F1510" s="352"/>
      <c r="G1510" s="352"/>
      <c r="H1510" s="352"/>
      <c r="I1510" s="352"/>
      <c r="J1510" s="352"/>
      <c r="K1510" s="353"/>
    </row>
    <row r="1511" spans="1:11" ht="15.75" customHeight="1" x14ac:dyDescent="0.25">
      <c r="A1511" s="435" t="s">
        <v>160</v>
      </c>
      <c r="B1511" s="436"/>
      <c r="C1511" s="437"/>
      <c r="D1511" s="438"/>
      <c r="E1511" s="435"/>
      <c r="F1511" s="439"/>
      <c r="G1511" s="439"/>
      <c r="H1511" s="439"/>
      <c r="I1511" s="439"/>
      <c r="J1511" s="439"/>
      <c r="K1511" s="436"/>
    </row>
    <row r="1512" spans="1:11" ht="30" customHeight="1" x14ac:dyDescent="0.25">
      <c r="A1512" s="432" t="s">
        <v>87</v>
      </c>
      <c r="B1512" s="346" t="s">
        <v>15</v>
      </c>
      <c r="C1512" s="347"/>
      <c r="D1512" s="346" t="s">
        <v>161</v>
      </c>
      <c r="E1512" s="347"/>
      <c r="F1512" s="432" t="s">
        <v>17</v>
      </c>
      <c r="G1512" s="432" t="s">
        <v>162</v>
      </c>
      <c r="H1512" s="432" t="s">
        <v>163</v>
      </c>
      <c r="I1512" s="432" t="s">
        <v>164</v>
      </c>
      <c r="J1512" s="269" t="s">
        <v>165</v>
      </c>
      <c r="K1512" s="267" t="s">
        <v>166</v>
      </c>
    </row>
    <row r="1513" spans="1:11" ht="30.75" customHeight="1" x14ac:dyDescent="0.25">
      <c r="A1513" s="433"/>
      <c r="B1513" s="339"/>
      <c r="C1513" s="340"/>
      <c r="D1513" s="339" t="s">
        <v>167</v>
      </c>
      <c r="E1513" s="340"/>
      <c r="F1513" s="433"/>
      <c r="G1513" s="433"/>
      <c r="H1513" s="433"/>
      <c r="I1513" s="433"/>
      <c r="J1513" s="267" t="s">
        <v>168</v>
      </c>
      <c r="K1513" s="267" t="s">
        <v>98</v>
      </c>
    </row>
    <row r="1514" spans="1:11" ht="15.75" customHeight="1" x14ac:dyDescent="0.25">
      <c r="A1514" s="1">
        <v>775</v>
      </c>
      <c r="B1514" s="434"/>
      <c r="C1514" s="434"/>
      <c r="D1514" s="359" t="str">
        <f>IF(B1514&lt;&gt;0,(VLOOKUP(B1514,'proje ve personel bilgileri'!$A$14:$B$1021,2,0))," ")</f>
        <v xml:space="preserve"> </v>
      </c>
      <c r="E1514" s="359"/>
      <c r="F1514" s="268"/>
      <c r="G1514" s="108"/>
      <c r="H1514" s="108"/>
      <c r="I1514" s="109" t="str">
        <f t="shared" ref="I1514:I1531" si="86">IF(B1514&lt;&gt;0,(G1514*H1514)," ")</f>
        <v xml:space="preserve"> </v>
      </c>
      <c r="J1514" s="110" t="str">
        <f>IF(B1514&lt;&gt;0,(VLOOKUP(B1514,G011C!$B$12:$V$2193,20,0))," ")</f>
        <v xml:space="preserve"> </v>
      </c>
      <c r="K1514" s="111" t="str">
        <f t="shared" ref="K1514:K1531" si="87">IF(B1514&lt;&gt;0,(I1514*J1514)," ")</f>
        <v xml:space="preserve"> </v>
      </c>
    </row>
    <row r="1515" spans="1:11" ht="15.75" customHeight="1" x14ac:dyDescent="0.25">
      <c r="A1515" s="2">
        <v>776</v>
      </c>
      <c r="B1515" s="426"/>
      <c r="C1515" s="426"/>
      <c r="D1515" s="359" t="str">
        <f>IF(B1515&lt;&gt;0,(VLOOKUP(B1515,'proje ve personel bilgileri'!$A$14:$B$1021,2,0))," ")</f>
        <v xml:space="preserve"> </v>
      </c>
      <c r="E1515" s="359"/>
      <c r="F1515" s="268"/>
      <c r="G1515" s="112"/>
      <c r="H1515" s="112"/>
      <c r="I1515" s="109" t="str">
        <f t="shared" si="86"/>
        <v xml:space="preserve"> </v>
      </c>
      <c r="J1515" s="110" t="str">
        <f>IF(B1515&lt;&gt;0,(VLOOKUP(B1515,G011C!$B$12:$V$2193,20,0))," ")</f>
        <v xml:space="preserve"> </v>
      </c>
      <c r="K1515" s="111" t="str">
        <f t="shared" si="87"/>
        <v xml:space="preserve"> </v>
      </c>
    </row>
    <row r="1516" spans="1:11" ht="15.75" customHeight="1" x14ac:dyDescent="0.25">
      <c r="A1516" s="1">
        <v>777</v>
      </c>
      <c r="B1516" s="426"/>
      <c r="C1516" s="426"/>
      <c r="D1516" s="359" t="str">
        <f>IF(B1516&lt;&gt;0,(VLOOKUP(B1516,'proje ve personel bilgileri'!$A$14:$B$1021,2,0))," ")</f>
        <v xml:space="preserve"> </v>
      </c>
      <c r="E1516" s="359"/>
      <c r="F1516" s="268"/>
      <c r="G1516" s="112"/>
      <c r="H1516" s="112"/>
      <c r="I1516" s="109" t="str">
        <f t="shared" si="86"/>
        <v xml:space="preserve"> </v>
      </c>
      <c r="J1516" s="110" t="str">
        <f>IF(B1516&lt;&gt;0,(VLOOKUP(B1516,G011C!$B$12:$V$2193,20,0))," ")</f>
        <v xml:space="preserve"> </v>
      </c>
      <c r="K1516" s="111" t="str">
        <f t="shared" si="87"/>
        <v xml:space="preserve"> </v>
      </c>
    </row>
    <row r="1517" spans="1:11" ht="15.75" customHeight="1" x14ac:dyDescent="0.25">
      <c r="A1517" s="2">
        <v>778</v>
      </c>
      <c r="B1517" s="426"/>
      <c r="C1517" s="426"/>
      <c r="D1517" s="359" t="str">
        <f>IF(B1517&lt;&gt;0,(VLOOKUP(B1517,'proje ve personel bilgileri'!$A$14:$B$1021,2,0))," ")</f>
        <v xml:space="preserve"> </v>
      </c>
      <c r="E1517" s="359"/>
      <c r="F1517" s="268"/>
      <c r="G1517" s="112"/>
      <c r="H1517" s="112"/>
      <c r="I1517" s="109" t="str">
        <f t="shared" si="86"/>
        <v xml:space="preserve"> </v>
      </c>
      <c r="J1517" s="110" t="str">
        <f>IF(B1517&lt;&gt;0,(VLOOKUP(B1517,G011C!$B$12:$V$2193,20,0))," ")</f>
        <v xml:space="preserve"> </v>
      </c>
      <c r="K1517" s="111" t="str">
        <f t="shared" si="87"/>
        <v xml:space="preserve"> </v>
      </c>
    </row>
    <row r="1518" spans="1:11" ht="15.75" customHeight="1" x14ac:dyDescent="0.25">
      <c r="A1518" s="1">
        <v>779</v>
      </c>
      <c r="B1518" s="426"/>
      <c r="C1518" s="426"/>
      <c r="D1518" s="359" t="str">
        <f>IF(B1518&lt;&gt;0,(VLOOKUP(B1518,'proje ve personel bilgileri'!$A$14:$B$1021,2,0))," ")</f>
        <v xml:space="preserve"> </v>
      </c>
      <c r="E1518" s="359"/>
      <c r="F1518" s="268"/>
      <c r="G1518" s="112"/>
      <c r="H1518" s="112"/>
      <c r="I1518" s="109" t="str">
        <f t="shared" si="86"/>
        <v xml:space="preserve"> </v>
      </c>
      <c r="J1518" s="110" t="str">
        <f>IF(B1518&lt;&gt;0,(VLOOKUP(B1518,G011C!$B$12:$V$2193,20,0))," ")</f>
        <v xml:space="preserve"> </v>
      </c>
      <c r="K1518" s="111" t="str">
        <f t="shared" si="87"/>
        <v xml:space="preserve"> </v>
      </c>
    </row>
    <row r="1519" spans="1:11" ht="15.75" customHeight="1" x14ac:dyDescent="0.25">
      <c r="A1519" s="2">
        <v>780</v>
      </c>
      <c r="B1519" s="426"/>
      <c r="C1519" s="426"/>
      <c r="D1519" s="359" t="str">
        <f>IF(B1519&lt;&gt;0,(VLOOKUP(B1519,'proje ve personel bilgileri'!$A$14:$B$1021,2,0))," ")</f>
        <v xml:space="preserve"> </v>
      </c>
      <c r="E1519" s="359"/>
      <c r="F1519" s="268"/>
      <c r="G1519" s="112"/>
      <c r="H1519" s="112"/>
      <c r="I1519" s="109" t="str">
        <f t="shared" si="86"/>
        <v xml:space="preserve"> </v>
      </c>
      <c r="J1519" s="110" t="str">
        <f>IF(B1519&lt;&gt;0,(VLOOKUP(B1519,G011C!$B$12:$V$2193,20,0))," ")</f>
        <v xml:space="preserve"> </v>
      </c>
      <c r="K1519" s="111" t="str">
        <f t="shared" si="87"/>
        <v xml:space="preserve"> </v>
      </c>
    </row>
    <row r="1520" spans="1:11" ht="15.75" customHeight="1" x14ac:dyDescent="0.25">
      <c r="A1520" s="1">
        <v>781</v>
      </c>
      <c r="B1520" s="426"/>
      <c r="C1520" s="426"/>
      <c r="D1520" s="359" t="str">
        <f>IF(B1520&lt;&gt;0,(VLOOKUP(B1520,'proje ve personel bilgileri'!$A$14:$B$1021,2,0))," ")</f>
        <v xml:space="preserve"> </v>
      </c>
      <c r="E1520" s="359"/>
      <c r="F1520" s="268"/>
      <c r="G1520" s="112"/>
      <c r="H1520" s="112"/>
      <c r="I1520" s="109" t="str">
        <f t="shared" si="86"/>
        <v xml:space="preserve"> </v>
      </c>
      <c r="J1520" s="110" t="str">
        <f>IF(B1520&lt;&gt;0,(VLOOKUP(B1520,G011C!$B$12:$V$2193,20,0))," ")</f>
        <v xml:space="preserve"> </v>
      </c>
      <c r="K1520" s="111" t="str">
        <f t="shared" si="87"/>
        <v xml:space="preserve"> </v>
      </c>
    </row>
    <row r="1521" spans="1:11" ht="15.75" customHeight="1" x14ac:dyDescent="0.25">
      <c r="A1521" s="2">
        <v>782</v>
      </c>
      <c r="B1521" s="426"/>
      <c r="C1521" s="426"/>
      <c r="D1521" s="359" t="str">
        <f>IF(B1521&lt;&gt;0,(VLOOKUP(B1521,'proje ve personel bilgileri'!$A$14:$B$1021,2,0))," ")</f>
        <v xml:space="preserve"> </v>
      </c>
      <c r="E1521" s="359"/>
      <c r="F1521" s="268"/>
      <c r="G1521" s="112"/>
      <c r="H1521" s="112"/>
      <c r="I1521" s="109" t="str">
        <f t="shared" si="86"/>
        <v xml:space="preserve"> </v>
      </c>
      <c r="J1521" s="110" t="str">
        <f>IF(B1521&lt;&gt;0,(VLOOKUP(B1521,G011C!$B$12:$V$2193,20,0))," ")</f>
        <v xml:space="preserve"> </v>
      </c>
      <c r="K1521" s="111" t="str">
        <f t="shared" si="87"/>
        <v xml:space="preserve"> </v>
      </c>
    </row>
    <row r="1522" spans="1:11" ht="15.75" customHeight="1" x14ac:dyDescent="0.25">
      <c r="A1522" s="1">
        <v>783</v>
      </c>
      <c r="B1522" s="426"/>
      <c r="C1522" s="426"/>
      <c r="D1522" s="359" t="str">
        <f>IF(B1522&lt;&gt;0,(VLOOKUP(B1522,'proje ve personel bilgileri'!$A$14:$B$1021,2,0))," ")</f>
        <v xml:space="preserve"> </v>
      </c>
      <c r="E1522" s="359"/>
      <c r="F1522" s="268"/>
      <c r="G1522" s="112"/>
      <c r="H1522" s="112"/>
      <c r="I1522" s="109" t="str">
        <f t="shared" si="86"/>
        <v xml:space="preserve"> </v>
      </c>
      <c r="J1522" s="110" t="str">
        <f>IF(B1522&lt;&gt;0,(VLOOKUP(B1522,G011C!$B$12:$V$2193,20,0))," ")</f>
        <v xml:space="preserve"> </v>
      </c>
      <c r="K1522" s="111" t="str">
        <f t="shared" si="87"/>
        <v xml:space="preserve"> </v>
      </c>
    </row>
    <row r="1523" spans="1:11" ht="15.75" customHeight="1" x14ac:dyDescent="0.25">
      <c r="A1523" s="2">
        <v>784</v>
      </c>
      <c r="B1523" s="426"/>
      <c r="C1523" s="426"/>
      <c r="D1523" s="359" t="str">
        <f>IF(B1523&lt;&gt;0,(VLOOKUP(B1523,'proje ve personel bilgileri'!$A$14:$B$1021,2,0))," ")</f>
        <v xml:space="preserve"> </v>
      </c>
      <c r="E1523" s="359"/>
      <c r="F1523" s="268"/>
      <c r="G1523" s="112"/>
      <c r="H1523" s="112"/>
      <c r="I1523" s="109" t="str">
        <f t="shared" si="86"/>
        <v xml:space="preserve"> </v>
      </c>
      <c r="J1523" s="110" t="str">
        <f>IF(B1523&lt;&gt;0,(VLOOKUP(B1523,G011C!$B$12:$V$2193,20,0))," ")</f>
        <v xml:space="preserve"> </v>
      </c>
      <c r="K1523" s="111" t="str">
        <f t="shared" si="87"/>
        <v xml:space="preserve"> </v>
      </c>
    </row>
    <row r="1524" spans="1:11" ht="15.75" customHeight="1" x14ac:dyDescent="0.25">
      <c r="A1524" s="1">
        <v>785</v>
      </c>
      <c r="B1524" s="426"/>
      <c r="C1524" s="426"/>
      <c r="D1524" s="359" t="str">
        <f>IF(B1524&lt;&gt;0,(VLOOKUP(B1524,'proje ve personel bilgileri'!$A$14:$B$1021,2,0))," ")</f>
        <v xml:space="preserve"> </v>
      </c>
      <c r="E1524" s="359"/>
      <c r="F1524" s="268"/>
      <c r="G1524" s="112"/>
      <c r="H1524" s="112"/>
      <c r="I1524" s="109" t="str">
        <f t="shared" si="86"/>
        <v xml:space="preserve"> </v>
      </c>
      <c r="J1524" s="110" t="str">
        <f>IF(B1524&lt;&gt;0,(VLOOKUP(B1524,G011C!$B$12:$V$2193,20,0))," ")</f>
        <v xml:space="preserve"> </v>
      </c>
      <c r="K1524" s="111" t="str">
        <f t="shared" si="87"/>
        <v xml:space="preserve"> </v>
      </c>
    </row>
    <row r="1525" spans="1:11" ht="15.75" customHeight="1" x14ac:dyDescent="0.25">
      <c r="A1525" s="2">
        <v>786</v>
      </c>
      <c r="B1525" s="426"/>
      <c r="C1525" s="426"/>
      <c r="D1525" s="359" t="str">
        <f>IF(B1525&lt;&gt;0,(VLOOKUP(B1525,'proje ve personel bilgileri'!$A$14:$B$1021,2,0))," ")</f>
        <v xml:space="preserve"> </v>
      </c>
      <c r="E1525" s="359"/>
      <c r="F1525" s="268"/>
      <c r="G1525" s="112"/>
      <c r="H1525" s="112"/>
      <c r="I1525" s="109" t="str">
        <f t="shared" si="86"/>
        <v xml:space="preserve"> </v>
      </c>
      <c r="J1525" s="110" t="str">
        <f>IF(B1525&lt;&gt;0,(VLOOKUP(B1525,G011C!$B$12:$V$2193,20,0))," ")</f>
        <v xml:space="preserve"> </v>
      </c>
      <c r="K1525" s="111" t="str">
        <f t="shared" si="87"/>
        <v xml:space="preserve"> </v>
      </c>
    </row>
    <row r="1526" spans="1:11" ht="15.75" customHeight="1" x14ac:dyDescent="0.25">
      <c r="A1526" s="1">
        <v>787</v>
      </c>
      <c r="B1526" s="426"/>
      <c r="C1526" s="426"/>
      <c r="D1526" s="359" t="str">
        <f>IF(B1526&lt;&gt;0,(VLOOKUP(B1526,'proje ve personel bilgileri'!$A$14:$B$1021,2,0))," ")</f>
        <v xml:space="preserve"> </v>
      </c>
      <c r="E1526" s="359"/>
      <c r="F1526" s="268"/>
      <c r="G1526" s="112"/>
      <c r="H1526" s="112"/>
      <c r="I1526" s="109" t="str">
        <f t="shared" si="86"/>
        <v xml:space="preserve"> </v>
      </c>
      <c r="J1526" s="110" t="str">
        <f>IF(B1526&lt;&gt;0,(VLOOKUP(B1526,G011C!$B$12:$V$2193,20,0))," ")</f>
        <v xml:space="preserve"> </v>
      </c>
      <c r="K1526" s="111" t="str">
        <f t="shared" si="87"/>
        <v xml:space="preserve"> </v>
      </c>
    </row>
    <row r="1527" spans="1:11" ht="15.75" customHeight="1" x14ac:dyDescent="0.25">
      <c r="A1527" s="2">
        <v>788</v>
      </c>
      <c r="B1527" s="426"/>
      <c r="C1527" s="426"/>
      <c r="D1527" s="359" t="str">
        <f>IF(B1527&lt;&gt;0,(VLOOKUP(B1527,'proje ve personel bilgileri'!$A$14:$B$1021,2,0))," ")</f>
        <v xml:space="preserve"> </v>
      </c>
      <c r="E1527" s="359"/>
      <c r="F1527" s="268"/>
      <c r="G1527" s="112"/>
      <c r="H1527" s="112"/>
      <c r="I1527" s="109" t="str">
        <f t="shared" si="86"/>
        <v xml:space="preserve"> </v>
      </c>
      <c r="J1527" s="110" t="str">
        <f>IF(B1527&lt;&gt;0,(VLOOKUP(B1527,G011C!$B$12:$V$2193,20,0))," ")</f>
        <v xml:space="preserve"> </v>
      </c>
      <c r="K1527" s="111" t="str">
        <f t="shared" si="87"/>
        <v xml:space="preserve"> </v>
      </c>
    </row>
    <row r="1528" spans="1:11" ht="15.75" customHeight="1" x14ac:dyDescent="0.25">
      <c r="A1528" s="1">
        <v>789</v>
      </c>
      <c r="B1528" s="426"/>
      <c r="C1528" s="426"/>
      <c r="D1528" s="359" t="str">
        <f>IF(B1528&lt;&gt;0,(VLOOKUP(B1528,'proje ve personel bilgileri'!$A$14:$B$1021,2,0))," ")</f>
        <v xml:space="preserve"> </v>
      </c>
      <c r="E1528" s="359"/>
      <c r="F1528" s="268"/>
      <c r="G1528" s="112"/>
      <c r="H1528" s="112"/>
      <c r="I1528" s="109" t="str">
        <f t="shared" si="86"/>
        <v xml:space="preserve"> </v>
      </c>
      <c r="J1528" s="110" t="str">
        <f>IF(B1528&lt;&gt;0,(VLOOKUP(B1528,G011C!$B$12:$V$2193,20,0))," ")</f>
        <v xml:space="preserve"> </v>
      </c>
      <c r="K1528" s="111" t="str">
        <f t="shared" si="87"/>
        <v xml:space="preserve"> </v>
      </c>
    </row>
    <row r="1529" spans="1:11" ht="15.75" customHeight="1" x14ac:dyDescent="0.25">
      <c r="A1529" s="2">
        <v>790</v>
      </c>
      <c r="B1529" s="426"/>
      <c r="C1529" s="426"/>
      <c r="D1529" s="359" t="str">
        <f>IF(B1529&lt;&gt;0,(VLOOKUP(B1529,'proje ve personel bilgileri'!$A$14:$B$1021,2,0))," ")</f>
        <v xml:space="preserve"> </v>
      </c>
      <c r="E1529" s="359"/>
      <c r="F1529" s="268"/>
      <c r="G1529" s="112"/>
      <c r="H1529" s="112"/>
      <c r="I1529" s="109" t="str">
        <f t="shared" si="86"/>
        <v xml:space="preserve"> </v>
      </c>
      <c r="J1529" s="110" t="str">
        <f>IF(B1529&lt;&gt;0,(VLOOKUP(B1529,G011C!$B$12:$V$2193,20,0))," ")</f>
        <v xml:space="preserve"> </v>
      </c>
      <c r="K1529" s="111" t="str">
        <f t="shared" si="87"/>
        <v xml:space="preserve"> </v>
      </c>
    </row>
    <row r="1530" spans="1:11" ht="15.75" customHeight="1" x14ac:dyDescent="0.25">
      <c r="A1530" s="1">
        <v>791</v>
      </c>
      <c r="B1530" s="426"/>
      <c r="C1530" s="426"/>
      <c r="D1530" s="359" t="str">
        <f>IF(B1530&lt;&gt;0,(VLOOKUP(B1530,'proje ve personel bilgileri'!$A$14:$B$1021,2,0))," ")</f>
        <v xml:space="preserve"> </v>
      </c>
      <c r="E1530" s="359"/>
      <c r="F1530" s="268"/>
      <c r="G1530" s="112"/>
      <c r="H1530" s="112"/>
      <c r="I1530" s="109" t="str">
        <f t="shared" si="86"/>
        <v xml:space="preserve"> </v>
      </c>
      <c r="J1530" s="110" t="str">
        <f>IF(B1530&lt;&gt;0,(VLOOKUP(B1530,G011C!$B$12:$V$2193,20,0))," ")</f>
        <v xml:space="preserve"> </v>
      </c>
      <c r="K1530" s="111" t="str">
        <f t="shared" si="87"/>
        <v xml:space="preserve"> </v>
      </c>
    </row>
    <row r="1531" spans="1:11" ht="15" customHeight="1" x14ac:dyDescent="0.25">
      <c r="A1531" s="2">
        <v>792</v>
      </c>
      <c r="B1531" s="426"/>
      <c r="C1531" s="426"/>
      <c r="D1531" s="359" t="str">
        <f>IF(B1531&lt;&gt;0,(VLOOKUP(B1531,'proje ve personel bilgileri'!$A$14:$B$1021,2,0))," ")</f>
        <v xml:space="preserve"> </v>
      </c>
      <c r="E1531" s="359"/>
      <c r="F1531" s="268"/>
      <c r="G1531" s="112"/>
      <c r="H1531" s="112"/>
      <c r="I1531" s="109" t="str">
        <f t="shared" si="86"/>
        <v xml:space="preserve"> </v>
      </c>
      <c r="J1531" s="110" t="str">
        <f>IF(B1531&lt;&gt;0,(VLOOKUP(B1531,G011C!$B$12:$V$2193,20,0))," ")</f>
        <v xml:space="preserve"> </v>
      </c>
      <c r="K1531" s="111" t="str">
        <f t="shared" si="87"/>
        <v xml:space="preserve"> </v>
      </c>
    </row>
    <row r="1532" spans="1:11" ht="15.75" customHeight="1" x14ac:dyDescent="0.25">
      <c r="A1532" s="341" t="s">
        <v>169</v>
      </c>
      <c r="B1532" s="427"/>
      <c r="C1532" s="427"/>
      <c r="D1532" s="427"/>
      <c r="E1532" s="427"/>
      <c r="F1532" s="427"/>
      <c r="G1532" s="427"/>
      <c r="H1532" s="427"/>
      <c r="I1532" s="34">
        <f>SUM(I1514:I1531)</f>
        <v>0</v>
      </c>
      <c r="J1532" s="31"/>
      <c r="K1532" s="35">
        <f>IF(C1511=C1476,SUM(K1514:K1531)+K1497,SUM(K1514:K1531))</f>
        <v>0</v>
      </c>
    </row>
    <row r="1533" spans="1:11" ht="15.75" customHeight="1" x14ac:dyDescent="0.25">
      <c r="A1533" s="428" t="s">
        <v>170</v>
      </c>
      <c r="B1533" s="429"/>
      <c r="C1533" s="429"/>
      <c r="D1533" s="429"/>
      <c r="E1533" s="429"/>
      <c r="F1533" s="429"/>
      <c r="G1533" s="430"/>
      <c r="H1533" s="32"/>
      <c r="I1533" s="33"/>
      <c r="J1533" s="33"/>
      <c r="K1533" s="65">
        <f>SUM(K1514:K1531)+K1498</f>
        <v>0</v>
      </c>
    </row>
    <row r="1534" spans="1:11" ht="15" customHeight="1" x14ac:dyDescent="0.25">
      <c r="A1534" s="56"/>
      <c r="B1534" s="56"/>
      <c r="C1534" s="56"/>
      <c r="D1534" s="56"/>
      <c r="E1534" s="56"/>
      <c r="F1534" s="56"/>
      <c r="G1534" s="56"/>
      <c r="H1534" s="56"/>
      <c r="I1534" s="56"/>
      <c r="J1534" s="56"/>
      <c r="K1534" s="56"/>
    </row>
    <row r="1535" spans="1:11" ht="15" customHeight="1" x14ac:dyDescent="0.25">
      <c r="A1535" s="50"/>
    </row>
    <row r="1536" spans="1:11" ht="15" customHeight="1" x14ac:dyDescent="0.25">
      <c r="A1536" s="431" t="s">
        <v>171</v>
      </c>
      <c r="B1536" s="431"/>
      <c r="C1536" s="431"/>
      <c r="D1536" s="431"/>
      <c r="E1536" s="431"/>
      <c r="F1536" s="431"/>
      <c r="G1536" s="431"/>
      <c r="H1536" s="431"/>
      <c r="I1536" s="431"/>
      <c r="J1536" s="431"/>
      <c r="K1536" s="431"/>
    </row>
    <row r="1537" spans="1:11" ht="15" customHeight="1" x14ac:dyDescent="0.25">
      <c r="A1537" s="50"/>
    </row>
    <row r="1538" spans="1:11" ht="15" customHeight="1" x14ac:dyDescent="0.25">
      <c r="A1538" s="51"/>
    </row>
    <row r="1539" spans="1:11" ht="15" customHeight="1" x14ac:dyDescent="0.25">
      <c r="A1539" s="270" t="s">
        <v>101</v>
      </c>
      <c r="E1539" s="270" t="s">
        <v>102</v>
      </c>
      <c r="G1539" s="270" t="s">
        <v>103</v>
      </c>
      <c r="J1539" s="74" t="s">
        <v>127</v>
      </c>
    </row>
    <row r="1541" spans="1:11" ht="15.75" customHeight="1" x14ac:dyDescent="0.25">
      <c r="A1541" s="348" t="s">
        <v>157</v>
      </c>
      <c r="B1541" s="440"/>
      <c r="C1541" s="440"/>
      <c r="D1541" s="440"/>
      <c r="E1541" s="440"/>
      <c r="F1541" s="440"/>
      <c r="G1541" s="440"/>
      <c r="H1541" s="440"/>
      <c r="I1541" s="440"/>
      <c r="J1541" s="440"/>
      <c r="K1541" s="440"/>
    </row>
    <row r="1542" spans="1:11" ht="15" customHeight="1" x14ac:dyDescent="0.25">
      <c r="A1542" s="70"/>
      <c r="B1542" s="70"/>
      <c r="C1542" s="70"/>
      <c r="D1542" s="70"/>
      <c r="E1542" s="70"/>
      <c r="F1542" s="73" t="str">
        <f>'proje ve personel bilgileri'!$B$7&amp;" dönemine aittir"</f>
        <v>/ dönemine aittir</v>
      </c>
      <c r="G1542" s="70"/>
      <c r="H1542" s="70"/>
      <c r="I1542" s="70"/>
      <c r="J1542" s="70"/>
      <c r="K1542" s="70"/>
    </row>
    <row r="1543" spans="1:11" ht="18.75" customHeight="1" x14ac:dyDescent="0.25">
      <c r="K1543" s="4" t="s">
        <v>158</v>
      </c>
    </row>
    <row r="1544" spans="1:11" ht="15.75" customHeight="1" x14ac:dyDescent="0.25">
      <c r="A1544" s="435" t="s">
        <v>2</v>
      </c>
      <c r="B1544" s="436"/>
      <c r="C1544" s="351">
        <f>'proje ve personel bilgileri'!$B$2</f>
        <v>0</v>
      </c>
      <c r="D1544" s="352"/>
      <c r="E1544" s="352"/>
      <c r="F1544" s="352"/>
      <c r="G1544" s="352"/>
      <c r="H1544" s="352"/>
      <c r="I1544" s="352"/>
      <c r="J1544" s="352"/>
      <c r="K1544" s="353"/>
    </row>
    <row r="1545" spans="1:11" ht="15.75" customHeight="1" x14ac:dyDescent="0.25">
      <c r="A1545" s="435" t="s">
        <v>159</v>
      </c>
      <c r="B1545" s="436"/>
      <c r="C1545" s="351">
        <f>'proje ve personel bilgileri'!$B$3</f>
        <v>0</v>
      </c>
      <c r="D1545" s="352"/>
      <c r="E1545" s="352"/>
      <c r="F1545" s="352"/>
      <c r="G1545" s="352"/>
      <c r="H1545" s="352"/>
      <c r="I1545" s="352"/>
      <c r="J1545" s="352"/>
      <c r="K1545" s="353"/>
    </row>
    <row r="1546" spans="1:11" ht="15.75" customHeight="1" x14ac:dyDescent="0.25">
      <c r="A1546" s="435" t="s">
        <v>160</v>
      </c>
      <c r="B1546" s="436"/>
      <c r="C1546" s="437"/>
      <c r="D1546" s="438"/>
      <c r="E1546" s="435"/>
      <c r="F1546" s="439"/>
      <c r="G1546" s="439"/>
      <c r="H1546" s="439"/>
      <c r="I1546" s="439"/>
      <c r="J1546" s="439"/>
      <c r="K1546" s="436"/>
    </row>
    <row r="1547" spans="1:11" ht="30" customHeight="1" x14ac:dyDescent="0.25">
      <c r="A1547" s="432" t="s">
        <v>87</v>
      </c>
      <c r="B1547" s="346" t="s">
        <v>15</v>
      </c>
      <c r="C1547" s="347"/>
      <c r="D1547" s="346" t="s">
        <v>161</v>
      </c>
      <c r="E1547" s="347"/>
      <c r="F1547" s="432" t="s">
        <v>17</v>
      </c>
      <c r="G1547" s="432" t="s">
        <v>162</v>
      </c>
      <c r="H1547" s="432" t="s">
        <v>163</v>
      </c>
      <c r="I1547" s="432" t="s">
        <v>164</v>
      </c>
      <c r="J1547" s="269" t="s">
        <v>165</v>
      </c>
      <c r="K1547" s="267" t="s">
        <v>166</v>
      </c>
    </row>
    <row r="1548" spans="1:11" ht="30.75" customHeight="1" x14ac:dyDescent="0.25">
      <c r="A1548" s="433"/>
      <c r="B1548" s="339"/>
      <c r="C1548" s="340"/>
      <c r="D1548" s="339" t="s">
        <v>167</v>
      </c>
      <c r="E1548" s="340"/>
      <c r="F1548" s="433"/>
      <c r="G1548" s="433"/>
      <c r="H1548" s="433"/>
      <c r="I1548" s="433"/>
      <c r="J1548" s="267" t="s">
        <v>168</v>
      </c>
      <c r="K1548" s="267" t="s">
        <v>98</v>
      </c>
    </row>
    <row r="1549" spans="1:11" ht="15.75" customHeight="1" x14ac:dyDescent="0.25">
      <c r="A1549" s="1">
        <v>793</v>
      </c>
      <c r="B1549" s="434"/>
      <c r="C1549" s="434"/>
      <c r="D1549" s="359" t="str">
        <f>IF(B1549&lt;&gt;0,(VLOOKUP(B1549,'proje ve personel bilgileri'!$A$14:$B$1021,2,0))," ")</f>
        <v xml:space="preserve"> </v>
      </c>
      <c r="E1549" s="359"/>
      <c r="F1549" s="268"/>
      <c r="G1549" s="108"/>
      <c r="H1549" s="108"/>
      <c r="I1549" s="109" t="str">
        <f t="shared" ref="I1549:I1566" si="88">IF(B1549&lt;&gt;0,(G1549*H1549)," ")</f>
        <v xml:space="preserve"> </v>
      </c>
      <c r="J1549" s="110" t="str">
        <f>IF(B1549&lt;&gt;0,(VLOOKUP(B1549,G011C!$B$12:$V$2193,20,0))," ")</f>
        <v xml:space="preserve"> </v>
      </c>
      <c r="K1549" s="111" t="str">
        <f t="shared" ref="K1549:K1566" si="89">IF(B1549&lt;&gt;0,(I1549*J1549)," ")</f>
        <v xml:space="preserve"> </v>
      </c>
    </row>
    <row r="1550" spans="1:11" ht="15.75" customHeight="1" x14ac:dyDescent="0.25">
      <c r="A1550" s="2">
        <v>794</v>
      </c>
      <c r="B1550" s="426"/>
      <c r="C1550" s="426"/>
      <c r="D1550" s="359" t="str">
        <f>IF(B1550&lt;&gt;0,(VLOOKUP(B1550,'proje ve personel bilgileri'!$A$14:$B$1021,2,0))," ")</f>
        <v xml:space="preserve"> </v>
      </c>
      <c r="E1550" s="359"/>
      <c r="F1550" s="268"/>
      <c r="G1550" s="112"/>
      <c r="H1550" s="112"/>
      <c r="I1550" s="109" t="str">
        <f t="shared" si="88"/>
        <v xml:space="preserve"> </v>
      </c>
      <c r="J1550" s="110" t="str">
        <f>IF(B1550&lt;&gt;0,(VLOOKUP(B1550,G011C!$B$12:$V$2193,20,0))," ")</f>
        <v xml:space="preserve"> </v>
      </c>
      <c r="K1550" s="111" t="str">
        <f t="shared" si="89"/>
        <v xml:space="preserve"> </v>
      </c>
    </row>
    <row r="1551" spans="1:11" ht="15.75" customHeight="1" x14ac:dyDescent="0.25">
      <c r="A1551" s="1">
        <v>795</v>
      </c>
      <c r="B1551" s="426"/>
      <c r="C1551" s="426"/>
      <c r="D1551" s="359" t="str">
        <f>IF(B1551&lt;&gt;0,(VLOOKUP(B1551,'proje ve personel bilgileri'!$A$14:$B$1021,2,0))," ")</f>
        <v xml:space="preserve"> </v>
      </c>
      <c r="E1551" s="359"/>
      <c r="F1551" s="268"/>
      <c r="G1551" s="112"/>
      <c r="H1551" s="112"/>
      <c r="I1551" s="109" t="str">
        <f t="shared" si="88"/>
        <v xml:space="preserve"> </v>
      </c>
      <c r="J1551" s="110" t="str">
        <f>IF(B1551&lt;&gt;0,(VLOOKUP(B1551,G011C!$B$12:$V$2193,20,0))," ")</f>
        <v xml:space="preserve"> </v>
      </c>
      <c r="K1551" s="111" t="str">
        <f t="shared" si="89"/>
        <v xml:space="preserve"> </v>
      </c>
    </row>
    <row r="1552" spans="1:11" ht="15.75" customHeight="1" x14ac:dyDescent="0.25">
      <c r="A1552" s="2">
        <v>796</v>
      </c>
      <c r="B1552" s="426"/>
      <c r="C1552" s="426"/>
      <c r="D1552" s="359" t="str">
        <f>IF(B1552&lt;&gt;0,(VLOOKUP(B1552,'proje ve personel bilgileri'!$A$14:$B$1021,2,0))," ")</f>
        <v xml:space="preserve"> </v>
      </c>
      <c r="E1552" s="359"/>
      <c r="F1552" s="268"/>
      <c r="G1552" s="112"/>
      <c r="H1552" s="112"/>
      <c r="I1552" s="109" t="str">
        <f t="shared" si="88"/>
        <v xml:space="preserve"> </v>
      </c>
      <c r="J1552" s="110" t="str">
        <f>IF(B1552&lt;&gt;0,(VLOOKUP(B1552,G011C!$B$12:$V$2193,20,0))," ")</f>
        <v xml:space="preserve"> </v>
      </c>
      <c r="K1552" s="111" t="str">
        <f t="shared" si="89"/>
        <v xml:space="preserve"> </v>
      </c>
    </row>
    <row r="1553" spans="1:11" ht="15.75" customHeight="1" x14ac:dyDescent="0.25">
      <c r="A1553" s="1">
        <v>797</v>
      </c>
      <c r="B1553" s="426"/>
      <c r="C1553" s="426"/>
      <c r="D1553" s="359" t="str">
        <f>IF(B1553&lt;&gt;0,(VLOOKUP(B1553,'proje ve personel bilgileri'!$A$14:$B$1021,2,0))," ")</f>
        <v xml:space="preserve"> </v>
      </c>
      <c r="E1553" s="359"/>
      <c r="F1553" s="268"/>
      <c r="G1553" s="112"/>
      <c r="H1553" s="112"/>
      <c r="I1553" s="109" t="str">
        <f t="shared" si="88"/>
        <v xml:space="preserve"> </v>
      </c>
      <c r="J1553" s="110" t="str">
        <f>IF(B1553&lt;&gt;0,(VLOOKUP(B1553,G011C!$B$12:$V$2193,20,0))," ")</f>
        <v xml:space="preserve"> </v>
      </c>
      <c r="K1553" s="111" t="str">
        <f t="shared" si="89"/>
        <v xml:space="preserve"> </v>
      </c>
    </row>
    <row r="1554" spans="1:11" ht="15.75" customHeight="1" x14ac:dyDescent="0.25">
      <c r="A1554" s="2">
        <v>798</v>
      </c>
      <c r="B1554" s="426"/>
      <c r="C1554" s="426"/>
      <c r="D1554" s="359" t="str">
        <f>IF(B1554&lt;&gt;0,(VLOOKUP(B1554,'proje ve personel bilgileri'!$A$14:$B$1021,2,0))," ")</f>
        <v xml:space="preserve"> </v>
      </c>
      <c r="E1554" s="359"/>
      <c r="F1554" s="268"/>
      <c r="G1554" s="112"/>
      <c r="H1554" s="112"/>
      <c r="I1554" s="109" t="str">
        <f t="shared" si="88"/>
        <v xml:space="preserve"> </v>
      </c>
      <c r="J1554" s="110" t="str">
        <f>IF(B1554&lt;&gt;0,(VLOOKUP(B1554,G011C!$B$12:$V$2193,20,0))," ")</f>
        <v xml:space="preserve"> </v>
      </c>
      <c r="K1554" s="111" t="str">
        <f t="shared" si="89"/>
        <v xml:space="preserve"> </v>
      </c>
    </row>
    <row r="1555" spans="1:11" ht="15.75" customHeight="1" x14ac:dyDescent="0.25">
      <c r="A1555" s="1">
        <v>799</v>
      </c>
      <c r="B1555" s="426"/>
      <c r="C1555" s="426"/>
      <c r="D1555" s="359" t="str">
        <f>IF(B1555&lt;&gt;0,(VLOOKUP(B1555,'proje ve personel bilgileri'!$A$14:$B$1021,2,0))," ")</f>
        <v xml:space="preserve"> </v>
      </c>
      <c r="E1555" s="359"/>
      <c r="F1555" s="268"/>
      <c r="G1555" s="112"/>
      <c r="H1555" s="112"/>
      <c r="I1555" s="109" t="str">
        <f t="shared" si="88"/>
        <v xml:space="preserve"> </v>
      </c>
      <c r="J1555" s="110" t="str">
        <f>IF(B1555&lt;&gt;0,(VLOOKUP(B1555,G011C!$B$12:$V$2193,20,0))," ")</f>
        <v xml:space="preserve"> </v>
      </c>
      <c r="K1555" s="111" t="str">
        <f t="shared" si="89"/>
        <v xml:space="preserve"> </v>
      </c>
    </row>
    <row r="1556" spans="1:11" ht="15.75" customHeight="1" x14ac:dyDescent="0.25">
      <c r="A1556" s="2">
        <v>800</v>
      </c>
      <c r="B1556" s="426"/>
      <c r="C1556" s="426"/>
      <c r="D1556" s="359" t="str">
        <f>IF(B1556&lt;&gt;0,(VLOOKUP(B1556,'proje ve personel bilgileri'!$A$14:$B$1021,2,0))," ")</f>
        <v xml:space="preserve"> </v>
      </c>
      <c r="E1556" s="359"/>
      <c r="F1556" s="268"/>
      <c r="G1556" s="112"/>
      <c r="H1556" s="112"/>
      <c r="I1556" s="109" t="str">
        <f t="shared" si="88"/>
        <v xml:space="preserve"> </v>
      </c>
      <c r="J1556" s="110" t="str">
        <f>IF(B1556&lt;&gt;0,(VLOOKUP(B1556,G011C!$B$12:$V$2193,20,0))," ")</f>
        <v xml:space="preserve"> </v>
      </c>
      <c r="K1556" s="111" t="str">
        <f t="shared" si="89"/>
        <v xml:space="preserve"> </v>
      </c>
    </row>
    <row r="1557" spans="1:11" ht="15.75" customHeight="1" x14ac:dyDescent="0.25">
      <c r="A1557" s="1">
        <v>801</v>
      </c>
      <c r="B1557" s="426"/>
      <c r="C1557" s="426"/>
      <c r="D1557" s="359" t="str">
        <f>IF(B1557&lt;&gt;0,(VLOOKUP(B1557,'proje ve personel bilgileri'!$A$14:$B$1021,2,0))," ")</f>
        <v xml:space="preserve"> </v>
      </c>
      <c r="E1557" s="359"/>
      <c r="F1557" s="268"/>
      <c r="G1557" s="112"/>
      <c r="H1557" s="112"/>
      <c r="I1557" s="109" t="str">
        <f t="shared" si="88"/>
        <v xml:space="preserve"> </v>
      </c>
      <c r="J1557" s="110" t="str">
        <f>IF(B1557&lt;&gt;0,(VLOOKUP(B1557,G011C!$B$12:$V$2193,20,0))," ")</f>
        <v xml:space="preserve"> </v>
      </c>
      <c r="K1557" s="111" t="str">
        <f t="shared" si="89"/>
        <v xml:space="preserve"> </v>
      </c>
    </row>
    <row r="1558" spans="1:11" ht="15.75" customHeight="1" x14ac:dyDescent="0.25">
      <c r="A1558" s="2">
        <v>802</v>
      </c>
      <c r="B1558" s="426"/>
      <c r="C1558" s="426"/>
      <c r="D1558" s="359" t="str">
        <f>IF(B1558&lt;&gt;0,(VLOOKUP(B1558,'proje ve personel bilgileri'!$A$14:$B$1021,2,0))," ")</f>
        <v xml:space="preserve"> </v>
      </c>
      <c r="E1558" s="359"/>
      <c r="F1558" s="268"/>
      <c r="G1558" s="112"/>
      <c r="H1558" s="112"/>
      <c r="I1558" s="109" t="str">
        <f t="shared" si="88"/>
        <v xml:space="preserve"> </v>
      </c>
      <c r="J1558" s="110" t="str">
        <f>IF(B1558&lt;&gt;0,(VLOOKUP(B1558,G011C!$B$12:$V$2193,20,0))," ")</f>
        <v xml:space="preserve"> </v>
      </c>
      <c r="K1558" s="111" t="str">
        <f t="shared" si="89"/>
        <v xml:space="preserve"> </v>
      </c>
    </row>
    <row r="1559" spans="1:11" ht="15.75" customHeight="1" x14ac:dyDescent="0.25">
      <c r="A1559" s="1">
        <v>803</v>
      </c>
      <c r="B1559" s="426"/>
      <c r="C1559" s="426"/>
      <c r="D1559" s="359" t="str">
        <f>IF(B1559&lt;&gt;0,(VLOOKUP(B1559,'proje ve personel bilgileri'!$A$14:$B$1021,2,0))," ")</f>
        <v xml:space="preserve"> </v>
      </c>
      <c r="E1559" s="359"/>
      <c r="F1559" s="268"/>
      <c r="G1559" s="112"/>
      <c r="H1559" s="112"/>
      <c r="I1559" s="109" t="str">
        <f t="shared" si="88"/>
        <v xml:space="preserve"> </v>
      </c>
      <c r="J1559" s="110" t="str">
        <f>IF(B1559&lt;&gt;0,(VLOOKUP(B1559,G011C!$B$12:$V$2193,20,0))," ")</f>
        <v xml:space="preserve"> </v>
      </c>
      <c r="K1559" s="111" t="str">
        <f t="shared" si="89"/>
        <v xml:space="preserve"> </v>
      </c>
    </row>
    <row r="1560" spans="1:11" ht="15.75" customHeight="1" x14ac:dyDescent="0.25">
      <c r="A1560" s="2">
        <v>804</v>
      </c>
      <c r="B1560" s="426"/>
      <c r="C1560" s="426"/>
      <c r="D1560" s="359" t="str">
        <f>IF(B1560&lt;&gt;0,(VLOOKUP(B1560,'proje ve personel bilgileri'!$A$14:$B$1021,2,0))," ")</f>
        <v xml:space="preserve"> </v>
      </c>
      <c r="E1560" s="359"/>
      <c r="F1560" s="268"/>
      <c r="G1560" s="112"/>
      <c r="H1560" s="112"/>
      <c r="I1560" s="109" t="str">
        <f t="shared" si="88"/>
        <v xml:space="preserve"> </v>
      </c>
      <c r="J1560" s="110" t="str">
        <f>IF(B1560&lt;&gt;0,(VLOOKUP(B1560,G011C!$B$12:$V$2193,20,0))," ")</f>
        <v xml:space="preserve"> </v>
      </c>
      <c r="K1560" s="111" t="str">
        <f t="shared" si="89"/>
        <v xml:space="preserve"> </v>
      </c>
    </row>
    <row r="1561" spans="1:11" ht="15.75" customHeight="1" x14ac:dyDescent="0.25">
      <c r="A1561" s="1">
        <v>805</v>
      </c>
      <c r="B1561" s="426"/>
      <c r="C1561" s="426"/>
      <c r="D1561" s="359" t="str">
        <f>IF(B1561&lt;&gt;0,(VLOOKUP(B1561,'proje ve personel bilgileri'!$A$14:$B$1021,2,0))," ")</f>
        <v xml:space="preserve"> </v>
      </c>
      <c r="E1561" s="359"/>
      <c r="F1561" s="268"/>
      <c r="G1561" s="112"/>
      <c r="H1561" s="112"/>
      <c r="I1561" s="109" t="str">
        <f t="shared" si="88"/>
        <v xml:space="preserve"> </v>
      </c>
      <c r="J1561" s="110" t="str">
        <f>IF(B1561&lt;&gt;0,(VLOOKUP(B1561,G011C!$B$12:$V$2193,20,0))," ")</f>
        <v xml:space="preserve"> </v>
      </c>
      <c r="K1561" s="111" t="str">
        <f t="shared" si="89"/>
        <v xml:space="preserve"> </v>
      </c>
    </row>
    <row r="1562" spans="1:11" ht="15.75" customHeight="1" x14ac:dyDescent="0.25">
      <c r="A1562" s="2">
        <v>806</v>
      </c>
      <c r="B1562" s="426"/>
      <c r="C1562" s="426"/>
      <c r="D1562" s="359" t="str">
        <f>IF(B1562&lt;&gt;0,(VLOOKUP(B1562,'proje ve personel bilgileri'!$A$14:$B$1021,2,0))," ")</f>
        <v xml:space="preserve"> </v>
      </c>
      <c r="E1562" s="359"/>
      <c r="F1562" s="268"/>
      <c r="G1562" s="112"/>
      <c r="H1562" s="112"/>
      <c r="I1562" s="109" t="str">
        <f t="shared" si="88"/>
        <v xml:space="preserve"> </v>
      </c>
      <c r="J1562" s="110" t="str">
        <f>IF(B1562&lt;&gt;0,(VLOOKUP(B1562,G011C!$B$12:$V$2193,20,0))," ")</f>
        <v xml:space="preserve"> </v>
      </c>
      <c r="K1562" s="111" t="str">
        <f t="shared" si="89"/>
        <v xml:space="preserve"> </v>
      </c>
    </row>
    <row r="1563" spans="1:11" ht="15.75" customHeight="1" x14ac:dyDescent="0.25">
      <c r="A1563" s="1">
        <v>807</v>
      </c>
      <c r="B1563" s="426"/>
      <c r="C1563" s="426"/>
      <c r="D1563" s="359" t="str">
        <f>IF(B1563&lt;&gt;0,(VLOOKUP(B1563,'proje ve personel bilgileri'!$A$14:$B$1021,2,0))," ")</f>
        <v xml:space="preserve"> </v>
      </c>
      <c r="E1563" s="359"/>
      <c r="F1563" s="268"/>
      <c r="G1563" s="112"/>
      <c r="H1563" s="112"/>
      <c r="I1563" s="109" t="str">
        <f t="shared" si="88"/>
        <v xml:space="preserve"> </v>
      </c>
      <c r="J1563" s="110" t="str">
        <f>IF(B1563&lt;&gt;0,(VLOOKUP(B1563,G011C!$B$12:$V$2193,20,0))," ")</f>
        <v xml:space="preserve"> </v>
      </c>
      <c r="K1563" s="111" t="str">
        <f t="shared" si="89"/>
        <v xml:space="preserve"> </v>
      </c>
    </row>
    <row r="1564" spans="1:11" ht="15.75" customHeight="1" x14ac:dyDescent="0.25">
      <c r="A1564" s="2">
        <v>808</v>
      </c>
      <c r="B1564" s="426"/>
      <c r="C1564" s="426"/>
      <c r="D1564" s="359" t="str">
        <f>IF(B1564&lt;&gt;0,(VLOOKUP(B1564,'proje ve personel bilgileri'!$A$14:$B$1021,2,0))," ")</f>
        <v xml:space="preserve"> </v>
      </c>
      <c r="E1564" s="359"/>
      <c r="F1564" s="268"/>
      <c r="G1564" s="112"/>
      <c r="H1564" s="112"/>
      <c r="I1564" s="109" t="str">
        <f t="shared" si="88"/>
        <v xml:space="preserve"> </v>
      </c>
      <c r="J1564" s="110" t="str">
        <f>IF(B1564&lt;&gt;0,(VLOOKUP(B1564,G011C!$B$12:$V$2193,20,0))," ")</f>
        <v xml:space="preserve"> </v>
      </c>
      <c r="K1564" s="111" t="str">
        <f t="shared" si="89"/>
        <v xml:space="preserve"> </v>
      </c>
    </row>
    <row r="1565" spans="1:11" ht="15.75" customHeight="1" x14ac:dyDescent="0.25">
      <c r="A1565" s="1">
        <v>809</v>
      </c>
      <c r="B1565" s="426"/>
      <c r="C1565" s="426"/>
      <c r="D1565" s="359" t="str">
        <f>IF(B1565&lt;&gt;0,(VLOOKUP(B1565,'proje ve personel bilgileri'!$A$14:$B$1021,2,0))," ")</f>
        <v xml:space="preserve"> </v>
      </c>
      <c r="E1565" s="359"/>
      <c r="F1565" s="268"/>
      <c r="G1565" s="112"/>
      <c r="H1565" s="112"/>
      <c r="I1565" s="109" t="str">
        <f t="shared" si="88"/>
        <v xml:space="preserve"> </v>
      </c>
      <c r="J1565" s="110" t="str">
        <f>IF(B1565&lt;&gt;0,(VLOOKUP(B1565,G011C!$B$12:$V$2193,20,0))," ")</f>
        <v xml:space="preserve"> </v>
      </c>
      <c r="K1565" s="111" t="str">
        <f t="shared" si="89"/>
        <v xml:space="preserve"> </v>
      </c>
    </row>
    <row r="1566" spans="1:11" ht="15" customHeight="1" x14ac:dyDescent="0.25">
      <c r="A1566" s="2">
        <v>810</v>
      </c>
      <c r="B1566" s="426"/>
      <c r="C1566" s="426"/>
      <c r="D1566" s="359" t="str">
        <f>IF(B1566&lt;&gt;0,(VLOOKUP(B1566,'proje ve personel bilgileri'!$A$14:$B$1021,2,0))," ")</f>
        <v xml:space="preserve"> </v>
      </c>
      <c r="E1566" s="359"/>
      <c r="F1566" s="268"/>
      <c r="G1566" s="112"/>
      <c r="H1566" s="112"/>
      <c r="I1566" s="109" t="str">
        <f t="shared" si="88"/>
        <v xml:space="preserve"> </v>
      </c>
      <c r="J1566" s="110" t="str">
        <f>IF(B1566&lt;&gt;0,(VLOOKUP(B1566,G011C!$B$12:$V$2193,20,0))," ")</f>
        <v xml:space="preserve"> </v>
      </c>
      <c r="K1566" s="111" t="str">
        <f t="shared" si="89"/>
        <v xml:space="preserve"> </v>
      </c>
    </row>
    <row r="1567" spans="1:11" ht="15.75" customHeight="1" x14ac:dyDescent="0.25">
      <c r="A1567" s="341" t="s">
        <v>169</v>
      </c>
      <c r="B1567" s="427"/>
      <c r="C1567" s="427"/>
      <c r="D1567" s="427"/>
      <c r="E1567" s="427"/>
      <c r="F1567" s="427"/>
      <c r="G1567" s="427"/>
      <c r="H1567" s="427"/>
      <c r="I1567" s="34">
        <f>SUM(I1549:I1566)</f>
        <v>0</v>
      </c>
      <c r="J1567" s="31"/>
      <c r="K1567" s="35">
        <f>IF(C1546=C1511,SUM(K1549:K1566)+K1532,SUM(K1549:K1566))</f>
        <v>0</v>
      </c>
    </row>
    <row r="1568" spans="1:11" ht="15.75" customHeight="1" x14ac:dyDescent="0.25">
      <c r="A1568" s="428" t="s">
        <v>170</v>
      </c>
      <c r="B1568" s="429"/>
      <c r="C1568" s="429"/>
      <c r="D1568" s="429"/>
      <c r="E1568" s="429"/>
      <c r="F1568" s="429"/>
      <c r="G1568" s="430"/>
      <c r="H1568" s="32"/>
      <c r="I1568" s="33"/>
      <c r="J1568" s="33"/>
      <c r="K1568" s="65">
        <f>SUM(K1549:K1566)+K1533</f>
        <v>0</v>
      </c>
    </row>
    <row r="1569" spans="1:11" ht="15" customHeight="1" x14ac:dyDescent="0.25">
      <c r="A1569" s="56"/>
      <c r="B1569" s="56"/>
      <c r="C1569" s="56"/>
      <c r="D1569" s="56"/>
      <c r="E1569" s="56"/>
      <c r="F1569" s="56"/>
      <c r="G1569" s="56"/>
      <c r="H1569" s="56"/>
      <c r="I1569" s="56"/>
      <c r="J1569" s="56"/>
      <c r="K1569" s="56"/>
    </row>
    <row r="1570" spans="1:11" ht="15" customHeight="1" x14ac:dyDescent="0.25">
      <c r="A1570" s="50"/>
    </row>
    <row r="1571" spans="1:11" ht="15" customHeight="1" x14ac:dyDescent="0.25">
      <c r="A1571" s="431" t="s">
        <v>171</v>
      </c>
      <c r="B1571" s="431"/>
      <c r="C1571" s="431"/>
      <c r="D1571" s="431"/>
      <c r="E1571" s="431"/>
      <c r="F1571" s="431"/>
      <c r="G1571" s="431"/>
      <c r="H1571" s="431"/>
      <c r="I1571" s="431"/>
      <c r="J1571" s="431"/>
      <c r="K1571" s="431"/>
    </row>
    <row r="1572" spans="1:11" ht="15" customHeight="1" x14ac:dyDescent="0.25">
      <c r="A1572" s="50"/>
    </row>
    <row r="1573" spans="1:11" ht="15" customHeight="1" x14ac:dyDescent="0.25">
      <c r="A1573" s="51"/>
    </row>
    <row r="1574" spans="1:11" ht="15" customHeight="1" x14ac:dyDescent="0.25">
      <c r="A1574" s="270" t="s">
        <v>101</v>
      </c>
      <c r="E1574" s="270" t="s">
        <v>102</v>
      </c>
      <c r="G1574" s="270" t="s">
        <v>103</v>
      </c>
      <c r="J1574" s="74" t="s">
        <v>127</v>
      </c>
    </row>
    <row r="1576" spans="1:11" ht="15.75" customHeight="1" x14ac:dyDescent="0.25">
      <c r="A1576" s="348" t="s">
        <v>157</v>
      </c>
      <c r="B1576" s="440"/>
      <c r="C1576" s="440"/>
      <c r="D1576" s="440"/>
      <c r="E1576" s="440"/>
      <c r="F1576" s="440"/>
      <c r="G1576" s="440"/>
      <c r="H1576" s="440"/>
      <c r="I1576" s="440"/>
      <c r="J1576" s="440"/>
      <c r="K1576" s="440"/>
    </row>
    <row r="1577" spans="1:11" ht="15" customHeight="1" x14ac:dyDescent="0.25">
      <c r="A1577" s="70"/>
      <c r="B1577" s="70"/>
      <c r="C1577" s="70"/>
      <c r="D1577" s="70"/>
      <c r="E1577" s="70"/>
      <c r="F1577" s="73" t="str">
        <f>'proje ve personel bilgileri'!$B$7&amp;" dönemine aittir"</f>
        <v>/ dönemine aittir</v>
      </c>
      <c r="G1577" s="70"/>
      <c r="H1577" s="70"/>
      <c r="I1577" s="70"/>
      <c r="J1577" s="70"/>
      <c r="K1577" s="70"/>
    </row>
    <row r="1578" spans="1:11" ht="18.75" customHeight="1" x14ac:dyDescent="0.25">
      <c r="K1578" s="4" t="s">
        <v>158</v>
      </c>
    </row>
    <row r="1579" spans="1:11" ht="15.75" customHeight="1" x14ac:dyDescent="0.25">
      <c r="A1579" s="435" t="s">
        <v>2</v>
      </c>
      <c r="B1579" s="436"/>
      <c r="C1579" s="351">
        <f>'proje ve personel bilgileri'!$B$2</f>
        <v>0</v>
      </c>
      <c r="D1579" s="352"/>
      <c r="E1579" s="352"/>
      <c r="F1579" s="352"/>
      <c r="G1579" s="352"/>
      <c r="H1579" s="352"/>
      <c r="I1579" s="352"/>
      <c r="J1579" s="352"/>
      <c r="K1579" s="353"/>
    </row>
    <row r="1580" spans="1:11" ht="15.75" customHeight="1" x14ac:dyDescent="0.25">
      <c r="A1580" s="435" t="s">
        <v>159</v>
      </c>
      <c r="B1580" s="436"/>
      <c r="C1580" s="351">
        <f>'proje ve personel bilgileri'!$B$3</f>
        <v>0</v>
      </c>
      <c r="D1580" s="352"/>
      <c r="E1580" s="352"/>
      <c r="F1580" s="352"/>
      <c r="G1580" s="352"/>
      <c r="H1580" s="352"/>
      <c r="I1580" s="352"/>
      <c r="J1580" s="352"/>
      <c r="K1580" s="353"/>
    </row>
    <row r="1581" spans="1:11" ht="15.75" customHeight="1" x14ac:dyDescent="0.25">
      <c r="A1581" s="435" t="s">
        <v>160</v>
      </c>
      <c r="B1581" s="436"/>
      <c r="C1581" s="437"/>
      <c r="D1581" s="438"/>
      <c r="E1581" s="435"/>
      <c r="F1581" s="439"/>
      <c r="G1581" s="439"/>
      <c r="H1581" s="439"/>
      <c r="I1581" s="439"/>
      <c r="J1581" s="439"/>
      <c r="K1581" s="436"/>
    </row>
    <row r="1582" spans="1:11" ht="30" customHeight="1" x14ac:dyDescent="0.25">
      <c r="A1582" s="432" t="s">
        <v>87</v>
      </c>
      <c r="B1582" s="346" t="s">
        <v>15</v>
      </c>
      <c r="C1582" s="347"/>
      <c r="D1582" s="346" t="s">
        <v>161</v>
      </c>
      <c r="E1582" s="347"/>
      <c r="F1582" s="432" t="s">
        <v>17</v>
      </c>
      <c r="G1582" s="432" t="s">
        <v>162</v>
      </c>
      <c r="H1582" s="432" t="s">
        <v>163</v>
      </c>
      <c r="I1582" s="432" t="s">
        <v>164</v>
      </c>
      <c r="J1582" s="269" t="s">
        <v>165</v>
      </c>
      <c r="K1582" s="267" t="s">
        <v>166</v>
      </c>
    </row>
    <row r="1583" spans="1:11" ht="30.75" customHeight="1" x14ac:dyDescent="0.25">
      <c r="A1583" s="433"/>
      <c r="B1583" s="339"/>
      <c r="C1583" s="340"/>
      <c r="D1583" s="339" t="s">
        <v>167</v>
      </c>
      <c r="E1583" s="340"/>
      <c r="F1583" s="433"/>
      <c r="G1583" s="433"/>
      <c r="H1583" s="433"/>
      <c r="I1583" s="433"/>
      <c r="J1583" s="267" t="s">
        <v>168</v>
      </c>
      <c r="K1583" s="267" t="s">
        <v>98</v>
      </c>
    </row>
    <row r="1584" spans="1:11" ht="15.75" customHeight="1" x14ac:dyDescent="0.25">
      <c r="A1584" s="1">
        <v>811</v>
      </c>
      <c r="B1584" s="434"/>
      <c r="C1584" s="434"/>
      <c r="D1584" s="359" t="str">
        <f>IF(B1584&lt;&gt;0,(VLOOKUP(B1584,'proje ve personel bilgileri'!$A$14:$B$1021,2,0))," ")</f>
        <v xml:space="preserve"> </v>
      </c>
      <c r="E1584" s="359"/>
      <c r="F1584" s="268"/>
      <c r="G1584" s="108"/>
      <c r="H1584" s="108"/>
      <c r="I1584" s="109" t="str">
        <f t="shared" ref="I1584:I1601" si="90">IF(B1584&lt;&gt;0,(G1584*H1584)," ")</f>
        <v xml:space="preserve"> </v>
      </c>
      <c r="J1584" s="110" t="str">
        <f>IF(B1584&lt;&gt;0,(VLOOKUP(B1584,G011C!$B$12:$V$2193,20,0))," ")</f>
        <v xml:space="preserve"> </v>
      </c>
      <c r="K1584" s="111" t="str">
        <f t="shared" ref="K1584:K1601" si="91">IF(B1584&lt;&gt;0,(I1584*J1584)," ")</f>
        <v xml:space="preserve"> </v>
      </c>
    </row>
    <row r="1585" spans="1:11" ht="15.75" customHeight="1" x14ac:dyDescent="0.25">
      <c r="A1585" s="2">
        <v>812</v>
      </c>
      <c r="B1585" s="426"/>
      <c r="C1585" s="426"/>
      <c r="D1585" s="359" t="str">
        <f>IF(B1585&lt;&gt;0,(VLOOKUP(B1585,'proje ve personel bilgileri'!$A$14:$B$1021,2,0))," ")</f>
        <v xml:space="preserve"> </v>
      </c>
      <c r="E1585" s="359"/>
      <c r="F1585" s="268"/>
      <c r="G1585" s="112"/>
      <c r="H1585" s="112"/>
      <c r="I1585" s="109" t="str">
        <f t="shared" si="90"/>
        <v xml:space="preserve"> </v>
      </c>
      <c r="J1585" s="110" t="str">
        <f>IF(B1585&lt;&gt;0,(VLOOKUP(B1585,G011C!$B$12:$V$2193,20,0))," ")</f>
        <v xml:space="preserve"> </v>
      </c>
      <c r="K1585" s="111" t="str">
        <f t="shared" si="91"/>
        <v xml:space="preserve"> </v>
      </c>
    </row>
    <row r="1586" spans="1:11" ht="15.75" customHeight="1" x14ac:dyDescent="0.25">
      <c r="A1586" s="1">
        <v>813</v>
      </c>
      <c r="B1586" s="426"/>
      <c r="C1586" s="426"/>
      <c r="D1586" s="359" t="str">
        <f>IF(B1586&lt;&gt;0,(VLOOKUP(B1586,'proje ve personel bilgileri'!$A$14:$B$1021,2,0))," ")</f>
        <v xml:space="preserve"> </v>
      </c>
      <c r="E1586" s="359"/>
      <c r="F1586" s="268"/>
      <c r="G1586" s="112"/>
      <c r="H1586" s="112"/>
      <c r="I1586" s="109" t="str">
        <f t="shared" si="90"/>
        <v xml:space="preserve"> </v>
      </c>
      <c r="J1586" s="110" t="str">
        <f>IF(B1586&lt;&gt;0,(VLOOKUP(B1586,G011C!$B$12:$V$2193,20,0))," ")</f>
        <v xml:space="preserve"> </v>
      </c>
      <c r="K1586" s="111" t="str">
        <f t="shared" si="91"/>
        <v xml:space="preserve"> </v>
      </c>
    </row>
    <row r="1587" spans="1:11" ht="15.75" customHeight="1" x14ac:dyDescent="0.25">
      <c r="A1587" s="2">
        <v>814</v>
      </c>
      <c r="B1587" s="426"/>
      <c r="C1587" s="426"/>
      <c r="D1587" s="359" t="str">
        <f>IF(B1587&lt;&gt;0,(VLOOKUP(B1587,'proje ve personel bilgileri'!$A$14:$B$1021,2,0))," ")</f>
        <v xml:space="preserve"> </v>
      </c>
      <c r="E1587" s="359"/>
      <c r="F1587" s="268"/>
      <c r="G1587" s="112"/>
      <c r="H1587" s="112"/>
      <c r="I1587" s="109" t="str">
        <f t="shared" si="90"/>
        <v xml:space="preserve"> </v>
      </c>
      <c r="J1587" s="110" t="str">
        <f>IF(B1587&lt;&gt;0,(VLOOKUP(B1587,G011C!$B$12:$V$2193,20,0))," ")</f>
        <v xml:space="preserve"> </v>
      </c>
      <c r="K1587" s="111" t="str">
        <f t="shared" si="91"/>
        <v xml:space="preserve"> </v>
      </c>
    </row>
    <row r="1588" spans="1:11" ht="15.75" customHeight="1" x14ac:dyDescent="0.25">
      <c r="A1588" s="1">
        <v>815</v>
      </c>
      <c r="B1588" s="426"/>
      <c r="C1588" s="426"/>
      <c r="D1588" s="359" t="str">
        <f>IF(B1588&lt;&gt;0,(VLOOKUP(B1588,'proje ve personel bilgileri'!$A$14:$B$1021,2,0))," ")</f>
        <v xml:space="preserve"> </v>
      </c>
      <c r="E1588" s="359"/>
      <c r="F1588" s="268"/>
      <c r="G1588" s="112"/>
      <c r="H1588" s="112"/>
      <c r="I1588" s="109" t="str">
        <f t="shared" si="90"/>
        <v xml:space="preserve"> </v>
      </c>
      <c r="J1588" s="110" t="str">
        <f>IF(B1588&lt;&gt;0,(VLOOKUP(B1588,G011C!$B$12:$V$2193,20,0))," ")</f>
        <v xml:space="preserve"> </v>
      </c>
      <c r="K1588" s="111" t="str">
        <f t="shared" si="91"/>
        <v xml:space="preserve"> </v>
      </c>
    </row>
    <row r="1589" spans="1:11" ht="15.75" customHeight="1" x14ac:dyDescent="0.25">
      <c r="A1589" s="2">
        <v>816</v>
      </c>
      <c r="B1589" s="426"/>
      <c r="C1589" s="426"/>
      <c r="D1589" s="359" t="str">
        <f>IF(B1589&lt;&gt;0,(VLOOKUP(B1589,'proje ve personel bilgileri'!$A$14:$B$1021,2,0))," ")</f>
        <v xml:space="preserve"> </v>
      </c>
      <c r="E1589" s="359"/>
      <c r="F1589" s="268"/>
      <c r="G1589" s="112"/>
      <c r="H1589" s="112"/>
      <c r="I1589" s="109" t="str">
        <f t="shared" si="90"/>
        <v xml:space="preserve"> </v>
      </c>
      <c r="J1589" s="110" t="str">
        <f>IF(B1589&lt;&gt;0,(VLOOKUP(B1589,G011C!$B$12:$V$2193,20,0))," ")</f>
        <v xml:space="preserve"> </v>
      </c>
      <c r="K1589" s="111" t="str">
        <f t="shared" si="91"/>
        <v xml:space="preserve"> </v>
      </c>
    </row>
    <row r="1590" spans="1:11" ht="15.75" customHeight="1" x14ac:dyDescent="0.25">
      <c r="A1590" s="1">
        <v>817</v>
      </c>
      <c r="B1590" s="426"/>
      <c r="C1590" s="426"/>
      <c r="D1590" s="359" t="str">
        <f>IF(B1590&lt;&gt;0,(VLOOKUP(B1590,'proje ve personel bilgileri'!$A$14:$B$1021,2,0))," ")</f>
        <v xml:space="preserve"> </v>
      </c>
      <c r="E1590" s="359"/>
      <c r="F1590" s="268"/>
      <c r="G1590" s="112"/>
      <c r="H1590" s="112"/>
      <c r="I1590" s="109" t="str">
        <f t="shared" si="90"/>
        <v xml:space="preserve"> </v>
      </c>
      <c r="J1590" s="110" t="str">
        <f>IF(B1590&lt;&gt;0,(VLOOKUP(B1590,G011C!$B$12:$V$2193,20,0))," ")</f>
        <v xml:space="preserve"> </v>
      </c>
      <c r="K1590" s="111" t="str">
        <f t="shared" si="91"/>
        <v xml:space="preserve"> </v>
      </c>
    </row>
    <row r="1591" spans="1:11" ht="15.75" customHeight="1" x14ac:dyDescent="0.25">
      <c r="A1591" s="2">
        <v>818</v>
      </c>
      <c r="B1591" s="426"/>
      <c r="C1591" s="426"/>
      <c r="D1591" s="359" t="str">
        <f>IF(B1591&lt;&gt;0,(VLOOKUP(B1591,'proje ve personel bilgileri'!$A$14:$B$1021,2,0))," ")</f>
        <v xml:space="preserve"> </v>
      </c>
      <c r="E1591" s="359"/>
      <c r="F1591" s="268"/>
      <c r="G1591" s="112"/>
      <c r="H1591" s="112"/>
      <c r="I1591" s="109" t="str">
        <f t="shared" si="90"/>
        <v xml:space="preserve"> </v>
      </c>
      <c r="J1591" s="110" t="str">
        <f>IF(B1591&lt;&gt;0,(VLOOKUP(B1591,G011C!$B$12:$V$2193,20,0))," ")</f>
        <v xml:space="preserve"> </v>
      </c>
      <c r="K1591" s="111" t="str">
        <f t="shared" si="91"/>
        <v xml:space="preserve"> </v>
      </c>
    </row>
    <row r="1592" spans="1:11" ht="15.75" customHeight="1" x14ac:dyDescent="0.25">
      <c r="A1592" s="1">
        <v>819</v>
      </c>
      <c r="B1592" s="426"/>
      <c r="C1592" s="426"/>
      <c r="D1592" s="359" t="str">
        <f>IF(B1592&lt;&gt;0,(VLOOKUP(B1592,'proje ve personel bilgileri'!$A$14:$B$1021,2,0))," ")</f>
        <v xml:space="preserve"> </v>
      </c>
      <c r="E1592" s="359"/>
      <c r="F1592" s="268"/>
      <c r="G1592" s="112"/>
      <c r="H1592" s="112"/>
      <c r="I1592" s="109" t="str">
        <f t="shared" si="90"/>
        <v xml:space="preserve"> </v>
      </c>
      <c r="J1592" s="110" t="str">
        <f>IF(B1592&lt;&gt;0,(VLOOKUP(B1592,G011C!$B$12:$V$2193,20,0))," ")</f>
        <v xml:space="preserve"> </v>
      </c>
      <c r="K1592" s="111" t="str">
        <f t="shared" si="91"/>
        <v xml:space="preserve"> </v>
      </c>
    </row>
    <row r="1593" spans="1:11" ht="15.75" customHeight="1" x14ac:dyDescent="0.25">
      <c r="A1593" s="2">
        <v>820</v>
      </c>
      <c r="B1593" s="426"/>
      <c r="C1593" s="426"/>
      <c r="D1593" s="359" t="str">
        <f>IF(B1593&lt;&gt;0,(VLOOKUP(B1593,'proje ve personel bilgileri'!$A$14:$B$1021,2,0))," ")</f>
        <v xml:space="preserve"> </v>
      </c>
      <c r="E1593" s="359"/>
      <c r="F1593" s="268"/>
      <c r="G1593" s="112"/>
      <c r="H1593" s="112"/>
      <c r="I1593" s="109" t="str">
        <f t="shared" si="90"/>
        <v xml:space="preserve"> </v>
      </c>
      <c r="J1593" s="110" t="str">
        <f>IF(B1593&lt;&gt;0,(VLOOKUP(B1593,G011C!$B$12:$V$2193,20,0))," ")</f>
        <v xml:space="preserve"> </v>
      </c>
      <c r="K1593" s="111" t="str">
        <f t="shared" si="91"/>
        <v xml:space="preserve"> </v>
      </c>
    </row>
    <row r="1594" spans="1:11" ht="15.75" customHeight="1" x14ac:dyDescent="0.25">
      <c r="A1594" s="1">
        <v>821</v>
      </c>
      <c r="B1594" s="426"/>
      <c r="C1594" s="426"/>
      <c r="D1594" s="359" t="str">
        <f>IF(B1594&lt;&gt;0,(VLOOKUP(B1594,'proje ve personel bilgileri'!$A$14:$B$1021,2,0))," ")</f>
        <v xml:space="preserve"> </v>
      </c>
      <c r="E1594" s="359"/>
      <c r="F1594" s="268"/>
      <c r="G1594" s="112"/>
      <c r="H1594" s="112"/>
      <c r="I1594" s="109" t="str">
        <f t="shared" si="90"/>
        <v xml:space="preserve"> </v>
      </c>
      <c r="J1594" s="110" t="str">
        <f>IF(B1594&lt;&gt;0,(VLOOKUP(B1594,G011C!$B$12:$V$2193,20,0))," ")</f>
        <v xml:space="preserve"> </v>
      </c>
      <c r="K1594" s="111" t="str">
        <f t="shared" si="91"/>
        <v xml:space="preserve"> </v>
      </c>
    </row>
    <row r="1595" spans="1:11" ht="15.75" customHeight="1" x14ac:dyDescent="0.25">
      <c r="A1595" s="2">
        <v>822</v>
      </c>
      <c r="B1595" s="426"/>
      <c r="C1595" s="426"/>
      <c r="D1595" s="359" t="str">
        <f>IF(B1595&lt;&gt;0,(VLOOKUP(B1595,'proje ve personel bilgileri'!$A$14:$B$1021,2,0))," ")</f>
        <v xml:space="preserve"> </v>
      </c>
      <c r="E1595" s="359"/>
      <c r="F1595" s="268"/>
      <c r="G1595" s="112"/>
      <c r="H1595" s="112"/>
      <c r="I1595" s="109" t="str">
        <f t="shared" si="90"/>
        <v xml:space="preserve"> </v>
      </c>
      <c r="J1595" s="110" t="str">
        <f>IF(B1595&lt;&gt;0,(VLOOKUP(B1595,G011C!$B$12:$V$2193,20,0))," ")</f>
        <v xml:space="preserve"> </v>
      </c>
      <c r="K1595" s="111" t="str">
        <f t="shared" si="91"/>
        <v xml:space="preserve"> </v>
      </c>
    </row>
    <row r="1596" spans="1:11" ht="15.75" customHeight="1" x14ac:dyDescent="0.25">
      <c r="A1596" s="1">
        <v>823</v>
      </c>
      <c r="B1596" s="426"/>
      <c r="C1596" s="426"/>
      <c r="D1596" s="359" t="str">
        <f>IF(B1596&lt;&gt;0,(VLOOKUP(B1596,'proje ve personel bilgileri'!$A$14:$B$1021,2,0))," ")</f>
        <v xml:space="preserve"> </v>
      </c>
      <c r="E1596" s="359"/>
      <c r="F1596" s="268"/>
      <c r="G1596" s="112"/>
      <c r="H1596" s="112"/>
      <c r="I1596" s="109" t="str">
        <f t="shared" si="90"/>
        <v xml:space="preserve"> </v>
      </c>
      <c r="J1596" s="110" t="str">
        <f>IF(B1596&lt;&gt;0,(VLOOKUP(B1596,G011C!$B$12:$V$2193,20,0))," ")</f>
        <v xml:space="preserve"> </v>
      </c>
      <c r="K1596" s="111" t="str">
        <f t="shared" si="91"/>
        <v xml:space="preserve"> </v>
      </c>
    </row>
    <row r="1597" spans="1:11" ht="15.75" customHeight="1" x14ac:dyDescent="0.25">
      <c r="A1597" s="2">
        <v>824</v>
      </c>
      <c r="B1597" s="426"/>
      <c r="C1597" s="426"/>
      <c r="D1597" s="359" t="str">
        <f>IF(B1597&lt;&gt;0,(VLOOKUP(B1597,'proje ve personel bilgileri'!$A$14:$B$1021,2,0))," ")</f>
        <v xml:space="preserve"> </v>
      </c>
      <c r="E1597" s="359"/>
      <c r="F1597" s="268"/>
      <c r="G1597" s="112"/>
      <c r="H1597" s="112"/>
      <c r="I1597" s="109" t="str">
        <f t="shared" si="90"/>
        <v xml:space="preserve"> </v>
      </c>
      <c r="J1597" s="110" t="str">
        <f>IF(B1597&lt;&gt;0,(VLOOKUP(B1597,G011C!$B$12:$V$2193,20,0))," ")</f>
        <v xml:space="preserve"> </v>
      </c>
      <c r="K1597" s="111" t="str">
        <f t="shared" si="91"/>
        <v xml:space="preserve"> </v>
      </c>
    </row>
    <row r="1598" spans="1:11" ht="15.75" customHeight="1" x14ac:dyDescent="0.25">
      <c r="A1598" s="1">
        <v>825</v>
      </c>
      <c r="B1598" s="426"/>
      <c r="C1598" s="426"/>
      <c r="D1598" s="359" t="str">
        <f>IF(B1598&lt;&gt;0,(VLOOKUP(B1598,'proje ve personel bilgileri'!$A$14:$B$1021,2,0))," ")</f>
        <v xml:space="preserve"> </v>
      </c>
      <c r="E1598" s="359"/>
      <c r="F1598" s="268"/>
      <c r="G1598" s="112"/>
      <c r="H1598" s="112"/>
      <c r="I1598" s="109" t="str">
        <f t="shared" si="90"/>
        <v xml:space="preserve"> </v>
      </c>
      <c r="J1598" s="110" t="str">
        <f>IF(B1598&lt;&gt;0,(VLOOKUP(B1598,G011C!$B$12:$V$2193,20,0))," ")</f>
        <v xml:space="preserve"> </v>
      </c>
      <c r="K1598" s="111" t="str">
        <f t="shared" si="91"/>
        <v xml:space="preserve"> </v>
      </c>
    </row>
    <row r="1599" spans="1:11" ht="15.75" customHeight="1" x14ac:dyDescent="0.25">
      <c r="A1599" s="2">
        <v>826</v>
      </c>
      <c r="B1599" s="426"/>
      <c r="C1599" s="426"/>
      <c r="D1599" s="359" t="str">
        <f>IF(B1599&lt;&gt;0,(VLOOKUP(B1599,'proje ve personel bilgileri'!$A$14:$B$1021,2,0))," ")</f>
        <v xml:space="preserve"> </v>
      </c>
      <c r="E1599" s="359"/>
      <c r="F1599" s="268"/>
      <c r="G1599" s="112"/>
      <c r="H1599" s="112"/>
      <c r="I1599" s="109" t="str">
        <f t="shared" si="90"/>
        <v xml:space="preserve"> </v>
      </c>
      <c r="J1599" s="110" t="str">
        <f>IF(B1599&lt;&gt;0,(VLOOKUP(B1599,G011C!$B$12:$V$2193,20,0))," ")</f>
        <v xml:space="preserve"> </v>
      </c>
      <c r="K1599" s="111" t="str">
        <f t="shared" si="91"/>
        <v xml:space="preserve"> </v>
      </c>
    </row>
    <row r="1600" spans="1:11" ht="15.75" customHeight="1" x14ac:dyDescent="0.25">
      <c r="A1600" s="1">
        <v>827</v>
      </c>
      <c r="B1600" s="426"/>
      <c r="C1600" s="426"/>
      <c r="D1600" s="359" t="str">
        <f>IF(B1600&lt;&gt;0,(VLOOKUP(B1600,'proje ve personel bilgileri'!$A$14:$B$1021,2,0))," ")</f>
        <v xml:space="preserve"> </v>
      </c>
      <c r="E1600" s="359"/>
      <c r="F1600" s="268"/>
      <c r="G1600" s="112"/>
      <c r="H1600" s="112"/>
      <c r="I1600" s="109" t="str">
        <f t="shared" si="90"/>
        <v xml:space="preserve"> </v>
      </c>
      <c r="J1600" s="110" t="str">
        <f>IF(B1600&lt;&gt;0,(VLOOKUP(B1600,G011C!$B$12:$V$2193,20,0))," ")</f>
        <v xml:space="preserve"> </v>
      </c>
      <c r="K1600" s="111" t="str">
        <f t="shared" si="91"/>
        <v xml:space="preserve"> </v>
      </c>
    </row>
    <row r="1601" spans="1:11" ht="15" customHeight="1" x14ac:dyDescent="0.25">
      <c r="A1601" s="2">
        <v>828</v>
      </c>
      <c r="B1601" s="426"/>
      <c r="C1601" s="426"/>
      <c r="D1601" s="359" t="str">
        <f>IF(B1601&lt;&gt;0,(VLOOKUP(B1601,'proje ve personel bilgileri'!$A$14:$B$1021,2,0))," ")</f>
        <v xml:space="preserve"> </v>
      </c>
      <c r="E1601" s="359"/>
      <c r="F1601" s="268"/>
      <c r="G1601" s="112"/>
      <c r="H1601" s="112"/>
      <c r="I1601" s="109" t="str">
        <f t="shared" si="90"/>
        <v xml:space="preserve"> </v>
      </c>
      <c r="J1601" s="110" t="str">
        <f>IF(B1601&lt;&gt;0,(VLOOKUP(B1601,G011C!$B$12:$V$2193,20,0))," ")</f>
        <v xml:space="preserve"> </v>
      </c>
      <c r="K1601" s="111" t="str">
        <f t="shared" si="91"/>
        <v xml:space="preserve"> </v>
      </c>
    </row>
    <row r="1602" spans="1:11" ht="15.75" customHeight="1" x14ac:dyDescent="0.25">
      <c r="A1602" s="341" t="s">
        <v>169</v>
      </c>
      <c r="B1602" s="427"/>
      <c r="C1602" s="427"/>
      <c r="D1602" s="427"/>
      <c r="E1602" s="427"/>
      <c r="F1602" s="427"/>
      <c r="G1602" s="427"/>
      <c r="H1602" s="427"/>
      <c r="I1602" s="34">
        <f>SUM(I1584:I1601)</f>
        <v>0</v>
      </c>
      <c r="J1602" s="31"/>
      <c r="K1602" s="35">
        <f>IF(C1581=C1546,SUM(K1584:K1601)+K1567,SUM(K1584:K1601))</f>
        <v>0</v>
      </c>
    </row>
    <row r="1603" spans="1:11" ht="15.75" customHeight="1" x14ac:dyDescent="0.25">
      <c r="A1603" s="428" t="s">
        <v>170</v>
      </c>
      <c r="B1603" s="429"/>
      <c r="C1603" s="429"/>
      <c r="D1603" s="429"/>
      <c r="E1603" s="429"/>
      <c r="F1603" s="429"/>
      <c r="G1603" s="430"/>
      <c r="H1603" s="32"/>
      <c r="I1603" s="33"/>
      <c r="J1603" s="33"/>
      <c r="K1603" s="65">
        <f>SUM(K1584:K1601)+K1568</f>
        <v>0</v>
      </c>
    </row>
    <row r="1604" spans="1:11" ht="15" customHeight="1" x14ac:dyDescent="0.25">
      <c r="A1604" s="56"/>
      <c r="B1604" s="56"/>
      <c r="C1604" s="56"/>
      <c r="D1604" s="56"/>
      <c r="E1604" s="56"/>
      <c r="F1604" s="56"/>
      <c r="G1604" s="56"/>
      <c r="H1604" s="56"/>
      <c r="I1604" s="56"/>
      <c r="J1604" s="56"/>
      <c r="K1604" s="56"/>
    </row>
    <row r="1605" spans="1:11" ht="15" customHeight="1" x14ac:dyDescent="0.25">
      <c r="A1605" s="50"/>
    </row>
    <row r="1606" spans="1:11" ht="15" customHeight="1" x14ac:dyDescent="0.25">
      <c r="A1606" s="431" t="s">
        <v>171</v>
      </c>
      <c r="B1606" s="431"/>
      <c r="C1606" s="431"/>
      <c r="D1606" s="431"/>
      <c r="E1606" s="431"/>
      <c r="F1606" s="431"/>
      <c r="G1606" s="431"/>
      <c r="H1606" s="431"/>
      <c r="I1606" s="431"/>
      <c r="J1606" s="431"/>
      <c r="K1606" s="431"/>
    </row>
    <row r="1607" spans="1:11" ht="15" customHeight="1" x14ac:dyDescent="0.25">
      <c r="A1607" s="50"/>
    </row>
    <row r="1608" spans="1:11" ht="15" customHeight="1" x14ac:dyDescent="0.25">
      <c r="A1608" s="51"/>
    </row>
    <row r="1609" spans="1:11" ht="15" customHeight="1" x14ac:dyDescent="0.25">
      <c r="A1609" s="270" t="s">
        <v>101</v>
      </c>
      <c r="E1609" s="270" t="s">
        <v>102</v>
      </c>
      <c r="G1609" s="270" t="s">
        <v>103</v>
      </c>
      <c r="J1609" s="74" t="s">
        <v>127</v>
      </c>
    </row>
    <row r="1611" spans="1:11" ht="15.75" customHeight="1" x14ac:dyDescent="0.25">
      <c r="A1611" s="348" t="s">
        <v>157</v>
      </c>
      <c r="B1611" s="440"/>
      <c r="C1611" s="440"/>
      <c r="D1611" s="440"/>
      <c r="E1611" s="440"/>
      <c r="F1611" s="440"/>
      <c r="G1611" s="440"/>
      <c r="H1611" s="440"/>
      <c r="I1611" s="440"/>
      <c r="J1611" s="440"/>
      <c r="K1611" s="440"/>
    </row>
    <row r="1612" spans="1:11" ht="15" customHeight="1" x14ac:dyDescent="0.25">
      <c r="A1612" s="70"/>
      <c r="B1612" s="70"/>
      <c r="C1612" s="70"/>
      <c r="D1612" s="70"/>
      <c r="E1612" s="70"/>
      <c r="F1612" s="73" t="str">
        <f>'proje ve personel bilgileri'!$B$7&amp;" dönemine aittir"</f>
        <v>/ dönemine aittir</v>
      </c>
      <c r="G1612" s="70"/>
      <c r="H1612" s="70"/>
      <c r="I1612" s="70"/>
      <c r="J1612" s="70"/>
      <c r="K1612" s="70"/>
    </row>
    <row r="1613" spans="1:11" ht="18.75" customHeight="1" x14ac:dyDescent="0.25">
      <c r="K1613" s="4" t="s">
        <v>158</v>
      </c>
    </row>
    <row r="1614" spans="1:11" ht="15.75" customHeight="1" x14ac:dyDescent="0.25">
      <c r="A1614" s="435" t="s">
        <v>2</v>
      </c>
      <c r="B1614" s="436"/>
      <c r="C1614" s="351">
        <f>'proje ve personel bilgileri'!$B$2</f>
        <v>0</v>
      </c>
      <c r="D1614" s="352"/>
      <c r="E1614" s="352"/>
      <c r="F1614" s="352"/>
      <c r="G1614" s="352"/>
      <c r="H1614" s="352"/>
      <c r="I1614" s="352"/>
      <c r="J1614" s="352"/>
      <c r="K1614" s="353"/>
    </row>
    <row r="1615" spans="1:11" ht="15.75" customHeight="1" x14ac:dyDescent="0.25">
      <c r="A1615" s="435" t="s">
        <v>159</v>
      </c>
      <c r="B1615" s="436"/>
      <c r="C1615" s="351">
        <f>'proje ve personel bilgileri'!$B$3</f>
        <v>0</v>
      </c>
      <c r="D1615" s="352"/>
      <c r="E1615" s="352"/>
      <c r="F1615" s="352"/>
      <c r="G1615" s="352"/>
      <c r="H1615" s="352"/>
      <c r="I1615" s="352"/>
      <c r="J1615" s="352"/>
      <c r="K1615" s="353"/>
    </row>
    <row r="1616" spans="1:11" ht="15.75" customHeight="1" x14ac:dyDescent="0.25">
      <c r="A1616" s="435" t="s">
        <v>160</v>
      </c>
      <c r="B1616" s="436"/>
      <c r="C1616" s="437"/>
      <c r="D1616" s="438"/>
      <c r="E1616" s="435"/>
      <c r="F1616" s="439"/>
      <c r="G1616" s="439"/>
      <c r="H1616" s="439"/>
      <c r="I1616" s="439"/>
      <c r="J1616" s="439"/>
      <c r="K1616" s="436"/>
    </row>
    <row r="1617" spans="1:11" ht="30" customHeight="1" x14ac:dyDescent="0.25">
      <c r="A1617" s="432" t="s">
        <v>87</v>
      </c>
      <c r="B1617" s="346" t="s">
        <v>15</v>
      </c>
      <c r="C1617" s="347"/>
      <c r="D1617" s="346" t="s">
        <v>161</v>
      </c>
      <c r="E1617" s="347"/>
      <c r="F1617" s="432" t="s">
        <v>17</v>
      </c>
      <c r="G1617" s="432" t="s">
        <v>162</v>
      </c>
      <c r="H1617" s="432" t="s">
        <v>163</v>
      </c>
      <c r="I1617" s="432" t="s">
        <v>164</v>
      </c>
      <c r="J1617" s="269" t="s">
        <v>165</v>
      </c>
      <c r="K1617" s="267" t="s">
        <v>166</v>
      </c>
    </row>
    <row r="1618" spans="1:11" ht="30.75" customHeight="1" x14ac:dyDescent="0.25">
      <c r="A1618" s="433"/>
      <c r="B1618" s="339"/>
      <c r="C1618" s="340"/>
      <c r="D1618" s="339" t="s">
        <v>167</v>
      </c>
      <c r="E1618" s="340"/>
      <c r="F1618" s="433"/>
      <c r="G1618" s="433"/>
      <c r="H1618" s="433"/>
      <c r="I1618" s="433"/>
      <c r="J1618" s="267" t="s">
        <v>168</v>
      </c>
      <c r="K1618" s="267" t="s">
        <v>98</v>
      </c>
    </row>
    <row r="1619" spans="1:11" ht="15.75" customHeight="1" x14ac:dyDescent="0.25">
      <c r="A1619" s="1">
        <v>829</v>
      </c>
      <c r="B1619" s="434"/>
      <c r="C1619" s="434"/>
      <c r="D1619" s="359" t="str">
        <f>IF(B1619&lt;&gt;0,(VLOOKUP(B1619,'proje ve personel bilgileri'!$A$14:$B$1021,2,0))," ")</f>
        <v xml:space="preserve"> </v>
      </c>
      <c r="E1619" s="359"/>
      <c r="F1619" s="268"/>
      <c r="G1619" s="108"/>
      <c r="H1619" s="108"/>
      <c r="I1619" s="109" t="str">
        <f t="shared" ref="I1619:I1636" si="92">IF(B1619&lt;&gt;0,(G1619*H1619)," ")</f>
        <v xml:space="preserve"> </v>
      </c>
      <c r="J1619" s="110" t="str">
        <f>IF(B1619&lt;&gt;0,(VLOOKUP(B1619,G011C!$B$12:$V$2193,20,0))," ")</f>
        <v xml:space="preserve"> </v>
      </c>
      <c r="K1619" s="111" t="str">
        <f t="shared" ref="K1619:K1636" si="93">IF(B1619&lt;&gt;0,(I1619*J1619)," ")</f>
        <v xml:space="preserve"> </v>
      </c>
    </row>
    <row r="1620" spans="1:11" ht="15.75" customHeight="1" x14ac:dyDescent="0.25">
      <c r="A1620" s="2">
        <v>830</v>
      </c>
      <c r="B1620" s="426"/>
      <c r="C1620" s="426"/>
      <c r="D1620" s="359" t="str">
        <f>IF(B1620&lt;&gt;0,(VLOOKUP(B1620,'proje ve personel bilgileri'!$A$14:$B$1021,2,0))," ")</f>
        <v xml:space="preserve"> </v>
      </c>
      <c r="E1620" s="359"/>
      <c r="F1620" s="268"/>
      <c r="G1620" s="112"/>
      <c r="H1620" s="112"/>
      <c r="I1620" s="109" t="str">
        <f t="shared" si="92"/>
        <v xml:space="preserve"> </v>
      </c>
      <c r="J1620" s="110" t="str">
        <f>IF(B1620&lt;&gt;0,(VLOOKUP(B1620,G011C!$B$12:$V$2193,20,0))," ")</f>
        <v xml:space="preserve"> </v>
      </c>
      <c r="K1620" s="111" t="str">
        <f t="shared" si="93"/>
        <v xml:space="preserve"> </v>
      </c>
    </row>
    <row r="1621" spans="1:11" ht="15.75" customHeight="1" x14ac:dyDescent="0.25">
      <c r="A1621" s="1">
        <v>831</v>
      </c>
      <c r="B1621" s="426"/>
      <c r="C1621" s="426"/>
      <c r="D1621" s="359" t="str">
        <f>IF(B1621&lt;&gt;0,(VLOOKUP(B1621,'proje ve personel bilgileri'!$A$14:$B$1021,2,0))," ")</f>
        <v xml:space="preserve"> </v>
      </c>
      <c r="E1621" s="359"/>
      <c r="F1621" s="268"/>
      <c r="G1621" s="112"/>
      <c r="H1621" s="112"/>
      <c r="I1621" s="109" t="str">
        <f t="shared" si="92"/>
        <v xml:space="preserve"> </v>
      </c>
      <c r="J1621" s="110" t="str">
        <f>IF(B1621&lt;&gt;0,(VLOOKUP(B1621,G011C!$B$12:$V$2193,20,0))," ")</f>
        <v xml:space="preserve"> </v>
      </c>
      <c r="K1621" s="111" t="str">
        <f t="shared" si="93"/>
        <v xml:space="preserve"> </v>
      </c>
    </row>
    <row r="1622" spans="1:11" ht="15.75" customHeight="1" x14ac:dyDescent="0.25">
      <c r="A1622" s="2">
        <v>832</v>
      </c>
      <c r="B1622" s="426"/>
      <c r="C1622" s="426"/>
      <c r="D1622" s="359" t="str">
        <f>IF(B1622&lt;&gt;0,(VLOOKUP(B1622,'proje ve personel bilgileri'!$A$14:$B$1021,2,0))," ")</f>
        <v xml:space="preserve"> </v>
      </c>
      <c r="E1622" s="359"/>
      <c r="F1622" s="268"/>
      <c r="G1622" s="112"/>
      <c r="H1622" s="112"/>
      <c r="I1622" s="109" t="str">
        <f t="shared" si="92"/>
        <v xml:space="preserve"> </v>
      </c>
      <c r="J1622" s="110" t="str">
        <f>IF(B1622&lt;&gt;0,(VLOOKUP(B1622,G011C!$B$12:$V$2193,20,0))," ")</f>
        <v xml:space="preserve"> </v>
      </c>
      <c r="K1622" s="111" t="str">
        <f t="shared" si="93"/>
        <v xml:space="preserve"> </v>
      </c>
    </row>
    <row r="1623" spans="1:11" ht="15.75" customHeight="1" x14ac:dyDescent="0.25">
      <c r="A1623" s="1">
        <v>833</v>
      </c>
      <c r="B1623" s="426"/>
      <c r="C1623" s="426"/>
      <c r="D1623" s="359" t="str">
        <f>IF(B1623&lt;&gt;0,(VLOOKUP(B1623,'proje ve personel bilgileri'!$A$14:$B$1021,2,0))," ")</f>
        <v xml:space="preserve"> </v>
      </c>
      <c r="E1623" s="359"/>
      <c r="F1623" s="268"/>
      <c r="G1623" s="112"/>
      <c r="H1623" s="112"/>
      <c r="I1623" s="109" t="str">
        <f t="shared" si="92"/>
        <v xml:space="preserve"> </v>
      </c>
      <c r="J1623" s="110" t="str">
        <f>IF(B1623&lt;&gt;0,(VLOOKUP(B1623,G011C!$B$12:$V$2193,20,0))," ")</f>
        <v xml:space="preserve"> </v>
      </c>
      <c r="K1623" s="111" t="str">
        <f t="shared" si="93"/>
        <v xml:space="preserve"> </v>
      </c>
    </row>
    <row r="1624" spans="1:11" ht="15.75" customHeight="1" x14ac:dyDescent="0.25">
      <c r="A1624" s="2">
        <v>834</v>
      </c>
      <c r="B1624" s="426"/>
      <c r="C1624" s="426"/>
      <c r="D1624" s="359" t="str">
        <f>IF(B1624&lt;&gt;0,(VLOOKUP(B1624,'proje ve personel bilgileri'!$A$14:$B$1021,2,0))," ")</f>
        <v xml:space="preserve"> </v>
      </c>
      <c r="E1624" s="359"/>
      <c r="F1624" s="268"/>
      <c r="G1624" s="112"/>
      <c r="H1624" s="112"/>
      <c r="I1624" s="109" t="str">
        <f t="shared" si="92"/>
        <v xml:space="preserve"> </v>
      </c>
      <c r="J1624" s="110" t="str">
        <f>IF(B1624&lt;&gt;0,(VLOOKUP(B1624,G011C!$B$12:$V$2193,20,0))," ")</f>
        <v xml:space="preserve"> </v>
      </c>
      <c r="K1624" s="111" t="str">
        <f t="shared" si="93"/>
        <v xml:space="preserve"> </v>
      </c>
    </row>
    <row r="1625" spans="1:11" ht="15.75" customHeight="1" x14ac:dyDescent="0.25">
      <c r="A1625" s="1">
        <v>835</v>
      </c>
      <c r="B1625" s="426"/>
      <c r="C1625" s="426"/>
      <c r="D1625" s="359" t="str">
        <f>IF(B1625&lt;&gt;0,(VLOOKUP(B1625,'proje ve personel bilgileri'!$A$14:$B$1021,2,0))," ")</f>
        <v xml:space="preserve"> </v>
      </c>
      <c r="E1625" s="359"/>
      <c r="F1625" s="268"/>
      <c r="G1625" s="112"/>
      <c r="H1625" s="112"/>
      <c r="I1625" s="109" t="str">
        <f t="shared" si="92"/>
        <v xml:space="preserve"> </v>
      </c>
      <c r="J1625" s="110" t="str">
        <f>IF(B1625&lt;&gt;0,(VLOOKUP(B1625,G011C!$B$12:$V$2193,20,0))," ")</f>
        <v xml:space="preserve"> </v>
      </c>
      <c r="K1625" s="111" t="str">
        <f t="shared" si="93"/>
        <v xml:space="preserve"> </v>
      </c>
    </row>
    <row r="1626" spans="1:11" ht="15.75" customHeight="1" x14ac:dyDescent="0.25">
      <c r="A1626" s="2">
        <v>836</v>
      </c>
      <c r="B1626" s="426"/>
      <c r="C1626" s="426"/>
      <c r="D1626" s="359" t="str">
        <f>IF(B1626&lt;&gt;0,(VLOOKUP(B1626,'proje ve personel bilgileri'!$A$14:$B$1021,2,0))," ")</f>
        <v xml:space="preserve"> </v>
      </c>
      <c r="E1626" s="359"/>
      <c r="F1626" s="268"/>
      <c r="G1626" s="112"/>
      <c r="H1626" s="112"/>
      <c r="I1626" s="109" t="str">
        <f t="shared" si="92"/>
        <v xml:space="preserve"> </v>
      </c>
      <c r="J1626" s="110" t="str">
        <f>IF(B1626&lt;&gt;0,(VLOOKUP(B1626,G011C!$B$12:$V$2193,20,0))," ")</f>
        <v xml:space="preserve"> </v>
      </c>
      <c r="K1626" s="111" t="str">
        <f t="shared" si="93"/>
        <v xml:space="preserve"> </v>
      </c>
    </row>
    <row r="1627" spans="1:11" ht="15.75" customHeight="1" x14ac:dyDescent="0.25">
      <c r="A1627" s="1">
        <v>837</v>
      </c>
      <c r="B1627" s="426"/>
      <c r="C1627" s="426"/>
      <c r="D1627" s="359" t="str">
        <f>IF(B1627&lt;&gt;0,(VLOOKUP(B1627,'proje ve personel bilgileri'!$A$14:$B$1021,2,0))," ")</f>
        <v xml:space="preserve"> </v>
      </c>
      <c r="E1627" s="359"/>
      <c r="F1627" s="268"/>
      <c r="G1627" s="112"/>
      <c r="H1627" s="112"/>
      <c r="I1627" s="109" t="str">
        <f t="shared" si="92"/>
        <v xml:space="preserve"> </v>
      </c>
      <c r="J1627" s="110" t="str">
        <f>IF(B1627&lt;&gt;0,(VLOOKUP(B1627,G011C!$B$12:$V$2193,20,0))," ")</f>
        <v xml:space="preserve"> </v>
      </c>
      <c r="K1627" s="111" t="str">
        <f t="shared" si="93"/>
        <v xml:space="preserve"> </v>
      </c>
    </row>
    <row r="1628" spans="1:11" ht="15.75" customHeight="1" x14ac:dyDescent="0.25">
      <c r="A1628" s="2">
        <v>838</v>
      </c>
      <c r="B1628" s="426"/>
      <c r="C1628" s="426"/>
      <c r="D1628" s="359" t="str">
        <f>IF(B1628&lt;&gt;0,(VLOOKUP(B1628,'proje ve personel bilgileri'!$A$14:$B$1021,2,0))," ")</f>
        <v xml:space="preserve"> </v>
      </c>
      <c r="E1628" s="359"/>
      <c r="F1628" s="268"/>
      <c r="G1628" s="112"/>
      <c r="H1628" s="112"/>
      <c r="I1628" s="109" t="str">
        <f t="shared" si="92"/>
        <v xml:space="preserve"> </v>
      </c>
      <c r="J1628" s="110" t="str">
        <f>IF(B1628&lt;&gt;0,(VLOOKUP(B1628,G011C!$B$12:$V$2193,20,0))," ")</f>
        <v xml:space="preserve"> </v>
      </c>
      <c r="K1628" s="111" t="str">
        <f t="shared" si="93"/>
        <v xml:space="preserve"> </v>
      </c>
    </row>
    <row r="1629" spans="1:11" ht="15.75" customHeight="1" x14ac:dyDescent="0.25">
      <c r="A1629" s="1">
        <v>839</v>
      </c>
      <c r="B1629" s="426"/>
      <c r="C1629" s="426"/>
      <c r="D1629" s="359" t="str">
        <f>IF(B1629&lt;&gt;0,(VLOOKUP(B1629,'proje ve personel bilgileri'!$A$14:$B$1021,2,0))," ")</f>
        <v xml:space="preserve"> </v>
      </c>
      <c r="E1629" s="359"/>
      <c r="F1629" s="268"/>
      <c r="G1629" s="112"/>
      <c r="H1629" s="112"/>
      <c r="I1629" s="109" t="str">
        <f t="shared" si="92"/>
        <v xml:space="preserve"> </v>
      </c>
      <c r="J1629" s="110" t="str">
        <f>IF(B1629&lt;&gt;0,(VLOOKUP(B1629,G011C!$B$12:$V$2193,20,0))," ")</f>
        <v xml:space="preserve"> </v>
      </c>
      <c r="K1629" s="111" t="str">
        <f t="shared" si="93"/>
        <v xml:space="preserve"> </v>
      </c>
    </row>
    <row r="1630" spans="1:11" ht="15.75" customHeight="1" x14ac:dyDescent="0.25">
      <c r="A1630" s="2">
        <v>840</v>
      </c>
      <c r="B1630" s="426"/>
      <c r="C1630" s="426"/>
      <c r="D1630" s="359" t="str">
        <f>IF(B1630&lt;&gt;0,(VLOOKUP(B1630,'proje ve personel bilgileri'!$A$14:$B$1021,2,0))," ")</f>
        <v xml:space="preserve"> </v>
      </c>
      <c r="E1630" s="359"/>
      <c r="F1630" s="268"/>
      <c r="G1630" s="112"/>
      <c r="H1630" s="112"/>
      <c r="I1630" s="109" t="str">
        <f t="shared" si="92"/>
        <v xml:space="preserve"> </v>
      </c>
      <c r="J1630" s="110" t="str">
        <f>IF(B1630&lt;&gt;0,(VLOOKUP(B1630,G011C!$B$12:$V$2193,20,0))," ")</f>
        <v xml:space="preserve"> </v>
      </c>
      <c r="K1630" s="111" t="str">
        <f t="shared" si="93"/>
        <v xml:space="preserve"> </v>
      </c>
    </row>
    <row r="1631" spans="1:11" ht="15.75" customHeight="1" x14ac:dyDescent="0.25">
      <c r="A1631" s="1">
        <v>841</v>
      </c>
      <c r="B1631" s="426"/>
      <c r="C1631" s="426"/>
      <c r="D1631" s="359" t="str">
        <f>IF(B1631&lt;&gt;0,(VLOOKUP(B1631,'proje ve personel bilgileri'!$A$14:$B$1021,2,0))," ")</f>
        <v xml:space="preserve"> </v>
      </c>
      <c r="E1631" s="359"/>
      <c r="F1631" s="268"/>
      <c r="G1631" s="112"/>
      <c r="H1631" s="112"/>
      <c r="I1631" s="109" t="str">
        <f t="shared" si="92"/>
        <v xml:space="preserve"> </v>
      </c>
      <c r="J1631" s="110" t="str">
        <f>IF(B1631&lt;&gt;0,(VLOOKUP(B1631,G011C!$B$12:$V$2193,20,0))," ")</f>
        <v xml:space="preserve"> </v>
      </c>
      <c r="K1631" s="111" t="str">
        <f t="shared" si="93"/>
        <v xml:space="preserve"> </v>
      </c>
    </row>
    <row r="1632" spans="1:11" ht="15.75" customHeight="1" x14ac:dyDescent="0.25">
      <c r="A1632" s="2">
        <v>842</v>
      </c>
      <c r="B1632" s="426"/>
      <c r="C1632" s="426"/>
      <c r="D1632" s="359" t="str">
        <f>IF(B1632&lt;&gt;0,(VLOOKUP(B1632,'proje ve personel bilgileri'!$A$14:$B$1021,2,0))," ")</f>
        <v xml:space="preserve"> </v>
      </c>
      <c r="E1632" s="359"/>
      <c r="F1632" s="268"/>
      <c r="G1632" s="112"/>
      <c r="H1632" s="112"/>
      <c r="I1632" s="109" t="str">
        <f t="shared" si="92"/>
        <v xml:space="preserve"> </v>
      </c>
      <c r="J1632" s="110" t="str">
        <f>IF(B1632&lt;&gt;0,(VLOOKUP(B1632,G011C!$B$12:$V$2193,20,0))," ")</f>
        <v xml:space="preserve"> </v>
      </c>
      <c r="K1632" s="111" t="str">
        <f t="shared" si="93"/>
        <v xml:space="preserve"> </v>
      </c>
    </row>
    <row r="1633" spans="1:11" ht="15.75" customHeight="1" x14ac:dyDescent="0.25">
      <c r="A1633" s="1">
        <v>843</v>
      </c>
      <c r="B1633" s="426"/>
      <c r="C1633" s="426"/>
      <c r="D1633" s="359" t="str">
        <f>IF(B1633&lt;&gt;0,(VLOOKUP(B1633,'proje ve personel bilgileri'!$A$14:$B$1021,2,0))," ")</f>
        <v xml:space="preserve"> </v>
      </c>
      <c r="E1633" s="359"/>
      <c r="F1633" s="268"/>
      <c r="G1633" s="112"/>
      <c r="H1633" s="112"/>
      <c r="I1633" s="109" t="str">
        <f t="shared" si="92"/>
        <v xml:space="preserve"> </v>
      </c>
      <c r="J1633" s="110" t="str">
        <f>IF(B1633&lt;&gt;0,(VLOOKUP(B1633,G011C!$B$12:$V$2193,20,0))," ")</f>
        <v xml:space="preserve"> </v>
      </c>
      <c r="K1633" s="111" t="str">
        <f t="shared" si="93"/>
        <v xml:space="preserve"> </v>
      </c>
    </row>
    <row r="1634" spans="1:11" ht="15.75" customHeight="1" x14ac:dyDescent="0.25">
      <c r="A1634" s="2">
        <v>844</v>
      </c>
      <c r="B1634" s="426"/>
      <c r="C1634" s="426"/>
      <c r="D1634" s="359" t="str">
        <f>IF(B1634&lt;&gt;0,(VLOOKUP(B1634,'proje ve personel bilgileri'!$A$14:$B$1021,2,0))," ")</f>
        <v xml:space="preserve"> </v>
      </c>
      <c r="E1634" s="359"/>
      <c r="F1634" s="268"/>
      <c r="G1634" s="112"/>
      <c r="H1634" s="112"/>
      <c r="I1634" s="109" t="str">
        <f t="shared" si="92"/>
        <v xml:space="preserve"> </v>
      </c>
      <c r="J1634" s="110" t="str">
        <f>IF(B1634&lt;&gt;0,(VLOOKUP(B1634,G011C!$B$12:$V$2193,20,0))," ")</f>
        <v xml:space="preserve"> </v>
      </c>
      <c r="K1634" s="111" t="str">
        <f t="shared" si="93"/>
        <v xml:space="preserve"> </v>
      </c>
    </row>
    <row r="1635" spans="1:11" ht="15.75" customHeight="1" x14ac:dyDescent="0.25">
      <c r="A1635" s="1">
        <v>845</v>
      </c>
      <c r="B1635" s="426"/>
      <c r="C1635" s="426"/>
      <c r="D1635" s="359" t="str">
        <f>IF(B1635&lt;&gt;0,(VLOOKUP(B1635,'proje ve personel bilgileri'!$A$14:$B$1021,2,0))," ")</f>
        <v xml:space="preserve"> </v>
      </c>
      <c r="E1635" s="359"/>
      <c r="F1635" s="268"/>
      <c r="G1635" s="112"/>
      <c r="H1635" s="112"/>
      <c r="I1635" s="109" t="str">
        <f t="shared" si="92"/>
        <v xml:space="preserve"> </v>
      </c>
      <c r="J1635" s="110" t="str">
        <f>IF(B1635&lt;&gt;0,(VLOOKUP(B1635,G011C!$B$12:$V$2193,20,0))," ")</f>
        <v xml:space="preserve"> </v>
      </c>
      <c r="K1635" s="111" t="str">
        <f t="shared" si="93"/>
        <v xml:space="preserve"> </v>
      </c>
    </row>
    <row r="1636" spans="1:11" ht="15" customHeight="1" x14ac:dyDescent="0.25">
      <c r="A1636" s="2">
        <v>846</v>
      </c>
      <c r="B1636" s="426"/>
      <c r="C1636" s="426"/>
      <c r="D1636" s="359" t="str">
        <f>IF(B1636&lt;&gt;0,(VLOOKUP(B1636,'proje ve personel bilgileri'!$A$14:$B$1021,2,0))," ")</f>
        <v xml:space="preserve"> </v>
      </c>
      <c r="E1636" s="359"/>
      <c r="F1636" s="268"/>
      <c r="G1636" s="112"/>
      <c r="H1636" s="112"/>
      <c r="I1636" s="109" t="str">
        <f t="shared" si="92"/>
        <v xml:space="preserve"> </v>
      </c>
      <c r="J1636" s="110" t="str">
        <f>IF(B1636&lt;&gt;0,(VLOOKUP(B1636,G011C!$B$12:$V$2193,20,0))," ")</f>
        <v xml:space="preserve"> </v>
      </c>
      <c r="K1636" s="111" t="str">
        <f t="shared" si="93"/>
        <v xml:space="preserve"> </v>
      </c>
    </row>
    <row r="1637" spans="1:11" ht="15.75" customHeight="1" x14ac:dyDescent="0.25">
      <c r="A1637" s="341" t="s">
        <v>169</v>
      </c>
      <c r="B1637" s="427"/>
      <c r="C1637" s="427"/>
      <c r="D1637" s="427"/>
      <c r="E1637" s="427"/>
      <c r="F1637" s="427"/>
      <c r="G1637" s="427"/>
      <c r="H1637" s="427"/>
      <c r="I1637" s="34">
        <f>SUM(I1619:I1636)</f>
        <v>0</v>
      </c>
      <c r="J1637" s="31"/>
      <c r="K1637" s="35">
        <f>IF(C1616=C1581,SUM(K1619:K1636)+K1602,SUM(K1619:K1636))</f>
        <v>0</v>
      </c>
    </row>
    <row r="1638" spans="1:11" ht="15.75" customHeight="1" x14ac:dyDescent="0.25">
      <c r="A1638" s="428" t="s">
        <v>170</v>
      </c>
      <c r="B1638" s="429"/>
      <c r="C1638" s="429"/>
      <c r="D1638" s="429"/>
      <c r="E1638" s="429"/>
      <c r="F1638" s="429"/>
      <c r="G1638" s="430"/>
      <c r="H1638" s="32"/>
      <c r="I1638" s="33"/>
      <c r="J1638" s="33"/>
      <c r="K1638" s="65">
        <f>SUM(K1619:K1636)+K1603</f>
        <v>0</v>
      </c>
    </row>
    <row r="1639" spans="1:11" ht="15" customHeight="1" x14ac:dyDescent="0.25">
      <c r="A1639" s="56"/>
      <c r="B1639" s="56"/>
      <c r="C1639" s="56"/>
      <c r="D1639" s="56"/>
      <c r="E1639" s="56"/>
      <c r="F1639" s="56"/>
      <c r="G1639" s="56"/>
      <c r="H1639" s="56"/>
      <c r="I1639" s="56"/>
      <c r="J1639" s="56"/>
      <c r="K1639" s="56"/>
    </row>
    <row r="1640" spans="1:11" ht="15" customHeight="1" x14ac:dyDescent="0.25">
      <c r="A1640" s="50"/>
    </row>
    <row r="1641" spans="1:11" ht="15" customHeight="1" x14ac:dyDescent="0.25">
      <c r="A1641" s="431" t="s">
        <v>171</v>
      </c>
      <c r="B1641" s="431"/>
      <c r="C1641" s="431"/>
      <c r="D1641" s="431"/>
      <c r="E1641" s="431"/>
      <c r="F1641" s="431"/>
      <c r="G1641" s="431"/>
      <c r="H1641" s="431"/>
      <c r="I1641" s="431"/>
      <c r="J1641" s="431"/>
      <c r="K1641" s="431"/>
    </row>
    <row r="1642" spans="1:11" ht="15" customHeight="1" x14ac:dyDescent="0.25">
      <c r="A1642" s="50"/>
    </row>
    <row r="1643" spans="1:11" ht="15" customHeight="1" x14ac:dyDescent="0.25">
      <c r="A1643" s="51"/>
    </row>
    <row r="1644" spans="1:11" ht="15" customHeight="1" x14ac:dyDescent="0.25">
      <c r="A1644" s="270" t="s">
        <v>101</v>
      </c>
      <c r="E1644" s="270" t="s">
        <v>102</v>
      </c>
      <c r="G1644" s="270" t="s">
        <v>103</v>
      </c>
      <c r="J1644" s="74" t="s">
        <v>127</v>
      </c>
    </row>
    <row r="1646" spans="1:11" ht="15.75" customHeight="1" x14ac:dyDescent="0.25">
      <c r="A1646" s="348" t="s">
        <v>157</v>
      </c>
      <c r="B1646" s="440"/>
      <c r="C1646" s="440"/>
      <c r="D1646" s="440"/>
      <c r="E1646" s="440"/>
      <c r="F1646" s="440"/>
      <c r="G1646" s="440"/>
      <c r="H1646" s="440"/>
      <c r="I1646" s="440"/>
      <c r="J1646" s="440"/>
      <c r="K1646" s="440"/>
    </row>
    <row r="1647" spans="1:11" ht="15" customHeight="1" x14ac:dyDescent="0.25">
      <c r="A1647" s="70"/>
      <c r="B1647" s="70"/>
      <c r="C1647" s="70"/>
      <c r="D1647" s="70"/>
      <c r="E1647" s="70"/>
      <c r="F1647" s="73" t="str">
        <f>'proje ve personel bilgileri'!$B$7&amp;" dönemine aittir"</f>
        <v>/ dönemine aittir</v>
      </c>
      <c r="G1647" s="70"/>
      <c r="H1647" s="70"/>
      <c r="I1647" s="70"/>
      <c r="J1647" s="70"/>
      <c r="K1647" s="70"/>
    </row>
    <row r="1648" spans="1:11" ht="18.75" customHeight="1" x14ac:dyDescent="0.25">
      <c r="K1648" s="4" t="s">
        <v>158</v>
      </c>
    </row>
    <row r="1649" spans="1:11" ht="15.75" customHeight="1" x14ac:dyDescent="0.25">
      <c r="A1649" s="435" t="s">
        <v>2</v>
      </c>
      <c r="B1649" s="436"/>
      <c r="C1649" s="351">
        <f>'proje ve personel bilgileri'!$B$2</f>
        <v>0</v>
      </c>
      <c r="D1649" s="352"/>
      <c r="E1649" s="352"/>
      <c r="F1649" s="352"/>
      <c r="G1649" s="352"/>
      <c r="H1649" s="352"/>
      <c r="I1649" s="352"/>
      <c r="J1649" s="352"/>
      <c r="K1649" s="353"/>
    </row>
    <row r="1650" spans="1:11" ht="15.75" customHeight="1" x14ac:dyDescent="0.25">
      <c r="A1650" s="435" t="s">
        <v>159</v>
      </c>
      <c r="B1650" s="436"/>
      <c r="C1650" s="351">
        <f>'proje ve personel bilgileri'!$B$3</f>
        <v>0</v>
      </c>
      <c r="D1650" s="352"/>
      <c r="E1650" s="352"/>
      <c r="F1650" s="352"/>
      <c r="G1650" s="352"/>
      <c r="H1650" s="352"/>
      <c r="I1650" s="352"/>
      <c r="J1650" s="352"/>
      <c r="K1650" s="353"/>
    </row>
    <row r="1651" spans="1:11" ht="15.75" customHeight="1" x14ac:dyDescent="0.25">
      <c r="A1651" s="435" t="s">
        <v>160</v>
      </c>
      <c r="B1651" s="436"/>
      <c r="C1651" s="437"/>
      <c r="D1651" s="438"/>
      <c r="E1651" s="435"/>
      <c r="F1651" s="439"/>
      <c r="G1651" s="439"/>
      <c r="H1651" s="439"/>
      <c r="I1651" s="439"/>
      <c r="J1651" s="439"/>
      <c r="K1651" s="436"/>
    </row>
    <row r="1652" spans="1:11" ht="30" customHeight="1" x14ac:dyDescent="0.25">
      <c r="A1652" s="432" t="s">
        <v>87</v>
      </c>
      <c r="B1652" s="346" t="s">
        <v>15</v>
      </c>
      <c r="C1652" s="347"/>
      <c r="D1652" s="346" t="s">
        <v>161</v>
      </c>
      <c r="E1652" s="347"/>
      <c r="F1652" s="432" t="s">
        <v>17</v>
      </c>
      <c r="G1652" s="432" t="s">
        <v>162</v>
      </c>
      <c r="H1652" s="432" t="s">
        <v>163</v>
      </c>
      <c r="I1652" s="432" t="s">
        <v>164</v>
      </c>
      <c r="J1652" s="269" t="s">
        <v>165</v>
      </c>
      <c r="K1652" s="267" t="s">
        <v>166</v>
      </c>
    </row>
    <row r="1653" spans="1:11" ht="30.75" customHeight="1" x14ac:dyDescent="0.25">
      <c r="A1653" s="433"/>
      <c r="B1653" s="339"/>
      <c r="C1653" s="340"/>
      <c r="D1653" s="339" t="s">
        <v>167</v>
      </c>
      <c r="E1653" s="340"/>
      <c r="F1653" s="433"/>
      <c r="G1653" s="433"/>
      <c r="H1653" s="433"/>
      <c r="I1653" s="433"/>
      <c r="J1653" s="267" t="s">
        <v>168</v>
      </c>
      <c r="K1653" s="267" t="s">
        <v>98</v>
      </c>
    </row>
    <row r="1654" spans="1:11" ht="15.75" customHeight="1" x14ac:dyDescent="0.25">
      <c r="A1654" s="1">
        <v>847</v>
      </c>
      <c r="B1654" s="434"/>
      <c r="C1654" s="434"/>
      <c r="D1654" s="359" t="str">
        <f>IF(B1654&lt;&gt;0,(VLOOKUP(B1654,'proje ve personel bilgileri'!$A$14:$B$1021,2,0))," ")</f>
        <v xml:space="preserve"> </v>
      </c>
      <c r="E1654" s="359"/>
      <c r="F1654" s="268"/>
      <c r="G1654" s="108"/>
      <c r="H1654" s="108"/>
      <c r="I1654" s="109" t="str">
        <f t="shared" ref="I1654:I1671" si="94">IF(B1654&lt;&gt;0,(G1654*H1654)," ")</f>
        <v xml:space="preserve"> </v>
      </c>
      <c r="J1654" s="110" t="str">
        <f>IF(B1654&lt;&gt;0,(VLOOKUP(B1654,G011C!$B$12:$V$2193,20,0))," ")</f>
        <v xml:space="preserve"> </v>
      </c>
      <c r="K1654" s="111" t="str">
        <f t="shared" ref="K1654:K1671" si="95">IF(B1654&lt;&gt;0,(I1654*J1654)," ")</f>
        <v xml:space="preserve"> </v>
      </c>
    </row>
    <row r="1655" spans="1:11" ht="15.75" customHeight="1" x14ac:dyDescent="0.25">
      <c r="A1655" s="2">
        <v>848</v>
      </c>
      <c r="B1655" s="426"/>
      <c r="C1655" s="426"/>
      <c r="D1655" s="359" t="str">
        <f>IF(B1655&lt;&gt;0,(VLOOKUP(B1655,'proje ve personel bilgileri'!$A$14:$B$1021,2,0))," ")</f>
        <v xml:space="preserve"> </v>
      </c>
      <c r="E1655" s="359"/>
      <c r="F1655" s="268"/>
      <c r="G1655" s="112"/>
      <c r="H1655" s="112"/>
      <c r="I1655" s="109" t="str">
        <f t="shared" si="94"/>
        <v xml:space="preserve"> </v>
      </c>
      <c r="J1655" s="110" t="str">
        <f>IF(B1655&lt;&gt;0,(VLOOKUP(B1655,G011C!$B$12:$V$2193,20,0))," ")</f>
        <v xml:space="preserve"> </v>
      </c>
      <c r="K1655" s="111" t="str">
        <f t="shared" si="95"/>
        <v xml:space="preserve"> </v>
      </c>
    </row>
    <row r="1656" spans="1:11" ht="15.75" customHeight="1" x14ac:dyDescent="0.25">
      <c r="A1656" s="1">
        <v>849</v>
      </c>
      <c r="B1656" s="426"/>
      <c r="C1656" s="426"/>
      <c r="D1656" s="359" t="str">
        <f>IF(B1656&lt;&gt;0,(VLOOKUP(B1656,'proje ve personel bilgileri'!$A$14:$B$1021,2,0))," ")</f>
        <v xml:space="preserve"> </v>
      </c>
      <c r="E1656" s="359"/>
      <c r="F1656" s="268"/>
      <c r="G1656" s="112"/>
      <c r="H1656" s="112"/>
      <c r="I1656" s="109" t="str">
        <f t="shared" si="94"/>
        <v xml:space="preserve"> </v>
      </c>
      <c r="J1656" s="110" t="str">
        <f>IF(B1656&lt;&gt;0,(VLOOKUP(B1656,G011C!$B$12:$V$2193,20,0))," ")</f>
        <v xml:space="preserve"> </v>
      </c>
      <c r="K1656" s="111" t="str">
        <f t="shared" si="95"/>
        <v xml:space="preserve"> </v>
      </c>
    </row>
    <row r="1657" spans="1:11" ht="15.75" customHeight="1" x14ac:dyDescent="0.25">
      <c r="A1657" s="2">
        <v>850</v>
      </c>
      <c r="B1657" s="426"/>
      <c r="C1657" s="426"/>
      <c r="D1657" s="359" t="str">
        <f>IF(B1657&lt;&gt;0,(VLOOKUP(B1657,'proje ve personel bilgileri'!$A$14:$B$1021,2,0))," ")</f>
        <v xml:space="preserve"> </v>
      </c>
      <c r="E1657" s="359"/>
      <c r="F1657" s="268"/>
      <c r="G1657" s="112"/>
      <c r="H1657" s="112"/>
      <c r="I1657" s="109" t="str">
        <f t="shared" si="94"/>
        <v xml:space="preserve"> </v>
      </c>
      <c r="J1657" s="110" t="str">
        <f>IF(B1657&lt;&gt;0,(VLOOKUP(B1657,G011C!$B$12:$V$2193,20,0))," ")</f>
        <v xml:space="preserve"> </v>
      </c>
      <c r="K1657" s="111" t="str">
        <f t="shared" si="95"/>
        <v xml:space="preserve"> </v>
      </c>
    </row>
    <row r="1658" spans="1:11" ht="15.75" customHeight="1" x14ac:dyDescent="0.25">
      <c r="A1658" s="1">
        <v>851</v>
      </c>
      <c r="B1658" s="426"/>
      <c r="C1658" s="426"/>
      <c r="D1658" s="359" t="str">
        <f>IF(B1658&lt;&gt;0,(VLOOKUP(B1658,'proje ve personel bilgileri'!$A$14:$B$1021,2,0))," ")</f>
        <v xml:space="preserve"> </v>
      </c>
      <c r="E1658" s="359"/>
      <c r="F1658" s="268"/>
      <c r="G1658" s="112"/>
      <c r="H1658" s="112"/>
      <c r="I1658" s="109" t="str">
        <f t="shared" si="94"/>
        <v xml:space="preserve"> </v>
      </c>
      <c r="J1658" s="110" t="str">
        <f>IF(B1658&lt;&gt;0,(VLOOKUP(B1658,G011C!$B$12:$V$2193,20,0))," ")</f>
        <v xml:space="preserve"> </v>
      </c>
      <c r="K1658" s="111" t="str">
        <f t="shared" si="95"/>
        <v xml:space="preserve"> </v>
      </c>
    </row>
    <row r="1659" spans="1:11" ht="15.75" customHeight="1" x14ac:dyDescent="0.25">
      <c r="A1659" s="2">
        <v>852</v>
      </c>
      <c r="B1659" s="426"/>
      <c r="C1659" s="426"/>
      <c r="D1659" s="359" t="str">
        <f>IF(B1659&lt;&gt;0,(VLOOKUP(B1659,'proje ve personel bilgileri'!$A$14:$B$1021,2,0))," ")</f>
        <v xml:space="preserve"> </v>
      </c>
      <c r="E1659" s="359"/>
      <c r="F1659" s="268"/>
      <c r="G1659" s="112"/>
      <c r="H1659" s="112"/>
      <c r="I1659" s="109" t="str">
        <f t="shared" si="94"/>
        <v xml:space="preserve"> </v>
      </c>
      <c r="J1659" s="110" t="str">
        <f>IF(B1659&lt;&gt;0,(VLOOKUP(B1659,G011C!$B$12:$V$2193,20,0))," ")</f>
        <v xml:space="preserve"> </v>
      </c>
      <c r="K1659" s="111" t="str">
        <f t="shared" si="95"/>
        <v xml:space="preserve"> </v>
      </c>
    </row>
    <row r="1660" spans="1:11" ht="15.75" customHeight="1" x14ac:dyDescent="0.25">
      <c r="A1660" s="1">
        <v>853</v>
      </c>
      <c r="B1660" s="426"/>
      <c r="C1660" s="426"/>
      <c r="D1660" s="359" t="str">
        <f>IF(B1660&lt;&gt;0,(VLOOKUP(B1660,'proje ve personel bilgileri'!$A$14:$B$1021,2,0))," ")</f>
        <v xml:space="preserve"> </v>
      </c>
      <c r="E1660" s="359"/>
      <c r="F1660" s="268"/>
      <c r="G1660" s="112"/>
      <c r="H1660" s="112"/>
      <c r="I1660" s="109" t="str">
        <f t="shared" si="94"/>
        <v xml:space="preserve"> </v>
      </c>
      <c r="J1660" s="110" t="str">
        <f>IF(B1660&lt;&gt;0,(VLOOKUP(B1660,G011C!$B$12:$V$2193,20,0))," ")</f>
        <v xml:space="preserve"> </v>
      </c>
      <c r="K1660" s="111" t="str">
        <f t="shared" si="95"/>
        <v xml:space="preserve"> </v>
      </c>
    </row>
    <row r="1661" spans="1:11" ht="15.75" customHeight="1" x14ac:dyDescent="0.25">
      <c r="A1661" s="2">
        <v>854</v>
      </c>
      <c r="B1661" s="426"/>
      <c r="C1661" s="426"/>
      <c r="D1661" s="359" t="str">
        <f>IF(B1661&lt;&gt;0,(VLOOKUP(B1661,'proje ve personel bilgileri'!$A$14:$B$1021,2,0))," ")</f>
        <v xml:space="preserve"> </v>
      </c>
      <c r="E1661" s="359"/>
      <c r="F1661" s="268"/>
      <c r="G1661" s="112"/>
      <c r="H1661" s="112"/>
      <c r="I1661" s="109" t="str">
        <f t="shared" si="94"/>
        <v xml:space="preserve"> </v>
      </c>
      <c r="J1661" s="110" t="str">
        <f>IF(B1661&lt;&gt;0,(VLOOKUP(B1661,G011C!$B$12:$V$2193,20,0))," ")</f>
        <v xml:space="preserve"> </v>
      </c>
      <c r="K1661" s="111" t="str">
        <f t="shared" si="95"/>
        <v xml:space="preserve"> </v>
      </c>
    </row>
    <row r="1662" spans="1:11" ht="15.75" customHeight="1" x14ac:dyDescent="0.25">
      <c r="A1662" s="1">
        <v>855</v>
      </c>
      <c r="B1662" s="426"/>
      <c r="C1662" s="426"/>
      <c r="D1662" s="359" t="str">
        <f>IF(B1662&lt;&gt;0,(VLOOKUP(B1662,'proje ve personel bilgileri'!$A$14:$B$1021,2,0))," ")</f>
        <v xml:space="preserve"> </v>
      </c>
      <c r="E1662" s="359"/>
      <c r="F1662" s="268"/>
      <c r="G1662" s="112"/>
      <c r="H1662" s="112"/>
      <c r="I1662" s="109" t="str">
        <f t="shared" si="94"/>
        <v xml:space="preserve"> </v>
      </c>
      <c r="J1662" s="110" t="str">
        <f>IF(B1662&lt;&gt;0,(VLOOKUP(B1662,G011C!$B$12:$V$2193,20,0))," ")</f>
        <v xml:space="preserve"> </v>
      </c>
      <c r="K1662" s="111" t="str">
        <f t="shared" si="95"/>
        <v xml:space="preserve"> </v>
      </c>
    </row>
    <row r="1663" spans="1:11" ht="15.75" customHeight="1" x14ac:dyDescent="0.25">
      <c r="A1663" s="2">
        <v>856</v>
      </c>
      <c r="B1663" s="426"/>
      <c r="C1663" s="426"/>
      <c r="D1663" s="359" t="str">
        <f>IF(B1663&lt;&gt;0,(VLOOKUP(B1663,'proje ve personel bilgileri'!$A$14:$B$1021,2,0))," ")</f>
        <v xml:space="preserve"> </v>
      </c>
      <c r="E1663" s="359"/>
      <c r="F1663" s="268"/>
      <c r="G1663" s="112"/>
      <c r="H1663" s="112"/>
      <c r="I1663" s="109" t="str">
        <f t="shared" si="94"/>
        <v xml:space="preserve"> </v>
      </c>
      <c r="J1663" s="110" t="str">
        <f>IF(B1663&lt;&gt;0,(VLOOKUP(B1663,G011C!$B$12:$V$2193,20,0))," ")</f>
        <v xml:space="preserve"> </v>
      </c>
      <c r="K1663" s="111" t="str">
        <f t="shared" si="95"/>
        <v xml:space="preserve"> </v>
      </c>
    </row>
    <row r="1664" spans="1:11" ht="15.75" customHeight="1" x14ac:dyDescent="0.25">
      <c r="A1664" s="1">
        <v>857</v>
      </c>
      <c r="B1664" s="426"/>
      <c r="C1664" s="426"/>
      <c r="D1664" s="359" t="str">
        <f>IF(B1664&lt;&gt;0,(VLOOKUP(B1664,'proje ve personel bilgileri'!$A$14:$B$1021,2,0))," ")</f>
        <v xml:space="preserve"> </v>
      </c>
      <c r="E1664" s="359"/>
      <c r="F1664" s="268"/>
      <c r="G1664" s="112"/>
      <c r="H1664" s="112"/>
      <c r="I1664" s="109" t="str">
        <f t="shared" si="94"/>
        <v xml:space="preserve"> </v>
      </c>
      <c r="J1664" s="110" t="str">
        <f>IF(B1664&lt;&gt;0,(VLOOKUP(B1664,G011C!$B$12:$V$2193,20,0))," ")</f>
        <v xml:space="preserve"> </v>
      </c>
      <c r="K1664" s="111" t="str">
        <f t="shared" si="95"/>
        <v xml:space="preserve"> </v>
      </c>
    </row>
    <row r="1665" spans="1:11" ht="15.75" customHeight="1" x14ac:dyDescent="0.25">
      <c r="A1665" s="2">
        <v>858</v>
      </c>
      <c r="B1665" s="426"/>
      <c r="C1665" s="426"/>
      <c r="D1665" s="359" t="str">
        <f>IF(B1665&lt;&gt;0,(VLOOKUP(B1665,'proje ve personel bilgileri'!$A$14:$B$1021,2,0))," ")</f>
        <v xml:space="preserve"> </v>
      </c>
      <c r="E1665" s="359"/>
      <c r="F1665" s="268"/>
      <c r="G1665" s="112"/>
      <c r="H1665" s="112"/>
      <c r="I1665" s="109" t="str">
        <f t="shared" si="94"/>
        <v xml:space="preserve"> </v>
      </c>
      <c r="J1665" s="110" t="str">
        <f>IF(B1665&lt;&gt;0,(VLOOKUP(B1665,G011C!$B$12:$V$2193,20,0))," ")</f>
        <v xml:space="preserve"> </v>
      </c>
      <c r="K1665" s="111" t="str">
        <f t="shared" si="95"/>
        <v xml:space="preserve"> </v>
      </c>
    </row>
    <row r="1666" spans="1:11" ht="15.75" customHeight="1" x14ac:dyDescent="0.25">
      <c r="A1666" s="1">
        <v>859</v>
      </c>
      <c r="B1666" s="426"/>
      <c r="C1666" s="426"/>
      <c r="D1666" s="359" t="str">
        <f>IF(B1666&lt;&gt;0,(VLOOKUP(B1666,'proje ve personel bilgileri'!$A$14:$B$1021,2,0))," ")</f>
        <v xml:space="preserve"> </v>
      </c>
      <c r="E1666" s="359"/>
      <c r="F1666" s="268"/>
      <c r="G1666" s="112"/>
      <c r="H1666" s="112"/>
      <c r="I1666" s="109" t="str">
        <f t="shared" si="94"/>
        <v xml:space="preserve"> </v>
      </c>
      <c r="J1666" s="110" t="str">
        <f>IF(B1666&lt;&gt;0,(VLOOKUP(B1666,G011C!$B$12:$V$2193,20,0))," ")</f>
        <v xml:space="preserve"> </v>
      </c>
      <c r="K1666" s="111" t="str">
        <f t="shared" si="95"/>
        <v xml:space="preserve"> </v>
      </c>
    </row>
    <row r="1667" spans="1:11" ht="15.75" customHeight="1" x14ac:dyDescent="0.25">
      <c r="A1667" s="2">
        <v>860</v>
      </c>
      <c r="B1667" s="426"/>
      <c r="C1667" s="426"/>
      <c r="D1667" s="359" t="str">
        <f>IF(B1667&lt;&gt;0,(VLOOKUP(B1667,'proje ve personel bilgileri'!$A$14:$B$1021,2,0))," ")</f>
        <v xml:space="preserve"> </v>
      </c>
      <c r="E1667" s="359"/>
      <c r="F1667" s="268"/>
      <c r="G1667" s="112"/>
      <c r="H1667" s="112"/>
      <c r="I1667" s="109" t="str">
        <f t="shared" si="94"/>
        <v xml:space="preserve"> </v>
      </c>
      <c r="J1667" s="110" t="str">
        <f>IF(B1667&lt;&gt;0,(VLOOKUP(B1667,G011C!$B$12:$V$2193,20,0))," ")</f>
        <v xml:space="preserve"> </v>
      </c>
      <c r="K1667" s="111" t="str">
        <f t="shared" si="95"/>
        <v xml:space="preserve"> </v>
      </c>
    </row>
    <row r="1668" spans="1:11" ht="15.75" customHeight="1" x14ac:dyDescent="0.25">
      <c r="A1668" s="1">
        <v>861</v>
      </c>
      <c r="B1668" s="426"/>
      <c r="C1668" s="426"/>
      <c r="D1668" s="359" t="str">
        <f>IF(B1668&lt;&gt;0,(VLOOKUP(B1668,'proje ve personel bilgileri'!$A$14:$B$1021,2,0))," ")</f>
        <v xml:space="preserve"> </v>
      </c>
      <c r="E1668" s="359"/>
      <c r="F1668" s="268"/>
      <c r="G1668" s="112"/>
      <c r="H1668" s="112"/>
      <c r="I1668" s="109" t="str">
        <f t="shared" si="94"/>
        <v xml:space="preserve"> </v>
      </c>
      <c r="J1668" s="110" t="str">
        <f>IF(B1668&lt;&gt;0,(VLOOKUP(B1668,G011C!$B$12:$V$2193,20,0))," ")</f>
        <v xml:space="preserve"> </v>
      </c>
      <c r="K1668" s="111" t="str">
        <f t="shared" si="95"/>
        <v xml:space="preserve"> </v>
      </c>
    </row>
    <row r="1669" spans="1:11" ht="15.75" customHeight="1" x14ac:dyDescent="0.25">
      <c r="A1669" s="2">
        <v>862</v>
      </c>
      <c r="B1669" s="426"/>
      <c r="C1669" s="426"/>
      <c r="D1669" s="359" t="str">
        <f>IF(B1669&lt;&gt;0,(VLOOKUP(B1669,'proje ve personel bilgileri'!$A$14:$B$1021,2,0))," ")</f>
        <v xml:space="preserve"> </v>
      </c>
      <c r="E1669" s="359"/>
      <c r="F1669" s="268"/>
      <c r="G1669" s="112"/>
      <c r="H1669" s="112"/>
      <c r="I1669" s="109" t="str">
        <f t="shared" si="94"/>
        <v xml:space="preserve"> </v>
      </c>
      <c r="J1669" s="110" t="str">
        <f>IF(B1669&lt;&gt;0,(VLOOKUP(B1669,G011C!$B$12:$V$2193,20,0))," ")</f>
        <v xml:space="preserve"> </v>
      </c>
      <c r="K1669" s="111" t="str">
        <f t="shared" si="95"/>
        <v xml:space="preserve"> </v>
      </c>
    </row>
    <row r="1670" spans="1:11" ht="15.75" customHeight="1" x14ac:dyDescent="0.25">
      <c r="A1670" s="1">
        <v>863</v>
      </c>
      <c r="B1670" s="426"/>
      <c r="C1670" s="426"/>
      <c r="D1670" s="359" t="str">
        <f>IF(B1670&lt;&gt;0,(VLOOKUP(B1670,'proje ve personel bilgileri'!$A$14:$B$1021,2,0))," ")</f>
        <v xml:space="preserve"> </v>
      </c>
      <c r="E1670" s="359"/>
      <c r="F1670" s="268"/>
      <c r="G1670" s="112"/>
      <c r="H1670" s="112"/>
      <c r="I1670" s="109" t="str">
        <f t="shared" si="94"/>
        <v xml:space="preserve"> </v>
      </c>
      <c r="J1670" s="110" t="str">
        <f>IF(B1670&lt;&gt;0,(VLOOKUP(B1670,G011C!$B$12:$V$2193,20,0))," ")</f>
        <v xml:space="preserve"> </v>
      </c>
      <c r="K1670" s="111" t="str">
        <f t="shared" si="95"/>
        <v xml:space="preserve"> </v>
      </c>
    </row>
    <row r="1671" spans="1:11" ht="15" customHeight="1" x14ac:dyDescent="0.25">
      <c r="A1671" s="2">
        <v>864</v>
      </c>
      <c r="B1671" s="426"/>
      <c r="C1671" s="426"/>
      <c r="D1671" s="359" t="str">
        <f>IF(B1671&lt;&gt;0,(VLOOKUP(B1671,'proje ve personel bilgileri'!$A$14:$B$1021,2,0))," ")</f>
        <v xml:space="preserve"> </v>
      </c>
      <c r="E1671" s="359"/>
      <c r="F1671" s="268"/>
      <c r="G1671" s="112"/>
      <c r="H1671" s="112"/>
      <c r="I1671" s="109" t="str">
        <f t="shared" si="94"/>
        <v xml:space="preserve"> </v>
      </c>
      <c r="J1671" s="110" t="str">
        <f>IF(B1671&lt;&gt;0,(VLOOKUP(B1671,G011C!$B$12:$V$2193,20,0))," ")</f>
        <v xml:space="preserve"> </v>
      </c>
      <c r="K1671" s="111" t="str">
        <f t="shared" si="95"/>
        <v xml:space="preserve"> </v>
      </c>
    </row>
    <row r="1672" spans="1:11" ht="15.75" customHeight="1" x14ac:dyDescent="0.25">
      <c r="A1672" s="341" t="s">
        <v>169</v>
      </c>
      <c r="B1672" s="427"/>
      <c r="C1672" s="427"/>
      <c r="D1672" s="427"/>
      <c r="E1672" s="427"/>
      <c r="F1672" s="427"/>
      <c r="G1672" s="427"/>
      <c r="H1672" s="427"/>
      <c r="I1672" s="34">
        <f>SUM(I1654:I1671)</f>
        <v>0</v>
      </c>
      <c r="J1672" s="31"/>
      <c r="K1672" s="35">
        <f>IF(C1651=C1616,SUM(K1654:K1671)+K1637,SUM(K1654:K1671))</f>
        <v>0</v>
      </c>
    </row>
    <row r="1673" spans="1:11" ht="15.75" customHeight="1" x14ac:dyDescent="0.25">
      <c r="A1673" s="428" t="s">
        <v>170</v>
      </c>
      <c r="B1673" s="429"/>
      <c r="C1673" s="429"/>
      <c r="D1673" s="429"/>
      <c r="E1673" s="429"/>
      <c r="F1673" s="429"/>
      <c r="G1673" s="430"/>
      <c r="H1673" s="32"/>
      <c r="I1673" s="33"/>
      <c r="J1673" s="33"/>
      <c r="K1673" s="65">
        <f>SUM(K1654:K1671)+K1638</f>
        <v>0</v>
      </c>
    </row>
    <row r="1674" spans="1:11" ht="15" customHeight="1" x14ac:dyDescent="0.25">
      <c r="A1674" s="56"/>
      <c r="B1674" s="56"/>
      <c r="C1674" s="56"/>
      <c r="D1674" s="56"/>
      <c r="E1674" s="56"/>
      <c r="F1674" s="56"/>
      <c r="G1674" s="56"/>
      <c r="H1674" s="56"/>
      <c r="I1674" s="56"/>
      <c r="J1674" s="56"/>
      <c r="K1674" s="56"/>
    </row>
    <row r="1675" spans="1:11" ht="15" customHeight="1" x14ac:dyDescent="0.25">
      <c r="A1675" s="50"/>
    </row>
    <row r="1676" spans="1:11" ht="15" customHeight="1" x14ac:dyDescent="0.25">
      <c r="A1676" s="431" t="s">
        <v>171</v>
      </c>
      <c r="B1676" s="431"/>
      <c r="C1676" s="431"/>
      <c r="D1676" s="431"/>
      <c r="E1676" s="431"/>
      <c r="F1676" s="431"/>
      <c r="G1676" s="431"/>
      <c r="H1676" s="431"/>
      <c r="I1676" s="431"/>
      <c r="J1676" s="431"/>
      <c r="K1676" s="431"/>
    </row>
    <row r="1677" spans="1:11" ht="15" customHeight="1" x14ac:dyDescent="0.25">
      <c r="A1677" s="50"/>
    </row>
    <row r="1678" spans="1:11" ht="15" customHeight="1" x14ac:dyDescent="0.25">
      <c r="A1678" s="51"/>
    </row>
    <row r="1679" spans="1:11" ht="15" customHeight="1" x14ac:dyDescent="0.25">
      <c r="A1679" s="270" t="s">
        <v>101</v>
      </c>
      <c r="E1679" s="270" t="s">
        <v>102</v>
      </c>
      <c r="G1679" s="270" t="s">
        <v>103</v>
      </c>
      <c r="J1679" s="74" t="s">
        <v>127</v>
      </c>
    </row>
    <row r="1681" spans="1:11" ht="15.75" customHeight="1" x14ac:dyDescent="0.25">
      <c r="A1681" s="348" t="s">
        <v>157</v>
      </c>
      <c r="B1681" s="440"/>
      <c r="C1681" s="440"/>
      <c r="D1681" s="440"/>
      <c r="E1681" s="440"/>
      <c r="F1681" s="440"/>
      <c r="G1681" s="440"/>
      <c r="H1681" s="440"/>
      <c r="I1681" s="440"/>
      <c r="J1681" s="440"/>
      <c r="K1681" s="440"/>
    </row>
    <row r="1682" spans="1:11" ht="15" customHeight="1" x14ac:dyDescent="0.25">
      <c r="A1682" s="70"/>
      <c r="B1682" s="70"/>
      <c r="C1682" s="70"/>
      <c r="D1682" s="70"/>
      <c r="E1682" s="70"/>
      <c r="F1682" s="73" t="str">
        <f>'proje ve personel bilgileri'!$B$7&amp;" dönemine aittir"</f>
        <v>/ dönemine aittir</v>
      </c>
      <c r="G1682" s="70"/>
      <c r="H1682" s="70"/>
      <c r="I1682" s="70"/>
      <c r="J1682" s="70"/>
      <c r="K1682" s="70"/>
    </row>
    <row r="1683" spans="1:11" ht="18.75" customHeight="1" x14ac:dyDescent="0.25">
      <c r="K1683" s="4" t="s">
        <v>158</v>
      </c>
    </row>
    <row r="1684" spans="1:11" ht="15.75" customHeight="1" x14ac:dyDescent="0.25">
      <c r="A1684" s="435" t="s">
        <v>2</v>
      </c>
      <c r="B1684" s="436"/>
      <c r="C1684" s="351">
        <f>'proje ve personel bilgileri'!$B$2</f>
        <v>0</v>
      </c>
      <c r="D1684" s="352"/>
      <c r="E1684" s="352"/>
      <c r="F1684" s="352"/>
      <c r="G1684" s="352"/>
      <c r="H1684" s="352"/>
      <c r="I1684" s="352"/>
      <c r="J1684" s="352"/>
      <c r="K1684" s="353"/>
    </row>
    <row r="1685" spans="1:11" ht="15.75" customHeight="1" x14ac:dyDescent="0.25">
      <c r="A1685" s="435" t="s">
        <v>159</v>
      </c>
      <c r="B1685" s="436"/>
      <c r="C1685" s="351">
        <f>'proje ve personel bilgileri'!$B$3</f>
        <v>0</v>
      </c>
      <c r="D1685" s="352"/>
      <c r="E1685" s="352"/>
      <c r="F1685" s="352"/>
      <c r="G1685" s="352"/>
      <c r="H1685" s="352"/>
      <c r="I1685" s="352"/>
      <c r="J1685" s="352"/>
      <c r="K1685" s="353"/>
    </row>
    <row r="1686" spans="1:11" ht="15.75" customHeight="1" x14ac:dyDescent="0.25">
      <c r="A1686" s="435" t="s">
        <v>160</v>
      </c>
      <c r="B1686" s="436"/>
      <c r="C1686" s="437"/>
      <c r="D1686" s="438"/>
      <c r="E1686" s="435"/>
      <c r="F1686" s="439"/>
      <c r="G1686" s="439"/>
      <c r="H1686" s="439"/>
      <c r="I1686" s="439"/>
      <c r="J1686" s="439"/>
      <c r="K1686" s="436"/>
    </row>
    <row r="1687" spans="1:11" ht="30" customHeight="1" x14ac:dyDescent="0.25">
      <c r="A1687" s="432" t="s">
        <v>87</v>
      </c>
      <c r="B1687" s="346" t="s">
        <v>15</v>
      </c>
      <c r="C1687" s="347"/>
      <c r="D1687" s="346" t="s">
        <v>161</v>
      </c>
      <c r="E1687" s="347"/>
      <c r="F1687" s="432" t="s">
        <v>17</v>
      </c>
      <c r="G1687" s="432" t="s">
        <v>162</v>
      </c>
      <c r="H1687" s="432" t="s">
        <v>163</v>
      </c>
      <c r="I1687" s="432" t="s">
        <v>164</v>
      </c>
      <c r="J1687" s="269" t="s">
        <v>165</v>
      </c>
      <c r="K1687" s="267" t="s">
        <v>166</v>
      </c>
    </row>
    <row r="1688" spans="1:11" ht="30.75" customHeight="1" x14ac:dyDescent="0.25">
      <c r="A1688" s="433"/>
      <c r="B1688" s="339"/>
      <c r="C1688" s="340"/>
      <c r="D1688" s="339" t="s">
        <v>167</v>
      </c>
      <c r="E1688" s="340"/>
      <c r="F1688" s="433"/>
      <c r="G1688" s="433"/>
      <c r="H1688" s="433"/>
      <c r="I1688" s="433"/>
      <c r="J1688" s="267" t="s">
        <v>168</v>
      </c>
      <c r="K1688" s="267" t="s">
        <v>98</v>
      </c>
    </row>
    <row r="1689" spans="1:11" ht="15.75" customHeight="1" x14ac:dyDescent="0.25">
      <c r="A1689" s="1">
        <v>865</v>
      </c>
      <c r="B1689" s="434"/>
      <c r="C1689" s="434"/>
      <c r="D1689" s="359" t="str">
        <f>IF(B1689&lt;&gt;0,(VLOOKUP(B1689,'proje ve personel bilgileri'!$A$14:$B$1021,2,0))," ")</f>
        <v xml:space="preserve"> </v>
      </c>
      <c r="E1689" s="359"/>
      <c r="F1689" s="268"/>
      <c r="G1689" s="108"/>
      <c r="H1689" s="108"/>
      <c r="I1689" s="109" t="str">
        <f t="shared" ref="I1689:I1706" si="96">IF(B1689&lt;&gt;0,(G1689*H1689)," ")</f>
        <v xml:space="preserve"> </v>
      </c>
      <c r="J1689" s="110" t="str">
        <f>IF(B1689&lt;&gt;0,(VLOOKUP(B1689,G011C!$B$12:$V$2193,20,0))," ")</f>
        <v xml:space="preserve"> </v>
      </c>
      <c r="K1689" s="111" t="str">
        <f t="shared" ref="K1689:K1706" si="97">IF(B1689&lt;&gt;0,(I1689*J1689)," ")</f>
        <v xml:space="preserve"> </v>
      </c>
    </row>
    <row r="1690" spans="1:11" ht="15.75" customHeight="1" x14ac:dyDescent="0.25">
      <c r="A1690" s="2">
        <v>866</v>
      </c>
      <c r="B1690" s="426"/>
      <c r="C1690" s="426"/>
      <c r="D1690" s="359" t="str">
        <f>IF(B1690&lt;&gt;0,(VLOOKUP(B1690,'proje ve personel bilgileri'!$A$14:$B$1021,2,0))," ")</f>
        <v xml:space="preserve"> </v>
      </c>
      <c r="E1690" s="359"/>
      <c r="F1690" s="268"/>
      <c r="G1690" s="112"/>
      <c r="H1690" s="112"/>
      <c r="I1690" s="109" t="str">
        <f t="shared" si="96"/>
        <v xml:space="preserve"> </v>
      </c>
      <c r="J1690" s="110" t="str">
        <f>IF(B1690&lt;&gt;0,(VLOOKUP(B1690,G011C!$B$12:$V$2193,20,0))," ")</f>
        <v xml:space="preserve"> </v>
      </c>
      <c r="K1690" s="111" t="str">
        <f t="shared" si="97"/>
        <v xml:space="preserve"> </v>
      </c>
    </row>
    <row r="1691" spans="1:11" ht="15.75" customHeight="1" x14ac:dyDescent="0.25">
      <c r="A1691" s="1">
        <v>867</v>
      </c>
      <c r="B1691" s="426"/>
      <c r="C1691" s="426"/>
      <c r="D1691" s="359" t="str">
        <f>IF(B1691&lt;&gt;0,(VLOOKUP(B1691,'proje ve personel bilgileri'!$A$14:$B$1021,2,0))," ")</f>
        <v xml:space="preserve"> </v>
      </c>
      <c r="E1691" s="359"/>
      <c r="F1691" s="268"/>
      <c r="G1691" s="112"/>
      <c r="H1691" s="112"/>
      <c r="I1691" s="109" t="str">
        <f t="shared" si="96"/>
        <v xml:space="preserve"> </v>
      </c>
      <c r="J1691" s="110" t="str">
        <f>IF(B1691&lt;&gt;0,(VLOOKUP(B1691,G011C!$B$12:$V$2193,20,0))," ")</f>
        <v xml:space="preserve"> </v>
      </c>
      <c r="K1691" s="111" t="str">
        <f t="shared" si="97"/>
        <v xml:space="preserve"> </v>
      </c>
    </row>
    <row r="1692" spans="1:11" ht="15.75" customHeight="1" x14ac:dyDescent="0.25">
      <c r="A1692" s="2">
        <v>868</v>
      </c>
      <c r="B1692" s="426"/>
      <c r="C1692" s="426"/>
      <c r="D1692" s="359" t="str">
        <f>IF(B1692&lt;&gt;0,(VLOOKUP(B1692,'proje ve personel bilgileri'!$A$14:$B$1021,2,0))," ")</f>
        <v xml:space="preserve"> </v>
      </c>
      <c r="E1692" s="359"/>
      <c r="F1692" s="268"/>
      <c r="G1692" s="112"/>
      <c r="H1692" s="112"/>
      <c r="I1692" s="109" t="str">
        <f t="shared" si="96"/>
        <v xml:space="preserve"> </v>
      </c>
      <c r="J1692" s="110" t="str">
        <f>IF(B1692&lt;&gt;0,(VLOOKUP(B1692,G011C!$B$12:$V$2193,20,0))," ")</f>
        <v xml:space="preserve"> </v>
      </c>
      <c r="K1692" s="111" t="str">
        <f t="shared" si="97"/>
        <v xml:space="preserve"> </v>
      </c>
    </row>
    <row r="1693" spans="1:11" ht="15.75" customHeight="1" x14ac:dyDescent="0.25">
      <c r="A1693" s="1">
        <v>869</v>
      </c>
      <c r="B1693" s="426"/>
      <c r="C1693" s="426"/>
      <c r="D1693" s="359" t="str">
        <f>IF(B1693&lt;&gt;0,(VLOOKUP(B1693,'proje ve personel bilgileri'!$A$14:$B$1021,2,0))," ")</f>
        <v xml:space="preserve"> </v>
      </c>
      <c r="E1693" s="359"/>
      <c r="F1693" s="268"/>
      <c r="G1693" s="112"/>
      <c r="H1693" s="112"/>
      <c r="I1693" s="109" t="str">
        <f t="shared" si="96"/>
        <v xml:space="preserve"> </v>
      </c>
      <c r="J1693" s="110" t="str">
        <f>IF(B1693&lt;&gt;0,(VLOOKUP(B1693,G011C!$B$12:$V$2193,20,0))," ")</f>
        <v xml:space="preserve"> </v>
      </c>
      <c r="K1693" s="111" t="str">
        <f t="shared" si="97"/>
        <v xml:space="preserve"> </v>
      </c>
    </row>
    <row r="1694" spans="1:11" ht="15.75" customHeight="1" x14ac:dyDescent="0.25">
      <c r="A1694" s="2">
        <v>870</v>
      </c>
      <c r="B1694" s="426"/>
      <c r="C1694" s="426"/>
      <c r="D1694" s="359" t="str">
        <f>IF(B1694&lt;&gt;0,(VLOOKUP(B1694,'proje ve personel bilgileri'!$A$14:$B$1021,2,0))," ")</f>
        <v xml:space="preserve"> </v>
      </c>
      <c r="E1694" s="359"/>
      <c r="F1694" s="268"/>
      <c r="G1694" s="112"/>
      <c r="H1694" s="112"/>
      <c r="I1694" s="109" t="str">
        <f t="shared" si="96"/>
        <v xml:space="preserve"> </v>
      </c>
      <c r="J1694" s="110" t="str">
        <f>IF(B1694&lt;&gt;0,(VLOOKUP(B1694,G011C!$B$12:$V$2193,20,0))," ")</f>
        <v xml:space="preserve"> </v>
      </c>
      <c r="K1694" s="111" t="str">
        <f t="shared" si="97"/>
        <v xml:space="preserve"> </v>
      </c>
    </row>
    <row r="1695" spans="1:11" ht="15.75" customHeight="1" x14ac:dyDescent="0.25">
      <c r="A1695" s="1">
        <v>871</v>
      </c>
      <c r="B1695" s="426"/>
      <c r="C1695" s="426"/>
      <c r="D1695" s="359" t="str">
        <f>IF(B1695&lt;&gt;0,(VLOOKUP(B1695,'proje ve personel bilgileri'!$A$14:$B$1021,2,0))," ")</f>
        <v xml:space="preserve"> </v>
      </c>
      <c r="E1695" s="359"/>
      <c r="F1695" s="268"/>
      <c r="G1695" s="112"/>
      <c r="H1695" s="112"/>
      <c r="I1695" s="109" t="str">
        <f t="shared" si="96"/>
        <v xml:space="preserve"> </v>
      </c>
      <c r="J1695" s="110" t="str">
        <f>IF(B1695&lt;&gt;0,(VLOOKUP(B1695,G011C!$B$12:$V$2193,20,0))," ")</f>
        <v xml:space="preserve"> </v>
      </c>
      <c r="K1695" s="111" t="str">
        <f t="shared" si="97"/>
        <v xml:space="preserve"> </v>
      </c>
    </row>
    <row r="1696" spans="1:11" ht="15.75" customHeight="1" x14ac:dyDescent="0.25">
      <c r="A1696" s="2">
        <v>872</v>
      </c>
      <c r="B1696" s="426"/>
      <c r="C1696" s="426"/>
      <c r="D1696" s="359" t="str">
        <f>IF(B1696&lt;&gt;0,(VLOOKUP(B1696,'proje ve personel bilgileri'!$A$14:$B$1021,2,0))," ")</f>
        <v xml:space="preserve"> </v>
      </c>
      <c r="E1696" s="359"/>
      <c r="F1696" s="268"/>
      <c r="G1696" s="112"/>
      <c r="H1696" s="112"/>
      <c r="I1696" s="109" t="str">
        <f t="shared" si="96"/>
        <v xml:space="preserve"> </v>
      </c>
      <c r="J1696" s="110" t="str">
        <f>IF(B1696&lt;&gt;0,(VLOOKUP(B1696,G011C!$B$12:$V$2193,20,0))," ")</f>
        <v xml:space="preserve"> </v>
      </c>
      <c r="K1696" s="111" t="str">
        <f t="shared" si="97"/>
        <v xml:space="preserve"> </v>
      </c>
    </row>
    <row r="1697" spans="1:11" ht="15.75" customHeight="1" x14ac:dyDescent="0.25">
      <c r="A1697" s="1">
        <v>873</v>
      </c>
      <c r="B1697" s="426"/>
      <c r="C1697" s="426"/>
      <c r="D1697" s="359" t="str">
        <f>IF(B1697&lt;&gt;0,(VLOOKUP(B1697,'proje ve personel bilgileri'!$A$14:$B$1021,2,0))," ")</f>
        <v xml:space="preserve"> </v>
      </c>
      <c r="E1697" s="359"/>
      <c r="F1697" s="268"/>
      <c r="G1697" s="112"/>
      <c r="H1697" s="112"/>
      <c r="I1697" s="109" t="str">
        <f t="shared" si="96"/>
        <v xml:space="preserve"> </v>
      </c>
      <c r="J1697" s="110" t="str">
        <f>IF(B1697&lt;&gt;0,(VLOOKUP(B1697,G011C!$B$12:$V$2193,20,0))," ")</f>
        <v xml:space="preserve"> </v>
      </c>
      <c r="K1697" s="111" t="str">
        <f t="shared" si="97"/>
        <v xml:space="preserve"> </v>
      </c>
    </row>
    <row r="1698" spans="1:11" ht="15.75" customHeight="1" x14ac:dyDescent="0.25">
      <c r="A1698" s="2">
        <v>874</v>
      </c>
      <c r="B1698" s="426"/>
      <c r="C1698" s="426"/>
      <c r="D1698" s="359" t="str">
        <f>IF(B1698&lt;&gt;0,(VLOOKUP(B1698,'proje ve personel bilgileri'!$A$14:$B$1021,2,0))," ")</f>
        <v xml:space="preserve"> </v>
      </c>
      <c r="E1698" s="359"/>
      <c r="F1698" s="268"/>
      <c r="G1698" s="112"/>
      <c r="H1698" s="112"/>
      <c r="I1698" s="109" t="str">
        <f t="shared" si="96"/>
        <v xml:space="preserve"> </v>
      </c>
      <c r="J1698" s="110" t="str">
        <f>IF(B1698&lt;&gt;0,(VLOOKUP(B1698,G011C!$B$12:$V$2193,20,0))," ")</f>
        <v xml:space="preserve"> </v>
      </c>
      <c r="K1698" s="111" t="str">
        <f t="shared" si="97"/>
        <v xml:space="preserve"> </v>
      </c>
    </row>
    <row r="1699" spans="1:11" ht="15.75" customHeight="1" x14ac:dyDescent="0.25">
      <c r="A1699" s="1">
        <v>875</v>
      </c>
      <c r="B1699" s="426"/>
      <c r="C1699" s="426"/>
      <c r="D1699" s="359" t="str">
        <f>IF(B1699&lt;&gt;0,(VLOOKUP(B1699,'proje ve personel bilgileri'!$A$14:$B$1021,2,0))," ")</f>
        <v xml:space="preserve"> </v>
      </c>
      <c r="E1699" s="359"/>
      <c r="F1699" s="268"/>
      <c r="G1699" s="112"/>
      <c r="H1699" s="112"/>
      <c r="I1699" s="109" t="str">
        <f t="shared" si="96"/>
        <v xml:space="preserve"> </v>
      </c>
      <c r="J1699" s="110" t="str">
        <f>IF(B1699&lt;&gt;0,(VLOOKUP(B1699,G011C!$B$12:$V$2193,20,0))," ")</f>
        <v xml:space="preserve"> </v>
      </c>
      <c r="K1699" s="111" t="str">
        <f t="shared" si="97"/>
        <v xml:space="preserve"> </v>
      </c>
    </row>
    <row r="1700" spans="1:11" ht="15.75" customHeight="1" x14ac:dyDescent="0.25">
      <c r="A1700" s="2">
        <v>876</v>
      </c>
      <c r="B1700" s="426"/>
      <c r="C1700" s="426"/>
      <c r="D1700" s="359" t="str">
        <f>IF(B1700&lt;&gt;0,(VLOOKUP(B1700,'proje ve personel bilgileri'!$A$14:$B$1021,2,0))," ")</f>
        <v xml:space="preserve"> </v>
      </c>
      <c r="E1700" s="359"/>
      <c r="F1700" s="268"/>
      <c r="G1700" s="112"/>
      <c r="H1700" s="112"/>
      <c r="I1700" s="109" t="str">
        <f t="shared" si="96"/>
        <v xml:space="preserve"> </v>
      </c>
      <c r="J1700" s="110" t="str">
        <f>IF(B1700&lt;&gt;0,(VLOOKUP(B1700,G011C!$B$12:$V$2193,20,0))," ")</f>
        <v xml:space="preserve"> </v>
      </c>
      <c r="K1700" s="111" t="str">
        <f t="shared" si="97"/>
        <v xml:space="preserve"> </v>
      </c>
    </row>
    <row r="1701" spans="1:11" ht="15.75" customHeight="1" x14ac:dyDescent="0.25">
      <c r="A1701" s="1">
        <v>877</v>
      </c>
      <c r="B1701" s="426"/>
      <c r="C1701" s="426"/>
      <c r="D1701" s="359" t="str">
        <f>IF(B1701&lt;&gt;0,(VLOOKUP(B1701,'proje ve personel bilgileri'!$A$14:$B$1021,2,0))," ")</f>
        <v xml:space="preserve"> </v>
      </c>
      <c r="E1701" s="359"/>
      <c r="F1701" s="268"/>
      <c r="G1701" s="112"/>
      <c r="H1701" s="112"/>
      <c r="I1701" s="109" t="str">
        <f t="shared" si="96"/>
        <v xml:space="preserve"> </v>
      </c>
      <c r="J1701" s="110" t="str">
        <f>IF(B1701&lt;&gt;0,(VLOOKUP(B1701,G011C!$B$12:$V$2193,20,0))," ")</f>
        <v xml:space="preserve"> </v>
      </c>
      <c r="K1701" s="111" t="str">
        <f t="shared" si="97"/>
        <v xml:space="preserve"> </v>
      </c>
    </row>
    <row r="1702" spans="1:11" ht="15.75" customHeight="1" x14ac:dyDescent="0.25">
      <c r="A1702" s="2">
        <v>878</v>
      </c>
      <c r="B1702" s="426"/>
      <c r="C1702" s="426"/>
      <c r="D1702" s="359" t="str">
        <f>IF(B1702&lt;&gt;0,(VLOOKUP(B1702,'proje ve personel bilgileri'!$A$14:$B$1021,2,0))," ")</f>
        <v xml:space="preserve"> </v>
      </c>
      <c r="E1702" s="359"/>
      <c r="F1702" s="268"/>
      <c r="G1702" s="112"/>
      <c r="H1702" s="112"/>
      <c r="I1702" s="109" t="str">
        <f t="shared" si="96"/>
        <v xml:space="preserve"> </v>
      </c>
      <c r="J1702" s="110" t="str">
        <f>IF(B1702&lt;&gt;0,(VLOOKUP(B1702,G011C!$B$12:$V$2193,20,0))," ")</f>
        <v xml:space="preserve"> </v>
      </c>
      <c r="K1702" s="111" t="str">
        <f t="shared" si="97"/>
        <v xml:space="preserve"> </v>
      </c>
    </row>
    <row r="1703" spans="1:11" ht="15.75" customHeight="1" x14ac:dyDescent="0.25">
      <c r="A1703" s="1">
        <v>879</v>
      </c>
      <c r="B1703" s="426"/>
      <c r="C1703" s="426"/>
      <c r="D1703" s="359" t="str">
        <f>IF(B1703&lt;&gt;0,(VLOOKUP(B1703,'proje ve personel bilgileri'!$A$14:$B$1021,2,0))," ")</f>
        <v xml:space="preserve"> </v>
      </c>
      <c r="E1703" s="359"/>
      <c r="F1703" s="268"/>
      <c r="G1703" s="112"/>
      <c r="H1703" s="112"/>
      <c r="I1703" s="109" t="str">
        <f t="shared" si="96"/>
        <v xml:space="preserve"> </v>
      </c>
      <c r="J1703" s="110" t="str">
        <f>IF(B1703&lt;&gt;0,(VLOOKUP(B1703,G011C!$B$12:$V$2193,20,0))," ")</f>
        <v xml:space="preserve"> </v>
      </c>
      <c r="K1703" s="111" t="str">
        <f t="shared" si="97"/>
        <v xml:space="preserve"> </v>
      </c>
    </row>
    <row r="1704" spans="1:11" ht="15.75" customHeight="1" x14ac:dyDescent="0.25">
      <c r="A1704" s="2">
        <v>880</v>
      </c>
      <c r="B1704" s="426"/>
      <c r="C1704" s="426"/>
      <c r="D1704" s="359" t="str">
        <f>IF(B1704&lt;&gt;0,(VLOOKUP(B1704,'proje ve personel bilgileri'!$A$14:$B$1021,2,0))," ")</f>
        <v xml:space="preserve"> </v>
      </c>
      <c r="E1704" s="359"/>
      <c r="F1704" s="268"/>
      <c r="G1704" s="112"/>
      <c r="H1704" s="112"/>
      <c r="I1704" s="109" t="str">
        <f t="shared" si="96"/>
        <v xml:space="preserve"> </v>
      </c>
      <c r="J1704" s="110" t="str">
        <f>IF(B1704&lt;&gt;0,(VLOOKUP(B1704,G011C!$B$12:$V$2193,20,0))," ")</f>
        <v xml:space="preserve"> </v>
      </c>
      <c r="K1704" s="111" t="str">
        <f t="shared" si="97"/>
        <v xml:space="preserve"> </v>
      </c>
    </row>
    <row r="1705" spans="1:11" ht="15.75" customHeight="1" x14ac:dyDescent="0.25">
      <c r="A1705" s="1">
        <v>881</v>
      </c>
      <c r="B1705" s="426"/>
      <c r="C1705" s="426"/>
      <c r="D1705" s="359" t="str">
        <f>IF(B1705&lt;&gt;0,(VLOOKUP(B1705,'proje ve personel bilgileri'!$A$14:$B$1021,2,0))," ")</f>
        <v xml:space="preserve"> </v>
      </c>
      <c r="E1705" s="359"/>
      <c r="F1705" s="268"/>
      <c r="G1705" s="112"/>
      <c r="H1705" s="112"/>
      <c r="I1705" s="109" t="str">
        <f t="shared" si="96"/>
        <v xml:space="preserve"> </v>
      </c>
      <c r="J1705" s="110" t="str">
        <f>IF(B1705&lt;&gt;0,(VLOOKUP(B1705,G011C!$B$12:$V$2193,20,0))," ")</f>
        <v xml:space="preserve"> </v>
      </c>
      <c r="K1705" s="111" t="str">
        <f t="shared" si="97"/>
        <v xml:space="preserve"> </v>
      </c>
    </row>
    <row r="1706" spans="1:11" ht="15" customHeight="1" x14ac:dyDescent="0.25">
      <c r="A1706" s="2">
        <v>882</v>
      </c>
      <c r="B1706" s="426"/>
      <c r="C1706" s="426"/>
      <c r="D1706" s="359" t="str">
        <f>IF(B1706&lt;&gt;0,(VLOOKUP(B1706,'proje ve personel bilgileri'!$A$14:$B$1021,2,0))," ")</f>
        <v xml:space="preserve"> </v>
      </c>
      <c r="E1706" s="359"/>
      <c r="F1706" s="268"/>
      <c r="G1706" s="112"/>
      <c r="H1706" s="112"/>
      <c r="I1706" s="109" t="str">
        <f t="shared" si="96"/>
        <v xml:space="preserve"> </v>
      </c>
      <c r="J1706" s="110" t="str">
        <f>IF(B1706&lt;&gt;0,(VLOOKUP(B1706,G011C!$B$12:$V$2193,20,0))," ")</f>
        <v xml:space="preserve"> </v>
      </c>
      <c r="K1706" s="111" t="str">
        <f t="shared" si="97"/>
        <v xml:space="preserve"> </v>
      </c>
    </row>
    <row r="1707" spans="1:11" ht="15.75" customHeight="1" x14ac:dyDescent="0.25">
      <c r="A1707" s="341" t="s">
        <v>169</v>
      </c>
      <c r="B1707" s="427"/>
      <c r="C1707" s="427"/>
      <c r="D1707" s="427"/>
      <c r="E1707" s="427"/>
      <c r="F1707" s="427"/>
      <c r="G1707" s="427"/>
      <c r="H1707" s="427"/>
      <c r="I1707" s="34">
        <f>SUM(I1689:I1706)</f>
        <v>0</v>
      </c>
      <c r="J1707" s="31"/>
      <c r="K1707" s="35">
        <f>IF(C1686=C1651,SUM(K1689:K1706)+K1672,SUM(K1689:K1706))</f>
        <v>0</v>
      </c>
    </row>
    <row r="1708" spans="1:11" ht="15.75" customHeight="1" x14ac:dyDescent="0.25">
      <c r="A1708" s="428" t="s">
        <v>170</v>
      </c>
      <c r="B1708" s="429"/>
      <c r="C1708" s="429"/>
      <c r="D1708" s="429"/>
      <c r="E1708" s="429"/>
      <c r="F1708" s="429"/>
      <c r="G1708" s="430"/>
      <c r="H1708" s="32"/>
      <c r="I1708" s="33"/>
      <c r="J1708" s="33"/>
      <c r="K1708" s="65">
        <f>SUM(K1689:K1706)+K1673</f>
        <v>0</v>
      </c>
    </row>
    <row r="1709" spans="1:11" ht="15" customHeight="1" x14ac:dyDescent="0.25">
      <c r="A1709" s="56"/>
      <c r="B1709" s="56"/>
      <c r="C1709" s="56"/>
      <c r="D1709" s="56"/>
      <c r="E1709" s="56"/>
      <c r="F1709" s="56"/>
      <c r="G1709" s="56"/>
      <c r="H1709" s="56"/>
      <c r="I1709" s="56"/>
      <c r="J1709" s="56"/>
      <c r="K1709" s="56"/>
    </row>
    <row r="1710" spans="1:11" ht="15" customHeight="1" x14ac:dyDescent="0.25">
      <c r="A1710" s="50"/>
    </row>
    <row r="1711" spans="1:11" ht="15" customHeight="1" x14ac:dyDescent="0.25">
      <c r="A1711" s="431" t="s">
        <v>171</v>
      </c>
      <c r="B1711" s="431"/>
      <c r="C1711" s="431"/>
      <c r="D1711" s="431"/>
      <c r="E1711" s="431"/>
      <c r="F1711" s="431"/>
      <c r="G1711" s="431"/>
      <c r="H1711" s="431"/>
      <c r="I1711" s="431"/>
      <c r="J1711" s="431"/>
      <c r="K1711" s="431"/>
    </row>
    <row r="1712" spans="1:11" ht="15" customHeight="1" x14ac:dyDescent="0.25">
      <c r="A1712" s="50"/>
    </row>
    <row r="1713" spans="1:11" ht="15" customHeight="1" x14ac:dyDescent="0.25">
      <c r="A1713" s="51"/>
    </row>
    <row r="1714" spans="1:11" ht="15" customHeight="1" x14ac:dyDescent="0.25">
      <c r="A1714" s="270" t="s">
        <v>101</v>
      </c>
      <c r="E1714" s="270" t="s">
        <v>102</v>
      </c>
      <c r="G1714" s="270" t="s">
        <v>103</v>
      </c>
      <c r="J1714" s="74" t="s">
        <v>127</v>
      </c>
    </row>
    <row r="1716" spans="1:11" ht="15.75" customHeight="1" x14ac:dyDescent="0.25">
      <c r="A1716" s="348" t="s">
        <v>157</v>
      </c>
      <c r="B1716" s="440"/>
      <c r="C1716" s="440"/>
      <c r="D1716" s="440"/>
      <c r="E1716" s="440"/>
      <c r="F1716" s="440"/>
      <c r="G1716" s="440"/>
      <c r="H1716" s="440"/>
      <c r="I1716" s="440"/>
      <c r="J1716" s="440"/>
      <c r="K1716" s="440"/>
    </row>
    <row r="1717" spans="1:11" ht="15" customHeight="1" x14ac:dyDescent="0.25">
      <c r="A1717" s="70"/>
      <c r="B1717" s="70"/>
      <c r="C1717" s="70"/>
      <c r="D1717" s="70"/>
      <c r="E1717" s="70"/>
      <c r="F1717" s="73" t="str">
        <f>'proje ve personel bilgileri'!$B$7&amp;" dönemine aittir"</f>
        <v>/ dönemine aittir</v>
      </c>
      <c r="G1717" s="70"/>
      <c r="H1717" s="70"/>
      <c r="I1717" s="70"/>
      <c r="J1717" s="70"/>
      <c r="K1717" s="70"/>
    </row>
    <row r="1718" spans="1:11" ht="18.75" customHeight="1" x14ac:dyDescent="0.25">
      <c r="K1718" s="4" t="s">
        <v>158</v>
      </c>
    </row>
    <row r="1719" spans="1:11" ht="15.75" customHeight="1" x14ac:dyDescent="0.25">
      <c r="A1719" s="435" t="s">
        <v>2</v>
      </c>
      <c r="B1719" s="436"/>
      <c r="C1719" s="351">
        <f>'proje ve personel bilgileri'!$B$2</f>
        <v>0</v>
      </c>
      <c r="D1719" s="352"/>
      <c r="E1719" s="352"/>
      <c r="F1719" s="352"/>
      <c r="G1719" s="352"/>
      <c r="H1719" s="352"/>
      <c r="I1719" s="352"/>
      <c r="J1719" s="352"/>
      <c r="K1719" s="353"/>
    </row>
    <row r="1720" spans="1:11" ht="15.75" customHeight="1" x14ac:dyDescent="0.25">
      <c r="A1720" s="435" t="s">
        <v>159</v>
      </c>
      <c r="B1720" s="436"/>
      <c r="C1720" s="351">
        <f>'proje ve personel bilgileri'!$B$3</f>
        <v>0</v>
      </c>
      <c r="D1720" s="352"/>
      <c r="E1720" s="352"/>
      <c r="F1720" s="352"/>
      <c r="G1720" s="352"/>
      <c r="H1720" s="352"/>
      <c r="I1720" s="352"/>
      <c r="J1720" s="352"/>
      <c r="K1720" s="353"/>
    </row>
    <row r="1721" spans="1:11" ht="15.75" customHeight="1" x14ac:dyDescent="0.25">
      <c r="A1721" s="435" t="s">
        <v>160</v>
      </c>
      <c r="B1721" s="436"/>
      <c r="C1721" s="437"/>
      <c r="D1721" s="438"/>
      <c r="E1721" s="435"/>
      <c r="F1721" s="439"/>
      <c r="G1721" s="439"/>
      <c r="H1721" s="439"/>
      <c r="I1721" s="439"/>
      <c r="J1721" s="439"/>
      <c r="K1721" s="436"/>
    </row>
    <row r="1722" spans="1:11" ht="30" customHeight="1" x14ac:dyDescent="0.25">
      <c r="A1722" s="432" t="s">
        <v>87</v>
      </c>
      <c r="B1722" s="346" t="s">
        <v>15</v>
      </c>
      <c r="C1722" s="347"/>
      <c r="D1722" s="346" t="s">
        <v>161</v>
      </c>
      <c r="E1722" s="347"/>
      <c r="F1722" s="432" t="s">
        <v>17</v>
      </c>
      <c r="G1722" s="432" t="s">
        <v>162</v>
      </c>
      <c r="H1722" s="432" t="s">
        <v>163</v>
      </c>
      <c r="I1722" s="432" t="s">
        <v>164</v>
      </c>
      <c r="J1722" s="269" t="s">
        <v>165</v>
      </c>
      <c r="K1722" s="267" t="s">
        <v>166</v>
      </c>
    </row>
    <row r="1723" spans="1:11" ht="30.75" customHeight="1" x14ac:dyDescent="0.25">
      <c r="A1723" s="433"/>
      <c r="B1723" s="339"/>
      <c r="C1723" s="340"/>
      <c r="D1723" s="339" t="s">
        <v>167</v>
      </c>
      <c r="E1723" s="340"/>
      <c r="F1723" s="433"/>
      <c r="G1723" s="433"/>
      <c r="H1723" s="433"/>
      <c r="I1723" s="433"/>
      <c r="J1723" s="267" t="s">
        <v>168</v>
      </c>
      <c r="K1723" s="267" t="s">
        <v>98</v>
      </c>
    </row>
    <row r="1724" spans="1:11" ht="15.75" customHeight="1" x14ac:dyDescent="0.25">
      <c r="A1724" s="1">
        <v>883</v>
      </c>
      <c r="B1724" s="434"/>
      <c r="C1724" s="434"/>
      <c r="D1724" s="359" t="str">
        <f>IF(B1724&lt;&gt;0,(VLOOKUP(B1724,'proje ve personel bilgileri'!$A$14:$B$1021,2,0))," ")</f>
        <v xml:space="preserve"> </v>
      </c>
      <c r="E1724" s="359"/>
      <c r="F1724" s="268"/>
      <c r="G1724" s="108"/>
      <c r="H1724" s="108"/>
      <c r="I1724" s="109" t="str">
        <f t="shared" ref="I1724:I1741" si="98">IF(B1724&lt;&gt;0,(G1724*H1724)," ")</f>
        <v xml:space="preserve"> </v>
      </c>
      <c r="J1724" s="110" t="str">
        <f>IF(B1724&lt;&gt;0,(VLOOKUP(B1724,G011C!$B$12:$V$2193,20,0))," ")</f>
        <v xml:space="preserve"> </v>
      </c>
      <c r="K1724" s="111" t="str">
        <f t="shared" ref="K1724:K1741" si="99">IF(B1724&lt;&gt;0,(I1724*J1724)," ")</f>
        <v xml:space="preserve"> </v>
      </c>
    </row>
    <row r="1725" spans="1:11" ht="15.75" customHeight="1" x14ac:dyDescent="0.25">
      <c r="A1725" s="2">
        <v>884</v>
      </c>
      <c r="B1725" s="426"/>
      <c r="C1725" s="426"/>
      <c r="D1725" s="359" t="str">
        <f>IF(B1725&lt;&gt;0,(VLOOKUP(B1725,'proje ve personel bilgileri'!$A$14:$B$1021,2,0))," ")</f>
        <v xml:space="preserve"> </v>
      </c>
      <c r="E1725" s="359"/>
      <c r="F1725" s="268"/>
      <c r="G1725" s="112"/>
      <c r="H1725" s="112"/>
      <c r="I1725" s="109" t="str">
        <f t="shared" si="98"/>
        <v xml:space="preserve"> </v>
      </c>
      <c r="J1725" s="110" t="str">
        <f>IF(B1725&lt;&gt;0,(VLOOKUP(B1725,G011C!$B$12:$V$2193,20,0))," ")</f>
        <v xml:space="preserve"> </v>
      </c>
      <c r="K1725" s="111" t="str">
        <f t="shared" si="99"/>
        <v xml:space="preserve"> </v>
      </c>
    </row>
    <row r="1726" spans="1:11" ht="15.75" customHeight="1" x14ac:dyDescent="0.25">
      <c r="A1726" s="1">
        <v>885</v>
      </c>
      <c r="B1726" s="426"/>
      <c r="C1726" s="426"/>
      <c r="D1726" s="359" t="str">
        <f>IF(B1726&lt;&gt;0,(VLOOKUP(B1726,'proje ve personel bilgileri'!$A$14:$B$1021,2,0))," ")</f>
        <v xml:space="preserve"> </v>
      </c>
      <c r="E1726" s="359"/>
      <c r="F1726" s="268"/>
      <c r="G1726" s="112"/>
      <c r="H1726" s="112"/>
      <c r="I1726" s="109" t="str">
        <f t="shared" si="98"/>
        <v xml:space="preserve"> </v>
      </c>
      <c r="J1726" s="110" t="str">
        <f>IF(B1726&lt;&gt;0,(VLOOKUP(B1726,G011C!$B$12:$V$2193,20,0))," ")</f>
        <v xml:space="preserve"> </v>
      </c>
      <c r="K1726" s="111" t="str">
        <f t="shared" si="99"/>
        <v xml:space="preserve"> </v>
      </c>
    </row>
    <row r="1727" spans="1:11" ht="15.75" customHeight="1" x14ac:dyDescent="0.25">
      <c r="A1727" s="2">
        <v>886</v>
      </c>
      <c r="B1727" s="426"/>
      <c r="C1727" s="426"/>
      <c r="D1727" s="359" t="str">
        <f>IF(B1727&lt;&gt;0,(VLOOKUP(B1727,'proje ve personel bilgileri'!$A$14:$B$1021,2,0))," ")</f>
        <v xml:space="preserve"> </v>
      </c>
      <c r="E1727" s="359"/>
      <c r="F1727" s="268"/>
      <c r="G1727" s="112"/>
      <c r="H1727" s="112"/>
      <c r="I1727" s="109" t="str">
        <f t="shared" si="98"/>
        <v xml:space="preserve"> </v>
      </c>
      <c r="J1727" s="110" t="str">
        <f>IF(B1727&lt;&gt;0,(VLOOKUP(B1727,G011C!$B$12:$V$2193,20,0))," ")</f>
        <v xml:space="preserve"> </v>
      </c>
      <c r="K1727" s="111" t="str">
        <f t="shared" si="99"/>
        <v xml:space="preserve"> </v>
      </c>
    </row>
    <row r="1728" spans="1:11" ht="15.75" customHeight="1" x14ac:dyDescent="0.25">
      <c r="A1728" s="1">
        <v>887</v>
      </c>
      <c r="B1728" s="426"/>
      <c r="C1728" s="426"/>
      <c r="D1728" s="359" t="str">
        <f>IF(B1728&lt;&gt;0,(VLOOKUP(B1728,'proje ve personel bilgileri'!$A$14:$B$1021,2,0))," ")</f>
        <v xml:space="preserve"> </v>
      </c>
      <c r="E1728" s="359"/>
      <c r="F1728" s="268"/>
      <c r="G1728" s="112"/>
      <c r="H1728" s="112"/>
      <c r="I1728" s="109" t="str">
        <f t="shared" si="98"/>
        <v xml:space="preserve"> </v>
      </c>
      <c r="J1728" s="110" t="str">
        <f>IF(B1728&lt;&gt;0,(VLOOKUP(B1728,G011C!$B$12:$V$2193,20,0))," ")</f>
        <v xml:space="preserve"> </v>
      </c>
      <c r="K1728" s="111" t="str">
        <f t="shared" si="99"/>
        <v xml:space="preserve"> </v>
      </c>
    </row>
    <row r="1729" spans="1:11" ht="15.75" customHeight="1" x14ac:dyDescent="0.25">
      <c r="A1729" s="2">
        <v>888</v>
      </c>
      <c r="B1729" s="426"/>
      <c r="C1729" s="426"/>
      <c r="D1729" s="359" t="str">
        <f>IF(B1729&lt;&gt;0,(VLOOKUP(B1729,'proje ve personel bilgileri'!$A$14:$B$1021,2,0))," ")</f>
        <v xml:space="preserve"> </v>
      </c>
      <c r="E1729" s="359"/>
      <c r="F1729" s="268"/>
      <c r="G1729" s="112"/>
      <c r="H1729" s="112"/>
      <c r="I1729" s="109" t="str">
        <f t="shared" si="98"/>
        <v xml:space="preserve"> </v>
      </c>
      <c r="J1729" s="110" t="str">
        <f>IF(B1729&lt;&gt;0,(VLOOKUP(B1729,G011C!$B$12:$V$2193,20,0))," ")</f>
        <v xml:space="preserve"> </v>
      </c>
      <c r="K1729" s="111" t="str">
        <f t="shared" si="99"/>
        <v xml:space="preserve"> </v>
      </c>
    </row>
    <row r="1730" spans="1:11" ht="15.75" customHeight="1" x14ac:dyDescent="0.25">
      <c r="A1730" s="1">
        <v>889</v>
      </c>
      <c r="B1730" s="426"/>
      <c r="C1730" s="426"/>
      <c r="D1730" s="359" t="str">
        <f>IF(B1730&lt;&gt;0,(VLOOKUP(B1730,'proje ve personel bilgileri'!$A$14:$B$1021,2,0))," ")</f>
        <v xml:space="preserve"> </v>
      </c>
      <c r="E1730" s="359"/>
      <c r="F1730" s="268"/>
      <c r="G1730" s="112"/>
      <c r="H1730" s="112"/>
      <c r="I1730" s="109" t="str">
        <f t="shared" si="98"/>
        <v xml:space="preserve"> </v>
      </c>
      <c r="J1730" s="110" t="str">
        <f>IF(B1730&lt;&gt;0,(VLOOKUP(B1730,G011C!$B$12:$V$2193,20,0))," ")</f>
        <v xml:space="preserve"> </v>
      </c>
      <c r="K1730" s="111" t="str">
        <f t="shared" si="99"/>
        <v xml:space="preserve"> </v>
      </c>
    </row>
    <row r="1731" spans="1:11" ht="15.75" customHeight="1" x14ac:dyDescent="0.25">
      <c r="A1731" s="2">
        <v>890</v>
      </c>
      <c r="B1731" s="426"/>
      <c r="C1731" s="426"/>
      <c r="D1731" s="359" t="str">
        <f>IF(B1731&lt;&gt;0,(VLOOKUP(B1731,'proje ve personel bilgileri'!$A$14:$B$1021,2,0))," ")</f>
        <v xml:space="preserve"> </v>
      </c>
      <c r="E1731" s="359"/>
      <c r="F1731" s="268"/>
      <c r="G1731" s="112"/>
      <c r="H1731" s="112"/>
      <c r="I1731" s="109" t="str">
        <f t="shared" si="98"/>
        <v xml:space="preserve"> </v>
      </c>
      <c r="J1731" s="110" t="str">
        <f>IF(B1731&lt;&gt;0,(VLOOKUP(B1731,G011C!$B$12:$V$2193,20,0))," ")</f>
        <v xml:space="preserve"> </v>
      </c>
      <c r="K1731" s="111" t="str">
        <f t="shared" si="99"/>
        <v xml:space="preserve"> </v>
      </c>
    </row>
    <row r="1732" spans="1:11" ht="15.75" customHeight="1" x14ac:dyDescent="0.25">
      <c r="A1732" s="1">
        <v>891</v>
      </c>
      <c r="B1732" s="426"/>
      <c r="C1732" s="426"/>
      <c r="D1732" s="359" t="str">
        <f>IF(B1732&lt;&gt;0,(VLOOKUP(B1732,'proje ve personel bilgileri'!$A$14:$B$1021,2,0))," ")</f>
        <v xml:space="preserve"> </v>
      </c>
      <c r="E1732" s="359"/>
      <c r="F1732" s="268"/>
      <c r="G1732" s="112"/>
      <c r="H1732" s="112"/>
      <c r="I1732" s="109" t="str">
        <f t="shared" si="98"/>
        <v xml:space="preserve"> </v>
      </c>
      <c r="J1732" s="110" t="str">
        <f>IF(B1732&lt;&gt;0,(VLOOKUP(B1732,G011C!$B$12:$V$2193,20,0))," ")</f>
        <v xml:space="preserve"> </v>
      </c>
      <c r="K1732" s="111" t="str">
        <f t="shared" si="99"/>
        <v xml:space="preserve"> </v>
      </c>
    </row>
    <row r="1733" spans="1:11" ht="15.75" customHeight="1" x14ac:dyDescent="0.25">
      <c r="A1733" s="2">
        <v>892</v>
      </c>
      <c r="B1733" s="426"/>
      <c r="C1733" s="426"/>
      <c r="D1733" s="359" t="str">
        <f>IF(B1733&lt;&gt;0,(VLOOKUP(B1733,'proje ve personel bilgileri'!$A$14:$B$1021,2,0))," ")</f>
        <v xml:space="preserve"> </v>
      </c>
      <c r="E1733" s="359"/>
      <c r="F1733" s="268"/>
      <c r="G1733" s="112"/>
      <c r="H1733" s="112"/>
      <c r="I1733" s="109" t="str">
        <f t="shared" si="98"/>
        <v xml:space="preserve"> </v>
      </c>
      <c r="J1733" s="110" t="str">
        <f>IF(B1733&lt;&gt;0,(VLOOKUP(B1733,G011C!$B$12:$V$2193,20,0))," ")</f>
        <v xml:space="preserve"> </v>
      </c>
      <c r="K1733" s="111" t="str">
        <f t="shared" si="99"/>
        <v xml:space="preserve"> </v>
      </c>
    </row>
    <row r="1734" spans="1:11" ht="15.75" customHeight="1" x14ac:dyDescent="0.25">
      <c r="A1734" s="1">
        <v>893</v>
      </c>
      <c r="B1734" s="426"/>
      <c r="C1734" s="426"/>
      <c r="D1734" s="359" t="str">
        <f>IF(B1734&lt;&gt;0,(VLOOKUP(B1734,'proje ve personel bilgileri'!$A$14:$B$1021,2,0))," ")</f>
        <v xml:space="preserve"> </v>
      </c>
      <c r="E1734" s="359"/>
      <c r="F1734" s="268"/>
      <c r="G1734" s="112"/>
      <c r="H1734" s="112"/>
      <c r="I1734" s="109" t="str">
        <f t="shared" si="98"/>
        <v xml:space="preserve"> </v>
      </c>
      <c r="J1734" s="110" t="str">
        <f>IF(B1734&lt;&gt;0,(VLOOKUP(B1734,G011C!$B$12:$V$2193,20,0))," ")</f>
        <v xml:space="preserve"> </v>
      </c>
      <c r="K1734" s="111" t="str">
        <f t="shared" si="99"/>
        <v xml:space="preserve"> </v>
      </c>
    </row>
    <row r="1735" spans="1:11" ht="15.75" customHeight="1" x14ac:dyDescent="0.25">
      <c r="A1735" s="2">
        <v>894</v>
      </c>
      <c r="B1735" s="426"/>
      <c r="C1735" s="426"/>
      <c r="D1735" s="359" t="str">
        <f>IF(B1735&lt;&gt;0,(VLOOKUP(B1735,'proje ve personel bilgileri'!$A$14:$B$1021,2,0))," ")</f>
        <v xml:space="preserve"> </v>
      </c>
      <c r="E1735" s="359"/>
      <c r="F1735" s="268"/>
      <c r="G1735" s="112"/>
      <c r="H1735" s="112"/>
      <c r="I1735" s="109" t="str">
        <f t="shared" si="98"/>
        <v xml:space="preserve"> </v>
      </c>
      <c r="J1735" s="110" t="str">
        <f>IF(B1735&lt;&gt;0,(VLOOKUP(B1735,G011C!$B$12:$V$2193,20,0))," ")</f>
        <v xml:space="preserve"> </v>
      </c>
      <c r="K1735" s="111" t="str">
        <f t="shared" si="99"/>
        <v xml:space="preserve"> </v>
      </c>
    </row>
    <row r="1736" spans="1:11" ht="15.75" customHeight="1" x14ac:dyDescent="0.25">
      <c r="A1736" s="1">
        <v>895</v>
      </c>
      <c r="B1736" s="426"/>
      <c r="C1736" s="426"/>
      <c r="D1736" s="359" t="str">
        <f>IF(B1736&lt;&gt;0,(VLOOKUP(B1736,'proje ve personel bilgileri'!$A$14:$B$1021,2,0))," ")</f>
        <v xml:space="preserve"> </v>
      </c>
      <c r="E1736" s="359"/>
      <c r="F1736" s="268"/>
      <c r="G1736" s="112"/>
      <c r="H1736" s="112"/>
      <c r="I1736" s="109" t="str">
        <f t="shared" si="98"/>
        <v xml:space="preserve"> </v>
      </c>
      <c r="J1736" s="110" t="str">
        <f>IF(B1736&lt;&gt;0,(VLOOKUP(B1736,G011C!$B$12:$V$2193,20,0))," ")</f>
        <v xml:space="preserve"> </v>
      </c>
      <c r="K1736" s="111" t="str">
        <f t="shared" si="99"/>
        <v xml:space="preserve"> </v>
      </c>
    </row>
    <row r="1737" spans="1:11" ht="15.75" customHeight="1" x14ac:dyDescent="0.25">
      <c r="A1737" s="2">
        <v>896</v>
      </c>
      <c r="B1737" s="426"/>
      <c r="C1737" s="426"/>
      <c r="D1737" s="359" t="str">
        <f>IF(B1737&lt;&gt;0,(VLOOKUP(B1737,'proje ve personel bilgileri'!$A$14:$B$1021,2,0))," ")</f>
        <v xml:space="preserve"> </v>
      </c>
      <c r="E1737" s="359"/>
      <c r="F1737" s="268"/>
      <c r="G1737" s="112"/>
      <c r="H1737" s="112"/>
      <c r="I1737" s="109" t="str">
        <f t="shared" si="98"/>
        <v xml:space="preserve"> </v>
      </c>
      <c r="J1737" s="110" t="str">
        <f>IF(B1737&lt;&gt;0,(VLOOKUP(B1737,G011C!$B$12:$V$2193,20,0))," ")</f>
        <v xml:space="preserve"> </v>
      </c>
      <c r="K1737" s="111" t="str">
        <f t="shared" si="99"/>
        <v xml:space="preserve"> </v>
      </c>
    </row>
    <row r="1738" spans="1:11" ht="15.75" customHeight="1" x14ac:dyDescent="0.25">
      <c r="A1738" s="1">
        <v>897</v>
      </c>
      <c r="B1738" s="426"/>
      <c r="C1738" s="426"/>
      <c r="D1738" s="359" t="str">
        <f>IF(B1738&lt;&gt;0,(VLOOKUP(B1738,'proje ve personel bilgileri'!$A$14:$B$1021,2,0))," ")</f>
        <v xml:space="preserve"> </v>
      </c>
      <c r="E1738" s="359"/>
      <c r="F1738" s="268"/>
      <c r="G1738" s="112"/>
      <c r="H1738" s="112"/>
      <c r="I1738" s="109" t="str">
        <f t="shared" si="98"/>
        <v xml:space="preserve"> </v>
      </c>
      <c r="J1738" s="110" t="str">
        <f>IF(B1738&lt;&gt;0,(VLOOKUP(B1738,G011C!$B$12:$V$2193,20,0))," ")</f>
        <v xml:space="preserve"> </v>
      </c>
      <c r="K1738" s="111" t="str">
        <f t="shared" si="99"/>
        <v xml:space="preserve"> </v>
      </c>
    </row>
    <row r="1739" spans="1:11" ht="15.75" customHeight="1" x14ac:dyDescent="0.25">
      <c r="A1739" s="2">
        <v>898</v>
      </c>
      <c r="B1739" s="426"/>
      <c r="C1739" s="426"/>
      <c r="D1739" s="359" t="str">
        <f>IF(B1739&lt;&gt;0,(VLOOKUP(B1739,'proje ve personel bilgileri'!$A$14:$B$1021,2,0))," ")</f>
        <v xml:space="preserve"> </v>
      </c>
      <c r="E1739" s="359"/>
      <c r="F1739" s="268"/>
      <c r="G1739" s="112"/>
      <c r="H1739" s="112"/>
      <c r="I1739" s="109" t="str">
        <f t="shared" si="98"/>
        <v xml:space="preserve"> </v>
      </c>
      <c r="J1739" s="110" t="str">
        <f>IF(B1739&lt;&gt;0,(VLOOKUP(B1739,G011C!$B$12:$V$2193,20,0))," ")</f>
        <v xml:space="preserve"> </v>
      </c>
      <c r="K1739" s="111" t="str">
        <f t="shared" si="99"/>
        <v xml:space="preserve"> </v>
      </c>
    </row>
    <row r="1740" spans="1:11" ht="15.75" customHeight="1" x14ac:dyDescent="0.25">
      <c r="A1740" s="1">
        <v>899</v>
      </c>
      <c r="B1740" s="426"/>
      <c r="C1740" s="426"/>
      <c r="D1740" s="359" t="str">
        <f>IF(B1740&lt;&gt;0,(VLOOKUP(B1740,'proje ve personel bilgileri'!$A$14:$B$1021,2,0))," ")</f>
        <v xml:space="preserve"> </v>
      </c>
      <c r="E1740" s="359"/>
      <c r="F1740" s="268"/>
      <c r="G1740" s="112"/>
      <c r="H1740" s="112"/>
      <c r="I1740" s="109" t="str">
        <f t="shared" si="98"/>
        <v xml:space="preserve"> </v>
      </c>
      <c r="J1740" s="110" t="str">
        <f>IF(B1740&lt;&gt;0,(VLOOKUP(B1740,G011C!$B$12:$V$2193,20,0))," ")</f>
        <v xml:space="preserve"> </v>
      </c>
      <c r="K1740" s="111" t="str">
        <f t="shared" si="99"/>
        <v xml:space="preserve"> </v>
      </c>
    </row>
    <row r="1741" spans="1:11" ht="15" customHeight="1" x14ac:dyDescent="0.25">
      <c r="A1741" s="2">
        <v>900</v>
      </c>
      <c r="B1741" s="426"/>
      <c r="C1741" s="426"/>
      <c r="D1741" s="359" t="str">
        <f>IF(B1741&lt;&gt;0,(VLOOKUP(B1741,'proje ve personel bilgileri'!$A$14:$B$1021,2,0))," ")</f>
        <v xml:space="preserve"> </v>
      </c>
      <c r="E1741" s="359"/>
      <c r="F1741" s="268"/>
      <c r="G1741" s="112"/>
      <c r="H1741" s="112"/>
      <c r="I1741" s="109" t="str">
        <f t="shared" si="98"/>
        <v xml:space="preserve"> </v>
      </c>
      <c r="J1741" s="110" t="str">
        <f>IF(B1741&lt;&gt;0,(VLOOKUP(B1741,G011C!$B$12:$V$2193,20,0))," ")</f>
        <v xml:space="preserve"> </v>
      </c>
      <c r="K1741" s="111" t="str">
        <f t="shared" si="99"/>
        <v xml:space="preserve"> </v>
      </c>
    </row>
    <row r="1742" spans="1:11" ht="15.75" customHeight="1" x14ac:dyDescent="0.25">
      <c r="A1742" s="341" t="s">
        <v>169</v>
      </c>
      <c r="B1742" s="427"/>
      <c r="C1742" s="427"/>
      <c r="D1742" s="427"/>
      <c r="E1742" s="427"/>
      <c r="F1742" s="427"/>
      <c r="G1742" s="427"/>
      <c r="H1742" s="427"/>
      <c r="I1742" s="34">
        <f>SUM(I1724:I1741)</f>
        <v>0</v>
      </c>
      <c r="J1742" s="31"/>
      <c r="K1742" s="35">
        <f>IF(C1721=C1686,SUM(K1724:K1741)+K1707,SUM(K1724:K1741))</f>
        <v>0</v>
      </c>
    </row>
    <row r="1743" spans="1:11" ht="15.75" customHeight="1" x14ac:dyDescent="0.25">
      <c r="A1743" s="428" t="s">
        <v>170</v>
      </c>
      <c r="B1743" s="429"/>
      <c r="C1743" s="429"/>
      <c r="D1743" s="429"/>
      <c r="E1743" s="429"/>
      <c r="F1743" s="429"/>
      <c r="G1743" s="430"/>
      <c r="H1743" s="32"/>
      <c r="I1743" s="33"/>
      <c r="J1743" s="33"/>
      <c r="K1743" s="65">
        <f>SUM(K1724:K1741)+K1708</f>
        <v>0</v>
      </c>
    </row>
    <row r="1744" spans="1:11" ht="15" customHeight="1" x14ac:dyDescent="0.25">
      <c r="A1744" s="56"/>
      <c r="B1744" s="56"/>
      <c r="C1744" s="56"/>
      <c r="D1744" s="56"/>
      <c r="E1744" s="56"/>
      <c r="F1744" s="56"/>
      <c r="G1744" s="56"/>
      <c r="H1744" s="56"/>
      <c r="I1744" s="56"/>
      <c r="J1744" s="56"/>
      <c r="K1744" s="56"/>
    </row>
    <row r="1745" spans="1:11" ht="15" customHeight="1" x14ac:dyDescent="0.25">
      <c r="A1745" s="50"/>
    </row>
    <row r="1746" spans="1:11" ht="15" customHeight="1" x14ac:dyDescent="0.25">
      <c r="A1746" s="431" t="s">
        <v>171</v>
      </c>
      <c r="B1746" s="431"/>
      <c r="C1746" s="431"/>
      <c r="D1746" s="431"/>
      <c r="E1746" s="431"/>
      <c r="F1746" s="431"/>
      <c r="G1746" s="431"/>
      <c r="H1746" s="431"/>
      <c r="I1746" s="431"/>
      <c r="J1746" s="431"/>
      <c r="K1746" s="431"/>
    </row>
    <row r="1747" spans="1:11" ht="15" customHeight="1" x14ac:dyDescent="0.25">
      <c r="A1747" s="50"/>
    </row>
    <row r="1748" spans="1:11" ht="15" customHeight="1" x14ac:dyDescent="0.25">
      <c r="A1748" s="51"/>
    </row>
    <row r="1749" spans="1:11" ht="15" customHeight="1" x14ac:dyDescent="0.25">
      <c r="A1749" s="270" t="s">
        <v>101</v>
      </c>
      <c r="E1749" s="270" t="s">
        <v>102</v>
      </c>
      <c r="G1749" s="270" t="s">
        <v>103</v>
      </c>
      <c r="J1749" s="74" t="s">
        <v>127</v>
      </c>
    </row>
    <row r="1751" spans="1:11" ht="15.75" customHeight="1" x14ac:dyDescent="0.25">
      <c r="A1751" s="348" t="s">
        <v>157</v>
      </c>
      <c r="B1751" s="440"/>
      <c r="C1751" s="440"/>
      <c r="D1751" s="440"/>
      <c r="E1751" s="440"/>
      <c r="F1751" s="440"/>
      <c r="G1751" s="440"/>
      <c r="H1751" s="440"/>
      <c r="I1751" s="440"/>
      <c r="J1751" s="440"/>
      <c r="K1751" s="440"/>
    </row>
    <row r="1752" spans="1:11" ht="15" customHeight="1" x14ac:dyDescent="0.25">
      <c r="A1752" s="70"/>
      <c r="B1752" s="70"/>
      <c r="C1752" s="70"/>
      <c r="D1752" s="70"/>
      <c r="E1752" s="70"/>
      <c r="F1752" s="73" t="str">
        <f>'proje ve personel bilgileri'!$B$7&amp;" dönemine aittir"</f>
        <v>/ dönemine aittir</v>
      </c>
      <c r="G1752" s="70"/>
      <c r="H1752" s="70"/>
      <c r="I1752" s="70"/>
      <c r="J1752" s="70"/>
      <c r="K1752" s="70"/>
    </row>
    <row r="1753" spans="1:11" ht="18.75" customHeight="1" x14ac:dyDescent="0.25">
      <c r="K1753" s="4" t="s">
        <v>158</v>
      </c>
    </row>
    <row r="1754" spans="1:11" ht="15.75" customHeight="1" x14ac:dyDescent="0.25">
      <c r="A1754" s="435" t="s">
        <v>2</v>
      </c>
      <c r="B1754" s="436"/>
      <c r="C1754" s="351">
        <f>'proje ve personel bilgileri'!$B$2</f>
        <v>0</v>
      </c>
      <c r="D1754" s="352"/>
      <c r="E1754" s="352"/>
      <c r="F1754" s="352"/>
      <c r="G1754" s="352"/>
      <c r="H1754" s="352"/>
      <c r="I1754" s="352"/>
      <c r="J1754" s="352"/>
      <c r="K1754" s="353"/>
    </row>
    <row r="1755" spans="1:11" ht="15.75" customHeight="1" x14ac:dyDescent="0.25">
      <c r="A1755" s="435" t="s">
        <v>159</v>
      </c>
      <c r="B1755" s="436"/>
      <c r="C1755" s="351">
        <f>'proje ve personel bilgileri'!$B$3</f>
        <v>0</v>
      </c>
      <c r="D1755" s="352"/>
      <c r="E1755" s="352"/>
      <c r="F1755" s="352"/>
      <c r="G1755" s="352"/>
      <c r="H1755" s="352"/>
      <c r="I1755" s="352"/>
      <c r="J1755" s="352"/>
      <c r="K1755" s="353"/>
    </row>
    <row r="1756" spans="1:11" ht="15.75" customHeight="1" x14ac:dyDescent="0.25">
      <c r="A1756" s="435" t="s">
        <v>160</v>
      </c>
      <c r="B1756" s="436"/>
      <c r="C1756" s="437"/>
      <c r="D1756" s="438"/>
      <c r="E1756" s="435"/>
      <c r="F1756" s="439"/>
      <c r="G1756" s="439"/>
      <c r="H1756" s="439"/>
      <c r="I1756" s="439"/>
      <c r="J1756" s="439"/>
      <c r="K1756" s="436"/>
    </row>
    <row r="1757" spans="1:11" ht="30" customHeight="1" x14ac:dyDescent="0.25">
      <c r="A1757" s="432" t="s">
        <v>87</v>
      </c>
      <c r="B1757" s="346" t="s">
        <v>15</v>
      </c>
      <c r="C1757" s="347"/>
      <c r="D1757" s="346" t="s">
        <v>161</v>
      </c>
      <c r="E1757" s="347"/>
      <c r="F1757" s="432" t="s">
        <v>17</v>
      </c>
      <c r="G1757" s="432" t="s">
        <v>162</v>
      </c>
      <c r="H1757" s="432" t="s">
        <v>163</v>
      </c>
      <c r="I1757" s="432" t="s">
        <v>164</v>
      </c>
      <c r="J1757" s="269" t="s">
        <v>165</v>
      </c>
      <c r="K1757" s="267" t="s">
        <v>166</v>
      </c>
    </row>
    <row r="1758" spans="1:11" ht="30.75" customHeight="1" x14ac:dyDescent="0.25">
      <c r="A1758" s="433"/>
      <c r="B1758" s="339"/>
      <c r="C1758" s="340"/>
      <c r="D1758" s="339" t="s">
        <v>167</v>
      </c>
      <c r="E1758" s="340"/>
      <c r="F1758" s="433"/>
      <c r="G1758" s="433"/>
      <c r="H1758" s="433"/>
      <c r="I1758" s="433"/>
      <c r="J1758" s="267" t="s">
        <v>168</v>
      </c>
      <c r="K1758" s="267" t="s">
        <v>98</v>
      </c>
    </row>
    <row r="1759" spans="1:11" ht="15.75" customHeight="1" x14ac:dyDescent="0.25">
      <c r="A1759" s="1">
        <v>901</v>
      </c>
      <c r="B1759" s="434"/>
      <c r="C1759" s="434"/>
      <c r="D1759" s="359" t="str">
        <f>IF(B1759&lt;&gt;0,(VLOOKUP(B1759,'proje ve personel bilgileri'!$A$14:$B$1021,2,0))," ")</f>
        <v xml:space="preserve"> </v>
      </c>
      <c r="E1759" s="359"/>
      <c r="F1759" s="268"/>
      <c r="G1759" s="108"/>
      <c r="H1759" s="108"/>
      <c r="I1759" s="109" t="str">
        <f t="shared" ref="I1759:I1776" si="100">IF(B1759&lt;&gt;0,(G1759*H1759)," ")</f>
        <v xml:space="preserve"> </v>
      </c>
      <c r="J1759" s="110" t="str">
        <f>IF(B1759&lt;&gt;0,(VLOOKUP(B1759,G011C!$B$12:$V$2193,20,0))," ")</f>
        <v xml:space="preserve"> </v>
      </c>
      <c r="K1759" s="111" t="str">
        <f t="shared" ref="K1759:K1776" si="101">IF(B1759&lt;&gt;0,(I1759*J1759)," ")</f>
        <v xml:space="preserve"> </v>
      </c>
    </row>
    <row r="1760" spans="1:11" ht="15.75" customHeight="1" x14ac:dyDescent="0.25">
      <c r="A1760" s="2">
        <v>902</v>
      </c>
      <c r="B1760" s="426"/>
      <c r="C1760" s="426"/>
      <c r="D1760" s="359" t="str">
        <f>IF(B1760&lt;&gt;0,(VLOOKUP(B1760,'proje ve personel bilgileri'!$A$14:$B$1021,2,0))," ")</f>
        <v xml:space="preserve"> </v>
      </c>
      <c r="E1760" s="359"/>
      <c r="F1760" s="268"/>
      <c r="G1760" s="112"/>
      <c r="H1760" s="112"/>
      <c r="I1760" s="109" t="str">
        <f t="shared" si="100"/>
        <v xml:space="preserve"> </v>
      </c>
      <c r="J1760" s="110" t="str">
        <f>IF(B1760&lt;&gt;0,(VLOOKUP(B1760,G011C!$B$12:$V$2193,20,0))," ")</f>
        <v xml:space="preserve"> </v>
      </c>
      <c r="K1760" s="111" t="str">
        <f t="shared" si="101"/>
        <v xml:space="preserve"> </v>
      </c>
    </row>
    <row r="1761" spans="1:11" ht="15.75" customHeight="1" x14ac:dyDescent="0.25">
      <c r="A1761" s="1">
        <v>903</v>
      </c>
      <c r="B1761" s="426"/>
      <c r="C1761" s="426"/>
      <c r="D1761" s="359" t="str">
        <f>IF(B1761&lt;&gt;0,(VLOOKUP(B1761,'proje ve personel bilgileri'!$A$14:$B$1021,2,0))," ")</f>
        <v xml:space="preserve"> </v>
      </c>
      <c r="E1761" s="359"/>
      <c r="F1761" s="268"/>
      <c r="G1761" s="112"/>
      <c r="H1761" s="112"/>
      <c r="I1761" s="109" t="str">
        <f t="shared" si="100"/>
        <v xml:space="preserve"> </v>
      </c>
      <c r="J1761" s="110" t="str">
        <f>IF(B1761&lt;&gt;0,(VLOOKUP(B1761,G011C!$B$12:$V$2193,20,0))," ")</f>
        <v xml:space="preserve"> </v>
      </c>
      <c r="K1761" s="111" t="str">
        <f t="shared" si="101"/>
        <v xml:space="preserve"> </v>
      </c>
    </row>
    <row r="1762" spans="1:11" ht="15.75" customHeight="1" x14ac:dyDescent="0.25">
      <c r="A1762" s="2">
        <v>904</v>
      </c>
      <c r="B1762" s="426"/>
      <c r="C1762" s="426"/>
      <c r="D1762" s="359" t="str">
        <f>IF(B1762&lt;&gt;0,(VLOOKUP(B1762,'proje ve personel bilgileri'!$A$14:$B$1021,2,0))," ")</f>
        <v xml:space="preserve"> </v>
      </c>
      <c r="E1762" s="359"/>
      <c r="F1762" s="268"/>
      <c r="G1762" s="112"/>
      <c r="H1762" s="112"/>
      <c r="I1762" s="109" t="str">
        <f t="shared" si="100"/>
        <v xml:space="preserve"> </v>
      </c>
      <c r="J1762" s="110" t="str">
        <f>IF(B1762&lt;&gt;0,(VLOOKUP(B1762,G011C!$B$12:$V$2193,20,0))," ")</f>
        <v xml:space="preserve"> </v>
      </c>
      <c r="K1762" s="111" t="str">
        <f t="shared" si="101"/>
        <v xml:space="preserve"> </v>
      </c>
    </row>
    <row r="1763" spans="1:11" ht="15.75" customHeight="1" x14ac:dyDescent="0.25">
      <c r="A1763" s="1">
        <v>905</v>
      </c>
      <c r="B1763" s="426"/>
      <c r="C1763" s="426"/>
      <c r="D1763" s="359" t="str">
        <f>IF(B1763&lt;&gt;0,(VLOOKUP(B1763,'proje ve personel bilgileri'!$A$14:$B$1021,2,0))," ")</f>
        <v xml:space="preserve"> </v>
      </c>
      <c r="E1763" s="359"/>
      <c r="F1763" s="268"/>
      <c r="G1763" s="112"/>
      <c r="H1763" s="112"/>
      <c r="I1763" s="109" t="str">
        <f t="shared" si="100"/>
        <v xml:space="preserve"> </v>
      </c>
      <c r="J1763" s="110" t="str">
        <f>IF(B1763&lt;&gt;0,(VLOOKUP(B1763,G011C!$B$12:$V$2193,20,0))," ")</f>
        <v xml:space="preserve"> </v>
      </c>
      <c r="K1763" s="111" t="str">
        <f t="shared" si="101"/>
        <v xml:space="preserve"> </v>
      </c>
    </row>
    <row r="1764" spans="1:11" ht="15.75" customHeight="1" x14ac:dyDescent="0.25">
      <c r="A1764" s="2">
        <v>906</v>
      </c>
      <c r="B1764" s="426"/>
      <c r="C1764" s="426"/>
      <c r="D1764" s="359" t="str">
        <f>IF(B1764&lt;&gt;0,(VLOOKUP(B1764,'proje ve personel bilgileri'!$A$14:$B$1021,2,0))," ")</f>
        <v xml:space="preserve"> </v>
      </c>
      <c r="E1764" s="359"/>
      <c r="F1764" s="268"/>
      <c r="G1764" s="112"/>
      <c r="H1764" s="112"/>
      <c r="I1764" s="109" t="str">
        <f t="shared" si="100"/>
        <v xml:space="preserve"> </v>
      </c>
      <c r="J1764" s="110" t="str">
        <f>IF(B1764&lt;&gt;0,(VLOOKUP(B1764,G011C!$B$12:$V$2193,20,0))," ")</f>
        <v xml:space="preserve"> </v>
      </c>
      <c r="K1764" s="111" t="str">
        <f t="shared" si="101"/>
        <v xml:space="preserve"> </v>
      </c>
    </row>
    <row r="1765" spans="1:11" ht="15.75" customHeight="1" x14ac:dyDescent="0.25">
      <c r="A1765" s="1">
        <v>907</v>
      </c>
      <c r="B1765" s="426"/>
      <c r="C1765" s="426"/>
      <c r="D1765" s="359" t="str">
        <f>IF(B1765&lt;&gt;0,(VLOOKUP(B1765,'proje ve personel bilgileri'!$A$14:$B$1021,2,0))," ")</f>
        <v xml:space="preserve"> </v>
      </c>
      <c r="E1765" s="359"/>
      <c r="F1765" s="268"/>
      <c r="G1765" s="112"/>
      <c r="H1765" s="112"/>
      <c r="I1765" s="109" t="str">
        <f t="shared" si="100"/>
        <v xml:space="preserve"> </v>
      </c>
      <c r="J1765" s="110" t="str">
        <f>IF(B1765&lt;&gt;0,(VLOOKUP(B1765,G011C!$B$12:$V$2193,20,0))," ")</f>
        <v xml:space="preserve"> </v>
      </c>
      <c r="K1765" s="111" t="str">
        <f t="shared" si="101"/>
        <v xml:space="preserve"> </v>
      </c>
    </row>
    <row r="1766" spans="1:11" ht="15.75" customHeight="1" x14ac:dyDescent="0.25">
      <c r="A1766" s="2">
        <v>908</v>
      </c>
      <c r="B1766" s="426"/>
      <c r="C1766" s="426"/>
      <c r="D1766" s="359" t="str">
        <f>IF(B1766&lt;&gt;0,(VLOOKUP(B1766,'proje ve personel bilgileri'!$A$14:$B$1021,2,0))," ")</f>
        <v xml:space="preserve"> </v>
      </c>
      <c r="E1766" s="359"/>
      <c r="F1766" s="268"/>
      <c r="G1766" s="112"/>
      <c r="H1766" s="112"/>
      <c r="I1766" s="109" t="str">
        <f t="shared" si="100"/>
        <v xml:space="preserve"> </v>
      </c>
      <c r="J1766" s="110" t="str">
        <f>IF(B1766&lt;&gt;0,(VLOOKUP(B1766,G011C!$B$12:$V$2193,20,0))," ")</f>
        <v xml:space="preserve"> </v>
      </c>
      <c r="K1766" s="111" t="str">
        <f t="shared" si="101"/>
        <v xml:space="preserve"> </v>
      </c>
    </row>
    <row r="1767" spans="1:11" ht="15.75" customHeight="1" x14ac:dyDescent="0.25">
      <c r="A1767" s="1">
        <v>909</v>
      </c>
      <c r="B1767" s="426"/>
      <c r="C1767" s="426"/>
      <c r="D1767" s="359" t="str">
        <f>IF(B1767&lt;&gt;0,(VLOOKUP(B1767,'proje ve personel bilgileri'!$A$14:$B$1021,2,0))," ")</f>
        <v xml:space="preserve"> </v>
      </c>
      <c r="E1767" s="359"/>
      <c r="F1767" s="268"/>
      <c r="G1767" s="112"/>
      <c r="H1767" s="112"/>
      <c r="I1767" s="109" t="str">
        <f t="shared" si="100"/>
        <v xml:space="preserve"> </v>
      </c>
      <c r="J1767" s="110" t="str">
        <f>IF(B1767&lt;&gt;0,(VLOOKUP(B1767,G011C!$B$12:$V$2193,20,0))," ")</f>
        <v xml:space="preserve"> </v>
      </c>
      <c r="K1767" s="111" t="str">
        <f t="shared" si="101"/>
        <v xml:space="preserve"> </v>
      </c>
    </row>
    <row r="1768" spans="1:11" ht="15.75" customHeight="1" x14ac:dyDescent="0.25">
      <c r="A1768" s="2">
        <v>910</v>
      </c>
      <c r="B1768" s="426"/>
      <c r="C1768" s="426"/>
      <c r="D1768" s="359" t="str">
        <f>IF(B1768&lt;&gt;0,(VLOOKUP(B1768,'proje ve personel bilgileri'!$A$14:$B$1021,2,0))," ")</f>
        <v xml:space="preserve"> </v>
      </c>
      <c r="E1768" s="359"/>
      <c r="F1768" s="268"/>
      <c r="G1768" s="112"/>
      <c r="H1768" s="112"/>
      <c r="I1768" s="109" t="str">
        <f t="shared" si="100"/>
        <v xml:space="preserve"> </v>
      </c>
      <c r="J1768" s="110" t="str">
        <f>IF(B1768&lt;&gt;0,(VLOOKUP(B1768,G011C!$B$12:$V$2193,20,0))," ")</f>
        <v xml:space="preserve"> </v>
      </c>
      <c r="K1768" s="111" t="str">
        <f t="shared" si="101"/>
        <v xml:space="preserve"> </v>
      </c>
    </row>
    <row r="1769" spans="1:11" ht="15.75" customHeight="1" x14ac:dyDescent="0.25">
      <c r="A1769" s="1">
        <v>911</v>
      </c>
      <c r="B1769" s="426"/>
      <c r="C1769" s="426"/>
      <c r="D1769" s="359" t="str">
        <f>IF(B1769&lt;&gt;0,(VLOOKUP(B1769,'proje ve personel bilgileri'!$A$14:$B$1021,2,0))," ")</f>
        <v xml:space="preserve"> </v>
      </c>
      <c r="E1769" s="359"/>
      <c r="F1769" s="268"/>
      <c r="G1769" s="112"/>
      <c r="H1769" s="112"/>
      <c r="I1769" s="109" t="str">
        <f t="shared" si="100"/>
        <v xml:space="preserve"> </v>
      </c>
      <c r="J1769" s="110" t="str">
        <f>IF(B1769&lt;&gt;0,(VLOOKUP(B1769,G011C!$B$12:$V$2193,20,0))," ")</f>
        <v xml:space="preserve"> </v>
      </c>
      <c r="K1769" s="111" t="str">
        <f t="shared" si="101"/>
        <v xml:space="preserve"> </v>
      </c>
    </row>
    <row r="1770" spans="1:11" ht="15.75" customHeight="1" x14ac:dyDescent="0.25">
      <c r="A1770" s="2">
        <v>912</v>
      </c>
      <c r="B1770" s="426"/>
      <c r="C1770" s="426"/>
      <c r="D1770" s="359" t="str">
        <f>IF(B1770&lt;&gt;0,(VLOOKUP(B1770,'proje ve personel bilgileri'!$A$14:$B$1021,2,0))," ")</f>
        <v xml:space="preserve"> </v>
      </c>
      <c r="E1770" s="359"/>
      <c r="F1770" s="268"/>
      <c r="G1770" s="112"/>
      <c r="H1770" s="112"/>
      <c r="I1770" s="109" t="str">
        <f t="shared" si="100"/>
        <v xml:space="preserve"> </v>
      </c>
      <c r="J1770" s="110" t="str">
        <f>IF(B1770&lt;&gt;0,(VLOOKUP(B1770,G011C!$B$12:$V$2193,20,0))," ")</f>
        <v xml:space="preserve"> </v>
      </c>
      <c r="K1770" s="111" t="str">
        <f t="shared" si="101"/>
        <v xml:space="preserve"> </v>
      </c>
    </row>
    <row r="1771" spans="1:11" ht="15.75" customHeight="1" x14ac:dyDescent="0.25">
      <c r="A1771" s="1">
        <v>913</v>
      </c>
      <c r="B1771" s="426"/>
      <c r="C1771" s="426"/>
      <c r="D1771" s="359" t="str">
        <f>IF(B1771&lt;&gt;0,(VLOOKUP(B1771,'proje ve personel bilgileri'!$A$14:$B$1021,2,0))," ")</f>
        <v xml:space="preserve"> </v>
      </c>
      <c r="E1771" s="359"/>
      <c r="F1771" s="268"/>
      <c r="G1771" s="112"/>
      <c r="H1771" s="112"/>
      <c r="I1771" s="109" t="str">
        <f t="shared" si="100"/>
        <v xml:space="preserve"> </v>
      </c>
      <c r="J1771" s="110" t="str">
        <f>IF(B1771&lt;&gt;0,(VLOOKUP(B1771,G011C!$B$12:$V$2193,20,0))," ")</f>
        <v xml:space="preserve"> </v>
      </c>
      <c r="K1771" s="111" t="str">
        <f t="shared" si="101"/>
        <v xml:space="preserve"> </v>
      </c>
    </row>
    <row r="1772" spans="1:11" ht="15.75" customHeight="1" x14ac:dyDescent="0.25">
      <c r="A1772" s="2">
        <v>914</v>
      </c>
      <c r="B1772" s="426"/>
      <c r="C1772" s="426"/>
      <c r="D1772" s="359" t="str">
        <f>IF(B1772&lt;&gt;0,(VLOOKUP(B1772,'proje ve personel bilgileri'!$A$14:$B$1021,2,0))," ")</f>
        <v xml:space="preserve"> </v>
      </c>
      <c r="E1772" s="359"/>
      <c r="F1772" s="268"/>
      <c r="G1772" s="112"/>
      <c r="H1772" s="112"/>
      <c r="I1772" s="109" t="str">
        <f t="shared" si="100"/>
        <v xml:space="preserve"> </v>
      </c>
      <c r="J1772" s="110" t="str">
        <f>IF(B1772&lt;&gt;0,(VLOOKUP(B1772,G011C!$B$12:$V$2193,20,0))," ")</f>
        <v xml:space="preserve"> </v>
      </c>
      <c r="K1772" s="111" t="str">
        <f t="shared" si="101"/>
        <v xml:space="preserve"> </v>
      </c>
    </row>
    <row r="1773" spans="1:11" ht="15.75" customHeight="1" x14ac:dyDescent="0.25">
      <c r="A1773" s="1">
        <v>915</v>
      </c>
      <c r="B1773" s="426"/>
      <c r="C1773" s="426"/>
      <c r="D1773" s="359" t="str">
        <f>IF(B1773&lt;&gt;0,(VLOOKUP(B1773,'proje ve personel bilgileri'!$A$14:$B$1021,2,0))," ")</f>
        <v xml:space="preserve"> </v>
      </c>
      <c r="E1773" s="359"/>
      <c r="F1773" s="268"/>
      <c r="G1773" s="112"/>
      <c r="H1773" s="112"/>
      <c r="I1773" s="109" t="str">
        <f t="shared" si="100"/>
        <v xml:space="preserve"> </v>
      </c>
      <c r="J1773" s="110" t="str">
        <f>IF(B1773&lt;&gt;0,(VLOOKUP(B1773,G011C!$B$12:$V$2193,20,0))," ")</f>
        <v xml:space="preserve"> </v>
      </c>
      <c r="K1773" s="111" t="str">
        <f t="shared" si="101"/>
        <v xml:space="preserve"> </v>
      </c>
    </row>
    <row r="1774" spans="1:11" ht="15.75" customHeight="1" x14ac:dyDescent="0.25">
      <c r="A1774" s="2">
        <v>916</v>
      </c>
      <c r="B1774" s="426"/>
      <c r="C1774" s="426"/>
      <c r="D1774" s="359" t="str">
        <f>IF(B1774&lt;&gt;0,(VLOOKUP(B1774,'proje ve personel bilgileri'!$A$14:$B$1021,2,0))," ")</f>
        <v xml:space="preserve"> </v>
      </c>
      <c r="E1774" s="359"/>
      <c r="F1774" s="268"/>
      <c r="G1774" s="112"/>
      <c r="H1774" s="112"/>
      <c r="I1774" s="109" t="str">
        <f t="shared" si="100"/>
        <v xml:space="preserve"> </v>
      </c>
      <c r="J1774" s="110" t="str">
        <f>IF(B1774&lt;&gt;0,(VLOOKUP(B1774,G011C!$B$12:$V$2193,20,0))," ")</f>
        <v xml:space="preserve"> </v>
      </c>
      <c r="K1774" s="111" t="str">
        <f t="shared" si="101"/>
        <v xml:space="preserve"> </v>
      </c>
    </row>
    <row r="1775" spans="1:11" ht="15.75" customHeight="1" x14ac:dyDescent="0.25">
      <c r="A1775" s="1">
        <v>917</v>
      </c>
      <c r="B1775" s="426"/>
      <c r="C1775" s="426"/>
      <c r="D1775" s="359" t="str">
        <f>IF(B1775&lt;&gt;0,(VLOOKUP(B1775,'proje ve personel bilgileri'!$A$14:$B$1021,2,0))," ")</f>
        <v xml:space="preserve"> </v>
      </c>
      <c r="E1775" s="359"/>
      <c r="F1775" s="268"/>
      <c r="G1775" s="112"/>
      <c r="H1775" s="112"/>
      <c r="I1775" s="109" t="str">
        <f t="shared" si="100"/>
        <v xml:space="preserve"> </v>
      </c>
      <c r="J1775" s="110" t="str">
        <f>IF(B1775&lt;&gt;0,(VLOOKUP(B1775,G011C!$B$12:$V$2193,20,0))," ")</f>
        <v xml:space="preserve"> </v>
      </c>
      <c r="K1775" s="111" t="str">
        <f t="shared" si="101"/>
        <v xml:space="preserve"> </v>
      </c>
    </row>
    <row r="1776" spans="1:11" ht="15" customHeight="1" x14ac:dyDescent="0.25">
      <c r="A1776" s="2">
        <v>918</v>
      </c>
      <c r="B1776" s="426"/>
      <c r="C1776" s="426"/>
      <c r="D1776" s="359" t="str">
        <f>IF(B1776&lt;&gt;0,(VLOOKUP(B1776,'proje ve personel bilgileri'!$A$14:$B$1021,2,0))," ")</f>
        <v xml:space="preserve"> </v>
      </c>
      <c r="E1776" s="359"/>
      <c r="F1776" s="268"/>
      <c r="G1776" s="112"/>
      <c r="H1776" s="112"/>
      <c r="I1776" s="109" t="str">
        <f t="shared" si="100"/>
        <v xml:space="preserve"> </v>
      </c>
      <c r="J1776" s="110" t="str">
        <f>IF(B1776&lt;&gt;0,(VLOOKUP(B1776,G011C!$B$12:$V$2193,20,0))," ")</f>
        <v xml:space="preserve"> </v>
      </c>
      <c r="K1776" s="111" t="str">
        <f t="shared" si="101"/>
        <v xml:space="preserve"> </v>
      </c>
    </row>
    <row r="1777" spans="1:11" ht="15.75" customHeight="1" x14ac:dyDescent="0.25">
      <c r="A1777" s="341" t="s">
        <v>169</v>
      </c>
      <c r="B1777" s="427"/>
      <c r="C1777" s="427"/>
      <c r="D1777" s="427"/>
      <c r="E1777" s="427"/>
      <c r="F1777" s="427"/>
      <c r="G1777" s="427"/>
      <c r="H1777" s="427"/>
      <c r="I1777" s="34">
        <f>SUM(I1759:I1776)</f>
        <v>0</v>
      </c>
      <c r="J1777" s="31"/>
      <c r="K1777" s="35">
        <f>IF(C1756=C1721,SUM(K1759:K1776)+K1742,SUM(K1759:K1776))</f>
        <v>0</v>
      </c>
    </row>
    <row r="1778" spans="1:11" ht="15.75" customHeight="1" x14ac:dyDescent="0.25">
      <c r="A1778" s="428" t="s">
        <v>170</v>
      </c>
      <c r="B1778" s="429"/>
      <c r="C1778" s="429"/>
      <c r="D1778" s="429"/>
      <c r="E1778" s="429"/>
      <c r="F1778" s="429"/>
      <c r="G1778" s="430"/>
      <c r="H1778" s="32"/>
      <c r="I1778" s="33"/>
      <c r="J1778" s="33"/>
      <c r="K1778" s="65">
        <f>SUM(K1759:K1776)+K1743</f>
        <v>0</v>
      </c>
    </row>
    <row r="1779" spans="1:11" ht="15" customHeight="1" x14ac:dyDescent="0.25">
      <c r="A1779" s="56"/>
      <c r="B1779" s="56"/>
      <c r="C1779" s="56"/>
      <c r="D1779" s="56"/>
      <c r="E1779" s="56"/>
      <c r="F1779" s="56"/>
      <c r="G1779" s="56"/>
      <c r="H1779" s="56"/>
      <c r="I1779" s="56"/>
      <c r="J1779" s="56"/>
      <c r="K1779" s="56"/>
    </row>
    <row r="1780" spans="1:11" ht="15" customHeight="1" x14ac:dyDescent="0.25">
      <c r="A1780" s="50"/>
    </row>
    <row r="1781" spans="1:11" ht="15" customHeight="1" x14ac:dyDescent="0.25">
      <c r="A1781" s="431" t="s">
        <v>171</v>
      </c>
      <c r="B1781" s="431"/>
      <c r="C1781" s="431"/>
      <c r="D1781" s="431"/>
      <c r="E1781" s="431"/>
      <c r="F1781" s="431"/>
      <c r="G1781" s="431"/>
      <c r="H1781" s="431"/>
      <c r="I1781" s="431"/>
      <c r="J1781" s="431"/>
      <c r="K1781" s="431"/>
    </row>
    <row r="1782" spans="1:11" ht="15" customHeight="1" x14ac:dyDescent="0.25">
      <c r="A1782" s="50"/>
    </row>
    <row r="1783" spans="1:11" ht="15" customHeight="1" x14ac:dyDescent="0.25">
      <c r="A1783" s="51"/>
    </row>
    <row r="1784" spans="1:11" ht="15" customHeight="1" x14ac:dyDescent="0.25">
      <c r="A1784" s="270" t="s">
        <v>101</v>
      </c>
      <c r="E1784" s="270" t="s">
        <v>102</v>
      </c>
      <c r="G1784" s="270" t="s">
        <v>103</v>
      </c>
      <c r="J1784" s="74" t="s">
        <v>127</v>
      </c>
    </row>
    <row r="1786" spans="1:11" ht="15.75" customHeight="1" x14ac:dyDescent="0.25">
      <c r="A1786" s="348" t="s">
        <v>157</v>
      </c>
      <c r="B1786" s="440"/>
      <c r="C1786" s="440"/>
      <c r="D1786" s="440"/>
      <c r="E1786" s="440"/>
      <c r="F1786" s="440"/>
      <c r="G1786" s="440"/>
      <c r="H1786" s="440"/>
      <c r="I1786" s="440"/>
      <c r="J1786" s="440"/>
      <c r="K1786" s="440"/>
    </row>
    <row r="1787" spans="1:11" ht="15" customHeight="1" x14ac:dyDescent="0.25">
      <c r="A1787" s="70"/>
      <c r="B1787" s="70"/>
      <c r="C1787" s="70"/>
      <c r="D1787" s="70"/>
      <c r="E1787" s="70"/>
      <c r="F1787" s="73" t="str">
        <f>'proje ve personel bilgileri'!$B$7&amp;" dönemine aittir"</f>
        <v>/ dönemine aittir</v>
      </c>
      <c r="G1787" s="70"/>
      <c r="H1787" s="70"/>
      <c r="I1787" s="70"/>
      <c r="J1787" s="70"/>
      <c r="K1787" s="70"/>
    </row>
    <row r="1788" spans="1:11" ht="18.75" customHeight="1" x14ac:dyDescent="0.25">
      <c r="K1788" s="4" t="s">
        <v>158</v>
      </c>
    </row>
    <row r="1789" spans="1:11" ht="15.75" customHeight="1" x14ac:dyDescent="0.25">
      <c r="A1789" s="435" t="s">
        <v>2</v>
      </c>
      <c r="B1789" s="436"/>
      <c r="C1789" s="351">
        <f>'proje ve personel bilgileri'!$B$2</f>
        <v>0</v>
      </c>
      <c r="D1789" s="352"/>
      <c r="E1789" s="352"/>
      <c r="F1789" s="352"/>
      <c r="G1789" s="352"/>
      <c r="H1789" s="352"/>
      <c r="I1789" s="352"/>
      <c r="J1789" s="352"/>
      <c r="K1789" s="353"/>
    </row>
    <row r="1790" spans="1:11" ht="15.75" customHeight="1" x14ac:dyDescent="0.25">
      <c r="A1790" s="435" t="s">
        <v>159</v>
      </c>
      <c r="B1790" s="436"/>
      <c r="C1790" s="351">
        <f>'proje ve personel bilgileri'!$B$3</f>
        <v>0</v>
      </c>
      <c r="D1790" s="352"/>
      <c r="E1790" s="352"/>
      <c r="F1790" s="352"/>
      <c r="G1790" s="352"/>
      <c r="H1790" s="352"/>
      <c r="I1790" s="352"/>
      <c r="J1790" s="352"/>
      <c r="K1790" s="353"/>
    </row>
    <row r="1791" spans="1:11" ht="15.75" customHeight="1" x14ac:dyDescent="0.25">
      <c r="A1791" s="435" t="s">
        <v>160</v>
      </c>
      <c r="B1791" s="436"/>
      <c r="C1791" s="437"/>
      <c r="D1791" s="438"/>
      <c r="E1791" s="435"/>
      <c r="F1791" s="439"/>
      <c r="G1791" s="439"/>
      <c r="H1791" s="439"/>
      <c r="I1791" s="439"/>
      <c r="J1791" s="439"/>
      <c r="K1791" s="436"/>
    </row>
    <row r="1792" spans="1:11" ht="30" customHeight="1" x14ac:dyDescent="0.25">
      <c r="A1792" s="432" t="s">
        <v>87</v>
      </c>
      <c r="B1792" s="346" t="s">
        <v>15</v>
      </c>
      <c r="C1792" s="347"/>
      <c r="D1792" s="346" t="s">
        <v>161</v>
      </c>
      <c r="E1792" s="347"/>
      <c r="F1792" s="432" t="s">
        <v>17</v>
      </c>
      <c r="G1792" s="432" t="s">
        <v>162</v>
      </c>
      <c r="H1792" s="432" t="s">
        <v>163</v>
      </c>
      <c r="I1792" s="432" t="s">
        <v>164</v>
      </c>
      <c r="J1792" s="269" t="s">
        <v>165</v>
      </c>
      <c r="K1792" s="267" t="s">
        <v>166</v>
      </c>
    </row>
    <row r="1793" spans="1:11" ht="30.75" customHeight="1" x14ac:dyDescent="0.25">
      <c r="A1793" s="433"/>
      <c r="B1793" s="339"/>
      <c r="C1793" s="340"/>
      <c r="D1793" s="339" t="s">
        <v>167</v>
      </c>
      <c r="E1793" s="340"/>
      <c r="F1793" s="433"/>
      <c r="G1793" s="433"/>
      <c r="H1793" s="433"/>
      <c r="I1793" s="433"/>
      <c r="J1793" s="267" t="s">
        <v>168</v>
      </c>
      <c r="K1793" s="267" t="s">
        <v>98</v>
      </c>
    </row>
    <row r="1794" spans="1:11" ht="15.75" customHeight="1" x14ac:dyDescent="0.25">
      <c r="A1794" s="1">
        <v>919</v>
      </c>
      <c r="B1794" s="434"/>
      <c r="C1794" s="434"/>
      <c r="D1794" s="359" t="str">
        <f>IF(B1794&lt;&gt;0,(VLOOKUP(B1794,'proje ve personel bilgileri'!$A$14:$B$1021,2,0))," ")</f>
        <v xml:space="preserve"> </v>
      </c>
      <c r="E1794" s="359"/>
      <c r="F1794" s="268"/>
      <c r="G1794" s="108"/>
      <c r="H1794" s="108"/>
      <c r="I1794" s="109" t="str">
        <f t="shared" ref="I1794:I1811" si="102">IF(B1794&lt;&gt;0,(G1794*H1794)," ")</f>
        <v xml:space="preserve"> </v>
      </c>
      <c r="J1794" s="110" t="str">
        <f>IF(B1794&lt;&gt;0,(VLOOKUP(B1794,G011C!$B$12:$V$2193,20,0))," ")</f>
        <v xml:space="preserve"> </v>
      </c>
      <c r="K1794" s="111" t="str">
        <f t="shared" ref="K1794:K1811" si="103">IF(B1794&lt;&gt;0,(I1794*J1794)," ")</f>
        <v xml:space="preserve"> </v>
      </c>
    </row>
    <row r="1795" spans="1:11" ht="15.75" customHeight="1" x14ac:dyDescent="0.25">
      <c r="A1795" s="2">
        <v>920</v>
      </c>
      <c r="B1795" s="426"/>
      <c r="C1795" s="426"/>
      <c r="D1795" s="359" t="str">
        <f>IF(B1795&lt;&gt;0,(VLOOKUP(B1795,'proje ve personel bilgileri'!$A$14:$B$1021,2,0))," ")</f>
        <v xml:space="preserve"> </v>
      </c>
      <c r="E1795" s="359"/>
      <c r="F1795" s="268"/>
      <c r="G1795" s="112"/>
      <c r="H1795" s="112"/>
      <c r="I1795" s="109" t="str">
        <f t="shared" si="102"/>
        <v xml:space="preserve"> </v>
      </c>
      <c r="J1795" s="110" t="str">
        <f>IF(B1795&lt;&gt;0,(VLOOKUP(B1795,G011C!$B$12:$V$2193,20,0))," ")</f>
        <v xml:space="preserve"> </v>
      </c>
      <c r="K1795" s="111" t="str">
        <f t="shared" si="103"/>
        <v xml:space="preserve"> </v>
      </c>
    </row>
    <row r="1796" spans="1:11" ht="15.75" customHeight="1" x14ac:dyDescent="0.25">
      <c r="A1796" s="1">
        <v>921</v>
      </c>
      <c r="B1796" s="426"/>
      <c r="C1796" s="426"/>
      <c r="D1796" s="359" t="str">
        <f>IF(B1796&lt;&gt;0,(VLOOKUP(B1796,'proje ve personel bilgileri'!$A$14:$B$1021,2,0))," ")</f>
        <v xml:space="preserve"> </v>
      </c>
      <c r="E1796" s="359"/>
      <c r="F1796" s="268"/>
      <c r="G1796" s="112"/>
      <c r="H1796" s="112"/>
      <c r="I1796" s="109" t="str">
        <f t="shared" si="102"/>
        <v xml:space="preserve"> </v>
      </c>
      <c r="J1796" s="110" t="str">
        <f>IF(B1796&lt;&gt;0,(VLOOKUP(B1796,G011C!$B$12:$V$2193,20,0))," ")</f>
        <v xml:space="preserve"> </v>
      </c>
      <c r="K1796" s="111" t="str">
        <f t="shared" si="103"/>
        <v xml:space="preserve"> </v>
      </c>
    </row>
    <row r="1797" spans="1:11" ht="15.75" customHeight="1" x14ac:dyDescent="0.25">
      <c r="A1797" s="2">
        <v>922</v>
      </c>
      <c r="B1797" s="426"/>
      <c r="C1797" s="426"/>
      <c r="D1797" s="359" t="str">
        <f>IF(B1797&lt;&gt;0,(VLOOKUP(B1797,'proje ve personel bilgileri'!$A$14:$B$1021,2,0))," ")</f>
        <v xml:space="preserve"> </v>
      </c>
      <c r="E1797" s="359"/>
      <c r="F1797" s="268"/>
      <c r="G1797" s="112"/>
      <c r="H1797" s="112"/>
      <c r="I1797" s="109" t="str">
        <f t="shared" si="102"/>
        <v xml:space="preserve"> </v>
      </c>
      <c r="J1797" s="110" t="str">
        <f>IF(B1797&lt;&gt;0,(VLOOKUP(B1797,G011C!$B$12:$V$2193,20,0))," ")</f>
        <v xml:space="preserve"> </v>
      </c>
      <c r="K1797" s="111" t="str">
        <f t="shared" si="103"/>
        <v xml:space="preserve"> </v>
      </c>
    </row>
    <row r="1798" spans="1:11" ht="15.75" customHeight="1" x14ac:dyDescent="0.25">
      <c r="A1798" s="1">
        <v>923</v>
      </c>
      <c r="B1798" s="426"/>
      <c r="C1798" s="426"/>
      <c r="D1798" s="359" t="str">
        <f>IF(B1798&lt;&gt;0,(VLOOKUP(B1798,'proje ve personel bilgileri'!$A$14:$B$1021,2,0))," ")</f>
        <v xml:space="preserve"> </v>
      </c>
      <c r="E1798" s="359"/>
      <c r="F1798" s="268"/>
      <c r="G1798" s="112"/>
      <c r="H1798" s="112"/>
      <c r="I1798" s="109" t="str">
        <f t="shared" si="102"/>
        <v xml:space="preserve"> </v>
      </c>
      <c r="J1798" s="110" t="str">
        <f>IF(B1798&lt;&gt;0,(VLOOKUP(B1798,G011C!$B$12:$V$2193,20,0))," ")</f>
        <v xml:space="preserve"> </v>
      </c>
      <c r="K1798" s="111" t="str">
        <f t="shared" si="103"/>
        <v xml:space="preserve"> </v>
      </c>
    </row>
    <row r="1799" spans="1:11" ht="15.75" customHeight="1" x14ac:dyDescent="0.25">
      <c r="A1799" s="2">
        <v>924</v>
      </c>
      <c r="B1799" s="426"/>
      <c r="C1799" s="426"/>
      <c r="D1799" s="359" t="str">
        <f>IF(B1799&lt;&gt;0,(VLOOKUP(B1799,'proje ve personel bilgileri'!$A$14:$B$1021,2,0))," ")</f>
        <v xml:space="preserve"> </v>
      </c>
      <c r="E1799" s="359"/>
      <c r="F1799" s="268"/>
      <c r="G1799" s="112"/>
      <c r="H1799" s="112"/>
      <c r="I1799" s="109" t="str">
        <f t="shared" si="102"/>
        <v xml:space="preserve"> </v>
      </c>
      <c r="J1799" s="110" t="str">
        <f>IF(B1799&lt;&gt;0,(VLOOKUP(B1799,G011C!$B$12:$V$2193,20,0))," ")</f>
        <v xml:space="preserve"> </v>
      </c>
      <c r="K1799" s="111" t="str">
        <f t="shared" si="103"/>
        <v xml:space="preserve"> </v>
      </c>
    </row>
    <row r="1800" spans="1:11" ht="15.75" customHeight="1" x14ac:dyDescent="0.25">
      <c r="A1800" s="1">
        <v>925</v>
      </c>
      <c r="B1800" s="426"/>
      <c r="C1800" s="426"/>
      <c r="D1800" s="359" t="str">
        <f>IF(B1800&lt;&gt;0,(VLOOKUP(B1800,'proje ve personel bilgileri'!$A$14:$B$1021,2,0))," ")</f>
        <v xml:space="preserve"> </v>
      </c>
      <c r="E1800" s="359"/>
      <c r="F1800" s="268"/>
      <c r="G1800" s="112"/>
      <c r="H1800" s="112"/>
      <c r="I1800" s="109" t="str">
        <f t="shared" si="102"/>
        <v xml:space="preserve"> </v>
      </c>
      <c r="J1800" s="110" t="str">
        <f>IF(B1800&lt;&gt;0,(VLOOKUP(B1800,G011C!$B$12:$V$2193,20,0))," ")</f>
        <v xml:space="preserve"> </v>
      </c>
      <c r="K1800" s="111" t="str">
        <f t="shared" si="103"/>
        <v xml:space="preserve"> </v>
      </c>
    </row>
    <row r="1801" spans="1:11" ht="15.75" customHeight="1" x14ac:dyDescent="0.25">
      <c r="A1801" s="2">
        <v>926</v>
      </c>
      <c r="B1801" s="426"/>
      <c r="C1801" s="426"/>
      <c r="D1801" s="359" t="str">
        <f>IF(B1801&lt;&gt;0,(VLOOKUP(B1801,'proje ve personel bilgileri'!$A$14:$B$1021,2,0))," ")</f>
        <v xml:space="preserve"> </v>
      </c>
      <c r="E1801" s="359"/>
      <c r="F1801" s="268"/>
      <c r="G1801" s="112"/>
      <c r="H1801" s="112"/>
      <c r="I1801" s="109" t="str">
        <f t="shared" si="102"/>
        <v xml:space="preserve"> </v>
      </c>
      <c r="J1801" s="110" t="str">
        <f>IF(B1801&lt;&gt;0,(VLOOKUP(B1801,G011C!$B$12:$V$2193,20,0))," ")</f>
        <v xml:space="preserve"> </v>
      </c>
      <c r="K1801" s="111" t="str">
        <f t="shared" si="103"/>
        <v xml:space="preserve"> </v>
      </c>
    </row>
    <row r="1802" spans="1:11" ht="15.75" customHeight="1" x14ac:dyDescent="0.25">
      <c r="A1802" s="1">
        <v>927</v>
      </c>
      <c r="B1802" s="426"/>
      <c r="C1802" s="426"/>
      <c r="D1802" s="359" t="str">
        <f>IF(B1802&lt;&gt;0,(VLOOKUP(B1802,'proje ve personel bilgileri'!$A$14:$B$1021,2,0))," ")</f>
        <v xml:space="preserve"> </v>
      </c>
      <c r="E1802" s="359"/>
      <c r="F1802" s="268"/>
      <c r="G1802" s="112"/>
      <c r="H1802" s="112"/>
      <c r="I1802" s="109" t="str">
        <f t="shared" si="102"/>
        <v xml:space="preserve"> </v>
      </c>
      <c r="J1802" s="110" t="str">
        <f>IF(B1802&lt;&gt;0,(VLOOKUP(B1802,G011C!$B$12:$V$2193,20,0))," ")</f>
        <v xml:space="preserve"> </v>
      </c>
      <c r="K1802" s="111" t="str">
        <f t="shared" si="103"/>
        <v xml:space="preserve"> </v>
      </c>
    </row>
    <row r="1803" spans="1:11" ht="15.75" customHeight="1" x14ac:dyDescent="0.25">
      <c r="A1803" s="2">
        <v>928</v>
      </c>
      <c r="B1803" s="426"/>
      <c r="C1803" s="426"/>
      <c r="D1803" s="359" t="str">
        <f>IF(B1803&lt;&gt;0,(VLOOKUP(B1803,'proje ve personel bilgileri'!$A$14:$B$1021,2,0))," ")</f>
        <v xml:space="preserve"> </v>
      </c>
      <c r="E1803" s="359"/>
      <c r="F1803" s="268"/>
      <c r="G1803" s="112"/>
      <c r="H1803" s="112"/>
      <c r="I1803" s="109" t="str">
        <f t="shared" si="102"/>
        <v xml:space="preserve"> </v>
      </c>
      <c r="J1803" s="110" t="str">
        <f>IF(B1803&lt;&gt;0,(VLOOKUP(B1803,G011C!$B$12:$V$2193,20,0))," ")</f>
        <v xml:space="preserve"> </v>
      </c>
      <c r="K1803" s="111" t="str">
        <f t="shared" si="103"/>
        <v xml:space="preserve"> </v>
      </c>
    </row>
    <row r="1804" spans="1:11" ht="15.75" customHeight="1" x14ac:dyDescent="0.25">
      <c r="A1804" s="1">
        <v>929</v>
      </c>
      <c r="B1804" s="426"/>
      <c r="C1804" s="426"/>
      <c r="D1804" s="359" t="str">
        <f>IF(B1804&lt;&gt;0,(VLOOKUP(B1804,'proje ve personel bilgileri'!$A$14:$B$1021,2,0))," ")</f>
        <v xml:space="preserve"> </v>
      </c>
      <c r="E1804" s="359"/>
      <c r="F1804" s="268"/>
      <c r="G1804" s="112"/>
      <c r="H1804" s="112"/>
      <c r="I1804" s="109" t="str">
        <f t="shared" si="102"/>
        <v xml:space="preserve"> </v>
      </c>
      <c r="J1804" s="110" t="str">
        <f>IF(B1804&lt;&gt;0,(VLOOKUP(B1804,G011C!$B$12:$V$2193,20,0))," ")</f>
        <v xml:space="preserve"> </v>
      </c>
      <c r="K1804" s="111" t="str">
        <f t="shared" si="103"/>
        <v xml:space="preserve"> </v>
      </c>
    </row>
    <row r="1805" spans="1:11" ht="15.75" customHeight="1" x14ac:dyDescent="0.25">
      <c r="A1805" s="2">
        <v>930</v>
      </c>
      <c r="B1805" s="426"/>
      <c r="C1805" s="426"/>
      <c r="D1805" s="359" t="str">
        <f>IF(B1805&lt;&gt;0,(VLOOKUP(B1805,'proje ve personel bilgileri'!$A$14:$B$1021,2,0))," ")</f>
        <v xml:space="preserve"> </v>
      </c>
      <c r="E1805" s="359"/>
      <c r="F1805" s="268"/>
      <c r="G1805" s="112"/>
      <c r="H1805" s="112"/>
      <c r="I1805" s="109" t="str">
        <f t="shared" si="102"/>
        <v xml:space="preserve"> </v>
      </c>
      <c r="J1805" s="110" t="str">
        <f>IF(B1805&lt;&gt;0,(VLOOKUP(B1805,G011C!$B$12:$V$2193,20,0))," ")</f>
        <v xml:space="preserve"> </v>
      </c>
      <c r="K1805" s="111" t="str">
        <f t="shared" si="103"/>
        <v xml:space="preserve"> </v>
      </c>
    </row>
    <row r="1806" spans="1:11" ht="15.75" customHeight="1" x14ac:dyDescent="0.25">
      <c r="A1806" s="1">
        <v>931</v>
      </c>
      <c r="B1806" s="426"/>
      <c r="C1806" s="426"/>
      <c r="D1806" s="359" t="str">
        <f>IF(B1806&lt;&gt;0,(VLOOKUP(B1806,'proje ve personel bilgileri'!$A$14:$B$1021,2,0))," ")</f>
        <v xml:space="preserve"> </v>
      </c>
      <c r="E1806" s="359"/>
      <c r="F1806" s="268"/>
      <c r="G1806" s="112"/>
      <c r="H1806" s="112"/>
      <c r="I1806" s="109" t="str">
        <f t="shared" si="102"/>
        <v xml:space="preserve"> </v>
      </c>
      <c r="J1806" s="110" t="str">
        <f>IF(B1806&lt;&gt;0,(VLOOKUP(B1806,G011C!$B$12:$V$2193,20,0))," ")</f>
        <v xml:space="preserve"> </v>
      </c>
      <c r="K1806" s="111" t="str">
        <f t="shared" si="103"/>
        <v xml:space="preserve"> </v>
      </c>
    </row>
    <row r="1807" spans="1:11" ht="15.75" customHeight="1" x14ac:dyDescent="0.25">
      <c r="A1807" s="2">
        <v>932</v>
      </c>
      <c r="B1807" s="426"/>
      <c r="C1807" s="426"/>
      <c r="D1807" s="359" t="str">
        <f>IF(B1807&lt;&gt;0,(VLOOKUP(B1807,'proje ve personel bilgileri'!$A$14:$B$1021,2,0))," ")</f>
        <v xml:space="preserve"> </v>
      </c>
      <c r="E1807" s="359"/>
      <c r="F1807" s="268"/>
      <c r="G1807" s="112"/>
      <c r="H1807" s="112"/>
      <c r="I1807" s="109" t="str">
        <f t="shared" si="102"/>
        <v xml:space="preserve"> </v>
      </c>
      <c r="J1807" s="110" t="str">
        <f>IF(B1807&lt;&gt;0,(VLOOKUP(B1807,G011C!$B$12:$V$2193,20,0))," ")</f>
        <v xml:space="preserve"> </v>
      </c>
      <c r="K1807" s="111" t="str">
        <f t="shared" si="103"/>
        <v xml:space="preserve"> </v>
      </c>
    </row>
    <row r="1808" spans="1:11" ht="15.75" customHeight="1" x14ac:dyDescent="0.25">
      <c r="A1808" s="1">
        <v>933</v>
      </c>
      <c r="B1808" s="426"/>
      <c r="C1808" s="426"/>
      <c r="D1808" s="359" t="str">
        <f>IF(B1808&lt;&gt;0,(VLOOKUP(B1808,'proje ve personel bilgileri'!$A$14:$B$1021,2,0))," ")</f>
        <v xml:space="preserve"> </v>
      </c>
      <c r="E1808" s="359"/>
      <c r="F1808" s="268"/>
      <c r="G1808" s="112"/>
      <c r="H1808" s="112"/>
      <c r="I1808" s="109" t="str">
        <f t="shared" si="102"/>
        <v xml:space="preserve"> </v>
      </c>
      <c r="J1808" s="110" t="str">
        <f>IF(B1808&lt;&gt;0,(VLOOKUP(B1808,G011C!$B$12:$V$2193,20,0))," ")</f>
        <v xml:space="preserve"> </v>
      </c>
      <c r="K1808" s="111" t="str">
        <f t="shared" si="103"/>
        <v xml:space="preserve"> </v>
      </c>
    </row>
    <row r="1809" spans="1:11" ht="15.75" customHeight="1" x14ac:dyDescent="0.25">
      <c r="A1809" s="2">
        <v>934</v>
      </c>
      <c r="B1809" s="426"/>
      <c r="C1809" s="426"/>
      <c r="D1809" s="359" t="str">
        <f>IF(B1809&lt;&gt;0,(VLOOKUP(B1809,'proje ve personel bilgileri'!$A$14:$B$1021,2,0))," ")</f>
        <v xml:space="preserve"> </v>
      </c>
      <c r="E1809" s="359"/>
      <c r="F1809" s="268"/>
      <c r="G1809" s="112"/>
      <c r="H1809" s="112"/>
      <c r="I1809" s="109" t="str">
        <f t="shared" si="102"/>
        <v xml:space="preserve"> </v>
      </c>
      <c r="J1809" s="110" t="str">
        <f>IF(B1809&lt;&gt;0,(VLOOKUP(B1809,G011C!$B$12:$V$2193,20,0))," ")</f>
        <v xml:space="preserve"> </v>
      </c>
      <c r="K1809" s="111" t="str">
        <f t="shared" si="103"/>
        <v xml:space="preserve"> </v>
      </c>
    </row>
    <row r="1810" spans="1:11" ht="15.75" customHeight="1" x14ac:dyDescent="0.25">
      <c r="A1810" s="1">
        <v>935</v>
      </c>
      <c r="B1810" s="426"/>
      <c r="C1810" s="426"/>
      <c r="D1810" s="359" t="str">
        <f>IF(B1810&lt;&gt;0,(VLOOKUP(B1810,'proje ve personel bilgileri'!$A$14:$B$1021,2,0))," ")</f>
        <v xml:space="preserve"> </v>
      </c>
      <c r="E1810" s="359"/>
      <c r="F1810" s="268"/>
      <c r="G1810" s="112"/>
      <c r="H1810" s="112"/>
      <c r="I1810" s="109" t="str">
        <f t="shared" si="102"/>
        <v xml:space="preserve"> </v>
      </c>
      <c r="J1810" s="110" t="str">
        <f>IF(B1810&lt;&gt;0,(VLOOKUP(B1810,G011C!$B$12:$V$2193,20,0))," ")</f>
        <v xml:space="preserve"> </v>
      </c>
      <c r="K1810" s="111" t="str">
        <f t="shared" si="103"/>
        <v xml:space="preserve"> </v>
      </c>
    </row>
    <row r="1811" spans="1:11" ht="15" customHeight="1" x14ac:dyDescent="0.25">
      <c r="A1811" s="2">
        <v>936</v>
      </c>
      <c r="B1811" s="426"/>
      <c r="C1811" s="426"/>
      <c r="D1811" s="359" t="str">
        <f>IF(B1811&lt;&gt;0,(VLOOKUP(B1811,'proje ve personel bilgileri'!$A$14:$B$1021,2,0))," ")</f>
        <v xml:space="preserve"> </v>
      </c>
      <c r="E1811" s="359"/>
      <c r="F1811" s="268"/>
      <c r="G1811" s="112"/>
      <c r="H1811" s="112"/>
      <c r="I1811" s="109" t="str">
        <f t="shared" si="102"/>
        <v xml:space="preserve"> </v>
      </c>
      <c r="J1811" s="110" t="str">
        <f>IF(B1811&lt;&gt;0,(VLOOKUP(B1811,G011C!$B$12:$V$2193,20,0))," ")</f>
        <v xml:space="preserve"> </v>
      </c>
      <c r="K1811" s="111" t="str">
        <f t="shared" si="103"/>
        <v xml:space="preserve"> </v>
      </c>
    </row>
    <row r="1812" spans="1:11" ht="15.75" customHeight="1" x14ac:dyDescent="0.25">
      <c r="A1812" s="341" t="s">
        <v>169</v>
      </c>
      <c r="B1812" s="427"/>
      <c r="C1812" s="427"/>
      <c r="D1812" s="427"/>
      <c r="E1812" s="427"/>
      <c r="F1812" s="427"/>
      <c r="G1812" s="427"/>
      <c r="H1812" s="427"/>
      <c r="I1812" s="34">
        <f>SUM(I1794:I1811)</f>
        <v>0</v>
      </c>
      <c r="J1812" s="31"/>
      <c r="K1812" s="35">
        <f>IF(C1791=C1756,SUM(K1794:K1811)+K1777,SUM(K1794:K1811))</f>
        <v>0</v>
      </c>
    </row>
    <row r="1813" spans="1:11" ht="15.75" customHeight="1" x14ac:dyDescent="0.25">
      <c r="A1813" s="428" t="s">
        <v>170</v>
      </c>
      <c r="B1813" s="429"/>
      <c r="C1813" s="429"/>
      <c r="D1813" s="429"/>
      <c r="E1813" s="429"/>
      <c r="F1813" s="429"/>
      <c r="G1813" s="430"/>
      <c r="H1813" s="32"/>
      <c r="I1813" s="33"/>
      <c r="J1813" s="33"/>
      <c r="K1813" s="65">
        <f>SUM(K1794:K1811)+K1778</f>
        <v>0</v>
      </c>
    </row>
    <row r="1814" spans="1:11" ht="15" customHeight="1" x14ac:dyDescent="0.25">
      <c r="A1814" s="56"/>
      <c r="B1814" s="56"/>
      <c r="C1814" s="56"/>
      <c r="D1814" s="56"/>
      <c r="E1814" s="56"/>
      <c r="F1814" s="56"/>
      <c r="G1814" s="56"/>
      <c r="H1814" s="56"/>
      <c r="I1814" s="56"/>
      <c r="J1814" s="56"/>
      <c r="K1814" s="56"/>
    </row>
    <row r="1815" spans="1:11" ht="15" customHeight="1" x14ac:dyDescent="0.25">
      <c r="A1815" s="50"/>
    </row>
    <row r="1816" spans="1:11" ht="15" customHeight="1" x14ac:dyDescent="0.25">
      <c r="A1816" s="431" t="s">
        <v>171</v>
      </c>
      <c r="B1816" s="431"/>
      <c r="C1816" s="431"/>
      <c r="D1816" s="431"/>
      <c r="E1816" s="431"/>
      <c r="F1816" s="431"/>
      <c r="G1816" s="431"/>
      <c r="H1816" s="431"/>
      <c r="I1816" s="431"/>
      <c r="J1816" s="431"/>
      <c r="K1816" s="431"/>
    </row>
    <row r="1817" spans="1:11" ht="15" customHeight="1" x14ac:dyDescent="0.25">
      <c r="A1817" s="50"/>
    </row>
    <row r="1818" spans="1:11" ht="15" customHeight="1" x14ac:dyDescent="0.25">
      <c r="A1818" s="51"/>
    </row>
    <row r="1819" spans="1:11" ht="15" customHeight="1" x14ac:dyDescent="0.25">
      <c r="A1819" s="270" t="s">
        <v>101</v>
      </c>
      <c r="E1819" s="270" t="s">
        <v>102</v>
      </c>
      <c r="G1819" s="270" t="s">
        <v>103</v>
      </c>
      <c r="J1819" s="74" t="s">
        <v>127</v>
      </c>
    </row>
    <row r="1821" spans="1:11" ht="15.75" customHeight="1" x14ac:dyDescent="0.25">
      <c r="A1821" s="348" t="s">
        <v>157</v>
      </c>
      <c r="B1821" s="440"/>
      <c r="C1821" s="440"/>
      <c r="D1821" s="440"/>
      <c r="E1821" s="440"/>
      <c r="F1821" s="440"/>
      <c r="G1821" s="440"/>
      <c r="H1821" s="440"/>
      <c r="I1821" s="440"/>
      <c r="J1821" s="440"/>
      <c r="K1821" s="440"/>
    </row>
    <row r="1822" spans="1:11" ht="15" customHeight="1" x14ac:dyDescent="0.25">
      <c r="A1822" s="70"/>
      <c r="B1822" s="70"/>
      <c r="C1822" s="70"/>
      <c r="D1822" s="70"/>
      <c r="E1822" s="70"/>
      <c r="F1822" s="73" t="str">
        <f>'proje ve personel bilgileri'!$B$7&amp;" dönemine aittir"</f>
        <v>/ dönemine aittir</v>
      </c>
      <c r="G1822" s="70"/>
      <c r="H1822" s="70"/>
      <c r="I1822" s="70"/>
      <c r="J1822" s="70"/>
      <c r="K1822" s="70"/>
    </row>
    <row r="1823" spans="1:11" ht="18.75" customHeight="1" x14ac:dyDescent="0.25">
      <c r="K1823" s="4" t="s">
        <v>158</v>
      </c>
    </row>
    <row r="1824" spans="1:11" ht="15.75" customHeight="1" x14ac:dyDescent="0.25">
      <c r="A1824" s="435" t="s">
        <v>2</v>
      </c>
      <c r="B1824" s="436"/>
      <c r="C1824" s="351">
        <f>'proje ve personel bilgileri'!$B$2</f>
        <v>0</v>
      </c>
      <c r="D1824" s="352"/>
      <c r="E1824" s="352"/>
      <c r="F1824" s="352"/>
      <c r="G1824" s="352"/>
      <c r="H1824" s="352"/>
      <c r="I1824" s="352"/>
      <c r="J1824" s="352"/>
      <c r="K1824" s="353"/>
    </row>
    <row r="1825" spans="1:11" ht="15.75" customHeight="1" x14ac:dyDescent="0.25">
      <c r="A1825" s="435" t="s">
        <v>159</v>
      </c>
      <c r="B1825" s="436"/>
      <c r="C1825" s="351">
        <f>'proje ve personel bilgileri'!$B$3</f>
        <v>0</v>
      </c>
      <c r="D1825" s="352"/>
      <c r="E1825" s="352"/>
      <c r="F1825" s="352"/>
      <c r="G1825" s="352"/>
      <c r="H1825" s="352"/>
      <c r="I1825" s="352"/>
      <c r="J1825" s="352"/>
      <c r="K1825" s="353"/>
    </row>
    <row r="1826" spans="1:11" ht="15.75" customHeight="1" x14ac:dyDescent="0.25">
      <c r="A1826" s="435" t="s">
        <v>160</v>
      </c>
      <c r="B1826" s="436"/>
      <c r="C1826" s="437"/>
      <c r="D1826" s="438"/>
      <c r="E1826" s="435"/>
      <c r="F1826" s="439"/>
      <c r="G1826" s="439"/>
      <c r="H1826" s="439"/>
      <c r="I1826" s="439"/>
      <c r="J1826" s="439"/>
      <c r="K1826" s="436"/>
    </row>
    <row r="1827" spans="1:11" ht="30" customHeight="1" x14ac:dyDescent="0.25">
      <c r="A1827" s="432" t="s">
        <v>87</v>
      </c>
      <c r="B1827" s="346" t="s">
        <v>15</v>
      </c>
      <c r="C1827" s="347"/>
      <c r="D1827" s="346" t="s">
        <v>161</v>
      </c>
      <c r="E1827" s="347"/>
      <c r="F1827" s="432" t="s">
        <v>17</v>
      </c>
      <c r="G1827" s="432" t="s">
        <v>162</v>
      </c>
      <c r="H1827" s="432" t="s">
        <v>163</v>
      </c>
      <c r="I1827" s="432" t="s">
        <v>164</v>
      </c>
      <c r="J1827" s="269" t="s">
        <v>165</v>
      </c>
      <c r="K1827" s="267" t="s">
        <v>166</v>
      </c>
    </row>
    <row r="1828" spans="1:11" ht="30.75" customHeight="1" x14ac:dyDescent="0.25">
      <c r="A1828" s="433"/>
      <c r="B1828" s="339"/>
      <c r="C1828" s="340"/>
      <c r="D1828" s="339" t="s">
        <v>167</v>
      </c>
      <c r="E1828" s="340"/>
      <c r="F1828" s="433"/>
      <c r="G1828" s="433"/>
      <c r="H1828" s="433"/>
      <c r="I1828" s="433"/>
      <c r="J1828" s="267" t="s">
        <v>168</v>
      </c>
      <c r="K1828" s="267" t="s">
        <v>98</v>
      </c>
    </row>
    <row r="1829" spans="1:11" ht="15.75" customHeight="1" x14ac:dyDescent="0.25">
      <c r="A1829" s="1">
        <v>937</v>
      </c>
      <c r="B1829" s="434"/>
      <c r="C1829" s="434"/>
      <c r="D1829" s="359" t="str">
        <f>IF(B1829&lt;&gt;0,(VLOOKUP(B1829,'proje ve personel bilgileri'!$A$14:$B$1021,2,0))," ")</f>
        <v xml:space="preserve"> </v>
      </c>
      <c r="E1829" s="359"/>
      <c r="F1829" s="268"/>
      <c r="G1829" s="108"/>
      <c r="H1829" s="108"/>
      <c r="I1829" s="109" t="str">
        <f t="shared" ref="I1829:I1846" si="104">IF(B1829&lt;&gt;0,(G1829*H1829)," ")</f>
        <v xml:space="preserve"> </v>
      </c>
      <c r="J1829" s="110" t="str">
        <f>IF(B1829&lt;&gt;0,(VLOOKUP(B1829,G011C!$B$12:$V$2193,20,0))," ")</f>
        <v xml:space="preserve"> </v>
      </c>
      <c r="K1829" s="111" t="str">
        <f t="shared" ref="K1829:K1846" si="105">IF(B1829&lt;&gt;0,(I1829*J1829)," ")</f>
        <v xml:space="preserve"> </v>
      </c>
    </row>
    <row r="1830" spans="1:11" ht="15.75" customHeight="1" x14ac:dyDescent="0.25">
      <c r="A1830" s="2">
        <v>938</v>
      </c>
      <c r="B1830" s="426"/>
      <c r="C1830" s="426"/>
      <c r="D1830" s="359" t="str">
        <f>IF(B1830&lt;&gt;0,(VLOOKUP(B1830,'proje ve personel bilgileri'!$A$14:$B$1021,2,0))," ")</f>
        <v xml:space="preserve"> </v>
      </c>
      <c r="E1830" s="359"/>
      <c r="F1830" s="268"/>
      <c r="G1830" s="112"/>
      <c r="H1830" s="112"/>
      <c r="I1830" s="109" t="str">
        <f t="shared" si="104"/>
        <v xml:space="preserve"> </v>
      </c>
      <c r="J1830" s="110" t="str">
        <f>IF(B1830&lt;&gt;0,(VLOOKUP(B1830,G011C!$B$12:$V$2193,20,0))," ")</f>
        <v xml:space="preserve"> </v>
      </c>
      <c r="K1830" s="111" t="str">
        <f t="shared" si="105"/>
        <v xml:space="preserve"> </v>
      </c>
    </row>
    <row r="1831" spans="1:11" ht="15.75" customHeight="1" x14ac:dyDescent="0.25">
      <c r="A1831" s="1">
        <v>939</v>
      </c>
      <c r="B1831" s="426"/>
      <c r="C1831" s="426"/>
      <c r="D1831" s="359" t="str">
        <f>IF(B1831&lt;&gt;0,(VLOOKUP(B1831,'proje ve personel bilgileri'!$A$14:$B$1021,2,0))," ")</f>
        <v xml:space="preserve"> </v>
      </c>
      <c r="E1831" s="359"/>
      <c r="F1831" s="268"/>
      <c r="G1831" s="112"/>
      <c r="H1831" s="112"/>
      <c r="I1831" s="109" t="str">
        <f t="shared" si="104"/>
        <v xml:space="preserve"> </v>
      </c>
      <c r="J1831" s="110" t="str">
        <f>IF(B1831&lt;&gt;0,(VLOOKUP(B1831,G011C!$B$12:$V$2193,20,0))," ")</f>
        <v xml:space="preserve"> </v>
      </c>
      <c r="K1831" s="111" t="str">
        <f t="shared" si="105"/>
        <v xml:space="preserve"> </v>
      </c>
    </row>
    <row r="1832" spans="1:11" ht="15.75" customHeight="1" x14ac:dyDescent="0.25">
      <c r="A1832" s="2">
        <v>940</v>
      </c>
      <c r="B1832" s="426"/>
      <c r="C1832" s="426"/>
      <c r="D1832" s="359" t="str">
        <f>IF(B1832&lt;&gt;0,(VLOOKUP(B1832,'proje ve personel bilgileri'!$A$14:$B$1021,2,0))," ")</f>
        <v xml:space="preserve"> </v>
      </c>
      <c r="E1832" s="359"/>
      <c r="F1832" s="268"/>
      <c r="G1832" s="112"/>
      <c r="H1832" s="112"/>
      <c r="I1832" s="109" t="str">
        <f t="shared" si="104"/>
        <v xml:space="preserve"> </v>
      </c>
      <c r="J1832" s="110" t="str">
        <f>IF(B1832&lt;&gt;0,(VLOOKUP(B1832,G011C!$B$12:$V$2193,20,0))," ")</f>
        <v xml:space="preserve"> </v>
      </c>
      <c r="K1832" s="111" t="str">
        <f t="shared" si="105"/>
        <v xml:space="preserve"> </v>
      </c>
    </row>
    <row r="1833" spans="1:11" ht="15.75" customHeight="1" x14ac:dyDescent="0.25">
      <c r="A1833" s="1">
        <v>941</v>
      </c>
      <c r="B1833" s="426"/>
      <c r="C1833" s="426"/>
      <c r="D1833" s="359" t="str">
        <f>IF(B1833&lt;&gt;0,(VLOOKUP(B1833,'proje ve personel bilgileri'!$A$14:$B$1021,2,0))," ")</f>
        <v xml:space="preserve"> </v>
      </c>
      <c r="E1833" s="359"/>
      <c r="F1833" s="268"/>
      <c r="G1833" s="112"/>
      <c r="H1833" s="112"/>
      <c r="I1833" s="109" t="str">
        <f t="shared" si="104"/>
        <v xml:space="preserve"> </v>
      </c>
      <c r="J1833" s="110" t="str">
        <f>IF(B1833&lt;&gt;0,(VLOOKUP(B1833,G011C!$B$12:$V$2193,20,0))," ")</f>
        <v xml:space="preserve"> </v>
      </c>
      <c r="K1833" s="111" t="str">
        <f t="shared" si="105"/>
        <v xml:space="preserve"> </v>
      </c>
    </row>
    <row r="1834" spans="1:11" ht="15.75" customHeight="1" x14ac:dyDescent="0.25">
      <c r="A1834" s="2">
        <v>942</v>
      </c>
      <c r="B1834" s="426"/>
      <c r="C1834" s="426"/>
      <c r="D1834" s="359" t="str">
        <f>IF(B1834&lt;&gt;0,(VLOOKUP(B1834,'proje ve personel bilgileri'!$A$14:$B$1021,2,0))," ")</f>
        <v xml:space="preserve"> </v>
      </c>
      <c r="E1834" s="359"/>
      <c r="F1834" s="268"/>
      <c r="G1834" s="112"/>
      <c r="H1834" s="112"/>
      <c r="I1834" s="109" t="str">
        <f t="shared" si="104"/>
        <v xml:space="preserve"> </v>
      </c>
      <c r="J1834" s="110" t="str">
        <f>IF(B1834&lt;&gt;0,(VLOOKUP(B1834,G011C!$B$12:$V$2193,20,0))," ")</f>
        <v xml:space="preserve"> </v>
      </c>
      <c r="K1834" s="111" t="str">
        <f t="shared" si="105"/>
        <v xml:space="preserve"> </v>
      </c>
    </row>
    <row r="1835" spans="1:11" ht="15.75" customHeight="1" x14ac:dyDescent="0.25">
      <c r="A1835" s="1">
        <v>943</v>
      </c>
      <c r="B1835" s="426"/>
      <c r="C1835" s="426"/>
      <c r="D1835" s="359" t="str">
        <f>IF(B1835&lt;&gt;0,(VLOOKUP(B1835,'proje ve personel bilgileri'!$A$14:$B$1021,2,0))," ")</f>
        <v xml:space="preserve"> </v>
      </c>
      <c r="E1835" s="359"/>
      <c r="F1835" s="268"/>
      <c r="G1835" s="112"/>
      <c r="H1835" s="112"/>
      <c r="I1835" s="109" t="str">
        <f t="shared" si="104"/>
        <v xml:space="preserve"> </v>
      </c>
      <c r="J1835" s="110" t="str">
        <f>IF(B1835&lt;&gt;0,(VLOOKUP(B1835,G011C!$B$12:$V$2193,20,0))," ")</f>
        <v xml:space="preserve"> </v>
      </c>
      <c r="K1835" s="111" t="str">
        <f t="shared" si="105"/>
        <v xml:space="preserve"> </v>
      </c>
    </row>
    <row r="1836" spans="1:11" ht="15.75" customHeight="1" x14ac:dyDescent="0.25">
      <c r="A1836" s="2">
        <v>944</v>
      </c>
      <c r="B1836" s="426"/>
      <c r="C1836" s="426"/>
      <c r="D1836" s="359" t="str">
        <f>IF(B1836&lt;&gt;0,(VLOOKUP(B1836,'proje ve personel bilgileri'!$A$14:$B$1021,2,0))," ")</f>
        <v xml:space="preserve"> </v>
      </c>
      <c r="E1836" s="359"/>
      <c r="F1836" s="268"/>
      <c r="G1836" s="112"/>
      <c r="H1836" s="112"/>
      <c r="I1836" s="109" t="str">
        <f t="shared" si="104"/>
        <v xml:space="preserve"> </v>
      </c>
      <c r="J1836" s="110" t="str">
        <f>IF(B1836&lt;&gt;0,(VLOOKUP(B1836,G011C!$B$12:$V$2193,20,0))," ")</f>
        <v xml:space="preserve"> </v>
      </c>
      <c r="K1836" s="111" t="str">
        <f t="shared" si="105"/>
        <v xml:space="preserve"> </v>
      </c>
    </row>
    <row r="1837" spans="1:11" ht="15.75" customHeight="1" x14ac:dyDescent="0.25">
      <c r="A1837" s="1">
        <v>945</v>
      </c>
      <c r="B1837" s="426"/>
      <c r="C1837" s="426"/>
      <c r="D1837" s="359" t="str">
        <f>IF(B1837&lt;&gt;0,(VLOOKUP(B1837,'proje ve personel bilgileri'!$A$14:$B$1021,2,0))," ")</f>
        <v xml:space="preserve"> </v>
      </c>
      <c r="E1837" s="359"/>
      <c r="F1837" s="268"/>
      <c r="G1837" s="112"/>
      <c r="H1837" s="112"/>
      <c r="I1837" s="109" t="str">
        <f t="shared" si="104"/>
        <v xml:space="preserve"> </v>
      </c>
      <c r="J1837" s="110" t="str">
        <f>IF(B1837&lt;&gt;0,(VLOOKUP(B1837,G011C!$B$12:$V$2193,20,0))," ")</f>
        <v xml:space="preserve"> </v>
      </c>
      <c r="K1837" s="111" t="str">
        <f t="shared" si="105"/>
        <v xml:space="preserve"> </v>
      </c>
    </row>
    <row r="1838" spans="1:11" ht="15.75" customHeight="1" x14ac:dyDescent="0.25">
      <c r="A1838" s="2">
        <v>946</v>
      </c>
      <c r="B1838" s="426"/>
      <c r="C1838" s="426"/>
      <c r="D1838" s="359" t="str">
        <f>IF(B1838&lt;&gt;0,(VLOOKUP(B1838,'proje ve personel bilgileri'!$A$14:$B$1021,2,0))," ")</f>
        <v xml:space="preserve"> </v>
      </c>
      <c r="E1838" s="359"/>
      <c r="F1838" s="268"/>
      <c r="G1838" s="112"/>
      <c r="H1838" s="112"/>
      <c r="I1838" s="109" t="str">
        <f t="shared" si="104"/>
        <v xml:space="preserve"> </v>
      </c>
      <c r="J1838" s="110" t="str">
        <f>IF(B1838&lt;&gt;0,(VLOOKUP(B1838,G011C!$B$12:$V$2193,20,0))," ")</f>
        <v xml:space="preserve"> </v>
      </c>
      <c r="K1838" s="111" t="str">
        <f t="shared" si="105"/>
        <v xml:space="preserve"> </v>
      </c>
    </row>
    <row r="1839" spans="1:11" ht="15.75" customHeight="1" x14ac:dyDescent="0.25">
      <c r="A1839" s="1">
        <v>947</v>
      </c>
      <c r="B1839" s="426"/>
      <c r="C1839" s="426"/>
      <c r="D1839" s="359" t="str">
        <f>IF(B1839&lt;&gt;0,(VLOOKUP(B1839,'proje ve personel bilgileri'!$A$14:$B$1021,2,0))," ")</f>
        <v xml:space="preserve"> </v>
      </c>
      <c r="E1839" s="359"/>
      <c r="F1839" s="268"/>
      <c r="G1839" s="112"/>
      <c r="H1839" s="112"/>
      <c r="I1839" s="109" t="str">
        <f t="shared" si="104"/>
        <v xml:space="preserve"> </v>
      </c>
      <c r="J1839" s="110" t="str">
        <f>IF(B1839&lt;&gt;0,(VLOOKUP(B1839,G011C!$B$12:$V$2193,20,0))," ")</f>
        <v xml:space="preserve"> </v>
      </c>
      <c r="K1839" s="111" t="str">
        <f t="shared" si="105"/>
        <v xml:space="preserve"> </v>
      </c>
    </row>
    <row r="1840" spans="1:11" ht="15.75" customHeight="1" x14ac:dyDescent="0.25">
      <c r="A1840" s="2">
        <v>948</v>
      </c>
      <c r="B1840" s="426"/>
      <c r="C1840" s="426"/>
      <c r="D1840" s="359" t="str">
        <f>IF(B1840&lt;&gt;0,(VLOOKUP(B1840,'proje ve personel bilgileri'!$A$14:$B$1021,2,0))," ")</f>
        <v xml:space="preserve"> </v>
      </c>
      <c r="E1840" s="359"/>
      <c r="F1840" s="268"/>
      <c r="G1840" s="112"/>
      <c r="H1840" s="112"/>
      <c r="I1840" s="109" t="str">
        <f t="shared" si="104"/>
        <v xml:space="preserve"> </v>
      </c>
      <c r="J1840" s="110" t="str">
        <f>IF(B1840&lt;&gt;0,(VLOOKUP(B1840,G011C!$B$12:$V$2193,20,0))," ")</f>
        <v xml:space="preserve"> </v>
      </c>
      <c r="K1840" s="111" t="str">
        <f t="shared" si="105"/>
        <v xml:space="preserve"> </v>
      </c>
    </row>
    <row r="1841" spans="1:11" ht="15.75" customHeight="1" x14ac:dyDescent="0.25">
      <c r="A1841" s="1">
        <v>949</v>
      </c>
      <c r="B1841" s="426"/>
      <c r="C1841" s="426"/>
      <c r="D1841" s="359" t="str">
        <f>IF(B1841&lt;&gt;0,(VLOOKUP(B1841,'proje ve personel bilgileri'!$A$14:$B$1021,2,0))," ")</f>
        <v xml:space="preserve"> </v>
      </c>
      <c r="E1841" s="359"/>
      <c r="F1841" s="268"/>
      <c r="G1841" s="112"/>
      <c r="H1841" s="112"/>
      <c r="I1841" s="109" t="str">
        <f t="shared" si="104"/>
        <v xml:space="preserve"> </v>
      </c>
      <c r="J1841" s="110" t="str">
        <f>IF(B1841&lt;&gt;0,(VLOOKUP(B1841,G011C!$B$12:$V$2193,20,0))," ")</f>
        <v xml:space="preserve"> </v>
      </c>
      <c r="K1841" s="111" t="str">
        <f t="shared" si="105"/>
        <v xml:space="preserve"> </v>
      </c>
    </row>
    <row r="1842" spans="1:11" ht="15.75" customHeight="1" x14ac:dyDescent="0.25">
      <c r="A1842" s="2">
        <v>950</v>
      </c>
      <c r="B1842" s="426"/>
      <c r="C1842" s="426"/>
      <c r="D1842" s="359" t="str">
        <f>IF(B1842&lt;&gt;0,(VLOOKUP(B1842,'proje ve personel bilgileri'!$A$14:$B$1021,2,0))," ")</f>
        <v xml:space="preserve"> </v>
      </c>
      <c r="E1842" s="359"/>
      <c r="F1842" s="268"/>
      <c r="G1842" s="112"/>
      <c r="H1842" s="112"/>
      <c r="I1842" s="109" t="str">
        <f t="shared" si="104"/>
        <v xml:space="preserve"> </v>
      </c>
      <c r="J1842" s="110" t="str">
        <f>IF(B1842&lt;&gt;0,(VLOOKUP(B1842,G011C!$B$12:$V$2193,20,0))," ")</f>
        <v xml:space="preserve"> </v>
      </c>
      <c r="K1842" s="111" t="str">
        <f t="shared" si="105"/>
        <v xml:space="preserve"> </v>
      </c>
    </row>
    <row r="1843" spans="1:11" ht="15.75" customHeight="1" x14ac:dyDescent="0.25">
      <c r="A1843" s="1">
        <v>951</v>
      </c>
      <c r="B1843" s="426"/>
      <c r="C1843" s="426"/>
      <c r="D1843" s="359" t="str">
        <f>IF(B1843&lt;&gt;0,(VLOOKUP(B1843,'proje ve personel bilgileri'!$A$14:$B$1021,2,0))," ")</f>
        <v xml:space="preserve"> </v>
      </c>
      <c r="E1843" s="359"/>
      <c r="F1843" s="268"/>
      <c r="G1843" s="112"/>
      <c r="H1843" s="112"/>
      <c r="I1843" s="109" t="str">
        <f t="shared" si="104"/>
        <v xml:space="preserve"> </v>
      </c>
      <c r="J1843" s="110" t="str">
        <f>IF(B1843&lt;&gt;0,(VLOOKUP(B1843,G011C!$B$12:$V$2193,20,0))," ")</f>
        <v xml:space="preserve"> </v>
      </c>
      <c r="K1843" s="111" t="str">
        <f t="shared" si="105"/>
        <v xml:space="preserve"> </v>
      </c>
    </row>
    <row r="1844" spans="1:11" ht="15.75" customHeight="1" x14ac:dyDescent="0.25">
      <c r="A1844" s="2">
        <v>952</v>
      </c>
      <c r="B1844" s="426"/>
      <c r="C1844" s="426"/>
      <c r="D1844" s="359" t="str">
        <f>IF(B1844&lt;&gt;0,(VLOOKUP(B1844,'proje ve personel bilgileri'!$A$14:$B$1021,2,0))," ")</f>
        <v xml:space="preserve"> </v>
      </c>
      <c r="E1844" s="359"/>
      <c r="F1844" s="268"/>
      <c r="G1844" s="112"/>
      <c r="H1844" s="112"/>
      <c r="I1844" s="109" t="str">
        <f t="shared" si="104"/>
        <v xml:space="preserve"> </v>
      </c>
      <c r="J1844" s="110" t="str">
        <f>IF(B1844&lt;&gt;0,(VLOOKUP(B1844,G011C!$B$12:$V$2193,20,0))," ")</f>
        <v xml:space="preserve"> </v>
      </c>
      <c r="K1844" s="111" t="str">
        <f t="shared" si="105"/>
        <v xml:space="preserve"> </v>
      </c>
    </row>
    <row r="1845" spans="1:11" ht="15.75" customHeight="1" x14ac:dyDescent="0.25">
      <c r="A1845" s="1">
        <v>953</v>
      </c>
      <c r="B1845" s="426"/>
      <c r="C1845" s="426"/>
      <c r="D1845" s="359" t="str">
        <f>IF(B1845&lt;&gt;0,(VLOOKUP(B1845,'proje ve personel bilgileri'!$A$14:$B$1021,2,0))," ")</f>
        <v xml:space="preserve"> </v>
      </c>
      <c r="E1845" s="359"/>
      <c r="F1845" s="268"/>
      <c r="G1845" s="112"/>
      <c r="H1845" s="112"/>
      <c r="I1845" s="109" t="str">
        <f t="shared" si="104"/>
        <v xml:space="preserve"> </v>
      </c>
      <c r="J1845" s="110" t="str">
        <f>IF(B1845&lt;&gt;0,(VLOOKUP(B1845,G011C!$B$12:$V$2193,20,0))," ")</f>
        <v xml:space="preserve"> </v>
      </c>
      <c r="K1845" s="111" t="str">
        <f t="shared" si="105"/>
        <v xml:space="preserve"> </v>
      </c>
    </row>
    <row r="1846" spans="1:11" ht="15" customHeight="1" x14ac:dyDescent="0.25">
      <c r="A1846" s="2">
        <v>954</v>
      </c>
      <c r="B1846" s="426"/>
      <c r="C1846" s="426"/>
      <c r="D1846" s="359" t="str">
        <f>IF(B1846&lt;&gt;0,(VLOOKUP(B1846,'proje ve personel bilgileri'!$A$14:$B$1021,2,0))," ")</f>
        <v xml:space="preserve"> </v>
      </c>
      <c r="E1846" s="359"/>
      <c r="F1846" s="268"/>
      <c r="G1846" s="112"/>
      <c r="H1846" s="112"/>
      <c r="I1846" s="109" t="str">
        <f t="shared" si="104"/>
        <v xml:space="preserve"> </v>
      </c>
      <c r="J1846" s="110" t="str">
        <f>IF(B1846&lt;&gt;0,(VLOOKUP(B1846,G011C!$B$12:$V$2193,20,0))," ")</f>
        <v xml:space="preserve"> </v>
      </c>
      <c r="K1846" s="111" t="str">
        <f t="shared" si="105"/>
        <v xml:space="preserve"> </v>
      </c>
    </row>
    <row r="1847" spans="1:11" ht="15.75" customHeight="1" x14ac:dyDescent="0.25">
      <c r="A1847" s="341" t="s">
        <v>169</v>
      </c>
      <c r="B1847" s="427"/>
      <c r="C1847" s="427"/>
      <c r="D1847" s="427"/>
      <c r="E1847" s="427"/>
      <c r="F1847" s="427"/>
      <c r="G1847" s="427"/>
      <c r="H1847" s="427"/>
      <c r="I1847" s="34">
        <f>SUM(I1829:I1846)</f>
        <v>0</v>
      </c>
      <c r="J1847" s="31"/>
      <c r="K1847" s="35">
        <f>IF(C1826=C1791,SUM(K1829:K1846)+K1812,SUM(K1829:K1846))</f>
        <v>0</v>
      </c>
    </row>
    <row r="1848" spans="1:11" ht="15.75" customHeight="1" x14ac:dyDescent="0.25">
      <c r="A1848" s="428" t="s">
        <v>170</v>
      </c>
      <c r="B1848" s="429"/>
      <c r="C1848" s="429"/>
      <c r="D1848" s="429"/>
      <c r="E1848" s="429"/>
      <c r="F1848" s="429"/>
      <c r="G1848" s="430"/>
      <c r="H1848" s="32"/>
      <c r="I1848" s="33"/>
      <c r="J1848" s="33"/>
      <c r="K1848" s="65">
        <f>SUM(K1829:K1846)+K1813</f>
        <v>0</v>
      </c>
    </row>
    <row r="1849" spans="1:11" ht="15" customHeight="1" x14ac:dyDescent="0.25">
      <c r="A1849" s="56"/>
      <c r="B1849" s="56"/>
      <c r="C1849" s="56"/>
      <c r="D1849" s="56"/>
      <c r="E1849" s="56"/>
      <c r="F1849" s="56"/>
      <c r="G1849" s="56"/>
      <c r="H1849" s="56"/>
      <c r="I1849" s="56"/>
      <c r="J1849" s="56"/>
      <c r="K1849" s="56"/>
    </row>
    <row r="1850" spans="1:11" ht="15" customHeight="1" x14ac:dyDescent="0.25">
      <c r="A1850" s="50"/>
    </row>
    <row r="1851" spans="1:11" ht="15" customHeight="1" x14ac:dyDescent="0.25">
      <c r="A1851" s="431" t="s">
        <v>171</v>
      </c>
      <c r="B1851" s="431"/>
      <c r="C1851" s="431"/>
      <c r="D1851" s="431"/>
      <c r="E1851" s="431"/>
      <c r="F1851" s="431"/>
      <c r="G1851" s="431"/>
      <c r="H1851" s="431"/>
      <c r="I1851" s="431"/>
      <c r="J1851" s="431"/>
      <c r="K1851" s="431"/>
    </row>
    <row r="1852" spans="1:11" ht="15" customHeight="1" x14ac:dyDescent="0.25">
      <c r="A1852" s="50"/>
    </row>
    <row r="1853" spans="1:11" ht="15" customHeight="1" x14ac:dyDescent="0.25">
      <c r="A1853" s="51"/>
    </row>
    <row r="1854" spans="1:11" ht="15" customHeight="1" x14ac:dyDescent="0.25">
      <c r="A1854" s="270" t="s">
        <v>101</v>
      </c>
      <c r="E1854" s="270" t="s">
        <v>102</v>
      </c>
      <c r="G1854" s="270" t="s">
        <v>103</v>
      </c>
      <c r="J1854" s="74" t="s">
        <v>127</v>
      </c>
    </row>
    <row r="1856" spans="1:11" ht="15.75" customHeight="1" x14ac:dyDescent="0.25">
      <c r="A1856" s="348" t="s">
        <v>157</v>
      </c>
      <c r="B1856" s="440"/>
      <c r="C1856" s="440"/>
      <c r="D1856" s="440"/>
      <c r="E1856" s="440"/>
      <c r="F1856" s="440"/>
      <c r="G1856" s="440"/>
      <c r="H1856" s="440"/>
      <c r="I1856" s="440"/>
      <c r="J1856" s="440"/>
      <c r="K1856" s="440"/>
    </row>
    <row r="1857" spans="1:11" ht="15" customHeight="1" x14ac:dyDescent="0.25">
      <c r="A1857" s="70"/>
      <c r="B1857" s="70"/>
      <c r="C1857" s="70"/>
      <c r="D1857" s="70"/>
      <c r="E1857" s="70"/>
      <c r="F1857" s="73" t="str">
        <f>'proje ve personel bilgileri'!$B$7&amp;" dönemine aittir"</f>
        <v>/ dönemine aittir</v>
      </c>
      <c r="G1857" s="70"/>
      <c r="H1857" s="70"/>
      <c r="I1857" s="70"/>
      <c r="J1857" s="70"/>
      <c r="K1857" s="70"/>
    </row>
    <row r="1858" spans="1:11" ht="18.75" customHeight="1" x14ac:dyDescent="0.25">
      <c r="K1858" s="4" t="s">
        <v>158</v>
      </c>
    </row>
    <row r="1859" spans="1:11" ht="15.75" customHeight="1" x14ac:dyDescent="0.25">
      <c r="A1859" s="435" t="s">
        <v>2</v>
      </c>
      <c r="B1859" s="436"/>
      <c r="C1859" s="351">
        <f>'proje ve personel bilgileri'!$B$2</f>
        <v>0</v>
      </c>
      <c r="D1859" s="352"/>
      <c r="E1859" s="352"/>
      <c r="F1859" s="352"/>
      <c r="G1859" s="352"/>
      <c r="H1859" s="352"/>
      <c r="I1859" s="352"/>
      <c r="J1859" s="352"/>
      <c r="K1859" s="353"/>
    </row>
    <row r="1860" spans="1:11" ht="15.75" customHeight="1" x14ac:dyDescent="0.25">
      <c r="A1860" s="435" t="s">
        <v>159</v>
      </c>
      <c r="B1860" s="436"/>
      <c r="C1860" s="351">
        <f>'proje ve personel bilgileri'!$B$3</f>
        <v>0</v>
      </c>
      <c r="D1860" s="352"/>
      <c r="E1860" s="352"/>
      <c r="F1860" s="352"/>
      <c r="G1860" s="352"/>
      <c r="H1860" s="352"/>
      <c r="I1860" s="352"/>
      <c r="J1860" s="352"/>
      <c r="K1860" s="353"/>
    </row>
    <row r="1861" spans="1:11" ht="15.75" customHeight="1" x14ac:dyDescent="0.25">
      <c r="A1861" s="435" t="s">
        <v>160</v>
      </c>
      <c r="B1861" s="436"/>
      <c r="C1861" s="437"/>
      <c r="D1861" s="438"/>
      <c r="E1861" s="435"/>
      <c r="F1861" s="439"/>
      <c r="G1861" s="439"/>
      <c r="H1861" s="439"/>
      <c r="I1861" s="439"/>
      <c r="J1861" s="439"/>
      <c r="K1861" s="436"/>
    </row>
    <row r="1862" spans="1:11" ht="30" customHeight="1" x14ac:dyDescent="0.25">
      <c r="A1862" s="432" t="s">
        <v>87</v>
      </c>
      <c r="B1862" s="346" t="s">
        <v>15</v>
      </c>
      <c r="C1862" s="347"/>
      <c r="D1862" s="346" t="s">
        <v>161</v>
      </c>
      <c r="E1862" s="347"/>
      <c r="F1862" s="432" t="s">
        <v>17</v>
      </c>
      <c r="G1862" s="432" t="s">
        <v>162</v>
      </c>
      <c r="H1862" s="432" t="s">
        <v>163</v>
      </c>
      <c r="I1862" s="432" t="s">
        <v>164</v>
      </c>
      <c r="J1862" s="269" t="s">
        <v>165</v>
      </c>
      <c r="K1862" s="267" t="s">
        <v>166</v>
      </c>
    </row>
    <row r="1863" spans="1:11" ht="30.75" customHeight="1" x14ac:dyDescent="0.25">
      <c r="A1863" s="433"/>
      <c r="B1863" s="339"/>
      <c r="C1863" s="340"/>
      <c r="D1863" s="339" t="s">
        <v>167</v>
      </c>
      <c r="E1863" s="340"/>
      <c r="F1863" s="433"/>
      <c r="G1863" s="433"/>
      <c r="H1863" s="433"/>
      <c r="I1863" s="433"/>
      <c r="J1863" s="267" t="s">
        <v>168</v>
      </c>
      <c r="K1863" s="267" t="s">
        <v>98</v>
      </c>
    </row>
    <row r="1864" spans="1:11" ht="15.75" customHeight="1" x14ac:dyDescent="0.25">
      <c r="A1864" s="1">
        <v>955</v>
      </c>
      <c r="B1864" s="434"/>
      <c r="C1864" s="434"/>
      <c r="D1864" s="359" t="str">
        <f>IF(B1864&lt;&gt;0,(VLOOKUP(B1864,'proje ve personel bilgileri'!$A$14:$B$1021,2,0))," ")</f>
        <v xml:space="preserve"> </v>
      </c>
      <c r="E1864" s="359"/>
      <c r="F1864" s="268"/>
      <c r="G1864" s="108"/>
      <c r="H1864" s="108"/>
      <c r="I1864" s="109" t="str">
        <f t="shared" ref="I1864:I1881" si="106">IF(B1864&lt;&gt;0,(G1864*H1864)," ")</f>
        <v xml:space="preserve"> </v>
      </c>
      <c r="J1864" s="110" t="str">
        <f>IF(B1864&lt;&gt;0,(VLOOKUP(B1864,G011C!$B$12:$V$2193,20,0))," ")</f>
        <v xml:space="preserve"> </v>
      </c>
      <c r="K1864" s="111" t="str">
        <f t="shared" ref="K1864:K1881" si="107">IF(B1864&lt;&gt;0,(I1864*J1864)," ")</f>
        <v xml:space="preserve"> </v>
      </c>
    </row>
    <row r="1865" spans="1:11" ht="15.75" customHeight="1" x14ac:dyDescent="0.25">
      <c r="A1865" s="2">
        <v>956</v>
      </c>
      <c r="B1865" s="426"/>
      <c r="C1865" s="426"/>
      <c r="D1865" s="359" t="str">
        <f>IF(B1865&lt;&gt;0,(VLOOKUP(B1865,'proje ve personel bilgileri'!$A$14:$B$1021,2,0))," ")</f>
        <v xml:space="preserve"> </v>
      </c>
      <c r="E1865" s="359"/>
      <c r="F1865" s="268"/>
      <c r="G1865" s="112"/>
      <c r="H1865" s="112"/>
      <c r="I1865" s="109" t="str">
        <f t="shared" si="106"/>
        <v xml:space="preserve"> </v>
      </c>
      <c r="J1865" s="110" t="str">
        <f>IF(B1865&lt;&gt;0,(VLOOKUP(B1865,G011C!$B$12:$V$2193,20,0))," ")</f>
        <v xml:space="preserve"> </v>
      </c>
      <c r="K1865" s="111" t="str">
        <f t="shared" si="107"/>
        <v xml:space="preserve"> </v>
      </c>
    </row>
    <row r="1866" spans="1:11" ht="15.75" customHeight="1" x14ac:dyDescent="0.25">
      <c r="A1866" s="1">
        <v>957</v>
      </c>
      <c r="B1866" s="426"/>
      <c r="C1866" s="426"/>
      <c r="D1866" s="359" t="str">
        <f>IF(B1866&lt;&gt;0,(VLOOKUP(B1866,'proje ve personel bilgileri'!$A$14:$B$1021,2,0))," ")</f>
        <v xml:space="preserve"> </v>
      </c>
      <c r="E1866" s="359"/>
      <c r="F1866" s="268"/>
      <c r="G1866" s="112"/>
      <c r="H1866" s="112"/>
      <c r="I1866" s="109" t="str">
        <f t="shared" si="106"/>
        <v xml:space="preserve"> </v>
      </c>
      <c r="J1866" s="110" t="str">
        <f>IF(B1866&lt;&gt;0,(VLOOKUP(B1866,G011C!$B$12:$V$2193,20,0))," ")</f>
        <v xml:space="preserve"> </v>
      </c>
      <c r="K1866" s="111" t="str">
        <f t="shared" si="107"/>
        <v xml:space="preserve"> </v>
      </c>
    </row>
    <row r="1867" spans="1:11" ht="15.75" customHeight="1" x14ac:dyDescent="0.25">
      <c r="A1867" s="2">
        <v>958</v>
      </c>
      <c r="B1867" s="426"/>
      <c r="C1867" s="426"/>
      <c r="D1867" s="359" t="str">
        <f>IF(B1867&lt;&gt;0,(VLOOKUP(B1867,'proje ve personel bilgileri'!$A$14:$B$1021,2,0))," ")</f>
        <v xml:space="preserve"> </v>
      </c>
      <c r="E1867" s="359"/>
      <c r="F1867" s="268"/>
      <c r="G1867" s="112"/>
      <c r="H1867" s="112"/>
      <c r="I1867" s="109" t="str">
        <f t="shared" si="106"/>
        <v xml:space="preserve"> </v>
      </c>
      <c r="J1867" s="110" t="str">
        <f>IF(B1867&lt;&gt;0,(VLOOKUP(B1867,G011C!$B$12:$V$2193,20,0))," ")</f>
        <v xml:space="preserve"> </v>
      </c>
      <c r="K1867" s="111" t="str">
        <f t="shared" si="107"/>
        <v xml:space="preserve"> </v>
      </c>
    </row>
    <row r="1868" spans="1:11" ht="15.75" customHeight="1" x14ac:dyDescent="0.25">
      <c r="A1868" s="1">
        <v>959</v>
      </c>
      <c r="B1868" s="426"/>
      <c r="C1868" s="426"/>
      <c r="D1868" s="359" t="str">
        <f>IF(B1868&lt;&gt;0,(VLOOKUP(B1868,'proje ve personel bilgileri'!$A$14:$B$1021,2,0))," ")</f>
        <v xml:space="preserve"> </v>
      </c>
      <c r="E1868" s="359"/>
      <c r="F1868" s="268"/>
      <c r="G1868" s="112"/>
      <c r="H1868" s="112"/>
      <c r="I1868" s="109" t="str">
        <f t="shared" si="106"/>
        <v xml:space="preserve"> </v>
      </c>
      <c r="J1868" s="110" t="str">
        <f>IF(B1868&lt;&gt;0,(VLOOKUP(B1868,G011C!$B$12:$V$2193,20,0))," ")</f>
        <v xml:space="preserve"> </v>
      </c>
      <c r="K1868" s="111" t="str">
        <f t="shared" si="107"/>
        <v xml:space="preserve"> </v>
      </c>
    </row>
    <row r="1869" spans="1:11" ht="15.75" customHeight="1" x14ac:dyDescent="0.25">
      <c r="A1869" s="2">
        <v>960</v>
      </c>
      <c r="B1869" s="426"/>
      <c r="C1869" s="426"/>
      <c r="D1869" s="359" t="str">
        <f>IF(B1869&lt;&gt;0,(VLOOKUP(B1869,'proje ve personel bilgileri'!$A$14:$B$1021,2,0))," ")</f>
        <v xml:space="preserve"> </v>
      </c>
      <c r="E1869" s="359"/>
      <c r="F1869" s="268"/>
      <c r="G1869" s="112"/>
      <c r="H1869" s="112"/>
      <c r="I1869" s="109" t="str">
        <f t="shared" si="106"/>
        <v xml:space="preserve"> </v>
      </c>
      <c r="J1869" s="110" t="str">
        <f>IF(B1869&lt;&gt;0,(VLOOKUP(B1869,G011C!$B$12:$V$2193,20,0))," ")</f>
        <v xml:space="preserve"> </v>
      </c>
      <c r="K1869" s="111" t="str">
        <f t="shared" si="107"/>
        <v xml:space="preserve"> </v>
      </c>
    </row>
    <row r="1870" spans="1:11" ht="15.75" customHeight="1" x14ac:dyDescent="0.25">
      <c r="A1870" s="1">
        <v>961</v>
      </c>
      <c r="B1870" s="426"/>
      <c r="C1870" s="426"/>
      <c r="D1870" s="359" t="str">
        <f>IF(B1870&lt;&gt;0,(VLOOKUP(B1870,'proje ve personel bilgileri'!$A$14:$B$1021,2,0))," ")</f>
        <v xml:space="preserve"> </v>
      </c>
      <c r="E1870" s="359"/>
      <c r="F1870" s="268"/>
      <c r="G1870" s="112"/>
      <c r="H1870" s="112"/>
      <c r="I1870" s="109" t="str">
        <f t="shared" si="106"/>
        <v xml:space="preserve"> </v>
      </c>
      <c r="J1870" s="110" t="str">
        <f>IF(B1870&lt;&gt;0,(VLOOKUP(B1870,G011C!$B$12:$V$2193,20,0))," ")</f>
        <v xml:space="preserve"> </v>
      </c>
      <c r="K1870" s="111" t="str">
        <f t="shared" si="107"/>
        <v xml:space="preserve"> </v>
      </c>
    </row>
    <row r="1871" spans="1:11" ht="15.75" customHeight="1" x14ac:dyDescent="0.25">
      <c r="A1871" s="2">
        <v>962</v>
      </c>
      <c r="B1871" s="426"/>
      <c r="C1871" s="426"/>
      <c r="D1871" s="359" t="str">
        <f>IF(B1871&lt;&gt;0,(VLOOKUP(B1871,'proje ve personel bilgileri'!$A$14:$B$1021,2,0))," ")</f>
        <v xml:space="preserve"> </v>
      </c>
      <c r="E1871" s="359"/>
      <c r="F1871" s="268"/>
      <c r="G1871" s="112"/>
      <c r="H1871" s="112"/>
      <c r="I1871" s="109" t="str">
        <f t="shared" si="106"/>
        <v xml:space="preserve"> </v>
      </c>
      <c r="J1871" s="110" t="str">
        <f>IF(B1871&lt;&gt;0,(VLOOKUP(B1871,G011C!$B$12:$V$2193,20,0))," ")</f>
        <v xml:space="preserve"> </v>
      </c>
      <c r="K1871" s="111" t="str">
        <f t="shared" si="107"/>
        <v xml:space="preserve"> </v>
      </c>
    </row>
    <row r="1872" spans="1:11" ht="15.75" customHeight="1" x14ac:dyDescent="0.25">
      <c r="A1872" s="1">
        <v>963</v>
      </c>
      <c r="B1872" s="426"/>
      <c r="C1872" s="426"/>
      <c r="D1872" s="359" t="str">
        <f>IF(B1872&lt;&gt;0,(VLOOKUP(B1872,'proje ve personel bilgileri'!$A$14:$B$1021,2,0))," ")</f>
        <v xml:space="preserve"> </v>
      </c>
      <c r="E1872" s="359"/>
      <c r="F1872" s="268"/>
      <c r="G1872" s="112"/>
      <c r="H1872" s="112"/>
      <c r="I1872" s="109" t="str">
        <f t="shared" si="106"/>
        <v xml:space="preserve"> </v>
      </c>
      <c r="J1872" s="110" t="str">
        <f>IF(B1872&lt;&gt;0,(VLOOKUP(B1872,G011C!$B$12:$V$2193,20,0))," ")</f>
        <v xml:space="preserve"> </v>
      </c>
      <c r="K1872" s="111" t="str">
        <f t="shared" si="107"/>
        <v xml:space="preserve"> </v>
      </c>
    </row>
    <row r="1873" spans="1:11" ht="15.75" customHeight="1" x14ac:dyDescent="0.25">
      <c r="A1873" s="2">
        <v>964</v>
      </c>
      <c r="B1873" s="426"/>
      <c r="C1873" s="426"/>
      <c r="D1873" s="359" t="str">
        <f>IF(B1873&lt;&gt;0,(VLOOKUP(B1873,'proje ve personel bilgileri'!$A$14:$B$1021,2,0))," ")</f>
        <v xml:space="preserve"> </v>
      </c>
      <c r="E1873" s="359"/>
      <c r="F1873" s="268"/>
      <c r="G1873" s="112"/>
      <c r="H1873" s="112"/>
      <c r="I1873" s="109" t="str">
        <f t="shared" si="106"/>
        <v xml:space="preserve"> </v>
      </c>
      <c r="J1873" s="110" t="str">
        <f>IF(B1873&lt;&gt;0,(VLOOKUP(B1873,G011C!$B$12:$V$2193,20,0))," ")</f>
        <v xml:space="preserve"> </v>
      </c>
      <c r="K1873" s="111" t="str">
        <f t="shared" si="107"/>
        <v xml:space="preserve"> </v>
      </c>
    </row>
    <row r="1874" spans="1:11" ht="15.75" customHeight="1" x14ac:dyDescent="0.25">
      <c r="A1874" s="1">
        <v>965</v>
      </c>
      <c r="B1874" s="426"/>
      <c r="C1874" s="426"/>
      <c r="D1874" s="359" t="str">
        <f>IF(B1874&lt;&gt;0,(VLOOKUP(B1874,'proje ve personel bilgileri'!$A$14:$B$1021,2,0))," ")</f>
        <v xml:space="preserve"> </v>
      </c>
      <c r="E1874" s="359"/>
      <c r="F1874" s="268"/>
      <c r="G1874" s="112"/>
      <c r="H1874" s="112"/>
      <c r="I1874" s="109" t="str">
        <f t="shared" si="106"/>
        <v xml:space="preserve"> </v>
      </c>
      <c r="J1874" s="110" t="str">
        <f>IF(B1874&lt;&gt;0,(VLOOKUP(B1874,G011C!$B$12:$V$2193,20,0))," ")</f>
        <v xml:space="preserve"> </v>
      </c>
      <c r="K1874" s="111" t="str">
        <f t="shared" si="107"/>
        <v xml:space="preserve"> </v>
      </c>
    </row>
    <row r="1875" spans="1:11" ht="15.75" customHeight="1" x14ac:dyDescent="0.25">
      <c r="A1875" s="2">
        <v>966</v>
      </c>
      <c r="B1875" s="426"/>
      <c r="C1875" s="426"/>
      <c r="D1875" s="359" t="str">
        <f>IF(B1875&lt;&gt;0,(VLOOKUP(B1875,'proje ve personel bilgileri'!$A$14:$B$1021,2,0))," ")</f>
        <v xml:space="preserve"> </v>
      </c>
      <c r="E1875" s="359"/>
      <c r="F1875" s="268"/>
      <c r="G1875" s="112"/>
      <c r="H1875" s="112"/>
      <c r="I1875" s="109" t="str">
        <f t="shared" si="106"/>
        <v xml:space="preserve"> </v>
      </c>
      <c r="J1875" s="110" t="str">
        <f>IF(B1875&lt;&gt;0,(VLOOKUP(B1875,G011C!$B$12:$V$2193,20,0))," ")</f>
        <v xml:space="preserve"> </v>
      </c>
      <c r="K1875" s="111" t="str">
        <f t="shared" si="107"/>
        <v xml:space="preserve"> </v>
      </c>
    </row>
    <row r="1876" spans="1:11" ht="15.75" customHeight="1" x14ac:dyDescent="0.25">
      <c r="A1876" s="1">
        <v>967</v>
      </c>
      <c r="B1876" s="426"/>
      <c r="C1876" s="426"/>
      <c r="D1876" s="359" t="str">
        <f>IF(B1876&lt;&gt;0,(VLOOKUP(B1876,'proje ve personel bilgileri'!$A$14:$B$1021,2,0))," ")</f>
        <v xml:space="preserve"> </v>
      </c>
      <c r="E1876" s="359"/>
      <c r="F1876" s="268"/>
      <c r="G1876" s="112"/>
      <c r="H1876" s="112"/>
      <c r="I1876" s="109" t="str">
        <f t="shared" si="106"/>
        <v xml:space="preserve"> </v>
      </c>
      <c r="J1876" s="110" t="str">
        <f>IF(B1876&lt;&gt;0,(VLOOKUP(B1876,G011C!$B$12:$V$2193,20,0))," ")</f>
        <v xml:space="preserve"> </v>
      </c>
      <c r="K1876" s="111" t="str">
        <f t="shared" si="107"/>
        <v xml:space="preserve"> </v>
      </c>
    </row>
    <row r="1877" spans="1:11" ht="15.75" customHeight="1" x14ac:dyDescent="0.25">
      <c r="A1877" s="2">
        <v>968</v>
      </c>
      <c r="B1877" s="426"/>
      <c r="C1877" s="426"/>
      <c r="D1877" s="359" t="str">
        <f>IF(B1877&lt;&gt;0,(VLOOKUP(B1877,'proje ve personel bilgileri'!$A$14:$B$1021,2,0))," ")</f>
        <v xml:space="preserve"> </v>
      </c>
      <c r="E1877" s="359"/>
      <c r="F1877" s="268"/>
      <c r="G1877" s="112"/>
      <c r="H1877" s="112"/>
      <c r="I1877" s="109" t="str">
        <f t="shared" si="106"/>
        <v xml:space="preserve"> </v>
      </c>
      <c r="J1877" s="110" t="str">
        <f>IF(B1877&lt;&gt;0,(VLOOKUP(B1877,G011C!$B$12:$V$2193,20,0))," ")</f>
        <v xml:space="preserve"> </v>
      </c>
      <c r="K1877" s="111" t="str">
        <f t="shared" si="107"/>
        <v xml:space="preserve"> </v>
      </c>
    </row>
    <row r="1878" spans="1:11" ht="15.75" customHeight="1" x14ac:dyDescent="0.25">
      <c r="A1878" s="1">
        <v>969</v>
      </c>
      <c r="B1878" s="426"/>
      <c r="C1878" s="426"/>
      <c r="D1878" s="359" t="str">
        <f>IF(B1878&lt;&gt;0,(VLOOKUP(B1878,'proje ve personel bilgileri'!$A$14:$B$1021,2,0))," ")</f>
        <v xml:space="preserve"> </v>
      </c>
      <c r="E1878" s="359"/>
      <c r="F1878" s="268"/>
      <c r="G1878" s="112"/>
      <c r="H1878" s="112"/>
      <c r="I1878" s="109" t="str">
        <f t="shared" si="106"/>
        <v xml:space="preserve"> </v>
      </c>
      <c r="J1878" s="110" t="str">
        <f>IF(B1878&lt;&gt;0,(VLOOKUP(B1878,G011C!$B$12:$V$2193,20,0))," ")</f>
        <v xml:space="preserve"> </v>
      </c>
      <c r="K1878" s="111" t="str">
        <f t="shared" si="107"/>
        <v xml:space="preserve"> </v>
      </c>
    </row>
    <row r="1879" spans="1:11" ht="15.75" customHeight="1" x14ac:dyDescent="0.25">
      <c r="A1879" s="2">
        <v>970</v>
      </c>
      <c r="B1879" s="426"/>
      <c r="C1879" s="426"/>
      <c r="D1879" s="359" t="str">
        <f>IF(B1879&lt;&gt;0,(VLOOKUP(B1879,'proje ve personel bilgileri'!$A$14:$B$1021,2,0))," ")</f>
        <v xml:space="preserve"> </v>
      </c>
      <c r="E1879" s="359"/>
      <c r="F1879" s="268"/>
      <c r="G1879" s="112"/>
      <c r="H1879" s="112"/>
      <c r="I1879" s="109" t="str">
        <f t="shared" si="106"/>
        <v xml:space="preserve"> </v>
      </c>
      <c r="J1879" s="110" t="str">
        <f>IF(B1879&lt;&gt;0,(VLOOKUP(B1879,G011C!$B$12:$V$2193,20,0))," ")</f>
        <v xml:space="preserve"> </v>
      </c>
      <c r="K1879" s="111" t="str">
        <f t="shared" si="107"/>
        <v xml:space="preserve"> </v>
      </c>
    </row>
    <row r="1880" spans="1:11" ht="15.75" customHeight="1" x14ac:dyDescent="0.25">
      <c r="A1880" s="1">
        <v>971</v>
      </c>
      <c r="B1880" s="426"/>
      <c r="C1880" s="426"/>
      <c r="D1880" s="359" t="str">
        <f>IF(B1880&lt;&gt;0,(VLOOKUP(B1880,'proje ve personel bilgileri'!$A$14:$B$1021,2,0))," ")</f>
        <v xml:space="preserve"> </v>
      </c>
      <c r="E1880" s="359"/>
      <c r="F1880" s="268"/>
      <c r="G1880" s="112"/>
      <c r="H1880" s="112"/>
      <c r="I1880" s="109" t="str">
        <f t="shared" si="106"/>
        <v xml:space="preserve"> </v>
      </c>
      <c r="J1880" s="110" t="str">
        <f>IF(B1880&lt;&gt;0,(VLOOKUP(B1880,G011C!$B$12:$V$2193,20,0))," ")</f>
        <v xml:space="preserve"> </v>
      </c>
      <c r="K1880" s="111" t="str">
        <f t="shared" si="107"/>
        <v xml:space="preserve"> </v>
      </c>
    </row>
    <row r="1881" spans="1:11" ht="15" customHeight="1" x14ac:dyDescent="0.25">
      <c r="A1881" s="2">
        <v>972</v>
      </c>
      <c r="B1881" s="426"/>
      <c r="C1881" s="426"/>
      <c r="D1881" s="359" t="str">
        <f>IF(B1881&lt;&gt;0,(VLOOKUP(B1881,'proje ve personel bilgileri'!$A$14:$B$1021,2,0))," ")</f>
        <v xml:space="preserve"> </v>
      </c>
      <c r="E1881" s="359"/>
      <c r="F1881" s="268"/>
      <c r="G1881" s="112"/>
      <c r="H1881" s="112"/>
      <c r="I1881" s="109" t="str">
        <f t="shared" si="106"/>
        <v xml:space="preserve"> </v>
      </c>
      <c r="J1881" s="110" t="str">
        <f>IF(B1881&lt;&gt;0,(VLOOKUP(B1881,G011C!$B$12:$V$2193,20,0))," ")</f>
        <v xml:space="preserve"> </v>
      </c>
      <c r="K1881" s="111" t="str">
        <f t="shared" si="107"/>
        <v xml:space="preserve"> </v>
      </c>
    </row>
    <row r="1882" spans="1:11" ht="15.75" customHeight="1" x14ac:dyDescent="0.25">
      <c r="A1882" s="341" t="s">
        <v>169</v>
      </c>
      <c r="B1882" s="427"/>
      <c r="C1882" s="427"/>
      <c r="D1882" s="427"/>
      <c r="E1882" s="427"/>
      <c r="F1882" s="427"/>
      <c r="G1882" s="427"/>
      <c r="H1882" s="427"/>
      <c r="I1882" s="34">
        <f>SUM(I1864:I1881)</f>
        <v>0</v>
      </c>
      <c r="J1882" s="31"/>
      <c r="K1882" s="35">
        <f>IF(C1861=C1826,SUM(K1864:K1881)+K1847,SUM(K1864:K1881))</f>
        <v>0</v>
      </c>
    </row>
    <row r="1883" spans="1:11" ht="15.75" customHeight="1" x14ac:dyDescent="0.25">
      <c r="A1883" s="428" t="s">
        <v>170</v>
      </c>
      <c r="B1883" s="429"/>
      <c r="C1883" s="429"/>
      <c r="D1883" s="429"/>
      <c r="E1883" s="429"/>
      <c r="F1883" s="429"/>
      <c r="G1883" s="430"/>
      <c r="H1883" s="32"/>
      <c r="I1883" s="33"/>
      <c r="J1883" s="33"/>
      <c r="K1883" s="65">
        <f>SUM(K1864:K1881)+K1848</f>
        <v>0</v>
      </c>
    </row>
    <row r="1884" spans="1:11" ht="15" customHeight="1" x14ac:dyDescent="0.25">
      <c r="A1884" s="56"/>
      <c r="B1884" s="56"/>
      <c r="C1884" s="56"/>
      <c r="D1884" s="56"/>
      <c r="E1884" s="56"/>
      <c r="F1884" s="56"/>
      <c r="G1884" s="56"/>
      <c r="H1884" s="56"/>
      <c r="I1884" s="56"/>
      <c r="J1884" s="56"/>
      <c r="K1884" s="56"/>
    </row>
    <row r="1885" spans="1:11" ht="15" customHeight="1" x14ac:dyDescent="0.25">
      <c r="A1885" s="50"/>
    </row>
    <row r="1886" spans="1:11" ht="15" customHeight="1" x14ac:dyDescent="0.25">
      <c r="A1886" s="431" t="s">
        <v>171</v>
      </c>
      <c r="B1886" s="431"/>
      <c r="C1886" s="431"/>
      <c r="D1886" s="431"/>
      <c r="E1886" s="431"/>
      <c r="F1886" s="431"/>
      <c r="G1886" s="431"/>
      <c r="H1886" s="431"/>
      <c r="I1886" s="431"/>
      <c r="J1886" s="431"/>
      <c r="K1886" s="431"/>
    </row>
    <row r="1887" spans="1:11" ht="15" customHeight="1" x14ac:dyDescent="0.25">
      <c r="A1887" s="50"/>
    </row>
    <row r="1888" spans="1:11" ht="15" customHeight="1" x14ac:dyDescent="0.25">
      <c r="A1888" s="51"/>
    </row>
    <row r="1889" spans="1:11" ht="15" customHeight="1" x14ac:dyDescent="0.25">
      <c r="A1889" s="270" t="s">
        <v>101</v>
      </c>
      <c r="E1889" s="270" t="s">
        <v>102</v>
      </c>
      <c r="G1889" s="270" t="s">
        <v>103</v>
      </c>
      <c r="J1889" s="74" t="s">
        <v>127</v>
      </c>
    </row>
    <row r="1891" spans="1:11" ht="15.75" customHeight="1" x14ac:dyDescent="0.25">
      <c r="A1891" s="348" t="s">
        <v>157</v>
      </c>
      <c r="B1891" s="440"/>
      <c r="C1891" s="440"/>
      <c r="D1891" s="440"/>
      <c r="E1891" s="440"/>
      <c r="F1891" s="440"/>
      <c r="G1891" s="440"/>
      <c r="H1891" s="440"/>
      <c r="I1891" s="440"/>
      <c r="J1891" s="440"/>
      <c r="K1891" s="440"/>
    </row>
    <row r="1892" spans="1:11" ht="15" customHeight="1" x14ac:dyDescent="0.25">
      <c r="A1892" s="70"/>
      <c r="B1892" s="70"/>
      <c r="C1892" s="70"/>
      <c r="D1892" s="70"/>
      <c r="E1892" s="70"/>
      <c r="F1892" s="73" t="str">
        <f>'proje ve personel bilgileri'!$B$7&amp;" dönemine aittir"</f>
        <v>/ dönemine aittir</v>
      </c>
      <c r="G1892" s="70"/>
      <c r="H1892" s="70"/>
      <c r="I1892" s="70"/>
      <c r="J1892" s="70"/>
      <c r="K1892" s="70"/>
    </row>
    <row r="1893" spans="1:11" ht="18.75" customHeight="1" x14ac:dyDescent="0.25">
      <c r="K1893" s="4" t="s">
        <v>158</v>
      </c>
    </row>
    <row r="1894" spans="1:11" ht="15.75" customHeight="1" x14ac:dyDescent="0.25">
      <c r="A1894" s="435" t="s">
        <v>2</v>
      </c>
      <c r="B1894" s="436"/>
      <c r="C1894" s="351">
        <f>'proje ve personel bilgileri'!$B$2</f>
        <v>0</v>
      </c>
      <c r="D1894" s="352"/>
      <c r="E1894" s="352"/>
      <c r="F1894" s="352"/>
      <c r="G1894" s="352"/>
      <c r="H1894" s="352"/>
      <c r="I1894" s="352"/>
      <c r="J1894" s="352"/>
      <c r="K1894" s="353"/>
    </row>
    <row r="1895" spans="1:11" ht="15.75" customHeight="1" x14ac:dyDescent="0.25">
      <c r="A1895" s="435" t="s">
        <v>159</v>
      </c>
      <c r="B1895" s="436"/>
      <c r="C1895" s="351">
        <f>'proje ve personel bilgileri'!$B$3</f>
        <v>0</v>
      </c>
      <c r="D1895" s="352"/>
      <c r="E1895" s="352"/>
      <c r="F1895" s="352"/>
      <c r="G1895" s="352"/>
      <c r="H1895" s="352"/>
      <c r="I1895" s="352"/>
      <c r="J1895" s="352"/>
      <c r="K1895" s="353"/>
    </row>
    <row r="1896" spans="1:11" ht="15.75" customHeight="1" x14ac:dyDescent="0.25">
      <c r="A1896" s="435" t="s">
        <v>160</v>
      </c>
      <c r="B1896" s="436"/>
      <c r="C1896" s="437"/>
      <c r="D1896" s="438"/>
      <c r="E1896" s="435"/>
      <c r="F1896" s="439"/>
      <c r="G1896" s="439"/>
      <c r="H1896" s="439"/>
      <c r="I1896" s="439"/>
      <c r="J1896" s="439"/>
      <c r="K1896" s="436"/>
    </row>
    <row r="1897" spans="1:11" ht="30" customHeight="1" x14ac:dyDescent="0.25">
      <c r="A1897" s="432" t="s">
        <v>87</v>
      </c>
      <c r="B1897" s="346" t="s">
        <v>15</v>
      </c>
      <c r="C1897" s="347"/>
      <c r="D1897" s="346" t="s">
        <v>161</v>
      </c>
      <c r="E1897" s="347"/>
      <c r="F1897" s="432" t="s">
        <v>17</v>
      </c>
      <c r="G1897" s="432" t="s">
        <v>162</v>
      </c>
      <c r="H1897" s="432" t="s">
        <v>163</v>
      </c>
      <c r="I1897" s="432" t="s">
        <v>164</v>
      </c>
      <c r="J1897" s="269" t="s">
        <v>165</v>
      </c>
      <c r="K1897" s="267" t="s">
        <v>166</v>
      </c>
    </row>
    <row r="1898" spans="1:11" ht="30.75" customHeight="1" x14ac:dyDescent="0.25">
      <c r="A1898" s="433"/>
      <c r="B1898" s="339"/>
      <c r="C1898" s="340"/>
      <c r="D1898" s="339" t="s">
        <v>167</v>
      </c>
      <c r="E1898" s="340"/>
      <c r="F1898" s="433"/>
      <c r="G1898" s="433"/>
      <c r="H1898" s="433"/>
      <c r="I1898" s="433"/>
      <c r="J1898" s="267" t="s">
        <v>168</v>
      </c>
      <c r="K1898" s="267" t="s">
        <v>98</v>
      </c>
    </row>
    <row r="1899" spans="1:11" ht="15.75" customHeight="1" x14ac:dyDescent="0.25">
      <c r="A1899" s="1">
        <v>973</v>
      </c>
      <c r="B1899" s="434"/>
      <c r="C1899" s="434"/>
      <c r="D1899" s="359" t="str">
        <f>IF(B1899&lt;&gt;0,(VLOOKUP(B1899,'proje ve personel bilgileri'!$A$14:$B$1021,2,0))," ")</f>
        <v xml:space="preserve"> </v>
      </c>
      <c r="E1899" s="359"/>
      <c r="F1899" s="268"/>
      <c r="G1899" s="108"/>
      <c r="H1899" s="108"/>
      <c r="I1899" s="109" t="str">
        <f t="shared" ref="I1899:I1916" si="108">IF(B1899&lt;&gt;0,(G1899*H1899)," ")</f>
        <v xml:space="preserve"> </v>
      </c>
      <c r="J1899" s="110" t="str">
        <f>IF(B1899&lt;&gt;0,(VLOOKUP(B1899,G011C!$B$12:$V$2193,20,0))," ")</f>
        <v xml:space="preserve"> </v>
      </c>
      <c r="K1899" s="111" t="str">
        <f t="shared" ref="K1899:K1916" si="109">IF(B1899&lt;&gt;0,(I1899*J1899)," ")</f>
        <v xml:space="preserve"> </v>
      </c>
    </row>
    <row r="1900" spans="1:11" ht="15.75" customHeight="1" x14ac:dyDescent="0.25">
      <c r="A1900" s="2">
        <v>974</v>
      </c>
      <c r="B1900" s="426"/>
      <c r="C1900" s="426"/>
      <c r="D1900" s="359" t="str">
        <f>IF(B1900&lt;&gt;0,(VLOOKUP(B1900,'proje ve personel bilgileri'!$A$14:$B$1021,2,0))," ")</f>
        <v xml:space="preserve"> </v>
      </c>
      <c r="E1900" s="359"/>
      <c r="F1900" s="268"/>
      <c r="G1900" s="112"/>
      <c r="H1900" s="112"/>
      <c r="I1900" s="109" t="str">
        <f t="shared" si="108"/>
        <v xml:space="preserve"> </v>
      </c>
      <c r="J1900" s="110" t="str">
        <f>IF(B1900&lt;&gt;0,(VLOOKUP(B1900,G011C!$B$12:$V$2193,20,0))," ")</f>
        <v xml:space="preserve"> </v>
      </c>
      <c r="K1900" s="111" t="str">
        <f t="shared" si="109"/>
        <v xml:space="preserve"> </v>
      </c>
    </row>
    <row r="1901" spans="1:11" ht="15.75" customHeight="1" x14ac:dyDescent="0.25">
      <c r="A1901" s="1">
        <v>975</v>
      </c>
      <c r="B1901" s="426"/>
      <c r="C1901" s="426"/>
      <c r="D1901" s="359" t="str">
        <f>IF(B1901&lt;&gt;0,(VLOOKUP(B1901,'proje ve personel bilgileri'!$A$14:$B$1021,2,0))," ")</f>
        <v xml:space="preserve"> </v>
      </c>
      <c r="E1901" s="359"/>
      <c r="F1901" s="268"/>
      <c r="G1901" s="112"/>
      <c r="H1901" s="112"/>
      <c r="I1901" s="109" t="str">
        <f t="shared" si="108"/>
        <v xml:space="preserve"> </v>
      </c>
      <c r="J1901" s="110" t="str">
        <f>IF(B1901&lt;&gt;0,(VLOOKUP(B1901,G011C!$B$12:$V$2193,20,0))," ")</f>
        <v xml:space="preserve"> </v>
      </c>
      <c r="K1901" s="111" t="str">
        <f t="shared" si="109"/>
        <v xml:space="preserve"> </v>
      </c>
    </row>
    <row r="1902" spans="1:11" ht="15.75" customHeight="1" x14ac:dyDescent="0.25">
      <c r="A1902" s="2">
        <v>976</v>
      </c>
      <c r="B1902" s="426"/>
      <c r="C1902" s="426"/>
      <c r="D1902" s="359" t="str">
        <f>IF(B1902&lt;&gt;0,(VLOOKUP(B1902,'proje ve personel bilgileri'!$A$14:$B$1021,2,0))," ")</f>
        <v xml:space="preserve"> </v>
      </c>
      <c r="E1902" s="359"/>
      <c r="F1902" s="268"/>
      <c r="G1902" s="112"/>
      <c r="H1902" s="112"/>
      <c r="I1902" s="109" t="str">
        <f t="shared" si="108"/>
        <v xml:space="preserve"> </v>
      </c>
      <c r="J1902" s="110" t="str">
        <f>IF(B1902&lt;&gt;0,(VLOOKUP(B1902,G011C!$B$12:$V$2193,20,0))," ")</f>
        <v xml:space="preserve"> </v>
      </c>
      <c r="K1902" s="111" t="str">
        <f t="shared" si="109"/>
        <v xml:space="preserve"> </v>
      </c>
    </row>
    <row r="1903" spans="1:11" ht="15.75" customHeight="1" x14ac:dyDescent="0.25">
      <c r="A1903" s="1">
        <v>977</v>
      </c>
      <c r="B1903" s="426"/>
      <c r="C1903" s="426"/>
      <c r="D1903" s="359" t="str">
        <f>IF(B1903&lt;&gt;0,(VLOOKUP(B1903,'proje ve personel bilgileri'!$A$14:$B$1021,2,0))," ")</f>
        <v xml:space="preserve"> </v>
      </c>
      <c r="E1903" s="359"/>
      <c r="F1903" s="268"/>
      <c r="G1903" s="112"/>
      <c r="H1903" s="112"/>
      <c r="I1903" s="109" t="str">
        <f t="shared" si="108"/>
        <v xml:space="preserve"> </v>
      </c>
      <c r="J1903" s="110" t="str">
        <f>IF(B1903&lt;&gt;0,(VLOOKUP(B1903,G011C!$B$12:$V$2193,20,0))," ")</f>
        <v xml:space="preserve"> </v>
      </c>
      <c r="K1903" s="111" t="str">
        <f t="shared" si="109"/>
        <v xml:space="preserve"> </v>
      </c>
    </row>
    <row r="1904" spans="1:11" ht="15.75" customHeight="1" x14ac:dyDescent="0.25">
      <c r="A1904" s="2">
        <v>978</v>
      </c>
      <c r="B1904" s="426"/>
      <c r="C1904" s="426"/>
      <c r="D1904" s="359" t="str">
        <f>IF(B1904&lt;&gt;0,(VLOOKUP(B1904,'proje ve personel bilgileri'!$A$14:$B$1021,2,0))," ")</f>
        <v xml:space="preserve"> </v>
      </c>
      <c r="E1904" s="359"/>
      <c r="F1904" s="268"/>
      <c r="G1904" s="112"/>
      <c r="H1904" s="112"/>
      <c r="I1904" s="109" t="str">
        <f t="shared" si="108"/>
        <v xml:space="preserve"> </v>
      </c>
      <c r="J1904" s="110" t="str">
        <f>IF(B1904&lt;&gt;0,(VLOOKUP(B1904,G011C!$B$12:$V$2193,20,0))," ")</f>
        <v xml:space="preserve"> </v>
      </c>
      <c r="K1904" s="111" t="str">
        <f t="shared" si="109"/>
        <v xml:space="preserve"> </v>
      </c>
    </row>
    <row r="1905" spans="1:11" ht="15.75" customHeight="1" x14ac:dyDescent="0.25">
      <c r="A1905" s="1">
        <v>979</v>
      </c>
      <c r="B1905" s="426"/>
      <c r="C1905" s="426"/>
      <c r="D1905" s="359" t="str">
        <f>IF(B1905&lt;&gt;0,(VLOOKUP(B1905,'proje ve personel bilgileri'!$A$14:$B$1021,2,0))," ")</f>
        <v xml:space="preserve"> </v>
      </c>
      <c r="E1905" s="359"/>
      <c r="F1905" s="268"/>
      <c r="G1905" s="112"/>
      <c r="H1905" s="112"/>
      <c r="I1905" s="109" t="str">
        <f t="shared" si="108"/>
        <v xml:space="preserve"> </v>
      </c>
      <c r="J1905" s="110" t="str">
        <f>IF(B1905&lt;&gt;0,(VLOOKUP(B1905,G011C!$B$12:$V$2193,20,0))," ")</f>
        <v xml:space="preserve"> </v>
      </c>
      <c r="K1905" s="111" t="str">
        <f t="shared" si="109"/>
        <v xml:space="preserve"> </v>
      </c>
    </row>
    <row r="1906" spans="1:11" ht="15.75" customHeight="1" x14ac:dyDescent="0.25">
      <c r="A1906" s="2">
        <v>980</v>
      </c>
      <c r="B1906" s="426"/>
      <c r="C1906" s="426"/>
      <c r="D1906" s="359" t="str">
        <f>IF(B1906&lt;&gt;0,(VLOOKUP(B1906,'proje ve personel bilgileri'!$A$14:$B$1021,2,0))," ")</f>
        <v xml:space="preserve"> </v>
      </c>
      <c r="E1906" s="359"/>
      <c r="F1906" s="268"/>
      <c r="G1906" s="112"/>
      <c r="H1906" s="112"/>
      <c r="I1906" s="109" t="str">
        <f t="shared" si="108"/>
        <v xml:space="preserve"> </v>
      </c>
      <c r="J1906" s="110" t="str">
        <f>IF(B1906&lt;&gt;0,(VLOOKUP(B1906,G011C!$B$12:$V$2193,20,0))," ")</f>
        <v xml:space="preserve"> </v>
      </c>
      <c r="K1906" s="111" t="str">
        <f t="shared" si="109"/>
        <v xml:space="preserve"> </v>
      </c>
    </row>
    <row r="1907" spans="1:11" ht="15.75" customHeight="1" x14ac:dyDescent="0.25">
      <c r="A1907" s="1">
        <v>981</v>
      </c>
      <c r="B1907" s="426"/>
      <c r="C1907" s="426"/>
      <c r="D1907" s="359" t="str">
        <f>IF(B1907&lt;&gt;0,(VLOOKUP(B1907,'proje ve personel bilgileri'!$A$14:$B$1021,2,0))," ")</f>
        <v xml:space="preserve"> </v>
      </c>
      <c r="E1907" s="359"/>
      <c r="F1907" s="268"/>
      <c r="G1907" s="112"/>
      <c r="H1907" s="112"/>
      <c r="I1907" s="109" t="str">
        <f t="shared" si="108"/>
        <v xml:space="preserve"> </v>
      </c>
      <c r="J1907" s="110" t="str">
        <f>IF(B1907&lt;&gt;0,(VLOOKUP(B1907,G011C!$B$12:$V$2193,20,0))," ")</f>
        <v xml:space="preserve"> </v>
      </c>
      <c r="K1907" s="111" t="str">
        <f t="shared" si="109"/>
        <v xml:space="preserve"> </v>
      </c>
    </row>
    <row r="1908" spans="1:11" ht="15.75" customHeight="1" x14ac:dyDescent="0.25">
      <c r="A1908" s="2">
        <v>982</v>
      </c>
      <c r="B1908" s="426"/>
      <c r="C1908" s="426"/>
      <c r="D1908" s="359" t="str">
        <f>IF(B1908&lt;&gt;0,(VLOOKUP(B1908,'proje ve personel bilgileri'!$A$14:$B$1021,2,0))," ")</f>
        <v xml:space="preserve"> </v>
      </c>
      <c r="E1908" s="359"/>
      <c r="F1908" s="268"/>
      <c r="G1908" s="112"/>
      <c r="H1908" s="112"/>
      <c r="I1908" s="109" t="str">
        <f t="shared" si="108"/>
        <v xml:space="preserve"> </v>
      </c>
      <c r="J1908" s="110" t="str">
        <f>IF(B1908&lt;&gt;0,(VLOOKUP(B1908,G011C!$B$12:$V$2193,20,0))," ")</f>
        <v xml:space="preserve"> </v>
      </c>
      <c r="K1908" s="111" t="str">
        <f t="shared" si="109"/>
        <v xml:space="preserve"> </v>
      </c>
    </row>
    <row r="1909" spans="1:11" ht="15.75" customHeight="1" x14ac:dyDescent="0.25">
      <c r="A1909" s="1">
        <v>983</v>
      </c>
      <c r="B1909" s="426"/>
      <c r="C1909" s="426"/>
      <c r="D1909" s="359" t="str">
        <f>IF(B1909&lt;&gt;0,(VLOOKUP(B1909,'proje ve personel bilgileri'!$A$14:$B$1021,2,0))," ")</f>
        <v xml:space="preserve"> </v>
      </c>
      <c r="E1909" s="359"/>
      <c r="F1909" s="268"/>
      <c r="G1909" s="112"/>
      <c r="H1909" s="112"/>
      <c r="I1909" s="109" t="str">
        <f t="shared" si="108"/>
        <v xml:space="preserve"> </v>
      </c>
      <c r="J1909" s="110" t="str">
        <f>IF(B1909&lt;&gt;0,(VLOOKUP(B1909,G011C!$B$12:$V$2193,20,0))," ")</f>
        <v xml:space="preserve"> </v>
      </c>
      <c r="K1909" s="111" t="str">
        <f t="shared" si="109"/>
        <v xml:space="preserve"> </v>
      </c>
    </row>
    <row r="1910" spans="1:11" ht="15.75" customHeight="1" x14ac:dyDescent="0.25">
      <c r="A1910" s="2">
        <v>984</v>
      </c>
      <c r="B1910" s="426"/>
      <c r="C1910" s="426"/>
      <c r="D1910" s="359" t="str">
        <f>IF(B1910&lt;&gt;0,(VLOOKUP(B1910,'proje ve personel bilgileri'!$A$14:$B$1021,2,0))," ")</f>
        <v xml:space="preserve"> </v>
      </c>
      <c r="E1910" s="359"/>
      <c r="F1910" s="268"/>
      <c r="G1910" s="112"/>
      <c r="H1910" s="112"/>
      <c r="I1910" s="109" t="str">
        <f t="shared" si="108"/>
        <v xml:space="preserve"> </v>
      </c>
      <c r="J1910" s="110" t="str">
        <f>IF(B1910&lt;&gt;0,(VLOOKUP(B1910,G011C!$B$12:$V$2193,20,0))," ")</f>
        <v xml:space="preserve"> </v>
      </c>
      <c r="K1910" s="111" t="str">
        <f t="shared" si="109"/>
        <v xml:space="preserve"> </v>
      </c>
    </row>
    <row r="1911" spans="1:11" ht="15.75" customHeight="1" x14ac:dyDescent="0.25">
      <c r="A1911" s="1">
        <v>985</v>
      </c>
      <c r="B1911" s="426"/>
      <c r="C1911" s="426"/>
      <c r="D1911" s="359" t="str">
        <f>IF(B1911&lt;&gt;0,(VLOOKUP(B1911,'proje ve personel bilgileri'!$A$14:$B$1021,2,0))," ")</f>
        <v xml:space="preserve"> </v>
      </c>
      <c r="E1911" s="359"/>
      <c r="F1911" s="268"/>
      <c r="G1911" s="112"/>
      <c r="H1911" s="112"/>
      <c r="I1911" s="109" t="str">
        <f t="shared" si="108"/>
        <v xml:space="preserve"> </v>
      </c>
      <c r="J1911" s="110" t="str">
        <f>IF(B1911&lt;&gt;0,(VLOOKUP(B1911,G011C!$B$12:$V$2193,20,0))," ")</f>
        <v xml:space="preserve"> </v>
      </c>
      <c r="K1911" s="111" t="str">
        <f t="shared" si="109"/>
        <v xml:space="preserve"> </v>
      </c>
    </row>
    <row r="1912" spans="1:11" ht="15.75" customHeight="1" x14ac:dyDescent="0.25">
      <c r="A1912" s="2">
        <v>986</v>
      </c>
      <c r="B1912" s="426"/>
      <c r="C1912" s="426"/>
      <c r="D1912" s="359" t="str">
        <f>IF(B1912&lt;&gt;0,(VLOOKUP(B1912,'proje ve personel bilgileri'!$A$14:$B$1021,2,0))," ")</f>
        <v xml:space="preserve"> </v>
      </c>
      <c r="E1912" s="359"/>
      <c r="F1912" s="268"/>
      <c r="G1912" s="112"/>
      <c r="H1912" s="112"/>
      <c r="I1912" s="109" t="str">
        <f t="shared" si="108"/>
        <v xml:space="preserve"> </v>
      </c>
      <c r="J1912" s="110" t="str">
        <f>IF(B1912&lt;&gt;0,(VLOOKUP(B1912,G011C!$B$12:$V$2193,20,0))," ")</f>
        <v xml:space="preserve"> </v>
      </c>
      <c r="K1912" s="111" t="str">
        <f t="shared" si="109"/>
        <v xml:space="preserve"> </v>
      </c>
    </row>
    <row r="1913" spans="1:11" ht="15.75" customHeight="1" x14ac:dyDescent="0.25">
      <c r="A1913" s="1">
        <v>987</v>
      </c>
      <c r="B1913" s="426"/>
      <c r="C1913" s="426"/>
      <c r="D1913" s="359" t="str">
        <f>IF(B1913&lt;&gt;0,(VLOOKUP(B1913,'proje ve personel bilgileri'!$A$14:$B$1021,2,0))," ")</f>
        <v xml:space="preserve"> </v>
      </c>
      <c r="E1913" s="359"/>
      <c r="F1913" s="268"/>
      <c r="G1913" s="112"/>
      <c r="H1913" s="112"/>
      <c r="I1913" s="109" t="str">
        <f t="shared" si="108"/>
        <v xml:space="preserve"> </v>
      </c>
      <c r="J1913" s="110" t="str">
        <f>IF(B1913&lt;&gt;0,(VLOOKUP(B1913,G011C!$B$12:$V$2193,20,0))," ")</f>
        <v xml:space="preserve"> </v>
      </c>
      <c r="K1913" s="111" t="str">
        <f t="shared" si="109"/>
        <v xml:space="preserve"> </v>
      </c>
    </row>
    <row r="1914" spans="1:11" ht="15.75" customHeight="1" x14ac:dyDescent="0.25">
      <c r="A1914" s="2">
        <v>988</v>
      </c>
      <c r="B1914" s="426"/>
      <c r="C1914" s="426"/>
      <c r="D1914" s="359" t="str">
        <f>IF(B1914&lt;&gt;0,(VLOOKUP(B1914,'proje ve personel bilgileri'!$A$14:$B$1021,2,0))," ")</f>
        <v xml:space="preserve"> </v>
      </c>
      <c r="E1914" s="359"/>
      <c r="F1914" s="268"/>
      <c r="G1914" s="112"/>
      <c r="H1914" s="112"/>
      <c r="I1914" s="109" t="str">
        <f t="shared" si="108"/>
        <v xml:space="preserve"> </v>
      </c>
      <c r="J1914" s="110" t="str">
        <f>IF(B1914&lt;&gt;0,(VLOOKUP(B1914,G011C!$B$12:$V$2193,20,0))," ")</f>
        <v xml:space="preserve"> </v>
      </c>
      <c r="K1914" s="111" t="str">
        <f t="shared" si="109"/>
        <v xml:space="preserve"> </v>
      </c>
    </row>
    <row r="1915" spans="1:11" ht="15.75" customHeight="1" x14ac:dyDescent="0.25">
      <c r="A1915" s="1">
        <v>989</v>
      </c>
      <c r="B1915" s="426"/>
      <c r="C1915" s="426"/>
      <c r="D1915" s="359" t="str">
        <f>IF(B1915&lt;&gt;0,(VLOOKUP(B1915,'proje ve personel bilgileri'!$A$14:$B$1021,2,0))," ")</f>
        <v xml:space="preserve"> </v>
      </c>
      <c r="E1915" s="359"/>
      <c r="F1915" s="268"/>
      <c r="G1915" s="112"/>
      <c r="H1915" s="112"/>
      <c r="I1915" s="109" t="str">
        <f t="shared" si="108"/>
        <v xml:space="preserve"> </v>
      </c>
      <c r="J1915" s="110" t="str">
        <f>IF(B1915&lt;&gt;0,(VLOOKUP(B1915,G011C!$B$12:$V$2193,20,0))," ")</f>
        <v xml:space="preserve"> </v>
      </c>
      <c r="K1915" s="111" t="str">
        <f t="shared" si="109"/>
        <v xml:space="preserve"> </v>
      </c>
    </row>
    <row r="1916" spans="1:11" ht="15" customHeight="1" x14ac:dyDescent="0.25">
      <c r="A1916" s="2">
        <v>990</v>
      </c>
      <c r="B1916" s="426"/>
      <c r="C1916" s="426"/>
      <c r="D1916" s="359" t="str">
        <f>IF(B1916&lt;&gt;0,(VLOOKUP(B1916,'proje ve personel bilgileri'!$A$14:$B$1021,2,0))," ")</f>
        <v xml:space="preserve"> </v>
      </c>
      <c r="E1916" s="359"/>
      <c r="F1916" s="268"/>
      <c r="G1916" s="112"/>
      <c r="H1916" s="112"/>
      <c r="I1916" s="109" t="str">
        <f t="shared" si="108"/>
        <v xml:space="preserve"> </v>
      </c>
      <c r="J1916" s="110" t="str">
        <f>IF(B1916&lt;&gt;0,(VLOOKUP(B1916,G011C!$B$12:$V$2193,20,0))," ")</f>
        <v xml:space="preserve"> </v>
      </c>
      <c r="K1916" s="111" t="str">
        <f t="shared" si="109"/>
        <v xml:space="preserve"> </v>
      </c>
    </row>
    <row r="1917" spans="1:11" ht="15.75" customHeight="1" x14ac:dyDescent="0.25">
      <c r="A1917" s="341" t="s">
        <v>169</v>
      </c>
      <c r="B1917" s="427"/>
      <c r="C1917" s="427"/>
      <c r="D1917" s="427"/>
      <c r="E1917" s="427"/>
      <c r="F1917" s="427"/>
      <c r="G1917" s="427"/>
      <c r="H1917" s="427"/>
      <c r="I1917" s="34">
        <f>SUM(I1899:I1916)</f>
        <v>0</v>
      </c>
      <c r="J1917" s="31"/>
      <c r="K1917" s="35">
        <f>IF(C1896=C1861,SUM(K1899:K1916)+K1882,SUM(K1899:K1916))</f>
        <v>0</v>
      </c>
    </row>
    <row r="1918" spans="1:11" ht="15.75" customHeight="1" x14ac:dyDescent="0.25">
      <c r="A1918" s="428" t="s">
        <v>170</v>
      </c>
      <c r="B1918" s="429"/>
      <c r="C1918" s="429"/>
      <c r="D1918" s="429"/>
      <c r="E1918" s="429"/>
      <c r="F1918" s="429"/>
      <c r="G1918" s="430"/>
      <c r="H1918" s="32"/>
      <c r="I1918" s="33"/>
      <c r="J1918" s="33"/>
      <c r="K1918" s="65">
        <f>SUM(K1899:K1916)+K1883</f>
        <v>0</v>
      </c>
    </row>
    <row r="1919" spans="1:11" ht="15" customHeight="1" x14ac:dyDescent="0.25">
      <c r="A1919" s="56"/>
      <c r="B1919" s="56"/>
      <c r="C1919" s="56"/>
      <c r="D1919" s="56"/>
      <c r="E1919" s="56"/>
      <c r="F1919" s="56"/>
      <c r="G1919" s="56"/>
      <c r="H1919" s="56"/>
      <c r="I1919" s="56"/>
      <c r="J1919" s="56"/>
      <c r="K1919" s="56"/>
    </row>
    <row r="1920" spans="1:11" ht="15" customHeight="1" x14ac:dyDescent="0.25">
      <c r="A1920" s="50"/>
    </row>
    <row r="1921" spans="1:11" ht="15" customHeight="1" x14ac:dyDescent="0.25">
      <c r="A1921" s="431" t="s">
        <v>171</v>
      </c>
      <c r="B1921" s="431"/>
      <c r="C1921" s="431"/>
      <c r="D1921" s="431"/>
      <c r="E1921" s="431"/>
      <c r="F1921" s="431"/>
      <c r="G1921" s="431"/>
      <c r="H1921" s="431"/>
      <c r="I1921" s="431"/>
      <c r="J1921" s="431"/>
      <c r="K1921" s="431"/>
    </row>
    <row r="1922" spans="1:11" ht="15" customHeight="1" x14ac:dyDescent="0.25">
      <c r="A1922" s="50"/>
    </row>
    <row r="1923" spans="1:11" ht="15" customHeight="1" x14ac:dyDescent="0.25">
      <c r="A1923" s="51"/>
    </row>
    <row r="1924" spans="1:11" ht="15" customHeight="1" x14ac:dyDescent="0.25">
      <c r="A1924" s="270" t="s">
        <v>101</v>
      </c>
      <c r="E1924" s="270" t="s">
        <v>102</v>
      </c>
      <c r="G1924" s="270" t="s">
        <v>103</v>
      </c>
      <c r="J1924" s="74" t="s">
        <v>127</v>
      </c>
    </row>
    <row r="1926" spans="1:11" ht="15.75" customHeight="1" x14ac:dyDescent="0.25">
      <c r="A1926" s="348" t="s">
        <v>157</v>
      </c>
      <c r="B1926" s="440"/>
      <c r="C1926" s="440"/>
      <c r="D1926" s="440"/>
      <c r="E1926" s="440"/>
      <c r="F1926" s="440"/>
      <c r="G1926" s="440"/>
      <c r="H1926" s="440"/>
      <c r="I1926" s="440"/>
      <c r="J1926" s="440"/>
      <c r="K1926" s="440"/>
    </row>
    <row r="1927" spans="1:11" ht="15" customHeight="1" x14ac:dyDescent="0.25">
      <c r="A1927" s="70"/>
      <c r="B1927" s="70"/>
      <c r="C1927" s="70"/>
      <c r="D1927" s="70"/>
      <c r="E1927" s="70"/>
      <c r="F1927" s="73" t="str">
        <f>'proje ve personel bilgileri'!$B$7&amp;" dönemine aittir"</f>
        <v>/ dönemine aittir</v>
      </c>
      <c r="G1927" s="70"/>
      <c r="H1927" s="70"/>
      <c r="I1927" s="70"/>
      <c r="J1927" s="70"/>
      <c r="K1927" s="70"/>
    </row>
    <row r="1928" spans="1:11" ht="18.75" customHeight="1" x14ac:dyDescent="0.25">
      <c r="K1928" s="4" t="s">
        <v>158</v>
      </c>
    </row>
    <row r="1929" spans="1:11" ht="15.75" customHeight="1" x14ac:dyDescent="0.25">
      <c r="A1929" s="435" t="s">
        <v>2</v>
      </c>
      <c r="B1929" s="436"/>
      <c r="C1929" s="351">
        <f>'proje ve personel bilgileri'!$B$2</f>
        <v>0</v>
      </c>
      <c r="D1929" s="352"/>
      <c r="E1929" s="352"/>
      <c r="F1929" s="352"/>
      <c r="G1929" s="352"/>
      <c r="H1929" s="352"/>
      <c r="I1929" s="352"/>
      <c r="J1929" s="352"/>
      <c r="K1929" s="353"/>
    </row>
    <row r="1930" spans="1:11" ht="15.75" customHeight="1" x14ac:dyDescent="0.25">
      <c r="A1930" s="435" t="s">
        <v>159</v>
      </c>
      <c r="B1930" s="436"/>
      <c r="C1930" s="351">
        <f>'proje ve personel bilgileri'!$B$3</f>
        <v>0</v>
      </c>
      <c r="D1930" s="352"/>
      <c r="E1930" s="352"/>
      <c r="F1930" s="352"/>
      <c r="G1930" s="352"/>
      <c r="H1930" s="352"/>
      <c r="I1930" s="352"/>
      <c r="J1930" s="352"/>
      <c r="K1930" s="353"/>
    </row>
    <row r="1931" spans="1:11" ht="15.75" customHeight="1" x14ac:dyDescent="0.25">
      <c r="A1931" s="435" t="s">
        <v>160</v>
      </c>
      <c r="B1931" s="436"/>
      <c r="C1931" s="437"/>
      <c r="D1931" s="438"/>
      <c r="E1931" s="435"/>
      <c r="F1931" s="439"/>
      <c r="G1931" s="439"/>
      <c r="H1931" s="439"/>
      <c r="I1931" s="439"/>
      <c r="J1931" s="439"/>
      <c r="K1931" s="436"/>
    </row>
    <row r="1932" spans="1:11" ht="30" customHeight="1" x14ac:dyDescent="0.25">
      <c r="A1932" s="432" t="s">
        <v>87</v>
      </c>
      <c r="B1932" s="346" t="s">
        <v>15</v>
      </c>
      <c r="C1932" s="347"/>
      <c r="D1932" s="346" t="s">
        <v>161</v>
      </c>
      <c r="E1932" s="347"/>
      <c r="F1932" s="432" t="s">
        <v>17</v>
      </c>
      <c r="G1932" s="432" t="s">
        <v>162</v>
      </c>
      <c r="H1932" s="432" t="s">
        <v>163</v>
      </c>
      <c r="I1932" s="432" t="s">
        <v>164</v>
      </c>
      <c r="J1932" s="269" t="s">
        <v>165</v>
      </c>
      <c r="K1932" s="267" t="s">
        <v>166</v>
      </c>
    </row>
    <row r="1933" spans="1:11" ht="30.75" customHeight="1" x14ac:dyDescent="0.25">
      <c r="A1933" s="433"/>
      <c r="B1933" s="339"/>
      <c r="C1933" s="340"/>
      <c r="D1933" s="339" t="s">
        <v>167</v>
      </c>
      <c r="E1933" s="340"/>
      <c r="F1933" s="433"/>
      <c r="G1933" s="433"/>
      <c r="H1933" s="433"/>
      <c r="I1933" s="433"/>
      <c r="J1933" s="267" t="s">
        <v>168</v>
      </c>
      <c r="K1933" s="267" t="s">
        <v>98</v>
      </c>
    </row>
    <row r="1934" spans="1:11" ht="15.75" customHeight="1" x14ac:dyDescent="0.25">
      <c r="A1934" s="1">
        <v>991</v>
      </c>
      <c r="B1934" s="434"/>
      <c r="C1934" s="434"/>
      <c r="D1934" s="359" t="str">
        <f>IF(B1934&lt;&gt;0,(VLOOKUP(B1934,'proje ve personel bilgileri'!$A$14:$B$1021,2,0))," ")</f>
        <v xml:space="preserve"> </v>
      </c>
      <c r="E1934" s="359"/>
      <c r="F1934" s="268"/>
      <c r="G1934" s="108"/>
      <c r="H1934" s="108"/>
      <c r="I1934" s="109" t="str">
        <f t="shared" ref="I1934:I1951" si="110">IF(B1934&lt;&gt;0,(G1934*H1934)," ")</f>
        <v xml:space="preserve"> </v>
      </c>
      <c r="J1934" s="110" t="str">
        <f>IF(B1934&lt;&gt;0,(VLOOKUP(B1934,G011C!$B$12:$V$2193,20,0))," ")</f>
        <v xml:space="preserve"> </v>
      </c>
      <c r="K1934" s="111" t="str">
        <f t="shared" ref="K1934:K1951" si="111">IF(B1934&lt;&gt;0,(I1934*J1934)," ")</f>
        <v xml:space="preserve"> </v>
      </c>
    </row>
    <row r="1935" spans="1:11" ht="15.75" customHeight="1" x14ac:dyDescent="0.25">
      <c r="A1935" s="2">
        <v>992</v>
      </c>
      <c r="B1935" s="426"/>
      <c r="C1935" s="426"/>
      <c r="D1935" s="359" t="str">
        <f>IF(B1935&lt;&gt;0,(VLOOKUP(B1935,'proje ve personel bilgileri'!$A$14:$B$1021,2,0))," ")</f>
        <v xml:space="preserve"> </v>
      </c>
      <c r="E1935" s="359"/>
      <c r="F1935" s="268"/>
      <c r="G1935" s="112"/>
      <c r="H1935" s="112"/>
      <c r="I1935" s="109" t="str">
        <f t="shared" si="110"/>
        <v xml:space="preserve"> </v>
      </c>
      <c r="J1935" s="110" t="str">
        <f>IF(B1935&lt;&gt;0,(VLOOKUP(B1935,G011C!$B$12:$V$2193,20,0))," ")</f>
        <v xml:space="preserve"> </v>
      </c>
      <c r="K1935" s="111" t="str">
        <f t="shared" si="111"/>
        <v xml:space="preserve"> </v>
      </c>
    </row>
    <row r="1936" spans="1:11" ht="15.75" customHeight="1" x14ac:dyDescent="0.25">
      <c r="A1936" s="1">
        <v>993</v>
      </c>
      <c r="B1936" s="426"/>
      <c r="C1936" s="426"/>
      <c r="D1936" s="359" t="str">
        <f>IF(B1936&lt;&gt;0,(VLOOKUP(B1936,'proje ve personel bilgileri'!$A$14:$B$1021,2,0))," ")</f>
        <v xml:space="preserve"> </v>
      </c>
      <c r="E1936" s="359"/>
      <c r="F1936" s="268"/>
      <c r="G1936" s="112"/>
      <c r="H1936" s="112"/>
      <c r="I1936" s="109" t="str">
        <f t="shared" si="110"/>
        <v xml:space="preserve"> </v>
      </c>
      <c r="J1936" s="110" t="str">
        <f>IF(B1936&lt;&gt;0,(VLOOKUP(B1936,G011C!$B$12:$V$2193,20,0))," ")</f>
        <v xml:space="preserve"> </v>
      </c>
      <c r="K1936" s="111" t="str">
        <f t="shared" si="111"/>
        <v xml:space="preserve"> </v>
      </c>
    </row>
    <row r="1937" spans="1:11" ht="15.75" customHeight="1" x14ac:dyDescent="0.25">
      <c r="A1937" s="2">
        <v>994</v>
      </c>
      <c r="B1937" s="426"/>
      <c r="C1937" s="426"/>
      <c r="D1937" s="359" t="str">
        <f>IF(B1937&lt;&gt;0,(VLOOKUP(B1937,'proje ve personel bilgileri'!$A$14:$B$1021,2,0))," ")</f>
        <v xml:space="preserve"> </v>
      </c>
      <c r="E1937" s="359"/>
      <c r="F1937" s="268"/>
      <c r="G1937" s="112"/>
      <c r="H1937" s="112"/>
      <c r="I1937" s="109" t="str">
        <f t="shared" si="110"/>
        <v xml:space="preserve"> </v>
      </c>
      <c r="J1937" s="110" t="str">
        <f>IF(B1937&lt;&gt;0,(VLOOKUP(B1937,G011C!$B$12:$V$2193,20,0))," ")</f>
        <v xml:space="preserve"> </v>
      </c>
      <c r="K1937" s="111" t="str">
        <f t="shared" si="111"/>
        <v xml:space="preserve"> </v>
      </c>
    </row>
    <row r="1938" spans="1:11" ht="15.75" customHeight="1" x14ac:dyDescent="0.25">
      <c r="A1938" s="1">
        <v>995</v>
      </c>
      <c r="B1938" s="426"/>
      <c r="C1938" s="426"/>
      <c r="D1938" s="359" t="str">
        <f>IF(B1938&lt;&gt;0,(VLOOKUP(B1938,'proje ve personel bilgileri'!$A$14:$B$1021,2,0))," ")</f>
        <v xml:space="preserve"> </v>
      </c>
      <c r="E1938" s="359"/>
      <c r="F1938" s="268"/>
      <c r="G1938" s="112"/>
      <c r="H1938" s="112"/>
      <c r="I1938" s="109" t="str">
        <f t="shared" si="110"/>
        <v xml:space="preserve"> </v>
      </c>
      <c r="J1938" s="110" t="str">
        <f>IF(B1938&lt;&gt;0,(VLOOKUP(B1938,G011C!$B$12:$V$2193,20,0))," ")</f>
        <v xml:space="preserve"> </v>
      </c>
      <c r="K1938" s="111" t="str">
        <f t="shared" si="111"/>
        <v xml:space="preserve"> </v>
      </c>
    </row>
    <row r="1939" spans="1:11" ht="15.75" customHeight="1" x14ac:dyDescent="0.25">
      <c r="A1939" s="2">
        <v>996</v>
      </c>
      <c r="B1939" s="426"/>
      <c r="C1939" s="426"/>
      <c r="D1939" s="359" t="str">
        <f>IF(B1939&lt;&gt;0,(VLOOKUP(B1939,'proje ve personel bilgileri'!$A$14:$B$1021,2,0))," ")</f>
        <v xml:space="preserve"> </v>
      </c>
      <c r="E1939" s="359"/>
      <c r="F1939" s="268"/>
      <c r="G1939" s="112"/>
      <c r="H1939" s="112"/>
      <c r="I1939" s="109" t="str">
        <f t="shared" si="110"/>
        <v xml:space="preserve"> </v>
      </c>
      <c r="J1939" s="110" t="str">
        <f>IF(B1939&lt;&gt;0,(VLOOKUP(B1939,G011C!$B$12:$V$2193,20,0))," ")</f>
        <v xml:space="preserve"> </v>
      </c>
      <c r="K1939" s="111" t="str">
        <f t="shared" si="111"/>
        <v xml:space="preserve"> </v>
      </c>
    </row>
    <row r="1940" spans="1:11" ht="15.75" customHeight="1" x14ac:dyDescent="0.25">
      <c r="A1940" s="1">
        <v>997</v>
      </c>
      <c r="B1940" s="426"/>
      <c r="C1940" s="426"/>
      <c r="D1940" s="359" t="str">
        <f>IF(B1940&lt;&gt;0,(VLOOKUP(B1940,'proje ve personel bilgileri'!$A$14:$B$1021,2,0))," ")</f>
        <v xml:space="preserve"> </v>
      </c>
      <c r="E1940" s="359"/>
      <c r="F1940" s="268"/>
      <c r="G1940" s="112"/>
      <c r="H1940" s="112"/>
      <c r="I1940" s="109" t="str">
        <f t="shared" si="110"/>
        <v xml:space="preserve"> </v>
      </c>
      <c r="J1940" s="110" t="str">
        <f>IF(B1940&lt;&gt;0,(VLOOKUP(B1940,G011C!$B$12:$V$2193,20,0))," ")</f>
        <v xml:space="preserve"> </v>
      </c>
      <c r="K1940" s="111" t="str">
        <f t="shared" si="111"/>
        <v xml:space="preserve"> </v>
      </c>
    </row>
    <row r="1941" spans="1:11" ht="15.75" customHeight="1" x14ac:dyDescent="0.25">
      <c r="A1941" s="2">
        <v>998</v>
      </c>
      <c r="B1941" s="426"/>
      <c r="C1941" s="426"/>
      <c r="D1941" s="359" t="str">
        <f>IF(B1941&lt;&gt;0,(VLOOKUP(B1941,'proje ve personel bilgileri'!$A$14:$B$1021,2,0))," ")</f>
        <v xml:space="preserve"> </v>
      </c>
      <c r="E1941" s="359"/>
      <c r="F1941" s="268"/>
      <c r="G1941" s="112"/>
      <c r="H1941" s="112"/>
      <c r="I1941" s="109" t="str">
        <f t="shared" si="110"/>
        <v xml:space="preserve"> </v>
      </c>
      <c r="J1941" s="110" t="str">
        <f>IF(B1941&lt;&gt;0,(VLOOKUP(B1941,G011C!$B$12:$V$2193,20,0))," ")</f>
        <v xml:space="preserve"> </v>
      </c>
      <c r="K1941" s="111" t="str">
        <f t="shared" si="111"/>
        <v xml:space="preserve"> </v>
      </c>
    </row>
    <row r="1942" spans="1:11" ht="15.75" customHeight="1" x14ac:dyDescent="0.25">
      <c r="A1942" s="1">
        <v>999</v>
      </c>
      <c r="B1942" s="426"/>
      <c r="C1942" s="426"/>
      <c r="D1942" s="359" t="str">
        <f>IF(B1942&lt;&gt;0,(VLOOKUP(B1942,'proje ve personel bilgileri'!$A$14:$B$1021,2,0))," ")</f>
        <v xml:space="preserve"> </v>
      </c>
      <c r="E1942" s="359"/>
      <c r="F1942" s="268"/>
      <c r="G1942" s="112"/>
      <c r="H1942" s="112"/>
      <c r="I1942" s="109" t="str">
        <f t="shared" si="110"/>
        <v xml:space="preserve"> </v>
      </c>
      <c r="J1942" s="110" t="str">
        <f>IF(B1942&lt;&gt;0,(VLOOKUP(B1942,G011C!$B$12:$V$2193,20,0))," ")</f>
        <v xml:space="preserve"> </v>
      </c>
      <c r="K1942" s="111" t="str">
        <f t="shared" si="111"/>
        <v xml:space="preserve"> </v>
      </c>
    </row>
    <row r="1943" spans="1:11" ht="15.75" customHeight="1" x14ac:dyDescent="0.25">
      <c r="A1943" s="2">
        <v>1000</v>
      </c>
      <c r="B1943" s="426"/>
      <c r="C1943" s="426"/>
      <c r="D1943" s="359" t="str">
        <f>IF(B1943&lt;&gt;0,(VLOOKUP(B1943,'proje ve personel bilgileri'!$A$14:$B$1021,2,0))," ")</f>
        <v xml:space="preserve"> </v>
      </c>
      <c r="E1943" s="359"/>
      <c r="F1943" s="268"/>
      <c r="G1943" s="112"/>
      <c r="H1943" s="112"/>
      <c r="I1943" s="109" t="str">
        <f t="shared" si="110"/>
        <v xml:space="preserve"> </v>
      </c>
      <c r="J1943" s="110" t="str">
        <f>IF(B1943&lt;&gt;0,(VLOOKUP(B1943,G011C!$B$12:$V$2193,20,0))," ")</f>
        <v xml:space="preserve"> </v>
      </c>
      <c r="K1943" s="111" t="str">
        <f t="shared" si="111"/>
        <v xml:space="preserve"> </v>
      </c>
    </row>
    <row r="1944" spans="1:11" ht="15.75" customHeight="1" x14ac:dyDescent="0.25">
      <c r="A1944" s="1">
        <v>1001</v>
      </c>
      <c r="B1944" s="426"/>
      <c r="C1944" s="426"/>
      <c r="D1944" s="359" t="str">
        <f>IF(B1944&lt;&gt;0,(VLOOKUP(B1944,'proje ve personel bilgileri'!$A$14:$B$1021,2,0))," ")</f>
        <v xml:space="preserve"> </v>
      </c>
      <c r="E1944" s="359"/>
      <c r="F1944" s="268"/>
      <c r="G1944" s="112"/>
      <c r="H1944" s="112"/>
      <c r="I1944" s="109" t="str">
        <f t="shared" si="110"/>
        <v xml:space="preserve"> </v>
      </c>
      <c r="J1944" s="110" t="str">
        <f>IF(B1944&lt;&gt;0,(VLOOKUP(B1944,G011C!$B$12:$V$2193,20,0))," ")</f>
        <v xml:space="preserve"> </v>
      </c>
      <c r="K1944" s="111" t="str">
        <f t="shared" si="111"/>
        <v xml:space="preserve"> </v>
      </c>
    </row>
    <row r="1945" spans="1:11" ht="15.75" customHeight="1" x14ac:dyDescent="0.25">
      <c r="A1945" s="2">
        <v>1002</v>
      </c>
      <c r="B1945" s="426"/>
      <c r="C1945" s="426"/>
      <c r="D1945" s="359" t="str">
        <f>IF(B1945&lt;&gt;0,(VLOOKUP(B1945,'proje ve personel bilgileri'!$A$14:$B$1021,2,0))," ")</f>
        <v xml:space="preserve"> </v>
      </c>
      <c r="E1945" s="359"/>
      <c r="F1945" s="268"/>
      <c r="G1945" s="112"/>
      <c r="H1945" s="112"/>
      <c r="I1945" s="109" t="str">
        <f t="shared" si="110"/>
        <v xml:space="preserve"> </v>
      </c>
      <c r="J1945" s="110" t="str">
        <f>IF(B1945&lt;&gt;0,(VLOOKUP(B1945,G011C!$B$12:$V$2193,20,0))," ")</f>
        <v xml:space="preserve"> </v>
      </c>
      <c r="K1945" s="111" t="str">
        <f t="shared" si="111"/>
        <v xml:space="preserve"> </v>
      </c>
    </row>
    <row r="1946" spans="1:11" ht="15.75" customHeight="1" x14ac:dyDescent="0.25">
      <c r="A1946" s="1">
        <v>1003</v>
      </c>
      <c r="B1946" s="426"/>
      <c r="C1946" s="426"/>
      <c r="D1946" s="359" t="str">
        <f>IF(B1946&lt;&gt;0,(VLOOKUP(B1946,'proje ve personel bilgileri'!$A$14:$B$1021,2,0))," ")</f>
        <v xml:space="preserve"> </v>
      </c>
      <c r="E1946" s="359"/>
      <c r="F1946" s="268"/>
      <c r="G1946" s="112"/>
      <c r="H1946" s="112"/>
      <c r="I1946" s="109" t="str">
        <f t="shared" si="110"/>
        <v xml:space="preserve"> </v>
      </c>
      <c r="J1946" s="110" t="str">
        <f>IF(B1946&lt;&gt;0,(VLOOKUP(B1946,G011C!$B$12:$V$2193,20,0))," ")</f>
        <v xml:space="preserve"> </v>
      </c>
      <c r="K1946" s="111" t="str">
        <f t="shared" si="111"/>
        <v xml:space="preserve"> </v>
      </c>
    </row>
    <row r="1947" spans="1:11" ht="15.75" customHeight="1" x14ac:dyDescent="0.25">
      <c r="A1947" s="2">
        <v>1004</v>
      </c>
      <c r="B1947" s="426"/>
      <c r="C1947" s="426"/>
      <c r="D1947" s="359" t="str">
        <f>IF(B1947&lt;&gt;0,(VLOOKUP(B1947,'proje ve personel bilgileri'!$A$14:$B$1021,2,0))," ")</f>
        <v xml:space="preserve"> </v>
      </c>
      <c r="E1947" s="359"/>
      <c r="F1947" s="268"/>
      <c r="G1947" s="112"/>
      <c r="H1947" s="112"/>
      <c r="I1947" s="109" t="str">
        <f t="shared" si="110"/>
        <v xml:space="preserve"> </v>
      </c>
      <c r="J1947" s="110" t="str">
        <f>IF(B1947&lt;&gt;0,(VLOOKUP(B1947,G011C!$B$12:$V$2193,20,0))," ")</f>
        <v xml:space="preserve"> </v>
      </c>
      <c r="K1947" s="111" t="str">
        <f t="shared" si="111"/>
        <v xml:space="preserve"> </v>
      </c>
    </row>
    <row r="1948" spans="1:11" ht="15.75" customHeight="1" x14ac:dyDescent="0.25">
      <c r="A1948" s="1">
        <v>1005</v>
      </c>
      <c r="B1948" s="426"/>
      <c r="C1948" s="426"/>
      <c r="D1948" s="359" t="str">
        <f>IF(B1948&lt;&gt;0,(VLOOKUP(B1948,'proje ve personel bilgileri'!$A$14:$B$1021,2,0))," ")</f>
        <v xml:space="preserve"> </v>
      </c>
      <c r="E1948" s="359"/>
      <c r="F1948" s="268"/>
      <c r="G1948" s="112"/>
      <c r="H1948" s="112"/>
      <c r="I1948" s="109" t="str">
        <f t="shared" si="110"/>
        <v xml:space="preserve"> </v>
      </c>
      <c r="J1948" s="110" t="str">
        <f>IF(B1948&lt;&gt;0,(VLOOKUP(B1948,G011C!$B$12:$V$2193,20,0))," ")</f>
        <v xml:space="preserve"> </v>
      </c>
      <c r="K1948" s="111" t="str">
        <f t="shared" si="111"/>
        <v xml:space="preserve"> </v>
      </c>
    </row>
    <row r="1949" spans="1:11" ht="15.75" customHeight="1" x14ac:dyDescent="0.25">
      <c r="A1949" s="2">
        <v>1006</v>
      </c>
      <c r="B1949" s="426"/>
      <c r="C1949" s="426"/>
      <c r="D1949" s="359" t="str">
        <f>IF(B1949&lt;&gt;0,(VLOOKUP(B1949,'proje ve personel bilgileri'!$A$14:$B$1021,2,0))," ")</f>
        <v xml:space="preserve"> </v>
      </c>
      <c r="E1949" s="359"/>
      <c r="F1949" s="268"/>
      <c r="G1949" s="112"/>
      <c r="H1949" s="112"/>
      <c r="I1949" s="109" t="str">
        <f t="shared" si="110"/>
        <v xml:space="preserve"> </v>
      </c>
      <c r="J1949" s="110" t="str">
        <f>IF(B1949&lt;&gt;0,(VLOOKUP(B1949,G011C!$B$12:$V$2193,20,0))," ")</f>
        <v xml:space="preserve"> </v>
      </c>
      <c r="K1949" s="111" t="str">
        <f t="shared" si="111"/>
        <v xml:space="preserve"> </v>
      </c>
    </row>
    <row r="1950" spans="1:11" ht="15.75" customHeight="1" x14ac:dyDescent="0.25">
      <c r="A1950" s="1">
        <v>1007</v>
      </c>
      <c r="B1950" s="426"/>
      <c r="C1950" s="426"/>
      <c r="D1950" s="359" t="str">
        <f>IF(B1950&lt;&gt;0,(VLOOKUP(B1950,'proje ve personel bilgileri'!$A$14:$B$1021,2,0))," ")</f>
        <v xml:space="preserve"> </v>
      </c>
      <c r="E1950" s="359"/>
      <c r="F1950" s="268"/>
      <c r="G1950" s="112"/>
      <c r="H1950" s="112"/>
      <c r="I1950" s="109" t="str">
        <f t="shared" si="110"/>
        <v xml:space="preserve"> </v>
      </c>
      <c r="J1950" s="110" t="str">
        <f>IF(B1950&lt;&gt;0,(VLOOKUP(B1950,G011C!$B$12:$V$2193,20,0))," ")</f>
        <v xml:space="preserve"> </v>
      </c>
      <c r="K1950" s="111" t="str">
        <f t="shared" si="111"/>
        <v xml:space="preserve"> </v>
      </c>
    </row>
    <row r="1951" spans="1:11" ht="15" customHeight="1" x14ac:dyDescent="0.25">
      <c r="A1951" s="2">
        <v>1008</v>
      </c>
      <c r="B1951" s="426"/>
      <c r="C1951" s="426"/>
      <c r="D1951" s="359" t="str">
        <f>IF(B1951&lt;&gt;0,(VLOOKUP(B1951,'proje ve personel bilgileri'!$A$14:$B$1021,2,0))," ")</f>
        <v xml:space="preserve"> </v>
      </c>
      <c r="E1951" s="359"/>
      <c r="F1951" s="268"/>
      <c r="G1951" s="112"/>
      <c r="H1951" s="112"/>
      <c r="I1951" s="109" t="str">
        <f t="shared" si="110"/>
        <v xml:space="preserve"> </v>
      </c>
      <c r="J1951" s="110" t="str">
        <f>IF(B1951&lt;&gt;0,(VLOOKUP(B1951,G011C!$B$12:$V$2193,20,0))," ")</f>
        <v xml:space="preserve"> </v>
      </c>
      <c r="K1951" s="111" t="str">
        <f t="shared" si="111"/>
        <v xml:space="preserve"> </v>
      </c>
    </row>
    <row r="1952" spans="1:11" ht="15.75" customHeight="1" x14ac:dyDescent="0.25">
      <c r="A1952" s="341" t="s">
        <v>169</v>
      </c>
      <c r="B1952" s="427"/>
      <c r="C1952" s="427"/>
      <c r="D1952" s="427"/>
      <c r="E1952" s="427"/>
      <c r="F1952" s="427"/>
      <c r="G1952" s="427"/>
      <c r="H1952" s="427"/>
      <c r="I1952" s="34">
        <f>SUM(I1934:I1951)</f>
        <v>0</v>
      </c>
      <c r="J1952" s="31"/>
      <c r="K1952" s="35">
        <f>IF(C1931=C1896,SUM(K1934:K1951)+K1917,SUM(K1934:K1951))</f>
        <v>0</v>
      </c>
    </row>
    <row r="1953" spans="1:11" ht="15.75" customHeight="1" x14ac:dyDescent="0.25">
      <c r="A1953" s="428" t="s">
        <v>170</v>
      </c>
      <c r="B1953" s="429"/>
      <c r="C1953" s="429"/>
      <c r="D1953" s="429"/>
      <c r="E1953" s="429"/>
      <c r="F1953" s="429"/>
      <c r="G1953" s="430"/>
      <c r="H1953" s="32"/>
      <c r="I1953" s="33"/>
      <c r="J1953" s="33"/>
      <c r="K1953" s="65">
        <f>SUM(K1934:K1951)+K1918</f>
        <v>0</v>
      </c>
    </row>
    <row r="1954" spans="1:11" ht="15" customHeight="1" x14ac:dyDescent="0.25">
      <c r="A1954" s="56"/>
      <c r="B1954" s="56"/>
      <c r="C1954" s="56"/>
      <c r="D1954" s="56"/>
      <c r="E1954" s="56"/>
      <c r="F1954" s="56"/>
      <c r="G1954" s="56"/>
      <c r="H1954" s="56"/>
      <c r="I1954" s="56"/>
      <c r="J1954" s="56"/>
      <c r="K1954" s="56"/>
    </row>
    <row r="1955" spans="1:11" ht="15" customHeight="1" x14ac:dyDescent="0.25">
      <c r="A1955" s="50"/>
    </row>
    <row r="1956" spans="1:11" ht="15" customHeight="1" x14ac:dyDescent="0.25">
      <c r="A1956" s="431" t="s">
        <v>171</v>
      </c>
      <c r="B1956" s="431"/>
      <c r="C1956" s="431"/>
      <c r="D1956" s="431"/>
      <c r="E1956" s="431"/>
      <c r="F1956" s="431"/>
      <c r="G1956" s="431"/>
      <c r="H1956" s="431"/>
      <c r="I1956" s="431"/>
      <c r="J1956" s="431"/>
      <c r="K1956" s="431"/>
    </row>
    <row r="1957" spans="1:11" ht="15" customHeight="1" x14ac:dyDescent="0.25">
      <c r="A1957" s="50"/>
    </row>
    <row r="1958" spans="1:11" ht="15" customHeight="1" x14ac:dyDescent="0.25">
      <c r="A1958" s="51"/>
    </row>
    <row r="1959" spans="1:11" ht="15" customHeight="1" x14ac:dyDescent="0.25">
      <c r="A1959" s="270" t="s">
        <v>101</v>
      </c>
      <c r="E1959" s="270" t="s">
        <v>102</v>
      </c>
      <c r="G1959" s="270" t="s">
        <v>103</v>
      </c>
      <c r="J1959" s="74" t="s">
        <v>127</v>
      </c>
    </row>
  </sheetData>
  <sheetProtection password="D0BF" sheet="1"/>
  <mergeCells count="3080">
    <mergeCell ref="B1945:C1945"/>
    <mergeCell ref="D1945:E1945"/>
    <mergeCell ref="B1946:C1946"/>
    <mergeCell ref="D1946:E1946"/>
    <mergeCell ref="B1947:C1947"/>
    <mergeCell ref="D1947:E1947"/>
    <mergeCell ref="B1948:C1948"/>
    <mergeCell ref="D1948:E1948"/>
    <mergeCell ref="B1949:C1949"/>
    <mergeCell ref="D1949:E1949"/>
    <mergeCell ref="B1950:C1950"/>
    <mergeCell ref="D1950:E1950"/>
    <mergeCell ref="B1951:C1951"/>
    <mergeCell ref="D1951:E1951"/>
    <mergeCell ref="A1952:H1952"/>
    <mergeCell ref="A1953:G1953"/>
    <mergeCell ref="A1956:K1956"/>
    <mergeCell ref="B1936:C1936"/>
    <mergeCell ref="D1936:E1936"/>
    <mergeCell ref="B1937:C1937"/>
    <mergeCell ref="D1937:E1937"/>
    <mergeCell ref="B1938:C1938"/>
    <mergeCell ref="D1938:E1938"/>
    <mergeCell ref="B1939:C1939"/>
    <mergeCell ref="D1939:E1939"/>
    <mergeCell ref="B1940:C1940"/>
    <mergeCell ref="D1940:E1940"/>
    <mergeCell ref="B1941:C1941"/>
    <mergeCell ref="D1941:E1941"/>
    <mergeCell ref="B1942:C1942"/>
    <mergeCell ref="D1942:E1942"/>
    <mergeCell ref="B1943:C1943"/>
    <mergeCell ref="D1943:E1943"/>
    <mergeCell ref="B1944:C1944"/>
    <mergeCell ref="D1944:E1944"/>
    <mergeCell ref="A1929:B1929"/>
    <mergeCell ref="C1929:K1929"/>
    <mergeCell ref="A1930:B1930"/>
    <mergeCell ref="C1930:K1930"/>
    <mergeCell ref="A1931:B1931"/>
    <mergeCell ref="C1931:D1931"/>
    <mergeCell ref="E1931:K1931"/>
    <mergeCell ref="A1932:A1933"/>
    <mergeCell ref="B1932:C1933"/>
    <mergeCell ref="D1932:E1932"/>
    <mergeCell ref="F1932:F1933"/>
    <mergeCell ref="G1932:G1933"/>
    <mergeCell ref="I1932:I1933"/>
    <mergeCell ref="D1933:E1933"/>
    <mergeCell ref="B1934:C1934"/>
    <mergeCell ref="D1934:E1934"/>
    <mergeCell ref="B1935:C1935"/>
    <mergeCell ref="D1935:E1935"/>
    <mergeCell ref="H1932:H1933"/>
    <mergeCell ref="B1910:C1910"/>
    <mergeCell ref="D1910:E1910"/>
    <mergeCell ref="B1911:C1911"/>
    <mergeCell ref="D1911:E1911"/>
    <mergeCell ref="B1912:C1912"/>
    <mergeCell ref="D1912:E1912"/>
    <mergeCell ref="A1926:K1926"/>
    <mergeCell ref="B1913:C1913"/>
    <mergeCell ref="D1913:E1913"/>
    <mergeCell ref="B1914:C1914"/>
    <mergeCell ref="D1914:E1914"/>
    <mergeCell ref="B1915:C1915"/>
    <mergeCell ref="D1915:E1915"/>
    <mergeCell ref="B1916:C1916"/>
    <mergeCell ref="D1916:E1916"/>
    <mergeCell ref="A1917:H1917"/>
    <mergeCell ref="A1918:G1918"/>
    <mergeCell ref="A1921:K1921"/>
    <mergeCell ref="B1901:C1901"/>
    <mergeCell ref="D1901:E1901"/>
    <mergeCell ref="B1902:C1902"/>
    <mergeCell ref="D1902:E1902"/>
    <mergeCell ref="B1903:C1903"/>
    <mergeCell ref="D1903:E1903"/>
    <mergeCell ref="B1904:C1904"/>
    <mergeCell ref="D1904:E1904"/>
    <mergeCell ref="B1905:C1905"/>
    <mergeCell ref="D1905:E1905"/>
    <mergeCell ref="B1906:C1906"/>
    <mergeCell ref="D1906:E1906"/>
    <mergeCell ref="B1907:C1907"/>
    <mergeCell ref="D1907:E1907"/>
    <mergeCell ref="B1908:C1908"/>
    <mergeCell ref="D1908:E1908"/>
    <mergeCell ref="B1909:C1909"/>
    <mergeCell ref="D1909:E1909"/>
    <mergeCell ref="A1894:B1894"/>
    <mergeCell ref="C1894:K1894"/>
    <mergeCell ref="A1895:B1895"/>
    <mergeCell ref="C1895:K1895"/>
    <mergeCell ref="A1896:B1896"/>
    <mergeCell ref="C1896:D1896"/>
    <mergeCell ref="E1896:K1896"/>
    <mergeCell ref="A1897:A1898"/>
    <mergeCell ref="B1897:C1898"/>
    <mergeCell ref="D1897:E1897"/>
    <mergeCell ref="F1897:F1898"/>
    <mergeCell ref="G1897:G1898"/>
    <mergeCell ref="I1897:I1898"/>
    <mergeCell ref="D1898:E1898"/>
    <mergeCell ref="B1899:C1899"/>
    <mergeCell ref="D1899:E1899"/>
    <mergeCell ref="B1900:C1900"/>
    <mergeCell ref="D1900:E1900"/>
    <mergeCell ref="H1897:H1898"/>
    <mergeCell ref="B1875:C1875"/>
    <mergeCell ref="D1875:E1875"/>
    <mergeCell ref="B1876:C1876"/>
    <mergeCell ref="D1876:E1876"/>
    <mergeCell ref="B1877:C1877"/>
    <mergeCell ref="D1877:E1877"/>
    <mergeCell ref="A1891:K1891"/>
    <mergeCell ref="B1878:C1878"/>
    <mergeCell ref="D1878:E1878"/>
    <mergeCell ref="B1879:C1879"/>
    <mergeCell ref="D1879:E1879"/>
    <mergeCell ref="B1880:C1880"/>
    <mergeCell ref="D1880:E1880"/>
    <mergeCell ref="B1881:C1881"/>
    <mergeCell ref="D1881:E1881"/>
    <mergeCell ref="A1882:H1882"/>
    <mergeCell ref="A1883:G1883"/>
    <mergeCell ref="A1886:K1886"/>
    <mergeCell ref="B1866:C1866"/>
    <mergeCell ref="D1866:E1866"/>
    <mergeCell ref="B1867:C1867"/>
    <mergeCell ref="D1867:E1867"/>
    <mergeCell ref="B1868:C1868"/>
    <mergeCell ref="D1868:E1868"/>
    <mergeCell ref="B1869:C1869"/>
    <mergeCell ref="D1869:E1869"/>
    <mergeCell ref="B1870:C1870"/>
    <mergeCell ref="D1870:E1870"/>
    <mergeCell ref="B1871:C1871"/>
    <mergeCell ref="D1871:E1871"/>
    <mergeCell ref="B1872:C1872"/>
    <mergeCell ref="D1872:E1872"/>
    <mergeCell ref="B1873:C1873"/>
    <mergeCell ref="D1873:E1873"/>
    <mergeCell ref="B1874:C1874"/>
    <mergeCell ref="D1874:E1874"/>
    <mergeCell ref="A1859:B1859"/>
    <mergeCell ref="C1859:K1859"/>
    <mergeCell ref="A1860:B1860"/>
    <mergeCell ref="C1860:K1860"/>
    <mergeCell ref="A1861:B1861"/>
    <mergeCell ref="C1861:D1861"/>
    <mergeCell ref="E1861:K1861"/>
    <mergeCell ref="A1862:A1863"/>
    <mergeCell ref="B1862:C1863"/>
    <mergeCell ref="D1862:E1862"/>
    <mergeCell ref="F1862:F1863"/>
    <mergeCell ref="G1862:G1863"/>
    <mergeCell ref="I1862:I1863"/>
    <mergeCell ref="D1863:E1863"/>
    <mergeCell ref="B1864:C1864"/>
    <mergeCell ref="D1864:E1864"/>
    <mergeCell ref="B1865:C1865"/>
    <mergeCell ref="D1865:E1865"/>
    <mergeCell ref="H1862:H1863"/>
    <mergeCell ref="B1840:C1840"/>
    <mergeCell ref="D1840:E1840"/>
    <mergeCell ref="B1841:C1841"/>
    <mergeCell ref="D1841:E1841"/>
    <mergeCell ref="B1842:C1842"/>
    <mergeCell ref="D1842:E1842"/>
    <mergeCell ref="A1856:K1856"/>
    <mergeCell ref="B1843:C1843"/>
    <mergeCell ref="D1843:E1843"/>
    <mergeCell ref="B1844:C1844"/>
    <mergeCell ref="D1844:E1844"/>
    <mergeCell ref="B1845:C1845"/>
    <mergeCell ref="D1845:E1845"/>
    <mergeCell ref="B1846:C1846"/>
    <mergeCell ref="D1846:E1846"/>
    <mergeCell ref="A1847:H1847"/>
    <mergeCell ref="A1848:G1848"/>
    <mergeCell ref="A1851:K1851"/>
    <mergeCell ref="B1831:C1831"/>
    <mergeCell ref="D1831:E1831"/>
    <mergeCell ref="B1832:C1832"/>
    <mergeCell ref="D1832:E1832"/>
    <mergeCell ref="B1833:C1833"/>
    <mergeCell ref="D1833:E1833"/>
    <mergeCell ref="B1834:C1834"/>
    <mergeCell ref="D1834:E1834"/>
    <mergeCell ref="B1835:C1835"/>
    <mergeCell ref="D1835:E1835"/>
    <mergeCell ref="B1836:C1836"/>
    <mergeCell ref="D1836:E1836"/>
    <mergeCell ref="B1837:C1837"/>
    <mergeCell ref="D1837:E1837"/>
    <mergeCell ref="B1838:C1838"/>
    <mergeCell ref="D1838:E1838"/>
    <mergeCell ref="B1839:C1839"/>
    <mergeCell ref="D1839:E1839"/>
    <mergeCell ref="A1824:B1824"/>
    <mergeCell ref="C1824:K1824"/>
    <mergeCell ref="A1825:B1825"/>
    <mergeCell ref="C1825:K1825"/>
    <mergeCell ref="A1826:B1826"/>
    <mergeCell ref="C1826:D1826"/>
    <mergeCell ref="E1826:K1826"/>
    <mergeCell ref="A1827:A1828"/>
    <mergeCell ref="B1827:C1828"/>
    <mergeCell ref="D1827:E1827"/>
    <mergeCell ref="F1827:F1828"/>
    <mergeCell ref="G1827:G1828"/>
    <mergeCell ref="I1827:I1828"/>
    <mergeCell ref="D1828:E1828"/>
    <mergeCell ref="B1829:C1829"/>
    <mergeCell ref="D1829:E1829"/>
    <mergeCell ref="B1830:C1830"/>
    <mergeCell ref="D1830:E1830"/>
    <mergeCell ref="H1827:H1828"/>
    <mergeCell ref="B1805:C1805"/>
    <mergeCell ref="D1805:E1805"/>
    <mergeCell ref="B1806:C1806"/>
    <mergeCell ref="D1806:E1806"/>
    <mergeCell ref="B1807:C1807"/>
    <mergeCell ref="D1807:E1807"/>
    <mergeCell ref="A1821:K1821"/>
    <mergeCell ref="B1808:C1808"/>
    <mergeCell ref="D1808:E1808"/>
    <mergeCell ref="B1809:C1809"/>
    <mergeCell ref="D1809:E1809"/>
    <mergeCell ref="B1810:C1810"/>
    <mergeCell ref="D1810:E1810"/>
    <mergeCell ref="B1811:C1811"/>
    <mergeCell ref="D1811:E1811"/>
    <mergeCell ref="A1812:H1812"/>
    <mergeCell ref="A1813:G1813"/>
    <mergeCell ref="A1816:K1816"/>
    <mergeCell ref="B1796:C1796"/>
    <mergeCell ref="D1796:E1796"/>
    <mergeCell ref="B1797:C1797"/>
    <mergeCell ref="D1797:E1797"/>
    <mergeCell ref="B1798:C1798"/>
    <mergeCell ref="D1798:E1798"/>
    <mergeCell ref="B1799:C1799"/>
    <mergeCell ref="D1799:E1799"/>
    <mergeCell ref="B1800:C1800"/>
    <mergeCell ref="D1800:E1800"/>
    <mergeCell ref="B1801:C1801"/>
    <mergeCell ref="D1801:E1801"/>
    <mergeCell ref="B1802:C1802"/>
    <mergeCell ref="D1802:E1802"/>
    <mergeCell ref="B1803:C1803"/>
    <mergeCell ref="D1803:E1803"/>
    <mergeCell ref="B1804:C1804"/>
    <mergeCell ref="D1804:E1804"/>
    <mergeCell ref="A1789:B1789"/>
    <mergeCell ref="C1789:K1789"/>
    <mergeCell ref="A1790:B1790"/>
    <mergeCell ref="C1790:K1790"/>
    <mergeCell ref="A1791:B1791"/>
    <mergeCell ref="C1791:D1791"/>
    <mergeCell ref="E1791:K1791"/>
    <mergeCell ref="A1792:A1793"/>
    <mergeCell ref="B1792:C1793"/>
    <mergeCell ref="D1792:E1792"/>
    <mergeCell ref="F1792:F1793"/>
    <mergeCell ref="G1792:G1793"/>
    <mergeCell ref="I1792:I1793"/>
    <mergeCell ref="D1793:E1793"/>
    <mergeCell ref="B1794:C1794"/>
    <mergeCell ref="D1794:E1794"/>
    <mergeCell ref="B1795:C1795"/>
    <mergeCell ref="D1795:E1795"/>
    <mergeCell ref="H1792:H1793"/>
    <mergeCell ref="B1770:C1770"/>
    <mergeCell ref="D1770:E1770"/>
    <mergeCell ref="B1771:C1771"/>
    <mergeCell ref="D1771:E1771"/>
    <mergeCell ref="B1772:C1772"/>
    <mergeCell ref="D1772:E1772"/>
    <mergeCell ref="A1786:K1786"/>
    <mergeCell ref="B1773:C1773"/>
    <mergeCell ref="D1773:E1773"/>
    <mergeCell ref="B1774:C1774"/>
    <mergeCell ref="D1774:E1774"/>
    <mergeCell ref="B1775:C1775"/>
    <mergeCell ref="D1775:E1775"/>
    <mergeCell ref="B1776:C1776"/>
    <mergeCell ref="D1776:E1776"/>
    <mergeCell ref="A1777:H1777"/>
    <mergeCell ref="A1778:G1778"/>
    <mergeCell ref="A1781:K1781"/>
    <mergeCell ref="B1761:C1761"/>
    <mergeCell ref="D1761:E1761"/>
    <mergeCell ref="B1762:C1762"/>
    <mergeCell ref="D1762:E1762"/>
    <mergeCell ref="B1763:C1763"/>
    <mergeCell ref="D1763:E1763"/>
    <mergeCell ref="B1764:C1764"/>
    <mergeCell ref="D1764:E1764"/>
    <mergeCell ref="B1765:C1765"/>
    <mergeCell ref="D1765:E1765"/>
    <mergeCell ref="B1766:C1766"/>
    <mergeCell ref="D1766:E1766"/>
    <mergeCell ref="B1767:C1767"/>
    <mergeCell ref="D1767:E1767"/>
    <mergeCell ref="B1768:C1768"/>
    <mergeCell ref="D1768:E1768"/>
    <mergeCell ref="B1769:C1769"/>
    <mergeCell ref="D1769:E1769"/>
    <mergeCell ref="A1754:B1754"/>
    <mergeCell ref="C1754:K1754"/>
    <mergeCell ref="A1755:B1755"/>
    <mergeCell ref="C1755:K1755"/>
    <mergeCell ref="A1756:B1756"/>
    <mergeCell ref="C1756:D1756"/>
    <mergeCell ref="E1756:K1756"/>
    <mergeCell ref="A1757:A1758"/>
    <mergeCell ref="B1757:C1758"/>
    <mergeCell ref="D1757:E1757"/>
    <mergeCell ref="F1757:F1758"/>
    <mergeCell ref="G1757:G1758"/>
    <mergeCell ref="I1757:I1758"/>
    <mergeCell ref="D1758:E1758"/>
    <mergeCell ref="B1759:C1759"/>
    <mergeCell ref="D1759:E1759"/>
    <mergeCell ref="B1760:C1760"/>
    <mergeCell ref="D1760:E1760"/>
    <mergeCell ref="H1757:H1758"/>
    <mergeCell ref="B1735:C1735"/>
    <mergeCell ref="D1735:E1735"/>
    <mergeCell ref="B1736:C1736"/>
    <mergeCell ref="D1736:E1736"/>
    <mergeCell ref="B1737:C1737"/>
    <mergeCell ref="D1737:E1737"/>
    <mergeCell ref="A1751:K1751"/>
    <mergeCell ref="B1738:C1738"/>
    <mergeCell ref="D1738:E1738"/>
    <mergeCell ref="B1739:C1739"/>
    <mergeCell ref="D1739:E1739"/>
    <mergeCell ref="B1740:C1740"/>
    <mergeCell ref="D1740:E1740"/>
    <mergeCell ref="B1741:C1741"/>
    <mergeCell ref="D1741:E1741"/>
    <mergeCell ref="A1742:H1742"/>
    <mergeCell ref="A1743:G1743"/>
    <mergeCell ref="A1746:K1746"/>
    <mergeCell ref="B1726:C1726"/>
    <mergeCell ref="D1726:E1726"/>
    <mergeCell ref="B1727:C1727"/>
    <mergeCell ref="D1727:E1727"/>
    <mergeCell ref="B1728:C1728"/>
    <mergeCell ref="D1728:E1728"/>
    <mergeCell ref="B1729:C1729"/>
    <mergeCell ref="D1729:E1729"/>
    <mergeCell ref="B1730:C1730"/>
    <mergeCell ref="D1730:E1730"/>
    <mergeCell ref="B1731:C1731"/>
    <mergeCell ref="D1731:E1731"/>
    <mergeCell ref="B1732:C1732"/>
    <mergeCell ref="D1732:E1732"/>
    <mergeCell ref="B1733:C1733"/>
    <mergeCell ref="D1733:E1733"/>
    <mergeCell ref="B1734:C1734"/>
    <mergeCell ref="D1734:E1734"/>
    <mergeCell ref="A1719:B1719"/>
    <mergeCell ref="C1719:K1719"/>
    <mergeCell ref="A1720:B1720"/>
    <mergeCell ref="C1720:K1720"/>
    <mergeCell ref="A1721:B1721"/>
    <mergeCell ref="C1721:D1721"/>
    <mergeCell ref="E1721:K1721"/>
    <mergeCell ref="A1722:A1723"/>
    <mergeCell ref="B1722:C1723"/>
    <mergeCell ref="D1722:E1722"/>
    <mergeCell ref="F1722:F1723"/>
    <mergeCell ref="G1722:G1723"/>
    <mergeCell ref="I1722:I1723"/>
    <mergeCell ref="D1723:E1723"/>
    <mergeCell ref="B1724:C1724"/>
    <mergeCell ref="D1724:E1724"/>
    <mergeCell ref="B1725:C1725"/>
    <mergeCell ref="D1725:E1725"/>
    <mergeCell ref="H1722:H1723"/>
    <mergeCell ref="B1700:C1700"/>
    <mergeCell ref="D1700:E1700"/>
    <mergeCell ref="B1701:C1701"/>
    <mergeCell ref="D1701:E1701"/>
    <mergeCell ref="B1702:C1702"/>
    <mergeCell ref="D1702:E1702"/>
    <mergeCell ref="A1716:K1716"/>
    <mergeCell ref="B1703:C1703"/>
    <mergeCell ref="D1703:E1703"/>
    <mergeCell ref="B1704:C1704"/>
    <mergeCell ref="D1704:E1704"/>
    <mergeCell ref="B1705:C1705"/>
    <mergeCell ref="D1705:E1705"/>
    <mergeCell ref="B1706:C1706"/>
    <mergeCell ref="D1706:E1706"/>
    <mergeCell ref="A1707:H1707"/>
    <mergeCell ref="A1708:G1708"/>
    <mergeCell ref="A1711:K1711"/>
    <mergeCell ref="B1691:C1691"/>
    <mergeCell ref="D1691:E1691"/>
    <mergeCell ref="B1692:C1692"/>
    <mergeCell ref="D1692:E1692"/>
    <mergeCell ref="B1693:C1693"/>
    <mergeCell ref="D1693:E1693"/>
    <mergeCell ref="B1694:C1694"/>
    <mergeCell ref="D1694:E1694"/>
    <mergeCell ref="B1695:C1695"/>
    <mergeCell ref="D1695:E1695"/>
    <mergeCell ref="B1696:C1696"/>
    <mergeCell ref="D1696:E1696"/>
    <mergeCell ref="B1697:C1697"/>
    <mergeCell ref="D1697:E1697"/>
    <mergeCell ref="B1698:C1698"/>
    <mergeCell ref="D1698:E1698"/>
    <mergeCell ref="B1699:C1699"/>
    <mergeCell ref="D1699:E1699"/>
    <mergeCell ref="A1684:B1684"/>
    <mergeCell ref="C1684:K1684"/>
    <mergeCell ref="A1685:B1685"/>
    <mergeCell ref="C1685:K1685"/>
    <mergeCell ref="A1686:B1686"/>
    <mergeCell ref="C1686:D1686"/>
    <mergeCell ref="E1686:K1686"/>
    <mergeCell ref="A1687:A1688"/>
    <mergeCell ref="B1687:C1688"/>
    <mergeCell ref="D1687:E1687"/>
    <mergeCell ref="F1687:F1688"/>
    <mergeCell ref="G1687:G1688"/>
    <mergeCell ref="I1687:I1688"/>
    <mergeCell ref="D1688:E1688"/>
    <mergeCell ref="B1689:C1689"/>
    <mergeCell ref="D1689:E1689"/>
    <mergeCell ref="B1690:C1690"/>
    <mergeCell ref="D1690:E1690"/>
    <mergeCell ref="H1687:H1688"/>
    <mergeCell ref="B1665:C1665"/>
    <mergeCell ref="D1665:E1665"/>
    <mergeCell ref="B1666:C1666"/>
    <mergeCell ref="D1666:E1666"/>
    <mergeCell ref="B1667:C1667"/>
    <mergeCell ref="D1667:E1667"/>
    <mergeCell ref="A1681:K1681"/>
    <mergeCell ref="B1668:C1668"/>
    <mergeCell ref="D1668:E1668"/>
    <mergeCell ref="B1669:C1669"/>
    <mergeCell ref="D1669:E1669"/>
    <mergeCell ref="B1670:C1670"/>
    <mergeCell ref="D1670:E1670"/>
    <mergeCell ref="B1671:C1671"/>
    <mergeCell ref="D1671:E1671"/>
    <mergeCell ref="A1672:H1672"/>
    <mergeCell ref="A1673:G1673"/>
    <mergeCell ref="A1676:K1676"/>
    <mergeCell ref="B1656:C1656"/>
    <mergeCell ref="D1656:E1656"/>
    <mergeCell ref="B1657:C1657"/>
    <mergeCell ref="D1657:E1657"/>
    <mergeCell ref="B1658:C1658"/>
    <mergeCell ref="D1658:E1658"/>
    <mergeCell ref="B1659:C1659"/>
    <mergeCell ref="D1659:E1659"/>
    <mergeCell ref="B1660:C1660"/>
    <mergeCell ref="D1660:E1660"/>
    <mergeCell ref="B1661:C1661"/>
    <mergeCell ref="D1661:E1661"/>
    <mergeCell ref="B1662:C1662"/>
    <mergeCell ref="D1662:E1662"/>
    <mergeCell ref="B1663:C1663"/>
    <mergeCell ref="D1663:E1663"/>
    <mergeCell ref="B1664:C1664"/>
    <mergeCell ref="D1664:E1664"/>
    <mergeCell ref="A1649:B1649"/>
    <mergeCell ref="C1649:K1649"/>
    <mergeCell ref="A1650:B1650"/>
    <mergeCell ref="C1650:K1650"/>
    <mergeCell ref="A1651:B1651"/>
    <mergeCell ref="C1651:D1651"/>
    <mergeCell ref="E1651:K1651"/>
    <mergeCell ref="A1652:A1653"/>
    <mergeCell ref="B1652:C1653"/>
    <mergeCell ref="D1652:E1652"/>
    <mergeCell ref="F1652:F1653"/>
    <mergeCell ref="G1652:G1653"/>
    <mergeCell ref="I1652:I1653"/>
    <mergeCell ref="D1653:E1653"/>
    <mergeCell ref="B1654:C1654"/>
    <mergeCell ref="D1654:E1654"/>
    <mergeCell ref="B1655:C1655"/>
    <mergeCell ref="D1655:E1655"/>
    <mergeCell ref="H1652:H1653"/>
    <mergeCell ref="B1630:C1630"/>
    <mergeCell ref="D1630:E1630"/>
    <mergeCell ref="B1631:C1631"/>
    <mergeCell ref="D1631:E1631"/>
    <mergeCell ref="B1632:C1632"/>
    <mergeCell ref="D1632:E1632"/>
    <mergeCell ref="A1646:K1646"/>
    <mergeCell ref="B1633:C1633"/>
    <mergeCell ref="D1633:E1633"/>
    <mergeCell ref="B1634:C1634"/>
    <mergeCell ref="D1634:E1634"/>
    <mergeCell ref="B1635:C1635"/>
    <mergeCell ref="D1635:E1635"/>
    <mergeCell ref="B1636:C1636"/>
    <mergeCell ref="D1636:E1636"/>
    <mergeCell ref="A1637:H1637"/>
    <mergeCell ref="A1638:G1638"/>
    <mergeCell ref="A1641:K1641"/>
    <mergeCell ref="B1621:C1621"/>
    <mergeCell ref="D1621:E1621"/>
    <mergeCell ref="B1622:C1622"/>
    <mergeCell ref="D1622:E1622"/>
    <mergeCell ref="B1623:C1623"/>
    <mergeCell ref="D1623:E1623"/>
    <mergeCell ref="B1624:C1624"/>
    <mergeCell ref="D1624:E1624"/>
    <mergeCell ref="B1625:C1625"/>
    <mergeCell ref="D1625:E1625"/>
    <mergeCell ref="B1626:C1626"/>
    <mergeCell ref="D1626:E1626"/>
    <mergeCell ref="B1627:C1627"/>
    <mergeCell ref="D1627:E1627"/>
    <mergeCell ref="B1628:C1628"/>
    <mergeCell ref="D1628:E1628"/>
    <mergeCell ref="B1629:C1629"/>
    <mergeCell ref="D1629:E1629"/>
    <mergeCell ref="A1614:B1614"/>
    <mergeCell ref="C1614:K1614"/>
    <mergeCell ref="A1615:B1615"/>
    <mergeCell ref="C1615:K1615"/>
    <mergeCell ref="A1616:B1616"/>
    <mergeCell ref="C1616:D1616"/>
    <mergeCell ref="E1616:K1616"/>
    <mergeCell ref="A1617:A1618"/>
    <mergeCell ref="B1617:C1618"/>
    <mergeCell ref="D1617:E1617"/>
    <mergeCell ref="F1617:F1618"/>
    <mergeCell ref="G1617:G1618"/>
    <mergeCell ref="I1617:I1618"/>
    <mergeCell ref="D1618:E1618"/>
    <mergeCell ref="B1619:C1619"/>
    <mergeCell ref="D1619:E1619"/>
    <mergeCell ref="B1620:C1620"/>
    <mergeCell ref="D1620:E1620"/>
    <mergeCell ref="H1617:H1618"/>
    <mergeCell ref="B1595:C1595"/>
    <mergeCell ref="D1595:E1595"/>
    <mergeCell ref="B1596:C1596"/>
    <mergeCell ref="D1596:E1596"/>
    <mergeCell ref="B1597:C1597"/>
    <mergeCell ref="D1597:E1597"/>
    <mergeCell ref="A1611:K1611"/>
    <mergeCell ref="B1598:C1598"/>
    <mergeCell ref="D1598:E1598"/>
    <mergeCell ref="B1599:C1599"/>
    <mergeCell ref="D1599:E1599"/>
    <mergeCell ref="B1600:C1600"/>
    <mergeCell ref="D1600:E1600"/>
    <mergeCell ref="B1601:C1601"/>
    <mergeCell ref="D1601:E1601"/>
    <mergeCell ref="A1602:H1602"/>
    <mergeCell ref="A1603:G1603"/>
    <mergeCell ref="A1606:K1606"/>
    <mergeCell ref="B1586:C1586"/>
    <mergeCell ref="D1586:E1586"/>
    <mergeCell ref="B1587:C1587"/>
    <mergeCell ref="D1587:E1587"/>
    <mergeCell ref="B1588:C1588"/>
    <mergeCell ref="D1588:E1588"/>
    <mergeCell ref="B1589:C1589"/>
    <mergeCell ref="D1589:E1589"/>
    <mergeCell ref="B1590:C1590"/>
    <mergeCell ref="D1590:E1590"/>
    <mergeCell ref="B1591:C1591"/>
    <mergeCell ref="D1591:E1591"/>
    <mergeCell ref="B1592:C1592"/>
    <mergeCell ref="D1592:E1592"/>
    <mergeCell ref="B1593:C1593"/>
    <mergeCell ref="D1593:E1593"/>
    <mergeCell ref="B1594:C1594"/>
    <mergeCell ref="D1594:E1594"/>
    <mergeCell ref="A1579:B1579"/>
    <mergeCell ref="C1579:K1579"/>
    <mergeCell ref="A1580:B1580"/>
    <mergeCell ref="C1580:K1580"/>
    <mergeCell ref="A1581:B1581"/>
    <mergeCell ref="C1581:D1581"/>
    <mergeCell ref="E1581:K1581"/>
    <mergeCell ref="A1582:A1583"/>
    <mergeCell ref="B1582:C1583"/>
    <mergeCell ref="D1582:E1582"/>
    <mergeCell ref="F1582:F1583"/>
    <mergeCell ref="G1582:G1583"/>
    <mergeCell ref="I1582:I1583"/>
    <mergeCell ref="D1583:E1583"/>
    <mergeCell ref="B1584:C1584"/>
    <mergeCell ref="D1584:E1584"/>
    <mergeCell ref="B1585:C1585"/>
    <mergeCell ref="D1585:E1585"/>
    <mergeCell ref="H1582:H1583"/>
    <mergeCell ref="B1560:C1560"/>
    <mergeCell ref="D1560:E1560"/>
    <mergeCell ref="B1561:C1561"/>
    <mergeCell ref="D1561:E1561"/>
    <mergeCell ref="B1562:C1562"/>
    <mergeCell ref="D1562:E1562"/>
    <mergeCell ref="A1576:K1576"/>
    <mergeCell ref="B1563:C1563"/>
    <mergeCell ref="D1563:E1563"/>
    <mergeCell ref="B1564:C1564"/>
    <mergeCell ref="D1564:E1564"/>
    <mergeCell ref="B1565:C1565"/>
    <mergeCell ref="D1565:E1565"/>
    <mergeCell ref="B1566:C1566"/>
    <mergeCell ref="D1566:E1566"/>
    <mergeCell ref="A1567:H1567"/>
    <mergeCell ref="A1568:G1568"/>
    <mergeCell ref="A1571:K1571"/>
    <mergeCell ref="B1551:C1551"/>
    <mergeCell ref="D1551:E1551"/>
    <mergeCell ref="B1552:C1552"/>
    <mergeCell ref="D1552:E1552"/>
    <mergeCell ref="B1553:C1553"/>
    <mergeCell ref="D1553:E1553"/>
    <mergeCell ref="B1554:C1554"/>
    <mergeCell ref="D1554:E1554"/>
    <mergeCell ref="B1555:C1555"/>
    <mergeCell ref="D1555:E1555"/>
    <mergeCell ref="B1556:C1556"/>
    <mergeCell ref="D1556:E1556"/>
    <mergeCell ref="B1557:C1557"/>
    <mergeCell ref="D1557:E1557"/>
    <mergeCell ref="B1558:C1558"/>
    <mergeCell ref="D1558:E1558"/>
    <mergeCell ref="B1559:C1559"/>
    <mergeCell ref="D1559:E1559"/>
    <mergeCell ref="A1544:B1544"/>
    <mergeCell ref="C1544:K1544"/>
    <mergeCell ref="A1545:B1545"/>
    <mergeCell ref="C1545:K1545"/>
    <mergeCell ref="A1546:B1546"/>
    <mergeCell ref="C1546:D1546"/>
    <mergeCell ref="E1546:K1546"/>
    <mergeCell ref="A1547:A1548"/>
    <mergeCell ref="B1547:C1548"/>
    <mergeCell ref="D1547:E1547"/>
    <mergeCell ref="F1547:F1548"/>
    <mergeCell ref="G1547:G1548"/>
    <mergeCell ref="I1547:I1548"/>
    <mergeCell ref="D1548:E1548"/>
    <mergeCell ref="B1549:C1549"/>
    <mergeCell ref="D1549:E1549"/>
    <mergeCell ref="B1550:C1550"/>
    <mergeCell ref="D1550:E1550"/>
    <mergeCell ref="H1547:H1548"/>
    <mergeCell ref="B1525:C1525"/>
    <mergeCell ref="D1525:E1525"/>
    <mergeCell ref="B1526:C1526"/>
    <mergeCell ref="D1526:E1526"/>
    <mergeCell ref="B1527:C1527"/>
    <mergeCell ref="D1527:E1527"/>
    <mergeCell ref="A1541:K1541"/>
    <mergeCell ref="B1528:C1528"/>
    <mergeCell ref="D1528:E1528"/>
    <mergeCell ref="B1529:C1529"/>
    <mergeCell ref="D1529:E1529"/>
    <mergeCell ref="B1530:C1530"/>
    <mergeCell ref="D1530:E1530"/>
    <mergeCell ref="B1531:C1531"/>
    <mergeCell ref="D1531:E1531"/>
    <mergeCell ref="A1532:H1532"/>
    <mergeCell ref="A1533:G1533"/>
    <mergeCell ref="A1536:K1536"/>
    <mergeCell ref="B1516:C1516"/>
    <mergeCell ref="D1516:E1516"/>
    <mergeCell ref="B1517:C1517"/>
    <mergeCell ref="D1517:E1517"/>
    <mergeCell ref="B1518:C1518"/>
    <mergeCell ref="D1518:E1518"/>
    <mergeCell ref="B1519:C1519"/>
    <mergeCell ref="D1519:E1519"/>
    <mergeCell ref="B1520:C1520"/>
    <mergeCell ref="D1520:E1520"/>
    <mergeCell ref="B1521:C1521"/>
    <mergeCell ref="D1521:E1521"/>
    <mergeCell ref="B1522:C1522"/>
    <mergeCell ref="D1522:E1522"/>
    <mergeCell ref="B1523:C1523"/>
    <mergeCell ref="D1523:E1523"/>
    <mergeCell ref="B1524:C1524"/>
    <mergeCell ref="D1524:E1524"/>
    <mergeCell ref="A1509:B1509"/>
    <mergeCell ref="C1509:K1509"/>
    <mergeCell ref="A1510:B1510"/>
    <mergeCell ref="C1510:K1510"/>
    <mergeCell ref="A1511:B1511"/>
    <mergeCell ref="C1511:D1511"/>
    <mergeCell ref="E1511:K1511"/>
    <mergeCell ref="A1512:A1513"/>
    <mergeCell ref="B1512:C1513"/>
    <mergeCell ref="D1512:E1512"/>
    <mergeCell ref="F1512:F1513"/>
    <mergeCell ref="G1512:G1513"/>
    <mergeCell ref="I1512:I1513"/>
    <mergeCell ref="D1513:E1513"/>
    <mergeCell ref="B1514:C1514"/>
    <mergeCell ref="D1514:E1514"/>
    <mergeCell ref="B1515:C1515"/>
    <mergeCell ref="D1515:E1515"/>
    <mergeCell ref="H1512:H1513"/>
    <mergeCell ref="B1490:C1490"/>
    <mergeCell ref="D1490:E1490"/>
    <mergeCell ref="B1491:C1491"/>
    <mergeCell ref="D1491:E1491"/>
    <mergeCell ref="B1492:C1492"/>
    <mergeCell ref="D1492:E1492"/>
    <mergeCell ref="A1506:K1506"/>
    <mergeCell ref="B1493:C1493"/>
    <mergeCell ref="D1493:E1493"/>
    <mergeCell ref="B1494:C1494"/>
    <mergeCell ref="D1494:E1494"/>
    <mergeCell ref="B1495:C1495"/>
    <mergeCell ref="D1495:E1495"/>
    <mergeCell ref="B1496:C1496"/>
    <mergeCell ref="D1496:E1496"/>
    <mergeCell ref="A1497:H1497"/>
    <mergeCell ref="A1498:G1498"/>
    <mergeCell ref="A1501:K1501"/>
    <mergeCell ref="B1481:C1481"/>
    <mergeCell ref="D1481:E1481"/>
    <mergeCell ref="B1482:C1482"/>
    <mergeCell ref="D1482:E1482"/>
    <mergeCell ref="B1483:C1483"/>
    <mergeCell ref="D1483:E1483"/>
    <mergeCell ref="B1484:C1484"/>
    <mergeCell ref="D1484:E1484"/>
    <mergeCell ref="B1485:C1485"/>
    <mergeCell ref="D1485:E1485"/>
    <mergeCell ref="B1486:C1486"/>
    <mergeCell ref="D1486:E1486"/>
    <mergeCell ref="B1487:C1487"/>
    <mergeCell ref="D1487:E1487"/>
    <mergeCell ref="B1488:C1488"/>
    <mergeCell ref="D1488:E1488"/>
    <mergeCell ref="B1489:C1489"/>
    <mergeCell ref="D1489:E1489"/>
    <mergeCell ref="A1474:B1474"/>
    <mergeCell ref="C1474:K1474"/>
    <mergeCell ref="A1475:B1475"/>
    <mergeCell ref="C1475:K1475"/>
    <mergeCell ref="A1476:B1476"/>
    <mergeCell ref="C1476:D1476"/>
    <mergeCell ref="E1476:K1476"/>
    <mergeCell ref="A1477:A1478"/>
    <mergeCell ref="B1477:C1478"/>
    <mergeCell ref="D1477:E1477"/>
    <mergeCell ref="F1477:F1478"/>
    <mergeCell ref="G1477:G1478"/>
    <mergeCell ref="I1477:I1478"/>
    <mergeCell ref="D1478:E1478"/>
    <mergeCell ref="B1479:C1479"/>
    <mergeCell ref="D1479:E1479"/>
    <mergeCell ref="B1480:C1480"/>
    <mergeCell ref="D1480:E1480"/>
    <mergeCell ref="H1477:H1478"/>
    <mergeCell ref="B1455:C1455"/>
    <mergeCell ref="D1455:E1455"/>
    <mergeCell ref="B1456:C1456"/>
    <mergeCell ref="D1456:E1456"/>
    <mergeCell ref="B1457:C1457"/>
    <mergeCell ref="D1457:E1457"/>
    <mergeCell ref="A1471:K1471"/>
    <mergeCell ref="B1458:C1458"/>
    <mergeCell ref="D1458:E1458"/>
    <mergeCell ref="B1459:C1459"/>
    <mergeCell ref="D1459:E1459"/>
    <mergeCell ref="B1460:C1460"/>
    <mergeCell ref="D1460:E1460"/>
    <mergeCell ref="B1461:C1461"/>
    <mergeCell ref="D1461:E1461"/>
    <mergeCell ref="A1462:H1462"/>
    <mergeCell ref="A1463:G1463"/>
    <mergeCell ref="A1466:K1466"/>
    <mergeCell ref="B1446:C1446"/>
    <mergeCell ref="D1446:E1446"/>
    <mergeCell ref="B1447:C1447"/>
    <mergeCell ref="D1447:E1447"/>
    <mergeCell ref="B1448:C1448"/>
    <mergeCell ref="D1448:E1448"/>
    <mergeCell ref="B1449:C1449"/>
    <mergeCell ref="D1449:E1449"/>
    <mergeCell ref="B1450:C1450"/>
    <mergeCell ref="D1450:E1450"/>
    <mergeCell ref="B1451:C1451"/>
    <mergeCell ref="D1451:E1451"/>
    <mergeCell ref="B1452:C1452"/>
    <mergeCell ref="D1452:E1452"/>
    <mergeCell ref="B1453:C1453"/>
    <mergeCell ref="D1453:E1453"/>
    <mergeCell ref="B1454:C1454"/>
    <mergeCell ref="D1454:E1454"/>
    <mergeCell ref="A1439:B1439"/>
    <mergeCell ref="C1439:K1439"/>
    <mergeCell ref="A1440:B1440"/>
    <mergeCell ref="C1440:K1440"/>
    <mergeCell ref="A1441:B1441"/>
    <mergeCell ref="C1441:D1441"/>
    <mergeCell ref="E1441:K1441"/>
    <mergeCell ref="A1442:A1443"/>
    <mergeCell ref="B1442:C1443"/>
    <mergeCell ref="D1442:E1442"/>
    <mergeCell ref="F1442:F1443"/>
    <mergeCell ref="G1442:G1443"/>
    <mergeCell ref="I1442:I1443"/>
    <mergeCell ref="D1443:E1443"/>
    <mergeCell ref="B1444:C1444"/>
    <mergeCell ref="D1444:E1444"/>
    <mergeCell ref="B1445:C1445"/>
    <mergeCell ref="D1445:E1445"/>
    <mergeCell ref="H1442:H1443"/>
    <mergeCell ref="B1420:C1420"/>
    <mergeCell ref="D1420:E1420"/>
    <mergeCell ref="B1421:C1421"/>
    <mergeCell ref="D1421:E1421"/>
    <mergeCell ref="B1422:C1422"/>
    <mergeCell ref="D1422:E1422"/>
    <mergeCell ref="A1436:K1436"/>
    <mergeCell ref="B1423:C1423"/>
    <mergeCell ref="D1423:E1423"/>
    <mergeCell ref="B1424:C1424"/>
    <mergeCell ref="D1424:E1424"/>
    <mergeCell ref="B1425:C1425"/>
    <mergeCell ref="D1425:E1425"/>
    <mergeCell ref="B1426:C1426"/>
    <mergeCell ref="D1426:E1426"/>
    <mergeCell ref="A1427:H1427"/>
    <mergeCell ref="A1428:G1428"/>
    <mergeCell ref="A1431:K1431"/>
    <mergeCell ref="B1411:C1411"/>
    <mergeCell ref="D1411:E1411"/>
    <mergeCell ref="B1412:C1412"/>
    <mergeCell ref="D1412:E1412"/>
    <mergeCell ref="B1413:C1413"/>
    <mergeCell ref="D1413:E1413"/>
    <mergeCell ref="B1414:C1414"/>
    <mergeCell ref="D1414:E1414"/>
    <mergeCell ref="B1415:C1415"/>
    <mergeCell ref="D1415:E1415"/>
    <mergeCell ref="B1416:C1416"/>
    <mergeCell ref="D1416:E1416"/>
    <mergeCell ref="B1417:C1417"/>
    <mergeCell ref="D1417:E1417"/>
    <mergeCell ref="B1418:C1418"/>
    <mergeCell ref="D1418:E1418"/>
    <mergeCell ref="B1419:C1419"/>
    <mergeCell ref="D1419:E1419"/>
    <mergeCell ref="A1404:B1404"/>
    <mergeCell ref="C1404:K1404"/>
    <mergeCell ref="A1405:B1405"/>
    <mergeCell ref="C1405:K1405"/>
    <mergeCell ref="A1406:B1406"/>
    <mergeCell ref="C1406:D1406"/>
    <mergeCell ref="E1406:K1406"/>
    <mergeCell ref="A1407:A1408"/>
    <mergeCell ref="B1407:C1408"/>
    <mergeCell ref="D1407:E1407"/>
    <mergeCell ref="F1407:F1408"/>
    <mergeCell ref="G1407:G1408"/>
    <mergeCell ref="I1407:I1408"/>
    <mergeCell ref="D1408:E1408"/>
    <mergeCell ref="B1409:C1409"/>
    <mergeCell ref="D1409:E1409"/>
    <mergeCell ref="B1410:C1410"/>
    <mergeCell ref="D1410:E1410"/>
    <mergeCell ref="H1407:H1408"/>
    <mergeCell ref="B1385:C1385"/>
    <mergeCell ref="D1385:E1385"/>
    <mergeCell ref="B1386:C1386"/>
    <mergeCell ref="D1386:E1386"/>
    <mergeCell ref="B1387:C1387"/>
    <mergeCell ref="D1387:E1387"/>
    <mergeCell ref="A1401:K1401"/>
    <mergeCell ref="B1388:C1388"/>
    <mergeCell ref="D1388:E1388"/>
    <mergeCell ref="B1389:C1389"/>
    <mergeCell ref="D1389:E1389"/>
    <mergeCell ref="B1390:C1390"/>
    <mergeCell ref="D1390:E1390"/>
    <mergeCell ref="B1391:C1391"/>
    <mergeCell ref="D1391:E1391"/>
    <mergeCell ref="A1392:H1392"/>
    <mergeCell ref="A1393:G1393"/>
    <mergeCell ref="A1396:K1396"/>
    <mergeCell ref="B1376:C1376"/>
    <mergeCell ref="D1376:E1376"/>
    <mergeCell ref="B1377:C1377"/>
    <mergeCell ref="D1377:E1377"/>
    <mergeCell ref="B1378:C1378"/>
    <mergeCell ref="D1378:E1378"/>
    <mergeCell ref="B1379:C1379"/>
    <mergeCell ref="D1379:E1379"/>
    <mergeCell ref="B1380:C1380"/>
    <mergeCell ref="D1380:E1380"/>
    <mergeCell ref="B1381:C1381"/>
    <mergeCell ref="D1381:E1381"/>
    <mergeCell ref="B1382:C1382"/>
    <mergeCell ref="D1382:E1382"/>
    <mergeCell ref="B1383:C1383"/>
    <mergeCell ref="D1383:E1383"/>
    <mergeCell ref="B1384:C1384"/>
    <mergeCell ref="D1384:E1384"/>
    <mergeCell ref="A1369:B1369"/>
    <mergeCell ref="C1369:K1369"/>
    <mergeCell ref="A1370:B1370"/>
    <mergeCell ref="C1370:K1370"/>
    <mergeCell ref="A1371:B1371"/>
    <mergeCell ref="C1371:D1371"/>
    <mergeCell ref="E1371:K1371"/>
    <mergeCell ref="A1372:A1373"/>
    <mergeCell ref="B1372:C1373"/>
    <mergeCell ref="D1372:E1372"/>
    <mergeCell ref="F1372:F1373"/>
    <mergeCell ref="G1372:G1373"/>
    <mergeCell ref="I1372:I1373"/>
    <mergeCell ref="D1373:E1373"/>
    <mergeCell ref="B1374:C1374"/>
    <mergeCell ref="D1374:E1374"/>
    <mergeCell ref="B1375:C1375"/>
    <mergeCell ref="D1375:E1375"/>
    <mergeCell ref="H1372:H1373"/>
    <mergeCell ref="B1350:C1350"/>
    <mergeCell ref="D1350:E1350"/>
    <mergeCell ref="B1351:C1351"/>
    <mergeCell ref="D1351:E1351"/>
    <mergeCell ref="B1352:C1352"/>
    <mergeCell ref="D1352:E1352"/>
    <mergeCell ref="A1366:K1366"/>
    <mergeCell ref="B1353:C1353"/>
    <mergeCell ref="D1353:E1353"/>
    <mergeCell ref="B1354:C1354"/>
    <mergeCell ref="D1354:E1354"/>
    <mergeCell ref="B1355:C1355"/>
    <mergeCell ref="D1355:E1355"/>
    <mergeCell ref="B1356:C1356"/>
    <mergeCell ref="D1356:E1356"/>
    <mergeCell ref="A1357:H1357"/>
    <mergeCell ref="A1358:G1358"/>
    <mergeCell ref="A1361:K1361"/>
    <mergeCell ref="B1341:C1341"/>
    <mergeCell ref="D1341:E1341"/>
    <mergeCell ref="B1342:C1342"/>
    <mergeCell ref="D1342:E1342"/>
    <mergeCell ref="B1343:C1343"/>
    <mergeCell ref="D1343:E1343"/>
    <mergeCell ref="B1344:C1344"/>
    <mergeCell ref="D1344:E1344"/>
    <mergeCell ref="B1345:C1345"/>
    <mergeCell ref="D1345:E1345"/>
    <mergeCell ref="B1346:C1346"/>
    <mergeCell ref="D1346:E1346"/>
    <mergeCell ref="B1347:C1347"/>
    <mergeCell ref="D1347:E1347"/>
    <mergeCell ref="B1348:C1348"/>
    <mergeCell ref="D1348:E1348"/>
    <mergeCell ref="B1349:C1349"/>
    <mergeCell ref="D1349:E1349"/>
    <mergeCell ref="A1334:B1334"/>
    <mergeCell ref="C1334:K1334"/>
    <mergeCell ref="A1335:B1335"/>
    <mergeCell ref="C1335:K1335"/>
    <mergeCell ref="A1336:B1336"/>
    <mergeCell ref="C1336:D1336"/>
    <mergeCell ref="E1336:K1336"/>
    <mergeCell ref="A1337:A1338"/>
    <mergeCell ref="B1337:C1338"/>
    <mergeCell ref="D1337:E1337"/>
    <mergeCell ref="F1337:F1338"/>
    <mergeCell ref="G1337:G1338"/>
    <mergeCell ref="I1337:I1338"/>
    <mergeCell ref="D1338:E1338"/>
    <mergeCell ref="B1339:C1339"/>
    <mergeCell ref="D1339:E1339"/>
    <mergeCell ref="B1340:C1340"/>
    <mergeCell ref="D1340:E1340"/>
    <mergeCell ref="H1337:H1338"/>
    <mergeCell ref="B1315:C1315"/>
    <mergeCell ref="D1315:E1315"/>
    <mergeCell ref="B1316:C1316"/>
    <mergeCell ref="D1316:E1316"/>
    <mergeCell ref="B1317:C1317"/>
    <mergeCell ref="D1317:E1317"/>
    <mergeCell ref="A1331:K1331"/>
    <mergeCell ref="B1318:C1318"/>
    <mergeCell ref="D1318:E1318"/>
    <mergeCell ref="B1319:C1319"/>
    <mergeCell ref="D1319:E1319"/>
    <mergeCell ref="B1320:C1320"/>
    <mergeCell ref="D1320:E1320"/>
    <mergeCell ref="B1321:C1321"/>
    <mergeCell ref="D1321:E1321"/>
    <mergeCell ref="A1322:H1322"/>
    <mergeCell ref="A1323:G1323"/>
    <mergeCell ref="A1326:K1326"/>
    <mergeCell ref="B1306:C1306"/>
    <mergeCell ref="D1306:E1306"/>
    <mergeCell ref="B1307:C1307"/>
    <mergeCell ref="D1307:E1307"/>
    <mergeCell ref="B1308:C1308"/>
    <mergeCell ref="D1308:E1308"/>
    <mergeCell ref="B1309:C1309"/>
    <mergeCell ref="D1309:E1309"/>
    <mergeCell ref="B1310:C1310"/>
    <mergeCell ref="D1310:E1310"/>
    <mergeCell ref="B1311:C1311"/>
    <mergeCell ref="D1311:E1311"/>
    <mergeCell ref="B1312:C1312"/>
    <mergeCell ref="D1312:E1312"/>
    <mergeCell ref="B1313:C1313"/>
    <mergeCell ref="D1313:E1313"/>
    <mergeCell ref="B1314:C1314"/>
    <mergeCell ref="D1314:E1314"/>
    <mergeCell ref="A1299:B1299"/>
    <mergeCell ref="C1299:K1299"/>
    <mergeCell ref="A1300:B1300"/>
    <mergeCell ref="C1300:K1300"/>
    <mergeCell ref="A1301:B1301"/>
    <mergeCell ref="C1301:D1301"/>
    <mergeCell ref="E1301:K1301"/>
    <mergeCell ref="A1302:A1303"/>
    <mergeCell ref="B1302:C1303"/>
    <mergeCell ref="D1302:E1302"/>
    <mergeCell ref="F1302:F1303"/>
    <mergeCell ref="G1302:G1303"/>
    <mergeCell ref="I1302:I1303"/>
    <mergeCell ref="D1303:E1303"/>
    <mergeCell ref="B1304:C1304"/>
    <mergeCell ref="D1304:E1304"/>
    <mergeCell ref="B1305:C1305"/>
    <mergeCell ref="D1305:E1305"/>
    <mergeCell ref="H1302:H1303"/>
    <mergeCell ref="B1280:C1280"/>
    <mergeCell ref="D1280:E1280"/>
    <mergeCell ref="B1281:C1281"/>
    <mergeCell ref="D1281:E1281"/>
    <mergeCell ref="B1282:C1282"/>
    <mergeCell ref="D1282:E1282"/>
    <mergeCell ref="A1296:K1296"/>
    <mergeCell ref="B1283:C1283"/>
    <mergeCell ref="D1283:E1283"/>
    <mergeCell ref="B1284:C1284"/>
    <mergeCell ref="D1284:E1284"/>
    <mergeCell ref="B1285:C1285"/>
    <mergeCell ref="D1285:E1285"/>
    <mergeCell ref="B1286:C1286"/>
    <mergeCell ref="D1286:E1286"/>
    <mergeCell ref="A1287:H1287"/>
    <mergeCell ref="A1288:G1288"/>
    <mergeCell ref="A1291:K1291"/>
    <mergeCell ref="B1271:C1271"/>
    <mergeCell ref="D1271:E1271"/>
    <mergeCell ref="B1272:C1272"/>
    <mergeCell ref="D1272:E1272"/>
    <mergeCell ref="B1273:C1273"/>
    <mergeCell ref="D1273:E1273"/>
    <mergeCell ref="B1274:C1274"/>
    <mergeCell ref="D1274:E1274"/>
    <mergeCell ref="B1275:C1275"/>
    <mergeCell ref="D1275:E1275"/>
    <mergeCell ref="B1276:C1276"/>
    <mergeCell ref="D1276:E1276"/>
    <mergeCell ref="B1277:C1277"/>
    <mergeCell ref="D1277:E1277"/>
    <mergeCell ref="B1278:C1278"/>
    <mergeCell ref="D1278:E1278"/>
    <mergeCell ref="B1279:C1279"/>
    <mergeCell ref="D1279:E1279"/>
    <mergeCell ref="A1264:B1264"/>
    <mergeCell ref="C1264:K1264"/>
    <mergeCell ref="A1265:B1265"/>
    <mergeCell ref="C1265:K1265"/>
    <mergeCell ref="A1266:B1266"/>
    <mergeCell ref="C1266:D1266"/>
    <mergeCell ref="E1266:K1266"/>
    <mergeCell ref="A1267:A1268"/>
    <mergeCell ref="B1267:C1268"/>
    <mergeCell ref="D1267:E1267"/>
    <mergeCell ref="F1267:F1268"/>
    <mergeCell ref="G1267:G1268"/>
    <mergeCell ref="I1267:I1268"/>
    <mergeCell ref="D1268:E1268"/>
    <mergeCell ref="B1269:C1269"/>
    <mergeCell ref="D1269:E1269"/>
    <mergeCell ref="B1270:C1270"/>
    <mergeCell ref="D1270:E1270"/>
    <mergeCell ref="H1267:H1268"/>
    <mergeCell ref="B1245:C1245"/>
    <mergeCell ref="D1245:E1245"/>
    <mergeCell ref="B1246:C1246"/>
    <mergeCell ref="D1246:E1246"/>
    <mergeCell ref="B1247:C1247"/>
    <mergeCell ref="D1247:E1247"/>
    <mergeCell ref="A1261:K1261"/>
    <mergeCell ref="B1248:C1248"/>
    <mergeCell ref="D1248:E1248"/>
    <mergeCell ref="B1249:C1249"/>
    <mergeCell ref="D1249:E1249"/>
    <mergeCell ref="B1250:C1250"/>
    <mergeCell ref="D1250:E1250"/>
    <mergeCell ref="B1251:C1251"/>
    <mergeCell ref="D1251:E1251"/>
    <mergeCell ref="A1252:H1252"/>
    <mergeCell ref="A1253:G1253"/>
    <mergeCell ref="A1256:K1256"/>
    <mergeCell ref="B1236:C1236"/>
    <mergeCell ref="D1236:E1236"/>
    <mergeCell ref="B1237:C1237"/>
    <mergeCell ref="D1237:E1237"/>
    <mergeCell ref="B1238:C1238"/>
    <mergeCell ref="D1238:E1238"/>
    <mergeCell ref="B1239:C1239"/>
    <mergeCell ref="D1239:E1239"/>
    <mergeCell ref="B1240:C1240"/>
    <mergeCell ref="D1240:E1240"/>
    <mergeCell ref="B1241:C1241"/>
    <mergeCell ref="D1241:E1241"/>
    <mergeCell ref="B1242:C1242"/>
    <mergeCell ref="D1242:E1242"/>
    <mergeCell ref="B1243:C1243"/>
    <mergeCell ref="D1243:E1243"/>
    <mergeCell ref="B1244:C1244"/>
    <mergeCell ref="D1244:E1244"/>
    <mergeCell ref="A1229:B1229"/>
    <mergeCell ref="C1229:K1229"/>
    <mergeCell ref="A1230:B1230"/>
    <mergeCell ref="C1230:K1230"/>
    <mergeCell ref="A1231:B1231"/>
    <mergeCell ref="C1231:D1231"/>
    <mergeCell ref="E1231:K1231"/>
    <mergeCell ref="A1232:A1233"/>
    <mergeCell ref="B1232:C1233"/>
    <mergeCell ref="D1232:E1232"/>
    <mergeCell ref="F1232:F1233"/>
    <mergeCell ref="G1232:G1233"/>
    <mergeCell ref="I1232:I1233"/>
    <mergeCell ref="D1233:E1233"/>
    <mergeCell ref="B1234:C1234"/>
    <mergeCell ref="D1234:E1234"/>
    <mergeCell ref="B1235:C1235"/>
    <mergeCell ref="D1235:E1235"/>
    <mergeCell ref="H1232:H1233"/>
    <mergeCell ref="B1210:C1210"/>
    <mergeCell ref="D1210:E1210"/>
    <mergeCell ref="B1211:C1211"/>
    <mergeCell ref="D1211:E1211"/>
    <mergeCell ref="B1212:C1212"/>
    <mergeCell ref="D1212:E1212"/>
    <mergeCell ref="A1226:K1226"/>
    <mergeCell ref="B1213:C1213"/>
    <mergeCell ref="D1213:E1213"/>
    <mergeCell ref="B1214:C1214"/>
    <mergeCell ref="D1214:E1214"/>
    <mergeCell ref="B1215:C1215"/>
    <mergeCell ref="D1215:E1215"/>
    <mergeCell ref="B1216:C1216"/>
    <mergeCell ref="D1216:E1216"/>
    <mergeCell ref="A1217:H1217"/>
    <mergeCell ref="A1218:G1218"/>
    <mergeCell ref="A1221:K1221"/>
    <mergeCell ref="B1201:C1201"/>
    <mergeCell ref="D1201:E1201"/>
    <mergeCell ref="B1202:C1202"/>
    <mergeCell ref="D1202:E1202"/>
    <mergeCell ref="B1203:C1203"/>
    <mergeCell ref="D1203:E1203"/>
    <mergeCell ref="B1204:C1204"/>
    <mergeCell ref="D1204:E1204"/>
    <mergeCell ref="B1205:C1205"/>
    <mergeCell ref="D1205:E1205"/>
    <mergeCell ref="B1206:C1206"/>
    <mergeCell ref="D1206:E1206"/>
    <mergeCell ref="B1207:C1207"/>
    <mergeCell ref="D1207:E1207"/>
    <mergeCell ref="B1208:C1208"/>
    <mergeCell ref="D1208:E1208"/>
    <mergeCell ref="B1209:C1209"/>
    <mergeCell ref="D1209:E1209"/>
    <mergeCell ref="A1194:B1194"/>
    <mergeCell ref="C1194:K1194"/>
    <mergeCell ref="A1195:B1195"/>
    <mergeCell ref="C1195:K1195"/>
    <mergeCell ref="A1196:B1196"/>
    <mergeCell ref="C1196:D1196"/>
    <mergeCell ref="E1196:K1196"/>
    <mergeCell ref="A1197:A1198"/>
    <mergeCell ref="B1197:C1198"/>
    <mergeCell ref="D1197:E1197"/>
    <mergeCell ref="F1197:F1198"/>
    <mergeCell ref="G1197:G1198"/>
    <mergeCell ref="I1197:I1198"/>
    <mergeCell ref="D1198:E1198"/>
    <mergeCell ref="B1199:C1199"/>
    <mergeCell ref="D1199:E1199"/>
    <mergeCell ref="B1200:C1200"/>
    <mergeCell ref="D1200:E1200"/>
    <mergeCell ref="H1197:H1198"/>
    <mergeCell ref="B1175:C1175"/>
    <mergeCell ref="D1175:E1175"/>
    <mergeCell ref="B1176:C1176"/>
    <mergeCell ref="D1176:E1176"/>
    <mergeCell ref="B1177:C1177"/>
    <mergeCell ref="D1177:E1177"/>
    <mergeCell ref="A1191:K1191"/>
    <mergeCell ref="B1178:C1178"/>
    <mergeCell ref="D1178:E1178"/>
    <mergeCell ref="B1179:C1179"/>
    <mergeCell ref="D1179:E1179"/>
    <mergeCell ref="B1180:C1180"/>
    <mergeCell ref="D1180:E1180"/>
    <mergeCell ref="B1181:C1181"/>
    <mergeCell ref="D1181:E1181"/>
    <mergeCell ref="A1182:H1182"/>
    <mergeCell ref="A1183:G1183"/>
    <mergeCell ref="A1186:K1186"/>
    <mergeCell ref="B1166:C1166"/>
    <mergeCell ref="D1166:E1166"/>
    <mergeCell ref="B1167:C1167"/>
    <mergeCell ref="D1167:E1167"/>
    <mergeCell ref="B1168:C1168"/>
    <mergeCell ref="D1168:E1168"/>
    <mergeCell ref="B1169:C1169"/>
    <mergeCell ref="D1169:E1169"/>
    <mergeCell ref="B1170:C1170"/>
    <mergeCell ref="D1170:E1170"/>
    <mergeCell ref="B1171:C1171"/>
    <mergeCell ref="D1171:E1171"/>
    <mergeCell ref="B1172:C1172"/>
    <mergeCell ref="D1172:E1172"/>
    <mergeCell ref="B1173:C1173"/>
    <mergeCell ref="D1173:E1173"/>
    <mergeCell ref="B1174:C1174"/>
    <mergeCell ref="D1174:E1174"/>
    <mergeCell ref="A1159:B1159"/>
    <mergeCell ref="C1159:K1159"/>
    <mergeCell ref="A1160:B1160"/>
    <mergeCell ref="C1160:K1160"/>
    <mergeCell ref="A1161:B1161"/>
    <mergeCell ref="C1161:D1161"/>
    <mergeCell ref="E1161:K1161"/>
    <mergeCell ref="A1162:A1163"/>
    <mergeCell ref="B1162:C1163"/>
    <mergeCell ref="D1162:E1162"/>
    <mergeCell ref="F1162:F1163"/>
    <mergeCell ref="G1162:G1163"/>
    <mergeCell ref="I1162:I1163"/>
    <mergeCell ref="D1163:E1163"/>
    <mergeCell ref="B1164:C1164"/>
    <mergeCell ref="D1164:E1164"/>
    <mergeCell ref="B1165:C1165"/>
    <mergeCell ref="D1165:E1165"/>
    <mergeCell ref="H1162:H1163"/>
    <mergeCell ref="B1140:C1140"/>
    <mergeCell ref="D1140:E1140"/>
    <mergeCell ref="B1141:C1141"/>
    <mergeCell ref="D1141:E1141"/>
    <mergeCell ref="B1142:C1142"/>
    <mergeCell ref="D1142:E1142"/>
    <mergeCell ref="A1156:K1156"/>
    <mergeCell ref="B1143:C1143"/>
    <mergeCell ref="D1143:E1143"/>
    <mergeCell ref="B1144:C1144"/>
    <mergeCell ref="D1144:E1144"/>
    <mergeCell ref="B1145:C1145"/>
    <mergeCell ref="D1145:E1145"/>
    <mergeCell ref="B1146:C1146"/>
    <mergeCell ref="D1146:E1146"/>
    <mergeCell ref="A1147:H1147"/>
    <mergeCell ref="A1148:G1148"/>
    <mergeCell ref="A1151:K1151"/>
    <mergeCell ref="B1131:C1131"/>
    <mergeCell ref="D1131:E1131"/>
    <mergeCell ref="B1132:C1132"/>
    <mergeCell ref="D1132:E1132"/>
    <mergeCell ref="B1133:C1133"/>
    <mergeCell ref="D1133:E1133"/>
    <mergeCell ref="B1134:C1134"/>
    <mergeCell ref="D1134:E1134"/>
    <mergeCell ref="B1135:C1135"/>
    <mergeCell ref="D1135:E1135"/>
    <mergeCell ref="B1136:C1136"/>
    <mergeCell ref="D1136:E1136"/>
    <mergeCell ref="B1137:C1137"/>
    <mergeCell ref="D1137:E1137"/>
    <mergeCell ref="B1138:C1138"/>
    <mergeCell ref="D1138:E1138"/>
    <mergeCell ref="B1139:C1139"/>
    <mergeCell ref="D1139:E1139"/>
    <mergeCell ref="A1124:B1124"/>
    <mergeCell ref="C1124:K1124"/>
    <mergeCell ref="A1125:B1125"/>
    <mergeCell ref="C1125:K1125"/>
    <mergeCell ref="A1126:B1126"/>
    <mergeCell ref="C1126:D1126"/>
    <mergeCell ref="E1126:K1126"/>
    <mergeCell ref="A1127:A1128"/>
    <mergeCell ref="B1127:C1128"/>
    <mergeCell ref="D1127:E1127"/>
    <mergeCell ref="F1127:F1128"/>
    <mergeCell ref="G1127:G1128"/>
    <mergeCell ref="I1127:I1128"/>
    <mergeCell ref="D1128:E1128"/>
    <mergeCell ref="B1129:C1129"/>
    <mergeCell ref="D1129:E1129"/>
    <mergeCell ref="B1130:C1130"/>
    <mergeCell ref="D1130:E1130"/>
    <mergeCell ref="H1127:H1128"/>
    <mergeCell ref="B1105:C1105"/>
    <mergeCell ref="D1105:E1105"/>
    <mergeCell ref="B1106:C1106"/>
    <mergeCell ref="D1106:E1106"/>
    <mergeCell ref="B1107:C1107"/>
    <mergeCell ref="D1107:E1107"/>
    <mergeCell ref="A1121:K1121"/>
    <mergeCell ref="B1108:C1108"/>
    <mergeCell ref="D1108:E1108"/>
    <mergeCell ref="B1109:C1109"/>
    <mergeCell ref="D1109:E1109"/>
    <mergeCell ref="B1110:C1110"/>
    <mergeCell ref="D1110:E1110"/>
    <mergeCell ref="B1111:C1111"/>
    <mergeCell ref="D1111:E1111"/>
    <mergeCell ref="A1112:H1112"/>
    <mergeCell ref="A1113:G1113"/>
    <mergeCell ref="A1116:K1116"/>
    <mergeCell ref="B1096:C1096"/>
    <mergeCell ref="D1096:E1096"/>
    <mergeCell ref="B1097:C1097"/>
    <mergeCell ref="D1097:E1097"/>
    <mergeCell ref="B1098:C1098"/>
    <mergeCell ref="D1098:E1098"/>
    <mergeCell ref="B1099:C1099"/>
    <mergeCell ref="D1099:E1099"/>
    <mergeCell ref="B1100:C1100"/>
    <mergeCell ref="D1100:E1100"/>
    <mergeCell ref="B1101:C1101"/>
    <mergeCell ref="D1101:E1101"/>
    <mergeCell ref="B1102:C1102"/>
    <mergeCell ref="D1102:E1102"/>
    <mergeCell ref="B1103:C1103"/>
    <mergeCell ref="D1103:E1103"/>
    <mergeCell ref="B1104:C1104"/>
    <mergeCell ref="D1104:E1104"/>
    <mergeCell ref="A1089:B1089"/>
    <mergeCell ref="C1089:K1089"/>
    <mergeCell ref="A1090:B1090"/>
    <mergeCell ref="C1090:K1090"/>
    <mergeCell ref="A1091:B1091"/>
    <mergeCell ref="C1091:D1091"/>
    <mergeCell ref="E1091:K1091"/>
    <mergeCell ref="A1092:A1093"/>
    <mergeCell ref="B1092:C1093"/>
    <mergeCell ref="D1092:E1092"/>
    <mergeCell ref="F1092:F1093"/>
    <mergeCell ref="G1092:G1093"/>
    <mergeCell ref="I1092:I1093"/>
    <mergeCell ref="D1093:E1093"/>
    <mergeCell ref="B1094:C1094"/>
    <mergeCell ref="D1094:E1094"/>
    <mergeCell ref="B1095:C1095"/>
    <mergeCell ref="D1095:E1095"/>
    <mergeCell ref="H1092:H1093"/>
    <mergeCell ref="B1070:C1070"/>
    <mergeCell ref="D1070:E1070"/>
    <mergeCell ref="B1071:C1071"/>
    <mergeCell ref="D1071:E1071"/>
    <mergeCell ref="B1072:C1072"/>
    <mergeCell ref="D1072:E1072"/>
    <mergeCell ref="A1086:K1086"/>
    <mergeCell ref="B1073:C1073"/>
    <mergeCell ref="D1073:E1073"/>
    <mergeCell ref="B1074:C1074"/>
    <mergeCell ref="D1074:E1074"/>
    <mergeCell ref="B1075:C1075"/>
    <mergeCell ref="D1075:E1075"/>
    <mergeCell ref="B1076:C1076"/>
    <mergeCell ref="D1076:E1076"/>
    <mergeCell ref="A1077:H1077"/>
    <mergeCell ref="A1078:G1078"/>
    <mergeCell ref="A1081:K1081"/>
    <mergeCell ref="B1061:C1061"/>
    <mergeCell ref="D1061:E1061"/>
    <mergeCell ref="B1062:C1062"/>
    <mergeCell ref="D1062:E1062"/>
    <mergeCell ref="B1063:C1063"/>
    <mergeCell ref="D1063:E1063"/>
    <mergeCell ref="B1064:C1064"/>
    <mergeCell ref="D1064:E1064"/>
    <mergeCell ref="B1065:C1065"/>
    <mergeCell ref="D1065:E1065"/>
    <mergeCell ref="B1066:C1066"/>
    <mergeCell ref="D1066:E1066"/>
    <mergeCell ref="B1067:C1067"/>
    <mergeCell ref="D1067:E1067"/>
    <mergeCell ref="B1068:C1068"/>
    <mergeCell ref="D1068:E1068"/>
    <mergeCell ref="B1069:C1069"/>
    <mergeCell ref="D1069:E1069"/>
    <mergeCell ref="A1054:B1054"/>
    <mergeCell ref="C1054:K1054"/>
    <mergeCell ref="A1055:B1055"/>
    <mergeCell ref="C1055:K1055"/>
    <mergeCell ref="A1056:B1056"/>
    <mergeCell ref="C1056:D1056"/>
    <mergeCell ref="E1056:K1056"/>
    <mergeCell ref="A1057:A1058"/>
    <mergeCell ref="B1057:C1058"/>
    <mergeCell ref="D1057:E1057"/>
    <mergeCell ref="F1057:F1058"/>
    <mergeCell ref="G1057:G1058"/>
    <mergeCell ref="I1057:I1058"/>
    <mergeCell ref="D1058:E1058"/>
    <mergeCell ref="B1059:C1059"/>
    <mergeCell ref="D1059:E1059"/>
    <mergeCell ref="B1060:C1060"/>
    <mergeCell ref="D1060:E1060"/>
    <mergeCell ref="H1057:H1058"/>
    <mergeCell ref="B1035:C1035"/>
    <mergeCell ref="D1035:E1035"/>
    <mergeCell ref="B1036:C1036"/>
    <mergeCell ref="D1036:E1036"/>
    <mergeCell ref="B1037:C1037"/>
    <mergeCell ref="D1037:E1037"/>
    <mergeCell ref="A1051:K1051"/>
    <mergeCell ref="B1038:C1038"/>
    <mergeCell ref="D1038:E1038"/>
    <mergeCell ref="B1039:C1039"/>
    <mergeCell ref="D1039:E1039"/>
    <mergeCell ref="B1040:C1040"/>
    <mergeCell ref="D1040:E1040"/>
    <mergeCell ref="B1041:C1041"/>
    <mergeCell ref="D1041:E1041"/>
    <mergeCell ref="A1042:H1042"/>
    <mergeCell ref="A1043:G1043"/>
    <mergeCell ref="A1046:K1046"/>
    <mergeCell ref="B1026:C1026"/>
    <mergeCell ref="D1026:E1026"/>
    <mergeCell ref="B1027:C1027"/>
    <mergeCell ref="D1027:E1027"/>
    <mergeCell ref="B1028:C1028"/>
    <mergeCell ref="D1028:E1028"/>
    <mergeCell ref="B1029:C1029"/>
    <mergeCell ref="D1029:E1029"/>
    <mergeCell ref="B1030:C1030"/>
    <mergeCell ref="D1030:E1030"/>
    <mergeCell ref="B1031:C1031"/>
    <mergeCell ref="D1031:E1031"/>
    <mergeCell ref="B1032:C1032"/>
    <mergeCell ref="D1032:E1032"/>
    <mergeCell ref="B1033:C1033"/>
    <mergeCell ref="D1033:E1033"/>
    <mergeCell ref="B1034:C1034"/>
    <mergeCell ref="D1034:E1034"/>
    <mergeCell ref="A1019:B1019"/>
    <mergeCell ref="C1019:K1019"/>
    <mergeCell ref="A1020:B1020"/>
    <mergeCell ref="C1020:K1020"/>
    <mergeCell ref="A1021:B1021"/>
    <mergeCell ref="C1021:D1021"/>
    <mergeCell ref="E1021:K1021"/>
    <mergeCell ref="A1022:A1023"/>
    <mergeCell ref="B1022:C1023"/>
    <mergeCell ref="D1022:E1022"/>
    <mergeCell ref="F1022:F1023"/>
    <mergeCell ref="G1022:G1023"/>
    <mergeCell ref="I1022:I1023"/>
    <mergeCell ref="D1023:E1023"/>
    <mergeCell ref="B1024:C1024"/>
    <mergeCell ref="D1024:E1024"/>
    <mergeCell ref="B1025:C1025"/>
    <mergeCell ref="D1025:E1025"/>
    <mergeCell ref="H1022:H1023"/>
    <mergeCell ref="B1000:C1000"/>
    <mergeCell ref="D1000:E1000"/>
    <mergeCell ref="B1001:C1001"/>
    <mergeCell ref="D1001:E1001"/>
    <mergeCell ref="B1002:C1002"/>
    <mergeCell ref="D1002:E1002"/>
    <mergeCell ref="A1016:K1016"/>
    <mergeCell ref="B1003:C1003"/>
    <mergeCell ref="D1003:E1003"/>
    <mergeCell ref="B1004:C1004"/>
    <mergeCell ref="D1004:E1004"/>
    <mergeCell ref="B1005:C1005"/>
    <mergeCell ref="D1005:E1005"/>
    <mergeCell ref="B1006:C1006"/>
    <mergeCell ref="D1006:E1006"/>
    <mergeCell ref="A1007:H1007"/>
    <mergeCell ref="A1008:G1008"/>
    <mergeCell ref="A1011:K1011"/>
    <mergeCell ref="B991:C991"/>
    <mergeCell ref="D991:E991"/>
    <mergeCell ref="B992:C992"/>
    <mergeCell ref="D992:E992"/>
    <mergeCell ref="B993:C993"/>
    <mergeCell ref="D993:E993"/>
    <mergeCell ref="B994:C994"/>
    <mergeCell ref="D994:E994"/>
    <mergeCell ref="B995:C995"/>
    <mergeCell ref="D995:E995"/>
    <mergeCell ref="B996:C996"/>
    <mergeCell ref="D996:E996"/>
    <mergeCell ref="B997:C997"/>
    <mergeCell ref="D997:E997"/>
    <mergeCell ref="B998:C998"/>
    <mergeCell ref="D998:E998"/>
    <mergeCell ref="B999:C999"/>
    <mergeCell ref="D999:E999"/>
    <mergeCell ref="A981:K981"/>
    <mergeCell ref="A984:B984"/>
    <mergeCell ref="C984:K984"/>
    <mergeCell ref="A985:B985"/>
    <mergeCell ref="C985:K985"/>
    <mergeCell ref="A987:A988"/>
    <mergeCell ref="B987:C988"/>
    <mergeCell ref="D987:E987"/>
    <mergeCell ref="F987:F988"/>
    <mergeCell ref="G987:G988"/>
    <mergeCell ref="I987:I988"/>
    <mergeCell ref="D988:E988"/>
    <mergeCell ref="B989:C989"/>
    <mergeCell ref="D989:E989"/>
    <mergeCell ref="B990:C990"/>
    <mergeCell ref="D990:E990"/>
    <mergeCell ref="H987:H988"/>
    <mergeCell ref="A1:K1"/>
    <mergeCell ref="B10:C10"/>
    <mergeCell ref="B11:C11"/>
    <mergeCell ref="A31:K31"/>
    <mergeCell ref="A4:B4"/>
    <mergeCell ref="C4:K4"/>
    <mergeCell ref="A5:B5"/>
    <mergeCell ref="C5:K5"/>
    <mergeCell ref="B12:C12"/>
    <mergeCell ref="B13:C13"/>
    <mergeCell ref="D14:E14"/>
    <mergeCell ref="D21:E21"/>
    <mergeCell ref="B14:C14"/>
    <mergeCell ref="B21:C21"/>
    <mergeCell ref="B22:C22"/>
    <mergeCell ref="B23:C23"/>
    <mergeCell ref="A986:B986"/>
    <mergeCell ref="C986:D986"/>
    <mergeCell ref="E986:K986"/>
    <mergeCell ref="A6:B6"/>
    <mergeCell ref="C6:D6"/>
    <mergeCell ref="E6:K6"/>
    <mergeCell ref="D7:E7"/>
    <mergeCell ref="D8:E8"/>
    <mergeCell ref="F7:F8"/>
    <mergeCell ref="G7:G8"/>
    <mergeCell ref="A7:A8"/>
    <mergeCell ref="B7:C8"/>
    <mergeCell ref="H7:H8"/>
    <mergeCell ref="B16:C16"/>
    <mergeCell ref="B17:C17"/>
    <mergeCell ref="B18:C18"/>
    <mergeCell ref="A39:B39"/>
    <mergeCell ref="B19:C19"/>
    <mergeCell ref="B20:C20"/>
    <mergeCell ref="D22:E22"/>
    <mergeCell ref="D23:E23"/>
    <mergeCell ref="B25:C25"/>
    <mergeCell ref="D25:E25"/>
    <mergeCell ref="A27:H27"/>
    <mergeCell ref="A28:G28"/>
    <mergeCell ref="B26:C26"/>
    <mergeCell ref="D26:E26"/>
    <mergeCell ref="F42:F43"/>
    <mergeCell ref="G42:G43"/>
    <mergeCell ref="D15:E15"/>
    <mergeCell ref="I7:I8"/>
    <mergeCell ref="B9:C9"/>
    <mergeCell ref="D9:E9"/>
    <mergeCell ref="B24:C24"/>
    <mergeCell ref="D24:E24"/>
    <mergeCell ref="D10:E10"/>
    <mergeCell ref="D11:E11"/>
    <mergeCell ref="D12:E12"/>
    <mergeCell ref="D13:E13"/>
    <mergeCell ref="B15:C15"/>
    <mergeCell ref="D16:E16"/>
    <mergeCell ref="D17:E17"/>
    <mergeCell ref="D18:E18"/>
    <mergeCell ref="D19:E19"/>
    <mergeCell ref="D20:E20"/>
    <mergeCell ref="B48:C48"/>
    <mergeCell ref="D48:E48"/>
    <mergeCell ref="B49:C49"/>
    <mergeCell ref="D49:E49"/>
    <mergeCell ref="B50:C50"/>
    <mergeCell ref="D50:E50"/>
    <mergeCell ref="B51:C51"/>
    <mergeCell ref="D51:E51"/>
    <mergeCell ref="B45:C45"/>
    <mergeCell ref="D45:E45"/>
    <mergeCell ref="B42:C43"/>
    <mergeCell ref="C41:D41"/>
    <mergeCell ref="B46:C46"/>
    <mergeCell ref="D46:E46"/>
    <mergeCell ref="B44:C44"/>
    <mergeCell ref="D44:E44"/>
    <mergeCell ref="E41:K41"/>
    <mergeCell ref="B61:C61"/>
    <mergeCell ref="D61:E61"/>
    <mergeCell ref="B59:C59"/>
    <mergeCell ref="D59:E59"/>
    <mergeCell ref="B58:C58"/>
    <mergeCell ref="I42:I43"/>
    <mergeCell ref="D42:E42"/>
    <mergeCell ref="D43:E43"/>
    <mergeCell ref="B60:C60"/>
    <mergeCell ref="D60:E60"/>
    <mergeCell ref="A36:K36"/>
    <mergeCell ref="C39:K39"/>
    <mergeCell ref="A40:B40"/>
    <mergeCell ref="C40:K40"/>
    <mergeCell ref="A41:B41"/>
    <mergeCell ref="D58:E58"/>
    <mergeCell ref="B53:C53"/>
    <mergeCell ref="D53:E53"/>
    <mergeCell ref="B54:C54"/>
    <mergeCell ref="D54:E54"/>
    <mergeCell ref="B55:C55"/>
    <mergeCell ref="D55:E55"/>
    <mergeCell ref="B56:C56"/>
    <mergeCell ref="D56:E56"/>
    <mergeCell ref="B57:C57"/>
    <mergeCell ref="D57:E57"/>
    <mergeCell ref="H42:H43"/>
    <mergeCell ref="A42:A43"/>
    <mergeCell ref="B52:C52"/>
    <mergeCell ref="D52:E52"/>
    <mergeCell ref="B47:C47"/>
    <mergeCell ref="D47:E47"/>
    <mergeCell ref="H77:H78"/>
    <mergeCell ref="I77:I78"/>
    <mergeCell ref="D78:E78"/>
    <mergeCell ref="B79:C79"/>
    <mergeCell ref="D79:E79"/>
    <mergeCell ref="A77:A78"/>
    <mergeCell ref="B77:C78"/>
    <mergeCell ref="D77:E77"/>
    <mergeCell ref="F77:F78"/>
    <mergeCell ref="G77:G78"/>
    <mergeCell ref="A75:B75"/>
    <mergeCell ref="C75:K75"/>
    <mergeCell ref="A76:B76"/>
    <mergeCell ref="C76:D76"/>
    <mergeCell ref="E76:K76"/>
    <mergeCell ref="A62:H62"/>
    <mergeCell ref="A63:G63"/>
    <mergeCell ref="A66:K66"/>
    <mergeCell ref="A71:K71"/>
    <mergeCell ref="A74:B74"/>
    <mergeCell ref="C74:K74"/>
    <mergeCell ref="B86:C86"/>
    <mergeCell ref="D86:E86"/>
    <mergeCell ref="B87:C87"/>
    <mergeCell ref="D87:E87"/>
    <mergeCell ref="B88:C88"/>
    <mergeCell ref="D88:E88"/>
    <mergeCell ref="B83:C83"/>
    <mergeCell ref="D83:E83"/>
    <mergeCell ref="B84:C84"/>
    <mergeCell ref="D84:E84"/>
    <mergeCell ref="B85:C85"/>
    <mergeCell ref="D85:E85"/>
    <mergeCell ref="B80:C80"/>
    <mergeCell ref="D80:E80"/>
    <mergeCell ref="B81:C81"/>
    <mergeCell ref="D81:E81"/>
    <mergeCell ref="B82:C82"/>
    <mergeCell ref="D82:E82"/>
    <mergeCell ref="B95:C95"/>
    <mergeCell ref="D95:E95"/>
    <mergeCell ref="B96:C96"/>
    <mergeCell ref="D96:E96"/>
    <mergeCell ref="A97:H97"/>
    <mergeCell ref="B92:C92"/>
    <mergeCell ref="D92:E92"/>
    <mergeCell ref="B93:C93"/>
    <mergeCell ref="D93:E93"/>
    <mergeCell ref="B94:C94"/>
    <mergeCell ref="D94:E94"/>
    <mergeCell ref="B89:C89"/>
    <mergeCell ref="D89:E89"/>
    <mergeCell ref="B90:C90"/>
    <mergeCell ref="D90:E90"/>
    <mergeCell ref="B91:C91"/>
    <mergeCell ref="D91:E91"/>
    <mergeCell ref="H112:H113"/>
    <mergeCell ref="I112:I113"/>
    <mergeCell ref="D113:E113"/>
    <mergeCell ref="B114:C114"/>
    <mergeCell ref="D114:E114"/>
    <mergeCell ref="A112:A113"/>
    <mergeCell ref="B112:C113"/>
    <mergeCell ref="D112:E112"/>
    <mergeCell ref="F112:F113"/>
    <mergeCell ref="G112:G113"/>
    <mergeCell ref="A110:B110"/>
    <mergeCell ref="C110:K110"/>
    <mergeCell ref="A111:B111"/>
    <mergeCell ref="C111:D111"/>
    <mergeCell ref="E111:K111"/>
    <mergeCell ref="A98:G98"/>
    <mergeCell ref="A101:K101"/>
    <mergeCell ref="A106:K106"/>
    <mergeCell ref="A109:B109"/>
    <mergeCell ref="C109:K109"/>
    <mergeCell ref="B121:C121"/>
    <mergeCell ref="D121:E121"/>
    <mergeCell ref="B122:C122"/>
    <mergeCell ref="D122:E122"/>
    <mergeCell ref="B123:C123"/>
    <mergeCell ref="D123:E123"/>
    <mergeCell ref="B118:C118"/>
    <mergeCell ref="D118:E118"/>
    <mergeCell ref="B119:C119"/>
    <mergeCell ref="D119:E119"/>
    <mergeCell ref="B120:C120"/>
    <mergeCell ref="D120:E120"/>
    <mergeCell ref="B115:C115"/>
    <mergeCell ref="D115:E115"/>
    <mergeCell ref="B116:C116"/>
    <mergeCell ref="D116:E116"/>
    <mergeCell ref="B117:C117"/>
    <mergeCell ref="D117:E117"/>
    <mergeCell ref="B130:C130"/>
    <mergeCell ref="D130:E130"/>
    <mergeCell ref="B131:C131"/>
    <mergeCell ref="D131:E131"/>
    <mergeCell ref="A132:H132"/>
    <mergeCell ref="B127:C127"/>
    <mergeCell ref="D127:E127"/>
    <mergeCell ref="B128:C128"/>
    <mergeCell ref="D128:E128"/>
    <mergeCell ref="B129:C129"/>
    <mergeCell ref="D129:E129"/>
    <mergeCell ref="B124:C124"/>
    <mergeCell ref="D124:E124"/>
    <mergeCell ref="B125:C125"/>
    <mergeCell ref="D125:E125"/>
    <mergeCell ref="B126:C126"/>
    <mergeCell ref="D126:E126"/>
    <mergeCell ref="H147:H148"/>
    <mergeCell ref="I147:I148"/>
    <mergeCell ref="D148:E148"/>
    <mergeCell ref="B149:C149"/>
    <mergeCell ref="D149:E149"/>
    <mergeCell ref="A147:A148"/>
    <mergeCell ref="B147:C148"/>
    <mergeCell ref="D147:E147"/>
    <mergeCell ref="F147:F148"/>
    <mergeCell ref="G147:G148"/>
    <mergeCell ref="A145:B145"/>
    <mergeCell ref="C145:K145"/>
    <mergeCell ref="A146:B146"/>
    <mergeCell ref="C146:D146"/>
    <mergeCell ref="E146:K146"/>
    <mergeCell ref="A133:G133"/>
    <mergeCell ref="A136:K136"/>
    <mergeCell ref="A141:K141"/>
    <mergeCell ref="A144:B144"/>
    <mergeCell ref="C144:K144"/>
    <mergeCell ref="B156:C156"/>
    <mergeCell ref="D156:E156"/>
    <mergeCell ref="B157:C157"/>
    <mergeCell ref="D157:E157"/>
    <mergeCell ref="B158:C158"/>
    <mergeCell ref="D158:E158"/>
    <mergeCell ref="B153:C153"/>
    <mergeCell ref="D153:E153"/>
    <mergeCell ref="B154:C154"/>
    <mergeCell ref="D154:E154"/>
    <mergeCell ref="B155:C155"/>
    <mergeCell ref="D155:E155"/>
    <mergeCell ref="B150:C150"/>
    <mergeCell ref="D150:E150"/>
    <mergeCell ref="B151:C151"/>
    <mergeCell ref="D151:E151"/>
    <mergeCell ref="B152:C152"/>
    <mergeCell ref="D152:E152"/>
    <mergeCell ref="B165:C165"/>
    <mergeCell ref="D165:E165"/>
    <mergeCell ref="B166:C166"/>
    <mergeCell ref="D166:E166"/>
    <mergeCell ref="A167:H167"/>
    <mergeCell ref="B162:C162"/>
    <mergeCell ref="D162:E162"/>
    <mergeCell ref="B163:C163"/>
    <mergeCell ref="D163:E163"/>
    <mergeCell ref="B164:C164"/>
    <mergeCell ref="D164:E164"/>
    <mergeCell ref="B159:C159"/>
    <mergeCell ref="D159:E159"/>
    <mergeCell ref="B160:C160"/>
    <mergeCell ref="D160:E160"/>
    <mergeCell ref="B161:C161"/>
    <mergeCell ref="D161:E161"/>
    <mergeCell ref="H182:H183"/>
    <mergeCell ref="I182:I183"/>
    <mergeCell ref="D183:E183"/>
    <mergeCell ref="B184:C184"/>
    <mergeCell ref="D184:E184"/>
    <mergeCell ref="A182:A183"/>
    <mergeCell ref="B182:C183"/>
    <mergeCell ref="D182:E182"/>
    <mergeCell ref="F182:F183"/>
    <mergeCell ref="G182:G183"/>
    <mergeCell ref="A180:B180"/>
    <mergeCell ref="C180:K180"/>
    <mergeCell ref="A181:B181"/>
    <mergeCell ref="C181:D181"/>
    <mergeCell ref="E181:K181"/>
    <mergeCell ref="A168:G168"/>
    <mergeCell ref="A171:K171"/>
    <mergeCell ref="A176:K176"/>
    <mergeCell ref="A179:B179"/>
    <mergeCell ref="C179:K179"/>
    <mergeCell ref="B191:C191"/>
    <mergeCell ref="D191:E191"/>
    <mergeCell ref="B192:C192"/>
    <mergeCell ref="D192:E192"/>
    <mergeCell ref="B193:C193"/>
    <mergeCell ref="D193:E193"/>
    <mergeCell ref="B188:C188"/>
    <mergeCell ref="D188:E188"/>
    <mergeCell ref="B189:C189"/>
    <mergeCell ref="D189:E189"/>
    <mergeCell ref="B190:C190"/>
    <mergeCell ref="D190:E190"/>
    <mergeCell ref="B185:C185"/>
    <mergeCell ref="D185:E185"/>
    <mergeCell ref="B186:C186"/>
    <mergeCell ref="D186:E186"/>
    <mergeCell ref="B187:C187"/>
    <mergeCell ref="D187:E187"/>
    <mergeCell ref="B200:C200"/>
    <mergeCell ref="D200:E200"/>
    <mergeCell ref="B201:C201"/>
    <mergeCell ref="D201:E201"/>
    <mergeCell ref="A202:H202"/>
    <mergeCell ref="B197:C197"/>
    <mergeCell ref="D197:E197"/>
    <mergeCell ref="B198:C198"/>
    <mergeCell ref="D198:E198"/>
    <mergeCell ref="B199:C199"/>
    <mergeCell ref="D199:E199"/>
    <mergeCell ref="B194:C194"/>
    <mergeCell ref="D194:E194"/>
    <mergeCell ref="B195:C195"/>
    <mergeCell ref="D195:E195"/>
    <mergeCell ref="B196:C196"/>
    <mergeCell ref="D196:E196"/>
    <mergeCell ref="H217:H218"/>
    <mergeCell ref="I217:I218"/>
    <mergeCell ref="D218:E218"/>
    <mergeCell ref="B219:C219"/>
    <mergeCell ref="D219:E219"/>
    <mergeCell ref="A217:A218"/>
    <mergeCell ref="B217:C218"/>
    <mergeCell ref="D217:E217"/>
    <mergeCell ref="F217:F218"/>
    <mergeCell ref="G217:G218"/>
    <mergeCell ref="A215:B215"/>
    <mergeCell ref="C215:K215"/>
    <mergeCell ref="A216:B216"/>
    <mergeCell ref="C216:D216"/>
    <mergeCell ref="E216:K216"/>
    <mergeCell ref="A203:G203"/>
    <mergeCell ref="A206:K206"/>
    <mergeCell ref="A211:K211"/>
    <mergeCell ref="A214:B214"/>
    <mergeCell ref="C214:K214"/>
    <mergeCell ref="B226:C226"/>
    <mergeCell ref="D226:E226"/>
    <mergeCell ref="B227:C227"/>
    <mergeCell ref="D227:E227"/>
    <mergeCell ref="B228:C228"/>
    <mergeCell ref="D228:E228"/>
    <mergeCell ref="B223:C223"/>
    <mergeCell ref="D223:E223"/>
    <mergeCell ref="B224:C224"/>
    <mergeCell ref="D224:E224"/>
    <mergeCell ref="B225:C225"/>
    <mergeCell ref="D225:E225"/>
    <mergeCell ref="B220:C220"/>
    <mergeCell ref="D220:E220"/>
    <mergeCell ref="B221:C221"/>
    <mergeCell ref="D221:E221"/>
    <mergeCell ref="B222:C222"/>
    <mergeCell ref="D222:E222"/>
    <mergeCell ref="B235:C235"/>
    <mergeCell ref="D235:E235"/>
    <mergeCell ref="B236:C236"/>
    <mergeCell ref="D236:E236"/>
    <mergeCell ref="A237:H237"/>
    <mergeCell ref="B232:C232"/>
    <mergeCell ref="D232:E232"/>
    <mergeCell ref="B233:C233"/>
    <mergeCell ref="D233:E233"/>
    <mergeCell ref="B234:C234"/>
    <mergeCell ref="D234:E234"/>
    <mergeCell ref="B229:C229"/>
    <mergeCell ref="D229:E229"/>
    <mergeCell ref="B230:C230"/>
    <mergeCell ref="D230:E230"/>
    <mergeCell ref="B231:C231"/>
    <mergeCell ref="D231:E231"/>
    <mergeCell ref="H252:H253"/>
    <mergeCell ref="I252:I253"/>
    <mergeCell ref="D253:E253"/>
    <mergeCell ref="B254:C254"/>
    <mergeCell ref="D254:E254"/>
    <mergeCell ref="A252:A253"/>
    <mergeCell ref="B252:C253"/>
    <mergeCell ref="D252:E252"/>
    <mergeCell ref="F252:F253"/>
    <mergeCell ref="G252:G253"/>
    <mergeCell ref="A250:B250"/>
    <mergeCell ref="C250:K250"/>
    <mergeCell ref="A251:B251"/>
    <mergeCell ref="C251:D251"/>
    <mergeCell ref="E251:K251"/>
    <mergeCell ref="A238:G238"/>
    <mergeCell ref="A241:K241"/>
    <mergeCell ref="A246:K246"/>
    <mergeCell ref="A249:B249"/>
    <mergeCell ref="C249:K249"/>
    <mergeCell ref="B261:C261"/>
    <mergeCell ref="D261:E261"/>
    <mergeCell ref="B262:C262"/>
    <mergeCell ref="D262:E262"/>
    <mergeCell ref="B263:C263"/>
    <mergeCell ref="D263:E263"/>
    <mergeCell ref="B258:C258"/>
    <mergeCell ref="D258:E258"/>
    <mergeCell ref="B259:C259"/>
    <mergeCell ref="D259:E259"/>
    <mergeCell ref="B260:C260"/>
    <mergeCell ref="D260:E260"/>
    <mergeCell ref="B255:C255"/>
    <mergeCell ref="D255:E255"/>
    <mergeCell ref="B256:C256"/>
    <mergeCell ref="D256:E256"/>
    <mergeCell ref="B257:C257"/>
    <mergeCell ref="D257:E257"/>
    <mergeCell ref="B270:C270"/>
    <mergeCell ref="D270:E270"/>
    <mergeCell ref="B271:C271"/>
    <mergeCell ref="D271:E271"/>
    <mergeCell ref="A272:H272"/>
    <mergeCell ref="B267:C267"/>
    <mergeCell ref="D267:E267"/>
    <mergeCell ref="B268:C268"/>
    <mergeCell ref="D268:E268"/>
    <mergeCell ref="B269:C269"/>
    <mergeCell ref="D269:E269"/>
    <mergeCell ref="B264:C264"/>
    <mergeCell ref="D264:E264"/>
    <mergeCell ref="B265:C265"/>
    <mergeCell ref="D265:E265"/>
    <mergeCell ref="B266:C266"/>
    <mergeCell ref="D266:E266"/>
    <mergeCell ref="H287:H288"/>
    <mergeCell ref="I287:I288"/>
    <mergeCell ref="D288:E288"/>
    <mergeCell ref="B289:C289"/>
    <mergeCell ref="D289:E289"/>
    <mergeCell ref="A287:A288"/>
    <mergeCell ref="B287:C288"/>
    <mergeCell ref="D287:E287"/>
    <mergeCell ref="F287:F288"/>
    <mergeCell ref="G287:G288"/>
    <mergeCell ref="A285:B285"/>
    <mergeCell ref="C285:K285"/>
    <mergeCell ref="A286:B286"/>
    <mergeCell ref="C286:D286"/>
    <mergeCell ref="E286:K286"/>
    <mergeCell ref="A273:G273"/>
    <mergeCell ref="A276:K276"/>
    <mergeCell ref="A281:K281"/>
    <mergeCell ref="A284:B284"/>
    <mergeCell ref="C284:K284"/>
    <mergeCell ref="B296:C296"/>
    <mergeCell ref="D296:E296"/>
    <mergeCell ref="B297:C297"/>
    <mergeCell ref="D297:E297"/>
    <mergeCell ref="B298:C298"/>
    <mergeCell ref="D298:E298"/>
    <mergeCell ref="B293:C293"/>
    <mergeCell ref="D293:E293"/>
    <mergeCell ref="B294:C294"/>
    <mergeCell ref="D294:E294"/>
    <mergeCell ref="B295:C295"/>
    <mergeCell ref="D295:E295"/>
    <mergeCell ref="B290:C290"/>
    <mergeCell ref="D290:E290"/>
    <mergeCell ref="B291:C291"/>
    <mergeCell ref="D291:E291"/>
    <mergeCell ref="B292:C292"/>
    <mergeCell ref="D292:E292"/>
    <mergeCell ref="B305:C305"/>
    <mergeCell ref="D305:E305"/>
    <mergeCell ref="B306:C306"/>
    <mergeCell ref="D306:E306"/>
    <mergeCell ref="A307:H307"/>
    <mergeCell ref="B302:C302"/>
    <mergeCell ref="D302:E302"/>
    <mergeCell ref="B303:C303"/>
    <mergeCell ref="D303:E303"/>
    <mergeCell ref="B304:C304"/>
    <mergeCell ref="D304:E304"/>
    <mergeCell ref="B299:C299"/>
    <mergeCell ref="D299:E299"/>
    <mergeCell ref="B300:C300"/>
    <mergeCell ref="D300:E300"/>
    <mergeCell ref="B301:C301"/>
    <mergeCell ref="D301:E301"/>
    <mergeCell ref="H322:H323"/>
    <mergeCell ref="I322:I323"/>
    <mergeCell ref="D323:E323"/>
    <mergeCell ref="B324:C324"/>
    <mergeCell ref="D324:E324"/>
    <mergeCell ref="A322:A323"/>
    <mergeCell ref="B322:C323"/>
    <mergeCell ref="D322:E322"/>
    <mergeCell ref="F322:F323"/>
    <mergeCell ref="G322:G323"/>
    <mergeCell ref="A320:B320"/>
    <mergeCell ref="C320:K320"/>
    <mergeCell ref="A321:B321"/>
    <mergeCell ref="C321:D321"/>
    <mergeCell ref="E321:K321"/>
    <mergeCell ref="A308:G308"/>
    <mergeCell ref="A311:K311"/>
    <mergeCell ref="A316:K316"/>
    <mergeCell ref="A319:B319"/>
    <mergeCell ref="C319:K319"/>
    <mergeCell ref="B331:C331"/>
    <mergeCell ref="D331:E331"/>
    <mergeCell ref="B332:C332"/>
    <mergeCell ref="D332:E332"/>
    <mergeCell ref="B333:C333"/>
    <mergeCell ref="D333:E333"/>
    <mergeCell ref="B328:C328"/>
    <mergeCell ref="D328:E328"/>
    <mergeCell ref="B329:C329"/>
    <mergeCell ref="D329:E329"/>
    <mergeCell ref="B330:C330"/>
    <mergeCell ref="D330:E330"/>
    <mergeCell ref="B325:C325"/>
    <mergeCell ref="D325:E325"/>
    <mergeCell ref="B326:C326"/>
    <mergeCell ref="D326:E326"/>
    <mergeCell ref="B327:C327"/>
    <mergeCell ref="D327:E327"/>
    <mergeCell ref="B340:C340"/>
    <mergeCell ref="D340:E340"/>
    <mergeCell ref="B341:C341"/>
    <mergeCell ref="D341:E341"/>
    <mergeCell ref="A342:H342"/>
    <mergeCell ref="B337:C337"/>
    <mergeCell ref="D337:E337"/>
    <mergeCell ref="B338:C338"/>
    <mergeCell ref="D338:E338"/>
    <mergeCell ref="B339:C339"/>
    <mergeCell ref="D339:E339"/>
    <mergeCell ref="B334:C334"/>
    <mergeCell ref="D334:E334"/>
    <mergeCell ref="B335:C335"/>
    <mergeCell ref="D335:E335"/>
    <mergeCell ref="B336:C336"/>
    <mergeCell ref="D336:E336"/>
    <mergeCell ref="H357:H358"/>
    <mergeCell ref="I357:I358"/>
    <mergeCell ref="D358:E358"/>
    <mergeCell ref="B359:C359"/>
    <mergeCell ref="D359:E359"/>
    <mergeCell ref="A357:A358"/>
    <mergeCell ref="B357:C358"/>
    <mergeCell ref="D357:E357"/>
    <mergeCell ref="F357:F358"/>
    <mergeCell ref="G357:G358"/>
    <mergeCell ref="A355:B355"/>
    <mergeCell ref="C355:K355"/>
    <mergeCell ref="A356:B356"/>
    <mergeCell ref="C356:D356"/>
    <mergeCell ref="E356:K356"/>
    <mergeCell ref="A343:G343"/>
    <mergeCell ref="A346:K346"/>
    <mergeCell ref="A351:K351"/>
    <mergeCell ref="A354:B354"/>
    <mergeCell ref="C354:K354"/>
    <mergeCell ref="B366:C366"/>
    <mergeCell ref="D366:E366"/>
    <mergeCell ref="B367:C367"/>
    <mergeCell ref="D367:E367"/>
    <mergeCell ref="B368:C368"/>
    <mergeCell ref="D368:E368"/>
    <mergeCell ref="B363:C363"/>
    <mergeCell ref="D363:E363"/>
    <mergeCell ref="B364:C364"/>
    <mergeCell ref="D364:E364"/>
    <mergeCell ref="B365:C365"/>
    <mergeCell ref="D365:E365"/>
    <mergeCell ref="B360:C360"/>
    <mergeCell ref="D360:E360"/>
    <mergeCell ref="B361:C361"/>
    <mergeCell ref="D361:E361"/>
    <mergeCell ref="B362:C362"/>
    <mergeCell ref="D362:E362"/>
    <mergeCell ref="B375:C375"/>
    <mergeCell ref="D375:E375"/>
    <mergeCell ref="B376:C376"/>
    <mergeCell ref="D376:E376"/>
    <mergeCell ref="A377:H377"/>
    <mergeCell ref="B372:C372"/>
    <mergeCell ref="D372:E372"/>
    <mergeCell ref="B373:C373"/>
    <mergeCell ref="D373:E373"/>
    <mergeCell ref="B374:C374"/>
    <mergeCell ref="D374:E374"/>
    <mergeCell ref="B369:C369"/>
    <mergeCell ref="D369:E369"/>
    <mergeCell ref="B370:C370"/>
    <mergeCell ref="D370:E370"/>
    <mergeCell ref="B371:C371"/>
    <mergeCell ref="D371:E371"/>
    <mergeCell ref="H392:H393"/>
    <mergeCell ref="I392:I393"/>
    <mergeCell ref="D393:E393"/>
    <mergeCell ref="B394:C394"/>
    <mergeCell ref="D394:E394"/>
    <mergeCell ref="A392:A393"/>
    <mergeCell ref="B392:C393"/>
    <mergeCell ref="D392:E392"/>
    <mergeCell ref="F392:F393"/>
    <mergeCell ref="G392:G393"/>
    <mergeCell ref="A390:B390"/>
    <mergeCell ref="C390:K390"/>
    <mergeCell ref="A391:B391"/>
    <mergeCell ref="C391:D391"/>
    <mergeCell ref="E391:K391"/>
    <mergeCell ref="A378:G378"/>
    <mergeCell ref="A381:K381"/>
    <mergeCell ref="A386:K386"/>
    <mergeCell ref="A389:B389"/>
    <mergeCell ref="C389:K389"/>
    <mergeCell ref="B401:C401"/>
    <mergeCell ref="D401:E401"/>
    <mergeCell ref="B402:C402"/>
    <mergeCell ref="D402:E402"/>
    <mergeCell ref="B403:C403"/>
    <mergeCell ref="D403:E403"/>
    <mergeCell ref="B398:C398"/>
    <mergeCell ref="D398:E398"/>
    <mergeCell ref="B399:C399"/>
    <mergeCell ref="D399:E399"/>
    <mergeCell ref="B400:C400"/>
    <mergeCell ref="D400:E400"/>
    <mergeCell ref="B395:C395"/>
    <mergeCell ref="D395:E395"/>
    <mergeCell ref="B396:C396"/>
    <mergeCell ref="D396:E396"/>
    <mergeCell ref="B397:C397"/>
    <mergeCell ref="D397:E397"/>
    <mergeCell ref="B410:C410"/>
    <mergeCell ref="D410:E410"/>
    <mergeCell ref="B411:C411"/>
    <mergeCell ref="D411:E411"/>
    <mergeCell ref="A412:H412"/>
    <mergeCell ref="B407:C407"/>
    <mergeCell ref="D407:E407"/>
    <mergeCell ref="B408:C408"/>
    <mergeCell ref="D408:E408"/>
    <mergeCell ref="B409:C409"/>
    <mergeCell ref="D409:E409"/>
    <mergeCell ref="B404:C404"/>
    <mergeCell ref="D404:E404"/>
    <mergeCell ref="B405:C405"/>
    <mergeCell ref="D405:E405"/>
    <mergeCell ref="B406:C406"/>
    <mergeCell ref="D406:E406"/>
    <mergeCell ref="H427:H428"/>
    <mergeCell ref="I427:I428"/>
    <mergeCell ref="D428:E428"/>
    <mergeCell ref="B429:C429"/>
    <mergeCell ref="D429:E429"/>
    <mergeCell ref="A427:A428"/>
    <mergeCell ref="B427:C428"/>
    <mergeCell ref="D427:E427"/>
    <mergeCell ref="F427:F428"/>
    <mergeCell ref="G427:G428"/>
    <mergeCell ref="A425:B425"/>
    <mergeCell ref="C425:K425"/>
    <mergeCell ref="A426:B426"/>
    <mergeCell ref="C426:D426"/>
    <mergeCell ref="E426:K426"/>
    <mergeCell ref="A413:G413"/>
    <mergeCell ref="A416:K416"/>
    <mergeCell ref="A421:K421"/>
    <mergeCell ref="A424:B424"/>
    <mergeCell ref="C424:K424"/>
    <mergeCell ref="B436:C436"/>
    <mergeCell ref="D436:E436"/>
    <mergeCell ref="B437:C437"/>
    <mergeCell ref="D437:E437"/>
    <mergeCell ref="B438:C438"/>
    <mergeCell ref="D438:E438"/>
    <mergeCell ref="B433:C433"/>
    <mergeCell ref="D433:E433"/>
    <mergeCell ref="B434:C434"/>
    <mergeCell ref="D434:E434"/>
    <mergeCell ref="B435:C435"/>
    <mergeCell ref="D435:E435"/>
    <mergeCell ref="B430:C430"/>
    <mergeCell ref="D430:E430"/>
    <mergeCell ref="B431:C431"/>
    <mergeCell ref="D431:E431"/>
    <mergeCell ref="B432:C432"/>
    <mergeCell ref="D432:E432"/>
    <mergeCell ref="B445:C445"/>
    <mergeCell ref="D445:E445"/>
    <mergeCell ref="B446:C446"/>
    <mergeCell ref="D446:E446"/>
    <mergeCell ref="A447:H447"/>
    <mergeCell ref="B442:C442"/>
    <mergeCell ref="D442:E442"/>
    <mergeCell ref="B443:C443"/>
    <mergeCell ref="D443:E443"/>
    <mergeCell ref="B444:C444"/>
    <mergeCell ref="D444:E444"/>
    <mergeCell ref="B439:C439"/>
    <mergeCell ref="D439:E439"/>
    <mergeCell ref="B440:C440"/>
    <mergeCell ref="D440:E440"/>
    <mergeCell ref="B441:C441"/>
    <mergeCell ref="D441:E441"/>
    <mergeCell ref="H462:H463"/>
    <mergeCell ref="I462:I463"/>
    <mergeCell ref="D463:E463"/>
    <mergeCell ref="B464:C464"/>
    <mergeCell ref="D464:E464"/>
    <mergeCell ref="A462:A463"/>
    <mergeCell ref="B462:C463"/>
    <mergeCell ref="D462:E462"/>
    <mergeCell ref="F462:F463"/>
    <mergeCell ref="G462:G463"/>
    <mergeCell ref="A460:B460"/>
    <mergeCell ref="C460:K460"/>
    <mergeCell ref="A461:B461"/>
    <mergeCell ref="C461:D461"/>
    <mergeCell ref="E461:K461"/>
    <mergeCell ref="A448:G448"/>
    <mergeCell ref="A451:K451"/>
    <mergeCell ref="A456:K456"/>
    <mergeCell ref="A459:B459"/>
    <mergeCell ref="C459:K459"/>
    <mergeCell ref="B471:C471"/>
    <mergeCell ref="D471:E471"/>
    <mergeCell ref="B472:C472"/>
    <mergeCell ref="D472:E472"/>
    <mergeCell ref="B473:C473"/>
    <mergeCell ref="D473:E473"/>
    <mergeCell ref="B468:C468"/>
    <mergeCell ref="D468:E468"/>
    <mergeCell ref="B469:C469"/>
    <mergeCell ref="D469:E469"/>
    <mergeCell ref="B470:C470"/>
    <mergeCell ref="D470:E470"/>
    <mergeCell ref="B465:C465"/>
    <mergeCell ref="D465:E465"/>
    <mergeCell ref="B466:C466"/>
    <mergeCell ref="D466:E466"/>
    <mergeCell ref="B467:C467"/>
    <mergeCell ref="D467:E467"/>
    <mergeCell ref="B480:C480"/>
    <mergeCell ref="D480:E480"/>
    <mergeCell ref="B481:C481"/>
    <mergeCell ref="D481:E481"/>
    <mergeCell ref="A482:H482"/>
    <mergeCell ref="B477:C477"/>
    <mergeCell ref="D477:E477"/>
    <mergeCell ref="B478:C478"/>
    <mergeCell ref="D478:E478"/>
    <mergeCell ref="B479:C479"/>
    <mergeCell ref="D479:E479"/>
    <mergeCell ref="B474:C474"/>
    <mergeCell ref="D474:E474"/>
    <mergeCell ref="B475:C475"/>
    <mergeCell ref="D475:E475"/>
    <mergeCell ref="B476:C476"/>
    <mergeCell ref="D476:E476"/>
    <mergeCell ref="H497:H498"/>
    <mergeCell ref="I497:I498"/>
    <mergeCell ref="D498:E498"/>
    <mergeCell ref="B499:C499"/>
    <mergeCell ref="D499:E499"/>
    <mergeCell ref="A497:A498"/>
    <mergeCell ref="B497:C498"/>
    <mergeCell ref="D497:E497"/>
    <mergeCell ref="F497:F498"/>
    <mergeCell ref="G497:G498"/>
    <mergeCell ref="A495:B495"/>
    <mergeCell ref="C495:K495"/>
    <mergeCell ref="A496:B496"/>
    <mergeCell ref="C496:D496"/>
    <mergeCell ref="E496:K496"/>
    <mergeCell ref="A483:G483"/>
    <mergeCell ref="A486:K486"/>
    <mergeCell ref="A491:K491"/>
    <mergeCell ref="A494:B494"/>
    <mergeCell ref="C494:K494"/>
    <mergeCell ref="B506:C506"/>
    <mergeCell ref="D506:E506"/>
    <mergeCell ref="B507:C507"/>
    <mergeCell ref="D507:E507"/>
    <mergeCell ref="B508:C508"/>
    <mergeCell ref="D508:E508"/>
    <mergeCell ref="B503:C503"/>
    <mergeCell ref="D503:E503"/>
    <mergeCell ref="B504:C504"/>
    <mergeCell ref="D504:E504"/>
    <mergeCell ref="B505:C505"/>
    <mergeCell ref="D505:E505"/>
    <mergeCell ref="B500:C500"/>
    <mergeCell ref="D500:E500"/>
    <mergeCell ref="B501:C501"/>
    <mergeCell ref="D501:E501"/>
    <mergeCell ref="B502:C502"/>
    <mergeCell ref="D502:E502"/>
    <mergeCell ref="B515:C515"/>
    <mergeCell ref="D515:E515"/>
    <mergeCell ref="B516:C516"/>
    <mergeCell ref="D516:E516"/>
    <mergeCell ref="A517:H517"/>
    <mergeCell ref="B512:C512"/>
    <mergeCell ref="D512:E512"/>
    <mergeCell ref="B513:C513"/>
    <mergeCell ref="D513:E513"/>
    <mergeCell ref="B514:C514"/>
    <mergeCell ref="D514:E514"/>
    <mergeCell ref="B509:C509"/>
    <mergeCell ref="D509:E509"/>
    <mergeCell ref="B510:C510"/>
    <mergeCell ref="D510:E510"/>
    <mergeCell ref="B511:C511"/>
    <mergeCell ref="D511:E511"/>
    <mergeCell ref="H532:H533"/>
    <mergeCell ref="I532:I533"/>
    <mergeCell ref="D533:E533"/>
    <mergeCell ref="B534:C534"/>
    <mergeCell ref="D534:E534"/>
    <mergeCell ref="A532:A533"/>
    <mergeCell ref="B532:C533"/>
    <mergeCell ref="D532:E532"/>
    <mergeCell ref="F532:F533"/>
    <mergeCell ref="G532:G533"/>
    <mergeCell ref="A530:B530"/>
    <mergeCell ref="C530:K530"/>
    <mergeCell ref="A531:B531"/>
    <mergeCell ref="C531:D531"/>
    <mergeCell ref="E531:K531"/>
    <mergeCell ref="A518:G518"/>
    <mergeCell ref="A521:K521"/>
    <mergeCell ref="A526:K526"/>
    <mergeCell ref="A529:B529"/>
    <mergeCell ref="C529:K529"/>
    <mergeCell ref="B541:C541"/>
    <mergeCell ref="D541:E541"/>
    <mergeCell ref="B542:C542"/>
    <mergeCell ref="D542:E542"/>
    <mergeCell ref="B543:C543"/>
    <mergeCell ref="D543:E543"/>
    <mergeCell ref="B538:C538"/>
    <mergeCell ref="D538:E538"/>
    <mergeCell ref="B539:C539"/>
    <mergeCell ref="D539:E539"/>
    <mergeCell ref="B540:C540"/>
    <mergeCell ref="D540:E540"/>
    <mergeCell ref="B535:C535"/>
    <mergeCell ref="D535:E535"/>
    <mergeCell ref="B536:C536"/>
    <mergeCell ref="D536:E536"/>
    <mergeCell ref="B537:C537"/>
    <mergeCell ref="D537:E537"/>
    <mergeCell ref="B550:C550"/>
    <mergeCell ref="D550:E550"/>
    <mergeCell ref="B551:C551"/>
    <mergeCell ref="D551:E551"/>
    <mergeCell ref="A552:H552"/>
    <mergeCell ref="B547:C547"/>
    <mergeCell ref="D547:E547"/>
    <mergeCell ref="B548:C548"/>
    <mergeCell ref="D548:E548"/>
    <mergeCell ref="B549:C549"/>
    <mergeCell ref="D549:E549"/>
    <mergeCell ref="B544:C544"/>
    <mergeCell ref="D544:E544"/>
    <mergeCell ref="B545:C545"/>
    <mergeCell ref="D545:E545"/>
    <mergeCell ref="B546:C546"/>
    <mergeCell ref="D546:E546"/>
    <mergeCell ref="H567:H568"/>
    <mergeCell ref="I567:I568"/>
    <mergeCell ref="D568:E568"/>
    <mergeCell ref="B569:C569"/>
    <mergeCell ref="D569:E569"/>
    <mergeCell ref="A567:A568"/>
    <mergeCell ref="B567:C568"/>
    <mergeCell ref="D567:E567"/>
    <mergeCell ref="F567:F568"/>
    <mergeCell ref="G567:G568"/>
    <mergeCell ref="A565:B565"/>
    <mergeCell ref="C565:K565"/>
    <mergeCell ref="A566:B566"/>
    <mergeCell ref="C566:D566"/>
    <mergeCell ref="E566:K566"/>
    <mergeCell ref="A553:G553"/>
    <mergeCell ref="A556:K556"/>
    <mergeCell ref="A561:K561"/>
    <mergeCell ref="A564:B564"/>
    <mergeCell ref="C564:K564"/>
    <mergeCell ref="B576:C576"/>
    <mergeCell ref="D576:E576"/>
    <mergeCell ref="B577:C577"/>
    <mergeCell ref="D577:E577"/>
    <mergeCell ref="B578:C578"/>
    <mergeCell ref="D578:E578"/>
    <mergeCell ref="B573:C573"/>
    <mergeCell ref="D573:E573"/>
    <mergeCell ref="B574:C574"/>
    <mergeCell ref="D574:E574"/>
    <mergeCell ref="B575:C575"/>
    <mergeCell ref="D575:E575"/>
    <mergeCell ref="B570:C570"/>
    <mergeCell ref="D570:E570"/>
    <mergeCell ref="B571:C571"/>
    <mergeCell ref="D571:E571"/>
    <mergeCell ref="B572:C572"/>
    <mergeCell ref="D572:E572"/>
    <mergeCell ref="B585:C585"/>
    <mergeCell ref="D585:E585"/>
    <mergeCell ref="B586:C586"/>
    <mergeCell ref="D586:E586"/>
    <mergeCell ref="A587:H587"/>
    <mergeCell ref="B582:C582"/>
    <mergeCell ref="D582:E582"/>
    <mergeCell ref="B583:C583"/>
    <mergeCell ref="D583:E583"/>
    <mergeCell ref="B584:C584"/>
    <mergeCell ref="D584:E584"/>
    <mergeCell ref="B579:C579"/>
    <mergeCell ref="D579:E579"/>
    <mergeCell ref="B580:C580"/>
    <mergeCell ref="D580:E580"/>
    <mergeCell ref="B581:C581"/>
    <mergeCell ref="D581:E581"/>
    <mergeCell ref="H602:H603"/>
    <mergeCell ref="I602:I603"/>
    <mergeCell ref="D603:E603"/>
    <mergeCell ref="B604:C604"/>
    <mergeCell ref="D604:E604"/>
    <mergeCell ref="A602:A603"/>
    <mergeCell ref="B602:C603"/>
    <mergeCell ref="D602:E602"/>
    <mergeCell ref="F602:F603"/>
    <mergeCell ref="G602:G603"/>
    <mergeCell ref="A600:B600"/>
    <mergeCell ref="C600:K600"/>
    <mergeCell ref="A601:B601"/>
    <mergeCell ref="C601:D601"/>
    <mergeCell ref="E601:K601"/>
    <mergeCell ref="A588:G588"/>
    <mergeCell ref="A591:K591"/>
    <mergeCell ref="A596:K596"/>
    <mergeCell ref="A599:B599"/>
    <mergeCell ref="C599:K599"/>
    <mergeCell ref="B611:C611"/>
    <mergeCell ref="D611:E611"/>
    <mergeCell ref="B612:C612"/>
    <mergeCell ref="D612:E612"/>
    <mergeCell ref="B613:C613"/>
    <mergeCell ref="D613:E613"/>
    <mergeCell ref="B608:C608"/>
    <mergeCell ref="D608:E608"/>
    <mergeCell ref="B609:C609"/>
    <mergeCell ref="D609:E609"/>
    <mergeCell ref="B610:C610"/>
    <mergeCell ref="D610:E610"/>
    <mergeCell ref="B605:C605"/>
    <mergeCell ref="D605:E605"/>
    <mergeCell ref="B606:C606"/>
    <mergeCell ref="D606:E606"/>
    <mergeCell ref="B607:C607"/>
    <mergeCell ref="D607:E607"/>
    <mergeCell ref="B620:C620"/>
    <mergeCell ref="D620:E620"/>
    <mergeCell ref="B621:C621"/>
    <mergeCell ref="D621:E621"/>
    <mergeCell ref="A622:H622"/>
    <mergeCell ref="B617:C617"/>
    <mergeCell ref="D617:E617"/>
    <mergeCell ref="B618:C618"/>
    <mergeCell ref="D618:E618"/>
    <mergeCell ref="B619:C619"/>
    <mergeCell ref="D619:E619"/>
    <mergeCell ref="B614:C614"/>
    <mergeCell ref="D614:E614"/>
    <mergeCell ref="B615:C615"/>
    <mergeCell ref="D615:E615"/>
    <mergeCell ref="B616:C616"/>
    <mergeCell ref="D616:E616"/>
    <mergeCell ref="H637:H638"/>
    <mergeCell ref="I637:I638"/>
    <mergeCell ref="D638:E638"/>
    <mergeCell ref="B639:C639"/>
    <mergeCell ref="D639:E639"/>
    <mergeCell ref="A637:A638"/>
    <mergeCell ref="B637:C638"/>
    <mergeCell ref="D637:E637"/>
    <mergeCell ref="F637:F638"/>
    <mergeCell ref="G637:G638"/>
    <mergeCell ref="A635:B635"/>
    <mergeCell ref="C635:K635"/>
    <mergeCell ref="A636:B636"/>
    <mergeCell ref="C636:D636"/>
    <mergeCell ref="E636:K636"/>
    <mergeCell ref="A623:G623"/>
    <mergeCell ref="A626:K626"/>
    <mergeCell ref="A631:K631"/>
    <mergeCell ref="A634:B634"/>
    <mergeCell ref="C634:K634"/>
    <mergeCell ref="B646:C646"/>
    <mergeCell ref="D646:E646"/>
    <mergeCell ref="B647:C647"/>
    <mergeCell ref="D647:E647"/>
    <mergeCell ref="B648:C648"/>
    <mergeCell ref="D648:E648"/>
    <mergeCell ref="B643:C643"/>
    <mergeCell ref="D643:E643"/>
    <mergeCell ref="B644:C644"/>
    <mergeCell ref="D644:E644"/>
    <mergeCell ref="B645:C645"/>
    <mergeCell ref="D645:E645"/>
    <mergeCell ref="B640:C640"/>
    <mergeCell ref="D640:E640"/>
    <mergeCell ref="B641:C641"/>
    <mergeCell ref="D641:E641"/>
    <mergeCell ref="B642:C642"/>
    <mergeCell ref="D642:E642"/>
    <mergeCell ref="B655:C655"/>
    <mergeCell ref="D655:E655"/>
    <mergeCell ref="B656:C656"/>
    <mergeCell ref="D656:E656"/>
    <mergeCell ref="A657:H657"/>
    <mergeCell ref="B652:C652"/>
    <mergeCell ref="D652:E652"/>
    <mergeCell ref="B653:C653"/>
    <mergeCell ref="D653:E653"/>
    <mergeCell ref="B654:C654"/>
    <mergeCell ref="D654:E654"/>
    <mergeCell ref="B649:C649"/>
    <mergeCell ref="D649:E649"/>
    <mergeCell ref="B650:C650"/>
    <mergeCell ref="D650:E650"/>
    <mergeCell ref="B651:C651"/>
    <mergeCell ref="D651:E651"/>
    <mergeCell ref="H672:H673"/>
    <mergeCell ref="I672:I673"/>
    <mergeCell ref="D673:E673"/>
    <mergeCell ref="B674:C674"/>
    <mergeCell ref="D674:E674"/>
    <mergeCell ref="A672:A673"/>
    <mergeCell ref="B672:C673"/>
    <mergeCell ref="D672:E672"/>
    <mergeCell ref="F672:F673"/>
    <mergeCell ref="G672:G673"/>
    <mergeCell ref="A670:B670"/>
    <mergeCell ref="C670:K670"/>
    <mergeCell ref="A671:B671"/>
    <mergeCell ref="C671:D671"/>
    <mergeCell ref="E671:K671"/>
    <mergeCell ref="A658:G658"/>
    <mergeCell ref="A661:K661"/>
    <mergeCell ref="A666:K666"/>
    <mergeCell ref="A669:B669"/>
    <mergeCell ref="C669:K669"/>
    <mergeCell ref="B681:C681"/>
    <mergeCell ref="D681:E681"/>
    <mergeCell ref="B682:C682"/>
    <mergeCell ref="D682:E682"/>
    <mergeCell ref="B683:C683"/>
    <mergeCell ref="D683:E683"/>
    <mergeCell ref="B678:C678"/>
    <mergeCell ref="D678:E678"/>
    <mergeCell ref="B679:C679"/>
    <mergeCell ref="D679:E679"/>
    <mergeCell ref="B680:C680"/>
    <mergeCell ref="D680:E680"/>
    <mergeCell ref="B675:C675"/>
    <mergeCell ref="D675:E675"/>
    <mergeCell ref="B676:C676"/>
    <mergeCell ref="D676:E676"/>
    <mergeCell ref="B677:C677"/>
    <mergeCell ref="D677:E677"/>
    <mergeCell ref="B690:C690"/>
    <mergeCell ref="D690:E690"/>
    <mergeCell ref="B691:C691"/>
    <mergeCell ref="D691:E691"/>
    <mergeCell ref="A692:H692"/>
    <mergeCell ref="B687:C687"/>
    <mergeCell ref="D687:E687"/>
    <mergeCell ref="B688:C688"/>
    <mergeCell ref="D688:E688"/>
    <mergeCell ref="B689:C689"/>
    <mergeCell ref="D689:E689"/>
    <mergeCell ref="B684:C684"/>
    <mergeCell ref="D684:E684"/>
    <mergeCell ref="B685:C685"/>
    <mergeCell ref="D685:E685"/>
    <mergeCell ref="B686:C686"/>
    <mergeCell ref="D686:E686"/>
    <mergeCell ref="H707:H708"/>
    <mergeCell ref="I707:I708"/>
    <mergeCell ref="D708:E708"/>
    <mergeCell ref="B709:C709"/>
    <mergeCell ref="D709:E709"/>
    <mergeCell ref="A707:A708"/>
    <mergeCell ref="B707:C708"/>
    <mergeCell ref="D707:E707"/>
    <mergeCell ref="F707:F708"/>
    <mergeCell ref="G707:G708"/>
    <mergeCell ref="A705:B705"/>
    <mergeCell ref="C705:K705"/>
    <mergeCell ref="A706:B706"/>
    <mergeCell ref="C706:D706"/>
    <mergeCell ref="E706:K706"/>
    <mergeCell ref="A693:G693"/>
    <mergeCell ref="A696:K696"/>
    <mergeCell ref="A701:K701"/>
    <mergeCell ref="A704:B704"/>
    <mergeCell ref="C704:K704"/>
    <mergeCell ref="B716:C716"/>
    <mergeCell ref="D716:E716"/>
    <mergeCell ref="B717:C717"/>
    <mergeCell ref="D717:E717"/>
    <mergeCell ref="B718:C718"/>
    <mergeCell ref="D718:E718"/>
    <mergeCell ref="B713:C713"/>
    <mergeCell ref="D713:E713"/>
    <mergeCell ref="B714:C714"/>
    <mergeCell ref="D714:E714"/>
    <mergeCell ref="B715:C715"/>
    <mergeCell ref="D715:E715"/>
    <mergeCell ref="B710:C710"/>
    <mergeCell ref="D710:E710"/>
    <mergeCell ref="B711:C711"/>
    <mergeCell ref="D711:E711"/>
    <mergeCell ref="B712:C712"/>
    <mergeCell ref="D712:E712"/>
    <mergeCell ref="B725:C725"/>
    <mergeCell ref="D725:E725"/>
    <mergeCell ref="B726:C726"/>
    <mergeCell ref="D726:E726"/>
    <mergeCell ref="A727:H727"/>
    <mergeCell ref="B722:C722"/>
    <mergeCell ref="D722:E722"/>
    <mergeCell ref="B723:C723"/>
    <mergeCell ref="D723:E723"/>
    <mergeCell ref="B724:C724"/>
    <mergeCell ref="D724:E724"/>
    <mergeCell ref="B719:C719"/>
    <mergeCell ref="D719:E719"/>
    <mergeCell ref="B720:C720"/>
    <mergeCell ref="D720:E720"/>
    <mergeCell ref="B721:C721"/>
    <mergeCell ref="D721:E721"/>
    <mergeCell ref="H742:H743"/>
    <mergeCell ref="I742:I743"/>
    <mergeCell ref="D743:E743"/>
    <mergeCell ref="B744:C744"/>
    <mergeCell ref="D744:E744"/>
    <mergeCell ref="A742:A743"/>
    <mergeCell ref="B742:C743"/>
    <mergeCell ref="D742:E742"/>
    <mergeCell ref="F742:F743"/>
    <mergeCell ref="G742:G743"/>
    <mergeCell ref="A740:B740"/>
    <mergeCell ref="C740:K740"/>
    <mergeCell ref="A741:B741"/>
    <mergeCell ref="C741:D741"/>
    <mergeCell ref="E741:K741"/>
    <mergeCell ref="A728:G728"/>
    <mergeCell ref="A731:K731"/>
    <mergeCell ref="A736:K736"/>
    <mergeCell ref="A739:B739"/>
    <mergeCell ref="C739:K739"/>
    <mergeCell ref="B751:C751"/>
    <mergeCell ref="D751:E751"/>
    <mergeCell ref="B752:C752"/>
    <mergeCell ref="D752:E752"/>
    <mergeCell ref="B753:C753"/>
    <mergeCell ref="D753:E753"/>
    <mergeCell ref="B748:C748"/>
    <mergeCell ref="D748:E748"/>
    <mergeCell ref="B749:C749"/>
    <mergeCell ref="D749:E749"/>
    <mergeCell ref="B750:C750"/>
    <mergeCell ref="D750:E750"/>
    <mergeCell ref="B745:C745"/>
    <mergeCell ref="D745:E745"/>
    <mergeCell ref="B746:C746"/>
    <mergeCell ref="D746:E746"/>
    <mergeCell ref="B747:C747"/>
    <mergeCell ref="D747:E747"/>
    <mergeCell ref="B760:C760"/>
    <mergeCell ref="D760:E760"/>
    <mergeCell ref="B761:C761"/>
    <mergeCell ref="D761:E761"/>
    <mergeCell ref="A762:H762"/>
    <mergeCell ref="B757:C757"/>
    <mergeCell ref="D757:E757"/>
    <mergeCell ref="B758:C758"/>
    <mergeCell ref="D758:E758"/>
    <mergeCell ref="B759:C759"/>
    <mergeCell ref="D759:E759"/>
    <mergeCell ref="B754:C754"/>
    <mergeCell ref="D754:E754"/>
    <mergeCell ref="B755:C755"/>
    <mergeCell ref="D755:E755"/>
    <mergeCell ref="B756:C756"/>
    <mergeCell ref="D756:E756"/>
    <mergeCell ref="H777:H778"/>
    <mergeCell ref="I777:I778"/>
    <mergeCell ref="D778:E778"/>
    <mergeCell ref="B779:C779"/>
    <mergeCell ref="D779:E779"/>
    <mergeCell ref="A777:A778"/>
    <mergeCell ref="B777:C778"/>
    <mergeCell ref="D777:E777"/>
    <mergeCell ref="F777:F778"/>
    <mergeCell ref="G777:G778"/>
    <mergeCell ref="A775:B775"/>
    <mergeCell ref="C775:K775"/>
    <mergeCell ref="A776:B776"/>
    <mergeCell ref="C776:D776"/>
    <mergeCell ref="E776:K776"/>
    <mergeCell ref="A763:G763"/>
    <mergeCell ref="A766:K766"/>
    <mergeCell ref="A771:K771"/>
    <mergeCell ref="A774:B774"/>
    <mergeCell ref="C774:K774"/>
    <mergeCell ref="B786:C786"/>
    <mergeCell ref="D786:E786"/>
    <mergeCell ref="B787:C787"/>
    <mergeCell ref="D787:E787"/>
    <mergeCell ref="B788:C788"/>
    <mergeCell ref="D788:E788"/>
    <mergeCell ref="B783:C783"/>
    <mergeCell ref="D783:E783"/>
    <mergeCell ref="B784:C784"/>
    <mergeCell ref="D784:E784"/>
    <mergeCell ref="B785:C785"/>
    <mergeCell ref="D785:E785"/>
    <mergeCell ref="B780:C780"/>
    <mergeCell ref="D780:E780"/>
    <mergeCell ref="B781:C781"/>
    <mergeCell ref="D781:E781"/>
    <mergeCell ref="B782:C782"/>
    <mergeCell ref="D782:E782"/>
    <mergeCell ref="B795:C795"/>
    <mergeCell ref="D795:E795"/>
    <mergeCell ref="B796:C796"/>
    <mergeCell ref="D796:E796"/>
    <mergeCell ref="A797:H797"/>
    <mergeCell ref="B792:C792"/>
    <mergeCell ref="D792:E792"/>
    <mergeCell ref="B793:C793"/>
    <mergeCell ref="D793:E793"/>
    <mergeCell ref="B794:C794"/>
    <mergeCell ref="D794:E794"/>
    <mergeCell ref="B789:C789"/>
    <mergeCell ref="D789:E789"/>
    <mergeCell ref="B790:C790"/>
    <mergeCell ref="D790:E790"/>
    <mergeCell ref="B791:C791"/>
    <mergeCell ref="D791:E791"/>
    <mergeCell ref="H812:H813"/>
    <mergeCell ref="I812:I813"/>
    <mergeCell ref="D813:E813"/>
    <mergeCell ref="B814:C814"/>
    <mergeCell ref="D814:E814"/>
    <mergeCell ref="A812:A813"/>
    <mergeCell ref="B812:C813"/>
    <mergeCell ref="D812:E812"/>
    <mergeCell ref="F812:F813"/>
    <mergeCell ref="G812:G813"/>
    <mergeCell ref="A810:B810"/>
    <mergeCell ref="C810:K810"/>
    <mergeCell ref="A811:B811"/>
    <mergeCell ref="C811:D811"/>
    <mergeCell ref="E811:K811"/>
    <mergeCell ref="A798:G798"/>
    <mergeCell ref="A801:K801"/>
    <mergeCell ref="A806:K806"/>
    <mergeCell ref="A809:B809"/>
    <mergeCell ref="C809:K809"/>
    <mergeCell ref="B821:C821"/>
    <mergeCell ref="D821:E821"/>
    <mergeCell ref="B822:C822"/>
    <mergeCell ref="D822:E822"/>
    <mergeCell ref="B823:C823"/>
    <mergeCell ref="D823:E823"/>
    <mergeCell ref="B818:C818"/>
    <mergeCell ref="D818:E818"/>
    <mergeCell ref="B819:C819"/>
    <mergeCell ref="D819:E819"/>
    <mergeCell ref="B820:C820"/>
    <mergeCell ref="D820:E820"/>
    <mergeCell ref="B815:C815"/>
    <mergeCell ref="D815:E815"/>
    <mergeCell ref="B816:C816"/>
    <mergeCell ref="D816:E816"/>
    <mergeCell ref="B817:C817"/>
    <mergeCell ref="D817:E817"/>
    <mergeCell ref="B830:C830"/>
    <mergeCell ref="D830:E830"/>
    <mergeCell ref="B831:C831"/>
    <mergeCell ref="D831:E831"/>
    <mergeCell ref="A832:H832"/>
    <mergeCell ref="B827:C827"/>
    <mergeCell ref="D827:E827"/>
    <mergeCell ref="B828:C828"/>
    <mergeCell ref="D828:E828"/>
    <mergeCell ref="B829:C829"/>
    <mergeCell ref="D829:E829"/>
    <mergeCell ref="B824:C824"/>
    <mergeCell ref="D824:E824"/>
    <mergeCell ref="B825:C825"/>
    <mergeCell ref="D825:E825"/>
    <mergeCell ref="B826:C826"/>
    <mergeCell ref="D826:E826"/>
    <mergeCell ref="H847:H848"/>
    <mergeCell ref="I847:I848"/>
    <mergeCell ref="D848:E848"/>
    <mergeCell ref="B849:C849"/>
    <mergeCell ref="D849:E849"/>
    <mergeCell ref="A847:A848"/>
    <mergeCell ref="B847:C848"/>
    <mergeCell ref="D847:E847"/>
    <mergeCell ref="F847:F848"/>
    <mergeCell ref="G847:G848"/>
    <mergeCell ref="A845:B845"/>
    <mergeCell ref="C845:K845"/>
    <mergeCell ref="A846:B846"/>
    <mergeCell ref="C846:D846"/>
    <mergeCell ref="E846:K846"/>
    <mergeCell ref="A833:G833"/>
    <mergeCell ref="A836:K836"/>
    <mergeCell ref="A841:K841"/>
    <mergeCell ref="A844:B844"/>
    <mergeCell ref="C844:K844"/>
    <mergeCell ref="B856:C856"/>
    <mergeCell ref="D856:E856"/>
    <mergeCell ref="B857:C857"/>
    <mergeCell ref="D857:E857"/>
    <mergeCell ref="B858:C858"/>
    <mergeCell ref="D858:E858"/>
    <mergeCell ref="B853:C853"/>
    <mergeCell ref="D853:E853"/>
    <mergeCell ref="B854:C854"/>
    <mergeCell ref="D854:E854"/>
    <mergeCell ref="B855:C855"/>
    <mergeCell ref="D855:E855"/>
    <mergeCell ref="B850:C850"/>
    <mergeCell ref="D850:E850"/>
    <mergeCell ref="B851:C851"/>
    <mergeCell ref="D851:E851"/>
    <mergeCell ref="B852:C852"/>
    <mergeCell ref="D852:E852"/>
    <mergeCell ref="B865:C865"/>
    <mergeCell ref="D865:E865"/>
    <mergeCell ref="B866:C866"/>
    <mergeCell ref="D866:E866"/>
    <mergeCell ref="A867:H867"/>
    <mergeCell ref="B862:C862"/>
    <mergeCell ref="D862:E862"/>
    <mergeCell ref="B863:C863"/>
    <mergeCell ref="D863:E863"/>
    <mergeCell ref="B864:C864"/>
    <mergeCell ref="D864:E864"/>
    <mergeCell ref="B859:C859"/>
    <mergeCell ref="D859:E859"/>
    <mergeCell ref="B860:C860"/>
    <mergeCell ref="D860:E860"/>
    <mergeCell ref="B861:C861"/>
    <mergeCell ref="D861:E861"/>
    <mergeCell ref="H882:H883"/>
    <mergeCell ref="I882:I883"/>
    <mergeCell ref="D883:E883"/>
    <mergeCell ref="B884:C884"/>
    <mergeCell ref="D884:E884"/>
    <mergeCell ref="A882:A883"/>
    <mergeCell ref="B882:C883"/>
    <mergeCell ref="D882:E882"/>
    <mergeCell ref="F882:F883"/>
    <mergeCell ref="G882:G883"/>
    <mergeCell ref="A880:B880"/>
    <mergeCell ref="C880:K880"/>
    <mergeCell ref="A881:B881"/>
    <mergeCell ref="C881:D881"/>
    <mergeCell ref="E881:K881"/>
    <mergeCell ref="A868:G868"/>
    <mergeCell ref="A871:K871"/>
    <mergeCell ref="A876:K876"/>
    <mergeCell ref="A879:B879"/>
    <mergeCell ref="C879:K879"/>
    <mergeCell ref="B891:C891"/>
    <mergeCell ref="D891:E891"/>
    <mergeCell ref="B892:C892"/>
    <mergeCell ref="D892:E892"/>
    <mergeCell ref="B893:C893"/>
    <mergeCell ref="D893:E893"/>
    <mergeCell ref="B888:C888"/>
    <mergeCell ref="D888:E888"/>
    <mergeCell ref="B889:C889"/>
    <mergeCell ref="D889:E889"/>
    <mergeCell ref="B890:C890"/>
    <mergeCell ref="D890:E890"/>
    <mergeCell ref="B885:C885"/>
    <mergeCell ref="D885:E885"/>
    <mergeCell ref="B886:C886"/>
    <mergeCell ref="D886:E886"/>
    <mergeCell ref="B887:C887"/>
    <mergeCell ref="D887:E887"/>
    <mergeCell ref="B900:C900"/>
    <mergeCell ref="D900:E900"/>
    <mergeCell ref="B901:C901"/>
    <mergeCell ref="D901:E901"/>
    <mergeCell ref="A902:H902"/>
    <mergeCell ref="B897:C897"/>
    <mergeCell ref="D897:E897"/>
    <mergeCell ref="B898:C898"/>
    <mergeCell ref="D898:E898"/>
    <mergeCell ref="B899:C899"/>
    <mergeCell ref="D899:E899"/>
    <mergeCell ref="B894:C894"/>
    <mergeCell ref="D894:E894"/>
    <mergeCell ref="B895:C895"/>
    <mergeCell ref="D895:E895"/>
    <mergeCell ref="B896:C896"/>
    <mergeCell ref="D896:E896"/>
    <mergeCell ref="H917:H918"/>
    <mergeCell ref="I917:I918"/>
    <mergeCell ref="D918:E918"/>
    <mergeCell ref="B919:C919"/>
    <mergeCell ref="D919:E919"/>
    <mergeCell ref="A917:A918"/>
    <mergeCell ref="B917:C918"/>
    <mergeCell ref="D917:E917"/>
    <mergeCell ref="F917:F918"/>
    <mergeCell ref="G917:G918"/>
    <mergeCell ref="A915:B915"/>
    <mergeCell ref="C915:K915"/>
    <mergeCell ref="A916:B916"/>
    <mergeCell ref="C916:D916"/>
    <mergeCell ref="E916:K916"/>
    <mergeCell ref="A903:G903"/>
    <mergeCell ref="A906:K906"/>
    <mergeCell ref="A911:K911"/>
    <mergeCell ref="A914:B914"/>
    <mergeCell ref="C914:K914"/>
    <mergeCell ref="B926:C926"/>
    <mergeCell ref="D926:E926"/>
    <mergeCell ref="B927:C927"/>
    <mergeCell ref="D927:E927"/>
    <mergeCell ref="B928:C928"/>
    <mergeCell ref="D928:E928"/>
    <mergeCell ref="B923:C923"/>
    <mergeCell ref="D923:E923"/>
    <mergeCell ref="B924:C924"/>
    <mergeCell ref="D924:E924"/>
    <mergeCell ref="B925:C925"/>
    <mergeCell ref="D925:E925"/>
    <mergeCell ref="B920:C920"/>
    <mergeCell ref="D920:E920"/>
    <mergeCell ref="B921:C921"/>
    <mergeCell ref="D921:E921"/>
    <mergeCell ref="B922:C922"/>
    <mergeCell ref="D922:E922"/>
    <mergeCell ref="B935:C935"/>
    <mergeCell ref="D935:E935"/>
    <mergeCell ref="B936:C936"/>
    <mergeCell ref="D936:E936"/>
    <mergeCell ref="A937:H937"/>
    <mergeCell ref="B932:C932"/>
    <mergeCell ref="D932:E932"/>
    <mergeCell ref="B933:C933"/>
    <mergeCell ref="D933:E933"/>
    <mergeCell ref="B934:C934"/>
    <mergeCell ref="D934:E934"/>
    <mergeCell ref="B929:C929"/>
    <mergeCell ref="D929:E929"/>
    <mergeCell ref="B930:C930"/>
    <mergeCell ref="D930:E930"/>
    <mergeCell ref="B931:C931"/>
    <mergeCell ref="D931:E931"/>
    <mergeCell ref="H952:H953"/>
    <mergeCell ref="I952:I953"/>
    <mergeCell ref="D953:E953"/>
    <mergeCell ref="B954:C954"/>
    <mergeCell ref="D954:E954"/>
    <mergeCell ref="A952:A953"/>
    <mergeCell ref="B952:C953"/>
    <mergeCell ref="D952:E952"/>
    <mergeCell ref="F952:F953"/>
    <mergeCell ref="G952:G953"/>
    <mergeCell ref="A950:B950"/>
    <mergeCell ref="C950:K950"/>
    <mergeCell ref="A951:B951"/>
    <mergeCell ref="C951:D951"/>
    <mergeCell ref="E951:K951"/>
    <mergeCell ref="A938:G938"/>
    <mergeCell ref="A941:K941"/>
    <mergeCell ref="A946:K946"/>
    <mergeCell ref="A949:B949"/>
    <mergeCell ref="C949:K949"/>
    <mergeCell ref="B961:C961"/>
    <mergeCell ref="D961:E961"/>
    <mergeCell ref="B962:C962"/>
    <mergeCell ref="D962:E962"/>
    <mergeCell ref="B963:C963"/>
    <mergeCell ref="D963:E963"/>
    <mergeCell ref="B958:C958"/>
    <mergeCell ref="D958:E958"/>
    <mergeCell ref="B959:C959"/>
    <mergeCell ref="D959:E959"/>
    <mergeCell ref="B960:C960"/>
    <mergeCell ref="D960:E960"/>
    <mergeCell ref="B955:C955"/>
    <mergeCell ref="D955:E955"/>
    <mergeCell ref="B956:C956"/>
    <mergeCell ref="D956:E956"/>
    <mergeCell ref="B957:C957"/>
    <mergeCell ref="D957:E957"/>
    <mergeCell ref="B971:C971"/>
    <mergeCell ref="D971:E971"/>
    <mergeCell ref="A972:H972"/>
    <mergeCell ref="A973:G973"/>
    <mergeCell ref="A976:K976"/>
    <mergeCell ref="B964:C964"/>
    <mergeCell ref="D964:E964"/>
    <mergeCell ref="D970:E970"/>
    <mergeCell ref="B965:C965"/>
    <mergeCell ref="D965:E965"/>
    <mergeCell ref="B966:C966"/>
    <mergeCell ref="D966:E966"/>
    <mergeCell ref="B967:C967"/>
    <mergeCell ref="D967:E967"/>
    <mergeCell ref="B968:C968"/>
    <mergeCell ref="D968:E968"/>
    <mergeCell ref="B969:C969"/>
    <mergeCell ref="D969:E969"/>
    <mergeCell ref="B970:C970"/>
  </mergeCells>
  <pageMargins left="0.19685039370078999" right="0.19685039370078999" top="0.19685039370078999" bottom="0.19685039370078999" header="0" footer="0"/>
  <pageSetup paperSize="9"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74"/>
  <sheetViews>
    <sheetView workbookViewId="0">
      <selection sqref="A1:J1"/>
    </sheetView>
  </sheetViews>
  <sheetFormatPr defaultColWidth="9.140625" defaultRowHeight="15" customHeight="1" x14ac:dyDescent="0.25"/>
  <cols>
    <col min="1" max="1" width="7.28515625" style="3" customWidth="1"/>
    <col min="2" max="2" width="23.28515625" style="3" customWidth="1"/>
    <col min="3" max="3" width="22.5703125" style="3" customWidth="1"/>
    <col min="4" max="4" width="32.7109375" style="3" customWidth="1"/>
    <col min="5" max="5" width="10.7109375" style="3" customWidth="1"/>
    <col min="6" max="6" width="17.7109375" style="3" customWidth="1"/>
    <col min="7" max="7" width="14.85546875" style="3" customWidth="1"/>
    <col min="8" max="8" width="6.7109375" style="3" customWidth="1"/>
    <col min="9" max="9" width="4.5703125" style="3" customWidth="1"/>
    <col min="10" max="10" width="2.85546875" style="3" customWidth="1"/>
    <col min="11" max="11" width="13.5703125" style="3" customWidth="1"/>
  </cols>
  <sheetData>
    <row r="1" spans="1:12" ht="15.75" customHeight="1" x14ac:dyDescent="0.25">
      <c r="A1" s="348" t="s">
        <v>172</v>
      </c>
      <c r="B1" s="348"/>
      <c r="C1" s="348"/>
      <c r="D1" s="348"/>
      <c r="E1" s="348"/>
      <c r="F1" s="348"/>
      <c r="G1" s="348"/>
      <c r="H1" s="348"/>
      <c r="I1" s="348"/>
      <c r="J1" s="348"/>
    </row>
    <row r="2" spans="1:12" ht="15" customHeight="1" x14ac:dyDescent="0.25">
      <c r="A2" s="70"/>
      <c r="B2" s="70"/>
      <c r="C2" s="70"/>
      <c r="D2" s="73" t="str">
        <f>'proje ve personel bilgileri'!$B$7&amp;" dönemine aittir"</f>
        <v>/ dönemine aittir</v>
      </c>
      <c r="E2" s="70"/>
      <c r="F2" s="70"/>
      <c r="G2" s="70"/>
      <c r="H2" s="70"/>
      <c r="I2" s="70"/>
      <c r="J2" s="70"/>
    </row>
    <row r="3" spans="1:12" ht="18.75" customHeight="1" x14ac:dyDescent="0.25">
      <c r="I3" s="4" t="s">
        <v>173</v>
      </c>
    </row>
    <row r="4" spans="1:12" ht="15.75" customHeight="1" x14ac:dyDescent="0.25">
      <c r="A4" s="442" t="s">
        <v>2</v>
      </c>
      <c r="B4" s="443"/>
      <c r="C4" s="444">
        <f>'proje ve personel bilgileri'!$B$2</f>
        <v>0</v>
      </c>
      <c r="D4" s="445"/>
      <c r="E4" s="445"/>
      <c r="F4" s="445"/>
      <c r="G4" s="445"/>
      <c r="H4" s="445"/>
      <c r="I4" s="445"/>
      <c r="J4" s="446"/>
    </row>
    <row r="5" spans="1:12" ht="15.75" customHeight="1" x14ac:dyDescent="0.25">
      <c r="A5" s="442" t="s">
        <v>4</v>
      </c>
      <c r="B5" s="347"/>
      <c r="C5" s="374">
        <f>'proje ve personel bilgileri'!$B$3</f>
        <v>0</v>
      </c>
      <c r="D5" s="375"/>
      <c r="E5" s="375"/>
      <c r="F5" s="375"/>
      <c r="G5" s="375"/>
      <c r="H5" s="375"/>
      <c r="I5" s="375"/>
      <c r="J5" s="376"/>
    </row>
    <row r="6" spans="1:12" ht="29.25" customHeight="1" x14ac:dyDescent="0.25">
      <c r="A6" s="346" t="s">
        <v>87</v>
      </c>
      <c r="B6" s="457" t="s">
        <v>15</v>
      </c>
      <c r="C6" s="347" t="s">
        <v>174</v>
      </c>
      <c r="D6" s="432" t="s">
        <v>175</v>
      </c>
      <c r="E6" s="346" t="s">
        <v>176</v>
      </c>
      <c r="F6" s="449"/>
      <c r="G6" s="432" t="s">
        <v>177</v>
      </c>
      <c r="H6" s="346" t="s">
        <v>178</v>
      </c>
      <c r="I6" s="464"/>
      <c r="J6" s="347"/>
    </row>
    <row r="7" spans="1:12" ht="30" customHeight="1" x14ac:dyDescent="0.25">
      <c r="A7" s="339"/>
      <c r="B7" s="458"/>
      <c r="C7" s="340"/>
      <c r="D7" s="433"/>
      <c r="E7" s="450"/>
      <c r="F7" s="451"/>
      <c r="G7" s="463"/>
      <c r="H7" s="339"/>
      <c r="I7" s="465"/>
      <c r="J7" s="340"/>
    </row>
    <row r="8" spans="1:12" ht="15.75" customHeight="1" x14ac:dyDescent="0.25">
      <c r="A8" s="339"/>
      <c r="B8" s="459"/>
      <c r="C8" s="340"/>
      <c r="D8" s="433"/>
      <c r="E8" s="36" t="s">
        <v>179</v>
      </c>
      <c r="F8" s="36" t="s">
        <v>180</v>
      </c>
      <c r="G8" s="463"/>
      <c r="H8" s="339"/>
      <c r="I8" s="465"/>
      <c r="J8" s="340"/>
    </row>
    <row r="9" spans="1:12" ht="15.75" customHeight="1" x14ac:dyDescent="0.25">
      <c r="A9" s="1">
        <v>1</v>
      </c>
      <c r="B9" s="113"/>
      <c r="C9" s="114"/>
      <c r="D9" s="115"/>
      <c r="E9" s="116"/>
      <c r="F9" s="117"/>
      <c r="G9" s="155"/>
      <c r="H9" s="468"/>
      <c r="I9" s="469"/>
      <c r="J9" s="470"/>
      <c r="K9" s="38" t="str">
        <f t="shared" ref="K9:K28" si="0">IF(G9&lt;&gt;0,(IF(H9=0,"KDV'li Tutar Zorunlu"," "))," ")</f>
        <v xml:space="preserve"> </v>
      </c>
      <c r="L9" s="38" t="str">
        <f t="shared" ref="L9:L28" si="1">IF(G9&lt;&gt;0,(IF(E9=0,"Tarih Numara Zorunlu"," "))," ")</f>
        <v xml:space="preserve"> </v>
      </c>
    </row>
    <row r="10" spans="1:12" ht="15.75" customHeight="1" x14ac:dyDescent="0.25">
      <c r="A10" s="2">
        <v>2</v>
      </c>
      <c r="B10" s="118"/>
      <c r="C10" s="118"/>
      <c r="D10" s="119"/>
      <c r="E10" s="120"/>
      <c r="F10" s="120"/>
      <c r="G10" s="155"/>
      <c r="H10" s="452"/>
      <c r="I10" s="453"/>
      <c r="J10" s="454"/>
      <c r="K10" s="38" t="str">
        <f t="shared" si="0"/>
        <v xml:space="preserve"> </v>
      </c>
      <c r="L10" s="38" t="str">
        <f t="shared" si="1"/>
        <v xml:space="preserve"> </v>
      </c>
    </row>
    <row r="11" spans="1:12" ht="15.75" customHeight="1" x14ac:dyDescent="0.25">
      <c r="A11" s="2">
        <v>3</v>
      </c>
      <c r="B11" s="118"/>
      <c r="C11" s="118"/>
      <c r="D11" s="119"/>
      <c r="E11" s="120"/>
      <c r="F11" s="120"/>
      <c r="G11" s="155"/>
      <c r="H11" s="452"/>
      <c r="I11" s="453"/>
      <c r="J11" s="454"/>
      <c r="K11" s="38" t="str">
        <f t="shared" si="0"/>
        <v xml:space="preserve"> </v>
      </c>
      <c r="L11" s="38" t="str">
        <f t="shared" si="1"/>
        <v xml:space="preserve"> </v>
      </c>
    </row>
    <row r="12" spans="1:12" ht="15.75" customHeight="1" x14ac:dyDescent="0.25">
      <c r="A12" s="2">
        <v>4</v>
      </c>
      <c r="B12" s="118"/>
      <c r="C12" s="118"/>
      <c r="D12" s="119"/>
      <c r="E12" s="120"/>
      <c r="F12" s="120"/>
      <c r="G12" s="155"/>
      <c r="H12" s="452"/>
      <c r="I12" s="453"/>
      <c r="J12" s="454"/>
      <c r="K12" s="38" t="str">
        <f t="shared" si="0"/>
        <v xml:space="preserve"> </v>
      </c>
      <c r="L12" s="38" t="str">
        <f t="shared" si="1"/>
        <v xml:space="preserve"> </v>
      </c>
    </row>
    <row r="13" spans="1:12" ht="15.75" customHeight="1" x14ac:dyDescent="0.25">
      <c r="A13" s="2">
        <v>5</v>
      </c>
      <c r="B13" s="118"/>
      <c r="C13" s="118"/>
      <c r="D13" s="119"/>
      <c r="E13" s="120"/>
      <c r="F13" s="120"/>
      <c r="G13" s="155"/>
      <c r="H13" s="452"/>
      <c r="I13" s="453"/>
      <c r="J13" s="454"/>
      <c r="K13" s="38" t="str">
        <f t="shared" si="0"/>
        <v xml:space="preserve"> </v>
      </c>
      <c r="L13" s="38" t="str">
        <f t="shared" si="1"/>
        <v xml:space="preserve"> </v>
      </c>
    </row>
    <row r="14" spans="1:12" ht="15.75" customHeight="1" x14ac:dyDescent="0.25">
      <c r="A14" s="2">
        <v>6</v>
      </c>
      <c r="B14" s="118"/>
      <c r="C14" s="118"/>
      <c r="D14" s="119"/>
      <c r="E14" s="120"/>
      <c r="F14" s="120"/>
      <c r="G14" s="155"/>
      <c r="H14" s="452"/>
      <c r="I14" s="453"/>
      <c r="J14" s="454"/>
      <c r="K14" s="38" t="str">
        <f t="shared" si="0"/>
        <v xml:space="preserve"> </v>
      </c>
      <c r="L14" s="38" t="str">
        <f t="shared" si="1"/>
        <v xml:space="preserve"> </v>
      </c>
    </row>
    <row r="15" spans="1:12" ht="15.75" customHeight="1" x14ac:dyDescent="0.25">
      <c r="A15" s="2">
        <v>7</v>
      </c>
      <c r="B15" s="118"/>
      <c r="C15" s="118"/>
      <c r="D15" s="119"/>
      <c r="E15" s="120"/>
      <c r="F15" s="120"/>
      <c r="G15" s="155"/>
      <c r="H15" s="452"/>
      <c r="I15" s="453"/>
      <c r="J15" s="454"/>
      <c r="K15" s="38" t="str">
        <f t="shared" si="0"/>
        <v xml:space="preserve"> </v>
      </c>
      <c r="L15" s="38" t="str">
        <f t="shared" si="1"/>
        <v xml:space="preserve"> </v>
      </c>
    </row>
    <row r="16" spans="1:12" ht="15.75" customHeight="1" x14ac:dyDescent="0.25">
      <c r="A16" s="2">
        <v>8</v>
      </c>
      <c r="B16" s="118"/>
      <c r="C16" s="118"/>
      <c r="D16" s="119"/>
      <c r="E16" s="120"/>
      <c r="F16" s="120"/>
      <c r="G16" s="155"/>
      <c r="H16" s="452"/>
      <c r="I16" s="453"/>
      <c r="J16" s="454"/>
      <c r="K16" s="38" t="str">
        <f t="shared" si="0"/>
        <v xml:space="preserve"> </v>
      </c>
      <c r="L16" s="38" t="str">
        <f t="shared" si="1"/>
        <v xml:space="preserve"> </v>
      </c>
    </row>
    <row r="17" spans="1:12" ht="15.75" customHeight="1" x14ac:dyDescent="0.25">
      <c r="A17" s="2">
        <v>9</v>
      </c>
      <c r="B17" s="118"/>
      <c r="C17" s="118"/>
      <c r="D17" s="119"/>
      <c r="E17" s="120"/>
      <c r="F17" s="120"/>
      <c r="G17" s="155"/>
      <c r="H17" s="452"/>
      <c r="I17" s="453"/>
      <c r="J17" s="454"/>
      <c r="K17" s="38" t="str">
        <f t="shared" si="0"/>
        <v xml:space="preserve"> </v>
      </c>
      <c r="L17" s="38" t="str">
        <f t="shared" si="1"/>
        <v xml:space="preserve"> </v>
      </c>
    </row>
    <row r="18" spans="1:12" ht="15.75" customHeight="1" x14ac:dyDescent="0.25">
      <c r="A18" s="2">
        <v>10</v>
      </c>
      <c r="B18" s="118"/>
      <c r="C18" s="118"/>
      <c r="D18" s="119"/>
      <c r="E18" s="120"/>
      <c r="F18" s="120"/>
      <c r="G18" s="155"/>
      <c r="H18" s="452"/>
      <c r="I18" s="453"/>
      <c r="J18" s="454"/>
      <c r="K18" s="38" t="str">
        <f t="shared" si="0"/>
        <v xml:space="preserve"> </v>
      </c>
      <c r="L18" s="38" t="str">
        <f t="shared" si="1"/>
        <v xml:space="preserve"> </v>
      </c>
    </row>
    <row r="19" spans="1:12" ht="15.75" customHeight="1" x14ac:dyDescent="0.25">
      <c r="A19" s="2">
        <v>11</v>
      </c>
      <c r="B19" s="118"/>
      <c r="C19" s="118"/>
      <c r="D19" s="119"/>
      <c r="E19" s="120"/>
      <c r="F19" s="120"/>
      <c r="G19" s="155"/>
      <c r="H19" s="452"/>
      <c r="I19" s="453"/>
      <c r="J19" s="454"/>
      <c r="K19" s="38" t="str">
        <f t="shared" si="0"/>
        <v xml:space="preserve"> </v>
      </c>
      <c r="L19" s="38" t="str">
        <f t="shared" si="1"/>
        <v xml:space="preserve"> </v>
      </c>
    </row>
    <row r="20" spans="1:12" ht="15.75" customHeight="1" x14ac:dyDescent="0.25">
      <c r="A20" s="2">
        <v>12</v>
      </c>
      <c r="B20" s="118"/>
      <c r="C20" s="118"/>
      <c r="D20" s="121"/>
      <c r="E20" s="121"/>
      <c r="F20" s="121"/>
      <c r="G20" s="155"/>
      <c r="H20" s="447"/>
      <c r="I20" s="447"/>
      <c r="J20" s="448"/>
      <c r="K20" s="38" t="str">
        <f t="shared" si="0"/>
        <v xml:space="preserve"> </v>
      </c>
      <c r="L20" s="38" t="str">
        <f t="shared" si="1"/>
        <v xml:space="preserve"> </v>
      </c>
    </row>
    <row r="21" spans="1:12" ht="15.75" customHeight="1" x14ac:dyDescent="0.25">
      <c r="A21" s="2">
        <v>13</v>
      </c>
      <c r="B21" s="118"/>
      <c r="C21" s="118"/>
      <c r="D21" s="121"/>
      <c r="E21" s="121"/>
      <c r="F21" s="121"/>
      <c r="G21" s="155"/>
      <c r="H21" s="447"/>
      <c r="I21" s="447"/>
      <c r="J21" s="448"/>
      <c r="K21" s="38" t="str">
        <f t="shared" si="0"/>
        <v xml:space="preserve"> </v>
      </c>
      <c r="L21" s="38" t="str">
        <f t="shared" si="1"/>
        <v xml:space="preserve"> </v>
      </c>
    </row>
    <row r="22" spans="1:12" ht="15.75" customHeight="1" x14ac:dyDescent="0.25">
      <c r="A22" s="2">
        <v>14</v>
      </c>
      <c r="B22" s="118"/>
      <c r="C22" s="118"/>
      <c r="D22" s="121"/>
      <c r="E22" s="121"/>
      <c r="F22" s="121"/>
      <c r="G22" s="155"/>
      <c r="H22" s="447"/>
      <c r="I22" s="447"/>
      <c r="J22" s="448"/>
      <c r="K22" s="38" t="str">
        <f t="shared" si="0"/>
        <v xml:space="preserve"> </v>
      </c>
      <c r="L22" s="38" t="str">
        <f t="shared" si="1"/>
        <v xml:space="preserve"> </v>
      </c>
    </row>
    <row r="23" spans="1:12" ht="15.75" customHeight="1" x14ac:dyDescent="0.25">
      <c r="A23" s="2">
        <v>15</v>
      </c>
      <c r="B23" s="118"/>
      <c r="C23" s="118"/>
      <c r="D23" s="121"/>
      <c r="E23" s="121"/>
      <c r="F23" s="121"/>
      <c r="G23" s="155"/>
      <c r="H23" s="447"/>
      <c r="I23" s="447"/>
      <c r="J23" s="448"/>
      <c r="K23" s="38" t="str">
        <f t="shared" si="0"/>
        <v xml:space="preserve"> </v>
      </c>
      <c r="L23" s="38" t="str">
        <f t="shared" si="1"/>
        <v xml:space="preserve"> </v>
      </c>
    </row>
    <row r="24" spans="1:12" ht="15.75" customHeight="1" x14ac:dyDescent="0.25">
      <c r="A24" s="2">
        <v>16</v>
      </c>
      <c r="B24" s="118"/>
      <c r="C24" s="118"/>
      <c r="D24" s="121"/>
      <c r="E24" s="121"/>
      <c r="F24" s="121"/>
      <c r="G24" s="155"/>
      <c r="H24" s="471"/>
      <c r="I24" s="472"/>
      <c r="J24" s="473"/>
      <c r="K24" s="38" t="str">
        <f t="shared" si="0"/>
        <v xml:space="preserve"> </v>
      </c>
      <c r="L24" s="38" t="str">
        <f t="shared" si="1"/>
        <v xml:space="preserve"> </v>
      </c>
    </row>
    <row r="25" spans="1:12" ht="15.75" customHeight="1" x14ac:dyDescent="0.25">
      <c r="A25" s="2">
        <v>17</v>
      </c>
      <c r="B25" s="118"/>
      <c r="C25" s="118"/>
      <c r="D25" s="121"/>
      <c r="E25" s="121"/>
      <c r="F25" s="121"/>
      <c r="G25" s="155"/>
      <c r="H25" s="471"/>
      <c r="I25" s="472"/>
      <c r="J25" s="473"/>
      <c r="K25" s="38" t="str">
        <f t="shared" si="0"/>
        <v xml:space="preserve"> </v>
      </c>
      <c r="L25" s="38" t="str">
        <f t="shared" si="1"/>
        <v xml:space="preserve"> </v>
      </c>
    </row>
    <row r="26" spans="1:12" ht="15.75" customHeight="1" x14ac:dyDescent="0.25">
      <c r="A26" s="2">
        <v>18</v>
      </c>
      <c r="B26" s="118"/>
      <c r="C26" s="118"/>
      <c r="D26" s="121"/>
      <c r="E26" s="121"/>
      <c r="F26" s="121"/>
      <c r="G26" s="155"/>
      <c r="H26" s="447"/>
      <c r="I26" s="447"/>
      <c r="J26" s="448"/>
      <c r="K26" s="38" t="str">
        <f t="shared" si="0"/>
        <v xml:space="preserve"> </v>
      </c>
      <c r="L26" s="38" t="str">
        <f t="shared" si="1"/>
        <v xml:space="preserve"> </v>
      </c>
    </row>
    <row r="27" spans="1:12" ht="15.75" customHeight="1" x14ac:dyDescent="0.25">
      <c r="A27" s="2">
        <v>19</v>
      </c>
      <c r="B27" s="118"/>
      <c r="C27" s="118"/>
      <c r="D27" s="121"/>
      <c r="E27" s="121"/>
      <c r="F27" s="121"/>
      <c r="G27" s="155"/>
      <c r="H27" s="447"/>
      <c r="I27" s="447"/>
      <c r="J27" s="448"/>
      <c r="K27" s="38" t="str">
        <f t="shared" si="0"/>
        <v xml:space="preserve"> </v>
      </c>
      <c r="L27" s="38" t="str">
        <f t="shared" si="1"/>
        <v xml:space="preserve"> </v>
      </c>
    </row>
    <row r="28" spans="1:12" ht="15.75" customHeight="1" x14ac:dyDescent="0.25">
      <c r="A28" s="2">
        <v>20</v>
      </c>
      <c r="B28" s="122"/>
      <c r="C28" s="122"/>
      <c r="D28" s="123"/>
      <c r="E28" s="123"/>
      <c r="F28" s="123"/>
      <c r="G28" s="155"/>
      <c r="H28" s="466"/>
      <c r="I28" s="466"/>
      <c r="J28" s="467"/>
      <c r="K28" s="38" t="str">
        <f t="shared" si="0"/>
        <v xml:space="preserve"> </v>
      </c>
      <c r="L28" s="38" t="str">
        <f t="shared" si="1"/>
        <v xml:space="preserve"> </v>
      </c>
    </row>
    <row r="29" spans="1:12" ht="15.75" customHeight="1" x14ac:dyDescent="0.25">
      <c r="A29" s="455"/>
      <c r="B29" s="455"/>
      <c r="C29" s="455"/>
      <c r="D29" s="455"/>
      <c r="E29" s="456"/>
      <c r="F29" s="92" t="s">
        <v>181</v>
      </c>
      <c r="G29" s="39">
        <f>SUM(G9:G28)</f>
        <v>0</v>
      </c>
      <c r="H29" s="460"/>
      <c r="I29" s="461"/>
      <c r="J29" s="462"/>
    </row>
    <row r="30" spans="1:12" ht="15" customHeight="1" x14ac:dyDescent="0.25">
      <c r="A30" s="51"/>
    </row>
    <row r="31" spans="1:12" ht="36" customHeight="1" x14ac:dyDescent="0.25">
      <c r="A31" s="441" t="s">
        <v>171</v>
      </c>
      <c r="B31" s="441"/>
      <c r="C31" s="441"/>
      <c r="D31" s="441"/>
      <c r="E31" s="441"/>
      <c r="F31" s="441"/>
      <c r="G31" s="441"/>
      <c r="H31" s="441"/>
      <c r="I31" s="441"/>
      <c r="J31" s="441"/>
    </row>
    <row r="32" spans="1:12" ht="15" customHeight="1" x14ac:dyDescent="0.25">
      <c r="A32" s="50"/>
    </row>
    <row r="33" spans="1:10" ht="15" customHeight="1" x14ac:dyDescent="0.25">
      <c r="A33" s="51"/>
    </row>
    <row r="34" spans="1:10" ht="15" customHeight="1" x14ac:dyDescent="0.25">
      <c r="A34" s="89" t="s">
        <v>101</v>
      </c>
      <c r="D34" s="89" t="s">
        <v>102</v>
      </c>
      <c r="E34" s="89" t="s">
        <v>103</v>
      </c>
      <c r="G34" s="74" t="s">
        <v>127</v>
      </c>
    </row>
    <row r="41" spans="1:10" ht="15.75" customHeight="1" x14ac:dyDescent="0.25">
      <c r="A41" s="348" t="s">
        <v>172</v>
      </c>
      <c r="B41" s="348"/>
      <c r="C41" s="348"/>
      <c r="D41" s="348"/>
      <c r="E41" s="348"/>
      <c r="F41" s="348"/>
      <c r="G41" s="348"/>
      <c r="H41" s="348"/>
      <c r="I41" s="348"/>
      <c r="J41" s="348"/>
    </row>
    <row r="42" spans="1:10" ht="15" customHeight="1" x14ac:dyDescent="0.25">
      <c r="A42" s="70"/>
      <c r="B42" s="70"/>
      <c r="C42" s="70"/>
      <c r="D42" s="73" t="str">
        <f>'proje ve personel bilgileri'!$B$7&amp;" dönemine aittir"</f>
        <v>/ dönemine aittir</v>
      </c>
      <c r="E42" s="70"/>
      <c r="F42" s="70"/>
      <c r="G42" s="70"/>
      <c r="H42" s="70"/>
      <c r="I42" s="70"/>
      <c r="J42" s="70"/>
    </row>
    <row r="43" spans="1:10" ht="18.75" customHeight="1" x14ac:dyDescent="0.25">
      <c r="I43" s="4" t="s">
        <v>173</v>
      </c>
    </row>
    <row r="44" spans="1:10" ht="15.75" customHeight="1" x14ac:dyDescent="0.25">
      <c r="A44" s="442" t="s">
        <v>2</v>
      </c>
      <c r="B44" s="443"/>
      <c r="C44" s="444">
        <f>'proje ve personel bilgileri'!$B$2</f>
        <v>0</v>
      </c>
      <c r="D44" s="445"/>
      <c r="E44" s="445"/>
      <c r="F44" s="445"/>
      <c r="G44" s="445"/>
      <c r="H44" s="445"/>
      <c r="I44" s="445"/>
      <c r="J44" s="446"/>
    </row>
    <row r="45" spans="1:10" ht="15.75" customHeight="1" x14ac:dyDescent="0.25">
      <c r="A45" s="442" t="s">
        <v>4</v>
      </c>
      <c r="B45" s="347"/>
      <c r="C45" s="374">
        <f>'proje ve personel bilgileri'!$B$3</f>
        <v>0</v>
      </c>
      <c r="D45" s="375"/>
      <c r="E45" s="375"/>
      <c r="F45" s="375"/>
      <c r="G45" s="375"/>
      <c r="H45" s="375"/>
      <c r="I45" s="375"/>
      <c r="J45" s="376"/>
    </row>
    <row r="46" spans="1:10" ht="15" customHeight="1" x14ac:dyDescent="0.25">
      <c r="A46" s="346" t="s">
        <v>87</v>
      </c>
      <c r="B46" s="457" t="s">
        <v>15</v>
      </c>
      <c r="C46" s="347" t="s">
        <v>174</v>
      </c>
      <c r="D46" s="432" t="s">
        <v>175</v>
      </c>
      <c r="E46" s="346" t="s">
        <v>176</v>
      </c>
      <c r="F46" s="449"/>
      <c r="G46" s="432" t="s">
        <v>177</v>
      </c>
      <c r="H46" s="346" t="s">
        <v>178</v>
      </c>
      <c r="I46" s="464"/>
      <c r="J46" s="347"/>
    </row>
    <row r="47" spans="1:10" ht="15.75" customHeight="1" x14ac:dyDescent="0.25">
      <c r="A47" s="339"/>
      <c r="B47" s="458"/>
      <c r="C47" s="340"/>
      <c r="D47" s="433"/>
      <c r="E47" s="450"/>
      <c r="F47" s="451"/>
      <c r="G47" s="463"/>
      <c r="H47" s="339"/>
      <c r="I47" s="465"/>
      <c r="J47" s="340"/>
    </row>
    <row r="48" spans="1:10" ht="15.75" customHeight="1" x14ac:dyDescent="0.25">
      <c r="A48" s="339"/>
      <c r="B48" s="459"/>
      <c r="C48" s="340"/>
      <c r="D48" s="433"/>
      <c r="E48" s="36" t="s">
        <v>179</v>
      </c>
      <c r="F48" s="36" t="s">
        <v>180</v>
      </c>
      <c r="G48" s="463"/>
      <c r="H48" s="339"/>
      <c r="I48" s="465"/>
      <c r="J48" s="340"/>
    </row>
    <row r="49" spans="1:12" ht="15.75" customHeight="1" x14ac:dyDescent="0.25">
      <c r="A49" s="1">
        <v>21</v>
      </c>
      <c r="B49" s="113"/>
      <c r="C49" s="113"/>
      <c r="D49" s="115"/>
      <c r="E49" s="116"/>
      <c r="F49" s="117"/>
      <c r="G49" s="155"/>
      <c r="H49" s="468"/>
      <c r="I49" s="469"/>
      <c r="J49" s="470"/>
      <c r="K49" s="38" t="str">
        <f t="shared" ref="K49:K68" si="2">IF(G49&lt;&gt;0,(IF(H49=0,"KDV'li Tutar Zorunlu"," "))," ")</f>
        <v xml:space="preserve"> </v>
      </c>
      <c r="L49" s="38" t="str">
        <f t="shared" ref="L49:L68" si="3">IF(G49&lt;&gt;0,(IF(E49=0,"Tarih Numara Zorunlu"," "))," ")</f>
        <v xml:space="preserve"> </v>
      </c>
    </row>
    <row r="50" spans="1:12" ht="15.75" customHeight="1" x14ac:dyDescent="0.25">
      <c r="A50" s="2">
        <v>22</v>
      </c>
      <c r="B50" s="118"/>
      <c r="C50" s="118"/>
      <c r="D50" s="119"/>
      <c r="E50" s="120"/>
      <c r="F50" s="120"/>
      <c r="G50" s="155"/>
      <c r="H50" s="452"/>
      <c r="I50" s="453"/>
      <c r="J50" s="454"/>
      <c r="K50" s="38" t="str">
        <f t="shared" si="2"/>
        <v xml:space="preserve"> </v>
      </c>
      <c r="L50" s="38" t="str">
        <f t="shared" si="3"/>
        <v xml:space="preserve"> </v>
      </c>
    </row>
    <row r="51" spans="1:12" ht="15.75" customHeight="1" x14ac:dyDescent="0.25">
      <c r="A51" s="1">
        <v>23</v>
      </c>
      <c r="B51" s="118"/>
      <c r="C51" s="118"/>
      <c r="D51" s="119"/>
      <c r="E51" s="120"/>
      <c r="F51" s="120"/>
      <c r="G51" s="155"/>
      <c r="H51" s="452"/>
      <c r="I51" s="453"/>
      <c r="J51" s="454"/>
      <c r="K51" s="38" t="str">
        <f t="shared" si="2"/>
        <v xml:space="preserve"> </v>
      </c>
      <c r="L51" s="38" t="str">
        <f t="shared" si="3"/>
        <v xml:space="preserve"> </v>
      </c>
    </row>
    <row r="52" spans="1:12" ht="15.75" customHeight="1" x14ac:dyDescent="0.25">
      <c r="A52" s="2">
        <v>24</v>
      </c>
      <c r="B52" s="118"/>
      <c r="C52" s="118"/>
      <c r="D52" s="119"/>
      <c r="E52" s="120"/>
      <c r="F52" s="120"/>
      <c r="G52" s="155"/>
      <c r="H52" s="452"/>
      <c r="I52" s="453"/>
      <c r="J52" s="454"/>
      <c r="K52" s="38" t="str">
        <f t="shared" si="2"/>
        <v xml:space="preserve"> </v>
      </c>
      <c r="L52" s="38" t="str">
        <f t="shared" si="3"/>
        <v xml:space="preserve"> </v>
      </c>
    </row>
    <row r="53" spans="1:12" ht="15.75" customHeight="1" x14ac:dyDescent="0.25">
      <c r="A53" s="1">
        <v>25</v>
      </c>
      <c r="B53" s="118"/>
      <c r="C53" s="118"/>
      <c r="D53" s="119"/>
      <c r="E53" s="120"/>
      <c r="F53" s="120"/>
      <c r="G53" s="155"/>
      <c r="H53" s="452"/>
      <c r="I53" s="453"/>
      <c r="J53" s="454"/>
      <c r="K53" s="38" t="str">
        <f t="shared" si="2"/>
        <v xml:space="preserve"> </v>
      </c>
      <c r="L53" s="38" t="str">
        <f t="shared" si="3"/>
        <v xml:space="preserve"> </v>
      </c>
    </row>
    <row r="54" spans="1:12" ht="15.75" customHeight="1" x14ac:dyDescent="0.25">
      <c r="A54" s="2">
        <v>26</v>
      </c>
      <c r="B54" s="118"/>
      <c r="C54" s="118"/>
      <c r="D54" s="119"/>
      <c r="E54" s="120"/>
      <c r="F54" s="120"/>
      <c r="G54" s="155"/>
      <c r="H54" s="452"/>
      <c r="I54" s="453"/>
      <c r="J54" s="454"/>
      <c r="K54" s="38" t="str">
        <f t="shared" si="2"/>
        <v xml:space="preserve"> </v>
      </c>
      <c r="L54" s="38" t="str">
        <f t="shared" si="3"/>
        <v xml:space="preserve"> </v>
      </c>
    </row>
    <row r="55" spans="1:12" ht="15.75" customHeight="1" x14ac:dyDescent="0.25">
      <c r="A55" s="1">
        <v>27</v>
      </c>
      <c r="B55" s="118"/>
      <c r="C55" s="118"/>
      <c r="D55" s="119"/>
      <c r="E55" s="120"/>
      <c r="F55" s="120"/>
      <c r="G55" s="155"/>
      <c r="H55" s="452"/>
      <c r="I55" s="453"/>
      <c r="J55" s="454"/>
      <c r="K55" s="38" t="str">
        <f t="shared" si="2"/>
        <v xml:space="preserve"> </v>
      </c>
      <c r="L55" s="38" t="str">
        <f t="shared" si="3"/>
        <v xml:space="preserve"> </v>
      </c>
    </row>
    <row r="56" spans="1:12" ht="15.75" customHeight="1" x14ac:dyDescent="0.25">
      <c r="A56" s="2">
        <v>28</v>
      </c>
      <c r="B56" s="118"/>
      <c r="C56" s="118"/>
      <c r="D56" s="119"/>
      <c r="E56" s="120"/>
      <c r="F56" s="120"/>
      <c r="G56" s="155"/>
      <c r="H56" s="452"/>
      <c r="I56" s="453"/>
      <c r="J56" s="454"/>
      <c r="K56" s="38" t="str">
        <f t="shared" si="2"/>
        <v xml:space="preserve"> </v>
      </c>
      <c r="L56" s="38" t="str">
        <f t="shared" si="3"/>
        <v xml:space="preserve"> </v>
      </c>
    </row>
    <row r="57" spans="1:12" ht="15.75" customHeight="1" x14ac:dyDescent="0.25">
      <c r="A57" s="1">
        <v>29</v>
      </c>
      <c r="B57" s="118"/>
      <c r="C57" s="118"/>
      <c r="D57" s="119"/>
      <c r="E57" s="120"/>
      <c r="F57" s="120"/>
      <c r="G57" s="155"/>
      <c r="H57" s="452"/>
      <c r="I57" s="453"/>
      <c r="J57" s="454"/>
      <c r="K57" s="38" t="str">
        <f t="shared" si="2"/>
        <v xml:space="preserve"> </v>
      </c>
      <c r="L57" s="38" t="str">
        <f t="shared" si="3"/>
        <v xml:space="preserve"> </v>
      </c>
    </row>
    <row r="58" spans="1:12" ht="15.75" customHeight="1" x14ac:dyDescent="0.25">
      <c r="A58" s="2">
        <v>30</v>
      </c>
      <c r="B58" s="118"/>
      <c r="C58" s="118"/>
      <c r="D58" s="119"/>
      <c r="E58" s="120"/>
      <c r="F58" s="120"/>
      <c r="G58" s="155"/>
      <c r="H58" s="452"/>
      <c r="I58" s="453"/>
      <c r="J58" s="454"/>
      <c r="K58" s="38" t="str">
        <f t="shared" si="2"/>
        <v xml:space="preserve"> </v>
      </c>
      <c r="L58" s="38" t="str">
        <f t="shared" si="3"/>
        <v xml:space="preserve"> </v>
      </c>
    </row>
    <row r="59" spans="1:12" ht="15.75" customHeight="1" x14ac:dyDescent="0.25">
      <c r="A59" s="1">
        <v>31</v>
      </c>
      <c r="B59" s="118"/>
      <c r="C59" s="118"/>
      <c r="D59" s="119"/>
      <c r="E59" s="120"/>
      <c r="F59" s="120"/>
      <c r="G59" s="155"/>
      <c r="H59" s="452"/>
      <c r="I59" s="453"/>
      <c r="J59" s="454"/>
      <c r="K59" s="38" t="str">
        <f t="shared" si="2"/>
        <v xml:space="preserve"> </v>
      </c>
      <c r="L59" s="38" t="str">
        <f t="shared" si="3"/>
        <v xml:space="preserve"> </v>
      </c>
    </row>
    <row r="60" spans="1:12" ht="15.75" customHeight="1" x14ac:dyDescent="0.25">
      <c r="A60" s="2">
        <v>32</v>
      </c>
      <c r="B60" s="118"/>
      <c r="C60" s="118"/>
      <c r="D60" s="121"/>
      <c r="E60" s="121"/>
      <c r="F60" s="121"/>
      <c r="G60" s="155"/>
      <c r="H60" s="447"/>
      <c r="I60" s="447"/>
      <c r="J60" s="448"/>
      <c r="K60" s="38" t="str">
        <f t="shared" si="2"/>
        <v xml:space="preserve"> </v>
      </c>
      <c r="L60" s="38" t="str">
        <f t="shared" si="3"/>
        <v xml:space="preserve"> </v>
      </c>
    </row>
    <row r="61" spans="1:12" ht="15.75" customHeight="1" x14ac:dyDescent="0.25">
      <c r="A61" s="1">
        <v>33</v>
      </c>
      <c r="B61" s="118"/>
      <c r="C61" s="118"/>
      <c r="D61" s="121"/>
      <c r="E61" s="121"/>
      <c r="F61" s="121"/>
      <c r="G61" s="155"/>
      <c r="H61" s="447"/>
      <c r="I61" s="447"/>
      <c r="J61" s="448"/>
      <c r="K61" s="38" t="str">
        <f t="shared" si="2"/>
        <v xml:space="preserve"> </v>
      </c>
      <c r="L61" s="38" t="str">
        <f t="shared" si="3"/>
        <v xml:space="preserve"> </v>
      </c>
    </row>
    <row r="62" spans="1:12" ht="15.75" customHeight="1" x14ac:dyDescent="0.25">
      <c r="A62" s="2">
        <v>34</v>
      </c>
      <c r="B62" s="118"/>
      <c r="C62" s="118"/>
      <c r="D62" s="121"/>
      <c r="E62" s="121"/>
      <c r="F62" s="121"/>
      <c r="G62" s="155"/>
      <c r="H62" s="447"/>
      <c r="I62" s="447"/>
      <c r="J62" s="448"/>
      <c r="K62" s="38" t="str">
        <f t="shared" si="2"/>
        <v xml:space="preserve"> </v>
      </c>
      <c r="L62" s="38" t="str">
        <f t="shared" si="3"/>
        <v xml:space="preserve"> </v>
      </c>
    </row>
    <row r="63" spans="1:12" ht="15.75" customHeight="1" x14ac:dyDescent="0.25">
      <c r="A63" s="1">
        <v>35</v>
      </c>
      <c r="B63" s="118"/>
      <c r="C63" s="118"/>
      <c r="D63" s="121"/>
      <c r="E63" s="121"/>
      <c r="F63" s="121"/>
      <c r="G63" s="155"/>
      <c r="H63" s="447"/>
      <c r="I63" s="447"/>
      <c r="J63" s="448"/>
      <c r="K63" s="38" t="str">
        <f t="shared" si="2"/>
        <v xml:space="preserve"> </v>
      </c>
      <c r="L63" s="38" t="str">
        <f t="shared" si="3"/>
        <v xml:space="preserve"> </v>
      </c>
    </row>
    <row r="64" spans="1:12" ht="15.75" customHeight="1" x14ac:dyDescent="0.25">
      <c r="A64" s="2">
        <v>36</v>
      </c>
      <c r="B64" s="118"/>
      <c r="C64" s="118"/>
      <c r="D64" s="121"/>
      <c r="E64" s="121"/>
      <c r="F64" s="121"/>
      <c r="G64" s="155"/>
      <c r="H64" s="471"/>
      <c r="I64" s="472"/>
      <c r="J64" s="473"/>
      <c r="K64" s="38" t="str">
        <f t="shared" si="2"/>
        <v xml:space="preserve"> </v>
      </c>
      <c r="L64" s="38" t="str">
        <f t="shared" si="3"/>
        <v xml:space="preserve"> </v>
      </c>
    </row>
    <row r="65" spans="1:12" ht="15.75" customHeight="1" x14ac:dyDescent="0.25">
      <c r="A65" s="1">
        <v>37</v>
      </c>
      <c r="B65" s="118"/>
      <c r="C65" s="118"/>
      <c r="D65" s="121"/>
      <c r="E65" s="121"/>
      <c r="F65" s="121"/>
      <c r="G65" s="155"/>
      <c r="H65" s="471"/>
      <c r="I65" s="472"/>
      <c r="J65" s="473"/>
      <c r="K65" s="38" t="str">
        <f t="shared" si="2"/>
        <v xml:space="preserve"> </v>
      </c>
      <c r="L65" s="38" t="str">
        <f t="shared" si="3"/>
        <v xml:space="preserve"> </v>
      </c>
    </row>
    <row r="66" spans="1:12" ht="15.75" customHeight="1" x14ac:dyDescent="0.25">
      <c r="A66" s="2">
        <v>38</v>
      </c>
      <c r="B66" s="118"/>
      <c r="C66" s="118"/>
      <c r="D66" s="121"/>
      <c r="E66" s="121"/>
      <c r="F66" s="121"/>
      <c r="G66" s="155"/>
      <c r="H66" s="447"/>
      <c r="I66" s="447"/>
      <c r="J66" s="448"/>
      <c r="K66" s="38" t="str">
        <f t="shared" si="2"/>
        <v xml:space="preserve"> </v>
      </c>
      <c r="L66" s="38" t="str">
        <f t="shared" si="3"/>
        <v xml:space="preserve"> </v>
      </c>
    </row>
    <row r="67" spans="1:12" ht="15.75" customHeight="1" x14ac:dyDescent="0.25">
      <c r="A67" s="1">
        <v>39</v>
      </c>
      <c r="B67" s="118"/>
      <c r="C67" s="118"/>
      <c r="D67" s="121"/>
      <c r="E67" s="121"/>
      <c r="F67" s="121"/>
      <c r="G67" s="155"/>
      <c r="H67" s="447"/>
      <c r="I67" s="447"/>
      <c r="J67" s="448"/>
      <c r="K67" s="38" t="str">
        <f t="shared" si="2"/>
        <v xml:space="preserve"> </v>
      </c>
      <c r="L67" s="38" t="str">
        <f t="shared" si="3"/>
        <v xml:space="preserve"> </v>
      </c>
    </row>
    <row r="68" spans="1:12" ht="15.75" customHeight="1" x14ac:dyDescent="0.25">
      <c r="A68" s="2">
        <v>40</v>
      </c>
      <c r="B68" s="122"/>
      <c r="C68" s="122"/>
      <c r="D68" s="123"/>
      <c r="E68" s="123"/>
      <c r="F68" s="123"/>
      <c r="G68" s="155"/>
      <c r="H68" s="466"/>
      <c r="I68" s="466"/>
      <c r="J68" s="467"/>
      <c r="K68" s="38" t="str">
        <f t="shared" si="2"/>
        <v xml:space="preserve"> </v>
      </c>
      <c r="L68" s="38" t="str">
        <f t="shared" si="3"/>
        <v xml:space="preserve"> </v>
      </c>
    </row>
    <row r="69" spans="1:12" ht="15.75" customHeight="1" x14ac:dyDescent="0.25">
      <c r="A69" s="455"/>
      <c r="B69" s="455"/>
      <c r="C69" s="455"/>
      <c r="D69" s="455"/>
      <c r="E69" s="456"/>
      <c r="F69" s="92" t="s">
        <v>181</v>
      </c>
      <c r="G69" s="39">
        <f>SUM(G49:G68)+G29</f>
        <v>0</v>
      </c>
      <c r="H69" s="460"/>
      <c r="I69" s="461"/>
      <c r="J69" s="462"/>
    </row>
    <row r="70" spans="1:12" ht="15" customHeight="1" x14ac:dyDescent="0.25">
      <c r="A70" s="51"/>
    </row>
    <row r="71" spans="1:12" ht="15" customHeight="1" x14ac:dyDescent="0.25">
      <c r="A71" s="441" t="s">
        <v>171</v>
      </c>
      <c r="B71" s="441"/>
      <c r="C71" s="441"/>
      <c r="D71" s="441"/>
      <c r="E71" s="441"/>
      <c r="F71" s="441"/>
      <c r="G71" s="441"/>
      <c r="H71" s="441"/>
      <c r="I71" s="441"/>
      <c r="J71" s="441"/>
    </row>
    <row r="72" spans="1:12" ht="15" customHeight="1" x14ac:dyDescent="0.25">
      <c r="A72" s="50"/>
    </row>
    <row r="73" spans="1:12" ht="15" customHeight="1" x14ac:dyDescent="0.25">
      <c r="A73" s="51"/>
    </row>
    <row r="74" spans="1:12" ht="15" customHeight="1" x14ac:dyDescent="0.25">
      <c r="A74" s="89" t="s">
        <v>101</v>
      </c>
      <c r="D74" s="89" t="s">
        <v>102</v>
      </c>
      <c r="E74" s="89" t="s">
        <v>103</v>
      </c>
      <c r="G74" s="74" t="s">
        <v>127</v>
      </c>
    </row>
    <row r="85" spans="1:12" ht="15.75" customHeight="1" x14ac:dyDescent="0.25">
      <c r="A85" s="348" t="s">
        <v>172</v>
      </c>
      <c r="B85" s="348"/>
      <c r="C85" s="348"/>
      <c r="D85" s="348"/>
      <c r="E85" s="348"/>
      <c r="F85" s="348"/>
      <c r="G85" s="348"/>
      <c r="H85" s="348"/>
      <c r="I85" s="348"/>
      <c r="J85" s="348"/>
    </row>
    <row r="86" spans="1:12" ht="15" customHeight="1" x14ac:dyDescent="0.25">
      <c r="A86" s="70"/>
      <c r="B86" s="70"/>
      <c r="C86" s="70"/>
      <c r="D86" s="73" t="str">
        <f>'proje ve personel bilgileri'!$B$7&amp;" dönemine aittir"</f>
        <v>/ dönemine aittir</v>
      </c>
      <c r="E86" s="70"/>
      <c r="F86" s="70"/>
      <c r="G86" s="70"/>
      <c r="H86" s="70"/>
      <c r="I86" s="70"/>
      <c r="J86" s="70"/>
    </row>
    <row r="87" spans="1:12" ht="18.75" customHeight="1" x14ac:dyDescent="0.25">
      <c r="I87" s="4" t="s">
        <v>173</v>
      </c>
    </row>
    <row r="88" spans="1:12" ht="15.75" customHeight="1" x14ac:dyDescent="0.25">
      <c r="A88" s="442" t="s">
        <v>2</v>
      </c>
      <c r="B88" s="443"/>
      <c r="C88" s="444">
        <f>'proje ve personel bilgileri'!$B$2</f>
        <v>0</v>
      </c>
      <c r="D88" s="445"/>
      <c r="E88" s="445"/>
      <c r="F88" s="445"/>
      <c r="G88" s="445"/>
      <c r="H88" s="445"/>
      <c r="I88" s="445"/>
      <c r="J88" s="446"/>
    </row>
    <row r="89" spans="1:12" ht="15.75" customHeight="1" x14ac:dyDescent="0.25">
      <c r="A89" s="442" t="s">
        <v>4</v>
      </c>
      <c r="B89" s="347"/>
      <c r="C89" s="374">
        <f>'proje ve personel bilgileri'!$B$3</f>
        <v>0</v>
      </c>
      <c r="D89" s="375"/>
      <c r="E89" s="375"/>
      <c r="F89" s="375"/>
      <c r="G89" s="375"/>
      <c r="H89" s="375"/>
      <c r="I89" s="375"/>
      <c r="J89" s="376"/>
    </row>
    <row r="90" spans="1:12" ht="15" customHeight="1" x14ac:dyDescent="0.25">
      <c r="A90" s="346" t="s">
        <v>87</v>
      </c>
      <c r="B90" s="457" t="s">
        <v>15</v>
      </c>
      <c r="C90" s="347" t="s">
        <v>174</v>
      </c>
      <c r="D90" s="432" t="s">
        <v>175</v>
      </c>
      <c r="E90" s="346" t="s">
        <v>176</v>
      </c>
      <c r="F90" s="449"/>
      <c r="G90" s="432" t="s">
        <v>177</v>
      </c>
      <c r="H90" s="346" t="s">
        <v>178</v>
      </c>
      <c r="I90" s="464"/>
      <c r="J90" s="347"/>
    </row>
    <row r="91" spans="1:12" ht="15.75" customHeight="1" x14ac:dyDescent="0.25">
      <c r="A91" s="339"/>
      <c r="B91" s="458"/>
      <c r="C91" s="340"/>
      <c r="D91" s="433"/>
      <c r="E91" s="450"/>
      <c r="F91" s="451"/>
      <c r="G91" s="463"/>
      <c r="H91" s="339"/>
      <c r="I91" s="465"/>
      <c r="J91" s="340"/>
    </row>
    <row r="92" spans="1:12" ht="15.75" customHeight="1" x14ac:dyDescent="0.25">
      <c r="A92" s="339"/>
      <c r="B92" s="459"/>
      <c r="C92" s="340"/>
      <c r="D92" s="433"/>
      <c r="E92" s="36" t="s">
        <v>179</v>
      </c>
      <c r="F92" s="36" t="s">
        <v>180</v>
      </c>
      <c r="G92" s="463"/>
      <c r="H92" s="339"/>
      <c r="I92" s="465"/>
      <c r="J92" s="340"/>
    </row>
    <row r="93" spans="1:12" ht="15.75" customHeight="1" x14ac:dyDescent="0.25">
      <c r="A93" s="1">
        <v>41</v>
      </c>
      <c r="B93" s="113"/>
      <c r="C93" s="113"/>
      <c r="D93" s="115"/>
      <c r="E93" s="116"/>
      <c r="F93" s="117"/>
      <c r="G93" s="155"/>
      <c r="H93" s="468"/>
      <c r="I93" s="469"/>
      <c r="J93" s="470"/>
      <c r="K93" s="38" t="str">
        <f t="shared" ref="K93:K112" si="4">IF(G93&lt;&gt;0,(IF(H93=0,"KDV'li Tutar Zorunlu"," "))," ")</f>
        <v xml:space="preserve"> </v>
      </c>
      <c r="L93" s="38" t="str">
        <f t="shared" ref="L93:L112" si="5">IF(G93&lt;&gt;0,(IF(E93=0,"Tarih Numara Zorunlu"," "))," ")</f>
        <v xml:space="preserve"> </v>
      </c>
    </row>
    <row r="94" spans="1:12" ht="15.75" customHeight="1" x14ac:dyDescent="0.25">
      <c r="A94" s="2">
        <v>42</v>
      </c>
      <c r="B94" s="118"/>
      <c r="C94" s="118"/>
      <c r="D94" s="119"/>
      <c r="E94" s="120"/>
      <c r="F94" s="120"/>
      <c r="G94" s="155"/>
      <c r="H94" s="452"/>
      <c r="I94" s="453"/>
      <c r="J94" s="454"/>
      <c r="K94" s="38" t="str">
        <f t="shared" si="4"/>
        <v xml:space="preserve"> </v>
      </c>
      <c r="L94" s="38" t="str">
        <f t="shared" si="5"/>
        <v xml:space="preserve"> </v>
      </c>
    </row>
    <row r="95" spans="1:12" ht="15.75" customHeight="1" x14ac:dyDescent="0.25">
      <c r="A95" s="1">
        <v>43</v>
      </c>
      <c r="B95" s="118"/>
      <c r="C95" s="118"/>
      <c r="D95" s="119"/>
      <c r="E95" s="120"/>
      <c r="F95" s="120"/>
      <c r="G95" s="155"/>
      <c r="H95" s="452"/>
      <c r="I95" s="453"/>
      <c r="J95" s="454"/>
      <c r="K95" s="38" t="str">
        <f t="shared" si="4"/>
        <v xml:space="preserve"> </v>
      </c>
      <c r="L95" s="38" t="str">
        <f t="shared" si="5"/>
        <v xml:space="preserve"> </v>
      </c>
    </row>
    <row r="96" spans="1:12" ht="15.75" customHeight="1" x14ac:dyDescent="0.25">
      <c r="A96" s="2">
        <v>44</v>
      </c>
      <c r="B96" s="118"/>
      <c r="C96" s="118"/>
      <c r="D96" s="119"/>
      <c r="E96" s="120"/>
      <c r="F96" s="120"/>
      <c r="G96" s="155"/>
      <c r="H96" s="452"/>
      <c r="I96" s="453"/>
      <c r="J96" s="454"/>
      <c r="K96" s="38" t="str">
        <f t="shared" si="4"/>
        <v xml:space="preserve"> </v>
      </c>
      <c r="L96" s="38" t="str">
        <f t="shared" si="5"/>
        <v xml:space="preserve"> </v>
      </c>
    </row>
    <row r="97" spans="1:12" ht="15.75" customHeight="1" x14ac:dyDescent="0.25">
      <c r="A97" s="1">
        <v>45</v>
      </c>
      <c r="B97" s="118"/>
      <c r="C97" s="118"/>
      <c r="D97" s="119"/>
      <c r="E97" s="120"/>
      <c r="F97" s="120"/>
      <c r="G97" s="155"/>
      <c r="H97" s="452"/>
      <c r="I97" s="453"/>
      <c r="J97" s="454"/>
      <c r="K97" s="38" t="str">
        <f t="shared" si="4"/>
        <v xml:space="preserve"> </v>
      </c>
      <c r="L97" s="38" t="str">
        <f t="shared" si="5"/>
        <v xml:space="preserve"> </v>
      </c>
    </row>
    <row r="98" spans="1:12" ht="15.75" customHeight="1" x14ac:dyDescent="0.25">
      <c r="A98" s="2">
        <v>46</v>
      </c>
      <c r="B98" s="118"/>
      <c r="C98" s="118"/>
      <c r="D98" s="119"/>
      <c r="E98" s="120"/>
      <c r="F98" s="120"/>
      <c r="G98" s="155"/>
      <c r="H98" s="452"/>
      <c r="I98" s="453"/>
      <c r="J98" s="454"/>
      <c r="K98" s="38" t="str">
        <f t="shared" si="4"/>
        <v xml:space="preserve"> </v>
      </c>
      <c r="L98" s="38" t="str">
        <f t="shared" si="5"/>
        <v xml:space="preserve"> </v>
      </c>
    </row>
    <row r="99" spans="1:12" ht="15.75" customHeight="1" x14ac:dyDescent="0.25">
      <c r="A99" s="1">
        <v>47</v>
      </c>
      <c r="B99" s="118"/>
      <c r="C99" s="118"/>
      <c r="D99" s="119"/>
      <c r="E99" s="120"/>
      <c r="F99" s="120"/>
      <c r="G99" s="155"/>
      <c r="H99" s="452"/>
      <c r="I99" s="453"/>
      <c r="J99" s="454"/>
      <c r="K99" s="38" t="str">
        <f t="shared" si="4"/>
        <v xml:space="preserve"> </v>
      </c>
      <c r="L99" s="38" t="str">
        <f t="shared" si="5"/>
        <v xml:space="preserve"> </v>
      </c>
    </row>
    <row r="100" spans="1:12" ht="15.75" customHeight="1" x14ac:dyDescent="0.25">
      <c r="A100" s="2">
        <v>48</v>
      </c>
      <c r="B100" s="118"/>
      <c r="C100" s="118"/>
      <c r="D100" s="119"/>
      <c r="E100" s="120"/>
      <c r="F100" s="120"/>
      <c r="G100" s="155"/>
      <c r="H100" s="452"/>
      <c r="I100" s="453"/>
      <c r="J100" s="454"/>
      <c r="K100" s="38" t="str">
        <f t="shared" si="4"/>
        <v xml:space="preserve"> </v>
      </c>
      <c r="L100" s="38" t="str">
        <f t="shared" si="5"/>
        <v xml:space="preserve"> </v>
      </c>
    </row>
    <row r="101" spans="1:12" ht="15.75" customHeight="1" x14ac:dyDescent="0.25">
      <c r="A101" s="1">
        <v>49</v>
      </c>
      <c r="B101" s="118"/>
      <c r="C101" s="118"/>
      <c r="D101" s="119"/>
      <c r="E101" s="120"/>
      <c r="F101" s="120"/>
      <c r="G101" s="155"/>
      <c r="H101" s="452"/>
      <c r="I101" s="453"/>
      <c r="J101" s="454"/>
      <c r="K101" s="38" t="str">
        <f t="shared" si="4"/>
        <v xml:space="preserve"> </v>
      </c>
      <c r="L101" s="38" t="str">
        <f t="shared" si="5"/>
        <v xml:space="preserve"> </v>
      </c>
    </row>
    <row r="102" spans="1:12" ht="15.75" customHeight="1" x14ac:dyDescent="0.25">
      <c r="A102" s="2">
        <v>50</v>
      </c>
      <c r="B102" s="118"/>
      <c r="C102" s="118"/>
      <c r="D102" s="119"/>
      <c r="E102" s="120"/>
      <c r="F102" s="120"/>
      <c r="G102" s="155"/>
      <c r="H102" s="452"/>
      <c r="I102" s="453"/>
      <c r="J102" s="454"/>
      <c r="K102" s="38" t="str">
        <f t="shared" si="4"/>
        <v xml:space="preserve"> </v>
      </c>
      <c r="L102" s="38" t="str">
        <f t="shared" si="5"/>
        <v xml:space="preserve"> </v>
      </c>
    </row>
    <row r="103" spans="1:12" ht="15.75" customHeight="1" x14ac:dyDescent="0.25">
      <c r="A103" s="1">
        <v>51</v>
      </c>
      <c r="B103" s="118"/>
      <c r="C103" s="118"/>
      <c r="D103" s="119"/>
      <c r="E103" s="120"/>
      <c r="F103" s="120"/>
      <c r="G103" s="155"/>
      <c r="H103" s="452"/>
      <c r="I103" s="453"/>
      <c r="J103" s="454"/>
      <c r="K103" s="38" t="str">
        <f t="shared" si="4"/>
        <v xml:space="preserve"> </v>
      </c>
      <c r="L103" s="38" t="str">
        <f t="shared" si="5"/>
        <v xml:space="preserve"> </v>
      </c>
    </row>
    <row r="104" spans="1:12" ht="15.75" customHeight="1" x14ac:dyDescent="0.25">
      <c r="A104" s="2">
        <v>52</v>
      </c>
      <c r="B104" s="118"/>
      <c r="C104" s="118"/>
      <c r="D104" s="121"/>
      <c r="E104" s="121"/>
      <c r="F104" s="121"/>
      <c r="G104" s="155"/>
      <c r="H104" s="447"/>
      <c r="I104" s="447"/>
      <c r="J104" s="448"/>
      <c r="K104" s="38" t="str">
        <f t="shared" si="4"/>
        <v xml:space="preserve"> </v>
      </c>
      <c r="L104" s="38" t="str">
        <f t="shared" si="5"/>
        <v xml:space="preserve"> </v>
      </c>
    </row>
    <row r="105" spans="1:12" ht="15.75" customHeight="1" x14ac:dyDescent="0.25">
      <c r="A105" s="1">
        <v>53</v>
      </c>
      <c r="B105" s="118"/>
      <c r="C105" s="118"/>
      <c r="D105" s="121"/>
      <c r="E105" s="121"/>
      <c r="F105" s="121"/>
      <c r="G105" s="155"/>
      <c r="H105" s="447"/>
      <c r="I105" s="447"/>
      <c r="J105" s="448"/>
      <c r="K105" s="38" t="str">
        <f t="shared" si="4"/>
        <v xml:space="preserve"> </v>
      </c>
      <c r="L105" s="38" t="str">
        <f t="shared" si="5"/>
        <v xml:space="preserve"> </v>
      </c>
    </row>
    <row r="106" spans="1:12" ht="15.75" customHeight="1" x14ac:dyDescent="0.25">
      <c r="A106" s="2">
        <v>54</v>
      </c>
      <c r="B106" s="118"/>
      <c r="C106" s="118"/>
      <c r="D106" s="121"/>
      <c r="E106" s="121"/>
      <c r="F106" s="121"/>
      <c r="G106" s="155"/>
      <c r="H106" s="447"/>
      <c r="I106" s="447"/>
      <c r="J106" s="448"/>
      <c r="K106" s="38" t="str">
        <f t="shared" si="4"/>
        <v xml:space="preserve"> </v>
      </c>
      <c r="L106" s="38" t="str">
        <f t="shared" si="5"/>
        <v xml:space="preserve"> </v>
      </c>
    </row>
    <row r="107" spans="1:12" ht="15.75" customHeight="1" x14ac:dyDescent="0.25">
      <c r="A107" s="1">
        <v>55</v>
      </c>
      <c r="B107" s="118"/>
      <c r="C107" s="118"/>
      <c r="D107" s="121"/>
      <c r="E107" s="121"/>
      <c r="F107" s="121"/>
      <c r="G107" s="155"/>
      <c r="H107" s="447"/>
      <c r="I107" s="447"/>
      <c r="J107" s="448"/>
      <c r="K107" s="38" t="str">
        <f t="shared" si="4"/>
        <v xml:space="preserve"> </v>
      </c>
      <c r="L107" s="38" t="str">
        <f t="shared" si="5"/>
        <v xml:space="preserve"> </v>
      </c>
    </row>
    <row r="108" spans="1:12" ht="15.75" customHeight="1" x14ac:dyDescent="0.25">
      <c r="A108" s="2">
        <v>56</v>
      </c>
      <c r="B108" s="118"/>
      <c r="C108" s="118"/>
      <c r="D108" s="121"/>
      <c r="E108" s="121"/>
      <c r="F108" s="121"/>
      <c r="G108" s="155"/>
      <c r="H108" s="471"/>
      <c r="I108" s="472"/>
      <c r="J108" s="473"/>
      <c r="K108" s="38" t="str">
        <f t="shared" si="4"/>
        <v xml:space="preserve"> </v>
      </c>
      <c r="L108" s="38" t="str">
        <f t="shared" si="5"/>
        <v xml:space="preserve"> </v>
      </c>
    </row>
    <row r="109" spans="1:12" ht="15.75" customHeight="1" x14ac:dyDescent="0.25">
      <c r="A109" s="1">
        <v>57</v>
      </c>
      <c r="B109" s="118"/>
      <c r="C109" s="118"/>
      <c r="D109" s="121"/>
      <c r="E109" s="121"/>
      <c r="F109" s="121"/>
      <c r="G109" s="155"/>
      <c r="H109" s="471"/>
      <c r="I109" s="472"/>
      <c r="J109" s="473"/>
      <c r="K109" s="38" t="str">
        <f t="shared" si="4"/>
        <v xml:space="preserve"> </v>
      </c>
      <c r="L109" s="38" t="str">
        <f t="shared" si="5"/>
        <v xml:space="preserve"> </v>
      </c>
    </row>
    <row r="110" spans="1:12" ht="15.75" customHeight="1" x14ac:dyDescent="0.25">
      <c r="A110" s="2">
        <v>58</v>
      </c>
      <c r="B110" s="118"/>
      <c r="C110" s="118"/>
      <c r="D110" s="121"/>
      <c r="E110" s="121"/>
      <c r="F110" s="121"/>
      <c r="G110" s="155"/>
      <c r="H110" s="447"/>
      <c r="I110" s="447"/>
      <c r="J110" s="448"/>
      <c r="K110" s="38" t="str">
        <f t="shared" si="4"/>
        <v xml:space="preserve"> </v>
      </c>
      <c r="L110" s="38" t="str">
        <f t="shared" si="5"/>
        <v xml:space="preserve"> </v>
      </c>
    </row>
    <row r="111" spans="1:12" ht="15.75" customHeight="1" x14ac:dyDescent="0.25">
      <c r="A111" s="1">
        <v>59</v>
      </c>
      <c r="B111" s="118"/>
      <c r="C111" s="118"/>
      <c r="D111" s="121"/>
      <c r="E111" s="121"/>
      <c r="F111" s="121"/>
      <c r="G111" s="155"/>
      <c r="H111" s="447"/>
      <c r="I111" s="447"/>
      <c r="J111" s="448"/>
      <c r="K111" s="38" t="str">
        <f t="shared" si="4"/>
        <v xml:space="preserve"> </v>
      </c>
      <c r="L111" s="38" t="str">
        <f t="shared" si="5"/>
        <v xml:space="preserve"> </v>
      </c>
    </row>
    <row r="112" spans="1:12" ht="15.75" customHeight="1" x14ac:dyDescent="0.25">
      <c r="A112" s="2">
        <v>60</v>
      </c>
      <c r="B112" s="122"/>
      <c r="C112" s="122"/>
      <c r="D112" s="123"/>
      <c r="E112" s="123"/>
      <c r="F112" s="123"/>
      <c r="G112" s="155"/>
      <c r="H112" s="466"/>
      <c r="I112" s="466"/>
      <c r="J112" s="467"/>
      <c r="K112" s="38" t="str">
        <f t="shared" si="4"/>
        <v xml:space="preserve"> </v>
      </c>
      <c r="L112" s="38" t="str">
        <f t="shared" si="5"/>
        <v xml:space="preserve"> </v>
      </c>
    </row>
    <row r="113" spans="1:10" ht="15.75" customHeight="1" x14ac:dyDescent="0.25">
      <c r="A113" s="455"/>
      <c r="B113" s="455"/>
      <c r="C113" s="455"/>
      <c r="D113" s="455"/>
      <c r="E113" s="456"/>
      <c r="F113" s="92" t="s">
        <v>181</v>
      </c>
      <c r="G113" s="39">
        <f>SUM(G93:G112)+G69</f>
        <v>0</v>
      </c>
      <c r="H113" s="460"/>
      <c r="I113" s="461"/>
      <c r="J113" s="462"/>
    </row>
    <row r="114" spans="1:10" ht="15" customHeight="1" x14ac:dyDescent="0.25">
      <c r="A114" s="51"/>
    </row>
    <row r="115" spans="1:10" ht="15" customHeight="1" x14ac:dyDescent="0.25">
      <c r="A115" s="441" t="s">
        <v>171</v>
      </c>
      <c r="B115" s="441"/>
      <c r="C115" s="441"/>
      <c r="D115" s="441"/>
      <c r="E115" s="441"/>
      <c r="F115" s="441"/>
      <c r="G115" s="441"/>
      <c r="H115" s="441"/>
      <c r="I115" s="441"/>
      <c r="J115" s="441"/>
    </row>
    <row r="116" spans="1:10" ht="15" customHeight="1" x14ac:dyDescent="0.25">
      <c r="A116" s="50"/>
    </row>
    <row r="117" spans="1:10" ht="15" customHeight="1" x14ac:dyDescent="0.25">
      <c r="A117" s="51"/>
    </row>
    <row r="118" spans="1:10" ht="15" customHeight="1" x14ac:dyDescent="0.25">
      <c r="A118" s="89" t="s">
        <v>101</v>
      </c>
      <c r="D118" s="89" t="s">
        <v>102</v>
      </c>
      <c r="E118" s="89" t="s">
        <v>103</v>
      </c>
      <c r="G118" s="74" t="s">
        <v>127</v>
      </c>
    </row>
    <row r="129" spans="1:12" ht="15.75" customHeight="1" x14ac:dyDescent="0.25">
      <c r="A129" s="348" t="s">
        <v>172</v>
      </c>
      <c r="B129" s="348"/>
      <c r="C129" s="348"/>
      <c r="D129" s="348"/>
      <c r="E129" s="348"/>
      <c r="F129" s="348"/>
      <c r="G129" s="348"/>
      <c r="H129" s="348"/>
      <c r="I129" s="348"/>
      <c r="J129" s="348"/>
    </row>
    <row r="130" spans="1:12" ht="15" customHeight="1" x14ac:dyDescent="0.25">
      <c r="A130" s="70"/>
      <c r="B130" s="70"/>
      <c r="C130" s="70"/>
      <c r="D130" s="73" t="str">
        <f>'proje ve personel bilgileri'!$B$7&amp;" dönemine aittir"</f>
        <v>/ dönemine aittir</v>
      </c>
      <c r="E130" s="70"/>
      <c r="F130" s="70"/>
      <c r="G130" s="70"/>
      <c r="H130" s="70"/>
      <c r="I130" s="70"/>
      <c r="J130" s="70"/>
    </row>
    <row r="131" spans="1:12" ht="18.75" customHeight="1" x14ac:dyDescent="0.25">
      <c r="I131" s="4" t="s">
        <v>173</v>
      </c>
    </row>
    <row r="132" spans="1:12" ht="15.75" customHeight="1" x14ac:dyDescent="0.25">
      <c r="A132" s="442" t="s">
        <v>2</v>
      </c>
      <c r="B132" s="443"/>
      <c r="C132" s="444">
        <f>'proje ve personel bilgileri'!$B$2</f>
        <v>0</v>
      </c>
      <c r="D132" s="445"/>
      <c r="E132" s="445"/>
      <c r="F132" s="445"/>
      <c r="G132" s="445"/>
      <c r="H132" s="445"/>
      <c r="I132" s="445"/>
      <c r="J132" s="446"/>
    </row>
    <row r="133" spans="1:12" ht="15.75" customHeight="1" x14ac:dyDescent="0.25">
      <c r="A133" s="442" t="s">
        <v>4</v>
      </c>
      <c r="B133" s="347"/>
      <c r="C133" s="374">
        <f>'proje ve personel bilgileri'!$B$3</f>
        <v>0</v>
      </c>
      <c r="D133" s="375"/>
      <c r="E133" s="375"/>
      <c r="F133" s="375"/>
      <c r="G133" s="375"/>
      <c r="H133" s="375"/>
      <c r="I133" s="375"/>
      <c r="J133" s="376"/>
    </row>
    <row r="134" spans="1:12" ht="15" customHeight="1" x14ac:dyDescent="0.25">
      <c r="A134" s="346" t="s">
        <v>87</v>
      </c>
      <c r="B134" s="457" t="s">
        <v>15</v>
      </c>
      <c r="C134" s="347" t="s">
        <v>174</v>
      </c>
      <c r="D134" s="432" t="s">
        <v>175</v>
      </c>
      <c r="E134" s="346" t="s">
        <v>176</v>
      </c>
      <c r="F134" s="449"/>
      <c r="G134" s="432" t="s">
        <v>177</v>
      </c>
      <c r="H134" s="346" t="s">
        <v>178</v>
      </c>
      <c r="I134" s="464"/>
      <c r="J134" s="347"/>
    </row>
    <row r="135" spans="1:12" ht="15.75" customHeight="1" x14ac:dyDescent="0.25">
      <c r="A135" s="339"/>
      <c r="B135" s="458"/>
      <c r="C135" s="340"/>
      <c r="D135" s="433"/>
      <c r="E135" s="450"/>
      <c r="F135" s="451"/>
      <c r="G135" s="463"/>
      <c r="H135" s="339"/>
      <c r="I135" s="465"/>
      <c r="J135" s="340"/>
    </row>
    <row r="136" spans="1:12" ht="15.75" customHeight="1" x14ac:dyDescent="0.25">
      <c r="A136" s="339"/>
      <c r="B136" s="459"/>
      <c r="C136" s="340"/>
      <c r="D136" s="433"/>
      <c r="E136" s="36" t="s">
        <v>179</v>
      </c>
      <c r="F136" s="36" t="s">
        <v>180</v>
      </c>
      <c r="G136" s="463"/>
      <c r="H136" s="339"/>
      <c r="I136" s="465"/>
      <c r="J136" s="340"/>
    </row>
    <row r="137" spans="1:12" ht="15.75" customHeight="1" x14ac:dyDescent="0.25">
      <c r="A137" s="1">
        <v>61</v>
      </c>
      <c r="B137" s="113"/>
      <c r="C137" s="113"/>
      <c r="D137" s="115"/>
      <c r="E137" s="116"/>
      <c r="F137" s="117"/>
      <c r="G137" s="155"/>
      <c r="H137" s="468"/>
      <c r="I137" s="469"/>
      <c r="J137" s="470"/>
      <c r="K137" s="38" t="str">
        <f t="shared" ref="K137:K156" si="6">IF(G137&lt;&gt;0,(IF(H137=0,"KDV'li Tutar Zorunlu"," "))," ")</f>
        <v xml:space="preserve"> </v>
      </c>
      <c r="L137" s="38" t="str">
        <f t="shared" ref="L137:L156" si="7">IF(G137&lt;&gt;0,(IF(E137=0,"Tarih Numara Zorunlu"," "))," ")</f>
        <v xml:space="preserve"> </v>
      </c>
    </row>
    <row r="138" spans="1:12" ht="15.75" customHeight="1" x14ac:dyDescent="0.25">
      <c r="A138" s="2">
        <v>62</v>
      </c>
      <c r="B138" s="118"/>
      <c r="C138" s="118"/>
      <c r="D138" s="119"/>
      <c r="E138" s="120"/>
      <c r="F138" s="120"/>
      <c r="G138" s="155"/>
      <c r="H138" s="452"/>
      <c r="I138" s="453"/>
      <c r="J138" s="454"/>
      <c r="K138" s="38" t="str">
        <f t="shared" si="6"/>
        <v xml:space="preserve"> </v>
      </c>
      <c r="L138" s="38" t="str">
        <f t="shared" si="7"/>
        <v xml:space="preserve"> </v>
      </c>
    </row>
    <row r="139" spans="1:12" ht="15.75" customHeight="1" x14ac:dyDescent="0.25">
      <c r="A139" s="1">
        <v>63</v>
      </c>
      <c r="B139" s="118"/>
      <c r="C139" s="118"/>
      <c r="D139" s="119"/>
      <c r="E139" s="120"/>
      <c r="F139" s="120"/>
      <c r="G139" s="155"/>
      <c r="H139" s="452"/>
      <c r="I139" s="453"/>
      <c r="J139" s="454"/>
      <c r="K139" s="38" t="str">
        <f t="shared" si="6"/>
        <v xml:space="preserve"> </v>
      </c>
      <c r="L139" s="38" t="str">
        <f t="shared" si="7"/>
        <v xml:space="preserve"> </v>
      </c>
    </row>
    <row r="140" spans="1:12" ht="15.75" customHeight="1" x14ac:dyDescent="0.25">
      <c r="A140" s="2">
        <v>64</v>
      </c>
      <c r="B140" s="118"/>
      <c r="C140" s="118"/>
      <c r="D140" s="119"/>
      <c r="E140" s="120"/>
      <c r="F140" s="120"/>
      <c r="G140" s="155"/>
      <c r="H140" s="452"/>
      <c r="I140" s="453"/>
      <c r="J140" s="454"/>
      <c r="K140" s="38" t="str">
        <f t="shared" si="6"/>
        <v xml:space="preserve"> </v>
      </c>
      <c r="L140" s="38" t="str">
        <f t="shared" si="7"/>
        <v xml:space="preserve"> </v>
      </c>
    </row>
    <row r="141" spans="1:12" ht="15.75" customHeight="1" x14ac:dyDescent="0.25">
      <c r="A141" s="1">
        <v>65</v>
      </c>
      <c r="B141" s="118"/>
      <c r="C141" s="118"/>
      <c r="D141" s="119"/>
      <c r="E141" s="120"/>
      <c r="F141" s="120"/>
      <c r="G141" s="155"/>
      <c r="H141" s="452"/>
      <c r="I141" s="453"/>
      <c r="J141" s="454"/>
      <c r="K141" s="38" t="str">
        <f t="shared" si="6"/>
        <v xml:space="preserve"> </v>
      </c>
      <c r="L141" s="38" t="str">
        <f t="shared" si="7"/>
        <v xml:space="preserve"> </v>
      </c>
    </row>
    <row r="142" spans="1:12" ht="15.75" customHeight="1" x14ac:dyDescent="0.25">
      <c r="A142" s="2">
        <v>66</v>
      </c>
      <c r="B142" s="118"/>
      <c r="C142" s="118"/>
      <c r="D142" s="119"/>
      <c r="E142" s="120"/>
      <c r="F142" s="120"/>
      <c r="G142" s="155"/>
      <c r="H142" s="452"/>
      <c r="I142" s="453"/>
      <c r="J142" s="454"/>
      <c r="K142" s="38" t="str">
        <f t="shared" si="6"/>
        <v xml:space="preserve"> </v>
      </c>
      <c r="L142" s="38" t="str">
        <f t="shared" si="7"/>
        <v xml:space="preserve"> </v>
      </c>
    </row>
    <row r="143" spans="1:12" ht="15.75" customHeight="1" x14ac:dyDescent="0.25">
      <c r="A143" s="1">
        <v>67</v>
      </c>
      <c r="B143" s="118"/>
      <c r="C143" s="118"/>
      <c r="D143" s="119"/>
      <c r="E143" s="120"/>
      <c r="F143" s="120"/>
      <c r="G143" s="155"/>
      <c r="H143" s="452"/>
      <c r="I143" s="453"/>
      <c r="J143" s="454"/>
      <c r="K143" s="38" t="str">
        <f t="shared" si="6"/>
        <v xml:space="preserve"> </v>
      </c>
      <c r="L143" s="38" t="str">
        <f t="shared" si="7"/>
        <v xml:space="preserve"> </v>
      </c>
    </row>
    <row r="144" spans="1:12" ht="15.75" customHeight="1" x14ac:dyDescent="0.25">
      <c r="A144" s="2">
        <v>68</v>
      </c>
      <c r="B144" s="118"/>
      <c r="C144" s="118"/>
      <c r="D144" s="119"/>
      <c r="E144" s="120"/>
      <c r="F144" s="120"/>
      <c r="G144" s="155"/>
      <c r="H144" s="452"/>
      <c r="I144" s="453"/>
      <c r="J144" s="454"/>
      <c r="K144" s="38" t="str">
        <f t="shared" si="6"/>
        <v xml:space="preserve"> </v>
      </c>
      <c r="L144" s="38" t="str">
        <f t="shared" si="7"/>
        <v xml:space="preserve"> </v>
      </c>
    </row>
    <row r="145" spans="1:12" ht="15.75" customHeight="1" x14ac:dyDescent="0.25">
      <c r="A145" s="1">
        <v>69</v>
      </c>
      <c r="B145" s="118"/>
      <c r="C145" s="118"/>
      <c r="D145" s="119"/>
      <c r="E145" s="120"/>
      <c r="F145" s="120"/>
      <c r="G145" s="155"/>
      <c r="H145" s="452"/>
      <c r="I145" s="453"/>
      <c r="J145" s="454"/>
      <c r="K145" s="38" t="str">
        <f t="shared" si="6"/>
        <v xml:space="preserve"> </v>
      </c>
      <c r="L145" s="38" t="str">
        <f t="shared" si="7"/>
        <v xml:space="preserve"> </v>
      </c>
    </row>
    <row r="146" spans="1:12" ht="15.75" customHeight="1" x14ac:dyDescent="0.25">
      <c r="A146" s="2">
        <v>70</v>
      </c>
      <c r="B146" s="118"/>
      <c r="C146" s="118"/>
      <c r="D146" s="119"/>
      <c r="E146" s="120"/>
      <c r="F146" s="120"/>
      <c r="G146" s="155"/>
      <c r="H146" s="452"/>
      <c r="I146" s="453"/>
      <c r="J146" s="454"/>
      <c r="K146" s="38" t="str">
        <f t="shared" si="6"/>
        <v xml:space="preserve"> </v>
      </c>
      <c r="L146" s="38" t="str">
        <f t="shared" si="7"/>
        <v xml:space="preserve"> </v>
      </c>
    </row>
    <row r="147" spans="1:12" ht="15.75" customHeight="1" x14ac:dyDescent="0.25">
      <c r="A147" s="1">
        <v>71</v>
      </c>
      <c r="B147" s="118"/>
      <c r="C147" s="118"/>
      <c r="D147" s="119"/>
      <c r="E147" s="120"/>
      <c r="F147" s="120"/>
      <c r="G147" s="155"/>
      <c r="H147" s="452"/>
      <c r="I147" s="453"/>
      <c r="J147" s="454"/>
      <c r="K147" s="38" t="str">
        <f t="shared" si="6"/>
        <v xml:space="preserve"> </v>
      </c>
      <c r="L147" s="38" t="str">
        <f t="shared" si="7"/>
        <v xml:space="preserve"> </v>
      </c>
    </row>
    <row r="148" spans="1:12" ht="15.75" customHeight="1" x14ac:dyDescent="0.25">
      <c r="A148" s="2">
        <v>72</v>
      </c>
      <c r="B148" s="118"/>
      <c r="C148" s="118"/>
      <c r="D148" s="121"/>
      <c r="E148" s="121"/>
      <c r="F148" s="121"/>
      <c r="G148" s="155"/>
      <c r="H148" s="447"/>
      <c r="I148" s="447"/>
      <c r="J148" s="448"/>
      <c r="K148" s="38" t="str">
        <f t="shared" si="6"/>
        <v xml:space="preserve"> </v>
      </c>
      <c r="L148" s="38" t="str">
        <f t="shared" si="7"/>
        <v xml:space="preserve"> </v>
      </c>
    </row>
    <row r="149" spans="1:12" ht="15.75" customHeight="1" x14ac:dyDescent="0.25">
      <c r="A149" s="1">
        <v>73</v>
      </c>
      <c r="B149" s="118"/>
      <c r="C149" s="118"/>
      <c r="D149" s="121"/>
      <c r="E149" s="121"/>
      <c r="F149" s="121"/>
      <c r="G149" s="155"/>
      <c r="H149" s="447"/>
      <c r="I149" s="447"/>
      <c r="J149" s="448"/>
      <c r="K149" s="38" t="str">
        <f t="shared" si="6"/>
        <v xml:space="preserve"> </v>
      </c>
      <c r="L149" s="38" t="str">
        <f t="shared" si="7"/>
        <v xml:space="preserve"> </v>
      </c>
    </row>
    <row r="150" spans="1:12" ht="15.75" customHeight="1" x14ac:dyDescent="0.25">
      <c r="A150" s="2">
        <v>74</v>
      </c>
      <c r="B150" s="118"/>
      <c r="C150" s="118"/>
      <c r="D150" s="121"/>
      <c r="E150" s="121"/>
      <c r="F150" s="121"/>
      <c r="G150" s="155"/>
      <c r="H150" s="447"/>
      <c r="I150" s="447"/>
      <c r="J150" s="448"/>
      <c r="K150" s="38" t="str">
        <f t="shared" si="6"/>
        <v xml:space="preserve"> </v>
      </c>
      <c r="L150" s="38" t="str">
        <f t="shared" si="7"/>
        <v xml:space="preserve"> </v>
      </c>
    </row>
    <row r="151" spans="1:12" ht="15.75" customHeight="1" x14ac:dyDescent="0.25">
      <c r="A151" s="1">
        <v>75</v>
      </c>
      <c r="B151" s="118"/>
      <c r="C151" s="118"/>
      <c r="D151" s="121"/>
      <c r="E151" s="121"/>
      <c r="F151" s="121"/>
      <c r="G151" s="155"/>
      <c r="H151" s="447"/>
      <c r="I151" s="447"/>
      <c r="J151" s="448"/>
      <c r="K151" s="38" t="str">
        <f t="shared" si="6"/>
        <v xml:space="preserve"> </v>
      </c>
      <c r="L151" s="38" t="str">
        <f t="shared" si="7"/>
        <v xml:space="preserve"> </v>
      </c>
    </row>
    <row r="152" spans="1:12" ht="15.75" customHeight="1" x14ac:dyDescent="0.25">
      <c r="A152" s="2">
        <v>76</v>
      </c>
      <c r="B152" s="118"/>
      <c r="C152" s="118"/>
      <c r="D152" s="121"/>
      <c r="E152" s="121"/>
      <c r="F152" s="121"/>
      <c r="G152" s="155"/>
      <c r="H152" s="471"/>
      <c r="I152" s="472"/>
      <c r="J152" s="473"/>
      <c r="K152" s="38" t="str">
        <f t="shared" si="6"/>
        <v xml:space="preserve"> </v>
      </c>
      <c r="L152" s="38" t="str">
        <f t="shared" si="7"/>
        <v xml:space="preserve"> </v>
      </c>
    </row>
    <row r="153" spans="1:12" ht="15.75" customHeight="1" x14ac:dyDescent="0.25">
      <c r="A153" s="1">
        <v>77</v>
      </c>
      <c r="B153" s="118"/>
      <c r="C153" s="118"/>
      <c r="D153" s="121"/>
      <c r="E153" s="121"/>
      <c r="F153" s="121"/>
      <c r="G153" s="155"/>
      <c r="H153" s="471"/>
      <c r="I153" s="472"/>
      <c r="J153" s="473"/>
      <c r="K153" s="38" t="str">
        <f t="shared" si="6"/>
        <v xml:space="preserve"> </v>
      </c>
      <c r="L153" s="38" t="str">
        <f t="shared" si="7"/>
        <v xml:space="preserve"> </v>
      </c>
    </row>
    <row r="154" spans="1:12" ht="15.75" customHeight="1" x14ac:dyDescent="0.25">
      <c r="A154" s="2">
        <v>78</v>
      </c>
      <c r="B154" s="118"/>
      <c r="C154" s="118"/>
      <c r="D154" s="121"/>
      <c r="E154" s="121"/>
      <c r="F154" s="121"/>
      <c r="G154" s="155"/>
      <c r="H154" s="447"/>
      <c r="I154" s="447"/>
      <c r="J154" s="448"/>
      <c r="K154" s="38" t="str">
        <f t="shared" si="6"/>
        <v xml:space="preserve"> </v>
      </c>
      <c r="L154" s="38" t="str">
        <f t="shared" si="7"/>
        <v xml:space="preserve"> </v>
      </c>
    </row>
    <row r="155" spans="1:12" ht="15.75" customHeight="1" x14ac:dyDescent="0.25">
      <c r="A155" s="1">
        <v>79</v>
      </c>
      <c r="B155" s="118"/>
      <c r="C155" s="118"/>
      <c r="D155" s="121"/>
      <c r="E155" s="121"/>
      <c r="F155" s="121"/>
      <c r="G155" s="155"/>
      <c r="H155" s="447"/>
      <c r="I155" s="447"/>
      <c r="J155" s="448"/>
      <c r="K155" s="38" t="str">
        <f t="shared" si="6"/>
        <v xml:space="preserve"> </v>
      </c>
      <c r="L155" s="38" t="str">
        <f t="shared" si="7"/>
        <v xml:space="preserve"> </v>
      </c>
    </row>
    <row r="156" spans="1:12" ht="15.75" customHeight="1" x14ac:dyDescent="0.25">
      <c r="A156" s="2">
        <v>80</v>
      </c>
      <c r="B156" s="122"/>
      <c r="C156" s="122"/>
      <c r="D156" s="123"/>
      <c r="E156" s="123"/>
      <c r="F156" s="123"/>
      <c r="G156" s="155"/>
      <c r="H156" s="466"/>
      <c r="I156" s="466"/>
      <c r="J156" s="467"/>
      <c r="K156" s="38" t="str">
        <f t="shared" si="6"/>
        <v xml:space="preserve"> </v>
      </c>
      <c r="L156" s="38" t="str">
        <f t="shared" si="7"/>
        <v xml:space="preserve"> </v>
      </c>
    </row>
    <row r="157" spans="1:12" ht="15.75" customHeight="1" x14ac:dyDescent="0.25">
      <c r="A157" s="455"/>
      <c r="B157" s="455"/>
      <c r="C157" s="455"/>
      <c r="D157" s="455"/>
      <c r="E157" s="456"/>
      <c r="F157" s="92" t="s">
        <v>181</v>
      </c>
      <c r="G157" s="39">
        <f>SUM(G137:G156)+G113</f>
        <v>0</v>
      </c>
      <c r="H157" s="460"/>
      <c r="I157" s="461"/>
      <c r="J157" s="462"/>
    </row>
    <row r="158" spans="1:12" ht="15" customHeight="1" x14ac:dyDescent="0.25">
      <c r="A158" s="51"/>
    </row>
    <row r="159" spans="1:12" ht="15" customHeight="1" x14ac:dyDescent="0.25">
      <c r="A159" s="441" t="s">
        <v>171</v>
      </c>
      <c r="B159" s="441"/>
      <c r="C159" s="441"/>
      <c r="D159" s="441"/>
      <c r="E159" s="441"/>
      <c r="F159" s="441"/>
      <c r="G159" s="441"/>
      <c r="H159" s="441"/>
      <c r="I159" s="441"/>
      <c r="J159" s="441"/>
    </row>
    <row r="160" spans="1:12" ht="15" customHeight="1" x14ac:dyDescent="0.25">
      <c r="A160" s="50"/>
    </row>
    <row r="161" spans="1:10" ht="15" customHeight="1" x14ac:dyDescent="0.25">
      <c r="A161" s="51"/>
    </row>
    <row r="162" spans="1:10" ht="15" customHeight="1" x14ac:dyDescent="0.25">
      <c r="A162" s="89" t="s">
        <v>101</v>
      </c>
      <c r="D162" s="89" t="s">
        <v>102</v>
      </c>
      <c r="E162" s="89" t="s">
        <v>103</v>
      </c>
      <c r="G162" s="74" t="s">
        <v>127</v>
      </c>
    </row>
    <row r="173" spans="1:10" ht="15.75" customHeight="1" x14ac:dyDescent="0.25">
      <c r="A173" s="348" t="s">
        <v>172</v>
      </c>
      <c r="B173" s="348"/>
      <c r="C173" s="348"/>
      <c r="D173" s="348"/>
      <c r="E173" s="348"/>
      <c r="F173" s="348"/>
      <c r="G173" s="348"/>
      <c r="H173" s="348"/>
      <c r="I173" s="348"/>
      <c r="J173" s="348"/>
    </row>
    <row r="174" spans="1:10" ht="15" customHeight="1" x14ac:dyDescent="0.25">
      <c r="A174" s="70"/>
      <c r="B174" s="70"/>
      <c r="C174" s="70"/>
      <c r="D174" s="73" t="str">
        <f>'proje ve personel bilgileri'!$B$7&amp;" dönemine aittir"</f>
        <v>/ dönemine aittir</v>
      </c>
      <c r="E174" s="70"/>
      <c r="F174" s="70"/>
      <c r="G174" s="70"/>
      <c r="H174" s="70"/>
      <c r="I174" s="70"/>
      <c r="J174" s="70"/>
    </row>
    <row r="175" spans="1:10" ht="18.75" customHeight="1" x14ac:dyDescent="0.25">
      <c r="I175" s="4" t="s">
        <v>173</v>
      </c>
    </row>
    <row r="176" spans="1:10" ht="15.75" customHeight="1" x14ac:dyDescent="0.25">
      <c r="A176" s="442" t="s">
        <v>2</v>
      </c>
      <c r="B176" s="443"/>
      <c r="C176" s="444">
        <f>'proje ve personel bilgileri'!$B$2</f>
        <v>0</v>
      </c>
      <c r="D176" s="445"/>
      <c r="E176" s="445"/>
      <c r="F176" s="445"/>
      <c r="G176" s="445"/>
      <c r="H176" s="445"/>
      <c r="I176" s="445"/>
      <c r="J176" s="446"/>
    </row>
    <row r="177" spans="1:12" ht="15.75" customHeight="1" x14ac:dyDescent="0.25">
      <c r="A177" s="442" t="s">
        <v>4</v>
      </c>
      <c r="B177" s="347"/>
      <c r="C177" s="374">
        <f>'proje ve personel bilgileri'!$B$3</f>
        <v>0</v>
      </c>
      <c r="D177" s="375"/>
      <c r="E177" s="375"/>
      <c r="F177" s="375"/>
      <c r="G177" s="375"/>
      <c r="H177" s="375"/>
      <c r="I177" s="375"/>
      <c r="J177" s="376"/>
    </row>
    <row r="178" spans="1:12" ht="15" customHeight="1" x14ac:dyDescent="0.25">
      <c r="A178" s="346" t="s">
        <v>87</v>
      </c>
      <c r="B178" s="457" t="s">
        <v>15</v>
      </c>
      <c r="C178" s="347" t="s">
        <v>174</v>
      </c>
      <c r="D178" s="432" t="s">
        <v>175</v>
      </c>
      <c r="E178" s="346" t="s">
        <v>176</v>
      </c>
      <c r="F178" s="449"/>
      <c r="G178" s="432" t="s">
        <v>177</v>
      </c>
      <c r="H178" s="346" t="s">
        <v>178</v>
      </c>
      <c r="I178" s="464"/>
      <c r="J178" s="347"/>
    </row>
    <row r="179" spans="1:12" ht="15.75" customHeight="1" x14ac:dyDescent="0.25">
      <c r="A179" s="339"/>
      <c r="B179" s="458"/>
      <c r="C179" s="340"/>
      <c r="D179" s="433"/>
      <c r="E179" s="450"/>
      <c r="F179" s="451"/>
      <c r="G179" s="463"/>
      <c r="H179" s="339"/>
      <c r="I179" s="465"/>
      <c r="J179" s="340"/>
    </row>
    <row r="180" spans="1:12" ht="15.75" customHeight="1" x14ac:dyDescent="0.25">
      <c r="A180" s="339"/>
      <c r="B180" s="459"/>
      <c r="C180" s="340"/>
      <c r="D180" s="433"/>
      <c r="E180" s="36" t="s">
        <v>179</v>
      </c>
      <c r="F180" s="36" t="s">
        <v>180</v>
      </c>
      <c r="G180" s="463"/>
      <c r="H180" s="339"/>
      <c r="I180" s="465"/>
      <c r="J180" s="340"/>
    </row>
    <row r="181" spans="1:12" ht="15.75" customHeight="1" x14ac:dyDescent="0.25">
      <c r="A181" s="1">
        <v>81</v>
      </c>
      <c r="B181" s="113"/>
      <c r="C181" s="113"/>
      <c r="D181" s="115"/>
      <c r="E181" s="116"/>
      <c r="F181" s="117"/>
      <c r="G181" s="155"/>
      <c r="H181" s="468"/>
      <c r="I181" s="469"/>
      <c r="J181" s="470"/>
      <c r="K181" s="38" t="str">
        <f t="shared" ref="K181:K200" si="8">IF(G181&lt;&gt;0,(IF(H181=0,"KDV'li Tutar Zorunlu"," "))," ")</f>
        <v xml:space="preserve"> </v>
      </c>
      <c r="L181" s="38" t="str">
        <f t="shared" ref="L181:L200" si="9">IF(G181&lt;&gt;0,(IF(E181=0,"Tarih Numara Zorunlu"," "))," ")</f>
        <v xml:space="preserve"> </v>
      </c>
    </row>
    <row r="182" spans="1:12" ht="15.75" customHeight="1" x14ac:dyDescent="0.25">
      <c r="A182" s="2">
        <v>82</v>
      </c>
      <c r="B182" s="118"/>
      <c r="C182" s="118"/>
      <c r="D182" s="119"/>
      <c r="E182" s="120"/>
      <c r="F182" s="120"/>
      <c r="G182" s="155"/>
      <c r="H182" s="452"/>
      <c r="I182" s="453"/>
      <c r="J182" s="454"/>
      <c r="K182" s="38" t="str">
        <f t="shared" si="8"/>
        <v xml:space="preserve"> </v>
      </c>
      <c r="L182" s="38" t="str">
        <f t="shared" si="9"/>
        <v xml:space="preserve"> </v>
      </c>
    </row>
    <row r="183" spans="1:12" ht="15.75" customHeight="1" x14ac:dyDescent="0.25">
      <c r="A183" s="1">
        <v>83</v>
      </c>
      <c r="B183" s="118"/>
      <c r="C183" s="118"/>
      <c r="D183" s="119"/>
      <c r="E183" s="120"/>
      <c r="F183" s="120"/>
      <c r="G183" s="155"/>
      <c r="H183" s="452"/>
      <c r="I183" s="453"/>
      <c r="J183" s="454"/>
      <c r="K183" s="38" t="str">
        <f t="shared" si="8"/>
        <v xml:space="preserve"> </v>
      </c>
      <c r="L183" s="38" t="str">
        <f t="shared" si="9"/>
        <v xml:space="preserve"> </v>
      </c>
    </row>
    <row r="184" spans="1:12" ht="15.75" customHeight="1" x14ac:dyDescent="0.25">
      <c r="A184" s="2">
        <v>84</v>
      </c>
      <c r="B184" s="118"/>
      <c r="C184" s="118"/>
      <c r="D184" s="119"/>
      <c r="E184" s="120"/>
      <c r="F184" s="120"/>
      <c r="G184" s="155"/>
      <c r="H184" s="452"/>
      <c r="I184" s="453"/>
      <c r="J184" s="454"/>
      <c r="K184" s="38" t="str">
        <f t="shared" si="8"/>
        <v xml:space="preserve"> </v>
      </c>
      <c r="L184" s="38" t="str">
        <f t="shared" si="9"/>
        <v xml:space="preserve"> </v>
      </c>
    </row>
    <row r="185" spans="1:12" ht="15.75" customHeight="1" x14ac:dyDescent="0.25">
      <c r="A185" s="1">
        <v>85</v>
      </c>
      <c r="B185" s="118"/>
      <c r="C185" s="118"/>
      <c r="D185" s="119"/>
      <c r="E185" s="120"/>
      <c r="F185" s="120"/>
      <c r="G185" s="155"/>
      <c r="H185" s="452"/>
      <c r="I185" s="453"/>
      <c r="J185" s="454"/>
      <c r="K185" s="38" t="str">
        <f t="shared" si="8"/>
        <v xml:space="preserve"> </v>
      </c>
      <c r="L185" s="38" t="str">
        <f t="shared" si="9"/>
        <v xml:space="preserve"> </v>
      </c>
    </row>
    <row r="186" spans="1:12" ht="15.75" customHeight="1" x14ac:dyDescent="0.25">
      <c r="A186" s="2">
        <v>86</v>
      </c>
      <c r="B186" s="118"/>
      <c r="C186" s="118"/>
      <c r="D186" s="119"/>
      <c r="E186" s="120"/>
      <c r="F186" s="120"/>
      <c r="G186" s="155"/>
      <c r="H186" s="452"/>
      <c r="I186" s="453"/>
      <c r="J186" s="454"/>
      <c r="K186" s="38" t="str">
        <f t="shared" si="8"/>
        <v xml:space="preserve"> </v>
      </c>
      <c r="L186" s="38" t="str">
        <f t="shared" si="9"/>
        <v xml:space="preserve"> </v>
      </c>
    </row>
    <row r="187" spans="1:12" ht="15.75" customHeight="1" x14ac:dyDescent="0.25">
      <c r="A187" s="1">
        <v>87</v>
      </c>
      <c r="B187" s="118"/>
      <c r="C187" s="118"/>
      <c r="D187" s="119"/>
      <c r="E187" s="120"/>
      <c r="F187" s="120"/>
      <c r="G187" s="155"/>
      <c r="H187" s="452"/>
      <c r="I187" s="453"/>
      <c r="J187" s="454"/>
      <c r="K187" s="38" t="str">
        <f t="shared" si="8"/>
        <v xml:space="preserve"> </v>
      </c>
      <c r="L187" s="38" t="str">
        <f t="shared" si="9"/>
        <v xml:space="preserve"> </v>
      </c>
    </row>
    <row r="188" spans="1:12" ht="15.75" customHeight="1" x14ac:dyDescent="0.25">
      <c r="A188" s="2">
        <v>88</v>
      </c>
      <c r="B188" s="118"/>
      <c r="C188" s="118"/>
      <c r="D188" s="119"/>
      <c r="E188" s="120"/>
      <c r="F188" s="120"/>
      <c r="G188" s="155"/>
      <c r="H188" s="452"/>
      <c r="I188" s="453"/>
      <c r="J188" s="454"/>
      <c r="K188" s="38" t="str">
        <f t="shared" si="8"/>
        <v xml:space="preserve"> </v>
      </c>
      <c r="L188" s="38" t="str">
        <f t="shared" si="9"/>
        <v xml:space="preserve"> </v>
      </c>
    </row>
    <row r="189" spans="1:12" ht="15.75" customHeight="1" x14ac:dyDescent="0.25">
      <c r="A189" s="1">
        <v>89</v>
      </c>
      <c r="B189" s="118"/>
      <c r="C189" s="118"/>
      <c r="D189" s="119"/>
      <c r="E189" s="120"/>
      <c r="F189" s="120"/>
      <c r="G189" s="155"/>
      <c r="H189" s="452"/>
      <c r="I189" s="453"/>
      <c r="J189" s="454"/>
      <c r="K189" s="38" t="str">
        <f t="shared" si="8"/>
        <v xml:space="preserve"> </v>
      </c>
      <c r="L189" s="38" t="str">
        <f t="shared" si="9"/>
        <v xml:space="preserve"> </v>
      </c>
    </row>
    <row r="190" spans="1:12" ht="15.75" customHeight="1" x14ac:dyDescent="0.25">
      <c r="A190" s="2">
        <v>90</v>
      </c>
      <c r="B190" s="118"/>
      <c r="C190" s="118"/>
      <c r="D190" s="119"/>
      <c r="E190" s="120"/>
      <c r="F190" s="120"/>
      <c r="G190" s="155"/>
      <c r="H190" s="452"/>
      <c r="I190" s="453"/>
      <c r="J190" s="454"/>
      <c r="K190" s="38" t="str">
        <f t="shared" si="8"/>
        <v xml:space="preserve"> </v>
      </c>
      <c r="L190" s="38" t="str">
        <f t="shared" si="9"/>
        <v xml:space="preserve"> </v>
      </c>
    </row>
    <row r="191" spans="1:12" ht="15.75" customHeight="1" x14ac:dyDescent="0.25">
      <c r="A191" s="1">
        <v>91</v>
      </c>
      <c r="B191" s="118"/>
      <c r="C191" s="118"/>
      <c r="D191" s="119"/>
      <c r="E191" s="120"/>
      <c r="F191" s="120"/>
      <c r="G191" s="155"/>
      <c r="H191" s="452"/>
      <c r="I191" s="453"/>
      <c r="J191" s="454"/>
      <c r="K191" s="38" t="str">
        <f t="shared" si="8"/>
        <v xml:space="preserve"> </v>
      </c>
      <c r="L191" s="38" t="str">
        <f t="shared" si="9"/>
        <v xml:space="preserve"> </v>
      </c>
    </row>
    <row r="192" spans="1:12" ht="15.75" customHeight="1" x14ac:dyDescent="0.25">
      <c r="A192" s="2">
        <v>92</v>
      </c>
      <c r="B192" s="118"/>
      <c r="C192" s="118"/>
      <c r="D192" s="121"/>
      <c r="E192" s="121"/>
      <c r="F192" s="121"/>
      <c r="G192" s="155"/>
      <c r="H192" s="447"/>
      <c r="I192" s="447"/>
      <c r="J192" s="448"/>
      <c r="K192" s="38" t="str">
        <f t="shared" si="8"/>
        <v xml:space="preserve"> </v>
      </c>
      <c r="L192" s="38" t="str">
        <f t="shared" si="9"/>
        <v xml:space="preserve"> </v>
      </c>
    </row>
    <row r="193" spans="1:12" ht="15.75" customHeight="1" x14ac:dyDescent="0.25">
      <c r="A193" s="1">
        <v>93</v>
      </c>
      <c r="B193" s="118"/>
      <c r="C193" s="118"/>
      <c r="D193" s="121"/>
      <c r="E193" s="121"/>
      <c r="F193" s="121"/>
      <c r="G193" s="155"/>
      <c r="H193" s="447"/>
      <c r="I193" s="447"/>
      <c r="J193" s="448"/>
      <c r="K193" s="38" t="str">
        <f t="shared" si="8"/>
        <v xml:space="preserve"> </v>
      </c>
      <c r="L193" s="38" t="str">
        <f t="shared" si="9"/>
        <v xml:space="preserve"> </v>
      </c>
    </row>
    <row r="194" spans="1:12" ht="15.75" customHeight="1" x14ac:dyDescent="0.25">
      <c r="A194" s="2">
        <v>94</v>
      </c>
      <c r="B194" s="118"/>
      <c r="C194" s="118"/>
      <c r="D194" s="121"/>
      <c r="E194" s="121"/>
      <c r="F194" s="121"/>
      <c r="G194" s="155"/>
      <c r="H194" s="447"/>
      <c r="I194" s="447"/>
      <c r="J194" s="448"/>
      <c r="K194" s="38" t="str">
        <f t="shared" si="8"/>
        <v xml:space="preserve"> </v>
      </c>
      <c r="L194" s="38" t="str">
        <f t="shared" si="9"/>
        <v xml:space="preserve"> </v>
      </c>
    </row>
    <row r="195" spans="1:12" ht="15.75" customHeight="1" x14ac:dyDescent="0.25">
      <c r="A195" s="1">
        <v>95</v>
      </c>
      <c r="B195" s="118"/>
      <c r="C195" s="118"/>
      <c r="D195" s="121"/>
      <c r="E195" s="121"/>
      <c r="F195" s="121"/>
      <c r="G195" s="155"/>
      <c r="H195" s="447"/>
      <c r="I195" s="447"/>
      <c r="J195" s="448"/>
      <c r="K195" s="38" t="str">
        <f t="shared" si="8"/>
        <v xml:space="preserve"> </v>
      </c>
      <c r="L195" s="38" t="str">
        <f t="shared" si="9"/>
        <v xml:space="preserve"> </v>
      </c>
    </row>
    <row r="196" spans="1:12" ht="15.75" customHeight="1" x14ac:dyDescent="0.25">
      <c r="A196" s="2">
        <v>96</v>
      </c>
      <c r="B196" s="118"/>
      <c r="C196" s="118"/>
      <c r="D196" s="121"/>
      <c r="E196" s="121"/>
      <c r="F196" s="121"/>
      <c r="G196" s="155"/>
      <c r="H196" s="471"/>
      <c r="I196" s="472"/>
      <c r="J196" s="473"/>
      <c r="K196" s="38" t="str">
        <f t="shared" si="8"/>
        <v xml:space="preserve"> </v>
      </c>
      <c r="L196" s="38" t="str">
        <f t="shared" si="9"/>
        <v xml:space="preserve"> </v>
      </c>
    </row>
    <row r="197" spans="1:12" ht="15.75" customHeight="1" x14ac:dyDescent="0.25">
      <c r="A197" s="1">
        <v>97</v>
      </c>
      <c r="B197" s="118"/>
      <c r="C197" s="118"/>
      <c r="D197" s="121"/>
      <c r="E197" s="121"/>
      <c r="F197" s="121"/>
      <c r="G197" s="155"/>
      <c r="H197" s="471"/>
      <c r="I197" s="472"/>
      <c r="J197" s="473"/>
      <c r="K197" s="38" t="str">
        <f t="shared" si="8"/>
        <v xml:space="preserve"> </v>
      </c>
      <c r="L197" s="38" t="str">
        <f t="shared" si="9"/>
        <v xml:space="preserve"> </v>
      </c>
    </row>
    <row r="198" spans="1:12" ht="15.75" customHeight="1" x14ac:dyDescent="0.25">
      <c r="A198" s="2">
        <v>98</v>
      </c>
      <c r="B198" s="118"/>
      <c r="C198" s="118"/>
      <c r="D198" s="121"/>
      <c r="E198" s="121"/>
      <c r="F198" s="121"/>
      <c r="G198" s="155"/>
      <c r="H198" s="447"/>
      <c r="I198" s="447"/>
      <c r="J198" s="448"/>
      <c r="K198" s="38" t="str">
        <f t="shared" si="8"/>
        <v xml:space="preserve"> </v>
      </c>
      <c r="L198" s="38" t="str">
        <f t="shared" si="9"/>
        <v xml:space="preserve"> </v>
      </c>
    </row>
    <row r="199" spans="1:12" ht="15.75" customHeight="1" x14ac:dyDescent="0.25">
      <c r="A199" s="1">
        <v>99</v>
      </c>
      <c r="B199" s="118"/>
      <c r="C199" s="118"/>
      <c r="D199" s="121"/>
      <c r="E199" s="121"/>
      <c r="F199" s="121"/>
      <c r="G199" s="155"/>
      <c r="H199" s="447"/>
      <c r="I199" s="447"/>
      <c r="J199" s="448"/>
      <c r="K199" s="38" t="str">
        <f t="shared" si="8"/>
        <v xml:space="preserve"> </v>
      </c>
      <c r="L199" s="38" t="str">
        <f t="shared" si="9"/>
        <v xml:space="preserve"> </v>
      </c>
    </row>
    <row r="200" spans="1:12" ht="15.75" customHeight="1" x14ac:dyDescent="0.25">
      <c r="A200" s="2">
        <v>100</v>
      </c>
      <c r="B200" s="122"/>
      <c r="C200" s="122"/>
      <c r="D200" s="123"/>
      <c r="E200" s="123"/>
      <c r="F200" s="123"/>
      <c r="G200" s="155"/>
      <c r="H200" s="466"/>
      <c r="I200" s="466"/>
      <c r="J200" s="467"/>
      <c r="K200" s="38" t="str">
        <f t="shared" si="8"/>
        <v xml:space="preserve"> </v>
      </c>
      <c r="L200" s="38" t="str">
        <f t="shared" si="9"/>
        <v xml:space="preserve"> </v>
      </c>
    </row>
    <row r="201" spans="1:12" ht="15.75" customHeight="1" x14ac:dyDescent="0.25">
      <c r="A201" s="455"/>
      <c r="B201" s="455"/>
      <c r="C201" s="455"/>
      <c r="D201" s="455"/>
      <c r="E201" s="456"/>
      <c r="F201" s="92" t="s">
        <v>181</v>
      </c>
      <c r="G201" s="39">
        <f>SUM(G181:G200)+G157</f>
        <v>0</v>
      </c>
      <c r="H201" s="460"/>
      <c r="I201" s="461"/>
      <c r="J201" s="462"/>
    </row>
    <row r="202" spans="1:12" ht="15" customHeight="1" x14ac:dyDescent="0.25">
      <c r="A202" s="51"/>
    </row>
    <row r="203" spans="1:12" ht="15" customHeight="1" x14ac:dyDescent="0.25">
      <c r="A203" s="441" t="s">
        <v>171</v>
      </c>
      <c r="B203" s="441"/>
      <c r="C203" s="441"/>
      <c r="D203" s="441"/>
      <c r="E203" s="441"/>
      <c r="F203" s="441"/>
      <c r="G203" s="441"/>
      <c r="H203" s="441"/>
      <c r="I203" s="441"/>
      <c r="J203" s="441"/>
    </row>
    <row r="204" spans="1:12" ht="15" customHeight="1" x14ac:dyDescent="0.25">
      <c r="A204" s="50"/>
    </row>
    <row r="205" spans="1:12" ht="15" customHeight="1" x14ac:dyDescent="0.25">
      <c r="A205" s="51"/>
    </row>
    <row r="206" spans="1:12" ht="15" customHeight="1" x14ac:dyDescent="0.25">
      <c r="A206" s="89" t="s">
        <v>101</v>
      </c>
      <c r="D206" s="89" t="s">
        <v>102</v>
      </c>
      <c r="E206" s="89" t="s">
        <v>103</v>
      </c>
      <c r="G206" s="74" t="s">
        <v>127</v>
      </c>
    </row>
    <row r="217" spans="1:10" ht="15.75" customHeight="1" x14ac:dyDescent="0.25">
      <c r="A217" s="348" t="s">
        <v>172</v>
      </c>
      <c r="B217" s="348"/>
      <c r="C217" s="348"/>
      <c r="D217" s="348"/>
      <c r="E217" s="348"/>
      <c r="F217" s="348"/>
      <c r="G217" s="348"/>
      <c r="H217" s="348"/>
      <c r="I217" s="348"/>
      <c r="J217" s="348"/>
    </row>
    <row r="218" spans="1:10" ht="15" customHeight="1" x14ac:dyDescent="0.25">
      <c r="A218" s="70"/>
      <c r="B218" s="70"/>
      <c r="C218" s="70"/>
      <c r="D218" s="73" t="str">
        <f>'proje ve personel bilgileri'!$B$7&amp;" dönemine aittir"</f>
        <v>/ dönemine aittir</v>
      </c>
      <c r="E218" s="70"/>
      <c r="F218" s="70"/>
      <c r="G218" s="70"/>
      <c r="H218" s="70"/>
      <c r="I218" s="70"/>
      <c r="J218" s="70"/>
    </row>
    <row r="219" spans="1:10" ht="18.75" customHeight="1" x14ac:dyDescent="0.25">
      <c r="I219" s="4" t="s">
        <v>173</v>
      </c>
    </row>
    <row r="220" spans="1:10" ht="15.75" customHeight="1" x14ac:dyDescent="0.25">
      <c r="A220" s="442" t="s">
        <v>2</v>
      </c>
      <c r="B220" s="443"/>
      <c r="C220" s="444">
        <f>'proje ve personel bilgileri'!$B$2</f>
        <v>0</v>
      </c>
      <c r="D220" s="445"/>
      <c r="E220" s="445"/>
      <c r="F220" s="445"/>
      <c r="G220" s="445"/>
      <c r="H220" s="445"/>
      <c r="I220" s="445"/>
      <c r="J220" s="446"/>
    </row>
    <row r="221" spans="1:10" ht="15.75" customHeight="1" x14ac:dyDescent="0.25">
      <c r="A221" s="442" t="s">
        <v>4</v>
      </c>
      <c r="B221" s="347"/>
      <c r="C221" s="374">
        <f>'proje ve personel bilgileri'!$B$3</f>
        <v>0</v>
      </c>
      <c r="D221" s="375"/>
      <c r="E221" s="375"/>
      <c r="F221" s="375"/>
      <c r="G221" s="375"/>
      <c r="H221" s="375"/>
      <c r="I221" s="375"/>
      <c r="J221" s="376"/>
    </row>
    <row r="222" spans="1:10" ht="15" customHeight="1" x14ac:dyDescent="0.25">
      <c r="A222" s="346" t="s">
        <v>87</v>
      </c>
      <c r="B222" s="457" t="s">
        <v>15</v>
      </c>
      <c r="C222" s="347" t="s">
        <v>174</v>
      </c>
      <c r="D222" s="432" t="s">
        <v>175</v>
      </c>
      <c r="E222" s="346" t="s">
        <v>176</v>
      </c>
      <c r="F222" s="449"/>
      <c r="G222" s="432" t="s">
        <v>177</v>
      </c>
      <c r="H222" s="346" t="s">
        <v>178</v>
      </c>
      <c r="I222" s="464"/>
      <c r="J222" s="347"/>
    </row>
    <row r="223" spans="1:10" ht="15.75" customHeight="1" x14ac:dyDescent="0.25">
      <c r="A223" s="339"/>
      <c r="B223" s="458"/>
      <c r="C223" s="340"/>
      <c r="D223" s="433"/>
      <c r="E223" s="450"/>
      <c r="F223" s="451"/>
      <c r="G223" s="463"/>
      <c r="H223" s="339"/>
      <c r="I223" s="465"/>
      <c r="J223" s="340"/>
    </row>
    <row r="224" spans="1:10" ht="15.75" customHeight="1" x14ac:dyDescent="0.25">
      <c r="A224" s="339"/>
      <c r="B224" s="459"/>
      <c r="C224" s="340"/>
      <c r="D224" s="433"/>
      <c r="E224" s="36" t="s">
        <v>179</v>
      </c>
      <c r="F224" s="36" t="s">
        <v>180</v>
      </c>
      <c r="G224" s="463"/>
      <c r="H224" s="339"/>
      <c r="I224" s="465"/>
      <c r="J224" s="340"/>
    </row>
    <row r="225" spans="1:12" ht="15.75" customHeight="1" x14ac:dyDescent="0.25">
      <c r="A225" s="1">
        <v>101</v>
      </c>
      <c r="B225" s="113"/>
      <c r="C225" s="113"/>
      <c r="D225" s="115"/>
      <c r="E225" s="116"/>
      <c r="F225" s="117"/>
      <c r="G225" s="155"/>
      <c r="H225" s="468"/>
      <c r="I225" s="469"/>
      <c r="J225" s="470"/>
      <c r="K225" s="38" t="str">
        <f t="shared" ref="K225:K244" si="10">IF(G225&lt;&gt;0,(IF(H225=0,"KDV'li Tutar Zorunlu"," "))," ")</f>
        <v xml:space="preserve"> </v>
      </c>
      <c r="L225" s="38" t="str">
        <f t="shared" ref="L225:L244" si="11">IF(G225&lt;&gt;0,(IF(E225=0,"Tarih Numara Zorunlu"," "))," ")</f>
        <v xml:space="preserve"> </v>
      </c>
    </row>
    <row r="226" spans="1:12" ht="15.75" customHeight="1" x14ac:dyDescent="0.25">
      <c r="A226" s="2">
        <v>102</v>
      </c>
      <c r="B226" s="118"/>
      <c r="C226" s="118"/>
      <c r="D226" s="119"/>
      <c r="E226" s="120"/>
      <c r="F226" s="120"/>
      <c r="G226" s="155"/>
      <c r="H226" s="452"/>
      <c r="I226" s="453"/>
      <c r="J226" s="454"/>
      <c r="K226" s="38" t="str">
        <f t="shared" si="10"/>
        <v xml:space="preserve"> </v>
      </c>
      <c r="L226" s="38" t="str">
        <f t="shared" si="11"/>
        <v xml:space="preserve"> </v>
      </c>
    </row>
    <row r="227" spans="1:12" ht="15.75" customHeight="1" x14ac:dyDescent="0.25">
      <c r="A227" s="1">
        <v>103</v>
      </c>
      <c r="B227" s="118"/>
      <c r="C227" s="118"/>
      <c r="D227" s="119"/>
      <c r="E227" s="120"/>
      <c r="F227" s="120"/>
      <c r="G227" s="155"/>
      <c r="H227" s="452"/>
      <c r="I227" s="453"/>
      <c r="J227" s="454"/>
      <c r="K227" s="38" t="str">
        <f t="shared" si="10"/>
        <v xml:space="preserve"> </v>
      </c>
      <c r="L227" s="38" t="str">
        <f t="shared" si="11"/>
        <v xml:space="preserve"> </v>
      </c>
    </row>
    <row r="228" spans="1:12" ht="15.75" customHeight="1" x14ac:dyDescent="0.25">
      <c r="A228" s="2">
        <v>104</v>
      </c>
      <c r="B228" s="118"/>
      <c r="C228" s="118"/>
      <c r="D228" s="119"/>
      <c r="E228" s="120"/>
      <c r="F228" s="120"/>
      <c r="G228" s="155"/>
      <c r="H228" s="452"/>
      <c r="I228" s="453"/>
      <c r="J228" s="454"/>
      <c r="K228" s="38" t="str">
        <f t="shared" si="10"/>
        <v xml:space="preserve"> </v>
      </c>
      <c r="L228" s="38" t="str">
        <f t="shared" si="11"/>
        <v xml:space="preserve"> </v>
      </c>
    </row>
    <row r="229" spans="1:12" ht="15.75" customHeight="1" x14ac:dyDescent="0.25">
      <c r="A229" s="1">
        <v>105</v>
      </c>
      <c r="B229" s="118"/>
      <c r="C229" s="118"/>
      <c r="D229" s="119"/>
      <c r="E229" s="120"/>
      <c r="F229" s="120"/>
      <c r="G229" s="155"/>
      <c r="H229" s="452"/>
      <c r="I229" s="453"/>
      <c r="J229" s="454"/>
      <c r="K229" s="38" t="str">
        <f t="shared" si="10"/>
        <v xml:space="preserve"> </v>
      </c>
      <c r="L229" s="38" t="str">
        <f t="shared" si="11"/>
        <v xml:space="preserve"> </v>
      </c>
    </row>
    <row r="230" spans="1:12" ht="15.75" customHeight="1" x14ac:dyDescent="0.25">
      <c r="A230" s="2">
        <v>106</v>
      </c>
      <c r="B230" s="118"/>
      <c r="C230" s="118"/>
      <c r="D230" s="119"/>
      <c r="E230" s="120"/>
      <c r="F230" s="120"/>
      <c r="G230" s="155"/>
      <c r="H230" s="452"/>
      <c r="I230" s="453"/>
      <c r="J230" s="454"/>
      <c r="K230" s="38" t="str">
        <f t="shared" si="10"/>
        <v xml:space="preserve"> </v>
      </c>
      <c r="L230" s="38" t="str">
        <f t="shared" si="11"/>
        <v xml:space="preserve"> </v>
      </c>
    </row>
    <row r="231" spans="1:12" ht="15.75" customHeight="1" x14ac:dyDescent="0.25">
      <c r="A231" s="1">
        <v>107</v>
      </c>
      <c r="B231" s="118"/>
      <c r="C231" s="118"/>
      <c r="D231" s="119"/>
      <c r="E231" s="120"/>
      <c r="F231" s="120"/>
      <c r="G231" s="155"/>
      <c r="H231" s="452"/>
      <c r="I231" s="453"/>
      <c r="J231" s="454"/>
      <c r="K231" s="38" t="str">
        <f t="shared" si="10"/>
        <v xml:space="preserve"> </v>
      </c>
      <c r="L231" s="38" t="str">
        <f t="shared" si="11"/>
        <v xml:space="preserve"> </v>
      </c>
    </row>
    <row r="232" spans="1:12" ht="15.75" customHeight="1" x14ac:dyDescent="0.25">
      <c r="A232" s="2">
        <v>108</v>
      </c>
      <c r="B232" s="118"/>
      <c r="C232" s="118"/>
      <c r="D232" s="119"/>
      <c r="E232" s="120"/>
      <c r="F232" s="120"/>
      <c r="G232" s="155"/>
      <c r="H232" s="452"/>
      <c r="I232" s="453"/>
      <c r="J232" s="454"/>
      <c r="K232" s="38" t="str">
        <f t="shared" si="10"/>
        <v xml:space="preserve"> </v>
      </c>
      <c r="L232" s="38" t="str">
        <f t="shared" si="11"/>
        <v xml:space="preserve"> </v>
      </c>
    </row>
    <row r="233" spans="1:12" ht="15.75" customHeight="1" x14ac:dyDescent="0.25">
      <c r="A233" s="1">
        <v>109</v>
      </c>
      <c r="B233" s="118"/>
      <c r="C233" s="118"/>
      <c r="D233" s="119"/>
      <c r="E233" s="120"/>
      <c r="F233" s="120"/>
      <c r="G233" s="155"/>
      <c r="H233" s="452"/>
      <c r="I233" s="453"/>
      <c r="J233" s="454"/>
      <c r="K233" s="38" t="str">
        <f t="shared" si="10"/>
        <v xml:space="preserve"> </v>
      </c>
      <c r="L233" s="38" t="str">
        <f t="shared" si="11"/>
        <v xml:space="preserve"> </v>
      </c>
    </row>
    <row r="234" spans="1:12" ht="15.75" customHeight="1" x14ac:dyDescent="0.25">
      <c r="A234" s="2">
        <v>110</v>
      </c>
      <c r="B234" s="118"/>
      <c r="C234" s="118"/>
      <c r="D234" s="119"/>
      <c r="E234" s="120"/>
      <c r="F234" s="120"/>
      <c r="G234" s="155"/>
      <c r="H234" s="452"/>
      <c r="I234" s="453"/>
      <c r="J234" s="454"/>
      <c r="K234" s="38" t="str">
        <f t="shared" si="10"/>
        <v xml:space="preserve"> </v>
      </c>
      <c r="L234" s="38" t="str">
        <f t="shared" si="11"/>
        <v xml:space="preserve"> </v>
      </c>
    </row>
    <row r="235" spans="1:12" ht="15.75" customHeight="1" x14ac:dyDescent="0.25">
      <c r="A235" s="1">
        <v>111</v>
      </c>
      <c r="B235" s="118"/>
      <c r="C235" s="118"/>
      <c r="D235" s="119"/>
      <c r="E235" s="120"/>
      <c r="F235" s="120"/>
      <c r="G235" s="155"/>
      <c r="H235" s="452"/>
      <c r="I235" s="453"/>
      <c r="J235" s="454"/>
      <c r="K235" s="38" t="str">
        <f t="shared" si="10"/>
        <v xml:space="preserve"> </v>
      </c>
      <c r="L235" s="38" t="str">
        <f t="shared" si="11"/>
        <v xml:space="preserve"> </v>
      </c>
    </row>
    <row r="236" spans="1:12" ht="15.75" customHeight="1" x14ac:dyDescent="0.25">
      <c r="A236" s="2">
        <v>112</v>
      </c>
      <c r="B236" s="118"/>
      <c r="C236" s="118"/>
      <c r="D236" s="121"/>
      <c r="E236" s="121"/>
      <c r="F236" s="121"/>
      <c r="G236" s="155"/>
      <c r="H236" s="447"/>
      <c r="I236" s="447"/>
      <c r="J236" s="448"/>
      <c r="K236" s="38" t="str">
        <f t="shared" si="10"/>
        <v xml:space="preserve"> </v>
      </c>
      <c r="L236" s="38" t="str">
        <f t="shared" si="11"/>
        <v xml:space="preserve"> </v>
      </c>
    </row>
    <row r="237" spans="1:12" ht="15.75" customHeight="1" x14ac:dyDescent="0.25">
      <c r="A237" s="1">
        <v>113</v>
      </c>
      <c r="B237" s="118"/>
      <c r="C237" s="118"/>
      <c r="D237" s="121"/>
      <c r="E237" s="121"/>
      <c r="F237" s="121"/>
      <c r="G237" s="155"/>
      <c r="H237" s="447"/>
      <c r="I237" s="447"/>
      <c r="J237" s="448"/>
      <c r="K237" s="38" t="str">
        <f t="shared" si="10"/>
        <v xml:space="preserve"> </v>
      </c>
      <c r="L237" s="38" t="str">
        <f t="shared" si="11"/>
        <v xml:space="preserve"> </v>
      </c>
    </row>
    <row r="238" spans="1:12" ht="15.75" customHeight="1" x14ac:dyDescent="0.25">
      <c r="A238" s="2">
        <v>114</v>
      </c>
      <c r="B238" s="118"/>
      <c r="C238" s="118"/>
      <c r="D238" s="121"/>
      <c r="E238" s="121"/>
      <c r="F238" s="121"/>
      <c r="G238" s="155"/>
      <c r="H238" s="447"/>
      <c r="I238" s="447"/>
      <c r="J238" s="448"/>
      <c r="K238" s="38" t="str">
        <f t="shared" si="10"/>
        <v xml:space="preserve"> </v>
      </c>
      <c r="L238" s="38" t="str">
        <f t="shared" si="11"/>
        <v xml:space="preserve"> </v>
      </c>
    </row>
    <row r="239" spans="1:12" ht="15.75" customHeight="1" x14ac:dyDescent="0.25">
      <c r="A239" s="1">
        <v>115</v>
      </c>
      <c r="B239" s="118"/>
      <c r="C239" s="118"/>
      <c r="D239" s="121"/>
      <c r="E239" s="121"/>
      <c r="F239" s="121"/>
      <c r="G239" s="155"/>
      <c r="H239" s="447"/>
      <c r="I239" s="447"/>
      <c r="J239" s="448"/>
      <c r="K239" s="38" t="str">
        <f t="shared" si="10"/>
        <v xml:space="preserve"> </v>
      </c>
      <c r="L239" s="38" t="str">
        <f t="shared" si="11"/>
        <v xml:space="preserve"> </v>
      </c>
    </row>
    <row r="240" spans="1:12" ht="15.75" customHeight="1" x14ac:dyDescent="0.25">
      <c r="A240" s="2">
        <v>116</v>
      </c>
      <c r="B240" s="118"/>
      <c r="C240" s="118"/>
      <c r="D240" s="121"/>
      <c r="E240" s="121"/>
      <c r="F240" s="121"/>
      <c r="G240" s="155"/>
      <c r="H240" s="471"/>
      <c r="I240" s="472"/>
      <c r="J240" s="473"/>
      <c r="K240" s="38" t="str">
        <f t="shared" si="10"/>
        <v xml:space="preserve"> </v>
      </c>
      <c r="L240" s="38" t="str">
        <f t="shared" si="11"/>
        <v xml:space="preserve"> </v>
      </c>
    </row>
    <row r="241" spans="1:12" ht="15.75" customHeight="1" x14ac:dyDescent="0.25">
      <c r="A241" s="1">
        <v>117</v>
      </c>
      <c r="B241" s="118"/>
      <c r="C241" s="118"/>
      <c r="D241" s="121"/>
      <c r="E241" s="121"/>
      <c r="F241" s="121"/>
      <c r="G241" s="155"/>
      <c r="H241" s="471"/>
      <c r="I241" s="472"/>
      <c r="J241" s="473"/>
      <c r="K241" s="38" t="str">
        <f t="shared" si="10"/>
        <v xml:space="preserve"> </v>
      </c>
      <c r="L241" s="38" t="str">
        <f t="shared" si="11"/>
        <v xml:space="preserve"> </v>
      </c>
    </row>
    <row r="242" spans="1:12" ht="15.75" customHeight="1" x14ac:dyDescent="0.25">
      <c r="A242" s="2">
        <v>118</v>
      </c>
      <c r="B242" s="118"/>
      <c r="C242" s="118"/>
      <c r="D242" s="121"/>
      <c r="E242" s="121"/>
      <c r="F242" s="121"/>
      <c r="G242" s="155"/>
      <c r="H242" s="447"/>
      <c r="I242" s="447"/>
      <c r="J242" s="448"/>
      <c r="K242" s="38" t="str">
        <f t="shared" si="10"/>
        <v xml:space="preserve"> </v>
      </c>
      <c r="L242" s="38" t="str">
        <f t="shared" si="11"/>
        <v xml:space="preserve"> </v>
      </c>
    </row>
    <row r="243" spans="1:12" ht="15.75" customHeight="1" x14ac:dyDescent="0.25">
      <c r="A243" s="1">
        <v>119</v>
      </c>
      <c r="B243" s="118"/>
      <c r="C243" s="118"/>
      <c r="D243" s="121"/>
      <c r="E243" s="121"/>
      <c r="F243" s="121"/>
      <c r="G243" s="155"/>
      <c r="H243" s="447"/>
      <c r="I243" s="447"/>
      <c r="J243" s="448"/>
      <c r="K243" s="38" t="str">
        <f t="shared" si="10"/>
        <v xml:space="preserve"> </v>
      </c>
      <c r="L243" s="38" t="str">
        <f t="shared" si="11"/>
        <v xml:space="preserve"> </v>
      </c>
    </row>
    <row r="244" spans="1:12" ht="15.75" customHeight="1" x14ac:dyDescent="0.25">
      <c r="A244" s="2">
        <v>120</v>
      </c>
      <c r="B244" s="122"/>
      <c r="C244" s="122"/>
      <c r="D244" s="123"/>
      <c r="E244" s="123"/>
      <c r="F244" s="123"/>
      <c r="G244" s="155"/>
      <c r="H244" s="466"/>
      <c r="I244" s="466"/>
      <c r="J244" s="467"/>
      <c r="K244" s="38" t="str">
        <f t="shared" si="10"/>
        <v xml:space="preserve"> </v>
      </c>
      <c r="L244" s="38" t="str">
        <f t="shared" si="11"/>
        <v xml:space="preserve"> </v>
      </c>
    </row>
    <row r="245" spans="1:12" ht="15.75" customHeight="1" x14ac:dyDescent="0.25">
      <c r="A245" s="455"/>
      <c r="B245" s="455"/>
      <c r="C245" s="455"/>
      <c r="D245" s="455"/>
      <c r="E245" s="456"/>
      <c r="F245" s="92" t="s">
        <v>181</v>
      </c>
      <c r="G245" s="39">
        <f>SUM(G225:G244)+G201</f>
        <v>0</v>
      </c>
      <c r="H245" s="460"/>
      <c r="I245" s="461"/>
      <c r="J245" s="462"/>
    </row>
    <row r="246" spans="1:12" ht="15" customHeight="1" x14ac:dyDescent="0.25">
      <c r="A246" s="51"/>
    </row>
    <row r="247" spans="1:12" ht="15" customHeight="1" x14ac:dyDescent="0.25">
      <c r="A247" s="441" t="s">
        <v>171</v>
      </c>
      <c r="B247" s="441"/>
      <c r="C247" s="441"/>
      <c r="D247" s="441"/>
      <c r="E247" s="441"/>
      <c r="F247" s="441"/>
      <c r="G247" s="441"/>
      <c r="H247" s="441"/>
      <c r="I247" s="441"/>
      <c r="J247" s="441"/>
    </row>
    <row r="248" spans="1:12" ht="15" customHeight="1" x14ac:dyDescent="0.25">
      <c r="A248" s="50"/>
    </row>
    <row r="249" spans="1:12" ht="15" customHeight="1" x14ac:dyDescent="0.25">
      <c r="A249" s="51"/>
    </row>
    <row r="250" spans="1:12" ht="15" customHeight="1" x14ac:dyDescent="0.25">
      <c r="A250" s="89" t="s">
        <v>101</v>
      </c>
      <c r="D250" s="89" t="s">
        <v>102</v>
      </c>
      <c r="E250" s="89" t="s">
        <v>103</v>
      </c>
      <c r="G250" s="74" t="s">
        <v>127</v>
      </c>
    </row>
    <row r="261" spans="1:12" ht="15.75" customHeight="1" x14ac:dyDescent="0.25">
      <c r="A261" s="348" t="s">
        <v>172</v>
      </c>
      <c r="B261" s="348"/>
      <c r="C261" s="348"/>
      <c r="D261" s="348"/>
      <c r="E261" s="348"/>
      <c r="F261" s="348"/>
      <c r="G261" s="348"/>
      <c r="H261" s="348"/>
      <c r="I261" s="348"/>
      <c r="J261" s="348"/>
    </row>
    <row r="262" spans="1:12" ht="15" customHeight="1" x14ac:dyDescent="0.25">
      <c r="A262" s="70"/>
      <c r="B262" s="70"/>
      <c r="C262" s="70"/>
      <c r="D262" s="73" t="str">
        <f>'proje ve personel bilgileri'!$B$7&amp;" dönemine aittir"</f>
        <v>/ dönemine aittir</v>
      </c>
      <c r="E262" s="70"/>
      <c r="F262" s="70"/>
      <c r="G262" s="70"/>
      <c r="H262" s="70"/>
      <c r="I262" s="70"/>
      <c r="J262" s="70"/>
    </row>
    <row r="263" spans="1:12" ht="18.75" customHeight="1" x14ac:dyDescent="0.25">
      <c r="I263" s="4" t="s">
        <v>173</v>
      </c>
    </row>
    <row r="264" spans="1:12" ht="15.75" customHeight="1" x14ac:dyDescent="0.25">
      <c r="A264" s="442" t="s">
        <v>2</v>
      </c>
      <c r="B264" s="443"/>
      <c r="C264" s="444">
        <f>'proje ve personel bilgileri'!$B$2</f>
        <v>0</v>
      </c>
      <c r="D264" s="445"/>
      <c r="E264" s="445"/>
      <c r="F264" s="445"/>
      <c r="G264" s="445"/>
      <c r="H264" s="445"/>
      <c r="I264" s="445"/>
      <c r="J264" s="446"/>
    </row>
    <row r="265" spans="1:12" ht="15.75" customHeight="1" x14ac:dyDescent="0.25">
      <c r="A265" s="442" t="s">
        <v>4</v>
      </c>
      <c r="B265" s="347"/>
      <c r="C265" s="374">
        <f>'proje ve personel bilgileri'!$B$3</f>
        <v>0</v>
      </c>
      <c r="D265" s="375"/>
      <c r="E265" s="375"/>
      <c r="F265" s="375"/>
      <c r="G265" s="375"/>
      <c r="H265" s="375"/>
      <c r="I265" s="375"/>
      <c r="J265" s="376"/>
    </row>
    <row r="266" spans="1:12" ht="15" customHeight="1" x14ac:dyDescent="0.25">
      <c r="A266" s="346" t="s">
        <v>87</v>
      </c>
      <c r="B266" s="457" t="s">
        <v>15</v>
      </c>
      <c r="C266" s="347" t="s">
        <v>174</v>
      </c>
      <c r="D266" s="432" t="s">
        <v>175</v>
      </c>
      <c r="E266" s="346" t="s">
        <v>176</v>
      </c>
      <c r="F266" s="449"/>
      <c r="G266" s="432" t="s">
        <v>177</v>
      </c>
      <c r="H266" s="346" t="s">
        <v>178</v>
      </c>
      <c r="I266" s="464"/>
      <c r="J266" s="347"/>
    </row>
    <row r="267" spans="1:12" ht="15.75" customHeight="1" x14ac:dyDescent="0.25">
      <c r="A267" s="339"/>
      <c r="B267" s="458"/>
      <c r="C267" s="340"/>
      <c r="D267" s="433"/>
      <c r="E267" s="450"/>
      <c r="F267" s="451"/>
      <c r="G267" s="463"/>
      <c r="H267" s="339"/>
      <c r="I267" s="465"/>
      <c r="J267" s="340"/>
    </row>
    <row r="268" spans="1:12" ht="15.75" customHeight="1" x14ac:dyDescent="0.25">
      <c r="A268" s="339"/>
      <c r="B268" s="459"/>
      <c r="C268" s="340"/>
      <c r="D268" s="433"/>
      <c r="E268" s="36" t="s">
        <v>179</v>
      </c>
      <c r="F268" s="36" t="s">
        <v>180</v>
      </c>
      <c r="G268" s="463"/>
      <c r="H268" s="339"/>
      <c r="I268" s="465"/>
      <c r="J268" s="340"/>
    </row>
    <row r="269" spans="1:12" ht="15.75" customHeight="1" x14ac:dyDescent="0.25">
      <c r="A269" s="1">
        <v>121</v>
      </c>
      <c r="B269" s="113"/>
      <c r="C269" s="113"/>
      <c r="D269" s="115"/>
      <c r="E269" s="116"/>
      <c r="F269" s="117"/>
      <c r="G269" s="155"/>
      <c r="H269" s="468"/>
      <c r="I269" s="469"/>
      <c r="J269" s="470"/>
      <c r="K269" s="38" t="str">
        <f t="shared" ref="K269:K288" si="12">IF(G269&lt;&gt;0,(IF(H269=0,"KDV'li Tutar Zorunlu"," "))," ")</f>
        <v xml:space="preserve"> </v>
      </c>
      <c r="L269" s="38" t="str">
        <f t="shared" ref="L269:L288" si="13">IF(G269&lt;&gt;0,(IF(E269=0,"Tarih Numara Zorunlu"," "))," ")</f>
        <v xml:space="preserve"> </v>
      </c>
    </row>
    <row r="270" spans="1:12" ht="15.75" customHeight="1" x14ac:dyDescent="0.25">
      <c r="A270" s="2">
        <v>122</v>
      </c>
      <c r="B270" s="118"/>
      <c r="C270" s="118"/>
      <c r="D270" s="119"/>
      <c r="E270" s="120"/>
      <c r="F270" s="120"/>
      <c r="G270" s="155"/>
      <c r="H270" s="452"/>
      <c r="I270" s="453"/>
      <c r="J270" s="454"/>
      <c r="K270" s="38" t="str">
        <f t="shared" si="12"/>
        <v xml:space="preserve"> </v>
      </c>
      <c r="L270" s="38" t="str">
        <f t="shared" si="13"/>
        <v xml:space="preserve"> </v>
      </c>
    </row>
    <row r="271" spans="1:12" ht="15.75" customHeight="1" x14ac:dyDescent="0.25">
      <c r="A271" s="1">
        <v>123</v>
      </c>
      <c r="B271" s="118"/>
      <c r="C271" s="118"/>
      <c r="D271" s="119"/>
      <c r="E271" s="120"/>
      <c r="F271" s="120"/>
      <c r="G271" s="155"/>
      <c r="H271" s="452"/>
      <c r="I271" s="453"/>
      <c r="J271" s="454"/>
      <c r="K271" s="38" t="str">
        <f t="shared" si="12"/>
        <v xml:space="preserve"> </v>
      </c>
      <c r="L271" s="38" t="str">
        <f t="shared" si="13"/>
        <v xml:space="preserve"> </v>
      </c>
    </row>
    <row r="272" spans="1:12" ht="15.75" customHeight="1" x14ac:dyDescent="0.25">
      <c r="A272" s="2">
        <v>124</v>
      </c>
      <c r="B272" s="118"/>
      <c r="C272" s="118"/>
      <c r="D272" s="119"/>
      <c r="E272" s="120"/>
      <c r="F272" s="120"/>
      <c r="G272" s="155"/>
      <c r="H272" s="452"/>
      <c r="I272" s="453"/>
      <c r="J272" s="454"/>
      <c r="K272" s="38" t="str">
        <f t="shared" si="12"/>
        <v xml:space="preserve"> </v>
      </c>
      <c r="L272" s="38" t="str">
        <f t="shared" si="13"/>
        <v xml:space="preserve"> </v>
      </c>
    </row>
    <row r="273" spans="1:12" ht="15.75" customHeight="1" x14ac:dyDescent="0.25">
      <c r="A273" s="1">
        <v>125</v>
      </c>
      <c r="B273" s="118"/>
      <c r="C273" s="118"/>
      <c r="D273" s="119"/>
      <c r="E273" s="120"/>
      <c r="F273" s="120"/>
      <c r="G273" s="155"/>
      <c r="H273" s="452"/>
      <c r="I273" s="453"/>
      <c r="J273" s="454"/>
      <c r="K273" s="38" t="str">
        <f t="shared" si="12"/>
        <v xml:space="preserve"> </v>
      </c>
      <c r="L273" s="38" t="str">
        <f t="shared" si="13"/>
        <v xml:space="preserve"> </v>
      </c>
    </row>
    <row r="274" spans="1:12" ht="15.75" customHeight="1" x14ac:dyDescent="0.25">
      <c r="A274" s="2">
        <v>126</v>
      </c>
      <c r="B274" s="118"/>
      <c r="C274" s="118"/>
      <c r="D274" s="119"/>
      <c r="E274" s="120"/>
      <c r="F274" s="120"/>
      <c r="G274" s="155"/>
      <c r="H274" s="452"/>
      <c r="I274" s="453"/>
      <c r="J274" s="454"/>
      <c r="K274" s="38" t="str">
        <f t="shared" si="12"/>
        <v xml:space="preserve"> </v>
      </c>
      <c r="L274" s="38" t="str">
        <f t="shared" si="13"/>
        <v xml:space="preserve"> </v>
      </c>
    </row>
    <row r="275" spans="1:12" ht="15.75" customHeight="1" x14ac:dyDescent="0.25">
      <c r="A275" s="1">
        <v>127</v>
      </c>
      <c r="B275" s="118"/>
      <c r="C275" s="118"/>
      <c r="D275" s="119"/>
      <c r="E275" s="120"/>
      <c r="F275" s="120"/>
      <c r="G275" s="155"/>
      <c r="H275" s="452"/>
      <c r="I275" s="453"/>
      <c r="J275" s="454"/>
      <c r="K275" s="38" t="str">
        <f t="shared" si="12"/>
        <v xml:space="preserve"> </v>
      </c>
      <c r="L275" s="38" t="str">
        <f t="shared" si="13"/>
        <v xml:space="preserve"> </v>
      </c>
    </row>
    <row r="276" spans="1:12" ht="15.75" customHeight="1" x14ac:dyDescent="0.25">
      <c r="A276" s="2">
        <v>128</v>
      </c>
      <c r="B276" s="118"/>
      <c r="C276" s="118"/>
      <c r="D276" s="119"/>
      <c r="E276" s="120"/>
      <c r="F276" s="120"/>
      <c r="G276" s="155"/>
      <c r="H276" s="452"/>
      <c r="I276" s="453"/>
      <c r="J276" s="454"/>
      <c r="K276" s="38" t="str">
        <f t="shared" si="12"/>
        <v xml:space="preserve"> </v>
      </c>
      <c r="L276" s="38" t="str">
        <f t="shared" si="13"/>
        <v xml:space="preserve"> </v>
      </c>
    </row>
    <row r="277" spans="1:12" ht="15.75" customHeight="1" x14ac:dyDescent="0.25">
      <c r="A277" s="1">
        <v>129</v>
      </c>
      <c r="B277" s="118"/>
      <c r="C277" s="118"/>
      <c r="D277" s="119"/>
      <c r="E277" s="120"/>
      <c r="F277" s="120"/>
      <c r="G277" s="155"/>
      <c r="H277" s="452"/>
      <c r="I277" s="453"/>
      <c r="J277" s="454"/>
      <c r="K277" s="38" t="str">
        <f t="shared" si="12"/>
        <v xml:space="preserve"> </v>
      </c>
      <c r="L277" s="38" t="str">
        <f t="shared" si="13"/>
        <v xml:space="preserve"> </v>
      </c>
    </row>
    <row r="278" spans="1:12" ht="15.75" customHeight="1" x14ac:dyDescent="0.25">
      <c r="A278" s="2">
        <v>130</v>
      </c>
      <c r="B278" s="118"/>
      <c r="C278" s="118"/>
      <c r="D278" s="119"/>
      <c r="E278" s="120"/>
      <c r="F278" s="120"/>
      <c r="G278" s="155"/>
      <c r="H278" s="452"/>
      <c r="I278" s="453"/>
      <c r="J278" s="454"/>
      <c r="K278" s="38" t="str">
        <f t="shared" si="12"/>
        <v xml:space="preserve"> </v>
      </c>
      <c r="L278" s="38" t="str">
        <f t="shared" si="13"/>
        <v xml:space="preserve"> </v>
      </c>
    </row>
    <row r="279" spans="1:12" ht="15.75" customHeight="1" x14ac:dyDescent="0.25">
      <c r="A279" s="1">
        <v>131</v>
      </c>
      <c r="B279" s="118"/>
      <c r="C279" s="118"/>
      <c r="D279" s="119"/>
      <c r="E279" s="120"/>
      <c r="F279" s="120"/>
      <c r="G279" s="155"/>
      <c r="H279" s="452"/>
      <c r="I279" s="453"/>
      <c r="J279" s="454"/>
      <c r="K279" s="38" t="str">
        <f t="shared" si="12"/>
        <v xml:space="preserve"> </v>
      </c>
      <c r="L279" s="38" t="str">
        <f t="shared" si="13"/>
        <v xml:space="preserve"> </v>
      </c>
    </row>
    <row r="280" spans="1:12" ht="15.75" customHeight="1" x14ac:dyDescent="0.25">
      <c r="A280" s="2">
        <v>132</v>
      </c>
      <c r="B280" s="118"/>
      <c r="C280" s="118"/>
      <c r="D280" s="121"/>
      <c r="E280" s="121"/>
      <c r="F280" s="121"/>
      <c r="G280" s="155"/>
      <c r="H280" s="447"/>
      <c r="I280" s="447"/>
      <c r="J280" s="448"/>
      <c r="K280" s="38" t="str">
        <f t="shared" si="12"/>
        <v xml:space="preserve"> </v>
      </c>
      <c r="L280" s="38" t="str">
        <f t="shared" si="13"/>
        <v xml:space="preserve"> </v>
      </c>
    </row>
    <row r="281" spans="1:12" ht="15.75" customHeight="1" x14ac:dyDescent="0.25">
      <c r="A281" s="1">
        <v>133</v>
      </c>
      <c r="B281" s="118"/>
      <c r="C281" s="118"/>
      <c r="D281" s="121"/>
      <c r="E281" s="121"/>
      <c r="F281" s="121"/>
      <c r="G281" s="155"/>
      <c r="H281" s="447"/>
      <c r="I281" s="447"/>
      <c r="J281" s="448"/>
      <c r="K281" s="38" t="str">
        <f t="shared" si="12"/>
        <v xml:space="preserve"> </v>
      </c>
      <c r="L281" s="38" t="str">
        <f t="shared" si="13"/>
        <v xml:space="preserve"> </v>
      </c>
    </row>
    <row r="282" spans="1:12" ht="15.75" customHeight="1" x14ac:dyDescent="0.25">
      <c r="A282" s="2">
        <v>134</v>
      </c>
      <c r="B282" s="118"/>
      <c r="C282" s="118"/>
      <c r="D282" s="121"/>
      <c r="E282" s="121"/>
      <c r="F282" s="121"/>
      <c r="G282" s="155"/>
      <c r="H282" s="447"/>
      <c r="I282" s="447"/>
      <c r="J282" s="448"/>
      <c r="K282" s="38" t="str">
        <f t="shared" si="12"/>
        <v xml:space="preserve"> </v>
      </c>
      <c r="L282" s="38" t="str">
        <f t="shared" si="13"/>
        <v xml:space="preserve"> </v>
      </c>
    </row>
    <row r="283" spans="1:12" ht="15.75" customHeight="1" x14ac:dyDescent="0.25">
      <c r="A283" s="1">
        <v>135</v>
      </c>
      <c r="B283" s="118"/>
      <c r="C283" s="118"/>
      <c r="D283" s="121"/>
      <c r="E283" s="121"/>
      <c r="F283" s="121"/>
      <c r="G283" s="155"/>
      <c r="H283" s="447"/>
      <c r="I283" s="447"/>
      <c r="J283" s="448"/>
      <c r="K283" s="38" t="str">
        <f t="shared" si="12"/>
        <v xml:space="preserve"> </v>
      </c>
      <c r="L283" s="38" t="str">
        <f t="shared" si="13"/>
        <v xml:space="preserve"> </v>
      </c>
    </row>
    <row r="284" spans="1:12" ht="15.75" customHeight="1" x14ac:dyDescent="0.25">
      <c r="A284" s="2">
        <v>136</v>
      </c>
      <c r="B284" s="118"/>
      <c r="C284" s="118"/>
      <c r="D284" s="121"/>
      <c r="E284" s="121"/>
      <c r="F284" s="121"/>
      <c r="G284" s="155"/>
      <c r="H284" s="471"/>
      <c r="I284" s="472"/>
      <c r="J284" s="473"/>
      <c r="K284" s="38" t="str">
        <f t="shared" si="12"/>
        <v xml:space="preserve"> </v>
      </c>
      <c r="L284" s="38" t="str">
        <f t="shared" si="13"/>
        <v xml:space="preserve"> </v>
      </c>
    </row>
    <row r="285" spans="1:12" ht="15.75" customHeight="1" x14ac:dyDescent="0.25">
      <c r="A285" s="1">
        <v>137</v>
      </c>
      <c r="B285" s="118"/>
      <c r="C285" s="118"/>
      <c r="D285" s="121"/>
      <c r="E285" s="121"/>
      <c r="F285" s="121"/>
      <c r="G285" s="155"/>
      <c r="H285" s="471"/>
      <c r="I285" s="472"/>
      <c r="J285" s="473"/>
      <c r="K285" s="38" t="str">
        <f t="shared" si="12"/>
        <v xml:space="preserve"> </v>
      </c>
      <c r="L285" s="38" t="str">
        <f t="shared" si="13"/>
        <v xml:space="preserve"> </v>
      </c>
    </row>
    <row r="286" spans="1:12" ht="15.75" customHeight="1" x14ac:dyDescent="0.25">
      <c r="A286" s="2">
        <v>138</v>
      </c>
      <c r="B286" s="118"/>
      <c r="C286" s="118"/>
      <c r="D286" s="121"/>
      <c r="E286" s="121"/>
      <c r="F286" s="121"/>
      <c r="G286" s="155"/>
      <c r="H286" s="447"/>
      <c r="I286" s="447"/>
      <c r="J286" s="448"/>
      <c r="K286" s="38" t="str">
        <f t="shared" si="12"/>
        <v xml:space="preserve"> </v>
      </c>
      <c r="L286" s="38" t="str">
        <f t="shared" si="13"/>
        <v xml:space="preserve"> </v>
      </c>
    </row>
    <row r="287" spans="1:12" ht="15.75" customHeight="1" x14ac:dyDescent="0.25">
      <c r="A287" s="1">
        <v>139</v>
      </c>
      <c r="B287" s="118"/>
      <c r="C287" s="118"/>
      <c r="D287" s="121"/>
      <c r="E287" s="121"/>
      <c r="F287" s="121"/>
      <c r="G287" s="155"/>
      <c r="H287" s="447"/>
      <c r="I287" s="447"/>
      <c r="J287" s="448"/>
      <c r="K287" s="38" t="str">
        <f t="shared" si="12"/>
        <v xml:space="preserve"> </v>
      </c>
      <c r="L287" s="38" t="str">
        <f t="shared" si="13"/>
        <v xml:space="preserve"> </v>
      </c>
    </row>
    <row r="288" spans="1:12" ht="15.75" customHeight="1" x14ac:dyDescent="0.25">
      <c r="A288" s="2">
        <v>140</v>
      </c>
      <c r="B288" s="122"/>
      <c r="C288" s="122"/>
      <c r="D288" s="123"/>
      <c r="E288" s="123"/>
      <c r="F288" s="123"/>
      <c r="G288" s="155"/>
      <c r="H288" s="466"/>
      <c r="I288" s="466"/>
      <c r="J288" s="467"/>
      <c r="K288" s="38" t="str">
        <f t="shared" si="12"/>
        <v xml:space="preserve"> </v>
      </c>
      <c r="L288" s="38" t="str">
        <f t="shared" si="13"/>
        <v xml:space="preserve"> </v>
      </c>
    </row>
    <row r="289" spans="1:10" ht="15.75" customHeight="1" x14ac:dyDescent="0.25">
      <c r="A289" s="455"/>
      <c r="B289" s="455"/>
      <c r="C289" s="455"/>
      <c r="D289" s="455"/>
      <c r="E289" s="456"/>
      <c r="F289" s="92" t="s">
        <v>181</v>
      </c>
      <c r="G289" s="39">
        <f>SUM(G269:G288)+G245</f>
        <v>0</v>
      </c>
      <c r="H289" s="460"/>
      <c r="I289" s="461"/>
      <c r="J289" s="462"/>
    </row>
    <row r="290" spans="1:10" ht="15" customHeight="1" x14ac:dyDescent="0.25">
      <c r="A290" s="51"/>
    </row>
    <row r="291" spans="1:10" ht="15" customHeight="1" x14ac:dyDescent="0.25">
      <c r="A291" s="441" t="s">
        <v>171</v>
      </c>
      <c r="B291" s="441"/>
      <c r="C291" s="441"/>
      <c r="D291" s="441"/>
      <c r="E291" s="441"/>
      <c r="F291" s="441"/>
      <c r="G291" s="441"/>
      <c r="H291" s="441"/>
      <c r="I291" s="441"/>
      <c r="J291" s="441"/>
    </row>
    <row r="292" spans="1:10" ht="15" customHeight="1" x14ac:dyDescent="0.25">
      <c r="A292" s="50"/>
    </row>
    <row r="293" spans="1:10" ht="15" customHeight="1" x14ac:dyDescent="0.25">
      <c r="A293" s="51"/>
    </row>
    <row r="294" spans="1:10" ht="15" customHeight="1" x14ac:dyDescent="0.25">
      <c r="A294" s="89" t="s">
        <v>101</v>
      </c>
      <c r="D294" s="89" t="s">
        <v>102</v>
      </c>
      <c r="E294" s="89" t="s">
        <v>103</v>
      </c>
      <c r="G294" s="74" t="s">
        <v>127</v>
      </c>
    </row>
    <row r="305" spans="1:12" ht="15.75" customHeight="1" x14ac:dyDescent="0.25">
      <c r="A305" s="348" t="s">
        <v>172</v>
      </c>
      <c r="B305" s="348"/>
      <c r="C305" s="348"/>
      <c r="D305" s="348"/>
      <c r="E305" s="348"/>
      <c r="F305" s="348"/>
      <c r="G305" s="348"/>
      <c r="H305" s="348"/>
      <c r="I305" s="348"/>
      <c r="J305" s="348"/>
    </row>
    <row r="306" spans="1:12" ht="15" customHeight="1" x14ac:dyDescent="0.25">
      <c r="A306" s="70"/>
      <c r="B306" s="70"/>
      <c r="C306" s="70"/>
      <c r="D306" s="73" t="str">
        <f>'proje ve personel bilgileri'!$B$7&amp;" dönemine aittir"</f>
        <v>/ dönemine aittir</v>
      </c>
      <c r="E306" s="70"/>
      <c r="F306" s="70"/>
      <c r="G306" s="70"/>
      <c r="H306" s="70"/>
      <c r="I306" s="70"/>
      <c r="J306" s="70"/>
    </row>
    <row r="307" spans="1:12" ht="18.75" customHeight="1" x14ac:dyDescent="0.25">
      <c r="I307" s="4" t="s">
        <v>173</v>
      </c>
    </row>
    <row r="308" spans="1:12" ht="15.75" customHeight="1" x14ac:dyDescent="0.25">
      <c r="A308" s="442" t="s">
        <v>2</v>
      </c>
      <c r="B308" s="443"/>
      <c r="C308" s="444">
        <f>'proje ve personel bilgileri'!$B$2</f>
        <v>0</v>
      </c>
      <c r="D308" s="445"/>
      <c r="E308" s="445"/>
      <c r="F308" s="445"/>
      <c r="G308" s="445"/>
      <c r="H308" s="445"/>
      <c r="I308" s="445"/>
      <c r="J308" s="446"/>
    </row>
    <row r="309" spans="1:12" ht="15.75" customHeight="1" x14ac:dyDescent="0.25">
      <c r="A309" s="442" t="s">
        <v>4</v>
      </c>
      <c r="B309" s="347"/>
      <c r="C309" s="374">
        <f>'proje ve personel bilgileri'!$B$3</f>
        <v>0</v>
      </c>
      <c r="D309" s="375"/>
      <c r="E309" s="375"/>
      <c r="F309" s="375"/>
      <c r="G309" s="375"/>
      <c r="H309" s="375"/>
      <c r="I309" s="375"/>
      <c r="J309" s="376"/>
    </row>
    <row r="310" spans="1:12" ht="15" customHeight="1" x14ac:dyDescent="0.25">
      <c r="A310" s="346" t="s">
        <v>87</v>
      </c>
      <c r="B310" s="457" t="s">
        <v>15</v>
      </c>
      <c r="C310" s="347" t="s">
        <v>174</v>
      </c>
      <c r="D310" s="432" t="s">
        <v>175</v>
      </c>
      <c r="E310" s="346" t="s">
        <v>176</v>
      </c>
      <c r="F310" s="449"/>
      <c r="G310" s="432" t="s">
        <v>177</v>
      </c>
      <c r="H310" s="346" t="s">
        <v>178</v>
      </c>
      <c r="I310" s="464"/>
      <c r="J310" s="347"/>
    </row>
    <row r="311" spans="1:12" ht="15.75" customHeight="1" x14ac:dyDescent="0.25">
      <c r="A311" s="339"/>
      <c r="B311" s="458"/>
      <c r="C311" s="340"/>
      <c r="D311" s="433"/>
      <c r="E311" s="450"/>
      <c r="F311" s="451"/>
      <c r="G311" s="463"/>
      <c r="H311" s="339"/>
      <c r="I311" s="465"/>
      <c r="J311" s="340"/>
    </row>
    <row r="312" spans="1:12" ht="15.75" customHeight="1" x14ac:dyDescent="0.25">
      <c r="A312" s="339"/>
      <c r="B312" s="459"/>
      <c r="C312" s="340"/>
      <c r="D312" s="433"/>
      <c r="E312" s="36" t="s">
        <v>179</v>
      </c>
      <c r="F312" s="36" t="s">
        <v>180</v>
      </c>
      <c r="G312" s="463"/>
      <c r="H312" s="339"/>
      <c r="I312" s="465"/>
      <c r="J312" s="340"/>
    </row>
    <row r="313" spans="1:12" ht="15.75" customHeight="1" x14ac:dyDescent="0.25">
      <c r="A313" s="1">
        <v>141</v>
      </c>
      <c r="B313" s="113"/>
      <c r="C313" s="113"/>
      <c r="D313" s="115"/>
      <c r="E313" s="116"/>
      <c r="F313" s="117"/>
      <c r="G313" s="155"/>
      <c r="H313" s="468"/>
      <c r="I313" s="469"/>
      <c r="J313" s="470"/>
      <c r="K313" s="38" t="str">
        <f t="shared" ref="K313:K332" si="14">IF(G313&lt;&gt;0,(IF(H313=0,"KDV'li Tutar Zorunlu"," "))," ")</f>
        <v xml:space="preserve"> </v>
      </c>
      <c r="L313" s="38" t="str">
        <f t="shared" ref="L313:L332" si="15">IF(G313&lt;&gt;0,(IF(E313=0,"Tarih Numara Zorunlu"," "))," ")</f>
        <v xml:space="preserve"> </v>
      </c>
    </row>
    <row r="314" spans="1:12" ht="15.75" customHeight="1" x14ac:dyDescent="0.25">
      <c r="A314" s="2">
        <v>142</v>
      </c>
      <c r="B314" s="118"/>
      <c r="C314" s="118"/>
      <c r="D314" s="119"/>
      <c r="E314" s="120"/>
      <c r="F314" s="120"/>
      <c r="G314" s="155"/>
      <c r="H314" s="452"/>
      <c r="I314" s="453"/>
      <c r="J314" s="454"/>
      <c r="K314" s="38" t="str">
        <f t="shared" si="14"/>
        <v xml:space="preserve"> </v>
      </c>
      <c r="L314" s="38" t="str">
        <f t="shared" si="15"/>
        <v xml:space="preserve"> </v>
      </c>
    </row>
    <row r="315" spans="1:12" ht="15.75" customHeight="1" x14ac:dyDescent="0.25">
      <c r="A315" s="1">
        <v>143</v>
      </c>
      <c r="B315" s="118"/>
      <c r="C315" s="118"/>
      <c r="D315" s="119"/>
      <c r="E315" s="120"/>
      <c r="F315" s="120"/>
      <c r="G315" s="155"/>
      <c r="H315" s="452"/>
      <c r="I315" s="453"/>
      <c r="J315" s="454"/>
      <c r="K315" s="38" t="str">
        <f t="shared" si="14"/>
        <v xml:space="preserve"> </v>
      </c>
      <c r="L315" s="38" t="str">
        <f t="shared" si="15"/>
        <v xml:space="preserve"> </v>
      </c>
    </row>
    <row r="316" spans="1:12" ht="15.75" customHeight="1" x14ac:dyDescent="0.25">
      <c r="A316" s="2">
        <v>144</v>
      </c>
      <c r="B316" s="118"/>
      <c r="C316" s="118"/>
      <c r="D316" s="119"/>
      <c r="E316" s="120"/>
      <c r="F316" s="120"/>
      <c r="G316" s="155"/>
      <c r="H316" s="452"/>
      <c r="I316" s="453"/>
      <c r="J316" s="454"/>
      <c r="K316" s="38" t="str">
        <f t="shared" si="14"/>
        <v xml:space="preserve"> </v>
      </c>
      <c r="L316" s="38" t="str">
        <f t="shared" si="15"/>
        <v xml:space="preserve"> </v>
      </c>
    </row>
    <row r="317" spans="1:12" ht="15.75" customHeight="1" x14ac:dyDescent="0.25">
      <c r="A317" s="1">
        <v>145</v>
      </c>
      <c r="B317" s="118"/>
      <c r="C317" s="118"/>
      <c r="D317" s="119"/>
      <c r="E317" s="120"/>
      <c r="F317" s="120"/>
      <c r="G317" s="155"/>
      <c r="H317" s="452"/>
      <c r="I317" s="453"/>
      <c r="J317" s="454"/>
      <c r="K317" s="38" t="str">
        <f t="shared" si="14"/>
        <v xml:space="preserve"> </v>
      </c>
      <c r="L317" s="38" t="str">
        <f t="shared" si="15"/>
        <v xml:space="preserve"> </v>
      </c>
    </row>
    <row r="318" spans="1:12" ht="15.75" customHeight="1" x14ac:dyDescent="0.25">
      <c r="A318" s="2">
        <v>146</v>
      </c>
      <c r="B318" s="118"/>
      <c r="C318" s="118"/>
      <c r="D318" s="119"/>
      <c r="E318" s="120"/>
      <c r="F318" s="120"/>
      <c r="G318" s="155"/>
      <c r="H318" s="452"/>
      <c r="I318" s="453"/>
      <c r="J318" s="454"/>
      <c r="K318" s="38" t="str">
        <f t="shared" si="14"/>
        <v xml:space="preserve"> </v>
      </c>
      <c r="L318" s="38" t="str">
        <f t="shared" si="15"/>
        <v xml:space="preserve"> </v>
      </c>
    </row>
    <row r="319" spans="1:12" ht="15.75" customHeight="1" x14ac:dyDescent="0.25">
      <c r="A319" s="1">
        <v>147</v>
      </c>
      <c r="B319" s="118"/>
      <c r="C319" s="118"/>
      <c r="D319" s="119"/>
      <c r="E319" s="120"/>
      <c r="F319" s="120"/>
      <c r="G319" s="155"/>
      <c r="H319" s="452"/>
      <c r="I319" s="453"/>
      <c r="J319" s="454"/>
      <c r="K319" s="38" t="str">
        <f t="shared" si="14"/>
        <v xml:space="preserve"> </v>
      </c>
      <c r="L319" s="38" t="str">
        <f t="shared" si="15"/>
        <v xml:space="preserve"> </v>
      </c>
    </row>
    <row r="320" spans="1:12" ht="15.75" customHeight="1" x14ac:dyDescent="0.25">
      <c r="A320" s="2">
        <v>148</v>
      </c>
      <c r="B320" s="118"/>
      <c r="C320" s="118"/>
      <c r="D320" s="119"/>
      <c r="E320" s="120"/>
      <c r="F320" s="120"/>
      <c r="G320" s="155"/>
      <c r="H320" s="452"/>
      <c r="I320" s="453"/>
      <c r="J320" s="454"/>
      <c r="K320" s="38" t="str">
        <f t="shared" si="14"/>
        <v xml:space="preserve"> </v>
      </c>
      <c r="L320" s="38" t="str">
        <f t="shared" si="15"/>
        <v xml:space="preserve"> </v>
      </c>
    </row>
    <row r="321" spans="1:12" ht="15.75" customHeight="1" x14ac:dyDescent="0.25">
      <c r="A321" s="1">
        <v>149</v>
      </c>
      <c r="B321" s="118"/>
      <c r="C321" s="118"/>
      <c r="D321" s="119"/>
      <c r="E321" s="120"/>
      <c r="F321" s="120"/>
      <c r="G321" s="155"/>
      <c r="H321" s="452"/>
      <c r="I321" s="453"/>
      <c r="J321" s="454"/>
      <c r="K321" s="38" t="str">
        <f t="shared" si="14"/>
        <v xml:space="preserve"> </v>
      </c>
      <c r="L321" s="38" t="str">
        <f t="shared" si="15"/>
        <v xml:space="preserve"> </v>
      </c>
    </row>
    <row r="322" spans="1:12" ht="15.75" customHeight="1" x14ac:dyDescent="0.25">
      <c r="A322" s="2">
        <v>150</v>
      </c>
      <c r="B322" s="118"/>
      <c r="C322" s="118"/>
      <c r="D322" s="119"/>
      <c r="E322" s="120"/>
      <c r="F322" s="120"/>
      <c r="G322" s="155"/>
      <c r="H322" s="452"/>
      <c r="I322" s="453"/>
      <c r="J322" s="454"/>
      <c r="K322" s="38" t="str">
        <f t="shared" si="14"/>
        <v xml:space="preserve"> </v>
      </c>
      <c r="L322" s="38" t="str">
        <f t="shared" si="15"/>
        <v xml:space="preserve"> </v>
      </c>
    </row>
    <row r="323" spans="1:12" ht="15.75" customHeight="1" x14ac:dyDescent="0.25">
      <c r="A323" s="1">
        <v>151</v>
      </c>
      <c r="B323" s="118"/>
      <c r="C323" s="118"/>
      <c r="D323" s="119"/>
      <c r="E323" s="120"/>
      <c r="F323" s="120"/>
      <c r="G323" s="155"/>
      <c r="H323" s="452"/>
      <c r="I323" s="453"/>
      <c r="J323" s="454"/>
      <c r="K323" s="38" t="str">
        <f t="shared" si="14"/>
        <v xml:space="preserve"> </v>
      </c>
      <c r="L323" s="38" t="str">
        <f t="shared" si="15"/>
        <v xml:space="preserve"> </v>
      </c>
    </row>
    <row r="324" spans="1:12" ht="15.75" customHeight="1" x14ac:dyDescent="0.25">
      <c r="A324" s="2">
        <v>152</v>
      </c>
      <c r="B324" s="118"/>
      <c r="C324" s="118"/>
      <c r="D324" s="121"/>
      <c r="E324" s="121"/>
      <c r="F324" s="121"/>
      <c r="G324" s="155"/>
      <c r="H324" s="447"/>
      <c r="I324" s="447"/>
      <c r="J324" s="448"/>
      <c r="K324" s="38" t="str">
        <f t="shared" si="14"/>
        <v xml:space="preserve"> </v>
      </c>
      <c r="L324" s="38" t="str">
        <f t="shared" si="15"/>
        <v xml:space="preserve"> </v>
      </c>
    </row>
    <row r="325" spans="1:12" ht="15.75" customHeight="1" x14ac:dyDescent="0.25">
      <c r="A325" s="1">
        <v>153</v>
      </c>
      <c r="B325" s="118"/>
      <c r="C325" s="118"/>
      <c r="D325" s="121"/>
      <c r="E325" s="121"/>
      <c r="F325" s="121"/>
      <c r="G325" s="155"/>
      <c r="H325" s="447"/>
      <c r="I325" s="447"/>
      <c r="J325" s="448"/>
      <c r="K325" s="38" t="str">
        <f t="shared" si="14"/>
        <v xml:space="preserve"> </v>
      </c>
      <c r="L325" s="38" t="str">
        <f t="shared" si="15"/>
        <v xml:space="preserve"> </v>
      </c>
    </row>
    <row r="326" spans="1:12" ht="15.75" customHeight="1" x14ac:dyDescent="0.25">
      <c r="A326" s="2">
        <v>154</v>
      </c>
      <c r="B326" s="118"/>
      <c r="C326" s="118"/>
      <c r="D326" s="121"/>
      <c r="E326" s="121"/>
      <c r="F326" s="121"/>
      <c r="G326" s="155"/>
      <c r="H326" s="447"/>
      <c r="I326" s="447"/>
      <c r="J326" s="448"/>
      <c r="K326" s="38" t="str">
        <f t="shared" si="14"/>
        <v xml:space="preserve"> </v>
      </c>
      <c r="L326" s="38" t="str">
        <f t="shared" si="15"/>
        <v xml:space="preserve"> </v>
      </c>
    </row>
    <row r="327" spans="1:12" ht="15.75" customHeight="1" x14ac:dyDescent="0.25">
      <c r="A327" s="1">
        <v>155</v>
      </c>
      <c r="B327" s="118"/>
      <c r="C327" s="118"/>
      <c r="D327" s="121"/>
      <c r="E327" s="121"/>
      <c r="F327" s="121"/>
      <c r="G327" s="155"/>
      <c r="H327" s="447"/>
      <c r="I327" s="447"/>
      <c r="J327" s="448"/>
      <c r="K327" s="38" t="str">
        <f t="shared" si="14"/>
        <v xml:space="preserve"> </v>
      </c>
      <c r="L327" s="38" t="str">
        <f t="shared" si="15"/>
        <v xml:space="preserve"> </v>
      </c>
    </row>
    <row r="328" spans="1:12" ht="15.75" customHeight="1" x14ac:dyDescent="0.25">
      <c r="A328" s="2">
        <v>156</v>
      </c>
      <c r="B328" s="118"/>
      <c r="C328" s="118"/>
      <c r="D328" s="121"/>
      <c r="E328" s="121"/>
      <c r="F328" s="121"/>
      <c r="G328" s="155"/>
      <c r="H328" s="471"/>
      <c r="I328" s="472"/>
      <c r="J328" s="473"/>
      <c r="K328" s="38" t="str">
        <f t="shared" si="14"/>
        <v xml:space="preserve"> </v>
      </c>
      <c r="L328" s="38" t="str">
        <f t="shared" si="15"/>
        <v xml:space="preserve"> </v>
      </c>
    </row>
    <row r="329" spans="1:12" ht="15.75" customHeight="1" x14ac:dyDescent="0.25">
      <c r="A329" s="1">
        <v>157</v>
      </c>
      <c r="B329" s="118"/>
      <c r="C329" s="118"/>
      <c r="D329" s="121"/>
      <c r="E329" s="121"/>
      <c r="F329" s="121"/>
      <c r="G329" s="155"/>
      <c r="H329" s="471"/>
      <c r="I329" s="472"/>
      <c r="J329" s="473"/>
      <c r="K329" s="38" t="str">
        <f t="shared" si="14"/>
        <v xml:space="preserve"> </v>
      </c>
      <c r="L329" s="38" t="str">
        <f t="shared" si="15"/>
        <v xml:space="preserve"> </v>
      </c>
    </row>
    <row r="330" spans="1:12" ht="15.75" customHeight="1" x14ac:dyDescent="0.25">
      <c r="A330" s="2">
        <v>158</v>
      </c>
      <c r="B330" s="118"/>
      <c r="C330" s="118"/>
      <c r="D330" s="121"/>
      <c r="E330" s="121"/>
      <c r="F330" s="121"/>
      <c r="G330" s="155"/>
      <c r="H330" s="447"/>
      <c r="I330" s="447"/>
      <c r="J330" s="448"/>
      <c r="K330" s="38" t="str">
        <f t="shared" si="14"/>
        <v xml:space="preserve"> </v>
      </c>
      <c r="L330" s="38" t="str">
        <f t="shared" si="15"/>
        <v xml:space="preserve"> </v>
      </c>
    </row>
    <row r="331" spans="1:12" ht="15.75" customHeight="1" x14ac:dyDescent="0.25">
      <c r="A331" s="1">
        <v>159</v>
      </c>
      <c r="B331" s="118"/>
      <c r="C331" s="118"/>
      <c r="D331" s="121"/>
      <c r="E331" s="121"/>
      <c r="F331" s="121"/>
      <c r="G331" s="155"/>
      <c r="H331" s="447"/>
      <c r="I331" s="447"/>
      <c r="J331" s="448"/>
      <c r="K331" s="38" t="str">
        <f t="shared" si="14"/>
        <v xml:space="preserve"> </v>
      </c>
      <c r="L331" s="38" t="str">
        <f t="shared" si="15"/>
        <v xml:space="preserve"> </v>
      </c>
    </row>
    <row r="332" spans="1:12" ht="15.75" customHeight="1" x14ac:dyDescent="0.25">
      <c r="A332" s="2">
        <v>160</v>
      </c>
      <c r="B332" s="122"/>
      <c r="C332" s="122"/>
      <c r="D332" s="123"/>
      <c r="E332" s="123"/>
      <c r="F332" s="123"/>
      <c r="G332" s="155"/>
      <c r="H332" s="466"/>
      <c r="I332" s="466"/>
      <c r="J332" s="467"/>
      <c r="K332" s="38" t="str">
        <f t="shared" si="14"/>
        <v xml:space="preserve"> </v>
      </c>
      <c r="L332" s="38" t="str">
        <f t="shared" si="15"/>
        <v xml:space="preserve"> </v>
      </c>
    </row>
    <row r="333" spans="1:12" ht="15.75" customHeight="1" x14ac:dyDescent="0.25">
      <c r="A333" s="455"/>
      <c r="B333" s="455"/>
      <c r="C333" s="455"/>
      <c r="D333" s="455"/>
      <c r="E333" s="456"/>
      <c r="F333" s="92" t="s">
        <v>181</v>
      </c>
      <c r="G333" s="39">
        <f>SUM(G313:G332)+G289</f>
        <v>0</v>
      </c>
      <c r="H333" s="460"/>
      <c r="I333" s="461"/>
      <c r="J333" s="462"/>
    </row>
    <row r="334" spans="1:12" ht="15" customHeight="1" x14ac:dyDescent="0.25">
      <c r="A334" s="51"/>
    </row>
    <row r="335" spans="1:12" ht="15" customHeight="1" x14ac:dyDescent="0.25">
      <c r="A335" s="441" t="s">
        <v>171</v>
      </c>
      <c r="B335" s="441"/>
      <c r="C335" s="441"/>
      <c r="D335" s="441"/>
      <c r="E335" s="441"/>
      <c r="F335" s="441"/>
      <c r="G335" s="441"/>
      <c r="H335" s="441"/>
      <c r="I335" s="441"/>
      <c r="J335" s="441"/>
    </row>
    <row r="336" spans="1:12" ht="15" customHeight="1" x14ac:dyDescent="0.25">
      <c r="A336" s="50"/>
    </row>
    <row r="337" spans="1:10" ht="15" customHeight="1" x14ac:dyDescent="0.25">
      <c r="A337" s="51"/>
    </row>
    <row r="338" spans="1:10" ht="15" customHeight="1" x14ac:dyDescent="0.25">
      <c r="A338" s="89" t="s">
        <v>101</v>
      </c>
      <c r="D338" s="89" t="s">
        <v>102</v>
      </c>
      <c r="E338" s="89" t="s">
        <v>103</v>
      </c>
      <c r="G338" s="74" t="s">
        <v>127</v>
      </c>
    </row>
    <row r="349" spans="1:10" ht="15.75" customHeight="1" x14ac:dyDescent="0.25">
      <c r="A349" s="348" t="s">
        <v>172</v>
      </c>
      <c r="B349" s="348"/>
      <c r="C349" s="348"/>
      <c r="D349" s="348"/>
      <c r="E349" s="348"/>
      <c r="F349" s="348"/>
      <c r="G349" s="348"/>
      <c r="H349" s="348"/>
      <c r="I349" s="348"/>
      <c r="J349" s="348"/>
    </row>
    <row r="350" spans="1:10" ht="15" customHeight="1" x14ac:dyDescent="0.25">
      <c r="A350" s="70"/>
      <c r="B350" s="70"/>
      <c r="C350" s="70"/>
      <c r="D350" s="73" t="str">
        <f>'proje ve personel bilgileri'!$B$7&amp;" dönemine aittir"</f>
        <v>/ dönemine aittir</v>
      </c>
      <c r="E350" s="70"/>
      <c r="F350" s="70"/>
      <c r="G350" s="70"/>
      <c r="H350" s="70"/>
      <c r="I350" s="70"/>
      <c r="J350" s="70"/>
    </row>
    <row r="351" spans="1:10" ht="18.75" customHeight="1" x14ac:dyDescent="0.25">
      <c r="I351" s="4" t="s">
        <v>173</v>
      </c>
    </row>
    <row r="352" spans="1:10" ht="15.75" customHeight="1" x14ac:dyDescent="0.25">
      <c r="A352" s="442" t="s">
        <v>2</v>
      </c>
      <c r="B352" s="443"/>
      <c r="C352" s="444">
        <f>'proje ve personel bilgileri'!$B$2</f>
        <v>0</v>
      </c>
      <c r="D352" s="445"/>
      <c r="E352" s="445"/>
      <c r="F352" s="445"/>
      <c r="G352" s="445"/>
      <c r="H352" s="445"/>
      <c r="I352" s="445"/>
      <c r="J352" s="446"/>
    </row>
    <row r="353" spans="1:12" ht="15.75" customHeight="1" x14ac:dyDescent="0.25">
      <c r="A353" s="442" t="s">
        <v>4</v>
      </c>
      <c r="B353" s="347"/>
      <c r="C353" s="374">
        <f>'proje ve personel bilgileri'!$B$3</f>
        <v>0</v>
      </c>
      <c r="D353" s="375"/>
      <c r="E353" s="375"/>
      <c r="F353" s="375"/>
      <c r="G353" s="375"/>
      <c r="H353" s="375"/>
      <c r="I353" s="375"/>
      <c r="J353" s="376"/>
    </row>
    <row r="354" spans="1:12" ht="15" customHeight="1" x14ac:dyDescent="0.25">
      <c r="A354" s="346" t="s">
        <v>87</v>
      </c>
      <c r="B354" s="457" t="s">
        <v>15</v>
      </c>
      <c r="C354" s="347" t="s">
        <v>174</v>
      </c>
      <c r="D354" s="432" t="s">
        <v>175</v>
      </c>
      <c r="E354" s="346" t="s">
        <v>176</v>
      </c>
      <c r="F354" s="449"/>
      <c r="G354" s="432" t="s">
        <v>177</v>
      </c>
      <c r="H354" s="346" t="s">
        <v>178</v>
      </c>
      <c r="I354" s="464"/>
      <c r="J354" s="347"/>
    </row>
    <row r="355" spans="1:12" ht="15.75" customHeight="1" x14ac:dyDescent="0.25">
      <c r="A355" s="339"/>
      <c r="B355" s="458"/>
      <c r="C355" s="340"/>
      <c r="D355" s="433"/>
      <c r="E355" s="450"/>
      <c r="F355" s="451"/>
      <c r="G355" s="463"/>
      <c r="H355" s="339"/>
      <c r="I355" s="465"/>
      <c r="J355" s="340"/>
    </row>
    <row r="356" spans="1:12" ht="15.75" customHeight="1" x14ac:dyDescent="0.25">
      <c r="A356" s="339"/>
      <c r="B356" s="459"/>
      <c r="C356" s="340"/>
      <c r="D356" s="433"/>
      <c r="E356" s="36" t="s">
        <v>179</v>
      </c>
      <c r="F356" s="36" t="s">
        <v>180</v>
      </c>
      <c r="G356" s="463"/>
      <c r="H356" s="339"/>
      <c r="I356" s="465"/>
      <c r="J356" s="340"/>
    </row>
    <row r="357" spans="1:12" ht="15.75" customHeight="1" x14ac:dyDescent="0.25">
      <c r="A357" s="1">
        <v>161</v>
      </c>
      <c r="B357" s="113"/>
      <c r="C357" s="113"/>
      <c r="D357" s="115"/>
      <c r="E357" s="116"/>
      <c r="F357" s="117"/>
      <c r="G357" s="155"/>
      <c r="H357" s="468"/>
      <c r="I357" s="469"/>
      <c r="J357" s="470"/>
      <c r="K357" s="38" t="str">
        <f t="shared" ref="K357:K376" si="16">IF(G357&lt;&gt;0,(IF(H357=0,"KDV'li Tutar Zorunlu"," "))," ")</f>
        <v xml:space="preserve"> </v>
      </c>
      <c r="L357" s="38" t="str">
        <f t="shared" ref="L357:L376" si="17">IF(G357&lt;&gt;0,(IF(E357=0,"Tarih Numara Zorunlu"," "))," ")</f>
        <v xml:space="preserve"> </v>
      </c>
    </row>
    <row r="358" spans="1:12" ht="15.75" customHeight="1" x14ac:dyDescent="0.25">
      <c r="A358" s="2">
        <v>162</v>
      </c>
      <c r="B358" s="118"/>
      <c r="C358" s="118"/>
      <c r="D358" s="119"/>
      <c r="E358" s="120"/>
      <c r="F358" s="120"/>
      <c r="G358" s="155"/>
      <c r="H358" s="452"/>
      <c r="I358" s="453"/>
      <c r="J358" s="454"/>
      <c r="K358" s="38" t="str">
        <f t="shared" si="16"/>
        <v xml:space="preserve"> </v>
      </c>
      <c r="L358" s="38" t="str">
        <f t="shared" si="17"/>
        <v xml:space="preserve"> </v>
      </c>
    </row>
    <row r="359" spans="1:12" ht="15.75" customHeight="1" x14ac:dyDescent="0.25">
      <c r="A359" s="1">
        <v>163</v>
      </c>
      <c r="B359" s="118"/>
      <c r="C359" s="118"/>
      <c r="D359" s="119"/>
      <c r="E359" s="120"/>
      <c r="F359" s="120"/>
      <c r="G359" s="155"/>
      <c r="H359" s="452"/>
      <c r="I359" s="453"/>
      <c r="J359" s="454"/>
      <c r="K359" s="38" t="str">
        <f t="shared" si="16"/>
        <v xml:space="preserve"> </v>
      </c>
      <c r="L359" s="38" t="str">
        <f t="shared" si="17"/>
        <v xml:space="preserve"> </v>
      </c>
    </row>
    <row r="360" spans="1:12" ht="15.75" customHeight="1" x14ac:dyDescent="0.25">
      <c r="A360" s="2">
        <v>164</v>
      </c>
      <c r="B360" s="118"/>
      <c r="C360" s="118"/>
      <c r="D360" s="119"/>
      <c r="E360" s="120"/>
      <c r="F360" s="120"/>
      <c r="G360" s="155"/>
      <c r="H360" s="452"/>
      <c r="I360" s="453"/>
      <c r="J360" s="454"/>
      <c r="K360" s="38" t="str">
        <f t="shared" si="16"/>
        <v xml:space="preserve"> </v>
      </c>
      <c r="L360" s="38" t="str">
        <f t="shared" si="17"/>
        <v xml:space="preserve"> </v>
      </c>
    </row>
    <row r="361" spans="1:12" ht="15.75" customHeight="1" x14ac:dyDescent="0.25">
      <c r="A361" s="1">
        <v>165</v>
      </c>
      <c r="B361" s="118"/>
      <c r="C361" s="118"/>
      <c r="D361" s="119"/>
      <c r="E361" s="120"/>
      <c r="F361" s="120"/>
      <c r="G361" s="155"/>
      <c r="H361" s="452"/>
      <c r="I361" s="453"/>
      <c r="J361" s="454"/>
      <c r="K361" s="38" t="str">
        <f t="shared" si="16"/>
        <v xml:space="preserve"> </v>
      </c>
      <c r="L361" s="38" t="str">
        <f t="shared" si="17"/>
        <v xml:space="preserve"> </v>
      </c>
    </row>
    <row r="362" spans="1:12" ht="15.75" customHeight="1" x14ac:dyDescent="0.25">
      <c r="A362" s="2">
        <v>166</v>
      </c>
      <c r="B362" s="118"/>
      <c r="C362" s="118"/>
      <c r="D362" s="119"/>
      <c r="E362" s="120"/>
      <c r="F362" s="120"/>
      <c r="G362" s="155"/>
      <c r="H362" s="452"/>
      <c r="I362" s="453"/>
      <c r="J362" s="454"/>
      <c r="K362" s="38" t="str">
        <f t="shared" si="16"/>
        <v xml:space="preserve"> </v>
      </c>
      <c r="L362" s="38" t="str">
        <f t="shared" si="17"/>
        <v xml:space="preserve"> </v>
      </c>
    </row>
    <row r="363" spans="1:12" ht="15.75" customHeight="1" x14ac:dyDescent="0.25">
      <c r="A363" s="1">
        <v>167</v>
      </c>
      <c r="B363" s="118"/>
      <c r="C363" s="118"/>
      <c r="D363" s="119"/>
      <c r="E363" s="120"/>
      <c r="F363" s="120"/>
      <c r="G363" s="155"/>
      <c r="H363" s="452"/>
      <c r="I363" s="453"/>
      <c r="J363" s="454"/>
      <c r="K363" s="38" t="str">
        <f t="shared" si="16"/>
        <v xml:space="preserve"> </v>
      </c>
      <c r="L363" s="38" t="str">
        <f t="shared" si="17"/>
        <v xml:space="preserve"> </v>
      </c>
    </row>
    <row r="364" spans="1:12" ht="15.75" customHeight="1" x14ac:dyDescent="0.25">
      <c r="A364" s="2">
        <v>168</v>
      </c>
      <c r="B364" s="118"/>
      <c r="C364" s="118"/>
      <c r="D364" s="119"/>
      <c r="E364" s="120"/>
      <c r="F364" s="120"/>
      <c r="G364" s="155"/>
      <c r="H364" s="452"/>
      <c r="I364" s="453"/>
      <c r="J364" s="454"/>
      <c r="K364" s="38" t="str">
        <f t="shared" si="16"/>
        <v xml:space="preserve"> </v>
      </c>
      <c r="L364" s="38" t="str">
        <f t="shared" si="17"/>
        <v xml:space="preserve"> </v>
      </c>
    </row>
    <row r="365" spans="1:12" ht="15.75" customHeight="1" x14ac:dyDescent="0.25">
      <c r="A365" s="1">
        <v>169</v>
      </c>
      <c r="B365" s="118"/>
      <c r="C365" s="118"/>
      <c r="D365" s="119"/>
      <c r="E365" s="120"/>
      <c r="F365" s="120"/>
      <c r="G365" s="155"/>
      <c r="H365" s="452"/>
      <c r="I365" s="453"/>
      <c r="J365" s="454"/>
      <c r="K365" s="38" t="str">
        <f t="shared" si="16"/>
        <v xml:space="preserve"> </v>
      </c>
      <c r="L365" s="38" t="str">
        <f t="shared" si="17"/>
        <v xml:space="preserve"> </v>
      </c>
    </row>
    <row r="366" spans="1:12" ht="15.75" customHeight="1" x14ac:dyDescent="0.25">
      <c r="A366" s="2">
        <v>170</v>
      </c>
      <c r="B366" s="118"/>
      <c r="C366" s="118"/>
      <c r="D366" s="119"/>
      <c r="E366" s="120"/>
      <c r="F366" s="120"/>
      <c r="G366" s="155"/>
      <c r="H366" s="452"/>
      <c r="I366" s="453"/>
      <c r="J366" s="454"/>
      <c r="K366" s="38" t="str">
        <f t="shared" si="16"/>
        <v xml:space="preserve"> </v>
      </c>
      <c r="L366" s="38" t="str">
        <f t="shared" si="17"/>
        <v xml:space="preserve"> </v>
      </c>
    </row>
    <row r="367" spans="1:12" ht="15.75" customHeight="1" x14ac:dyDescent="0.25">
      <c r="A367" s="1">
        <v>171</v>
      </c>
      <c r="B367" s="118"/>
      <c r="C367" s="118"/>
      <c r="D367" s="119"/>
      <c r="E367" s="120"/>
      <c r="F367" s="120"/>
      <c r="G367" s="155"/>
      <c r="H367" s="452"/>
      <c r="I367" s="453"/>
      <c r="J367" s="454"/>
      <c r="K367" s="38" t="str">
        <f t="shared" si="16"/>
        <v xml:space="preserve"> </v>
      </c>
      <c r="L367" s="38" t="str">
        <f t="shared" si="17"/>
        <v xml:space="preserve"> </v>
      </c>
    </row>
    <row r="368" spans="1:12" ht="15.75" customHeight="1" x14ac:dyDescent="0.25">
      <c r="A368" s="2">
        <v>172</v>
      </c>
      <c r="B368" s="118"/>
      <c r="C368" s="118"/>
      <c r="D368" s="121"/>
      <c r="E368" s="121"/>
      <c r="F368" s="121"/>
      <c r="G368" s="155"/>
      <c r="H368" s="447"/>
      <c r="I368" s="447"/>
      <c r="J368" s="448"/>
      <c r="K368" s="38" t="str">
        <f t="shared" si="16"/>
        <v xml:space="preserve"> </v>
      </c>
      <c r="L368" s="38" t="str">
        <f t="shared" si="17"/>
        <v xml:space="preserve"> </v>
      </c>
    </row>
    <row r="369" spans="1:12" ht="15.75" customHeight="1" x14ac:dyDescent="0.25">
      <c r="A369" s="1">
        <v>173</v>
      </c>
      <c r="B369" s="118"/>
      <c r="C369" s="118"/>
      <c r="D369" s="121"/>
      <c r="E369" s="121"/>
      <c r="F369" s="121"/>
      <c r="G369" s="155"/>
      <c r="H369" s="447"/>
      <c r="I369" s="447"/>
      <c r="J369" s="448"/>
      <c r="K369" s="38" t="str">
        <f t="shared" si="16"/>
        <v xml:space="preserve"> </v>
      </c>
      <c r="L369" s="38" t="str">
        <f t="shared" si="17"/>
        <v xml:space="preserve"> </v>
      </c>
    </row>
    <row r="370" spans="1:12" ht="15.75" customHeight="1" x14ac:dyDescent="0.25">
      <c r="A370" s="2">
        <v>174</v>
      </c>
      <c r="B370" s="118"/>
      <c r="C370" s="118"/>
      <c r="D370" s="121"/>
      <c r="E370" s="121"/>
      <c r="F370" s="121"/>
      <c r="G370" s="155"/>
      <c r="H370" s="447"/>
      <c r="I370" s="447"/>
      <c r="J370" s="448"/>
      <c r="K370" s="38" t="str">
        <f t="shared" si="16"/>
        <v xml:space="preserve"> </v>
      </c>
      <c r="L370" s="38" t="str">
        <f t="shared" si="17"/>
        <v xml:space="preserve"> </v>
      </c>
    </row>
    <row r="371" spans="1:12" ht="15.75" customHeight="1" x14ac:dyDescent="0.25">
      <c r="A371" s="1">
        <v>175</v>
      </c>
      <c r="B371" s="118"/>
      <c r="C371" s="118"/>
      <c r="D371" s="121"/>
      <c r="E371" s="121"/>
      <c r="F371" s="121"/>
      <c r="G371" s="155"/>
      <c r="H371" s="447"/>
      <c r="I371" s="447"/>
      <c r="J371" s="448"/>
      <c r="K371" s="38" t="str">
        <f t="shared" si="16"/>
        <v xml:space="preserve"> </v>
      </c>
      <c r="L371" s="38" t="str">
        <f t="shared" si="17"/>
        <v xml:space="preserve"> </v>
      </c>
    </row>
    <row r="372" spans="1:12" ht="15.75" customHeight="1" x14ac:dyDescent="0.25">
      <c r="A372" s="2">
        <v>176</v>
      </c>
      <c r="B372" s="118"/>
      <c r="C372" s="118"/>
      <c r="D372" s="121"/>
      <c r="E372" s="121"/>
      <c r="F372" s="121"/>
      <c r="G372" s="155"/>
      <c r="H372" s="471"/>
      <c r="I372" s="472"/>
      <c r="J372" s="473"/>
      <c r="K372" s="38" t="str">
        <f t="shared" si="16"/>
        <v xml:space="preserve"> </v>
      </c>
      <c r="L372" s="38" t="str">
        <f t="shared" si="17"/>
        <v xml:space="preserve"> </v>
      </c>
    </row>
    <row r="373" spans="1:12" ht="15.75" customHeight="1" x14ac:dyDescent="0.25">
      <c r="A373" s="1">
        <v>177</v>
      </c>
      <c r="B373" s="118"/>
      <c r="C373" s="118"/>
      <c r="D373" s="121"/>
      <c r="E373" s="121"/>
      <c r="F373" s="121"/>
      <c r="G373" s="155"/>
      <c r="H373" s="471"/>
      <c r="I373" s="472"/>
      <c r="J373" s="473"/>
      <c r="K373" s="38" t="str">
        <f t="shared" si="16"/>
        <v xml:space="preserve"> </v>
      </c>
      <c r="L373" s="38" t="str">
        <f t="shared" si="17"/>
        <v xml:space="preserve"> </v>
      </c>
    </row>
    <row r="374" spans="1:12" ht="15.75" customHeight="1" x14ac:dyDescent="0.25">
      <c r="A374" s="2">
        <v>178</v>
      </c>
      <c r="B374" s="118"/>
      <c r="C374" s="118"/>
      <c r="D374" s="121"/>
      <c r="E374" s="121"/>
      <c r="F374" s="121"/>
      <c r="G374" s="155"/>
      <c r="H374" s="447"/>
      <c r="I374" s="447"/>
      <c r="J374" s="448"/>
      <c r="K374" s="38" t="str">
        <f t="shared" si="16"/>
        <v xml:space="preserve"> </v>
      </c>
      <c r="L374" s="38" t="str">
        <f t="shared" si="17"/>
        <v xml:space="preserve"> </v>
      </c>
    </row>
    <row r="375" spans="1:12" ht="15.75" customHeight="1" x14ac:dyDescent="0.25">
      <c r="A375" s="1">
        <v>179</v>
      </c>
      <c r="B375" s="118"/>
      <c r="C375" s="118"/>
      <c r="D375" s="121"/>
      <c r="E375" s="121"/>
      <c r="F375" s="121"/>
      <c r="G375" s="155"/>
      <c r="H375" s="447"/>
      <c r="I375" s="447"/>
      <c r="J375" s="448"/>
      <c r="K375" s="38" t="str">
        <f t="shared" si="16"/>
        <v xml:space="preserve"> </v>
      </c>
      <c r="L375" s="38" t="str">
        <f t="shared" si="17"/>
        <v xml:space="preserve"> </v>
      </c>
    </row>
    <row r="376" spans="1:12" ht="15.75" customHeight="1" x14ac:dyDescent="0.25">
      <c r="A376" s="2">
        <v>180</v>
      </c>
      <c r="B376" s="122"/>
      <c r="C376" s="122"/>
      <c r="D376" s="123"/>
      <c r="E376" s="123"/>
      <c r="F376" s="123"/>
      <c r="G376" s="155"/>
      <c r="H376" s="466"/>
      <c r="I376" s="466"/>
      <c r="J376" s="467"/>
      <c r="K376" s="38" t="str">
        <f t="shared" si="16"/>
        <v xml:space="preserve"> </v>
      </c>
      <c r="L376" s="38" t="str">
        <f t="shared" si="17"/>
        <v xml:space="preserve"> </v>
      </c>
    </row>
    <row r="377" spans="1:12" ht="15.75" customHeight="1" x14ac:dyDescent="0.25">
      <c r="A377" s="455"/>
      <c r="B377" s="455"/>
      <c r="C377" s="455"/>
      <c r="D377" s="455"/>
      <c r="E377" s="456"/>
      <c r="F377" s="92" t="s">
        <v>181</v>
      </c>
      <c r="G377" s="39">
        <f>SUM(G357:G376)+G333</f>
        <v>0</v>
      </c>
      <c r="H377" s="460"/>
      <c r="I377" s="461"/>
      <c r="J377" s="462"/>
    </row>
    <row r="378" spans="1:12" ht="15" customHeight="1" x14ac:dyDescent="0.25">
      <c r="A378" s="51"/>
    </row>
    <row r="379" spans="1:12" ht="15" customHeight="1" x14ac:dyDescent="0.25">
      <c r="A379" s="441" t="s">
        <v>171</v>
      </c>
      <c r="B379" s="441"/>
      <c r="C379" s="441"/>
      <c r="D379" s="441"/>
      <c r="E379" s="441"/>
      <c r="F379" s="441"/>
      <c r="G379" s="441"/>
      <c r="H379" s="441"/>
      <c r="I379" s="441"/>
      <c r="J379" s="441"/>
    </row>
    <row r="380" spans="1:12" ht="15" customHeight="1" x14ac:dyDescent="0.25">
      <c r="A380" s="50"/>
    </row>
    <row r="381" spans="1:12" ht="15" customHeight="1" x14ac:dyDescent="0.25">
      <c r="A381" s="51"/>
    </row>
    <row r="382" spans="1:12" ht="15" customHeight="1" x14ac:dyDescent="0.25">
      <c r="A382" s="89" t="s">
        <v>101</v>
      </c>
      <c r="D382" s="89" t="s">
        <v>102</v>
      </c>
      <c r="E382" s="89" t="s">
        <v>103</v>
      </c>
      <c r="G382" s="74" t="s">
        <v>127</v>
      </c>
    </row>
    <row r="393" spans="1:10" ht="15.75" customHeight="1" x14ac:dyDescent="0.25">
      <c r="A393" s="348" t="s">
        <v>172</v>
      </c>
      <c r="B393" s="348"/>
      <c r="C393" s="348"/>
      <c r="D393" s="348"/>
      <c r="E393" s="348"/>
      <c r="F393" s="348"/>
      <c r="G393" s="348"/>
      <c r="H393" s="348"/>
      <c r="I393" s="348"/>
      <c r="J393" s="348"/>
    </row>
    <row r="394" spans="1:10" ht="15" customHeight="1" x14ac:dyDescent="0.25">
      <c r="A394" s="70"/>
      <c r="B394" s="70"/>
      <c r="C394" s="70"/>
      <c r="D394" s="73" t="str">
        <f>'proje ve personel bilgileri'!$B$7&amp;" dönemine aittir"</f>
        <v>/ dönemine aittir</v>
      </c>
      <c r="E394" s="70"/>
      <c r="F394" s="70"/>
      <c r="G394" s="70"/>
      <c r="H394" s="70"/>
      <c r="I394" s="70"/>
      <c r="J394" s="70"/>
    </row>
    <row r="395" spans="1:10" ht="18.75" customHeight="1" x14ac:dyDescent="0.25">
      <c r="I395" s="4" t="s">
        <v>173</v>
      </c>
    </row>
    <row r="396" spans="1:10" ht="15.75" customHeight="1" x14ac:dyDescent="0.25">
      <c r="A396" s="442" t="s">
        <v>2</v>
      </c>
      <c r="B396" s="443"/>
      <c r="C396" s="444">
        <f>'proje ve personel bilgileri'!$B$2</f>
        <v>0</v>
      </c>
      <c r="D396" s="445"/>
      <c r="E396" s="445"/>
      <c r="F396" s="445"/>
      <c r="G396" s="445"/>
      <c r="H396" s="445"/>
      <c r="I396" s="445"/>
      <c r="J396" s="446"/>
    </row>
    <row r="397" spans="1:10" ht="15.75" customHeight="1" x14ac:dyDescent="0.25">
      <c r="A397" s="442" t="s">
        <v>4</v>
      </c>
      <c r="B397" s="347"/>
      <c r="C397" s="374">
        <f>'proje ve personel bilgileri'!$B$3</f>
        <v>0</v>
      </c>
      <c r="D397" s="375"/>
      <c r="E397" s="375"/>
      <c r="F397" s="375"/>
      <c r="G397" s="375"/>
      <c r="H397" s="375"/>
      <c r="I397" s="375"/>
      <c r="J397" s="376"/>
    </row>
    <row r="398" spans="1:10" ht="15" customHeight="1" x14ac:dyDescent="0.25">
      <c r="A398" s="346" t="s">
        <v>87</v>
      </c>
      <c r="B398" s="457" t="s">
        <v>15</v>
      </c>
      <c r="C398" s="347" t="s">
        <v>174</v>
      </c>
      <c r="D398" s="432" t="s">
        <v>175</v>
      </c>
      <c r="E398" s="346" t="s">
        <v>176</v>
      </c>
      <c r="F398" s="449"/>
      <c r="G398" s="432" t="s">
        <v>177</v>
      </c>
      <c r="H398" s="346" t="s">
        <v>178</v>
      </c>
      <c r="I398" s="464"/>
      <c r="J398" s="347"/>
    </row>
    <row r="399" spans="1:10" ht="15.75" customHeight="1" x14ac:dyDescent="0.25">
      <c r="A399" s="339"/>
      <c r="B399" s="458"/>
      <c r="C399" s="340"/>
      <c r="D399" s="433"/>
      <c r="E399" s="450"/>
      <c r="F399" s="451"/>
      <c r="G399" s="463"/>
      <c r="H399" s="339"/>
      <c r="I399" s="465"/>
      <c r="J399" s="340"/>
    </row>
    <row r="400" spans="1:10" ht="15.75" customHeight="1" x14ac:dyDescent="0.25">
      <c r="A400" s="339"/>
      <c r="B400" s="459"/>
      <c r="C400" s="340"/>
      <c r="D400" s="433"/>
      <c r="E400" s="36" t="s">
        <v>179</v>
      </c>
      <c r="F400" s="36" t="s">
        <v>180</v>
      </c>
      <c r="G400" s="463"/>
      <c r="H400" s="339"/>
      <c r="I400" s="465"/>
      <c r="J400" s="340"/>
    </row>
    <row r="401" spans="1:12" ht="15.75" customHeight="1" x14ac:dyDescent="0.25">
      <c r="A401" s="1">
        <v>181</v>
      </c>
      <c r="B401" s="113"/>
      <c r="C401" s="113"/>
      <c r="D401" s="115"/>
      <c r="E401" s="116"/>
      <c r="F401" s="117"/>
      <c r="G401" s="155"/>
      <c r="H401" s="468"/>
      <c r="I401" s="469"/>
      <c r="J401" s="470"/>
      <c r="K401" s="38" t="str">
        <f t="shared" ref="K401:K420" si="18">IF(G401&lt;&gt;0,(IF(H401=0,"KDV'li Tutar Zorunlu"," "))," ")</f>
        <v xml:space="preserve"> </v>
      </c>
      <c r="L401" s="38" t="str">
        <f t="shared" ref="L401:L420" si="19">IF(G401&lt;&gt;0,(IF(E401=0,"Tarih Numara Zorunlu"," "))," ")</f>
        <v xml:space="preserve"> </v>
      </c>
    </row>
    <row r="402" spans="1:12" ht="15.75" customHeight="1" x14ac:dyDescent="0.25">
      <c r="A402" s="2">
        <v>182</v>
      </c>
      <c r="B402" s="118"/>
      <c r="C402" s="118"/>
      <c r="D402" s="119"/>
      <c r="E402" s="120"/>
      <c r="F402" s="120"/>
      <c r="G402" s="155"/>
      <c r="H402" s="452"/>
      <c r="I402" s="453"/>
      <c r="J402" s="454"/>
      <c r="K402" s="38" t="str">
        <f t="shared" si="18"/>
        <v xml:space="preserve"> </v>
      </c>
      <c r="L402" s="38" t="str">
        <f t="shared" si="19"/>
        <v xml:space="preserve"> </v>
      </c>
    </row>
    <row r="403" spans="1:12" ht="15.75" customHeight="1" x14ac:dyDescent="0.25">
      <c r="A403" s="1">
        <v>183</v>
      </c>
      <c r="B403" s="118"/>
      <c r="C403" s="118"/>
      <c r="D403" s="119"/>
      <c r="E403" s="120"/>
      <c r="F403" s="120"/>
      <c r="G403" s="155"/>
      <c r="H403" s="452"/>
      <c r="I403" s="453"/>
      <c r="J403" s="454"/>
      <c r="K403" s="38" t="str">
        <f t="shared" si="18"/>
        <v xml:space="preserve"> </v>
      </c>
      <c r="L403" s="38" t="str">
        <f t="shared" si="19"/>
        <v xml:space="preserve"> </v>
      </c>
    </row>
    <row r="404" spans="1:12" ht="15.75" customHeight="1" x14ac:dyDescent="0.25">
      <c r="A404" s="2">
        <v>184</v>
      </c>
      <c r="B404" s="118"/>
      <c r="C404" s="118"/>
      <c r="D404" s="119"/>
      <c r="E404" s="120"/>
      <c r="F404" s="120"/>
      <c r="G404" s="155"/>
      <c r="H404" s="452"/>
      <c r="I404" s="453"/>
      <c r="J404" s="454"/>
      <c r="K404" s="38" t="str">
        <f t="shared" si="18"/>
        <v xml:space="preserve"> </v>
      </c>
      <c r="L404" s="38" t="str">
        <f t="shared" si="19"/>
        <v xml:space="preserve"> </v>
      </c>
    </row>
    <row r="405" spans="1:12" ht="15.75" customHeight="1" x14ac:dyDescent="0.25">
      <c r="A405" s="1">
        <v>185</v>
      </c>
      <c r="B405" s="118"/>
      <c r="C405" s="118"/>
      <c r="D405" s="119"/>
      <c r="E405" s="120"/>
      <c r="F405" s="120"/>
      <c r="G405" s="155"/>
      <c r="H405" s="452"/>
      <c r="I405" s="453"/>
      <c r="J405" s="454"/>
      <c r="K405" s="38" t="str">
        <f t="shared" si="18"/>
        <v xml:space="preserve"> </v>
      </c>
      <c r="L405" s="38" t="str">
        <f t="shared" si="19"/>
        <v xml:space="preserve"> </v>
      </c>
    </row>
    <row r="406" spans="1:12" ht="15.75" customHeight="1" x14ac:dyDescent="0.25">
      <c r="A406" s="2">
        <v>186</v>
      </c>
      <c r="B406" s="118"/>
      <c r="C406" s="118"/>
      <c r="D406" s="119"/>
      <c r="E406" s="120"/>
      <c r="F406" s="120"/>
      <c r="G406" s="155"/>
      <c r="H406" s="452"/>
      <c r="I406" s="453"/>
      <c r="J406" s="454"/>
      <c r="K406" s="38" t="str">
        <f t="shared" si="18"/>
        <v xml:space="preserve"> </v>
      </c>
      <c r="L406" s="38" t="str">
        <f t="shared" si="19"/>
        <v xml:space="preserve"> </v>
      </c>
    </row>
    <row r="407" spans="1:12" ht="15.75" customHeight="1" x14ac:dyDescent="0.25">
      <c r="A407" s="1">
        <v>187</v>
      </c>
      <c r="B407" s="118"/>
      <c r="C407" s="118"/>
      <c r="D407" s="119"/>
      <c r="E407" s="120"/>
      <c r="F407" s="120"/>
      <c r="G407" s="155"/>
      <c r="H407" s="452"/>
      <c r="I407" s="453"/>
      <c r="J407" s="454"/>
      <c r="K407" s="38" t="str">
        <f t="shared" si="18"/>
        <v xml:space="preserve"> </v>
      </c>
      <c r="L407" s="38" t="str">
        <f t="shared" si="19"/>
        <v xml:space="preserve"> </v>
      </c>
    </row>
    <row r="408" spans="1:12" ht="15.75" customHeight="1" x14ac:dyDescent="0.25">
      <c r="A408" s="2">
        <v>188</v>
      </c>
      <c r="B408" s="118"/>
      <c r="C408" s="118"/>
      <c r="D408" s="119"/>
      <c r="E408" s="120"/>
      <c r="F408" s="120"/>
      <c r="G408" s="155"/>
      <c r="H408" s="452"/>
      <c r="I408" s="453"/>
      <c r="J408" s="454"/>
      <c r="K408" s="38" t="str">
        <f t="shared" si="18"/>
        <v xml:space="preserve"> </v>
      </c>
      <c r="L408" s="38" t="str">
        <f t="shared" si="19"/>
        <v xml:space="preserve"> </v>
      </c>
    </row>
    <row r="409" spans="1:12" ht="15.75" customHeight="1" x14ac:dyDescent="0.25">
      <c r="A409" s="1">
        <v>189</v>
      </c>
      <c r="B409" s="118"/>
      <c r="C409" s="118"/>
      <c r="D409" s="119"/>
      <c r="E409" s="120"/>
      <c r="F409" s="120"/>
      <c r="G409" s="155"/>
      <c r="H409" s="452"/>
      <c r="I409" s="453"/>
      <c r="J409" s="454"/>
      <c r="K409" s="38" t="str">
        <f t="shared" si="18"/>
        <v xml:space="preserve"> </v>
      </c>
      <c r="L409" s="38" t="str">
        <f t="shared" si="19"/>
        <v xml:space="preserve"> </v>
      </c>
    </row>
    <row r="410" spans="1:12" ht="15.75" customHeight="1" x14ac:dyDescent="0.25">
      <c r="A410" s="2">
        <v>190</v>
      </c>
      <c r="B410" s="118"/>
      <c r="C410" s="118"/>
      <c r="D410" s="119"/>
      <c r="E410" s="120"/>
      <c r="F410" s="120"/>
      <c r="G410" s="155"/>
      <c r="H410" s="452"/>
      <c r="I410" s="453"/>
      <c r="J410" s="454"/>
      <c r="K410" s="38" t="str">
        <f t="shared" si="18"/>
        <v xml:space="preserve"> </v>
      </c>
      <c r="L410" s="38" t="str">
        <f t="shared" si="19"/>
        <v xml:space="preserve"> </v>
      </c>
    </row>
    <row r="411" spans="1:12" ht="15.75" customHeight="1" x14ac:dyDescent="0.25">
      <c r="A411" s="1">
        <v>191</v>
      </c>
      <c r="B411" s="118"/>
      <c r="C411" s="118"/>
      <c r="D411" s="119"/>
      <c r="E411" s="120"/>
      <c r="F411" s="120"/>
      <c r="G411" s="155"/>
      <c r="H411" s="452"/>
      <c r="I411" s="453"/>
      <c r="J411" s="454"/>
      <c r="K411" s="38" t="str">
        <f t="shared" si="18"/>
        <v xml:space="preserve"> </v>
      </c>
      <c r="L411" s="38" t="str">
        <f t="shared" si="19"/>
        <v xml:space="preserve"> </v>
      </c>
    </row>
    <row r="412" spans="1:12" ht="15.75" customHeight="1" x14ac:dyDescent="0.25">
      <c r="A412" s="2">
        <v>192</v>
      </c>
      <c r="B412" s="118"/>
      <c r="C412" s="118"/>
      <c r="D412" s="121"/>
      <c r="E412" s="121"/>
      <c r="F412" s="121"/>
      <c r="G412" s="155"/>
      <c r="H412" s="447"/>
      <c r="I412" s="447"/>
      <c r="J412" s="448"/>
      <c r="K412" s="38" t="str">
        <f t="shared" si="18"/>
        <v xml:space="preserve"> </v>
      </c>
      <c r="L412" s="38" t="str">
        <f t="shared" si="19"/>
        <v xml:space="preserve"> </v>
      </c>
    </row>
    <row r="413" spans="1:12" ht="15.75" customHeight="1" x14ac:dyDescent="0.25">
      <c r="A413" s="1">
        <v>193</v>
      </c>
      <c r="B413" s="118"/>
      <c r="C413" s="118"/>
      <c r="D413" s="121"/>
      <c r="E413" s="121"/>
      <c r="F413" s="121"/>
      <c r="G413" s="155"/>
      <c r="H413" s="447"/>
      <c r="I413" s="447"/>
      <c r="J413" s="448"/>
      <c r="K413" s="38" t="str">
        <f t="shared" si="18"/>
        <v xml:space="preserve"> </v>
      </c>
      <c r="L413" s="38" t="str">
        <f t="shared" si="19"/>
        <v xml:space="preserve"> </v>
      </c>
    </row>
    <row r="414" spans="1:12" ht="15.75" customHeight="1" x14ac:dyDescent="0.25">
      <c r="A414" s="2">
        <v>194</v>
      </c>
      <c r="B414" s="118"/>
      <c r="C414" s="118"/>
      <c r="D414" s="121"/>
      <c r="E414" s="121"/>
      <c r="F414" s="121"/>
      <c r="G414" s="155"/>
      <c r="H414" s="447"/>
      <c r="I414" s="447"/>
      <c r="J414" s="448"/>
      <c r="K414" s="38" t="str">
        <f t="shared" si="18"/>
        <v xml:space="preserve"> </v>
      </c>
      <c r="L414" s="38" t="str">
        <f t="shared" si="19"/>
        <v xml:space="preserve"> </v>
      </c>
    </row>
    <row r="415" spans="1:12" ht="15.75" customHeight="1" x14ac:dyDescent="0.25">
      <c r="A415" s="1">
        <v>195</v>
      </c>
      <c r="B415" s="118"/>
      <c r="C415" s="118"/>
      <c r="D415" s="121"/>
      <c r="E415" s="121"/>
      <c r="F415" s="121"/>
      <c r="G415" s="155"/>
      <c r="H415" s="447"/>
      <c r="I415" s="447"/>
      <c r="J415" s="448"/>
      <c r="K415" s="38" t="str">
        <f t="shared" si="18"/>
        <v xml:space="preserve"> </v>
      </c>
      <c r="L415" s="38" t="str">
        <f t="shared" si="19"/>
        <v xml:space="preserve"> </v>
      </c>
    </row>
    <row r="416" spans="1:12" ht="15.75" customHeight="1" x14ac:dyDescent="0.25">
      <c r="A416" s="2">
        <v>196</v>
      </c>
      <c r="B416" s="118"/>
      <c r="C416" s="118"/>
      <c r="D416" s="121"/>
      <c r="E416" s="121"/>
      <c r="F416" s="121"/>
      <c r="G416" s="155"/>
      <c r="H416" s="471"/>
      <c r="I416" s="472"/>
      <c r="J416" s="473"/>
      <c r="K416" s="38" t="str">
        <f t="shared" si="18"/>
        <v xml:space="preserve"> </v>
      </c>
      <c r="L416" s="38" t="str">
        <f t="shared" si="19"/>
        <v xml:space="preserve"> </v>
      </c>
    </row>
    <row r="417" spans="1:12" ht="15.75" customHeight="1" x14ac:dyDescent="0.25">
      <c r="A417" s="1">
        <v>197</v>
      </c>
      <c r="B417" s="118"/>
      <c r="C417" s="118"/>
      <c r="D417" s="121"/>
      <c r="E417" s="121"/>
      <c r="F417" s="121"/>
      <c r="G417" s="155"/>
      <c r="H417" s="471"/>
      <c r="I417" s="472"/>
      <c r="J417" s="473"/>
      <c r="K417" s="38" t="str">
        <f t="shared" si="18"/>
        <v xml:space="preserve"> </v>
      </c>
      <c r="L417" s="38" t="str">
        <f t="shared" si="19"/>
        <v xml:space="preserve"> </v>
      </c>
    </row>
    <row r="418" spans="1:12" ht="15.75" customHeight="1" x14ac:dyDescent="0.25">
      <c r="A418" s="2">
        <v>198</v>
      </c>
      <c r="B418" s="118"/>
      <c r="C418" s="118"/>
      <c r="D418" s="121"/>
      <c r="E418" s="121"/>
      <c r="F418" s="121"/>
      <c r="G418" s="155"/>
      <c r="H418" s="447"/>
      <c r="I418" s="447"/>
      <c r="J418" s="448"/>
      <c r="K418" s="38" t="str">
        <f t="shared" si="18"/>
        <v xml:space="preserve"> </v>
      </c>
      <c r="L418" s="38" t="str">
        <f t="shared" si="19"/>
        <v xml:space="preserve"> </v>
      </c>
    </row>
    <row r="419" spans="1:12" ht="15.75" customHeight="1" x14ac:dyDescent="0.25">
      <c r="A419" s="1">
        <v>199</v>
      </c>
      <c r="B419" s="118"/>
      <c r="C419" s="118"/>
      <c r="D419" s="121"/>
      <c r="E419" s="121"/>
      <c r="F419" s="121"/>
      <c r="G419" s="155"/>
      <c r="H419" s="447"/>
      <c r="I419" s="447"/>
      <c r="J419" s="448"/>
      <c r="K419" s="38" t="str">
        <f t="shared" si="18"/>
        <v xml:space="preserve"> </v>
      </c>
      <c r="L419" s="38" t="str">
        <f t="shared" si="19"/>
        <v xml:space="preserve"> </v>
      </c>
    </row>
    <row r="420" spans="1:12" ht="15.75" customHeight="1" x14ac:dyDescent="0.25">
      <c r="A420" s="2">
        <v>200</v>
      </c>
      <c r="B420" s="122"/>
      <c r="C420" s="122"/>
      <c r="D420" s="123"/>
      <c r="E420" s="123"/>
      <c r="F420" s="123"/>
      <c r="G420" s="155"/>
      <c r="H420" s="466"/>
      <c r="I420" s="466"/>
      <c r="J420" s="467"/>
      <c r="K420" s="38" t="str">
        <f t="shared" si="18"/>
        <v xml:space="preserve"> </v>
      </c>
      <c r="L420" s="38" t="str">
        <f t="shared" si="19"/>
        <v xml:space="preserve"> </v>
      </c>
    </row>
    <row r="421" spans="1:12" ht="15.75" customHeight="1" x14ac:dyDescent="0.25">
      <c r="A421" s="455"/>
      <c r="B421" s="455"/>
      <c r="C421" s="455"/>
      <c r="D421" s="455"/>
      <c r="E421" s="456"/>
      <c r="F421" s="92" t="s">
        <v>181</v>
      </c>
      <c r="G421" s="39">
        <f>SUM(G401:G420)+G377</f>
        <v>0</v>
      </c>
      <c r="H421" s="460"/>
      <c r="I421" s="461"/>
      <c r="J421" s="462"/>
    </row>
    <row r="422" spans="1:12" ht="15" customHeight="1" x14ac:dyDescent="0.25">
      <c r="A422" s="51"/>
    </row>
    <row r="423" spans="1:12" ht="15" customHeight="1" x14ac:dyDescent="0.25">
      <c r="A423" s="441" t="s">
        <v>171</v>
      </c>
      <c r="B423" s="441"/>
      <c r="C423" s="441"/>
      <c r="D423" s="441"/>
      <c r="E423" s="441"/>
      <c r="F423" s="441"/>
      <c r="G423" s="441"/>
      <c r="H423" s="441"/>
      <c r="I423" s="441"/>
      <c r="J423" s="441"/>
    </row>
    <row r="424" spans="1:12" ht="15" customHeight="1" x14ac:dyDescent="0.25">
      <c r="A424" s="50"/>
    </row>
    <row r="425" spans="1:12" ht="15" customHeight="1" x14ac:dyDescent="0.25">
      <c r="A425" s="51"/>
    </row>
    <row r="426" spans="1:12" ht="15" customHeight="1" x14ac:dyDescent="0.25">
      <c r="A426" s="89" t="s">
        <v>101</v>
      </c>
      <c r="D426" s="89" t="s">
        <v>102</v>
      </c>
      <c r="E426" s="89" t="s">
        <v>103</v>
      </c>
      <c r="G426" s="74" t="s">
        <v>127</v>
      </c>
    </row>
    <row r="437" spans="1:12" ht="15.75" customHeight="1" x14ac:dyDescent="0.25">
      <c r="A437" s="348" t="s">
        <v>172</v>
      </c>
      <c r="B437" s="348"/>
      <c r="C437" s="348"/>
      <c r="D437" s="348"/>
      <c r="E437" s="348"/>
      <c r="F437" s="348"/>
      <c r="G437" s="348"/>
      <c r="H437" s="348"/>
      <c r="I437" s="348"/>
      <c r="J437" s="348"/>
    </row>
    <row r="438" spans="1:12" ht="15" customHeight="1" x14ac:dyDescent="0.25">
      <c r="A438" s="70"/>
      <c r="B438" s="70"/>
      <c r="C438" s="70"/>
      <c r="D438" s="73" t="str">
        <f>'proje ve personel bilgileri'!$B$7&amp;" dönemine aittir"</f>
        <v>/ dönemine aittir</v>
      </c>
      <c r="E438" s="70"/>
      <c r="F438" s="70"/>
      <c r="G438" s="70"/>
      <c r="H438" s="70"/>
      <c r="I438" s="70"/>
      <c r="J438" s="70"/>
    </row>
    <row r="439" spans="1:12" ht="18.75" customHeight="1" x14ac:dyDescent="0.25">
      <c r="I439" s="4" t="s">
        <v>173</v>
      </c>
    </row>
    <row r="440" spans="1:12" ht="15.75" customHeight="1" x14ac:dyDescent="0.25">
      <c r="A440" s="442" t="s">
        <v>2</v>
      </c>
      <c r="B440" s="443"/>
      <c r="C440" s="444">
        <f>'proje ve personel bilgileri'!$B$2</f>
        <v>0</v>
      </c>
      <c r="D440" s="445"/>
      <c r="E440" s="445"/>
      <c r="F440" s="445"/>
      <c r="G440" s="445"/>
      <c r="H440" s="445"/>
      <c r="I440" s="445"/>
      <c r="J440" s="446"/>
    </row>
    <row r="441" spans="1:12" ht="15.75" customHeight="1" x14ac:dyDescent="0.25">
      <c r="A441" s="442" t="s">
        <v>4</v>
      </c>
      <c r="B441" s="347"/>
      <c r="C441" s="374">
        <f>'proje ve personel bilgileri'!$B$3</f>
        <v>0</v>
      </c>
      <c r="D441" s="375"/>
      <c r="E441" s="375"/>
      <c r="F441" s="375"/>
      <c r="G441" s="375"/>
      <c r="H441" s="375"/>
      <c r="I441" s="375"/>
      <c r="J441" s="376"/>
    </row>
    <row r="442" spans="1:12" ht="15" customHeight="1" x14ac:dyDescent="0.25">
      <c r="A442" s="346" t="s">
        <v>87</v>
      </c>
      <c r="B442" s="457" t="s">
        <v>15</v>
      </c>
      <c r="C442" s="347" t="s">
        <v>174</v>
      </c>
      <c r="D442" s="432" t="s">
        <v>175</v>
      </c>
      <c r="E442" s="346" t="s">
        <v>176</v>
      </c>
      <c r="F442" s="449"/>
      <c r="G442" s="432" t="s">
        <v>177</v>
      </c>
      <c r="H442" s="346" t="s">
        <v>178</v>
      </c>
      <c r="I442" s="464"/>
      <c r="J442" s="347"/>
    </row>
    <row r="443" spans="1:12" ht="15.75" customHeight="1" x14ac:dyDescent="0.25">
      <c r="A443" s="339"/>
      <c r="B443" s="458"/>
      <c r="C443" s="340"/>
      <c r="D443" s="433"/>
      <c r="E443" s="450"/>
      <c r="F443" s="451"/>
      <c r="G443" s="463"/>
      <c r="H443" s="339"/>
      <c r="I443" s="465"/>
      <c r="J443" s="340"/>
    </row>
    <row r="444" spans="1:12" ht="15.75" customHeight="1" x14ac:dyDescent="0.25">
      <c r="A444" s="339"/>
      <c r="B444" s="459"/>
      <c r="C444" s="340"/>
      <c r="D444" s="433"/>
      <c r="E444" s="36" t="s">
        <v>179</v>
      </c>
      <c r="F444" s="36" t="s">
        <v>180</v>
      </c>
      <c r="G444" s="463"/>
      <c r="H444" s="339"/>
      <c r="I444" s="465"/>
      <c r="J444" s="340"/>
    </row>
    <row r="445" spans="1:12" ht="15.75" customHeight="1" x14ac:dyDescent="0.25">
      <c r="A445" s="1">
        <v>201</v>
      </c>
      <c r="B445" s="113"/>
      <c r="C445" s="113"/>
      <c r="D445" s="115"/>
      <c r="E445" s="116"/>
      <c r="F445" s="117"/>
      <c r="G445" s="155"/>
      <c r="H445" s="468"/>
      <c r="I445" s="469"/>
      <c r="J445" s="470"/>
      <c r="K445" s="38" t="str">
        <f t="shared" ref="K445:K464" si="20">IF(G445&lt;&gt;0,(IF(H445=0,"KDV'li Tutar Zorunlu"," "))," ")</f>
        <v xml:space="preserve"> </v>
      </c>
      <c r="L445" s="38" t="str">
        <f t="shared" ref="L445:L464" si="21">IF(G445&lt;&gt;0,(IF(E445=0,"Tarih Numara Zorunlu"," "))," ")</f>
        <v xml:space="preserve"> </v>
      </c>
    </row>
    <row r="446" spans="1:12" ht="15.75" customHeight="1" x14ac:dyDescent="0.25">
      <c r="A446" s="2">
        <v>202</v>
      </c>
      <c r="B446" s="118"/>
      <c r="C446" s="118"/>
      <c r="D446" s="119"/>
      <c r="E446" s="120"/>
      <c r="F446" s="120"/>
      <c r="G446" s="155"/>
      <c r="H446" s="452"/>
      <c r="I446" s="453"/>
      <c r="J446" s="454"/>
      <c r="K446" s="38" t="str">
        <f t="shared" si="20"/>
        <v xml:space="preserve"> </v>
      </c>
      <c r="L446" s="38" t="str">
        <f t="shared" si="21"/>
        <v xml:space="preserve"> </v>
      </c>
    </row>
    <row r="447" spans="1:12" ht="15.75" customHeight="1" x14ac:dyDescent="0.25">
      <c r="A447" s="1">
        <v>203</v>
      </c>
      <c r="B447" s="118"/>
      <c r="C447" s="118"/>
      <c r="D447" s="119"/>
      <c r="E447" s="120"/>
      <c r="F447" s="120"/>
      <c r="G447" s="155"/>
      <c r="H447" s="452"/>
      <c r="I447" s="453"/>
      <c r="J447" s="454"/>
      <c r="K447" s="38" t="str">
        <f t="shared" si="20"/>
        <v xml:space="preserve"> </v>
      </c>
      <c r="L447" s="38" t="str">
        <f t="shared" si="21"/>
        <v xml:space="preserve"> </v>
      </c>
    </row>
    <row r="448" spans="1:12" ht="15.75" customHeight="1" x14ac:dyDescent="0.25">
      <c r="A448" s="2">
        <v>204</v>
      </c>
      <c r="B448" s="118"/>
      <c r="C448" s="118"/>
      <c r="D448" s="119"/>
      <c r="E448" s="120"/>
      <c r="F448" s="120"/>
      <c r="G448" s="155"/>
      <c r="H448" s="452"/>
      <c r="I448" s="453"/>
      <c r="J448" s="454"/>
      <c r="K448" s="38" t="str">
        <f t="shared" si="20"/>
        <v xml:space="preserve"> </v>
      </c>
      <c r="L448" s="38" t="str">
        <f t="shared" si="21"/>
        <v xml:space="preserve"> </v>
      </c>
    </row>
    <row r="449" spans="1:12" ht="15.75" customHeight="1" x14ac:dyDescent="0.25">
      <c r="A449" s="1">
        <v>205</v>
      </c>
      <c r="B449" s="118"/>
      <c r="C449" s="118"/>
      <c r="D449" s="119"/>
      <c r="E449" s="120"/>
      <c r="F449" s="120"/>
      <c r="G449" s="155"/>
      <c r="H449" s="452"/>
      <c r="I449" s="453"/>
      <c r="J449" s="454"/>
      <c r="K449" s="38" t="str">
        <f t="shared" si="20"/>
        <v xml:space="preserve"> </v>
      </c>
      <c r="L449" s="38" t="str">
        <f t="shared" si="21"/>
        <v xml:space="preserve"> </v>
      </c>
    </row>
    <row r="450" spans="1:12" ht="15.75" customHeight="1" x14ac:dyDescent="0.25">
      <c r="A450" s="2">
        <v>206</v>
      </c>
      <c r="B450" s="118"/>
      <c r="C450" s="118"/>
      <c r="D450" s="119"/>
      <c r="E450" s="120"/>
      <c r="F450" s="120"/>
      <c r="G450" s="155"/>
      <c r="H450" s="452"/>
      <c r="I450" s="453"/>
      <c r="J450" s="454"/>
      <c r="K450" s="38" t="str">
        <f t="shared" si="20"/>
        <v xml:space="preserve"> </v>
      </c>
      <c r="L450" s="38" t="str">
        <f t="shared" si="21"/>
        <v xml:space="preserve"> </v>
      </c>
    </row>
    <row r="451" spans="1:12" ht="15.75" customHeight="1" x14ac:dyDescent="0.25">
      <c r="A451" s="1">
        <v>207</v>
      </c>
      <c r="B451" s="118"/>
      <c r="C451" s="118"/>
      <c r="D451" s="119"/>
      <c r="E451" s="120"/>
      <c r="F451" s="120"/>
      <c r="G451" s="155"/>
      <c r="H451" s="452"/>
      <c r="I451" s="453"/>
      <c r="J451" s="454"/>
      <c r="K451" s="38" t="str">
        <f t="shared" si="20"/>
        <v xml:space="preserve"> </v>
      </c>
      <c r="L451" s="38" t="str">
        <f t="shared" si="21"/>
        <v xml:space="preserve"> </v>
      </c>
    </row>
    <row r="452" spans="1:12" ht="15.75" customHeight="1" x14ac:dyDescent="0.25">
      <c r="A452" s="2">
        <v>208</v>
      </c>
      <c r="B452" s="118"/>
      <c r="C452" s="118"/>
      <c r="D452" s="119"/>
      <c r="E452" s="120"/>
      <c r="F452" s="120"/>
      <c r="G452" s="155"/>
      <c r="H452" s="452"/>
      <c r="I452" s="453"/>
      <c r="J452" s="454"/>
      <c r="K452" s="38" t="str">
        <f t="shared" si="20"/>
        <v xml:space="preserve"> </v>
      </c>
      <c r="L452" s="38" t="str">
        <f t="shared" si="21"/>
        <v xml:space="preserve"> </v>
      </c>
    </row>
    <row r="453" spans="1:12" ht="15.75" customHeight="1" x14ac:dyDescent="0.25">
      <c r="A453" s="1">
        <v>209</v>
      </c>
      <c r="B453" s="118"/>
      <c r="C453" s="118"/>
      <c r="D453" s="119"/>
      <c r="E453" s="120"/>
      <c r="F453" s="120"/>
      <c r="G453" s="155"/>
      <c r="H453" s="452"/>
      <c r="I453" s="453"/>
      <c r="J453" s="454"/>
      <c r="K453" s="38" t="str">
        <f t="shared" si="20"/>
        <v xml:space="preserve"> </v>
      </c>
      <c r="L453" s="38" t="str">
        <f t="shared" si="21"/>
        <v xml:space="preserve"> </v>
      </c>
    </row>
    <row r="454" spans="1:12" ht="15.75" customHeight="1" x14ac:dyDescent="0.25">
      <c r="A454" s="2">
        <v>210</v>
      </c>
      <c r="B454" s="118"/>
      <c r="C454" s="118"/>
      <c r="D454" s="119"/>
      <c r="E454" s="120"/>
      <c r="F454" s="120"/>
      <c r="G454" s="155"/>
      <c r="H454" s="452"/>
      <c r="I454" s="453"/>
      <c r="J454" s="454"/>
      <c r="K454" s="38" t="str">
        <f t="shared" si="20"/>
        <v xml:space="preserve"> </v>
      </c>
      <c r="L454" s="38" t="str">
        <f t="shared" si="21"/>
        <v xml:space="preserve"> </v>
      </c>
    </row>
    <row r="455" spans="1:12" ht="15.75" customHeight="1" x14ac:dyDescent="0.25">
      <c r="A455" s="1">
        <v>211</v>
      </c>
      <c r="B455" s="118"/>
      <c r="C455" s="118"/>
      <c r="D455" s="119"/>
      <c r="E455" s="120"/>
      <c r="F455" s="120"/>
      <c r="G455" s="155"/>
      <c r="H455" s="452"/>
      <c r="I455" s="453"/>
      <c r="J455" s="454"/>
      <c r="K455" s="38" t="str">
        <f t="shared" si="20"/>
        <v xml:space="preserve"> </v>
      </c>
      <c r="L455" s="38" t="str">
        <f t="shared" si="21"/>
        <v xml:space="preserve"> </v>
      </c>
    </row>
    <row r="456" spans="1:12" ht="15.75" customHeight="1" x14ac:dyDescent="0.25">
      <c r="A456" s="2">
        <v>212</v>
      </c>
      <c r="B456" s="118"/>
      <c r="C456" s="118"/>
      <c r="D456" s="121"/>
      <c r="E456" s="121"/>
      <c r="F456" s="121"/>
      <c r="G456" s="155"/>
      <c r="H456" s="447"/>
      <c r="I456" s="447"/>
      <c r="J456" s="448"/>
      <c r="K456" s="38" t="str">
        <f t="shared" si="20"/>
        <v xml:space="preserve"> </v>
      </c>
      <c r="L456" s="38" t="str">
        <f t="shared" si="21"/>
        <v xml:space="preserve"> </v>
      </c>
    </row>
    <row r="457" spans="1:12" ht="15.75" customHeight="1" x14ac:dyDescent="0.25">
      <c r="A457" s="1">
        <v>213</v>
      </c>
      <c r="B457" s="118"/>
      <c r="C457" s="118"/>
      <c r="D457" s="121"/>
      <c r="E457" s="121"/>
      <c r="F457" s="121"/>
      <c r="G457" s="155"/>
      <c r="H457" s="447"/>
      <c r="I457" s="447"/>
      <c r="J457" s="448"/>
      <c r="K457" s="38" t="str">
        <f t="shared" si="20"/>
        <v xml:space="preserve"> </v>
      </c>
      <c r="L457" s="38" t="str">
        <f t="shared" si="21"/>
        <v xml:space="preserve"> </v>
      </c>
    </row>
    <row r="458" spans="1:12" ht="15.75" customHeight="1" x14ac:dyDescent="0.25">
      <c r="A458" s="2">
        <v>214</v>
      </c>
      <c r="B458" s="118"/>
      <c r="C458" s="118"/>
      <c r="D458" s="121"/>
      <c r="E458" s="121"/>
      <c r="F458" s="121"/>
      <c r="G458" s="155"/>
      <c r="H458" s="447"/>
      <c r="I458" s="447"/>
      <c r="J458" s="448"/>
      <c r="K458" s="38" t="str">
        <f t="shared" si="20"/>
        <v xml:space="preserve"> </v>
      </c>
      <c r="L458" s="38" t="str">
        <f t="shared" si="21"/>
        <v xml:space="preserve"> </v>
      </c>
    </row>
    <row r="459" spans="1:12" ht="15.75" customHeight="1" x14ac:dyDescent="0.25">
      <c r="A459" s="1">
        <v>215</v>
      </c>
      <c r="B459" s="118"/>
      <c r="C459" s="118"/>
      <c r="D459" s="121"/>
      <c r="E459" s="121"/>
      <c r="F459" s="121"/>
      <c r="G459" s="155"/>
      <c r="H459" s="447"/>
      <c r="I459" s="447"/>
      <c r="J459" s="448"/>
      <c r="K459" s="38" t="str">
        <f t="shared" si="20"/>
        <v xml:space="preserve"> </v>
      </c>
      <c r="L459" s="38" t="str">
        <f t="shared" si="21"/>
        <v xml:space="preserve"> </v>
      </c>
    </row>
    <row r="460" spans="1:12" ht="15.75" customHeight="1" x14ac:dyDescent="0.25">
      <c r="A460" s="2">
        <v>216</v>
      </c>
      <c r="B460" s="118"/>
      <c r="C460" s="118"/>
      <c r="D460" s="121"/>
      <c r="E460" s="121"/>
      <c r="F460" s="121"/>
      <c r="G460" s="155"/>
      <c r="H460" s="471"/>
      <c r="I460" s="472"/>
      <c r="J460" s="473"/>
      <c r="K460" s="38" t="str">
        <f t="shared" si="20"/>
        <v xml:space="preserve"> </v>
      </c>
      <c r="L460" s="38" t="str">
        <f t="shared" si="21"/>
        <v xml:space="preserve"> </v>
      </c>
    </row>
    <row r="461" spans="1:12" ht="15.75" customHeight="1" x14ac:dyDescent="0.25">
      <c r="A461" s="1">
        <v>217</v>
      </c>
      <c r="B461" s="118"/>
      <c r="C461" s="118"/>
      <c r="D461" s="121"/>
      <c r="E461" s="121"/>
      <c r="F461" s="121"/>
      <c r="G461" s="155"/>
      <c r="H461" s="471"/>
      <c r="I461" s="472"/>
      <c r="J461" s="473"/>
      <c r="K461" s="38" t="str">
        <f t="shared" si="20"/>
        <v xml:space="preserve"> </v>
      </c>
      <c r="L461" s="38" t="str">
        <f t="shared" si="21"/>
        <v xml:space="preserve"> </v>
      </c>
    </row>
    <row r="462" spans="1:12" ht="15.75" customHeight="1" x14ac:dyDescent="0.25">
      <c r="A462" s="2">
        <v>218</v>
      </c>
      <c r="B462" s="118"/>
      <c r="C462" s="118"/>
      <c r="D462" s="121"/>
      <c r="E462" s="121"/>
      <c r="F462" s="121"/>
      <c r="G462" s="155"/>
      <c r="H462" s="447"/>
      <c r="I462" s="447"/>
      <c r="J462" s="448"/>
      <c r="K462" s="38" t="str">
        <f t="shared" si="20"/>
        <v xml:space="preserve"> </v>
      </c>
      <c r="L462" s="38" t="str">
        <f t="shared" si="21"/>
        <v xml:space="preserve"> </v>
      </c>
    </row>
    <row r="463" spans="1:12" ht="15.75" customHeight="1" x14ac:dyDescent="0.25">
      <c r="A463" s="1">
        <v>219</v>
      </c>
      <c r="B463" s="118"/>
      <c r="C463" s="118"/>
      <c r="D463" s="121"/>
      <c r="E463" s="121"/>
      <c r="F463" s="121"/>
      <c r="G463" s="155"/>
      <c r="H463" s="447"/>
      <c r="I463" s="447"/>
      <c r="J463" s="448"/>
      <c r="K463" s="38" t="str">
        <f t="shared" si="20"/>
        <v xml:space="preserve"> </v>
      </c>
      <c r="L463" s="38" t="str">
        <f t="shared" si="21"/>
        <v xml:space="preserve"> </v>
      </c>
    </row>
    <row r="464" spans="1:12" ht="15.75" customHeight="1" x14ac:dyDescent="0.25">
      <c r="A464" s="2">
        <v>220</v>
      </c>
      <c r="B464" s="122"/>
      <c r="C464" s="122"/>
      <c r="D464" s="123"/>
      <c r="E464" s="123"/>
      <c r="F464" s="123"/>
      <c r="G464" s="155"/>
      <c r="H464" s="466"/>
      <c r="I464" s="466"/>
      <c r="J464" s="467"/>
      <c r="K464" s="38" t="str">
        <f t="shared" si="20"/>
        <v xml:space="preserve"> </v>
      </c>
      <c r="L464" s="38" t="str">
        <f t="shared" si="21"/>
        <v xml:space="preserve"> </v>
      </c>
    </row>
    <row r="465" spans="1:10" ht="15.75" customHeight="1" x14ac:dyDescent="0.25">
      <c r="A465" s="455"/>
      <c r="B465" s="455"/>
      <c r="C465" s="455"/>
      <c r="D465" s="455"/>
      <c r="E465" s="456"/>
      <c r="F465" s="92" t="s">
        <v>181</v>
      </c>
      <c r="G465" s="39">
        <f>SUM(G445:G464)+G421</f>
        <v>0</v>
      </c>
      <c r="H465" s="460"/>
      <c r="I465" s="461"/>
      <c r="J465" s="462"/>
    </row>
    <row r="466" spans="1:10" ht="15" customHeight="1" x14ac:dyDescent="0.25">
      <c r="A466" s="51"/>
    </row>
    <row r="467" spans="1:10" ht="15" customHeight="1" x14ac:dyDescent="0.25">
      <c r="A467" s="441" t="s">
        <v>171</v>
      </c>
      <c r="B467" s="441"/>
      <c r="C467" s="441"/>
      <c r="D467" s="441"/>
      <c r="E467" s="441"/>
      <c r="F467" s="441"/>
      <c r="G467" s="441"/>
      <c r="H467" s="441"/>
      <c r="I467" s="441"/>
      <c r="J467" s="441"/>
    </row>
    <row r="468" spans="1:10" ht="15" customHeight="1" x14ac:dyDescent="0.25">
      <c r="A468" s="50"/>
    </row>
    <row r="469" spans="1:10" ht="15" customHeight="1" x14ac:dyDescent="0.25">
      <c r="A469" s="51"/>
    </row>
    <row r="470" spans="1:10" ht="15" customHeight="1" x14ac:dyDescent="0.25">
      <c r="A470" s="89" t="s">
        <v>101</v>
      </c>
      <c r="D470" s="89" t="s">
        <v>102</v>
      </c>
      <c r="E470" s="89" t="s">
        <v>103</v>
      </c>
      <c r="G470" s="74" t="s">
        <v>127</v>
      </c>
    </row>
    <row r="481" spans="1:12" ht="15.75" customHeight="1" x14ac:dyDescent="0.25">
      <c r="A481" s="348" t="s">
        <v>172</v>
      </c>
      <c r="B481" s="348"/>
      <c r="C481" s="348"/>
      <c r="D481" s="348"/>
      <c r="E481" s="348"/>
      <c r="F481" s="348"/>
      <c r="G481" s="348"/>
      <c r="H481" s="348"/>
      <c r="I481" s="348"/>
      <c r="J481" s="348"/>
    </row>
    <row r="482" spans="1:12" ht="15" customHeight="1" x14ac:dyDescent="0.25">
      <c r="A482" s="70"/>
      <c r="B482" s="70"/>
      <c r="C482" s="70"/>
      <c r="D482" s="73" t="str">
        <f>'proje ve personel bilgileri'!$B$7&amp;" dönemine aittir"</f>
        <v>/ dönemine aittir</v>
      </c>
      <c r="E482" s="70"/>
      <c r="F482" s="70"/>
      <c r="G482" s="70"/>
      <c r="H482" s="70"/>
      <c r="I482" s="70"/>
      <c r="J482" s="70"/>
    </row>
    <row r="483" spans="1:12" ht="18.75" customHeight="1" x14ac:dyDescent="0.25">
      <c r="I483" s="4" t="s">
        <v>173</v>
      </c>
    </row>
    <row r="484" spans="1:12" ht="15.75" customHeight="1" x14ac:dyDescent="0.25">
      <c r="A484" s="442" t="s">
        <v>2</v>
      </c>
      <c r="B484" s="443"/>
      <c r="C484" s="444">
        <f>'proje ve personel bilgileri'!$B$2</f>
        <v>0</v>
      </c>
      <c r="D484" s="445"/>
      <c r="E484" s="445"/>
      <c r="F484" s="445"/>
      <c r="G484" s="445"/>
      <c r="H484" s="445"/>
      <c r="I484" s="445"/>
      <c r="J484" s="446"/>
    </row>
    <row r="485" spans="1:12" ht="15.75" customHeight="1" x14ac:dyDescent="0.25">
      <c r="A485" s="442" t="s">
        <v>4</v>
      </c>
      <c r="B485" s="347"/>
      <c r="C485" s="374">
        <f>'proje ve personel bilgileri'!$B$3</f>
        <v>0</v>
      </c>
      <c r="D485" s="375"/>
      <c r="E485" s="375"/>
      <c r="F485" s="375"/>
      <c r="G485" s="375"/>
      <c r="H485" s="375"/>
      <c r="I485" s="375"/>
      <c r="J485" s="376"/>
    </row>
    <row r="486" spans="1:12" ht="15" customHeight="1" x14ac:dyDescent="0.25">
      <c r="A486" s="346" t="s">
        <v>87</v>
      </c>
      <c r="B486" s="457" t="s">
        <v>15</v>
      </c>
      <c r="C486" s="347" t="s">
        <v>174</v>
      </c>
      <c r="D486" s="432" t="s">
        <v>175</v>
      </c>
      <c r="E486" s="346" t="s">
        <v>176</v>
      </c>
      <c r="F486" s="449"/>
      <c r="G486" s="432" t="s">
        <v>177</v>
      </c>
      <c r="H486" s="346" t="s">
        <v>178</v>
      </c>
      <c r="I486" s="464"/>
      <c r="J486" s="347"/>
    </row>
    <row r="487" spans="1:12" ht="15.75" customHeight="1" x14ac:dyDescent="0.25">
      <c r="A487" s="339"/>
      <c r="B487" s="458"/>
      <c r="C487" s="340"/>
      <c r="D487" s="433"/>
      <c r="E487" s="450"/>
      <c r="F487" s="451"/>
      <c r="G487" s="463"/>
      <c r="H487" s="339"/>
      <c r="I487" s="465"/>
      <c r="J487" s="340"/>
    </row>
    <row r="488" spans="1:12" ht="15.75" customHeight="1" x14ac:dyDescent="0.25">
      <c r="A488" s="339"/>
      <c r="B488" s="459"/>
      <c r="C488" s="340"/>
      <c r="D488" s="433"/>
      <c r="E488" s="36" t="s">
        <v>179</v>
      </c>
      <c r="F488" s="36" t="s">
        <v>180</v>
      </c>
      <c r="G488" s="463"/>
      <c r="H488" s="339"/>
      <c r="I488" s="465"/>
      <c r="J488" s="340"/>
    </row>
    <row r="489" spans="1:12" ht="15.75" customHeight="1" x14ac:dyDescent="0.25">
      <c r="A489" s="1">
        <v>221</v>
      </c>
      <c r="B489" s="113"/>
      <c r="C489" s="113"/>
      <c r="D489" s="115"/>
      <c r="E489" s="116"/>
      <c r="F489" s="117"/>
      <c r="G489" s="155"/>
      <c r="H489" s="468"/>
      <c r="I489" s="469"/>
      <c r="J489" s="470"/>
      <c r="K489" s="38" t="str">
        <f t="shared" ref="K489:K508" si="22">IF(G489&lt;&gt;0,(IF(H489=0,"KDV'li Tutar Zorunlu"," "))," ")</f>
        <v xml:space="preserve"> </v>
      </c>
      <c r="L489" s="38" t="str">
        <f t="shared" ref="L489:L508" si="23">IF(G489&lt;&gt;0,(IF(E489=0,"Tarih Numara Zorunlu"," "))," ")</f>
        <v xml:space="preserve"> </v>
      </c>
    </row>
    <row r="490" spans="1:12" ht="15.75" customHeight="1" x14ac:dyDescent="0.25">
      <c r="A490" s="2">
        <v>222</v>
      </c>
      <c r="B490" s="118"/>
      <c r="C490" s="118"/>
      <c r="D490" s="119"/>
      <c r="E490" s="120"/>
      <c r="F490" s="120"/>
      <c r="G490" s="155"/>
      <c r="H490" s="452"/>
      <c r="I490" s="453"/>
      <c r="J490" s="454"/>
      <c r="K490" s="38" t="str">
        <f t="shared" si="22"/>
        <v xml:space="preserve"> </v>
      </c>
      <c r="L490" s="38" t="str">
        <f t="shared" si="23"/>
        <v xml:space="preserve"> </v>
      </c>
    </row>
    <row r="491" spans="1:12" ht="15.75" customHeight="1" x14ac:dyDescent="0.25">
      <c r="A491" s="1">
        <v>223</v>
      </c>
      <c r="B491" s="118"/>
      <c r="C491" s="118"/>
      <c r="D491" s="119"/>
      <c r="E491" s="120"/>
      <c r="F491" s="120"/>
      <c r="G491" s="155"/>
      <c r="H491" s="452"/>
      <c r="I491" s="453"/>
      <c r="J491" s="454"/>
      <c r="K491" s="38" t="str">
        <f t="shared" si="22"/>
        <v xml:space="preserve"> </v>
      </c>
      <c r="L491" s="38" t="str">
        <f t="shared" si="23"/>
        <v xml:space="preserve"> </v>
      </c>
    </row>
    <row r="492" spans="1:12" ht="15.75" customHeight="1" x14ac:dyDescent="0.25">
      <c r="A492" s="2">
        <v>224</v>
      </c>
      <c r="B492" s="118"/>
      <c r="C492" s="118"/>
      <c r="D492" s="119"/>
      <c r="E492" s="120"/>
      <c r="F492" s="120"/>
      <c r="G492" s="155"/>
      <c r="H492" s="452"/>
      <c r="I492" s="453"/>
      <c r="J492" s="454"/>
      <c r="K492" s="38" t="str">
        <f t="shared" si="22"/>
        <v xml:space="preserve"> </v>
      </c>
      <c r="L492" s="38" t="str">
        <f t="shared" si="23"/>
        <v xml:space="preserve"> </v>
      </c>
    </row>
    <row r="493" spans="1:12" ht="15.75" customHeight="1" x14ac:dyDescent="0.25">
      <c r="A493" s="1">
        <v>225</v>
      </c>
      <c r="B493" s="118"/>
      <c r="C493" s="118"/>
      <c r="D493" s="119"/>
      <c r="E493" s="120"/>
      <c r="F493" s="120"/>
      <c r="G493" s="155"/>
      <c r="H493" s="452"/>
      <c r="I493" s="453"/>
      <c r="J493" s="454"/>
      <c r="K493" s="38" t="str">
        <f t="shared" si="22"/>
        <v xml:space="preserve"> </v>
      </c>
      <c r="L493" s="38" t="str">
        <f t="shared" si="23"/>
        <v xml:space="preserve"> </v>
      </c>
    </row>
    <row r="494" spans="1:12" ht="15.75" customHeight="1" x14ac:dyDescent="0.25">
      <c r="A494" s="2">
        <v>226</v>
      </c>
      <c r="B494" s="118"/>
      <c r="C494" s="118"/>
      <c r="D494" s="119"/>
      <c r="E494" s="120"/>
      <c r="F494" s="120"/>
      <c r="G494" s="155"/>
      <c r="H494" s="452"/>
      <c r="I494" s="453"/>
      <c r="J494" s="454"/>
      <c r="K494" s="38" t="str">
        <f t="shared" si="22"/>
        <v xml:space="preserve"> </v>
      </c>
      <c r="L494" s="38" t="str">
        <f t="shared" si="23"/>
        <v xml:space="preserve"> </v>
      </c>
    </row>
    <row r="495" spans="1:12" ht="15.75" customHeight="1" x14ac:dyDescent="0.25">
      <c r="A495" s="1">
        <v>227</v>
      </c>
      <c r="B495" s="118"/>
      <c r="C495" s="118"/>
      <c r="D495" s="119"/>
      <c r="E495" s="120"/>
      <c r="F495" s="120"/>
      <c r="G495" s="155"/>
      <c r="H495" s="452"/>
      <c r="I495" s="453"/>
      <c r="J495" s="454"/>
      <c r="K495" s="38" t="str">
        <f t="shared" si="22"/>
        <v xml:space="preserve"> </v>
      </c>
      <c r="L495" s="38" t="str">
        <f t="shared" si="23"/>
        <v xml:space="preserve"> </v>
      </c>
    </row>
    <row r="496" spans="1:12" ht="15.75" customHeight="1" x14ac:dyDescent="0.25">
      <c r="A496" s="2">
        <v>228</v>
      </c>
      <c r="B496" s="118"/>
      <c r="C496" s="118"/>
      <c r="D496" s="119"/>
      <c r="E496" s="120"/>
      <c r="F496" s="120"/>
      <c r="G496" s="155"/>
      <c r="H496" s="452"/>
      <c r="I496" s="453"/>
      <c r="J496" s="454"/>
      <c r="K496" s="38" t="str">
        <f t="shared" si="22"/>
        <v xml:space="preserve"> </v>
      </c>
      <c r="L496" s="38" t="str">
        <f t="shared" si="23"/>
        <v xml:space="preserve"> </v>
      </c>
    </row>
    <row r="497" spans="1:12" ht="15.75" customHeight="1" x14ac:dyDescent="0.25">
      <c r="A497" s="1">
        <v>229</v>
      </c>
      <c r="B497" s="118"/>
      <c r="C497" s="118"/>
      <c r="D497" s="119"/>
      <c r="E497" s="120"/>
      <c r="F497" s="120"/>
      <c r="G497" s="155"/>
      <c r="H497" s="452"/>
      <c r="I497" s="453"/>
      <c r="J497" s="454"/>
      <c r="K497" s="38" t="str">
        <f t="shared" si="22"/>
        <v xml:space="preserve"> </v>
      </c>
      <c r="L497" s="38" t="str">
        <f t="shared" si="23"/>
        <v xml:space="preserve"> </v>
      </c>
    </row>
    <row r="498" spans="1:12" ht="15.75" customHeight="1" x14ac:dyDescent="0.25">
      <c r="A498" s="2">
        <v>230</v>
      </c>
      <c r="B498" s="118"/>
      <c r="C498" s="118"/>
      <c r="D498" s="119"/>
      <c r="E498" s="120"/>
      <c r="F498" s="120"/>
      <c r="G498" s="155"/>
      <c r="H498" s="452"/>
      <c r="I498" s="453"/>
      <c r="J498" s="454"/>
      <c r="K498" s="38" t="str">
        <f t="shared" si="22"/>
        <v xml:space="preserve"> </v>
      </c>
      <c r="L498" s="38" t="str">
        <f t="shared" si="23"/>
        <v xml:space="preserve"> </v>
      </c>
    </row>
    <row r="499" spans="1:12" ht="15.75" customHeight="1" x14ac:dyDescent="0.25">
      <c r="A499" s="1">
        <v>231</v>
      </c>
      <c r="B499" s="118"/>
      <c r="C499" s="118"/>
      <c r="D499" s="119"/>
      <c r="E499" s="120"/>
      <c r="F499" s="120"/>
      <c r="G499" s="155"/>
      <c r="H499" s="452"/>
      <c r="I499" s="453"/>
      <c r="J499" s="454"/>
      <c r="K499" s="38" t="str">
        <f t="shared" si="22"/>
        <v xml:space="preserve"> </v>
      </c>
      <c r="L499" s="38" t="str">
        <f t="shared" si="23"/>
        <v xml:space="preserve"> </v>
      </c>
    </row>
    <row r="500" spans="1:12" ht="15.75" customHeight="1" x14ac:dyDescent="0.25">
      <c r="A500" s="2">
        <v>232</v>
      </c>
      <c r="B500" s="118"/>
      <c r="C500" s="118"/>
      <c r="D500" s="121"/>
      <c r="E500" s="121"/>
      <c r="F500" s="121"/>
      <c r="G500" s="155"/>
      <c r="H500" s="447"/>
      <c r="I500" s="447"/>
      <c r="J500" s="448"/>
      <c r="K500" s="38" t="str">
        <f t="shared" si="22"/>
        <v xml:space="preserve"> </v>
      </c>
      <c r="L500" s="38" t="str">
        <f t="shared" si="23"/>
        <v xml:space="preserve"> </v>
      </c>
    </row>
    <row r="501" spans="1:12" ht="15.75" customHeight="1" x14ac:dyDescent="0.25">
      <c r="A501" s="1">
        <v>233</v>
      </c>
      <c r="B501" s="118"/>
      <c r="C501" s="118"/>
      <c r="D501" s="121"/>
      <c r="E501" s="121"/>
      <c r="F501" s="121"/>
      <c r="G501" s="155"/>
      <c r="H501" s="447"/>
      <c r="I501" s="447"/>
      <c r="J501" s="448"/>
      <c r="K501" s="38" t="str">
        <f t="shared" si="22"/>
        <v xml:space="preserve"> </v>
      </c>
      <c r="L501" s="38" t="str">
        <f t="shared" si="23"/>
        <v xml:space="preserve"> </v>
      </c>
    </row>
    <row r="502" spans="1:12" ht="15.75" customHeight="1" x14ac:dyDescent="0.25">
      <c r="A502" s="2">
        <v>234</v>
      </c>
      <c r="B502" s="118"/>
      <c r="C502" s="118"/>
      <c r="D502" s="121"/>
      <c r="E502" s="121"/>
      <c r="F502" s="121"/>
      <c r="G502" s="155"/>
      <c r="H502" s="447"/>
      <c r="I502" s="447"/>
      <c r="J502" s="448"/>
      <c r="K502" s="38" t="str">
        <f t="shared" si="22"/>
        <v xml:space="preserve"> </v>
      </c>
      <c r="L502" s="38" t="str">
        <f t="shared" si="23"/>
        <v xml:space="preserve"> </v>
      </c>
    </row>
    <row r="503" spans="1:12" ht="15.75" customHeight="1" x14ac:dyDescent="0.25">
      <c r="A503" s="1">
        <v>235</v>
      </c>
      <c r="B503" s="118"/>
      <c r="C503" s="118"/>
      <c r="D503" s="121"/>
      <c r="E503" s="121"/>
      <c r="F503" s="121"/>
      <c r="G503" s="155"/>
      <c r="H503" s="447"/>
      <c r="I503" s="447"/>
      <c r="J503" s="448"/>
      <c r="K503" s="38" t="str">
        <f t="shared" si="22"/>
        <v xml:space="preserve"> </v>
      </c>
      <c r="L503" s="38" t="str">
        <f t="shared" si="23"/>
        <v xml:space="preserve"> </v>
      </c>
    </row>
    <row r="504" spans="1:12" ht="15.75" customHeight="1" x14ac:dyDescent="0.25">
      <c r="A504" s="2">
        <v>236</v>
      </c>
      <c r="B504" s="118"/>
      <c r="C504" s="118"/>
      <c r="D504" s="121"/>
      <c r="E504" s="121"/>
      <c r="F504" s="121"/>
      <c r="G504" s="155"/>
      <c r="H504" s="471"/>
      <c r="I504" s="472"/>
      <c r="J504" s="473"/>
      <c r="K504" s="38" t="str">
        <f t="shared" si="22"/>
        <v xml:space="preserve"> </v>
      </c>
      <c r="L504" s="38" t="str">
        <f t="shared" si="23"/>
        <v xml:space="preserve"> </v>
      </c>
    </row>
    <row r="505" spans="1:12" ht="15.75" customHeight="1" x14ac:dyDescent="0.25">
      <c r="A505" s="1">
        <v>237</v>
      </c>
      <c r="B505" s="118"/>
      <c r="C505" s="118"/>
      <c r="D505" s="121"/>
      <c r="E505" s="121"/>
      <c r="F505" s="121"/>
      <c r="G505" s="155"/>
      <c r="H505" s="471"/>
      <c r="I505" s="472"/>
      <c r="J505" s="473"/>
      <c r="K505" s="38" t="str">
        <f t="shared" si="22"/>
        <v xml:space="preserve"> </v>
      </c>
      <c r="L505" s="38" t="str">
        <f t="shared" si="23"/>
        <v xml:space="preserve"> </v>
      </c>
    </row>
    <row r="506" spans="1:12" ht="15.75" customHeight="1" x14ac:dyDescent="0.25">
      <c r="A506" s="2">
        <v>238</v>
      </c>
      <c r="B506" s="118"/>
      <c r="C506" s="118"/>
      <c r="D506" s="121"/>
      <c r="E506" s="121"/>
      <c r="F506" s="121"/>
      <c r="G506" s="155"/>
      <c r="H506" s="447"/>
      <c r="I506" s="447"/>
      <c r="J506" s="448"/>
      <c r="K506" s="38" t="str">
        <f t="shared" si="22"/>
        <v xml:space="preserve"> </v>
      </c>
      <c r="L506" s="38" t="str">
        <f t="shared" si="23"/>
        <v xml:space="preserve"> </v>
      </c>
    </row>
    <row r="507" spans="1:12" ht="15.75" customHeight="1" x14ac:dyDescent="0.25">
      <c r="A507" s="1">
        <v>239</v>
      </c>
      <c r="B507" s="118"/>
      <c r="C507" s="118"/>
      <c r="D507" s="121"/>
      <c r="E507" s="121"/>
      <c r="F507" s="121"/>
      <c r="G507" s="155"/>
      <c r="H507" s="447"/>
      <c r="I507" s="447"/>
      <c r="J507" s="448"/>
      <c r="K507" s="38" t="str">
        <f t="shared" si="22"/>
        <v xml:space="preserve"> </v>
      </c>
      <c r="L507" s="38" t="str">
        <f t="shared" si="23"/>
        <v xml:space="preserve"> </v>
      </c>
    </row>
    <row r="508" spans="1:12" ht="15.75" customHeight="1" x14ac:dyDescent="0.25">
      <c r="A508" s="2">
        <v>240</v>
      </c>
      <c r="B508" s="122"/>
      <c r="C508" s="122"/>
      <c r="D508" s="123"/>
      <c r="E508" s="123"/>
      <c r="F508" s="123"/>
      <c r="G508" s="155"/>
      <c r="H508" s="466"/>
      <c r="I508" s="466"/>
      <c r="J508" s="467"/>
      <c r="K508" s="38" t="str">
        <f t="shared" si="22"/>
        <v xml:space="preserve"> </v>
      </c>
      <c r="L508" s="38" t="str">
        <f t="shared" si="23"/>
        <v xml:space="preserve"> </v>
      </c>
    </row>
    <row r="509" spans="1:12" ht="15.75" customHeight="1" x14ac:dyDescent="0.25">
      <c r="A509" s="455"/>
      <c r="B509" s="455"/>
      <c r="C509" s="455"/>
      <c r="D509" s="455"/>
      <c r="E509" s="456"/>
      <c r="F509" s="92" t="s">
        <v>181</v>
      </c>
      <c r="G509" s="39">
        <f>SUM(G489:G508)+G465</f>
        <v>0</v>
      </c>
      <c r="H509" s="460"/>
      <c r="I509" s="461"/>
      <c r="J509" s="462"/>
    </row>
    <row r="510" spans="1:12" ht="15" customHeight="1" x14ac:dyDescent="0.25">
      <c r="A510" s="51"/>
    </row>
    <row r="511" spans="1:12" ht="15" customHeight="1" x14ac:dyDescent="0.25">
      <c r="A511" s="441" t="s">
        <v>171</v>
      </c>
      <c r="B511" s="441"/>
      <c r="C511" s="441"/>
      <c r="D511" s="441"/>
      <c r="E511" s="441"/>
      <c r="F511" s="441"/>
      <c r="G511" s="441"/>
      <c r="H511" s="441"/>
      <c r="I511" s="441"/>
      <c r="J511" s="441"/>
    </row>
    <row r="512" spans="1:12" ht="15" customHeight="1" x14ac:dyDescent="0.25">
      <c r="A512" s="50"/>
    </row>
    <row r="513" spans="1:10" ht="15" customHeight="1" x14ac:dyDescent="0.25">
      <c r="A513" s="51"/>
    </row>
    <row r="514" spans="1:10" ht="15" customHeight="1" x14ac:dyDescent="0.25">
      <c r="A514" s="89" t="s">
        <v>101</v>
      </c>
      <c r="D514" s="89" t="s">
        <v>102</v>
      </c>
      <c r="E514" s="89" t="s">
        <v>103</v>
      </c>
      <c r="G514" s="74" t="s">
        <v>127</v>
      </c>
    </row>
    <row r="525" spans="1:10" ht="15.75" customHeight="1" x14ac:dyDescent="0.25">
      <c r="A525" s="348" t="s">
        <v>172</v>
      </c>
      <c r="B525" s="348"/>
      <c r="C525" s="348"/>
      <c r="D525" s="348"/>
      <c r="E525" s="348"/>
      <c r="F525" s="348"/>
      <c r="G525" s="348"/>
      <c r="H525" s="348"/>
      <c r="I525" s="348"/>
      <c r="J525" s="348"/>
    </row>
    <row r="526" spans="1:10" ht="15" customHeight="1" x14ac:dyDescent="0.25">
      <c r="A526" s="70"/>
      <c r="B526" s="70"/>
      <c r="C526" s="70"/>
      <c r="D526" s="73" t="str">
        <f>'proje ve personel bilgileri'!$B$7&amp;" dönemine aittir"</f>
        <v>/ dönemine aittir</v>
      </c>
      <c r="E526" s="70"/>
      <c r="F526" s="70"/>
      <c r="G526" s="70"/>
      <c r="H526" s="70"/>
      <c r="I526" s="70"/>
      <c r="J526" s="70"/>
    </row>
    <row r="527" spans="1:10" ht="18.75" customHeight="1" x14ac:dyDescent="0.25">
      <c r="I527" s="4" t="s">
        <v>173</v>
      </c>
    </row>
    <row r="528" spans="1:10" ht="15.75" customHeight="1" x14ac:dyDescent="0.25">
      <c r="A528" s="442" t="s">
        <v>2</v>
      </c>
      <c r="B528" s="443"/>
      <c r="C528" s="444">
        <f>'proje ve personel bilgileri'!$B$2</f>
        <v>0</v>
      </c>
      <c r="D528" s="445"/>
      <c r="E528" s="445"/>
      <c r="F528" s="445"/>
      <c r="G528" s="445"/>
      <c r="H528" s="445"/>
      <c r="I528" s="445"/>
      <c r="J528" s="446"/>
    </row>
    <row r="529" spans="1:12" ht="15.75" customHeight="1" x14ac:dyDescent="0.25">
      <c r="A529" s="442" t="s">
        <v>4</v>
      </c>
      <c r="B529" s="347"/>
      <c r="C529" s="374">
        <f>'proje ve personel bilgileri'!$B$3</f>
        <v>0</v>
      </c>
      <c r="D529" s="375"/>
      <c r="E529" s="375"/>
      <c r="F529" s="375"/>
      <c r="G529" s="375"/>
      <c r="H529" s="375"/>
      <c r="I529" s="375"/>
      <c r="J529" s="376"/>
    </row>
    <row r="530" spans="1:12" ht="15" customHeight="1" x14ac:dyDescent="0.25">
      <c r="A530" s="346" t="s">
        <v>87</v>
      </c>
      <c r="B530" s="457" t="s">
        <v>15</v>
      </c>
      <c r="C530" s="347" t="s">
        <v>174</v>
      </c>
      <c r="D530" s="432" t="s">
        <v>175</v>
      </c>
      <c r="E530" s="346" t="s">
        <v>176</v>
      </c>
      <c r="F530" s="449"/>
      <c r="G530" s="432" t="s">
        <v>177</v>
      </c>
      <c r="H530" s="346" t="s">
        <v>178</v>
      </c>
      <c r="I530" s="464"/>
      <c r="J530" s="347"/>
    </row>
    <row r="531" spans="1:12" ht="15.75" customHeight="1" x14ac:dyDescent="0.25">
      <c r="A531" s="339"/>
      <c r="B531" s="458"/>
      <c r="C531" s="340"/>
      <c r="D531" s="433"/>
      <c r="E531" s="450"/>
      <c r="F531" s="451"/>
      <c r="G531" s="463"/>
      <c r="H531" s="339"/>
      <c r="I531" s="465"/>
      <c r="J531" s="340"/>
    </row>
    <row r="532" spans="1:12" ht="15.75" customHeight="1" x14ac:dyDescent="0.25">
      <c r="A532" s="339"/>
      <c r="B532" s="459"/>
      <c r="C532" s="340"/>
      <c r="D532" s="433"/>
      <c r="E532" s="36" t="s">
        <v>179</v>
      </c>
      <c r="F532" s="36" t="s">
        <v>180</v>
      </c>
      <c r="G532" s="463"/>
      <c r="H532" s="339"/>
      <c r="I532" s="465"/>
      <c r="J532" s="340"/>
    </row>
    <row r="533" spans="1:12" ht="15.75" customHeight="1" x14ac:dyDescent="0.25">
      <c r="A533" s="1">
        <v>241</v>
      </c>
      <c r="B533" s="113"/>
      <c r="C533" s="113"/>
      <c r="D533" s="115"/>
      <c r="E533" s="116"/>
      <c r="F533" s="117"/>
      <c r="G533" s="155"/>
      <c r="H533" s="468"/>
      <c r="I533" s="469"/>
      <c r="J533" s="470"/>
      <c r="K533" s="38" t="str">
        <f t="shared" ref="K533:K552" si="24">IF(G533&lt;&gt;0,(IF(H533=0,"KDV'li Tutar Zorunlu"," "))," ")</f>
        <v xml:space="preserve"> </v>
      </c>
      <c r="L533" s="38" t="str">
        <f t="shared" ref="L533:L552" si="25">IF(G533&lt;&gt;0,(IF(E533=0,"Tarih Numara Zorunlu"," "))," ")</f>
        <v xml:space="preserve"> </v>
      </c>
    </row>
    <row r="534" spans="1:12" ht="15.75" customHeight="1" x14ac:dyDescent="0.25">
      <c r="A534" s="2">
        <v>242</v>
      </c>
      <c r="B534" s="118"/>
      <c r="C534" s="118"/>
      <c r="D534" s="119"/>
      <c r="E534" s="120"/>
      <c r="F534" s="120"/>
      <c r="G534" s="155"/>
      <c r="H534" s="452"/>
      <c r="I534" s="453"/>
      <c r="J534" s="454"/>
      <c r="K534" s="38" t="str">
        <f t="shared" si="24"/>
        <v xml:space="preserve"> </v>
      </c>
      <c r="L534" s="38" t="str">
        <f t="shared" si="25"/>
        <v xml:space="preserve"> </v>
      </c>
    </row>
    <row r="535" spans="1:12" ht="15.75" customHeight="1" x14ac:dyDescent="0.25">
      <c r="A535" s="1">
        <v>243</v>
      </c>
      <c r="B535" s="118"/>
      <c r="C535" s="118"/>
      <c r="D535" s="119"/>
      <c r="E535" s="120"/>
      <c r="F535" s="120"/>
      <c r="G535" s="155"/>
      <c r="H535" s="452"/>
      <c r="I535" s="453"/>
      <c r="J535" s="454"/>
      <c r="K535" s="38" t="str">
        <f t="shared" si="24"/>
        <v xml:space="preserve"> </v>
      </c>
      <c r="L535" s="38" t="str">
        <f t="shared" si="25"/>
        <v xml:space="preserve"> </v>
      </c>
    </row>
    <row r="536" spans="1:12" ht="15.75" customHeight="1" x14ac:dyDescent="0.25">
      <c r="A536" s="2">
        <v>244</v>
      </c>
      <c r="B536" s="118"/>
      <c r="C536" s="118"/>
      <c r="D536" s="119"/>
      <c r="E536" s="120"/>
      <c r="F536" s="120"/>
      <c r="G536" s="155"/>
      <c r="H536" s="452"/>
      <c r="I536" s="453"/>
      <c r="J536" s="454"/>
      <c r="K536" s="38" t="str">
        <f t="shared" si="24"/>
        <v xml:space="preserve"> </v>
      </c>
      <c r="L536" s="38" t="str">
        <f t="shared" si="25"/>
        <v xml:space="preserve"> </v>
      </c>
    </row>
    <row r="537" spans="1:12" ht="15.75" customHeight="1" x14ac:dyDescent="0.25">
      <c r="A537" s="1">
        <v>245</v>
      </c>
      <c r="B537" s="118"/>
      <c r="C537" s="118"/>
      <c r="D537" s="119"/>
      <c r="E537" s="120"/>
      <c r="F537" s="120"/>
      <c r="G537" s="155"/>
      <c r="H537" s="452"/>
      <c r="I537" s="453"/>
      <c r="J537" s="454"/>
      <c r="K537" s="38" t="str">
        <f t="shared" si="24"/>
        <v xml:space="preserve"> </v>
      </c>
      <c r="L537" s="38" t="str">
        <f t="shared" si="25"/>
        <v xml:space="preserve"> </v>
      </c>
    </row>
    <row r="538" spans="1:12" ht="15.75" customHeight="1" x14ac:dyDescent="0.25">
      <c r="A538" s="2">
        <v>246</v>
      </c>
      <c r="B538" s="118"/>
      <c r="C538" s="118"/>
      <c r="D538" s="119"/>
      <c r="E538" s="120"/>
      <c r="F538" s="120"/>
      <c r="G538" s="155"/>
      <c r="H538" s="452"/>
      <c r="I538" s="453"/>
      <c r="J538" s="454"/>
      <c r="K538" s="38" t="str">
        <f t="shared" si="24"/>
        <v xml:space="preserve"> </v>
      </c>
      <c r="L538" s="38" t="str">
        <f t="shared" si="25"/>
        <v xml:space="preserve"> </v>
      </c>
    </row>
    <row r="539" spans="1:12" ht="15.75" customHeight="1" x14ac:dyDescent="0.25">
      <c r="A539" s="1">
        <v>247</v>
      </c>
      <c r="B539" s="118"/>
      <c r="C539" s="118"/>
      <c r="D539" s="119"/>
      <c r="E539" s="120"/>
      <c r="F539" s="120"/>
      <c r="G539" s="155"/>
      <c r="H539" s="452"/>
      <c r="I539" s="453"/>
      <c r="J539" s="454"/>
      <c r="K539" s="38" t="str">
        <f t="shared" si="24"/>
        <v xml:space="preserve"> </v>
      </c>
      <c r="L539" s="38" t="str">
        <f t="shared" si="25"/>
        <v xml:space="preserve"> </v>
      </c>
    </row>
    <row r="540" spans="1:12" ht="15.75" customHeight="1" x14ac:dyDescent="0.25">
      <c r="A540" s="2">
        <v>248</v>
      </c>
      <c r="B540" s="118"/>
      <c r="C540" s="118"/>
      <c r="D540" s="119"/>
      <c r="E540" s="120"/>
      <c r="F540" s="120"/>
      <c r="G540" s="155"/>
      <c r="H540" s="452"/>
      <c r="I540" s="453"/>
      <c r="J540" s="454"/>
      <c r="K540" s="38" t="str">
        <f t="shared" si="24"/>
        <v xml:space="preserve"> </v>
      </c>
      <c r="L540" s="38" t="str">
        <f t="shared" si="25"/>
        <v xml:space="preserve"> </v>
      </c>
    </row>
    <row r="541" spans="1:12" ht="15.75" customHeight="1" x14ac:dyDescent="0.25">
      <c r="A541" s="1">
        <v>249</v>
      </c>
      <c r="B541" s="118"/>
      <c r="C541" s="118"/>
      <c r="D541" s="119"/>
      <c r="E541" s="120"/>
      <c r="F541" s="120"/>
      <c r="G541" s="155"/>
      <c r="H541" s="452"/>
      <c r="I541" s="453"/>
      <c r="J541" s="454"/>
      <c r="K541" s="38" t="str">
        <f t="shared" si="24"/>
        <v xml:space="preserve"> </v>
      </c>
      <c r="L541" s="38" t="str">
        <f t="shared" si="25"/>
        <v xml:space="preserve"> </v>
      </c>
    </row>
    <row r="542" spans="1:12" ht="15.75" customHeight="1" x14ac:dyDescent="0.25">
      <c r="A542" s="2">
        <v>250</v>
      </c>
      <c r="B542" s="118"/>
      <c r="C542" s="118"/>
      <c r="D542" s="119"/>
      <c r="E542" s="120"/>
      <c r="F542" s="120"/>
      <c r="G542" s="155"/>
      <c r="H542" s="452"/>
      <c r="I542" s="453"/>
      <c r="J542" s="454"/>
      <c r="K542" s="38" t="str">
        <f t="shared" si="24"/>
        <v xml:space="preserve"> </v>
      </c>
      <c r="L542" s="38" t="str">
        <f t="shared" si="25"/>
        <v xml:space="preserve"> </v>
      </c>
    </row>
    <row r="543" spans="1:12" ht="15.75" customHeight="1" x14ac:dyDescent="0.25">
      <c r="A543" s="1">
        <v>251</v>
      </c>
      <c r="B543" s="118"/>
      <c r="C543" s="118"/>
      <c r="D543" s="119"/>
      <c r="E543" s="120"/>
      <c r="F543" s="120"/>
      <c r="G543" s="155"/>
      <c r="H543" s="452"/>
      <c r="I543" s="453"/>
      <c r="J543" s="454"/>
      <c r="K543" s="38" t="str">
        <f t="shared" si="24"/>
        <v xml:space="preserve"> </v>
      </c>
      <c r="L543" s="38" t="str">
        <f t="shared" si="25"/>
        <v xml:space="preserve"> </v>
      </c>
    </row>
    <row r="544" spans="1:12" ht="15.75" customHeight="1" x14ac:dyDescent="0.25">
      <c r="A544" s="2">
        <v>252</v>
      </c>
      <c r="B544" s="118"/>
      <c r="C544" s="118"/>
      <c r="D544" s="121"/>
      <c r="E544" s="121"/>
      <c r="F544" s="121"/>
      <c r="G544" s="155"/>
      <c r="H544" s="447"/>
      <c r="I544" s="447"/>
      <c r="J544" s="448"/>
      <c r="K544" s="38" t="str">
        <f t="shared" si="24"/>
        <v xml:space="preserve"> </v>
      </c>
      <c r="L544" s="38" t="str">
        <f t="shared" si="25"/>
        <v xml:space="preserve"> </v>
      </c>
    </row>
    <row r="545" spans="1:12" ht="15.75" customHeight="1" x14ac:dyDescent="0.25">
      <c r="A545" s="1">
        <v>253</v>
      </c>
      <c r="B545" s="118"/>
      <c r="C545" s="118"/>
      <c r="D545" s="121"/>
      <c r="E545" s="121"/>
      <c r="F545" s="121"/>
      <c r="G545" s="155"/>
      <c r="H545" s="447"/>
      <c r="I545" s="447"/>
      <c r="J545" s="448"/>
      <c r="K545" s="38" t="str">
        <f t="shared" si="24"/>
        <v xml:space="preserve"> </v>
      </c>
      <c r="L545" s="38" t="str">
        <f t="shared" si="25"/>
        <v xml:space="preserve"> </v>
      </c>
    </row>
    <row r="546" spans="1:12" ht="15.75" customHeight="1" x14ac:dyDescent="0.25">
      <c r="A546" s="2">
        <v>254</v>
      </c>
      <c r="B546" s="118"/>
      <c r="C546" s="118"/>
      <c r="D546" s="121"/>
      <c r="E546" s="121"/>
      <c r="F546" s="121"/>
      <c r="G546" s="155"/>
      <c r="H546" s="447"/>
      <c r="I546" s="447"/>
      <c r="J546" s="448"/>
      <c r="K546" s="38" t="str">
        <f t="shared" si="24"/>
        <v xml:space="preserve"> </v>
      </c>
      <c r="L546" s="38" t="str">
        <f t="shared" si="25"/>
        <v xml:space="preserve"> </v>
      </c>
    </row>
    <row r="547" spans="1:12" ht="15.75" customHeight="1" x14ac:dyDescent="0.25">
      <c r="A547" s="1">
        <v>255</v>
      </c>
      <c r="B547" s="118"/>
      <c r="C547" s="118"/>
      <c r="D547" s="121"/>
      <c r="E547" s="121"/>
      <c r="F547" s="121"/>
      <c r="G547" s="155"/>
      <c r="H547" s="447"/>
      <c r="I547" s="447"/>
      <c r="J547" s="448"/>
      <c r="K547" s="38" t="str">
        <f t="shared" si="24"/>
        <v xml:space="preserve"> </v>
      </c>
      <c r="L547" s="38" t="str">
        <f t="shared" si="25"/>
        <v xml:space="preserve"> </v>
      </c>
    </row>
    <row r="548" spans="1:12" ht="15.75" customHeight="1" x14ac:dyDescent="0.25">
      <c r="A548" s="2">
        <v>256</v>
      </c>
      <c r="B548" s="118"/>
      <c r="C548" s="118"/>
      <c r="D548" s="121"/>
      <c r="E548" s="121"/>
      <c r="F548" s="121"/>
      <c r="G548" s="155"/>
      <c r="H548" s="471"/>
      <c r="I548" s="472"/>
      <c r="J548" s="473"/>
      <c r="K548" s="38" t="str">
        <f t="shared" si="24"/>
        <v xml:space="preserve"> </v>
      </c>
      <c r="L548" s="38" t="str">
        <f t="shared" si="25"/>
        <v xml:space="preserve"> </v>
      </c>
    </row>
    <row r="549" spans="1:12" ht="15.75" customHeight="1" x14ac:dyDescent="0.25">
      <c r="A549" s="1">
        <v>257</v>
      </c>
      <c r="B549" s="118"/>
      <c r="C549" s="118"/>
      <c r="D549" s="121"/>
      <c r="E549" s="121"/>
      <c r="F549" s="121"/>
      <c r="G549" s="155"/>
      <c r="H549" s="471"/>
      <c r="I549" s="472"/>
      <c r="J549" s="473"/>
      <c r="K549" s="38" t="str">
        <f t="shared" si="24"/>
        <v xml:space="preserve"> </v>
      </c>
      <c r="L549" s="38" t="str">
        <f t="shared" si="25"/>
        <v xml:space="preserve"> </v>
      </c>
    </row>
    <row r="550" spans="1:12" ht="15.75" customHeight="1" x14ac:dyDescent="0.25">
      <c r="A550" s="2">
        <v>258</v>
      </c>
      <c r="B550" s="118"/>
      <c r="C550" s="118"/>
      <c r="D550" s="121"/>
      <c r="E550" s="121"/>
      <c r="F550" s="121"/>
      <c r="G550" s="155"/>
      <c r="H550" s="447"/>
      <c r="I550" s="447"/>
      <c r="J550" s="448"/>
      <c r="K550" s="38" t="str">
        <f t="shared" si="24"/>
        <v xml:space="preserve"> </v>
      </c>
      <c r="L550" s="38" t="str">
        <f t="shared" si="25"/>
        <v xml:space="preserve"> </v>
      </c>
    </row>
    <row r="551" spans="1:12" ht="15.75" customHeight="1" x14ac:dyDescent="0.25">
      <c r="A551" s="1">
        <v>259</v>
      </c>
      <c r="B551" s="118"/>
      <c r="C551" s="118"/>
      <c r="D551" s="121"/>
      <c r="E551" s="121"/>
      <c r="F551" s="121"/>
      <c r="G551" s="155"/>
      <c r="H551" s="447"/>
      <c r="I551" s="447"/>
      <c r="J551" s="448"/>
      <c r="K551" s="38" t="str">
        <f t="shared" si="24"/>
        <v xml:space="preserve"> </v>
      </c>
      <c r="L551" s="38" t="str">
        <f t="shared" si="25"/>
        <v xml:space="preserve"> </v>
      </c>
    </row>
    <row r="552" spans="1:12" ht="15.75" customHeight="1" x14ac:dyDescent="0.25">
      <c r="A552" s="2">
        <v>260</v>
      </c>
      <c r="B552" s="122"/>
      <c r="C552" s="122"/>
      <c r="D552" s="123"/>
      <c r="E552" s="123"/>
      <c r="F552" s="123"/>
      <c r="G552" s="155"/>
      <c r="H552" s="466"/>
      <c r="I552" s="466"/>
      <c r="J552" s="467"/>
      <c r="K552" s="38" t="str">
        <f t="shared" si="24"/>
        <v xml:space="preserve"> </v>
      </c>
      <c r="L552" s="38" t="str">
        <f t="shared" si="25"/>
        <v xml:space="preserve"> </v>
      </c>
    </row>
    <row r="553" spans="1:12" ht="15.75" customHeight="1" x14ac:dyDescent="0.25">
      <c r="A553" s="455"/>
      <c r="B553" s="455"/>
      <c r="C553" s="455"/>
      <c r="D553" s="455"/>
      <c r="E553" s="456"/>
      <c r="F553" s="92" t="s">
        <v>181</v>
      </c>
      <c r="G553" s="39">
        <f>SUM(G533:G552)+G509</f>
        <v>0</v>
      </c>
      <c r="H553" s="460"/>
      <c r="I553" s="461"/>
      <c r="J553" s="462"/>
    </row>
    <row r="554" spans="1:12" ht="15" customHeight="1" x14ac:dyDescent="0.25">
      <c r="A554" s="51"/>
    </row>
    <row r="555" spans="1:12" ht="15" customHeight="1" x14ac:dyDescent="0.25">
      <c r="A555" s="441" t="s">
        <v>171</v>
      </c>
      <c r="B555" s="441"/>
      <c r="C555" s="441"/>
      <c r="D555" s="441"/>
      <c r="E555" s="441"/>
      <c r="F555" s="441"/>
      <c r="G555" s="441"/>
      <c r="H555" s="441"/>
      <c r="I555" s="441"/>
      <c r="J555" s="441"/>
    </row>
    <row r="556" spans="1:12" ht="15" customHeight="1" x14ac:dyDescent="0.25">
      <c r="A556" s="50"/>
    </row>
    <row r="557" spans="1:12" ht="15" customHeight="1" x14ac:dyDescent="0.25">
      <c r="A557" s="51"/>
    </row>
    <row r="558" spans="1:12" ht="15" customHeight="1" x14ac:dyDescent="0.25">
      <c r="A558" s="89" t="s">
        <v>101</v>
      </c>
      <c r="D558" s="89" t="s">
        <v>102</v>
      </c>
      <c r="E558" s="89" t="s">
        <v>103</v>
      </c>
      <c r="G558" s="74" t="s">
        <v>127</v>
      </c>
    </row>
    <row r="569" spans="1:10" ht="15.75" customHeight="1" x14ac:dyDescent="0.25">
      <c r="A569" s="348" t="s">
        <v>172</v>
      </c>
      <c r="B569" s="348"/>
      <c r="C569" s="348"/>
      <c r="D569" s="348"/>
      <c r="E569" s="348"/>
      <c r="F569" s="348"/>
      <c r="G569" s="348"/>
      <c r="H569" s="348"/>
      <c r="I569" s="348"/>
      <c r="J569" s="348"/>
    </row>
    <row r="570" spans="1:10" ht="15" customHeight="1" x14ac:dyDescent="0.25">
      <c r="A570" s="70"/>
      <c r="B570" s="70"/>
      <c r="C570" s="70"/>
      <c r="D570" s="73" t="str">
        <f>'proje ve personel bilgileri'!$B$7&amp;" dönemine aittir"</f>
        <v>/ dönemine aittir</v>
      </c>
      <c r="E570" s="70"/>
      <c r="F570" s="70"/>
      <c r="G570" s="70"/>
      <c r="H570" s="70"/>
      <c r="I570" s="70"/>
      <c r="J570" s="70"/>
    </row>
    <row r="571" spans="1:10" ht="18.75" customHeight="1" x14ac:dyDescent="0.25">
      <c r="I571" s="4" t="s">
        <v>173</v>
      </c>
    </row>
    <row r="572" spans="1:10" ht="15.75" customHeight="1" x14ac:dyDescent="0.25">
      <c r="A572" s="442" t="s">
        <v>2</v>
      </c>
      <c r="B572" s="443"/>
      <c r="C572" s="444">
        <f>'proje ve personel bilgileri'!$B$2</f>
        <v>0</v>
      </c>
      <c r="D572" s="445"/>
      <c r="E572" s="445"/>
      <c r="F572" s="445"/>
      <c r="G572" s="445"/>
      <c r="H572" s="445"/>
      <c r="I572" s="445"/>
      <c r="J572" s="446"/>
    </row>
    <row r="573" spans="1:10" ht="15.75" customHeight="1" x14ac:dyDescent="0.25">
      <c r="A573" s="442" t="s">
        <v>4</v>
      </c>
      <c r="B573" s="347"/>
      <c r="C573" s="374">
        <f>'proje ve personel bilgileri'!$B$3</f>
        <v>0</v>
      </c>
      <c r="D573" s="375"/>
      <c r="E573" s="375"/>
      <c r="F573" s="375"/>
      <c r="G573" s="375"/>
      <c r="H573" s="375"/>
      <c r="I573" s="375"/>
      <c r="J573" s="376"/>
    </row>
    <row r="574" spans="1:10" ht="15" customHeight="1" x14ac:dyDescent="0.25">
      <c r="A574" s="346" t="s">
        <v>87</v>
      </c>
      <c r="B574" s="457" t="s">
        <v>15</v>
      </c>
      <c r="C574" s="347" t="s">
        <v>174</v>
      </c>
      <c r="D574" s="432" t="s">
        <v>175</v>
      </c>
      <c r="E574" s="346" t="s">
        <v>176</v>
      </c>
      <c r="F574" s="449"/>
      <c r="G574" s="432" t="s">
        <v>177</v>
      </c>
      <c r="H574" s="346" t="s">
        <v>178</v>
      </c>
      <c r="I574" s="464"/>
      <c r="J574" s="347"/>
    </row>
    <row r="575" spans="1:10" ht="15.75" customHeight="1" x14ac:dyDescent="0.25">
      <c r="A575" s="339"/>
      <c r="B575" s="458"/>
      <c r="C575" s="340"/>
      <c r="D575" s="433"/>
      <c r="E575" s="450"/>
      <c r="F575" s="451"/>
      <c r="G575" s="463"/>
      <c r="H575" s="339"/>
      <c r="I575" s="465"/>
      <c r="J575" s="340"/>
    </row>
    <row r="576" spans="1:10" ht="15.75" customHeight="1" x14ac:dyDescent="0.25">
      <c r="A576" s="339"/>
      <c r="B576" s="459"/>
      <c r="C576" s="340"/>
      <c r="D576" s="433"/>
      <c r="E576" s="36" t="s">
        <v>179</v>
      </c>
      <c r="F576" s="36" t="s">
        <v>180</v>
      </c>
      <c r="G576" s="463"/>
      <c r="H576" s="339"/>
      <c r="I576" s="465"/>
      <c r="J576" s="340"/>
    </row>
    <row r="577" spans="1:12" ht="15.75" customHeight="1" x14ac:dyDescent="0.25">
      <c r="A577" s="1">
        <v>261</v>
      </c>
      <c r="B577" s="113"/>
      <c r="C577" s="113"/>
      <c r="D577" s="115"/>
      <c r="E577" s="116"/>
      <c r="F577" s="117"/>
      <c r="G577" s="155"/>
      <c r="H577" s="468"/>
      <c r="I577" s="469"/>
      <c r="J577" s="470"/>
      <c r="K577" s="38" t="str">
        <f t="shared" ref="K577:K596" si="26">IF(G577&lt;&gt;0,(IF(H577=0,"KDV'li Tutar Zorunlu"," "))," ")</f>
        <v xml:space="preserve"> </v>
      </c>
      <c r="L577" s="38" t="str">
        <f t="shared" ref="L577:L596" si="27">IF(G577&lt;&gt;0,(IF(E577=0,"Tarih Numara Zorunlu"," "))," ")</f>
        <v xml:space="preserve"> </v>
      </c>
    </row>
    <row r="578" spans="1:12" ht="15.75" customHeight="1" x14ac:dyDescent="0.25">
      <c r="A578" s="2">
        <v>262</v>
      </c>
      <c r="B578" s="118"/>
      <c r="C578" s="118"/>
      <c r="D578" s="119"/>
      <c r="E578" s="120"/>
      <c r="F578" s="120"/>
      <c r="G578" s="155"/>
      <c r="H578" s="452"/>
      <c r="I578" s="453"/>
      <c r="J578" s="454"/>
      <c r="K578" s="38" t="str">
        <f t="shared" si="26"/>
        <v xml:space="preserve"> </v>
      </c>
      <c r="L578" s="38" t="str">
        <f t="shared" si="27"/>
        <v xml:space="preserve"> </v>
      </c>
    </row>
    <row r="579" spans="1:12" ht="15.75" customHeight="1" x14ac:dyDescent="0.25">
      <c r="A579" s="1">
        <v>263</v>
      </c>
      <c r="B579" s="118"/>
      <c r="C579" s="118"/>
      <c r="D579" s="119"/>
      <c r="E579" s="120"/>
      <c r="F579" s="120"/>
      <c r="G579" s="155"/>
      <c r="H579" s="452"/>
      <c r="I579" s="453"/>
      <c r="J579" s="454"/>
      <c r="K579" s="38" t="str">
        <f t="shared" si="26"/>
        <v xml:space="preserve"> </v>
      </c>
      <c r="L579" s="38" t="str">
        <f t="shared" si="27"/>
        <v xml:space="preserve"> </v>
      </c>
    </row>
    <row r="580" spans="1:12" ht="15.75" customHeight="1" x14ac:dyDescent="0.25">
      <c r="A580" s="2">
        <v>264</v>
      </c>
      <c r="B580" s="118"/>
      <c r="C580" s="118"/>
      <c r="D580" s="119"/>
      <c r="E580" s="120"/>
      <c r="F580" s="120"/>
      <c r="G580" s="155"/>
      <c r="H580" s="452"/>
      <c r="I580" s="453"/>
      <c r="J580" s="454"/>
      <c r="K580" s="38" t="str">
        <f t="shared" si="26"/>
        <v xml:space="preserve"> </v>
      </c>
      <c r="L580" s="38" t="str">
        <f t="shared" si="27"/>
        <v xml:space="preserve"> </v>
      </c>
    </row>
    <row r="581" spans="1:12" ht="15.75" customHeight="1" x14ac:dyDescent="0.25">
      <c r="A581" s="1">
        <v>265</v>
      </c>
      <c r="B581" s="118"/>
      <c r="C581" s="118"/>
      <c r="D581" s="119"/>
      <c r="E581" s="120"/>
      <c r="F581" s="120"/>
      <c r="G581" s="155"/>
      <c r="H581" s="452"/>
      <c r="I581" s="453"/>
      <c r="J581" s="454"/>
      <c r="K581" s="38" t="str">
        <f t="shared" si="26"/>
        <v xml:space="preserve"> </v>
      </c>
      <c r="L581" s="38" t="str">
        <f t="shared" si="27"/>
        <v xml:space="preserve"> </v>
      </c>
    </row>
    <row r="582" spans="1:12" ht="15.75" customHeight="1" x14ac:dyDescent="0.25">
      <c r="A582" s="2">
        <v>266</v>
      </c>
      <c r="B582" s="118"/>
      <c r="C582" s="118"/>
      <c r="D582" s="119"/>
      <c r="E582" s="120"/>
      <c r="F582" s="120"/>
      <c r="G582" s="155"/>
      <c r="H582" s="452"/>
      <c r="I582" s="453"/>
      <c r="J582" s="454"/>
      <c r="K582" s="38" t="str">
        <f t="shared" si="26"/>
        <v xml:space="preserve"> </v>
      </c>
      <c r="L582" s="38" t="str">
        <f t="shared" si="27"/>
        <v xml:space="preserve"> </v>
      </c>
    </row>
    <row r="583" spans="1:12" ht="15.75" customHeight="1" x14ac:dyDescent="0.25">
      <c r="A583" s="1">
        <v>267</v>
      </c>
      <c r="B583" s="118"/>
      <c r="C583" s="118"/>
      <c r="D583" s="119"/>
      <c r="E583" s="120"/>
      <c r="F583" s="120"/>
      <c r="G583" s="155"/>
      <c r="H583" s="452"/>
      <c r="I583" s="453"/>
      <c r="J583" s="454"/>
      <c r="K583" s="38" t="str">
        <f t="shared" si="26"/>
        <v xml:space="preserve"> </v>
      </c>
      <c r="L583" s="38" t="str">
        <f t="shared" si="27"/>
        <v xml:space="preserve"> </v>
      </c>
    </row>
    <row r="584" spans="1:12" ht="15.75" customHeight="1" x14ac:dyDescent="0.25">
      <c r="A584" s="2">
        <v>268</v>
      </c>
      <c r="B584" s="118"/>
      <c r="C584" s="118"/>
      <c r="D584" s="119"/>
      <c r="E584" s="120"/>
      <c r="F584" s="120"/>
      <c r="G584" s="155"/>
      <c r="H584" s="452"/>
      <c r="I584" s="453"/>
      <c r="J584" s="454"/>
      <c r="K584" s="38" t="str">
        <f t="shared" si="26"/>
        <v xml:space="preserve"> </v>
      </c>
      <c r="L584" s="38" t="str">
        <f t="shared" si="27"/>
        <v xml:space="preserve"> </v>
      </c>
    </row>
    <row r="585" spans="1:12" ht="15.75" customHeight="1" x14ac:dyDescent="0.25">
      <c r="A585" s="1">
        <v>269</v>
      </c>
      <c r="B585" s="118"/>
      <c r="C585" s="118"/>
      <c r="D585" s="119"/>
      <c r="E585" s="120"/>
      <c r="F585" s="120"/>
      <c r="G585" s="155"/>
      <c r="H585" s="452"/>
      <c r="I585" s="453"/>
      <c r="J585" s="454"/>
      <c r="K585" s="38" t="str">
        <f t="shared" si="26"/>
        <v xml:space="preserve"> </v>
      </c>
      <c r="L585" s="38" t="str">
        <f t="shared" si="27"/>
        <v xml:space="preserve"> </v>
      </c>
    </row>
    <row r="586" spans="1:12" ht="15.75" customHeight="1" x14ac:dyDescent="0.25">
      <c r="A586" s="2">
        <v>270</v>
      </c>
      <c r="B586" s="118"/>
      <c r="C586" s="118"/>
      <c r="D586" s="119"/>
      <c r="E586" s="120"/>
      <c r="F586" s="120"/>
      <c r="G586" s="155"/>
      <c r="H586" s="452"/>
      <c r="I586" s="453"/>
      <c r="J586" s="454"/>
      <c r="K586" s="38" t="str">
        <f t="shared" si="26"/>
        <v xml:space="preserve"> </v>
      </c>
      <c r="L586" s="38" t="str">
        <f t="shared" si="27"/>
        <v xml:space="preserve"> </v>
      </c>
    </row>
    <row r="587" spans="1:12" ht="15.75" customHeight="1" x14ac:dyDescent="0.25">
      <c r="A587" s="1">
        <v>271</v>
      </c>
      <c r="B587" s="118"/>
      <c r="C587" s="118"/>
      <c r="D587" s="119"/>
      <c r="E587" s="120"/>
      <c r="F587" s="120"/>
      <c r="G587" s="155"/>
      <c r="H587" s="452"/>
      <c r="I587" s="453"/>
      <c r="J587" s="454"/>
      <c r="K587" s="38" t="str">
        <f t="shared" si="26"/>
        <v xml:space="preserve"> </v>
      </c>
      <c r="L587" s="38" t="str">
        <f t="shared" si="27"/>
        <v xml:space="preserve"> </v>
      </c>
    </row>
    <row r="588" spans="1:12" ht="15.75" customHeight="1" x14ac:dyDescent="0.25">
      <c r="A588" s="2">
        <v>272</v>
      </c>
      <c r="B588" s="118"/>
      <c r="C588" s="118"/>
      <c r="D588" s="121"/>
      <c r="E588" s="121"/>
      <c r="F588" s="121"/>
      <c r="G588" s="155"/>
      <c r="H588" s="447"/>
      <c r="I588" s="447"/>
      <c r="J588" s="448"/>
      <c r="K588" s="38" t="str">
        <f t="shared" si="26"/>
        <v xml:space="preserve"> </v>
      </c>
      <c r="L588" s="38" t="str">
        <f t="shared" si="27"/>
        <v xml:space="preserve"> </v>
      </c>
    </row>
    <row r="589" spans="1:12" ht="15.75" customHeight="1" x14ac:dyDescent="0.25">
      <c r="A589" s="1">
        <v>273</v>
      </c>
      <c r="B589" s="118"/>
      <c r="C589" s="118"/>
      <c r="D589" s="121"/>
      <c r="E589" s="121"/>
      <c r="F589" s="121"/>
      <c r="G589" s="155"/>
      <c r="H589" s="447"/>
      <c r="I589" s="447"/>
      <c r="J589" s="448"/>
      <c r="K589" s="38" t="str">
        <f t="shared" si="26"/>
        <v xml:space="preserve"> </v>
      </c>
      <c r="L589" s="38" t="str">
        <f t="shared" si="27"/>
        <v xml:space="preserve"> </v>
      </c>
    </row>
    <row r="590" spans="1:12" ht="15.75" customHeight="1" x14ac:dyDescent="0.25">
      <c r="A590" s="2">
        <v>274</v>
      </c>
      <c r="B590" s="118"/>
      <c r="C590" s="118"/>
      <c r="D590" s="121"/>
      <c r="E590" s="121"/>
      <c r="F590" s="121"/>
      <c r="G590" s="155"/>
      <c r="H590" s="447"/>
      <c r="I590" s="447"/>
      <c r="J590" s="448"/>
      <c r="K590" s="38" t="str">
        <f t="shared" si="26"/>
        <v xml:space="preserve"> </v>
      </c>
      <c r="L590" s="38" t="str">
        <f t="shared" si="27"/>
        <v xml:space="preserve"> </v>
      </c>
    </row>
    <row r="591" spans="1:12" ht="15.75" customHeight="1" x14ac:dyDescent="0.25">
      <c r="A591" s="1">
        <v>275</v>
      </c>
      <c r="B591" s="118"/>
      <c r="C591" s="118"/>
      <c r="D591" s="121"/>
      <c r="E591" s="121"/>
      <c r="F591" s="121"/>
      <c r="G591" s="155"/>
      <c r="H591" s="447"/>
      <c r="I591" s="447"/>
      <c r="J591" s="448"/>
      <c r="K591" s="38" t="str">
        <f t="shared" si="26"/>
        <v xml:space="preserve"> </v>
      </c>
      <c r="L591" s="38" t="str">
        <f t="shared" si="27"/>
        <v xml:space="preserve"> </v>
      </c>
    </row>
    <row r="592" spans="1:12" ht="15.75" customHeight="1" x14ac:dyDescent="0.25">
      <c r="A592" s="2">
        <v>276</v>
      </c>
      <c r="B592" s="118"/>
      <c r="C592" s="118"/>
      <c r="D592" s="121"/>
      <c r="E592" s="121"/>
      <c r="F592" s="121"/>
      <c r="G592" s="155"/>
      <c r="H592" s="471"/>
      <c r="I592" s="472"/>
      <c r="J592" s="473"/>
      <c r="K592" s="38" t="str">
        <f t="shared" si="26"/>
        <v xml:space="preserve"> </v>
      </c>
      <c r="L592" s="38" t="str">
        <f t="shared" si="27"/>
        <v xml:space="preserve"> </v>
      </c>
    </row>
    <row r="593" spans="1:12" ht="15.75" customHeight="1" x14ac:dyDescent="0.25">
      <c r="A593" s="1">
        <v>277</v>
      </c>
      <c r="B593" s="118"/>
      <c r="C593" s="118"/>
      <c r="D593" s="121"/>
      <c r="E593" s="121"/>
      <c r="F593" s="121"/>
      <c r="G593" s="155"/>
      <c r="H593" s="471"/>
      <c r="I593" s="472"/>
      <c r="J593" s="473"/>
      <c r="K593" s="38" t="str">
        <f t="shared" si="26"/>
        <v xml:space="preserve"> </v>
      </c>
      <c r="L593" s="38" t="str">
        <f t="shared" si="27"/>
        <v xml:space="preserve"> </v>
      </c>
    </row>
    <row r="594" spans="1:12" ht="15.75" customHeight="1" x14ac:dyDescent="0.25">
      <c r="A594" s="2">
        <v>278</v>
      </c>
      <c r="B594" s="118"/>
      <c r="C594" s="118"/>
      <c r="D594" s="121"/>
      <c r="E594" s="121"/>
      <c r="F594" s="121"/>
      <c r="G594" s="155"/>
      <c r="H594" s="447"/>
      <c r="I594" s="447"/>
      <c r="J594" s="448"/>
      <c r="K594" s="38" t="str">
        <f t="shared" si="26"/>
        <v xml:space="preserve"> </v>
      </c>
      <c r="L594" s="38" t="str">
        <f t="shared" si="27"/>
        <v xml:space="preserve"> </v>
      </c>
    </row>
    <row r="595" spans="1:12" ht="15.75" customHeight="1" x14ac:dyDescent="0.25">
      <c r="A595" s="1">
        <v>279</v>
      </c>
      <c r="B595" s="118"/>
      <c r="C595" s="118"/>
      <c r="D595" s="121"/>
      <c r="E595" s="121"/>
      <c r="F595" s="121"/>
      <c r="G595" s="155"/>
      <c r="H595" s="447"/>
      <c r="I595" s="447"/>
      <c r="J595" s="448"/>
      <c r="K595" s="38" t="str">
        <f t="shared" si="26"/>
        <v xml:space="preserve"> </v>
      </c>
      <c r="L595" s="38" t="str">
        <f t="shared" si="27"/>
        <v xml:space="preserve"> </v>
      </c>
    </row>
    <row r="596" spans="1:12" ht="15.75" customHeight="1" x14ac:dyDescent="0.25">
      <c r="A596" s="2">
        <v>280</v>
      </c>
      <c r="B596" s="122"/>
      <c r="C596" s="122"/>
      <c r="D596" s="123"/>
      <c r="E596" s="123"/>
      <c r="F596" s="123"/>
      <c r="G596" s="155"/>
      <c r="H596" s="466"/>
      <c r="I596" s="466"/>
      <c r="J596" s="467"/>
      <c r="K596" s="38" t="str">
        <f t="shared" si="26"/>
        <v xml:space="preserve"> </v>
      </c>
      <c r="L596" s="38" t="str">
        <f t="shared" si="27"/>
        <v xml:space="preserve"> </v>
      </c>
    </row>
    <row r="597" spans="1:12" ht="15.75" customHeight="1" x14ac:dyDescent="0.25">
      <c r="A597" s="455"/>
      <c r="B597" s="455"/>
      <c r="C597" s="455"/>
      <c r="D597" s="455"/>
      <c r="E597" s="456"/>
      <c r="F597" s="92" t="s">
        <v>181</v>
      </c>
      <c r="G597" s="39">
        <f>SUM(G577:G596)+G553</f>
        <v>0</v>
      </c>
      <c r="H597" s="460"/>
      <c r="I597" s="461"/>
      <c r="J597" s="462"/>
    </row>
    <row r="598" spans="1:12" ht="15" customHeight="1" x14ac:dyDescent="0.25">
      <c r="A598" s="51"/>
    </row>
    <row r="599" spans="1:12" ht="15" customHeight="1" x14ac:dyDescent="0.25">
      <c r="A599" s="441" t="s">
        <v>171</v>
      </c>
      <c r="B599" s="441"/>
      <c r="C599" s="441"/>
      <c r="D599" s="441"/>
      <c r="E599" s="441"/>
      <c r="F599" s="441"/>
      <c r="G599" s="441"/>
      <c r="H599" s="441"/>
      <c r="I599" s="441"/>
      <c r="J599" s="441"/>
    </row>
    <row r="600" spans="1:12" ht="15" customHeight="1" x14ac:dyDescent="0.25">
      <c r="A600" s="50"/>
    </row>
    <row r="601" spans="1:12" ht="15" customHeight="1" x14ac:dyDescent="0.25">
      <c r="A601" s="51"/>
    </row>
    <row r="602" spans="1:12" ht="15" customHeight="1" x14ac:dyDescent="0.25">
      <c r="A602" s="89" t="s">
        <v>101</v>
      </c>
      <c r="D602" s="89" t="s">
        <v>102</v>
      </c>
      <c r="E602" s="89" t="s">
        <v>103</v>
      </c>
      <c r="G602" s="74" t="s">
        <v>127</v>
      </c>
    </row>
    <row r="613" spans="1:12" ht="15.75" customHeight="1" x14ac:dyDescent="0.25">
      <c r="A613" s="348" t="s">
        <v>172</v>
      </c>
      <c r="B613" s="348"/>
      <c r="C613" s="348"/>
      <c r="D613" s="348"/>
      <c r="E613" s="348"/>
      <c r="F613" s="348"/>
      <c r="G613" s="348"/>
      <c r="H613" s="348"/>
      <c r="I613" s="348"/>
      <c r="J613" s="348"/>
    </row>
    <row r="614" spans="1:12" ht="15" customHeight="1" x14ac:dyDescent="0.25">
      <c r="A614" s="70"/>
      <c r="B614" s="70"/>
      <c r="C614" s="70"/>
      <c r="D614" s="73" t="str">
        <f>'proje ve personel bilgileri'!$B$7&amp;" dönemine aittir"</f>
        <v>/ dönemine aittir</v>
      </c>
      <c r="E614" s="70"/>
      <c r="F614" s="70"/>
      <c r="G614" s="70"/>
      <c r="H614" s="70"/>
      <c r="I614" s="70"/>
      <c r="J614" s="70"/>
    </row>
    <row r="615" spans="1:12" ht="18.75" customHeight="1" x14ac:dyDescent="0.25">
      <c r="I615" s="4" t="s">
        <v>173</v>
      </c>
    </row>
    <row r="616" spans="1:12" ht="15.75" customHeight="1" x14ac:dyDescent="0.25">
      <c r="A616" s="442" t="s">
        <v>2</v>
      </c>
      <c r="B616" s="443"/>
      <c r="C616" s="444">
        <f>'proje ve personel bilgileri'!$B$2</f>
        <v>0</v>
      </c>
      <c r="D616" s="445"/>
      <c r="E616" s="445"/>
      <c r="F616" s="445"/>
      <c r="G616" s="445"/>
      <c r="H616" s="445"/>
      <c r="I616" s="445"/>
      <c r="J616" s="446"/>
    </row>
    <row r="617" spans="1:12" ht="15.75" customHeight="1" x14ac:dyDescent="0.25">
      <c r="A617" s="442" t="s">
        <v>4</v>
      </c>
      <c r="B617" s="347"/>
      <c r="C617" s="374">
        <f>'proje ve personel bilgileri'!$B$3</f>
        <v>0</v>
      </c>
      <c r="D617" s="375"/>
      <c r="E617" s="375"/>
      <c r="F617" s="375"/>
      <c r="G617" s="375"/>
      <c r="H617" s="375"/>
      <c r="I617" s="375"/>
      <c r="J617" s="376"/>
    </row>
    <row r="618" spans="1:12" ht="15" customHeight="1" x14ac:dyDescent="0.25">
      <c r="A618" s="346" t="s">
        <v>87</v>
      </c>
      <c r="B618" s="457" t="s">
        <v>15</v>
      </c>
      <c r="C618" s="347" t="s">
        <v>174</v>
      </c>
      <c r="D618" s="432" t="s">
        <v>175</v>
      </c>
      <c r="E618" s="346" t="s">
        <v>176</v>
      </c>
      <c r="F618" s="449"/>
      <c r="G618" s="432" t="s">
        <v>177</v>
      </c>
      <c r="H618" s="346" t="s">
        <v>178</v>
      </c>
      <c r="I618" s="464"/>
      <c r="J618" s="347"/>
    </row>
    <row r="619" spans="1:12" ht="15.75" customHeight="1" x14ac:dyDescent="0.25">
      <c r="A619" s="339"/>
      <c r="B619" s="458"/>
      <c r="C619" s="340"/>
      <c r="D619" s="433"/>
      <c r="E619" s="450"/>
      <c r="F619" s="451"/>
      <c r="G619" s="463"/>
      <c r="H619" s="339"/>
      <c r="I619" s="465"/>
      <c r="J619" s="340"/>
    </row>
    <row r="620" spans="1:12" ht="15.75" customHeight="1" x14ac:dyDescent="0.25">
      <c r="A620" s="339"/>
      <c r="B620" s="459"/>
      <c r="C620" s="340"/>
      <c r="D620" s="433"/>
      <c r="E620" s="36" t="s">
        <v>179</v>
      </c>
      <c r="F620" s="36" t="s">
        <v>180</v>
      </c>
      <c r="G620" s="463"/>
      <c r="H620" s="339"/>
      <c r="I620" s="465"/>
      <c r="J620" s="340"/>
    </row>
    <row r="621" spans="1:12" ht="15.75" customHeight="1" x14ac:dyDescent="0.25">
      <c r="A621" s="1">
        <v>281</v>
      </c>
      <c r="B621" s="113"/>
      <c r="C621" s="113"/>
      <c r="D621" s="115"/>
      <c r="E621" s="116"/>
      <c r="F621" s="117"/>
      <c r="G621" s="155"/>
      <c r="H621" s="468"/>
      <c r="I621" s="469"/>
      <c r="J621" s="470"/>
      <c r="K621" s="38" t="str">
        <f t="shared" ref="K621:K640" si="28">IF(G621&lt;&gt;0,(IF(H621=0,"KDV'li Tutar Zorunlu"," "))," ")</f>
        <v xml:space="preserve"> </v>
      </c>
      <c r="L621" s="38" t="str">
        <f t="shared" ref="L621:L640" si="29">IF(G621&lt;&gt;0,(IF(E621=0,"Tarih Numara Zorunlu"," "))," ")</f>
        <v xml:space="preserve"> </v>
      </c>
    </row>
    <row r="622" spans="1:12" ht="15.75" customHeight="1" x14ac:dyDescent="0.25">
      <c r="A622" s="2">
        <v>282</v>
      </c>
      <c r="B622" s="118"/>
      <c r="C622" s="118"/>
      <c r="D622" s="119"/>
      <c r="E622" s="120"/>
      <c r="F622" s="120"/>
      <c r="G622" s="155"/>
      <c r="H622" s="452"/>
      <c r="I622" s="453"/>
      <c r="J622" s="454"/>
      <c r="K622" s="38" t="str">
        <f t="shared" si="28"/>
        <v xml:space="preserve"> </v>
      </c>
      <c r="L622" s="38" t="str">
        <f t="shared" si="29"/>
        <v xml:space="preserve"> </v>
      </c>
    </row>
    <row r="623" spans="1:12" ht="15.75" customHeight="1" x14ac:dyDescent="0.25">
      <c r="A623" s="1">
        <v>283</v>
      </c>
      <c r="B623" s="118"/>
      <c r="C623" s="118"/>
      <c r="D623" s="119"/>
      <c r="E623" s="120"/>
      <c r="F623" s="120"/>
      <c r="G623" s="155"/>
      <c r="H623" s="452"/>
      <c r="I623" s="453"/>
      <c r="J623" s="454"/>
      <c r="K623" s="38" t="str">
        <f t="shared" si="28"/>
        <v xml:space="preserve"> </v>
      </c>
      <c r="L623" s="38" t="str">
        <f t="shared" si="29"/>
        <v xml:space="preserve"> </v>
      </c>
    </row>
    <row r="624" spans="1:12" ht="15.75" customHeight="1" x14ac:dyDescent="0.25">
      <c r="A624" s="2">
        <v>284</v>
      </c>
      <c r="B624" s="118"/>
      <c r="C624" s="118"/>
      <c r="D624" s="119"/>
      <c r="E624" s="120"/>
      <c r="F624" s="120"/>
      <c r="G624" s="155"/>
      <c r="H624" s="452"/>
      <c r="I624" s="453"/>
      <c r="J624" s="454"/>
      <c r="K624" s="38" t="str">
        <f t="shared" si="28"/>
        <v xml:space="preserve"> </v>
      </c>
      <c r="L624" s="38" t="str">
        <f t="shared" si="29"/>
        <v xml:space="preserve"> </v>
      </c>
    </row>
    <row r="625" spans="1:12" ht="15.75" customHeight="1" x14ac:dyDescent="0.25">
      <c r="A625" s="1">
        <v>285</v>
      </c>
      <c r="B625" s="118"/>
      <c r="C625" s="118"/>
      <c r="D625" s="119"/>
      <c r="E625" s="120"/>
      <c r="F625" s="120"/>
      <c r="G625" s="155"/>
      <c r="H625" s="452"/>
      <c r="I625" s="453"/>
      <c r="J625" s="454"/>
      <c r="K625" s="38" t="str">
        <f t="shared" si="28"/>
        <v xml:space="preserve"> </v>
      </c>
      <c r="L625" s="38" t="str">
        <f t="shared" si="29"/>
        <v xml:space="preserve"> </v>
      </c>
    </row>
    <row r="626" spans="1:12" ht="15.75" customHeight="1" x14ac:dyDescent="0.25">
      <c r="A626" s="2">
        <v>286</v>
      </c>
      <c r="B626" s="118"/>
      <c r="C626" s="118"/>
      <c r="D626" s="119"/>
      <c r="E626" s="120"/>
      <c r="F626" s="120"/>
      <c r="G626" s="155"/>
      <c r="H626" s="452"/>
      <c r="I626" s="453"/>
      <c r="J626" s="454"/>
      <c r="K626" s="38" t="str">
        <f t="shared" si="28"/>
        <v xml:space="preserve"> </v>
      </c>
      <c r="L626" s="38" t="str">
        <f t="shared" si="29"/>
        <v xml:space="preserve"> </v>
      </c>
    </row>
    <row r="627" spans="1:12" ht="15.75" customHeight="1" x14ac:dyDescent="0.25">
      <c r="A627" s="1">
        <v>287</v>
      </c>
      <c r="B627" s="118"/>
      <c r="C627" s="118"/>
      <c r="D627" s="119"/>
      <c r="E627" s="120"/>
      <c r="F627" s="120"/>
      <c r="G627" s="155"/>
      <c r="H627" s="452"/>
      <c r="I627" s="453"/>
      <c r="J627" s="454"/>
      <c r="K627" s="38" t="str">
        <f t="shared" si="28"/>
        <v xml:space="preserve"> </v>
      </c>
      <c r="L627" s="38" t="str">
        <f t="shared" si="29"/>
        <v xml:space="preserve"> </v>
      </c>
    </row>
    <row r="628" spans="1:12" ht="15.75" customHeight="1" x14ac:dyDescent="0.25">
      <c r="A628" s="2">
        <v>288</v>
      </c>
      <c r="B628" s="118"/>
      <c r="C628" s="118"/>
      <c r="D628" s="119"/>
      <c r="E628" s="120"/>
      <c r="F628" s="120"/>
      <c r="G628" s="155"/>
      <c r="H628" s="452"/>
      <c r="I628" s="453"/>
      <c r="J628" s="454"/>
      <c r="K628" s="38" t="str">
        <f t="shared" si="28"/>
        <v xml:space="preserve"> </v>
      </c>
      <c r="L628" s="38" t="str">
        <f t="shared" si="29"/>
        <v xml:space="preserve"> </v>
      </c>
    </row>
    <row r="629" spans="1:12" ht="15.75" customHeight="1" x14ac:dyDescent="0.25">
      <c r="A629" s="1">
        <v>289</v>
      </c>
      <c r="B629" s="118"/>
      <c r="C629" s="118"/>
      <c r="D629" s="119"/>
      <c r="E629" s="120"/>
      <c r="F629" s="120"/>
      <c r="G629" s="155"/>
      <c r="H629" s="452"/>
      <c r="I629" s="453"/>
      <c r="J629" s="454"/>
      <c r="K629" s="38" t="str">
        <f t="shared" si="28"/>
        <v xml:space="preserve"> </v>
      </c>
      <c r="L629" s="38" t="str">
        <f t="shared" si="29"/>
        <v xml:space="preserve"> </v>
      </c>
    </row>
    <row r="630" spans="1:12" ht="15.75" customHeight="1" x14ac:dyDescent="0.25">
      <c r="A630" s="2">
        <v>290</v>
      </c>
      <c r="B630" s="118"/>
      <c r="C630" s="118"/>
      <c r="D630" s="119"/>
      <c r="E630" s="120"/>
      <c r="F630" s="120"/>
      <c r="G630" s="155"/>
      <c r="H630" s="452"/>
      <c r="I630" s="453"/>
      <c r="J630" s="454"/>
      <c r="K630" s="38" t="str">
        <f t="shared" si="28"/>
        <v xml:space="preserve"> </v>
      </c>
      <c r="L630" s="38" t="str">
        <f t="shared" si="29"/>
        <v xml:space="preserve"> </v>
      </c>
    </row>
    <row r="631" spans="1:12" ht="15.75" customHeight="1" x14ac:dyDescent="0.25">
      <c r="A631" s="1">
        <v>291</v>
      </c>
      <c r="B631" s="118"/>
      <c r="C631" s="118"/>
      <c r="D631" s="119"/>
      <c r="E631" s="120"/>
      <c r="F631" s="120"/>
      <c r="G631" s="155"/>
      <c r="H631" s="452"/>
      <c r="I631" s="453"/>
      <c r="J631" s="454"/>
      <c r="K631" s="38" t="str">
        <f t="shared" si="28"/>
        <v xml:space="preserve"> </v>
      </c>
      <c r="L631" s="38" t="str">
        <f t="shared" si="29"/>
        <v xml:space="preserve"> </v>
      </c>
    </row>
    <row r="632" spans="1:12" ht="15.75" customHeight="1" x14ac:dyDescent="0.25">
      <c r="A632" s="2">
        <v>292</v>
      </c>
      <c r="B632" s="118"/>
      <c r="C632" s="118"/>
      <c r="D632" s="121"/>
      <c r="E632" s="121"/>
      <c r="F632" s="121"/>
      <c r="G632" s="155"/>
      <c r="H632" s="447"/>
      <c r="I632" s="447"/>
      <c r="J632" s="448"/>
      <c r="K632" s="38" t="str">
        <f t="shared" si="28"/>
        <v xml:space="preserve"> </v>
      </c>
      <c r="L632" s="38" t="str">
        <f t="shared" si="29"/>
        <v xml:space="preserve"> </v>
      </c>
    </row>
    <row r="633" spans="1:12" ht="15.75" customHeight="1" x14ac:dyDescent="0.25">
      <c r="A633" s="1">
        <v>293</v>
      </c>
      <c r="B633" s="118"/>
      <c r="C633" s="118"/>
      <c r="D633" s="121"/>
      <c r="E633" s="121"/>
      <c r="F633" s="121"/>
      <c r="G633" s="155"/>
      <c r="H633" s="447"/>
      <c r="I633" s="447"/>
      <c r="J633" s="448"/>
      <c r="K633" s="38" t="str">
        <f t="shared" si="28"/>
        <v xml:space="preserve"> </v>
      </c>
      <c r="L633" s="38" t="str">
        <f t="shared" si="29"/>
        <v xml:space="preserve"> </v>
      </c>
    </row>
    <row r="634" spans="1:12" ht="15.75" customHeight="1" x14ac:dyDescent="0.25">
      <c r="A634" s="2">
        <v>294</v>
      </c>
      <c r="B634" s="118"/>
      <c r="C634" s="118"/>
      <c r="D634" s="121"/>
      <c r="E634" s="121"/>
      <c r="F634" s="121"/>
      <c r="G634" s="155"/>
      <c r="H634" s="447"/>
      <c r="I634" s="447"/>
      <c r="J634" s="448"/>
      <c r="K634" s="38" t="str">
        <f t="shared" si="28"/>
        <v xml:space="preserve"> </v>
      </c>
      <c r="L634" s="38" t="str">
        <f t="shared" si="29"/>
        <v xml:space="preserve"> </v>
      </c>
    </row>
    <row r="635" spans="1:12" ht="15.75" customHeight="1" x14ac:dyDescent="0.25">
      <c r="A635" s="1">
        <v>295</v>
      </c>
      <c r="B635" s="118"/>
      <c r="C635" s="118"/>
      <c r="D635" s="121"/>
      <c r="E635" s="121"/>
      <c r="F635" s="121"/>
      <c r="G635" s="155"/>
      <c r="H635" s="447"/>
      <c r="I635" s="447"/>
      <c r="J635" s="448"/>
      <c r="K635" s="38" t="str">
        <f t="shared" si="28"/>
        <v xml:space="preserve"> </v>
      </c>
      <c r="L635" s="38" t="str">
        <f t="shared" si="29"/>
        <v xml:space="preserve"> </v>
      </c>
    </row>
    <row r="636" spans="1:12" ht="15.75" customHeight="1" x14ac:dyDescent="0.25">
      <c r="A636" s="2">
        <v>296</v>
      </c>
      <c r="B636" s="118"/>
      <c r="C636" s="118"/>
      <c r="D636" s="121"/>
      <c r="E636" s="121"/>
      <c r="F636" s="121"/>
      <c r="G636" s="155"/>
      <c r="H636" s="471"/>
      <c r="I636" s="472"/>
      <c r="J636" s="473"/>
      <c r="K636" s="38" t="str">
        <f t="shared" si="28"/>
        <v xml:space="preserve"> </v>
      </c>
      <c r="L636" s="38" t="str">
        <f t="shared" si="29"/>
        <v xml:space="preserve"> </v>
      </c>
    </row>
    <row r="637" spans="1:12" ht="15.75" customHeight="1" x14ac:dyDescent="0.25">
      <c r="A637" s="1">
        <v>297</v>
      </c>
      <c r="B637" s="118"/>
      <c r="C637" s="118"/>
      <c r="D637" s="121"/>
      <c r="E637" s="121"/>
      <c r="F637" s="121"/>
      <c r="G637" s="155"/>
      <c r="H637" s="471"/>
      <c r="I637" s="472"/>
      <c r="J637" s="473"/>
      <c r="K637" s="38" t="str">
        <f t="shared" si="28"/>
        <v xml:space="preserve"> </v>
      </c>
      <c r="L637" s="38" t="str">
        <f t="shared" si="29"/>
        <v xml:space="preserve"> </v>
      </c>
    </row>
    <row r="638" spans="1:12" ht="15.75" customHeight="1" x14ac:dyDescent="0.25">
      <c r="A638" s="2">
        <v>298</v>
      </c>
      <c r="B638" s="118"/>
      <c r="C638" s="118"/>
      <c r="D638" s="121"/>
      <c r="E638" s="121"/>
      <c r="F638" s="121"/>
      <c r="G638" s="155"/>
      <c r="H638" s="447"/>
      <c r="I638" s="447"/>
      <c r="J638" s="448"/>
      <c r="K638" s="38" t="str">
        <f t="shared" si="28"/>
        <v xml:space="preserve"> </v>
      </c>
      <c r="L638" s="38" t="str">
        <f t="shared" si="29"/>
        <v xml:space="preserve"> </v>
      </c>
    </row>
    <row r="639" spans="1:12" ht="15.75" customHeight="1" x14ac:dyDescent="0.25">
      <c r="A639" s="1">
        <v>299</v>
      </c>
      <c r="B639" s="118"/>
      <c r="C639" s="118"/>
      <c r="D639" s="121"/>
      <c r="E639" s="121"/>
      <c r="F639" s="121"/>
      <c r="G639" s="155"/>
      <c r="H639" s="447"/>
      <c r="I639" s="447"/>
      <c r="J639" s="448"/>
      <c r="K639" s="38" t="str">
        <f t="shared" si="28"/>
        <v xml:space="preserve"> </v>
      </c>
      <c r="L639" s="38" t="str">
        <f t="shared" si="29"/>
        <v xml:space="preserve"> </v>
      </c>
    </row>
    <row r="640" spans="1:12" ht="15.75" customHeight="1" x14ac:dyDescent="0.25">
      <c r="A640" s="2">
        <v>300</v>
      </c>
      <c r="B640" s="122"/>
      <c r="C640" s="122"/>
      <c r="D640" s="123"/>
      <c r="E640" s="123"/>
      <c r="F640" s="123"/>
      <c r="G640" s="155"/>
      <c r="H640" s="466"/>
      <c r="I640" s="466"/>
      <c r="J640" s="467"/>
      <c r="K640" s="38" t="str">
        <f t="shared" si="28"/>
        <v xml:space="preserve"> </v>
      </c>
      <c r="L640" s="38" t="str">
        <f t="shared" si="29"/>
        <v xml:space="preserve"> </v>
      </c>
    </row>
    <row r="641" spans="1:10" ht="15.75" customHeight="1" x14ac:dyDescent="0.25">
      <c r="A641" s="455"/>
      <c r="B641" s="455"/>
      <c r="C641" s="455"/>
      <c r="D641" s="455"/>
      <c r="E641" s="456"/>
      <c r="F641" s="92" t="s">
        <v>181</v>
      </c>
      <c r="G641" s="39">
        <f>SUM(G621:G640)+G597</f>
        <v>0</v>
      </c>
      <c r="H641" s="460"/>
      <c r="I641" s="461"/>
      <c r="J641" s="462"/>
    </row>
    <row r="642" spans="1:10" ht="15" customHeight="1" x14ac:dyDescent="0.25">
      <c r="A642" s="51"/>
    </row>
    <row r="643" spans="1:10" ht="15" customHeight="1" x14ac:dyDescent="0.25">
      <c r="A643" s="441" t="s">
        <v>171</v>
      </c>
      <c r="B643" s="441"/>
      <c r="C643" s="441"/>
      <c r="D643" s="441"/>
      <c r="E643" s="441"/>
      <c r="F643" s="441"/>
      <c r="G643" s="441"/>
      <c r="H643" s="441"/>
      <c r="I643" s="441"/>
      <c r="J643" s="441"/>
    </row>
    <row r="644" spans="1:10" ht="15" customHeight="1" x14ac:dyDescent="0.25">
      <c r="A644" s="50"/>
    </row>
    <row r="645" spans="1:10" ht="15" customHeight="1" x14ac:dyDescent="0.25">
      <c r="A645" s="51"/>
    </row>
    <row r="646" spans="1:10" ht="15" customHeight="1" x14ac:dyDescent="0.25">
      <c r="A646" s="89" t="s">
        <v>101</v>
      </c>
      <c r="D646" s="89" t="s">
        <v>102</v>
      </c>
      <c r="E646" s="89" t="s">
        <v>103</v>
      </c>
      <c r="G646" s="74" t="s">
        <v>127</v>
      </c>
    </row>
    <row r="657" spans="1:12" ht="15.75" customHeight="1" x14ac:dyDescent="0.25">
      <c r="A657" s="348" t="s">
        <v>172</v>
      </c>
      <c r="B657" s="348"/>
      <c r="C657" s="348"/>
      <c r="D657" s="348"/>
      <c r="E657" s="348"/>
      <c r="F657" s="348"/>
      <c r="G657" s="348"/>
      <c r="H657" s="348"/>
      <c r="I657" s="348"/>
      <c r="J657" s="348"/>
    </row>
    <row r="658" spans="1:12" ht="15" customHeight="1" x14ac:dyDescent="0.25">
      <c r="A658" s="70"/>
      <c r="B658" s="70"/>
      <c r="C658" s="70"/>
      <c r="D658" s="73" t="str">
        <f>'proje ve personel bilgileri'!$B$7&amp;" dönemine aittir"</f>
        <v>/ dönemine aittir</v>
      </c>
      <c r="E658" s="70"/>
      <c r="F658" s="70"/>
      <c r="G658" s="70"/>
      <c r="H658" s="70"/>
      <c r="I658" s="70"/>
      <c r="J658" s="70"/>
    </row>
    <row r="659" spans="1:12" ht="18.75" customHeight="1" x14ac:dyDescent="0.25">
      <c r="I659" s="4" t="s">
        <v>173</v>
      </c>
    </row>
    <row r="660" spans="1:12" ht="15.75" customHeight="1" x14ac:dyDescent="0.25">
      <c r="A660" s="442" t="s">
        <v>2</v>
      </c>
      <c r="B660" s="443"/>
      <c r="C660" s="444">
        <f>'proje ve personel bilgileri'!$B$2</f>
        <v>0</v>
      </c>
      <c r="D660" s="445"/>
      <c r="E660" s="445"/>
      <c r="F660" s="445"/>
      <c r="G660" s="445"/>
      <c r="H660" s="445"/>
      <c r="I660" s="445"/>
      <c r="J660" s="446"/>
    </row>
    <row r="661" spans="1:12" ht="15.75" customHeight="1" x14ac:dyDescent="0.25">
      <c r="A661" s="442" t="s">
        <v>4</v>
      </c>
      <c r="B661" s="347"/>
      <c r="C661" s="374">
        <f>'proje ve personel bilgileri'!$B$3</f>
        <v>0</v>
      </c>
      <c r="D661" s="375"/>
      <c r="E661" s="375"/>
      <c r="F661" s="375"/>
      <c r="G661" s="375"/>
      <c r="H661" s="375"/>
      <c r="I661" s="375"/>
      <c r="J661" s="376"/>
    </row>
    <row r="662" spans="1:12" ht="15" customHeight="1" x14ac:dyDescent="0.25">
      <c r="A662" s="346" t="s">
        <v>87</v>
      </c>
      <c r="B662" s="457" t="s">
        <v>15</v>
      </c>
      <c r="C662" s="347" t="s">
        <v>174</v>
      </c>
      <c r="D662" s="432" t="s">
        <v>175</v>
      </c>
      <c r="E662" s="346" t="s">
        <v>176</v>
      </c>
      <c r="F662" s="449"/>
      <c r="G662" s="432" t="s">
        <v>177</v>
      </c>
      <c r="H662" s="346" t="s">
        <v>178</v>
      </c>
      <c r="I662" s="464"/>
      <c r="J662" s="347"/>
    </row>
    <row r="663" spans="1:12" ht="15.75" customHeight="1" x14ac:dyDescent="0.25">
      <c r="A663" s="339"/>
      <c r="B663" s="458"/>
      <c r="C663" s="340"/>
      <c r="D663" s="433"/>
      <c r="E663" s="450"/>
      <c r="F663" s="451"/>
      <c r="G663" s="463"/>
      <c r="H663" s="339"/>
      <c r="I663" s="465"/>
      <c r="J663" s="340"/>
    </row>
    <row r="664" spans="1:12" ht="15.75" customHeight="1" x14ac:dyDescent="0.25">
      <c r="A664" s="339"/>
      <c r="B664" s="459"/>
      <c r="C664" s="340"/>
      <c r="D664" s="433"/>
      <c r="E664" s="36" t="s">
        <v>179</v>
      </c>
      <c r="F664" s="36" t="s">
        <v>180</v>
      </c>
      <c r="G664" s="463"/>
      <c r="H664" s="339"/>
      <c r="I664" s="465"/>
      <c r="J664" s="340"/>
    </row>
    <row r="665" spans="1:12" ht="15.75" customHeight="1" x14ac:dyDescent="0.25">
      <c r="A665" s="1">
        <v>301</v>
      </c>
      <c r="B665" s="113"/>
      <c r="C665" s="113"/>
      <c r="D665" s="115"/>
      <c r="E665" s="116"/>
      <c r="F665" s="117"/>
      <c r="G665" s="155"/>
      <c r="H665" s="468"/>
      <c r="I665" s="469"/>
      <c r="J665" s="470"/>
      <c r="K665" s="38" t="str">
        <f t="shared" ref="K665:K684" si="30">IF(G665&lt;&gt;0,(IF(H665=0,"KDV'li Tutar Zorunlu"," "))," ")</f>
        <v xml:space="preserve"> </v>
      </c>
      <c r="L665" s="38" t="str">
        <f t="shared" ref="L665:L684" si="31">IF(G665&lt;&gt;0,(IF(E665=0,"Tarih Numara Zorunlu"," "))," ")</f>
        <v xml:space="preserve"> </v>
      </c>
    </row>
    <row r="666" spans="1:12" ht="15.75" customHeight="1" x14ac:dyDescent="0.25">
      <c r="A666" s="2">
        <v>302</v>
      </c>
      <c r="B666" s="118"/>
      <c r="C666" s="118"/>
      <c r="D666" s="119"/>
      <c r="E666" s="120"/>
      <c r="F666" s="120"/>
      <c r="G666" s="155"/>
      <c r="H666" s="452"/>
      <c r="I666" s="453"/>
      <c r="J666" s="454"/>
      <c r="K666" s="38" t="str">
        <f t="shared" si="30"/>
        <v xml:space="preserve"> </v>
      </c>
      <c r="L666" s="38" t="str">
        <f t="shared" si="31"/>
        <v xml:space="preserve"> </v>
      </c>
    </row>
    <row r="667" spans="1:12" ht="15.75" customHeight="1" x14ac:dyDescent="0.25">
      <c r="A667" s="1">
        <v>303</v>
      </c>
      <c r="B667" s="118"/>
      <c r="C667" s="118"/>
      <c r="D667" s="119"/>
      <c r="E667" s="120"/>
      <c r="F667" s="120"/>
      <c r="G667" s="155"/>
      <c r="H667" s="452"/>
      <c r="I667" s="453"/>
      <c r="J667" s="454"/>
      <c r="K667" s="38" t="str">
        <f t="shared" si="30"/>
        <v xml:space="preserve"> </v>
      </c>
      <c r="L667" s="38" t="str">
        <f t="shared" si="31"/>
        <v xml:space="preserve"> </v>
      </c>
    </row>
    <row r="668" spans="1:12" ht="15.75" customHeight="1" x14ac:dyDescent="0.25">
      <c r="A668" s="2">
        <v>304</v>
      </c>
      <c r="B668" s="118"/>
      <c r="C668" s="118"/>
      <c r="D668" s="119"/>
      <c r="E668" s="120"/>
      <c r="F668" s="120"/>
      <c r="G668" s="155"/>
      <c r="H668" s="452"/>
      <c r="I668" s="453"/>
      <c r="J668" s="454"/>
      <c r="K668" s="38" t="str">
        <f t="shared" si="30"/>
        <v xml:space="preserve"> </v>
      </c>
      <c r="L668" s="38" t="str">
        <f t="shared" si="31"/>
        <v xml:space="preserve"> </v>
      </c>
    </row>
    <row r="669" spans="1:12" ht="15.75" customHeight="1" x14ac:dyDescent="0.25">
      <c r="A669" s="1">
        <v>305</v>
      </c>
      <c r="B669" s="118"/>
      <c r="C669" s="118"/>
      <c r="D669" s="119"/>
      <c r="E669" s="120"/>
      <c r="F669" s="120"/>
      <c r="G669" s="155"/>
      <c r="H669" s="452"/>
      <c r="I669" s="453"/>
      <c r="J669" s="454"/>
      <c r="K669" s="38" t="str">
        <f t="shared" si="30"/>
        <v xml:space="preserve"> </v>
      </c>
      <c r="L669" s="38" t="str">
        <f t="shared" si="31"/>
        <v xml:space="preserve"> </v>
      </c>
    </row>
    <row r="670" spans="1:12" ht="15.75" customHeight="1" x14ac:dyDescent="0.25">
      <c r="A670" s="2">
        <v>306</v>
      </c>
      <c r="B670" s="118"/>
      <c r="C670" s="118"/>
      <c r="D670" s="119"/>
      <c r="E670" s="120"/>
      <c r="F670" s="120"/>
      <c r="G670" s="155"/>
      <c r="H670" s="452"/>
      <c r="I670" s="453"/>
      <c r="J670" s="454"/>
      <c r="K670" s="38" t="str">
        <f t="shared" si="30"/>
        <v xml:space="preserve"> </v>
      </c>
      <c r="L670" s="38" t="str">
        <f t="shared" si="31"/>
        <v xml:space="preserve"> </v>
      </c>
    </row>
    <row r="671" spans="1:12" ht="15.75" customHeight="1" x14ac:dyDescent="0.25">
      <c r="A671" s="1">
        <v>307</v>
      </c>
      <c r="B671" s="118"/>
      <c r="C671" s="118"/>
      <c r="D671" s="119"/>
      <c r="E671" s="120"/>
      <c r="F671" s="120"/>
      <c r="G671" s="155"/>
      <c r="H671" s="452"/>
      <c r="I671" s="453"/>
      <c r="J671" s="454"/>
      <c r="K671" s="38" t="str">
        <f t="shared" si="30"/>
        <v xml:space="preserve"> </v>
      </c>
      <c r="L671" s="38" t="str">
        <f t="shared" si="31"/>
        <v xml:space="preserve"> </v>
      </c>
    </row>
    <row r="672" spans="1:12" ht="15.75" customHeight="1" x14ac:dyDescent="0.25">
      <c r="A672" s="2">
        <v>308</v>
      </c>
      <c r="B672" s="118"/>
      <c r="C672" s="118"/>
      <c r="D672" s="119"/>
      <c r="E672" s="120"/>
      <c r="F672" s="120"/>
      <c r="G672" s="155"/>
      <c r="H672" s="452"/>
      <c r="I672" s="453"/>
      <c r="J672" s="454"/>
      <c r="K672" s="38" t="str">
        <f t="shared" si="30"/>
        <v xml:space="preserve"> </v>
      </c>
      <c r="L672" s="38" t="str">
        <f t="shared" si="31"/>
        <v xml:space="preserve"> </v>
      </c>
    </row>
    <row r="673" spans="1:12" ht="15.75" customHeight="1" x14ac:dyDescent="0.25">
      <c r="A673" s="1">
        <v>309</v>
      </c>
      <c r="B673" s="118"/>
      <c r="C673" s="118"/>
      <c r="D673" s="119"/>
      <c r="E673" s="120"/>
      <c r="F673" s="120"/>
      <c r="G673" s="155"/>
      <c r="H673" s="452"/>
      <c r="I673" s="453"/>
      <c r="J673" s="454"/>
      <c r="K673" s="38" t="str">
        <f t="shared" si="30"/>
        <v xml:space="preserve"> </v>
      </c>
      <c r="L673" s="38" t="str">
        <f t="shared" si="31"/>
        <v xml:space="preserve"> </v>
      </c>
    </row>
    <row r="674" spans="1:12" ht="15.75" customHeight="1" x14ac:dyDescent="0.25">
      <c r="A674" s="2">
        <v>310</v>
      </c>
      <c r="B674" s="118"/>
      <c r="C674" s="118"/>
      <c r="D674" s="119"/>
      <c r="E674" s="120"/>
      <c r="F674" s="120"/>
      <c r="G674" s="155"/>
      <c r="H674" s="452"/>
      <c r="I674" s="453"/>
      <c r="J674" s="454"/>
      <c r="K674" s="38" t="str">
        <f t="shared" si="30"/>
        <v xml:space="preserve"> </v>
      </c>
      <c r="L674" s="38" t="str">
        <f t="shared" si="31"/>
        <v xml:space="preserve"> </v>
      </c>
    </row>
    <row r="675" spans="1:12" ht="15.75" customHeight="1" x14ac:dyDescent="0.25">
      <c r="A675" s="1">
        <v>311</v>
      </c>
      <c r="B675" s="118"/>
      <c r="C675" s="118"/>
      <c r="D675" s="119"/>
      <c r="E675" s="120"/>
      <c r="F675" s="120"/>
      <c r="G675" s="155"/>
      <c r="H675" s="452"/>
      <c r="I675" s="453"/>
      <c r="J675" s="454"/>
      <c r="K675" s="38" t="str">
        <f t="shared" si="30"/>
        <v xml:space="preserve"> </v>
      </c>
      <c r="L675" s="38" t="str">
        <f t="shared" si="31"/>
        <v xml:space="preserve"> </v>
      </c>
    </row>
    <row r="676" spans="1:12" ht="15.75" customHeight="1" x14ac:dyDescent="0.25">
      <c r="A676" s="2">
        <v>312</v>
      </c>
      <c r="B676" s="118"/>
      <c r="C676" s="118"/>
      <c r="D676" s="121"/>
      <c r="E676" s="121"/>
      <c r="F676" s="121"/>
      <c r="G676" s="155"/>
      <c r="H676" s="447"/>
      <c r="I676" s="447"/>
      <c r="J676" s="448"/>
      <c r="K676" s="38" t="str">
        <f t="shared" si="30"/>
        <v xml:space="preserve"> </v>
      </c>
      <c r="L676" s="38" t="str">
        <f t="shared" si="31"/>
        <v xml:space="preserve"> </v>
      </c>
    </row>
    <row r="677" spans="1:12" ht="15.75" customHeight="1" x14ac:dyDescent="0.25">
      <c r="A677" s="1">
        <v>313</v>
      </c>
      <c r="B677" s="118"/>
      <c r="C677" s="118"/>
      <c r="D677" s="121"/>
      <c r="E677" s="121"/>
      <c r="F677" s="121"/>
      <c r="G677" s="155"/>
      <c r="H677" s="447"/>
      <c r="I677" s="447"/>
      <c r="J677" s="448"/>
      <c r="K677" s="38" t="str">
        <f t="shared" si="30"/>
        <v xml:space="preserve"> </v>
      </c>
      <c r="L677" s="38" t="str">
        <f t="shared" si="31"/>
        <v xml:space="preserve"> </v>
      </c>
    </row>
    <row r="678" spans="1:12" ht="15.75" customHeight="1" x14ac:dyDescent="0.25">
      <c r="A678" s="2">
        <v>314</v>
      </c>
      <c r="B678" s="118"/>
      <c r="C678" s="118"/>
      <c r="D678" s="121"/>
      <c r="E678" s="121"/>
      <c r="F678" s="121"/>
      <c r="G678" s="155"/>
      <c r="H678" s="447"/>
      <c r="I678" s="447"/>
      <c r="J678" s="448"/>
      <c r="K678" s="38" t="str">
        <f t="shared" si="30"/>
        <v xml:space="preserve"> </v>
      </c>
      <c r="L678" s="38" t="str">
        <f t="shared" si="31"/>
        <v xml:space="preserve"> </v>
      </c>
    </row>
    <row r="679" spans="1:12" ht="15.75" customHeight="1" x14ac:dyDescent="0.25">
      <c r="A679" s="1">
        <v>315</v>
      </c>
      <c r="B679" s="118"/>
      <c r="C679" s="118"/>
      <c r="D679" s="121"/>
      <c r="E679" s="121"/>
      <c r="F679" s="121"/>
      <c r="G679" s="155"/>
      <c r="H679" s="447"/>
      <c r="I679" s="447"/>
      <c r="J679" s="448"/>
      <c r="K679" s="38" t="str">
        <f t="shared" si="30"/>
        <v xml:space="preserve"> </v>
      </c>
      <c r="L679" s="38" t="str">
        <f t="shared" si="31"/>
        <v xml:space="preserve"> </v>
      </c>
    </row>
    <row r="680" spans="1:12" ht="15.75" customHeight="1" x14ac:dyDescent="0.25">
      <c r="A680" s="2">
        <v>316</v>
      </c>
      <c r="B680" s="118"/>
      <c r="C680" s="118"/>
      <c r="D680" s="121"/>
      <c r="E680" s="121"/>
      <c r="F680" s="121"/>
      <c r="G680" s="155"/>
      <c r="H680" s="471"/>
      <c r="I680" s="472"/>
      <c r="J680" s="473"/>
      <c r="K680" s="38" t="str">
        <f t="shared" si="30"/>
        <v xml:space="preserve"> </v>
      </c>
      <c r="L680" s="38" t="str">
        <f t="shared" si="31"/>
        <v xml:space="preserve"> </v>
      </c>
    </row>
    <row r="681" spans="1:12" ht="15.75" customHeight="1" x14ac:dyDescent="0.25">
      <c r="A681" s="1">
        <v>317</v>
      </c>
      <c r="B681" s="118"/>
      <c r="C681" s="118"/>
      <c r="D681" s="121"/>
      <c r="E681" s="121"/>
      <c r="F681" s="121"/>
      <c r="G681" s="155"/>
      <c r="H681" s="471"/>
      <c r="I681" s="472"/>
      <c r="J681" s="473"/>
      <c r="K681" s="38" t="str">
        <f t="shared" si="30"/>
        <v xml:space="preserve"> </v>
      </c>
      <c r="L681" s="38" t="str">
        <f t="shared" si="31"/>
        <v xml:space="preserve"> </v>
      </c>
    </row>
    <row r="682" spans="1:12" ht="15.75" customHeight="1" x14ac:dyDescent="0.25">
      <c r="A682" s="2">
        <v>318</v>
      </c>
      <c r="B682" s="118"/>
      <c r="C682" s="118"/>
      <c r="D682" s="121"/>
      <c r="E682" s="121"/>
      <c r="F682" s="121"/>
      <c r="G682" s="155"/>
      <c r="H682" s="447"/>
      <c r="I682" s="447"/>
      <c r="J682" s="448"/>
      <c r="K682" s="38" t="str">
        <f t="shared" si="30"/>
        <v xml:space="preserve"> </v>
      </c>
      <c r="L682" s="38" t="str">
        <f t="shared" si="31"/>
        <v xml:space="preserve"> </v>
      </c>
    </row>
    <row r="683" spans="1:12" ht="15.75" customHeight="1" x14ac:dyDescent="0.25">
      <c r="A683" s="1">
        <v>319</v>
      </c>
      <c r="B683" s="118"/>
      <c r="C683" s="118"/>
      <c r="D683" s="121"/>
      <c r="E683" s="121"/>
      <c r="F683" s="121"/>
      <c r="G683" s="155"/>
      <c r="H683" s="447"/>
      <c r="I683" s="447"/>
      <c r="J683" s="448"/>
      <c r="K683" s="38" t="str">
        <f t="shared" si="30"/>
        <v xml:space="preserve"> </v>
      </c>
      <c r="L683" s="38" t="str">
        <f t="shared" si="31"/>
        <v xml:space="preserve"> </v>
      </c>
    </row>
    <row r="684" spans="1:12" ht="15.75" customHeight="1" x14ac:dyDescent="0.25">
      <c r="A684" s="2">
        <v>320</v>
      </c>
      <c r="B684" s="122"/>
      <c r="C684" s="122"/>
      <c r="D684" s="123"/>
      <c r="E684" s="123"/>
      <c r="F684" s="123"/>
      <c r="G684" s="155"/>
      <c r="H684" s="466"/>
      <c r="I684" s="466"/>
      <c r="J684" s="467"/>
      <c r="K684" s="38" t="str">
        <f t="shared" si="30"/>
        <v xml:space="preserve"> </v>
      </c>
      <c r="L684" s="38" t="str">
        <f t="shared" si="31"/>
        <v xml:space="preserve"> </v>
      </c>
    </row>
    <row r="685" spans="1:12" ht="15.75" customHeight="1" x14ac:dyDescent="0.25">
      <c r="A685" s="455"/>
      <c r="B685" s="455"/>
      <c r="C685" s="455"/>
      <c r="D685" s="455"/>
      <c r="E685" s="456"/>
      <c r="F685" s="92" t="s">
        <v>181</v>
      </c>
      <c r="G685" s="39">
        <f>SUM(G665:G684)+G641</f>
        <v>0</v>
      </c>
      <c r="H685" s="460"/>
      <c r="I685" s="461"/>
      <c r="J685" s="462"/>
    </row>
    <row r="686" spans="1:12" ht="15" customHeight="1" x14ac:dyDescent="0.25">
      <c r="A686" s="51"/>
    </row>
    <row r="687" spans="1:12" ht="15" customHeight="1" x14ac:dyDescent="0.25">
      <c r="A687" s="441" t="s">
        <v>171</v>
      </c>
      <c r="B687" s="441"/>
      <c r="C687" s="441"/>
      <c r="D687" s="441"/>
      <c r="E687" s="441"/>
      <c r="F687" s="441"/>
      <c r="G687" s="441"/>
      <c r="H687" s="441"/>
      <c r="I687" s="441"/>
      <c r="J687" s="441"/>
    </row>
    <row r="688" spans="1:12" ht="15" customHeight="1" x14ac:dyDescent="0.25">
      <c r="A688" s="50"/>
    </row>
    <row r="689" spans="1:10" ht="15" customHeight="1" x14ac:dyDescent="0.25">
      <c r="A689" s="51"/>
    </row>
    <row r="690" spans="1:10" ht="15" customHeight="1" x14ac:dyDescent="0.25">
      <c r="A690" s="89" t="s">
        <v>101</v>
      </c>
      <c r="D690" s="89" t="s">
        <v>102</v>
      </c>
      <c r="E690" s="89" t="s">
        <v>103</v>
      </c>
      <c r="G690" s="74" t="s">
        <v>127</v>
      </c>
    </row>
    <row r="701" spans="1:10" ht="15.75" customHeight="1" x14ac:dyDescent="0.25">
      <c r="A701" s="348" t="s">
        <v>172</v>
      </c>
      <c r="B701" s="348"/>
      <c r="C701" s="348"/>
      <c r="D701" s="348"/>
      <c r="E701" s="348"/>
      <c r="F701" s="348"/>
      <c r="G701" s="348"/>
      <c r="H701" s="348"/>
      <c r="I701" s="348"/>
      <c r="J701" s="348"/>
    </row>
    <row r="702" spans="1:10" ht="15" customHeight="1" x14ac:dyDescent="0.25">
      <c r="A702" s="70"/>
      <c r="B702" s="70"/>
      <c r="C702" s="70"/>
      <c r="D702" s="73" t="str">
        <f>'proje ve personel bilgileri'!$B$7&amp;" dönemine aittir"</f>
        <v>/ dönemine aittir</v>
      </c>
      <c r="E702" s="70"/>
      <c r="F702" s="70"/>
      <c r="G702" s="70"/>
      <c r="H702" s="70"/>
      <c r="I702" s="70"/>
      <c r="J702" s="70"/>
    </row>
    <row r="703" spans="1:10" ht="18.75" customHeight="1" x14ac:dyDescent="0.25">
      <c r="I703" s="4" t="s">
        <v>173</v>
      </c>
    </row>
    <row r="704" spans="1:10" ht="15.75" customHeight="1" x14ac:dyDescent="0.25">
      <c r="A704" s="442" t="s">
        <v>2</v>
      </c>
      <c r="B704" s="443"/>
      <c r="C704" s="444">
        <f>'proje ve personel bilgileri'!$B$2</f>
        <v>0</v>
      </c>
      <c r="D704" s="445"/>
      <c r="E704" s="445"/>
      <c r="F704" s="445"/>
      <c r="G704" s="445"/>
      <c r="H704" s="445"/>
      <c r="I704" s="445"/>
      <c r="J704" s="446"/>
    </row>
    <row r="705" spans="1:12" ht="15.75" customHeight="1" x14ac:dyDescent="0.25">
      <c r="A705" s="442" t="s">
        <v>4</v>
      </c>
      <c r="B705" s="347"/>
      <c r="C705" s="374">
        <f>'proje ve personel bilgileri'!$B$3</f>
        <v>0</v>
      </c>
      <c r="D705" s="375"/>
      <c r="E705" s="375"/>
      <c r="F705" s="375"/>
      <c r="G705" s="375"/>
      <c r="H705" s="375"/>
      <c r="I705" s="375"/>
      <c r="J705" s="376"/>
    </row>
    <row r="706" spans="1:12" ht="15" customHeight="1" x14ac:dyDescent="0.25">
      <c r="A706" s="346" t="s">
        <v>87</v>
      </c>
      <c r="B706" s="457" t="s">
        <v>15</v>
      </c>
      <c r="C706" s="347" t="s">
        <v>174</v>
      </c>
      <c r="D706" s="432" t="s">
        <v>175</v>
      </c>
      <c r="E706" s="346" t="s">
        <v>176</v>
      </c>
      <c r="F706" s="449"/>
      <c r="G706" s="432" t="s">
        <v>177</v>
      </c>
      <c r="H706" s="346" t="s">
        <v>178</v>
      </c>
      <c r="I706" s="464"/>
      <c r="J706" s="347"/>
    </row>
    <row r="707" spans="1:12" ht="15.75" customHeight="1" x14ac:dyDescent="0.25">
      <c r="A707" s="339"/>
      <c r="B707" s="458"/>
      <c r="C707" s="340"/>
      <c r="D707" s="433"/>
      <c r="E707" s="450"/>
      <c r="F707" s="451"/>
      <c r="G707" s="463"/>
      <c r="H707" s="339"/>
      <c r="I707" s="465"/>
      <c r="J707" s="340"/>
    </row>
    <row r="708" spans="1:12" ht="15.75" customHeight="1" x14ac:dyDescent="0.25">
      <c r="A708" s="339"/>
      <c r="B708" s="459"/>
      <c r="C708" s="340"/>
      <c r="D708" s="433"/>
      <c r="E708" s="36" t="s">
        <v>179</v>
      </c>
      <c r="F708" s="36" t="s">
        <v>180</v>
      </c>
      <c r="G708" s="463"/>
      <c r="H708" s="339"/>
      <c r="I708" s="465"/>
      <c r="J708" s="340"/>
    </row>
    <row r="709" spans="1:12" ht="15.75" customHeight="1" x14ac:dyDescent="0.25">
      <c r="A709" s="1">
        <v>321</v>
      </c>
      <c r="B709" s="113"/>
      <c r="C709" s="113"/>
      <c r="D709" s="115"/>
      <c r="E709" s="116"/>
      <c r="F709" s="117"/>
      <c r="G709" s="155"/>
      <c r="H709" s="468"/>
      <c r="I709" s="469"/>
      <c r="J709" s="470"/>
      <c r="K709" s="38" t="str">
        <f t="shared" ref="K709:K728" si="32">IF(G709&lt;&gt;0,(IF(H709=0,"KDV'li Tutar Zorunlu"," "))," ")</f>
        <v xml:space="preserve"> </v>
      </c>
      <c r="L709" s="38" t="str">
        <f t="shared" ref="L709:L728" si="33">IF(G709&lt;&gt;0,(IF(E709=0,"Tarih Numara Zorunlu"," "))," ")</f>
        <v xml:space="preserve"> </v>
      </c>
    </row>
    <row r="710" spans="1:12" ht="15.75" customHeight="1" x14ac:dyDescent="0.25">
      <c r="A710" s="2">
        <v>322</v>
      </c>
      <c r="B710" s="118"/>
      <c r="C710" s="118"/>
      <c r="D710" s="119"/>
      <c r="E710" s="120"/>
      <c r="F710" s="120"/>
      <c r="G710" s="155"/>
      <c r="H710" s="452"/>
      <c r="I710" s="453"/>
      <c r="J710" s="454"/>
      <c r="K710" s="38" t="str">
        <f t="shared" si="32"/>
        <v xml:space="preserve"> </v>
      </c>
      <c r="L710" s="38" t="str">
        <f t="shared" si="33"/>
        <v xml:space="preserve"> </v>
      </c>
    </row>
    <row r="711" spans="1:12" ht="15.75" customHeight="1" x14ac:dyDescent="0.25">
      <c r="A711" s="1">
        <v>323</v>
      </c>
      <c r="B711" s="118"/>
      <c r="C711" s="118"/>
      <c r="D711" s="119"/>
      <c r="E711" s="120"/>
      <c r="F711" s="120"/>
      <c r="G711" s="155"/>
      <c r="H711" s="452"/>
      <c r="I711" s="453"/>
      <c r="J711" s="454"/>
      <c r="K711" s="38" t="str">
        <f t="shared" si="32"/>
        <v xml:space="preserve"> </v>
      </c>
      <c r="L711" s="38" t="str">
        <f t="shared" si="33"/>
        <v xml:space="preserve"> </v>
      </c>
    </row>
    <row r="712" spans="1:12" ht="15.75" customHeight="1" x14ac:dyDescent="0.25">
      <c r="A712" s="2">
        <v>324</v>
      </c>
      <c r="B712" s="118"/>
      <c r="C712" s="118"/>
      <c r="D712" s="119"/>
      <c r="E712" s="120"/>
      <c r="F712" s="120"/>
      <c r="G712" s="155"/>
      <c r="H712" s="452"/>
      <c r="I712" s="453"/>
      <c r="J712" s="454"/>
      <c r="K712" s="38" t="str">
        <f t="shared" si="32"/>
        <v xml:space="preserve"> </v>
      </c>
      <c r="L712" s="38" t="str">
        <f t="shared" si="33"/>
        <v xml:space="preserve"> </v>
      </c>
    </row>
    <row r="713" spans="1:12" ht="15.75" customHeight="1" x14ac:dyDescent="0.25">
      <c r="A713" s="1">
        <v>325</v>
      </c>
      <c r="B713" s="118"/>
      <c r="C713" s="118"/>
      <c r="D713" s="119"/>
      <c r="E713" s="120"/>
      <c r="F713" s="120"/>
      <c r="G713" s="155"/>
      <c r="H713" s="452"/>
      <c r="I713" s="453"/>
      <c r="J713" s="454"/>
      <c r="K713" s="38" t="str">
        <f t="shared" si="32"/>
        <v xml:space="preserve"> </v>
      </c>
      <c r="L713" s="38" t="str">
        <f t="shared" si="33"/>
        <v xml:space="preserve"> </v>
      </c>
    </row>
    <row r="714" spans="1:12" ht="15.75" customHeight="1" x14ac:dyDescent="0.25">
      <c r="A714" s="2">
        <v>326</v>
      </c>
      <c r="B714" s="118"/>
      <c r="C714" s="118"/>
      <c r="D714" s="119"/>
      <c r="E714" s="120"/>
      <c r="F714" s="120"/>
      <c r="G714" s="155"/>
      <c r="H714" s="452"/>
      <c r="I714" s="453"/>
      <c r="J714" s="454"/>
      <c r="K714" s="38" t="str">
        <f t="shared" si="32"/>
        <v xml:space="preserve"> </v>
      </c>
      <c r="L714" s="38" t="str">
        <f t="shared" si="33"/>
        <v xml:space="preserve"> </v>
      </c>
    </row>
    <row r="715" spans="1:12" ht="15.75" customHeight="1" x14ac:dyDescent="0.25">
      <c r="A715" s="1">
        <v>327</v>
      </c>
      <c r="B715" s="118"/>
      <c r="C715" s="118"/>
      <c r="D715" s="119"/>
      <c r="E715" s="120"/>
      <c r="F715" s="120"/>
      <c r="G715" s="155"/>
      <c r="H715" s="452"/>
      <c r="I715" s="453"/>
      <c r="J715" s="454"/>
      <c r="K715" s="38" t="str">
        <f t="shared" si="32"/>
        <v xml:space="preserve"> </v>
      </c>
      <c r="L715" s="38" t="str">
        <f t="shared" si="33"/>
        <v xml:space="preserve"> </v>
      </c>
    </row>
    <row r="716" spans="1:12" ht="15.75" customHeight="1" x14ac:dyDescent="0.25">
      <c r="A716" s="2">
        <v>328</v>
      </c>
      <c r="B716" s="118"/>
      <c r="C716" s="118"/>
      <c r="D716" s="119"/>
      <c r="E716" s="120"/>
      <c r="F716" s="120"/>
      <c r="G716" s="155"/>
      <c r="H716" s="452"/>
      <c r="I716" s="453"/>
      <c r="J716" s="454"/>
      <c r="K716" s="38" t="str">
        <f t="shared" si="32"/>
        <v xml:space="preserve"> </v>
      </c>
      <c r="L716" s="38" t="str">
        <f t="shared" si="33"/>
        <v xml:space="preserve"> </v>
      </c>
    </row>
    <row r="717" spans="1:12" ht="15.75" customHeight="1" x14ac:dyDescent="0.25">
      <c r="A717" s="1">
        <v>329</v>
      </c>
      <c r="B717" s="118"/>
      <c r="C717" s="118"/>
      <c r="D717" s="119"/>
      <c r="E717" s="120"/>
      <c r="F717" s="120"/>
      <c r="G717" s="155"/>
      <c r="H717" s="452"/>
      <c r="I717" s="453"/>
      <c r="J717" s="454"/>
      <c r="K717" s="38" t="str">
        <f t="shared" si="32"/>
        <v xml:space="preserve"> </v>
      </c>
      <c r="L717" s="38" t="str">
        <f t="shared" si="33"/>
        <v xml:space="preserve"> </v>
      </c>
    </row>
    <row r="718" spans="1:12" ht="15.75" customHeight="1" x14ac:dyDescent="0.25">
      <c r="A718" s="2">
        <v>330</v>
      </c>
      <c r="B718" s="118"/>
      <c r="C718" s="118"/>
      <c r="D718" s="119"/>
      <c r="E718" s="120"/>
      <c r="F718" s="120"/>
      <c r="G718" s="155"/>
      <c r="H718" s="452"/>
      <c r="I718" s="453"/>
      <c r="J718" s="454"/>
      <c r="K718" s="38" t="str">
        <f t="shared" si="32"/>
        <v xml:space="preserve"> </v>
      </c>
      <c r="L718" s="38" t="str">
        <f t="shared" si="33"/>
        <v xml:space="preserve"> </v>
      </c>
    </row>
    <row r="719" spans="1:12" ht="15.75" customHeight="1" x14ac:dyDescent="0.25">
      <c r="A719" s="1">
        <v>331</v>
      </c>
      <c r="B719" s="118"/>
      <c r="C719" s="118"/>
      <c r="D719" s="119"/>
      <c r="E719" s="120"/>
      <c r="F719" s="120"/>
      <c r="G719" s="155"/>
      <c r="H719" s="452"/>
      <c r="I719" s="453"/>
      <c r="J719" s="454"/>
      <c r="K719" s="38" t="str">
        <f t="shared" si="32"/>
        <v xml:space="preserve"> </v>
      </c>
      <c r="L719" s="38" t="str">
        <f t="shared" si="33"/>
        <v xml:space="preserve"> </v>
      </c>
    </row>
    <row r="720" spans="1:12" ht="15.75" customHeight="1" x14ac:dyDescent="0.25">
      <c r="A720" s="2">
        <v>332</v>
      </c>
      <c r="B720" s="118"/>
      <c r="C720" s="118"/>
      <c r="D720" s="121"/>
      <c r="E720" s="121"/>
      <c r="F720" s="121"/>
      <c r="G720" s="155"/>
      <c r="H720" s="447"/>
      <c r="I720" s="447"/>
      <c r="J720" s="448"/>
      <c r="K720" s="38" t="str">
        <f t="shared" si="32"/>
        <v xml:space="preserve"> </v>
      </c>
      <c r="L720" s="38" t="str">
        <f t="shared" si="33"/>
        <v xml:space="preserve"> </v>
      </c>
    </row>
    <row r="721" spans="1:12" ht="15.75" customHeight="1" x14ac:dyDescent="0.25">
      <c r="A721" s="1">
        <v>333</v>
      </c>
      <c r="B721" s="118"/>
      <c r="C721" s="118"/>
      <c r="D721" s="121"/>
      <c r="E721" s="121"/>
      <c r="F721" s="121"/>
      <c r="G721" s="155"/>
      <c r="H721" s="447"/>
      <c r="I721" s="447"/>
      <c r="J721" s="448"/>
      <c r="K721" s="38" t="str">
        <f t="shared" si="32"/>
        <v xml:space="preserve"> </v>
      </c>
      <c r="L721" s="38" t="str">
        <f t="shared" si="33"/>
        <v xml:space="preserve"> </v>
      </c>
    </row>
    <row r="722" spans="1:12" ht="15.75" customHeight="1" x14ac:dyDescent="0.25">
      <c r="A722" s="2">
        <v>334</v>
      </c>
      <c r="B722" s="118"/>
      <c r="C722" s="118"/>
      <c r="D722" s="121"/>
      <c r="E722" s="121"/>
      <c r="F722" s="121"/>
      <c r="G722" s="155"/>
      <c r="H722" s="447"/>
      <c r="I722" s="447"/>
      <c r="J722" s="448"/>
      <c r="K722" s="38" t="str">
        <f t="shared" si="32"/>
        <v xml:space="preserve"> </v>
      </c>
      <c r="L722" s="38" t="str">
        <f t="shared" si="33"/>
        <v xml:space="preserve"> </v>
      </c>
    </row>
    <row r="723" spans="1:12" ht="15.75" customHeight="1" x14ac:dyDescent="0.25">
      <c r="A723" s="1">
        <v>335</v>
      </c>
      <c r="B723" s="118"/>
      <c r="C723" s="118"/>
      <c r="D723" s="121"/>
      <c r="E723" s="121"/>
      <c r="F723" s="121"/>
      <c r="G723" s="155"/>
      <c r="H723" s="447"/>
      <c r="I723" s="447"/>
      <c r="J723" s="448"/>
      <c r="K723" s="38" t="str">
        <f t="shared" si="32"/>
        <v xml:space="preserve"> </v>
      </c>
      <c r="L723" s="38" t="str">
        <f t="shared" si="33"/>
        <v xml:space="preserve"> </v>
      </c>
    </row>
    <row r="724" spans="1:12" ht="15.75" customHeight="1" x14ac:dyDescent="0.25">
      <c r="A724" s="2">
        <v>336</v>
      </c>
      <c r="B724" s="118"/>
      <c r="C724" s="118"/>
      <c r="D724" s="121"/>
      <c r="E724" s="121"/>
      <c r="F724" s="121"/>
      <c r="G724" s="155"/>
      <c r="H724" s="471"/>
      <c r="I724" s="472"/>
      <c r="J724" s="473"/>
      <c r="K724" s="38" t="str">
        <f t="shared" si="32"/>
        <v xml:space="preserve"> </v>
      </c>
      <c r="L724" s="38" t="str">
        <f t="shared" si="33"/>
        <v xml:space="preserve"> </v>
      </c>
    </row>
    <row r="725" spans="1:12" ht="15.75" customHeight="1" x14ac:dyDescent="0.25">
      <c r="A725" s="1">
        <v>337</v>
      </c>
      <c r="B725" s="118"/>
      <c r="C725" s="118"/>
      <c r="D725" s="121"/>
      <c r="E725" s="121"/>
      <c r="F725" s="121"/>
      <c r="G725" s="155"/>
      <c r="H725" s="471"/>
      <c r="I725" s="472"/>
      <c r="J725" s="473"/>
      <c r="K725" s="38" t="str">
        <f t="shared" si="32"/>
        <v xml:space="preserve"> </v>
      </c>
      <c r="L725" s="38" t="str">
        <f t="shared" si="33"/>
        <v xml:space="preserve"> </v>
      </c>
    </row>
    <row r="726" spans="1:12" ht="15.75" customHeight="1" x14ac:dyDescent="0.25">
      <c r="A726" s="2">
        <v>338</v>
      </c>
      <c r="B726" s="118"/>
      <c r="C726" s="118"/>
      <c r="D726" s="121"/>
      <c r="E726" s="121"/>
      <c r="F726" s="121"/>
      <c r="G726" s="155"/>
      <c r="H726" s="447"/>
      <c r="I726" s="447"/>
      <c r="J726" s="448"/>
      <c r="K726" s="38" t="str">
        <f t="shared" si="32"/>
        <v xml:space="preserve"> </v>
      </c>
      <c r="L726" s="38" t="str">
        <f t="shared" si="33"/>
        <v xml:space="preserve"> </v>
      </c>
    </row>
    <row r="727" spans="1:12" ht="15.75" customHeight="1" x14ac:dyDescent="0.25">
      <c r="A727" s="1">
        <v>339</v>
      </c>
      <c r="B727" s="118"/>
      <c r="C727" s="118"/>
      <c r="D727" s="121"/>
      <c r="E727" s="121"/>
      <c r="F727" s="121"/>
      <c r="G727" s="155"/>
      <c r="H727" s="447"/>
      <c r="I727" s="447"/>
      <c r="J727" s="448"/>
      <c r="K727" s="38" t="str">
        <f t="shared" si="32"/>
        <v xml:space="preserve"> </v>
      </c>
      <c r="L727" s="38" t="str">
        <f t="shared" si="33"/>
        <v xml:space="preserve"> </v>
      </c>
    </row>
    <row r="728" spans="1:12" ht="15.75" customHeight="1" x14ac:dyDescent="0.25">
      <c r="A728" s="2">
        <v>340</v>
      </c>
      <c r="B728" s="122"/>
      <c r="C728" s="122"/>
      <c r="D728" s="123"/>
      <c r="E728" s="123"/>
      <c r="F728" s="123"/>
      <c r="G728" s="155"/>
      <c r="H728" s="466"/>
      <c r="I728" s="466"/>
      <c r="J728" s="467"/>
      <c r="K728" s="38" t="str">
        <f t="shared" si="32"/>
        <v xml:space="preserve"> </v>
      </c>
      <c r="L728" s="38" t="str">
        <f t="shared" si="33"/>
        <v xml:space="preserve"> </v>
      </c>
    </row>
    <row r="729" spans="1:12" ht="15.75" customHeight="1" x14ac:dyDescent="0.25">
      <c r="A729" s="455"/>
      <c r="B729" s="455"/>
      <c r="C729" s="455"/>
      <c r="D729" s="455"/>
      <c r="E729" s="456"/>
      <c r="F729" s="92" t="s">
        <v>181</v>
      </c>
      <c r="G729" s="39">
        <f>SUM(G709:G728)+G685</f>
        <v>0</v>
      </c>
      <c r="H729" s="460"/>
      <c r="I729" s="461"/>
      <c r="J729" s="462"/>
    </row>
    <row r="730" spans="1:12" ht="15" customHeight="1" x14ac:dyDescent="0.25">
      <c r="A730" s="51"/>
    </row>
    <row r="731" spans="1:12" ht="15" customHeight="1" x14ac:dyDescent="0.25">
      <c r="A731" s="441" t="s">
        <v>171</v>
      </c>
      <c r="B731" s="441"/>
      <c r="C731" s="441"/>
      <c r="D731" s="441"/>
      <c r="E731" s="441"/>
      <c r="F731" s="441"/>
      <c r="G731" s="441"/>
      <c r="H731" s="441"/>
      <c r="I731" s="441"/>
      <c r="J731" s="441"/>
    </row>
    <row r="732" spans="1:12" ht="15" customHeight="1" x14ac:dyDescent="0.25">
      <c r="A732" s="50"/>
    </row>
    <row r="733" spans="1:12" ht="15" customHeight="1" x14ac:dyDescent="0.25">
      <c r="A733" s="51"/>
    </row>
    <row r="734" spans="1:12" ht="15" customHeight="1" x14ac:dyDescent="0.25">
      <c r="A734" s="89" t="s">
        <v>101</v>
      </c>
      <c r="D734" s="89" t="s">
        <v>102</v>
      </c>
      <c r="E734" s="89" t="s">
        <v>103</v>
      </c>
      <c r="G734" s="74" t="s">
        <v>127</v>
      </c>
    </row>
    <row r="745" spans="1:10" ht="15.75" customHeight="1" x14ac:dyDescent="0.25">
      <c r="A745" s="348" t="s">
        <v>172</v>
      </c>
      <c r="B745" s="348"/>
      <c r="C745" s="348"/>
      <c r="D745" s="348"/>
      <c r="E745" s="348"/>
      <c r="F745" s="348"/>
      <c r="G745" s="348"/>
      <c r="H745" s="348"/>
      <c r="I745" s="348"/>
      <c r="J745" s="348"/>
    </row>
    <row r="746" spans="1:10" ht="15" customHeight="1" x14ac:dyDescent="0.25">
      <c r="A746" s="70"/>
      <c r="B746" s="70"/>
      <c r="C746" s="70"/>
      <c r="D746" s="73" t="str">
        <f>'proje ve personel bilgileri'!$B$7&amp;" dönemine aittir"</f>
        <v>/ dönemine aittir</v>
      </c>
      <c r="E746" s="70"/>
      <c r="F746" s="70"/>
      <c r="G746" s="70"/>
      <c r="H746" s="70"/>
      <c r="I746" s="70"/>
      <c r="J746" s="70"/>
    </row>
    <row r="747" spans="1:10" ht="18.75" customHeight="1" x14ac:dyDescent="0.25">
      <c r="I747" s="4" t="s">
        <v>173</v>
      </c>
    </row>
    <row r="748" spans="1:10" ht="15.75" customHeight="1" x14ac:dyDescent="0.25">
      <c r="A748" s="442" t="s">
        <v>2</v>
      </c>
      <c r="B748" s="443"/>
      <c r="C748" s="444">
        <f>'proje ve personel bilgileri'!$B$2</f>
        <v>0</v>
      </c>
      <c r="D748" s="445"/>
      <c r="E748" s="445"/>
      <c r="F748" s="445"/>
      <c r="G748" s="445"/>
      <c r="H748" s="445"/>
      <c r="I748" s="445"/>
      <c r="J748" s="446"/>
    </row>
    <row r="749" spans="1:10" ht="15.75" customHeight="1" x14ac:dyDescent="0.25">
      <c r="A749" s="442" t="s">
        <v>4</v>
      </c>
      <c r="B749" s="347"/>
      <c r="C749" s="374">
        <f>'proje ve personel bilgileri'!$B$3</f>
        <v>0</v>
      </c>
      <c r="D749" s="375"/>
      <c r="E749" s="375"/>
      <c r="F749" s="375"/>
      <c r="G749" s="375"/>
      <c r="H749" s="375"/>
      <c r="I749" s="375"/>
      <c r="J749" s="376"/>
    </row>
    <row r="750" spans="1:10" ht="15" customHeight="1" x14ac:dyDescent="0.25">
      <c r="A750" s="346" t="s">
        <v>87</v>
      </c>
      <c r="B750" s="457" t="s">
        <v>15</v>
      </c>
      <c r="C750" s="347" t="s">
        <v>174</v>
      </c>
      <c r="D750" s="432" t="s">
        <v>175</v>
      </c>
      <c r="E750" s="346" t="s">
        <v>176</v>
      </c>
      <c r="F750" s="449"/>
      <c r="G750" s="432" t="s">
        <v>177</v>
      </c>
      <c r="H750" s="346" t="s">
        <v>178</v>
      </c>
      <c r="I750" s="464"/>
      <c r="J750" s="347"/>
    </row>
    <row r="751" spans="1:10" ht="15.75" customHeight="1" x14ac:dyDescent="0.25">
      <c r="A751" s="339"/>
      <c r="B751" s="458"/>
      <c r="C751" s="340"/>
      <c r="D751" s="433"/>
      <c r="E751" s="450"/>
      <c r="F751" s="451"/>
      <c r="G751" s="463"/>
      <c r="H751" s="339"/>
      <c r="I751" s="465"/>
      <c r="J751" s="340"/>
    </row>
    <row r="752" spans="1:10" ht="15.75" customHeight="1" x14ac:dyDescent="0.25">
      <c r="A752" s="339"/>
      <c r="B752" s="459"/>
      <c r="C752" s="340"/>
      <c r="D752" s="433"/>
      <c r="E752" s="36" t="s">
        <v>179</v>
      </c>
      <c r="F752" s="36" t="s">
        <v>180</v>
      </c>
      <c r="G752" s="463"/>
      <c r="H752" s="339"/>
      <c r="I752" s="465"/>
      <c r="J752" s="340"/>
    </row>
    <row r="753" spans="1:12" ht="15.75" customHeight="1" x14ac:dyDescent="0.25">
      <c r="A753" s="1">
        <v>341</v>
      </c>
      <c r="B753" s="113"/>
      <c r="C753" s="113"/>
      <c r="D753" s="115"/>
      <c r="E753" s="116"/>
      <c r="F753" s="117"/>
      <c r="G753" s="155"/>
      <c r="H753" s="468"/>
      <c r="I753" s="469"/>
      <c r="J753" s="470"/>
      <c r="K753" s="38" t="str">
        <f t="shared" ref="K753:K772" si="34">IF(G753&lt;&gt;0,(IF(H753=0,"KDV'li Tutar Zorunlu"," "))," ")</f>
        <v xml:space="preserve"> </v>
      </c>
      <c r="L753" s="38" t="str">
        <f t="shared" ref="L753:L772" si="35">IF(G753&lt;&gt;0,(IF(E753=0,"Tarih Numara Zorunlu"," "))," ")</f>
        <v xml:space="preserve"> </v>
      </c>
    </row>
    <row r="754" spans="1:12" ht="15.75" customHeight="1" x14ac:dyDescent="0.25">
      <c r="A754" s="2">
        <v>342</v>
      </c>
      <c r="B754" s="118"/>
      <c r="C754" s="118"/>
      <c r="D754" s="119"/>
      <c r="E754" s="120"/>
      <c r="F754" s="120"/>
      <c r="G754" s="155"/>
      <c r="H754" s="452"/>
      <c r="I754" s="453"/>
      <c r="J754" s="454"/>
      <c r="K754" s="38" t="str">
        <f t="shared" si="34"/>
        <v xml:space="preserve"> </v>
      </c>
      <c r="L754" s="38" t="str">
        <f t="shared" si="35"/>
        <v xml:space="preserve"> </v>
      </c>
    </row>
    <row r="755" spans="1:12" ht="15.75" customHeight="1" x14ac:dyDescent="0.25">
      <c r="A755" s="1">
        <v>343</v>
      </c>
      <c r="B755" s="118"/>
      <c r="C755" s="118"/>
      <c r="D755" s="119"/>
      <c r="E755" s="120"/>
      <c r="F755" s="120"/>
      <c r="G755" s="155"/>
      <c r="H755" s="452"/>
      <c r="I755" s="453"/>
      <c r="J755" s="454"/>
      <c r="K755" s="38" t="str">
        <f t="shared" si="34"/>
        <v xml:space="preserve"> </v>
      </c>
      <c r="L755" s="38" t="str">
        <f t="shared" si="35"/>
        <v xml:space="preserve"> </v>
      </c>
    </row>
    <row r="756" spans="1:12" ht="15.75" customHeight="1" x14ac:dyDescent="0.25">
      <c r="A756" s="2">
        <v>344</v>
      </c>
      <c r="B756" s="118"/>
      <c r="C756" s="118"/>
      <c r="D756" s="119"/>
      <c r="E756" s="120"/>
      <c r="F756" s="120"/>
      <c r="G756" s="155"/>
      <c r="H756" s="452"/>
      <c r="I756" s="453"/>
      <c r="J756" s="454"/>
      <c r="K756" s="38" t="str">
        <f t="shared" si="34"/>
        <v xml:space="preserve"> </v>
      </c>
      <c r="L756" s="38" t="str">
        <f t="shared" si="35"/>
        <v xml:space="preserve"> </v>
      </c>
    </row>
    <row r="757" spans="1:12" ht="15.75" customHeight="1" x14ac:dyDescent="0.25">
      <c r="A757" s="1">
        <v>345</v>
      </c>
      <c r="B757" s="118"/>
      <c r="C757" s="118"/>
      <c r="D757" s="119"/>
      <c r="E757" s="120"/>
      <c r="F757" s="120"/>
      <c r="G757" s="155"/>
      <c r="H757" s="452"/>
      <c r="I757" s="453"/>
      <c r="J757" s="454"/>
      <c r="K757" s="38" t="str">
        <f t="shared" si="34"/>
        <v xml:space="preserve"> </v>
      </c>
      <c r="L757" s="38" t="str">
        <f t="shared" si="35"/>
        <v xml:space="preserve"> </v>
      </c>
    </row>
    <row r="758" spans="1:12" ht="15.75" customHeight="1" x14ac:dyDescent="0.25">
      <c r="A758" s="2">
        <v>346</v>
      </c>
      <c r="B758" s="118"/>
      <c r="C758" s="118"/>
      <c r="D758" s="119"/>
      <c r="E758" s="120"/>
      <c r="F758" s="120"/>
      <c r="G758" s="155"/>
      <c r="H758" s="452"/>
      <c r="I758" s="453"/>
      <c r="J758" s="454"/>
      <c r="K758" s="38" t="str">
        <f t="shared" si="34"/>
        <v xml:space="preserve"> </v>
      </c>
      <c r="L758" s="38" t="str">
        <f t="shared" si="35"/>
        <v xml:space="preserve"> </v>
      </c>
    </row>
    <row r="759" spans="1:12" ht="15.75" customHeight="1" x14ac:dyDescent="0.25">
      <c r="A759" s="1">
        <v>347</v>
      </c>
      <c r="B759" s="118"/>
      <c r="C759" s="118"/>
      <c r="D759" s="119"/>
      <c r="E759" s="120"/>
      <c r="F759" s="120"/>
      <c r="G759" s="155"/>
      <c r="H759" s="452"/>
      <c r="I759" s="453"/>
      <c r="J759" s="454"/>
      <c r="K759" s="38" t="str">
        <f t="shared" si="34"/>
        <v xml:space="preserve"> </v>
      </c>
      <c r="L759" s="38" t="str">
        <f t="shared" si="35"/>
        <v xml:space="preserve"> </v>
      </c>
    </row>
    <row r="760" spans="1:12" ht="15.75" customHeight="1" x14ac:dyDescent="0.25">
      <c r="A760" s="2">
        <v>348</v>
      </c>
      <c r="B760" s="118"/>
      <c r="C760" s="118"/>
      <c r="D760" s="119"/>
      <c r="E760" s="120"/>
      <c r="F760" s="120"/>
      <c r="G760" s="155"/>
      <c r="H760" s="452"/>
      <c r="I760" s="453"/>
      <c r="J760" s="454"/>
      <c r="K760" s="38" t="str">
        <f t="shared" si="34"/>
        <v xml:space="preserve"> </v>
      </c>
      <c r="L760" s="38" t="str">
        <f t="shared" si="35"/>
        <v xml:space="preserve"> </v>
      </c>
    </row>
    <row r="761" spans="1:12" ht="15.75" customHeight="1" x14ac:dyDescent="0.25">
      <c r="A761" s="1">
        <v>349</v>
      </c>
      <c r="B761" s="118"/>
      <c r="C761" s="118"/>
      <c r="D761" s="119"/>
      <c r="E761" s="120"/>
      <c r="F761" s="120"/>
      <c r="G761" s="155"/>
      <c r="H761" s="452"/>
      <c r="I761" s="453"/>
      <c r="J761" s="454"/>
      <c r="K761" s="38" t="str">
        <f t="shared" si="34"/>
        <v xml:space="preserve"> </v>
      </c>
      <c r="L761" s="38" t="str">
        <f t="shared" si="35"/>
        <v xml:space="preserve"> </v>
      </c>
    </row>
    <row r="762" spans="1:12" ht="15.75" customHeight="1" x14ac:dyDescent="0.25">
      <c r="A762" s="2">
        <v>350</v>
      </c>
      <c r="B762" s="118"/>
      <c r="C762" s="118"/>
      <c r="D762" s="119"/>
      <c r="E762" s="120"/>
      <c r="F762" s="120"/>
      <c r="G762" s="155"/>
      <c r="H762" s="452"/>
      <c r="I762" s="453"/>
      <c r="J762" s="454"/>
      <c r="K762" s="38" t="str">
        <f t="shared" si="34"/>
        <v xml:space="preserve"> </v>
      </c>
      <c r="L762" s="38" t="str">
        <f t="shared" si="35"/>
        <v xml:space="preserve"> </v>
      </c>
    </row>
    <row r="763" spans="1:12" ht="15.75" customHeight="1" x14ac:dyDescent="0.25">
      <c r="A763" s="1">
        <v>351</v>
      </c>
      <c r="B763" s="118"/>
      <c r="C763" s="118"/>
      <c r="D763" s="119"/>
      <c r="E763" s="120"/>
      <c r="F763" s="120"/>
      <c r="G763" s="155"/>
      <c r="H763" s="452"/>
      <c r="I763" s="453"/>
      <c r="J763" s="454"/>
      <c r="K763" s="38" t="str">
        <f t="shared" si="34"/>
        <v xml:space="preserve"> </v>
      </c>
      <c r="L763" s="38" t="str">
        <f t="shared" si="35"/>
        <v xml:space="preserve"> </v>
      </c>
    </row>
    <row r="764" spans="1:12" ht="15.75" customHeight="1" x14ac:dyDescent="0.25">
      <c r="A764" s="2">
        <v>352</v>
      </c>
      <c r="B764" s="118"/>
      <c r="C764" s="118"/>
      <c r="D764" s="121"/>
      <c r="E764" s="121"/>
      <c r="F764" s="121"/>
      <c r="G764" s="155"/>
      <c r="H764" s="447"/>
      <c r="I764" s="447"/>
      <c r="J764" s="448"/>
      <c r="K764" s="38" t="str">
        <f t="shared" si="34"/>
        <v xml:space="preserve"> </v>
      </c>
      <c r="L764" s="38" t="str">
        <f t="shared" si="35"/>
        <v xml:space="preserve"> </v>
      </c>
    </row>
    <row r="765" spans="1:12" ht="15.75" customHeight="1" x14ac:dyDescent="0.25">
      <c r="A765" s="1">
        <v>353</v>
      </c>
      <c r="B765" s="118"/>
      <c r="C765" s="118"/>
      <c r="D765" s="121"/>
      <c r="E765" s="121"/>
      <c r="F765" s="121"/>
      <c r="G765" s="155"/>
      <c r="H765" s="447"/>
      <c r="I765" s="447"/>
      <c r="J765" s="448"/>
      <c r="K765" s="38" t="str">
        <f t="shared" si="34"/>
        <v xml:space="preserve"> </v>
      </c>
      <c r="L765" s="38" t="str">
        <f t="shared" si="35"/>
        <v xml:space="preserve"> </v>
      </c>
    </row>
    <row r="766" spans="1:12" ht="15.75" customHeight="1" x14ac:dyDescent="0.25">
      <c r="A766" s="2">
        <v>354</v>
      </c>
      <c r="B766" s="118"/>
      <c r="C766" s="118"/>
      <c r="D766" s="121"/>
      <c r="E766" s="121"/>
      <c r="F766" s="121"/>
      <c r="G766" s="155"/>
      <c r="H766" s="447"/>
      <c r="I766" s="447"/>
      <c r="J766" s="448"/>
      <c r="K766" s="38" t="str">
        <f t="shared" si="34"/>
        <v xml:space="preserve"> </v>
      </c>
      <c r="L766" s="38" t="str">
        <f t="shared" si="35"/>
        <v xml:space="preserve"> </v>
      </c>
    </row>
    <row r="767" spans="1:12" ht="15.75" customHeight="1" x14ac:dyDescent="0.25">
      <c r="A767" s="1">
        <v>355</v>
      </c>
      <c r="B767" s="118"/>
      <c r="C767" s="118"/>
      <c r="D767" s="121"/>
      <c r="E767" s="121"/>
      <c r="F767" s="121"/>
      <c r="G767" s="155"/>
      <c r="H767" s="447"/>
      <c r="I767" s="447"/>
      <c r="J767" s="448"/>
      <c r="K767" s="38" t="str">
        <f t="shared" si="34"/>
        <v xml:space="preserve"> </v>
      </c>
      <c r="L767" s="38" t="str">
        <f t="shared" si="35"/>
        <v xml:space="preserve"> </v>
      </c>
    </row>
    <row r="768" spans="1:12" ht="15.75" customHeight="1" x14ac:dyDescent="0.25">
      <c r="A768" s="2">
        <v>356</v>
      </c>
      <c r="B768" s="118"/>
      <c r="C768" s="118"/>
      <c r="D768" s="121"/>
      <c r="E768" s="121"/>
      <c r="F768" s="121"/>
      <c r="G768" s="155"/>
      <c r="H768" s="471"/>
      <c r="I768" s="472"/>
      <c r="J768" s="473"/>
      <c r="K768" s="38" t="str">
        <f t="shared" si="34"/>
        <v xml:space="preserve"> </v>
      </c>
      <c r="L768" s="38" t="str">
        <f t="shared" si="35"/>
        <v xml:space="preserve"> </v>
      </c>
    </row>
    <row r="769" spans="1:12" ht="15.75" customHeight="1" x14ac:dyDescent="0.25">
      <c r="A769" s="1">
        <v>357</v>
      </c>
      <c r="B769" s="118"/>
      <c r="C769" s="118"/>
      <c r="D769" s="121"/>
      <c r="E769" s="121"/>
      <c r="F769" s="121"/>
      <c r="G769" s="155"/>
      <c r="H769" s="471"/>
      <c r="I769" s="472"/>
      <c r="J769" s="473"/>
      <c r="K769" s="38" t="str">
        <f t="shared" si="34"/>
        <v xml:space="preserve"> </v>
      </c>
      <c r="L769" s="38" t="str">
        <f t="shared" si="35"/>
        <v xml:space="preserve"> </v>
      </c>
    </row>
    <row r="770" spans="1:12" ht="15.75" customHeight="1" x14ac:dyDescent="0.25">
      <c r="A770" s="2">
        <v>358</v>
      </c>
      <c r="B770" s="118"/>
      <c r="C770" s="118"/>
      <c r="D770" s="121"/>
      <c r="E770" s="121"/>
      <c r="F770" s="121"/>
      <c r="G770" s="155"/>
      <c r="H770" s="447"/>
      <c r="I770" s="447"/>
      <c r="J770" s="448"/>
      <c r="K770" s="38" t="str">
        <f t="shared" si="34"/>
        <v xml:space="preserve"> </v>
      </c>
      <c r="L770" s="38" t="str">
        <f t="shared" si="35"/>
        <v xml:space="preserve"> </v>
      </c>
    </row>
    <row r="771" spans="1:12" ht="15.75" customHeight="1" x14ac:dyDescent="0.25">
      <c r="A771" s="1">
        <v>359</v>
      </c>
      <c r="B771" s="118"/>
      <c r="C771" s="118"/>
      <c r="D771" s="121"/>
      <c r="E771" s="121"/>
      <c r="F771" s="121"/>
      <c r="G771" s="155"/>
      <c r="H771" s="447"/>
      <c r="I771" s="447"/>
      <c r="J771" s="448"/>
      <c r="K771" s="38" t="str">
        <f t="shared" si="34"/>
        <v xml:space="preserve"> </v>
      </c>
      <c r="L771" s="38" t="str">
        <f t="shared" si="35"/>
        <v xml:space="preserve"> </v>
      </c>
    </row>
    <row r="772" spans="1:12" ht="15.75" customHeight="1" x14ac:dyDescent="0.25">
      <c r="A772" s="2">
        <v>360</v>
      </c>
      <c r="B772" s="122"/>
      <c r="C772" s="122"/>
      <c r="D772" s="123"/>
      <c r="E772" s="123"/>
      <c r="F772" s="123"/>
      <c r="G772" s="155"/>
      <c r="H772" s="466"/>
      <c r="I772" s="466"/>
      <c r="J772" s="467"/>
      <c r="K772" s="38" t="str">
        <f t="shared" si="34"/>
        <v xml:space="preserve"> </v>
      </c>
      <c r="L772" s="38" t="str">
        <f t="shared" si="35"/>
        <v xml:space="preserve"> </v>
      </c>
    </row>
    <row r="773" spans="1:12" ht="15.75" customHeight="1" x14ac:dyDescent="0.25">
      <c r="A773" s="455"/>
      <c r="B773" s="455"/>
      <c r="C773" s="455"/>
      <c r="D773" s="455"/>
      <c r="E773" s="456"/>
      <c r="F773" s="92" t="s">
        <v>181</v>
      </c>
      <c r="G773" s="39">
        <f>SUM(G753:G772)+G729</f>
        <v>0</v>
      </c>
      <c r="H773" s="460"/>
      <c r="I773" s="461"/>
      <c r="J773" s="462"/>
    </row>
    <row r="774" spans="1:12" ht="15" customHeight="1" x14ac:dyDescent="0.25">
      <c r="A774" s="51"/>
    </row>
    <row r="775" spans="1:12" ht="15" customHeight="1" x14ac:dyDescent="0.25">
      <c r="A775" s="441" t="s">
        <v>171</v>
      </c>
      <c r="B775" s="441"/>
      <c r="C775" s="441"/>
      <c r="D775" s="441"/>
      <c r="E775" s="441"/>
      <c r="F775" s="441"/>
      <c r="G775" s="441"/>
      <c r="H775" s="441"/>
      <c r="I775" s="441"/>
      <c r="J775" s="441"/>
    </row>
    <row r="776" spans="1:12" ht="15" customHeight="1" x14ac:dyDescent="0.25">
      <c r="A776" s="50"/>
    </row>
    <row r="777" spans="1:12" ht="15" customHeight="1" x14ac:dyDescent="0.25">
      <c r="A777" s="51"/>
    </row>
    <row r="778" spans="1:12" ht="15" customHeight="1" x14ac:dyDescent="0.25">
      <c r="A778" s="89" t="s">
        <v>101</v>
      </c>
      <c r="D778" s="89" t="s">
        <v>102</v>
      </c>
      <c r="E778" s="89" t="s">
        <v>103</v>
      </c>
      <c r="G778" s="74" t="s">
        <v>127</v>
      </c>
    </row>
    <row r="789" spans="1:12" ht="15.75" customHeight="1" x14ac:dyDescent="0.25">
      <c r="A789" s="348" t="s">
        <v>172</v>
      </c>
      <c r="B789" s="348"/>
      <c r="C789" s="348"/>
      <c r="D789" s="348"/>
      <c r="E789" s="348"/>
      <c r="F789" s="348"/>
      <c r="G789" s="348"/>
      <c r="H789" s="348"/>
      <c r="I789" s="348"/>
      <c r="J789" s="348"/>
    </row>
    <row r="790" spans="1:12" ht="15" customHeight="1" x14ac:dyDescent="0.25">
      <c r="A790" s="70"/>
      <c r="B790" s="70"/>
      <c r="C790" s="70"/>
      <c r="D790" s="73" t="str">
        <f>'proje ve personel bilgileri'!$B$7&amp;" dönemine aittir"</f>
        <v>/ dönemine aittir</v>
      </c>
      <c r="E790" s="70"/>
      <c r="F790" s="70"/>
      <c r="G790" s="70"/>
      <c r="H790" s="70"/>
      <c r="I790" s="70"/>
      <c r="J790" s="70"/>
    </row>
    <row r="791" spans="1:12" ht="18.75" customHeight="1" x14ac:dyDescent="0.25">
      <c r="I791" s="4" t="s">
        <v>173</v>
      </c>
    </row>
    <row r="792" spans="1:12" ht="15.75" customHeight="1" x14ac:dyDescent="0.25">
      <c r="A792" s="442" t="s">
        <v>2</v>
      </c>
      <c r="B792" s="443"/>
      <c r="C792" s="444">
        <f>'proje ve personel bilgileri'!$B$2</f>
        <v>0</v>
      </c>
      <c r="D792" s="445"/>
      <c r="E792" s="445"/>
      <c r="F792" s="445"/>
      <c r="G792" s="445"/>
      <c r="H792" s="445"/>
      <c r="I792" s="445"/>
      <c r="J792" s="446"/>
    </row>
    <row r="793" spans="1:12" ht="15.75" customHeight="1" x14ac:dyDescent="0.25">
      <c r="A793" s="442" t="s">
        <v>4</v>
      </c>
      <c r="B793" s="347"/>
      <c r="C793" s="374">
        <f>'proje ve personel bilgileri'!$B$3</f>
        <v>0</v>
      </c>
      <c r="D793" s="375"/>
      <c r="E793" s="375"/>
      <c r="F793" s="375"/>
      <c r="G793" s="375"/>
      <c r="H793" s="375"/>
      <c r="I793" s="375"/>
      <c r="J793" s="376"/>
    </row>
    <row r="794" spans="1:12" ht="15" customHeight="1" x14ac:dyDescent="0.25">
      <c r="A794" s="346" t="s">
        <v>87</v>
      </c>
      <c r="B794" s="457" t="s">
        <v>15</v>
      </c>
      <c r="C794" s="347" t="s">
        <v>174</v>
      </c>
      <c r="D794" s="432" t="s">
        <v>175</v>
      </c>
      <c r="E794" s="346" t="s">
        <v>176</v>
      </c>
      <c r="F794" s="449"/>
      <c r="G794" s="432" t="s">
        <v>177</v>
      </c>
      <c r="H794" s="346" t="s">
        <v>178</v>
      </c>
      <c r="I794" s="464"/>
      <c r="J794" s="347"/>
    </row>
    <row r="795" spans="1:12" ht="15.75" customHeight="1" x14ac:dyDescent="0.25">
      <c r="A795" s="339"/>
      <c r="B795" s="458"/>
      <c r="C795" s="340"/>
      <c r="D795" s="433"/>
      <c r="E795" s="450"/>
      <c r="F795" s="451"/>
      <c r="G795" s="463"/>
      <c r="H795" s="339"/>
      <c r="I795" s="465"/>
      <c r="J795" s="340"/>
    </row>
    <row r="796" spans="1:12" ht="15.75" customHeight="1" x14ac:dyDescent="0.25">
      <c r="A796" s="339"/>
      <c r="B796" s="459"/>
      <c r="C796" s="340"/>
      <c r="D796" s="433"/>
      <c r="E796" s="36" t="s">
        <v>179</v>
      </c>
      <c r="F796" s="36" t="s">
        <v>180</v>
      </c>
      <c r="G796" s="463"/>
      <c r="H796" s="339"/>
      <c r="I796" s="465"/>
      <c r="J796" s="340"/>
    </row>
    <row r="797" spans="1:12" ht="15.75" customHeight="1" x14ac:dyDescent="0.25">
      <c r="A797" s="1">
        <v>361</v>
      </c>
      <c r="B797" s="113"/>
      <c r="C797" s="113"/>
      <c r="D797" s="115"/>
      <c r="E797" s="116"/>
      <c r="F797" s="117"/>
      <c r="G797" s="155"/>
      <c r="H797" s="468"/>
      <c r="I797" s="469"/>
      <c r="J797" s="470"/>
      <c r="K797" s="38" t="str">
        <f t="shared" ref="K797:K816" si="36">IF(G797&lt;&gt;0,(IF(H797=0,"KDV'li Tutar Zorunlu"," "))," ")</f>
        <v xml:space="preserve"> </v>
      </c>
      <c r="L797" s="38" t="str">
        <f t="shared" ref="L797:L816" si="37">IF(G797&lt;&gt;0,(IF(E797=0,"Tarih Numara Zorunlu"," "))," ")</f>
        <v xml:space="preserve"> </v>
      </c>
    </row>
    <row r="798" spans="1:12" ht="15.75" customHeight="1" x14ac:dyDescent="0.25">
      <c r="A798" s="2">
        <v>362</v>
      </c>
      <c r="B798" s="118"/>
      <c r="C798" s="118"/>
      <c r="D798" s="119"/>
      <c r="E798" s="120"/>
      <c r="F798" s="120"/>
      <c r="G798" s="155"/>
      <c r="H798" s="452"/>
      <c r="I798" s="453"/>
      <c r="J798" s="454"/>
      <c r="K798" s="38" t="str">
        <f t="shared" si="36"/>
        <v xml:space="preserve"> </v>
      </c>
      <c r="L798" s="38" t="str">
        <f t="shared" si="37"/>
        <v xml:space="preserve"> </v>
      </c>
    </row>
    <row r="799" spans="1:12" ht="15.75" customHeight="1" x14ac:dyDescent="0.25">
      <c r="A799" s="1">
        <v>363</v>
      </c>
      <c r="B799" s="118"/>
      <c r="C799" s="118"/>
      <c r="D799" s="119"/>
      <c r="E799" s="120"/>
      <c r="F799" s="120"/>
      <c r="G799" s="155"/>
      <c r="H799" s="452"/>
      <c r="I799" s="453"/>
      <c r="J799" s="454"/>
      <c r="K799" s="38" t="str">
        <f t="shared" si="36"/>
        <v xml:space="preserve"> </v>
      </c>
      <c r="L799" s="38" t="str">
        <f t="shared" si="37"/>
        <v xml:space="preserve"> </v>
      </c>
    </row>
    <row r="800" spans="1:12" ht="15.75" customHeight="1" x14ac:dyDescent="0.25">
      <c r="A800" s="2">
        <v>364</v>
      </c>
      <c r="B800" s="118"/>
      <c r="C800" s="118"/>
      <c r="D800" s="119"/>
      <c r="E800" s="120"/>
      <c r="F800" s="120"/>
      <c r="G800" s="155"/>
      <c r="H800" s="452"/>
      <c r="I800" s="453"/>
      <c r="J800" s="454"/>
      <c r="K800" s="38" t="str">
        <f t="shared" si="36"/>
        <v xml:space="preserve"> </v>
      </c>
      <c r="L800" s="38" t="str">
        <f t="shared" si="37"/>
        <v xml:space="preserve"> </v>
      </c>
    </row>
    <row r="801" spans="1:12" ht="15.75" customHeight="1" x14ac:dyDescent="0.25">
      <c r="A801" s="1">
        <v>365</v>
      </c>
      <c r="B801" s="118"/>
      <c r="C801" s="118"/>
      <c r="D801" s="119"/>
      <c r="E801" s="120"/>
      <c r="F801" s="120"/>
      <c r="G801" s="155"/>
      <c r="H801" s="452"/>
      <c r="I801" s="453"/>
      <c r="J801" s="454"/>
      <c r="K801" s="38" t="str">
        <f t="shared" si="36"/>
        <v xml:space="preserve"> </v>
      </c>
      <c r="L801" s="38" t="str">
        <f t="shared" si="37"/>
        <v xml:space="preserve"> </v>
      </c>
    </row>
    <row r="802" spans="1:12" ht="15.75" customHeight="1" x14ac:dyDescent="0.25">
      <c r="A802" s="2">
        <v>366</v>
      </c>
      <c r="B802" s="118"/>
      <c r="C802" s="118"/>
      <c r="D802" s="119"/>
      <c r="E802" s="120"/>
      <c r="F802" s="120"/>
      <c r="G802" s="155"/>
      <c r="H802" s="452"/>
      <c r="I802" s="453"/>
      <c r="J802" s="454"/>
      <c r="K802" s="38" t="str">
        <f t="shared" si="36"/>
        <v xml:space="preserve"> </v>
      </c>
      <c r="L802" s="38" t="str">
        <f t="shared" si="37"/>
        <v xml:space="preserve"> </v>
      </c>
    </row>
    <row r="803" spans="1:12" ht="15.75" customHeight="1" x14ac:dyDescent="0.25">
      <c r="A803" s="1">
        <v>367</v>
      </c>
      <c r="B803" s="118"/>
      <c r="C803" s="118"/>
      <c r="D803" s="119"/>
      <c r="E803" s="120"/>
      <c r="F803" s="120"/>
      <c r="G803" s="155"/>
      <c r="H803" s="452"/>
      <c r="I803" s="453"/>
      <c r="J803" s="454"/>
      <c r="K803" s="38" t="str">
        <f t="shared" si="36"/>
        <v xml:space="preserve"> </v>
      </c>
      <c r="L803" s="38" t="str">
        <f t="shared" si="37"/>
        <v xml:space="preserve"> </v>
      </c>
    </row>
    <row r="804" spans="1:12" ht="15.75" customHeight="1" x14ac:dyDescent="0.25">
      <c r="A804" s="2">
        <v>368</v>
      </c>
      <c r="B804" s="118"/>
      <c r="C804" s="118"/>
      <c r="D804" s="119"/>
      <c r="E804" s="120"/>
      <c r="F804" s="120"/>
      <c r="G804" s="155"/>
      <c r="H804" s="452"/>
      <c r="I804" s="453"/>
      <c r="J804" s="454"/>
      <c r="K804" s="38" t="str">
        <f t="shared" si="36"/>
        <v xml:space="preserve"> </v>
      </c>
      <c r="L804" s="38" t="str">
        <f t="shared" si="37"/>
        <v xml:space="preserve"> </v>
      </c>
    </row>
    <row r="805" spans="1:12" ht="15.75" customHeight="1" x14ac:dyDescent="0.25">
      <c r="A805" s="1">
        <v>369</v>
      </c>
      <c r="B805" s="118"/>
      <c r="C805" s="118"/>
      <c r="D805" s="119"/>
      <c r="E805" s="120"/>
      <c r="F805" s="120"/>
      <c r="G805" s="155"/>
      <c r="H805" s="452"/>
      <c r="I805" s="453"/>
      <c r="J805" s="454"/>
      <c r="K805" s="38" t="str">
        <f t="shared" si="36"/>
        <v xml:space="preserve"> </v>
      </c>
      <c r="L805" s="38" t="str">
        <f t="shared" si="37"/>
        <v xml:space="preserve"> </v>
      </c>
    </row>
    <row r="806" spans="1:12" ht="15.75" customHeight="1" x14ac:dyDescent="0.25">
      <c r="A806" s="2">
        <v>370</v>
      </c>
      <c r="B806" s="118"/>
      <c r="C806" s="118"/>
      <c r="D806" s="119"/>
      <c r="E806" s="120"/>
      <c r="F806" s="120"/>
      <c r="G806" s="155"/>
      <c r="H806" s="452"/>
      <c r="I806" s="453"/>
      <c r="J806" s="454"/>
      <c r="K806" s="38" t="str">
        <f t="shared" si="36"/>
        <v xml:space="preserve"> </v>
      </c>
      <c r="L806" s="38" t="str">
        <f t="shared" si="37"/>
        <v xml:space="preserve"> </v>
      </c>
    </row>
    <row r="807" spans="1:12" ht="15.75" customHeight="1" x14ac:dyDescent="0.25">
      <c r="A807" s="1">
        <v>371</v>
      </c>
      <c r="B807" s="118"/>
      <c r="C807" s="118"/>
      <c r="D807" s="119"/>
      <c r="E807" s="120"/>
      <c r="F807" s="120"/>
      <c r="G807" s="155"/>
      <c r="H807" s="452"/>
      <c r="I807" s="453"/>
      <c r="J807" s="454"/>
      <c r="K807" s="38" t="str">
        <f t="shared" si="36"/>
        <v xml:space="preserve"> </v>
      </c>
      <c r="L807" s="38" t="str">
        <f t="shared" si="37"/>
        <v xml:space="preserve"> </v>
      </c>
    </row>
    <row r="808" spans="1:12" ht="15.75" customHeight="1" x14ac:dyDescent="0.25">
      <c r="A808" s="2">
        <v>372</v>
      </c>
      <c r="B808" s="118"/>
      <c r="C808" s="118"/>
      <c r="D808" s="121"/>
      <c r="E808" s="121"/>
      <c r="F808" s="121"/>
      <c r="G808" s="155"/>
      <c r="H808" s="447"/>
      <c r="I808" s="447"/>
      <c r="J808" s="448"/>
      <c r="K808" s="38" t="str">
        <f t="shared" si="36"/>
        <v xml:space="preserve"> </v>
      </c>
      <c r="L808" s="38" t="str">
        <f t="shared" si="37"/>
        <v xml:space="preserve"> </v>
      </c>
    </row>
    <row r="809" spans="1:12" ht="15.75" customHeight="1" x14ac:dyDescent="0.25">
      <c r="A809" s="1">
        <v>373</v>
      </c>
      <c r="B809" s="118"/>
      <c r="C809" s="118"/>
      <c r="D809" s="121"/>
      <c r="E809" s="121"/>
      <c r="F809" s="121"/>
      <c r="G809" s="155"/>
      <c r="H809" s="447"/>
      <c r="I809" s="447"/>
      <c r="J809" s="448"/>
      <c r="K809" s="38" t="str">
        <f t="shared" si="36"/>
        <v xml:space="preserve"> </v>
      </c>
      <c r="L809" s="38" t="str">
        <f t="shared" si="37"/>
        <v xml:space="preserve"> </v>
      </c>
    </row>
    <row r="810" spans="1:12" ht="15.75" customHeight="1" x14ac:dyDescent="0.25">
      <c r="A810" s="2">
        <v>374</v>
      </c>
      <c r="B810" s="118"/>
      <c r="C810" s="118"/>
      <c r="D810" s="121"/>
      <c r="E810" s="121"/>
      <c r="F810" s="121"/>
      <c r="G810" s="155"/>
      <c r="H810" s="447"/>
      <c r="I810" s="447"/>
      <c r="J810" s="448"/>
      <c r="K810" s="38" t="str">
        <f t="shared" si="36"/>
        <v xml:space="preserve"> </v>
      </c>
      <c r="L810" s="38" t="str">
        <f t="shared" si="37"/>
        <v xml:space="preserve"> </v>
      </c>
    </row>
    <row r="811" spans="1:12" ht="15.75" customHeight="1" x14ac:dyDescent="0.25">
      <c r="A811" s="1">
        <v>375</v>
      </c>
      <c r="B811" s="118"/>
      <c r="C811" s="118"/>
      <c r="D811" s="121"/>
      <c r="E811" s="121"/>
      <c r="F811" s="121"/>
      <c r="G811" s="155"/>
      <c r="H811" s="447"/>
      <c r="I811" s="447"/>
      <c r="J811" s="448"/>
      <c r="K811" s="38" t="str">
        <f t="shared" si="36"/>
        <v xml:space="preserve"> </v>
      </c>
      <c r="L811" s="38" t="str">
        <f t="shared" si="37"/>
        <v xml:space="preserve"> </v>
      </c>
    </row>
    <row r="812" spans="1:12" ht="15.75" customHeight="1" x14ac:dyDescent="0.25">
      <c r="A812" s="2">
        <v>376</v>
      </c>
      <c r="B812" s="118"/>
      <c r="C812" s="118"/>
      <c r="D812" s="121"/>
      <c r="E812" s="121"/>
      <c r="F812" s="121"/>
      <c r="G812" s="155"/>
      <c r="H812" s="471"/>
      <c r="I812" s="472"/>
      <c r="J812" s="473"/>
      <c r="K812" s="38" t="str">
        <f t="shared" si="36"/>
        <v xml:space="preserve"> </v>
      </c>
      <c r="L812" s="38" t="str">
        <f t="shared" si="37"/>
        <v xml:space="preserve"> </v>
      </c>
    </row>
    <row r="813" spans="1:12" ht="15.75" customHeight="1" x14ac:dyDescent="0.25">
      <c r="A813" s="1">
        <v>377</v>
      </c>
      <c r="B813" s="118"/>
      <c r="C813" s="118"/>
      <c r="D813" s="121"/>
      <c r="E813" s="121"/>
      <c r="F813" s="121"/>
      <c r="G813" s="155"/>
      <c r="H813" s="471"/>
      <c r="I813" s="472"/>
      <c r="J813" s="473"/>
      <c r="K813" s="38" t="str">
        <f t="shared" si="36"/>
        <v xml:space="preserve"> </v>
      </c>
      <c r="L813" s="38" t="str">
        <f t="shared" si="37"/>
        <v xml:space="preserve"> </v>
      </c>
    </row>
    <row r="814" spans="1:12" ht="15.75" customHeight="1" x14ac:dyDescent="0.25">
      <c r="A814" s="2">
        <v>378</v>
      </c>
      <c r="B814" s="118"/>
      <c r="C814" s="118"/>
      <c r="D814" s="121"/>
      <c r="E814" s="121"/>
      <c r="F814" s="121"/>
      <c r="G814" s="155"/>
      <c r="H814" s="447"/>
      <c r="I814" s="447"/>
      <c r="J814" s="448"/>
      <c r="K814" s="38" t="str">
        <f t="shared" si="36"/>
        <v xml:space="preserve"> </v>
      </c>
      <c r="L814" s="38" t="str">
        <f t="shared" si="37"/>
        <v xml:space="preserve"> </v>
      </c>
    </row>
    <row r="815" spans="1:12" ht="15.75" customHeight="1" x14ac:dyDescent="0.25">
      <c r="A815" s="1">
        <v>379</v>
      </c>
      <c r="B815" s="118"/>
      <c r="C815" s="118"/>
      <c r="D815" s="121"/>
      <c r="E815" s="121"/>
      <c r="F815" s="121"/>
      <c r="G815" s="155"/>
      <c r="H815" s="447"/>
      <c r="I815" s="447"/>
      <c r="J815" s="448"/>
      <c r="K815" s="38" t="str">
        <f t="shared" si="36"/>
        <v xml:space="preserve"> </v>
      </c>
      <c r="L815" s="38" t="str">
        <f t="shared" si="37"/>
        <v xml:space="preserve"> </v>
      </c>
    </row>
    <row r="816" spans="1:12" ht="15.75" customHeight="1" x14ac:dyDescent="0.25">
      <c r="A816" s="2">
        <v>380</v>
      </c>
      <c r="B816" s="122"/>
      <c r="C816" s="122"/>
      <c r="D816" s="123"/>
      <c r="E816" s="123"/>
      <c r="F816" s="123"/>
      <c r="G816" s="155"/>
      <c r="H816" s="466"/>
      <c r="I816" s="466"/>
      <c r="J816" s="467"/>
      <c r="K816" s="38" t="str">
        <f t="shared" si="36"/>
        <v xml:space="preserve"> </v>
      </c>
      <c r="L816" s="38" t="str">
        <f t="shared" si="37"/>
        <v xml:space="preserve"> </v>
      </c>
    </row>
    <row r="817" spans="1:10" ht="15.75" customHeight="1" x14ac:dyDescent="0.25">
      <c r="A817" s="455"/>
      <c r="B817" s="455"/>
      <c r="C817" s="455"/>
      <c r="D817" s="455"/>
      <c r="E817" s="456"/>
      <c r="F817" s="92" t="s">
        <v>181</v>
      </c>
      <c r="G817" s="39">
        <f>SUM(G797:G816)+G773</f>
        <v>0</v>
      </c>
      <c r="H817" s="460"/>
      <c r="I817" s="461"/>
      <c r="J817" s="462"/>
    </row>
    <row r="818" spans="1:10" ht="15" customHeight="1" x14ac:dyDescent="0.25">
      <c r="A818" s="51"/>
    </row>
    <row r="819" spans="1:10" ht="15" customHeight="1" x14ac:dyDescent="0.25">
      <c r="A819" s="441" t="s">
        <v>171</v>
      </c>
      <c r="B819" s="441"/>
      <c r="C819" s="441"/>
      <c r="D819" s="441"/>
      <c r="E819" s="441"/>
      <c r="F819" s="441"/>
      <c r="G819" s="441"/>
      <c r="H819" s="441"/>
      <c r="I819" s="441"/>
      <c r="J819" s="441"/>
    </row>
    <row r="820" spans="1:10" ht="15" customHeight="1" x14ac:dyDescent="0.25">
      <c r="A820" s="50"/>
    </row>
    <row r="821" spans="1:10" ht="15" customHeight="1" x14ac:dyDescent="0.25">
      <c r="A821" s="51"/>
    </row>
    <row r="822" spans="1:10" ht="15" customHeight="1" x14ac:dyDescent="0.25">
      <c r="A822" s="89" t="s">
        <v>101</v>
      </c>
      <c r="D822" s="89" t="s">
        <v>102</v>
      </c>
      <c r="E822" s="89" t="s">
        <v>103</v>
      </c>
      <c r="G822" s="74" t="s">
        <v>127</v>
      </c>
    </row>
    <row r="833" spans="1:12" ht="15.75" customHeight="1" x14ac:dyDescent="0.25">
      <c r="A833" s="348" t="s">
        <v>172</v>
      </c>
      <c r="B833" s="348"/>
      <c r="C833" s="348"/>
      <c r="D833" s="348"/>
      <c r="E833" s="348"/>
      <c r="F833" s="348"/>
      <c r="G833" s="348"/>
      <c r="H833" s="348"/>
      <c r="I833" s="348"/>
      <c r="J833" s="348"/>
    </row>
    <row r="834" spans="1:12" ht="15" customHeight="1" x14ac:dyDescent="0.25">
      <c r="A834" s="70"/>
      <c r="B834" s="70"/>
      <c r="C834" s="70"/>
      <c r="D834" s="73" t="str">
        <f>'proje ve personel bilgileri'!$B$7&amp;" dönemine aittir"</f>
        <v>/ dönemine aittir</v>
      </c>
      <c r="E834" s="70"/>
      <c r="F834" s="70"/>
      <c r="G834" s="70"/>
      <c r="H834" s="70"/>
      <c r="I834" s="70"/>
      <c r="J834" s="70"/>
    </row>
    <row r="835" spans="1:12" ht="18.75" customHeight="1" x14ac:dyDescent="0.25">
      <c r="I835" s="4" t="s">
        <v>173</v>
      </c>
    </row>
    <row r="836" spans="1:12" ht="15.75" customHeight="1" x14ac:dyDescent="0.25">
      <c r="A836" s="442" t="s">
        <v>2</v>
      </c>
      <c r="B836" s="443"/>
      <c r="C836" s="444">
        <f>'proje ve personel bilgileri'!$B$2</f>
        <v>0</v>
      </c>
      <c r="D836" s="445"/>
      <c r="E836" s="445"/>
      <c r="F836" s="445"/>
      <c r="G836" s="445"/>
      <c r="H836" s="445"/>
      <c r="I836" s="445"/>
      <c r="J836" s="446"/>
    </row>
    <row r="837" spans="1:12" ht="15.75" customHeight="1" x14ac:dyDescent="0.25">
      <c r="A837" s="442" t="s">
        <v>4</v>
      </c>
      <c r="B837" s="347"/>
      <c r="C837" s="374">
        <f>'proje ve personel bilgileri'!$B$3</f>
        <v>0</v>
      </c>
      <c r="D837" s="375"/>
      <c r="E837" s="375"/>
      <c r="F837" s="375"/>
      <c r="G837" s="375"/>
      <c r="H837" s="375"/>
      <c r="I837" s="375"/>
      <c r="J837" s="376"/>
    </row>
    <row r="838" spans="1:12" ht="15" customHeight="1" x14ac:dyDescent="0.25">
      <c r="A838" s="346" t="s">
        <v>87</v>
      </c>
      <c r="B838" s="457" t="s">
        <v>15</v>
      </c>
      <c r="C838" s="347" t="s">
        <v>174</v>
      </c>
      <c r="D838" s="432" t="s">
        <v>175</v>
      </c>
      <c r="E838" s="346" t="s">
        <v>176</v>
      </c>
      <c r="F838" s="449"/>
      <c r="G838" s="432" t="s">
        <v>177</v>
      </c>
      <c r="H838" s="346" t="s">
        <v>178</v>
      </c>
      <c r="I838" s="464"/>
      <c r="J838" s="347"/>
    </row>
    <row r="839" spans="1:12" ht="15.75" customHeight="1" x14ac:dyDescent="0.25">
      <c r="A839" s="339"/>
      <c r="B839" s="458"/>
      <c r="C839" s="340"/>
      <c r="D839" s="433"/>
      <c r="E839" s="450"/>
      <c r="F839" s="451"/>
      <c r="G839" s="463"/>
      <c r="H839" s="339"/>
      <c r="I839" s="465"/>
      <c r="J839" s="340"/>
    </row>
    <row r="840" spans="1:12" ht="15.75" customHeight="1" x14ac:dyDescent="0.25">
      <c r="A840" s="339"/>
      <c r="B840" s="459"/>
      <c r="C840" s="340"/>
      <c r="D840" s="433"/>
      <c r="E840" s="36" t="s">
        <v>179</v>
      </c>
      <c r="F840" s="36" t="s">
        <v>180</v>
      </c>
      <c r="G840" s="463"/>
      <c r="H840" s="339"/>
      <c r="I840" s="465"/>
      <c r="J840" s="340"/>
    </row>
    <row r="841" spans="1:12" ht="15.75" customHeight="1" x14ac:dyDescent="0.25">
      <c r="A841" s="1">
        <v>381</v>
      </c>
      <c r="B841" s="113"/>
      <c r="C841" s="113"/>
      <c r="D841" s="115"/>
      <c r="E841" s="116"/>
      <c r="F841" s="117"/>
      <c r="G841" s="155"/>
      <c r="H841" s="468"/>
      <c r="I841" s="469"/>
      <c r="J841" s="470"/>
      <c r="K841" s="38" t="str">
        <f t="shared" ref="K841:K860" si="38">IF(G841&lt;&gt;0,(IF(H841=0,"KDV'li Tutar Zorunlu"," "))," ")</f>
        <v xml:space="preserve"> </v>
      </c>
      <c r="L841" s="38" t="str">
        <f t="shared" ref="L841:L860" si="39">IF(G841&lt;&gt;0,(IF(E841=0,"Tarih Numara Zorunlu"," "))," ")</f>
        <v xml:space="preserve"> </v>
      </c>
    </row>
    <row r="842" spans="1:12" ht="15.75" customHeight="1" x14ac:dyDescent="0.25">
      <c r="A842" s="2">
        <v>382</v>
      </c>
      <c r="B842" s="118"/>
      <c r="C842" s="118"/>
      <c r="D842" s="119"/>
      <c r="E842" s="120"/>
      <c r="F842" s="120"/>
      <c r="G842" s="155"/>
      <c r="H842" s="452"/>
      <c r="I842" s="453"/>
      <c r="J842" s="454"/>
      <c r="K842" s="38" t="str">
        <f t="shared" si="38"/>
        <v xml:space="preserve"> </v>
      </c>
      <c r="L842" s="38" t="str">
        <f t="shared" si="39"/>
        <v xml:space="preserve"> </v>
      </c>
    </row>
    <row r="843" spans="1:12" ht="15.75" customHeight="1" x14ac:dyDescent="0.25">
      <c r="A843" s="1">
        <v>383</v>
      </c>
      <c r="B843" s="118"/>
      <c r="C843" s="118"/>
      <c r="D843" s="119"/>
      <c r="E843" s="120"/>
      <c r="F843" s="120"/>
      <c r="G843" s="155"/>
      <c r="H843" s="452"/>
      <c r="I843" s="453"/>
      <c r="J843" s="454"/>
      <c r="K843" s="38" t="str">
        <f t="shared" si="38"/>
        <v xml:space="preserve"> </v>
      </c>
      <c r="L843" s="38" t="str">
        <f t="shared" si="39"/>
        <v xml:space="preserve"> </v>
      </c>
    </row>
    <row r="844" spans="1:12" ht="15.75" customHeight="1" x14ac:dyDescent="0.25">
      <c r="A844" s="2">
        <v>384</v>
      </c>
      <c r="B844" s="118"/>
      <c r="C844" s="118"/>
      <c r="D844" s="119"/>
      <c r="E844" s="120"/>
      <c r="F844" s="120"/>
      <c r="G844" s="155"/>
      <c r="H844" s="452"/>
      <c r="I844" s="453"/>
      <c r="J844" s="454"/>
      <c r="K844" s="38" t="str">
        <f t="shared" si="38"/>
        <v xml:space="preserve"> </v>
      </c>
      <c r="L844" s="38" t="str">
        <f t="shared" si="39"/>
        <v xml:space="preserve"> </v>
      </c>
    </row>
    <row r="845" spans="1:12" ht="15.75" customHeight="1" x14ac:dyDescent="0.25">
      <c r="A845" s="1">
        <v>385</v>
      </c>
      <c r="B845" s="118"/>
      <c r="C845" s="118"/>
      <c r="D845" s="119"/>
      <c r="E845" s="120"/>
      <c r="F845" s="120"/>
      <c r="G845" s="155"/>
      <c r="H845" s="452"/>
      <c r="I845" s="453"/>
      <c r="J845" s="454"/>
      <c r="K845" s="38" t="str">
        <f t="shared" si="38"/>
        <v xml:space="preserve"> </v>
      </c>
      <c r="L845" s="38" t="str">
        <f t="shared" si="39"/>
        <v xml:space="preserve"> </v>
      </c>
    </row>
    <row r="846" spans="1:12" ht="15.75" customHeight="1" x14ac:dyDescent="0.25">
      <c r="A846" s="2">
        <v>386</v>
      </c>
      <c r="B846" s="118"/>
      <c r="C846" s="118"/>
      <c r="D846" s="119"/>
      <c r="E846" s="120"/>
      <c r="F846" s="120"/>
      <c r="G846" s="155"/>
      <c r="H846" s="452"/>
      <c r="I846" s="453"/>
      <c r="J846" s="454"/>
      <c r="K846" s="38" t="str">
        <f t="shared" si="38"/>
        <v xml:space="preserve"> </v>
      </c>
      <c r="L846" s="38" t="str">
        <f t="shared" si="39"/>
        <v xml:space="preserve"> </v>
      </c>
    </row>
    <row r="847" spans="1:12" ht="15.75" customHeight="1" x14ac:dyDescent="0.25">
      <c r="A847" s="1">
        <v>387</v>
      </c>
      <c r="B847" s="118"/>
      <c r="C847" s="118"/>
      <c r="D847" s="119"/>
      <c r="E847" s="120"/>
      <c r="F847" s="120"/>
      <c r="G847" s="155"/>
      <c r="H847" s="452"/>
      <c r="I847" s="453"/>
      <c r="J847" s="454"/>
      <c r="K847" s="38" t="str">
        <f t="shared" si="38"/>
        <v xml:space="preserve"> </v>
      </c>
      <c r="L847" s="38" t="str">
        <f t="shared" si="39"/>
        <v xml:space="preserve"> </v>
      </c>
    </row>
    <row r="848" spans="1:12" ht="15.75" customHeight="1" x14ac:dyDescent="0.25">
      <c r="A848" s="2">
        <v>388</v>
      </c>
      <c r="B848" s="118"/>
      <c r="C848" s="118"/>
      <c r="D848" s="119"/>
      <c r="E848" s="120"/>
      <c r="F848" s="120"/>
      <c r="G848" s="155"/>
      <c r="H848" s="452"/>
      <c r="I848" s="453"/>
      <c r="J848" s="454"/>
      <c r="K848" s="38" t="str">
        <f t="shared" si="38"/>
        <v xml:space="preserve"> </v>
      </c>
      <c r="L848" s="38" t="str">
        <f t="shared" si="39"/>
        <v xml:space="preserve"> </v>
      </c>
    </row>
    <row r="849" spans="1:12" ht="15.75" customHeight="1" x14ac:dyDescent="0.25">
      <c r="A849" s="1">
        <v>389</v>
      </c>
      <c r="B849" s="118"/>
      <c r="C849" s="118"/>
      <c r="D849" s="119"/>
      <c r="E849" s="120"/>
      <c r="F849" s="120"/>
      <c r="G849" s="155"/>
      <c r="H849" s="452"/>
      <c r="I849" s="453"/>
      <c r="J849" s="454"/>
      <c r="K849" s="38" t="str">
        <f t="shared" si="38"/>
        <v xml:space="preserve"> </v>
      </c>
      <c r="L849" s="38" t="str">
        <f t="shared" si="39"/>
        <v xml:space="preserve"> </v>
      </c>
    </row>
    <row r="850" spans="1:12" ht="15.75" customHeight="1" x14ac:dyDescent="0.25">
      <c r="A850" s="2">
        <v>390</v>
      </c>
      <c r="B850" s="118"/>
      <c r="C850" s="118"/>
      <c r="D850" s="119"/>
      <c r="E850" s="120"/>
      <c r="F850" s="120"/>
      <c r="G850" s="155"/>
      <c r="H850" s="452"/>
      <c r="I850" s="453"/>
      <c r="J850" s="454"/>
      <c r="K850" s="38" t="str">
        <f t="shared" si="38"/>
        <v xml:space="preserve"> </v>
      </c>
      <c r="L850" s="38" t="str">
        <f t="shared" si="39"/>
        <v xml:space="preserve"> </v>
      </c>
    </row>
    <row r="851" spans="1:12" ht="15.75" customHeight="1" x14ac:dyDescent="0.25">
      <c r="A851" s="1">
        <v>391</v>
      </c>
      <c r="B851" s="118"/>
      <c r="C851" s="118"/>
      <c r="D851" s="119"/>
      <c r="E851" s="120"/>
      <c r="F851" s="120"/>
      <c r="G851" s="155"/>
      <c r="H851" s="452"/>
      <c r="I851" s="453"/>
      <c r="J851" s="454"/>
      <c r="K851" s="38" t="str">
        <f t="shared" si="38"/>
        <v xml:space="preserve"> </v>
      </c>
      <c r="L851" s="38" t="str">
        <f t="shared" si="39"/>
        <v xml:space="preserve"> </v>
      </c>
    </row>
    <row r="852" spans="1:12" ht="15.75" customHeight="1" x14ac:dyDescent="0.25">
      <c r="A852" s="2">
        <v>392</v>
      </c>
      <c r="B852" s="118"/>
      <c r="C852" s="118"/>
      <c r="D852" s="121"/>
      <c r="E852" s="121"/>
      <c r="F852" s="121"/>
      <c r="G852" s="155"/>
      <c r="H852" s="447"/>
      <c r="I852" s="447"/>
      <c r="J852" s="448"/>
      <c r="K852" s="38" t="str">
        <f t="shared" si="38"/>
        <v xml:space="preserve"> </v>
      </c>
      <c r="L852" s="38" t="str">
        <f t="shared" si="39"/>
        <v xml:space="preserve"> </v>
      </c>
    </row>
    <row r="853" spans="1:12" ht="15.75" customHeight="1" x14ac:dyDescent="0.25">
      <c r="A853" s="1">
        <v>393</v>
      </c>
      <c r="B853" s="118"/>
      <c r="C853" s="118"/>
      <c r="D853" s="121"/>
      <c r="E853" s="121"/>
      <c r="F853" s="121"/>
      <c r="G853" s="155"/>
      <c r="H853" s="447"/>
      <c r="I853" s="447"/>
      <c r="J853" s="448"/>
      <c r="K853" s="38" t="str">
        <f t="shared" si="38"/>
        <v xml:space="preserve"> </v>
      </c>
      <c r="L853" s="38" t="str">
        <f t="shared" si="39"/>
        <v xml:space="preserve"> </v>
      </c>
    </row>
    <row r="854" spans="1:12" ht="15.75" customHeight="1" x14ac:dyDescent="0.25">
      <c r="A854" s="2">
        <v>394</v>
      </c>
      <c r="B854" s="118"/>
      <c r="C854" s="118"/>
      <c r="D854" s="121"/>
      <c r="E854" s="121"/>
      <c r="F854" s="121"/>
      <c r="G854" s="155"/>
      <c r="H854" s="447"/>
      <c r="I854" s="447"/>
      <c r="J854" s="448"/>
      <c r="K854" s="38" t="str">
        <f t="shared" si="38"/>
        <v xml:space="preserve"> </v>
      </c>
      <c r="L854" s="38" t="str">
        <f t="shared" si="39"/>
        <v xml:space="preserve"> </v>
      </c>
    </row>
    <row r="855" spans="1:12" ht="15.75" customHeight="1" x14ac:dyDescent="0.25">
      <c r="A855" s="1">
        <v>395</v>
      </c>
      <c r="B855" s="118"/>
      <c r="C855" s="118"/>
      <c r="D855" s="121"/>
      <c r="E855" s="121"/>
      <c r="F855" s="121"/>
      <c r="G855" s="155"/>
      <c r="H855" s="447"/>
      <c r="I855" s="447"/>
      <c r="J855" s="448"/>
      <c r="K855" s="38" t="str">
        <f t="shared" si="38"/>
        <v xml:space="preserve"> </v>
      </c>
      <c r="L855" s="38" t="str">
        <f t="shared" si="39"/>
        <v xml:space="preserve"> </v>
      </c>
    </row>
    <row r="856" spans="1:12" ht="15.75" customHeight="1" x14ac:dyDescent="0.25">
      <c r="A856" s="2">
        <v>396</v>
      </c>
      <c r="B856" s="118"/>
      <c r="C856" s="118"/>
      <c r="D856" s="121"/>
      <c r="E856" s="121"/>
      <c r="F856" s="121"/>
      <c r="G856" s="155"/>
      <c r="H856" s="471"/>
      <c r="I856" s="472"/>
      <c r="J856" s="473"/>
      <c r="K856" s="38" t="str">
        <f t="shared" si="38"/>
        <v xml:space="preserve"> </v>
      </c>
      <c r="L856" s="38" t="str">
        <f t="shared" si="39"/>
        <v xml:space="preserve"> </v>
      </c>
    </row>
    <row r="857" spans="1:12" ht="15.75" customHeight="1" x14ac:dyDescent="0.25">
      <c r="A857" s="1">
        <v>397</v>
      </c>
      <c r="B857" s="118"/>
      <c r="C857" s="118"/>
      <c r="D857" s="121"/>
      <c r="E857" s="121"/>
      <c r="F857" s="121"/>
      <c r="G857" s="155"/>
      <c r="H857" s="471"/>
      <c r="I857" s="472"/>
      <c r="J857" s="473"/>
      <c r="K857" s="38" t="str">
        <f t="shared" si="38"/>
        <v xml:space="preserve"> </v>
      </c>
      <c r="L857" s="38" t="str">
        <f t="shared" si="39"/>
        <v xml:space="preserve"> </v>
      </c>
    </row>
    <row r="858" spans="1:12" ht="15.75" customHeight="1" x14ac:dyDescent="0.25">
      <c r="A858" s="2">
        <v>398</v>
      </c>
      <c r="B858" s="118"/>
      <c r="C858" s="118"/>
      <c r="D858" s="121"/>
      <c r="E858" s="121"/>
      <c r="F858" s="121"/>
      <c r="G858" s="155"/>
      <c r="H858" s="447"/>
      <c r="I858" s="447"/>
      <c r="J858" s="448"/>
      <c r="K858" s="38" t="str">
        <f t="shared" si="38"/>
        <v xml:space="preserve"> </v>
      </c>
      <c r="L858" s="38" t="str">
        <f t="shared" si="39"/>
        <v xml:space="preserve"> </v>
      </c>
    </row>
    <row r="859" spans="1:12" ht="15.75" customHeight="1" x14ac:dyDescent="0.25">
      <c r="A859" s="1">
        <v>399</v>
      </c>
      <c r="B859" s="118"/>
      <c r="C859" s="118"/>
      <c r="D859" s="121"/>
      <c r="E859" s="121"/>
      <c r="F859" s="121"/>
      <c r="G859" s="155"/>
      <c r="H859" s="447"/>
      <c r="I859" s="447"/>
      <c r="J859" s="448"/>
      <c r="K859" s="38" t="str">
        <f t="shared" si="38"/>
        <v xml:space="preserve"> </v>
      </c>
      <c r="L859" s="38" t="str">
        <f t="shared" si="39"/>
        <v xml:space="preserve"> </v>
      </c>
    </row>
    <row r="860" spans="1:12" ht="15.75" customHeight="1" x14ac:dyDescent="0.25">
      <c r="A860" s="2">
        <v>400</v>
      </c>
      <c r="B860" s="122"/>
      <c r="C860" s="122"/>
      <c r="D860" s="123"/>
      <c r="E860" s="123"/>
      <c r="F860" s="123"/>
      <c r="G860" s="155"/>
      <c r="H860" s="466"/>
      <c r="I860" s="466"/>
      <c r="J860" s="467"/>
      <c r="K860" s="38" t="str">
        <f t="shared" si="38"/>
        <v xml:space="preserve"> </v>
      </c>
      <c r="L860" s="38" t="str">
        <f t="shared" si="39"/>
        <v xml:space="preserve"> </v>
      </c>
    </row>
    <row r="861" spans="1:12" ht="15.75" customHeight="1" x14ac:dyDescent="0.25">
      <c r="A861" s="455"/>
      <c r="B861" s="455"/>
      <c r="C861" s="455"/>
      <c r="D861" s="455"/>
      <c r="E861" s="456"/>
      <c r="F861" s="92" t="s">
        <v>181</v>
      </c>
      <c r="G861" s="39">
        <f>SUM(G841:G860)+G817</f>
        <v>0</v>
      </c>
      <c r="H861" s="460"/>
      <c r="I861" s="461"/>
      <c r="J861" s="462"/>
    </row>
    <row r="862" spans="1:12" ht="15" customHeight="1" x14ac:dyDescent="0.25">
      <c r="A862" s="51"/>
    </row>
    <row r="863" spans="1:12" ht="15" customHeight="1" x14ac:dyDescent="0.25">
      <c r="A863" s="441" t="s">
        <v>171</v>
      </c>
      <c r="B863" s="441"/>
      <c r="C863" s="441"/>
      <c r="D863" s="441"/>
      <c r="E863" s="441"/>
      <c r="F863" s="441"/>
      <c r="G863" s="441"/>
      <c r="H863" s="441"/>
      <c r="I863" s="441"/>
      <c r="J863" s="441"/>
    </row>
    <row r="864" spans="1:12" ht="15" customHeight="1" x14ac:dyDescent="0.25">
      <c r="A864" s="50"/>
    </row>
    <row r="865" spans="1:10" ht="15" customHeight="1" x14ac:dyDescent="0.25">
      <c r="A865" s="51"/>
    </row>
    <row r="866" spans="1:10" ht="15" customHeight="1" x14ac:dyDescent="0.25">
      <c r="A866" s="89" t="s">
        <v>101</v>
      </c>
      <c r="D866" s="89" t="s">
        <v>102</v>
      </c>
      <c r="E866" s="89" t="s">
        <v>103</v>
      </c>
      <c r="G866" s="74" t="s">
        <v>127</v>
      </c>
    </row>
    <row r="877" spans="1:10" ht="15.75" customHeight="1" x14ac:dyDescent="0.25">
      <c r="A877" s="348" t="s">
        <v>172</v>
      </c>
      <c r="B877" s="348"/>
      <c r="C877" s="348"/>
      <c r="D877" s="348"/>
      <c r="E877" s="348"/>
      <c r="F877" s="348"/>
      <c r="G877" s="348"/>
      <c r="H877" s="348"/>
      <c r="I877" s="348"/>
      <c r="J877" s="348"/>
    </row>
    <row r="878" spans="1:10" ht="15" customHeight="1" x14ac:dyDescent="0.25">
      <c r="A878" s="70"/>
      <c r="B878" s="70"/>
      <c r="C878" s="70"/>
      <c r="D878" s="73" t="str">
        <f>'proje ve personel bilgileri'!$B$7&amp;" dönemine aittir"</f>
        <v>/ dönemine aittir</v>
      </c>
      <c r="E878" s="70"/>
      <c r="F878" s="70"/>
      <c r="G878" s="70"/>
      <c r="H878" s="70"/>
      <c r="I878" s="70"/>
      <c r="J878" s="70"/>
    </row>
    <row r="879" spans="1:10" ht="18.75" customHeight="1" x14ac:dyDescent="0.25">
      <c r="I879" s="4" t="s">
        <v>173</v>
      </c>
    </row>
    <row r="880" spans="1:10" ht="15.75" customHeight="1" x14ac:dyDescent="0.25">
      <c r="A880" s="442" t="s">
        <v>2</v>
      </c>
      <c r="B880" s="443"/>
      <c r="C880" s="444">
        <f>'proje ve personel bilgileri'!$B$2</f>
        <v>0</v>
      </c>
      <c r="D880" s="445"/>
      <c r="E880" s="445"/>
      <c r="F880" s="445"/>
      <c r="G880" s="445"/>
      <c r="H880" s="445"/>
      <c r="I880" s="445"/>
      <c r="J880" s="446"/>
    </row>
    <row r="881" spans="1:12" ht="15.75" customHeight="1" x14ac:dyDescent="0.25">
      <c r="A881" s="442" t="s">
        <v>4</v>
      </c>
      <c r="B881" s="347"/>
      <c r="C881" s="374">
        <f>'proje ve personel bilgileri'!$B$3</f>
        <v>0</v>
      </c>
      <c r="D881" s="375"/>
      <c r="E881" s="375"/>
      <c r="F881" s="375"/>
      <c r="G881" s="375"/>
      <c r="H881" s="375"/>
      <c r="I881" s="375"/>
      <c r="J881" s="376"/>
    </row>
    <row r="882" spans="1:12" ht="15" customHeight="1" x14ac:dyDescent="0.25">
      <c r="A882" s="346" t="s">
        <v>87</v>
      </c>
      <c r="B882" s="457" t="s">
        <v>15</v>
      </c>
      <c r="C882" s="347" t="s">
        <v>174</v>
      </c>
      <c r="D882" s="432" t="s">
        <v>175</v>
      </c>
      <c r="E882" s="346" t="s">
        <v>176</v>
      </c>
      <c r="F882" s="449"/>
      <c r="G882" s="432" t="s">
        <v>177</v>
      </c>
      <c r="H882" s="346" t="s">
        <v>178</v>
      </c>
      <c r="I882" s="464"/>
      <c r="J882" s="347"/>
    </row>
    <row r="883" spans="1:12" ht="15.75" customHeight="1" x14ac:dyDescent="0.25">
      <c r="A883" s="339"/>
      <c r="B883" s="458"/>
      <c r="C883" s="340"/>
      <c r="D883" s="433"/>
      <c r="E883" s="450"/>
      <c r="F883" s="451"/>
      <c r="G883" s="463"/>
      <c r="H883" s="339"/>
      <c r="I883" s="465"/>
      <c r="J883" s="340"/>
    </row>
    <row r="884" spans="1:12" ht="15.75" customHeight="1" x14ac:dyDescent="0.25">
      <c r="A884" s="339"/>
      <c r="B884" s="459"/>
      <c r="C884" s="340"/>
      <c r="D884" s="433"/>
      <c r="E884" s="36" t="s">
        <v>179</v>
      </c>
      <c r="F884" s="36" t="s">
        <v>180</v>
      </c>
      <c r="G884" s="463"/>
      <c r="H884" s="339"/>
      <c r="I884" s="465"/>
      <c r="J884" s="340"/>
    </row>
    <row r="885" spans="1:12" ht="15.75" customHeight="1" x14ac:dyDescent="0.25">
      <c r="A885" s="1">
        <v>401</v>
      </c>
      <c r="B885" s="113"/>
      <c r="C885" s="113"/>
      <c r="D885" s="115"/>
      <c r="E885" s="116"/>
      <c r="F885" s="117"/>
      <c r="G885" s="155"/>
      <c r="H885" s="468"/>
      <c r="I885" s="469"/>
      <c r="J885" s="470"/>
      <c r="K885" s="38" t="str">
        <f t="shared" ref="K885:K904" si="40">IF(G885&lt;&gt;0,(IF(H885=0,"KDV'li Tutar Zorunlu"," "))," ")</f>
        <v xml:space="preserve"> </v>
      </c>
      <c r="L885" s="38" t="str">
        <f t="shared" ref="L885:L904" si="41">IF(G885&lt;&gt;0,(IF(E885=0,"Tarih Numara Zorunlu"," "))," ")</f>
        <v xml:space="preserve"> </v>
      </c>
    </row>
    <row r="886" spans="1:12" ht="15.75" customHeight="1" x14ac:dyDescent="0.25">
      <c r="A886" s="2">
        <v>402</v>
      </c>
      <c r="B886" s="118"/>
      <c r="C886" s="118"/>
      <c r="D886" s="119"/>
      <c r="E886" s="120"/>
      <c r="F886" s="120"/>
      <c r="G886" s="155"/>
      <c r="H886" s="452"/>
      <c r="I886" s="453"/>
      <c r="J886" s="454"/>
      <c r="K886" s="38" t="str">
        <f t="shared" si="40"/>
        <v xml:space="preserve"> </v>
      </c>
      <c r="L886" s="38" t="str">
        <f t="shared" si="41"/>
        <v xml:space="preserve"> </v>
      </c>
    </row>
    <row r="887" spans="1:12" ht="15.75" customHeight="1" x14ac:dyDescent="0.25">
      <c r="A887" s="1">
        <v>403</v>
      </c>
      <c r="B887" s="118"/>
      <c r="C887" s="118"/>
      <c r="D887" s="119"/>
      <c r="E887" s="120"/>
      <c r="F887" s="120"/>
      <c r="G887" s="155"/>
      <c r="H887" s="452"/>
      <c r="I887" s="453"/>
      <c r="J887" s="454"/>
      <c r="K887" s="38" t="str">
        <f t="shared" si="40"/>
        <v xml:space="preserve"> </v>
      </c>
      <c r="L887" s="38" t="str">
        <f t="shared" si="41"/>
        <v xml:space="preserve"> </v>
      </c>
    </row>
    <row r="888" spans="1:12" ht="15.75" customHeight="1" x14ac:dyDescent="0.25">
      <c r="A888" s="2">
        <v>404</v>
      </c>
      <c r="B888" s="118"/>
      <c r="C888" s="118"/>
      <c r="D888" s="119"/>
      <c r="E888" s="120"/>
      <c r="F888" s="120"/>
      <c r="G888" s="155"/>
      <c r="H888" s="452"/>
      <c r="I888" s="453"/>
      <c r="J888" s="454"/>
      <c r="K888" s="38" t="str">
        <f t="shared" si="40"/>
        <v xml:space="preserve"> </v>
      </c>
      <c r="L888" s="38" t="str">
        <f t="shared" si="41"/>
        <v xml:space="preserve"> </v>
      </c>
    </row>
    <row r="889" spans="1:12" ht="15.75" customHeight="1" x14ac:dyDescent="0.25">
      <c r="A889" s="1">
        <v>405</v>
      </c>
      <c r="B889" s="118"/>
      <c r="C889" s="118"/>
      <c r="D889" s="119"/>
      <c r="E889" s="120"/>
      <c r="F889" s="120"/>
      <c r="G889" s="155"/>
      <c r="H889" s="452"/>
      <c r="I889" s="453"/>
      <c r="J889" s="454"/>
      <c r="K889" s="38" t="str">
        <f t="shared" si="40"/>
        <v xml:space="preserve"> </v>
      </c>
      <c r="L889" s="38" t="str">
        <f t="shared" si="41"/>
        <v xml:space="preserve"> </v>
      </c>
    </row>
    <row r="890" spans="1:12" ht="15.75" customHeight="1" x14ac:dyDescent="0.25">
      <c r="A890" s="2">
        <v>406</v>
      </c>
      <c r="B890" s="118"/>
      <c r="C890" s="118"/>
      <c r="D890" s="119"/>
      <c r="E890" s="120"/>
      <c r="F890" s="120"/>
      <c r="G890" s="155"/>
      <c r="H890" s="452"/>
      <c r="I890" s="453"/>
      <c r="J890" s="454"/>
      <c r="K890" s="38" t="str">
        <f t="shared" si="40"/>
        <v xml:space="preserve"> </v>
      </c>
      <c r="L890" s="38" t="str">
        <f t="shared" si="41"/>
        <v xml:space="preserve"> </v>
      </c>
    </row>
    <row r="891" spans="1:12" ht="15.75" customHeight="1" x14ac:dyDescent="0.25">
      <c r="A891" s="1">
        <v>407</v>
      </c>
      <c r="B891" s="118"/>
      <c r="C891" s="118"/>
      <c r="D891" s="119"/>
      <c r="E891" s="120"/>
      <c r="F891" s="120"/>
      <c r="G891" s="155"/>
      <c r="H891" s="452"/>
      <c r="I891" s="453"/>
      <c r="J891" s="454"/>
      <c r="K891" s="38" t="str">
        <f t="shared" si="40"/>
        <v xml:space="preserve"> </v>
      </c>
      <c r="L891" s="38" t="str">
        <f t="shared" si="41"/>
        <v xml:space="preserve"> </v>
      </c>
    </row>
    <row r="892" spans="1:12" ht="15.75" customHeight="1" x14ac:dyDescent="0.25">
      <c r="A892" s="2">
        <v>408</v>
      </c>
      <c r="B892" s="118"/>
      <c r="C892" s="118"/>
      <c r="D892" s="119"/>
      <c r="E892" s="120"/>
      <c r="F892" s="120"/>
      <c r="G892" s="155"/>
      <c r="H892" s="452"/>
      <c r="I892" s="453"/>
      <c r="J892" s="454"/>
      <c r="K892" s="38" t="str">
        <f t="shared" si="40"/>
        <v xml:space="preserve"> </v>
      </c>
      <c r="L892" s="38" t="str">
        <f t="shared" si="41"/>
        <v xml:space="preserve"> </v>
      </c>
    </row>
    <row r="893" spans="1:12" ht="15.75" customHeight="1" x14ac:dyDescent="0.25">
      <c r="A893" s="1">
        <v>409</v>
      </c>
      <c r="B893" s="118"/>
      <c r="C893" s="118"/>
      <c r="D893" s="119"/>
      <c r="E893" s="120"/>
      <c r="F893" s="120"/>
      <c r="G893" s="155"/>
      <c r="H893" s="452"/>
      <c r="I893" s="453"/>
      <c r="J893" s="454"/>
      <c r="K893" s="38" t="str">
        <f t="shared" si="40"/>
        <v xml:space="preserve"> </v>
      </c>
      <c r="L893" s="38" t="str">
        <f t="shared" si="41"/>
        <v xml:space="preserve"> </v>
      </c>
    </row>
    <row r="894" spans="1:12" ht="15.75" customHeight="1" x14ac:dyDescent="0.25">
      <c r="A894" s="2">
        <v>410</v>
      </c>
      <c r="B894" s="118"/>
      <c r="C894" s="118"/>
      <c r="D894" s="119"/>
      <c r="E894" s="120"/>
      <c r="F894" s="120"/>
      <c r="G894" s="155"/>
      <c r="H894" s="452"/>
      <c r="I894" s="453"/>
      <c r="J894" s="454"/>
      <c r="K894" s="38" t="str">
        <f t="shared" si="40"/>
        <v xml:space="preserve"> </v>
      </c>
      <c r="L894" s="38" t="str">
        <f t="shared" si="41"/>
        <v xml:space="preserve"> </v>
      </c>
    </row>
    <row r="895" spans="1:12" ht="15.75" customHeight="1" x14ac:dyDescent="0.25">
      <c r="A895" s="1">
        <v>411</v>
      </c>
      <c r="B895" s="118"/>
      <c r="C895" s="118"/>
      <c r="D895" s="119"/>
      <c r="E895" s="120"/>
      <c r="F895" s="120"/>
      <c r="G895" s="155"/>
      <c r="H895" s="452"/>
      <c r="I895" s="453"/>
      <c r="J895" s="454"/>
      <c r="K895" s="38" t="str">
        <f t="shared" si="40"/>
        <v xml:space="preserve"> </v>
      </c>
      <c r="L895" s="38" t="str">
        <f t="shared" si="41"/>
        <v xml:space="preserve"> </v>
      </c>
    </row>
    <row r="896" spans="1:12" ht="15.75" customHeight="1" x14ac:dyDescent="0.25">
      <c r="A896" s="2">
        <v>412</v>
      </c>
      <c r="B896" s="118"/>
      <c r="C896" s="118"/>
      <c r="D896" s="121"/>
      <c r="E896" s="121"/>
      <c r="F896" s="121"/>
      <c r="G896" s="155"/>
      <c r="H896" s="447"/>
      <c r="I896" s="447"/>
      <c r="J896" s="448"/>
      <c r="K896" s="38" t="str">
        <f t="shared" si="40"/>
        <v xml:space="preserve"> </v>
      </c>
      <c r="L896" s="38" t="str">
        <f t="shared" si="41"/>
        <v xml:space="preserve"> </v>
      </c>
    </row>
    <row r="897" spans="1:12" ht="15.75" customHeight="1" x14ac:dyDescent="0.25">
      <c r="A897" s="1">
        <v>413</v>
      </c>
      <c r="B897" s="118"/>
      <c r="C897" s="118"/>
      <c r="D897" s="121"/>
      <c r="E897" s="121"/>
      <c r="F897" s="121"/>
      <c r="G897" s="155"/>
      <c r="H897" s="447"/>
      <c r="I897" s="447"/>
      <c r="J897" s="448"/>
      <c r="K897" s="38" t="str">
        <f t="shared" si="40"/>
        <v xml:space="preserve"> </v>
      </c>
      <c r="L897" s="38" t="str">
        <f t="shared" si="41"/>
        <v xml:space="preserve"> </v>
      </c>
    </row>
    <row r="898" spans="1:12" ht="15.75" customHeight="1" x14ac:dyDescent="0.25">
      <c r="A898" s="2">
        <v>414</v>
      </c>
      <c r="B898" s="118"/>
      <c r="C898" s="118"/>
      <c r="D898" s="121"/>
      <c r="E898" s="121"/>
      <c r="F898" s="121"/>
      <c r="G898" s="155"/>
      <c r="H898" s="447"/>
      <c r="I898" s="447"/>
      <c r="J898" s="448"/>
      <c r="K898" s="38" t="str">
        <f t="shared" si="40"/>
        <v xml:space="preserve"> </v>
      </c>
      <c r="L898" s="38" t="str">
        <f t="shared" si="41"/>
        <v xml:space="preserve"> </v>
      </c>
    </row>
    <row r="899" spans="1:12" ht="15.75" customHeight="1" x14ac:dyDescent="0.25">
      <c r="A899" s="1">
        <v>415</v>
      </c>
      <c r="B899" s="118"/>
      <c r="C899" s="118"/>
      <c r="D899" s="121"/>
      <c r="E899" s="121"/>
      <c r="F899" s="121"/>
      <c r="G899" s="155"/>
      <c r="H899" s="447"/>
      <c r="I899" s="447"/>
      <c r="J899" s="448"/>
      <c r="K899" s="38" t="str">
        <f t="shared" si="40"/>
        <v xml:space="preserve"> </v>
      </c>
      <c r="L899" s="38" t="str">
        <f t="shared" si="41"/>
        <v xml:space="preserve"> </v>
      </c>
    </row>
    <row r="900" spans="1:12" ht="15.75" customHeight="1" x14ac:dyDescent="0.25">
      <c r="A900" s="2">
        <v>416</v>
      </c>
      <c r="B900" s="118"/>
      <c r="C900" s="118"/>
      <c r="D900" s="121"/>
      <c r="E900" s="121"/>
      <c r="F900" s="121"/>
      <c r="G900" s="155"/>
      <c r="H900" s="471"/>
      <c r="I900" s="472"/>
      <c r="J900" s="473"/>
      <c r="K900" s="38" t="str">
        <f t="shared" si="40"/>
        <v xml:space="preserve"> </v>
      </c>
      <c r="L900" s="38" t="str">
        <f t="shared" si="41"/>
        <v xml:space="preserve"> </v>
      </c>
    </row>
    <row r="901" spans="1:12" ht="15.75" customHeight="1" x14ac:dyDescent="0.25">
      <c r="A901" s="1">
        <v>417</v>
      </c>
      <c r="B901" s="118"/>
      <c r="C901" s="118"/>
      <c r="D901" s="121"/>
      <c r="E901" s="121"/>
      <c r="F901" s="121"/>
      <c r="G901" s="155"/>
      <c r="H901" s="471"/>
      <c r="I901" s="472"/>
      <c r="J901" s="473"/>
      <c r="K901" s="38" t="str">
        <f t="shared" si="40"/>
        <v xml:space="preserve"> </v>
      </c>
      <c r="L901" s="38" t="str">
        <f t="shared" si="41"/>
        <v xml:space="preserve"> </v>
      </c>
    </row>
    <row r="902" spans="1:12" ht="15.75" customHeight="1" x14ac:dyDescent="0.25">
      <c r="A902" s="2">
        <v>418</v>
      </c>
      <c r="B902" s="118"/>
      <c r="C902" s="118"/>
      <c r="D902" s="121"/>
      <c r="E902" s="121"/>
      <c r="F902" s="121"/>
      <c r="G902" s="155"/>
      <c r="H902" s="447"/>
      <c r="I902" s="447"/>
      <c r="J902" s="448"/>
      <c r="K902" s="38" t="str">
        <f t="shared" si="40"/>
        <v xml:space="preserve"> </v>
      </c>
      <c r="L902" s="38" t="str">
        <f t="shared" si="41"/>
        <v xml:space="preserve"> </v>
      </c>
    </row>
    <row r="903" spans="1:12" ht="15.75" customHeight="1" x14ac:dyDescent="0.25">
      <c r="A903" s="1">
        <v>419</v>
      </c>
      <c r="B903" s="118"/>
      <c r="C903" s="118"/>
      <c r="D903" s="121"/>
      <c r="E903" s="121"/>
      <c r="F903" s="121"/>
      <c r="G903" s="155"/>
      <c r="H903" s="447"/>
      <c r="I903" s="447"/>
      <c r="J903" s="448"/>
      <c r="K903" s="38" t="str">
        <f t="shared" si="40"/>
        <v xml:space="preserve"> </v>
      </c>
      <c r="L903" s="38" t="str">
        <f t="shared" si="41"/>
        <v xml:space="preserve"> </v>
      </c>
    </row>
    <row r="904" spans="1:12" ht="15.75" customHeight="1" x14ac:dyDescent="0.25">
      <c r="A904" s="2">
        <v>420</v>
      </c>
      <c r="B904" s="122"/>
      <c r="C904" s="122"/>
      <c r="D904" s="123"/>
      <c r="E904" s="123"/>
      <c r="F904" s="123"/>
      <c r="G904" s="155"/>
      <c r="H904" s="466"/>
      <c r="I904" s="466"/>
      <c r="J904" s="467"/>
      <c r="K904" s="38" t="str">
        <f t="shared" si="40"/>
        <v xml:space="preserve"> </v>
      </c>
      <c r="L904" s="38" t="str">
        <f t="shared" si="41"/>
        <v xml:space="preserve"> </v>
      </c>
    </row>
    <row r="905" spans="1:12" ht="15.75" customHeight="1" x14ac:dyDescent="0.25">
      <c r="A905" s="455"/>
      <c r="B905" s="455"/>
      <c r="C905" s="455"/>
      <c r="D905" s="455"/>
      <c r="E905" s="456"/>
      <c r="F905" s="92" t="s">
        <v>181</v>
      </c>
      <c r="G905" s="39">
        <f>SUM(G885:G904)+G861</f>
        <v>0</v>
      </c>
      <c r="H905" s="460"/>
      <c r="I905" s="461"/>
      <c r="J905" s="462"/>
    </row>
    <row r="906" spans="1:12" ht="15" customHeight="1" x14ac:dyDescent="0.25">
      <c r="A906" s="51"/>
    </row>
    <row r="907" spans="1:12" ht="15" customHeight="1" x14ac:dyDescent="0.25">
      <c r="A907" s="441" t="s">
        <v>171</v>
      </c>
      <c r="B907" s="441"/>
      <c r="C907" s="441"/>
      <c r="D907" s="441"/>
      <c r="E907" s="441"/>
      <c r="F907" s="441"/>
      <c r="G907" s="441"/>
      <c r="H907" s="441"/>
      <c r="I907" s="441"/>
      <c r="J907" s="441"/>
    </row>
    <row r="908" spans="1:12" ht="15" customHeight="1" x14ac:dyDescent="0.25">
      <c r="A908" s="50"/>
    </row>
    <row r="909" spans="1:12" ht="15" customHeight="1" x14ac:dyDescent="0.25">
      <c r="A909" s="51"/>
    </row>
    <row r="910" spans="1:12" ht="15" customHeight="1" x14ac:dyDescent="0.25">
      <c r="A910" s="89" t="s">
        <v>101</v>
      </c>
      <c r="D910" s="89" t="s">
        <v>102</v>
      </c>
      <c r="E910" s="89" t="s">
        <v>103</v>
      </c>
      <c r="G910" s="74" t="s">
        <v>127</v>
      </c>
    </row>
    <row r="921" spans="1:10" ht="15.75" customHeight="1" x14ac:dyDescent="0.25">
      <c r="A921" s="348" t="s">
        <v>172</v>
      </c>
      <c r="B921" s="348"/>
      <c r="C921" s="348"/>
      <c r="D921" s="348"/>
      <c r="E921" s="348"/>
      <c r="F921" s="348"/>
      <c r="G921" s="348"/>
      <c r="H921" s="348"/>
      <c r="I921" s="348"/>
      <c r="J921" s="348"/>
    </row>
    <row r="922" spans="1:10" ht="15" customHeight="1" x14ac:dyDescent="0.25">
      <c r="A922" s="70"/>
      <c r="B922" s="70"/>
      <c r="C922" s="70"/>
      <c r="D922" s="73" t="str">
        <f>'proje ve personel bilgileri'!$B$7&amp;" dönemine aittir"</f>
        <v>/ dönemine aittir</v>
      </c>
      <c r="E922" s="70"/>
      <c r="F922" s="70"/>
      <c r="G922" s="70"/>
      <c r="H922" s="70"/>
      <c r="I922" s="70"/>
      <c r="J922" s="70"/>
    </row>
    <row r="923" spans="1:10" ht="18.75" customHeight="1" x14ac:dyDescent="0.25">
      <c r="I923" s="4" t="s">
        <v>173</v>
      </c>
    </row>
    <row r="924" spans="1:10" ht="15.75" customHeight="1" x14ac:dyDescent="0.25">
      <c r="A924" s="442" t="s">
        <v>2</v>
      </c>
      <c r="B924" s="443"/>
      <c r="C924" s="444">
        <f>'proje ve personel bilgileri'!$B$2</f>
        <v>0</v>
      </c>
      <c r="D924" s="445"/>
      <c r="E924" s="445"/>
      <c r="F924" s="445"/>
      <c r="G924" s="445"/>
      <c r="H924" s="445"/>
      <c r="I924" s="445"/>
      <c r="J924" s="446"/>
    </row>
    <row r="925" spans="1:10" ht="15.75" customHeight="1" x14ac:dyDescent="0.25">
      <c r="A925" s="442" t="s">
        <v>4</v>
      </c>
      <c r="B925" s="347"/>
      <c r="C925" s="374">
        <f>'proje ve personel bilgileri'!$B$3</f>
        <v>0</v>
      </c>
      <c r="D925" s="375"/>
      <c r="E925" s="375"/>
      <c r="F925" s="375"/>
      <c r="G925" s="375"/>
      <c r="H925" s="375"/>
      <c r="I925" s="375"/>
      <c r="J925" s="376"/>
    </row>
    <row r="926" spans="1:10" ht="15" customHeight="1" x14ac:dyDescent="0.25">
      <c r="A926" s="346" t="s">
        <v>87</v>
      </c>
      <c r="B926" s="457" t="s">
        <v>15</v>
      </c>
      <c r="C926" s="347" t="s">
        <v>174</v>
      </c>
      <c r="D926" s="432" t="s">
        <v>175</v>
      </c>
      <c r="E926" s="346" t="s">
        <v>176</v>
      </c>
      <c r="F926" s="449"/>
      <c r="G926" s="432" t="s">
        <v>177</v>
      </c>
      <c r="H926" s="346" t="s">
        <v>178</v>
      </c>
      <c r="I926" s="464"/>
      <c r="J926" s="347"/>
    </row>
    <row r="927" spans="1:10" ht="15.75" customHeight="1" x14ac:dyDescent="0.25">
      <c r="A927" s="339"/>
      <c r="B927" s="458"/>
      <c r="C927" s="340"/>
      <c r="D927" s="433"/>
      <c r="E927" s="450"/>
      <c r="F927" s="451"/>
      <c r="G927" s="463"/>
      <c r="H927" s="339"/>
      <c r="I927" s="465"/>
      <c r="J927" s="340"/>
    </row>
    <row r="928" spans="1:10" ht="15.75" customHeight="1" x14ac:dyDescent="0.25">
      <c r="A928" s="339"/>
      <c r="B928" s="459"/>
      <c r="C928" s="340"/>
      <c r="D928" s="433"/>
      <c r="E928" s="36" t="s">
        <v>179</v>
      </c>
      <c r="F928" s="36" t="s">
        <v>180</v>
      </c>
      <c r="G928" s="463"/>
      <c r="H928" s="339"/>
      <c r="I928" s="465"/>
      <c r="J928" s="340"/>
    </row>
    <row r="929" spans="1:12" ht="15.75" customHeight="1" x14ac:dyDescent="0.25">
      <c r="A929" s="1">
        <v>421</v>
      </c>
      <c r="B929" s="113"/>
      <c r="C929" s="113"/>
      <c r="D929" s="115"/>
      <c r="E929" s="116"/>
      <c r="F929" s="117"/>
      <c r="G929" s="155"/>
      <c r="H929" s="468"/>
      <c r="I929" s="469"/>
      <c r="J929" s="470"/>
      <c r="K929" s="38" t="str">
        <f t="shared" ref="K929:K948" si="42">IF(G929&lt;&gt;0,(IF(H929=0,"KDV'li Tutar Zorunlu"," "))," ")</f>
        <v xml:space="preserve"> </v>
      </c>
      <c r="L929" s="38" t="str">
        <f t="shared" ref="L929:L948" si="43">IF(G929&lt;&gt;0,(IF(E929=0,"Tarih Numara Zorunlu"," "))," ")</f>
        <v xml:space="preserve"> </v>
      </c>
    </row>
    <row r="930" spans="1:12" ht="15.75" customHeight="1" x14ac:dyDescent="0.25">
      <c r="A930" s="2">
        <v>422</v>
      </c>
      <c r="B930" s="118"/>
      <c r="C930" s="118"/>
      <c r="D930" s="119"/>
      <c r="E930" s="120"/>
      <c r="F930" s="120"/>
      <c r="G930" s="155"/>
      <c r="H930" s="452"/>
      <c r="I930" s="453"/>
      <c r="J930" s="454"/>
      <c r="K930" s="38" t="str">
        <f t="shared" si="42"/>
        <v xml:space="preserve"> </v>
      </c>
      <c r="L930" s="38" t="str">
        <f t="shared" si="43"/>
        <v xml:space="preserve"> </v>
      </c>
    </row>
    <row r="931" spans="1:12" ht="15.75" customHeight="1" x14ac:dyDescent="0.25">
      <c r="A931" s="1">
        <v>423</v>
      </c>
      <c r="B931" s="118"/>
      <c r="C931" s="118"/>
      <c r="D931" s="119"/>
      <c r="E931" s="120"/>
      <c r="F931" s="120"/>
      <c r="G931" s="155"/>
      <c r="H931" s="452"/>
      <c r="I931" s="453"/>
      <c r="J931" s="454"/>
      <c r="K931" s="38" t="str">
        <f t="shared" si="42"/>
        <v xml:space="preserve"> </v>
      </c>
      <c r="L931" s="38" t="str">
        <f t="shared" si="43"/>
        <v xml:space="preserve"> </v>
      </c>
    </row>
    <row r="932" spans="1:12" ht="15.75" customHeight="1" x14ac:dyDescent="0.25">
      <c r="A932" s="2">
        <v>424</v>
      </c>
      <c r="B932" s="118"/>
      <c r="C932" s="118"/>
      <c r="D932" s="119"/>
      <c r="E932" s="120"/>
      <c r="F932" s="120"/>
      <c r="G932" s="155"/>
      <c r="H932" s="452"/>
      <c r="I932" s="453"/>
      <c r="J932" s="454"/>
      <c r="K932" s="38" t="str">
        <f t="shared" si="42"/>
        <v xml:space="preserve"> </v>
      </c>
      <c r="L932" s="38" t="str">
        <f t="shared" si="43"/>
        <v xml:space="preserve"> </v>
      </c>
    </row>
    <row r="933" spans="1:12" ht="15.75" customHeight="1" x14ac:dyDescent="0.25">
      <c r="A933" s="1">
        <v>425</v>
      </c>
      <c r="B933" s="118"/>
      <c r="C933" s="118"/>
      <c r="D933" s="119"/>
      <c r="E933" s="120"/>
      <c r="F933" s="120"/>
      <c r="G933" s="155"/>
      <c r="H933" s="452"/>
      <c r="I933" s="453"/>
      <c r="J933" s="454"/>
      <c r="K933" s="38" t="str">
        <f t="shared" si="42"/>
        <v xml:space="preserve"> </v>
      </c>
      <c r="L933" s="38" t="str">
        <f t="shared" si="43"/>
        <v xml:space="preserve"> </v>
      </c>
    </row>
    <row r="934" spans="1:12" ht="15.75" customHeight="1" x14ac:dyDescent="0.25">
      <c r="A934" s="2">
        <v>426</v>
      </c>
      <c r="B934" s="118"/>
      <c r="C934" s="118"/>
      <c r="D934" s="119"/>
      <c r="E934" s="120"/>
      <c r="F934" s="120"/>
      <c r="G934" s="155"/>
      <c r="H934" s="452"/>
      <c r="I934" s="453"/>
      <c r="J934" s="454"/>
      <c r="K934" s="38" t="str">
        <f t="shared" si="42"/>
        <v xml:space="preserve"> </v>
      </c>
      <c r="L934" s="38" t="str">
        <f t="shared" si="43"/>
        <v xml:space="preserve"> </v>
      </c>
    </row>
    <row r="935" spans="1:12" ht="15.75" customHeight="1" x14ac:dyDescent="0.25">
      <c r="A935" s="1">
        <v>427</v>
      </c>
      <c r="B935" s="118"/>
      <c r="C935" s="118"/>
      <c r="D935" s="119"/>
      <c r="E935" s="120"/>
      <c r="F935" s="120"/>
      <c r="G935" s="155"/>
      <c r="H935" s="452"/>
      <c r="I935" s="453"/>
      <c r="J935" s="454"/>
      <c r="K935" s="38" t="str">
        <f t="shared" si="42"/>
        <v xml:space="preserve"> </v>
      </c>
      <c r="L935" s="38" t="str">
        <f t="shared" si="43"/>
        <v xml:space="preserve"> </v>
      </c>
    </row>
    <row r="936" spans="1:12" ht="15.75" customHeight="1" x14ac:dyDescent="0.25">
      <c r="A936" s="2">
        <v>428</v>
      </c>
      <c r="B936" s="118"/>
      <c r="C936" s="118"/>
      <c r="D936" s="119"/>
      <c r="E936" s="120"/>
      <c r="F936" s="120"/>
      <c r="G936" s="155"/>
      <c r="H936" s="452"/>
      <c r="I936" s="453"/>
      <c r="J936" s="454"/>
      <c r="K936" s="38" t="str">
        <f t="shared" si="42"/>
        <v xml:space="preserve"> </v>
      </c>
      <c r="L936" s="38" t="str">
        <f t="shared" si="43"/>
        <v xml:space="preserve"> </v>
      </c>
    </row>
    <row r="937" spans="1:12" ht="15.75" customHeight="1" x14ac:dyDescent="0.25">
      <c r="A937" s="1">
        <v>429</v>
      </c>
      <c r="B937" s="118"/>
      <c r="C937" s="118"/>
      <c r="D937" s="119"/>
      <c r="E937" s="120"/>
      <c r="F937" s="120"/>
      <c r="G937" s="155"/>
      <c r="H937" s="452"/>
      <c r="I937" s="453"/>
      <c r="J937" s="454"/>
      <c r="K937" s="38" t="str">
        <f t="shared" si="42"/>
        <v xml:space="preserve"> </v>
      </c>
      <c r="L937" s="38" t="str">
        <f t="shared" si="43"/>
        <v xml:space="preserve"> </v>
      </c>
    </row>
    <row r="938" spans="1:12" ht="15.75" customHeight="1" x14ac:dyDescent="0.25">
      <c r="A938" s="2">
        <v>430</v>
      </c>
      <c r="B938" s="118"/>
      <c r="C938" s="118"/>
      <c r="D938" s="119"/>
      <c r="E938" s="120"/>
      <c r="F938" s="120"/>
      <c r="G938" s="155"/>
      <c r="H938" s="452"/>
      <c r="I938" s="453"/>
      <c r="J938" s="454"/>
      <c r="K938" s="38" t="str">
        <f t="shared" si="42"/>
        <v xml:space="preserve"> </v>
      </c>
      <c r="L938" s="38" t="str">
        <f t="shared" si="43"/>
        <v xml:space="preserve"> </v>
      </c>
    </row>
    <row r="939" spans="1:12" ht="15.75" customHeight="1" x14ac:dyDescent="0.25">
      <c r="A939" s="1">
        <v>431</v>
      </c>
      <c r="B939" s="118"/>
      <c r="C939" s="118"/>
      <c r="D939" s="119"/>
      <c r="E939" s="120"/>
      <c r="F939" s="120"/>
      <c r="G939" s="155"/>
      <c r="H939" s="452"/>
      <c r="I939" s="453"/>
      <c r="J939" s="454"/>
      <c r="K939" s="38" t="str">
        <f t="shared" si="42"/>
        <v xml:space="preserve"> </v>
      </c>
      <c r="L939" s="38" t="str">
        <f t="shared" si="43"/>
        <v xml:space="preserve"> </v>
      </c>
    </row>
    <row r="940" spans="1:12" ht="15.75" customHeight="1" x14ac:dyDescent="0.25">
      <c r="A940" s="2">
        <v>432</v>
      </c>
      <c r="B940" s="118"/>
      <c r="C940" s="118"/>
      <c r="D940" s="121"/>
      <c r="E940" s="121"/>
      <c r="F940" s="121"/>
      <c r="G940" s="155"/>
      <c r="H940" s="447"/>
      <c r="I940" s="447"/>
      <c r="J940" s="448"/>
      <c r="K940" s="38" t="str">
        <f t="shared" si="42"/>
        <v xml:space="preserve"> </v>
      </c>
      <c r="L940" s="38" t="str">
        <f t="shared" si="43"/>
        <v xml:space="preserve"> </v>
      </c>
    </row>
    <row r="941" spans="1:12" ht="15.75" customHeight="1" x14ac:dyDescent="0.25">
      <c r="A941" s="1">
        <v>433</v>
      </c>
      <c r="B941" s="118"/>
      <c r="C941" s="118"/>
      <c r="D941" s="121"/>
      <c r="E941" s="121"/>
      <c r="F941" s="121"/>
      <c r="G941" s="155"/>
      <c r="H941" s="447"/>
      <c r="I941" s="447"/>
      <c r="J941" s="448"/>
      <c r="K941" s="38" t="str">
        <f t="shared" si="42"/>
        <v xml:space="preserve"> </v>
      </c>
      <c r="L941" s="38" t="str">
        <f t="shared" si="43"/>
        <v xml:space="preserve"> </v>
      </c>
    </row>
    <row r="942" spans="1:12" ht="15.75" customHeight="1" x14ac:dyDescent="0.25">
      <c r="A942" s="2">
        <v>434</v>
      </c>
      <c r="B942" s="118"/>
      <c r="C942" s="118"/>
      <c r="D942" s="121"/>
      <c r="E942" s="121"/>
      <c r="F942" s="121"/>
      <c r="G942" s="155"/>
      <c r="H942" s="447"/>
      <c r="I942" s="447"/>
      <c r="J942" s="448"/>
      <c r="K942" s="38" t="str">
        <f t="shared" si="42"/>
        <v xml:space="preserve"> </v>
      </c>
      <c r="L942" s="38" t="str">
        <f t="shared" si="43"/>
        <v xml:space="preserve"> </v>
      </c>
    </row>
    <row r="943" spans="1:12" ht="15.75" customHeight="1" x14ac:dyDescent="0.25">
      <c r="A943" s="1">
        <v>435</v>
      </c>
      <c r="B943" s="118"/>
      <c r="C943" s="118"/>
      <c r="D943" s="121"/>
      <c r="E943" s="121"/>
      <c r="F943" s="121"/>
      <c r="G943" s="155"/>
      <c r="H943" s="447"/>
      <c r="I943" s="447"/>
      <c r="J943" s="448"/>
      <c r="K943" s="38" t="str">
        <f t="shared" si="42"/>
        <v xml:space="preserve"> </v>
      </c>
      <c r="L943" s="38" t="str">
        <f t="shared" si="43"/>
        <v xml:space="preserve"> </v>
      </c>
    </row>
    <row r="944" spans="1:12" ht="15.75" customHeight="1" x14ac:dyDescent="0.25">
      <c r="A944" s="2">
        <v>436</v>
      </c>
      <c r="B944" s="118"/>
      <c r="C944" s="118"/>
      <c r="D944" s="121"/>
      <c r="E944" s="121"/>
      <c r="F944" s="121"/>
      <c r="G944" s="155"/>
      <c r="H944" s="471"/>
      <c r="I944" s="472"/>
      <c r="J944" s="473"/>
      <c r="K944" s="38" t="str">
        <f t="shared" si="42"/>
        <v xml:space="preserve"> </v>
      </c>
      <c r="L944" s="38" t="str">
        <f t="shared" si="43"/>
        <v xml:space="preserve"> </v>
      </c>
    </row>
    <row r="945" spans="1:12" ht="15.75" customHeight="1" x14ac:dyDescent="0.25">
      <c r="A945" s="1">
        <v>437</v>
      </c>
      <c r="B945" s="118"/>
      <c r="C945" s="118"/>
      <c r="D945" s="121"/>
      <c r="E945" s="121"/>
      <c r="F945" s="121"/>
      <c r="G945" s="155"/>
      <c r="H945" s="471"/>
      <c r="I945" s="472"/>
      <c r="J945" s="473"/>
      <c r="K945" s="38" t="str">
        <f t="shared" si="42"/>
        <v xml:space="preserve"> </v>
      </c>
      <c r="L945" s="38" t="str">
        <f t="shared" si="43"/>
        <v xml:space="preserve"> </v>
      </c>
    </row>
    <row r="946" spans="1:12" ht="15.75" customHeight="1" x14ac:dyDescent="0.25">
      <c r="A946" s="2">
        <v>438</v>
      </c>
      <c r="B946" s="118"/>
      <c r="C946" s="118"/>
      <c r="D946" s="121"/>
      <c r="E946" s="121"/>
      <c r="F946" s="121"/>
      <c r="G946" s="155"/>
      <c r="H946" s="447"/>
      <c r="I946" s="447"/>
      <c r="J946" s="448"/>
      <c r="K946" s="38" t="str">
        <f t="shared" si="42"/>
        <v xml:space="preserve"> </v>
      </c>
      <c r="L946" s="38" t="str">
        <f t="shared" si="43"/>
        <v xml:space="preserve"> </v>
      </c>
    </row>
    <row r="947" spans="1:12" ht="15.75" customHeight="1" x14ac:dyDescent="0.25">
      <c r="A947" s="1">
        <v>439</v>
      </c>
      <c r="B947" s="118"/>
      <c r="C947" s="118"/>
      <c r="D947" s="121"/>
      <c r="E947" s="121"/>
      <c r="F947" s="121"/>
      <c r="G947" s="155"/>
      <c r="H947" s="447"/>
      <c r="I947" s="447"/>
      <c r="J947" s="448"/>
      <c r="K947" s="38" t="str">
        <f t="shared" si="42"/>
        <v xml:space="preserve"> </v>
      </c>
      <c r="L947" s="38" t="str">
        <f t="shared" si="43"/>
        <v xml:space="preserve"> </v>
      </c>
    </row>
    <row r="948" spans="1:12" ht="15.75" customHeight="1" x14ac:dyDescent="0.25">
      <c r="A948" s="2">
        <v>440</v>
      </c>
      <c r="B948" s="122"/>
      <c r="C948" s="122"/>
      <c r="D948" s="123"/>
      <c r="E948" s="123"/>
      <c r="F948" s="123"/>
      <c r="G948" s="155"/>
      <c r="H948" s="466"/>
      <c r="I948" s="466"/>
      <c r="J948" s="467"/>
      <c r="K948" s="38" t="str">
        <f t="shared" si="42"/>
        <v xml:space="preserve"> </v>
      </c>
      <c r="L948" s="38" t="str">
        <f t="shared" si="43"/>
        <v xml:space="preserve"> </v>
      </c>
    </row>
    <row r="949" spans="1:12" ht="15.75" customHeight="1" x14ac:dyDescent="0.25">
      <c r="A949" s="455"/>
      <c r="B949" s="455"/>
      <c r="C949" s="455"/>
      <c r="D949" s="455"/>
      <c r="E949" s="456"/>
      <c r="F949" s="92" t="s">
        <v>181</v>
      </c>
      <c r="G949" s="39">
        <f>SUM(G929:G948)+G905</f>
        <v>0</v>
      </c>
      <c r="H949" s="460"/>
      <c r="I949" s="461"/>
      <c r="J949" s="462"/>
    </row>
    <row r="950" spans="1:12" ht="15" customHeight="1" x14ac:dyDescent="0.25">
      <c r="A950" s="51"/>
    </row>
    <row r="951" spans="1:12" ht="15" customHeight="1" x14ac:dyDescent="0.25">
      <c r="A951" s="441" t="s">
        <v>171</v>
      </c>
      <c r="B951" s="441"/>
      <c r="C951" s="441"/>
      <c r="D951" s="441"/>
      <c r="E951" s="441"/>
      <c r="F951" s="441"/>
      <c r="G951" s="441"/>
      <c r="H951" s="441"/>
      <c r="I951" s="441"/>
      <c r="J951" s="441"/>
    </row>
    <row r="952" spans="1:12" ht="15" customHeight="1" x14ac:dyDescent="0.25">
      <c r="A952" s="50"/>
    </row>
    <row r="953" spans="1:12" ht="15" customHeight="1" x14ac:dyDescent="0.25">
      <c r="A953" s="51"/>
    </row>
    <row r="954" spans="1:12" ht="15" customHeight="1" x14ac:dyDescent="0.25">
      <c r="A954" s="89" t="s">
        <v>101</v>
      </c>
      <c r="D954" s="89" t="s">
        <v>102</v>
      </c>
      <c r="E954" s="89" t="s">
        <v>103</v>
      </c>
      <c r="G954" s="74" t="s">
        <v>127</v>
      </c>
    </row>
    <row r="965" spans="1:12" ht="15.75" customHeight="1" x14ac:dyDescent="0.25">
      <c r="A965" s="348" t="s">
        <v>172</v>
      </c>
      <c r="B965" s="348"/>
      <c r="C965" s="348"/>
      <c r="D965" s="348"/>
      <c r="E965" s="348"/>
      <c r="F965" s="348"/>
      <c r="G965" s="348"/>
      <c r="H965" s="348"/>
      <c r="I965" s="348"/>
      <c r="J965" s="348"/>
    </row>
    <row r="966" spans="1:12" ht="15" customHeight="1" x14ac:dyDescent="0.25">
      <c r="A966" s="70"/>
      <c r="B966" s="70"/>
      <c r="C966" s="70"/>
      <c r="D966" s="73" t="str">
        <f>'proje ve personel bilgileri'!$B$7&amp;" dönemine aittir"</f>
        <v>/ dönemine aittir</v>
      </c>
      <c r="E966" s="70"/>
      <c r="F966" s="70"/>
      <c r="G966" s="70"/>
      <c r="H966" s="70"/>
      <c r="I966" s="70"/>
      <c r="J966" s="70"/>
    </row>
    <row r="967" spans="1:12" ht="18.75" customHeight="1" x14ac:dyDescent="0.25">
      <c r="I967" s="4" t="s">
        <v>173</v>
      </c>
    </row>
    <row r="968" spans="1:12" ht="15.75" customHeight="1" x14ac:dyDescent="0.25">
      <c r="A968" s="442" t="s">
        <v>2</v>
      </c>
      <c r="B968" s="443"/>
      <c r="C968" s="444">
        <f>'proje ve personel bilgileri'!$B$2</f>
        <v>0</v>
      </c>
      <c r="D968" s="445"/>
      <c r="E968" s="445"/>
      <c r="F968" s="445"/>
      <c r="G968" s="445"/>
      <c r="H968" s="445"/>
      <c r="I968" s="445"/>
      <c r="J968" s="446"/>
    </row>
    <row r="969" spans="1:12" ht="15.75" customHeight="1" x14ac:dyDescent="0.25">
      <c r="A969" s="442" t="s">
        <v>4</v>
      </c>
      <c r="B969" s="347"/>
      <c r="C969" s="374">
        <f>'proje ve personel bilgileri'!$B$3</f>
        <v>0</v>
      </c>
      <c r="D969" s="375"/>
      <c r="E969" s="375"/>
      <c r="F969" s="375"/>
      <c r="G969" s="375"/>
      <c r="H969" s="375"/>
      <c r="I969" s="375"/>
      <c r="J969" s="376"/>
    </row>
    <row r="970" spans="1:12" ht="15" customHeight="1" x14ac:dyDescent="0.25">
      <c r="A970" s="346" t="s">
        <v>87</v>
      </c>
      <c r="B970" s="457" t="s">
        <v>15</v>
      </c>
      <c r="C970" s="347" t="s">
        <v>174</v>
      </c>
      <c r="D970" s="432" t="s">
        <v>175</v>
      </c>
      <c r="E970" s="346" t="s">
        <v>176</v>
      </c>
      <c r="F970" s="449"/>
      <c r="G970" s="432" t="s">
        <v>177</v>
      </c>
      <c r="H970" s="346" t="s">
        <v>178</v>
      </c>
      <c r="I970" s="464"/>
      <c r="J970" s="347"/>
    </row>
    <row r="971" spans="1:12" ht="15.75" customHeight="1" x14ac:dyDescent="0.25">
      <c r="A971" s="339"/>
      <c r="B971" s="458"/>
      <c r="C971" s="340"/>
      <c r="D971" s="433"/>
      <c r="E971" s="450"/>
      <c r="F971" s="451"/>
      <c r="G971" s="463"/>
      <c r="H971" s="339"/>
      <c r="I971" s="465"/>
      <c r="J971" s="340"/>
    </row>
    <row r="972" spans="1:12" ht="15.75" customHeight="1" x14ac:dyDescent="0.25">
      <c r="A972" s="339"/>
      <c r="B972" s="459"/>
      <c r="C972" s="340"/>
      <c r="D972" s="433"/>
      <c r="E972" s="36" t="s">
        <v>179</v>
      </c>
      <c r="F972" s="36" t="s">
        <v>180</v>
      </c>
      <c r="G972" s="463"/>
      <c r="H972" s="339"/>
      <c r="I972" s="465"/>
      <c r="J972" s="340"/>
    </row>
    <row r="973" spans="1:12" ht="15.75" customHeight="1" x14ac:dyDescent="0.25">
      <c r="A973" s="1">
        <v>441</v>
      </c>
      <c r="B973" s="113"/>
      <c r="C973" s="113"/>
      <c r="D973" s="115"/>
      <c r="E973" s="116"/>
      <c r="F973" s="117"/>
      <c r="G973" s="155"/>
      <c r="H973" s="468"/>
      <c r="I973" s="469"/>
      <c r="J973" s="470"/>
      <c r="K973" s="38" t="str">
        <f t="shared" ref="K973:K992" si="44">IF(G973&lt;&gt;0,(IF(H973=0,"KDV'li Tutar Zorunlu"," "))," ")</f>
        <v xml:space="preserve"> </v>
      </c>
      <c r="L973" s="38" t="str">
        <f t="shared" ref="L973:L992" si="45">IF(G973&lt;&gt;0,(IF(E973=0,"Tarih Numara Zorunlu"," "))," ")</f>
        <v xml:space="preserve"> </v>
      </c>
    </row>
    <row r="974" spans="1:12" ht="15.75" customHeight="1" x14ac:dyDescent="0.25">
      <c r="A974" s="2">
        <v>442</v>
      </c>
      <c r="B974" s="118"/>
      <c r="C974" s="118"/>
      <c r="D974" s="119"/>
      <c r="E974" s="120"/>
      <c r="F974" s="120"/>
      <c r="G974" s="155"/>
      <c r="H974" s="452"/>
      <c r="I974" s="453"/>
      <c r="J974" s="454"/>
      <c r="K974" s="38" t="str">
        <f t="shared" si="44"/>
        <v xml:space="preserve"> </v>
      </c>
      <c r="L974" s="38" t="str">
        <f t="shared" si="45"/>
        <v xml:space="preserve"> </v>
      </c>
    </row>
    <row r="975" spans="1:12" ht="15.75" customHeight="1" x14ac:dyDescent="0.25">
      <c r="A975" s="1">
        <v>443</v>
      </c>
      <c r="B975" s="118"/>
      <c r="C975" s="118"/>
      <c r="D975" s="119"/>
      <c r="E975" s="120"/>
      <c r="F975" s="120"/>
      <c r="G975" s="155"/>
      <c r="H975" s="452"/>
      <c r="I975" s="453"/>
      <c r="J975" s="454"/>
      <c r="K975" s="38" t="str">
        <f t="shared" si="44"/>
        <v xml:space="preserve"> </v>
      </c>
      <c r="L975" s="38" t="str">
        <f t="shared" si="45"/>
        <v xml:space="preserve"> </v>
      </c>
    </row>
    <row r="976" spans="1:12" ht="15.75" customHeight="1" x14ac:dyDescent="0.25">
      <c r="A976" s="2">
        <v>444</v>
      </c>
      <c r="B976" s="118"/>
      <c r="C976" s="118"/>
      <c r="D976" s="119"/>
      <c r="E976" s="120"/>
      <c r="F976" s="120"/>
      <c r="G976" s="155"/>
      <c r="H976" s="452"/>
      <c r="I976" s="453"/>
      <c r="J976" s="454"/>
      <c r="K976" s="38" t="str">
        <f t="shared" si="44"/>
        <v xml:space="preserve"> </v>
      </c>
      <c r="L976" s="38" t="str">
        <f t="shared" si="45"/>
        <v xml:space="preserve"> </v>
      </c>
    </row>
    <row r="977" spans="1:12" ht="15.75" customHeight="1" x14ac:dyDescent="0.25">
      <c r="A977" s="1">
        <v>445</v>
      </c>
      <c r="B977" s="118"/>
      <c r="C977" s="118"/>
      <c r="D977" s="119"/>
      <c r="E977" s="120"/>
      <c r="F977" s="120"/>
      <c r="G977" s="155"/>
      <c r="H977" s="452"/>
      <c r="I977" s="453"/>
      <c r="J977" s="454"/>
      <c r="K977" s="38" t="str">
        <f t="shared" si="44"/>
        <v xml:space="preserve"> </v>
      </c>
      <c r="L977" s="38" t="str">
        <f t="shared" si="45"/>
        <v xml:space="preserve"> </v>
      </c>
    </row>
    <row r="978" spans="1:12" ht="15.75" customHeight="1" x14ac:dyDescent="0.25">
      <c r="A978" s="2">
        <v>446</v>
      </c>
      <c r="B978" s="118"/>
      <c r="C978" s="118"/>
      <c r="D978" s="119"/>
      <c r="E978" s="120"/>
      <c r="F978" s="120"/>
      <c r="G978" s="155"/>
      <c r="H978" s="452"/>
      <c r="I978" s="453"/>
      <c r="J978" s="454"/>
      <c r="K978" s="38" t="str">
        <f t="shared" si="44"/>
        <v xml:space="preserve"> </v>
      </c>
      <c r="L978" s="38" t="str">
        <f t="shared" si="45"/>
        <v xml:space="preserve"> </v>
      </c>
    </row>
    <row r="979" spans="1:12" ht="15.75" customHeight="1" x14ac:dyDescent="0.25">
      <c r="A979" s="1">
        <v>447</v>
      </c>
      <c r="B979" s="118"/>
      <c r="C979" s="118"/>
      <c r="D979" s="119"/>
      <c r="E979" s="120"/>
      <c r="F979" s="120"/>
      <c r="G979" s="155"/>
      <c r="H979" s="452"/>
      <c r="I979" s="453"/>
      <c r="J979" s="454"/>
      <c r="K979" s="38" t="str">
        <f t="shared" si="44"/>
        <v xml:space="preserve"> </v>
      </c>
      <c r="L979" s="38" t="str">
        <f t="shared" si="45"/>
        <v xml:space="preserve"> </v>
      </c>
    </row>
    <row r="980" spans="1:12" ht="15.75" customHeight="1" x14ac:dyDescent="0.25">
      <c r="A980" s="2">
        <v>448</v>
      </c>
      <c r="B980" s="118"/>
      <c r="C980" s="118"/>
      <c r="D980" s="119"/>
      <c r="E980" s="120"/>
      <c r="F980" s="120"/>
      <c r="G980" s="155"/>
      <c r="H980" s="452"/>
      <c r="I980" s="453"/>
      <c r="J980" s="454"/>
      <c r="K980" s="38" t="str">
        <f t="shared" si="44"/>
        <v xml:space="preserve"> </v>
      </c>
      <c r="L980" s="38" t="str">
        <f t="shared" si="45"/>
        <v xml:space="preserve"> </v>
      </c>
    </row>
    <row r="981" spans="1:12" ht="15.75" customHeight="1" x14ac:dyDescent="0.25">
      <c r="A981" s="1">
        <v>449</v>
      </c>
      <c r="B981" s="118"/>
      <c r="C981" s="118"/>
      <c r="D981" s="119"/>
      <c r="E981" s="120"/>
      <c r="F981" s="120"/>
      <c r="G981" s="155"/>
      <c r="H981" s="452"/>
      <c r="I981" s="453"/>
      <c r="J981" s="454"/>
      <c r="K981" s="38" t="str">
        <f t="shared" si="44"/>
        <v xml:space="preserve"> </v>
      </c>
      <c r="L981" s="38" t="str">
        <f t="shared" si="45"/>
        <v xml:space="preserve"> </v>
      </c>
    </row>
    <row r="982" spans="1:12" ht="15.75" customHeight="1" x14ac:dyDescent="0.25">
      <c r="A982" s="2">
        <v>450</v>
      </c>
      <c r="B982" s="118"/>
      <c r="C982" s="118"/>
      <c r="D982" s="119"/>
      <c r="E982" s="120"/>
      <c r="F982" s="120"/>
      <c r="G982" s="155"/>
      <c r="H982" s="452"/>
      <c r="I982" s="453"/>
      <c r="J982" s="454"/>
      <c r="K982" s="38" t="str">
        <f t="shared" si="44"/>
        <v xml:space="preserve"> </v>
      </c>
      <c r="L982" s="38" t="str">
        <f t="shared" si="45"/>
        <v xml:space="preserve"> </v>
      </c>
    </row>
    <row r="983" spans="1:12" ht="15.75" customHeight="1" x14ac:dyDescent="0.25">
      <c r="A983" s="1">
        <v>451</v>
      </c>
      <c r="B983" s="118"/>
      <c r="C983" s="118"/>
      <c r="D983" s="119"/>
      <c r="E983" s="120"/>
      <c r="F983" s="120"/>
      <c r="G983" s="155"/>
      <c r="H983" s="452"/>
      <c r="I983" s="453"/>
      <c r="J983" s="454"/>
      <c r="K983" s="38" t="str">
        <f t="shared" si="44"/>
        <v xml:space="preserve"> </v>
      </c>
      <c r="L983" s="38" t="str">
        <f t="shared" si="45"/>
        <v xml:space="preserve"> </v>
      </c>
    </row>
    <row r="984" spans="1:12" ht="15.75" customHeight="1" x14ac:dyDescent="0.25">
      <c r="A984" s="2">
        <v>452</v>
      </c>
      <c r="B984" s="118"/>
      <c r="C984" s="118"/>
      <c r="D984" s="121"/>
      <c r="E984" s="121"/>
      <c r="F984" s="121"/>
      <c r="G984" s="155"/>
      <c r="H984" s="447"/>
      <c r="I984" s="447"/>
      <c r="J984" s="448"/>
      <c r="K984" s="38" t="str">
        <f t="shared" si="44"/>
        <v xml:space="preserve"> </v>
      </c>
      <c r="L984" s="38" t="str">
        <f t="shared" si="45"/>
        <v xml:space="preserve"> </v>
      </c>
    </row>
    <row r="985" spans="1:12" ht="15.75" customHeight="1" x14ac:dyDescent="0.25">
      <c r="A985" s="1">
        <v>453</v>
      </c>
      <c r="B985" s="118"/>
      <c r="C985" s="118"/>
      <c r="D985" s="121"/>
      <c r="E985" s="121"/>
      <c r="F985" s="121"/>
      <c r="G985" s="155"/>
      <c r="H985" s="447"/>
      <c r="I985" s="447"/>
      <c r="J985" s="448"/>
      <c r="K985" s="38" t="str">
        <f t="shared" si="44"/>
        <v xml:space="preserve"> </v>
      </c>
      <c r="L985" s="38" t="str">
        <f t="shared" si="45"/>
        <v xml:space="preserve"> </v>
      </c>
    </row>
    <row r="986" spans="1:12" ht="15.75" customHeight="1" x14ac:dyDescent="0.25">
      <c r="A986" s="2">
        <v>454</v>
      </c>
      <c r="B986" s="118"/>
      <c r="C986" s="118"/>
      <c r="D986" s="121"/>
      <c r="E986" s="121"/>
      <c r="F986" s="121"/>
      <c r="G986" s="155"/>
      <c r="H986" s="447"/>
      <c r="I986" s="447"/>
      <c r="J986" s="448"/>
      <c r="K986" s="38" t="str">
        <f t="shared" si="44"/>
        <v xml:space="preserve"> </v>
      </c>
      <c r="L986" s="38" t="str">
        <f t="shared" si="45"/>
        <v xml:space="preserve"> </v>
      </c>
    </row>
    <row r="987" spans="1:12" ht="15.75" customHeight="1" x14ac:dyDescent="0.25">
      <c r="A987" s="1">
        <v>455</v>
      </c>
      <c r="B987" s="118"/>
      <c r="C987" s="118"/>
      <c r="D987" s="121"/>
      <c r="E987" s="121"/>
      <c r="F987" s="121"/>
      <c r="G987" s="155"/>
      <c r="H987" s="447"/>
      <c r="I987" s="447"/>
      <c r="J987" s="448"/>
      <c r="K987" s="38" t="str">
        <f t="shared" si="44"/>
        <v xml:space="preserve"> </v>
      </c>
      <c r="L987" s="38" t="str">
        <f t="shared" si="45"/>
        <v xml:space="preserve"> </v>
      </c>
    </row>
    <row r="988" spans="1:12" ht="15.75" customHeight="1" x14ac:dyDescent="0.25">
      <c r="A988" s="2">
        <v>456</v>
      </c>
      <c r="B988" s="118"/>
      <c r="C988" s="118"/>
      <c r="D988" s="121"/>
      <c r="E988" s="121"/>
      <c r="F988" s="121"/>
      <c r="G988" s="155"/>
      <c r="H988" s="471"/>
      <c r="I988" s="472"/>
      <c r="J988" s="473"/>
      <c r="K988" s="38" t="str">
        <f t="shared" si="44"/>
        <v xml:space="preserve"> </v>
      </c>
      <c r="L988" s="38" t="str">
        <f t="shared" si="45"/>
        <v xml:space="preserve"> </v>
      </c>
    </row>
    <row r="989" spans="1:12" ht="15.75" customHeight="1" x14ac:dyDescent="0.25">
      <c r="A989" s="1">
        <v>457</v>
      </c>
      <c r="B989" s="118"/>
      <c r="C989" s="118"/>
      <c r="D989" s="121"/>
      <c r="E989" s="121"/>
      <c r="F989" s="121"/>
      <c r="G989" s="155"/>
      <c r="H989" s="471"/>
      <c r="I989" s="472"/>
      <c r="J989" s="473"/>
      <c r="K989" s="38" t="str">
        <f t="shared" si="44"/>
        <v xml:space="preserve"> </v>
      </c>
      <c r="L989" s="38" t="str">
        <f t="shared" si="45"/>
        <v xml:space="preserve"> </v>
      </c>
    </row>
    <row r="990" spans="1:12" ht="15.75" customHeight="1" x14ac:dyDescent="0.25">
      <c r="A990" s="2">
        <v>458</v>
      </c>
      <c r="B990" s="118"/>
      <c r="C990" s="118"/>
      <c r="D990" s="121"/>
      <c r="E990" s="121"/>
      <c r="F990" s="121"/>
      <c r="G990" s="155"/>
      <c r="H990" s="447"/>
      <c r="I990" s="447"/>
      <c r="J990" s="448"/>
      <c r="K990" s="38" t="str">
        <f t="shared" si="44"/>
        <v xml:space="preserve"> </v>
      </c>
      <c r="L990" s="38" t="str">
        <f t="shared" si="45"/>
        <v xml:space="preserve"> </v>
      </c>
    </row>
    <row r="991" spans="1:12" ht="15.75" customHeight="1" x14ac:dyDescent="0.25">
      <c r="A991" s="1">
        <v>459</v>
      </c>
      <c r="B991" s="118"/>
      <c r="C991" s="118"/>
      <c r="D991" s="121"/>
      <c r="E991" s="121"/>
      <c r="F991" s="121"/>
      <c r="G991" s="155"/>
      <c r="H991" s="447"/>
      <c r="I991" s="447"/>
      <c r="J991" s="448"/>
      <c r="K991" s="38" t="str">
        <f t="shared" si="44"/>
        <v xml:space="preserve"> </v>
      </c>
      <c r="L991" s="38" t="str">
        <f t="shared" si="45"/>
        <v xml:space="preserve"> </v>
      </c>
    </row>
    <row r="992" spans="1:12" ht="15.75" customHeight="1" x14ac:dyDescent="0.25">
      <c r="A992" s="2">
        <v>460</v>
      </c>
      <c r="B992" s="122"/>
      <c r="C992" s="122"/>
      <c r="D992" s="123"/>
      <c r="E992" s="123"/>
      <c r="F992" s="123"/>
      <c r="G992" s="155"/>
      <c r="H992" s="466"/>
      <c r="I992" s="466"/>
      <c r="J992" s="467"/>
      <c r="K992" s="38" t="str">
        <f t="shared" si="44"/>
        <v xml:space="preserve"> </v>
      </c>
      <c r="L992" s="38" t="str">
        <f t="shared" si="45"/>
        <v xml:space="preserve"> </v>
      </c>
    </row>
    <row r="993" spans="1:10" ht="15.75" customHeight="1" x14ac:dyDescent="0.25">
      <c r="A993" s="455"/>
      <c r="B993" s="455"/>
      <c r="C993" s="455"/>
      <c r="D993" s="455"/>
      <c r="E993" s="456"/>
      <c r="F993" s="92" t="s">
        <v>181</v>
      </c>
      <c r="G993" s="39">
        <f>SUM(G973:G992)+G949</f>
        <v>0</v>
      </c>
      <c r="H993" s="460"/>
      <c r="I993" s="461"/>
      <c r="J993" s="462"/>
    </row>
    <row r="994" spans="1:10" ht="15" customHeight="1" x14ac:dyDescent="0.25">
      <c r="A994" s="51"/>
    </row>
    <row r="995" spans="1:10" ht="15" customHeight="1" x14ac:dyDescent="0.25">
      <c r="A995" s="441" t="s">
        <v>171</v>
      </c>
      <c r="B995" s="441"/>
      <c r="C995" s="441"/>
      <c r="D995" s="441"/>
      <c r="E995" s="441"/>
      <c r="F995" s="441"/>
      <c r="G995" s="441"/>
      <c r="H995" s="441"/>
      <c r="I995" s="441"/>
      <c r="J995" s="441"/>
    </row>
    <row r="996" spans="1:10" ht="15" customHeight="1" x14ac:dyDescent="0.25">
      <c r="A996" s="50"/>
    </row>
    <row r="997" spans="1:10" ht="15" customHeight="1" x14ac:dyDescent="0.25">
      <c r="A997" s="51"/>
    </row>
    <row r="998" spans="1:10" ht="15" customHeight="1" x14ac:dyDescent="0.25">
      <c r="A998" s="89" t="s">
        <v>101</v>
      </c>
      <c r="D998" s="89" t="s">
        <v>102</v>
      </c>
      <c r="E998" s="89" t="s">
        <v>103</v>
      </c>
      <c r="G998" s="74" t="s">
        <v>127</v>
      </c>
    </row>
    <row r="1009" spans="1:12" ht="15.75" customHeight="1" x14ac:dyDescent="0.25">
      <c r="A1009" s="348" t="s">
        <v>172</v>
      </c>
      <c r="B1009" s="348"/>
      <c r="C1009" s="348"/>
      <c r="D1009" s="348"/>
      <c r="E1009" s="348"/>
      <c r="F1009" s="348"/>
      <c r="G1009" s="348"/>
      <c r="H1009" s="348"/>
      <c r="I1009" s="348"/>
      <c r="J1009" s="348"/>
    </row>
    <row r="1010" spans="1:12" ht="15" customHeight="1" x14ac:dyDescent="0.25">
      <c r="A1010" s="70"/>
      <c r="B1010" s="70"/>
      <c r="C1010" s="70"/>
      <c r="D1010" s="73" t="str">
        <f>'proje ve personel bilgileri'!$B$7&amp;" dönemine aittir"</f>
        <v>/ dönemine aittir</v>
      </c>
      <c r="E1010" s="70"/>
      <c r="F1010" s="70"/>
      <c r="G1010" s="70"/>
      <c r="H1010" s="70"/>
      <c r="I1010" s="70"/>
      <c r="J1010" s="70"/>
    </row>
    <row r="1011" spans="1:12" ht="18.75" customHeight="1" x14ac:dyDescent="0.25">
      <c r="I1011" s="4" t="s">
        <v>173</v>
      </c>
    </row>
    <row r="1012" spans="1:12" ht="15.75" customHeight="1" x14ac:dyDescent="0.25">
      <c r="A1012" s="442" t="s">
        <v>2</v>
      </c>
      <c r="B1012" s="443"/>
      <c r="C1012" s="444">
        <f>'proje ve personel bilgileri'!$B$2</f>
        <v>0</v>
      </c>
      <c r="D1012" s="445"/>
      <c r="E1012" s="445"/>
      <c r="F1012" s="445"/>
      <c r="G1012" s="445"/>
      <c r="H1012" s="445"/>
      <c r="I1012" s="445"/>
      <c r="J1012" s="446"/>
    </row>
    <row r="1013" spans="1:12" ht="15.75" customHeight="1" x14ac:dyDescent="0.25">
      <c r="A1013" s="442" t="s">
        <v>4</v>
      </c>
      <c r="B1013" s="347"/>
      <c r="C1013" s="374">
        <f>'proje ve personel bilgileri'!$B$3</f>
        <v>0</v>
      </c>
      <c r="D1013" s="375"/>
      <c r="E1013" s="375"/>
      <c r="F1013" s="375"/>
      <c r="G1013" s="375"/>
      <c r="H1013" s="375"/>
      <c r="I1013" s="375"/>
      <c r="J1013" s="376"/>
    </row>
    <row r="1014" spans="1:12" ht="15" customHeight="1" x14ac:dyDescent="0.25">
      <c r="A1014" s="346" t="s">
        <v>87</v>
      </c>
      <c r="B1014" s="457" t="s">
        <v>15</v>
      </c>
      <c r="C1014" s="347" t="s">
        <v>174</v>
      </c>
      <c r="D1014" s="432" t="s">
        <v>175</v>
      </c>
      <c r="E1014" s="346" t="s">
        <v>176</v>
      </c>
      <c r="F1014" s="449"/>
      <c r="G1014" s="432" t="s">
        <v>177</v>
      </c>
      <c r="H1014" s="346" t="s">
        <v>178</v>
      </c>
      <c r="I1014" s="464"/>
      <c r="J1014" s="347"/>
    </row>
    <row r="1015" spans="1:12" ht="15.75" customHeight="1" x14ac:dyDescent="0.25">
      <c r="A1015" s="339"/>
      <c r="B1015" s="458"/>
      <c r="C1015" s="340"/>
      <c r="D1015" s="433"/>
      <c r="E1015" s="450"/>
      <c r="F1015" s="451"/>
      <c r="G1015" s="463"/>
      <c r="H1015" s="339"/>
      <c r="I1015" s="465"/>
      <c r="J1015" s="340"/>
    </row>
    <row r="1016" spans="1:12" ht="15.75" customHeight="1" x14ac:dyDescent="0.25">
      <c r="A1016" s="339"/>
      <c r="B1016" s="459"/>
      <c r="C1016" s="340"/>
      <c r="D1016" s="433"/>
      <c r="E1016" s="36" t="s">
        <v>179</v>
      </c>
      <c r="F1016" s="36" t="s">
        <v>180</v>
      </c>
      <c r="G1016" s="463"/>
      <c r="H1016" s="339"/>
      <c r="I1016" s="465"/>
      <c r="J1016" s="340"/>
    </row>
    <row r="1017" spans="1:12" ht="15.75" customHeight="1" x14ac:dyDescent="0.25">
      <c r="A1017" s="1">
        <v>461</v>
      </c>
      <c r="B1017" s="113"/>
      <c r="C1017" s="113"/>
      <c r="D1017" s="115"/>
      <c r="E1017" s="116"/>
      <c r="F1017" s="117"/>
      <c r="G1017" s="155"/>
      <c r="H1017" s="468"/>
      <c r="I1017" s="469"/>
      <c r="J1017" s="470"/>
      <c r="K1017" s="38" t="str">
        <f t="shared" ref="K1017:K1036" si="46">IF(G1017&lt;&gt;0,(IF(H1017=0,"KDV'li Tutar Zorunlu"," "))," ")</f>
        <v xml:space="preserve"> </v>
      </c>
      <c r="L1017" s="38" t="str">
        <f t="shared" ref="L1017:L1036" si="47">IF(G1017&lt;&gt;0,(IF(E1017=0,"Tarih Numara Zorunlu"," "))," ")</f>
        <v xml:space="preserve"> </v>
      </c>
    </row>
    <row r="1018" spans="1:12" ht="15.75" customHeight="1" x14ac:dyDescent="0.25">
      <c r="A1018" s="2">
        <v>462</v>
      </c>
      <c r="B1018" s="118"/>
      <c r="C1018" s="118"/>
      <c r="D1018" s="119"/>
      <c r="E1018" s="120"/>
      <c r="F1018" s="120"/>
      <c r="G1018" s="155"/>
      <c r="H1018" s="452"/>
      <c r="I1018" s="453"/>
      <c r="J1018" s="454"/>
      <c r="K1018" s="38" t="str">
        <f t="shared" si="46"/>
        <v xml:space="preserve"> </v>
      </c>
      <c r="L1018" s="38" t="str">
        <f t="shared" si="47"/>
        <v xml:space="preserve"> </v>
      </c>
    </row>
    <row r="1019" spans="1:12" ht="15.75" customHeight="1" x14ac:dyDescent="0.25">
      <c r="A1019" s="1">
        <v>463</v>
      </c>
      <c r="B1019" s="118"/>
      <c r="C1019" s="118"/>
      <c r="D1019" s="119"/>
      <c r="E1019" s="120"/>
      <c r="F1019" s="120"/>
      <c r="G1019" s="155"/>
      <c r="H1019" s="452"/>
      <c r="I1019" s="453"/>
      <c r="J1019" s="454"/>
      <c r="K1019" s="38" t="str">
        <f t="shared" si="46"/>
        <v xml:space="preserve"> </v>
      </c>
      <c r="L1019" s="38" t="str">
        <f t="shared" si="47"/>
        <v xml:space="preserve"> </v>
      </c>
    </row>
    <row r="1020" spans="1:12" ht="15.75" customHeight="1" x14ac:dyDescent="0.25">
      <c r="A1020" s="2">
        <v>464</v>
      </c>
      <c r="B1020" s="118"/>
      <c r="C1020" s="118"/>
      <c r="D1020" s="119"/>
      <c r="E1020" s="120"/>
      <c r="F1020" s="120"/>
      <c r="G1020" s="155"/>
      <c r="H1020" s="452"/>
      <c r="I1020" s="453"/>
      <c r="J1020" s="454"/>
      <c r="K1020" s="38" t="str">
        <f t="shared" si="46"/>
        <v xml:space="preserve"> </v>
      </c>
      <c r="L1020" s="38" t="str">
        <f t="shared" si="47"/>
        <v xml:space="preserve"> </v>
      </c>
    </row>
    <row r="1021" spans="1:12" ht="15.75" customHeight="1" x14ac:dyDescent="0.25">
      <c r="A1021" s="1">
        <v>465</v>
      </c>
      <c r="B1021" s="118"/>
      <c r="C1021" s="118"/>
      <c r="D1021" s="119"/>
      <c r="E1021" s="120"/>
      <c r="F1021" s="120"/>
      <c r="G1021" s="155"/>
      <c r="H1021" s="452"/>
      <c r="I1021" s="453"/>
      <c r="J1021" s="454"/>
      <c r="K1021" s="38" t="str">
        <f t="shared" si="46"/>
        <v xml:space="preserve"> </v>
      </c>
      <c r="L1021" s="38" t="str">
        <f t="shared" si="47"/>
        <v xml:space="preserve"> </v>
      </c>
    </row>
    <row r="1022" spans="1:12" ht="15.75" customHeight="1" x14ac:dyDescent="0.25">
      <c r="A1022" s="2">
        <v>466</v>
      </c>
      <c r="B1022" s="118"/>
      <c r="C1022" s="118"/>
      <c r="D1022" s="119"/>
      <c r="E1022" s="120"/>
      <c r="F1022" s="120"/>
      <c r="G1022" s="155"/>
      <c r="H1022" s="452"/>
      <c r="I1022" s="453"/>
      <c r="J1022" s="454"/>
      <c r="K1022" s="38" t="str">
        <f t="shared" si="46"/>
        <v xml:space="preserve"> </v>
      </c>
      <c r="L1022" s="38" t="str">
        <f t="shared" si="47"/>
        <v xml:space="preserve"> </v>
      </c>
    </row>
    <row r="1023" spans="1:12" ht="15.75" customHeight="1" x14ac:dyDescent="0.25">
      <c r="A1023" s="1">
        <v>467</v>
      </c>
      <c r="B1023" s="118"/>
      <c r="C1023" s="118"/>
      <c r="D1023" s="119"/>
      <c r="E1023" s="120"/>
      <c r="F1023" s="120"/>
      <c r="G1023" s="155"/>
      <c r="H1023" s="452"/>
      <c r="I1023" s="453"/>
      <c r="J1023" s="454"/>
      <c r="K1023" s="38" t="str">
        <f t="shared" si="46"/>
        <v xml:space="preserve"> </v>
      </c>
      <c r="L1023" s="38" t="str">
        <f t="shared" si="47"/>
        <v xml:space="preserve"> </v>
      </c>
    </row>
    <row r="1024" spans="1:12" ht="15.75" customHeight="1" x14ac:dyDescent="0.25">
      <c r="A1024" s="2">
        <v>468</v>
      </c>
      <c r="B1024" s="118"/>
      <c r="C1024" s="118"/>
      <c r="D1024" s="119"/>
      <c r="E1024" s="120"/>
      <c r="F1024" s="120"/>
      <c r="G1024" s="155"/>
      <c r="H1024" s="452"/>
      <c r="I1024" s="453"/>
      <c r="J1024" s="454"/>
      <c r="K1024" s="38" t="str">
        <f t="shared" si="46"/>
        <v xml:space="preserve"> </v>
      </c>
      <c r="L1024" s="38" t="str">
        <f t="shared" si="47"/>
        <v xml:space="preserve"> </v>
      </c>
    </row>
    <row r="1025" spans="1:12" ht="15.75" customHeight="1" x14ac:dyDescent="0.25">
      <c r="A1025" s="1">
        <v>469</v>
      </c>
      <c r="B1025" s="118"/>
      <c r="C1025" s="118"/>
      <c r="D1025" s="119"/>
      <c r="E1025" s="120"/>
      <c r="F1025" s="120"/>
      <c r="G1025" s="155"/>
      <c r="H1025" s="452"/>
      <c r="I1025" s="453"/>
      <c r="J1025" s="454"/>
      <c r="K1025" s="38" t="str">
        <f t="shared" si="46"/>
        <v xml:space="preserve"> </v>
      </c>
      <c r="L1025" s="38" t="str">
        <f t="shared" si="47"/>
        <v xml:space="preserve"> </v>
      </c>
    </row>
    <row r="1026" spans="1:12" ht="15.75" customHeight="1" x14ac:dyDescent="0.25">
      <c r="A1026" s="2">
        <v>470</v>
      </c>
      <c r="B1026" s="118"/>
      <c r="C1026" s="118"/>
      <c r="D1026" s="119"/>
      <c r="E1026" s="120"/>
      <c r="F1026" s="120"/>
      <c r="G1026" s="155"/>
      <c r="H1026" s="452"/>
      <c r="I1026" s="453"/>
      <c r="J1026" s="454"/>
      <c r="K1026" s="38" t="str">
        <f t="shared" si="46"/>
        <v xml:space="preserve"> </v>
      </c>
      <c r="L1026" s="38" t="str">
        <f t="shared" si="47"/>
        <v xml:space="preserve"> </v>
      </c>
    </row>
    <row r="1027" spans="1:12" ht="15.75" customHeight="1" x14ac:dyDescent="0.25">
      <c r="A1027" s="1">
        <v>471</v>
      </c>
      <c r="B1027" s="118"/>
      <c r="C1027" s="118"/>
      <c r="D1027" s="119"/>
      <c r="E1027" s="120"/>
      <c r="F1027" s="120"/>
      <c r="G1027" s="155"/>
      <c r="H1027" s="452"/>
      <c r="I1027" s="453"/>
      <c r="J1027" s="454"/>
      <c r="K1027" s="38" t="str">
        <f t="shared" si="46"/>
        <v xml:space="preserve"> </v>
      </c>
      <c r="L1027" s="38" t="str">
        <f t="shared" si="47"/>
        <v xml:space="preserve"> </v>
      </c>
    </row>
    <row r="1028" spans="1:12" ht="15.75" customHeight="1" x14ac:dyDescent="0.25">
      <c r="A1028" s="2">
        <v>472</v>
      </c>
      <c r="B1028" s="118"/>
      <c r="C1028" s="118"/>
      <c r="D1028" s="121"/>
      <c r="E1028" s="121"/>
      <c r="F1028" s="121"/>
      <c r="G1028" s="155"/>
      <c r="H1028" s="447"/>
      <c r="I1028" s="447"/>
      <c r="J1028" s="448"/>
      <c r="K1028" s="38" t="str">
        <f t="shared" si="46"/>
        <v xml:space="preserve"> </v>
      </c>
      <c r="L1028" s="38" t="str">
        <f t="shared" si="47"/>
        <v xml:space="preserve"> </v>
      </c>
    </row>
    <row r="1029" spans="1:12" ht="15.75" customHeight="1" x14ac:dyDescent="0.25">
      <c r="A1029" s="1">
        <v>473</v>
      </c>
      <c r="B1029" s="118"/>
      <c r="C1029" s="118"/>
      <c r="D1029" s="121"/>
      <c r="E1029" s="121"/>
      <c r="F1029" s="121"/>
      <c r="G1029" s="155"/>
      <c r="H1029" s="447"/>
      <c r="I1029" s="447"/>
      <c r="J1029" s="448"/>
      <c r="K1029" s="38" t="str">
        <f t="shared" si="46"/>
        <v xml:space="preserve"> </v>
      </c>
      <c r="L1029" s="38" t="str">
        <f t="shared" si="47"/>
        <v xml:space="preserve"> </v>
      </c>
    </row>
    <row r="1030" spans="1:12" ht="15.75" customHeight="1" x14ac:dyDescent="0.25">
      <c r="A1030" s="2">
        <v>474</v>
      </c>
      <c r="B1030" s="118"/>
      <c r="C1030" s="118"/>
      <c r="D1030" s="121"/>
      <c r="E1030" s="121"/>
      <c r="F1030" s="121"/>
      <c r="G1030" s="155"/>
      <c r="H1030" s="447"/>
      <c r="I1030" s="447"/>
      <c r="J1030" s="448"/>
      <c r="K1030" s="38" t="str">
        <f t="shared" si="46"/>
        <v xml:space="preserve"> </v>
      </c>
      <c r="L1030" s="38" t="str">
        <f t="shared" si="47"/>
        <v xml:space="preserve"> </v>
      </c>
    </row>
    <row r="1031" spans="1:12" ht="15.75" customHeight="1" x14ac:dyDescent="0.25">
      <c r="A1031" s="1">
        <v>475</v>
      </c>
      <c r="B1031" s="118"/>
      <c r="C1031" s="118"/>
      <c r="D1031" s="121"/>
      <c r="E1031" s="121"/>
      <c r="F1031" s="121"/>
      <c r="G1031" s="155"/>
      <c r="H1031" s="447"/>
      <c r="I1031" s="447"/>
      <c r="J1031" s="448"/>
      <c r="K1031" s="38" t="str">
        <f t="shared" si="46"/>
        <v xml:space="preserve"> </v>
      </c>
      <c r="L1031" s="38" t="str">
        <f t="shared" si="47"/>
        <v xml:space="preserve"> </v>
      </c>
    </row>
    <row r="1032" spans="1:12" ht="15.75" customHeight="1" x14ac:dyDescent="0.25">
      <c r="A1032" s="2">
        <v>476</v>
      </c>
      <c r="B1032" s="118"/>
      <c r="C1032" s="118"/>
      <c r="D1032" s="121"/>
      <c r="E1032" s="121"/>
      <c r="F1032" s="121"/>
      <c r="G1032" s="155"/>
      <c r="H1032" s="471"/>
      <c r="I1032" s="472"/>
      <c r="J1032" s="473"/>
      <c r="K1032" s="38" t="str">
        <f t="shared" si="46"/>
        <v xml:space="preserve"> </v>
      </c>
      <c r="L1032" s="38" t="str">
        <f t="shared" si="47"/>
        <v xml:space="preserve"> </v>
      </c>
    </row>
    <row r="1033" spans="1:12" ht="15.75" customHeight="1" x14ac:dyDescent="0.25">
      <c r="A1033" s="1">
        <v>477</v>
      </c>
      <c r="B1033" s="118"/>
      <c r="C1033" s="118"/>
      <c r="D1033" s="121"/>
      <c r="E1033" s="121"/>
      <c r="F1033" s="121"/>
      <c r="G1033" s="155"/>
      <c r="H1033" s="471"/>
      <c r="I1033" s="472"/>
      <c r="J1033" s="473"/>
      <c r="K1033" s="38" t="str">
        <f t="shared" si="46"/>
        <v xml:space="preserve"> </v>
      </c>
      <c r="L1033" s="38" t="str">
        <f t="shared" si="47"/>
        <v xml:space="preserve"> </v>
      </c>
    </row>
    <row r="1034" spans="1:12" ht="15.75" customHeight="1" x14ac:dyDescent="0.25">
      <c r="A1034" s="2">
        <v>478</v>
      </c>
      <c r="B1034" s="118"/>
      <c r="C1034" s="118"/>
      <c r="D1034" s="121"/>
      <c r="E1034" s="121"/>
      <c r="F1034" s="121"/>
      <c r="G1034" s="155"/>
      <c r="H1034" s="447"/>
      <c r="I1034" s="447"/>
      <c r="J1034" s="448"/>
      <c r="K1034" s="38" t="str">
        <f t="shared" si="46"/>
        <v xml:space="preserve"> </v>
      </c>
      <c r="L1034" s="38" t="str">
        <f t="shared" si="47"/>
        <v xml:space="preserve"> </v>
      </c>
    </row>
    <row r="1035" spans="1:12" ht="15.75" customHeight="1" x14ac:dyDescent="0.25">
      <c r="A1035" s="1">
        <v>479</v>
      </c>
      <c r="B1035" s="118"/>
      <c r="C1035" s="118"/>
      <c r="D1035" s="121"/>
      <c r="E1035" s="121"/>
      <c r="F1035" s="121"/>
      <c r="G1035" s="155"/>
      <c r="H1035" s="447"/>
      <c r="I1035" s="447"/>
      <c r="J1035" s="448"/>
      <c r="K1035" s="38" t="str">
        <f t="shared" si="46"/>
        <v xml:space="preserve"> </v>
      </c>
      <c r="L1035" s="38" t="str">
        <f t="shared" si="47"/>
        <v xml:space="preserve"> </v>
      </c>
    </row>
    <row r="1036" spans="1:12" ht="15.75" customHeight="1" x14ac:dyDescent="0.25">
      <c r="A1036" s="2">
        <v>480</v>
      </c>
      <c r="B1036" s="122"/>
      <c r="C1036" s="122"/>
      <c r="D1036" s="123"/>
      <c r="E1036" s="123"/>
      <c r="F1036" s="123"/>
      <c r="G1036" s="155"/>
      <c r="H1036" s="466"/>
      <c r="I1036" s="466"/>
      <c r="J1036" s="467"/>
      <c r="K1036" s="38" t="str">
        <f t="shared" si="46"/>
        <v xml:space="preserve"> </v>
      </c>
      <c r="L1036" s="38" t="str">
        <f t="shared" si="47"/>
        <v xml:space="preserve"> </v>
      </c>
    </row>
    <row r="1037" spans="1:12" ht="15.75" customHeight="1" x14ac:dyDescent="0.25">
      <c r="A1037" s="455"/>
      <c r="B1037" s="455"/>
      <c r="C1037" s="455"/>
      <c r="D1037" s="455"/>
      <c r="E1037" s="456"/>
      <c r="F1037" s="92" t="s">
        <v>181</v>
      </c>
      <c r="G1037" s="39">
        <f>SUM(G1017:G1036)+G993</f>
        <v>0</v>
      </c>
      <c r="H1037" s="460"/>
      <c r="I1037" s="461"/>
      <c r="J1037" s="462"/>
    </row>
    <row r="1038" spans="1:12" ht="15" customHeight="1" x14ac:dyDescent="0.25">
      <c r="A1038" s="51"/>
    </row>
    <row r="1039" spans="1:12" ht="15" customHeight="1" x14ac:dyDescent="0.25">
      <c r="A1039" s="441" t="s">
        <v>171</v>
      </c>
      <c r="B1039" s="441"/>
      <c r="C1039" s="441"/>
      <c r="D1039" s="441"/>
      <c r="E1039" s="441"/>
      <c r="F1039" s="441"/>
      <c r="G1039" s="441"/>
      <c r="H1039" s="441"/>
      <c r="I1039" s="441"/>
      <c r="J1039" s="441"/>
    </row>
    <row r="1040" spans="1:12" ht="15" customHeight="1" x14ac:dyDescent="0.25">
      <c r="A1040" s="50"/>
    </row>
    <row r="1041" spans="1:10" ht="15" customHeight="1" x14ac:dyDescent="0.25">
      <c r="A1041" s="51"/>
    </row>
    <row r="1042" spans="1:10" ht="15" customHeight="1" x14ac:dyDescent="0.25">
      <c r="A1042" s="89" t="s">
        <v>101</v>
      </c>
      <c r="D1042" s="89" t="s">
        <v>102</v>
      </c>
      <c r="E1042" s="89" t="s">
        <v>103</v>
      </c>
      <c r="G1042" s="74" t="s">
        <v>127</v>
      </c>
    </row>
    <row r="1053" spans="1:10" ht="15.75" customHeight="1" x14ac:dyDescent="0.25">
      <c r="A1053" s="348" t="s">
        <v>172</v>
      </c>
      <c r="B1053" s="348"/>
      <c r="C1053" s="348"/>
      <c r="D1053" s="348"/>
      <c r="E1053" s="348"/>
      <c r="F1053" s="348"/>
      <c r="G1053" s="348"/>
      <c r="H1053" s="348"/>
      <c r="I1053" s="348"/>
      <c r="J1053" s="348"/>
    </row>
    <row r="1054" spans="1:10" ht="15" customHeight="1" x14ac:dyDescent="0.25">
      <c r="A1054" s="70"/>
      <c r="B1054" s="70"/>
      <c r="C1054" s="70"/>
      <c r="D1054" s="73" t="str">
        <f>'proje ve personel bilgileri'!$B$7&amp;" dönemine aittir"</f>
        <v>/ dönemine aittir</v>
      </c>
      <c r="E1054" s="70"/>
      <c r="F1054" s="70"/>
      <c r="G1054" s="70"/>
      <c r="H1054" s="70"/>
      <c r="I1054" s="70"/>
      <c r="J1054" s="70"/>
    </row>
    <row r="1055" spans="1:10" ht="18.75" customHeight="1" x14ac:dyDescent="0.25">
      <c r="I1055" s="4" t="s">
        <v>173</v>
      </c>
    </row>
    <row r="1056" spans="1:10" ht="15.75" customHeight="1" x14ac:dyDescent="0.25">
      <c r="A1056" s="442" t="s">
        <v>2</v>
      </c>
      <c r="B1056" s="443"/>
      <c r="C1056" s="444">
        <f>'proje ve personel bilgileri'!$B$2</f>
        <v>0</v>
      </c>
      <c r="D1056" s="445"/>
      <c r="E1056" s="445"/>
      <c r="F1056" s="445"/>
      <c r="G1056" s="445"/>
      <c r="H1056" s="445"/>
      <c r="I1056" s="445"/>
      <c r="J1056" s="446"/>
    </row>
    <row r="1057" spans="1:12" ht="15.75" customHeight="1" x14ac:dyDescent="0.25">
      <c r="A1057" s="442" t="s">
        <v>4</v>
      </c>
      <c r="B1057" s="347"/>
      <c r="C1057" s="374">
        <f>'proje ve personel bilgileri'!$B$3</f>
        <v>0</v>
      </c>
      <c r="D1057" s="375"/>
      <c r="E1057" s="375"/>
      <c r="F1057" s="375"/>
      <c r="G1057" s="375"/>
      <c r="H1057" s="375"/>
      <c r="I1057" s="375"/>
      <c r="J1057" s="376"/>
    </row>
    <row r="1058" spans="1:12" ht="15" customHeight="1" x14ac:dyDescent="0.25">
      <c r="A1058" s="346" t="s">
        <v>87</v>
      </c>
      <c r="B1058" s="457" t="s">
        <v>15</v>
      </c>
      <c r="C1058" s="347" t="s">
        <v>174</v>
      </c>
      <c r="D1058" s="432" t="s">
        <v>175</v>
      </c>
      <c r="E1058" s="346" t="s">
        <v>176</v>
      </c>
      <c r="F1058" s="449"/>
      <c r="G1058" s="432" t="s">
        <v>177</v>
      </c>
      <c r="H1058" s="346" t="s">
        <v>178</v>
      </c>
      <c r="I1058" s="464"/>
      <c r="J1058" s="347"/>
    </row>
    <row r="1059" spans="1:12" ht="15.75" customHeight="1" x14ac:dyDescent="0.25">
      <c r="A1059" s="339"/>
      <c r="B1059" s="458"/>
      <c r="C1059" s="340"/>
      <c r="D1059" s="433"/>
      <c r="E1059" s="450"/>
      <c r="F1059" s="451"/>
      <c r="G1059" s="463"/>
      <c r="H1059" s="339"/>
      <c r="I1059" s="465"/>
      <c r="J1059" s="340"/>
    </row>
    <row r="1060" spans="1:12" ht="15.75" customHeight="1" x14ac:dyDescent="0.25">
      <c r="A1060" s="339"/>
      <c r="B1060" s="459"/>
      <c r="C1060" s="340"/>
      <c r="D1060" s="433"/>
      <c r="E1060" s="36" t="s">
        <v>179</v>
      </c>
      <c r="F1060" s="36" t="s">
        <v>180</v>
      </c>
      <c r="G1060" s="463"/>
      <c r="H1060" s="339"/>
      <c r="I1060" s="465"/>
      <c r="J1060" s="340"/>
    </row>
    <row r="1061" spans="1:12" ht="15.75" customHeight="1" x14ac:dyDescent="0.25">
      <c r="A1061" s="1">
        <v>481</v>
      </c>
      <c r="B1061" s="113"/>
      <c r="C1061" s="113"/>
      <c r="D1061" s="115"/>
      <c r="E1061" s="116"/>
      <c r="F1061" s="117"/>
      <c r="G1061" s="155"/>
      <c r="H1061" s="468"/>
      <c r="I1061" s="469"/>
      <c r="J1061" s="470"/>
      <c r="K1061" s="38" t="str">
        <f t="shared" ref="K1061:K1080" si="48">IF(G1061&lt;&gt;0,(IF(H1061=0,"KDV'li Tutar Zorunlu"," "))," ")</f>
        <v xml:space="preserve"> </v>
      </c>
      <c r="L1061" s="38" t="str">
        <f t="shared" ref="L1061:L1080" si="49">IF(G1061&lt;&gt;0,(IF(E1061=0,"Tarih Numara Zorunlu"," "))," ")</f>
        <v xml:space="preserve"> </v>
      </c>
    </row>
    <row r="1062" spans="1:12" ht="15.75" customHeight="1" x14ac:dyDescent="0.25">
      <c r="A1062" s="2">
        <v>482</v>
      </c>
      <c r="B1062" s="118"/>
      <c r="C1062" s="118"/>
      <c r="D1062" s="119"/>
      <c r="E1062" s="120"/>
      <c r="F1062" s="120"/>
      <c r="G1062" s="155"/>
      <c r="H1062" s="452"/>
      <c r="I1062" s="453"/>
      <c r="J1062" s="454"/>
      <c r="K1062" s="38" t="str">
        <f t="shared" si="48"/>
        <v xml:space="preserve"> </v>
      </c>
      <c r="L1062" s="38" t="str">
        <f t="shared" si="49"/>
        <v xml:space="preserve"> </v>
      </c>
    </row>
    <row r="1063" spans="1:12" ht="15.75" customHeight="1" x14ac:dyDescent="0.25">
      <c r="A1063" s="1">
        <v>483</v>
      </c>
      <c r="B1063" s="118"/>
      <c r="C1063" s="118"/>
      <c r="D1063" s="119"/>
      <c r="E1063" s="120"/>
      <c r="F1063" s="120"/>
      <c r="G1063" s="155"/>
      <c r="H1063" s="452"/>
      <c r="I1063" s="453"/>
      <c r="J1063" s="454"/>
      <c r="K1063" s="38" t="str">
        <f t="shared" si="48"/>
        <v xml:space="preserve"> </v>
      </c>
      <c r="L1063" s="38" t="str">
        <f t="shared" si="49"/>
        <v xml:space="preserve"> </v>
      </c>
    </row>
    <row r="1064" spans="1:12" ht="15.75" customHeight="1" x14ac:dyDescent="0.25">
      <c r="A1064" s="2">
        <v>484</v>
      </c>
      <c r="B1064" s="118"/>
      <c r="C1064" s="118"/>
      <c r="D1064" s="119"/>
      <c r="E1064" s="120"/>
      <c r="F1064" s="120"/>
      <c r="G1064" s="155"/>
      <c r="H1064" s="452"/>
      <c r="I1064" s="453"/>
      <c r="J1064" s="454"/>
      <c r="K1064" s="38" t="str">
        <f t="shared" si="48"/>
        <v xml:space="preserve"> </v>
      </c>
      <c r="L1064" s="38" t="str">
        <f t="shared" si="49"/>
        <v xml:space="preserve"> </v>
      </c>
    </row>
    <row r="1065" spans="1:12" ht="15.75" customHeight="1" x14ac:dyDescent="0.25">
      <c r="A1065" s="1">
        <v>485</v>
      </c>
      <c r="B1065" s="118"/>
      <c r="C1065" s="118"/>
      <c r="D1065" s="119"/>
      <c r="E1065" s="120"/>
      <c r="F1065" s="120"/>
      <c r="G1065" s="155"/>
      <c r="H1065" s="452"/>
      <c r="I1065" s="453"/>
      <c r="J1065" s="454"/>
      <c r="K1065" s="38" t="str">
        <f t="shared" si="48"/>
        <v xml:space="preserve"> </v>
      </c>
      <c r="L1065" s="38" t="str">
        <f t="shared" si="49"/>
        <v xml:space="preserve"> </v>
      </c>
    </row>
    <row r="1066" spans="1:12" ht="15.75" customHeight="1" x14ac:dyDescent="0.25">
      <c r="A1066" s="2">
        <v>486</v>
      </c>
      <c r="B1066" s="118"/>
      <c r="C1066" s="118"/>
      <c r="D1066" s="119"/>
      <c r="E1066" s="120"/>
      <c r="F1066" s="120"/>
      <c r="G1066" s="155"/>
      <c r="H1066" s="452"/>
      <c r="I1066" s="453"/>
      <c r="J1066" s="454"/>
      <c r="K1066" s="38" t="str">
        <f t="shared" si="48"/>
        <v xml:space="preserve"> </v>
      </c>
      <c r="L1066" s="38" t="str">
        <f t="shared" si="49"/>
        <v xml:space="preserve"> </v>
      </c>
    </row>
    <row r="1067" spans="1:12" ht="15.75" customHeight="1" x14ac:dyDescent="0.25">
      <c r="A1067" s="1">
        <v>487</v>
      </c>
      <c r="B1067" s="118"/>
      <c r="C1067" s="118"/>
      <c r="D1067" s="119"/>
      <c r="E1067" s="120"/>
      <c r="F1067" s="120"/>
      <c r="G1067" s="155"/>
      <c r="H1067" s="452"/>
      <c r="I1067" s="453"/>
      <c r="J1067" s="454"/>
      <c r="K1067" s="38" t="str">
        <f t="shared" si="48"/>
        <v xml:space="preserve"> </v>
      </c>
      <c r="L1067" s="38" t="str">
        <f t="shared" si="49"/>
        <v xml:space="preserve"> </v>
      </c>
    </row>
    <row r="1068" spans="1:12" ht="15.75" customHeight="1" x14ac:dyDescent="0.25">
      <c r="A1068" s="2">
        <v>488</v>
      </c>
      <c r="B1068" s="118"/>
      <c r="C1068" s="118"/>
      <c r="D1068" s="119"/>
      <c r="E1068" s="120"/>
      <c r="F1068" s="120"/>
      <c r="G1068" s="155"/>
      <c r="H1068" s="452"/>
      <c r="I1068" s="453"/>
      <c r="J1068" s="454"/>
      <c r="K1068" s="38" t="str">
        <f t="shared" si="48"/>
        <v xml:space="preserve"> </v>
      </c>
      <c r="L1068" s="38" t="str">
        <f t="shared" si="49"/>
        <v xml:space="preserve"> </v>
      </c>
    </row>
    <row r="1069" spans="1:12" ht="15.75" customHeight="1" x14ac:dyDescent="0.25">
      <c r="A1069" s="1">
        <v>489</v>
      </c>
      <c r="B1069" s="118"/>
      <c r="C1069" s="118"/>
      <c r="D1069" s="119"/>
      <c r="E1069" s="120"/>
      <c r="F1069" s="120"/>
      <c r="G1069" s="155"/>
      <c r="H1069" s="452"/>
      <c r="I1069" s="453"/>
      <c r="J1069" s="454"/>
      <c r="K1069" s="38" t="str">
        <f t="shared" si="48"/>
        <v xml:space="preserve"> </v>
      </c>
      <c r="L1069" s="38" t="str">
        <f t="shared" si="49"/>
        <v xml:space="preserve"> </v>
      </c>
    </row>
    <row r="1070" spans="1:12" ht="15.75" customHeight="1" x14ac:dyDescent="0.25">
      <c r="A1070" s="2">
        <v>490</v>
      </c>
      <c r="B1070" s="118"/>
      <c r="C1070" s="118"/>
      <c r="D1070" s="119"/>
      <c r="E1070" s="120"/>
      <c r="F1070" s="120"/>
      <c r="G1070" s="155"/>
      <c r="H1070" s="452"/>
      <c r="I1070" s="453"/>
      <c r="J1070" s="454"/>
      <c r="K1070" s="38" t="str">
        <f t="shared" si="48"/>
        <v xml:space="preserve"> </v>
      </c>
      <c r="L1070" s="38" t="str">
        <f t="shared" si="49"/>
        <v xml:space="preserve"> </v>
      </c>
    </row>
    <row r="1071" spans="1:12" ht="15.75" customHeight="1" x14ac:dyDescent="0.25">
      <c r="A1071" s="1">
        <v>491</v>
      </c>
      <c r="B1071" s="118"/>
      <c r="C1071" s="118"/>
      <c r="D1071" s="119"/>
      <c r="E1071" s="120"/>
      <c r="F1071" s="120"/>
      <c r="G1071" s="155"/>
      <c r="H1071" s="452"/>
      <c r="I1071" s="453"/>
      <c r="J1071" s="454"/>
      <c r="K1071" s="38" t="str">
        <f t="shared" si="48"/>
        <v xml:space="preserve"> </v>
      </c>
      <c r="L1071" s="38" t="str">
        <f t="shared" si="49"/>
        <v xml:space="preserve"> </v>
      </c>
    </row>
    <row r="1072" spans="1:12" ht="15.75" customHeight="1" x14ac:dyDescent="0.25">
      <c r="A1072" s="2">
        <v>492</v>
      </c>
      <c r="B1072" s="118"/>
      <c r="C1072" s="118"/>
      <c r="D1072" s="121"/>
      <c r="E1072" s="121"/>
      <c r="F1072" s="121"/>
      <c r="G1072" s="155"/>
      <c r="H1072" s="447"/>
      <c r="I1072" s="447"/>
      <c r="J1072" s="448"/>
      <c r="K1072" s="38" t="str">
        <f t="shared" si="48"/>
        <v xml:space="preserve"> </v>
      </c>
      <c r="L1072" s="38" t="str">
        <f t="shared" si="49"/>
        <v xml:space="preserve"> </v>
      </c>
    </row>
    <row r="1073" spans="1:12" ht="15.75" customHeight="1" x14ac:dyDescent="0.25">
      <c r="A1073" s="1">
        <v>493</v>
      </c>
      <c r="B1073" s="118"/>
      <c r="C1073" s="118"/>
      <c r="D1073" s="121"/>
      <c r="E1073" s="121"/>
      <c r="F1073" s="121"/>
      <c r="G1073" s="155"/>
      <c r="H1073" s="447"/>
      <c r="I1073" s="447"/>
      <c r="J1073" s="448"/>
      <c r="K1073" s="38" t="str">
        <f t="shared" si="48"/>
        <v xml:space="preserve"> </v>
      </c>
      <c r="L1073" s="38" t="str">
        <f t="shared" si="49"/>
        <v xml:space="preserve"> </v>
      </c>
    </row>
    <row r="1074" spans="1:12" ht="15.75" customHeight="1" x14ac:dyDescent="0.25">
      <c r="A1074" s="2">
        <v>494</v>
      </c>
      <c r="B1074" s="118"/>
      <c r="C1074" s="118"/>
      <c r="D1074" s="121"/>
      <c r="E1074" s="121"/>
      <c r="F1074" s="121"/>
      <c r="G1074" s="155"/>
      <c r="H1074" s="447"/>
      <c r="I1074" s="447"/>
      <c r="J1074" s="448"/>
      <c r="K1074" s="38" t="str">
        <f t="shared" si="48"/>
        <v xml:space="preserve"> </v>
      </c>
      <c r="L1074" s="38" t="str">
        <f t="shared" si="49"/>
        <v xml:space="preserve"> </v>
      </c>
    </row>
    <row r="1075" spans="1:12" ht="15.75" customHeight="1" x14ac:dyDescent="0.25">
      <c r="A1075" s="1">
        <v>495</v>
      </c>
      <c r="B1075" s="118"/>
      <c r="C1075" s="118"/>
      <c r="D1075" s="121"/>
      <c r="E1075" s="121"/>
      <c r="F1075" s="121"/>
      <c r="G1075" s="155"/>
      <c r="H1075" s="447"/>
      <c r="I1075" s="447"/>
      <c r="J1075" s="448"/>
      <c r="K1075" s="38" t="str">
        <f t="shared" si="48"/>
        <v xml:space="preserve"> </v>
      </c>
      <c r="L1075" s="38" t="str">
        <f t="shared" si="49"/>
        <v xml:space="preserve"> </v>
      </c>
    </row>
    <row r="1076" spans="1:12" ht="15.75" customHeight="1" x14ac:dyDescent="0.25">
      <c r="A1076" s="2">
        <v>496</v>
      </c>
      <c r="B1076" s="118"/>
      <c r="C1076" s="118"/>
      <c r="D1076" s="121"/>
      <c r="E1076" s="121"/>
      <c r="F1076" s="121"/>
      <c r="G1076" s="155"/>
      <c r="H1076" s="471"/>
      <c r="I1076" s="472"/>
      <c r="J1076" s="473"/>
      <c r="K1076" s="38" t="str">
        <f t="shared" si="48"/>
        <v xml:space="preserve"> </v>
      </c>
      <c r="L1076" s="38" t="str">
        <f t="shared" si="49"/>
        <v xml:space="preserve"> </v>
      </c>
    </row>
    <row r="1077" spans="1:12" ht="15.75" customHeight="1" x14ac:dyDescent="0.25">
      <c r="A1077" s="1">
        <v>497</v>
      </c>
      <c r="B1077" s="118"/>
      <c r="C1077" s="118"/>
      <c r="D1077" s="121"/>
      <c r="E1077" s="121"/>
      <c r="F1077" s="121"/>
      <c r="G1077" s="155"/>
      <c r="H1077" s="471"/>
      <c r="I1077" s="472"/>
      <c r="J1077" s="473"/>
      <c r="K1077" s="38" t="str">
        <f t="shared" si="48"/>
        <v xml:space="preserve"> </v>
      </c>
      <c r="L1077" s="38" t="str">
        <f t="shared" si="49"/>
        <v xml:space="preserve"> </v>
      </c>
    </row>
    <row r="1078" spans="1:12" ht="15.75" customHeight="1" x14ac:dyDescent="0.25">
      <c r="A1078" s="2">
        <v>498</v>
      </c>
      <c r="B1078" s="118"/>
      <c r="C1078" s="118"/>
      <c r="D1078" s="121"/>
      <c r="E1078" s="121"/>
      <c r="F1078" s="121"/>
      <c r="G1078" s="155"/>
      <c r="H1078" s="447"/>
      <c r="I1078" s="447"/>
      <c r="J1078" s="448"/>
      <c r="K1078" s="38" t="str">
        <f t="shared" si="48"/>
        <v xml:space="preserve"> </v>
      </c>
      <c r="L1078" s="38" t="str">
        <f t="shared" si="49"/>
        <v xml:space="preserve"> </v>
      </c>
    </row>
    <row r="1079" spans="1:12" ht="15.75" customHeight="1" x14ac:dyDescent="0.25">
      <c r="A1079" s="1">
        <v>499</v>
      </c>
      <c r="B1079" s="118"/>
      <c r="C1079" s="118"/>
      <c r="D1079" s="121"/>
      <c r="E1079" s="121"/>
      <c r="F1079" s="121"/>
      <c r="G1079" s="155"/>
      <c r="H1079" s="447"/>
      <c r="I1079" s="447"/>
      <c r="J1079" s="448"/>
      <c r="K1079" s="38" t="str">
        <f t="shared" si="48"/>
        <v xml:space="preserve"> </v>
      </c>
      <c r="L1079" s="38" t="str">
        <f t="shared" si="49"/>
        <v xml:space="preserve"> </v>
      </c>
    </row>
    <row r="1080" spans="1:12" ht="15.75" customHeight="1" x14ac:dyDescent="0.25">
      <c r="A1080" s="2">
        <v>500</v>
      </c>
      <c r="B1080" s="122"/>
      <c r="C1080" s="122"/>
      <c r="D1080" s="123"/>
      <c r="E1080" s="123"/>
      <c r="F1080" s="123"/>
      <c r="G1080" s="155"/>
      <c r="H1080" s="466"/>
      <c r="I1080" s="466"/>
      <c r="J1080" s="467"/>
      <c r="K1080" s="38" t="str">
        <f t="shared" si="48"/>
        <v xml:space="preserve"> </v>
      </c>
      <c r="L1080" s="38" t="str">
        <f t="shared" si="49"/>
        <v xml:space="preserve"> </v>
      </c>
    </row>
    <row r="1081" spans="1:12" ht="15.75" customHeight="1" x14ac:dyDescent="0.25">
      <c r="A1081" s="455"/>
      <c r="B1081" s="455"/>
      <c r="C1081" s="455"/>
      <c r="D1081" s="455"/>
      <c r="E1081" s="456"/>
      <c r="F1081" s="92" t="s">
        <v>181</v>
      </c>
      <c r="G1081" s="39">
        <f>SUM(G1061:G1080)+G1037</f>
        <v>0</v>
      </c>
      <c r="H1081" s="460"/>
      <c r="I1081" s="461"/>
      <c r="J1081" s="462"/>
    </row>
    <row r="1082" spans="1:12" ht="15" customHeight="1" x14ac:dyDescent="0.25">
      <c r="A1082" s="51"/>
    </row>
    <row r="1083" spans="1:12" ht="15" customHeight="1" x14ac:dyDescent="0.25">
      <c r="A1083" s="441" t="s">
        <v>171</v>
      </c>
      <c r="B1083" s="441"/>
      <c r="C1083" s="441"/>
      <c r="D1083" s="441"/>
      <c r="E1083" s="441"/>
      <c r="F1083" s="441"/>
      <c r="G1083" s="441"/>
      <c r="H1083" s="441"/>
      <c r="I1083" s="441"/>
      <c r="J1083" s="441"/>
    </row>
    <row r="1084" spans="1:12" ht="15" customHeight="1" x14ac:dyDescent="0.25">
      <c r="A1084" s="50"/>
    </row>
    <row r="1085" spans="1:12" ht="15" customHeight="1" x14ac:dyDescent="0.25">
      <c r="A1085" s="51"/>
    </row>
    <row r="1086" spans="1:12" ht="15" customHeight="1" x14ac:dyDescent="0.25">
      <c r="A1086" s="89" t="s">
        <v>101</v>
      </c>
      <c r="D1086" s="89" t="s">
        <v>102</v>
      </c>
      <c r="E1086" s="89" t="s">
        <v>103</v>
      </c>
      <c r="G1086" s="74" t="s">
        <v>127</v>
      </c>
    </row>
    <row r="1097" spans="1:10" ht="15.75" customHeight="1" x14ac:dyDescent="0.25">
      <c r="A1097" s="348" t="s">
        <v>172</v>
      </c>
      <c r="B1097" s="348"/>
      <c r="C1097" s="348"/>
      <c r="D1097" s="348"/>
      <c r="E1097" s="348"/>
      <c r="F1097" s="348"/>
      <c r="G1097" s="348"/>
      <c r="H1097" s="348"/>
      <c r="I1097" s="348"/>
      <c r="J1097" s="348"/>
    </row>
    <row r="1098" spans="1:10" ht="15" customHeight="1" x14ac:dyDescent="0.25">
      <c r="A1098" s="70"/>
      <c r="B1098" s="70"/>
      <c r="C1098" s="70"/>
      <c r="D1098" s="73" t="str">
        <f>'proje ve personel bilgileri'!$B$7&amp;" dönemine aittir"</f>
        <v>/ dönemine aittir</v>
      </c>
      <c r="E1098" s="70"/>
      <c r="F1098" s="70"/>
      <c r="G1098" s="70"/>
      <c r="H1098" s="70"/>
      <c r="I1098" s="70"/>
      <c r="J1098" s="70"/>
    </row>
    <row r="1099" spans="1:10" ht="18.75" customHeight="1" x14ac:dyDescent="0.25">
      <c r="I1099" s="4" t="s">
        <v>173</v>
      </c>
    </row>
    <row r="1100" spans="1:10" ht="15.75" customHeight="1" x14ac:dyDescent="0.25">
      <c r="A1100" s="442" t="s">
        <v>2</v>
      </c>
      <c r="B1100" s="443"/>
      <c r="C1100" s="444">
        <f>'proje ve personel bilgileri'!$B$2</f>
        <v>0</v>
      </c>
      <c r="D1100" s="445"/>
      <c r="E1100" s="445"/>
      <c r="F1100" s="445"/>
      <c r="G1100" s="445"/>
      <c r="H1100" s="445"/>
      <c r="I1100" s="445"/>
      <c r="J1100" s="446"/>
    </row>
    <row r="1101" spans="1:10" ht="15.75" customHeight="1" x14ac:dyDescent="0.25">
      <c r="A1101" s="442" t="s">
        <v>4</v>
      </c>
      <c r="B1101" s="347"/>
      <c r="C1101" s="374">
        <f>'proje ve personel bilgileri'!$B$3</f>
        <v>0</v>
      </c>
      <c r="D1101" s="375"/>
      <c r="E1101" s="375"/>
      <c r="F1101" s="375"/>
      <c r="G1101" s="375"/>
      <c r="H1101" s="375"/>
      <c r="I1101" s="375"/>
      <c r="J1101" s="376"/>
    </row>
    <row r="1102" spans="1:10" ht="15" customHeight="1" x14ac:dyDescent="0.25">
      <c r="A1102" s="346" t="s">
        <v>87</v>
      </c>
      <c r="B1102" s="457" t="s">
        <v>15</v>
      </c>
      <c r="C1102" s="347" t="s">
        <v>174</v>
      </c>
      <c r="D1102" s="432" t="s">
        <v>175</v>
      </c>
      <c r="E1102" s="346" t="s">
        <v>176</v>
      </c>
      <c r="F1102" s="449"/>
      <c r="G1102" s="432" t="s">
        <v>177</v>
      </c>
      <c r="H1102" s="346" t="s">
        <v>178</v>
      </c>
      <c r="I1102" s="464"/>
      <c r="J1102" s="347"/>
    </row>
    <row r="1103" spans="1:10" ht="15.75" customHeight="1" x14ac:dyDescent="0.25">
      <c r="A1103" s="339"/>
      <c r="B1103" s="458"/>
      <c r="C1103" s="340"/>
      <c r="D1103" s="433"/>
      <c r="E1103" s="450"/>
      <c r="F1103" s="451"/>
      <c r="G1103" s="463"/>
      <c r="H1103" s="339"/>
      <c r="I1103" s="465"/>
      <c r="J1103" s="340"/>
    </row>
    <row r="1104" spans="1:10" ht="15.75" customHeight="1" x14ac:dyDescent="0.25">
      <c r="A1104" s="339"/>
      <c r="B1104" s="459"/>
      <c r="C1104" s="340"/>
      <c r="D1104" s="433"/>
      <c r="E1104" s="36" t="s">
        <v>179</v>
      </c>
      <c r="F1104" s="36" t="s">
        <v>180</v>
      </c>
      <c r="G1104" s="463"/>
      <c r="H1104" s="339"/>
      <c r="I1104" s="465"/>
      <c r="J1104" s="340"/>
    </row>
    <row r="1105" spans="1:12" ht="15.75" customHeight="1" x14ac:dyDescent="0.25">
      <c r="A1105" s="1">
        <v>501</v>
      </c>
      <c r="B1105" s="113"/>
      <c r="C1105" s="113"/>
      <c r="D1105" s="115"/>
      <c r="E1105" s="116"/>
      <c r="F1105" s="117"/>
      <c r="G1105" s="155"/>
      <c r="H1105" s="468"/>
      <c r="I1105" s="469"/>
      <c r="J1105" s="470"/>
      <c r="K1105" s="38" t="str">
        <f t="shared" ref="K1105:K1124" si="50">IF(G1105&lt;&gt;0,(IF(H1105=0,"KDV'li Tutar Zorunlu"," "))," ")</f>
        <v xml:space="preserve"> </v>
      </c>
      <c r="L1105" s="38" t="str">
        <f t="shared" ref="L1105:L1124" si="51">IF(G1105&lt;&gt;0,(IF(E1105=0,"Tarih Numara Zorunlu"," "))," ")</f>
        <v xml:space="preserve"> </v>
      </c>
    </row>
    <row r="1106" spans="1:12" ht="15.75" customHeight="1" x14ac:dyDescent="0.25">
      <c r="A1106" s="2">
        <v>502</v>
      </c>
      <c r="B1106" s="118"/>
      <c r="C1106" s="118"/>
      <c r="D1106" s="119"/>
      <c r="E1106" s="120"/>
      <c r="F1106" s="120"/>
      <c r="G1106" s="155"/>
      <c r="H1106" s="452"/>
      <c r="I1106" s="453"/>
      <c r="J1106" s="454"/>
      <c r="K1106" s="38" t="str">
        <f t="shared" si="50"/>
        <v xml:space="preserve"> </v>
      </c>
      <c r="L1106" s="38" t="str">
        <f t="shared" si="51"/>
        <v xml:space="preserve"> </v>
      </c>
    </row>
    <row r="1107" spans="1:12" ht="15.75" customHeight="1" x14ac:dyDescent="0.25">
      <c r="A1107" s="1">
        <v>503</v>
      </c>
      <c r="B1107" s="118"/>
      <c r="C1107" s="118"/>
      <c r="D1107" s="119"/>
      <c r="E1107" s="120"/>
      <c r="F1107" s="120"/>
      <c r="G1107" s="155"/>
      <c r="H1107" s="452"/>
      <c r="I1107" s="453"/>
      <c r="J1107" s="454"/>
      <c r="K1107" s="38" t="str">
        <f t="shared" si="50"/>
        <v xml:space="preserve"> </v>
      </c>
      <c r="L1107" s="38" t="str">
        <f t="shared" si="51"/>
        <v xml:space="preserve"> </v>
      </c>
    </row>
    <row r="1108" spans="1:12" ht="15.75" customHeight="1" x14ac:dyDescent="0.25">
      <c r="A1108" s="2">
        <v>504</v>
      </c>
      <c r="B1108" s="118"/>
      <c r="C1108" s="118"/>
      <c r="D1108" s="119"/>
      <c r="E1108" s="120"/>
      <c r="F1108" s="120"/>
      <c r="G1108" s="155"/>
      <c r="H1108" s="452"/>
      <c r="I1108" s="453"/>
      <c r="J1108" s="454"/>
      <c r="K1108" s="38" t="str">
        <f t="shared" si="50"/>
        <v xml:space="preserve"> </v>
      </c>
      <c r="L1108" s="38" t="str">
        <f t="shared" si="51"/>
        <v xml:space="preserve"> </v>
      </c>
    </row>
    <row r="1109" spans="1:12" ht="15.75" customHeight="1" x14ac:dyDescent="0.25">
      <c r="A1109" s="1">
        <v>505</v>
      </c>
      <c r="B1109" s="118"/>
      <c r="C1109" s="118"/>
      <c r="D1109" s="119"/>
      <c r="E1109" s="120"/>
      <c r="F1109" s="120"/>
      <c r="G1109" s="155"/>
      <c r="H1109" s="452"/>
      <c r="I1109" s="453"/>
      <c r="J1109" s="454"/>
      <c r="K1109" s="38" t="str">
        <f t="shared" si="50"/>
        <v xml:space="preserve"> </v>
      </c>
      <c r="L1109" s="38" t="str">
        <f t="shared" si="51"/>
        <v xml:space="preserve"> </v>
      </c>
    </row>
    <row r="1110" spans="1:12" ht="15.75" customHeight="1" x14ac:dyDescent="0.25">
      <c r="A1110" s="2">
        <v>506</v>
      </c>
      <c r="B1110" s="118"/>
      <c r="C1110" s="118"/>
      <c r="D1110" s="119"/>
      <c r="E1110" s="120"/>
      <c r="F1110" s="120"/>
      <c r="G1110" s="155"/>
      <c r="H1110" s="452"/>
      <c r="I1110" s="453"/>
      <c r="J1110" s="454"/>
      <c r="K1110" s="38" t="str">
        <f t="shared" si="50"/>
        <v xml:space="preserve"> </v>
      </c>
      <c r="L1110" s="38" t="str">
        <f t="shared" si="51"/>
        <v xml:space="preserve"> </v>
      </c>
    </row>
    <row r="1111" spans="1:12" ht="15.75" customHeight="1" x14ac:dyDescent="0.25">
      <c r="A1111" s="1">
        <v>507</v>
      </c>
      <c r="B1111" s="118"/>
      <c r="C1111" s="118"/>
      <c r="D1111" s="119"/>
      <c r="E1111" s="120"/>
      <c r="F1111" s="120"/>
      <c r="G1111" s="155"/>
      <c r="H1111" s="452"/>
      <c r="I1111" s="453"/>
      <c r="J1111" s="454"/>
      <c r="K1111" s="38" t="str">
        <f t="shared" si="50"/>
        <v xml:space="preserve"> </v>
      </c>
      <c r="L1111" s="38" t="str">
        <f t="shared" si="51"/>
        <v xml:space="preserve"> </v>
      </c>
    </row>
    <row r="1112" spans="1:12" ht="15.75" customHeight="1" x14ac:dyDescent="0.25">
      <c r="A1112" s="2">
        <v>508</v>
      </c>
      <c r="B1112" s="118"/>
      <c r="C1112" s="118"/>
      <c r="D1112" s="119"/>
      <c r="E1112" s="120"/>
      <c r="F1112" s="120"/>
      <c r="G1112" s="155"/>
      <c r="H1112" s="452"/>
      <c r="I1112" s="453"/>
      <c r="J1112" s="454"/>
      <c r="K1112" s="38" t="str">
        <f t="shared" si="50"/>
        <v xml:space="preserve"> </v>
      </c>
      <c r="L1112" s="38" t="str">
        <f t="shared" si="51"/>
        <v xml:space="preserve"> </v>
      </c>
    </row>
    <row r="1113" spans="1:12" ht="15.75" customHeight="1" x14ac:dyDescent="0.25">
      <c r="A1113" s="1">
        <v>509</v>
      </c>
      <c r="B1113" s="118"/>
      <c r="C1113" s="118"/>
      <c r="D1113" s="119"/>
      <c r="E1113" s="120"/>
      <c r="F1113" s="120"/>
      <c r="G1113" s="155"/>
      <c r="H1113" s="452"/>
      <c r="I1113" s="453"/>
      <c r="J1113" s="454"/>
      <c r="K1113" s="38" t="str">
        <f t="shared" si="50"/>
        <v xml:space="preserve"> </v>
      </c>
      <c r="L1113" s="38" t="str">
        <f t="shared" si="51"/>
        <v xml:space="preserve"> </v>
      </c>
    </row>
    <row r="1114" spans="1:12" ht="15.75" customHeight="1" x14ac:dyDescent="0.25">
      <c r="A1114" s="2">
        <v>510</v>
      </c>
      <c r="B1114" s="118"/>
      <c r="C1114" s="118"/>
      <c r="D1114" s="119"/>
      <c r="E1114" s="120"/>
      <c r="F1114" s="120"/>
      <c r="G1114" s="155"/>
      <c r="H1114" s="452"/>
      <c r="I1114" s="453"/>
      <c r="J1114" s="454"/>
      <c r="K1114" s="38" t="str">
        <f t="shared" si="50"/>
        <v xml:space="preserve"> </v>
      </c>
      <c r="L1114" s="38" t="str">
        <f t="shared" si="51"/>
        <v xml:space="preserve"> </v>
      </c>
    </row>
    <row r="1115" spans="1:12" ht="15.75" customHeight="1" x14ac:dyDescent="0.25">
      <c r="A1115" s="1">
        <v>511</v>
      </c>
      <c r="B1115" s="118"/>
      <c r="C1115" s="118"/>
      <c r="D1115" s="119"/>
      <c r="E1115" s="120"/>
      <c r="F1115" s="120"/>
      <c r="G1115" s="155"/>
      <c r="H1115" s="452"/>
      <c r="I1115" s="453"/>
      <c r="J1115" s="454"/>
      <c r="K1115" s="38" t="str">
        <f t="shared" si="50"/>
        <v xml:space="preserve"> </v>
      </c>
      <c r="L1115" s="38" t="str">
        <f t="shared" si="51"/>
        <v xml:space="preserve"> </v>
      </c>
    </row>
    <row r="1116" spans="1:12" ht="15.75" customHeight="1" x14ac:dyDescent="0.25">
      <c r="A1116" s="2">
        <v>512</v>
      </c>
      <c r="B1116" s="118"/>
      <c r="C1116" s="118"/>
      <c r="D1116" s="121"/>
      <c r="E1116" s="121"/>
      <c r="F1116" s="121"/>
      <c r="G1116" s="155"/>
      <c r="H1116" s="447"/>
      <c r="I1116" s="447"/>
      <c r="J1116" s="448"/>
      <c r="K1116" s="38" t="str">
        <f t="shared" si="50"/>
        <v xml:space="preserve"> </v>
      </c>
      <c r="L1116" s="38" t="str">
        <f t="shared" si="51"/>
        <v xml:space="preserve"> </v>
      </c>
    </row>
    <row r="1117" spans="1:12" ht="15.75" customHeight="1" x14ac:dyDescent="0.25">
      <c r="A1117" s="1">
        <v>513</v>
      </c>
      <c r="B1117" s="118"/>
      <c r="C1117" s="118"/>
      <c r="D1117" s="121"/>
      <c r="E1117" s="121"/>
      <c r="F1117" s="121"/>
      <c r="G1117" s="155"/>
      <c r="H1117" s="447"/>
      <c r="I1117" s="447"/>
      <c r="J1117" s="448"/>
      <c r="K1117" s="38" t="str">
        <f t="shared" si="50"/>
        <v xml:space="preserve"> </v>
      </c>
      <c r="L1117" s="38" t="str">
        <f t="shared" si="51"/>
        <v xml:space="preserve"> </v>
      </c>
    </row>
    <row r="1118" spans="1:12" ht="15.75" customHeight="1" x14ac:dyDescent="0.25">
      <c r="A1118" s="2">
        <v>514</v>
      </c>
      <c r="B1118" s="118"/>
      <c r="C1118" s="118"/>
      <c r="D1118" s="121"/>
      <c r="E1118" s="121"/>
      <c r="F1118" s="121"/>
      <c r="G1118" s="155"/>
      <c r="H1118" s="447"/>
      <c r="I1118" s="447"/>
      <c r="J1118" s="448"/>
      <c r="K1118" s="38" t="str">
        <f t="shared" si="50"/>
        <v xml:space="preserve"> </v>
      </c>
      <c r="L1118" s="38" t="str">
        <f t="shared" si="51"/>
        <v xml:space="preserve"> </v>
      </c>
    </row>
    <row r="1119" spans="1:12" ht="15.75" customHeight="1" x14ac:dyDescent="0.25">
      <c r="A1119" s="1">
        <v>515</v>
      </c>
      <c r="B1119" s="118"/>
      <c r="C1119" s="118"/>
      <c r="D1119" s="121"/>
      <c r="E1119" s="121"/>
      <c r="F1119" s="121"/>
      <c r="G1119" s="155"/>
      <c r="H1119" s="447"/>
      <c r="I1119" s="447"/>
      <c r="J1119" s="448"/>
      <c r="K1119" s="38" t="str">
        <f t="shared" si="50"/>
        <v xml:space="preserve"> </v>
      </c>
      <c r="L1119" s="38" t="str">
        <f t="shared" si="51"/>
        <v xml:space="preserve"> </v>
      </c>
    </row>
    <row r="1120" spans="1:12" ht="15.75" customHeight="1" x14ac:dyDescent="0.25">
      <c r="A1120" s="2">
        <v>516</v>
      </c>
      <c r="B1120" s="118"/>
      <c r="C1120" s="118"/>
      <c r="D1120" s="121"/>
      <c r="E1120" s="121"/>
      <c r="F1120" s="121"/>
      <c r="G1120" s="155"/>
      <c r="H1120" s="471"/>
      <c r="I1120" s="472"/>
      <c r="J1120" s="473"/>
      <c r="K1120" s="38" t="str">
        <f t="shared" si="50"/>
        <v xml:space="preserve"> </v>
      </c>
      <c r="L1120" s="38" t="str">
        <f t="shared" si="51"/>
        <v xml:space="preserve"> </v>
      </c>
    </row>
    <row r="1121" spans="1:12" ht="15.75" customHeight="1" x14ac:dyDescent="0.25">
      <c r="A1121" s="1">
        <v>517</v>
      </c>
      <c r="B1121" s="118"/>
      <c r="C1121" s="118"/>
      <c r="D1121" s="121"/>
      <c r="E1121" s="121"/>
      <c r="F1121" s="121"/>
      <c r="G1121" s="155"/>
      <c r="H1121" s="471"/>
      <c r="I1121" s="472"/>
      <c r="J1121" s="473"/>
      <c r="K1121" s="38" t="str">
        <f t="shared" si="50"/>
        <v xml:space="preserve"> </v>
      </c>
      <c r="L1121" s="38" t="str">
        <f t="shared" si="51"/>
        <v xml:space="preserve"> </v>
      </c>
    </row>
    <row r="1122" spans="1:12" ht="15.75" customHeight="1" x14ac:dyDescent="0.25">
      <c r="A1122" s="2">
        <v>518</v>
      </c>
      <c r="B1122" s="118"/>
      <c r="C1122" s="118"/>
      <c r="D1122" s="121"/>
      <c r="E1122" s="121"/>
      <c r="F1122" s="121"/>
      <c r="G1122" s="155"/>
      <c r="H1122" s="447"/>
      <c r="I1122" s="447"/>
      <c r="J1122" s="448"/>
      <c r="K1122" s="38" t="str">
        <f t="shared" si="50"/>
        <v xml:space="preserve"> </v>
      </c>
      <c r="L1122" s="38" t="str">
        <f t="shared" si="51"/>
        <v xml:space="preserve"> </v>
      </c>
    </row>
    <row r="1123" spans="1:12" ht="15.75" customHeight="1" x14ac:dyDescent="0.25">
      <c r="A1123" s="1">
        <v>519</v>
      </c>
      <c r="B1123" s="118"/>
      <c r="C1123" s="118"/>
      <c r="D1123" s="121"/>
      <c r="E1123" s="121"/>
      <c r="F1123" s="121"/>
      <c r="G1123" s="155"/>
      <c r="H1123" s="447"/>
      <c r="I1123" s="447"/>
      <c r="J1123" s="448"/>
      <c r="K1123" s="38" t="str">
        <f t="shared" si="50"/>
        <v xml:space="preserve"> </v>
      </c>
      <c r="L1123" s="38" t="str">
        <f t="shared" si="51"/>
        <v xml:space="preserve"> </v>
      </c>
    </row>
    <row r="1124" spans="1:12" ht="15.75" customHeight="1" x14ac:dyDescent="0.25">
      <c r="A1124" s="2">
        <v>520</v>
      </c>
      <c r="B1124" s="122"/>
      <c r="C1124" s="122"/>
      <c r="D1124" s="123"/>
      <c r="E1124" s="123"/>
      <c r="F1124" s="123"/>
      <c r="G1124" s="155"/>
      <c r="H1124" s="466"/>
      <c r="I1124" s="466"/>
      <c r="J1124" s="467"/>
      <c r="K1124" s="38" t="str">
        <f t="shared" si="50"/>
        <v xml:space="preserve"> </v>
      </c>
      <c r="L1124" s="38" t="str">
        <f t="shared" si="51"/>
        <v xml:space="preserve"> </v>
      </c>
    </row>
    <row r="1125" spans="1:12" ht="15.75" customHeight="1" x14ac:dyDescent="0.25">
      <c r="A1125" s="455"/>
      <c r="B1125" s="455"/>
      <c r="C1125" s="455"/>
      <c r="D1125" s="455"/>
      <c r="E1125" s="456"/>
      <c r="F1125" s="92" t="s">
        <v>181</v>
      </c>
      <c r="G1125" s="39">
        <f>SUM(G1105:G1124)+G1081</f>
        <v>0</v>
      </c>
      <c r="H1125" s="460"/>
      <c r="I1125" s="461"/>
      <c r="J1125" s="462"/>
    </row>
    <row r="1126" spans="1:12" ht="15" customHeight="1" x14ac:dyDescent="0.25">
      <c r="A1126" s="51"/>
    </row>
    <row r="1127" spans="1:12" ht="15" customHeight="1" x14ac:dyDescent="0.25">
      <c r="A1127" s="441" t="s">
        <v>171</v>
      </c>
      <c r="B1127" s="441"/>
      <c r="C1127" s="441"/>
      <c r="D1127" s="441"/>
      <c r="E1127" s="441"/>
      <c r="F1127" s="441"/>
      <c r="G1127" s="441"/>
      <c r="H1127" s="441"/>
      <c r="I1127" s="441"/>
      <c r="J1127" s="441"/>
    </row>
    <row r="1128" spans="1:12" ht="15" customHeight="1" x14ac:dyDescent="0.25">
      <c r="A1128" s="50"/>
    </row>
    <row r="1129" spans="1:12" ht="15" customHeight="1" x14ac:dyDescent="0.25">
      <c r="A1129" s="51"/>
    </row>
    <row r="1130" spans="1:12" ht="15" customHeight="1" x14ac:dyDescent="0.25">
      <c r="A1130" s="89" t="s">
        <v>101</v>
      </c>
      <c r="D1130" s="89" t="s">
        <v>102</v>
      </c>
      <c r="E1130" s="89" t="s">
        <v>103</v>
      </c>
      <c r="G1130" s="74" t="s">
        <v>127</v>
      </c>
    </row>
    <row r="1141" spans="1:12" ht="15.75" customHeight="1" x14ac:dyDescent="0.25">
      <c r="A1141" s="348" t="s">
        <v>172</v>
      </c>
      <c r="B1141" s="348"/>
      <c r="C1141" s="348"/>
      <c r="D1141" s="348"/>
      <c r="E1141" s="348"/>
      <c r="F1141" s="348"/>
      <c r="G1141" s="348"/>
      <c r="H1141" s="348"/>
      <c r="I1141" s="348"/>
      <c r="J1141" s="348"/>
    </row>
    <row r="1142" spans="1:12" ht="15" customHeight="1" x14ac:dyDescent="0.25">
      <c r="A1142" s="70"/>
      <c r="B1142" s="70"/>
      <c r="C1142" s="70"/>
      <c r="D1142" s="73" t="str">
        <f>'proje ve personel bilgileri'!$B$7&amp;" dönemine aittir"</f>
        <v>/ dönemine aittir</v>
      </c>
      <c r="E1142" s="70"/>
      <c r="F1142" s="70"/>
      <c r="G1142" s="70"/>
      <c r="H1142" s="70"/>
      <c r="I1142" s="70"/>
      <c r="J1142" s="70"/>
    </row>
    <row r="1143" spans="1:12" ht="18.75" customHeight="1" x14ac:dyDescent="0.25">
      <c r="I1143" s="4" t="s">
        <v>173</v>
      </c>
    </row>
    <row r="1144" spans="1:12" ht="15.75" customHeight="1" x14ac:dyDescent="0.25">
      <c r="A1144" s="442" t="s">
        <v>2</v>
      </c>
      <c r="B1144" s="443"/>
      <c r="C1144" s="444">
        <f>'proje ve personel bilgileri'!$B$2</f>
        <v>0</v>
      </c>
      <c r="D1144" s="445"/>
      <c r="E1144" s="445"/>
      <c r="F1144" s="445"/>
      <c r="G1144" s="445"/>
      <c r="H1144" s="445"/>
      <c r="I1144" s="445"/>
      <c r="J1144" s="446"/>
    </row>
    <row r="1145" spans="1:12" ht="15.75" customHeight="1" x14ac:dyDescent="0.25">
      <c r="A1145" s="442" t="s">
        <v>4</v>
      </c>
      <c r="B1145" s="347"/>
      <c r="C1145" s="374">
        <f>'proje ve personel bilgileri'!$B$3</f>
        <v>0</v>
      </c>
      <c r="D1145" s="375"/>
      <c r="E1145" s="375"/>
      <c r="F1145" s="375"/>
      <c r="G1145" s="375"/>
      <c r="H1145" s="375"/>
      <c r="I1145" s="375"/>
      <c r="J1145" s="376"/>
    </row>
    <row r="1146" spans="1:12" ht="15" customHeight="1" x14ac:dyDescent="0.25">
      <c r="A1146" s="346" t="s">
        <v>87</v>
      </c>
      <c r="B1146" s="457" t="s">
        <v>15</v>
      </c>
      <c r="C1146" s="347" t="s">
        <v>174</v>
      </c>
      <c r="D1146" s="432" t="s">
        <v>175</v>
      </c>
      <c r="E1146" s="346" t="s">
        <v>176</v>
      </c>
      <c r="F1146" s="449"/>
      <c r="G1146" s="432" t="s">
        <v>177</v>
      </c>
      <c r="H1146" s="346" t="s">
        <v>178</v>
      </c>
      <c r="I1146" s="464"/>
      <c r="J1146" s="347"/>
    </row>
    <row r="1147" spans="1:12" ht="15.75" customHeight="1" x14ac:dyDescent="0.25">
      <c r="A1147" s="339"/>
      <c r="B1147" s="458"/>
      <c r="C1147" s="340"/>
      <c r="D1147" s="433"/>
      <c r="E1147" s="450"/>
      <c r="F1147" s="451"/>
      <c r="G1147" s="463"/>
      <c r="H1147" s="339"/>
      <c r="I1147" s="465"/>
      <c r="J1147" s="340"/>
    </row>
    <row r="1148" spans="1:12" ht="15.75" customHeight="1" x14ac:dyDescent="0.25">
      <c r="A1148" s="339"/>
      <c r="B1148" s="459"/>
      <c r="C1148" s="340"/>
      <c r="D1148" s="433"/>
      <c r="E1148" s="36" t="s">
        <v>179</v>
      </c>
      <c r="F1148" s="36" t="s">
        <v>180</v>
      </c>
      <c r="G1148" s="463"/>
      <c r="H1148" s="339"/>
      <c r="I1148" s="465"/>
      <c r="J1148" s="340"/>
    </row>
    <row r="1149" spans="1:12" ht="15.75" customHeight="1" x14ac:dyDescent="0.25">
      <c r="A1149" s="1">
        <v>521</v>
      </c>
      <c r="B1149" s="113"/>
      <c r="C1149" s="113"/>
      <c r="D1149" s="115"/>
      <c r="E1149" s="116"/>
      <c r="F1149" s="117"/>
      <c r="G1149" s="155"/>
      <c r="H1149" s="468"/>
      <c r="I1149" s="469"/>
      <c r="J1149" s="470"/>
      <c r="K1149" s="38" t="str">
        <f t="shared" ref="K1149:K1168" si="52">IF(G1149&lt;&gt;0,(IF(H1149=0,"KDV'li Tutar Zorunlu"," "))," ")</f>
        <v xml:space="preserve"> </v>
      </c>
      <c r="L1149" s="38" t="str">
        <f t="shared" ref="L1149:L1168" si="53">IF(G1149&lt;&gt;0,(IF(E1149=0,"Tarih Numara Zorunlu"," "))," ")</f>
        <v xml:space="preserve"> </v>
      </c>
    </row>
    <row r="1150" spans="1:12" ht="15.75" customHeight="1" x14ac:dyDescent="0.25">
      <c r="A1150" s="2">
        <v>522</v>
      </c>
      <c r="B1150" s="118"/>
      <c r="C1150" s="118"/>
      <c r="D1150" s="119"/>
      <c r="E1150" s="120"/>
      <c r="F1150" s="120"/>
      <c r="G1150" s="155"/>
      <c r="H1150" s="452"/>
      <c r="I1150" s="453"/>
      <c r="J1150" s="454"/>
      <c r="K1150" s="38" t="str">
        <f t="shared" si="52"/>
        <v xml:space="preserve"> </v>
      </c>
      <c r="L1150" s="38" t="str">
        <f t="shared" si="53"/>
        <v xml:space="preserve"> </v>
      </c>
    </row>
    <row r="1151" spans="1:12" ht="15.75" customHeight="1" x14ac:dyDescent="0.25">
      <c r="A1151" s="1">
        <v>523</v>
      </c>
      <c r="B1151" s="118"/>
      <c r="C1151" s="118"/>
      <c r="D1151" s="119"/>
      <c r="E1151" s="120"/>
      <c r="F1151" s="120"/>
      <c r="G1151" s="155"/>
      <c r="H1151" s="452"/>
      <c r="I1151" s="453"/>
      <c r="J1151" s="454"/>
      <c r="K1151" s="38" t="str">
        <f t="shared" si="52"/>
        <v xml:space="preserve"> </v>
      </c>
      <c r="L1151" s="38" t="str">
        <f t="shared" si="53"/>
        <v xml:space="preserve"> </v>
      </c>
    </row>
    <row r="1152" spans="1:12" ht="15.75" customHeight="1" x14ac:dyDescent="0.25">
      <c r="A1152" s="2">
        <v>524</v>
      </c>
      <c r="B1152" s="118"/>
      <c r="C1152" s="118"/>
      <c r="D1152" s="119"/>
      <c r="E1152" s="120"/>
      <c r="F1152" s="120"/>
      <c r="G1152" s="155"/>
      <c r="H1152" s="452"/>
      <c r="I1152" s="453"/>
      <c r="J1152" s="454"/>
      <c r="K1152" s="38" t="str">
        <f t="shared" si="52"/>
        <v xml:space="preserve"> </v>
      </c>
      <c r="L1152" s="38" t="str">
        <f t="shared" si="53"/>
        <v xml:space="preserve"> </v>
      </c>
    </row>
    <row r="1153" spans="1:12" ht="15.75" customHeight="1" x14ac:dyDescent="0.25">
      <c r="A1153" s="1">
        <v>525</v>
      </c>
      <c r="B1153" s="118"/>
      <c r="C1153" s="118"/>
      <c r="D1153" s="119"/>
      <c r="E1153" s="120"/>
      <c r="F1153" s="120"/>
      <c r="G1153" s="155"/>
      <c r="H1153" s="452"/>
      <c r="I1153" s="453"/>
      <c r="J1153" s="454"/>
      <c r="K1153" s="38" t="str">
        <f t="shared" si="52"/>
        <v xml:space="preserve"> </v>
      </c>
      <c r="L1153" s="38" t="str">
        <f t="shared" si="53"/>
        <v xml:space="preserve"> </v>
      </c>
    </row>
    <row r="1154" spans="1:12" ht="15.75" customHeight="1" x14ac:dyDescent="0.25">
      <c r="A1154" s="2">
        <v>526</v>
      </c>
      <c r="B1154" s="118"/>
      <c r="C1154" s="118"/>
      <c r="D1154" s="119"/>
      <c r="E1154" s="120"/>
      <c r="F1154" s="120"/>
      <c r="G1154" s="155"/>
      <c r="H1154" s="452"/>
      <c r="I1154" s="453"/>
      <c r="J1154" s="454"/>
      <c r="K1154" s="38" t="str">
        <f t="shared" si="52"/>
        <v xml:space="preserve"> </v>
      </c>
      <c r="L1154" s="38" t="str">
        <f t="shared" si="53"/>
        <v xml:space="preserve"> </v>
      </c>
    </row>
    <row r="1155" spans="1:12" ht="15.75" customHeight="1" x14ac:dyDescent="0.25">
      <c r="A1155" s="1">
        <v>527</v>
      </c>
      <c r="B1155" s="118"/>
      <c r="C1155" s="118"/>
      <c r="D1155" s="119"/>
      <c r="E1155" s="120"/>
      <c r="F1155" s="120"/>
      <c r="G1155" s="155"/>
      <c r="H1155" s="452"/>
      <c r="I1155" s="453"/>
      <c r="J1155" s="454"/>
      <c r="K1155" s="38" t="str">
        <f t="shared" si="52"/>
        <v xml:space="preserve"> </v>
      </c>
      <c r="L1155" s="38" t="str">
        <f t="shared" si="53"/>
        <v xml:space="preserve"> </v>
      </c>
    </row>
    <row r="1156" spans="1:12" ht="15.75" customHeight="1" x14ac:dyDescent="0.25">
      <c r="A1156" s="2">
        <v>528</v>
      </c>
      <c r="B1156" s="118"/>
      <c r="C1156" s="118"/>
      <c r="D1156" s="119"/>
      <c r="E1156" s="120"/>
      <c r="F1156" s="120"/>
      <c r="G1156" s="155"/>
      <c r="H1156" s="452"/>
      <c r="I1156" s="453"/>
      <c r="J1156" s="454"/>
      <c r="K1156" s="38" t="str">
        <f t="shared" si="52"/>
        <v xml:space="preserve"> </v>
      </c>
      <c r="L1156" s="38" t="str">
        <f t="shared" si="53"/>
        <v xml:space="preserve"> </v>
      </c>
    </row>
    <row r="1157" spans="1:12" ht="15.75" customHeight="1" x14ac:dyDescent="0.25">
      <c r="A1157" s="1">
        <v>529</v>
      </c>
      <c r="B1157" s="118"/>
      <c r="C1157" s="118"/>
      <c r="D1157" s="119"/>
      <c r="E1157" s="120"/>
      <c r="F1157" s="120"/>
      <c r="G1157" s="155"/>
      <c r="H1157" s="452"/>
      <c r="I1157" s="453"/>
      <c r="J1157" s="454"/>
      <c r="K1157" s="38" t="str">
        <f t="shared" si="52"/>
        <v xml:space="preserve"> </v>
      </c>
      <c r="L1157" s="38" t="str">
        <f t="shared" si="53"/>
        <v xml:space="preserve"> </v>
      </c>
    </row>
    <row r="1158" spans="1:12" ht="15.75" customHeight="1" x14ac:dyDescent="0.25">
      <c r="A1158" s="2">
        <v>530</v>
      </c>
      <c r="B1158" s="118"/>
      <c r="C1158" s="118"/>
      <c r="D1158" s="119"/>
      <c r="E1158" s="120"/>
      <c r="F1158" s="120"/>
      <c r="G1158" s="155"/>
      <c r="H1158" s="452"/>
      <c r="I1158" s="453"/>
      <c r="J1158" s="454"/>
      <c r="K1158" s="38" t="str">
        <f t="shared" si="52"/>
        <v xml:space="preserve"> </v>
      </c>
      <c r="L1158" s="38" t="str">
        <f t="shared" si="53"/>
        <v xml:space="preserve"> </v>
      </c>
    </row>
    <row r="1159" spans="1:12" ht="15.75" customHeight="1" x14ac:dyDescent="0.25">
      <c r="A1159" s="1">
        <v>531</v>
      </c>
      <c r="B1159" s="118"/>
      <c r="C1159" s="118"/>
      <c r="D1159" s="119"/>
      <c r="E1159" s="120"/>
      <c r="F1159" s="120"/>
      <c r="G1159" s="155"/>
      <c r="H1159" s="452"/>
      <c r="I1159" s="453"/>
      <c r="J1159" s="454"/>
      <c r="K1159" s="38" t="str">
        <f t="shared" si="52"/>
        <v xml:space="preserve"> </v>
      </c>
      <c r="L1159" s="38" t="str">
        <f t="shared" si="53"/>
        <v xml:space="preserve"> </v>
      </c>
    </row>
    <row r="1160" spans="1:12" ht="15.75" customHeight="1" x14ac:dyDescent="0.25">
      <c r="A1160" s="2">
        <v>532</v>
      </c>
      <c r="B1160" s="118"/>
      <c r="C1160" s="118"/>
      <c r="D1160" s="121"/>
      <c r="E1160" s="121"/>
      <c r="F1160" s="121"/>
      <c r="G1160" s="155"/>
      <c r="H1160" s="447"/>
      <c r="I1160" s="447"/>
      <c r="J1160" s="448"/>
      <c r="K1160" s="38" t="str">
        <f t="shared" si="52"/>
        <v xml:space="preserve"> </v>
      </c>
      <c r="L1160" s="38" t="str">
        <f t="shared" si="53"/>
        <v xml:space="preserve"> </v>
      </c>
    </row>
    <row r="1161" spans="1:12" ht="15.75" customHeight="1" x14ac:dyDescent="0.25">
      <c r="A1161" s="1">
        <v>533</v>
      </c>
      <c r="B1161" s="118"/>
      <c r="C1161" s="118"/>
      <c r="D1161" s="121"/>
      <c r="E1161" s="121"/>
      <c r="F1161" s="121"/>
      <c r="G1161" s="155"/>
      <c r="H1161" s="447"/>
      <c r="I1161" s="447"/>
      <c r="J1161" s="448"/>
      <c r="K1161" s="38" t="str">
        <f t="shared" si="52"/>
        <v xml:space="preserve"> </v>
      </c>
      <c r="L1161" s="38" t="str">
        <f t="shared" si="53"/>
        <v xml:space="preserve"> </v>
      </c>
    </row>
    <row r="1162" spans="1:12" ht="15.75" customHeight="1" x14ac:dyDescent="0.25">
      <c r="A1162" s="2">
        <v>534</v>
      </c>
      <c r="B1162" s="118"/>
      <c r="C1162" s="118"/>
      <c r="D1162" s="121"/>
      <c r="E1162" s="121"/>
      <c r="F1162" s="121"/>
      <c r="G1162" s="155"/>
      <c r="H1162" s="447"/>
      <c r="I1162" s="447"/>
      <c r="J1162" s="448"/>
      <c r="K1162" s="38" t="str">
        <f t="shared" si="52"/>
        <v xml:space="preserve"> </v>
      </c>
      <c r="L1162" s="38" t="str">
        <f t="shared" si="53"/>
        <v xml:space="preserve"> </v>
      </c>
    </row>
    <row r="1163" spans="1:12" ht="15.75" customHeight="1" x14ac:dyDescent="0.25">
      <c r="A1163" s="1">
        <v>535</v>
      </c>
      <c r="B1163" s="118"/>
      <c r="C1163" s="118"/>
      <c r="D1163" s="121"/>
      <c r="E1163" s="121"/>
      <c r="F1163" s="121"/>
      <c r="G1163" s="155"/>
      <c r="H1163" s="447"/>
      <c r="I1163" s="447"/>
      <c r="J1163" s="448"/>
      <c r="K1163" s="38" t="str">
        <f t="shared" si="52"/>
        <v xml:space="preserve"> </v>
      </c>
      <c r="L1163" s="38" t="str">
        <f t="shared" si="53"/>
        <v xml:space="preserve"> </v>
      </c>
    </row>
    <row r="1164" spans="1:12" ht="15.75" customHeight="1" x14ac:dyDescent="0.25">
      <c r="A1164" s="2">
        <v>536</v>
      </c>
      <c r="B1164" s="118"/>
      <c r="C1164" s="118"/>
      <c r="D1164" s="121"/>
      <c r="E1164" s="121"/>
      <c r="F1164" s="121"/>
      <c r="G1164" s="155"/>
      <c r="H1164" s="471"/>
      <c r="I1164" s="472"/>
      <c r="J1164" s="473"/>
      <c r="K1164" s="38" t="str">
        <f t="shared" si="52"/>
        <v xml:space="preserve"> </v>
      </c>
      <c r="L1164" s="38" t="str">
        <f t="shared" si="53"/>
        <v xml:space="preserve"> </v>
      </c>
    </row>
    <row r="1165" spans="1:12" ht="15.75" customHeight="1" x14ac:dyDescent="0.25">
      <c r="A1165" s="1">
        <v>537</v>
      </c>
      <c r="B1165" s="118"/>
      <c r="C1165" s="118"/>
      <c r="D1165" s="121"/>
      <c r="E1165" s="121"/>
      <c r="F1165" s="121"/>
      <c r="G1165" s="155"/>
      <c r="H1165" s="471"/>
      <c r="I1165" s="472"/>
      <c r="J1165" s="473"/>
      <c r="K1165" s="38" t="str">
        <f t="shared" si="52"/>
        <v xml:space="preserve"> </v>
      </c>
      <c r="L1165" s="38" t="str">
        <f t="shared" si="53"/>
        <v xml:space="preserve"> </v>
      </c>
    </row>
    <row r="1166" spans="1:12" ht="15.75" customHeight="1" x14ac:dyDescent="0.25">
      <c r="A1166" s="2">
        <v>538</v>
      </c>
      <c r="B1166" s="118"/>
      <c r="C1166" s="118"/>
      <c r="D1166" s="121"/>
      <c r="E1166" s="121"/>
      <c r="F1166" s="121"/>
      <c r="G1166" s="155"/>
      <c r="H1166" s="447"/>
      <c r="I1166" s="447"/>
      <c r="J1166" s="448"/>
      <c r="K1166" s="38" t="str">
        <f t="shared" si="52"/>
        <v xml:space="preserve"> </v>
      </c>
      <c r="L1166" s="38" t="str">
        <f t="shared" si="53"/>
        <v xml:space="preserve"> </v>
      </c>
    </row>
    <row r="1167" spans="1:12" ht="15.75" customHeight="1" x14ac:dyDescent="0.25">
      <c r="A1167" s="1">
        <v>539</v>
      </c>
      <c r="B1167" s="118"/>
      <c r="C1167" s="118"/>
      <c r="D1167" s="121"/>
      <c r="E1167" s="121"/>
      <c r="F1167" s="121"/>
      <c r="G1167" s="155"/>
      <c r="H1167" s="447"/>
      <c r="I1167" s="447"/>
      <c r="J1167" s="448"/>
      <c r="K1167" s="38" t="str">
        <f t="shared" si="52"/>
        <v xml:space="preserve"> </v>
      </c>
      <c r="L1167" s="38" t="str">
        <f t="shared" si="53"/>
        <v xml:space="preserve"> </v>
      </c>
    </row>
    <row r="1168" spans="1:12" ht="15.75" customHeight="1" x14ac:dyDescent="0.25">
      <c r="A1168" s="2">
        <v>540</v>
      </c>
      <c r="B1168" s="122"/>
      <c r="C1168" s="122"/>
      <c r="D1168" s="123"/>
      <c r="E1168" s="123"/>
      <c r="F1168" s="123"/>
      <c r="G1168" s="155"/>
      <c r="H1168" s="466"/>
      <c r="I1168" s="466"/>
      <c r="J1168" s="467"/>
      <c r="K1168" s="38" t="str">
        <f t="shared" si="52"/>
        <v xml:space="preserve"> </v>
      </c>
      <c r="L1168" s="38" t="str">
        <f t="shared" si="53"/>
        <v xml:space="preserve"> </v>
      </c>
    </row>
    <row r="1169" spans="1:10" ht="15.75" customHeight="1" x14ac:dyDescent="0.25">
      <c r="A1169" s="455"/>
      <c r="B1169" s="455"/>
      <c r="C1169" s="455"/>
      <c r="D1169" s="455"/>
      <c r="E1169" s="456"/>
      <c r="F1169" s="92" t="s">
        <v>181</v>
      </c>
      <c r="G1169" s="39">
        <f>SUM(G1149:G1168)+G1125</f>
        <v>0</v>
      </c>
      <c r="H1169" s="460"/>
      <c r="I1169" s="461"/>
      <c r="J1169" s="462"/>
    </row>
    <row r="1170" spans="1:10" ht="15" customHeight="1" x14ac:dyDescent="0.25">
      <c r="A1170" s="51"/>
    </row>
    <row r="1171" spans="1:10" ht="15" customHeight="1" x14ac:dyDescent="0.25">
      <c r="A1171" s="441" t="s">
        <v>171</v>
      </c>
      <c r="B1171" s="441"/>
      <c r="C1171" s="441"/>
      <c r="D1171" s="441"/>
      <c r="E1171" s="441"/>
      <c r="F1171" s="441"/>
      <c r="G1171" s="441"/>
      <c r="H1171" s="441"/>
      <c r="I1171" s="441"/>
      <c r="J1171" s="441"/>
    </row>
    <row r="1172" spans="1:10" ht="15" customHeight="1" x14ac:dyDescent="0.25">
      <c r="A1172" s="50"/>
    </row>
    <row r="1173" spans="1:10" ht="15" customHeight="1" x14ac:dyDescent="0.25">
      <c r="A1173" s="51"/>
    </row>
    <row r="1174" spans="1:10" ht="15" customHeight="1" x14ac:dyDescent="0.25">
      <c r="A1174" s="89" t="s">
        <v>101</v>
      </c>
      <c r="D1174" s="89" t="s">
        <v>102</v>
      </c>
      <c r="E1174" s="89" t="s">
        <v>103</v>
      </c>
      <c r="G1174" s="74" t="s">
        <v>127</v>
      </c>
    </row>
  </sheetData>
  <sheetProtection password="D0BF" sheet="1"/>
  <mergeCells count="945">
    <mergeCell ref="A1171:J1171"/>
    <mergeCell ref="H1160:J1160"/>
    <mergeCell ref="H1161:J1161"/>
    <mergeCell ref="H1162:J1162"/>
    <mergeCell ref="H1163:J1163"/>
    <mergeCell ref="H1164:J1164"/>
    <mergeCell ref="H1165:J1165"/>
    <mergeCell ref="H1166:J1166"/>
    <mergeCell ref="H1167:J1167"/>
    <mergeCell ref="H1168:J1168"/>
    <mergeCell ref="A1169:E1169"/>
    <mergeCell ref="H1169:J1169"/>
    <mergeCell ref="H1159:J1159"/>
    <mergeCell ref="H1146:J1148"/>
    <mergeCell ref="H1149:J1149"/>
    <mergeCell ref="H1150:J1150"/>
    <mergeCell ref="H1151:J1151"/>
    <mergeCell ref="H1152:J1152"/>
    <mergeCell ref="H1153:J1153"/>
    <mergeCell ref="H1154:J1154"/>
    <mergeCell ref="H1155:J1155"/>
    <mergeCell ref="H1156:J1156"/>
    <mergeCell ref="H1157:J1157"/>
    <mergeCell ref="H1158:J1158"/>
    <mergeCell ref="G1146:G1148"/>
    <mergeCell ref="A1141:J1141"/>
    <mergeCell ref="A1144:B1144"/>
    <mergeCell ref="C1144:J1144"/>
    <mergeCell ref="A1145:B1145"/>
    <mergeCell ref="C1145:J1145"/>
    <mergeCell ref="A1146:A1148"/>
    <mergeCell ref="B1146:B1148"/>
    <mergeCell ref="C1146:C1148"/>
    <mergeCell ref="D1146:D1148"/>
    <mergeCell ref="E1146:F1147"/>
    <mergeCell ref="A1127:J1127"/>
    <mergeCell ref="H1116:J1116"/>
    <mergeCell ref="H1117:J1117"/>
    <mergeCell ref="H1118:J1118"/>
    <mergeCell ref="H1119:J1119"/>
    <mergeCell ref="H1120:J1120"/>
    <mergeCell ref="H1121:J1121"/>
    <mergeCell ref="H1122:J1122"/>
    <mergeCell ref="H1123:J1123"/>
    <mergeCell ref="H1124:J1124"/>
    <mergeCell ref="A1125:E1125"/>
    <mergeCell ref="H1125:J1125"/>
    <mergeCell ref="H1115:J1115"/>
    <mergeCell ref="H1102:J1104"/>
    <mergeCell ref="H1105:J1105"/>
    <mergeCell ref="H1106:J1106"/>
    <mergeCell ref="H1107:J1107"/>
    <mergeCell ref="H1108:J1108"/>
    <mergeCell ref="H1109:J1109"/>
    <mergeCell ref="H1110:J1110"/>
    <mergeCell ref="H1111:J1111"/>
    <mergeCell ref="H1112:J1112"/>
    <mergeCell ref="H1113:J1113"/>
    <mergeCell ref="H1114:J1114"/>
    <mergeCell ref="G1102:G1104"/>
    <mergeCell ref="A1097:J1097"/>
    <mergeCell ref="A1100:B1100"/>
    <mergeCell ref="C1100:J1100"/>
    <mergeCell ref="A1101:B1101"/>
    <mergeCell ref="C1101:J1101"/>
    <mergeCell ref="A1102:A1104"/>
    <mergeCell ref="B1102:B1104"/>
    <mergeCell ref="C1102:C1104"/>
    <mergeCell ref="D1102:D1104"/>
    <mergeCell ref="E1102:F1103"/>
    <mergeCell ref="A1083:J1083"/>
    <mergeCell ref="H1072:J1072"/>
    <mergeCell ref="H1073:J1073"/>
    <mergeCell ref="H1074:J1074"/>
    <mergeCell ref="H1075:J1075"/>
    <mergeCell ref="H1076:J1076"/>
    <mergeCell ref="H1077:J1077"/>
    <mergeCell ref="H1078:J1078"/>
    <mergeCell ref="H1079:J1079"/>
    <mergeCell ref="H1080:J1080"/>
    <mergeCell ref="A1081:E1081"/>
    <mergeCell ref="H1081:J1081"/>
    <mergeCell ref="H1071:J1071"/>
    <mergeCell ref="H1058:J1060"/>
    <mergeCell ref="H1061:J1061"/>
    <mergeCell ref="H1062:J1062"/>
    <mergeCell ref="H1063:J1063"/>
    <mergeCell ref="H1064:J1064"/>
    <mergeCell ref="H1065:J1065"/>
    <mergeCell ref="H1066:J1066"/>
    <mergeCell ref="H1067:J1067"/>
    <mergeCell ref="H1068:J1068"/>
    <mergeCell ref="H1069:J1069"/>
    <mergeCell ref="H1070:J1070"/>
    <mergeCell ref="G1058:G1060"/>
    <mergeCell ref="A1053:J1053"/>
    <mergeCell ref="A1056:B1056"/>
    <mergeCell ref="C1056:J1056"/>
    <mergeCell ref="A1057:B1057"/>
    <mergeCell ref="C1057:J1057"/>
    <mergeCell ref="A1058:A1060"/>
    <mergeCell ref="B1058:B1060"/>
    <mergeCell ref="C1058:C1060"/>
    <mergeCell ref="D1058:D1060"/>
    <mergeCell ref="E1058:F1059"/>
    <mergeCell ref="A1039:J1039"/>
    <mergeCell ref="H1028:J1028"/>
    <mergeCell ref="H1029:J1029"/>
    <mergeCell ref="H1030:J1030"/>
    <mergeCell ref="H1031:J1031"/>
    <mergeCell ref="H1032:J1032"/>
    <mergeCell ref="H1033:J1033"/>
    <mergeCell ref="H1034:J1034"/>
    <mergeCell ref="H1035:J1035"/>
    <mergeCell ref="H1036:J1036"/>
    <mergeCell ref="A1037:E1037"/>
    <mergeCell ref="H1037:J1037"/>
    <mergeCell ref="H1027:J1027"/>
    <mergeCell ref="H1014:J1016"/>
    <mergeCell ref="H1017:J1017"/>
    <mergeCell ref="H1018:J1018"/>
    <mergeCell ref="H1019:J1019"/>
    <mergeCell ref="H1020:J1020"/>
    <mergeCell ref="H1021:J1021"/>
    <mergeCell ref="H1022:J1022"/>
    <mergeCell ref="H1023:J1023"/>
    <mergeCell ref="H1024:J1024"/>
    <mergeCell ref="H1025:J1025"/>
    <mergeCell ref="H1026:J1026"/>
    <mergeCell ref="G1014:G1016"/>
    <mergeCell ref="A1009:J1009"/>
    <mergeCell ref="A1012:B1012"/>
    <mergeCell ref="C1012:J1012"/>
    <mergeCell ref="A1013:B1013"/>
    <mergeCell ref="C1013:J1013"/>
    <mergeCell ref="A1014:A1016"/>
    <mergeCell ref="B1014:B1016"/>
    <mergeCell ref="C1014:C1016"/>
    <mergeCell ref="D1014:D1016"/>
    <mergeCell ref="E1014:F1015"/>
    <mergeCell ref="A995:J995"/>
    <mergeCell ref="H984:J984"/>
    <mergeCell ref="H985:J985"/>
    <mergeCell ref="H986:J986"/>
    <mergeCell ref="H987:J987"/>
    <mergeCell ref="H988:J988"/>
    <mergeCell ref="H989:J989"/>
    <mergeCell ref="H990:J990"/>
    <mergeCell ref="H991:J991"/>
    <mergeCell ref="H992:J992"/>
    <mergeCell ref="A993:E993"/>
    <mergeCell ref="H993:J993"/>
    <mergeCell ref="H983:J983"/>
    <mergeCell ref="H970:J972"/>
    <mergeCell ref="H973:J973"/>
    <mergeCell ref="H974:J974"/>
    <mergeCell ref="H975:J975"/>
    <mergeCell ref="H976:J976"/>
    <mergeCell ref="H977:J977"/>
    <mergeCell ref="H978:J978"/>
    <mergeCell ref="H979:J979"/>
    <mergeCell ref="H980:J980"/>
    <mergeCell ref="H981:J981"/>
    <mergeCell ref="H982:J982"/>
    <mergeCell ref="G970:G972"/>
    <mergeCell ref="A965:J965"/>
    <mergeCell ref="A968:B968"/>
    <mergeCell ref="C968:J968"/>
    <mergeCell ref="A969:B969"/>
    <mergeCell ref="C969:J969"/>
    <mergeCell ref="A970:A972"/>
    <mergeCell ref="B970:B972"/>
    <mergeCell ref="C970:C972"/>
    <mergeCell ref="D970:D972"/>
    <mergeCell ref="E970:F971"/>
    <mergeCell ref="A951:J951"/>
    <mergeCell ref="H940:J940"/>
    <mergeCell ref="H941:J941"/>
    <mergeCell ref="H942:J942"/>
    <mergeCell ref="H943:J943"/>
    <mergeCell ref="H944:J944"/>
    <mergeCell ref="H945:J945"/>
    <mergeCell ref="H946:J946"/>
    <mergeCell ref="H947:J947"/>
    <mergeCell ref="H948:J948"/>
    <mergeCell ref="A949:E949"/>
    <mergeCell ref="H949:J949"/>
    <mergeCell ref="H939:J939"/>
    <mergeCell ref="H926:J928"/>
    <mergeCell ref="H929:J929"/>
    <mergeCell ref="H930:J930"/>
    <mergeCell ref="H931:J931"/>
    <mergeCell ref="H932:J932"/>
    <mergeCell ref="H933:J933"/>
    <mergeCell ref="H934:J934"/>
    <mergeCell ref="H935:J935"/>
    <mergeCell ref="H936:J936"/>
    <mergeCell ref="H937:J937"/>
    <mergeCell ref="H938:J938"/>
    <mergeCell ref="G926:G928"/>
    <mergeCell ref="A921:J921"/>
    <mergeCell ref="A924:B924"/>
    <mergeCell ref="C924:J924"/>
    <mergeCell ref="A925:B925"/>
    <mergeCell ref="C925:J925"/>
    <mergeCell ref="A926:A928"/>
    <mergeCell ref="B926:B928"/>
    <mergeCell ref="C926:C928"/>
    <mergeCell ref="D926:D928"/>
    <mergeCell ref="E926:F927"/>
    <mergeCell ref="A907:J907"/>
    <mergeCell ref="H896:J896"/>
    <mergeCell ref="H897:J897"/>
    <mergeCell ref="H898:J898"/>
    <mergeCell ref="H899:J899"/>
    <mergeCell ref="H900:J900"/>
    <mergeCell ref="H901:J901"/>
    <mergeCell ref="H902:J902"/>
    <mergeCell ref="H903:J903"/>
    <mergeCell ref="H904:J904"/>
    <mergeCell ref="A905:E905"/>
    <mergeCell ref="H905:J905"/>
    <mergeCell ref="H895:J895"/>
    <mergeCell ref="H882:J884"/>
    <mergeCell ref="H885:J885"/>
    <mergeCell ref="H886:J886"/>
    <mergeCell ref="H887:J887"/>
    <mergeCell ref="H888:J888"/>
    <mergeCell ref="H889:J889"/>
    <mergeCell ref="H890:J890"/>
    <mergeCell ref="H891:J891"/>
    <mergeCell ref="H892:J892"/>
    <mergeCell ref="H893:J893"/>
    <mergeCell ref="H894:J894"/>
    <mergeCell ref="G882:G884"/>
    <mergeCell ref="A877:J877"/>
    <mergeCell ref="A880:B880"/>
    <mergeCell ref="C880:J880"/>
    <mergeCell ref="A881:B881"/>
    <mergeCell ref="C881:J881"/>
    <mergeCell ref="A882:A884"/>
    <mergeCell ref="B882:B884"/>
    <mergeCell ref="C882:C884"/>
    <mergeCell ref="D882:D884"/>
    <mergeCell ref="E882:F883"/>
    <mergeCell ref="A863:J863"/>
    <mergeCell ref="H852:J852"/>
    <mergeCell ref="H853:J853"/>
    <mergeCell ref="H854:J854"/>
    <mergeCell ref="H855:J855"/>
    <mergeCell ref="H856:J856"/>
    <mergeCell ref="H857:J857"/>
    <mergeCell ref="H858:J858"/>
    <mergeCell ref="H859:J859"/>
    <mergeCell ref="H860:J860"/>
    <mergeCell ref="A861:E861"/>
    <mergeCell ref="H861:J861"/>
    <mergeCell ref="H851:J851"/>
    <mergeCell ref="H838:J840"/>
    <mergeCell ref="H841:J841"/>
    <mergeCell ref="H842:J842"/>
    <mergeCell ref="H843:J843"/>
    <mergeCell ref="H844:J844"/>
    <mergeCell ref="H845:J845"/>
    <mergeCell ref="H846:J846"/>
    <mergeCell ref="H847:J847"/>
    <mergeCell ref="H848:J848"/>
    <mergeCell ref="H849:J849"/>
    <mergeCell ref="H850:J850"/>
    <mergeCell ref="G838:G840"/>
    <mergeCell ref="A833:J833"/>
    <mergeCell ref="A836:B836"/>
    <mergeCell ref="C836:J836"/>
    <mergeCell ref="A837:B837"/>
    <mergeCell ref="C837:J837"/>
    <mergeCell ref="A838:A840"/>
    <mergeCell ref="B838:B840"/>
    <mergeCell ref="C838:C840"/>
    <mergeCell ref="D838:D840"/>
    <mergeCell ref="E838:F839"/>
    <mergeCell ref="A819:J819"/>
    <mergeCell ref="H808:J808"/>
    <mergeCell ref="H809:J809"/>
    <mergeCell ref="H810:J810"/>
    <mergeCell ref="H811:J811"/>
    <mergeCell ref="H812:J812"/>
    <mergeCell ref="H813:J813"/>
    <mergeCell ref="H814:J814"/>
    <mergeCell ref="H815:J815"/>
    <mergeCell ref="H816:J816"/>
    <mergeCell ref="A817:E817"/>
    <mergeCell ref="H817:J817"/>
    <mergeCell ref="H807:J807"/>
    <mergeCell ref="H794:J796"/>
    <mergeCell ref="H797:J797"/>
    <mergeCell ref="H798:J798"/>
    <mergeCell ref="H799:J799"/>
    <mergeCell ref="H800:J800"/>
    <mergeCell ref="H801:J801"/>
    <mergeCell ref="H802:J802"/>
    <mergeCell ref="H803:J803"/>
    <mergeCell ref="H804:J804"/>
    <mergeCell ref="H805:J805"/>
    <mergeCell ref="H806:J806"/>
    <mergeCell ref="G794:G796"/>
    <mergeCell ref="A789:J789"/>
    <mergeCell ref="A792:B792"/>
    <mergeCell ref="C792:J792"/>
    <mergeCell ref="A793:B793"/>
    <mergeCell ref="C793:J793"/>
    <mergeCell ref="A794:A796"/>
    <mergeCell ref="B794:B796"/>
    <mergeCell ref="C794:C796"/>
    <mergeCell ref="D794:D796"/>
    <mergeCell ref="E794:F795"/>
    <mergeCell ref="A775:J775"/>
    <mergeCell ref="H764:J764"/>
    <mergeCell ref="H765:J765"/>
    <mergeCell ref="H766:J766"/>
    <mergeCell ref="H767:J767"/>
    <mergeCell ref="H768:J768"/>
    <mergeCell ref="H769:J769"/>
    <mergeCell ref="H770:J770"/>
    <mergeCell ref="H771:J771"/>
    <mergeCell ref="H772:J772"/>
    <mergeCell ref="A773:E773"/>
    <mergeCell ref="H773:J773"/>
    <mergeCell ref="H763:J763"/>
    <mergeCell ref="H750:J752"/>
    <mergeCell ref="H753:J753"/>
    <mergeCell ref="H754:J754"/>
    <mergeCell ref="H755:J755"/>
    <mergeCell ref="H756:J756"/>
    <mergeCell ref="H757:J757"/>
    <mergeCell ref="H758:J758"/>
    <mergeCell ref="H759:J759"/>
    <mergeCell ref="H760:J760"/>
    <mergeCell ref="H761:J761"/>
    <mergeCell ref="H762:J762"/>
    <mergeCell ref="G750:G752"/>
    <mergeCell ref="A745:J745"/>
    <mergeCell ref="A748:B748"/>
    <mergeCell ref="C748:J748"/>
    <mergeCell ref="A749:B749"/>
    <mergeCell ref="C749:J749"/>
    <mergeCell ref="A750:A752"/>
    <mergeCell ref="B750:B752"/>
    <mergeCell ref="C750:C752"/>
    <mergeCell ref="D750:D752"/>
    <mergeCell ref="E750:F751"/>
    <mergeCell ref="A731:J731"/>
    <mergeCell ref="H720:J720"/>
    <mergeCell ref="H721:J721"/>
    <mergeCell ref="H722:J722"/>
    <mergeCell ref="H723:J723"/>
    <mergeCell ref="H724:J724"/>
    <mergeCell ref="H725:J725"/>
    <mergeCell ref="H726:J726"/>
    <mergeCell ref="H727:J727"/>
    <mergeCell ref="H728:J728"/>
    <mergeCell ref="A729:E729"/>
    <mergeCell ref="H729:J729"/>
    <mergeCell ref="H719:J719"/>
    <mergeCell ref="H706:J708"/>
    <mergeCell ref="H709:J709"/>
    <mergeCell ref="H710:J710"/>
    <mergeCell ref="H711:J711"/>
    <mergeCell ref="H712:J712"/>
    <mergeCell ref="H713:J713"/>
    <mergeCell ref="H714:J714"/>
    <mergeCell ref="H715:J715"/>
    <mergeCell ref="H716:J716"/>
    <mergeCell ref="H717:J717"/>
    <mergeCell ref="H718:J718"/>
    <mergeCell ref="G706:G708"/>
    <mergeCell ref="A701:J701"/>
    <mergeCell ref="A704:B704"/>
    <mergeCell ref="C704:J704"/>
    <mergeCell ref="A705:B705"/>
    <mergeCell ref="C705:J705"/>
    <mergeCell ref="A706:A708"/>
    <mergeCell ref="B706:B708"/>
    <mergeCell ref="C706:C708"/>
    <mergeCell ref="D706:D708"/>
    <mergeCell ref="E706:F707"/>
    <mergeCell ref="A687:J687"/>
    <mergeCell ref="H676:J676"/>
    <mergeCell ref="H677:J677"/>
    <mergeCell ref="H678:J678"/>
    <mergeCell ref="H679:J679"/>
    <mergeCell ref="H680:J680"/>
    <mergeCell ref="H681:J681"/>
    <mergeCell ref="H682:J682"/>
    <mergeCell ref="H683:J683"/>
    <mergeCell ref="H684:J684"/>
    <mergeCell ref="A685:E685"/>
    <mergeCell ref="H685:J685"/>
    <mergeCell ref="H675:J675"/>
    <mergeCell ref="H662:J664"/>
    <mergeCell ref="H665:J665"/>
    <mergeCell ref="H666:J666"/>
    <mergeCell ref="H667:J667"/>
    <mergeCell ref="H668:J668"/>
    <mergeCell ref="H669:J669"/>
    <mergeCell ref="H670:J670"/>
    <mergeCell ref="H671:J671"/>
    <mergeCell ref="H672:J672"/>
    <mergeCell ref="H673:J673"/>
    <mergeCell ref="H674:J674"/>
    <mergeCell ref="G662:G664"/>
    <mergeCell ref="A657:J657"/>
    <mergeCell ref="A660:B660"/>
    <mergeCell ref="C660:J660"/>
    <mergeCell ref="A661:B661"/>
    <mergeCell ref="C661:J661"/>
    <mergeCell ref="A662:A664"/>
    <mergeCell ref="B662:B664"/>
    <mergeCell ref="C662:C664"/>
    <mergeCell ref="D662:D664"/>
    <mergeCell ref="E662:F663"/>
    <mergeCell ref="A643:J643"/>
    <mergeCell ref="H632:J632"/>
    <mergeCell ref="H633:J633"/>
    <mergeCell ref="H634:J634"/>
    <mergeCell ref="H635:J635"/>
    <mergeCell ref="H636:J636"/>
    <mergeCell ref="H637:J637"/>
    <mergeCell ref="H638:J638"/>
    <mergeCell ref="H639:J639"/>
    <mergeCell ref="H640:J640"/>
    <mergeCell ref="A641:E641"/>
    <mergeCell ref="H641:J641"/>
    <mergeCell ref="H631:J631"/>
    <mergeCell ref="H618:J620"/>
    <mergeCell ref="H621:J621"/>
    <mergeCell ref="H622:J622"/>
    <mergeCell ref="H623:J623"/>
    <mergeCell ref="H624:J624"/>
    <mergeCell ref="H625:J625"/>
    <mergeCell ref="H626:J626"/>
    <mergeCell ref="H627:J627"/>
    <mergeCell ref="H628:J628"/>
    <mergeCell ref="H629:J629"/>
    <mergeCell ref="H630:J630"/>
    <mergeCell ref="G618:G620"/>
    <mergeCell ref="A613:J613"/>
    <mergeCell ref="A616:B616"/>
    <mergeCell ref="C616:J616"/>
    <mergeCell ref="A617:B617"/>
    <mergeCell ref="C617:J617"/>
    <mergeCell ref="A618:A620"/>
    <mergeCell ref="B618:B620"/>
    <mergeCell ref="C618:C620"/>
    <mergeCell ref="D618:D620"/>
    <mergeCell ref="E618:F619"/>
    <mergeCell ref="A599:J599"/>
    <mergeCell ref="H588:J588"/>
    <mergeCell ref="H589:J589"/>
    <mergeCell ref="H590:J590"/>
    <mergeCell ref="H591:J591"/>
    <mergeCell ref="H592:J592"/>
    <mergeCell ref="H593:J593"/>
    <mergeCell ref="H594:J594"/>
    <mergeCell ref="H595:J595"/>
    <mergeCell ref="H596:J596"/>
    <mergeCell ref="A597:E597"/>
    <mergeCell ref="H597:J597"/>
    <mergeCell ref="H587:J587"/>
    <mergeCell ref="H574:J576"/>
    <mergeCell ref="H577:J577"/>
    <mergeCell ref="H578:J578"/>
    <mergeCell ref="H579:J579"/>
    <mergeCell ref="H580:J580"/>
    <mergeCell ref="H581:J581"/>
    <mergeCell ref="H582:J582"/>
    <mergeCell ref="H583:J583"/>
    <mergeCell ref="H584:J584"/>
    <mergeCell ref="H585:J585"/>
    <mergeCell ref="H586:J586"/>
    <mergeCell ref="G574:G576"/>
    <mergeCell ref="A569:J569"/>
    <mergeCell ref="A572:B572"/>
    <mergeCell ref="C572:J572"/>
    <mergeCell ref="A573:B573"/>
    <mergeCell ref="C573:J573"/>
    <mergeCell ref="A574:A576"/>
    <mergeCell ref="B574:B576"/>
    <mergeCell ref="C574:C576"/>
    <mergeCell ref="D574:D576"/>
    <mergeCell ref="E574:F575"/>
    <mergeCell ref="A555:J555"/>
    <mergeCell ref="H544:J544"/>
    <mergeCell ref="H545:J545"/>
    <mergeCell ref="H546:J546"/>
    <mergeCell ref="H547:J547"/>
    <mergeCell ref="H548:J548"/>
    <mergeCell ref="H549:J549"/>
    <mergeCell ref="H550:J550"/>
    <mergeCell ref="H551:J551"/>
    <mergeCell ref="H552:J552"/>
    <mergeCell ref="A553:E553"/>
    <mergeCell ref="H553:J553"/>
    <mergeCell ref="H543:J543"/>
    <mergeCell ref="H530:J532"/>
    <mergeCell ref="H533:J533"/>
    <mergeCell ref="H534:J534"/>
    <mergeCell ref="H535:J535"/>
    <mergeCell ref="H536:J536"/>
    <mergeCell ref="H537:J537"/>
    <mergeCell ref="H538:J538"/>
    <mergeCell ref="H539:J539"/>
    <mergeCell ref="H540:J540"/>
    <mergeCell ref="H541:J541"/>
    <mergeCell ref="H542:J542"/>
    <mergeCell ref="G530:G532"/>
    <mergeCell ref="A525:J525"/>
    <mergeCell ref="A528:B528"/>
    <mergeCell ref="C528:J528"/>
    <mergeCell ref="A529:B529"/>
    <mergeCell ref="C529:J529"/>
    <mergeCell ref="A530:A532"/>
    <mergeCell ref="B530:B532"/>
    <mergeCell ref="C530:C532"/>
    <mergeCell ref="D530:D532"/>
    <mergeCell ref="E530:F531"/>
    <mergeCell ref="A511:J511"/>
    <mergeCell ref="H500:J500"/>
    <mergeCell ref="H501:J501"/>
    <mergeCell ref="H502:J502"/>
    <mergeCell ref="H503:J503"/>
    <mergeCell ref="H504:J504"/>
    <mergeCell ref="H505:J505"/>
    <mergeCell ref="H506:J506"/>
    <mergeCell ref="H507:J507"/>
    <mergeCell ref="H508:J508"/>
    <mergeCell ref="A509:E509"/>
    <mergeCell ref="H509:J509"/>
    <mergeCell ref="H499:J499"/>
    <mergeCell ref="H486:J488"/>
    <mergeCell ref="H489:J489"/>
    <mergeCell ref="H490:J490"/>
    <mergeCell ref="H491:J491"/>
    <mergeCell ref="H492:J492"/>
    <mergeCell ref="H493:J493"/>
    <mergeCell ref="H494:J494"/>
    <mergeCell ref="H495:J495"/>
    <mergeCell ref="H496:J496"/>
    <mergeCell ref="H497:J497"/>
    <mergeCell ref="H498:J498"/>
    <mergeCell ref="G486:G488"/>
    <mergeCell ref="A481:J481"/>
    <mergeCell ref="A484:B484"/>
    <mergeCell ref="C484:J484"/>
    <mergeCell ref="A485:B485"/>
    <mergeCell ref="C485:J485"/>
    <mergeCell ref="A486:A488"/>
    <mergeCell ref="B486:B488"/>
    <mergeCell ref="C486:C488"/>
    <mergeCell ref="D486:D488"/>
    <mergeCell ref="E486:F487"/>
    <mergeCell ref="A467:J467"/>
    <mergeCell ref="H456:J456"/>
    <mergeCell ref="H457:J457"/>
    <mergeCell ref="H458:J458"/>
    <mergeCell ref="H459:J459"/>
    <mergeCell ref="H460:J460"/>
    <mergeCell ref="H461:J461"/>
    <mergeCell ref="H462:J462"/>
    <mergeCell ref="H463:J463"/>
    <mergeCell ref="H464:J464"/>
    <mergeCell ref="A465:E465"/>
    <mergeCell ref="H465:J465"/>
    <mergeCell ref="H455:J455"/>
    <mergeCell ref="H442:J444"/>
    <mergeCell ref="H445:J445"/>
    <mergeCell ref="H446:J446"/>
    <mergeCell ref="H447:J447"/>
    <mergeCell ref="H448:J448"/>
    <mergeCell ref="H449:J449"/>
    <mergeCell ref="H450:J450"/>
    <mergeCell ref="H451:J451"/>
    <mergeCell ref="H452:J452"/>
    <mergeCell ref="H453:J453"/>
    <mergeCell ref="H454:J454"/>
    <mergeCell ref="G442:G444"/>
    <mergeCell ref="A437:J437"/>
    <mergeCell ref="A440:B440"/>
    <mergeCell ref="C440:J440"/>
    <mergeCell ref="A441:B441"/>
    <mergeCell ref="C441:J441"/>
    <mergeCell ref="A442:A444"/>
    <mergeCell ref="B442:B444"/>
    <mergeCell ref="C442:C444"/>
    <mergeCell ref="D442:D444"/>
    <mergeCell ref="E442:F443"/>
    <mergeCell ref="A423:J423"/>
    <mergeCell ref="H412:J412"/>
    <mergeCell ref="H413:J413"/>
    <mergeCell ref="H414:J414"/>
    <mergeCell ref="H415:J415"/>
    <mergeCell ref="H416:J416"/>
    <mergeCell ref="H417:J417"/>
    <mergeCell ref="H418:J418"/>
    <mergeCell ref="H419:J419"/>
    <mergeCell ref="H420:J420"/>
    <mergeCell ref="A421:E421"/>
    <mergeCell ref="H421:J421"/>
    <mergeCell ref="H411:J411"/>
    <mergeCell ref="H398:J400"/>
    <mergeCell ref="H401:J401"/>
    <mergeCell ref="H402:J402"/>
    <mergeCell ref="H403:J403"/>
    <mergeCell ref="H404:J404"/>
    <mergeCell ref="H405:J405"/>
    <mergeCell ref="H406:J406"/>
    <mergeCell ref="H407:J407"/>
    <mergeCell ref="H408:J408"/>
    <mergeCell ref="H409:J409"/>
    <mergeCell ref="H410:J410"/>
    <mergeCell ref="G398:G400"/>
    <mergeCell ref="A393:J393"/>
    <mergeCell ref="A396:B396"/>
    <mergeCell ref="C396:J396"/>
    <mergeCell ref="A397:B397"/>
    <mergeCell ref="C397:J397"/>
    <mergeCell ref="A398:A400"/>
    <mergeCell ref="B398:B400"/>
    <mergeCell ref="C398:C400"/>
    <mergeCell ref="D398:D400"/>
    <mergeCell ref="E398:F399"/>
    <mergeCell ref="A379:J379"/>
    <mergeCell ref="H368:J368"/>
    <mergeCell ref="H369:J369"/>
    <mergeCell ref="H370:J370"/>
    <mergeCell ref="H371:J371"/>
    <mergeCell ref="H372:J372"/>
    <mergeCell ref="H373:J373"/>
    <mergeCell ref="H374:J374"/>
    <mergeCell ref="H375:J375"/>
    <mergeCell ref="H376:J376"/>
    <mergeCell ref="A377:E377"/>
    <mergeCell ref="H377:J377"/>
    <mergeCell ref="H367:J367"/>
    <mergeCell ref="H354:J356"/>
    <mergeCell ref="H357:J357"/>
    <mergeCell ref="H358:J358"/>
    <mergeCell ref="H359:J359"/>
    <mergeCell ref="H360:J360"/>
    <mergeCell ref="H361:J361"/>
    <mergeCell ref="H362:J362"/>
    <mergeCell ref="H363:J363"/>
    <mergeCell ref="H364:J364"/>
    <mergeCell ref="H365:J365"/>
    <mergeCell ref="H366:J366"/>
    <mergeCell ref="G354:G356"/>
    <mergeCell ref="A349:J349"/>
    <mergeCell ref="A352:B352"/>
    <mergeCell ref="C352:J352"/>
    <mergeCell ref="A353:B353"/>
    <mergeCell ref="C353:J353"/>
    <mergeCell ref="A354:A356"/>
    <mergeCell ref="B354:B356"/>
    <mergeCell ref="C354:C356"/>
    <mergeCell ref="D354:D356"/>
    <mergeCell ref="E354:F355"/>
    <mergeCell ref="A335:J335"/>
    <mergeCell ref="H324:J324"/>
    <mergeCell ref="H325:J325"/>
    <mergeCell ref="H326:J326"/>
    <mergeCell ref="H327:J327"/>
    <mergeCell ref="H328:J328"/>
    <mergeCell ref="H329:J329"/>
    <mergeCell ref="H330:J330"/>
    <mergeCell ref="H331:J331"/>
    <mergeCell ref="H332:J332"/>
    <mergeCell ref="A333:E333"/>
    <mergeCell ref="H333:J333"/>
    <mergeCell ref="H323:J323"/>
    <mergeCell ref="H310:J312"/>
    <mergeCell ref="H313:J313"/>
    <mergeCell ref="H314:J314"/>
    <mergeCell ref="H315:J315"/>
    <mergeCell ref="H316:J316"/>
    <mergeCell ref="H317:J317"/>
    <mergeCell ref="H318:J318"/>
    <mergeCell ref="H319:J319"/>
    <mergeCell ref="H320:J320"/>
    <mergeCell ref="H321:J321"/>
    <mergeCell ref="H322:J322"/>
    <mergeCell ref="G310:G312"/>
    <mergeCell ref="A305:J305"/>
    <mergeCell ref="A308:B308"/>
    <mergeCell ref="C308:J308"/>
    <mergeCell ref="A309:B309"/>
    <mergeCell ref="C309:J309"/>
    <mergeCell ref="A310:A312"/>
    <mergeCell ref="B310:B312"/>
    <mergeCell ref="C310:C312"/>
    <mergeCell ref="D310:D312"/>
    <mergeCell ref="E310:F311"/>
    <mergeCell ref="A291:J291"/>
    <mergeCell ref="H280:J280"/>
    <mergeCell ref="H281:J281"/>
    <mergeCell ref="H282:J282"/>
    <mergeCell ref="H283:J283"/>
    <mergeCell ref="H284:J284"/>
    <mergeCell ref="H285:J285"/>
    <mergeCell ref="H286:J286"/>
    <mergeCell ref="H287:J287"/>
    <mergeCell ref="H288:J288"/>
    <mergeCell ref="A289:E289"/>
    <mergeCell ref="H289:J289"/>
    <mergeCell ref="H279:J279"/>
    <mergeCell ref="H266:J268"/>
    <mergeCell ref="H269:J269"/>
    <mergeCell ref="H270:J270"/>
    <mergeCell ref="H271:J271"/>
    <mergeCell ref="H272:J272"/>
    <mergeCell ref="H273:J273"/>
    <mergeCell ref="H274:J274"/>
    <mergeCell ref="H275:J275"/>
    <mergeCell ref="H276:J276"/>
    <mergeCell ref="H277:J277"/>
    <mergeCell ref="H278:J278"/>
    <mergeCell ref="G266:G268"/>
    <mergeCell ref="A261:J261"/>
    <mergeCell ref="A264:B264"/>
    <mergeCell ref="C264:J264"/>
    <mergeCell ref="A265:B265"/>
    <mergeCell ref="C265:J265"/>
    <mergeCell ref="A266:A268"/>
    <mergeCell ref="B266:B268"/>
    <mergeCell ref="C266:C268"/>
    <mergeCell ref="D266:D268"/>
    <mergeCell ref="E266:F267"/>
    <mergeCell ref="A247:J247"/>
    <mergeCell ref="H236:J236"/>
    <mergeCell ref="H237:J237"/>
    <mergeCell ref="H238:J238"/>
    <mergeCell ref="H239:J239"/>
    <mergeCell ref="H240:J240"/>
    <mergeCell ref="H241:J241"/>
    <mergeCell ref="H242:J242"/>
    <mergeCell ref="H243:J243"/>
    <mergeCell ref="H244:J244"/>
    <mergeCell ref="A245:E245"/>
    <mergeCell ref="H245:J245"/>
    <mergeCell ref="H235:J235"/>
    <mergeCell ref="H222:J224"/>
    <mergeCell ref="H225:J225"/>
    <mergeCell ref="H226:J226"/>
    <mergeCell ref="H227:J227"/>
    <mergeCell ref="H228:J228"/>
    <mergeCell ref="H229:J229"/>
    <mergeCell ref="H230:J230"/>
    <mergeCell ref="H231:J231"/>
    <mergeCell ref="H232:J232"/>
    <mergeCell ref="H233:J233"/>
    <mergeCell ref="H234:J234"/>
    <mergeCell ref="G222:G224"/>
    <mergeCell ref="A217:J217"/>
    <mergeCell ref="A220:B220"/>
    <mergeCell ref="C220:J220"/>
    <mergeCell ref="A221:B221"/>
    <mergeCell ref="C221:J221"/>
    <mergeCell ref="A222:A224"/>
    <mergeCell ref="B222:B224"/>
    <mergeCell ref="C222:C224"/>
    <mergeCell ref="D222:D224"/>
    <mergeCell ref="E222:F223"/>
    <mergeCell ref="A203:J203"/>
    <mergeCell ref="H192:J192"/>
    <mergeCell ref="H193:J193"/>
    <mergeCell ref="H194:J194"/>
    <mergeCell ref="H195:J195"/>
    <mergeCell ref="H196:J196"/>
    <mergeCell ref="H197:J197"/>
    <mergeCell ref="H198:J198"/>
    <mergeCell ref="H199:J199"/>
    <mergeCell ref="H200:J200"/>
    <mergeCell ref="A201:E201"/>
    <mergeCell ref="H201:J201"/>
    <mergeCell ref="H191:J191"/>
    <mergeCell ref="H178:J180"/>
    <mergeCell ref="H181:J181"/>
    <mergeCell ref="H182:J182"/>
    <mergeCell ref="H183:J183"/>
    <mergeCell ref="H184:J184"/>
    <mergeCell ref="H185:J185"/>
    <mergeCell ref="H186:J186"/>
    <mergeCell ref="H187:J187"/>
    <mergeCell ref="H188:J188"/>
    <mergeCell ref="H189:J189"/>
    <mergeCell ref="H190:J190"/>
    <mergeCell ref="G178:G180"/>
    <mergeCell ref="A173:J173"/>
    <mergeCell ref="A176:B176"/>
    <mergeCell ref="C176:J176"/>
    <mergeCell ref="A177:B177"/>
    <mergeCell ref="C177:J177"/>
    <mergeCell ref="A178:A180"/>
    <mergeCell ref="B178:B180"/>
    <mergeCell ref="C178:C180"/>
    <mergeCell ref="D178:D180"/>
    <mergeCell ref="E178:F179"/>
    <mergeCell ref="A159:J159"/>
    <mergeCell ref="H148:J148"/>
    <mergeCell ref="H149:J149"/>
    <mergeCell ref="H150:J150"/>
    <mergeCell ref="H151:J151"/>
    <mergeCell ref="H152:J152"/>
    <mergeCell ref="H153:J153"/>
    <mergeCell ref="H154:J154"/>
    <mergeCell ref="H155:J155"/>
    <mergeCell ref="H156:J156"/>
    <mergeCell ref="A157:E157"/>
    <mergeCell ref="H157:J157"/>
    <mergeCell ref="H147:J147"/>
    <mergeCell ref="H134:J136"/>
    <mergeCell ref="H137:J137"/>
    <mergeCell ref="H138:J138"/>
    <mergeCell ref="H139:J139"/>
    <mergeCell ref="H140:J140"/>
    <mergeCell ref="H141:J141"/>
    <mergeCell ref="H142:J142"/>
    <mergeCell ref="H143:J143"/>
    <mergeCell ref="H144:J144"/>
    <mergeCell ref="H145:J145"/>
    <mergeCell ref="H146:J146"/>
    <mergeCell ref="G134:G136"/>
    <mergeCell ref="A129:J129"/>
    <mergeCell ref="A132:B132"/>
    <mergeCell ref="C132:J132"/>
    <mergeCell ref="A133:B133"/>
    <mergeCell ref="C133:J133"/>
    <mergeCell ref="A134:A136"/>
    <mergeCell ref="B134:B136"/>
    <mergeCell ref="C134:C136"/>
    <mergeCell ref="D134:D136"/>
    <mergeCell ref="E134:F135"/>
    <mergeCell ref="A115:J115"/>
    <mergeCell ref="H104:J104"/>
    <mergeCell ref="H105:J105"/>
    <mergeCell ref="H106:J106"/>
    <mergeCell ref="H107:J107"/>
    <mergeCell ref="H108:J108"/>
    <mergeCell ref="H109:J109"/>
    <mergeCell ref="H110:J110"/>
    <mergeCell ref="H111:J111"/>
    <mergeCell ref="H112:J112"/>
    <mergeCell ref="A113:E113"/>
    <mergeCell ref="H113:J113"/>
    <mergeCell ref="H103:J103"/>
    <mergeCell ref="H90:J92"/>
    <mergeCell ref="H93:J93"/>
    <mergeCell ref="H94:J94"/>
    <mergeCell ref="H95:J95"/>
    <mergeCell ref="H96:J96"/>
    <mergeCell ref="H97:J97"/>
    <mergeCell ref="H98:J98"/>
    <mergeCell ref="H99:J99"/>
    <mergeCell ref="H100:J100"/>
    <mergeCell ref="H101:J101"/>
    <mergeCell ref="H102:J102"/>
    <mergeCell ref="G90:G92"/>
    <mergeCell ref="A85:J85"/>
    <mergeCell ref="A88:B88"/>
    <mergeCell ref="C88:J88"/>
    <mergeCell ref="A89:B89"/>
    <mergeCell ref="C89:J89"/>
    <mergeCell ref="A90:A92"/>
    <mergeCell ref="B90:B92"/>
    <mergeCell ref="C90:C92"/>
    <mergeCell ref="D90:D92"/>
    <mergeCell ref="E90:F91"/>
    <mergeCell ref="A71:J71"/>
    <mergeCell ref="H60:J60"/>
    <mergeCell ref="H61:J61"/>
    <mergeCell ref="H62:J62"/>
    <mergeCell ref="H63:J63"/>
    <mergeCell ref="H64:J64"/>
    <mergeCell ref="H65:J65"/>
    <mergeCell ref="H66:J66"/>
    <mergeCell ref="H67:J67"/>
    <mergeCell ref="H68:J68"/>
    <mergeCell ref="A69:E69"/>
    <mergeCell ref="H69:J69"/>
    <mergeCell ref="H59:J59"/>
    <mergeCell ref="H46:J48"/>
    <mergeCell ref="H49:J49"/>
    <mergeCell ref="H50:J50"/>
    <mergeCell ref="H51:J51"/>
    <mergeCell ref="H52:J52"/>
    <mergeCell ref="H53:J53"/>
    <mergeCell ref="H54:J54"/>
    <mergeCell ref="H55:J55"/>
    <mergeCell ref="H56:J56"/>
    <mergeCell ref="H57:J57"/>
    <mergeCell ref="H58:J58"/>
    <mergeCell ref="G46:G48"/>
    <mergeCell ref="A41:J41"/>
    <mergeCell ref="A44:B44"/>
    <mergeCell ref="C44:J44"/>
    <mergeCell ref="A45:B45"/>
    <mergeCell ref="C45:J45"/>
    <mergeCell ref="A46:A48"/>
    <mergeCell ref="B46:B48"/>
    <mergeCell ref="C46:C48"/>
    <mergeCell ref="D46:D48"/>
    <mergeCell ref="E46:F47"/>
    <mergeCell ref="H9:J9"/>
    <mergeCell ref="H18:J18"/>
    <mergeCell ref="H19:J19"/>
    <mergeCell ref="H24:J24"/>
    <mergeCell ref="H25:J25"/>
    <mergeCell ref="H10:J10"/>
    <mergeCell ref="H11:J11"/>
    <mergeCell ref="H12:J12"/>
    <mergeCell ref="H13:J13"/>
    <mergeCell ref="H16:J16"/>
    <mergeCell ref="H17:J17"/>
    <mergeCell ref="A1:J1"/>
    <mergeCell ref="A31:J31"/>
    <mergeCell ref="A4:B4"/>
    <mergeCell ref="C4:J4"/>
    <mergeCell ref="A5:B5"/>
    <mergeCell ref="C5:J5"/>
    <mergeCell ref="A6:A8"/>
    <mergeCell ref="H21:J21"/>
    <mergeCell ref="H22:J22"/>
    <mergeCell ref="D6:D8"/>
    <mergeCell ref="H20:J20"/>
    <mergeCell ref="E6:F7"/>
    <mergeCell ref="H14:J14"/>
    <mergeCell ref="H15:J15"/>
    <mergeCell ref="A29:E29"/>
    <mergeCell ref="H26:J26"/>
    <mergeCell ref="B6:B8"/>
    <mergeCell ref="C6:C8"/>
    <mergeCell ref="H29:J29"/>
    <mergeCell ref="G6:G8"/>
    <mergeCell ref="H6:J8"/>
    <mergeCell ref="H27:J27"/>
    <mergeCell ref="H23:J23"/>
    <mergeCell ref="H28:J28"/>
  </mergeCells>
  <pageMargins left="0.19685039370078999" right="0.19685039370078999" top="0.19685039370078999" bottom="0.19685039370078999" header="0" footer="0"/>
  <pageSetup paperSize="9" scale="85"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60"/>
  <sheetViews>
    <sheetView workbookViewId="0">
      <selection sqref="A1:I1"/>
    </sheetView>
  </sheetViews>
  <sheetFormatPr defaultColWidth="9.140625" defaultRowHeight="15" customHeight="1" x14ac:dyDescent="0.25"/>
  <cols>
    <col min="1" max="1" width="7.140625" style="3" customWidth="1"/>
    <col min="2" max="2" width="6.7109375" style="3" customWidth="1"/>
    <col min="3" max="3" width="5.85546875" style="3" customWidth="1"/>
    <col min="4" max="4" width="39.85546875" style="3" customWidth="1"/>
    <col min="5" max="5" width="9.140625" style="3"/>
    <col min="6" max="6" width="11.28515625" style="3" customWidth="1"/>
    <col min="7" max="7" width="13.7109375" style="3" customWidth="1"/>
    <col min="8" max="8" width="12.140625" style="3" customWidth="1"/>
    <col min="9" max="9" width="11.85546875" style="3" customWidth="1"/>
    <col min="10" max="10" width="14.140625" style="3" customWidth="1"/>
    <col min="11" max="11" width="11.140625" style="3" customWidth="1"/>
  </cols>
  <sheetData>
    <row r="1" spans="1:11" ht="15.75" customHeight="1" x14ac:dyDescent="0.25">
      <c r="A1" s="348" t="s">
        <v>182</v>
      </c>
      <c r="B1" s="348"/>
      <c r="C1" s="348"/>
      <c r="D1" s="348"/>
      <c r="E1" s="348"/>
      <c r="F1" s="348"/>
      <c r="G1" s="348"/>
      <c r="H1" s="348"/>
      <c r="I1" s="348"/>
    </row>
    <row r="2" spans="1:11" ht="15" customHeight="1" x14ac:dyDescent="0.25">
      <c r="A2" s="70"/>
      <c r="B2" s="70"/>
      <c r="C2" s="70"/>
      <c r="D2" s="71" t="str">
        <f>'proje ve personel bilgileri'!$B$7</f>
        <v>/</v>
      </c>
      <c r="E2" s="70" t="s">
        <v>109</v>
      </c>
      <c r="F2" s="70"/>
      <c r="G2" s="70"/>
      <c r="H2" s="70"/>
      <c r="I2" s="70"/>
    </row>
    <row r="3" spans="1:11" ht="18.75" customHeight="1" x14ac:dyDescent="0.25">
      <c r="I3" s="4" t="s">
        <v>183</v>
      </c>
    </row>
    <row r="4" spans="1:11" ht="15.75" customHeight="1" x14ac:dyDescent="0.25">
      <c r="A4" s="349" t="s">
        <v>2</v>
      </c>
      <c r="B4" s="350"/>
      <c r="C4" s="479">
        <f>'proje ve personel bilgileri'!$B$2</f>
        <v>0</v>
      </c>
      <c r="D4" s="480"/>
      <c r="E4" s="480"/>
      <c r="F4" s="480"/>
      <c r="G4" s="480"/>
      <c r="H4" s="480"/>
      <c r="I4" s="481"/>
    </row>
    <row r="5" spans="1:11" ht="15.75" customHeight="1" x14ac:dyDescent="0.25">
      <c r="A5" s="349" t="s">
        <v>184</v>
      </c>
      <c r="B5" s="350"/>
      <c r="C5" s="351">
        <f>'proje ve personel bilgileri'!$B$3</f>
        <v>0</v>
      </c>
      <c r="D5" s="352"/>
      <c r="E5" s="352"/>
      <c r="F5" s="352"/>
      <c r="G5" s="352"/>
      <c r="H5" s="352"/>
      <c r="I5" s="353"/>
    </row>
    <row r="6" spans="1:11" ht="29.25" customHeight="1" x14ac:dyDescent="0.25">
      <c r="A6" s="432" t="s">
        <v>87</v>
      </c>
      <c r="B6" s="346" t="s">
        <v>185</v>
      </c>
      <c r="C6" s="347"/>
      <c r="D6" s="432" t="s">
        <v>186</v>
      </c>
      <c r="E6" s="432" t="s">
        <v>187</v>
      </c>
      <c r="F6" s="442" t="s">
        <v>188</v>
      </c>
      <c r="G6" s="478"/>
      <c r="H6" s="432" t="s">
        <v>189</v>
      </c>
      <c r="I6" s="432" t="s">
        <v>178</v>
      </c>
    </row>
    <row r="7" spans="1:11" ht="15" customHeight="1" x14ac:dyDescent="0.25">
      <c r="A7" s="433"/>
      <c r="B7" s="339" t="s">
        <v>190</v>
      </c>
      <c r="C7" s="340"/>
      <c r="D7" s="433"/>
      <c r="E7" s="433"/>
      <c r="F7" s="432" t="s">
        <v>179</v>
      </c>
      <c r="G7" s="347" t="s">
        <v>180</v>
      </c>
      <c r="H7" s="433"/>
      <c r="I7" s="433"/>
    </row>
    <row r="8" spans="1:11" ht="15.75" customHeight="1" x14ac:dyDescent="0.25">
      <c r="A8" s="433"/>
      <c r="B8" s="339" t="s">
        <v>87</v>
      </c>
      <c r="C8" s="340"/>
      <c r="D8" s="433"/>
      <c r="E8" s="433"/>
      <c r="F8" s="463"/>
      <c r="G8" s="401"/>
      <c r="H8" s="433"/>
      <c r="I8" s="433"/>
    </row>
    <row r="9" spans="1:11" ht="15" customHeight="1" x14ac:dyDescent="0.25">
      <c r="A9" s="1">
        <v>1</v>
      </c>
      <c r="B9" s="476"/>
      <c r="C9" s="476"/>
      <c r="D9" s="256"/>
      <c r="E9" s="124"/>
      <c r="F9" s="124"/>
      <c r="G9" s="124"/>
      <c r="H9" s="125"/>
      <c r="I9" s="126"/>
      <c r="J9" s="38" t="str">
        <f t="shared" ref="J9:J28" si="0">IF(H9&lt;&gt;0,(IF(I9=0,"KDV'li Tutar Zorunlu"," "))," ")</f>
        <v xml:space="preserve"> </v>
      </c>
      <c r="K9" s="38" t="str">
        <f t="shared" ref="K9:K28" si="1">IF(H9&lt;&gt;0,(IF(F9=0,"Tarih Numara Zorunlu"," "))," ")</f>
        <v xml:space="preserve"> </v>
      </c>
    </row>
    <row r="10" spans="1:11" ht="15" customHeight="1" x14ac:dyDescent="0.25">
      <c r="A10" s="2">
        <v>2</v>
      </c>
      <c r="B10" s="477"/>
      <c r="C10" s="477"/>
      <c r="D10" s="253"/>
      <c r="E10" s="127"/>
      <c r="F10" s="127"/>
      <c r="G10" s="127"/>
      <c r="H10" s="128"/>
      <c r="I10" s="129"/>
      <c r="J10" s="38" t="str">
        <f t="shared" si="0"/>
        <v xml:space="preserve"> </v>
      </c>
      <c r="K10" s="38" t="str">
        <f t="shared" si="1"/>
        <v xml:space="preserve"> </v>
      </c>
    </row>
    <row r="11" spans="1:11" ht="15" customHeight="1" x14ac:dyDescent="0.25">
      <c r="A11" s="2">
        <v>3</v>
      </c>
      <c r="B11" s="477"/>
      <c r="C11" s="477"/>
      <c r="D11" s="253"/>
      <c r="E11" s="127"/>
      <c r="F11" s="127"/>
      <c r="G11" s="127"/>
      <c r="H11" s="128"/>
      <c r="I11" s="129"/>
      <c r="J11" s="38" t="str">
        <f t="shared" si="0"/>
        <v xml:space="preserve"> </v>
      </c>
      <c r="K11" s="38" t="str">
        <f t="shared" si="1"/>
        <v xml:space="preserve"> </v>
      </c>
    </row>
    <row r="12" spans="1:11" ht="15" customHeight="1" x14ac:dyDescent="0.25">
      <c r="A12" s="2">
        <v>4</v>
      </c>
      <c r="B12" s="477"/>
      <c r="C12" s="477"/>
      <c r="D12" s="253"/>
      <c r="E12" s="127"/>
      <c r="F12" s="127"/>
      <c r="G12" s="127"/>
      <c r="H12" s="128"/>
      <c r="I12" s="129"/>
      <c r="J12" s="38" t="str">
        <f t="shared" si="0"/>
        <v xml:space="preserve"> </v>
      </c>
      <c r="K12" s="38" t="str">
        <f t="shared" si="1"/>
        <v xml:space="preserve"> </v>
      </c>
    </row>
    <row r="13" spans="1:11" ht="15" customHeight="1" x14ac:dyDescent="0.25">
      <c r="A13" s="2">
        <v>5</v>
      </c>
      <c r="B13" s="477"/>
      <c r="C13" s="477"/>
      <c r="D13" s="253"/>
      <c r="E13" s="127"/>
      <c r="F13" s="127"/>
      <c r="G13" s="127"/>
      <c r="H13" s="128"/>
      <c r="I13" s="129"/>
      <c r="J13" s="38" t="str">
        <f t="shared" si="0"/>
        <v xml:space="preserve"> </v>
      </c>
      <c r="K13" s="38" t="str">
        <f t="shared" si="1"/>
        <v xml:space="preserve"> </v>
      </c>
    </row>
    <row r="14" spans="1:11" ht="15" customHeight="1" x14ac:dyDescent="0.25">
      <c r="A14" s="2">
        <v>6</v>
      </c>
      <c r="B14" s="477"/>
      <c r="C14" s="477"/>
      <c r="D14" s="253"/>
      <c r="E14" s="127"/>
      <c r="F14" s="127"/>
      <c r="G14" s="127"/>
      <c r="H14" s="128"/>
      <c r="I14" s="129"/>
      <c r="J14" s="38" t="str">
        <f t="shared" si="0"/>
        <v xml:space="preserve"> </v>
      </c>
      <c r="K14" s="38" t="str">
        <f t="shared" si="1"/>
        <v xml:space="preserve"> </v>
      </c>
    </row>
    <row r="15" spans="1:11" ht="15" customHeight="1" x14ac:dyDescent="0.25">
      <c r="A15" s="2">
        <v>7</v>
      </c>
      <c r="B15" s="477"/>
      <c r="C15" s="477"/>
      <c r="D15" s="253"/>
      <c r="E15" s="127"/>
      <c r="F15" s="127"/>
      <c r="G15" s="127"/>
      <c r="H15" s="128"/>
      <c r="I15" s="129"/>
      <c r="J15" s="38" t="str">
        <f t="shared" si="0"/>
        <v xml:space="preserve"> </v>
      </c>
      <c r="K15" s="38" t="str">
        <f t="shared" si="1"/>
        <v xml:space="preserve"> </v>
      </c>
    </row>
    <row r="16" spans="1:11" ht="15" customHeight="1" x14ac:dyDescent="0.25">
      <c r="A16" s="2">
        <v>8</v>
      </c>
      <c r="B16" s="477"/>
      <c r="C16" s="477"/>
      <c r="D16" s="253"/>
      <c r="E16" s="127"/>
      <c r="F16" s="127"/>
      <c r="G16" s="127"/>
      <c r="H16" s="128"/>
      <c r="I16" s="129"/>
      <c r="J16" s="38" t="str">
        <f t="shared" si="0"/>
        <v xml:space="preserve"> </v>
      </c>
      <c r="K16" s="38" t="str">
        <f t="shared" si="1"/>
        <v xml:space="preserve"> </v>
      </c>
    </row>
    <row r="17" spans="1:11" ht="15" customHeight="1" x14ac:dyDescent="0.25">
      <c r="A17" s="2">
        <v>9</v>
      </c>
      <c r="B17" s="477"/>
      <c r="C17" s="477"/>
      <c r="D17" s="253"/>
      <c r="E17" s="127"/>
      <c r="F17" s="127"/>
      <c r="G17" s="127"/>
      <c r="H17" s="128"/>
      <c r="I17" s="129"/>
      <c r="J17" s="38" t="str">
        <f t="shared" si="0"/>
        <v xml:space="preserve"> </v>
      </c>
      <c r="K17" s="38" t="str">
        <f t="shared" si="1"/>
        <v xml:space="preserve"> </v>
      </c>
    </row>
    <row r="18" spans="1:11" ht="15" customHeight="1" x14ac:dyDescent="0.25">
      <c r="A18" s="2">
        <v>10</v>
      </c>
      <c r="B18" s="477"/>
      <c r="C18" s="477"/>
      <c r="D18" s="253"/>
      <c r="E18" s="127"/>
      <c r="F18" s="127"/>
      <c r="G18" s="127"/>
      <c r="H18" s="128"/>
      <c r="I18" s="129"/>
      <c r="J18" s="38" t="str">
        <f t="shared" si="0"/>
        <v xml:space="preserve"> </v>
      </c>
      <c r="K18" s="38" t="str">
        <f t="shared" si="1"/>
        <v xml:space="preserve"> </v>
      </c>
    </row>
    <row r="19" spans="1:11" ht="15" customHeight="1" x14ac:dyDescent="0.25">
      <c r="A19" s="2">
        <v>11</v>
      </c>
      <c r="B19" s="477"/>
      <c r="C19" s="477"/>
      <c r="D19" s="253"/>
      <c r="E19" s="127"/>
      <c r="F19" s="127"/>
      <c r="G19" s="127"/>
      <c r="H19" s="128"/>
      <c r="I19" s="129"/>
      <c r="J19" s="38" t="str">
        <f t="shared" si="0"/>
        <v xml:space="preserve"> </v>
      </c>
      <c r="K19" s="38" t="str">
        <f t="shared" si="1"/>
        <v xml:space="preserve"> </v>
      </c>
    </row>
    <row r="20" spans="1:11" ht="15" customHeight="1" x14ac:dyDescent="0.25">
      <c r="A20" s="2">
        <v>12</v>
      </c>
      <c r="B20" s="477"/>
      <c r="C20" s="477"/>
      <c r="D20" s="253"/>
      <c r="E20" s="127"/>
      <c r="F20" s="127"/>
      <c r="G20" s="127"/>
      <c r="H20" s="128"/>
      <c r="I20" s="129"/>
      <c r="J20" s="38" t="str">
        <f t="shared" si="0"/>
        <v xml:space="preserve"> </v>
      </c>
      <c r="K20" s="38" t="str">
        <f t="shared" si="1"/>
        <v xml:space="preserve"> </v>
      </c>
    </row>
    <row r="21" spans="1:11" ht="15" customHeight="1" x14ac:dyDescent="0.25">
      <c r="A21" s="2">
        <v>13</v>
      </c>
      <c r="B21" s="477"/>
      <c r="C21" s="477"/>
      <c r="D21" s="253"/>
      <c r="E21" s="127"/>
      <c r="F21" s="127"/>
      <c r="G21" s="127"/>
      <c r="H21" s="128"/>
      <c r="I21" s="129"/>
      <c r="J21" s="38" t="str">
        <f t="shared" si="0"/>
        <v xml:space="preserve"> </v>
      </c>
      <c r="K21" s="38" t="str">
        <f t="shared" si="1"/>
        <v xml:space="preserve"> </v>
      </c>
    </row>
    <row r="22" spans="1:11" ht="15" customHeight="1" x14ac:dyDescent="0.25">
      <c r="A22" s="2">
        <v>14</v>
      </c>
      <c r="B22" s="477"/>
      <c r="C22" s="477"/>
      <c r="D22" s="253"/>
      <c r="E22" s="127"/>
      <c r="F22" s="127"/>
      <c r="G22" s="127"/>
      <c r="H22" s="128"/>
      <c r="I22" s="129"/>
      <c r="J22" s="38" t="str">
        <f t="shared" si="0"/>
        <v xml:space="preserve"> </v>
      </c>
      <c r="K22" s="38" t="str">
        <f t="shared" si="1"/>
        <v xml:space="preserve"> </v>
      </c>
    </row>
    <row r="23" spans="1:11" ht="15" customHeight="1" x14ac:dyDescent="0.25">
      <c r="A23" s="2">
        <v>15</v>
      </c>
      <c r="B23" s="477"/>
      <c r="C23" s="477"/>
      <c r="D23" s="253"/>
      <c r="E23" s="127"/>
      <c r="F23" s="127"/>
      <c r="G23" s="127"/>
      <c r="H23" s="128"/>
      <c r="I23" s="129"/>
      <c r="J23" s="38" t="str">
        <f t="shared" si="0"/>
        <v xml:space="preserve"> </v>
      </c>
      <c r="K23" s="38" t="str">
        <f t="shared" si="1"/>
        <v xml:space="preserve"> </v>
      </c>
    </row>
    <row r="24" spans="1:11" ht="15" customHeight="1" x14ac:dyDescent="0.25">
      <c r="A24" s="2">
        <v>16</v>
      </c>
      <c r="B24" s="477"/>
      <c r="C24" s="477"/>
      <c r="D24" s="253"/>
      <c r="E24" s="127"/>
      <c r="F24" s="127"/>
      <c r="G24" s="127"/>
      <c r="H24" s="128"/>
      <c r="I24" s="129"/>
      <c r="J24" s="38" t="str">
        <f t="shared" si="0"/>
        <v xml:space="preserve"> </v>
      </c>
      <c r="K24" s="38" t="str">
        <f t="shared" si="1"/>
        <v xml:space="preserve"> </v>
      </c>
    </row>
    <row r="25" spans="1:11" ht="15" customHeight="1" x14ac:dyDescent="0.25">
      <c r="A25" s="2">
        <v>17</v>
      </c>
      <c r="B25" s="477"/>
      <c r="C25" s="477"/>
      <c r="D25" s="253"/>
      <c r="E25" s="127"/>
      <c r="F25" s="127"/>
      <c r="G25" s="127"/>
      <c r="H25" s="128"/>
      <c r="I25" s="129"/>
      <c r="J25" s="38" t="str">
        <f t="shared" si="0"/>
        <v xml:space="preserve"> </v>
      </c>
      <c r="K25" s="38" t="str">
        <f t="shared" si="1"/>
        <v xml:space="preserve"> </v>
      </c>
    </row>
    <row r="26" spans="1:11" ht="15" customHeight="1" x14ac:dyDescent="0.25">
      <c r="A26" s="2">
        <v>18</v>
      </c>
      <c r="B26" s="477"/>
      <c r="C26" s="477"/>
      <c r="D26" s="253"/>
      <c r="E26" s="127"/>
      <c r="F26" s="127"/>
      <c r="G26" s="127"/>
      <c r="H26" s="128"/>
      <c r="I26" s="129"/>
      <c r="J26" s="38" t="str">
        <f t="shared" si="0"/>
        <v xml:space="preserve"> </v>
      </c>
      <c r="K26" s="38" t="str">
        <f t="shared" si="1"/>
        <v xml:space="preserve"> </v>
      </c>
    </row>
    <row r="27" spans="1:11" ht="15" customHeight="1" x14ac:dyDescent="0.25">
      <c r="A27" s="2">
        <v>19</v>
      </c>
      <c r="B27" s="477"/>
      <c r="C27" s="477"/>
      <c r="D27" s="253"/>
      <c r="E27" s="127"/>
      <c r="F27" s="127"/>
      <c r="G27" s="127"/>
      <c r="H27" s="128"/>
      <c r="I27" s="129"/>
      <c r="J27" s="38" t="str">
        <f t="shared" si="0"/>
        <v xml:space="preserve"> </v>
      </c>
      <c r="K27" s="38" t="str">
        <f t="shared" si="1"/>
        <v xml:space="preserve"> </v>
      </c>
    </row>
    <row r="28" spans="1:11" ht="15.75" customHeight="1" x14ac:dyDescent="0.25">
      <c r="A28" s="251">
        <v>20</v>
      </c>
      <c r="B28" s="474"/>
      <c r="C28" s="474"/>
      <c r="D28" s="254"/>
      <c r="E28" s="130"/>
      <c r="F28" s="130"/>
      <c r="G28" s="130"/>
      <c r="H28" s="131"/>
      <c r="I28" s="132"/>
      <c r="J28" s="38" t="str">
        <f t="shared" si="0"/>
        <v xml:space="preserve"> </v>
      </c>
      <c r="K28" s="38" t="str">
        <f t="shared" si="1"/>
        <v xml:space="preserve"> </v>
      </c>
    </row>
    <row r="29" spans="1:11" ht="19.5" customHeight="1" x14ac:dyDescent="0.25">
      <c r="A29" s="475"/>
      <c r="B29" s="475"/>
      <c r="C29" s="475"/>
      <c r="D29" s="475"/>
      <c r="E29" s="475"/>
      <c r="F29" s="40"/>
      <c r="G29" s="258" t="s">
        <v>191</v>
      </c>
      <c r="H29" s="41">
        <f>SUM(H9:H28)</f>
        <v>0</v>
      </c>
      <c r="I29" s="62"/>
    </row>
    <row r="30" spans="1:11" ht="15" customHeight="1" x14ac:dyDescent="0.25">
      <c r="A30" s="46"/>
      <c r="B30" s="46"/>
      <c r="C30" s="46"/>
      <c r="D30" s="46"/>
      <c r="E30" s="46"/>
      <c r="F30" s="46"/>
      <c r="G30" s="46"/>
      <c r="H30" s="46"/>
      <c r="I30" s="46"/>
    </row>
    <row r="31" spans="1:11" ht="17.25" customHeight="1" x14ac:dyDescent="0.25">
      <c r="A31" s="381" t="s">
        <v>171</v>
      </c>
      <c r="B31" s="381"/>
      <c r="C31" s="381"/>
      <c r="D31" s="381"/>
      <c r="E31" s="381"/>
      <c r="F31" s="381"/>
      <c r="G31" s="381"/>
      <c r="H31" s="381"/>
      <c r="I31" s="381"/>
      <c r="J31" s="381"/>
      <c r="K31" s="381"/>
    </row>
    <row r="32" spans="1:11" ht="17.25" customHeight="1" x14ac:dyDescent="0.25">
      <c r="A32" s="252"/>
      <c r="B32" s="252"/>
      <c r="C32" s="252"/>
      <c r="D32" s="252"/>
      <c r="E32" s="252"/>
      <c r="F32" s="252"/>
      <c r="G32" s="252"/>
      <c r="H32" s="252"/>
      <c r="I32" s="252"/>
      <c r="J32" s="252"/>
      <c r="K32" s="252"/>
    </row>
    <row r="33" spans="1:11" ht="15" customHeight="1" x14ac:dyDescent="0.25">
      <c r="A33" s="51"/>
    </row>
    <row r="34" spans="1:11" ht="15" customHeight="1" x14ac:dyDescent="0.25">
      <c r="A34" s="255" t="s">
        <v>101</v>
      </c>
      <c r="D34" s="255" t="s">
        <v>102</v>
      </c>
      <c r="E34" s="255" t="s">
        <v>103</v>
      </c>
      <c r="F34" s="255"/>
      <c r="H34" s="74" t="s">
        <v>127</v>
      </c>
    </row>
    <row r="35" spans="1:11" ht="15" customHeight="1" x14ac:dyDescent="0.25">
      <c r="A35" s="255"/>
      <c r="D35" s="255"/>
      <c r="E35" s="255"/>
      <c r="F35" s="255"/>
      <c r="H35" s="74"/>
    </row>
    <row r="37" spans="1:11" ht="15.75" customHeight="1" x14ac:dyDescent="0.25">
      <c r="A37" s="348" t="s">
        <v>182</v>
      </c>
      <c r="B37" s="348"/>
      <c r="C37" s="348"/>
      <c r="D37" s="348"/>
      <c r="E37" s="348"/>
      <c r="F37" s="348"/>
      <c r="G37" s="348"/>
      <c r="H37" s="348"/>
      <c r="I37" s="348"/>
    </row>
    <row r="38" spans="1:11" ht="15" customHeight="1" x14ac:dyDescent="0.25">
      <c r="A38" s="70"/>
      <c r="B38" s="70"/>
      <c r="C38" s="70"/>
      <c r="D38" s="71" t="str">
        <f>'proje ve personel bilgileri'!$B$7</f>
        <v>/</v>
      </c>
      <c r="E38" s="70" t="s">
        <v>109</v>
      </c>
      <c r="F38" s="70"/>
      <c r="G38" s="70"/>
      <c r="H38" s="70"/>
      <c r="I38" s="70"/>
    </row>
    <row r="39" spans="1:11" ht="18.75" customHeight="1" x14ac:dyDescent="0.25">
      <c r="I39" s="4" t="s">
        <v>183</v>
      </c>
    </row>
    <row r="40" spans="1:11" ht="15.75" customHeight="1" x14ac:dyDescent="0.25">
      <c r="A40" s="349" t="s">
        <v>2</v>
      </c>
      <c r="B40" s="350"/>
      <c r="C40" s="479">
        <f>'proje ve personel bilgileri'!$B$2</f>
        <v>0</v>
      </c>
      <c r="D40" s="480"/>
      <c r="E40" s="480"/>
      <c r="F40" s="480"/>
      <c r="G40" s="480"/>
      <c r="H40" s="480"/>
      <c r="I40" s="481"/>
    </row>
    <row r="41" spans="1:11" ht="15.75" customHeight="1" x14ac:dyDescent="0.25">
      <c r="A41" s="349" t="s">
        <v>184</v>
      </c>
      <c r="B41" s="350"/>
      <c r="C41" s="351">
        <f>'proje ve personel bilgileri'!$B$3</f>
        <v>0</v>
      </c>
      <c r="D41" s="352"/>
      <c r="E41" s="352"/>
      <c r="F41" s="352"/>
      <c r="G41" s="352"/>
      <c r="H41" s="352"/>
      <c r="I41" s="353"/>
    </row>
    <row r="42" spans="1:11" ht="30.75" customHeight="1" x14ac:dyDescent="0.25">
      <c r="A42" s="432" t="s">
        <v>87</v>
      </c>
      <c r="B42" s="346" t="s">
        <v>185</v>
      </c>
      <c r="C42" s="347"/>
      <c r="D42" s="432" t="s">
        <v>186</v>
      </c>
      <c r="E42" s="432" t="s">
        <v>187</v>
      </c>
      <c r="F42" s="442" t="s">
        <v>188</v>
      </c>
      <c r="G42" s="478"/>
      <c r="H42" s="432" t="s">
        <v>189</v>
      </c>
      <c r="I42" s="432" t="s">
        <v>178</v>
      </c>
    </row>
    <row r="43" spans="1:11" ht="15" customHeight="1" x14ac:dyDescent="0.25">
      <c r="A43" s="433"/>
      <c r="B43" s="339" t="s">
        <v>190</v>
      </c>
      <c r="C43" s="340"/>
      <c r="D43" s="433"/>
      <c r="E43" s="433"/>
      <c r="F43" s="432" t="s">
        <v>179</v>
      </c>
      <c r="G43" s="347" t="s">
        <v>180</v>
      </c>
      <c r="H43" s="433"/>
      <c r="I43" s="433"/>
    </row>
    <row r="44" spans="1:11" ht="15.75" customHeight="1" x14ac:dyDescent="0.25">
      <c r="A44" s="433"/>
      <c r="B44" s="339" t="s">
        <v>87</v>
      </c>
      <c r="C44" s="340"/>
      <c r="D44" s="433"/>
      <c r="E44" s="433"/>
      <c r="F44" s="463"/>
      <c r="G44" s="401"/>
      <c r="H44" s="433"/>
      <c r="I44" s="433"/>
    </row>
    <row r="45" spans="1:11" ht="15" customHeight="1" x14ac:dyDescent="0.25">
      <c r="A45" s="1">
        <v>21</v>
      </c>
      <c r="B45" s="476"/>
      <c r="C45" s="476"/>
      <c r="D45" s="256"/>
      <c r="E45" s="124"/>
      <c r="F45" s="124"/>
      <c r="G45" s="124"/>
      <c r="H45" s="125"/>
      <c r="I45" s="126"/>
      <c r="J45" s="38" t="str">
        <f t="shared" ref="J45:J64" si="2">IF(H45&lt;&gt;0,(IF(I45=0,"KDV'li Tutar Zorunlu"," "))," ")</f>
        <v xml:space="preserve"> </v>
      </c>
      <c r="K45" s="38" t="str">
        <f t="shared" ref="K45:K64" si="3">IF(H45&lt;&gt;0,(IF(F45=0,"Tarih Numara Zorunlu"," "))," ")</f>
        <v xml:space="preserve"> </v>
      </c>
    </row>
    <row r="46" spans="1:11" ht="15.75" customHeight="1" x14ac:dyDescent="0.25">
      <c r="A46" s="2">
        <v>22</v>
      </c>
      <c r="B46" s="477"/>
      <c r="C46" s="477"/>
      <c r="D46" s="253"/>
      <c r="E46" s="127"/>
      <c r="F46" s="127"/>
      <c r="G46" s="127"/>
      <c r="H46" s="128"/>
      <c r="I46" s="129"/>
      <c r="J46" s="38" t="str">
        <f t="shared" si="2"/>
        <v xml:space="preserve"> </v>
      </c>
      <c r="K46" s="38" t="str">
        <f t="shared" si="3"/>
        <v xml:space="preserve"> </v>
      </c>
    </row>
    <row r="47" spans="1:11" ht="15" customHeight="1" x14ac:dyDescent="0.25">
      <c r="A47" s="1">
        <v>23</v>
      </c>
      <c r="B47" s="477"/>
      <c r="C47" s="477"/>
      <c r="D47" s="253"/>
      <c r="E47" s="127"/>
      <c r="F47" s="127"/>
      <c r="G47" s="127"/>
      <c r="H47" s="128"/>
      <c r="I47" s="129"/>
      <c r="J47" s="38" t="str">
        <f t="shared" si="2"/>
        <v xml:space="preserve"> </v>
      </c>
      <c r="K47" s="38" t="str">
        <f t="shared" si="3"/>
        <v xml:space="preserve"> </v>
      </c>
    </row>
    <row r="48" spans="1:11" ht="15.75" customHeight="1" x14ac:dyDescent="0.25">
      <c r="A48" s="2">
        <v>24</v>
      </c>
      <c r="B48" s="477"/>
      <c r="C48" s="477"/>
      <c r="D48" s="253"/>
      <c r="E48" s="127"/>
      <c r="F48" s="127"/>
      <c r="G48" s="127"/>
      <c r="H48" s="128"/>
      <c r="I48" s="129"/>
      <c r="J48" s="38" t="str">
        <f t="shared" si="2"/>
        <v xml:space="preserve"> </v>
      </c>
      <c r="K48" s="38" t="str">
        <f t="shared" si="3"/>
        <v xml:space="preserve"> </v>
      </c>
    </row>
    <row r="49" spans="1:11" ht="15" customHeight="1" x14ac:dyDescent="0.25">
      <c r="A49" s="1">
        <v>25</v>
      </c>
      <c r="B49" s="477"/>
      <c r="C49" s="477"/>
      <c r="D49" s="253"/>
      <c r="E49" s="127"/>
      <c r="F49" s="127"/>
      <c r="G49" s="127"/>
      <c r="H49" s="128"/>
      <c r="I49" s="129"/>
      <c r="J49" s="38" t="str">
        <f t="shared" si="2"/>
        <v xml:space="preserve"> </v>
      </c>
      <c r="K49" s="38" t="str">
        <f t="shared" si="3"/>
        <v xml:space="preserve"> </v>
      </c>
    </row>
    <row r="50" spans="1:11" ht="15.75" customHeight="1" x14ac:dyDescent="0.25">
      <c r="A50" s="2">
        <v>26</v>
      </c>
      <c r="B50" s="477"/>
      <c r="C50" s="477"/>
      <c r="D50" s="253"/>
      <c r="E50" s="127"/>
      <c r="F50" s="127"/>
      <c r="G50" s="127"/>
      <c r="H50" s="128"/>
      <c r="I50" s="129"/>
      <c r="J50" s="38" t="str">
        <f t="shared" si="2"/>
        <v xml:space="preserve"> </v>
      </c>
      <c r="K50" s="38" t="str">
        <f t="shared" si="3"/>
        <v xml:space="preserve"> </v>
      </c>
    </row>
    <row r="51" spans="1:11" ht="15" customHeight="1" x14ac:dyDescent="0.25">
      <c r="A51" s="1">
        <v>27</v>
      </c>
      <c r="B51" s="477"/>
      <c r="C51" s="477"/>
      <c r="D51" s="253"/>
      <c r="E51" s="127"/>
      <c r="F51" s="127"/>
      <c r="G51" s="127"/>
      <c r="H51" s="128"/>
      <c r="I51" s="129"/>
      <c r="J51" s="38" t="str">
        <f t="shared" si="2"/>
        <v xml:space="preserve"> </v>
      </c>
      <c r="K51" s="38" t="str">
        <f t="shared" si="3"/>
        <v xml:space="preserve"> </v>
      </c>
    </row>
    <row r="52" spans="1:11" ht="15.75" customHeight="1" x14ac:dyDescent="0.25">
      <c r="A52" s="2">
        <v>28</v>
      </c>
      <c r="B52" s="477"/>
      <c r="C52" s="477"/>
      <c r="D52" s="253"/>
      <c r="E52" s="127"/>
      <c r="F52" s="127"/>
      <c r="G52" s="127"/>
      <c r="H52" s="128"/>
      <c r="I52" s="129"/>
      <c r="J52" s="38" t="str">
        <f t="shared" si="2"/>
        <v xml:space="preserve"> </v>
      </c>
      <c r="K52" s="38" t="str">
        <f t="shared" si="3"/>
        <v xml:space="preserve"> </v>
      </c>
    </row>
    <row r="53" spans="1:11" ht="15" customHeight="1" x14ac:dyDescent="0.25">
      <c r="A53" s="1">
        <v>29</v>
      </c>
      <c r="B53" s="477"/>
      <c r="C53" s="477"/>
      <c r="D53" s="253"/>
      <c r="E53" s="127"/>
      <c r="F53" s="127"/>
      <c r="G53" s="127"/>
      <c r="H53" s="128"/>
      <c r="I53" s="129"/>
      <c r="J53" s="38" t="str">
        <f t="shared" si="2"/>
        <v xml:space="preserve"> </v>
      </c>
      <c r="K53" s="38" t="str">
        <f t="shared" si="3"/>
        <v xml:space="preserve"> </v>
      </c>
    </row>
    <row r="54" spans="1:11" ht="15.75" customHeight="1" x14ac:dyDescent="0.25">
      <c r="A54" s="2">
        <v>30</v>
      </c>
      <c r="B54" s="477"/>
      <c r="C54" s="477"/>
      <c r="D54" s="253"/>
      <c r="E54" s="127"/>
      <c r="F54" s="127"/>
      <c r="G54" s="127"/>
      <c r="H54" s="128"/>
      <c r="I54" s="129"/>
      <c r="J54" s="38" t="str">
        <f t="shared" si="2"/>
        <v xml:space="preserve"> </v>
      </c>
      <c r="K54" s="38" t="str">
        <f t="shared" si="3"/>
        <v xml:space="preserve"> </v>
      </c>
    </row>
    <row r="55" spans="1:11" ht="15" customHeight="1" x14ac:dyDescent="0.25">
      <c r="A55" s="1">
        <v>31</v>
      </c>
      <c r="B55" s="477"/>
      <c r="C55" s="477"/>
      <c r="D55" s="253"/>
      <c r="E55" s="127"/>
      <c r="F55" s="127"/>
      <c r="G55" s="127"/>
      <c r="H55" s="128"/>
      <c r="I55" s="129"/>
      <c r="J55" s="38" t="str">
        <f t="shared" si="2"/>
        <v xml:space="preserve"> </v>
      </c>
      <c r="K55" s="38" t="str">
        <f t="shared" si="3"/>
        <v xml:space="preserve"> </v>
      </c>
    </row>
    <row r="56" spans="1:11" ht="15.75" customHeight="1" x14ac:dyDescent="0.25">
      <c r="A56" s="2">
        <v>32</v>
      </c>
      <c r="B56" s="477"/>
      <c r="C56" s="477"/>
      <c r="D56" s="253"/>
      <c r="E56" s="127"/>
      <c r="F56" s="127"/>
      <c r="G56" s="127"/>
      <c r="H56" s="128"/>
      <c r="I56" s="129"/>
      <c r="J56" s="38" t="str">
        <f t="shared" si="2"/>
        <v xml:space="preserve"> </v>
      </c>
      <c r="K56" s="38" t="str">
        <f t="shared" si="3"/>
        <v xml:space="preserve"> </v>
      </c>
    </row>
    <row r="57" spans="1:11" ht="15" customHeight="1" x14ac:dyDescent="0.25">
      <c r="A57" s="1">
        <v>33</v>
      </c>
      <c r="B57" s="477"/>
      <c r="C57" s="477"/>
      <c r="D57" s="253"/>
      <c r="E57" s="127"/>
      <c r="F57" s="127"/>
      <c r="G57" s="127"/>
      <c r="H57" s="128"/>
      <c r="I57" s="129"/>
      <c r="J57" s="38" t="str">
        <f t="shared" si="2"/>
        <v xml:space="preserve"> </v>
      </c>
      <c r="K57" s="38" t="str">
        <f t="shared" si="3"/>
        <v xml:space="preserve"> </v>
      </c>
    </row>
    <row r="58" spans="1:11" ht="15.75" customHeight="1" x14ac:dyDescent="0.25">
      <c r="A58" s="2">
        <v>34</v>
      </c>
      <c r="B58" s="477"/>
      <c r="C58" s="477"/>
      <c r="D58" s="253"/>
      <c r="E58" s="127"/>
      <c r="F58" s="127"/>
      <c r="G58" s="127"/>
      <c r="H58" s="128"/>
      <c r="I58" s="129"/>
      <c r="J58" s="38" t="str">
        <f t="shared" si="2"/>
        <v xml:space="preserve"> </v>
      </c>
      <c r="K58" s="38" t="str">
        <f t="shared" si="3"/>
        <v xml:space="preserve"> </v>
      </c>
    </row>
    <row r="59" spans="1:11" ht="15" customHeight="1" x14ac:dyDescent="0.25">
      <c r="A59" s="1">
        <v>35</v>
      </c>
      <c r="B59" s="477"/>
      <c r="C59" s="477"/>
      <c r="D59" s="253"/>
      <c r="E59" s="127"/>
      <c r="F59" s="127"/>
      <c r="G59" s="127"/>
      <c r="H59" s="128"/>
      <c r="I59" s="129"/>
      <c r="J59" s="38" t="str">
        <f t="shared" si="2"/>
        <v xml:space="preserve"> </v>
      </c>
      <c r="K59" s="38" t="str">
        <f t="shared" si="3"/>
        <v xml:space="preserve"> </v>
      </c>
    </row>
    <row r="60" spans="1:11" ht="15.75" customHeight="1" x14ac:dyDescent="0.25">
      <c r="A60" s="2">
        <v>36</v>
      </c>
      <c r="B60" s="477"/>
      <c r="C60" s="477"/>
      <c r="D60" s="253"/>
      <c r="E60" s="127"/>
      <c r="F60" s="127"/>
      <c r="G60" s="127"/>
      <c r="H60" s="128"/>
      <c r="I60" s="129"/>
      <c r="J60" s="38" t="str">
        <f t="shared" si="2"/>
        <v xml:space="preserve"> </v>
      </c>
      <c r="K60" s="38" t="str">
        <f t="shared" si="3"/>
        <v xml:space="preserve"> </v>
      </c>
    </row>
    <row r="61" spans="1:11" ht="15" customHeight="1" x14ac:dyDescent="0.25">
      <c r="A61" s="1">
        <v>37</v>
      </c>
      <c r="B61" s="477"/>
      <c r="C61" s="477"/>
      <c r="D61" s="253"/>
      <c r="E61" s="127"/>
      <c r="F61" s="127"/>
      <c r="G61" s="127"/>
      <c r="H61" s="128"/>
      <c r="I61" s="129"/>
      <c r="J61" s="38" t="str">
        <f t="shared" si="2"/>
        <v xml:space="preserve"> </v>
      </c>
      <c r="K61" s="38" t="str">
        <f t="shared" si="3"/>
        <v xml:space="preserve"> </v>
      </c>
    </row>
    <row r="62" spans="1:11" ht="15.75" customHeight="1" x14ac:dyDescent="0.25">
      <c r="A62" s="2">
        <v>38</v>
      </c>
      <c r="B62" s="477"/>
      <c r="C62" s="477"/>
      <c r="D62" s="253"/>
      <c r="E62" s="127"/>
      <c r="F62" s="127"/>
      <c r="G62" s="127"/>
      <c r="H62" s="128"/>
      <c r="I62" s="129"/>
      <c r="J62" s="38" t="str">
        <f t="shared" si="2"/>
        <v xml:space="preserve"> </v>
      </c>
      <c r="K62" s="38" t="str">
        <f t="shared" si="3"/>
        <v xml:space="preserve"> </v>
      </c>
    </row>
    <row r="63" spans="1:11" ht="15" customHeight="1" x14ac:dyDescent="0.25">
      <c r="A63" s="1">
        <v>39</v>
      </c>
      <c r="B63" s="477"/>
      <c r="C63" s="477"/>
      <c r="D63" s="253"/>
      <c r="E63" s="127"/>
      <c r="F63" s="127"/>
      <c r="G63" s="127"/>
      <c r="H63" s="128"/>
      <c r="I63" s="129"/>
      <c r="J63" s="38" t="str">
        <f t="shared" si="2"/>
        <v xml:space="preserve"> </v>
      </c>
      <c r="K63" s="38" t="str">
        <f t="shared" si="3"/>
        <v xml:space="preserve"> </v>
      </c>
    </row>
    <row r="64" spans="1:11" ht="15.75" customHeight="1" x14ac:dyDescent="0.25">
      <c r="A64" s="2">
        <v>40</v>
      </c>
      <c r="B64" s="474"/>
      <c r="C64" s="474"/>
      <c r="D64" s="254"/>
      <c r="E64" s="130"/>
      <c r="F64" s="130"/>
      <c r="G64" s="130"/>
      <c r="H64" s="131"/>
      <c r="I64" s="132"/>
      <c r="J64" s="38" t="str">
        <f t="shared" si="2"/>
        <v xml:space="preserve"> </v>
      </c>
      <c r="K64" s="38" t="str">
        <f t="shared" si="3"/>
        <v xml:space="preserve"> </v>
      </c>
    </row>
    <row r="65" spans="1:11" ht="30.75" customHeight="1" x14ac:dyDescent="0.25">
      <c r="A65" s="475"/>
      <c r="B65" s="475"/>
      <c r="C65" s="475"/>
      <c r="D65" s="475"/>
      <c r="E65" s="475"/>
      <c r="F65" s="40"/>
      <c r="G65" s="258" t="s">
        <v>191</v>
      </c>
      <c r="H65" s="41">
        <f>SUM(H45:H64)+H29</f>
        <v>0</v>
      </c>
      <c r="I65" s="62"/>
    </row>
    <row r="66" spans="1:11" ht="15" customHeight="1" x14ac:dyDescent="0.25">
      <c r="A66" s="46"/>
      <c r="B66" s="46"/>
      <c r="C66" s="46"/>
      <c r="D66" s="46"/>
      <c r="E66" s="46"/>
      <c r="F66" s="46"/>
      <c r="G66" s="46"/>
      <c r="H66" s="46"/>
      <c r="I66" s="46"/>
    </row>
    <row r="67" spans="1:11" ht="15" customHeight="1" x14ac:dyDescent="0.25">
      <c r="A67" s="381" t="s">
        <v>171</v>
      </c>
      <c r="B67" s="381"/>
      <c r="C67" s="381"/>
      <c r="D67" s="381"/>
      <c r="E67" s="381"/>
      <c r="F67" s="381"/>
      <c r="G67" s="381"/>
      <c r="H67" s="381"/>
      <c r="I67" s="381"/>
      <c r="J67" s="381"/>
      <c r="K67" s="381"/>
    </row>
    <row r="68" spans="1:11" ht="15" customHeight="1" x14ac:dyDescent="0.25">
      <c r="A68" s="252"/>
      <c r="B68" s="252"/>
      <c r="C68" s="252"/>
      <c r="D68" s="252"/>
      <c r="E68" s="252"/>
      <c r="F68" s="252"/>
      <c r="G68" s="252"/>
      <c r="H68" s="252"/>
      <c r="I68" s="252"/>
      <c r="J68" s="252"/>
      <c r="K68" s="252"/>
    </row>
    <row r="69" spans="1:11" ht="15" customHeight="1" x14ac:dyDescent="0.25">
      <c r="A69" s="51"/>
    </row>
    <row r="70" spans="1:11" ht="15" customHeight="1" x14ac:dyDescent="0.25">
      <c r="A70" s="255" t="s">
        <v>101</v>
      </c>
      <c r="D70" s="255" t="s">
        <v>102</v>
      </c>
      <c r="E70" s="255" t="s">
        <v>103</v>
      </c>
      <c r="F70" s="255"/>
      <c r="H70" s="74" t="s">
        <v>127</v>
      </c>
    </row>
    <row r="71" spans="1:11" ht="15" customHeight="1" x14ac:dyDescent="0.25">
      <c r="A71" s="255"/>
      <c r="D71" s="255"/>
      <c r="E71" s="255"/>
      <c r="F71" s="255"/>
      <c r="H71" s="74"/>
    </row>
    <row r="72" spans="1:11" ht="15.75" customHeight="1" x14ac:dyDescent="0.25">
      <c r="A72" s="348" t="s">
        <v>182</v>
      </c>
      <c r="B72" s="348"/>
      <c r="C72" s="348"/>
      <c r="D72" s="348"/>
      <c r="E72" s="348"/>
      <c r="F72" s="348"/>
      <c r="G72" s="348"/>
      <c r="H72" s="348"/>
      <c r="I72" s="348"/>
    </row>
    <row r="73" spans="1:11" ht="15" customHeight="1" x14ac:dyDescent="0.25">
      <c r="A73" s="70"/>
      <c r="B73" s="70"/>
      <c r="C73" s="70"/>
      <c r="D73" s="71" t="str">
        <f>'proje ve personel bilgileri'!$B$7</f>
        <v>/</v>
      </c>
      <c r="E73" s="70" t="s">
        <v>109</v>
      </c>
      <c r="F73" s="70"/>
      <c r="G73" s="70"/>
      <c r="H73" s="70"/>
      <c r="I73" s="70"/>
    </row>
    <row r="74" spans="1:11" ht="18.75" customHeight="1" x14ac:dyDescent="0.25">
      <c r="I74" s="4" t="s">
        <v>183</v>
      </c>
    </row>
    <row r="75" spans="1:11" ht="15.75" customHeight="1" x14ac:dyDescent="0.25">
      <c r="A75" s="349" t="s">
        <v>2</v>
      </c>
      <c r="B75" s="350"/>
      <c r="C75" s="479">
        <f>'proje ve personel bilgileri'!$B$2</f>
        <v>0</v>
      </c>
      <c r="D75" s="480"/>
      <c r="E75" s="480"/>
      <c r="F75" s="480"/>
      <c r="G75" s="480"/>
      <c r="H75" s="480"/>
      <c r="I75" s="481"/>
    </row>
    <row r="76" spans="1:11" ht="15.75" customHeight="1" x14ac:dyDescent="0.25">
      <c r="A76" s="349" t="s">
        <v>184</v>
      </c>
      <c r="B76" s="350"/>
      <c r="C76" s="351">
        <f>'proje ve personel bilgileri'!$B$3</f>
        <v>0</v>
      </c>
      <c r="D76" s="352"/>
      <c r="E76" s="352"/>
      <c r="F76" s="352"/>
      <c r="G76" s="352"/>
      <c r="H76" s="352"/>
      <c r="I76" s="353"/>
    </row>
    <row r="77" spans="1:11" ht="29.25" customHeight="1" x14ac:dyDescent="0.25">
      <c r="A77" s="432" t="s">
        <v>87</v>
      </c>
      <c r="B77" s="346" t="s">
        <v>185</v>
      </c>
      <c r="C77" s="347"/>
      <c r="D77" s="432" t="s">
        <v>186</v>
      </c>
      <c r="E77" s="432" t="s">
        <v>187</v>
      </c>
      <c r="F77" s="442" t="s">
        <v>188</v>
      </c>
      <c r="G77" s="478"/>
      <c r="H77" s="432" t="s">
        <v>189</v>
      </c>
      <c r="I77" s="432" t="s">
        <v>178</v>
      </c>
    </row>
    <row r="78" spans="1:11" ht="15" customHeight="1" x14ac:dyDescent="0.25">
      <c r="A78" s="433"/>
      <c r="B78" s="339" t="s">
        <v>190</v>
      </c>
      <c r="C78" s="340"/>
      <c r="D78" s="433"/>
      <c r="E78" s="433"/>
      <c r="F78" s="432" t="s">
        <v>179</v>
      </c>
      <c r="G78" s="347" t="s">
        <v>180</v>
      </c>
      <c r="H78" s="433"/>
      <c r="I78" s="433"/>
    </row>
    <row r="79" spans="1:11" ht="15.75" customHeight="1" x14ac:dyDescent="0.25">
      <c r="A79" s="433"/>
      <c r="B79" s="339" t="s">
        <v>87</v>
      </c>
      <c r="C79" s="340"/>
      <c r="D79" s="433"/>
      <c r="E79" s="433"/>
      <c r="F79" s="463"/>
      <c r="G79" s="401"/>
      <c r="H79" s="433"/>
      <c r="I79" s="433"/>
    </row>
    <row r="80" spans="1:11" ht="15" customHeight="1" x14ac:dyDescent="0.25">
      <c r="A80" s="1">
        <v>41</v>
      </c>
      <c r="B80" s="476"/>
      <c r="C80" s="476"/>
      <c r="D80" s="256"/>
      <c r="E80" s="124"/>
      <c r="F80" s="124"/>
      <c r="G80" s="124"/>
      <c r="H80" s="125"/>
      <c r="I80" s="126"/>
      <c r="J80" s="38" t="str">
        <f t="shared" ref="J80:J99" si="4">IF(H80&lt;&gt;0,(IF(I80=0,"KDV'li Tutar Zorunlu"," "))," ")</f>
        <v xml:space="preserve"> </v>
      </c>
      <c r="K80" s="38" t="str">
        <f t="shared" ref="K80:K99" si="5">IF(H80&lt;&gt;0,(IF(F80=0,"Tarih Numara Zorunlu"," "))," ")</f>
        <v xml:space="preserve"> </v>
      </c>
    </row>
    <row r="81" spans="1:11" ht="15.75" customHeight="1" x14ac:dyDescent="0.25">
      <c r="A81" s="2">
        <v>42</v>
      </c>
      <c r="B81" s="477"/>
      <c r="C81" s="477"/>
      <c r="D81" s="253"/>
      <c r="E81" s="127"/>
      <c r="F81" s="127"/>
      <c r="G81" s="127"/>
      <c r="H81" s="128"/>
      <c r="I81" s="129"/>
      <c r="J81" s="38" t="str">
        <f t="shared" si="4"/>
        <v xml:space="preserve"> </v>
      </c>
      <c r="K81" s="38" t="str">
        <f t="shared" si="5"/>
        <v xml:space="preserve"> </v>
      </c>
    </row>
    <row r="82" spans="1:11" ht="15" customHeight="1" x14ac:dyDescent="0.25">
      <c r="A82" s="1">
        <v>43</v>
      </c>
      <c r="B82" s="477"/>
      <c r="C82" s="477"/>
      <c r="D82" s="253"/>
      <c r="E82" s="127"/>
      <c r="F82" s="127"/>
      <c r="G82" s="127"/>
      <c r="H82" s="128"/>
      <c r="I82" s="129"/>
      <c r="J82" s="38" t="str">
        <f t="shared" si="4"/>
        <v xml:space="preserve"> </v>
      </c>
      <c r="K82" s="38" t="str">
        <f t="shared" si="5"/>
        <v xml:space="preserve"> </v>
      </c>
    </row>
    <row r="83" spans="1:11" ht="15.75" customHeight="1" x14ac:dyDescent="0.25">
      <c r="A83" s="2">
        <v>44</v>
      </c>
      <c r="B83" s="477"/>
      <c r="C83" s="477"/>
      <c r="D83" s="253"/>
      <c r="E83" s="127"/>
      <c r="F83" s="127"/>
      <c r="G83" s="127"/>
      <c r="H83" s="128"/>
      <c r="I83" s="129"/>
      <c r="J83" s="38" t="str">
        <f t="shared" si="4"/>
        <v xml:space="preserve"> </v>
      </c>
      <c r="K83" s="38" t="str">
        <f t="shared" si="5"/>
        <v xml:space="preserve"> </v>
      </c>
    </row>
    <row r="84" spans="1:11" ht="15" customHeight="1" x14ac:dyDescent="0.25">
      <c r="A84" s="1">
        <v>45</v>
      </c>
      <c r="B84" s="477"/>
      <c r="C84" s="477"/>
      <c r="D84" s="253"/>
      <c r="E84" s="127"/>
      <c r="F84" s="127"/>
      <c r="G84" s="127"/>
      <c r="H84" s="128"/>
      <c r="I84" s="129"/>
      <c r="J84" s="38" t="str">
        <f t="shared" si="4"/>
        <v xml:space="preserve"> </v>
      </c>
      <c r="K84" s="38" t="str">
        <f t="shared" si="5"/>
        <v xml:space="preserve"> </v>
      </c>
    </row>
    <row r="85" spans="1:11" ht="15.75" customHeight="1" x14ac:dyDescent="0.25">
      <c r="A85" s="2">
        <v>46</v>
      </c>
      <c r="B85" s="477"/>
      <c r="C85" s="477"/>
      <c r="D85" s="253"/>
      <c r="E85" s="127"/>
      <c r="F85" s="127"/>
      <c r="G85" s="127"/>
      <c r="H85" s="128"/>
      <c r="I85" s="129"/>
      <c r="J85" s="38" t="str">
        <f t="shared" si="4"/>
        <v xml:space="preserve"> </v>
      </c>
      <c r="K85" s="38" t="str">
        <f t="shared" si="5"/>
        <v xml:space="preserve"> </v>
      </c>
    </row>
    <row r="86" spans="1:11" ht="15" customHeight="1" x14ac:dyDescent="0.25">
      <c r="A86" s="1">
        <v>47</v>
      </c>
      <c r="B86" s="477"/>
      <c r="C86" s="477"/>
      <c r="D86" s="253"/>
      <c r="E86" s="127"/>
      <c r="F86" s="127"/>
      <c r="G86" s="127"/>
      <c r="H86" s="128"/>
      <c r="I86" s="129"/>
      <c r="J86" s="38" t="str">
        <f t="shared" si="4"/>
        <v xml:space="preserve"> </v>
      </c>
      <c r="K86" s="38" t="str">
        <f t="shared" si="5"/>
        <v xml:space="preserve"> </v>
      </c>
    </row>
    <row r="87" spans="1:11" ht="15.75" customHeight="1" x14ac:dyDescent="0.25">
      <c r="A87" s="2">
        <v>48</v>
      </c>
      <c r="B87" s="477"/>
      <c r="C87" s="477"/>
      <c r="D87" s="253"/>
      <c r="E87" s="127"/>
      <c r="F87" s="127"/>
      <c r="G87" s="127"/>
      <c r="H87" s="128"/>
      <c r="I87" s="129"/>
      <c r="J87" s="38" t="str">
        <f t="shared" si="4"/>
        <v xml:space="preserve"> </v>
      </c>
      <c r="K87" s="38" t="str">
        <f t="shared" si="5"/>
        <v xml:space="preserve"> </v>
      </c>
    </row>
    <row r="88" spans="1:11" ht="15" customHeight="1" x14ac:dyDescent="0.25">
      <c r="A88" s="1">
        <v>49</v>
      </c>
      <c r="B88" s="477"/>
      <c r="C88" s="477"/>
      <c r="D88" s="253"/>
      <c r="E88" s="127"/>
      <c r="F88" s="127"/>
      <c r="G88" s="127"/>
      <c r="H88" s="128"/>
      <c r="I88" s="129"/>
      <c r="J88" s="38" t="str">
        <f t="shared" si="4"/>
        <v xml:space="preserve"> </v>
      </c>
      <c r="K88" s="38" t="str">
        <f t="shared" si="5"/>
        <v xml:space="preserve"> </v>
      </c>
    </row>
    <row r="89" spans="1:11" ht="15.75" customHeight="1" x14ac:dyDescent="0.25">
      <c r="A89" s="2">
        <v>50</v>
      </c>
      <c r="B89" s="477"/>
      <c r="C89" s="477"/>
      <c r="D89" s="253"/>
      <c r="E89" s="127"/>
      <c r="F89" s="127"/>
      <c r="G89" s="127"/>
      <c r="H89" s="128"/>
      <c r="I89" s="129"/>
      <c r="J89" s="38" t="str">
        <f t="shared" si="4"/>
        <v xml:space="preserve"> </v>
      </c>
      <c r="K89" s="38" t="str">
        <f t="shared" si="5"/>
        <v xml:space="preserve"> </v>
      </c>
    </row>
    <row r="90" spans="1:11" ht="15" customHeight="1" x14ac:dyDescent="0.25">
      <c r="A90" s="1">
        <v>51</v>
      </c>
      <c r="B90" s="477"/>
      <c r="C90" s="477"/>
      <c r="D90" s="253"/>
      <c r="E90" s="127"/>
      <c r="F90" s="127"/>
      <c r="G90" s="127"/>
      <c r="H90" s="128"/>
      <c r="I90" s="129"/>
      <c r="J90" s="38" t="str">
        <f t="shared" si="4"/>
        <v xml:space="preserve"> </v>
      </c>
      <c r="K90" s="38" t="str">
        <f t="shared" si="5"/>
        <v xml:space="preserve"> </v>
      </c>
    </row>
    <row r="91" spans="1:11" ht="15.75" customHeight="1" x14ac:dyDescent="0.25">
      <c r="A91" s="2">
        <v>52</v>
      </c>
      <c r="B91" s="477"/>
      <c r="C91" s="477"/>
      <c r="D91" s="253"/>
      <c r="E91" s="127"/>
      <c r="F91" s="127"/>
      <c r="G91" s="127"/>
      <c r="H91" s="128"/>
      <c r="I91" s="129"/>
      <c r="J91" s="38" t="str">
        <f t="shared" si="4"/>
        <v xml:space="preserve"> </v>
      </c>
      <c r="K91" s="38" t="str">
        <f t="shared" si="5"/>
        <v xml:space="preserve"> </v>
      </c>
    </row>
    <row r="92" spans="1:11" ht="15" customHeight="1" x14ac:dyDescent="0.25">
      <c r="A92" s="1">
        <v>53</v>
      </c>
      <c r="B92" s="477"/>
      <c r="C92" s="477"/>
      <c r="D92" s="253"/>
      <c r="E92" s="127"/>
      <c r="F92" s="127"/>
      <c r="G92" s="127"/>
      <c r="H92" s="128"/>
      <c r="I92" s="129"/>
      <c r="J92" s="38" t="str">
        <f t="shared" si="4"/>
        <v xml:space="preserve"> </v>
      </c>
      <c r="K92" s="38" t="str">
        <f t="shared" si="5"/>
        <v xml:space="preserve"> </v>
      </c>
    </row>
    <row r="93" spans="1:11" ht="15.75" customHeight="1" x14ac:dyDescent="0.25">
      <c r="A93" s="2">
        <v>54</v>
      </c>
      <c r="B93" s="477"/>
      <c r="C93" s="477"/>
      <c r="D93" s="253"/>
      <c r="E93" s="127"/>
      <c r="F93" s="127"/>
      <c r="G93" s="127"/>
      <c r="H93" s="128"/>
      <c r="I93" s="129"/>
      <c r="J93" s="38" t="str">
        <f t="shared" si="4"/>
        <v xml:space="preserve"> </v>
      </c>
      <c r="K93" s="38" t="str">
        <f t="shared" si="5"/>
        <v xml:space="preserve"> </v>
      </c>
    </row>
    <row r="94" spans="1:11" ht="15" customHeight="1" x14ac:dyDescent="0.25">
      <c r="A94" s="1">
        <v>55</v>
      </c>
      <c r="B94" s="477"/>
      <c r="C94" s="477"/>
      <c r="D94" s="253"/>
      <c r="E94" s="127"/>
      <c r="F94" s="127"/>
      <c r="G94" s="127"/>
      <c r="H94" s="128"/>
      <c r="I94" s="129"/>
      <c r="J94" s="38" t="str">
        <f t="shared" si="4"/>
        <v xml:space="preserve"> </v>
      </c>
      <c r="K94" s="38" t="str">
        <f t="shared" si="5"/>
        <v xml:space="preserve"> </v>
      </c>
    </row>
    <row r="95" spans="1:11" ht="15.75" customHeight="1" x14ac:dyDescent="0.25">
      <c r="A95" s="2">
        <v>56</v>
      </c>
      <c r="B95" s="477"/>
      <c r="C95" s="477"/>
      <c r="D95" s="253"/>
      <c r="E95" s="127"/>
      <c r="F95" s="127"/>
      <c r="G95" s="127"/>
      <c r="H95" s="128"/>
      <c r="I95" s="129"/>
      <c r="J95" s="38" t="str">
        <f t="shared" si="4"/>
        <v xml:space="preserve"> </v>
      </c>
      <c r="K95" s="38" t="str">
        <f t="shared" si="5"/>
        <v xml:space="preserve"> </v>
      </c>
    </row>
    <row r="96" spans="1:11" ht="15" customHeight="1" x14ac:dyDescent="0.25">
      <c r="A96" s="1">
        <v>57</v>
      </c>
      <c r="B96" s="477"/>
      <c r="C96" s="477"/>
      <c r="D96" s="253"/>
      <c r="E96" s="127"/>
      <c r="F96" s="127"/>
      <c r="G96" s="127"/>
      <c r="H96" s="128"/>
      <c r="I96" s="129"/>
      <c r="J96" s="38" t="str">
        <f t="shared" si="4"/>
        <v xml:space="preserve"> </v>
      </c>
      <c r="K96" s="38" t="str">
        <f t="shared" si="5"/>
        <v xml:space="preserve"> </v>
      </c>
    </row>
    <row r="97" spans="1:11" ht="15.75" customHeight="1" x14ac:dyDescent="0.25">
      <c r="A97" s="2">
        <v>58</v>
      </c>
      <c r="B97" s="477"/>
      <c r="C97" s="477"/>
      <c r="D97" s="253"/>
      <c r="E97" s="127"/>
      <c r="F97" s="127"/>
      <c r="G97" s="127"/>
      <c r="H97" s="128"/>
      <c r="I97" s="129"/>
      <c r="J97" s="38" t="str">
        <f t="shared" si="4"/>
        <v xml:space="preserve"> </v>
      </c>
      <c r="K97" s="38" t="str">
        <f t="shared" si="5"/>
        <v xml:space="preserve"> </v>
      </c>
    </row>
    <row r="98" spans="1:11" ht="15" customHeight="1" x14ac:dyDescent="0.25">
      <c r="A98" s="1">
        <v>59</v>
      </c>
      <c r="B98" s="477"/>
      <c r="C98" s="477"/>
      <c r="D98" s="253"/>
      <c r="E98" s="127"/>
      <c r="F98" s="127"/>
      <c r="G98" s="127"/>
      <c r="H98" s="128"/>
      <c r="I98" s="129"/>
      <c r="J98" s="38" t="str">
        <f t="shared" si="4"/>
        <v xml:space="preserve"> </v>
      </c>
      <c r="K98" s="38" t="str">
        <f t="shared" si="5"/>
        <v xml:space="preserve"> </v>
      </c>
    </row>
    <row r="99" spans="1:11" ht="15.75" customHeight="1" x14ac:dyDescent="0.25">
      <c r="A99" s="2">
        <v>60</v>
      </c>
      <c r="B99" s="474"/>
      <c r="C99" s="474"/>
      <c r="D99" s="254"/>
      <c r="E99" s="130"/>
      <c r="F99" s="130"/>
      <c r="G99" s="130"/>
      <c r="H99" s="131"/>
      <c r="I99" s="132"/>
      <c r="J99" s="38" t="str">
        <f t="shared" si="4"/>
        <v xml:space="preserve"> </v>
      </c>
      <c r="K99" s="38" t="str">
        <f t="shared" si="5"/>
        <v xml:space="preserve"> </v>
      </c>
    </row>
    <row r="100" spans="1:11" ht="30.75" customHeight="1" x14ac:dyDescent="0.25">
      <c r="A100" s="475"/>
      <c r="B100" s="475"/>
      <c r="C100" s="475"/>
      <c r="D100" s="475"/>
      <c r="E100" s="475"/>
      <c r="F100" s="40"/>
      <c r="G100" s="258" t="s">
        <v>191</v>
      </c>
      <c r="H100" s="41">
        <f>SUM(H80:H99)+H65</f>
        <v>0</v>
      </c>
      <c r="I100" s="62"/>
    </row>
    <row r="101" spans="1:11" ht="15" customHeight="1" x14ac:dyDescent="0.25">
      <c r="A101" s="46"/>
      <c r="B101" s="46"/>
      <c r="C101" s="46"/>
      <c r="D101" s="46"/>
      <c r="E101" s="46"/>
      <c r="F101" s="46"/>
      <c r="G101" s="46"/>
      <c r="H101" s="46"/>
      <c r="I101" s="46"/>
    </row>
    <row r="102" spans="1:11" ht="15" customHeight="1" x14ac:dyDescent="0.25">
      <c r="A102" s="381" t="s">
        <v>171</v>
      </c>
      <c r="B102" s="381"/>
      <c r="C102" s="381"/>
      <c r="D102" s="381"/>
      <c r="E102" s="381"/>
      <c r="F102" s="381"/>
      <c r="G102" s="381"/>
      <c r="H102" s="381"/>
      <c r="I102" s="381"/>
      <c r="J102" s="381"/>
      <c r="K102" s="381"/>
    </row>
    <row r="103" spans="1:11" ht="15" customHeight="1" x14ac:dyDescent="0.25">
      <c r="A103" s="252"/>
      <c r="B103" s="252"/>
      <c r="C103" s="252"/>
      <c r="D103" s="252"/>
      <c r="E103" s="252"/>
      <c r="F103" s="252"/>
      <c r="G103" s="252"/>
      <c r="H103" s="252"/>
      <c r="I103" s="252"/>
      <c r="J103" s="252"/>
      <c r="K103" s="252"/>
    </row>
    <row r="104" spans="1:11" ht="15" customHeight="1" x14ac:dyDescent="0.25">
      <c r="A104" s="51"/>
    </row>
    <row r="105" spans="1:11" ht="15" customHeight="1" x14ac:dyDescent="0.25">
      <c r="A105" s="255" t="s">
        <v>101</v>
      </c>
      <c r="D105" s="255" t="s">
        <v>102</v>
      </c>
      <c r="E105" s="255" t="s">
        <v>103</v>
      </c>
      <c r="F105" s="255"/>
      <c r="H105" s="74" t="s">
        <v>127</v>
      </c>
    </row>
    <row r="108" spans="1:11" ht="15.75" customHeight="1" x14ac:dyDescent="0.25">
      <c r="A108" s="348" t="s">
        <v>182</v>
      </c>
      <c r="B108" s="348"/>
      <c r="C108" s="348"/>
      <c r="D108" s="348"/>
      <c r="E108" s="348"/>
      <c r="F108" s="348"/>
      <c r="G108" s="348"/>
      <c r="H108" s="348"/>
      <c r="I108" s="348"/>
    </row>
    <row r="109" spans="1:11" ht="15" customHeight="1" x14ac:dyDescent="0.25">
      <c r="A109" s="70"/>
      <c r="B109" s="70"/>
      <c r="C109" s="70"/>
      <c r="D109" s="71" t="str">
        <f>'proje ve personel bilgileri'!$B$7</f>
        <v>/</v>
      </c>
      <c r="E109" s="70" t="s">
        <v>109</v>
      </c>
      <c r="F109" s="70"/>
      <c r="G109" s="70"/>
      <c r="H109" s="70"/>
      <c r="I109" s="70"/>
    </row>
    <row r="110" spans="1:11" ht="18.75" customHeight="1" x14ac:dyDescent="0.25">
      <c r="I110" s="4" t="s">
        <v>183</v>
      </c>
    </row>
    <row r="111" spans="1:11" ht="15.75" customHeight="1" x14ac:dyDescent="0.25">
      <c r="A111" s="349" t="s">
        <v>2</v>
      </c>
      <c r="B111" s="350"/>
      <c r="C111" s="479">
        <f>'proje ve personel bilgileri'!$B$2</f>
        <v>0</v>
      </c>
      <c r="D111" s="480"/>
      <c r="E111" s="480"/>
      <c r="F111" s="480"/>
      <c r="G111" s="480"/>
      <c r="H111" s="480"/>
      <c r="I111" s="481"/>
    </row>
    <row r="112" spans="1:11" ht="15.75" customHeight="1" x14ac:dyDescent="0.25">
      <c r="A112" s="349" t="s">
        <v>184</v>
      </c>
      <c r="B112" s="350"/>
      <c r="C112" s="351">
        <f>'proje ve personel bilgileri'!$B$3</f>
        <v>0</v>
      </c>
      <c r="D112" s="352"/>
      <c r="E112" s="352"/>
      <c r="F112" s="352"/>
      <c r="G112" s="352"/>
      <c r="H112" s="352"/>
      <c r="I112" s="353"/>
    </row>
    <row r="113" spans="1:11" ht="31.5" customHeight="1" x14ac:dyDescent="0.25">
      <c r="A113" s="432" t="s">
        <v>87</v>
      </c>
      <c r="B113" s="346" t="s">
        <v>185</v>
      </c>
      <c r="C113" s="347"/>
      <c r="D113" s="432" t="s">
        <v>186</v>
      </c>
      <c r="E113" s="432" t="s">
        <v>187</v>
      </c>
      <c r="F113" s="442" t="s">
        <v>188</v>
      </c>
      <c r="G113" s="478"/>
      <c r="H113" s="432" t="s">
        <v>189</v>
      </c>
      <c r="I113" s="432" t="s">
        <v>178</v>
      </c>
    </row>
    <row r="114" spans="1:11" ht="15" customHeight="1" x14ac:dyDescent="0.25">
      <c r="A114" s="433"/>
      <c r="B114" s="339" t="s">
        <v>190</v>
      </c>
      <c r="C114" s="340"/>
      <c r="D114" s="433"/>
      <c r="E114" s="433"/>
      <c r="F114" s="432" t="s">
        <v>179</v>
      </c>
      <c r="G114" s="347" t="s">
        <v>180</v>
      </c>
      <c r="H114" s="433"/>
      <c r="I114" s="433"/>
    </row>
    <row r="115" spans="1:11" ht="15.75" customHeight="1" x14ac:dyDescent="0.25">
      <c r="A115" s="433"/>
      <c r="B115" s="339" t="s">
        <v>87</v>
      </c>
      <c r="C115" s="340"/>
      <c r="D115" s="433"/>
      <c r="E115" s="433"/>
      <c r="F115" s="463"/>
      <c r="G115" s="401"/>
      <c r="H115" s="433"/>
      <c r="I115" s="433"/>
    </row>
    <row r="116" spans="1:11" ht="15" customHeight="1" x14ac:dyDescent="0.25">
      <c r="A116" s="1">
        <v>61</v>
      </c>
      <c r="B116" s="476"/>
      <c r="C116" s="476"/>
      <c r="D116" s="256"/>
      <c r="E116" s="124"/>
      <c r="F116" s="124"/>
      <c r="G116" s="124"/>
      <c r="H116" s="125"/>
      <c r="I116" s="126"/>
      <c r="J116" s="38" t="str">
        <f t="shared" ref="J116:J135" si="6">IF(H116&lt;&gt;0,(IF(I116=0,"KDV'li Tutar Zorunlu"," "))," ")</f>
        <v xml:space="preserve"> </v>
      </c>
      <c r="K116" s="38" t="str">
        <f t="shared" ref="K116:K135" si="7">IF(H116&lt;&gt;0,(IF(F116=0,"Tarih Numara Zorunlu"," "))," ")</f>
        <v xml:space="preserve"> </v>
      </c>
    </row>
    <row r="117" spans="1:11" ht="15.75" customHeight="1" x14ac:dyDescent="0.25">
      <c r="A117" s="2">
        <v>62</v>
      </c>
      <c r="B117" s="477"/>
      <c r="C117" s="477"/>
      <c r="D117" s="253"/>
      <c r="E117" s="127"/>
      <c r="F117" s="127"/>
      <c r="G117" s="127"/>
      <c r="H117" s="128"/>
      <c r="I117" s="129"/>
      <c r="J117" s="38" t="str">
        <f t="shared" si="6"/>
        <v xml:space="preserve"> </v>
      </c>
      <c r="K117" s="38" t="str">
        <f t="shared" si="7"/>
        <v xml:space="preserve"> </v>
      </c>
    </row>
    <row r="118" spans="1:11" ht="15" customHeight="1" x14ac:dyDescent="0.25">
      <c r="A118" s="1">
        <v>63</v>
      </c>
      <c r="B118" s="477"/>
      <c r="C118" s="477"/>
      <c r="D118" s="253"/>
      <c r="E118" s="127"/>
      <c r="F118" s="127"/>
      <c r="G118" s="127"/>
      <c r="H118" s="128"/>
      <c r="I118" s="129"/>
      <c r="J118" s="38" t="str">
        <f t="shared" si="6"/>
        <v xml:space="preserve"> </v>
      </c>
      <c r="K118" s="38" t="str">
        <f t="shared" si="7"/>
        <v xml:space="preserve"> </v>
      </c>
    </row>
    <row r="119" spans="1:11" ht="15.75" customHeight="1" x14ac:dyDescent="0.25">
      <c r="A119" s="2">
        <v>64</v>
      </c>
      <c r="B119" s="477"/>
      <c r="C119" s="477"/>
      <c r="D119" s="253"/>
      <c r="E119" s="127"/>
      <c r="F119" s="127"/>
      <c r="G119" s="127"/>
      <c r="H119" s="128"/>
      <c r="I119" s="129"/>
      <c r="J119" s="38" t="str">
        <f t="shared" si="6"/>
        <v xml:space="preserve"> </v>
      </c>
      <c r="K119" s="38" t="str">
        <f t="shared" si="7"/>
        <v xml:space="preserve"> </v>
      </c>
    </row>
    <row r="120" spans="1:11" ht="15" customHeight="1" x14ac:dyDescent="0.25">
      <c r="A120" s="1">
        <v>65</v>
      </c>
      <c r="B120" s="477"/>
      <c r="C120" s="477"/>
      <c r="D120" s="253"/>
      <c r="E120" s="127"/>
      <c r="F120" s="127"/>
      <c r="G120" s="127"/>
      <c r="H120" s="128"/>
      <c r="I120" s="129"/>
      <c r="J120" s="38" t="str">
        <f t="shared" si="6"/>
        <v xml:space="preserve"> </v>
      </c>
      <c r="K120" s="38" t="str">
        <f t="shared" si="7"/>
        <v xml:space="preserve"> </v>
      </c>
    </row>
    <row r="121" spans="1:11" ht="15.75" customHeight="1" x14ac:dyDescent="0.25">
      <c r="A121" s="2">
        <v>66</v>
      </c>
      <c r="B121" s="477"/>
      <c r="C121" s="477"/>
      <c r="D121" s="253"/>
      <c r="E121" s="127"/>
      <c r="F121" s="127"/>
      <c r="G121" s="127"/>
      <c r="H121" s="128"/>
      <c r="I121" s="129"/>
      <c r="J121" s="38" t="str">
        <f t="shared" si="6"/>
        <v xml:space="preserve"> </v>
      </c>
      <c r="K121" s="38" t="str">
        <f t="shared" si="7"/>
        <v xml:space="preserve"> </v>
      </c>
    </row>
    <row r="122" spans="1:11" ht="15" customHeight="1" x14ac:dyDescent="0.25">
      <c r="A122" s="1">
        <v>67</v>
      </c>
      <c r="B122" s="477"/>
      <c r="C122" s="477"/>
      <c r="D122" s="253"/>
      <c r="E122" s="127"/>
      <c r="F122" s="127"/>
      <c r="G122" s="127"/>
      <c r="H122" s="128"/>
      <c r="I122" s="129"/>
      <c r="J122" s="38" t="str">
        <f t="shared" si="6"/>
        <v xml:space="preserve"> </v>
      </c>
      <c r="K122" s="38" t="str">
        <f t="shared" si="7"/>
        <v xml:space="preserve"> </v>
      </c>
    </row>
    <row r="123" spans="1:11" ht="15.75" customHeight="1" x14ac:dyDescent="0.25">
      <c r="A123" s="2">
        <v>68</v>
      </c>
      <c r="B123" s="477"/>
      <c r="C123" s="477"/>
      <c r="D123" s="253"/>
      <c r="E123" s="127"/>
      <c r="F123" s="127"/>
      <c r="G123" s="127"/>
      <c r="H123" s="128"/>
      <c r="I123" s="129"/>
      <c r="J123" s="38" t="str">
        <f t="shared" si="6"/>
        <v xml:space="preserve"> </v>
      </c>
      <c r="K123" s="38" t="str">
        <f t="shared" si="7"/>
        <v xml:space="preserve"> </v>
      </c>
    </row>
    <row r="124" spans="1:11" ht="15" customHeight="1" x14ac:dyDescent="0.25">
      <c r="A124" s="1">
        <v>69</v>
      </c>
      <c r="B124" s="477"/>
      <c r="C124" s="477"/>
      <c r="D124" s="253"/>
      <c r="E124" s="127"/>
      <c r="F124" s="127"/>
      <c r="G124" s="127"/>
      <c r="H124" s="128"/>
      <c r="I124" s="129"/>
      <c r="J124" s="38" t="str">
        <f t="shared" si="6"/>
        <v xml:space="preserve"> </v>
      </c>
      <c r="K124" s="38" t="str">
        <f t="shared" si="7"/>
        <v xml:space="preserve"> </v>
      </c>
    </row>
    <row r="125" spans="1:11" ht="15.75" customHeight="1" x14ac:dyDescent="0.25">
      <c r="A125" s="2">
        <v>70</v>
      </c>
      <c r="B125" s="477"/>
      <c r="C125" s="477"/>
      <c r="D125" s="253"/>
      <c r="E125" s="127"/>
      <c r="F125" s="127"/>
      <c r="G125" s="127"/>
      <c r="H125" s="128"/>
      <c r="I125" s="129"/>
      <c r="J125" s="38" t="str">
        <f t="shared" si="6"/>
        <v xml:space="preserve"> </v>
      </c>
      <c r="K125" s="38" t="str">
        <f t="shared" si="7"/>
        <v xml:space="preserve"> </v>
      </c>
    </row>
    <row r="126" spans="1:11" ht="15" customHeight="1" x14ac:dyDescent="0.25">
      <c r="A126" s="1">
        <v>71</v>
      </c>
      <c r="B126" s="477"/>
      <c r="C126" s="477"/>
      <c r="D126" s="253"/>
      <c r="E126" s="127"/>
      <c r="F126" s="127"/>
      <c r="G126" s="127"/>
      <c r="H126" s="128"/>
      <c r="I126" s="129"/>
      <c r="J126" s="38" t="str">
        <f t="shared" si="6"/>
        <v xml:space="preserve"> </v>
      </c>
      <c r="K126" s="38" t="str">
        <f t="shared" si="7"/>
        <v xml:space="preserve"> </v>
      </c>
    </row>
    <row r="127" spans="1:11" ht="15.75" customHeight="1" x14ac:dyDescent="0.25">
      <c r="A127" s="2">
        <v>72</v>
      </c>
      <c r="B127" s="477"/>
      <c r="C127" s="477"/>
      <c r="D127" s="253"/>
      <c r="E127" s="127"/>
      <c r="F127" s="127"/>
      <c r="G127" s="127"/>
      <c r="H127" s="128"/>
      <c r="I127" s="129"/>
      <c r="J127" s="38" t="str">
        <f t="shared" si="6"/>
        <v xml:space="preserve"> </v>
      </c>
      <c r="K127" s="38" t="str">
        <f t="shared" si="7"/>
        <v xml:space="preserve"> </v>
      </c>
    </row>
    <row r="128" spans="1:11" ht="15" customHeight="1" x14ac:dyDescent="0.25">
      <c r="A128" s="1">
        <v>73</v>
      </c>
      <c r="B128" s="477"/>
      <c r="C128" s="477"/>
      <c r="D128" s="253"/>
      <c r="E128" s="127"/>
      <c r="F128" s="127"/>
      <c r="G128" s="127"/>
      <c r="H128" s="128"/>
      <c r="I128" s="129"/>
      <c r="J128" s="38" t="str">
        <f t="shared" si="6"/>
        <v xml:space="preserve"> </v>
      </c>
      <c r="K128" s="38" t="str">
        <f t="shared" si="7"/>
        <v xml:space="preserve"> </v>
      </c>
    </row>
    <row r="129" spans="1:11" ht="15.75" customHeight="1" x14ac:dyDescent="0.25">
      <c r="A129" s="2">
        <v>74</v>
      </c>
      <c r="B129" s="477"/>
      <c r="C129" s="477"/>
      <c r="D129" s="253"/>
      <c r="E129" s="127"/>
      <c r="F129" s="127"/>
      <c r="G129" s="127"/>
      <c r="H129" s="128"/>
      <c r="I129" s="129"/>
      <c r="J129" s="38" t="str">
        <f t="shared" si="6"/>
        <v xml:space="preserve"> </v>
      </c>
      <c r="K129" s="38" t="str">
        <f t="shared" si="7"/>
        <v xml:space="preserve"> </v>
      </c>
    </row>
    <row r="130" spans="1:11" ht="15" customHeight="1" x14ac:dyDescent="0.25">
      <c r="A130" s="1">
        <v>75</v>
      </c>
      <c r="B130" s="477"/>
      <c r="C130" s="477"/>
      <c r="D130" s="253"/>
      <c r="E130" s="127"/>
      <c r="F130" s="127"/>
      <c r="G130" s="127"/>
      <c r="H130" s="128"/>
      <c r="I130" s="129"/>
      <c r="J130" s="38" t="str">
        <f t="shared" si="6"/>
        <v xml:space="preserve"> </v>
      </c>
      <c r="K130" s="38" t="str">
        <f t="shared" si="7"/>
        <v xml:space="preserve"> </v>
      </c>
    </row>
    <row r="131" spans="1:11" ht="15.75" customHeight="1" x14ac:dyDescent="0.25">
      <c r="A131" s="2">
        <v>76</v>
      </c>
      <c r="B131" s="477"/>
      <c r="C131" s="477"/>
      <c r="D131" s="253"/>
      <c r="E131" s="127"/>
      <c r="F131" s="127"/>
      <c r="G131" s="127"/>
      <c r="H131" s="128"/>
      <c r="I131" s="129"/>
      <c r="J131" s="38" t="str">
        <f t="shared" si="6"/>
        <v xml:space="preserve"> </v>
      </c>
      <c r="K131" s="38" t="str">
        <f t="shared" si="7"/>
        <v xml:space="preserve"> </v>
      </c>
    </row>
    <row r="132" spans="1:11" ht="15" customHeight="1" x14ac:dyDescent="0.25">
      <c r="A132" s="1">
        <v>77</v>
      </c>
      <c r="B132" s="477"/>
      <c r="C132" s="477"/>
      <c r="D132" s="253"/>
      <c r="E132" s="127"/>
      <c r="F132" s="127"/>
      <c r="G132" s="127"/>
      <c r="H132" s="128"/>
      <c r="I132" s="129"/>
      <c r="J132" s="38" t="str">
        <f t="shared" si="6"/>
        <v xml:space="preserve"> </v>
      </c>
      <c r="K132" s="38" t="str">
        <f t="shared" si="7"/>
        <v xml:space="preserve"> </v>
      </c>
    </row>
    <row r="133" spans="1:11" ht="15.75" customHeight="1" x14ac:dyDescent="0.25">
      <c r="A133" s="2">
        <v>78</v>
      </c>
      <c r="B133" s="477"/>
      <c r="C133" s="477"/>
      <c r="D133" s="253"/>
      <c r="E133" s="127"/>
      <c r="F133" s="127"/>
      <c r="G133" s="127"/>
      <c r="H133" s="128"/>
      <c r="I133" s="129"/>
      <c r="J133" s="38" t="str">
        <f t="shared" si="6"/>
        <v xml:space="preserve"> </v>
      </c>
      <c r="K133" s="38" t="str">
        <f t="shared" si="7"/>
        <v xml:space="preserve"> </v>
      </c>
    </row>
    <row r="134" spans="1:11" ht="15" customHeight="1" x14ac:dyDescent="0.25">
      <c r="A134" s="1">
        <v>79</v>
      </c>
      <c r="B134" s="477"/>
      <c r="C134" s="477"/>
      <c r="D134" s="253"/>
      <c r="E134" s="127"/>
      <c r="F134" s="127"/>
      <c r="G134" s="127"/>
      <c r="H134" s="128"/>
      <c r="I134" s="129"/>
      <c r="J134" s="38" t="str">
        <f t="shared" si="6"/>
        <v xml:space="preserve"> </v>
      </c>
      <c r="K134" s="38" t="str">
        <f t="shared" si="7"/>
        <v xml:space="preserve"> </v>
      </c>
    </row>
    <row r="135" spans="1:11" ht="15.75" customHeight="1" x14ac:dyDescent="0.25">
      <c r="A135" s="2">
        <v>80</v>
      </c>
      <c r="B135" s="474"/>
      <c r="C135" s="474"/>
      <c r="D135" s="254"/>
      <c r="E135" s="130"/>
      <c r="F135" s="130"/>
      <c r="G135" s="130"/>
      <c r="H135" s="131"/>
      <c r="I135" s="132"/>
      <c r="J135" s="38" t="str">
        <f t="shared" si="6"/>
        <v xml:space="preserve"> </v>
      </c>
      <c r="K135" s="38" t="str">
        <f t="shared" si="7"/>
        <v xml:space="preserve"> </v>
      </c>
    </row>
    <row r="136" spans="1:11" ht="30.75" customHeight="1" x14ac:dyDescent="0.25">
      <c r="A136" s="475"/>
      <c r="B136" s="475"/>
      <c r="C136" s="475"/>
      <c r="D136" s="475"/>
      <c r="E136" s="475"/>
      <c r="F136" s="40"/>
      <c r="G136" s="258" t="s">
        <v>191</v>
      </c>
      <c r="H136" s="41">
        <f>SUM(H116:H135)+H100</f>
        <v>0</v>
      </c>
      <c r="I136" s="62"/>
    </row>
    <row r="137" spans="1:11" ht="15" customHeight="1" x14ac:dyDescent="0.25">
      <c r="A137" s="46"/>
      <c r="B137" s="46"/>
      <c r="C137" s="46"/>
      <c r="D137" s="46"/>
      <c r="E137" s="46"/>
      <c r="F137" s="46"/>
      <c r="G137" s="46"/>
      <c r="H137" s="46"/>
      <c r="I137" s="46"/>
    </row>
    <row r="138" spans="1:11" ht="15" customHeight="1" x14ac:dyDescent="0.25">
      <c r="A138" s="381" t="s">
        <v>171</v>
      </c>
      <c r="B138" s="381"/>
      <c r="C138" s="381"/>
      <c r="D138" s="381"/>
      <c r="E138" s="381"/>
      <c r="F138" s="381"/>
      <c r="G138" s="381"/>
      <c r="H138" s="381"/>
      <c r="I138" s="381"/>
      <c r="J138" s="381"/>
      <c r="K138" s="381"/>
    </row>
    <row r="139" spans="1:11" ht="15" customHeight="1" x14ac:dyDescent="0.25">
      <c r="A139" s="252"/>
      <c r="B139" s="252"/>
      <c r="C139" s="252"/>
      <c r="D139" s="252"/>
      <c r="E139" s="252"/>
      <c r="F139" s="252"/>
      <c r="G139" s="252"/>
      <c r="H139" s="252"/>
      <c r="I139" s="252"/>
      <c r="J139" s="252"/>
      <c r="K139" s="252"/>
    </row>
    <row r="140" spans="1:11" ht="15" customHeight="1" x14ac:dyDescent="0.25">
      <c r="A140" s="51"/>
    </row>
    <row r="141" spans="1:11" ht="15" customHeight="1" x14ac:dyDescent="0.25">
      <c r="A141" s="255" t="s">
        <v>101</v>
      </c>
      <c r="D141" s="255" t="s">
        <v>102</v>
      </c>
      <c r="E141" s="255" t="s">
        <v>103</v>
      </c>
      <c r="F141" s="255"/>
      <c r="H141" s="74" t="s">
        <v>127</v>
      </c>
    </row>
    <row r="142" spans="1:11" ht="15" customHeight="1" x14ac:dyDescent="0.25">
      <c r="A142" s="255"/>
      <c r="D142" s="255"/>
      <c r="E142" s="255"/>
      <c r="F142" s="255"/>
      <c r="H142" s="74"/>
    </row>
    <row r="143" spans="1:11" ht="15.75" customHeight="1" x14ac:dyDescent="0.25">
      <c r="A143" s="348" t="s">
        <v>182</v>
      </c>
      <c r="B143" s="348"/>
      <c r="C143" s="348"/>
      <c r="D143" s="348"/>
      <c r="E143" s="348"/>
      <c r="F143" s="348"/>
      <c r="G143" s="348"/>
      <c r="H143" s="348"/>
      <c r="I143" s="348"/>
    </row>
    <row r="144" spans="1:11" ht="15" customHeight="1" x14ac:dyDescent="0.25">
      <c r="A144" s="70"/>
      <c r="B144" s="70"/>
      <c r="C144" s="70"/>
      <c r="D144" s="71" t="str">
        <f>'proje ve personel bilgileri'!$B$7</f>
        <v>/</v>
      </c>
      <c r="E144" s="70" t="s">
        <v>109</v>
      </c>
      <c r="F144" s="70"/>
      <c r="G144" s="70"/>
      <c r="H144" s="70"/>
      <c r="I144" s="70"/>
    </row>
    <row r="145" spans="1:11" ht="18.75" customHeight="1" x14ac:dyDescent="0.25">
      <c r="I145" s="4" t="s">
        <v>183</v>
      </c>
    </row>
    <row r="146" spans="1:11" ht="15.75" customHeight="1" x14ac:dyDescent="0.25">
      <c r="A146" s="349" t="s">
        <v>2</v>
      </c>
      <c r="B146" s="350"/>
      <c r="C146" s="479">
        <f>'proje ve personel bilgileri'!$B$2</f>
        <v>0</v>
      </c>
      <c r="D146" s="480"/>
      <c r="E146" s="480"/>
      <c r="F146" s="480"/>
      <c r="G146" s="480"/>
      <c r="H146" s="480"/>
      <c r="I146" s="481"/>
    </row>
    <row r="147" spans="1:11" ht="15.75" customHeight="1" x14ac:dyDescent="0.25">
      <c r="A147" s="349" t="s">
        <v>184</v>
      </c>
      <c r="B147" s="350"/>
      <c r="C147" s="351">
        <f>'proje ve personel bilgileri'!$B$3</f>
        <v>0</v>
      </c>
      <c r="D147" s="352"/>
      <c r="E147" s="352"/>
      <c r="F147" s="352"/>
      <c r="G147" s="352"/>
      <c r="H147" s="352"/>
      <c r="I147" s="353"/>
    </row>
    <row r="148" spans="1:11" ht="30.75" customHeight="1" x14ac:dyDescent="0.25">
      <c r="A148" s="432" t="s">
        <v>87</v>
      </c>
      <c r="B148" s="346" t="s">
        <v>185</v>
      </c>
      <c r="C148" s="347"/>
      <c r="D148" s="432" t="s">
        <v>186</v>
      </c>
      <c r="E148" s="432" t="s">
        <v>187</v>
      </c>
      <c r="F148" s="442" t="s">
        <v>188</v>
      </c>
      <c r="G148" s="478"/>
      <c r="H148" s="432" t="s">
        <v>189</v>
      </c>
      <c r="I148" s="432" t="s">
        <v>178</v>
      </c>
    </row>
    <row r="149" spans="1:11" ht="15" customHeight="1" x14ac:dyDescent="0.25">
      <c r="A149" s="433"/>
      <c r="B149" s="339" t="s">
        <v>190</v>
      </c>
      <c r="C149" s="340"/>
      <c r="D149" s="433"/>
      <c r="E149" s="433"/>
      <c r="F149" s="432" t="s">
        <v>179</v>
      </c>
      <c r="G149" s="347" t="s">
        <v>180</v>
      </c>
      <c r="H149" s="433"/>
      <c r="I149" s="433"/>
    </row>
    <row r="150" spans="1:11" ht="15.75" customHeight="1" x14ac:dyDescent="0.25">
      <c r="A150" s="433"/>
      <c r="B150" s="339" t="s">
        <v>87</v>
      </c>
      <c r="C150" s="340"/>
      <c r="D150" s="433"/>
      <c r="E150" s="433"/>
      <c r="F150" s="463"/>
      <c r="G150" s="401"/>
      <c r="H150" s="433"/>
      <c r="I150" s="433"/>
    </row>
    <row r="151" spans="1:11" ht="15" customHeight="1" x14ac:dyDescent="0.25">
      <c r="A151" s="1">
        <v>81</v>
      </c>
      <c r="B151" s="476"/>
      <c r="C151" s="476"/>
      <c r="D151" s="256"/>
      <c r="E151" s="124"/>
      <c r="F151" s="124"/>
      <c r="G151" s="124"/>
      <c r="H151" s="125"/>
      <c r="I151" s="126"/>
      <c r="J151" s="38" t="str">
        <f t="shared" ref="J151:J170" si="8">IF(H151&lt;&gt;0,(IF(I151=0,"KDV'li Tutar Zorunlu"," "))," ")</f>
        <v xml:space="preserve"> </v>
      </c>
      <c r="K151" s="38" t="str">
        <f t="shared" ref="K151:K170" si="9">IF(H151&lt;&gt;0,(IF(F151=0,"Tarih Numara Zorunlu"," "))," ")</f>
        <v xml:space="preserve"> </v>
      </c>
    </row>
    <row r="152" spans="1:11" ht="15.75" customHeight="1" x14ac:dyDescent="0.25">
      <c r="A152" s="2">
        <v>82</v>
      </c>
      <c r="B152" s="477"/>
      <c r="C152" s="477"/>
      <c r="D152" s="253"/>
      <c r="E152" s="127"/>
      <c r="F152" s="127"/>
      <c r="G152" s="127"/>
      <c r="H152" s="128"/>
      <c r="I152" s="129"/>
      <c r="J152" s="38" t="str">
        <f t="shared" si="8"/>
        <v xml:space="preserve"> </v>
      </c>
      <c r="K152" s="38" t="str">
        <f t="shared" si="9"/>
        <v xml:space="preserve"> </v>
      </c>
    </row>
    <row r="153" spans="1:11" ht="15" customHeight="1" x14ac:dyDescent="0.25">
      <c r="A153" s="1">
        <v>83</v>
      </c>
      <c r="B153" s="477"/>
      <c r="C153" s="477"/>
      <c r="D153" s="253"/>
      <c r="E153" s="127"/>
      <c r="F153" s="127"/>
      <c r="G153" s="127"/>
      <c r="H153" s="128"/>
      <c r="I153" s="129"/>
      <c r="J153" s="38" t="str">
        <f t="shared" si="8"/>
        <v xml:space="preserve"> </v>
      </c>
      <c r="K153" s="38" t="str">
        <f t="shared" si="9"/>
        <v xml:space="preserve"> </v>
      </c>
    </row>
    <row r="154" spans="1:11" ht="15.75" customHeight="1" x14ac:dyDescent="0.25">
      <c r="A154" s="2">
        <v>84</v>
      </c>
      <c r="B154" s="477"/>
      <c r="C154" s="477"/>
      <c r="D154" s="253"/>
      <c r="E154" s="127"/>
      <c r="F154" s="127"/>
      <c r="G154" s="127"/>
      <c r="H154" s="128"/>
      <c r="I154" s="129"/>
      <c r="J154" s="38" t="str">
        <f t="shared" si="8"/>
        <v xml:space="preserve"> </v>
      </c>
      <c r="K154" s="38" t="str">
        <f t="shared" si="9"/>
        <v xml:space="preserve"> </v>
      </c>
    </row>
    <row r="155" spans="1:11" ht="15" customHeight="1" x14ac:dyDescent="0.25">
      <c r="A155" s="1">
        <v>85</v>
      </c>
      <c r="B155" s="477"/>
      <c r="C155" s="477"/>
      <c r="D155" s="253"/>
      <c r="E155" s="127"/>
      <c r="F155" s="127"/>
      <c r="G155" s="127"/>
      <c r="H155" s="128"/>
      <c r="I155" s="129"/>
      <c r="J155" s="38" t="str">
        <f t="shared" si="8"/>
        <v xml:space="preserve"> </v>
      </c>
      <c r="K155" s="38" t="str">
        <f t="shared" si="9"/>
        <v xml:space="preserve"> </v>
      </c>
    </row>
    <row r="156" spans="1:11" ht="15.75" customHeight="1" x14ac:dyDescent="0.25">
      <c r="A156" s="2">
        <v>86</v>
      </c>
      <c r="B156" s="477"/>
      <c r="C156" s="477"/>
      <c r="D156" s="253"/>
      <c r="E156" s="127"/>
      <c r="F156" s="127"/>
      <c r="G156" s="127"/>
      <c r="H156" s="128"/>
      <c r="I156" s="129"/>
      <c r="J156" s="38" t="str">
        <f t="shared" si="8"/>
        <v xml:space="preserve"> </v>
      </c>
      <c r="K156" s="38" t="str">
        <f t="shared" si="9"/>
        <v xml:space="preserve"> </v>
      </c>
    </row>
    <row r="157" spans="1:11" ht="15" customHeight="1" x14ac:dyDescent="0.25">
      <c r="A157" s="1">
        <v>87</v>
      </c>
      <c r="B157" s="477"/>
      <c r="C157" s="477"/>
      <c r="D157" s="253"/>
      <c r="E157" s="127"/>
      <c r="F157" s="127"/>
      <c r="G157" s="127"/>
      <c r="H157" s="128"/>
      <c r="I157" s="129"/>
      <c r="J157" s="38" t="str">
        <f t="shared" si="8"/>
        <v xml:space="preserve"> </v>
      </c>
      <c r="K157" s="38" t="str">
        <f t="shared" si="9"/>
        <v xml:space="preserve"> </v>
      </c>
    </row>
    <row r="158" spans="1:11" ht="15.75" customHeight="1" x14ac:dyDescent="0.25">
      <c r="A158" s="2">
        <v>88</v>
      </c>
      <c r="B158" s="477"/>
      <c r="C158" s="477"/>
      <c r="D158" s="253"/>
      <c r="E158" s="127"/>
      <c r="F158" s="127"/>
      <c r="G158" s="127"/>
      <c r="H158" s="128"/>
      <c r="I158" s="129"/>
      <c r="J158" s="38" t="str">
        <f t="shared" si="8"/>
        <v xml:space="preserve"> </v>
      </c>
      <c r="K158" s="38" t="str">
        <f t="shared" si="9"/>
        <v xml:space="preserve"> </v>
      </c>
    </row>
    <row r="159" spans="1:11" ht="15" customHeight="1" x14ac:dyDescent="0.25">
      <c r="A159" s="1">
        <v>89</v>
      </c>
      <c r="B159" s="477"/>
      <c r="C159" s="477"/>
      <c r="D159" s="253"/>
      <c r="E159" s="127"/>
      <c r="F159" s="127"/>
      <c r="G159" s="127"/>
      <c r="H159" s="128"/>
      <c r="I159" s="129"/>
      <c r="J159" s="38" t="str">
        <f t="shared" si="8"/>
        <v xml:space="preserve"> </v>
      </c>
      <c r="K159" s="38" t="str">
        <f t="shared" si="9"/>
        <v xml:space="preserve"> </v>
      </c>
    </row>
    <row r="160" spans="1:11" ht="15.75" customHeight="1" x14ac:dyDescent="0.25">
      <c r="A160" s="2">
        <v>90</v>
      </c>
      <c r="B160" s="477"/>
      <c r="C160" s="477"/>
      <c r="D160" s="253"/>
      <c r="E160" s="127"/>
      <c r="F160" s="127"/>
      <c r="G160" s="127"/>
      <c r="H160" s="128"/>
      <c r="I160" s="129"/>
      <c r="J160" s="38" t="str">
        <f t="shared" si="8"/>
        <v xml:space="preserve"> </v>
      </c>
      <c r="K160" s="38" t="str">
        <f t="shared" si="9"/>
        <v xml:space="preserve"> </v>
      </c>
    </row>
    <row r="161" spans="1:11" ht="15" customHeight="1" x14ac:dyDescent="0.25">
      <c r="A161" s="1">
        <v>91</v>
      </c>
      <c r="B161" s="477"/>
      <c r="C161" s="477"/>
      <c r="D161" s="253"/>
      <c r="E161" s="127"/>
      <c r="F161" s="127"/>
      <c r="G161" s="127"/>
      <c r="H161" s="128"/>
      <c r="I161" s="129"/>
      <c r="J161" s="38" t="str">
        <f t="shared" si="8"/>
        <v xml:space="preserve"> </v>
      </c>
      <c r="K161" s="38" t="str">
        <f t="shared" si="9"/>
        <v xml:space="preserve"> </v>
      </c>
    </row>
    <row r="162" spans="1:11" ht="15.75" customHeight="1" x14ac:dyDescent="0.25">
      <c r="A162" s="2">
        <v>92</v>
      </c>
      <c r="B162" s="477"/>
      <c r="C162" s="477"/>
      <c r="D162" s="253"/>
      <c r="E162" s="127"/>
      <c r="F162" s="127"/>
      <c r="G162" s="127"/>
      <c r="H162" s="128"/>
      <c r="I162" s="129"/>
      <c r="J162" s="38" t="str">
        <f t="shared" si="8"/>
        <v xml:space="preserve"> </v>
      </c>
      <c r="K162" s="38" t="str">
        <f t="shared" si="9"/>
        <v xml:space="preserve"> </v>
      </c>
    </row>
    <row r="163" spans="1:11" ht="15" customHeight="1" x14ac:dyDescent="0.25">
      <c r="A163" s="1">
        <v>93</v>
      </c>
      <c r="B163" s="477"/>
      <c r="C163" s="477"/>
      <c r="D163" s="253"/>
      <c r="E163" s="127"/>
      <c r="F163" s="127"/>
      <c r="G163" s="127"/>
      <c r="H163" s="128"/>
      <c r="I163" s="129"/>
      <c r="J163" s="38" t="str">
        <f t="shared" si="8"/>
        <v xml:space="preserve"> </v>
      </c>
      <c r="K163" s="38" t="str">
        <f t="shared" si="9"/>
        <v xml:space="preserve"> </v>
      </c>
    </row>
    <row r="164" spans="1:11" ht="15.75" customHeight="1" x14ac:dyDescent="0.25">
      <c r="A164" s="2">
        <v>94</v>
      </c>
      <c r="B164" s="477"/>
      <c r="C164" s="477"/>
      <c r="D164" s="253"/>
      <c r="E164" s="127"/>
      <c r="F164" s="127"/>
      <c r="G164" s="127"/>
      <c r="H164" s="128"/>
      <c r="I164" s="129"/>
      <c r="J164" s="38" t="str">
        <f t="shared" si="8"/>
        <v xml:space="preserve"> </v>
      </c>
      <c r="K164" s="38" t="str">
        <f t="shared" si="9"/>
        <v xml:space="preserve"> </v>
      </c>
    </row>
    <row r="165" spans="1:11" ht="15" customHeight="1" x14ac:dyDescent="0.25">
      <c r="A165" s="1">
        <v>95</v>
      </c>
      <c r="B165" s="477"/>
      <c r="C165" s="477"/>
      <c r="D165" s="253"/>
      <c r="E165" s="127"/>
      <c r="F165" s="127"/>
      <c r="G165" s="127"/>
      <c r="H165" s="128"/>
      <c r="I165" s="129"/>
      <c r="J165" s="38" t="str">
        <f t="shared" si="8"/>
        <v xml:space="preserve"> </v>
      </c>
      <c r="K165" s="38" t="str">
        <f t="shared" si="9"/>
        <v xml:space="preserve"> </v>
      </c>
    </row>
    <row r="166" spans="1:11" ht="15.75" customHeight="1" x14ac:dyDescent="0.25">
      <c r="A166" s="2">
        <v>96</v>
      </c>
      <c r="B166" s="477"/>
      <c r="C166" s="477"/>
      <c r="D166" s="253"/>
      <c r="E166" s="127"/>
      <c r="F166" s="127"/>
      <c r="G166" s="127"/>
      <c r="H166" s="128"/>
      <c r="I166" s="129"/>
      <c r="J166" s="38" t="str">
        <f t="shared" si="8"/>
        <v xml:space="preserve"> </v>
      </c>
      <c r="K166" s="38" t="str">
        <f t="shared" si="9"/>
        <v xml:space="preserve"> </v>
      </c>
    </row>
    <row r="167" spans="1:11" ht="15" customHeight="1" x14ac:dyDescent="0.25">
      <c r="A167" s="1">
        <v>97</v>
      </c>
      <c r="B167" s="477"/>
      <c r="C167" s="477"/>
      <c r="D167" s="253"/>
      <c r="E167" s="127"/>
      <c r="F167" s="127"/>
      <c r="G167" s="127"/>
      <c r="H167" s="128"/>
      <c r="I167" s="129"/>
      <c r="J167" s="38" t="str">
        <f t="shared" si="8"/>
        <v xml:space="preserve"> </v>
      </c>
      <c r="K167" s="38" t="str">
        <f t="shared" si="9"/>
        <v xml:space="preserve"> </v>
      </c>
    </row>
    <row r="168" spans="1:11" ht="15.75" customHeight="1" x14ac:dyDescent="0.25">
      <c r="A168" s="2">
        <v>98</v>
      </c>
      <c r="B168" s="477"/>
      <c r="C168" s="477"/>
      <c r="D168" s="253"/>
      <c r="E168" s="127"/>
      <c r="F168" s="127"/>
      <c r="G168" s="127"/>
      <c r="H168" s="128"/>
      <c r="I168" s="129"/>
      <c r="J168" s="38" t="str">
        <f t="shared" si="8"/>
        <v xml:space="preserve"> </v>
      </c>
      <c r="K168" s="38" t="str">
        <f t="shared" si="9"/>
        <v xml:space="preserve"> </v>
      </c>
    </row>
    <row r="169" spans="1:11" ht="15" customHeight="1" x14ac:dyDescent="0.25">
      <c r="A169" s="1">
        <v>99</v>
      </c>
      <c r="B169" s="477"/>
      <c r="C169" s="477"/>
      <c r="D169" s="253"/>
      <c r="E169" s="127"/>
      <c r="F169" s="127"/>
      <c r="G169" s="127"/>
      <c r="H169" s="128"/>
      <c r="I169" s="129"/>
      <c r="J169" s="38" t="str">
        <f t="shared" si="8"/>
        <v xml:space="preserve"> </v>
      </c>
      <c r="K169" s="38" t="str">
        <f t="shared" si="9"/>
        <v xml:space="preserve"> </v>
      </c>
    </row>
    <row r="170" spans="1:11" ht="15.75" customHeight="1" x14ac:dyDescent="0.25">
      <c r="A170" s="2">
        <v>100</v>
      </c>
      <c r="B170" s="474"/>
      <c r="C170" s="474"/>
      <c r="D170" s="254"/>
      <c r="E170" s="130"/>
      <c r="F170" s="130"/>
      <c r="G170" s="130"/>
      <c r="H170" s="131"/>
      <c r="I170" s="132"/>
      <c r="J170" s="38" t="str">
        <f t="shared" si="8"/>
        <v xml:space="preserve"> </v>
      </c>
      <c r="K170" s="38" t="str">
        <f t="shared" si="9"/>
        <v xml:space="preserve"> </v>
      </c>
    </row>
    <row r="171" spans="1:11" ht="30.75" customHeight="1" x14ac:dyDescent="0.25">
      <c r="A171" s="475"/>
      <c r="B171" s="475"/>
      <c r="C171" s="475"/>
      <c r="D171" s="475"/>
      <c r="E171" s="475"/>
      <c r="F171" s="40"/>
      <c r="G171" s="258" t="s">
        <v>191</v>
      </c>
      <c r="H171" s="41">
        <f>SUM(H151:H170)+H136</f>
        <v>0</v>
      </c>
      <c r="I171" s="62"/>
    </row>
    <row r="172" spans="1:11" ht="15" customHeight="1" x14ac:dyDescent="0.25">
      <c r="A172" s="46"/>
      <c r="B172" s="46"/>
      <c r="C172" s="46"/>
      <c r="D172" s="46"/>
      <c r="E172" s="46"/>
      <c r="F172" s="46"/>
      <c r="G172" s="46"/>
      <c r="H172" s="46"/>
      <c r="I172" s="46"/>
    </row>
    <row r="173" spans="1:11" ht="15" customHeight="1" x14ac:dyDescent="0.25">
      <c r="A173" s="381" t="s">
        <v>171</v>
      </c>
      <c r="B173" s="381"/>
      <c r="C173" s="381"/>
      <c r="D173" s="381"/>
      <c r="E173" s="381"/>
      <c r="F173" s="381"/>
      <c r="G173" s="381"/>
      <c r="H173" s="381"/>
      <c r="I173" s="381"/>
      <c r="J173" s="381"/>
      <c r="K173" s="381"/>
    </row>
    <row r="174" spans="1:11" ht="15" customHeight="1" x14ac:dyDescent="0.25">
      <c r="A174" s="252"/>
      <c r="B174" s="252"/>
      <c r="C174" s="252"/>
      <c r="D174" s="252"/>
      <c r="E174" s="252"/>
      <c r="F174" s="252"/>
      <c r="G174" s="252"/>
      <c r="H174" s="252"/>
      <c r="I174" s="252"/>
      <c r="J174" s="252"/>
      <c r="K174" s="252"/>
    </row>
    <row r="175" spans="1:11" ht="15" customHeight="1" x14ac:dyDescent="0.25">
      <c r="A175" s="51"/>
    </row>
    <row r="176" spans="1:11" ht="15" customHeight="1" x14ac:dyDescent="0.25">
      <c r="A176" s="255" t="s">
        <v>101</v>
      </c>
      <c r="D176" s="255" t="s">
        <v>102</v>
      </c>
      <c r="E176" s="255" t="s">
        <v>103</v>
      </c>
      <c r="F176" s="255"/>
      <c r="H176" s="74" t="s">
        <v>127</v>
      </c>
    </row>
    <row r="178" spans="1:11" ht="15.75" customHeight="1" x14ac:dyDescent="0.25">
      <c r="A178" s="348" t="s">
        <v>182</v>
      </c>
      <c r="B178" s="348"/>
      <c r="C178" s="348"/>
      <c r="D178" s="348"/>
      <c r="E178" s="348"/>
      <c r="F178" s="348"/>
      <c r="G178" s="348"/>
      <c r="H178" s="348"/>
      <c r="I178" s="348"/>
    </row>
    <row r="179" spans="1:11" ht="15" customHeight="1" x14ac:dyDescent="0.25">
      <c r="A179" s="70"/>
      <c r="B179" s="70"/>
      <c r="C179" s="70"/>
      <c r="D179" s="71" t="str">
        <f>'proje ve personel bilgileri'!$B$7</f>
        <v>/</v>
      </c>
      <c r="E179" s="70" t="s">
        <v>109</v>
      </c>
      <c r="F179" s="70"/>
      <c r="G179" s="70"/>
      <c r="H179" s="70"/>
      <c r="I179" s="70"/>
    </row>
    <row r="180" spans="1:11" ht="18.75" customHeight="1" x14ac:dyDescent="0.25">
      <c r="I180" s="4" t="s">
        <v>183</v>
      </c>
    </row>
    <row r="181" spans="1:11" ht="15.75" customHeight="1" x14ac:dyDescent="0.25">
      <c r="A181" s="349" t="s">
        <v>2</v>
      </c>
      <c r="B181" s="350"/>
      <c r="C181" s="479">
        <f>'proje ve personel bilgileri'!$B$2</f>
        <v>0</v>
      </c>
      <c r="D181" s="480"/>
      <c r="E181" s="480"/>
      <c r="F181" s="480"/>
      <c r="G181" s="480"/>
      <c r="H181" s="480"/>
      <c r="I181" s="481"/>
    </row>
    <row r="182" spans="1:11" ht="15.75" customHeight="1" x14ac:dyDescent="0.25">
      <c r="A182" s="349" t="s">
        <v>184</v>
      </c>
      <c r="B182" s="350"/>
      <c r="C182" s="351">
        <f>'proje ve personel bilgileri'!$B$3</f>
        <v>0</v>
      </c>
      <c r="D182" s="352"/>
      <c r="E182" s="352"/>
      <c r="F182" s="352"/>
      <c r="G182" s="352"/>
      <c r="H182" s="352"/>
      <c r="I182" s="353"/>
    </row>
    <row r="183" spans="1:11" ht="30" customHeight="1" x14ac:dyDescent="0.25">
      <c r="A183" s="432" t="s">
        <v>87</v>
      </c>
      <c r="B183" s="346" t="s">
        <v>185</v>
      </c>
      <c r="C183" s="347"/>
      <c r="D183" s="432" t="s">
        <v>186</v>
      </c>
      <c r="E183" s="432" t="s">
        <v>187</v>
      </c>
      <c r="F183" s="442" t="s">
        <v>188</v>
      </c>
      <c r="G183" s="478"/>
      <c r="H183" s="432" t="s">
        <v>189</v>
      </c>
      <c r="I183" s="432" t="s">
        <v>178</v>
      </c>
    </row>
    <row r="184" spans="1:11" ht="15" customHeight="1" x14ac:dyDescent="0.25">
      <c r="A184" s="433"/>
      <c r="B184" s="339" t="s">
        <v>190</v>
      </c>
      <c r="C184" s="340"/>
      <c r="D184" s="433"/>
      <c r="E184" s="433"/>
      <c r="F184" s="432" t="s">
        <v>179</v>
      </c>
      <c r="G184" s="347" t="s">
        <v>180</v>
      </c>
      <c r="H184" s="433"/>
      <c r="I184" s="433"/>
    </row>
    <row r="185" spans="1:11" ht="15.75" customHeight="1" x14ac:dyDescent="0.25">
      <c r="A185" s="433"/>
      <c r="B185" s="339" t="s">
        <v>87</v>
      </c>
      <c r="C185" s="340"/>
      <c r="D185" s="433"/>
      <c r="E185" s="433"/>
      <c r="F185" s="463"/>
      <c r="G185" s="401"/>
      <c r="H185" s="433"/>
      <c r="I185" s="433"/>
    </row>
    <row r="186" spans="1:11" ht="15" customHeight="1" x14ac:dyDescent="0.25">
      <c r="A186" s="1">
        <v>101</v>
      </c>
      <c r="B186" s="476"/>
      <c r="C186" s="476"/>
      <c r="D186" s="256"/>
      <c r="E186" s="124"/>
      <c r="F186" s="124"/>
      <c r="G186" s="124"/>
      <c r="H186" s="125"/>
      <c r="I186" s="126"/>
      <c r="J186" s="38" t="str">
        <f t="shared" ref="J186:J205" si="10">IF(H186&lt;&gt;0,(IF(I186=0,"KDV'li Tutar Zorunlu"," "))," ")</f>
        <v xml:space="preserve"> </v>
      </c>
      <c r="K186" s="38" t="str">
        <f t="shared" ref="K186:K205" si="11">IF(H186&lt;&gt;0,(IF(F186=0,"Tarih Numara Zorunlu"," "))," ")</f>
        <v xml:space="preserve"> </v>
      </c>
    </row>
    <row r="187" spans="1:11" ht="15.75" customHeight="1" x14ac:dyDescent="0.25">
      <c r="A187" s="2">
        <v>102</v>
      </c>
      <c r="B187" s="477"/>
      <c r="C187" s="477"/>
      <c r="D187" s="253"/>
      <c r="E187" s="127"/>
      <c r="F187" s="127"/>
      <c r="G187" s="127"/>
      <c r="H187" s="128"/>
      <c r="I187" s="129"/>
      <c r="J187" s="38" t="str">
        <f t="shared" si="10"/>
        <v xml:space="preserve"> </v>
      </c>
      <c r="K187" s="38" t="str">
        <f t="shared" si="11"/>
        <v xml:space="preserve"> </v>
      </c>
    </row>
    <row r="188" spans="1:11" ht="15" customHeight="1" x14ac:dyDescent="0.25">
      <c r="A188" s="1">
        <v>103</v>
      </c>
      <c r="B188" s="477"/>
      <c r="C188" s="477"/>
      <c r="D188" s="253"/>
      <c r="E188" s="127"/>
      <c r="F188" s="127"/>
      <c r="G188" s="127"/>
      <c r="H188" s="128"/>
      <c r="I188" s="129"/>
      <c r="J188" s="38" t="str">
        <f t="shared" si="10"/>
        <v xml:space="preserve"> </v>
      </c>
      <c r="K188" s="38" t="str">
        <f t="shared" si="11"/>
        <v xml:space="preserve"> </v>
      </c>
    </row>
    <row r="189" spans="1:11" ht="15.75" customHeight="1" x14ac:dyDescent="0.25">
      <c r="A189" s="2">
        <v>104</v>
      </c>
      <c r="B189" s="477"/>
      <c r="C189" s="477"/>
      <c r="D189" s="253"/>
      <c r="E189" s="127"/>
      <c r="F189" s="127"/>
      <c r="G189" s="127"/>
      <c r="H189" s="128"/>
      <c r="I189" s="129"/>
      <c r="J189" s="38" t="str">
        <f t="shared" si="10"/>
        <v xml:space="preserve"> </v>
      </c>
      <c r="K189" s="38" t="str">
        <f t="shared" si="11"/>
        <v xml:space="preserve"> </v>
      </c>
    </row>
    <row r="190" spans="1:11" ht="15" customHeight="1" x14ac:dyDescent="0.25">
      <c r="A190" s="1">
        <v>105</v>
      </c>
      <c r="B190" s="477"/>
      <c r="C190" s="477"/>
      <c r="D190" s="253"/>
      <c r="E190" s="127"/>
      <c r="F190" s="127"/>
      <c r="G190" s="127"/>
      <c r="H190" s="128"/>
      <c r="I190" s="129"/>
      <c r="J190" s="38" t="str">
        <f t="shared" si="10"/>
        <v xml:space="preserve"> </v>
      </c>
      <c r="K190" s="38" t="str">
        <f t="shared" si="11"/>
        <v xml:space="preserve"> </v>
      </c>
    </row>
    <row r="191" spans="1:11" ht="15.75" customHeight="1" x14ac:dyDescent="0.25">
      <c r="A191" s="2">
        <v>106</v>
      </c>
      <c r="B191" s="477"/>
      <c r="C191" s="477"/>
      <c r="D191" s="253"/>
      <c r="E191" s="127"/>
      <c r="F191" s="127"/>
      <c r="G191" s="127"/>
      <c r="H191" s="128"/>
      <c r="I191" s="129"/>
      <c r="J191" s="38" t="str">
        <f t="shared" si="10"/>
        <v xml:space="preserve"> </v>
      </c>
      <c r="K191" s="38" t="str">
        <f t="shared" si="11"/>
        <v xml:space="preserve"> </v>
      </c>
    </row>
    <row r="192" spans="1:11" ht="15" customHeight="1" x14ac:dyDescent="0.25">
      <c r="A192" s="1">
        <v>107</v>
      </c>
      <c r="B192" s="477"/>
      <c r="C192" s="477"/>
      <c r="D192" s="253"/>
      <c r="E192" s="127"/>
      <c r="F192" s="127"/>
      <c r="G192" s="127"/>
      <c r="H192" s="128"/>
      <c r="I192" s="129"/>
      <c r="J192" s="38" t="str">
        <f t="shared" si="10"/>
        <v xml:space="preserve"> </v>
      </c>
      <c r="K192" s="38" t="str">
        <f t="shared" si="11"/>
        <v xml:space="preserve"> </v>
      </c>
    </row>
    <row r="193" spans="1:11" ht="15.75" customHeight="1" x14ac:dyDescent="0.25">
      <c r="A193" s="2">
        <v>108</v>
      </c>
      <c r="B193" s="477"/>
      <c r="C193" s="477"/>
      <c r="D193" s="253"/>
      <c r="E193" s="127"/>
      <c r="F193" s="127"/>
      <c r="G193" s="127"/>
      <c r="H193" s="128"/>
      <c r="I193" s="129"/>
      <c r="J193" s="38" t="str">
        <f t="shared" si="10"/>
        <v xml:space="preserve"> </v>
      </c>
      <c r="K193" s="38" t="str">
        <f t="shared" si="11"/>
        <v xml:space="preserve"> </v>
      </c>
    </row>
    <row r="194" spans="1:11" ht="15" customHeight="1" x14ac:dyDescent="0.25">
      <c r="A194" s="1">
        <v>109</v>
      </c>
      <c r="B194" s="477"/>
      <c r="C194" s="477"/>
      <c r="D194" s="253"/>
      <c r="E194" s="127"/>
      <c r="F194" s="127"/>
      <c r="G194" s="127"/>
      <c r="H194" s="128"/>
      <c r="I194" s="129"/>
      <c r="J194" s="38" t="str">
        <f t="shared" si="10"/>
        <v xml:space="preserve"> </v>
      </c>
      <c r="K194" s="38" t="str">
        <f t="shared" si="11"/>
        <v xml:space="preserve"> </v>
      </c>
    </row>
    <row r="195" spans="1:11" ht="15.75" customHeight="1" x14ac:dyDescent="0.25">
      <c r="A195" s="2">
        <v>110</v>
      </c>
      <c r="B195" s="477"/>
      <c r="C195" s="477"/>
      <c r="D195" s="253"/>
      <c r="E195" s="127"/>
      <c r="F195" s="127"/>
      <c r="G195" s="127"/>
      <c r="H195" s="128"/>
      <c r="I195" s="129"/>
      <c r="J195" s="38" t="str">
        <f t="shared" si="10"/>
        <v xml:space="preserve"> </v>
      </c>
      <c r="K195" s="38" t="str">
        <f t="shared" si="11"/>
        <v xml:space="preserve"> </v>
      </c>
    </row>
    <row r="196" spans="1:11" ht="15" customHeight="1" x14ac:dyDescent="0.25">
      <c r="A196" s="1">
        <v>111</v>
      </c>
      <c r="B196" s="477"/>
      <c r="C196" s="477"/>
      <c r="D196" s="253"/>
      <c r="E196" s="127"/>
      <c r="F196" s="127"/>
      <c r="G196" s="127"/>
      <c r="H196" s="128"/>
      <c r="I196" s="129"/>
      <c r="J196" s="38" t="str">
        <f t="shared" si="10"/>
        <v xml:space="preserve"> </v>
      </c>
      <c r="K196" s="38" t="str">
        <f t="shared" si="11"/>
        <v xml:space="preserve"> </v>
      </c>
    </row>
    <row r="197" spans="1:11" ht="15.75" customHeight="1" x14ac:dyDescent="0.25">
      <c r="A197" s="2">
        <v>112</v>
      </c>
      <c r="B197" s="477"/>
      <c r="C197" s="477"/>
      <c r="D197" s="253"/>
      <c r="E197" s="127"/>
      <c r="F197" s="127"/>
      <c r="G197" s="127"/>
      <c r="H197" s="128"/>
      <c r="I197" s="129"/>
      <c r="J197" s="38" t="str">
        <f t="shared" si="10"/>
        <v xml:space="preserve"> </v>
      </c>
      <c r="K197" s="38" t="str">
        <f t="shared" si="11"/>
        <v xml:space="preserve"> </v>
      </c>
    </row>
    <row r="198" spans="1:11" ht="15" customHeight="1" x14ac:dyDescent="0.25">
      <c r="A198" s="1">
        <v>113</v>
      </c>
      <c r="B198" s="477"/>
      <c r="C198" s="477"/>
      <c r="D198" s="253"/>
      <c r="E198" s="127"/>
      <c r="F198" s="127"/>
      <c r="G198" s="127"/>
      <c r="H198" s="128"/>
      <c r="I198" s="129"/>
      <c r="J198" s="38" t="str">
        <f t="shared" si="10"/>
        <v xml:space="preserve"> </v>
      </c>
      <c r="K198" s="38" t="str">
        <f t="shared" si="11"/>
        <v xml:space="preserve"> </v>
      </c>
    </row>
    <row r="199" spans="1:11" ht="15.75" customHeight="1" x14ac:dyDescent="0.25">
      <c r="A199" s="2">
        <v>114</v>
      </c>
      <c r="B199" s="477"/>
      <c r="C199" s="477"/>
      <c r="D199" s="253"/>
      <c r="E199" s="127"/>
      <c r="F199" s="127"/>
      <c r="G199" s="127"/>
      <c r="H199" s="128"/>
      <c r="I199" s="129"/>
      <c r="J199" s="38" t="str">
        <f t="shared" si="10"/>
        <v xml:space="preserve"> </v>
      </c>
      <c r="K199" s="38" t="str">
        <f t="shared" si="11"/>
        <v xml:space="preserve"> </v>
      </c>
    </row>
    <row r="200" spans="1:11" ht="15" customHeight="1" x14ac:dyDescent="0.25">
      <c r="A200" s="1">
        <v>115</v>
      </c>
      <c r="B200" s="477"/>
      <c r="C200" s="477"/>
      <c r="D200" s="253"/>
      <c r="E200" s="127"/>
      <c r="F200" s="127"/>
      <c r="G200" s="127"/>
      <c r="H200" s="128"/>
      <c r="I200" s="129"/>
      <c r="J200" s="38" t="str">
        <f t="shared" si="10"/>
        <v xml:space="preserve"> </v>
      </c>
      <c r="K200" s="38" t="str">
        <f t="shared" si="11"/>
        <v xml:space="preserve"> </v>
      </c>
    </row>
    <row r="201" spans="1:11" ht="15.75" customHeight="1" x14ac:dyDescent="0.25">
      <c r="A201" s="2">
        <v>116</v>
      </c>
      <c r="B201" s="477"/>
      <c r="C201" s="477"/>
      <c r="D201" s="253"/>
      <c r="E201" s="127"/>
      <c r="F201" s="127"/>
      <c r="G201" s="127"/>
      <c r="H201" s="128"/>
      <c r="I201" s="129"/>
      <c r="J201" s="38" t="str">
        <f t="shared" si="10"/>
        <v xml:space="preserve"> </v>
      </c>
      <c r="K201" s="38" t="str">
        <f t="shared" si="11"/>
        <v xml:space="preserve"> </v>
      </c>
    </row>
    <row r="202" spans="1:11" ht="15" customHeight="1" x14ac:dyDescent="0.25">
      <c r="A202" s="1">
        <v>117</v>
      </c>
      <c r="B202" s="477"/>
      <c r="C202" s="477"/>
      <c r="D202" s="253"/>
      <c r="E202" s="127"/>
      <c r="F202" s="127"/>
      <c r="G202" s="127"/>
      <c r="H202" s="128"/>
      <c r="I202" s="129"/>
      <c r="J202" s="38" t="str">
        <f t="shared" si="10"/>
        <v xml:space="preserve"> </v>
      </c>
      <c r="K202" s="38" t="str">
        <f t="shared" si="11"/>
        <v xml:space="preserve"> </v>
      </c>
    </row>
    <row r="203" spans="1:11" ht="15.75" customHeight="1" x14ac:dyDescent="0.25">
      <c r="A203" s="2">
        <v>118</v>
      </c>
      <c r="B203" s="477"/>
      <c r="C203" s="477"/>
      <c r="D203" s="253"/>
      <c r="E203" s="127"/>
      <c r="F203" s="127"/>
      <c r="G203" s="127"/>
      <c r="H203" s="128"/>
      <c r="I203" s="129"/>
      <c r="J203" s="38" t="str">
        <f t="shared" si="10"/>
        <v xml:space="preserve"> </v>
      </c>
      <c r="K203" s="38" t="str">
        <f t="shared" si="11"/>
        <v xml:space="preserve"> </v>
      </c>
    </row>
    <row r="204" spans="1:11" ht="15" customHeight="1" x14ac:dyDescent="0.25">
      <c r="A204" s="1">
        <v>119</v>
      </c>
      <c r="B204" s="477"/>
      <c r="C204" s="477"/>
      <c r="D204" s="253"/>
      <c r="E204" s="127"/>
      <c r="F204" s="127"/>
      <c r="G204" s="127"/>
      <c r="H204" s="128"/>
      <c r="I204" s="129"/>
      <c r="J204" s="38" t="str">
        <f t="shared" si="10"/>
        <v xml:space="preserve"> </v>
      </c>
      <c r="K204" s="38" t="str">
        <f t="shared" si="11"/>
        <v xml:space="preserve"> </v>
      </c>
    </row>
    <row r="205" spans="1:11" ht="15.75" customHeight="1" x14ac:dyDescent="0.25">
      <c r="A205" s="2">
        <v>120</v>
      </c>
      <c r="B205" s="474"/>
      <c r="C205" s="474"/>
      <c r="D205" s="254"/>
      <c r="E205" s="130"/>
      <c r="F205" s="130"/>
      <c r="G205" s="130"/>
      <c r="H205" s="131"/>
      <c r="I205" s="132"/>
      <c r="J205" s="38" t="str">
        <f t="shared" si="10"/>
        <v xml:space="preserve"> </v>
      </c>
      <c r="K205" s="38" t="str">
        <f t="shared" si="11"/>
        <v xml:space="preserve"> </v>
      </c>
    </row>
    <row r="206" spans="1:11" ht="30.75" customHeight="1" x14ac:dyDescent="0.25">
      <c r="A206" s="475"/>
      <c r="B206" s="475"/>
      <c r="C206" s="475"/>
      <c r="D206" s="475"/>
      <c r="E206" s="475"/>
      <c r="F206" s="40"/>
      <c r="G206" s="258" t="s">
        <v>191</v>
      </c>
      <c r="H206" s="41">
        <f>SUM(H186:H205)+H171</f>
        <v>0</v>
      </c>
      <c r="I206" s="62"/>
    </row>
    <row r="207" spans="1:11" ht="15" customHeight="1" x14ac:dyDescent="0.25">
      <c r="A207" s="46"/>
      <c r="B207" s="46"/>
      <c r="C207" s="46"/>
      <c r="D207" s="46"/>
      <c r="E207" s="46"/>
      <c r="F207" s="46"/>
      <c r="G207" s="46"/>
      <c r="H207" s="46"/>
      <c r="I207" s="46"/>
    </row>
    <row r="208" spans="1:11" ht="15" customHeight="1" x14ac:dyDescent="0.25">
      <c r="A208" s="381" t="s">
        <v>171</v>
      </c>
      <c r="B208" s="381"/>
      <c r="C208" s="381"/>
      <c r="D208" s="381"/>
      <c r="E208" s="381"/>
      <c r="F208" s="381"/>
      <c r="G208" s="381"/>
      <c r="H208" s="381"/>
      <c r="I208" s="381"/>
      <c r="J208" s="381"/>
      <c r="K208" s="381"/>
    </row>
    <row r="209" spans="1:11" ht="15" customHeight="1" x14ac:dyDescent="0.25">
      <c r="A209" s="252"/>
      <c r="B209" s="252"/>
      <c r="C209" s="252"/>
      <c r="D209" s="252"/>
      <c r="E209" s="252"/>
      <c r="F209" s="252"/>
      <c r="G209" s="252"/>
      <c r="H209" s="252"/>
      <c r="I209" s="252"/>
      <c r="J209" s="252"/>
      <c r="K209" s="252"/>
    </row>
    <row r="210" spans="1:11" ht="15" customHeight="1" x14ac:dyDescent="0.25">
      <c r="A210" s="51"/>
    </row>
    <row r="211" spans="1:11" ht="15" customHeight="1" x14ac:dyDescent="0.25">
      <c r="A211" s="255" t="s">
        <v>101</v>
      </c>
      <c r="D211" s="255" t="s">
        <v>102</v>
      </c>
      <c r="E211" s="255" t="s">
        <v>103</v>
      </c>
      <c r="F211" s="255"/>
      <c r="H211" s="74" t="s">
        <v>127</v>
      </c>
    </row>
    <row r="213" spans="1:11" ht="15.75" customHeight="1" x14ac:dyDescent="0.25">
      <c r="A213" s="348" t="s">
        <v>182</v>
      </c>
      <c r="B213" s="348"/>
      <c r="C213" s="348"/>
      <c r="D213" s="348"/>
      <c r="E213" s="348"/>
      <c r="F213" s="348"/>
      <c r="G213" s="348"/>
      <c r="H213" s="348"/>
      <c r="I213" s="348"/>
    </row>
    <row r="214" spans="1:11" ht="15" customHeight="1" x14ac:dyDescent="0.25">
      <c r="A214" s="70"/>
      <c r="B214" s="70"/>
      <c r="C214" s="70"/>
      <c r="D214" s="71" t="str">
        <f>'proje ve personel bilgileri'!$B$7</f>
        <v>/</v>
      </c>
      <c r="E214" s="70" t="s">
        <v>109</v>
      </c>
      <c r="F214" s="70"/>
      <c r="G214" s="70"/>
      <c r="H214" s="70"/>
      <c r="I214" s="70"/>
    </row>
    <row r="215" spans="1:11" ht="18.75" customHeight="1" x14ac:dyDescent="0.25">
      <c r="I215" s="4" t="s">
        <v>183</v>
      </c>
    </row>
    <row r="216" spans="1:11" ht="15.75" customHeight="1" x14ac:dyDescent="0.25">
      <c r="A216" s="349" t="s">
        <v>2</v>
      </c>
      <c r="B216" s="350"/>
      <c r="C216" s="479">
        <f>'proje ve personel bilgileri'!$B$2</f>
        <v>0</v>
      </c>
      <c r="D216" s="480"/>
      <c r="E216" s="480"/>
      <c r="F216" s="480"/>
      <c r="G216" s="480"/>
      <c r="H216" s="480"/>
      <c r="I216" s="481"/>
    </row>
    <row r="217" spans="1:11" ht="15.75" customHeight="1" x14ac:dyDescent="0.25">
      <c r="A217" s="349" t="s">
        <v>184</v>
      </c>
      <c r="B217" s="350"/>
      <c r="C217" s="351">
        <f>'proje ve personel bilgileri'!$B$3</f>
        <v>0</v>
      </c>
      <c r="D217" s="352"/>
      <c r="E217" s="352"/>
      <c r="F217" s="352"/>
      <c r="G217" s="352"/>
      <c r="H217" s="352"/>
      <c r="I217" s="353"/>
    </row>
    <row r="218" spans="1:11" ht="31.5" customHeight="1" x14ac:dyDescent="0.25">
      <c r="A218" s="432" t="s">
        <v>87</v>
      </c>
      <c r="B218" s="346" t="s">
        <v>185</v>
      </c>
      <c r="C218" s="347"/>
      <c r="D218" s="432" t="s">
        <v>186</v>
      </c>
      <c r="E218" s="432" t="s">
        <v>187</v>
      </c>
      <c r="F218" s="442" t="s">
        <v>188</v>
      </c>
      <c r="G218" s="478"/>
      <c r="H218" s="432" t="s">
        <v>189</v>
      </c>
      <c r="I218" s="432" t="s">
        <v>178</v>
      </c>
    </row>
    <row r="219" spans="1:11" ht="15" customHeight="1" x14ac:dyDescent="0.25">
      <c r="A219" s="433"/>
      <c r="B219" s="339" t="s">
        <v>190</v>
      </c>
      <c r="C219" s="340"/>
      <c r="D219" s="433"/>
      <c r="E219" s="433"/>
      <c r="F219" s="432" t="s">
        <v>179</v>
      </c>
      <c r="G219" s="347" t="s">
        <v>180</v>
      </c>
      <c r="H219" s="433"/>
      <c r="I219" s="433"/>
    </row>
    <row r="220" spans="1:11" ht="15.75" customHeight="1" x14ac:dyDescent="0.25">
      <c r="A220" s="433"/>
      <c r="B220" s="339" t="s">
        <v>87</v>
      </c>
      <c r="C220" s="340"/>
      <c r="D220" s="433"/>
      <c r="E220" s="433"/>
      <c r="F220" s="463"/>
      <c r="G220" s="401"/>
      <c r="H220" s="433"/>
      <c r="I220" s="433"/>
    </row>
    <row r="221" spans="1:11" ht="15" customHeight="1" x14ac:dyDescent="0.25">
      <c r="A221" s="1">
        <v>121</v>
      </c>
      <c r="B221" s="476"/>
      <c r="C221" s="476"/>
      <c r="D221" s="256"/>
      <c r="E221" s="124"/>
      <c r="F221" s="124"/>
      <c r="G221" s="124"/>
      <c r="H221" s="125"/>
      <c r="I221" s="126"/>
      <c r="J221" s="38" t="str">
        <f t="shared" ref="J221:J240" si="12">IF(H221&lt;&gt;0,(IF(I221=0,"KDV'li Tutar Zorunlu"," "))," ")</f>
        <v xml:space="preserve"> </v>
      </c>
      <c r="K221" s="38" t="str">
        <f t="shared" ref="K221:K240" si="13">IF(H221&lt;&gt;0,(IF(F221=0,"Tarih Numara Zorunlu"," "))," ")</f>
        <v xml:space="preserve"> </v>
      </c>
    </row>
    <row r="222" spans="1:11" ht="15.75" customHeight="1" x14ac:dyDescent="0.25">
      <c r="A222" s="2">
        <v>122</v>
      </c>
      <c r="B222" s="477"/>
      <c r="C222" s="477"/>
      <c r="D222" s="253"/>
      <c r="E222" s="127"/>
      <c r="F222" s="127"/>
      <c r="G222" s="127"/>
      <c r="H222" s="128"/>
      <c r="I222" s="129"/>
      <c r="J222" s="38" t="str">
        <f t="shared" si="12"/>
        <v xml:space="preserve"> </v>
      </c>
      <c r="K222" s="38" t="str">
        <f t="shared" si="13"/>
        <v xml:space="preserve"> </v>
      </c>
    </row>
    <row r="223" spans="1:11" ht="15" customHeight="1" x14ac:dyDescent="0.25">
      <c r="A223" s="1">
        <v>123</v>
      </c>
      <c r="B223" s="477"/>
      <c r="C223" s="477"/>
      <c r="D223" s="253"/>
      <c r="E223" s="127"/>
      <c r="F223" s="127"/>
      <c r="G223" s="127"/>
      <c r="H223" s="128"/>
      <c r="I223" s="129"/>
      <c r="J223" s="38" t="str">
        <f t="shared" si="12"/>
        <v xml:space="preserve"> </v>
      </c>
      <c r="K223" s="38" t="str">
        <f t="shared" si="13"/>
        <v xml:space="preserve"> </v>
      </c>
    </row>
    <row r="224" spans="1:11" ht="15.75" customHeight="1" x14ac:dyDescent="0.25">
      <c r="A224" s="2">
        <v>124</v>
      </c>
      <c r="B224" s="477"/>
      <c r="C224" s="477"/>
      <c r="D224" s="253"/>
      <c r="E224" s="127"/>
      <c r="F224" s="127"/>
      <c r="G224" s="127"/>
      <c r="H224" s="128"/>
      <c r="I224" s="129"/>
      <c r="J224" s="38" t="str">
        <f t="shared" si="12"/>
        <v xml:space="preserve"> </v>
      </c>
      <c r="K224" s="38" t="str">
        <f t="shared" si="13"/>
        <v xml:space="preserve"> </v>
      </c>
    </row>
    <row r="225" spans="1:11" ht="15" customHeight="1" x14ac:dyDescent="0.25">
      <c r="A225" s="1">
        <v>125</v>
      </c>
      <c r="B225" s="477"/>
      <c r="C225" s="477"/>
      <c r="D225" s="253"/>
      <c r="E225" s="127"/>
      <c r="F225" s="127"/>
      <c r="G225" s="127"/>
      <c r="H225" s="128"/>
      <c r="I225" s="129"/>
      <c r="J225" s="38" t="str">
        <f t="shared" si="12"/>
        <v xml:space="preserve"> </v>
      </c>
      <c r="K225" s="38" t="str">
        <f t="shared" si="13"/>
        <v xml:space="preserve"> </v>
      </c>
    </row>
    <row r="226" spans="1:11" ht="15.75" customHeight="1" x14ac:dyDescent="0.25">
      <c r="A226" s="2">
        <v>126</v>
      </c>
      <c r="B226" s="477"/>
      <c r="C226" s="477"/>
      <c r="D226" s="253"/>
      <c r="E226" s="127"/>
      <c r="F226" s="127"/>
      <c r="G226" s="127"/>
      <c r="H226" s="128"/>
      <c r="I226" s="129"/>
      <c r="J226" s="38" t="str">
        <f t="shared" si="12"/>
        <v xml:space="preserve"> </v>
      </c>
      <c r="K226" s="38" t="str">
        <f t="shared" si="13"/>
        <v xml:space="preserve"> </v>
      </c>
    </row>
    <row r="227" spans="1:11" ht="15" customHeight="1" x14ac:dyDescent="0.25">
      <c r="A227" s="1">
        <v>127</v>
      </c>
      <c r="B227" s="477"/>
      <c r="C227" s="477"/>
      <c r="D227" s="253"/>
      <c r="E227" s="127"/>
      <c r="F227" s="127"/>
      <c r="G227" s="127"/>
      <c r="H227" s="128"/>
      <c r="I227" s="129"/>
      <c r="J227" s="38" t="str">
        <f t="shared" si="12"/>
        <v xml:space="preserve"> </v>
      </c>
      <c r="K227" s="38" t="str">
        <f t="shared" si="13"/>
        <v xml:space="preserve"> </v>
      </c>
    </row>
    <row r="228" spans="1:11" ht="15.75" customHeight="1" x14ac:dyDescent="0.25">
      <c r="A228" s="2">
        <v>128</v>
      </c>
      <c r="B228" s="477"/>
      <c r="C228" s="477"/>
      <c r="D228" s="253"/>
      <c r="E228" s="127"/>
      <c r="F228" s="127"/>
      <c r="G228" s="127"/>
      <c r="H228" s="128"/>
      <c r="I228" s="129"/>
      <c r="J228" s="38" t="str">
        <f t="shared" si="12"/>
        <v xml:space="preserve"> </v>
      </c>
      <c r="K228" s="38" t="str">
        <f t="shared" si="13"/>
        <v xml:space="preserve"> </v>
      </c>
    </row>
    <row r="229" spans="1:11" ht="15" customHeight="1" x14ac:dyDescent="0.25">
      <c r="A229" s="1">
        <v>129</v>
      </c>
      <c r="B229" s="477"/>
      <c r="C229" s="477"/>
      <c r="D229" s="253"/>
      <c r="E229" s="127"/>
      <c r="F229" s="127"/>
      <c r="G229" s="127"/>
      <c r="H229" s="128"/>
      <c r="I229" s="129"/>
      <c r="J229" s="38" t="str">
        <f t="shared" si="12"/>
        <v xml:space="preserve"> </v>
      </c>
      <c r="K229" s="38" t="str">
        <f t="shared" si="13"/>
        <v xml:space="preserve"> </v>
      </c>
    </row>
    <row r="230" spans="1:11" ht="15.75" customHeight="1" x14ac:dyDescent="0.25">
      <c r="A230" s="2">
        <v>130</v>
      </c>
      <c r="B230" s="477"/>
      <c r="C230" s="477"/>
      <c r="D230" s="253"/>
      <c r="E230" s="127"/>
      <c r="F230" s="127"/>
      <c r="G230" s="127"/>
      <c r="H230" s="128"/>
      <c r="I230" s="129"/>
      <c r="J230" s="38" t="str">
        <f t="shared" si="12"/>
        <v xml:space="preserve"> </v>
      </c>
      <c r="K230" s="38" t="str">
        <f t="shared" si="13"/>
        <v xml:space="preserve"> </v>
      </c>
    </row>
    <row r="231" spans="1:11" ht="15" customHeight="1" x14ac:dyDescent="0.25">
      <c r="A231" s="1">
        <v>131</v>
      </c>
      <c r="B231" s="477"/>
      <c r="C231" s="477"/>
      <c r="D231" s="253"/>
      <c r="E231" s="127"/>
      <c r="F231" s="127"/>
      <c r="G231" s="127"/>
      <c r="H231" s="128"/>
      <c r="I231" s="129"/>
      <c r="J231" s="38" t="str">
        <f t="shared" si="12"/>
        <v xml:space="preserve"> </v>
      </c>
      <c r="K231" s="38" t="str">
        <f t="shared" si="13"/>
        <v xml:space="preserve"> </v>
      </c>
    </row>
    <row r="232" spans="1:11" ht="15.75" customHeight="1" x14ac:dyDescent="0.25">
      <c r="A232" s="2">
        <v>132</v>
      </c>
      <c r="B232" s="477"/>
      <c r="C232" s="477"/>
      <c r="D232" s="253"/>
      <c r="E232" s="127"/>
      <c r="F232" s="127"/>
      <c r="G232" s="127"/>
      <c r="H232" s="128"/>
      <c r="I232" s="129"/>
      <c r="J232" s="38" t="str">
        <f t="shared" si="12"/>
        <v xml:space="preserve"> </v>
      </c>
      <c r="K232" s="38" t="str">
        <f t="shared" si="13"/>
        <v xml:space="preserve"> </v>
      </c>
    </row>
    <row r="233" spans="1:11" ht="15" customHeight="1" x14ac:dyDescent="0.25">
      <c r="A233" s="1">
        <v>133</v>
      </c>
      <c r="B233" s="477"/>
      <c r="C233" s="477"/>
      <c r="D233" s="253"/>
      <c r="E233" s="127"/>
      <c r="F233" s="127"/>
      <c r="G233" s="127"/>
      <c r="H233" s="128"/>
      <c r="I233" s="129"/>
      <c r="J233" s="38" t="str">
        <f t="shared" si="12"/>
        <v xml:space="preserve"> </v>
      </c>
      <c r="K233" s="38" t="str">
        <f t="shared" si="13"/>
        <v xml:space="preserve"> </v>
      </c>
    </row>
    <row r="234" spans="1:11" ht="15.75" customHeight="1" x14ac:dyDescent="0.25">
      <c r="A234" s="2">
        <v>134</v>
      </c>
      <c r="B234" s="477"/>
      <c r="C234" s="477"/>
      <c r="D234" s="253"/>
      <c r="E234" s="127"/>
      <c r="F234" s="127"/>
      <c r="G234" s="127"/>
      <c r="H234" s="128"/>
      <c r="I234" s="129"/>
      <c r="J234" s="38" t="str">
        <f t="shared" si="12"/>
        <v xml:space="preserve"> </v>
      </c>
      <c r="K234" s="38" t="str">
        <f t="shared" si="13"/>
        <v xml:space="preserve"> </v>
      </c>
    </row>
    <row r="235" spans="1:11" ht="15" customHeight="1" x14ac:dyDescent="0.25">
      <c r="A235" s="1">
        <v>135</v>
      </c>
      <c r="B235" s="477"/>
      <c r="C235" s="477"/>
      <c r="D235" s="253"/>
      <c r="E235" s="127"/>
      <c r="F235" s="127"/>
      <c r="G235" s="127"/>
      <c r="H235" s="128"/>
      <c r="I235" s="129"/>
      <c r="J235" s="38" t="str">
        <f t="shared" si="12"/>
        <v xml:space="preserve"> </v>
      </c>
      <c r="K235" s="38" t="str">
        <f t="shared" si="13"/>
        <v xml:space="preserve"> </v>
      </c>
    </row>
    <row r="236" spans="1:11" ht="15.75" customHeight="1" x14ac:dyDescent="0.25">
      <c r="A236" s="2">
        <v>136</v>
      </c>
      <c r="B236" s="477"/>
      <c r="C236" s="477"/>
      <c r="D236" s="253"/>
      <c r="E236" s="127"/>
      <c r="F236" s="127"/>
      <c r="G236" s="127"/>
      <c r="H236" s="128"/>
      <c r="I236" s="129"/>
      <c r="J236" s="38" t="str">
        <f t="shared" si="12"/>
        <v xml:space="preserve"> </v>
      </c>
      <c r="K236" s="38" t="str">
        <f t="shared" si="13"/>
        <v xml:space="preserve"> </v>
      </c>
    </row>
    <row r="237" spans="1:11" ht="15" customHeight="1" x14ac:dyDescent="0.25">
      <c r="A237" s="1">
        <v>137</v>
      </c>
      <c r="B237" s="477"/>
      <c r="C237" s="477"/>
      <c r="D237" s="253"/>
      <c r="E237" s="127"/>
      <c r="F237" s="127"/>
      <c r="G237" s="127"/>
      <c r="H237" s="128"/>
      <c r="I237" s="129"/>
      <c r="J237" s="38" t="str">
        <f t="shared" si="12"/>
        <v xml:space="preserve"> </v>
      </c>
      <c r="K237" s="38" t="str">
        <f t="shared" si="13"/>
        <v xml:space="preserve"> </v>
      </c>
    </row>
    <row r="238" spans="1:11" ht="15.75" customHeight="1" x14ac:dyDescent="0.25">
      <c r="A238" s="2">
        <v>138</v>
      </c>
      <c r="B238" s="477"/>
      <c r="C238" s="477"/>
      <c r="D238" s="253"/>
      <c r="E238" s="127"/>
      <c r="F238" s="127"/>
      <c r="G238" s="127"/>
      <c r="H238" s="128"/>
      <c r="I238" s="129"/>
      <c r="J238" s="38" t="str">
        <f t="shared" si="12"/>
        <v xml:space="preserve"> </v>
      </c>
      <c r="K238" s="38" t="str">
        <f t="shared" si="13"/>
        <v xml:space="preserve"> </v>
      </c>
    </row>
    <row r="239" spans="1:11" ht="15" customHeight="1" x14ac:dyDescent="0.25">
      <c r="A239" s="1">
        <v>139</v>
      </c>
      <c r="B239" s="477"/>
      <c r="C239" s="477"/>
      <c r="D239" s="253"/>
      <c r="E239" s="127"/>
      <c r="F239" s="127"/>
      <c r="G239" s="127"/>
      <c r="H239" s="128"/>
      <c r="I239" s="129"/>
      <c r="J239" s="38" t="str">
        <f t="shared" si="12"/>
        <v xml:space="preserve"> </v>
      </c>
      <c r="K239" s="38" t="str">
        <f t="shared" si="13"/>
        <v xml:space="preserve"> </v>
      </c>
    </row>
    <row r="240" spans="1:11" ht="15.75" customHeight="1" x14ac:dyDescent="0.25">
      <c r="A240" s="2">
        <v>140</v>
      </c>
      <c r="B240" s="474"/>
      <c r="C240" s="474"/>
      <c r="D240" s="254"/>
      <c r="E240" s="130"/>
      <c r="F240" s="130"/>
      <c r="G240" s="130"/>
      <c r="H240" s="131"/>
      <c r="I240" s="132"/>
      <c r="J240" s="38" t="str">
        <f t="shared" si="12"/>
        <v xml:space="preserve"> </v>
      </c>
      <c r="K240" s="38" t="str">
        <f t="shared" si="13"/>
        <v xml:space="preserve"> </v>
      </c>
    </row>
    <row r="241" spans="1:11" ht="30.75" customHeight="1" x14ac:dyDescent="0.25">
      <c r="A241" s="475"/>
      <c r="B241" s="475"/>
      <c r="C241" s="475"/>
      <c r="D241" s="475"/>
      <c r="E241" s="475"/>
      <c r="F241" s="40"/>
      <c r="G241" s="258" t="s">
        <v>191</v>
      </c>
      <c r="H241" s="41">
        <f>SUM(H221:H240)+H206</f>
        <v>0</v>
      </c>
      <c r="I241" s="62"/>
    </row>
    <row r="242" spans="1:11" ht="15" customHeight="1" x14ac:dyDescent="0.25">
      <c r="A242" s="46"/>
      <c r="B242" s="46"/>
      <c r="C242" s="46"/>
      <c r="D242" s="46"/>
      <c r="E242" s="46"/>
      <c r="F242" s="46"/>
      <c r="G242" s="46"/>
      <c r="H242" s="46"/>
      <c r="I242" s="46"/>
    </row>
    <row r="243" spans="1:11" ht="15" customHeight="1" x14ac:dyDescent="0.25">
      <c r="A243" s="381" t="s">
        <v>171</v>
      </c>
      <c r="B243" s="381"/>
      <c r="C243" s="381"/>
      <c r="D243" s="381"/>
      <c r="E243" s="381"/>
      <c r="F243" s="381"/>
      <c r="G243" s="381"/>
      <c r="H243" s="381"/>
      <c r="I243" s="381"/>
      <c r="J243" s="381"/>
      <c r="K243" s="381"/>
    </row>
    <row r="244" spans="1:11" ht="15" customHeight="1" x14ac:dyDescent="0.25">
      <c r="A244" s="252"/>
      <c r="B244" s="252"/>
      <c r="C244" s="252"/>
      <c r="D244" s="252"/>
      <c r="E244" s="252"/>
      <c r="F244" s="252"/>
      <c r="G244" s="252"/>
      <c r="H244" s="252"/>
      <c r="I244" s="252"/>
      <c r="J244" s="252"/>
      <c r="K244" s="252"/>
    </row>
    <row r="245" spans="1:11" ht="15" customHeight="1" x14ac:dyDescent="0.25">
      <c r="A245" s="51"/>
    </row>
    <row r="246" spans="1:11" ht="15" customHeight="1" x14ac:dyDescent="0.25">
      <c r="A246" s="255" t="s">
        <v>101</v>
      </c>
      <c r="D246" s="255" t="s">
        <v>102</v>
      </c>
      <c r="E246" s="255" t="s">
        <v>103</v>
      </c>
      <c r="F246" s="255"/>
      <c r="H246" s="74" t="s">
        <v>127</v>
      </c>
    </row>
    <row r="248" spans="1:11" ht="15.75" customHeight="1" x14ac:dyDescent="0.25">
      <c r="A248" s="348" t="s">
        <v>182</v>
      </c>
      <c r="B248" s="348"/>
      <c r="C248" s="348"/>
      <c r="D248" s="348"/>
      <c r="E248" s="348"/>
      <c r="F248" s="348"/>
      <c r="G248" s="348"/>
      <c r="H248" s="348"/>
      <c r="I248" s="348"/>
    </row>
    <row r="249" spans="1:11" ht="15" customHeight="1" x14ac:dyDescent="0.25">
      <c r="A249" s="70"/>
      <c r="B249" s="70"/>
      <c r="C249" s="70"/>
      <c r="D249" s="71" t="str">
        <f>'proje ve personel bilgileri'!$B$7</f>
        <v>/</v>
      </c>
      <c r="E249" s="70" t="s">
        <v>109</v>
      </c>
      <c r="F249" s="70"/>
      <c r="G249" s="70"/>
      <c r="H249" s="70"/>
      <c r="I249" s="70"/>
    </row>
    <row r="250" spans="1:11" ht="18.75" customHeight="1" x14ac:dyDescent="0.25">
      <c r="I250" s="4" t="s">
        <v>183</v>
      </c>
    </row>
    <row r="251" spans="1:11" ht="15.75" customHeight="1" x14ac:dyDescent="0.25">
      <c r="A251" s="349" t="s">
        <v>2</v>
      </c>
      <c r="B251" s="350"/>
      <c r="C251" s="479">
        <f>'proje ve personel bilgileri'!$B$2</f>
        <v>0</v>
      </c>
      <c r="D251" s="480"/>
      <c r="E251" s="480"/>
      <c r="F251" s="480"/>
      <c r="G251" s="480"/>
      <c r="H251" s="480"/>
      <c r="I251" s="481"/>
    </row>
    <row r="252" spans="1:11" ht="15.75" customHeight="1" x14ac:dyDescent="0.25">
      <c r="A252" s="349" t="s">
        <v>184</v>
      </c>
      <c r="B252" s="350"/>
      <c r="C252" s="351">
        <f>'proje ve personel bilgileri'!$B$3</f>
        <v>0</v>
      </c>
      <c r="D252" s="352"/>
      <c r="E252" s="352"/>
      <c r="F252" s="352"/>
      <c r="G252" s="352"/>
      <c r="H252" s="352"/>
      <c r="I252" s="353"/>
    </row>
    <row r="253" spans="1:11" ht="27.75" customHeight="1" x14ac:dyDescent="0.25">
      <c r="A253" s="432" t="s">
        <v>87</v>
      </c>
      <c r="B253" s="346" t="s">
        <v>185</v>
      </c>
      <c r="C253" s="347"/>
      <c r="D253" s="432" t="s">
        <v>186</v>
      </c>
      <c r="E253" s="432" t="s">
        <v>187</v>
      </c>
      <c r="F253" s="442" t="s">
        <v>188</v>
      </c>
      <c r="G253" s="478"/>
      <c r="H253" s="432" t="s">
        <v>189</v>
      </c>
      <c r="I253" s="432" t="s">
        <v>178</v>
      </c>
    </row>
    <row r="254" spans="1:11" ht="15" customHeight="1" x14ac:dyDescent="0.25">
      <c r="A254" s="433"/>
      <c r="B254" s="339" t="s">
        <v>190</v>
      </c>
      <c r="C254" s="340"/>
      <c r="D254" s="433"/>
      <c r="E254" s="433"/>
      <c r="F254" s="432" t="s">
        <v>179</v>
      </c>
      <c r="G254" s="347" t="s">
        <v>180</v>
      </c>
      <c r="H254" s="433"/>
      <c r="I254" s="433"/>
    </row>
    <row r="255" spans="1:11" ht="15.75" customHeight="1" x14ac:dyDescent="0.25">
      <c r="A255" s="433"/>
      <c r="B255" s="339" t="s">
        <v>87</v>
      </c>
      <c r="C255" s="340"/>
      <c r="D255" s="433"/>
      <c r="E255" s="433"/>
      <c r="F255" s="463"/>
      <c r="G255" s="401"/>
      <c r="H255" s="433"/>
      <c r="I255" s="433"/>
    </row>
    <row r="256" spans="1:11" ht="15" customHeight="1" x14ac:dyDescent="0.25">
      <c r="A256" s="1">
        <v>141</v>
      </c>
      <c r="B256" s="476"/>
      <c r="C256" s="476"/>
      <c r="D256" s="256"/>
      <c r="E256" s="124"/>
      <c r="F256" s="124"/>
      <c r="G256" s="124"/>
      <c r="H256" s="125"/>
      <c r="I256" s="126"/>
      <c r="J256" s="38" t="str">
        <f t="shared" ref="J256:J275" si="14">IF(H256&lt;&gt;0,(IF(I256=0,"KDV'li Tutar Zorunlu"," "))," ")</f>
        <v xml:space="preserve"> </v>
      </c>
      <c r="K256" s="38" t="str">
        <f t="shared" ref="K256:K275" si="15">IF(H256&lt;&gt;0,(IF(F256=0,"Tarih Numara Zorunlu"," "))," ")</f>
        <v xml:space="preserve"> </v>
      </c>
    </row>
    <row r="257" spans="1:11" ht="15.75" customHeight="1" x14ac:dyDescent="0.25">
      <c r="A257" s="2">
        <v>142</v>
      </c>
      <c r="B257" s="477"/>
      <c r="C257" s="477"/>
      <c r="D257" s="253"/>
      <c r="E257" s="127"/>
      <c r="F257" s="127"/>
      <c r="G257" s="127"/>
      <c r="H257" s="128"/>
      <c r="I257" s="129"/>
      <c r="J257" s="38" t="str">
        <f t="shared" si="14"/>
        <v xml:space="preserve"> </v>
      </c>
      <c r="K257" s="38" t="str">
        <f t="shared" si="15"/>
        <v xml:space="preserve"> </v>
      </c>
    </row>
    <row r="258" spans="1:11" ht="15" customHeight="1" x14ac:dyDescent="0.25">
      <c r="A258" s="1">
        <v>143</v>
      </c>
      <c r="B258" s="477"/>
      <c r="C258" s="477"/>
      <c r="D258" s="253"/>
      <c r="E258" s="127"/>
      <c r="F258" s="127"/>
      <c r="G258" s="127"/>
      <c r="H258" s="128"/>
      <c r="I258" s="129"/>
      <c r="J258" s="38" t="str">
        <f t="shared" si="14"/>
        <v xml:space="preserve"> </v>
      </c>
      <c r="K258" s="38" t="str">
        <f t="shared" si="15"/>
        <v xml:space="preserve"> </v>
      </c>
    </row>
    <row r="259" spans="1:11" ht="15.75" customHeight="1" x14ac:dyDescent="0.25">
      <c r="A259" s="2">
        <v>144</v>
      </c>
      <c r="B259" s="477"/>
      <c r="C259" s="477"/>
      <c r="D259" s="253"/>
      <c r="E259" s="127"/>
      <c r="F259" s="127"/>
      <c r="G259" s="127"/>
      <c r="H259" s="128"/>
      <c r="I259" s="129"/>
      <c r="J259" s="38" t="str">
        <f t="shared" si="14"/>
        <v xml:space="preserve"> </v>
      </c>
      <c r="K259" s="38" t="str">
        <f t="shared" si="15"/>
        <v xml:space="preserve"> </v>
      </c>
    </row>
    <row r="260" spans="1:11" ht="15" customHeight="1" x14ac:dyDescent="0.25">
      <c r="A260" s="1">
        <v>145</v>
      </c>
      <c r="B260" s="477"/>
      <c r="C260" s="477"/>
      <c r="D260" s="253"/>
      <c r="E260" s="127"/>
      <c r="F260" s="127"/>
      <c r="G260" s="127"/>
      <c r="H260" s="128"/>
      <c r="I260" s="129"/>
      <c r="J260" s="38" t="str">
        <f t="shared" si="14"/>
        <v xml:space="preserve"> </v>
      </c>
      <c r="K260" s="38" t="str">
        <f t="shared" si="15"/>
        <v xml:space="preserve"> </v>
      </c>
    </row>
    <row r="261" spans="1:11" ht="15.75" customHeight="1" x14ac:dyDescent="0.25">
      <c r="A261" s="2">
        <v>146</v>
      </c>
      <c r="B261" s="477"/>
      <c r="C261" s="477"/>
      <c r="D261" s="253"/>
      <c r="E261" s="127"/>
      <c r="F261" s="127"/>
      <c r="G261" s="127"/>
      <c r="H261" s="128"/>
      <c r="I261" s="129"/>
      <c r="J261" s="38" t="str">
        <f t="shared" si="14"/>
        <v xml:space="preserve"> </v>
      </c>
      <c r="K261" s="38" t="str">
        <f t="shared" si="15"/>
        <v xml:space="preserve"> </v>
      </c>
    </row>
    <row r="262" spans="1:11" ht="15" customHeight="1" x14ac:dyDescent="0.25">
      <c r="A262" s="1">
        <v>147</v>
      </c>
      <c r="B262" s="477"/>
      <c r="C262" s="477"/>
      <c r="D262" s="253"/>
      <c r="E262" s="127"/>
      <c r="F262" s="127"/>
      <c r="G262" s="127"/>
      <c r="H262" s="128"/>
      <c r="I262" s="129"/>
      <c r="J262" s="38" t="str">
        <f t="shared" si="14"/>
        <v xml:space="preserve"> </v>
      </c>
      <c r="K262" s="38" t="str">
        <f t="shared" si="15"/>
        <v xml:space="preserve"> </v>
      </c>
    </row>
    <row r="263" spans="1:11" ht="15.75" customHeight="1" x14ac:dyDescent="0.25">
      <c r="A263" s="2">
        <v>148</v>
      </c>
      <c r="B263" s="477"/>
      <c r="C263" s="477"/>
      <c r="D263" s="253"/>
      <c r="E263" s="127"/>
      <c r="F263" s="127"/>
      <c r="G263" s="127"/>
      <c r="H263" s="128"/>
      <c r="I263" s="129"/>
      <c r="J263" s="38" t="str">
        <f t="shared" si="14"/>
        <v xml:space="preserve"> </v>
      </c>
      <c r="K263" s="38" t="str">
        <f t="shared" si="15"/>
        <v xml:space="preserve"> </v>
      </c>
    </row>
    <row r="264" spans="1:11" ht="15" customHeight="1" x14ac:dyDescent="0.25">
      <c r="A264" s="1">
        <v>149</v>
      </c>
      <c r="B264" s="477"/>
      <c r="C264" s="477"/>
      <c r="D264" s="253"/>
      <c r="E264" s="127"/>
      <c r="F264" s="127"/>
      <c r="G264" s="127"/>
      <c r="H264" s="128"/>
      <c r="I264" s="129"/>
      <c r="J264" s="38" t="str">
        <f t="shared" si="14"/>
        <v xml:space="preserve"> </v>
      </c>
      <c r="K264" s="38" t="str">
        <f t="shared" si="15"/>
        <v xml:space="preserve"> </v>
      </c>
    </row>
    <row r="265" spans="1:11" ht="15.75" customHeight="1" x14ac:dyDescent="0.25">
      <c r="A265" s="2">
        <v>150</v>
      </c>
      <c r="B265" s="477"/>
      <c r="C265" s="477"/>
      <c r="D265" s="253"/>
      <c r="E265" s="127"/>
      <c r="F265" s="127"/>
      <c r="G265" s="127"/>
      <c r="H265" s="128"/>
      <c r="I265" s="129"/>
      <c r="J265" s="38" t="str">
        <f t="shared" si="14"/>
        <v xml:space="preserve"> </v>
      </c>
      <c r="K265" s="38" t="str">
        <f t="shared" si="15"/>
        <v xml:space="preserve"> </v>
      </c>
    </row>
    <row r="266" spans="1:11" ht="15" customHeight="1" x14ac:dyDescent="0.25">
      <c r="A266" s="1">
        <v>151</v>
      </c>
      <c r="B266" s="477"/>
      <c r="C266" s="477"/>
      <c r="D266" s="253"/>
      <c r="E266" s="127"/>
      <c r="F266" s="127"/>
      <c r="G266" s="127"/>
      <c r="H266" s="128"/>
      <c r="I266" s="129"/>
      <c r="J266" s="38" t="str">
        <f t="shared" si="14"/>
        <v xml:space="preserve"> </v>
      </c>
      <c r="K266" s="38" t="str">
        <f t="shared" si="15"/>
        <v xml:space="preserve"> </v>
      </c>
    </row>
    <row r="267" spans="1:11" ht="15.75" customHeight="1" x14ac:dyDescent="0.25">
      <c r="A267" s="2">
        <v>152</v>
      </c>
      <c r="B267" s="477"/>
      <c r="C267" s="477"/>
      <c r="D267" s="253"/>
      <c r="E267" s="127"/>
      <c r="F267" s="127"/>
      <c r="G267" s="127"/>
      <c r="H267" s="128"/>
      <c r="I267" s="129"/>
      <c r="J267" s="38" t="str">
        <f t="shared" si="14"/>
        <v xml:space="preserve"> </v>
      </c>
      <c r="K267" s="38" t="str">
        <f t="shared" si="15"/>
        <v xml:space="preserve"> </v>
      </c>
    </row>
    <row r="268" spans="1:11" ht="15" customHeight="1" x14ac:dyDescent="0.25">
      <c r="A268" s="1">
        <v>153</v>
      </c>
      <c r="B268" s="477"/>
      <c r="C268" s="477"/>
      <c r="D268" s="253"/>
      <c r="E268" s="127"/>
      <c r="F268" s="127"/>
      <c r="G268" s="127"/>
      <c r="H268" s="128"/>
      <c r="I268" s="129"/>
      <c r="J268" s="38" t="str">
        <f t="shared" si="14"/>
        <v xml:space="preserve"> </v>
      </c>
      <c r="K268" s="38" t="str">
        <f t="shared" si="15"/>
        <v xml:space="preserve"> </v>
      </c>
    </row>
    <row r="269" spans="1:11" ht="15.75" customHeight="1" x14ac:dyDescent="0.25">
      <c r="A269" s="2">
        <v>154</v>
      </c>
      <c r="B269" s="477"/>
      <c r="C269" s="477"/>
      <c r="D269" s="253"/>
      <c r="E269" s="127"/>
      <c r="F269" s="127"/>
      <c r="G269" s="127"/>
      <c r="H269" s="128"/>
      <c r="I269" s="129"/>
      <c r="J269" s="38" t="str">
        <f t="shared" si="14"/>
        <v xml:space="preserve"> </v>
      </c>
      <c r="K269" s="38" t="str">
        <f t="shared" si="15"/>
        <v xml:space="preserve"> </v>
      </c>
    </row>
    <row r="270" spans="1:11" ht="15" customHeight="1" x14ac:dyDescent="0.25">
      <c r="A270" s="1">
        <v>155</v>
      </c>
      <c r="B270" s="477"/>
      <c r="C270" s="477"/>
      <c r="D270" s="253"/>
      <c r="E270" s="127"/>
      <c r="F270" s="127"/>
      <c r="G270" s="127"/>
      <c r="H270" s="128"/>
      <c r="I270" s="129"/>
      <c r="J270" s="38" t="str">
        <f t="shared" si="14"/>
        <v xml:space="preserve"> </v>
      </c>
      <c r="K270" s="38" t="str">
        <f t="shared" si="15"/>
        <v xml:space="preserve"> </v>
      </c>
    </row>
    <row r="271" spans="1:11" ht="15.75" customHeight="1" x14ac:dyDescent="0.25">
      <c r="A271" s="2">
        <v>156</v>
      </c>
      <c r="B271" s="477"/>
      <c r="C271" s="477"/>
      <c r="D271" s="253"/>
      <c r="E271" s="127"/>
      <c r="F271" s="127"/>
      <c r="G271" s="127"/>
      <c r="H271" s="128"/>
      <c r="I271" s="129"/>
      <c r="J271" s="38" t="str">
        <f t="shared" si="14"/>
        <v xml:space="preserve"> </v>
      </c>
      <c r="K271" s="38" t="str">
        <f t="shared" si="15"/>
        <v xml:space="preserve"> </v>
      </c>
    </row>
    <row r="272" spans="1:11" ht="15" customHeight="1" x14ac:dyDescent="0.25">
      <c r="A272" s="1">
        <v>157</v>
      </c>
      <c r="B272" s="477"/>
      <c r="C272" s="477"/>
      <c r="D272" s="253"/>
      <c r="E272" s="127"/>
      <c r="F272" s="127"/>
      <c r="G272" s="127"/>
      <c r="H272" s="128"/>
      <c r="I272" s="129"/>
      <c r="J272" s="38" t="str">
        <f t="shared" si="14"/>
        <v xml:space="preserve"> </v>
      </c>
      <c r="K272" s="38" t="str">
        <f t="shared" si="15"/>
        <v xml:space="preserve"> </v>
      </c>
    </row>
    <row r="273" spans="1:11" ht="15.75" customHeight="1" x14ac:dyDescent="0.25">
      <c r="A273" s="2">
        <v>158</v>
      </c>
      <c r="B273" s="477"/>
      <c r="C273" s="477"/>
      <c r="D273" s="253"/>
      <c r="E273" s="127"/>
      <c r="F273" s="127"/>
      <c r="G273" s="127"/>
      <c r="H273" s="128"/>
      <c r="I273" s="129"/>
      <c r="J273" s="38" t="str">
        <f t="shared" si="14"/>
        <v xml:space="preserve"> </v>
      </c>
      <c r="K273" s="38" t="str">
        <f t="shared" si="15"/>
        <v xml:space="preserve"> </v>
      </c>
    </row>
    <row r="274" spans="1:11" ht="15" customHeight="1" x14ac:dyDescent="0.25">
      <c r="A274" s="1">
        <v>159</v>
      </c>
      <c r="B274" s="477"/>
      <c r="C274" s="477"/>
      <c r="D274" s="253"/>
      <c r="E274" s="127"/>
      <c r="F274" s="127"/>
      <c r="G274" s="127"/>
      <c r="H274" s="128"/>
      <c r="I274" s="129"/>
      <c r="J274" s="38" t="str">
        <f t="shared" si="14"/>
        <v xml:space="preserve"> </v>
      </c>
      <c r="K274" s="38" t="str">
        <f t="shared" si="15"/>
        <v xml:space="preserve"> </v>
      </c>
    </row>
    <row r="275" spans="1:11" ht="15.75" customHeight="1" x14ac:dyDescent="0.25">
      <c r="A275" s="2">
        <v>160</v>
      </c>
      <c r="B275" s="474"/>
      <c r="C275" s="474"/>
      <c r="D275" s="254"/>
      <c r="E275" s="130"/>
      <c r="F275" s="130"/>
      <c r="G275" s="130"/>
      <c r="H275" s="131"/>
      <c r="I275" s="132"/>
      <c r="J275" s="38" t="str">
        <f t="shared" si="14"/>
        <v xml:space="preserve"> </v>
      </c>
      <c r="K275" s="38" t="str">
        <f t="shared" si="15"/>
        <v xml:space="preserve"> </v>
      </c>
    </row>
    <row r="276" spans="1:11" ht="30.75" customHeight="1" x14ac:dyDescent="0.25">
      <c r="A276" s="475"/>
      <c r="B276" s="475"/>
      <c r="C276" s="475"/>
      <c r="D276" s="475"/>
      <c r="E276" s="475"/>
      <c r="F276" s="40"/>
      <c r="G276" s="258" t="s">
        <v>191</v>
      </c>
      <c r="H276" s="41">
        <f>SUM(H256:H275)+H241</f>
        <v>0</v>
      </c>
      <c r="I276" s="62"/>
    </row>
    <row r="277" spans="1:11" ht="15" customHeight="1" x14ac:dyDescent="0.25">
      <c r="A277" s="46"/>
      <c r="B277" s="46"/>
      <c r="C277" s="46"/>
      <c r="D277" s="46"/>
      <c r="E277" s="46"/>
      <c r="F277" s="46"/>
      <c r="G277" s="46"/>
      <c r="H277" s="46"/>
      <c r="I277" s="46"/>
    </row>
    <row r="278" spans="1:11" ht="15" customHeight="1" x14ac:dyDescent="0.25">
      <c r="A278" s="381" t="s">
        <v>171</v>
      </c>
      <c r="B278" s="381"/>
      <c r="C278" s="381"/>
      <c r="D278" s="381"/>
      <c r="E278" s="381"/>
      <c r="F278" s="381"/>
      <c r="G278" s="381"/>
      <c r="H278" s="381"/>
      <c r="I278" s="381"/>
      <c r="J278" s="381"/>
      <c r="K278" s="381"/>
    </row>
    <row r="279" spans="1:11" ht="15" customHeight="1" x14ac:dyDescent="0.25">
      <c r="A279" s="252"/>
      <c r="B279" s="252"/>
      <c r="C279" s="252"/>
      <c r="D279" s="252"/>
      <c r="E279" s="252"/>
      <c r="F279" s="252"/>
      <c r="G279" s="252"/>
      <c r="H279" s="252"/>
      <c r="I279" s="252"/>
      <c r="J279" s="252"/>
      <c r="K279" s="252"/>
    </row>
    <row r="280" spans="1:11" ht="15" customHeight="1" x14ac:dyDescent="0.25">
      <c r="A280" s="51"/>
    </row>
    <row r="281" spans="1:11" ht="15" customHeight="1" x14ac:dyDescent="0.25">
      <c r="A281" s="255" t="s">
        <v>101</v>
      </c>
      <c r="D281" s="255" t="s">
        <v>102</v>
      </c>
      <c r="E281" s="255" t="s">
        <v>103</v>
      </c>
      <c r="F281" s="255"/>
      <c r="H281" s="74" t="s">
        <v>127</v>
      </c>
    </row>
    <row r="284" spans="1:11" ht="15.75" customHeight="1" x14ac:dyDescent="0.25">
      <c r="A284" s="348" t="s">
        <v>182</v>
      </c>
      <c r="B284" s="348"/>
      <c r="C284" s="348"/>
      <c r="D284" s="348"/>
      <c r="E284" s="348"/>
      <c r="F284" s="348"/>
      <c r="G284" s="348"/>
      <c r="H284" s="348"/>
      <c r="I284" s="348"/>
    </row>
    <row r="285" spans="1:11" ht="15" customHeight="1" x14ac:dyDescent="0.25">
      <c r="A285" s="70"/>
      <c r="B285" s="70"/>
      <c r="C285" s="70"/>
      <c r="D285" s="71" t="str">
        <f>'proje ve personel bilgileri'!$B$7</f>
        <v>/</v>
      </c>
      <c r="E285" s="70" t="s">
        <v>109</v>
      </c>
      <c r="F285" s="70"/>
      <c r="G285" s="70"/>
      <c r="H285" s="70"/>
      <c r="I285" s="70"/>
    </row>
    <row r="286" spans="1:11" ht="18.75" customHeight="1" x14ac:dyDescent="0.25">
      <c r="I286" s="4" t="s">
        <v>183</v>
      </c>
    </row>
    <row r="287" spans="1:11" ht="15.75" customHeight="1" x14ac:dyDescent="0.25">
      <c r="A287" s="349" t="s">
        <v>2</v>
      </c>
      <c r="B287" s="350"/>
      <c r="C287" s="479">
        <f>'proje ve personel bilgileri'!$B$2</f>
        <v>0</v>
      </c>
      <c r="D287" s="480"/>
      <c r="E287" s="480"/>
      <c r="F287" s="480"/>
      <c r="G287" s="480"/>
      <c r="H287" s="480"/>
      <c r="I287" s="481"/>
    </row>
    <row r="288" spans="1:11" ht="15.75" customHeight="1" x14ac:dyDescent="0.25">
      <c r="A288" s="349" t="s">
        <v>184</v>
      </c>
      <c r="B288" s="350"/>
      <c r="C288" s="351">
        <f>'proje ve personel bilgileri'!$B$3</f>
        <v>0</v>
      </c>
      <c r="D288" s="352"/>
      <c r="E288" s="352"/>
      <c r="F288" s="352"/>
      <c r="G288" s="352"/>
      <c r="H288" s="352"/>
      <c r="I288" s="353"/>
    </row>
    <row r="289" spans="1:11" ht="29.25" customHeight="1" x14ac:dyDescent="0.25">
      <c r="A289" s="432" t="s">
        <v>87</v>
      </c>
      <c r="B289" s="346" t="s">
        <v>185</v>
      </c>
      <c r="C289" s="347"/>
      <c r="D289" s="432" t="s">
        <v>186</v>
      </c>
      <c r="E289" s="432" t="s">
        <v>187</v>
      </c>
      <c r="F289" s="442" t="s">
        <v>188</v>
      </c>
      <c r="G289" s="478"/>
      <c r="H289" s="432" t="s">
        <v>189</v>
      </c>
      <c r="I289" s="432" t="s">
        <v>178</v>
      </c>
    </row>
    <row r="290" spans="1:11" ht="15" customHeight="1" x14ac:dyDescent="0.25">
      <c r="A290" s="433"/>
      <c r="B290" s="339" t="s">
        <v>190</v>
      </c>
      <c r="C290" s="340"/>
      <c r="D290" s="433"/>
      <c r="E290" s="433"/>
      <c r="F290" s="432" t="s">
        <v>179</v>
      </c>
      <c r="G290" s="347" t="s">
        <v>180</v>
      </c>
      <c r="H290" s="433"/>
      <c r="I290" s="433"/>
    </row>
    <row r="291" spans="1:11" ht="15.75" customHeight="1" x14ac:dyDescent="0.25">
      <c r="A291" s="433"/>
      <c r="B291" s="339" t="s">
        <v>87</v>
      </c>
      <c r="C291" s="340"/>
      <c r="D291" s="433"/>
      <c r="E291" s="433"/>
      <c r="F291" s="463"/>
      <c r="G291" s="401"/>
      <c r="H291" s="433"/>
      <c r="I291" s="433"/>
    </row>
    <row r="292" spans="1:11" ht="15" customHeight="1" x14ac:dyDescent="0.25">
      <c r="A292" s="1">
        <v>161</v>
      </c>
      <c r="B292" s="476"/>
      <c r="C292" s="476"/>
      <c r="D292" s="256"/>
      <c r="E292" s="124"/>
      <c r="F292" s="124"/>
      <c r="G292" s="124"/>
      <c r="H292" s="125"/>
      <c r="I292" s="126"/>
      <c r="J292" s="38" t="str">
        <f t="shared" ref="J292:J311" si="16">IF(H292&lt;&gt;0,(IF(I292=0,"KDV'li Tutar Zorunlu"," "))," ")</f>
        <v xml:space="preserve"> </v>
      </c>
      <c r="K292" s="38" t="str">
        <f t="shared" ref="K292:K311" si="17">IF(H292&lt;&gt;0,(IF(F292=0,"Tarih Numara Zorunlu"," "))," ")</f>
        <v xml:space="preserve"> </v>
      </c>
    </row>
    <row r="293" spans="1:11" ht="15.75" customHeight="1" x14ac:dyDescent="0.25">
      <c r="A293" s="2">
        <v>162</v>
      </c>
      <c r="B293" s="477"/>
      <c r="C293" s="477"/>
      <c r="D293" s="253"/>
      <c r="E293" s="127"/>
      <c r="F293" s="127"/>
      <c r="G293" s="127"/>
      <c r="H293" s="128"/>
      <c r="I293" s="129"/>
      <c r="J293" s="38" t="str">
        <f t="shared" si="16"/>
        <v xml:space="preserve"> </v>
      </c>
      <c r="K293" s="38" t="str">
        <f t="shared" si="17"/>
        <v xml:space="preserve"> </v>
      </c>
    </row>
    <row r="294" spans="1:11" ht="15" customHeight="1" x14ac:dyDescent="0.25">
      <c r="A294" s="1">
        <v>163</v>
      </c>
      <c r="B294" s="477"/>
      <c r="C294" s="477"/>
      <c r="D294" s="253"/>
      <c r="E294" s="127"/>
      <c r="F294" s="127"/>
      <c r="G294" s="127"/>
      <c r="H294" s="128"/>
      <c r="I294" s="129"/>
      <c r="J294" s="38" t="str">
        <f t="shared" si="16"/>
        <v xml:space="preserve"> </v>
      </c>
      <c r="K294" s="38" t="str">
        <f t="shared" si="17"/>
        <v xml:space="preserve"> </v>
      </c>
    </row>
    <row r="295" spans="1:11" ht="15.75" customHeight="1" x14ac:dyDescent="0.25">
      <c r="A295" s="2">
        <v>164</v>
      </c>
      <c r="B295" s="477"/>
      <c r="C295" s="477"/>
      <c r="D295" s="253"/>
      <c r="E295" s="127"/>
      <c r="F295" s="127"/>
      <c r="G295" s="127"/>
      <c r="H295" s="128"/>
      <c r="I295" s="129"/>
      <c r="J295" s="38" t="str">
        <f t="shared" si="16"/>
        <v xml:space="preserve"> </v>
      </c>
      <c r="K295" s="38" t="str">
        <f t="shared" si="17"/>
        <v xml:space="preserve"> </v>
      </c>
    </row>
    <row r="296" spans="1:11" ht="15" customHeight="1" x14ac:dyDescent="0.25">
      <c r="A296" s="1">
        <v>165</v>
      </c>
      <c r="B296" s="477"/>
      <c r="C296" s="477"/>
      <c r="D296" s="253"/>
      <c r="E296" s="127"/>
      <c r="F296" s="127"/>
      <c r="G296" s="127"/>
      <c r="H296" s="128"/>
      <c r="I296" s="129"/>
      <c r="J296" s="38" t="str">
        <f t="shared" si="16"/>
        <v xml:space="preserve"> </v>
      </c>
      <c r="K296" s="38" t="str">
        <f t="shared" si="17"/>
        <v xml:space="preserve"> </v>
      </c>
    </row>
    <row r="297" spans="1:11" ht="15.75" customHeight="1" x14ac:dyDescent="0.25">
      <c r="A297" s="2">
        <v>166</v>
      </c>
      <c r="B297" s="477"/>
      <c r="C297" s="477"/>
      <c r="D297" s="253"/>
      <c r="E297" s="127"/>
      <c r="F297" s="127"/>
      <c r="G297" s="127"/>
      <c r="H297" s="128"/>
      <c r="I297" s="129"/>
      <c r="J297" s="38" t="str">
        <f t="shared" si="16"/>
        <v xml:space="preserve"> </v>
      </c>
      <c r="K297" s="38" t="str">
        <f t="shared" si="17"/>
        <v xml:space="preserve"> </v>
      </c>
    </row>
    <row r="298" spans="1:11" ht="15" customHeight="1" x14ac:dyDescent="0.25">
      <c r="A298" s="1">
        <v>167</v>
      </c>
      <c r="B298" s="477"/>
      <c r="C298" s="477"/>
      <c r="D298" s="253"/>
      <c r="E298" s="127"/>
      <c r="F298" s="127"/>
      <c r="G298" s="127"/>
      <c r="H298" s="128"/>
      <c r="I298" s="129"/>
      <c r="J298" s="38" t="str">
        <f t="shared" si="16"/>
        <v xml:space="preserve"> </v>
      </c>
      <c r="K298" s="38" t="str">
        <f t="shared" si="17"/>
        <v xml:space="preserve"> </v>
      </c>
    </row>
    <row r="299" spans="1:11" ht="15.75" customHeight="1" x14ac:dyDescent="0.25">
      <c r="A299" s="2">
        <v>168</v>
      </c>
      <c r="B299" s="477"/>
      <c r="C299" s="477"/>
      <c r="D299" s="253"/>
      <c r="E299" s="127"/>
      <c r="F299" s="127"/>
      <c r="G299" s="127"/>
      <c r="H299" s="128"/>
      <c r="I299" s="129"/>
      <c r="J299" s="38" t="str">
        <f t="shared" si="16"/>
        <v xml:space="preserve"> </v>
      </c>
      <c r="K299" s="38" t="str">
        <f t="shared" si="17"/>
        <v xml:space="preserve"> </v>
      </c>
    </row>
    <row r="300" spans="1:11" ht="15" customHeight="1" x14ac:dyDescent="0.25">
      <c r="A300" s="1">
        <v>169</v>
      </c>
      <c r="B300" s="477"/>
      <c r="C300" s="477"/>
      <c r="D300" s="253"/>
      <c r="E300" s="127"/>
      <c r="F300" s="127"/>
      <c r="G300" s="127"/>
      <c r="H300" s="128"/>
      <c r="I300" s="129"/>
      <c r="J300" s="38" t="str">
        <f t="shared" si="16"/>
        <v xml:space="preserve"> </v>
      </c>
      <c r="K300" s="38" t="str">
        <f t="shared" si="17"/>
        <v xml:space="preserve"> </v>
      </c>
    </row>
    <row r="301" spans="1:11" ht="15.75" customHeight="1" x14ac:dyDescent="0.25">
      <c r="A301" s="2">
        <v>170</v>
      </c>
      <c r="B301" s="477"/>
      <c r="C301" s="477"/>
      <c r="D301" s="253"/>
      <c r="E301" s="127"/>
      <c r="F301" s="127"/>
      <c r="G301" s="127"/>
      <c r="H301" s="128"/>
      <c r="I301" s="129"/>
      <c r="J301" s="38" t="str">
        <f t="shared" si="16"/>
        <v xml:space="preserve"> </v>
      </c>
      <c r="K301" s="38" t="str">
        <f t="shared" si="17"/>
        <v xml:space="preserve"> </v>
      </c>
    </row>
    <row r="302" spans="1:11" ht="15" customHeight="1" x14ac:dyDescent="0.25">
      <c r="A302" s="1">
        <v>171</v>
      </c>
      <c r="B302" s="477"/>
      <c r="C302" s="477"/>
      <c r="D302" s="253"/>
      <c r="E302" s="127"/>
      <c r="F302" s="127"/>
      <c r="G302" s="127"/>
      <c r="H302" s="128"/>
      <c r="I302" s="129"/>
      <c r="J302" s="38" t="str">
        <f t="shared" si="16"/>
        <v xml:space="preserve"> </v>
      </c>
      <c r="K302" s="38" t="str">
        <f t="shared" si="17"/>
        <v xml:space="preserve"> </v>
      </c>
    </row>
    <row r="303" spans="1:11" ht="15.75" customHeight="1" x14ac:dyDescent="0.25">
      <c r="A303" s="2">
        <v>172</v>
      </c>
      <c r="B303" s="477"/>
      <c r="C303" s="477"/>
      <c r="D303" s="253"/>
      <c r="E303" s="127"/>
      <c r="F303" s="127"/>
      <c r="G303" s="127"/>
      <c r="H303" s="128"/>
      <c r="I303" s="129"/>
      <c r="J303" s="38" t="str">
        <f t="shared" si="16"/>
        <v xml:space="preserve"> </v>
      </c>
      <c r="K303" s="38" t="str">
        <f t="shared" si="17"/>
        <v xml:space="preserve"> </v>
      </c>
    </row>
    <row r="304" spans="1:11" ht="15" customHeight="1" x14ac:dyDescent="0.25">
      <c r="A304" s="1">
        <v>173</v>
      </c>
      <c r="B304" s="477"/>
      <c r="C304" s="477"/>
      <c r="D304" s="253"/>
      <c r="E304" s="127"/>
      <c r="F304" s="127"/>
      <c r="G304" s="127"/>
      <c r="H304" s="128"/>
      <c r="I304" s="129"/>
      <c r="J304" s="38" t="str">
        <f t="shared" si="16"/>
        <v xml:space="preserve"> </v>
      </c>
      <c r="K304" s="38" t="str">
        <f t="shared" si="17"/>
        <v xml:space="preserve"> </v>
      </c>
    </row>
    <row r="305" spans="1:11" ht="15.75" customHeight="1" x14ac:dyDescent="0.25">
      <c r="A305" s="2">
        <v>174</v>
      </c>
      <c r="B305" s="477"/>
      <c r="C305" s="477"/>
      <c r="D305" s="253"/>
      <c r="E305" s="127"/>
      <c r="F305" s="127"/>
      <c r="G305" s="127"/>
      <c r="H305" s="128"/>
      <c r="I305" s="129"/>
      <c r="J305" s="38" t="str">
        <f t="shared" si="16"/>
        <v xml:space="preserve"> </v>
      </c>
      <c r="K305" s="38" t="str">
        <f t="shared" si="17"/>
        <v xml:space="preserve"> </v>
      </c>
    </row>
    <row r="306" spans="1:11" ht="15" customHeight="1" x14ac:dyDescent="0.25">
      <c r="A306" s="1">
        <v>175</v>
      </c>
      <c r="B306" s="477"/>
      <c r="C306" s="477"/>
      <c r="D306" s="253"/>
      <c r="E306" s="127"/>
      <c r="F306" s="127"/>
      <c r="G306" s="127"/>
      <c r="H306" s="128"/>
      <c r="I306" s="129"/>
      <c r="J306" s="38" t="str">
        <f t="shared" si="16"/>
        <v xml:space="preserve"> </v>
      </c>
      <c r="K306" s="38" t="str">
        <f t="shared" si="17"/>
        <v xml:space="preserve"> </v>
      </c>
    </row>
    <row r="307" spans="1:11" ht="15.75" customHeight="1" x14ac:dyDescent="0.25">
      <c r="A307" s="2">
        <v>176</v>
      </c>
      <c r="B307" s="477"/>
      <c r="C307" s="477"/>
      <c r="D307" s="253"/>
      <c r="E307" s="127"/>
      <c r="F307" s="127"/>
      <c r="G307" s="127"/>
      <c r="H307" s="128"/>
      <c r="I307" s="129"/>
      <c r="J307" s="38" t="str">
        <f t="shared" si="16"/>
        <v xml:space="preserve"> </v>
      </c>
      <c r="K307" s="38" t="str">
        <f t="shared" si="17"/>
        <v xml:space="preserve"> </v>
      </c>
    </row>
    <row r="308" spans="1:11" ht="15" customHeight="1" x14ac:dyDescent="0.25">
      <c r="A308" s="1">
        <v>177</v>
      </c>
      <c r="B308" s="477"/>
      <c r="C308" s="477"/>
      <c r="D308" s="253"/>
      <c r="E308" s="127"/>
      <c r="F308" s="127"/>
      <c r="G308" s="127"/>
      <c r="H308" s="128"/>
      <c r="I308" s="129"/>
      <c r="J308" s="38" t="str">
        <f t="shared" si="16"/>
        <v xml:space="preserve"> </v>
      </c>
      <c r="K308" s="38" t="str">
        <f t="shared" si="17"/>
        <v xml:space="preserve"> </v>
      </c>
    </row>
    <row r="309" spans="1:11" ht="15.75" customHeight="1" x14ac:dyDescent="0.25">
      <c r="A309" s="2">
        <v>178</v>
      </c>
      <c r="B309" s="477"/>
      <c r="C309" s="477"/>
      <c r="D309" s="253"/>
      <c r="E309" s="127"/>
      <c r="F309" s="127"/>
      <c r="G309" s="127"/>
      <c r="H309" s="128"/>
      <c r="I309" s="129"/>
      <c r="J309" s="38" t="str">
        <f t="shared" si="16"/>
        <v xml:space="preserve"> </v>
      </c>
      <c r="K309" s="38" t="str">
        <f t="shared" si="17"/>
        <v xml:space="preserve"> </v>
      </c>
    </row>
    <row r="310" spans="1:11" ht="15" customHeight="1" x14ac:dyDescent="0.25">
      <c r="A310" s="1">
        <v>179</v>
      </c>
      <c r="B310" s="477"/>
      <c r="C310" s="477"/>
      <c r="D310" s="253"/>
      <c r="E310" s="127"/>
      <c r="F310" s="127"/>
      <c r="G310" s="127"/>
      <c r="H310" s="128"/>
      <c r="I310" s="129"/>
      <c r="J310" s="38" t="str">
        <f t="shared" si="16"/>
        <v xml:space="preserve"> </v>
      </c>
      <c r="K310" s="38" t="str">
        <f t="shared" si="17"/>
        <v xml:space="preserve"> </v>
      </c>
    </row>
    <row r="311" spans="1:11" ht="15.75" customHeight="1" x14ac:dyDescent="0.25">
      <c r="A311" s="2">
        <v>180</v>
      </c>
      <c r="B311" s="474"/>
      <c r="C311" s="474"/>
      <c r="D311" s="254"/>
      <c r="E311" s="130"/>
      <c r="F311" s="130"/>
      <c r="G311" s="130"/>
      <c r="H311" s="131"/>
      <c r="I311" s="132"/>
      <c r="J311" s="38" t="str">
        <f t="shared" si="16"/>
        <v xml:space="preserve"> </v>
      </c>
      <c r="K311" s="38" t="str">
        <f t="shared" si="17"/>
        <v xml:space="preserve"> </v>
      </c>
    </row>
    <row r="312" spans="1:11" ht="30.75" customHeight="1" x14ac:dyDescent="0.25">
      <c r="A312" s="475"/>
      <c r="B312" s="475"/>
      <c r="C312" s="475"/>
      <c r="D312" s="475"/>
      <c r="E312" s="475"/>
      <c r="F312" s="40"/>
      <c r="G312" s="258" t="s">
        <v>191</v>
      </c>
      <c r="H312" s="41">
        <f>SUM(H292:H311)+H276</f>
        <v>0</v>
      </c>
      <c r="I312" s="62"/>
    </row>
    <row r="313" spans="1:11" ht="15" customHeight="1" x14ac:dyDescent="0.25">
      <c r="A313" s="46"/>
      <c r="B313" s="46"/>
      <c r="C313" s="46"/>
      <c r="D313" s="46"/>
      <c r="E313" s="46"/>
      <c r="F313" s="46"/>
      <c r="G313" s="46"/>
      <c r="H313" s="46"/>
      <c r="I313" s="46"/>
    </row>
    <row r="314" spans="1:11" ht="15" customHeight="1" x14ac:dyDescent="0.25">
      <c r="A314" s="381" t="s">
        <v>171</v>
      </c>
      <c r="B314" s="381"/>
      <c r="C314" s="381"/>
      <c r="D314" s="381"/>
      <c r="E314" s="381"/>
      <c r="F314" s="381"/>
      <c r="G314" s="381"/>
      <c r="H314" s="381"/>
      <c r="I314" s="381"/>
      <c r="J314" s="381"/>
      <c r="K314" s="381"/>
    </row>
    <row r="315" spans="1:11" ht="15" customHeight="1" x14ac:dyDescent="0.25">
      <c r="A315" s="252"/>
      <c r="B315" s="252"/>
      <c r="C315" s="252"/>
      <c r="D315" s="252"/>
      <c r="E315" s="252"/>
      <c r="F315" s="252"/>
      <c r="G315" s="252"/>
      <c r="H315" s="252"/>
      <c r="I315" s="252"/>
      <c r="J315" s="252"/>
      <c r="K315" s="252"/>
    </row>
    <row r="316" spans="1:11" ht="15" customHeight="1" x14ac:dyDescent="0.25">
      <c r="A316" s="51"/>
    </row>
    <row r="317" spans="1:11" ht="15" customHeight="1" x14ac:dyDescent="0.25">
      <c r="A317" s="255" t="s">
        <v>101</v>
      </c>
      <c r="D317" s="255" t="s">
        <v>102</v>
      </c>
      <c r="E317" s="255" t="s">
        <v>103</v>
      </c>
      <c r="F317" s="255"/>
      <c r="H317" s="74" t="s">
        <v>127</v>
      </c>
    </row>
    <row r="320" spans="1:11" ht="15.75" customHeight="1" x14ac:dyDescent="0.25">
      <c r="A320" s="348" t="s">
        <v>182</v>
      </c>
      <c r="B320" s="348"/>
      <c r="C320" s="348"/>
      <c r="D320" s="348"/>
      <c r="E320" s="348"/>
      <c r="F320" s="348"/>
      <c r="G320" s="348"/>
      <c r="H320" s="348"/>
      <c r="I320" s="348"/>
    </row>
    <row r="321" spans="1:11" ht="15" customHeight="1" x14ac:dyDescent="0.25">
      <c r="A321" s="70"/>
      <c r="B321" s="70"/>
      <c r="C321" s="70"/>
      <c r="D321" s="71" t="str">
        <f>'proje ve personel bilgileri'!$B$7</f>
        <v>/</v>
      </c>
      <c r="E321" s="70" t="s">
        <v>109</v>
      </c>
      <c r="F321" s="70"/>
      <c r="G321" s="70"/>
      <c r="H321" s="70"/>
      <c r="I321" s="70"/>
    </row>
    <row r="322" spans="1:11" ht="18.75" customHeight="1" x14ac:dyDescent="0.25">
      <c r="I322" s="4" t="s">
        <v>183</v>
      </c>
    </row>
    <row r="323" spans="1:11" ht="15.75" customHeight="1" x14ac:dyDescent="0.25">
      <c r="A323" s="349" t="s">
        <v>2</v>
      </c>
      <c r="B323" s="350"/>
      <c r="C323" s="479">
        <f>'proje ve personel bilgileri'!$B$2</f>
        <v>0</v>
      </c>
      <c r="D323" s="480"/>
      <c r="E323" s="480"/>
      <c r="F323" s="480"/>
      <c r="G323" s="480"/>
      <c r="H323" s="480"/>
      <c r="I323" s="481"/>
    </row>
    <row r="324" spans="1:11" ht="15.75" customHeight="1" x14ac:dyDescent="0.25">
      <c r="A324" s="349" t="s">
        <v>184</v>
      </c>
      <c r="B324" s="350"/>
      <c r="C324" s="351">
        <f>'proje ve personel bilgileri'!$B$3</f>
        <v>0</v>
      </c>
      <c r="D324" s="352"/>
      <c r="E324" s="352"/>
      <c r="F324" s="352"/>
      <c r="G324" s="352"/>
      <c r="H324" s="352"/>
      <c r="I324" s="353"/>
    </row>
    <row r="325" spans="1:11" ht="28.5" customHeight="1" x14ac:dyDescent="0.25">
      <c r="A325" s="432" t="s">
        <v>87</v>
      </c>
      <c r="B325" s="346" t="s">
        <v>185</v>
      </c>
      <c r="C325" s="347"/>
      <c r="D325" s="432" t="s">
        <v>186</v>
      </c>
      <c r="E325" s="432" t="s">
        <v>187</v>
      </c>
      <c r="F325" s="442" t="s">
        <v>188</v>
      </c>
      <c r="G325" s="478"/>
      <c r="H325" s="432" t="s">
        <v>189</v>
      </c>
      <c r="I325" s="432" t="s">
        <v>178</v>
      </c>
    </row>
    <row r="326" spans="1:11" ht="15" customHeight="1" x14ac:dyDescent="0.25">
      <c r="A326" s="433"/>
      <c r="B326" s="339" t="s">
        <v>190</v>
      </c>
      <c r="C326" s="340"/>
      <c r="D326" s="433"/>
      <c r="E326" s="433"/>
      <c r="F326" s="432" t="s">
        <v>179</v>
      </c>
      <c r="G326" s="347" t="s">
        <v>180</v>
      </c>
      <c r="H326" s="433"/>
      <c r="I326" s="433"/>
    </row>
    <row r="327" spans="1:11" ht="15.75" customHeight="1" x14ac:dyDescent="0.25">
      <c r="A327" s="433"/>
      <c r="B327" s="339" t="s">
        <v>87</v>
      </c>
      <c r="C327" s="340"/>
      <c r="D327" s="433"/>
      <c r="E327" s="433"/>
      <c r="F327" s="463"/>
      <c r="G327" s="401"/>
      <c r="H327" s="433"/>
      <c r="I327" s="433"/>
    </row>
    <row r="328" spans="1:11" ht="15" customHeight="1" x14ac:dyDescent="0.25">
      <c r="A328" s="1">
        <v>181</v>
      </c>
      <c r="B328" s="476"/>
      <c r="C328" s="476"/>
      <c r="D328" s="256"/>
      <c r="E328" s="124"/>
      <c r="F328" s="124"/>
      <c r="G328" s="124"/>
      <c r="H328" s="125"/>
      <c r="I328" s="126"/>
      <c r="J328" s="38" t="str">
        <f t="shared" ref="J328:J347" si="18">IF(H328&lt;&gt;0,(IF(I328=0,"KDV'li Tutar Zorunlu"," "))," ")</f>
        <v xml:space="preserve"> </v>
      </c>
      <c r="K328" s="38" t="str">
        <f t="shared" ref="K328:K347" si="19">IF(H328&lt;&gt;0,(IF(F328=0,"Tarih Numara Zorunlu"," "))," ")</f>
        <v xml:space="preserve"> </v>
      </c>
    </row>
    <row r="329" spans="1:11" ht="15.75" customHeight="1" x14ac:dyDescent="0.25">
      <c r="A329" s="2">
        <v>182</v>
      </c>
      <c r="B329" s="477"/>
      <c r="C329" s="477"/>
      <c r="D329" s="253"/>
      <c r="E329" s="127"/>
      <c r="F329" s="127"/>
      <c r="G329" s="127"/>
      <c r="H329" s="128"/>
      <c r="I329" s="129"/>
      <c r="J329" s="38" t="str">
        <f t="shared" si="18"/>
        <v xml:space="preserve"> </v>
      </c>
      <c r="K329" s="38" t="str">
        <f t="shared" si="19"/>
        <v xml:space="preserve"> </v>
      </c>
    </row>
    <row r="330" spans="1:11" ht="15" customHeight="1" x14ac:dyDescent="0.25">
      <c r="A330" s="1">
        <v>183</v>
      </c>
      <c r="B330" s="477"/>
      <c r="C330" s="477"/>
      <c r="D330" s="253"/>
      <c r="E330" s="127"/>
      <c r="F330" s="127"/>
      <c r="G330" s="127"/>
      <c r="H330" s="128"/>
      <c r="I330" s="129"/>
      <c r="J330" s="38" t="str">
        <f t="shared" si="18"/>
        <v xml:space="preserve"> </v>
      </c>
      <c r="K330" s="38" t="str">
        <f t="shared" si="19"/>
        <v xml:space="preserve"> </v>
      </c>
    </row>
    <row r="331" spans="1:11" ht="15.75" customHeight="1" x14ac:dyDescent="0.25">
      <c r="A331" s="2">
        <v>184</v>
      </c>
      <c r="B331" s="477"/>
      <c r="C331" s="477"/>
      <c r="D331" s="253"/>
      <c r="E331" s="127"/>
      <c r="F331" s="127"/>
      <c r="G331" s="127"/>
      <c r="H331" s="128"/>
      <c r="I331" s="129"/>
      <c r="J331" s="38" t="str">
        <f t="shared" si="18"/>
        <v xml:space="preserve"> </v>
      </c>
      <c r="K331" s="38" t="str">
        <f t="shared" si="19"/>
        <v xml:space="preserve"> </v>
      </c>
    </row>
    <row r="332" spans="1:11" ht="15" customHeight="1" x14ac:dyDescent="0.25">
      <c r="A332" s="1">
        <v>185</v>
      </c>
      <c r="B332" s="477"/>
      <c r="C332" s="477"/>
      <c r="D332" s="253"/>
      <c r="E332" s="127"/>
      <c r="F332" s="127"/>
      <c r="G332" s="127"/>
      <c r="H332" s="128"/>
      <c r="I332" s="129"/>
      <c r="J332" s="38" t="str">
        <f t="shared" si="18"/>
        <v xml:space="preserve"> </v>
      </c>
      <c r="K332" s="38" t="str">
        <f t="shared" si="19"/>
        <v xml:space="preserve"> </v>
      </c>
    </row>
    <row r="333" spans="1:11" ht="15.75" customHeight="1" x14ac:dyDescent="0.25">
      <c r="A333" s="2">
        <v>186</v>
      </c>
      <c r="B333" s="477"/>
      <c r="C333" s="477"/>
      <c r="D333" s="253"/>
      <c r="E333" s="127"/>
      <c r="F333" s="127"/>
      <c r="G333" s="127"/>
      <c r="H333" s="128"/>
      <c r="I333" s="129"/>
      <c r="J333" s="38" t="str">
        <f t="shared" si="18"/>
        <v xml:space="preserve"> </v>
      </c>
      <c r="K333" s="38" t="str">
        <f t="shared" si="19"/>
        <v xml:space="preserve"> </v>
      </c>
    </row>
    <row r="334" spans="1:11" ht="15" customHeight="1" x14ac:dyDescent="0.25">
      <c r="A334" s="1">
        <v>187</v>
      </c>
      <c r="B334" s="477"/>
      <c r="C334" s="477"/>
      <c r="D334" s="253"/>
      <c r="E334" s="127"/>
      <c r="F334" s="127"/>
      <c r="G334" s="127"/>
      <c r="H334" s="128"/>
      <c r="I334" s="129"/>
      <c r="J334" s="38" t="str">
        <f t="shared" si="18"/>
        <v xml:space="preserve"> </v>
      </c>
      <c r="K334" s="38" t="str">
        <f t="shared" si="19"/>
        <v xml:space="preserve"> </v>
      </c>
    </row>
    <row r="335" spans="1:11" ht="15.75" customHeight="1" x14ac:dyDescent="0.25">
      <c r="A335" s="2">
        <v>188</v>
      </c>
      <c r="B335" s="477"/>
      <c r="C335" s="477"/>
      <c r="D335" s="253"/>
      <c r="E335" s="127"/>
      <c r="F335" s="127"/>
      <c r="G335" s="127"/>
      <c r="H335" s="128"/>
      <c r="I335" s="129"/>
      <c r="J335" s="38" t="str">
        <f t="shared" si="18"/>
        <v xml:space="preserve"> </v>
      </c>
      <c r="K335" s="38" t="str">
        <f t="shared" si="19"/>
        <v xml:space="preserve"> </v>
      </c>
    </row>
    <row r="336" spans="1:11" ht="15" customHeight="1" x14ac:dyDescent="0.25">
      <c r="A336" s="1">
        <v>189</v>
      </c>
      <c r="B336" s="477"/>
      <c r="C336" s="477"/>
      <c r="D336" s="253"/>
      <c r="E336" s="127"/>
      <c r="F336" s="127"/>
      <c r="G336" s="127"/>
      <c r="H336" s="128"/>
      <c r="I336" s="129"/>
      <c r="J336" s="38" t="str">
        <f t="shared" si="18"/>
        <v xml:space="preserve"> </v>
      </c>
      <c r="K336" s="38" t="str">
        <f t="shared" si="19"/>
        <v xml:space="preserve"> </v>
      </c>
    </row>
    <row r="337" spans="1:11" ht="15.75" customHeight="1" x14ac:dyDescent="0.25">
      <c r="A337" s="2">
        <v>190</v>
      </c>
      <c r="B337" s="477"/>
      <c r="C337" s="477"/>
      <c r="D337" s="253"/>
      <c r="E337" s="127"/>
      <c r="F337" s="127"/>
      <c r="G337" s="127"/>
      <c r="H337" s="128"/>
      <c r="I337" s="129"/>
      <c r="J337" s="38" t="str">
        <f t="shared" si="18"/>
        <v xml:space="preserve"> </v>
      </c>
      <c r="K337" s="38" t="str">
        <f t="shared" si="19"/>
        <v xml:space="preserve"> </v>
      </c>
    </row>
    <row r="338" spans="1:11" ht="15" customHeight="1" x14ac:dyDescent="0.25">
      <c r="A338" s="1">
        <v>191</v>
      </c>
      <c r="B338" s="477"/>
      <c r="C338" s="477"/>
      <c r="D338" s="253"/>
      <c r="E338" s="127"/>
      <c r="F338" s="127"/>
      <c r="G338" s="127"/>
      <c r="H338" s="128"/>
      <c r="I338" s="129"/>
      <c r="J338" s="38" t="str">
        <f t="shared" si="18"/>
        <v xml:space="preserve"> </v>
      </c>
      <c r="K338" s="38" t="str">
        <f t="shared" si="19"/>
        <v xml:space="preserve"> </v>
      </c>
    </row>
    <row r="339" spans="1:11" ht="15.75" customHeight="1" x14ac:dyDescent="0.25">
      <c r="A339" s="2">
        <v>192</v>
      </c>
      <c r="B339" s="477"/>
      <c r="C339" s="477"/>
      <c r="D339" s="253"/>
      <c r="E339" s="127"/>
      <c r="F339" s="127"/>
      <c r="G339" s="127"/>
      <c r="H339" s="128"/>
      <c r="I339" s="129"/>
      <c r="J339" s="38" t="str">
        <f t="shared" si="18"/>
        <v xml:space="preserve"> </v>
      </c>
      <c r="K339" s="38" t="str">
        <f t="shared" si="19"/>
        <v xml:space="preserve"> </v>
      </c>
    </row>
    <row r="340" spans="1:11" ht="15" customHeight="1" x14ac:dyDescent="0.25">
      <c r="A340" s="1">
        <v>193</v>
      </c>
      <c r="B340" s="477"/>
      <c r="C340" s="477"/>
      <c r="D340" s="253"/>
      <c r="E340" s="127"/>
      <c r="F340" s="127"/>
      <c r="G340" s="127"/>
      <c r="H340" s="128"/>
      <c r="I340" s="129"/>
      <c r="J340" s="38" t="str">
        <f t="shared" si="18"/>
        <v xml:space="preserve"> </v>
      </c>
      <c r="K340" s="38" t="str">
        <f t="shared" si="19"/>
        <v xml:space="preserve"> </v>
      </c>
    </row>
    <row r="341" spans="1:11" ht="15.75" customHeight="1" x14ac:dyDescent="0.25">
      <c r="A341" s="2">
        <v>194</v>
      </c>
      <c r="B341" s="477"/>
      <c r="C341" s="477"/>
      <c r="D341" s="253"/>
      <c r="E341" s="127"/>
      <c r="F341" s="127"/>
      <c r="G341" s="127"/>
      <c r="H341" s="128"/>
      <c r="I341" s="129"/>
      <c r="J341" s="38" t="str">
        <f t="shared" si="18"/>
        <v xml:space="preserve"> </v>
      </c>
      <c r="K341" s="38" t="str">
        <f t="shared" si="19"/>
        <v xml:space="preserve"> </v>
      </c>
    </row>
    <row r="342" spans="1:11" ht="15" customHeight="1" x14ac:dyDescent="0.25">
      <c r="A342" s="1">
        <v>195</v>
      </c>
      <c r="B342" s="477"/>
      <c r="C342" s="477"/>
      <c r="D342" s="253"/>
      <c r="E342" s="127"/>
      <c r="F342" s="127"/>
      <c r="G342" s="127"/>
      <c r="H342" s="128"/>
      <c r="I342" s="129"/>
      <c r="J342" s="38" t="str">
        <f t="shared" si="18"/>
        <v xml:space="preserve"> </v>
      </c>
      <c r="K342" s="38" t="str">
        <f t="shared" si="19"/>
        <v xml:space="preserve"> </v>
      </c>
    </row>
    <row r="343" spans="1:11" ht="15.75" customHeight="1" x14ac:dyDescent="0.25">
      <c r="A343" s="2">
        <v>196</v>
      </c>
      <c r="B343" s="477"/>
      <c r="C343" s="477"/>
      <c r="D343" s="253"/>
      <c r="E343" s="127"/>
      <c r="F343" s="127"/>
      <c r="G343" s="127"/>
      <c r="H343" s="128"/>
      <c r="I343" s="129"/>
      <c r="J343" s="38" t="str">
        <f t="shared" si="18"/>
        <v xml:space="preserve"> </v>
      </c>
      <c r="K343" s="38" t="str">
        <f t="shared" si="19"/>
        <v xml:space="preserve"> </v>
      </c>
    </row>
    <row r="344" spans="1:11" ht="15" customHeight="1" x14ac:dyDescent="0.25">
      <c r="A344" s="1">
        <v>197</v>
      </c>
      <c r="B344" s="477"/>
      <c r="C344" s="477"/>
      <c r="D344" s="253"/>
      <c r="E344" s="127"/>
      <c r="F344" s="127"/>
      <c r="G344" s="127"/>
      <c r="H344" s="128"/>
      <c r="I344" s="129"/>
      <c r="J344" s="38" t="str">
        <f t="shared" si="18"/>
        <v xml:space="preserve"> </v>
      </c>
      <c r="K344" s="38" t="str">
        <f t="shared" si="19"/>
        <v xml:space="preserve"> </v>
      </c>
    </row>
    <row r="345" spans="1:11" ht="15.75" customHeight="1" x14ac:dyDescent="0.25">
      <c r="A345" s="2">
        <v>198</v>
      </c>
      <c r="B345" s="477"/>
      <c r="C345" s="477"/>
      <c r="D345" s="253"/>
      <c r="E345" s="127"/>
      <c r="F345" s="127"/>
      <c r="G345" s="127"/>
      <c r="H345" s="128"/>
      <c r="I345" s="129"/>
      <c r="J345" s="38" t="str">
        <f t="shared" si="18"/>
        <v xml:space="preserve"> </v>
      </c>
      <c r="K345" s="38" t="str">
        <f t="shared" si="19"/>
        <v xml:space="preserve"> </v>
      </c>
    </row>
    <row r="346" spans="1:11" ht="15" customHeight="1" x14ac:dyDescent="0.25">
      <c r="A346" s="1">
        <v>199</v>
      </c>
      <c r="B346" s="477"/>
      <c r="C346" s="477"/>
      <c r="D346" s="253"/>
      <c r="E346" s="127"/>
      <c r="F346" s="127"/>
      <c r="G346" s="127"/>
      <c r="H346" s="128"/>
      <c r="I346" s="129"/>
      <c r="J346" s="38" t="str">
        <f t="shared" si="18"/>
        <v xml:space="preserve"> </v>
      </c>
      <c r="K346" s="38" t="str">
        <f t="shared" si="19"/>
        <v xml:space="preserve"> </v>
      </c>
    </row>
    <row r="347" spans="1:11" ht="15.75" customHeight="1" x14ac:dyDescent="0.25">
      <c r="A347" s="2">
        <v>200</v>
      </c>
      <c r="B347" s="474"/>
      <c r="C347" s="474"/>
      <c r="D347" s="254"/>
      <c r="E347" s="130"/>
      <c r="F347" s="130"/>
      <c r="G347" s="130"/>
      <c r="H347" s="131"/>
      <c r="I347" s="132"/>
      <c r="J347" s="38" t="str">
        <f t="shared" si="18"/>
        <v xml:space="preserve"> </v>
      </c>
      <c r="K347" s="38" t="str">
        <f t="shared" si="19"/>
        <v xml:space="preserve"> </v>
      </c>
    </row>
    <row r="348" spans="1:11" ht="30.75" customHeight="1" x14ac:dyDescent="0.25">
      <c r="A348" s="475"/>
      <c r="B348" s="475"/>
      <c r="C348" s="475"/>
      <c r="D348" s="475"/>
      <c r="E348" s="475"/>
      <c r="F348" s="40"/>
      <c r="G348" s="258" t="s">
        <v>191</v>
      </c>
      <c r="H348" s="41">
        <f>SUM(H328:H347)+H312</f>
        <v>0</v>
      </c>
      <c r="I348" s="62"/>
    </row>
    <row r="349" spans="1:11" ht="15" customHeight="1" x14ac:dyDescent="0.25">
      <c r="A349" s="46"/>
      <c r="B349" s="46"/>
      <c r="C349" s="46"/>
      <c r="D349" s="46"/>
      <c r="E349" s="46"/>
      <c r="F349" s="46"/>
      <c r="G349" s="46"/>
      <c r="H349" s="46"/>
      <c r="I349" s="46"/>
    </row>
    <row r="350" spans="1:11" ht="15" customHeight="1" x14ac:dyDescent="0.25">
      <c r="A350" s="381" t="s">
        <v>171</v>
      </c>
      <c r="B350" s="381"/>
      <c r="C350" s="381"/>
      <c r="D350" s="381"/>
      <c r="E350" s="381"/>
      <c r="F350" s="381"/>
      <c r="G350" s="381"/>
      <c r="H350" s="381"/>
      <c r="I350" s="381"/>
      <c r="J350" s="381"/>
      <c r="K350" s="381"/>
    </row>
    <row r="351" spans="1:11" ht="15" customHeight="1" x14ac:dyDescent="0.25">
      <c r="A351" s="252"/>
      <c r="B351" s="252"/>
      <c r="C351" s="252"/>
      <c r="D351" s="252"/>
      <c r="E351" s="252"/>
      <c r="F351" s="252"/>
      <c r="G351" s="252"/>
      <c r="H351" s="252"/>
      <c r="I351" s="252"/>
      <c r="J351" s="252"/>
      <c r="K351" s="252"/>
    </row>
    <row r="352" spans="1:11" ht="15" customHeight="1" x14ac:dyDescent="0.25">
      <c r="A352" s="51"/>
    </row>
    <row r="353" spans="1:11" ht="15" customHeight="1" x14ac:dyDescent="0.25">
      <c r="A353" s="255" t="s">
        <v>101</v>
      </c>
      <c r="D353" s="255" t="s">
        <v>102</v>
      </c>
      <c r="E353" s="255" t="s">
        <v>103</v>
      </c>
      <c r="F353" s="255"/>
      <c r="H353" s="74" t="s">
        <v>127</v>
      </c>
    </row>
    <row r="356" spans="1:11" ht="15.75" customHeight="1" x14ac:dyDescent="0.25">
      <c r="A356" s="348" t="s">
        <v>182</v>
      </c>
      <c r="B356" s="348"/>
      <c r="C356" s="348"/>
      <c r="D356" s="348"/>
      <c r="E356" s="348"/>
      <c r="F356" s="348"/>
      <c r="G356" s="348"/>
      <c r="H356" s="348"/>
      <c r="I356" s="348"/>
    </row>
    <row r="357" spans="1:11" ht="15" customHeight="1" x14ac:dyDescent="0.25">
      <c r="A357" s="70"/>
      <c r="B357" s="70"/>
      <c r="C357" s="70"/>
      <c r="D357" s="71" t="str">
        <f>'proje ve personel bilgileri'!$B$7</f>
        <v>/</v>
      </c>
      <c r="E357" s="70" t="s">
        <v>109</v>
      </c>
      <c r="F357" s="70"/>
      <c r="G357" s="70"/>
      <c r="H357" s="70"/>
      <c r="I357" s="70"/>
    </row>
    <row r="358" spans="1:11" ht="18.75" customHeight="1" x14ac:dyDescent="0.25">
      <c r="I358" s="4" t="s">
        <v>183</v>
      </c>
    </row>
    <row r="359" spans="1:11" ht="15.75" customHeight="1" x14ac:dyDescent="0.25">
      <c r="A359" s="349" t="s">
        <v>2</v>
      </c>
      <c r="B359" s="350"/>
      <c r="C359" s="479">
        <f>'proje ve personel bilgileri'!$B$2</f>
        <v>0</v>
      </c>
      <c r="D359" s="480"/>
      <c r="E359" s="480"/>
      <c r="F359" s="480"/>
      <c r="G359" s="480"/>
      <c r="H359" s="480"/>
      <c r="I359" s="481"/>
    </row>
    <row r="360" spans="1:11" ht="15.75" customHeight="1" x14ac:dyDescent="0.25">
      <c r="A360" s="349" t="s">
        <v>184</v>
      </c>
      <c r="B360" s="350"/>
      <c r="C360" s="351">
        <f>'proje ve personel bilgileri'!$B$3</f>
        <v>0</v>
      </c>
      <c r="D360" s="352"/>
      <c r="E360" s="352"/>
      <c r="F360" s="352"/>
      <c r="G360" s="352"/>
      <c r="H360" s="352"/>
      <c r="I360" s="353"/>
    </row>
    <row r="361" spans="1:11" ht="29.25" customHeight="1" x14ac:dyDescent="0.25">
      <c r="A361" s="432" t="s">
        <v>87</v>
      </c>
      <c r="B361" s="346" t="s">
        <v>185</v>
      </c>
      <c r="C361" s="347"/>
      <c r="D361" s="432" t="s">
        <v>186</v>
      </c>
      <c r="E361" s="432" t="s">
        <v>187</v>
      </c>
      <c r="F361" s="442" t="s">
        <v>188</v>
      </c>
      <c r="G361" s="478"/>
      <c r="H361" s="432" t="s">
        <v>189</v>
      </c>
      <c r="I361" s="432" t="s">
        <v>178</v>
      </c>
    </row>
    <row r="362" spans="1:11" ht="15" customHeight="1" x14ac:dyDescent="0.25">
      <c r="A362" s="433"/>
      <c r="B362" s="339" t="s">
        <v>190</v>
      </c>
      <c r="C362" s="340"/>
      <c r="D362" s="433"/>
      <c r="E362" s="433"/>
      <c r="F362" s="432" t="s">
        <v>179</v>
      </c>
      <c r="G362" s="347" t="s">
        <v>180</v>
      </c>
      <c r="H362" s="433"/>
      <c r="I362" s="433"/>
    </row>
    <row r="363" spans="1:11" ht="15.75" customHeight="1" x14ac:dyDescent="0.25">
      <c r="A363" s="433"/>
      <c r="B363" s="339" t="s">
        <v>87</v>
      </c>
      <c r="C363" s="340"/>
      <c r="D363" s="433"/>
      <c r="E363" s="433"/>
      <c r="F363" s="463"/>
      <c r="G363" s="401"/>
      <c r="H363" s="433"/>
      <c r="I363" s="433"/>
    </row>
    <row r="364" spans="1:11" ht="15" customHeight="1" x14ac:dyDescent="0.25">
      <c r="A364" s="1">
        <v>201</v>
      </c>
      <c r="B364" s="476"/>
      <c r="C364" s="476"/>
      <c r="D364" s="256"/>
      <c r="E364" s="124"/>
      <c r="F364" s="124"/>
      <c r="G364" s="124"/>
      <c r="H364" s="125"/>
      <c r="I364" s="126"/>
      <c r="J364" s="38" t="str">
        <f t="shared" ref="J364:J383" si="20">IF(H364&lt;&gt;0,(IF(I364=0,"KDV'li Tutar Zorunlu"," "))," ")</f>
        <v xml:space="preserve"> </v>
      </c>
      <c r="K364" s="38" t="str">
        <f t="shared" ref="K364:K383" si="21">IF(H364&lt;&gt;0,(IF(F364=0,"Tarih Numara Zorunlu"," "))," ")</f>
        <v xml:space="preserve"> </v>
      </c>
    </row>
    <row r="365" spans="1:11" ht="15.75" customHeight="1" x14ac:dyDescent="0.25">
      <c r="A365" s="2">
        <v>202</v>
      </c>
      <c r="B365" s="477"/>
      <c r="C365" s="477"/>
      <c r="D365" s="253"/>
      <c r="E365" s="127"/>
      <c r="F365" s="127"/>
      <c r="G365" s="127"/>
      <c r="H365" s="128"/>
      <c r="I365" s="129"/>
      <c r="J365" s="38" t="str">
        <f t="shared" si="20"/>
        <v xml:space="preserve"> </v>
      </c>
      <c r="K365" s="38" t="str">
        <f t="shared" si="21"/>
        <v xml:space="preserve"> </v>
      </c>
    </row>
    <row r="366" spans="1:11" ht="15" customHeight="1" x14ac:dyDescent="0.25">
      <c r="A366" s="1">
        <v>203</v>
      </c>
      <c r="B366" s="477"/>
      <c r="C366" s="477"/>
      <c r="D366" s="253"/>
      <c r="E366" s="127"/>
      <c r="F366" s="127"/>
      <c r="G366" s="127"/>
      <c r="H366" s="128"/>
      <c r="I366" s="129"/>
      <c r="J366" s="38" t="str">
        <f t="shared" si="20"/>
        <v xml:space="preserve"> </v>
      </c>
      <c r="K366" s="38" t="str">
        <f t="shared" si="21"/>
        <v xml:space="preserve"> </v>
      </c>
    </row>
    <row r="367" spans="1:11" ht="15.75" customHeight="1" x14ac:dyDescent="0.25">
      <c r="A367" s="2">
        <v>204</v>
      </c>
      <c r="B367" s="477"/>
      <c r="C367" s="477"/>
      <c r="D367" s="253"/>
      <c r="E367" s="127"/>
      <c r="F367" s="127"/>
      <c r="G367" s="127"/>
      <c r="H367" s="128"/>
      <c r="I367" s="129"/>
      <c r="J367" s="38" t="str">
        <f t="shared" si="20"/>
        <v xml:space="preserve"> </v>
      </c>
      <c r="K367" s="38" t="str">
        <f t="shared" si="21"/>
        <v xml:space="preserve"> </v>
      </c>
    </row>
    <row r="368" spans="1:11" ht="15" customHeight="1" x14ac:dyDescent="0.25">
      <c r="A368" s="1">
        <v>205</v>
      </c>
      <c r="B368" s="477"/>
      <c r="C368" s="477"/>
      <c r="D368" s="253"/>
      <c r="E368" s="127"/>
      <c r="F368" s="127"/>
      <c r="G368" s="127"/>
      <c r="H368" s="128"/>
      <c r="I368" s="129"/>
      <c r="J368" s="38" t="str">
        <f t="shared" si="20"/>
        <v xml:space="preserve"> </v>
      </c>
      <c r="K368" s="38" t="str">
        <f t="shared" si="21"/>
        <v xml:space="preserve"> </v>
      </c>
    </row>
    <row r="369" spans="1:11" ht="15.75" customHeight="1" x14ac:dyDescent="0.25">
      <c r="A369" s="2">
        <v>206</v>
      </c>
      <c r="B369" s="477"/>
      <c r="C369" s="477"/>
      <c r="D369" s="253"/>
      <c r="E369" s="127"/>
      <c r="F369" s="127"/>
      <c r="G369" s="127"/>
      <c r="H369" s="128"/>
      <c r="I369" s="129"/>
      <c r="J369" s="38" t="str">
        <f t="shared" si="20"/>
        <v xml:space="preserve"> </v>
      </c>
      <c r="K369" s="38" t="str">
        <f t="shared" si="21"/>
        <v xml:space="preserve"> </v>
      </c>
    </row>
    <row r="370" spans="1:11" ht="15" customHeight="1" x14ac:dyDescent="0.25">
      <c r="A370" s="1">
        <v>207</v>
      </c>
      <c r="B370" s="477"/>
      <c r="C370" s="477"/>
      <c r="D370" s="253"/>
      <c r="E370" s="127"/>
      <c r="F370" s="127"/>
      <c r="G370" s="127"/>
      <c r="H370" s="128"/>
      <c r="I370" s="129"/>
      <c r="J370" s="38" t="str">
        <f t="shared" si="20"/>
        <v xml:space="preserve"> </v>
      </c>
      <c r="K370" s="38" t="str">
        <f t="shared" si="21"/>
        <v xml:space="preserve"> </v>
      </c>
    </row>
    <row r="371" spans="1:11" ht="15.75" customHeight="1" x14ac:dyDescent="0.25">
      <c r="A371" s="2">
        <v>208</v>
      </c>
      <c r="B371" s="477"/>
      <c r="C371" s="477"/>
      <c r="D371" s="253"/>
      <c r="E371" s="127"/>
      <c r="F371" s="127"/>
      <c r="G371" s="127"/>
      <c r="H371" s="128"/>
      <c r="I371" s="129"/>
      <c r="J371" s="38" t="str">
        <f t="shared" si="20"/>
        <v xml:space="preserve"> </v>
      </c>
      <c r="K371" s="38" t="str">
        <f t="shared" si="21"/>
        <v xml:space="preserve"> </v>
      </c>
    </row>
    <row r="372" spans="1:11" ht="15" customHeight="1" x14ac:dyDescent="0.25">
      <c r="A372" s="1">
        <v>209</v>
      </c>
      <c r="B372" s="477"/>
      <c r="C372" s="477"/>
      <c r="D372" s="253"/>
      <c r="E372" s="127"/>
      <c r="F372" s="127"/>
      <c r="G372" s="127"/>
      <c r="H372" s="128"/>
      <c r="I372" s="129"/>
      <c r="J372" s="38" t="str">
        <f t="shared" si="20"/>
        <v xml:space="preserve"> </v>
      </c>
      <c r="K372" s="38" t="str">
        <f t="shared" si="21"/>
        <v xml:space="preserve"> </v>
      </c>
    </row>
    <row r="373" spans="1:11" ht="15.75" customHeight="1" x14ac:dyDescent="0.25">
      <c r="A373" s="2">
        <v>210</v>
      </c>
      <c r="B373" s="477"/>
      <c r="C373" s="477"/>
      <c r="D373" s="253"/>
      <c r="E373" s="127"/>
      <c r="F373" s="127"/>
      <c r="G373" s="127"/>
      <c r="H373" s="128"/>
      <c r="I373" s="129"/>
      <c r="J373" s="38" t="str">
        <f t="shared" si="20"/>
        <v xml:space="preserve"> </v>
      </c>
      <c r="K373" s="38" t="str">
        <f t="shared" si="21"/>
        <v xml:space="preserve"> </v>
      </c>
    </row>
    <row r="374" spans="1:11" ht="15" customHeight="1" x14ac:dyDescent="0.25">
      <c r="A374" s="1">
        <v>211</v>
      </c>
      <c r="B374" s="477"/>
      <c r="C374" s="477"/>
      <c r="D374" s="253"/>
      <c r="E374" s="127"/>
      <c r="F374" s="127"/>
      <c r="G374" s="127"/>
      <c r="H374" s="128"/>
      <c r="I374" s="129"/>
      <c r="J374" s="38" t="str">
        <f t="shared" si="20"/>
        <v xml:space="preserve"> </v>
      </c>
      <c r="K374" s="38" t="str">
        <f t="shared" si="21"/>
        <v xml:space="preserve"> </v>
      </c>
    </row>
    <row r="375" spans="1:11" ht="15.75" customHeight="1" x14ac:dyDescent="0.25">
      <c r="A375" s="2">
        <v>212</v>
      </c>
      <c r="B375" s="477"/>
      <c r="C375" s="477"/>
      <c r="D375" s="253"/>
      <c r="E375" s="127"/>
      <c r="F375" s="127"/>
      <c r="G375" s="127"/>
      <c r="H375" s="128"/>
      <c r="I375" s="129"/>
      <c r="J375" s="38" t="str">
        <f t="shared" si="20"/>
        <v xml:space="preserve"> </v>
      </c>
      <c r="K375" s="38" t="str">
        <f t="shared" si="21"/>
        <v xml:space="preserve"> </v>
      </c>
    </row>
    <row r="376" spans="1:11" ht="15" customHeight="1" x14ac:dyDescent="0.25">
      <c r="A376" s="1">
        <v>213</v>
      </c>
      <c r="B376" s="477"/>
      <c r="C376" s="477"/>
      <c r="D376" s="253"/>
      <c r="E376" s="127"/>
      <c r="F376" s="127"/>
      <c r="G376" s="127"/>
      <c r="H376" s="128"/>
      <c r="I376" s="129"/>
      <c r="J376" s="38" t="str">
        <f t="shared" si="20"/>
        <v xml:space="preserve"> </v>
      </c>
      <c r="K376" s="38" t="str">
        <f t="shared" si="21"/>
        <v xml:space="preserve"> </v>
      </c>
    </row>
    <row r="377" spans="1:11" ht="15.75" customHeight="1" x14ac:dyDescent="0.25">
      <c r="A377" s="2">
        <v>214</v>
      </c>
      <c r="B377" s="477"/>
      <c r="C377" s="477"/>
      <c r="D377" s="253"/>
      <c r="E377" s="127"/>
      <c r="F377" s="127"/>
      <c r="G377" s="127"/>
      <c r="H377" s="128"/>
      <c r="I377" s="129"/>
      <c r="J377" s="38" t="str">
        <f t="shared" si="20"/>
        <v xml:space="preserve"> </v>
      </c>
      <c r="K377" s="38" t="str">
        <f t="shared" si="21"/>
        <v xml:space="preserve"> </v>
      </c>
    </row>
    <row r="378" spans="1:11" ht="15" customHeight="1" x14ac:dyDescent="0.25">
      <c r="A378" s="1">
        <v>215</v>
      </c>
      <c r="B378" s="477"/>
      <c r="C378" s="477"/>
      <c r="D378" s="253"/>
      <c r="E378" s="127"/>
      <c r="F378" s="127"/>
      <c r="G378" s="127"/>
      <c r="H378" s="128"/>
      <c r="I378" s="129"/>
      <c r="J378" s="38" t="str">
        <f t="shared" si="20"/>
        <v xml:space="preserve"> </v>
      </c>
      <c r="K378" s="38" t="str">
        <f t="shared" si="21"/>
        <v xml:space="preserve"> </v>
      </c>
    </row>
    <row r="379" spans="1:11" ht="15.75" customHeight="1" x14ac:dyDescent="0.25">
      <c r="A379" s="2">
        <v>216</v>
      </c>
      <c r="B379" s="477"/>
      <c r="C379" s="477"/>
      <c r="D379" s="253"/>
      <c r="E379" s="127"/>
      <c r="F379" s="127"/>
      <c r="G379" s="127"/>
      <c r="H379" s="128"/>
      <c r="I379" s="129"/>
      <c r="J379" s="38" t="str">
        <f t="shared" si="20"/>
        <v xml:space="preserve"> </v>
      </c>
      <c r="K379" s="38" t="str">
        <f t="shared" si="21"/>
        <v xml:space="preserve"> </v>
      </c>
    </row>
    <row r="380" spans="1:11" ht="15" customHeight="1" x14ac:dyDescent="0.25">
      <c r="A380" s="1">
        <v>217</v>
      </c>
      <c r="B380" s="477"/>
      <c r="C380" s="477"/>
      <c r="D380" s="253"/>
      <c r="E380" s="127"/>
      <c r="F380" s="127"/>
      <c r="G380" s="127"/>
      <c r="H380" s="128"/>
      <c r="I380" s="129"/>
      <c r="J380" s="38" t="str">
        <f t="shared" si="20"/>
        <v xml:space="preserve"> </v>
      </c>
      <c r="K380" s="38" t="str">
        <f t="shared" si="21"/>
        <v xml:space="preserve"> </v>
      </c>
    </row>
    <row r="381" spans="1:11" ht="15.75" customHeight="1" x14ac:dyDescent="0.25">
      <c r="A381" s="2">
        <v>218</v>
      </c>
      <c r="B381" s="477"/>
      <c r="C381" s="477"/>
      <c r="D381" s="253"/>
      <c r="E381" s="127"/>
      <c r="F381" s="127"/>
      <c r="G381" s="127"/>
      <c r="H381" s="128"/>
      <c r="I381" s="129"/>
      <c r="J381" s="38" t="str">
        <f t="shared" si="20"/>
        <v xml:space="preserve"> </v>
      </c>
      <c r="K381" s="38" t="str">
        <f t="shared" si="21"/>
        <v xml:space="preserve"> </v>
      </c>
    </row>
    <row r="382" spans="1:11" ht="15" customHeight="1" x14ac:dyDescent="0.25">
      <c r="A382" s="1">
        <v>219</v>
      </c>
      <c r="B382" s="477"/>
      <c r="C382" s="477"/>
      <c r="D382" s="253"/>
      <c r="E382" s="127"/>
      <c r="F382" s="127"/>
      <c r="G382" s="127"/>
      <c r="H382" s="128"/>
      <c r="I382" s="129"/>
      <c r="J382" s="38" t="str">
        <f t="shared" si="20"/>
        <v xml:space="preserve"> </v>
      </c>
      <c r="K382" s="38" t="str">
        <f t="shared" si="21"/>
        <v xml:space="preserve"> </v>
      </c>
    </row>
    <row r="383" spans="1:11" ht="15.75" customHeight="1" x14ac:dyDescent="0.25">
      <c r="A383" s="2">
        <v>220</v>
      </c>
      <c r="B383" s="474"/>
      <c r="C383" s="474"/>
      <c r="D383" s="254"/>
      <c r="E383" s="130"/>
      <c r="F383" s="130"/>
      <c r="G383" s="130"/>
      <c r="H383" s="131"/>
      <c r="I383" s="132"/>
      <c r="J383" s="38" t="str">
        <f t="shared" si="20"/>
        <v xml:space="preserve"> </v>
      </c>
      <c r="K383" s="38" t="str">
        <f t="shared" si="21"/>
        <v xml:space="preserve"> </v>
      </c>
    </row>
    <row r="384" spans="1:11" ht="30.75" customHeight="1" x14ac:dyDescent="0.25">
      <c r="A384" s="475"/>
      <c r="B384" s="475"/>
      <c r="C384" s="475"/>
      <c r="D384" s="475"/>
      <c r="E384" s="475"/>
      <c r="F384" s="40"/>
      <c r="G384" s="258" t="s">
        <v>191</v>
      </c>
      <c r="H384" s="41">
        <f>SUM(H364:H383)+H348</f>
        <v>0</v>
      </c>
      <c r="I384" s="62"/>
    </row>
    <row r="385" spans="1:11" ht="15" customHeight="1" x14ac:dyDescent="0.25">
      <c r="A385" s="46"/>
      <c r="B385" s="46"/>
      <c r="C385" s="46"/>
      <c r="D385" s="46"/>
      <c r="E385" s="46"/>
      <c r="F385" s="46"/>
      <c r="G385" s="46"/>
      <c r="H385" s="46"/>
      <c r="I385" s="46"/>
    </row>
    <row r="386" spans="1:11" ht="15" customHeight="1" x14ac:dyDescent="0.25">
      <c r="A386" s="381" t="s">
        <v>171</v>
      </c>
      <c r="B386" s="381"/>
      <c r="C386" s="381"/>
      <c r="D386" s="381"/>
      <c r="E386" s="381"/>
      <c r="F386" s="381"/>
      <c r="G386" s="381"/>
      <c r="H386" s="381"/>
      <c r="I386" s="381"/>
      <c r="J386" s="381"/>
      <c r="K386" s="381"/>
    </row>
    <row r="387" spans="1:11" ht="15" customHeight="1" x14ac:dyDescent="0.25">
      <c r="A387" s="252"/>
      <c r="B387" s="252"/>
      <c r="C387" s="252"/>
      <c r="D387" s="252"/>
      <c r="E387" s="252"/>
      <c r="F387" s="252"/>
      <c r="G387" s="252"/>
      <c r="H387" s="252"/>
      <c r="I387" s="252"/>
      <c r="J387" s="252"/>
      <c r="K387" s="252"/>
    </row>
    <row r="388" spans="1:11" ht="15" customHeight="1" x14ac:dyDescent="0.25">
      <c r="A388" s="51"/>
    </row>
    <row r="389" spans="1:11" ht="15" customHeight="1" x14ac:dyDescent="0.25">
      <c r="A389" s="255" t="s">
        <v>101</v>
      </c>
      <c r="D389" s="255" t="s">
        <v>102</v>
      </c>
      <c r="E389" s="255" t="s">
        <v>103</v>
      </c>
      <c r="F389" s="255"/>
      <c r="H389" s="74" t="s">
        <v>127</v>
      </c>
    </row>
    <row r="392" spans="1:11" ht="15.75" customHeight="1" x14ac:dyDescent="0.25">
      <c r="A392" s="348" t="s">
        <v>182</v>
      </c>
      <c r="B392" s="348"/>
      <c r="C392" s="348"/>
      <c r="D392" s="348"/>
      <c r="E392" s="348"/>
      <c r="F392" s="348"/>
      <c r="G392" s="348"/>
      <c r="H392" s="348"/>
      <c r="I392" s="348"/>
    </row>
    <row r="393" spans="1:11" ht="15" customHeight="1" x14ac:dyDescent="0.25">
      <c r="A393" s="70"/>
      <c r="B393" s="70"/>
      <c r="C393" s="70"/>
      <c r="D393" s="71" t="str">
        <f>'proje ve personel bilgileri'!$B$7</f>
        <v>/</v>
      </c>
      <c r="E393" s="70" t="s">
        <v>109</v>
      </c>
      <c r="F393" s="70"/>
      <c r="G393" s="70"/>
      <c r="H393" s="70"/>
      <c r="I393" s="70"/>
    </row>
    <row r="394" spans="1:11" ht="18.75" customHeight="1" x14ac:dyDescent="0.25">
      <c r="I394" s="4" t="s">
        <v>183</v>
      </c>
    </row>
    <row r="395" spans="1:11" ht="15.75" customHeight="1" x14ac:dyDescent="0.25">
      <c r="A395" s="349" t="s">
        <v>2</v>
      </c>
      <c r="B395" s="350"/>
      <c r="C395" s="479">
        <f>'proje ve personel bilgileri'!$B$2</f>
        <v>0</v>
      </c>
      <c r="D395" s="480"/>
      <c r="E395" s="480"/>
      <c r="F395" s="480"/>
      <c r="G395" s="480"/>
      <c r="H395" s="480"/>
      <c r="I395" s="481"/>
    </row>
    <row r="396" spans="1:11" ht="15.75" customHeight="1" x14ac:dyDescent="0.25">
      <c r="A396" s="349" t="s">
        <v>184</v>
      </c>
      <c r="B396" s="350"/>
      <c r="C396" s="351">
        <f>'proje ve personel bilgileri'!$B$3</f>
        <v>0</v>
      </c>
      <c r="D396" s="352"/>
      <c r="E396" s="352"/>
      <c r="F396" s="352"/>
      <c r="G396" s="352"/>
      <c r="H396" s="352"/>
      <c r="I396" s="353"/>
    </row>
    <row r="397" spans="1:11" ht="29.25" customHeight="1" x14ac:dyDescent="0.25">
      <c r="A397" s="432" t="s">
        <v>87</v>
      </c>
      <c r="B397" s="346" t="s">
        <v>185</v>
      </c>
      <c r="C397" s="347"/>
      <c r="D397" s="432" t="s">
        <v>186</v>
      </c>
      <c r="E397" s="432" t="s">
        <v>187</v>
      </c>
      <c r="F397" s="442" t="s">
        <v>188</v>
      </c>
      <c r="G397" s="478"/>
      <c r="H397" s="432" t="s">
        <v>189</v>
      </c>
      <c r="I397" s="432" t="s">
        <v>178</v>
      </c>
    </row>
    <row r="398" spans="1:11" ht="15" customHeight="1" x14ac:dyDescent="0.25">
      <c r="A398" s="433"/>
      <c r="B398" s="339" t="s">
        <v>190</v>
      </c>
      <c r="C398" s="340"/>
      <c r="D398" s="433"/>
      <c r="E398" s="433"/>
      <c r="F398" s="432" t="s">
        <v>179</v>
      </c>
      <c r="G398" s="347" t="s">
        <v>180</v>
      </c>
      <c r="H398" s="433"/>
      <c r="I398" s="433"/>
    </row>
    <row r="399" spans="1:11" ht="15.75" customHeight="1" x14ac:dyDescent="0.25">
      <c r="A399" s="433"/>
      <c r="B399" s="339" t="s">
        <v>87</v>
      </c>
      <c r="C399" s="340"/>
      <c r="D399" s="433"/>
      <c r="E399" s="433"/>
      <c r="F399" s="463"/>
      <c r="G399" s="401"/>
      <c r="H399" s="433"/>
      <c r="I399" s="433"/>
    </row>
    <row r="400" spans="1:11" ht="15" customHeight="1" x14ac:dyDescent="0.25">
      <c r="A400" s="1">
        <v>221</v>
      </c>
      <c r="B400" s="476"/>
      <c r="C400" s="476"/>
      <c r="D400" s="256"/>
      <c r="E400" s="124"/>
      <c r="F400" s="124"/>
      <c r="G400" s="124"/>
      <c r="H400" s="125"/>
      <c r="I400" s="126"/>
      <c r="J400" s="38" t="str">
        <f t="shared" ref="J400:J419" si="22">IF(H400&lt;&gt;0,(IF(I400=0,"KDV'li Tutar Zorunlu"," "))," ")</f>
        <v xml:space="preserve"> </v>
      </c>
      <c r="K400" s="38" t="str">
        <f t="shared" ref="K400:K419" si="23">IF(H400&lt;&gt;0,(IF(F400=0,"Tarih Numara Zorunlu"," "))," ")</f>
        <v xml:space="preserve"> </v>
      </c>
    </row>
    <row r="401" spans="1:11" ht="15.75" customHeight="1" x14ac:dyDescent="0.25">
      <c r="A401" s="2">
        <v>222</v>
      </c>
      <c r="B401" s="477"/>
      <c r="C401" s="477"/>
      <c r="D401" s="253"/>
      <c r="E401" s="127"/>
      <c r="F401" s="127"/>
      <c r="G401" s="127"/>
      <c r="H401" s="128"/>
      <c r="I401" s="129"/>
      <c r="J401" s="38" t="str">
        <f t="shared" si="22"/>
        <v xml:space="preserve"> </v>
      </c>
      <c r="K401" s="38" t="str">
        <f t="shared" si="23"/>
        <v xml:space="preserve"> </v>
      </c>
    </row>
    <row r="402" spans="1:11" ht="15" customHeight="1" x14ac:dyDescent="0.25">
      <c r="A402" s="1">
        <v>223</v>
      </c>
      <c r="B402" s="477"/>
      <c r="C402" s="477"/>
      <c r="D402" s="253"/>
      <c r="E402" s="127"/>
      <c r="F402" s="127"/>
      <c r="G402" s="127"/>
      <c r="H402" s="128"/>
      <c r="I402" s="129"/>
      <c r="J402" s="38" t="str">
        <f t="shared" si="22"/>
        <v xml:space="preserve"> </v>
      </c>
      <c r="K402" s="38" t="str">
        <f t="shared" si="23"/>
        <v xml:space="preserve"> </v>
      </c>
    </row>
    <row r="403" spans="1:11" ht="15.75" customHeight="1" x14ac:dyDescent="0.25">
      <c r="A403" s="2">
        <v>224</v>
      </c>
      <c r="B403" s="477"/>
      <c r="C403" s="477"/>
      <c r="D403" s="253"/>
      <c r="E403" s="127"/>
      <c r="F403" s="127"/>
      <c r="G403" s="127"/>
      <c r="H403" s="128"/>
      <c r="I403" s="129"/>
      <c r="J403" s="38" t="str">
        <f t="shared" si="22"/>
        <v xml:space="preserve"> </v>
      </c>
      <c r="K403" s="38" t="str">
        <f t="shared" si="23"/>
        <v xml:space="preserve"> </v>
      </c>
    </row>
    <row r="404" spans="1:11" ht="15" customHeight="1" x14ac:dyDescent="0.25">
      <c r="A404" s="1">
        <v>225</v>
      </c>
      <c r="B404" s="477"/>
      <c r="C404" s="477"/>
      <c r="D404" s="253"/>
      <c r="E404" s="127"/>
      <c r="F404" s="127"/>
      <c r="G404" s="127"/>
      <c r="H404" s="128"/>
      <c r="I404" s="129"/>
      <c r="J404" s="38" t="str">
        <f t="shared" si="22"/>
        <v xml:space="preserve"> </v>
      </c>
      <c r="K404" s="38" t="str">
        <f t="shared" si="23"/>
        <v xml:space="preserve"> </v>
      </c>
    </row>
    <row r="405" spans="1:11" ht="15.75" customHeight="1" x14ac:dyDescent="0.25">
      <c r="A405" s="2">
        <v>226</v>
      </c>
      <c r="B405" s="477"/>
      <c r="C405" s="477"/>
      <c r="D405" s="253"/>
      <c r="E405" s="127"/>
      <c r="F405" s="127"/>
      <c r="G405" s="127"/>
      <c r="H405" s="128"/>
      <c r="I405" s="129"/>
      <c r="J405" s="38" t="str">
        <f t="shared" si="22"/>
        <v xml:space="preserve"> </v>
      </c>
      <c r="K405" s="38" t="str">
        <f t="shared" si="23"/>
        <v xml:space="preserve"> </v>
      </c>
    </row>
    <row r="406" spans="1:11" ht="15" customHeight="1" x14ac:dyDescent="0.25">
      <c r="A406" s="1">
        <v>227</v>
      </c>
      <c r="B406" s="477"/>
      <c r="C406" s="477"/>
      <c r="D406" s="253"/>
      <c r="E406" s="127"/>
      <c r="F406" s="127"/>
      <c r="G406" s="127"/>
      <c r="H406" s="128"/>
      <c r="I406" s="129"/>
      <c r="J406" s="38" t="str">
        <f t="shared" si="22"/>
        <v xml:space="preserve"> </v>
      </c>
      <c r="K406" s="38" t="str">
        <f t="shared" si="23"/>
        <v xml:space="preserve"> </v>
      </c>
    </row>
    <row r="407" spans="1:11" ht="15.75" customHeight="1" x14ac:dyDescent="0.25">
      <c r="A407" s="2">
        <v>228</v>
      </c>
      <c r="B407" s="477"/>
      <c r="C407" s="477"/>
      <c r="D407" s="253"/>
      <c r="E407" s="127"/>
      <c r="F407" s="127"/>
      <c r="G407" s="127"/>
      <c r="H407" s="128"/>
      <c r="I407" s="129"/>
      <c r="J407" s="38" t="str">
        <f t="shared" si="22"/>
        <v xml:space="preserve"> </v>
      </c>
      <c r="K407" s="38" t="str">
        <f t="shared" si="23"/>
        <v xml:space="preserve"> </v>
      </c>
    </row>
    <row r="408" spans="1:11" ht="15" customHeight="1" x14ac:dyDescent="0.25">
      <c r="A408" s="1">
        <v>229</v>
      </c>
      <c r="B408" s="477"/>
      <c r="C408" s="477"/>
      <c r="D408" s="253"/>
      <c r="E408" s="127"/>
      <c r="F408" s="127"/>
      <c r="G408" s="127"/>
      <c r="H408" s="128"/>
      <c r="I408" s="129"/>
      <c r="J408" s="38" t="str">
        <f t="shared" si="22"/>
        <v xml:space="preserve"> </v>
      </c>
      <c r="K408" s="38" t="str">
        <f t="shared" si="23"/>
        <v xml:space="preserve"> </v>
      </c>
    </row>
    <row r="409" spans="1:11" ht="15.75" customHeight="1" x14ac:dyDescent="0.25">
      <c r="A409" s="2">
        <v>230</v>
      </c>
      <c r="B409" s="477"/>
      <c r="C409" s="477"/>
      <c r="D409" s="253"/>
      <c r="E409" s="127"/>
      <c r="F409" s="127"/>
      <c r="G409" s="127"/>
      <c r="H409" s="128"/>
      <c r="I409" s="129"/>
      <c r="J409" s="38" t="str">
        <f t="shared" si="22"/>
        <v xml:space="preserve"> </v>
      </c>
      <c r="K409" s="38" t="str">
        <f t="shared" si="23"/>
        <v xml:space="preserve"> </v>
      </c>
    </row>
    <row r="410" spans="1:11" ht="15" customHeight="1" x14ac:dyDescent="0.25">
      <c r="A410" s="1">
        <v>231</v>
      </c>
      <c r="B410" s="477"/>
      <c r="C410" s="477"/>
      <c r="D410" s="253"/>
      <c r="E410" s="127"/>
      <c r="F410" s="127"/>
      <c r="G410" s="127"/>
      <c r="H410" s="128"/>
      <c r="I410" s="129"/>
      <c r="J410" s="38" t="str">
        <f t="shared" si="22"/>
        <v xml:space="preserve"> </v>
      </c>
      <c r="K410" s="38" t="str">
        <f t="shared" si="23"/>
        <v xml:space="preserve"> </v>
      </c>
    </row>
    <row r="411" spans="1:11" ht="15.75" customHeight="1" x14ac:dyDescent="0.25">
      <c r="A411" s="2">
        <v>232</v>
      </c>
      <c r="B411" s="477"/>
      <c r="C411" s="477"/>
      <c r="D411" s="253"/>
      <c r="E411" s="127"/>
      <c r="F411" s="127"/>
      <c r="G411" s="127"/>
      <c r="H411" s="128"/>
      <c r="I411" s="129"/>
      <c r="J411" s="38" t="str">
        <f t="shared" si="22"/>
        <v xml:space="preserve"> </v>
      </c>
      <c r="K411" s="38" t="str">
        <f t="shared" si="23"/>
        <v xml:space="preserve"> </v>
      </c>
    </row>
    <row r="412" spans="1:11" ht="15" customHeight="1" x14ac:dyDescent="0.25">
      <c r="A412" s="1">
        <v>233</v>
      </c>
      <c r="B412" s="477"/>
      <c r="C412" s="477"/>
      <c r="D412" s="253"/>
      <c r="E412" s="127"/>
      <c r="F412" s="127"/>
      <c r="G412" s="127"/>
      <c r="H412" s="128"/>
      <c r="I412" s="129"/>
      <c r="J412" s="38" t="str">
        <f t="shared" si="22"/>
        <v xml:space="preserve"> </v>
      </c>
      <c r="K412" s="38" t="str">
        <f t="shared" si="23"/>
        <v xml:space="preserve"> </v>
      </c>
    </row>
    <row r="413" spans="1:11" ht="15.75" customHeight="1" x14ac:dyDescent="0.25">
      <c r="A413" s="2">
        <v>234</v>
      </c>
      <c r="B413" s="477"/>
      <c r="C413" s="477"/>
      <c r="D413" s="253"/>
      <c r="E413" s="127"/>
      <c r="F413" s="127"/>
      <c r="G413" s="127"/>
      <c r="H413" s="128"/>
      <c r="I413" s="129"/>
      <c r="J413" s="38" t="str">
        <f t="shared" si="22"/>
        <v xml:space="preserve"> </v>
      </c>
      <c r="K413" s="38" t="str">
        <f t="shared" si="23"/>
        <v xml:space="preserve"> </v>
      </c>
    </row>
    <row r="414" spans="1:11" ht="15" customHeight="1" x14ac:dyDescent="0.25">
      <c r="A414" s="1">
        <v>235</v>
      </c>
      <c r="B414" s="477"/>
      <c r="C414" s="477"/>
      <c r="D414" s="253"/>
      <c r="E414" s="127"/>
      <c r="F414" s="127"/>
      <c r="G414" s="127"/>
      <c r="H414" s="128"/>
      <c r="I414" s="129"/>
      <c r="J414" s="38" t="str">
        <f t="shared" si="22"/>
        <v xml:space="preserve"> </v>
      </c>
      <c r="K414" s="38" t="str">
        <f t="shared" si="23"/>
        <v xml:space="preserve"> </v>
      </c>
    </row>
    <row r="415" spans="1:11" ht="15.75" customHeight="1" x14ac:dyDescent="0.25">
      <c r="A415" s="2">
        <v>236</v>
      </c>
      <c r="B415" s="477"/>
      <c r="C415" s="477"/>
      <c r="D415" s="253"/>
      <c r="E415" s="127"/>
      <c r="F415" s="127"/>
      <c r="G415" s="127"/>
      <c r="H415" s="128"/>
      <c r="I415" s="129"/>
      <c r="J415" s="38" t="str">
        <f t="shared" si="22"/>
        <v xml:space="preserve"> </v>
      </c>
      <c r="K415" s="38" t="str">
        <f t="shared" si="23"/>
        <v xml:space="preserve"> </v>
      </c>
    </row>
    <row r="416" spans="1:11" ht="15" customHeight="1" x14ac:dyDescent="0.25">
      <c r="A416" s="1">
        <v>237</v>
      </c>
      <c r="B416" s="477"/>
      <c r="C416" s="477"/>
      <c r="D416" s="253"/>
      <c r="E416" s="127"/>
      <c r="F416" s="127"/>
      <c r="G416" s="127"/>
      <c r="H416" s="128"/>
      <c r="I416" s="129"/>
      <c r="J416" s="38" t="str">
        <f t="shared" si="22"/>
        <v xml:space="preserve"> </v>
      </c>
      <c r="K416" s="38" t="str">
        <f t="shared" si="23"/>
        <v xml:space="preserve"> </v>
      </c>
    </row>
    <row r="417" spans="1:11" ht="15.75" customHeight="1" x14ac:dyDescent="0.25">
      <c r="A417" s="2">
        <v>238</v>
      </c>
      <c r="B417" s="477"/>
      <c r="C417" s="477"/>
      <c r="D417" s="253"/>
      <c r="E417" s="127"/>
      <c r="F417" s="127"/>
      <c r="G417" s="127"/>
      <c r="H417" s="128"/>
      <c r="I417" s="129"/>
      <c r="J417" s="38" t="str">
        <f t="shared" si="22"/>
        <v xml:space="preserve"> </v>
      </c>
      <c r="K417" s="38" t="str">
        <f t="shared" si="23"/>
        <v xml:space="preserve"> </v>
      </c>
    </row>
    <row r="418" spans="1:11" ht="15" customHeight="1" x14ac:dyDescent="0.25">
      <c r="A418" s="1">
        <v>239</v>
      </c>
      <c r="B418" s="477"/>
      <c r="C418" s="477"/>
      <c r="D418" s="253"/>
      <c r="E418" s="127"/>
      <c r="F418" s="127"/>
      <c r="G418" s="127"/>
      <c r="H418" s="128"/>
      <c r="I418" s="129"/>
      <c r="J418" s="38" t="str">
        <f t="shared" si="22"/>
        <v xml:space="preserve"> </v>
      </c>
      <c r="K418" s="38" t="str">
        <f t="shared" si="23"/>
        <v xml:space="preserve"> </v>
      </c>
    </row>
    <row r="419" spans="1:11" ht="15.75" customHeight="1" x14ac:dyDescent="0.25">
      <c r="A419" s="2">
        <v>240</v>
      </c>
      <c r="B419" s="474"/>
      <c r="C419" s="474"/>
      <c r="D419" s="254"/>
      <c r="E419" s="130"/>
      <c r="F419" s="130"/>
      <c r="G419" s="130"/>
      <c r="H419" s="131"/>
      <c r="I419" s="132"/>
      <c r="J419" s="38" t="str">
        <f t="shared" si="22"/>
        <v xml:space="preserve"> </v>
      </c>
      <c r="K419" s="38" t="str">
        <f t="shared" si="23"/>
        <v xml:space="preserve"> </v>
      </c>
    </row>
    <row r="420" spans="1:11" ht="30.75" customHeight="1" x14ac:dyDescent="0.25">
      <c r="A420" s="475"/>
      <c r="B420" s="475"/>
      <c r="C420" s="475"/>
      <c r="D420" s="475"/>
      <c r="E420" s="475"/>
      <c r="F420" s="40"/>
      <c r="G420" s="258" t="s">
        <v>191</v>
      </c>
      <c r="H420" s="41">
        <f>SUM(H400:H419)+H384</f>
        <v>0</v>
      </c>
      <c r="I420" s="62"/>
    </row>
    <row r="421" spans="1:11" ht="15" customHeight="1" x14ac:dyDescent="0.25">
      <c r="A421" s="46"/>
      <c r="B421" s="46"/>
      <c r="C421" s="46"/>
      <c r="D421" s="46"/>
      <c r="E421" s="46"/>
      <c r="F421" s="46"/>
      <c r="G421" s="46"/>
      <c r="H421" s="46"/>
      <c r="I421" s="46"/>
    </row>
    <row r="422" spans="1:11" ht="15" customHeight="1" x14ac:dyDescent="0.25">
      <c r="A422" s="381" t="s">
        <v>171</v>
      </c>
      <c r="B422" s="381"/>
      <c r="C422" s="381"/>
      <c r="D422" s="381"/>
      <c r="E422" s="381"/>
      <c r="F422" s="381"/>
      <c r="G422" s="381"/>
      <c r="H422" s="381"/>
      <c r="I422" s="381"/>
      <c r="J422" s="381"/>
      <c r="K422" s="381"/>
    </row>
    <row r="423" spans="1:11" ht="15" customHeight="1" x14ac:dyDescent="0.25">
      <c r="A423" s="252"/>
      <c r="B423" s="252"/>
      <c r="C423" s="252"/>
      <c r="D423" s="252"/>
      <c r="E423" s="252"/>
      <c r="F423" s="252"/>
      <c r="G423" s="252"/>
      <c r="H423" s="252"/>
      <c r="I423" s="252"/>
      <c r="J423" s="252"/>
      <c r="K423" s="252"/>
    </row>
    <row r="424" spans="1:11" ht="15" customHeight="1" x14ac:dyDescent="0.25">
      <c r="A424" s="51"/>
    </row>
    <row r="425" spans="1:11" ht="15" customHeight="1" x14ac:dyDescent="0.25">
      <c r="A425" s="255" t="s">
        <v>101</v>
      </c>
      <c r="D425" s="255" t="s">
        <v>102</v>
      </c>
      <c r="E425" s="255" t="s">
        <v>103</v>
      </c>
      <c r="F425" s="255"/>
      <c r="H425" s="74" t="s">
        <v>127</v>
      </c>
    </row>
    <row r="428" spans="1:11" ht="15.75" customHeight="1" x14ac:dyDescent="0.25">
      <c r="A428" s="348" t="s">
        <v>182</v>
      </c>
      <c r="B428" s="348"/>
      <c r="C428" s="348"/>
      <c r="D428" s="348"/>
      <c r="E428" s="348"/>
      <c r="F428" s="348"/>
      <c r="G428" s="348"/>
      <c r="H428" s="348"/>
      <c r="I428" s="348"/>
    </row>
    <row r="429" spans="1:11" ht="15" customHeight="1" x14ac:dyDescent="0.25">
      <c r="A429" s="70"/>
      <c r="B429" s="70"/>
      <c r="C429" s="70"/>
      <c r="D429" s="71" t="str">
        <f>'proje ve personel bilgileri'!$B$7</f>
        <v>/</v>
      </c>
      <c r="E429" s="70" t="s">
        <v>109</v>
      </c>
      <c r="F429" s="70"/>
      <c r="G429" s="70"/>
      <c r="H429" s="70"/>
      <c r="I429" s="70"/>
    </row>
    <row r="430" spans="1:11" ht="18.75" customHeight="1" x14ac:dyDescent="0.25">
      <c r="I430" s="4" t="s">
        <v>183</v>
      </c>
    </row>
    <row r="431" spans="1:11" ht="15.75" customHeight="1" x14ac:dyDescent="0.25">
      <c r="A431" s="349" t="s">
        <v>2</v>
      </c>
      <c r="B431" s="350"/>
      <c r="C431" s="479">
        <f>'proje ve personel bilgileri'!$B$2</f>
        <v>0</v>
      </c>
      <c r="D431" s="480"/>
      <c r="E431" s="480"/>
      <c r="F431" s="480"/>
      <c r="G431" s="480"/>
      <c r="H431" s="480"/>
      <c r="I431" s="481"/>
    </row>
    <row r="432" spans="1:11" ht="15.75" customHeight="1" x14ac:dyDescent="0.25">
      <c r="A432" s="349" t="s">
        <v>184</v>
      </c>
      <c r="B432" s="350"/>
      <c r="C432" s="351">
        <f>'proje ve personel bilgileri'!$B$3</f>
        <v>0</v>
      </c>
      <c r="D432" s="352"/>
      <c r="E432" s="352"/>
      <c r="F432" s="352"/>
      <c r="G432" s="352"/>
      <c r="H432" s="352"/>
      <c r="I432" s="353"/>
    </row>
    <row r="433" spans="1:11" ht="30.75" customHeight="1" x14ac:dyDescent="0.25">
      <c r="A433" s="432" t="s">
        <v>87</v>
      </c>
      <c r="B433" s="346" t="s">
        <v>185</v>
      </c>
      <c r="C433" s="347"/>
      <c r="D433" s="432" t="s">
        <v>186</v>
      </c>
      <c r="E433" s="432" t="s">
        <v>187</v>
      </c>
      <c r="F433" s="442" t="s">
        <v>188</v>
      </c>
      <c r="G433" s="478"/>
      <c r="H433" s="432" t="s">
        <v>189</v>
      </c>
      <c r="I433" s="432" t="s">
        <v>178</v>
      </c>
    </row>
    <row r="434" spans="1:11" ht="15" customHeight="1" x14ac:dyDescent="0.25">
      <c r="A434" s="433"/>
      <c r="B434" s="339" t="s">
        <v>190</v>
      </c>
      <c r="C434" s="340"/>
      <c r="D434" s="433"/>
      <c r="E434" s="433"/>
      <c r="F434" s="432" t="s">
        <v>179</v>
      </c>
      <c r="G434" s="347" t="s">
        <v>180</v>
      </c>
      <c r="H434" s="433"/>
      <c r="I434" s="433"/>
    </row>
    <row r="435" spans="1:11" ht="15.75" customHeight="1" x14ac:dyDescent="0.25">
      <c r="A435" s="433"/>
      <c r="B435" s="339" t="s">
        <v>87</v>
      </c>
      <c r="C435" s="340"/>
      <c r="D435" s="433"/>
      <c r="E435" s="433"/>
      <c r="F435" s="463"/>
      <c r="G435" s="401"/>
      <c r="H435" s="433"/>
      <c r="I435" s="433"/>
    </row>
    <row r="436" spans="1:11" ht="15" customHeight="1" x14ac:dyDescent="0.25">
      <c r="A436" s="1">
        <v>241</v>
      </c>
      <c r="B436" s="476"/>
      <c r="C436" s="476"/>
      <c r="D436" s="256"/>
      <c r="E436" s="124"/>
      <c r="F436" s="124"/>
      <c r="G436" s="124"/>
      <c r="H436" s="125"/>
      <c r="I436" s="126"/>
      <c r="J436" s="38" t="str">
        <f t="shared" ref="J436:J455" si="24">IF(H436&lt;&gt;0,(IF(I436=0,"KDV'li Tutar Zorunlu"," "))," ")</f>
        <v xml:space="preserve"> </v>
      </c>
      <c r="K436" s="38" t="str">
        <f t="shared" ref="K436:K455" si="25">IF(H436&lt;&gt;0,(IF(F436=0,"Tarih Numara Zorunlu"," "))," ")</f>
        <v xml:space="preserve"> </v>
      </c>
    </row>
    <row r="437" spans="1:11" ht="15.75" customHeight="1" x14ac:dyDescent="0.25">
      <c r="A437" s="2">
        <v>242</v>
      </c>
      <c r="B437" s="477"/>
      <c r="C437" s="477"/>
      <c r="D437" s="253"/>
      <c r="E437" s="127"/>
      <c r="F437" s="127"/>
      <c r="G437" s="127"/>
      <c r="H437" s="128"/>
      <c r="I437" s="129"/>
      <c r="J437" s="38" t="str">
        <f t="shared" si="24"/>
        <v xml:space="preserve"> </v>
      </c>
      <c r="K437" s="38" t="str">
        <f t="shared" si="25"/>
        <v xml:space="preserve"> </v>
      </c>
    </row>
    <row r="438" spans="1:11" ht="15" customHeight="1" x14ac:dyDescent="0.25">
      <c r="A438" s="1">
        <v>243</v>
      </c>
      <c r="B438" s="477"/>
      <c r="C438" s="477"/>
      <c r="D438" s="253"/>
      <c r="E438" s="127"/>
      <c r="F438" s="127"/>
      <c r="G438" s="127"/>
      <c r="H438" s="128"/>
      <c r="I438" s="129"/>
      <c r="J438" s="38" t="str">
        <f t="shared" si="24"/>
        <v xml:space="preserve"> </v>
      </c>
      <c r="K438" s="38" t="str">
        <f t="shared" si="25"/>
        <v xml:space="preserve"> </v>
      </c>
    </row>
    <row r="439" spans="1:11" ht="15.75" customHeight="1" x14ac:dyDescent="0.25">
      <c r="A439" s="2">
        <v>244</v>
      </c>
      <c r="B439" s="477"/>
      <c r="C439" s="477"/>
      <c r="D439" s="253"/>
      <c r="E439" s="127"/>
      <c r="F439" s="127"/>
      <c r="G439" s="127"/>
      <c r="H439" s="128"/>
      <c r="I439" s="129"/>
      <c r="J439" s="38" t="str">
        <f t="shared" si="24"/>
        <v xml:space="preserve"> </v>
      </c>
      <c r="K439" s="38" t="str">
        <f t="shared" si="25"/>
        <v xml:space="preserve"> </v>
      </c>
    </row>
    <row r="440" spans="1:11" ht="15" customHeight="1" x14ac:dyDescent="0.25">
      <c r="A440" s="1">
        <v>245</v>
      </c>
      <c r="B440" s="477"/>
      <c r="C440" s="477"/>
      <c r="D440" s="253"/>
      <c r="E440" s="127"/>
      <c r="F440" s="127"/>
      <c r="G440" s="127"/>
      <c r="H440" s="128"/>
      <c r="I440" s="129"/>
      <c r="J440" s="38" t="str">
        <f t="shared" si="24"/>
        <v xml:space="preserve"> </v>
      </c>
      <c r="K440" s="38" t="str">
        <f t="shared" si="25"/>
        <v xml:space="preserve"> </v>
      </c>
    </row>
    <row r="441" spans="1:11" ht="15.75" customHeight="1" x14ac:dyDescent="0.25">
      <c r="A441" s="2">
        <v>246</v>
      </c>
      <c r="B441" s="477"/>
      <c r="C441" s="477"/>
      <c r="D441" s="253"/>
      <c r="E441" s="127"/>
      <c r="F441" s="127"/>
      <c r="G441" s="127"/>
      <c r="H441" s="128"/>
      <c r="I441" s="129"/>
      <c r="J441" s="38" t="str">
        <f t="shared" si="24"/>
        <v xml:space="preserve"> </v>
      </c>
      <c r="K441" s="38" t="str">
        <f t="shared" si="25"/>
        <v xml:space="preserve"> </v>
      </c>
    </row>
    <row r="442" spans="1:11" ht="15" customHeight="1" x14ac:dyDescent="0.25">
      <c r="A442" s="1">
        <v>247</v>
      </c>
      <c r="B442" s="477"/>
      <c r="C442" s="477"/>
      <c r="D442" s="253"/>
      <c r="E442" s="127"/>
      <c r="F442" s="127"/>
      <c r="G442" s="127"/>
      <c r="H442" s="128"/>
      <c r="I442" s="129"/>
      <c r="J442" s="38" t="str">
        <f t="shared" si="24"/>
        <v xml:space="preserve"> </v>
      </c>
      <c r="K442" s="38" t="str">
        <f t="shared" si="25"/>
        <v xml:space="preserve"> </v>
      </c>
    </row>
    <row r="443" spans="1:11" ht="15.75" customHeight="1" x14ac:dyDescent="0.25">
      <c r="A443" s="2">
        <v>248</v>
      </c>
      <c r="B443" s="477"/>
      <c r="C443" s="477"/>
      <c r="D443" s="253"/>
      <c r="E443" s="127"/>
      <c r="F443" s="127"/>
      <c r="G443" s="127"/>
      <c r="H443" s="128"/>
      <c r="I443" s="129"/>
      <c r="J443" s="38" t="str">
        <f t="shared" si="24"/>
        <v xml:space="preserve"> </v>
      </c>
      <c r="K443" s="38" t="str">
        <f t="shared" si="25"/>
        <v xml:space="preserve"> </v>
      </c>
    </row>
    <row r="444" spans="1:11" ht="15" customHeight="1" x14ac:dyDescent="0.25">
      <c r="A444" s="1">
        <v>249</v>
      </c>
      <c r="B444" s="477"/>
      <c r="C444" s="477"/>
      <c r="D444" s="253"/>
      <c r="E444" s="127"/>
      <c r="F444" s="127"/>
      <c r="G444" s="127"/>
      <c r="H444" s="128"/>
      <c r="I444" s="129"/>
      <c r="J444" s="38" t="str">
        <f t="shared" si="24"/>
        <v xml:space="preserve"> </v>
      </c>
      <c r="K444" s="38" t="str">
        <f t="shared" si="25"/>
        <v xml:space="preserve"> </v>
      </c>
    </row>
    <row r="445" spans="1:11" ht="15.75" customHeight="1" x14ac:dyDescent="0.25">
      <c r="A445" s="2">
        <v>250</v>
      </c>
      <c r="B445" s="477"/>
      <c r="C445" s="477"/>
      <c r="D445" s="253"/>
      <c r="E445" s="127"/>
      <c r="F445" s="127"/>
      <c r="G445" s="127"/>
      <c r="H445" s="128"/>
      <c r="I445" s="129"/>
      <c r="J445" s="38" t="str">
        <f t="shared" si="24"/>
        <v xml:space="preserve"> </v>
      </c>
      <c r="K445" s="38" t="str">
        <f t="shared" si="25"/>
        <v xml:space="preserve"> </v>
      </c>
    </row>
    <row r="446" spans="1:11" ht="15" customHeight="1" x14ac:dyDescent="0.25">
      <c r="A446" s="1">
        <v>251</v>
      </c>
      <c r="B446" s="477"/>
      <c r="C446" s="477"/>
      <c r="D446" s="253"/>
      <c r="E446" s="127"/>
      <c r="F446" s="127"/>
      <c r="G446" s="127"/>
      <c r="H446" s="128"/>
      <c r="I446" s="129"/>
      <c r="J446" s="38" t="str">
        <f t="shared" si="24"/>
        <v xml:space="preserve"> </v>
      </c>
      <c r="K446" s="38" t="str">
        <f t="shared" si="25"/>
        <v xml:space="preserve"> </v>
      </c>
    </row>
    <row r="447" spans="1:11" ht="15.75" customHeight="1" x14ac:dyDescent="0.25">
      <c r="A447" s="2">
        <v>252</v>
      </c>
      <c r="B447" s="477"/>
      <c r="C447" s="477"/>
      <c r="D447" s="253"/>
      <c r="E447" s="127"/>
      <c r="F447" s="127"/>
      <c r="G447" s="127"/>
      <c r="H447" s="128"/>
      <c r="I447" s="129"/>
      <c r="J447" s="38" t="str">
        <f t="shared" si="24"/>
        <v xml:space="preserve"> </v>
      </c>
      <c r="K447" s="38" t="str">
        <f t="shared" si="25"/>
        <v xml:space="preserve"> </v>
      </c>
    </row>
    <row r="448" spans="1:11" ht="15" customHeight="1" x14ac:dyDescent="0.25">
      <c r="A448" s="1">
        <v>253</v>
      </c>
      <c r="B448" s="477"/>
      <c r="C448" s="477"/>
      <c r="D448" s="253"/>
      <c r="E448" s="127"/>
      <c r="F448" s="127"/>
      <c r="G448" s="127"/>
      <c r="H448" s="128"/>
      <c r="I448" s="129"/>
      <c r="J448" s="38" t="str">
        <f t="shared" si="24"/>
        <v xml:space="preserve"> </v>
      </c>
      <c r="K448" s="38" t="str">
        <f t="shared" si="25"/>
        <v xml:space="preserve"> </v>
      </c>
    </row>
    <row r="449" spans="1:11" ht="15.75" customHeight="1" x14ac:dyDescent="0.25">
      <c r="A449" s="2">
        <v>254</v>
      </c>
      <c r="B449" s="477"/>
      <c r="C449" s="477"/>
      <c r="D449" s="253"/>
      <c r="E449" s="127"/>
      <c r="F449" s="127"/>
      <c r="G449" s="127"/>
      <c r="H449" s="128"/>
      <c r="I449" s="129"/>
      <c r="J449" s="38" t="str">
        <f t="shared" si="24"/>
        <v xml:space="preserve"> </v>
      </c>
      <c r="K449" s="38" t="str">
        <f t="shared" si="25"/>
        <v xml:space="preserve"> </v>
      </c>
    </row>
    <row r="450" spans="1:11" ht="15" customHeight="1" x14ac:dyDescent="0.25">
      <c r="A450" s="1">
        <v>255</v>
      </c>
      <c r="B450" s="477"/>
      <c r="C450" s="477"/>
      <c r="D450" s="253"/>
      <c r="E450" s="127"/>
      <c r="F450" s="127"/>
      <c r="G450" s="127"/>
      <c r="H450" s="128"/>
      <c r="I450" s="129"/>
      <c r="J450" s="38" t="str">
        <f t="shared" si="24"/>
        <v xml:space="preserve"> </v>
      </c>
      <c r="K450" s="38" t="str">
        <f t="shared" si="25"/>
        <v xml:space="preserve"> </v>
      </c>
    </row>
    <row r="451" spans="1:11" ht="15.75" customHeight="1" x14ac:dyDescent="0.25">
      <c r="A451" s="2">
        <v>256</v>
      </c>
      <c r="B451" s="477"/>
      <c r="C451" s="477"/>
      <c r="D451" s="253"/>
      <c r="E451" s="127"/>
      <c r="F451" s="127"/>
      <c r="G451" s="127"/>
      <c r="H451" s="128"/>
      <c r="I451" s="129"/>
      <c r="J451" s="38" t="str">
        <f t="shared" si="24"/>
        <v xml:space="preserve"> </v>
      </c>
      <c r="K451" s="38" t="str">
        <f t="shared" si="25"/>
        <v xml:space="preserve"> </v>
      </c>
    </row>
    <row r="452" spans="1:11" ht="15" customHeight="1" x14ac:dyDescent="0.25">
      <c r="A452" s="1">
        <v>257</v>
      </c>
      <c r="B452" s="477"/>
      <c r="C452" s="477"/>
      <c r="D452" s="253"/>
      <c r="E452" s="127"/>
      <c r="F452" s="127"/>
      <c r="G452" s="127"/>
      <c r="H452" s="128"/>
      <c r="I452" s="129"/>
      <c r="J452" s="38" t="str">
        <f t="shared" si="24"/>
        <v xml:space="preserve"> </v>
      </c>
      <c r="K452" s="38" t="str">
        <f t="shared" si="25"/>
        <v xml:space="preserve"> </v>
      </c>
    </row>
    <row r="453" spans="1:11" ht="15.75" customHeight="1" x14ac:dyDescent="0.25">
      <c r="A453" s="2">
        <v>258</v>
      </c>
      <c r="B453" s="477"/>
      <c r="C453" s="477"/>
      <c r="D453" s="253"/>
      <c r="E453" s="127"/>
      <c r="F453" s="127"/>
      <c r="G453" s="127"/>
      <c r="H453" s="128"/>
      <c r="I453" s="129"/>
      <c r="J453" s="38" t="str">
        <f t="shared" si="24"/>
        <v xml:space="preserve"> </v>
      </c>
      <c r="K453" s="38" t="str">
        <f t="shared" si="25"/>
        <v xml:space="preserve"> </v>
      </c>
    </row>
    <row r="454" spans="1:11" ht="15" customHeight="1" x14ac:dyDescent="0.25">
      <c r="A454" s="1">
        <v>259</v>
      </c>
      <c r="B454" s="477"/>
      <c r="C454" s="477"/>
      <c r="D454" s="253"/>
      <c r="E454" s="127"/>
      <c r="F454" s="127"/>
      <c r="G454" s="127"/>
      <c r="H454" s="128"/>
      <c r="I454" s="129"/>
      <c r="J454" s="38" t="str">
        <f t="shared" si="24"/>
        <v xml:space="preserve"> </v>
      </c>
      <c r="K454" s="38" t="str">
        <f t="shared" si="25"/>
        <v xml:space="preserve"> </v>
      </c>
    </row>
    <row r="455" spans="1:11" ht="15.75" customHeight="1" x14ac:dyDescent="0.25">
      <c r="A455" s="2">
        <v>260</v>
      </c>
      <c r="B455" s="474"/>
      <c r="C455" s="474"/>
      <c r="D455" s="254"/>
      <c r="E455" s="130"/>
      <c r="F455" s="130"/>
      <c r="G455" s="130"/>
      <c r="H455" s="131"/>
      <c r="I455" s="132"/>
      <c r="J455" s="38" t="str">
        <f t="shared" si="24"/>
        <v xml:space="preserve"> </v>
      </c>
      <c r="K455" s="38" t="str">
        <f t="shared" si="25"/>
        <v xml:space="preserve"> </v>
      </c>
    </row>
    <row r="456" spans="1:11" ht="30.75" customHeight="1" x14ac:dyDescent="0.25">
      <c r="A456" s="475"/>
      <c r="B456" s="475"/>
      <c r="C456" s="475"/>
      <c r="D456" s="475"/>
      <c r="E456" s="475"/>
      <c r="F456" s="40"/>
      <c r="G456" s="258" t="s">
        <v>191</v>
      </c>
      <c r="H456" s="41">
        <f>SUM(H436:H455)+H420</f>
        <v>0</v>
      </c>
      <c r="I456" s="62"/>
    </row>
    <row r="457" spans="1:11" ht="15" customHeight="1" x14ac:dyDescent="0.25">
      <c r="A457" s="46"/>
      <c r="B457" s="46"/>
      <c r="C457" s="46"/>
      <c r="D457" s="46"/>
      <c r="E457" s="46"/>
      <c r="F457" s="46"/>
      <c r="G457" s="46"/>
      <c r="H457" s="46"/>
      <c r="I457" s="46"/>
    </row>
    <row r="458" spans="1:11" ht="15" customHeight="1" x14ac:dyDescent="0.25">
      <c r="A458" s="381" t="s">
        <v>171</v>
      </c>
      <c r="B458" s="381"/>
      <c r="C458" s="381"/>
      <c r="D458" s="381"/>
      <c r="E458" s="381"/>
      <c r="F458" s="381"/>
      <c r="G458" s="381"/>
      <c r="H458" s="381"/>
      <c r="I458" s="381"/>
      <c r="J458" s="381"/>
      <c r="K458" s="381"/>
    </row>
    <row r="459" spans="1:11" ht="15" customHeight="1" x14ac:dyDescent="0.25">
      <c r="A459" s="252"/>
      <c r="B459" s="252"/>
      <c r="C459" s="252"/>
      <c r="D459" s="252"/>
      <c r="E459" s="252"/>
      <c r="F459" s="252"/>
      <c r="G459" s="252"/>
      <c r="H459" s="252"/>
      <c r="I459" s="252"/>
      <c r="J459" s="252"/>
      <c r="K459" s="252"/>
    </row>
    <row r="460" spans="1:11" ht="15" customHeight="1" x14ac:dyDescent="0.25">
      <c r="A460" s="51"/>
    </row>
    <row r="461" spans="1:11" ht="15" customHeight="1" x14ac:dyDescent="0.25">
      <c r="A461" s="255" t="s">
        <v>101</v>
      </c>
      <c r="D461" s="255" t="s">
        <v>102</v>
      </c>
      <c r="E461" s="255" t="s">
        <v>103</v>
      </c>
      <c r="F461" s="255"/>
      <c r="H461" s="74" t="s">
        <v>127</v>
      </c>
    </row>
    <row r="463" spans="1:11" ht="15.75" customHeight="1" x14ac:dyDescent="0.25">
      <c r="A463" s="348" t="s">
        <v>182</v>
      </c>
      <c r="B463" s="348"/>
      <c r="C463" s="348"/>
      <c r="D463" s="348"/>
      <c r="E463" s="348"/>
      <c r="F463" s="348"/>
      <c r="G463" s="348"/>
      <c r="H463" s="348"/>
      <c r="I463" s="348"/>
    </row>
    <row r="464" spans="1:11" ht="15" customHeight="1" x14ac:dyDescent="0.25">
      <c r="A464" s="70"/>
      <c r="B464" s="70"/>
      <c r="C464" s="70"/>
      <c r="D464" s="71" t="str">
        <f>'proje ve personel bilgileri'!$B$7</f>
        <v>/</v>
      </c>
      <c r="E464" s="70" t="s">
        <v>109</v>
      </c>
      <c r="F464" s="70"/>
      <c r="G464" s="70"/>
      <c r="H464" s="70"/>
      <c r="I464" s="70"/>
    </row>
    <row r="465" spans="1:11" ht="18.75" customHeight="1" x14ac:dyDescent="0.25">
      <c r="I465" s="4" t="s">
        <v>183</v>
      </c>
    </row>
    <row r="466" spans="1:11" ht="15.75" customHeight="1" x14ac:dyDescent="0.25">
      <c r="A466" s="349" t="s">
        <v>2</v>
      </c>
      <c r="B466" s="350"/>
      <c r="C466" s="479">
        <f>'proje ve personel bilgileri'!$B$2</f>
        <v>0</v>
      </c>
      <c r="D466" s="480"/>
      <c r="E466" s="480"/>
      <c r="F466" s="480"/>
      <c r="G466" s="480"/>
      <c r="H466" s="480"/>
      <c r="I466" s="481"/>
    </row>
    <row r="467" spans="1:11" ht="15.75" customHeight="1" x14ac:dyDescent="0.25">
      <c r="A467" s="349" t="s">
        <v>184</v>
      </c>
      <c r="B467" s="350"/>
      <c r="C467" s="351">
        <f>'proje ve personel bilgileri'!$B$3</f>
        <v>0</v>
      </c>
      <c r="D467" s="352"/>
      <c r="E467" s="352"/>
      <c r="F467" s="352"/>
      <c r="G467" s="352"/>
      <c r="H467" s="352"/>
      <c r="I467" s="353"/>
    </row>
    <row r="468" spans="1:11" ht="30" customHeight="1" x14ac:dyDescent="0.25">
      <c r="A468" s="432" t="s">
        <v>87</v>
      </c>
      <c r="B468" s="346" t="s">
        <v>185</v>
      </c>
      <c r="C468" s="347"/>
      <c r="D468" s="432" t="s">
        <v>186</v>
      </c>
      <c r="E468" s="432" t="s">
        <v>187</v>
      </c>
      <c r="F468" s="442" t="s">
        <v>188</v>
      </c>
      <c r="G468" s="478"/>
      <c r="H468" s="432" t="s">
        <v>189</v>
      </c>
      <c r="I468" s="432" t="s">
        <v>178</v>
      </c>
    </row>
    <row r="469" spans="1:11" ht="15" customHeight="1" x14ac:dyDescent="0.25">
      <c r="A469" s="433"/>
      <c r="B469" s="339" t="s">
        <v>190</v>
      </c>
      <c r="C469" s="340"/>
      <c r="D469" s="433"/>
      <c r="E469" s="433"/>
      <c r="F469" s="432" t="s">
        <v>179</v>
      </c>
      <c r="G469" s="347" t="s">
        <v>180</v>
      </c>
      <c r="H469" s="433"/>
      <c r="I469" s="433"/>
    </row>
    <row r="470" spans="1:11" ht="15.75" customHeight="1" x14ac:dyDescent="0.25">
      <c r="A470" s="433"/>
      <c r="B470" s="339" t="s">
        <v>87</v>
      </c>
      <c r="C470" s="340"/>
      <c r="D470" s="433"/>
      <c r="E470" s="433"/>
      <c r="F470" s="463"/>
      <c r="G470" s="401"/>
      <c r="H470" s="433"/>
      <c r="I470" s="433"/>
    </row>
    <row r="471" spans="1:11" ht="15" customHeight="1" x14ac:dyDescent="0.25">
      <c r="A471" s="1">
        <v>261</v>
      </c>
      <c r="B471" s="476"/>
      <c r="C471" s="476"/>
      <c r="D471" s="256"/>
      <c r="E471" s="124"/>
      <c r="F471" s="124"/>
      <c r="G471" s="124"/>
      <c r="H471" s="125"/>
      <c r="I471" s="126"/>
      <c r="J471" s="38" t="str">
        <f t="shared" ref="J471:J490" si="26">IF(H471&lt;&gt;0,(IF(I471=0,"KDV'li Tutar Zorunlu"," "))," ")</f>
        <v xml:space="preserve"> </v>
      </c>
      <c r="K471" s="38" t="str">
        <f t="shared" ref="K471:K490" si="27">IF(H471&lt;&gt;0,(IF(F471=0,"Tarih Numara Zorunlu"," "))," ")</f>
        <v xml:space="preserve"> </v>
      </c>
    </row>
    <row r="472" spans="1:11" ht="15.75" customHeight="1" x14ac:dyDescent="0.25">
      <c r="A472" s="2">
        <v>262</v>
      </c>
      <c r="B472" s="477"/>
      <c r="C472" s="477"/>
      <c r="D472" s="253"/>
      <c r="E472" s="127"/>
      <c r="F472" s="127"/>
      <c r="G472" s="127"/>
      <c r="H472" s="128"/>
      <c r="I472" s="129"/>
      <c r="J472" s="38" t="str">
        <f t="shared" si="26"/>
        <v xml:space="preserve"> </v>
      </c>
      <c r="K472" s="38" t="str">
        <f t="shared" si="27"/>
        <v xml:space="preserve"> </v>
      </c>
    </row>
    <row r="473" spans="1:11" ht="15" customHeight="1" x14ac:dyDescent="0.25">
      <c r="A473" s="1">
        <v>263</v>
      </c>
      <c r="B473" s="477"/>
      <c r="C473" s="477"/>
      <c r="D473" s="253"/>
      <c r="E473" s="127"/>
      <c r="F473" s="127"/>
      <c r="G473" s="127"/>
      <c r="H473" s="128"/>
      <c r="I473" s="129"/>
      <c r="J473" s="38" t="str">
        <f t="shared" si="26"/>
        <v xml:space="preserve"> </v>
      </c>
      <c r="K473" s="38" t="str">
        <f t="shared" si="27"/>
        <v xml:space="preserve"> </v>
      </c>
    </row>
    <row r="474" spans="1:11" ht="15.75" customHeight="1" x14ac:dyDescent="0.25">
      <c r="A474" s="2">
        <v>264</v>
      </c>
      <c r="B474" s="477"/>
      <c r="C474" s="477"/>
      <c r="D474" s="253"/>
      <c r="E474" s="127"/>
      <c r="F474" s="127"/>
      <c r="G474" s="127"/>
      <c r="H474" s="128"/>
      <c r="I474" s="129"/>
      <c r="J474" s="38" t="str">
        <f t="shared" si="26"/>
        <v xml:space="preserve"> </v>
      </c>
      <c r="K474" s="38" t="str">
        <f t="shared" si="27"/>
        <v xml:space="preserve"> </v>
      </c>
    </row>
    <row r="475" spans="1:11" ht="15" customHeight="1" x14ac:dyDescent="0.25">
      <c r="A475" s="1">
        <v>265</v>
      </c>
      <c r="B475" s="477"/>
      <c r="C475" s="477"/>
      <c r="D475" s="253"/>
      <c r="E475" s="127"/>
      <c r="F475" s="127"/>
      <c r="G475" s="127"/>
      <c r="H475" s="128"/>
      <c r="I475" s="129"/>
      <c r="J475" s="38" t="str">
        <f t="shared" si="26"/>
        <v xml:space="preserve"> </v>
      </c>
      <c r="K475" s="38" t="str">
        <f t="shared" si="27"/>
        <v xml:space="preserve"> </v>
      </c>
    </row>
    <row r="476" spans="1:11" ht="15.75" customHeight="1" x14ac:dyDescent="0.25">
      <c r="A476" s="2">
        <v>266</v>
      </c>
      <c r="B476" s="477"/>
      <c r="C476" s="477"/>
      <c r="D476" s="253"/>
      <c r="E476" s="127"/>
      <c r="F476" s="127"/>
      <c r="G476" s="127"/>
      <c r="H476" s="128"/>
      <c r="I476" s="129"/>
      <c r="J476" s="38" t="str">
        <f t="shared" si="26"/>
        <v xml:space="preserve"> </v>
      </c>
      <c r="K476" s="38" t="str">
        <f t="shared" si="27"/>
        <v xml:space="preserve"> </v>
      </c>
    </row>
    <row r="477" spans="1:11" ht="15" customHeight="1" x14ac:dyDescent="0.25">
      <c r="A477" s="1">
        <v>267</v>
      </c>
      <c r="B477" s="477"/>
      <c r="C477" s="477"/>
      <c r="D477" s="253"/>
      <c r="E477" s="127"/>
      <c r="F477" s="127"/>
      <c r="G477" s="127"/>
      <c r="H477" s="128"/>
      <c r="I477" s="129"/>
      <c r="J477" s="38" t="str">
        <f t="shared" si="26"/>
        <v xml:space="preserve"> </v>
      </c>
      <c r="K477" s="38" t="str">
        <f t="shared" si="27"/>
        <v xml:space="preserve"> </v>
      </c>
    </row>
    <row r="478" spans="1:11" ht="15.75" customHeight="1" x14ac:dyDescent="0.25">
      <c r="A478" s="2">
        <v>268</v>
      </c>
      <c r="B478" s="477"/>
      <c r="C478" s="477"/>
      <c r="D478" s="253"/>
      <c r="E478" s="127"/>
      <c r="F478" s="127"/>
      <c r="G478" s="127"/>
      <c r="H478" s="128"/>
      <c r="I478" s="129"/>
      <c r="J478" s="38" t="str">
        <f t="shared" si="26"/>
        <v xml:space="preserve"> </v>
      </c>
      <c r="K478" s="38" t="str">
        <f t="shared" si="27"/>
        <v xml:space="preserve"> </v>
      </c>
    </row>
    <row r="479" spans="1:11" ht="15" customHeight="1" x14ac:dyDescent="0.25">
      <c r="A479" s="1">
        <v>269</v>
      </c>
      <c r="B479" s="477"/>
      <c r="C479" s="477"/>
      <c r="D479" s="253"/>
      <c r="E479" s="127"/>
      <c r="F479" s="127"/>
      <c r="G479" s="127"/>
      <c r="H479" s="128"/>
      <c r="I479" s="129"/>
      <c r="J479" s="38" t="str">
        <f t="shared" si="26"/>
        <v xml:space="preserve"> </v>
      </c>
      <c r="K479" s="38" t="str">
        <f t="shared" si="27"/>
        <v xml:space="preserve"> </v>
      </c>
    </row>
    <row r="480" spans="1:11" ht="15.75" customHeight="1" x14ac:dyDescent="0.25">
      <c r="A480" s="2">
        <v>270</v>
      </c>
      <c r="B480" s="477"/>
      <c r="C480" s="477"/>
      <c r="D480" s="253"/>
      <c r="E480" s="127"/>
      <c r="F480" s="127"/>
      <c r="G480" s="127"/>
      <c r="H480" s="128"/>
      <c r="I480" s="129"/>
      <c r="J480" s="38" t="str">
        <f t="shared" si="26"/>
        <v xml:space="preserve"> </v>
      </c>
      <c r="K480" s="38" t="str">
        <f t="shared" si="27"/>
        <v xml:space="preserve"> </v>
      </c>
    </row>
    <row r="481" spans="1:11" ht="15" customHeight="1" x14ac:dyDescent="0.25">
      <c r="A481" s="1">
        <v>271</v>
      </c>
      <c r="B481" s="477"/>
      <c r="C481" s="477"/>
      <c r="D481" s="253"/>
      <c r="E481" s="127"/>
      <c r="F481" s="127"/>
      <c r="G481" s="127"/>
      <c r="H481" s="128"/>
      <c r="I481" s="129"/>
      <c r="J481" s="38" t="str">
        <f t="shared" si="26"/>
        <v xml:space="preserve"> </v>
      </c>
      <c r="K481" s="38" t="str">
        <f t="shared" si="27"/>
        <v xml:space="preserve"> </v>
      </c>
    </row>
    <row r="482" spans="1:11" ht="15.75" customHeight="1" x14ac:dyDescent="0.25">
      <c r="A482" s="2">
        <v>272</v>
      </c>
      <c r="B482" s="477"/>
      <c r="C482" s="477"/>
      <c r="D482" s="253"/>
      <c r="E482" s="127"/>
      <c r="F482" s="127"/>
      <c r="G482" s="127"/>
      <c r="H482" s="128"/>
      <c r="I482" s="129"/>
      <c r="J482" s="38" t="str">
        <f t="shared" si="26"/>
        <v xml:space="preserve"> </v>
      </c>
      <c r="K482" s="38" t="str">
        <f t="shared" si="27"/>
        <v xml:space="preserve"> </v>
      </c>
    </row>
    <row r="483" spans="1:11" ht="15" customHeight="1" x14ac:dyDescent="0.25">
      <c r="A483" s="1">
        <v>273</v>
      </c>
      <c r="B483" s="477"/>
      <c r="C483" s="477"/>
      <c r="D483" s="253"/>
      <c r="E483" s="127"/>
      <c r="F483" s="127"/>
      <c r="G483" s="127"/>
      <c r="H483" s="128"/>
      <c r="I483" s="129"/>
      <c r="J483" s="38" t="str">
        <f t="shared" si="26"/>
        <v xml:space="preserve"> </v>
      </c>
      <c r="K483" s="38" t="str">
        <f t="shared" si="27"/>
        <v xml:space="preserve"> </v>
      </c>
    </row>
    <row r="484" spans="1:11" ht="15.75" customHeight="1" x14ac:dyDescent="0.25">
      <c r="A484" s="2">
        <v>274</v>
      </c>
      <c r="B484" s="477"/>
      <c r="C484" s="477"/>
      <c r="D484" s="253"/>
      <c r="E484" s="127"/>
      <c r="F484" s="127"/>
      <c r="G484" s="127"/>
      <c r="H484" s="128"/>
      <c r="I484" s="129"/>
      <c r="J484" s="38" t="str">
        <f t="shared" si="26"/>
        <v xml:space="preserve"> </v>
      </c>
      <c r="K484" s="38" t="str">
        <f t="shared" si="27"/>
        <v xml:space="preserve"> </v>
      </c>
    </row>
    <row r="485" spans="1:11" ht="15" customHeight="1" x14ac:dyDescent="0.25">
      <c r="A485" s="1">
        <v>275</v>
      </c>
      <c r="B485" s="477"/>
      <c r="C485" s="477"/>
      <c r="D485" s="253"/>
      <c r="E485" s="127"/>
      <c r="F485" s="127"/>
      <c r="G485" s="127"/>
      <c r="H485" s="128"/>
      <c r="I485" s="129"/>
      <c r="J485" s="38" t="str">
        <f t="shared" si="26"/>
        <v xml:space="preserve"> </v>
      </c>
      <c r="K485" s="38" t="str">
        <f t="shared" si="27"/>
        <v xml:space="preserve"> </v>
      </c>
    </row>
    <row r="486" spans="1:11" ht="15.75" customHeight="1" x14ac:dyDescent="0.25">
      <c r="A486" s="2">
        <v>276</v>
      </c>
      <c r="B486" s="477"/>
      <c r="C486" s="477"/>
      <c r="D486" s="253"/>
      <c r="E486" s="127"/>
      <c r="F486" s="127"/>
      <c r="G486" s="127"/>
      <c r="H486" s="128"/>
      <c r="I486" s="129"/>
      <c r="J486" s="38" t="str">
        <f t="shared" si="26"/>
        <v xml:space="preserve"> </v>
      </c>
      <c r="K486" s="38" t="str">
        <f t="shared" si="27"/>
        <v xml:space="preserve"> </v>
      </c>
    </row>
    <row r="487" spans="1:11" ht="15" customHeight="1" x14ac:dyDescent="0.25">
      <c r="A487" s="1">
        <v>277</v>
      </c>
      <c r="B487" s="477"/>
      <c r="C487" s="477"/>
      <c r="D487" s="253"/>
      <c r="E487" s="127"/>
      <c r="F487" s="127"/>
      <c r="G487" s="127"/>
      <c r="H487" s="128"/>
      <c r="I487" s="129"/>
      <c r="J487" s="38" t="str">
        <f t="shared" si="26"/>
        <v xml:space="preserve"> </v>
      </c>
      <c r="K487" s="38" t="str">
        <f t="shared" si="27"/>
        <v xml:space="preserve"> </v>
      </c>
    </row>
    <row r="488" spans="1:11" ht="15.75" customHeight="1" x14ac:dyDescent="0.25">
      <c r="A488" s="2">
        <v>278</v>
      </c>
      <c r="B488" s="477"/>
      <c r="C488" s="477"/>
      <c r="D488" s="253"/>
      <c r="E488" s="127"/>
      <c r="F488" s="127"/>
      <c r="G488" s="127"/>
      <c r="H488" s="128"/>
      <c r="I488" s="129"/>
      <c r="J488" s="38" t="str">
        <f t="shared" si="26"/>
        <v xml:space="preserve"> </v>
      </c>
      <c r="K488" s="38" t="str">
        <f t="shared" si="27"/>
        <v xml:space="preserve"> </v>
      </c>
    </row>
    <row r="489" spans="1:11" ht="15" customHeight="1" x14ac:dyDescent="0.25">
      <c r="A489" s="1">
        <v>279</v>
      </c>
      <c r="B489" s="477"/>
      <c r="C489" s="477"/>
      <c r="D489" s="253"/>
      <c r="E489" s="127"/>
      <c r="F489" s="127"/>
      <c r="G489" s="127"/>
      <c r="H489" s="128"/>
      <c r="I489" s="129"/>
      <c r="J489" s="38" t="str">
        <f t="shared" si="26"/>
        <v xml:space="preserve"> </v>
      </c>
      <c r="K489" s="38" t="str">
        <f t="shared" si="27"/>
        <v xml:space="preserve"> </v>
      </c>
    </row>
    <row r="490" spans="1:11" ht="15.75" customHeight="1" x14ac:dyDescent="0.25">
      <c r="A490" s="2">
        <v>280</v>
      </c>
      <c r="B490" s="474"/>
      <c r="C490" s="474"/>
      <c r="D490" s="254"/>
      <c r="E490" s="130"/>
      <c r="F490" s="130"/>
      <c r="G490" s="130"/>
      <c r="H490" s="131"/>
      <c r="I490" s="132"/>
      <c r="J490" s="38" t="str">
        <f t="shared" si="26"/>
        <v xml:space="preserve"> </v>
      </c>
      <c r="K490" s="38" t="str">
        <f t="shared" si="27"/>
        <v xml:space="preserve"> </v>
      </c>
    </row>
    <row r="491" spans="1:11" ht="30.75" customHeight="1" x14ac:dyDescent="0.25">
      <c r="A491" s="475"/>
      <c r="B491" s="475"/>
      <c r="C491" s="475"/>
      <c r="D491" s="475"/>
      <c r="E491" s="475"/>
      <c r="F491" s="40"/>
      <c r="G491" s="258" t="s">
        <v>191</v>
      </c>
      <c r="H491" s="41">
        <f>SUM(H471:H490)+H456</f>
        <v>0</v>
      </c>
      <c r="I491" s="62"/>
    </row>
    <row r="492" spans="1:11" ht="15" customHeight="1" x14ac:dyDescent="0.25">
      <c r="A492" s="46"/>
      <c r="B492" s="46"/>
      <c r="C492" s="46"/>
      <c r="D492" s="46"/>
      <c r="E492" s="46"/>
      <c r="F492" s="46"/>
      <c r="G492" s="46"/>
      <c r="H492" s="46"/>
      <c r="I492" s="46"/>
    </row>
    <row r="493" spans="1:11" ht="15" customHeight="1" x14ac:dyDescent="0.25">
      <c r="A493" s="381" t="s">
        <v>171</v>
      </c>
      <c r="B493" s="381"/>
      <c r="C493" s="381"/>
      <c r="D493" s="381"/>
      <c r="E493" s="381"/>
      <c r="F493" s="381"/>
      <c r="G493" s="381"/>
      <c r="H493" s="381"/>
      <c r="I493" s="381"/>
      <c r="J493" s="381"/>
      <c r="K493" s="381"/>
    </row>
    <row r="494" spans="1:11" ht="15" customHeight="1" x14ac:dyDescent="0.25">
      <c r="A494" s="252"/>
      <c r="B494" s="252"/>
      <c r="C494" s="252"/>
      <c r="D494" s="252"/>
      <c r="E494" s="252"/>
      <c r="F494" s="252"/>
      <c r="G494" s="252"/>
      <c r="H494" s="252"/>
      <c r="I494" s="252"/>
      <c r="J494" s="252"/>
      <c r="K494" s="252"/>
    </row>
    <row r="495" spans="1:11" ht="15" customHeight="1" x14ac:dyDescent="0.25">
      <c r="A495" s="51"/>
    </row>
    <row r="496" spans="1:11" ht="15" customHeight="1" x14ac:dyDescent="0.25">
      <c r="A496" s="255" t="s">
        <v>101</v>
      </c>
      <c r="D496" s="255" t="s">
        <v>102</v>
      </c>
      <c r="E496" s="255" t="s">
        <v>103</v>
      </c>
      <c r="F496" s="255"/>
      <c r="H496" s="74" t="s">
        <v>127</v>
      </c>
    </row>
    <row r="498" spans="1:11" ht="15.75" customHeight="1" x14ac:dyDescent="0.25">
      <c r="A498" s="348" t="s">
        <v>182</v>
      </c>
      <c r="B498" s="348"/>
      <c r="C498" s="348"/>
      <c r="D498" s="348"/>
      <c r="E498" s="348"/>
      <c r="F498" s="348"/>
      <c r="G498" s="348"/>
      <c r="H498" s="348"/>
      <c r="I498" s="348"/>
    </row>
    <row r="499" spans="1:11" ht="15" customHeight="1" x14ac:dyDescent="0.25">
      <c r="A499" s="70"/>
      <c r="B499" s="70"/>
      <c r="C499" s="70"/>
      <c r="D499" s="71" t="str">
        <f>'proje ve personel bilgileri'!$B$7</f>
        <v>/</v>
      </c>
      <c r="E499" s="70" t="s">
        <v>109</v>
      </c>
      <c r="F499" s="70"/>
      <c r="G499" s="70"/>
      <c r="H499" s="70"/>
      <c r="I499" s="70"/>
    </row>
    <row r="500" spans="1:11" ht="18.75" customHeight="1" x14ac:dyDescent="0.25">
      <c r="I500" s="4" t="s">
        <v>183</v>
      </c>
    </row>
    <row r="501" spans="1:11" ht="15.75" customHeight="1" x14ac:dyDescent="0.25">
      <c r="A501" s="349" t="s">
        <v>2</v>
      </c>
      <c r="B501" s="350"/>
      <c r="C501" s="479">
        <f>'proje ve personel bilgileri'!$B$2</f>
        <v>0</v>
      </c>
      <c r="D501" s="480"/>
      <c r="E501" s="480"/>
      <c r="F501" s="480"/>
      <c r="G501" s="480"/>
      <c r="H501" s="480"/>
      <c r="I501" s="481"/>
    </row>
    <row r="502" spans="1:11" ht="15.75" customHeight="1" x14ac:dyDescent="0.25">
      <c r="A502" s="349" t="s">
        <v>184</v>
      </c>
      <c r="B502" s="350"/>
      <c r="C502" s="351">
        <f>'proje ve personel bilgileri'!$B$3</f>
        <v>0</v>
      </c>
      <c r="D502" s="352"/>
      <c r="E502" s="352"/>
      <c r="F502" s="352"/>
      <c r="G502" s="352"/>
      <c r="H502" s="352"/>
      <c r="I502" s="353"/>
    </row>
    <row r="503" spans="1:11" ht="30" customHeight="1" x14ac:dyDescent="0.25">
      <c r="A503" s="432" t="s">
        <v>87</v>
      </c>
      <c r="B503" s="346" t="s">
        <v>185</v>
      </c>
      <c r="C503" s="347"/>
      <c r="D503" s="432" t="s">
        <v>186</v>
      </c>
      <c r="E503" s="432" t="s">
        <v>187</v>
      </c>
      <c r="F503" s="442" t="s">
        <v>188</v>
      </c>
      <c r="G503" s="478"/>
      <c r="H503" s="432" t="s">
        <v>189</v>
      </c>
      <c r="I503" s="432" t="s">
        <v>178</v>
      </c>
    </row>
    <row r="504" spans="1:11" ht="15" customHeight="1" x14ac:dyDescent="0.25">
      <c r="A504" s="433"/>
      <c r="B504" s="339" t="s">
        <v>190</v>
      </c>
      <c r="C504" s="340"/>
      <c r="D504" s="433"/>
      <c r="E504" s="433"/>
      <c r="F504" s="432" t="s">
        <v>179</v>
      </c>
      <c r="G504" s="347" t="s">
        <v>180</v>
      </c>
      <c r="H504" s="433"/>
      <c r="I504" s="433"/>
    </row>
    <row r="505" spans="1:11" ht="15.75" customHeight="1" x14ac:dyDescent="0.25">
      <c r="A505" s="433"/>
      <c r="B505" s="339" t="s">
        <v>87</v>
      </c>
      <c r="C505" s="340"/>
      <c r="D505" s="433"/>
      <c r="E505" s="433"/>
      <c r="F505" s="463"/>
      <c r="G505" s="401"/>
      <c r="H505" s="433"/>
      <c r="I505" s="433"/>
    </row>
    <row r="506" spans="1:11" ht="15" customHeight="1" x14ac:dyDescent="0.25">
      <c r="A506" s="1">
        <v>281</v>
      </c>
      <c r="B506" s="476"/>
      <c r="C506" s="476"/>
      <c r="D506" s="256"/>
      <c r="E506" s="124"/>
      <c r="F506" s="124"/>
      <c r="G506" s="124"/>
      <c r="H506" s="125"/>
      <c r="I506" s="126"/>
      <c r="J506" s="38" t="str">
        <f t="shared" ref="J506:J525" si="28">IF(H506&lt;&gt;0,(IF(I506=0,"KDV'li Tutar Zorunlu"," "))," ")</f>
        <v xml:space="preserve"> </v>
      </c>
      <c r="K506" s="38" t="str">
        <f t="shared" ref="K506:K525" si="29">IF(H506&lt;&gt;0,(IF(F506=0,"Tarih Numara Zorunlu"," "))," ")</f>
        <v xml:space="preserve"> </v>
      </c>
    </row>
    <row r="507" spans="1:11" ht="15.75" customHeight="1" x14ac:dyDescent="0.25">
      <c r="A507" s="2">
        <v>282</v>
      </c>
      <c r="B507" s="477"/>
      <c r="C507" s="477"/>
      <c r="D507" s="253"/>
      <c r="E507" s="127"/>
      <c r="F507" s="127"/>
      <c r="G507" s="127"/>
      <c r="H507" s="128"/>
      <c r="I507" s="129"/>
      <c r="J507" s="38" t="str">
        <f t="shared" si="28"/>
        <v xml:space="preserve"> </v>
      </c>
      <c r="K507" s="38" t="str">
        <f t="shared" si="29"/>
        <v xml:space="preserve"> </v>
      </c>
    </row>
    <row r="508" spans="1:11" ht="15" customHeight="1" x14ac:dyDescent="0.25">
      <c r="A508" s="1">
        <v>283</v>
      </c>
      <c r="B508" s="477"/>
      <c r="C508" s="477"/>
      <c r="D508" s="253"/>
      <c r="E508" s="127"/>
      <c r="F508" s="127"/>
      <c r="G508" s="127"/>
      <c r="H508" s="128"/>
      <c r="I508" s="129"/>
      <c r="J508" s="38" t="str">
        <f t="shared" si="28"/>
        <v xml:space="preserve"> </v>
      </c>
      <c r="K508" s="38" t="str">
        <f t="shared" si="29"/>
        <v xml:space="preserve"> </v>
      </c>
    </row>
    <row r="509" spans="1:11" ht="15.75" customHeight="1" x14ac:dyDescent="0.25">
      <c r="A509" s="2">
        <v>284</v>
      </c>
      <c r="B509" s="477"/>
      <c r="C509" s="477"/>
      <c r="D509" s="253"/>
      <c r="E509" s="127"/>
      <c r="F509" s="127"/>
      <c r="G509" s="127"/>
      <c r="H509" s="128"/>
      <c r="I509" s="129"/>
      <c r="J509" s="38" t="str">
        <f t="shared" si="28"/>
        <v xml:space="preserve"> </v>
      </c>
      <c r="K509" s="38" t="str">
        <f t="shared" si="29"/>
        <v xml:space="preserve"> </v>
      </c>
    </row>
    <row r="510" spans="1:11" ht="15" customHeight="1" x14ac:dyDescent="0.25">
      <c r="A510" s="1">
        <v>285</v>
      </c>
      <c r="B510" s="477"/>
      <c r="C510" s="477"/>
      <c r="D510" s="253"/>
      <c r="E510" s="127"/>
      <c r="F510" s="127"/>
      <c r="G510" s="127"/>
      <c r="H510" s="128"/>
      <c r="I510" s="129"/>
      <c r="J510" s="38" t="str">
        <f t="shared" si="28"/>
        <v xml:space="preserve"> </v>
      </c>
      <c r="K510" s="38" t="str">
        <f t="shared" si="29"/>
        <v xml:space="preserve"> </v>
      </c>
    </row>
    <row r="511" spans="1:11" ht="15.75" customHeight="1" x14ac:dyDescent="0.25">
      <c r="A511" s="2">
        <v>286</v>
      </c>
      <c r="B511" s="477"/>
      <c r="C511" s="477"/>
      <c r="D511" s="253"/>
      <c r="E511" s="127"/>
      <c r="F511" s="127"/>
      <c r="G511" s="127"/>
      <c r="H511" s="128"/>
      <c r="I511" s="129"/>
      <c r="J511" s="38" t="str">
        <f t="shared" si="28"/>
        <v xml:space="preserve"> </v>
      </c>
      <c r="K511" s="38" t="str">
        <f t="shared" si="29"/>
        <v xml:space="preserve"> </v>
      </c>
    </row>
    <row r="512" spans="1:11" ht="15" customHeight="1" x14ac:dyDescent="0.25">
      <c r="A512" s="1">
        <v>287</v>
      </c>
      <c r="B512" s="477"/>
      <c r="C512" s="477"/>
      <c r="D512" s="253"/>
      <c r="E512" s="127"/>
      <c r="F512" s="127"/>
      <c r="G512" s="127"/>
      <c r="H512" s="128"/>
      <c r="I512" s="129"/>
      <c r="J512" s="38" t="str">
        <f t="shared" si="28"/>
        <v xml:space="preserve"> </v>
      </c>
      <c r="K512" s="38" t="str">
        <f t="shared" si="29"/>
        <v xml:space="preserve"> </v>
      </c>
    </row>
    <row r="513" spans="1:11" ht="15.75" customHeight="1" x14ac:dyDescent="0.25">
      <c r="A513" s="2">
        <v>288</v>
      </c>
      <c r="B513" s="477"/>
      <c r="C513" s="477"/>
      <c r="D513" s="253"/>
      <c r="E513" s="127"/>
      <c r="F513" s="127"/>
      <c r="G513" s="127"/>
      <c r="H513" s="128"/>
      <c r="I513" s="129"/>
      <c r="J513" s="38" t="str">
        <f t="shared" si="28"/>
        <v xml:space="preserve"> </v>
      </c>
      <c r="K513" s="38" t="str">
        <f t="shared" si="29"/>
        <v xml:space="preserve"> </v>
      </c>
    </row>
    <row r="514" spans="1:11" ht="15" customHeight="1" x14ac:dyDescent="0.25">
      <c r="A514" s="1">
        <v>289</v>
      </c>
      <c r="B514" s="477"/>
      <c r="C514" s="477"/>
      <c r="D514" s="253"/>
      <c r="E514" s="127"/>
      <c r="F514" s="127"/>
      <c r="G514" s="127"/>
      <c r="H514" s="128"/>
      <c r="I514" s="129"/>
      <c r="J514" s="38" t="str">
        <f t="shared" si="28"/>
        <v xml:space="preserve"> </v>
      </c>
      <c r="K514" s="38" t="str">
        <f t="shared" si="29"/>
        <v xml:space="preserve"> </v>
      </c>
    </row>
    <row r="515" spans="1:11" ht="15.75" customHeight="1" x14ac:dyDescent="0.25">
      <c r="A515" s="2">
        <v>290</v>
      </c>
      <c r="B515" s="477"/>
      <c r="C515" s="477"/>
      <c r="D515" s="253"/>
      <c r="E515" s="127"/>
      <c r="F515" s="127"/>
      <c r="G515" s="127"/>
      <c r="H515" s="128"/>
      <c r="I515" s="129"/>
      <c r="J515" s="38" t="str">
        <f t="shared" si="28"/>
        <v xml:space="preserve"> </v>
      </c>
      <c r="K515" s="38" t="str">
        <f t="shared" si="29"/>
        <v xml:space="preserve"> </v>
      </c>
    </row>
    <row r="516" spans="1:11" ht="15" customHeight="1" x14ac:dyDescent="0.25">
      <c r="A516" s="1">
        <v>291</v>
      </c>
      <c r="B516" s="477"/>
      <c r="C516" s="477"/>
      <c r="D516" s="253"/>
      <c r="E516" s="127"/>
      <c r="F516" s="127"/>
      <c r="G516" s="127"/>
      <c r="H516" s="128"/>
      <c r="I516" s="129"/>
      <c r="J516" s="38" t="str">
        <f t="shared" si="28"/>
        <v xml:space="preserve"> </v>
      </c>
      <c r="K516" s="38" t="str">
        <f t="shared" si="29"/>
        <v xml:space="preserve"> </v>
      </c>
    </row>
    <row r="517" spans="1:11" ht="15.75" customHeight="1" x14ac:dyDescent="0.25">
      <c r="A517" s="2">
        <v>292</v>
      </c>
      <c r="B517" s="477"/>
      <c r="C517" s="477"/>
      <c r="D517" s="253"/>
      <c r="E517" s="127"/>
      <c r="F517" s="127"/>
      <c r="G517" s="127"/>
      <c r="H517" s="128"/>
      <c r="I517" s="129"/>
      <c r="J517" s="38" t="str">
        <f t="shared" si="28"/>
        <v xml:space="preserve"> </v>
      </c>
      <c r="K517" s="38" t="str">
        <f t="shared" si="29"/>
        <v xml:space="preserve"> </v>
      </c>
    </row>
    <row r="518" spans="1:11" ht="15" customHeight="1" x14ac:dyDescent="0.25">
      <c r="A518" s="1">
        <v>293</v>
      </c>
      <c r="B518" s="477"/>
      <c r="C518" s="477"/>
      <c r="D518" s="253"/>
      <c r="E518" s="127"/>
      <c r="F518" s="127"/>
      <c r="G518" s="127"/>
      <c r="H518" s="128"/>
      <c r="I518" s="129"/>
      <c r="J518" s="38" t="str">
        <f t="shared" si="28"/>
        <v xml:space="preserve"> </v>
      </c>
      <c r="K518" s="38" t="str">
        <f t="shared" si="29"/>
        <v xml:space="preserve"> </v>
      </c>
    </row>
    <row r="519" spans="1:11" ht="15.75" customHeight="1" x14ac:dyDescent="0.25">
      <c r="A519" s="2">
        <v>294</v>
      </c>
      <c r="B519" s="477"/>
      <c r="C519" s="477"/>
      <c r="D519" s="253"/>
      <c r="E519" s="127"/>
      <c r="F519" s="127"/>
      <c r="G519" s="127"/>
      <c r="H519" s="128"/>
      <c r="I519" s="129"/>
      <c r="J519" s="38" t="str">
        <f t="shared" si="28"/>
        <v xml:space="preserve"> </v>
      </c>
      <c r="K519" s="38" t="str">
        <f t="shared" si="29"/>
        <v xml:space="preserve"> </v>
      </c>
    </row>
    <row r="520" spans="1:11" ht="15" customHeight="1" x14ac:dyDescent="0.25">
      <c r="A520" s="1">
        <v>295</v>
      </c>
      <c r="B520" s="477"/>
      <c r="C520" s="477"/>
      <c r="D520" s="253"/>
      <c r="E520" s="127"/>
      <c r="F520" s="127"/>
      <c r="G520" s="127"/>
      <c r="H520" s="128"/>
      <c r="I520" s="129"/>
      <c r="J520" s="38" t="str">
        <f t="shared" si="28"/>
        <v xml:space="preserve"> </v>
      </c>
      <c r="K520" s="38" t="str">
        <f t="shared" si="29"/>
        <v xml:space="preserve"> </v>
      </c>
    </row>
    <row r="521" spans="1:11" ht="15.75" customHeight="1" x14ac:dyDescent="0.25">
      <c r="A521" s="2">
        <v>296</v>
      </c>
      <c r="B521" s="477"/>
      <c r="C521" s="477"/>
      <c r="D521" s="253"/>
      <c r="E521" s="127"/>
      <c r="F521" s="127"/>
      <c r="G521" s="127"/>
      <c r="H521" s="128"/>
      <c r="I521" s="129"/>
      <c r="J521" s="38" t="str">
        <f t="shared" si="28"/>
        <v xml:space="preserve"> </v>
      </c>
      <c r="K521" s="38" t="str">
        <f t="shared" si="29"/>
        <v xml:space="preserve"> </v>
      </c>
    </row>
    <row r="522" spans="1:11" ht="15" customHeight="1" x14ac:dyDescent="0.25">
      <c r="A522" s="1">
        <v>297</v>
      </c>
      <c r="B522" s="477"/>
      <c r="C522" s="477"/>
      <c r="D522" s="253"/>
      <c r="E522" s="127"/>
      <c r="F522" s="127"/>
      <c r="G522" s="127"/>
      <c r="H522" s="128"/>
      <c r="I522" s="129"/>
      <c r="J522" s="38" t="str">
        <f t="shared" si="28"/>
        <v xml:space="preserve"> </v>
      </c>
      <c r="K522" s="38" t="str">
        <f t="shared" si="29"/>
        <v xml:space="preserve"> </v>
      </c>
    </row>
    <row r="523" spans="1:11" ht="15.75" customHeight="1" x14ac:dyDescent="0.25">
      <c r="A523" s="2">
        <v>298</v>
      </c>
      <c r="B523" s="477"/>
      <c r="C523" s="477"/>
      <c r="D523" s="253"/>
      <c r="E523" s="127"/>
      <c r="F523" s="127"/>
      <c r="G523" s="127"/>
      <c r="H523" s="128"/>
      <c r="I523" s="129"/>
      <c r="J523" s="38" t="str">
        <f t="shared" si="28"/>
        <v xml:space="preserve"> </v>
      </c>
      <c r="K523" s="38" t="str">
        <f t="shared" si="29"/>
        <v xml:space="preserve"> </v>
      </c>
    </row>
    <row r="524" spans="1:11" ht="15" customHeight="1" x14ac:dyDescent="0.25">
      <c r="A524" s="1">
        <v>299</v>
      </c>
      <c r="B524" s="477"/>
      <c r="C524" s="477"/>
      <c r="D524" s="253"/>
      <c r="E524" s="127"/>
      <c r="F524" s="127"/>
      <c r="G524" s="127"/>
      <c r="H524" s="128"/>
      <c r="I524" s="129"/>
      <c r="J524" s="38" t="str">
        <f t="shared" si="28"/>
        <v xml:space="preserve"> </v>
      </c>
      <c r="K524" s="38" t="str">
        <f t="shared" si="29"/>
        <v xml:space="preserve"> </v>
      </c>
    </row>
    <row r="525" spans="1:11" ht="15.75" customHeight="1" x14ac:dyDescent="0.25">
      <c r="A525" s="2">
        <v>300</v>
      </c>
      <c r="B525" s="474"/>
      <c r="C525" s="474"/>
      <c r="D525" s="254"/>
      <c r="E525" s="130"/>
      <c r="F525" s="130"/>
      <c r="G525" s="130"/>
      <c r="H525" s="131"/>
      <c r="I525" s="132"/>
      <c r="J525" s="38" t="str">
        <f t="shared" si="28"/>
        <v xml:space="preserve"> </v>
      </c>
      <c r="K525" s="38" t="str">
        <f t="shared" si="29"/>
        <v xml:space="preserve"> </v>
      </c>
    </row>
    <row r="526" spans="1:11" ht="30.75" customHeight="1" x14ac:dyDescent="0.25">
      <c r="A526" s="475"/>
      <c r="B526" s="475"/>
      <c r="C526" s="475"/>
      <c r="D526" s="475"/>
      <c r="E526" s="475"/>
      <c r="F526" s="40"/>
      <c r="G526" s="258" t="s">
        <v>191</v>
      </c>
      <c r="H526" s="41">
        <f>SUM(H506:H525)+H491</f>
        <v>0</v>
      </c>
      <c r="I526" s="62"/>
    </row>
    <row r="527" spans="1:11" ht="15" customHeight="1" x14ac:dyDescent="0.25">
      <c r="A527" s="46"/>
      <c r="B527" s="46"/>
      <c r="C527" s="46"/>
      <c r="D527" s="46"/>
      <c r="E527" s="46"/>
      <c r="F527" s="46"/>
      <c r="G527" s="46"/>
      <c r="H527" s="46"/>
      <c r="I527" s="46"/>
    </row>
    <row r="528" spans="1:11" ht="15" customHeight="1" x14ac:dyDescent="0.25">
      <c r="A528" s="381" t="s">
        <v>171</v>
      </c>
      <c r="B528" s="381"/>
      <c r="C528" s="381"/>
      <c r="D528" s="381"/>
      <c r="E528" s="381"/>
      <c r="F528" s="381"/>
      <c r="G528" s="381"/>
      <c r="H528" s="381"/>
      <c r="I528" s="381"/>
      <c r="J528" s="381"/>
      <c r="K528" s="381"/>
    </row>
    <row r="529" spans="1:11" ht="15" customHeight="1" x14ac:dyDescent="0.25">
      <c r="A529" s="252"/>
      <c r="B529" s="252"/>
      <c r="C529" s="252"/>
      <c r="D529" s="252"/>
      <c r="E529" s="252"/>
      <c r="F529" s="252"/>
      <c r="G529" s="252"/>
      <c r="H529" s="252"/>
      <c r="I529" s="252"/>
      <c r="J529" s="252"/>
      <c r="K529" s="252"/>
    </row>
    <row r="530" spans="1:11" ht="15" customHeight="1" x14ac:dyDescent="0.25">
      <c r="A530" s="51"/>
    </row>
    <row r="531" spans="1:11" ht="15" customHeight="1" x14ac:dyDescent="0.25">
      <c r="A531" s="255" t="s">
        <v>101</v>
      </c>
      <c r="D531" s="255" t="s">
        <v>102</v>
      </c>
      <c r="E531" s="255" t="s">
        <v>103</v>
      </c>
      <c r="F531" s="255"/>
      <c r="H531" s="74" t="s">
        <v>127</v>
      </c>
    </row>
    <row r="533" spans="1:11" ht="15.75" customHeight="1" x14ac:dyDescent="0.25">
      <c r="A533" s="348" t="s">
        <v>182</v>
      </c>
      <c r="B533" s="348"/>
      <c r="C533" s="348"/>
      <c r="D533" s="348"/>
      <c r="E533" s="348"/>
      <c r="F533" s="348"/>
      <c r="G533" s="348"/>
      <c r="H533" s="348"/>
      <c r="I533" s="348"/>
    </row>
    <row r="534" spans="1:11" ht="15" customHeight="1" x14ac:dyDescent="0.25">
      <c r="A534" s="70"/>
      <c r="B534" s="70"/>
      <c r="C534" s="70"/>
      <c r="D534" s="71" t="str">
        <f>'proje ve personel bilgileri'!$B$7</f>
        <v>/</v>
      </c>
      <c r="E534" s="70" t="s">
        <v>109</v>
      </c>
      <c r="F534" s="70"/>
      <c r="G534" s="70"/>
      <c r="H534" s="70"/>
      <c r="I534" s="70"/>
    </row>
    <row r="535" spans="1:11" ht="18.75" customHeight="1" x14ac:dyDescent="0.25">
      <c r="I535" s="4" t="s">
        <v>183</v>
      </c>
    </row>
    <row r="536" spans="1:11" ht="15.75" customHeight="1" x14ac:dyDescent="0.25">
      <c r="A536" s="349" t="s">
        <v>2</v>
      </c>
      <c r="B536" s="350"/>
      <c r="C536" s="479">
        <f>'proje ve personel bilgileri'!$B$2</f>
        <v>0</v>
      </c>
      <c r="D536" s="480"/>
      <c r="E536" s="480"/>
      <c r="F536" s="480"/>
      <c r="G536" s="480"/>
      <c r="H536" s="480"/>
      <c r="I536" s="481"/>
    </row>
    <row r="537" spans="1:11" ht="15.75" customHeight="1" x14ac:dyDescent="0.25">
      <c r="A537" s="349" t="s">
        <v>184</v>
      </c>
      <c r="B537" s="350"/>
      <c r="C537" s="351">
        <f>'proje ve personel bilgileri'!$B$3</f>
        <v>0</v>
      </c>
      <c r="D537" s="352"/>
      <c r="E537" s="352"/>
      <c r="F537" s="352"/>
      <c r="G537" s="352"/>
      <c r="H537" s="352"/>
      <c r="I537" s="353"/>
    </row>
    <row r="538" spans="1:11" ht="31.5" customHeight="1" x14ac:dyDescent="0.25">
      <c r="A538" s="432" t="s">
        <v>87</v>
      </c>
      <c r="B538" s="346" t="s">
        <v>185</v>
      </c>
      <c r="C538" s="347"/>
      <c r="D538" s="432" t="s">
        <v>186</v>
      </c>
      <c r="E538" s="432" t="s">
        <v>187</v>
      </c>
      <c r="F538" s="442" t="s">
        <v>188</v>
      </c>
      <c r="G538" s="478"/>
      <c r="H538" s="432" t="s">
        <v>189</v>
      </c>
      <c r="I538" s="432" t="s">
        <v>178</v>
      </c>
    </row>
    <row r="539" spans="1:11" ht="15" customHeight="1" x14ac:dyDescent="0.25">
      <c r="A539" s="433"/>
      <c r="B539" s="339" t="s">
        <v>190</v>
      </c>
      <c r="C539" s="340"/>
      <c r="D539" s="433"/>
      <c r="E539" s="433"/>
      <c r="F539" s="432" t="s">
        <v>179</v>
      </c>
      <c r="G539" s="347" t="s">
        <v>180</v>
      </c>
      <c r="H539" s="433"/>
      <c r="I539" s="433"/>
    </row>
    <row r="540" spans="1:11" ht="15.75" customHeight="1" x14ac:dyDescent="0.25">
      <c r="A540" s="433"/>
      <c r="B540" s="339" t="s">
        <v>87</v>
      </c>
      <c r="C540" s="340"/>
      <c r="D540" s="433"/>
      <c r="E540" s="433"/>
      <c r="F540" s="463"/>
      <c r="G540" s="401"/>
      <c r="H540" s="433"/>
      <c r="I540" s="433"/>
    </row>
    <row r="541" spans="1:11" ht="15" customHeight="1" x14ac:dyDescent="0.25">
      <c r="A541" s="1">
        <v>301</v>
      </c>
      <c r="B541" s="476"/>
      <c r="C541" s="476"/>
      <c r="D541" s="256"/>
      <c r="E541" s="124"/>
      <c r="F541" s="124"/>
      <c r="G541" s="124"/>
      <c r="H541" s="125"/>
      <c r="I541" s="126"/>
      <c r="J541" s="38" t="str">
        <f t="shared" ref="J541:J560" si="30">IF(H541&lt;&gt;0,(IF(I541=0,"KDV'li Tutar Zorunlu"," "))," ")</f>
        <v xml:space="preserve"> </v>
      </c>
      <c r="K541" s="38" t="str">
        <f t="shared" ref="K541:K560" si="31">IF(H541&lt;&gt;0,(IF(F541=0,"Tarih Numara Zorunlu"," "))," ")</f>
        <v xml:space="preserve"> </v>
      </c>
    </row>
    <row r="542" spans="1:11" ht="15.75" customHeight="1" x14ac:dyDescent="0.25">
      <c r="A542" s="2">
        <v>302</v>
      </c>
      <c r="B542" s="477"/>
      <c r="C542" s="477"/>
      <c r="D542" s="253"/>
      <c r="E542" s="127"/>
      <c r="F542" s="127"/>
      <c r="G542" s="127"/>
      <c r="H542" s="128"/>
      <c r="I542" s="129"/>
      <c r="J542" s="38" t="str">
        <f t="shared" si="30"/>
        <v xml:space="preserve"> </v>
      </c>
      <c r="K542" s="38" t="str">
        <f t="shared" si="31"/>
        <v xml:space="preserve"> </v>
      </c>
    </row>
    <row r="543" spans="1:11" ht="15" customHeight="1" x14ac:dyDescent="0.25">
      <c r="A543" s="1">
        <v>303</v>
      </c>
      <c r="B543" s="477"/>
      <c r="C543" s="477"/>
      <c r="D543" s="253"/>
      <c r="E543" s="127"/>
      <c r="F543" s="127"/>
      <c r="G543" s="127"/>
      <c r="H543" s="128"/>
      <c r="I543" s="129"/>
      <c r="J543" s="38" t="str">
        <f t="shared" si="30"/>
        <v xml:space="preserve"> </v>
      </c>
      <c r="K543" s="38" t="str">
        <f t="shared" si="31"/>
        <v xml:space="preserve"> </v>
      </c>
    </row>
    <row r="544" spans="1:11" ht="15.75" customHeight="1" x14ac:dyDescent="0.25">
      <c r="A544" s="2">
        <v>304</v>
      </c>
      <c r="B544" s="477"/>
      <c r="C544" s="477"/>
      <c r="D544" s="253"/>
      <c r="E544" s="127"/>
      <c r="F544" s="127"/>
      <c r="G544" s="127"/>
      <c r="H544" s="128"/>
      <c r="I544" s="129"/>
      <c r="J544" s="38" t="str">
        <f t="shared" si="30"/>
        <v xml:space="preserve"> </v>
      </c>
      <c r="K544" s="38" t="str">
        <f t="shared" si="31"/>
        <v xml:space="preserve"> </v>
      </c>
    </row>
    <row r="545" spans="1:11" ht="15" customHeight="1" x14ac:dyDescent="0.25">
      <c r="A545" s="1">
        <v>305</v>
      </c>
      <c r="B545" s="477"/>
      <c r="C545" s="477"/>
      <c r="D545" s="253"/>
      <c r="E545" s="127"/>
      <c r="F545" s="127"/>
      <c r="G545" s="127"/>
      <c r="H545" s="128"/>
      <c r="I545" s="129"/>
      <c r="J545" s="38" t="str">
        <f t="shared" si="30"/>
        <v xml:space="preserve"> </v>
      </c>
      <c r="K545" s="38" t="str">
        <f t="shared" si="31"/>
        <v xml:space="preserve"> </v>
      </c>
    </row>
    <row r="546" spans="1:11" ht="15.75" customHeight="1" x14ac:dyDescent="0.25">
      <c r="A546" s="2">
        <v>306</v>
      </c>
      <c r="B546" s="477"/>
      <c r="C546" s="477"/>
      <c r="D546" s="253"/>
      <c r="E546" s="127"/>
      <c r="F546" s="127"/>
      <c r="G546" s="127"/>
      <c r="H546" s="128"/>
      <c r="I546" s="129"/>
      <c r="J546" s="38" t="str">
        <f t="shared" si="30"/>
        <v xml:space="preserve"> </v>
      </c>
      <c r="K546" s="38" t="str">
        <f t="shared" si="31"/>
        <v xml:space="preserve"> </v>
      </c>
    </row>
    <row r="547" spans="1:11" ht="15" customHeight="1" x14ac:dyDescent="0.25">
      <c r="A547" s="1">
        <v>307</v>
      </c>
      <c r="B547" s="477"/>
      <c r="C547" s="477"/>
      <c r="D547" s="253"/>
      <c r="E547" s="127"/>
      <c r="F547" s="127"/>
      <c r="G547" s="127"/>
      <c r="H547" s="128"/>
      <c r="I547" s="129"/>
      <c r="J547" s="38" t="str">
        <f t="shared" si="30"/>
        <v xml:space="preserve"> </v>
      </c>
      <c r="K547" s="38" t="str">
        <f t="shared" si="31"/>
        <v xml:space="preserve"> </v>
      </c>
    </row>
    <row r="548" spans="1:11" ht="15.75" customHeight="1" x14ac:dyDescent="0.25">
      <c r="A548" s="2">
        <v>308</v>
      </c>
      <c r="B548" s="477"/>
      <c r="C548" s="477"/>
      <c r="D548" s="253"/>
      <c r="E548" s="127"/>
      <c r="F548" s="127"/>
      <c r="G548" s="127"/>
      <c r="H548" s="128"/>
      <c r="I548" s="129"/>
      <c r="J548" s="38" t="str">
        <f t="shared" si="30"/>
        <v xml:space="preserve"> </v>
      </c>
      <c r="K548" s="38" t="str">
        <f t="shared" si="31"/>
        <v xml:space="preserve"> </v>
      </c>
    </row>
    <row r="549" spans="1:11" ht="15" customHeight="1" x14ac:dyDescent="0.25">
      <c r="A549" s="1">
        <v>309</v>
      </c>
      <c r="B549" s="477"/>
      <c r="C549" s="477"/>
      <c r="D549" s="253"/>
      <c r="E549" s="127"/>
      <c r="F549" s="127"/>
      <c r="G549" s="127"/>
      <c r="H549" s="128"/>
      <c r="I549" s="129"/>
      <c r="J549" s="38" t="str">
        <f t="shared" si="30"/>
        <v xml:space="preserve"> </v>
      </c>
      <c r="K549" s="38" t="str">
        <f t="shared" si="31"/>
        <v xml:space="preserve"> </v>
      </c>
    </row>
    <row r="550" spans="1:11" ht="15.75" customHeight="1" x14ac:dyDescent="0.25">
      <c r="A550" s="2">
        <v>310</v>
      </c>
      <c r="B550" s="477"/>
      <c r="C550" s="477"/>
      <c r="D550" s="253"/>
      <c r="E550" s="127"/>
      <c r="F550" s="127"/>
      <c r="G550" s="127"/>
      <c r="H550" s="128"/>
      <c r="I550" s="129"/>
      <c r="J550" s="38" t="str">
        <f t="shared" si="30"/>
        <v xml:space="preserve"> </v>
      </c>
      <c r="K550" s="38" t="str">
        <f t="shared" si="31"/>
        <v xml:space="preserve"> </v>
      </c>
    </row>
    <row r="551" spans="1:11" ht="15" customHeight="1" x14ac:dyDescent="0.25">
      <c r="A551" s="1">
        <v>311</v>
      </c>
      <c r="B551" s="477"/>
      <c r="C551" s="477"/>
      <c r="D551" s="253"/>
      <c r="E551" s="127"/>
      <c r="F551" s="127"/>
      <c r="G551" s="127"/>
      <c r="H551" s="128"/>
      <c r="I551" s="129"/>
      <c r="J551" s="38" t="str">
        <f t="shared" si="30"/>
        <v xml:space="preserve"> </v>
      </c>
      <c r="K551" s="38" t="str">
        <f t="shared" si="31"/>
        <v xml:space="preserve"> </v>
      </c>
    </row>
    <row r="552" spans="1:11" ht="15.75" customHeight="1" x14ac:dyDescent="0.25">
      <c r="A552" s="2">
        <v>312</v>
      </c>
      <c r="B552" s="477"/>
      <c r="C552" s="477"/>
      <c r="D552" s="253"/>
      <c r="E552" s="127"/>
      <c r="F552" s="127"/>
      <c r="G552" s="127"/>
      <c r="H552" s="128"/>
      <c r="I552" s="129"/>
      <c r="J552" s="38" t="str">
        <f t="shared" si="30"/>
        <v xml:space="preserve"> </v>
      </c>
      <c r="K552" s="38" t="str">
        <f t="shared" si="31"/>
        <v xml:space="preserve"> </v>
      </c>
    </row>
    <row r="553" spans="1:11" ht="15" customHeight="1" x14ac:dyDescent="0.25">
      <c r="A553" s="1">
        <v>313</v>
      </c>
      <c r="B553" s="477"/>
      <c r="C553" s="477"/>
      <c r="D553" s="253"/>
      <c r="E553" s="127"/>
      <c r="F553" s="127"/>
      <c r="G553" s="127"/>
      <c r="H553" s="128"/>
      <c r="I553" s="129"/>
      <c r="J553" s="38" t="str">
        <f t="shared" si="30"/>
        <v xml:space="preserve"> </v>
      </c>
      <c r="K553" s="38" t="str">
        <f t="shared" si="31"/>
        <v xml:space="preserve"> </v>
      </c>
    </row>
    <row r="554" spans="1:11" ht="15.75" customHeight="1" x14ac:dyDescent="0.25">
      <c r="A554" s="2">
        <v>314</v>
      </c>
      <c r="B554" s="477"/>
      <c r="C554" s="477"/>
      <c r="D554" s="253"/>
      <c r="E554" s="127"/>
      <c r="F554" s="127"/>
      <c r="G554" s="127"/>
      <c r="H554" s="128"/>
      <c r="I554" s="129"/>
      <c r="J554" s="38" t="str">
        <f t="shared" si="30"/>
        <v xml:space="preserve"> </v>
      </c>
      <c r="K554" s="38" t="str">
        <f t="shared" si="31"/>
        <v xml:space="preserve"> </v>
      </c>
    </row>
    <row r="555" spans="1:11" ht="15" customHeight="1" x14ac:dyDescent="0.25">
      <c r="A555" s="1">
        <v>315</v>
      </c>
      <c r="B555" s="477"/>
      <c r="C555" s="477"/>
      <c r="D555" s="253"/>
      <c r="E555" s="127"/>
      <c r="F555" s="127"/>
      <c r="G555" s="127"/>
      <c r="H555" s="128"/>
      <c r="I555" s="129"/>
      <c r="J555" s="38" t="str">
        <f t="shared" si="30"/>
        <v xml:space="preserve"> </v>
      </c>
      <c r="K555" s="38" t="str">
        <f t="shared" si="31"/>
        <v xml:space="preserve"> </v>
      </c>
    </row>
    <row r="556" spans="1:11" ht="15.75" customHeight="1" x14ac:dyDescent="0.25">
      <c r="A556" s="2">
        <v>316</v>
      </c>
      <c r="B556" s="477"/>
      <c r="C556" s="477"/>
      <c r="D556" s="253"/>
      <c r="E556" s="127"/>
      <c r="F556" s="127"/>
      <c r="G556" s="127"/>
      <c r="H556" s="128"/>
      <c r="I556" s="129"/>
      <c r="J556" s="38" t="str">
        <f t="shared" si="30"/>
        <v xml:space="preserve"> </v>
      </c>
      <c r="K556" s="38" t="str">
        <f t="shared" si="31"/>
        <v xml:space="preserve"> </v>
      </c>
    </row>
    <row r="557" spans="1:11" ht="15" customHeight="1" x14ac:dyDescent="0.25">
      <c r="A557" s="1">
        <v>317</v>
      </c>
      <c r="B557" s="477"/>
      <c r="C557" s="477"/>
      <c r="D557" s="253"/>
      <c r="E557" s="127"/>
      <c r="F557" s="127"/>
      <c r="G557" s="127"/>
      <c r="H557" s="128"/>
      <c r="I557" s="129"/>
      <c r="J557" s="38" t="str">
        <f t="shared" si="30"/>
        <v xml:space="preserve"> </v>
      </c>
      <c r="K557" s="38" t="str">
        <f t="shared" si="31"/>
        <v xml:space="preserve"> </v>
      </c>
    </row>
    <row r="558" spans="1:11" ht="15.75" customHeight="1" x14ac:dyDescent="0.25">
      <c r="A558" s="2">
        <v>318</v>
      </c>
      <c r="B558" s="477"/>
      <c r="C558" s="477"/>
      <c r="D558" s="253"/>
      <c r="E558" s="127"/>
      <c r="F558" s="127"/>
      <c r="G558" s="127"/>
      <c r="H558" s="128"/>
      <c r="I558" s="129"/>
      <c r="J558" s="38" t="str">
        <f t="shared" si="30"/>
        <v xml:space="preserve"> </v>
      </c>
      <c r="K558" s="38" t="str">
        <f t="shared" si="31"/>
        <v xml:space="preserve"> </v>
      </c>
    </row>
    <row r="559" spans="1:11" ht="15" customHeight="1" x14ac:dyDescent="0.25">
      <c r="A559" s="1">
        <v>319</v>
      </c>
      <c r="B559" s="477"/>
      <c r="C559" s="477"/>
      <c r="D559" s="253"/>
      <c r="E559" s="127"/>
      <c r="F559" s="127"/>
      <c r="G559" s="127"/>
      <c r="H559" s="128"/>
      <c r="I559" s="129"/>
      <c r="J559" s="38" t="str">
        <f t="shared" si="30"/>
        <v xml:space="preserve"> </v>
      </c>
      <c r="K559" s="38" t="str">
        <f t="shared" si="31"/>
        <v xml:space="preserve"> </v>
      </c>
    </row>
    <row r="560" spans="1:11" ht="15.75" customHeight="1" x14ac:dyDescent="0.25">
      <c r="A560" s="2">
        <v>320</v>
      </c>
      <c r="B560" s="474"/>
      <c r="C560" s="474"/>
      <c r="D560" s="254"/>
      <c r="E560" s="130"/>
      <c r="F560" s="130"/>
      <c r="G560" s="130"/>
      <c r="H560" s="131"/>
      <c r="I560" s="132"/>
      <c r="J560" s="38" t="str">
        <f t="shared" si="30"/>
        <v xml:space="preserve"> </v>
      </c>
      <c r="K560" s="38" t="str">
        <f t="shared" si="31"/>
        <v xml:space="preserve"> </v>
      </c>
    </row>
    <row r="561" spans="1:11" ht="30.75" customHeight="1" x14ac:dyDescent="0.25">
      <c r="A561" s="475"/>
      <c r="B561" s="475"/>
      <c r="C561" s="475"/>
      <c r="D561" s="475"/>
      <c r="E561" s="475"/>
      <c r="F561" s="40"/>
      <c r="G561" s="258" t="s">
        <v>191</v>
      </c>
      <c r="H561" s="41">
        <f>SUM(H541:H560)+H526</f>
        <v>0</v>
      </c>
      <c r="I561" s="62"/>
    </row>
    <row r="562" spans="1:11" ht="15" customHeight="1" x14ac:dyDescent="0.25">
      <c r="A562" s="46"/>
      <c r="B562" s="46"/>
      <c r="C562" s="46"/>
      <c r="D562" s="46"/>
      <c r="E562" s="46"/>
      <c r="F562" s="46"/>
      <c r="G562" s="46"/>
      <c r="H562" s="46"/>
      <c r="I562" s="46"/>
    </row>
    <row r="563" spans="1:11" ht="15" customHeight="1" x14ac:dyDescent="0.25">
      <c r="A563" s="381" t="s">
        <v>171</v>
      </c>
      <c r="B563" s="381"/>
      <c r="C563" s="381"/>
      <c r="D563" s="381"/>
      <c r="E563" s="381"/>
      <c r="F563" s="381"/>
      <c r="G563" s="381"/>
      <c r="H563" s="381"/>
      <c r="I563" s="381"/>
      <c r="J563" s="381"/>
      <c r="K563" s="381"/>
    </row>
    <row r="564" spans="1:11" ht="15" customHeight="1" x14ac:dyDescent="0.25">
      <c r="A564" s="252"/>
      <c r="B564" s="252"/>
      <c r="C564" s="252"/>
      <c r="D564" s="252"/>
      <c r="E564" s="252"/>
      <c r="F564" s="252"/>
      <c r="G564" s="252"/>
      <c r="H564" s="252"/>
      <c r="I564" s="252"/>
      <c r="J564" s="252"/>
      <c r="K564" s="252"/>
    </row>
    <row r="565" spans="1:11" ht="15" customHeight="1" x14ac:dyDescent="0.25">
      <c r="A565" s="51"/>
    </row>
    <row r="566" spans="1:11" ht="15" customHeight="1" x14ac:dyDescent="0.25">
      <c r="A566" s="255" t="s">
        <v>101</v>
      </c>
      <c r="D566" s="255" t="s">
        <v>102</v>
      </c>
      <c r="E566" s="255" t="s">
        <v>103</v>
      </c>
      <c r="F566" s="255"/>
      <c r="H566" s="74" t="s">
        <v>127</v>
      </c>
    </row>
    <row r="568" spans="1:11" ht="15.75" customHeight="1" x14ac:dyDescent="0.25">
      <c r="A568" s="348" t="s">
        <v>182</v>
      </c>
      <c r="B568" s="348"/>
      <c r="C568" s="348"/>
      <c r="D568" s="348"/>
      <c r="E568" s="348"/>
      <c r="F568" s="348"/>
      <c r="G568" s="348"/>
      <c r="H568" s="348"/>
      <c r="I568" s="348"/>
    </row>
    <row r="569" spans="1:11" ht="15" customHeight="1" x14ac:dyDescent="0.25">
      <c r="A569" s="70"/>
      <c r="B569" s="70"/>
      <c r="C569" s="70"/>
      <c r="D569" s="71" t="str">
        <f>'proje ve personel bilgileri'!$B$7</f>
        <v>/</v>
      </c>
      <c r="E569" s="70" t="s">
        <v>109</v>
      </c>
      <c r="F569" s="70"/>
      <c r="G569" s="70"/>
      <c r="H569" s="70"/>
      <c r="I569" s="70"/>
    </row>
    <row r="570" spans="1:11" ht="18.75" customHeight="1" x14ac:dyDescent="0.25">
      <c r="I570" s="4" t="s">
        <v>183</v>
      </c>
    </row>
    <row r="571" spans="1:11" ht="15.75" customHeight="1" x14ac:dyDescent="0.25">
      <c r="A571" s="349" t="s">
        <v>2</v>
      </c>
      <c r="B571" s="350"/>
      <c r="C571" s="479">
        <f>'proje ve personel bilgileri'!$B$2</f>
        <v>0</v>
      </c>
      <c r="D571" s="480"/>
      <c r="E571" s="480"/>
      <c r="F571" s="480"/>
      <c r="G571" s="480"/>
      <c r="H571" s="480"/>
      <c r="I571" s="481"/>
    </row>
    <row r="572" spans="1:11" ht="15.75" customHeight="1" x14ac:dyDescent="0.25">
      <c r="A572" s="349" t="s">
        <v>184</v>
      </c>
      <c r="B572" s="350"/>
      <c r="C572" s="351">
        <f>'proje ve personel bilgileri'!$B$3</f>
        <v>0</v>
      </c>
      <c r="D572" s="352"/>
      <c r="E572" s="352"/>
      <c r="F572" s="352"/>
      <c r="G572" s="352"/>
      <c r="H572" s="352"/>
      <c r="I572" s="353"/>
    </row>
    <row r="573" spans="1:11" ht="31.5" customHeight="1" x14ac:dyDescent="0.25">
      <c r="A573" s="432" t="s">
        <v>87</v>
      </c>
      <c r="B573" s="346" t="s">
        <v>185</v>
      </c>
      <c r="C573" s="347"/>
      <c r="D573" s="432" t="s">
        <v>186</v>
      </c>
      <c r="E573" s="432" t="s">
        <v>187</v>
      </c>
      <c r="F573" s="442" t="s">
        <v>188</v>
      </c>
      <c r="G573" s="478"/>
      <c r="H573" s="432" t="s">
        <v>189</v>
      </c>
      <c r="I573" s="432" t="s">
        <v>178</v>
      </c>
    </row>
    <row r="574" spans="1:11" ht="15" customHeight="1" x14ac:dyDescent="0.25">
      <c r="A574" s="433"/>
      <c r="B574" s="339" t="s">
        <v>190</v>
      </c>
      <c r="C574" s="340"/>
      <c r="D574" s="433"/>
      <c r="E574" s="433"/>
      <c r="F574" s="432" t="s">
        <v>179</v>
      </c>
      <c r="G574" s="347" t="s">
        <v>180</v>
      </c>
      <c r="H574" s="433"/>
      <c r="I574" s="433"/>
    </row>
    <row r="575" spans="1:11" ht="15.75" customHeight="1" x14ac:dyDescent="0.25">
      <c r="A575" s="433"/>
      <c r="B575" s="339" t="s">
        <v>87</v>
      </c>
      <c r="C575" s="340"/>
      <c r="D575" s="433"/>
      <c r="E575" s="433"/>
      <c r="F575" s="463"/>
      <c r="G575" s="401"/>
      <c r="H575" s="433"/>
      <c r="I575" s="433"/>
    </row>
    <row r="576" spans="1:11" ht="15" customHeight="1" x14ac:dyDescent="0.25">
      <c r="A576" s="1">
        <v>321</v>
      </c>
      <c r="B576" s="476"/>
      <c r="C576" s="476"/>
      <c r="D576" s="256"/>
      <c r="E576" s="124"/>
      <c r="F576" s="124"/>
      <c r="G576" s="124"/>
      <c r="H576" s="125"/>
      <c r="I576" s="126"/>
      <c r="J576" s="38" t="str">
        <f t="shared" ref="J576:J595" si="32">IF(H576&lt;&gt;0,(IF(I576=0,"KDV'li Tutar Zorunlu"," "))," ")</f>
        <v xml:space="preserve"> </v>
      </c>
      <c r="K576" s="38" t="str">
        <f t="shared" ref="K576:K595" si="33">IF(H576&lt;&gt;0,(IF(F576=0,"Tarih Numara Zorunlu"," "))," ")</f>
        <v xml:space="preserve"> </v>
      </c>
    </row>
    <row r="577" spans="1:11" ht="15.75" customHeight="1" x14ac:dyDescent="0.25">
      <c r="A577" s="2">
        <v>322</v>
      </c>
      <c r="B577" s="477"/>
      <c r="C577" s="477"/>
      <c r="D577" s="253"/>
      <c r="E577" s="127"/>
      <c r="F577" s="127"/>
      <c r="G577" s="127"/>
      <c r="H577" s="128"/>
      <c r="I577" s="129"/>
      <c r="J577" s="38" t="str">
        <f t="shared" si="32"/>
        <v xml:space="preserve"> </v>
      </c>
      <c r="K577" s="38" t="str">
        <f t="shared" si="33"/>
        <v xml:space="preserve"> </v>
      </c>
    </row>
    <row r="578" spans="1:11" ht="15" customHeight="1" x14ac:dyDescent="0.25">
      <c r="A578" s="1">
        <v>323</v>
      </c>
      <c r="B578" s="477"/>
      <c r="C578" s="477"/>
      <c r="D578" s="253"/>
      <c r="E578" s="127"/>
      <c r="F578" s="127"/>
      <c r="G578" s="127"/>
      <c r="H578" s="128"/>
      <c r="I578" s="129"/>
      <c r="J578" s="38" t="str">
        <f t="shared" si="32"/>
        <v xml:space="preserve"> </v>
      </c>
      <c r="K578" s="38" t="str">
        <f t="shared" si="33"/>
        <v xml:space="preserve"> </v>
      </c>
    </row>
    <row r="579" spans="1:11" ht="15.75" customHeight="1" x14ac:dyDescent="0.25">
      <c r="A579" s="2">
        <v>324</v>
      </c>
      <c r="B579" s="477"/>
      <c r="C579" s="477"/>
      <c r="D579" s="253"/>
      <c r="E579" s="127"/>
      <c r="F579" s="127"/>
      <c r="G579" s="127"/>
      <c r="H579" s="128"/>
      <c r="I579" s="129"/>
      <c r="J579" s="38" t="str">
        <f t="shared" si="32"/>
        <v xml:space="preserve"> </v>
      </c>
      <c r="K579" s="38" t="str">
        <f t="shared" si="33"/>
        <v xml:space="preserve"> </v>
      </c>
    </row>
    <row r="580" spans="1:11" ht="15" customHeight="1" x14ac:dyDescent="0.25">
      <c r="A580" s="1">
        <v>325</v>
      </c>
      <c r="B580" s="477"/>
      <c r="C580" s="477"/>
      <c r="D580" s="253"/>
      <c r="E580" s="127"/>
      <c r="F580" s="127"/>
      <c r="G580" s="127"/>
      <c r="H580" s="128"/>
      <c r="I580" s="129"/>
      <c r="J580" s="38" t="str">
        <f t="shared" si="32"/>
        <v xml:space="preserve"> </v>
      </c>
      <c r="K580" s="38" t="str">
        <f t="shared" si="33"/>
        <v xml:space="preserve"> </v>
      </c>
    </row>
    <row r="581" spans="1:11" ht="15.75" customHeight="1" x14ac:dyDescent="0.25">
      <c r="A581" s="2">
        <v>326</v>
      </c>
      <c r="B581" s="477"/>
      <c r="C581" s="477"/>
      <c r="D581" s="253"/>
      <c r="E581" s="127"/>
      <c r="F581" s="127"/>
      <c r="G581" s="127"/>
      <c r="H581" s="128"/>
      <c r="I581" s="129"/>
      <c r="J581" s="38" t="str">
        <f t="shared" si="32"/>
        <v xml:space="preserve"> </v>
      </c>
      <c r="K581" s="38" t="str">
        <f t="shared" si="33"/>
        <v xml:space="preserve"> </v>
      </c>
    </row>
    <row r="582" spans="1:11" ht="15" customHeight="1" x14ac:dyDescent="0.25">
      <c r="A582" s="1">
        <v>327</v>
      </c>
      <c r="B582" s="477"/>
      <c r="C582" s="477"/>
      <c r="D582" s="253"/>
      <c r="E582" s="127"/>
      <c r="F582" s="127"/>
      <c r="G582" s="127"/>
      <c r="H582" s="128"/>
      <c r="I582" s="129"/>
      <c r="J582" s="38" t="str">
        <f t="shared" si="32"/>
        <v xml:space="preserve"> </v>
      </c>
      <c r="K582" s="38" t="str">
        <f t="shared" si="33"/>
        <v xml:space="preserve"> </v>
      </c>
    </row>
    <row r="583" spans="1:11" ht="15.75" customHeight="1" x14ac:dyDescent="0.25">
      <c r="A583" s="2">
        <v>328</v>
      </c>
      <c r="B583" s="477"/>
      <c r="C583" s="477"/>
      <c r="D583" s="253"/>
      <c r="E583" s="127"/>
      <c r="F583" s="127"/>
      <c r="G583" s="127"/>
      <c r="H583" s="128"/>
      <c r="I583" s="129"/>
      <c r="J583" s="38" t="str">
        <f t="shared" si="32"/>
        <v xml:space="preserve"> </v>
      </c>
      <c r="K583" s="38" t="str">
        <f t="shared" si="33"/>
        <v xml:space="preserve"> </v>
      </c>
    </row>
    <row r="584" spans="1:11" ht="15" customHeight="1" x14ac:dyDescent="0.25">
      <c r="A584" s="1">
        <v>329</v>
      </c>
      <c r="B584" s="477"/>
      <c r="C584" s="477"/>
      <c r="D584" s="253"/>
      <c r="E584" s="127"/>
      <c r="F584" s="127"/>
      <c r="G584" s="127"/>
      <c r="H584" s="128"/>
      <c r="I584" s="129"/>
      <c r="J584" s="38" t="str">
        <f t="shared" si="32"/>
        <v xml:space="preserve"> </v>
      </c>
      <c r="K584" s="38" t="str">
        <f t="shared" si="33"/>
        <v xml:space="preserve"> </v>
      </c>
    </row>
    <row r="585" spans="1:11" ht="15.75" customHeight="1" x14ac:dyDescent="0.25">
      <c r="A585" s="2">
        <v>330</v>
      </c>
      <c r="B585" s="477"/>
      <c r="C585" s="477"/>
      <c r="D585" s="253"/>
      <c r="E585" s="127"/>
      <c r="F585" s="127"/>
      <c r="G585" s="127"/>
      <c r="H585" s="128"/>
      <c r="I585" s="129"/>
      <c r="J585" s="38" t="str">
        <f t="shared" si="32"/>
        <v xml:space="preserve"> </v>
      </c>
      <c r="K585" s="38" t="str">
        <f t="shared" si="33"/>
        <v xml:space="preserve"> </v>
      </c>
    </row>
    <row r="586" spans="1:11" ht="15" customHeight="1" x14ac:dyDescent="0.25">
      <c r="A586" s="1">
        <v>331</v>
      </c>
      <c r="B586" s="477"/>
      <c r="C586" s="477"/>
      <c r="D586" s="253"/>
      <c r="E586" s="127"/>
      <c r="F586" s="127"/>
      <c r="G586" s="127"/>
      <c r="H586" s="128"/>
      <c r="I586" s="129"/>
      <c r="J586" s="38" t="str">
        <f t="shared" si="32"/>
        <v xml:space="preserve"> </v>
      </c>
      <c r="K586" s="38" t="str">
        <f t="shared" si="33"/>
        <v xml:space="preserve"> </v>
      </c>
    </row>
    <row r="587" spans="1:11" ht="15.75" customHeight="1" x14ac:dyDescent="0.25">
      <c r="A587" s="2">
        <v>332</v>
      </c>
      <c r="B587" s="477"/>
      <c r="C587" s="477"/>
      <c r="D587" s="253"/>
      <c r="E587" s="127"/>
      <c r="F587" s="127"/>
      <c r="G587" s="127"/>
      <c r="H587" s="128"/>
      <c r="I587" s="129"/>
      <c r="J587" s="38" t="str">
        <f t="shared" si="32"/>
        <v xml:space="preserve"> </v>
      </c>
      <c r="K587" s="38" t="str">
        <f t="shared" si="33"/>
        <v xml:space="preserve"> </v>
      </c>
    </row>
    <row r="588" spans="1:11" ht="15" customHeight="1" x14ac:dyDescent="0.25">
      <c r="A588" s="1">
        <v>333</v>
      </c>
      <c r="B588" s="477"/>
      <c r="C588" s="477"/>
      <c r="D588" s="253"/>
      <c r="E588" s="127"/>
      <c r="F588" s="127"/>
      <c r="G588" s="127"/>
      <c r="H588" s="128"/>
      <c r="I588" s="129"/>
      <c r="J588" s="38" t="str">
        <f t="shared" si="32"/>
        <v xml:space="preserve"> </v>
      </c>
      <c r="K588" s="38" t="str">
        <f t="shared" si="33"/>
        <v xml:space="preserve"> </v>
      </c>
    </row>
    <row r="589" spans="1:11" ht="15.75" customHeight="1" x14ac:dyDescent="0.25">
      <c r="A589" s="2">
        <v>334</v>
      </c>
      <c r="B589" s="477"/>
      <c r="C589" s="477"/>
      <c r="D589" s="253"/>
      <c r="E589" s="127"/>
      <c r="F589" s="127"/>
      <c r="G589" s="127"/>
      <c r="H589" s="128"/>
      <c r="I589" s="129"/>
      <c r="J589" s="38" t="str">
        <f t="shared" si="32"/>
        <v xml:space="preserve"> </v>
      </c>
      <c r="K589" s="38" t="str">
        <f t="shared" si="33"/>
        <v xml:space="preserve"> </v>
      </c>
    </row>
    <row r="590" spans="1:11" ht="15" customHeight="1" x14ac:dyDescent="0.25">
      <c r="A590" s="1">
        <v>335</v>
      </c>
      <c r="B590" s="477"/>
      <c r="C590" s="477"/>
      <c r="D590" s="253"/>
      <c r="E590" s="127"/>
      <c r="F590" s="127"/>
      <c r="G590" s="127"/>
      <c r="H590" s="128"/>
      <c r="I590" s="129"/>
      <c r="J590" s="38" t="str">
        <f t="shared" si="32"/>
        <v xml:space="preserve"> </v>
      </c>
      <c r="K590" s="38" t="str">
        <f t="shared" si="33"/>
        <v xml:space="preserve"> </v>
      </c>
    </row>
    <row r="591" spans="1:11" ht="15.75" customHeight="1" x14ac:dyDescent="0.25">
      <c r="A591" s="2">
        <v>336</v>
      </c>
      <c r="B591" s="477"/>
      <c r="C591" s="477"/>
      <c r="D591" s="253"/>
      <c r="E591" s="127"/>
      <c r="F591" s="127"/>
      <c r="G591" s="127"/>
      <c r="H591" s="128"/>
      <c r="I591" s="129"/>
      <c r="J591" s="38" t="str">
        <f t="shared" si="32"/>
        <v xml:space="preserve"> </v>
      </c>
      <c r="K591" s="38" t="str">
        <f t="shared" si="33"/>
        <v xml:space="preserve"> </v>
      </c>
    </row>
    <row r="592" spans="1:11" ht="15" customHeight="1" x14ac:dyDescent="0.25">
      <c r="A592" s="1">
        <v>337</v>
      </c>
      <c r="B592" s="477"/>
      <c r="C592" s="477"/>
      <c r="D592" s="253"/>
      <c r="E592" s="127"/>
      <c r="F592" s="127"/>
      <c r="G592" s="127"/>
      <c r="H592" s="128"/>
      <c r="I592" s="129"/>
      <c r="J592" s="38" t="str">
        <f t="shared" si="32"/>
        <v xml:space="preserve"> </v>
      </c>
      <c r="K592" s="38" t="str">
        <f t="shared" si="33"/>
        <v xml:space="preserve"> </v>
      </c>
    </row>
    <row r="593" spans="1:11" ht="15.75" customHeight="1" x14ac:dyDescent="0.25">
      <c r="A593" s="2">
        <v>338</v>
      </c>
      <c r="B593" s="477"/>
      <c r="C593" s="477"/>
      <c r="D593" s="253"/>
      <c r="E593" s="127"/>
      <c r="F593" s="127"/>
      <c r="G593" s="127"/>
      <c r="H593" s="128"/>
      <c r="I593" s="129"/>
      <c r="J593" s="38" t="str">
        <f t="shared" si="32"/>
        <v xml:space="preserve"> </v>
      </c>
      <c r="K593" s="38" t="str">
        <f t="shared" si="33"/>
        <v xml:space="preserve"> </v>
      </c>
    </row>
    <row r="594" spans="1:11" ht="15" customHeight="1" x14ac:dyDescent="0.25">
      <c r="A594" s="1">
        <v>339</v>
      </c>
      <c r="B594" s="477"/>
      <c r="C594" s="477"/>
      <c r="D594" s="253"/>
      <c r="E594" s="127"/>
      <c r="F594" s="127"/>
      <c r="G594" s="127"/>
      <c r="H594" s="128"/>
      <c r="I594" s="129"/>
      <c r="J594" s="38" t="str">
        <f t="shared" si="32"/>
        <v xml:space="preserve"> </v>
      </c>
      <c r="K594" s="38" t="str">
        <f t="shared" si="33"/>
        <v xml:space="preserve"> </v>
      </c>
    </row>
    <row r="595" spans="1:11" ht="15.75" customHeight="1" x14ac:dyDescent="0.25">
      <c r="A595" s="2">
        <v>340</v>
      </c>
      <c r="B595" s="474"/>
      <c r="C595" s="474"/>
      <c r="D595" s="254"/>
      <c r="E595" s="130"/>
      <c r="F595" s="130"/>
      <c r="G595" s="130"/>
      <c r="H595" s="131"/>
      <c r="I595" s="132"/>
      <c r="J595" s="38" t="str">
        <f t="shared" si="32"/>
        <v xml:space="preserve"> </v>
      </c>
      <c r="K595" s="38" t="str">
        <f t="shared" si="33"/>
        <v xml:space="preserve"> </v>
      </c>
    </row>
    <row r="596" spans="1:11" ht="30.75" customHeight="1" x14ac:dyDescent="0.25">
      <c r="A596" s="475"/>
      <c r="B596" s="475"/>
      <c r="C596" s="475"/>
      <c r="D596" s="475"/>
      <c r="E596" s="475"/>
      <c r="F596" s="40"/>
      <c r="G596" s="258" t="s">
        <v>191</v>
      </c>
      <c r="H596" s="41">
        <f>SUM(H576:H595)+H561</f>
        <v>0</v>
      </c>
      <c r="I596" s="62"/>
    </row>
    <row r="597" spans="1:11" ht="15" customHeight="1" x14ac:dyDescent="0.25">
      <c r="A597" s="46"/>
      <c r="B597" s="46"/>
      <c r="C597" s="46"/>
      <c r="D597" s="46"/>
      <c r="E597" s="46"/>
      <c r="F597" s="46"/>
      <c r="G597" s="46"/>
      <c r="H597" s="46"/>
      <c r="I597" s="46"/>
    </row>
    <row r="598" spans="1:11" ht="15" customHeight="1" x14ac:dyDescent="0.25">
      <c r="A598" s="381" t="s">
        <v>171</v>
      </c>
      <c r="B598" s="381"/>
      <c r="C598" s="381"/>
      <c r="D598" s="381"/>
      <c r="E598" s="381"/>
      <c r="F598" s="381"/>
      <c r="G598" s="381"/>
      <c r="H598" s="381"/>
      <c r="I598" s="381"/>
      <c r="J598" s="381"/>
      <c r="K598" s="381"/>
    </row>
    <row r="599" spans="1:11" ht="15" customHeight="1" x14ac:dyDescent="0.25">
      <c r="A599" s="252"/>
      <c r="B599" s="252"/>
      <c r="C599" s="252"/>
      <c r="D599" s="252"/>
      <c r="E599" s="252"/>
      <c r="F599" s="252"/>
      <c r="G599" s="252"/>
      <c r="H599" s="252"/>
      <c r="I599" s="252"/>
      <c r="J599" s="252"/>
      <c r="K599" s="252"/>
    </row>
    <row r="600" spans="1:11" ht="15" customHeight="1" x14ac:dyDescent="0.25">
      <c r="A600" s="51"/>
    </row>
    <row r="601" spans="1:11" ht="15" customHeight="1" x14ac:dyDescent="0.25">
      <c r="A601" s="255" t="s">
        <v>101</v>
      </c>
      <c r="D601" s="255" t="s">
        <v>102</v>
      </c>
      <c r="E601" s="255" t="s">
        <v>103</v>
      </c>
      <c r="F601" s="255"/>
      <c r="H601" s="74" t="s">
        <v>127</v>
      </c>
    </row>
    <row r="603" spans="1:11" ht="15.75" customHeight="1" x14ac:dyDescent="0.25">
      <c r="A603" s="348" t="s">
        <v>182</v>
      </c>
      <c r="B603" s="348"/>
      <c r="C603" s="348"/>
      <c r="D603" s="348"/>
      <c r="E603" s="348"/>
      <c r="F603" s="348"/>
      <c r="G603" s="348"/>
      <c r="H603" s="348"/>
      <c r="I603" s="348"/>
    </row>
    <row r="604" spans="1:11" ht="15" customHeight="1" x14ac:dyDescent="0.25">
      <c r="A604" s="70"/>
      <c r="B604" s="70"/>
      <c r="C604" s="70"/>
      <c r="D604" s="71" t="str">
        <f>'proje ve personel bilgileri'!$B$7</f>
        <v>/</v>
      </c>
      <c r="E604" s="70" t="s">
        <v>109</v>
      </c>
      <c r="F604" s="70"/>
      <c r="G604" s="70"/>
      <c r="H604" s="70"/>
      <c r="I604" s="70"/>
    </row>
    <row r="605" spans="1:11" ht="18.75" customHeight="1" x14ac:dyDescent="0.25">
      <c r="I605" s="4" t="s">
        <v>183</v>
      </c>
    </row>
    <row r="606" spans="1:11" ht="15.75" customHeight="1" x14ac:dyDescent="0.25">
      <c r="A606" s="349" t="s">
        <v>2</v>
      </c>
      <c r="B606" s="350"/>
      <c r="C606" s="479">
        <f>'proje ve personel bilgileri'!$B$2</f>
        <v>0</v>
      </c>
      <c r="D606" s="480"/>
      <c r="E606" s="480"/>
      <c r="F606" s="480"/>
      <c r="G606" s="480"/>
      <c r="H606" s="480"/>
      <c r="I606" s="481"/>
    </row>
    <row r="607" spans="1:11" ht="15.75" customHeight="1" x14ac:dyDescent="0.25">
      <c r="A607" s="349" t="s">
        <v>184</v>
      </c>
      <c r="B607" s="350"/>
      <c r="C607" s="351">
        <f>'proje ve personel bilgileri'!$B$3</f>
        <v>0</v>
      </c>
      <c r="D607" s="352"/>
      <c r="E607" s="352"/>
      <c r="F607" s="352"/>
      <c r="G607" s="352"/>
      <c r="H607" s="352"/>
      <c r="I607" s="353"/>
    </row>
    <row r="608" spans="1:11" ht="27.75" customHeight="1" x14ac:dyDescent="0.25">
      <c r="A608" s="432" t="s">
        <v>87</v>
      </c>
      <c r="B608" s="346" t="s">
        <v>185</v>
      </c>
      <c r="C608" s="347"/>
      <c r="D608" s="432" t="s">
        <v>186</v>
      </c>
      <c r="E608" s="432" t="s">
        <v>187</v>
      </c>
      <c r="F608" s="442" t="s">
        <v>188</v>
      </c>
      <c r="G608" s="478"/>
      <c r="H608" s="432" t="s">
        <v>189</v>
      </c>
      <c r="I608" s="432" t="s">
        <v>178</v>
      </c>
    </row>
    <row r="609" spans="1:11" ht="15" customHeight="1" x14ac:dyDescent="0.25">
      <c r="A609" s="433"/>
      <c r="B609" s="339" t="s">
        <v>190</v>
      </c>
      <c r="C609" s="340"/>
      <c r="D609" s="433"/>
      <c r="E609" s="433"/>
      <c r="F609" s="432" t="s">
        <v>179</v>
      </c>
      <c r="G609" s="347" t="s">
        <v>180</v>
      </c>
      <c r="H609" s="433"/>
      <c r="I609" s="433"/>
    </row>
    <row r="610" spans="1:11" ht="15.75" customHeight="1" x14ac:dyDescent="0.25">
      <c r="A610" s="433"/>
      <c r="B610" s="339" t="s">
        <v>87</v>
      </c>
      <c r="C610" s="340"/>
      <c r="D610" s="433"/>
      <c r="E610" s="433"/>
      <c r="F610" s="463"/>
      <c r="G610" s="401"/>
      <c r="H610" s="433"/>
      <c r="I610" s="433"/>
    </row>
    <row r="611" spans="1:11" ht="15" customHeight="1" x14ac:dyDescent="0.25">
      <c r="A611" s="1">
        <v>341</v>
      </c>
      <c r="B611" s="476"/>
      <c r="C611" s="476"/>
      <c r="D611" s="256"/>
      <c r="E611" s="124"/>
      <c r="F611" s="124"/>
      <c r="G611" s="124"/>
      <c r="H611" s="125"/>
      <c r="I611" s="126"/>
      <c r="J611" s="38" t="str">
        <f t="shared" ref="J611:J630" si="34">IF(H611&lt;&gt;0,(IF(I611=0,"KDV'li Tutar Zorunlu"," "))," ")</f>
        <v xml:space="preserve"> </v>
      </c>
      <c r="K611" s="38" t="str">
        <f t="shared" ref="K611:K630" si="35">IF(H611&lt;&gt;0,(IF(F611=0,"Tarih Numara Zorunlu"," "))," ")</f>
        <v xml:space="preserve"> </v>
      </c>
    </row>
    <row r="612" spans="1:11" ht="15.75" customHeight="1" x14ac:dyDescent="0.25">
      <c r="A612" s="2">
        <v>342</v>
      </c>
      <c r="B612" s="477"/>
      <c r="C612" s="477"/>
      <c r="D612" s="253"/>
      <c r="E612" s="127"/>
      <c r="F612" s="127"/>
      <c r="G612" s="127"/>
      <c r="H612" s="128"/>
      <c r="I612" s="129"/>
      <c r="J612" s="38" t="str">
        <f t="shared" si="34"/>
        <v xml:space="preserve"> </v>
      </c>
      <c r="K612" s="38" t="str">
        <f t="shared" si="35"/>
        <v xml:space="preserve"> </v>
      </c>
    </row>
    <row r="613" spans="1:11" ht="15" customHeight="1" x14ac:dyDescent="0.25">
      <c r="A613" s="1">
        <v>343</v>
      </c>
      <c r="B613" s="477"/>
      <c r="C613" s="477"/>
      <c r="D613" s="253"/>
      <c r="E613" s="127"/>
      <c r="F613" s="127"/>
      <c r="G613" s="127"/>
      <c r="H613" s="128"/>
      <c r="I613" s="129"/>
      <c r="J613" s="38" t="str">
        <f t="shared" si="34"/>
        <v xml:space="preserve"> </v>
      </c>
      <c r="K613" s="38" t="str">
        <f t="shared" si="35"/>
        <v xml:space="preserve"> </v>
      </c>
    </row>
    <row r="614" spans="1:11" ht="15.75" customHeight="1" x14ac:dyDescent="0.25">
      <c r="A614" s="2">
        <v>344</v>
      </c>
      <c r="B614" s="477"/>
      <c r="C614" s="477"/>
      <c r="D614" s="253"/>
      <c r="E614" s="127"/>
      <c r="F614" s="127"/>
      <c r="G614" s="127"/>
      <c r="H614" s="128"/>
      <c r="I614" s="129"/>
      <c r="J614" s="38" t="str">
        <f t="shared" si="34"/>
        <v xml:space="preserve"> </v>
      </c>
      <c r="K614" s="38" t="str">
        <f t="shared" si="35"/>
        <v xml:space="preserve"> </v>
      </c>
    </row>
    <row r="615" spans="1:11" ht="15" customHeight="1" x14ac:dyDescent="0.25">
      <c r="A615" s="1">
        <v>345</v>
      </c>
      <c r="B615" s="477"/>
      <c r="C615" s="477"/>
      <c r="D615" s="253"/>
      <c r="E615" s="127"/>
      <c r="F615" s="127"/>
      <c r="G615" s="127"/>
      <c r="H615" s="128"/>
      <c r="I615" s="129"/>
      <c r="J615" s="38" t="str">
        <f t="shared" si="34"/>
        <v xml:space="preserve"> </v>
      </c>
      <c r="K615" s="38" t="str">
        <f t="shared" si="35"/>
        <v xml:space="preserve"> </v>
      </c>
    </row>
    <row r="616" spans="1:11" ht="15.75" customHeight="1" x14ac:dyDescent="0.25">
      <c r="A616" s="2">
        <v>346</v>
      </c>
      <c r="B616" s="477"/>
      <c r="C616" s="477"/>
      <c r="D616" s="253"/>
      <c r="E616" s="127"/>
      <c r="F616" s="127"/>
      <c r="G616" s="127"/>
      <c r="H616" s="128"/>
      <c r="I616" s="129"/>
      <c r="J616" s="38" t="str">
        <f t="shared" si="34"/>
        <v xml:space="preserve"> </v>
      </c>
      <c r="K616" s="38" t="str">
        <f t="shared" si="35"/>
        <v xml:space="preserve"> </v>
      </c>
    </row>
    <row r="617" spans="1:11" ht="15" customHeight="1" x14ac:dyDescent="0.25">
      <c r="A617" s="1">
        <v>347</v>
      </c>
      <c r="B617" s="477"/>
      <c r="C617" s="477"/>
      <c r="D617" s="253"/>
      <c r="E617" s="127"/>
      <c r="F617" s="127"/>
      <c r="G617" s="127"/>
      <c r="H617" s="128"/>
      <c r="I617" s="129"/>
      <c r="J617" s="38" t="str">
        <f t="shared" si="34"/>
        <v xml:space="preserve"> </v>
      </c>
      <c r="K617" s="38" t="str">
        <f t="shared" si="35"/>
        <v xml:space="preserve"> </v>
      </c>
    </row>
    <row r="618" spans="1:11" ht="15.75" customHeight="1" x14ac:dyDescent="0.25">
      <c r="A618" s="2">
        <v>348</v>
      </c>
      <c r="B618" s="477"/>
      <c r="C618" s="477"/>
      <c r="D618" s="253"/>
      <c r="E618" s="127"/>
      <c r="F618" s="127"/>
      <c r="G618" s="127"/>
      <c r="H618" s="128"/>
      <c r="I618" s="129"/>
      <c r="J618" s="38" t="str">
        <f t="shared" si="34"/>
        <v xml:space="preserve"> </v>
      </c>
      <c r="K618" s="38" t="str">
        <f t="shared" si="35"/>
        <v xml:space="preserve"> </v>
      </c>
    </row>
    <row r="619" spans="1:11" ht="15" customHeight="1" x14ac:dyDescent="0.25">
      <c r="A619" s="1">
        <v>349</v>
      </c>
      <c r="B619" s="477"/>
      <c r="C619" s="477"/>
      <c r="D619" s="253"/>
      <c r="E619" s="127"/>
      <c r="F619" s="127"/>
      <c r="G619" s="127"/>
      <c r="H619" s="128"/>
      <c r="I619" s="129"/>
      <c r="J619" s="38" t="str">
        <f t="shared" si="34"/>
        <v xml:space="preserve"> </v>
      </c>
      <c r="K619" s="38" t="str">
        <f t="shared" si="35"/>
        <v xml:space="preserve"> </v>
      </c>
    </row>
    <row r="620" spans="1:11" ht="15.75" customHeight="1" x14ac:dyDescent="0.25">
      <c r="A620" s="2">
        <v>350</v>
      </c>
      <c r="B620" s="477"/>
      <c r="C620" s="477"/>
      <c r="D620" s="253"/>
      <c r="E620" s="127"/>
      <c r="F620" s="127"/>
      <c r="G620" s="127"/>
      <c r="H620" s="128"/>
      <c r="I620" s="129"/>
      <c r="J620" s="38" t="str">
        <f t="shared" si="34"/>
        <v xml:space="preserve"> </v>
      </c>
      <c r="K620" s="38" t="str">
        <f t="shared" si="35"/>
        <v xml:space="preserve"> </v>
      </c>
    </row>
    <row r="621" spans="1:11" ht="15" customHeight="1" x14ac:dyDescent="0.25">
      <c r="A621" s="1">
        <v>351</v>
      </c>
      <c r="B621" s="477"/>
      <c r="C621" s="477"/>
      <c r="D621" s="253"/>
      <c r="E621" s="127"/>
      <c r="F621" s="127"/>
      <c r="G621" s="127"/>
      <c r="H621" s="128"/>
      <c r="I621" s="129"/>
      <c r="J621" s="38" t="str">
        <f t="shared" si="34"/>
        <v xml:space="preserve"> </v>
      </c>
      <c r="K621" s="38" t="str">
        <f t="shared" si="35"/>
        <v xml:space="preserve"> </v>
      </c>
    </row>
    <row r="622" spans="1:11" ht="15.75" customHeight="1" x14ac:dyDescent="0.25">
      <c r="A622" s="2">
        <v>352</v>
      </c>
      <c r="B622" s="477"/>
      <c r="C622" s="477"/>
      <c r="D622" s="253"/>
      <c r="E622" s="127"/>
      <c r="F622" s="127"/>
      <c r="G622" s="127"/>
      <c r="H622" s="128"/>
      <c r="I622" s="129"/>
      <c r="J622" s="38" t="str">
        <f t="shared" si="34"/>
        <v xml:space="preserve"> </v>
      </c>
      <c r="K622" s="38" t="str">
        <f t="shared" si="35"/>
        <v xml:space="preserve"> </v>
      </c>
    </row>
    <row r="623" spans="1:11" ht="15" customHeight="1" x14ac:dyDescent="0.25">
      <c r="A623" s="1">
        <v>353</v>
      </c>
      <c r="B623" s="477"/>
      <c r="C623" s="477"/>
      <c r="D623" s="253"/>
      <c r="E623" s="127"/>
      <c r="F623" s="127"/>
      <c r="G623" s="127"/>
      <c r="H623" s="128"/>
      <c r="I623" s="129"/>
      <c r="J623" s="38" t="str">
        <f t="shared" si="34"/>
        <v xml:space="preserve"> </v>
      </c>
      <c r="K623" s="38" t="str">
        <f t="shared" si="35"/>
        <v xml:space="preserve"> </v>
      </c>
    </row>
    <row r="624" spans="1:11" ht="15.75" customHeight="1" x14ac:dyDescent="0.25">
      <c r="A624" s="2">
        <v>354</v>
      </c>
      <c r="B624" s="477"/>
      <c r="C624" s="477"/>
      <c r="D624" s="253"/>
      <c r="E624" s="127"/>
      <c r="F624" s="127"/>
      <c r="G624" s="127"/>
      <c r="H624" s="128"/>
      <c r="I624" s="129"/>
      <c r="J624" s="38" t="str">
        <f t="shared" si="34"/>
        <v xml:space="preserve"> </v>
      </c>
      <c r="K624" s="38" t="str">
        <f t="shared" si="35"/>
        <v xml:space="preserve"> </v>
      </c>
    </row>
    <row r="625" spans="1:11" ht="15" customHeight="1" x14ac:dyDescent="0.25">
      <c r="A625" s="1">
        <v>355</v>
      </c>
      <c r="B625" s="477"/>
      <c r="C625" s="477"/>
      <c r="D625" s="253"/>
      <c r="E625" s="127"/>
      <c r="F625" s="127"/>
      <c r="G625" s="127"/>
      <c r="H625" s="128"/>
      <c r="I625" s="129"/>
      <c r="J625" s="38" t="str">
        <f t="shared" si="34"/>
        <v xml:space="preserve"> </v>
      </c>
      <c r="K625" s="38" t="str">
        <f t="shared" si="35"/>
        <v xml:space="preserve"> </v>
      </c>
    </row>
    <row r="626" spans="1:11" ht="15.75" customHeight="1" x14ac:dyDescent="0.25">
      <c r="A626" s="2">
        <v>356</v>
      </c>
      <c r="B626" s="477"/>
      <c r="C626" s="477"/>
      <c r="D626" s="253"/>
      <c r="E626" s="127"/>
      <c r="F626" s="127"/>
      <c r="G626" s="127"/>
      <c r="H626" s="128"/>
      <c r="I626" s="129"/>
      <c r="J626" s="38" t="str">
        <f t="shared" si="34"/>
        <v xml:space="preserve"> </v>
      </c>
      <c r="K626" s="38" t="str">
        <f t="shared" si="35"/>
        <v xml:space="preserve"> </v>
      </c>
    </row>
    <row r="627" spans="1:11" ht="15" customHeight="1" x14ac:dyDescent="0.25">
      <c r="A627" s="1">
        <v>357</v>
      </c>
      <c r="B627" s="477"/>
      <c r="C627" s="477"/>
      <c r="D627" s="253"/>
      <c r="E627" s="127"/>
      <c r="F627" s="127"/>
      <c r="G627" s="127"/>
      <c r="H627" s="128"/>
      <c r="I627" s="129"/>
      <c r="J627" s="38" t="str">
        <f t="shared" si="34"/>
        <v xml:space="preserve"> </v>
      </c>
      <c r="K627" s="38" t="str">
        <f t="shared" si="35"/>
        <v xml:space="preserve"> </v>
      </c>
    </row>
    <row r="628" spans="1:11" ht="15.75" customHeight="1" x14ac:dyDescent="0.25">
      <c r="A628" s="2">
        <v>358</v>
      </c>
      <c r="B628" s="477"/>
      <c r="C628" s="477"/>
      <c r="D628" s="253"/>
      <c r="E628" s="127"/>
      <c r="F628" s="127"/>
      <c r="G628" s="127"/>
      <c r="H628" s="128"/>
      <c r="I628" s="129"/>
      <c r="J628" s="38" t="str">
        <f t="shared" si="34"/>
        <v xml:space="preserve"> </v>
      </c>
      <c r="K628" s="38" t="str">
        <f t="shared" si="35"/>
        <v xml:space="preserve"> </v>
      </c>
    </row>
    <row r="629" spans="1:11" ht="15" customHeight="1" x14ac:dyDescent="0.25">
      <c r="A629" s="1">
        <v>359</v>
      </c>
      <c r="B629" s="477"/>
      <c r="C629" s="477"/>
      <c r="D629" s="253"/>
      <c r="E629" s="127"/>
      <c r="F629" s="127"/>
      <c r="G629" s="127"/>
      <c r="H629" s="128"/>
      <c r="I629" s="129"/>
      <c r="J629" s="38" t="str">
        <f t="shared" si="34"/>
        <v xml:space="preserve"> </v>
      </c>
      <c r="K629" s="38" t="str">
        <f t="shared" si="35"/>
        <v xml:space="preserve"> </v>
      </c>
    </row>
    <row r="630" spans="1:11" ht="15.75" customHeight="1" x14ac:dyDescent="0.25">
      <c r="A630" s="2">
        <v>360</v>
      </c>
      <c r="B630" s="474"/>
      <c r="C630" s="474"/>
      <c r="D630" s="254"/>
      <c r="E630" s="130"/>
      <c r="F630" s="130"/>
      <c r="G630" s="130"/>
      <c r="H630" s="131"/>
      <c r="I630" s="132"/>
      <c r="J630" s="38" t="str">
        <f t="shared" si="34"/>
        <v xml:space="preserve"> </v>
      </c>
      <c r="K630" s="38" t="str">
        <f t="shared" si="35"/>
        <v xml:space="preserve"> </v>
      </c>
    </row>
    <row r="631" spans="1:11" ht="30.75" customHeight="1" x14ac:dyDescent="0.25">
      <c r="A631" s="475"/>
      <c r="B631" s="475"/>
      <c r="C631" s="475"/>
      <c r="D631" s="475"/>
      <c r="E631" s="475"/>
      <c r="F631" s="40"/>
      <c r="G631" s="258" t="s">
        <v>191</v>
      </c>
      <c r="H631" s="41">
        <f>SUM(H611:H630)+H596</f>
        <v>0</v>
      </c>
      <c r="I631" s="62"/>
    </row>
    <row r="632" spans="1:11" ht="15" customHeight="1" x14ac:dyDescent="0.25">
      <c r="A632" s="46"/>
      <c r="B632" s="46"/>
      <c r="C632" s="46"/>
      <c r="D632" s="46"/>
      <c r="E632" s="46"/>
      <c r="F632" s="46"/>
      <c r="G632" s="46"/>
      <c r="H632" s="46"/>
      <c r="I632" s="46"/>
    </row>
    <row r="633" spans="1:11" ht="15" customHeight="1" x14ac:dyDescent="0.25">
      <c r="A633" s="381" t="s">
        <v>171</v>
      </c>
      <c r="B633" s="381"/>
      <c r="C633" s="381"/>
      <c r="D633" s="381"/>
      <c r="E633" s="381"/>
      <c r="F633" s="381"/>
      <c r="G633" s="381"/>
      <c r="H633" s="381"/>
      <c r="I633" s="381"/>
      <c r="J633" s="381"/>
      <c r="K633" s="381"/>
    </row>
    <row r="634" spans="1:11" ht="15" customHeight="1" x14ac:dyDescent="0.25">
      <c r="A634" s="252"/>
      <c r="B634" s="252"/>
      <c r="C634" s="252"/>
      <c r="D634" s="252"/>
      <c r="E634" s="252"/>
      <c r="F634" s="252"/>
      <c r="G634" s="252"/>
      <c r="H634" s="252"/>
      <c r="I634" s="252"/>
      <c r="J634" s="252"/>
      <c r="K634" s="252"/>
    </row>
    <row r="635" spans="1:11" ht="15" customHeight="1" x14ac:dyDescent="0.25">
      <c r="A635" s="51"/>
    </row>
    <row r="636" spans="1:11" ht="15" customHeight="1" x14ac:dyDescent="0.25">
      <c r="A636" s="255" t="s">
        <v>101</v>
      </c>
      <c r="D636" s="255" t="s">
        <v>102</v>
      </c>
      <c r="E636" s="255" t="s">
        <v>103</v>
      </c>
      <c r="F636" s="255"/>
      <c r="H636" s="74" t="s">
        <v>127</v>
      </c>
    </row>
    <row r="639" spans="1:11" ht="15.75" customHeight="1" x14ac:dyDescent="0.25">
      <c r="A639" s="348" t="s">
        <v>182</v>
      </c>
      <c r="B639" s="348"/>
      <c r="C639" s="348"/>
      <c r="D639" s="348"/>
      <c r="E639" s="348"/>
      <c r="F639" s="348"/>
      <c r="G639" s="348"/>
      <c r="H639" s="348"/>
      <c r="I639" s="348"/>
    </row>
    <row r="640" spans="1:11" ht="15" customHeight="1" x14ac:dyDescent="0.25">
      <c r="A640" s="70"/>
      <c r="B640" s="70"/>
      <c r="C640" s="70"/>
      <c r="D640" s="71" t="str">
        <f>'proje ve personel bilgileri'!$B$7</f>
        <v>/</v>
      </c>
      <c r="E640" s="70" t="s">
        <v>109</v>
      </c>
      <c r="F640" s="70"/>
      <c r="G640" s="70"/>
      <c r="H640" s="70"/>
      <c r="I640" s="70"/>
    </row>
    <row r="641" spans="1:11" ht="18.75" customHeight="1" x14ac:dyDescent="0.25">
      <c r="I641" s="4" t="s">
        <v>183</v>
      </c>
    </row>
    <row r="642" spans="1:11" ht="15.75" customHeight="1" x14ac:dyDescent="0.25">
      <c r="A642" s="349" t="s">
        <v>2</v>
      </c>
      <c r="B642" s="350"/>
      <c r="C642" s="479">
        <f>'proje ve personel bilgileri'!$B$2</f>
        <v>0</v>
      </c>
      <c r="D642" s="480"/>
      <c r="E642" s="480"/>
      <c r="F642" s="480"/>
      <c r="G642" s="480"/>
      <c r="H642" s="480"/>
      <c r="I642" s="481"/>
    </row>
    <row r="643" spans="1:11" ht="15.75" customHeight="1" x14ac:dyDescent="0.25">
      <c r="A643" s="349" t="s">
        <v>184</v>
      </c>
      <c r="B643" s="350"/>
      <c r="C643" s="351">
        <f>'proje ve personel bilgileri'!$B$3</f>
        <v>0</v>
      </c>
      <c r="D643" s="352"/>
      <c r="E643" s="352"/>
      <c r="F643" s="352"/>
      <c r="G643" s="352"/>
      <c r="H643" s="352"/>
      <c r="I643" s="353"/>
    </row>
    <row r="644" spans="1:11" ht="31.5" customHeight="1" x14ac:dyDescent="0.25">
      <c r="A644" s="432" t="s">
        <v>87</v>
      </c>
      <c r="B644" s="346" t="s">
        <v>185</v>
      </c>
      <c r="C644" s="347"/>
      <c r="D644" s="432" t="s">
        <v>186</v>
      </c>
      <c r="E644" s="432" t="s">
        <v>187</v>
      </c>
      <c r="F644" s="442" t="s">
        <v>188</v>
      </c>
      <c r="G644" s="478"/>
      <c r="H644" s="432" t="s">
        <v>189</v>
      </c>
      <c r="I644" s="432" t="s">
        <v>178</v>
      </c>
    </row>
    <row r="645" spans="1:11" ht="15" customHeight="1" x14ac:dyDescent="0.25">
      <c r="A645" s="433"/>
      <c r="B645" s="339" t="s">
        <v>190</v>
      </c>
      <c r="C645" s="340"/>
      <c r="D645" s="433"/>
      <c r="E645" s="433"/>
      <c r="F645" s="432" t="s">
        <v>179</v>
      </c>
      <c r="G645" s="347" t="s">
        <v>180</v>
      </c>
      <c r="H645" s="433"/>
      <c r="I645" s="433"/>
    </row>
    <row r="646" spans="1:11" ht="15.75" customHeight="1" x14ac:dyDescent="0.25">
      <c r="A646" s="433"/>
      <c r="B646" s="339" t="s">
        <v>87</v>
      </c>
      <c r="C646" s="340"/>
      <c r="D646" s="433"/>
      <c r="E646" s="433"/>
      <c r="F646" s="463"/>
      <c r="G646" s="401"/>
      <c r="H646" s="433"/>
      <c r="I646" s="433"/>
    </row>
    <row r="647" spans="1:11" ht="15" customHeight="1" x14ac:dyDescent="0.25">
      <c r="A647" s="1">
        <v>361</v>
      </c>
      <c r="B647" s="476"/>
      <c r="C647" s="476"/>
      <c r="D647" s="256"/>
      <c r="E647" s="124"/>
      <c r="F647" s="124"/>
      <c r="G647" s="124"/>
      <c r="H647" s="125"/>
      <c r="I647" s="126"/>
      <c r="J647" s="38" t="str">
        <f t="shared" ref="J647:J666" si="36">IF(H647&lt;&gt;0,(IF(I647=0,"KDV'li Tutar Zorunlu"," "))," ")</f>
        <v xml:space="preserve"> </v>
      </c>
      <c r="K647" s="38" t="str">
        <f t="shared" ref="K647:K666" si="37">IF(H647&lt;&gt;0,(IF(F647=0,"Tarih Numara Zorunlu"," "))," ")</f>
        <v xml:space="preserve"> </v>
      </c>
    </row>
    <row r="648" spans="1:11" ht="15.75" customHeight="1" x14ac:dyDescent="0.25">
      <c r="A648" s="2">
        <v>362</v>
      </c>
      <c r="B648" s="477"/>
      <c r="C648" s="477"/>
      <c r="D648" s="253"/>
      <c r="E648" s="127"/>
      <c r="F648" s="127"/>
      <c r="G648" s="127"/>
      <c r="H648" s="128"/>
      <c r="I648" s="129"/>
      <c r="J648" s="38" t="str">
        <f t="shared" si="36"/>
        <v xml:space="preserve"> </v>
      </c>
      <c r="K648" s="38" t="str">
        <f t="shared" si="37"/>
        <v xml:space="preserve"> </v>
      </c>
    </row>
    <row r="649" spans="1:11" ht="15" customHeight="1" x14ac:dyDescent="0.25">
      <c r="A649" s="1">
        <v>363</v>
      </c>
      <c r="B649" s="477"/>
      <c r="C649" s="477"/>
      <c r="D649" s="253"/>
      <c r="E649" s="127"/>
      <c r="F649" s="127"/>
      <c r="G649" s="127"/>
      <c r="H649" s="128"/>
      <c r="I649" s="129"/>
      <c r="J649" s="38" t="str">
        <f t="shared" si="36"/>
        <v xml:space="preserve"> </v>
      </c>
      <c r="K649" s="38" t="str">
        <f t="shared" si="37"/>
        <v xml:space="preserve"> </v>
      </c>
    </row>
    <row r="650" spans="1:11" ht="15.75" customHeight="1" x14ac:dyDescent="0.25">
      <c r="A650" s="2">
        <v>364</v>
      </c>
      <c r="B650" s="477"/>
      <c r="C650" s="477"/>
      <c r="D650" s="253"/>
      <c r="E650" s="127"/>
      <c r="F650" s="127"/>
      <c r="G650" s="127"/>
      <c r="H650" s="128"/>
      <c r="I650" s="129"/>
      <c r="J650" s="38" t="str">
        <f t="shared" si="36"/>
        <v xml:space="preserve"> </v>
      </c>
      <c r="K650" s="38" t="str">
        <f t="shared" si="37"/>
        <v xml:space="preserve"> </v>
      </c>
    </row>
    <row r="651" spans="1:11" ht="15" customHeight="1" x14ac:dyDescent="0.25">
      <c r="A651" s="1">
        <v>365</v>
      </c>
      <c r="B651" s="477"/>
      <c r="C651" s="477"/>
      <c r="D651" s="253"/>
      <c r="E651" s="127"/>
      <c r="F651" s="127"/>
      <c r="G651" s="127"/>
      <c r="H651" s="128"/>
      <c r="I651" s="129"/>
      <c r="J651" s="38" t="str">
        <f t="shared" si="36"/>
        <v xml:space="preserve"> </v>
      </c>
      <c r="K651" s="38" t="str">
        <f t="shared" si="37"/>
        <v xml:space="preserve"> </v>
      </c>
    </row>
    <row r="652" spans="1:11" ht="15.75" customHeight="1" x14ac:dyDescent="0.25">
      <c r="A652" s="2">
        <v>366</v>
      </c>
      <c r="B652" s="477"/>
      <c r="C652" s="477"/>
      <c r="D652" s="253"/>
      <c r="E652" s="127"/>
      <c r="F652" s="127"/>
      <c r="G652" s="127"/>
      <c r="H652" s="128"/>
      <c r="I652" s="129"/>
      <c r="J652" s="38" t="str">
        <f t="shared" si="36"/>
        <v xml:space="preserve"> </v>
      </c>
      <c r="K652" s="38" t="str">
        <f t="shared" si="37"/>
        <v xml:space="preserve"> </v>
      </c>
    </row>
    <row r="653" spans="1:11" ht="15" customHeight="1" x14ac:dyDescent="0.25">
      <c r="A653" s="1">
        <v>367</v>
      </c>
      <c r="B653" s="477"/>
      <c r="C653" s="477"/>
      <c r="D653" s="253"/>
      <c r="E653" s="127"/>
      <c r="F653" s="127"/>
      <c r="G653" s="127"/>
      <c r="H653" s="128"/>
      <c r="I653" s="129"/>
      <c r="J653" s="38" t="str">
        <f t="shared" si="36"/>
        <v xml:space="preserve"> </v>
      </c>
      <c r="K653" s="38" t="str">
        <f t="shared" si="37"/>
        <v xml:space="preserve"> </v>
      </c>
    </row>
    <row r="654" spans="1:11" ht="15.75" customHeight="1" x14ac:dyDescent="0.25">
      <c r="A654" s="2">
        <v>368</v>
      </c>
      <c r="B654" s="477"/>
      <c r="C654" s="477"/>
      <c r="D654" s="253"/>
      <c r="E654" s="127"/>
      <c r="F654" s="127"/>
      <c r="G654" s="127"/>
      <c r="H654" s="128"/>
      <c r="I654" s="129"/>
      <c r="J654" s="38" t="str">
        <f t="shared" si="36"/>
        <v xml:space="preserve"> </v>
      </c>
      <c r="K654" s="38" t="str">
        <f t="shared" si="37"/>
        <v xml:space="preserve"> </v>
      </c>
    </row>
    <row r="655" spans="1:11" ht="15" customHeight="1" x14ac:dyDescent="0.25">
      <c r="A655" s="1">
        <v>369</v>
      </c>
      <c r="B655" s="477"/>
      <c r="C655" s="477"/>
      <c r="D655" s="253"/>
      <c r="E655" s="127"/>
      <c r="F655" s="127"/>
      <c r="G655" s="127"/>
      <c r="H655" s="128"/>
      <c r="I655" s="129"/>
      <c r="J655" s="38" t="str">
        <f t="shared" si="36"/>
        <v xml:space="preserve"> </v>
      </c>
      <c r="K655" s="38" t="str">
        <f t="shared" si="37"/>
        <v xml:space="preserve"> </v>
      </c>
    </row>
    <row r="656" spans="1:11" ht="15.75" customHeight="1" x14ac:dyDescent="0.25">
      <c r="A656" s="2">
        <v>370</v>
      </c>
      <c r="B656" s="477"/>
      <c r="C656" s="477"/>
      <c r="D656" s="253"/>
      <c r="E656" s="127"/>
      <c r="F656" s="127"/>
      <c r="G656" s="127"/>
      <c r="H656" s="128"/>
      <c r="I656" s="129"/>
      <c r="J656" s="38" t="str">
        <f t="shared" si="36"/>
        <v xml:space="preserve"> </v>
      </c>
      <c r="K656" s="38" t="str">
        <f t="shared" si="37"/>
        <v xml:space="preserve"> </v>
      </c>
    </row>
    <row r="657" spans="1:11" ht="15" customHeight="1" x14ac:dyDescent="0.25">
      <c r="A657" s="1">
        <v>371</v>
      </c>
      <c r="B657" s="477"/>
      <c r="C657" s="477"/>
      <c r="D657" s="253"/>
      <c r="E657" s="127"/>
      <c r="F657" s="127"/>
      <c r="G657" s="127"/>
      <c r="H657" s="128"/>
      <c r="I657" s="129"/>
      <c r="J657" s="38" t="str">
        <f t="shared" si="36"/>
        <v xml:space="preserve"> </v>
      </c>
      <c r="K657" s="38" t="str">
        <f t="shared" si="37"/>
        <v xml:space="preserve"> </v>
      </c>
    </row>
    <row r="658" spans="1:11" ht="15.75" customHeight="1" x14ac:dyDescent="0.25">
      <c r="A658" s="2">
        <v>372</v>
      </c>
      <c r="B658" s="477"/>
      <c r="C658" s="477"/>
      <c r="D658" s="253"/>
      <c r="E658" s="127"/>
      <c r="F658" s="127"/>
      <c r="G658" s="127"/>
      <c r="H658" s="128"/>
      <c r="I658" s="129"/>
      <c r="J658" s="38" t="str">
        <f t="shared" si="36"/>
        <v xml:space="preserve"> </v>
      </c>
      <c r="K658" s="38" t="str">
        <f t="shared" si="37"/>
        <v xml:space="preserve"> </v>
      </c>
    </row>
    <row r="659" spans="1:11" ht="15" customHeight="1" x14ac:dyDescent="0.25">
      <c r="A659" s="1">
        <v>373</v>
      </c>
      <c r="B659" s="477"/>
      <c r="C659" s="477"/>
      <c r="D659" s="253"/>
      <c r="E659" s="127"/>
      <c r="F659" s="127"/>
      <c r="G659" s="127"/>
      <c r="H659" s="128"/>
      <c r="I659" s="129"/>
      <c r="J659" s="38" t="str">
        <f t="shared" si="36"/>
        <v xml:space="preserve"> </v>
      </c>
      <c r="K659" s="38" t="str">
        <f t="shared" si="37"/>
        <v xml:space="preserve"> </v>
      </c>
    </row>
    <row r="660" spans="1:11" ht="15.75" customHeight="1" x14ac:dyDescent="0.25">
      <c r="A660" s="2">
        <v>374</v>
      </c>
      <c r="B660" s="477"/>
      <c r="C660" s="477"/>
      <c r="D660" s="253"/>
      <c r="E660" s="127"/>
      <c r="F660" s="127"/>
      <c r="G660" s="127"/>
      <c r="H660" s="128"/>
      <c r="I660" s="129"/>
      <c r="J660" s="38" t="str">
        <f t="shared" si="36"/>
        <v xml:space="preserve"> </v>
      </c>
      <c r="K660" s="38" t="str">
        <f t="shared" si="37"/>
        <v xml:space="preserve"> </v>
      </c>
    </row>
    <row r="661" spans="1:11" ht="15" customHeight="1" x14ac:dyDescent="0.25">
      <c r="A661" s="1">
        <v>375</v>
      </c>
      <c r="B661" s="477"/>
      <c r="C661" s="477"/>
      <c r="D661" s="253"/>
      <c r="E661" s="127"/>
      <c r="F661" s="127"/>
      <c r="G661" s="127"/>
      <c r="H661" s="128"/>
      <c r="I661" s="129"/>
      <c r="J661" s="38" t="str">
        <f t="shared" si="36"/>
        <v xml:space="preserve"> </v>
      </c>
      <c r="K661" s="38" t="str">
        <f t="shared" si="37"/>
        <v xml:space="preserve"> </v>
      </c>
    </row>
    <row r="662" spans="1:11" ht="15.75" customHeight="1" x14ac:dyDescent="0.25">
      <c r="A662" s="2">
        <v>376</v>
      </c>
      <c r="B662" s="477"/>
      <c r="C662" s="477"/>
      <c r="D662" s="253"/>
      <c r="E662" s="127"/>
      <c r="F662" s="127"/>
      <c r="G662" s="127"/>
      <c r="H662" s="128"/>
      <c r="I662" s="129"/>
      <c r="J662" s="38" t="str">
        <f t="shared" si="36"/>
        <v xml:space="preserve"> </v>
      </c>
      <c r="K662" s="38" t="str">
        <f t="shared" si="37"/>
        <v xml:space="preserve"> </v>
      </c>
    </row>
    <row r="663" spans="1:11" ht="15" customHeight="1" x14ac:dyDescent="0.25">
      <c r="A663" s="1">
        <v>377</v>
      </c>
      <c r="B663" s="477"/>
      <c r="C663" s="477"/>
      <c r="D663" s="253"/>
      <c r="E663" s="127"/>
      <c r="F663" s="127"/>
      <c r="G663" s="127"/>
      <c r="H663" s="128"/>
      <c r="I663" s="129"/>
      <c r="J663" s="38" t="str">
        <f t="shared" si="36"/>
        <v xml:space="preserve"> </v>
      </c>
      <c r="K663" s="38" t="str">
        <f t="shared" si="37"/>
        <v xml:space="preserve"> </v>
      </c>
    </row>
    <row r="664" spans="1:11" ht="15.75" customHeight="1" x14ac:dyDescent="0.25">
      <c r="A664" s="2">
        <v>378</v>
      </c>
      <c r="B664" s="477"/>
      <c r="C664" s="477"/>
      <c r="D664" s="253"/>
      <c r="E664" s="127"/>
      <c r="F664" s="127"/>
      <c r="G664" s="127"/>
      <c r="H664" s="128"/>
      <c r="I664" s="129"/>
      <c r="J664" s="38" t="str">
        <f t="shared" si="36"/>
        <v xml:space="preserve"> </v>
      </c>
      <c r="K664" s="38" t="str">
        <f t="shared" si="37"/>
        <v xml:space="preserve"> </v>
      </c>
    </row>
    <row r="665" spans="1:11" ht="15" customHeight="1" x14ac:dyDescent="0.25">
      <c r="A665" s="1">
        <v>379</v>
      </c>
      <c r="B665" s="477"/>
      <c r="C665" s="477"/>
      <c r="D665" s="253"/>
      <c r="E665" s="127"/>
      <c r="F665" s="127"/>
      <c r="G665" s="127"/>
      <c r="H665" s="128"/>
      <c r="I665" s="129"/>
      <c r="J665" s="38" t="str">
        <f t="shared" si="36"/>
        <v xml:space="preserve"> </v>
      </c>
      <c r="K665" s="38" t="str">
        <f t="shared" si="37"/>
        <v xml:space="preserve"> </v>
      </c>
    </row>
    <row r="666" spans="1:11" ht="15.75" customHeight="1" x14ac:dyDescent="0.25">
      <c r="A666" s="2">
        <v>380</v>
      </c>
      <c r="B666" s="474"/>
      <c r="C666" s="474"/>
      <c r="D666" s="254"/>
      <c r="E666" s="130"/>
      <c r="F666" s="130"/>
      <c r="G666" s="130"/>
      <c r="H666" s="131"/>
      <c r="I666" s="132"/>
      <c r="J666" s="38" t="str">
        <f t="shared" si="36"/>
        <v xml:space="preserve"> </v>
      </c>
      <c r="K666" s="38" t="str">
        <f t="shared" si="37"/>
        <v xml:space="preserve"> </v>
      </c>
    </row>
    <row r="667" spans="1:11" ht="30.75" customHeight="1" x14ac:dyDescent="0.25">
      <c r="A667" s="475"/>
      <c r="B667" s="475"/>
      <c r="C667" s="475"/>
      <c r="D667" s="475"/>
      <c r="E667" s="475"/>
      <c r="F667" s="40"/>
      <c r="G667" s="258" t="s">
        <v>191</v>
      </c>
      <c r="H667" s="41">
        <f>SUM(H647:H666)+H631</f>
        <v>0</v>
      </c>
      <c r="I667" s="62"/>
    </row>
    <row r="668" spans="1:11" ht="15" customHeight="1" x14ac:dyDescent="0.25">
      <c r="A668" s="46"/>
      <c r="B668" s="46"/>
      <c r="C668" s="46"/>
      <c r="D668" s="46"/>
      <c r="E668" s="46"/>
      <c r="F668" s="46"/>
      <c r="G668" s="46"/>
      <c r="H668" s="46"/>
      <c r="I668" s="46"/>
    </row>
    <row r="669" spans="1:11" ht="15" customHeight="1" x14ac:dyDescent="0.25">
      <c r="A669" s="381" t="s">
        <v>171</v>
      </c>
      <c r="B669" s="381"/>
      <c r="C669" s="381"/>
      <c r="D669" s="381"/>
      <c r="E669" s="381"/>
      <c r="F669" s="381"/>
      <c r="G669" s="381"/>
      <c r="H669" s="381"/>
      <c r="I669" s="381"/>
      <c r="J669" s="381"/>
      <c r="K669" s="381"/>
    </row>
    <row r="670" spans="1:11" ht="15" customHeight="1" x14ac:dyDescent="0.25">
      <c r="A670" s="252"/>
      <c r="B670" s="252"/>
      <c r="C670" s="252"/>
      <c r="D670" s="252"/>
      <c r="E670" s="252"/>
      <c r="F670" s="252"/>
      <c r="G670" s="252"/>
      <c r="H670" s="252"/>
      <c r="I670" s="252"/>
      <c r="J670" s="252"/>
      <c r="K670" s="252"/>
    </row>
    <row r="671" spans="1:11" ht="15" customHeight="1" x14ac:dyDescent="0.25">
      <c r="A671" s="51"/>
    </row>
    <row r="672" spans="1:11" ht="15" customHeight="1" x14ac:dyDescent="0.25">
      <c r="A672" s="255" t="s">
        <v>101</v>
      </c>
      <c r="D672" s="255" t="s">
        <v>102</v>
      </c>
      <c r="E672" s="255" t="s">
        <v>103</v>
      </c>
      <c r="F672" s="255"/>
      <c r="H672" s="74" t="s">
        <v>127</v>
      </c>
    </row>
    <row r="674" spans="1:11" ht="15.75" customHeight="1" x14ac:dyDescent="0.25">
      <c r="A674" s="348" t="s">
        <v>182</v>
      </c>
      <c r="B674" s="348"/>
      <c r="C674" s="348"/>
      <c r="D674" s="348"/>
      <c r="E674" s="348"/>
      <c r="F674" s="348"/>
      <c r="G674" s="348"/>
      <c r="H674" s="348"/>
      <c r="I674" s="348"/>
    </row>
    <row r="675" spans="1:11" ht="15" customHeight="1" x14ac:dyDescent="0.25">
      <c r="A675" s="70"/>
      <c r="B675" s="70"/>
      <c r="C675" s="70"/>
      <c r="D675" s="71" t="str">
        <f>'proje ve personel bilgileri'!$B$7</f>
        <v>/</v>
      </c>
      <c r="E675" s="70" t="s">
        <v>109</v>
      </c>
      <c r="F675" s="70"/>
      <c r="G675" s="70"/>
      <c r="H675" s="70"/>
      <c r="I675" s="70"/>
    </row>
    <row r="676" spans="1:11" ht="18.75" customHeight="1" x14ac:dyDescent="0.25">
      <c r="I676" s="4" t="s">
        <v>183</v>
      </c>
    </row>
    <row r="677" spans="1:11" ht="15.75" customHeight="1" x14ac:dyDescent="0.25">
      <c r="A677" s="349" t="s">
        <v>2</v>
      </c>
      <c r="B677" s="350"/>
      <c r="C677" s="479">
        <f>'proje ve personel bilgileri'!$B$2</f>
        <v>0</v>
      </c>
      <c r="D677" s="480"/>
      <c r="E677" s="480"/>
      <c r="F677" s="480"/>
      <c r="G677" s="480"/>
      <c r="H677" s="480"/>
      <c r="I677" s="481"/>
    </row>
    <row r="678" spans="1:11" ht="15.75" customHeight="1" x14ac:dyDescent="0.25">
      <c r="A678" s="349" t="s">
        <v>184</v>
      </c>
      <c r="B678" s="350"/>
      <c r="C678" s="351">
        <f>'proje ve personel bilgileri'!$B$3</f>
        <v>0</v>
      </c>
      <c r="D678" s="352"/>
      <c r="E678" s="352"/>
      <c r="F678" s="352"/>
      <c r="G678" s="352"/>
      <c r="H678" s="352"/>
      <c r="I678" s="353"/>
    </row>
    <row r="679" spans="1:11" ht="29.25" customHeight="1" x14ac:dyDescent="0.25">
      <c r="A679" s="432" t="s">
        <v>87</v>
      </c>
      <c r="B679" s="346" t="s">
        <v>185</v>
      </c>
      <c r="C679" s="347"/>
      <c r="D679" s="432" t="s">
        <v>186</v>
      </c>
      <c r="E679" s="432" t="s">
        <v>187</v>
      </c>
      <c r="F679" s="442" t="s">
        <v>188</v>
      </c>
      <c r="G679" s="478"/>
      <c r="H679" s="432" t="s">
        <v>189</v>
      </c>
      <c r="I679" s="432" t="s">
        <v>178</v>
      </c>
    </row>
    <row r="680" spans="1:11" ht="15" customHeight="1" x14ac:dyDescent="0.25">
      <c r="A680" s="433"/>
      <c r="B680" s="339" t="s">
        <v>190</v>
      </c>
      <c r="C680" s="340"/>
      <c r="D680" s="433"/>
      <c r="E680" s="433"/>
      <c r="F680" s="432" t="s">
        <v>179</v>
      </c>
      <c r="G680" s="347" t="s">
        <v>180</v>
      </c>
      <c r="H680" s="433"/>
      <c r="I680" s="433"/>
    </row>
    <row r="681" spans="1:11" ht="15.75" customHeight="1" x14ac:dyDescent="0.25">
      <c r="A681" s="433"/>
      <c r="B681" s="339" t="s">
        <v>87</v>
      </c>
      <c r="C681" s="340"/>
      <c r="D681" s="433"/>
      <c r="E681" s="433"/>
      <c r="F681" s="463"/>
      <c r="G681" s="401"/>
      <c r="H681" s="433"/>
      <c r="I681" s="433"/>
    </row>
    <row r="682" spans="1:11" ht="15" customHeight="1" x14ac:dyDescent="0.25">
      <c r="A682" s="1">
        <v>381</v>
      </c>
      <c r="B682" s="476"/>
      <c r="C682" s="476"/>
      <c r="D682" s="256"/>
      <c r="E682" s="124"/>
      <c r="F682" s="124"/>
      <c r="G682" s="124"/>
      <c r="H682" s="125"/>
      <c r="I682" s="126"/>
      <c r="J682" s="38" t="str">
        <f t="shared" ref="J682:J701" si="38">IF(H682&lt;&gt;0,(IF(I682=0,"KDV'li Tutar Zorunlu"," "))," ")</f>
        <v xml:space="preserve"> </v>
      </c>
      <c r="K682" s="38" t="str">
        <f t="shared" ref="K682:K701" si="39">IF(H682&lt;&gt;0,(IF(F682=0,"Tarih Numara Zorunlu"," "))," ")</f>
        <v xml:space="preserve"> </v>
      </c>
    </row>
    <row r="683" spans="1:11" ht="15.75" customHeight="1" x14ac:dyDescent="0.25">
      <c r="A683" s="2">
        <v>382</v>
      </c>
      <c r="B683" s="477"/>
      <c r="C683" s="477"/>
      <c r="D683" s="253"/>
      <c r="E683" s="127"/>
      <c r="F683" s="127"/>
      <c r="G683" s="127"/>
      <c r="H683" s="128"/>
      <c r="I683" s="129"/>
      <c r="J683" s="38" t="str">
        <f t="shared" si="38"/>
        <v xml:space="preserve"> </v>
      </c>
      <c r="K683" s="38" t="str">
        <f t="shared" si="39"/>
        <v xml:space="preserve"> </v>
      </c>
    </row>
    <row r="684" spans="1:11" ht="15" customHeight="1" x14ac:dyDescent="0.25">
      <c r="A684" s="1">
        <v>383</v>
      </c>
      <c r="B684" s="477"/>
      <c r="C684" s="477"/>
      <c r="D684" s="253"/>
      <c r="E684" s="127"/>
      <c r="F684" s="127"/>
      <c r="G684" s="127"/>
      <c r="H684" s="128"/>
      <c r="I684" s="129"/>
      <c r="J684" s="38" t="str">
        <f t="shared" si="38"/>
        <v xml:space="preserve"> </v>
      </c>
      <c r="K684" s="38" t="str">
        <f t="shared" si="39"/>
        <v xml:space="preserve"> </v>
      </c>
    </row>
    <row r="685" spans="1:11" ht="15.75" customHeight="1" x14ac:dyDescent="0.25">
      <c r="A685" s="2">
        <v>384</v>
      </c>
      <c r="B685" s="477"/>
      <c r="C685" s="477"/>
      <c r="D685" s="253"/>
      <c r="E685" s="127"/>
      <c r="F685" s="127"/>
      <c r="G685" s="127"/>
      <c r="H685" s="128"/>
      <c r="I685" s="129"/>
      <c r="J685" s="38" t="str">
        <f t="shared" si="38"/>
        <v xml:space="preserve"> </v>
      </c>
      <c r="K685" s="38" t="str">
        <f t="shared" si="39"/>
        <v xml:space="preserve"> </v>
      </c>
    </row>
    <row r="686" spans="1:11" ht="15" customHeight="1" x14ac:dyDescent="0.25">
      <c r="A686" s="1">
        <v>385</v>
      </c>
      <c r="B686" s="477"/>
      <c r="C686" s="477"/>
      <c r="D686" s="253"/>
      <c r="E686" s="127"/>
      <c r="F686" s="127"/>
      <c r="G686" s="127"/>
      <c r="H686" s="128"/>
      <c r="I686" s="129"/>
      <c r="J686" s="38" t="str">
        <f t="shared" si="38"/>
        <v xml:space="preserve"> </v>
      </c>
      <c r="K686" s="38" t="str">
        <f t="shared" si="39"/>
        <v xml:space="preserve"> </v>
      </c>
    </row>
    <row r="687" spans="1:11" ht="15.75" customHeight="1" x14ac:dyDescent="0.25">
      <c r="A687" s="2">
        <v>386</v>
      </c>
      <c r="B687" s="477"/>
      <c r="C687" s="477"/>
      <c r="D687" s="253"/>
      <c r="E687" s="127"/>
      <c r="F687" s="127"/>
      <c r="G687" s="127"/>
      <c r="H687" s="128"/>
      <c r="I687" s="129"/>
      <c r="J687" s="38" t="str">
        <f t="shared" si="38"/>
        <v xml:space="preserve"> </v>
      </c>
      <c r="K687" s="38" t="str">
        <f t="shared" si="39"/>
        <v xml:space="preserve"> </v>
      </c>
    </row>
    <row r="688" spans="1:11" ht="15" customHeight="1" x14ac:dyDescent="0.25">
      <c r="A688" s="1">
        <v>387</v>
      </c>
      <c r="B688" s="477"/>
      <c r="C688" s="477"/>
      <c r="D688" s="253"/>
      <c r="E688" s="127"/>
      <c r="F688" s="127"/>
      <c r="G688" s="127"/>
      <c r="H688" s="128"/>
      <c r="I688" s="129"/>
      <c r="J688" s="38" t="str">
        <f t="shared" si="38"/>
        <v xml:space="preserve"> </v>
      </c>
      <c r="K688" s="38" t="str">
        <f t="shared" si="39"/>
        <v xml:space="preserve"> </v>
      </c>
    </row>
    <row r="689" spans="1:11" ht="15.75" customHeight="1" x14ac:dyDescent="0.25">
      <c r="A689" s="2">
        <v>388</v>
      </c>
      <c r="B689" s="477"/>
      <c r="C689" s="477"/>
      <c r="D689" s="253"/>
      <c r="E689" s="127"/>
      <c r="F689" s="127"/>
      <c r="G689" s="127"/>
      <c r="H689" s="128"/>
      <c r="I689" s="129"/>
      <c r="J689" s="38" t="str">
        <f t="shared" si="38"/>
        <v xml:space="preserve"> </v>
      </c>
      <c r="K689" s="38" t="str">
        <f t="shared" si="39"/>
        <v xml:space="preserve"> </v>
      </c>
    </row>
    <row r="690" spans="1:11" ht="15" customHeight="1" x14ac:dyDescent="0.25">
      <c r="A690" s="1">
        <v>389</v>
      </c>
      <c r="B690" s="477"/>
      <c r="C690" s="477"/>
      <c r="D690" s="253"/>
      <c r="E690" s="127"/>
      <c r="F690" s="127"/>
      <c r="G690" s="127"/>
      <c r="H690" s="128"/>
      <c r="I690" s="129"/>
      <c r="J690" s="38" t="str">
        <f t="shared" si="38"/>
        <v xml:space="preserve"> </v>
      </c>
      <c r="K690" s="38" t="str">
        <f t="shared" si="39"/>
        <v xml:space="preserve"> </v>
      </c>
    </row>
    <row r="691" spans="1:11" ht="15.75" customHeight="1" x14ac:dyDescent="0.25">
      <c r="A691" s="2">
        <v>390</v>
      </c>
      <c r="B691" s="477"/>
      <c r="C691" s="477"/>
      <c r="D691" s="253"/>
      <c r="E691" s="127"/>
      <c r="F691" s="127"/>
      <c r="G691" s="127"/>
      <c r="H691" s="128"/>
      <c r="I691" s="129"/>
      <c r="J691" s="38" t="str">
        <f t="shared" si="38"/>
        <v xml:space="preserve"> </v>
      </c>
      <c r="K691" s="38" t="str">
        <f t="shared" si="39"/>
        <v xml:space="preserve"> </v>
      </c>
    </row>
    <row r="692" spans="1:11" ht="15" customHeight="1" x14ac:dyDescent="0.25">
      <c r="A692" s="1">
        <v>391</v>
      </c>
      <c r="B692" s="477"/>
      <c r="C692" s="477"/>
      <c r="D692" s="253"/>
      <c r="E692" s="127"/>
      <c r="F692" s="127"/>
      <c r="G692" s="127"/>
      <c r="H692" s="128"/>
      <c r="I692" s="129"/>
      <c r="J692" s="38" t="str">
        <f t="shared" si="38"/>
        <v xml:space="preserve"> </v>
      </c>
      <c r="K692" s="38" t="str">
        <f t="shared" si="39"/>
        <v xml:space="preserve"> </v>
      </c>
    </row>
    <row r="693" spans="1:11" ht="15.75" customHeight="1" x14ac:dyDescent="0.25">
      <c r="A693" s="2">
        <v>392</v>
      </c>
      <c r="B693" s="477"/>
      <c r="C693" s="477"/>
      <c r="D693" s="253"/>
      <c r="E693" s="127"/>
      <c r="F693" s="127"/>
      <c r="G693" s="127"/>
      <c r="H693" s="128"/>
      <c r="I693" s="129"/>
      <c r="J693" s="38" t="str">
        <f t="shared" si="38"/>
        <v xml:space="preserve"> </v>
      </c>
      <c r="K693" s="38" t="str">
        <f t="shared" si="39"/>
        <v xml:space="preserve"> </v>
      </c>
    </row>
    <row r="694" spans="1:11" ht="15" customHeight="1" x14ac:dyDescent="0.25">
      <c r="A694" s="1">
        <v>393</v>
      </c>
      <c r="B694" s="477"/>
      <c r="C694" s="477"/>
      <c r="D694" s="253"/>
      <c r="E694" s="127"/>
      <c r="F694" s="127"/>
      <c r="G694" s="127"/>
      <c r="H694" s="128"/>
      <c r="I694" s="129"/>
      <c r="J694" s="38" t="str">
        <f t="shared" si="38"/>
        <v xml:space="preserve"> </v>
      </c>
      <c r="K694" s="38" t="str">
        <f t="shared" si="39"/>
        <v xml:space="preserve"> </v>
      </c>
    </row>
    <row r="695" spans="1:11" ht="15.75" customHeight="1" x14ac:dyDescent="0.25">
      <c r="A695" s="2">
        <v>394</v>
      </c>
      <c r="B695" s="477"/>
      <c r="C695" s="477"/>
      <c r="D695" s="253"/>
      <c r="E695" s="127"/>
      <c r="F695" s="127"/>
      <c r="G695" s="127"/>
      <c r="H695" s="128"/>
      <c r="I695" s="129"/>
      <c r="J695" s="38" t="str">
        <f t="shared" si="38"/>
        <v xml:space="preserve"> </v>
      </c>
      <c r="K695" s="38" t="str">
        <f t="shared" si="39"/>
        <v xml:space="preserve"> </v>
      </c>
    </row>
    <row r="696" spans="1:11" ht="15" customHeight="1" x14ac:dyDescent="0.25">
      <c r="A696" s="1">
        <v>395</v>
      </c>
      <c r="B696" s="477"/>
      <c r="C696" s="477"/>
      <c r="D696" s="253"/>
      <c r="E696" s="127"/>
      <c r="F696" s="127"/>
      <c r="G696" s="127"/>
      <c r="H696" s="128"/>
      <c r="I696" s="129"/>
      <c r="J696" s="38" t="str">
        <f t="shared" si="38"/>
        <v xml:space="preserve"> </v>
      </c>
      <c r="K696" s="38" t="str">
        <f t="shared" si="39"/>
        <v xml:space="preserve"> </v>
      </c>
    </row>
    <row r="697" spans="1:11" ht="15.75" customHeight="1" x14ac:dyDescent="0.25">
      <c r="A697" s="2">
        <v>396</v>
      </c>
      <c r="B697" s="477"/>
      <c r="C697" s="477"/>
      <c r="D697" s="253"/>
      <c r="E697" s="127"/>
      <c r="F697" s="127"/>
      <c r="G697" s="127"/>
      <c r="H697" s="128"/>
      <c r="I697" s="129"/>
      <c r="J697" s="38" t="str">
        <f t="shared" si="38"/>
        <v xml:space="preserve"> </v>
      </c>
      <c r="K697" s="38" t="str">
        <f t="shared" si="39"/>
        <v xml:space="preserve"> </v>
      </c>
    </row>
    <row r="698" spans="1:11" ht="15" customHeight="1" x14ac:dyDescent="0.25">
      <c r="A698" s="1">
        <v>397</v>
      </c>
      <c r="B698" s="477"/>
      <c r="C698" s="477"/>
      <c r="D698" s="253"/>
      <c r="E698" s="127"/>
      <c r="F698" s="127"/>
      <c r="G698" s="127"/>
      <c r="H698" s="128"/>
      <c r="I698" s="129"/>
      <c r="J698" s="38" t="str">
        <f t="shared" si="38"/>
        <v xml:space="preserve"> </v>
      </c>
      <c r="K698" s="38" t="str">
        <f t="shared" si="39"/>
        <v xml:space="preserve"> </v>
      </c>
    </row>
    <row r="699" spans="1:11" ht="15.75" customHeight="1" x14ac:dyDescent="0.25">
      <c r="A699" s="2">
        <v>398</v>
      </c>
      <c r="B699" s="477"/>
      <c r="C699" s="477"/>
      <c r="D699" s="253"/>
      <c r="E699" s="127"/>
      <c r="F699" s="127"/>
      <c r="G699" s="127"/>
      <c r="H699" s="128"/>
      <c r="I699" s="129"/>
      <c r="J699" s="38" t="str">
        <f t="shared" si="38"/>
        <v xml:space="preserve"> </v>
      </c>
      <c r="K699" s="38" t="str">
        <f t="shared" si="39"/>
        <v xml:space="preserve"> </v>
      </c>
    </row>
    <row r="700" spans="1:11" ht="15" customHeight="1" x14ac:dyDescent="0.25">
      <c r="A700" s="1">
        <v>399</v>
      </c>
      <c r="B700" s="477"/>
      <c r="C700" s="477"/>
      <c r="D700" s="253"/>
      <c r="E700" s="127"/>
      <c r="F700" s="127"/>
      <c r="G700" s="127"/>
      <c r="H700" s="128"/>
      <c r="I700" s="129"/>
      <c r="J700" s="38" t="str">
        <f t="shared" si="38"/>
        <v xml:space="preserve"> </v>
      </c>
      <c r="K700" s="38" t="str">
        <f t="shared" si="39"/>
        <v xml:space="preserve"> </v>
      </c>
    </row>
    <row r="701" spans="1:11" ht="15.75" customHeight="1" x14ac:dyDescent="0.25">
      <c r="A701" s="2">
        <v>400</v>
      </c>
      <c r="B701" s="474"/>
      <c r="C701" s="474"/>
      <c r="D701" s="254"/>
      <c r="E701" s="130"/>
      <c r="F701" s="130"/>
      <c r="G701" s="130"/>
      <c r="H701" s="131"/>
      <c r="I701" s="132"/>
      <c r="J701" s="38" t="str">
        <f t="shared" si="38"/>
        <v xml:space="preserve"> </v>
      </c>
      <c r="K701" s="38" t="str">
        <f t="shared" si="39"/>
        <v xml:space="preserve"> </v>
      </c>
    </row>
    <row r="702" spans="1:11" ht="30.75" customHeight="1" x14ac:dyDescent="0.25">
      <c r="A702" s="475"/>
      <c r="B702" s="475"/>
      <c r="C702" s="475"/>
      <c r="D702" s="475"/>
      <c r="E702" s="475"/>
      <c r="F702" s="40"/>
      <c r="G702" s="258" t="s">
        <v>191</v>
      </c>
      <c r="H702" s="41">
        <f>SUM(H682:H701)+H667</f>
        <v>0</v>
      </c>
      <c r="I702" s="62"/>
    </row>
    <row r="703" spans="1:11" ht="15" customHeight="1" x14ac:dyDescent="0.25">
      <c r="A703" s="46"/>
      <c r="B703" s="46"/>
      <c r="C703" s="46"/>
      <c r="D703" s="46"/>
      <c r="E703" s="46"/>
      <c r="F703" s="46"/>
      <c r="G703" s="46"/>
      <c r="H703" s="46"/>
      <c r="I703" s="46"/>
    </row>
    <row r="704" spans="1:11" ht="15" customHeight="1" x14ac:dyDescent="0.25">
      <c r="A704" s="381" t="s">
        <v>171</v>
      </c>
      <c r="B704" s="381"/>
      <c r="C704" s="381"/>
      <c r="D704" s="381"/>
      <c r="E704" s="381"/>
      <c r="F704" s="381"/>
      <c r="G704" s="381"/>
      <c r="H704" s="381"/>
      <c r="I704" s="381"/>
      <c r="J704" s="381"/>
      <c r="K704" s="381"/>
    </row>
    <row r="705" spans="1:11" ht="15" customHeight="1" x14ac:dyDescent="0.25">
      <c r="A705" s="252"/>
      <c r="B705" s="252"/>
      <c r="C705" s="252"/>
      <c r="D705" s="252"/>
      <c r="E705" s="252"/>
      <c r="F705" s="252"/>
      <c r="G705" s="252"/>
      <c r="H705" s="252"/>
      <c r="I705" s="252"/>
      <c r="J705" s="252"/>
      <c r="K705" s="252"/>
    </row>
    <row r="706" spans="1:11" ht="15" customHeight="1" x14ac:dyDescent="0.25">
      <c r="A706" s="51"/>
    </row>
    <row r="707" spans="1:11" ht="15" customHeight="1" x14ac:dyDescent="0.25">
      <c r="A707" s="255" t="s">
        <v>101</v>
      </c>
      <c r="D707" s="255" t="s">
        <v>102</v>
      </c>
      <c r="E707" s="255" t="s">
        <v>103</v>
      </c>
      <c r="F707" s="255"/>
      <c r="H707" s="74" t="s">
        <v>127</v>
      </c>
    </row>
    <row r="710" spans="1:11" ht="15.75" customHeight="1" x14ac:dyDescent="0.25">
      <c r="A710" s="348" t="s">
        <v>182</v>
      </c>
      <c r="B710" s="348"/>
      <c r="C710" s="348"/>
      <c r="D710" s="348"/>
      <c r="E710" s="348"/>
      <c r="F710" s="348"/>
      <c r="G710" s="348"/>
      <c r="H710" s="348"/>
      <c r="I710" s="348"/>
    </row>
    <row r="711" spans="1:11" ht="15" customHeight="1" x14ac:dyDescent="0.25">
      <c r="A711" s="70"/>
      <c r="B711" s="70"/>
      <c r="C711" s="70"/>
      <c r="D711" s="71" t="str">
        <f>'proje ve personel bilgileri'!$B$7</f>
        <v>/</v>
      </c>
      <c r="E711" s="70" t="s">
        <v>109</v>
      </c>
      <c r="F711" s="70"/>
      <c r="G711" s="70"/>
      <c r="H711" s="70"/>
      <c r="I711" s="70"/>
    </row>
    <row r="712" spans="1:11" ht="18.75" customHeight="1" x14ac:dyDescent="0.25">
      <c r="I712" s="4" t="s">
        <v>183</v>
      </c>
    </row>
    <row r="713" spans="1:11" ht="15.75" customHeight="1" x14ac:dyDescent="0.25">
      <c r="A713" s="349" t="s">
        <v>2</v>
      </c>
      <c r="B713" s="350"/>
      <c r="C713" s="479">
        <f>'proje ve personel bilgileri'!$B$2</f>
        <v>0</v>
      </c>
      <c r="D713" s="480"/>
      <c r="E713" s="480"/>
      <c r="F713" s="480"/>
      <c r="G713" s="480"/>
      <c r="H713" s="480"/>
      <c r="I713" s="481"/>
    </row>
    <row r="714" spans="1:11" ht="15.75" customHeight="1" x14ac:dyDescent="0.25">
      <c r="A714" s="349" t="s">
        <v>184</v>
      </c>
      <c r="B714" s="350"/>
      <c r="C714" s="351">
        <f>'proje ve personel bilgileri'!$B$3</f>
        <v>0</v>
      </c>
      <c r="D714" s="352"/>
      <c r="E714" s="352"/>
      <c r="F714" s="352"/>
      <c r="G714" s="352"/>
      <c r="H714" s="352"/>
      <c r="I714" s="353"/>
    </row>
    <row r="715" spans="1:11" ht="30" customHeight="1" x14ac:dyDescent="0.25">
      <c r="A715" s="432" t="s">
        <v>87</v>
      </c>
      <c r="B715" s="346" t="s">
        <v>185</v>
      </c>
      <c r="C715" s="347"/>
      <c r="D715" s="432" t="s">
        <v>186</v>
      </c>
      <c r="E715" s="432" t="s">
        <v>187</v>
      </c>
      <c r="F715" s="442" t="s">
        <v>188</v>
      </c>
      <c r="G715" s="478"/>
      <c r="H715" s="432" t="s">
        <v>189</v>
      </c>
      <c r="I715" s="432" t="s">
        <v>178</v>
      </c>
    </row>
    <row r="716" spans="1:11" ht="15" customHeight="1" x14ac:dyDescent="0.25">
      <c r="A716" s="433"/>
      <c r="B716" s="339" t="s">
        <v>190</v>
      </c>
      <c r="C716" s="340"/>
      <c r="D716" s="433"/>
      <c r="E716" s="433"/>
      <c r="F716" s="432" t="s">
        <v>179</v>
      </c>
      <c r="G716" s="347" t="s">
        <v>180</v>
      </c>
      <c r="H716" s="433"/>
      <c r="I716" s="433"/>
    </row>
    <row r="717" spans="1:11" ht="15.75" customHeight="1" x14ac:dyDescent="0.25">
      <c r="A717" s="433"/>
      <c r="B717" s="339" t="s">
        <v>87</v>
      </c>
      <c r="C717" s="340"/>
      <c r="D717" s="433"/>
      <c r="E717" s="433"/>
      <c r="F717" s="463"/>
      <c r="G717" s="401"/>
      <c r="H717" s="433"/>
      <c r="I717" s="433"/>
    </row>
    <row r="718" spans="1:11" ht="15" customHeight="1" x14ac:dyDescent="0.25">
      <c r="A718" s="1">
        <v>401</v>
      </c>
      <c r="B718" s="476"/>
      <c r="C718" s="476"/>
      <c r="D718" s="256"/>
      <c r="E718" s="124"/>
      <c r="F718" s="124"/>
      <c r="G718" s="124"/>
      <c r="H718" s="125"/>
      <c r="I718" s="126"/>
      <c r="J718" s="38" t="str">
        <f t="shared" ref="J718:J737" si="40">IF(H718&lt;&gt;0,(IF(I718=0,"KDV'li Tutar Zorunlu"," "))," ")</f>
        <v xml:space="preserve"> </v>
      </c>
      <c r="K718" s="38" t="str">
        <f t="shared" ref="K718:K737" si="41">IF(H718&lt;&gt;0,(IF(F718=0,"Tarih Numara Zorunlu"," "))," ")</f>
        <v xml:space="preserve"> </v>
      </c>
    </row>
    <row r="719" spans="1:11" ht="15.75" customHeight="1" x14ac:dyDescent="0.25">
      <c r="A719" s="2">
        <v>402</v>
      </c>
      <c r="B719" s="477"/>
      <c r="C719" s="477"/>
      <c r="D719" s="253"/>
      <c r="E719" s="127"/>
      <c r="F719" s="127"/>
      <c r="G719" s="127"/>
      <c r="H719" s="128"/>
      <c r="I719" s="129"/>
      <c r="J719" s="38" t="str">
        <f t="shared" si="40"/>
        <v xml:space="preserve"> </v>
      </c>
      <c r="K719" s="38" t="str">
        <f t="shared" si="41"/>
        <v xml:space="preserve"> </v>
      </c>
    </row>
    <row r="720" spans="1:11" ht="15" customHeight="1" x14ac:dyDescent="0.25">
      <c r="A720" s="1">
        <v>403</v>
      </c>
      <c r="B720" s="477"/>
      <c r="C720" s="477"/>
      <c r="D720" s="253"/>
      <c r="E720" s="127"/>
      <c r="F720" s="127"/>
      <c r="G720" s="127"/>
      <c r="H720" s="128"/>
      <c r="I720" s="129"/>
      <c r="J720" s="38" t="str">
        <f t="shared" si="40"/>
        <v xml:space="preserve"> </v>
      </c>
      <c r="K720" s="38" t="str">
        <f t="shared" si="41"/>
        <v xml:space="preserve"> </v>
      </c>
    </row>
    <row r="721" spans="1:11" ht="15.75" customHeight="1" x14ac:dyDescent="0.25">
      <c r="A721" s="2">
        <v>404</v>
      </c>
      <c r="B721" s="477"/>
      <c r="C721" s="477"/>
      <c r="D721" s="253"/>
      <c r="E721" s="127"/>
      <c r="F721" s="127"/>
      <c r="G721" s="127"/>
      <c r="H721" s="128"/>
      <c r="I721" s="129"/>
      <c r="J721" s="38" t="str">
        <f t="shared" si="40"/>
        <v xml:space="preserve"> </v>
      </c>
      <c r="K721" s="38" t="str">
        <f t="shared" si="41"/>
        <v xml:space="preserve"> </v>
      </c>
    </row>
    <row r="722" spans="1:11" ht="15" customHeight="1" x14ac:dyDescent="0.25">
      <c r="A722" s="1">
        <v>405</v>
      </c>
      <c r="B722" s="477"/>
      <c r="C722" s="477"/>
      <c r="D722" s="253"/>
      <c r="E722" s="127"/>
      <c r="F722" s="127"/>
      <c r="G722" s="127"/>
      <c r="H722" s="128"/>
      <c r="I722" s="129"/>
      <c r="J722" s="38" t="str">
        <f t="shared" si="40"/>
        <v xml:space="preserve"> </v>
      </c>
      <c r="K722" s="38" t="str">
        <f t="shared" si="41"/>
        <v xml:space="preserve"> </v>
      </c>
    </row>
    <row r="723" spans="1:11" ht="15.75" customHeight="1" x14ac:dyDescent="0.25">
      <c r="A723" s="2">
        <v>406</v>
      </c>
      <c r="B723" s="477"/>
      <c r="C723" s="477"/>
      <c r="D723" s="253"/>
      <c r="E723" s="127"/>
      <c r="F723" s="127"/>
      <c r="G723" s="127"/>
      <c r="H723" s="128"/>
      <c r="I723" s="129"/>
      <c r="J723" s="38" t="str">
        <f t="shared" si="40"/>
        <v xml:space="preserve"> </v>
      </c>
      <c r="K723" s="38" t="str">
        <f t="shared" si="41"/>
        <v xml:space="preserve"> </v>
      </c>
    </row>
    <row r="724" spans="1:11" ht="15" customHeight="1" x14ac:dyDescent="0.25">
      <c r="A724" s="1">
        <v>407</v>
      </c>
      <c r="B724" s="477"/>
      <c r="C724" s="477"/>
      <c r="D724" s="253"/>
      <c r="E724" s="127"/>
      <c r="F724" s="127"/>
      <c r="G724" s="127"/>
      <c r="H724" s="128"/>
      <c r="I724" s="129"/>
      <c r="J724" s="38" t="str">
        <f t="shared" si="40"/>
        <v xml:space="preserve"> </v>
      </c>
      <c r="K724" s="38" t="str">
        <f t="shared" si="41"/>
        <v xml:space="preserve"> </v>
      </c>
    </row>
    <row r="725" spans="1:11" ht="15.75" customHeight="1" x14ac:dyDescent="0.25">
      <c r="A725" s="2">
        <v>408</v>
      </c>
      <c r="B725" s="477"/>
      <c r="C725" s="477"/>
      <c r="D725" s="253"/>
      <c r="E725" s="127"/>
      <c r="F725" s="127"/>
      <c r="G725" s="127"/>
      <c r="H725" s="128"/>
      <c r="I725" s="129"/>
      <c r="J725" s="38" t="str">
        <f t="shared" si="40"/>
        <v xml:space="preserve"> </v>
      </c>
      <c r="K725" s="38" t="str">
        <f t="shared" si="41"/>
        <v xml:space="preserve"> </v>
      </c>
    </row>
    <row r="726" spans="1:11" ht="15" customHeight="1" x14ac:dyDescent="0.25">
      <c r="A726" s="1">
        <v>409</v>
      </c>
      <c r="B726" s="477"/>
      <c r="C726" s="477"/>
      <c r="D726" s="253"/>
      <c r="E726" s="127"/>
      <c r="F726" s="127"/>
      <c r="G726" s="127"/>
      <c r="H726" s="128"/>
      <c r="I726" s="129"/>
      <c r="J726" s="38" t="str">
        <f t="shared" si="40"/>
        <v xml:space="preserve"> </v>
      </c>
      <c r="K726" s="38" t="str">
        <f t="shared" si="41"/>
        <v xml:space="preserve"> </v>
      </c>
    </row>
    <row r="727" spans="1:11" ht="15.75" customHeight="1" x14ac:dyDescent="0.25">
      <c r="A727" s="2">
        <v>410</v>
      </c>
      <c r="B727" s="477"/>
      <c r="C727" s="477"/>
      <c r="D727" s="253"/>
      <c r="E727" s="127"/>
      <c r="F727" s="127"/>
      <c r="G727" s="127"/>
      <c r="H727" s="128"/>
      <c r="I727" s="129"/>
      <c r="J727" s="38" t="str">
        <f t="shared" si="40"/>
        <v xml:space="preserve"> </v>
      </c>
      <c r="K727" s="38" t="str">
        <f t="shared" si="41"/>
        <v xml:space="preserve"> </v>
      </c>
    </row>
    <row r="728" spans="1:11" ht="15" customHeight="1" x14ac:dyDescent="0.25">
      <c r="A728" s="1">
        <v>411</v>
      </c>
      <c r="B728" s="477"/>
      <c r="C728" s="477"/>
      <c r="D728" s="253"/>
      <c r="E728" s="127"/>
      <c r="F728" s="127"/>
      <c r="G728" s="127"/>
      <c r="H728" s="128"/>
      <c r="I728" s="129"/>
      <c r="J728" s="38" t="str">
        <f t="shared" si="40"/>
        <v xml:space="preserve"> </v>
      </c>
      <c r="K728" s="38" t="str">
        <f t="shared" si="41"/>
        <v xml:space="preserve"> </v>
      </c>
    </row>
    <row r="729" spans="1:11" ht="15.75" customHeight="1" x14ac:dyDescent="0.25">
      <c r="A729" s="2">
        <v>412</v>
      </c>
      <c r="B729" s="477"/>
      <c r="C729" s="477"/>
      <c r="D729" s="253"/>
      <c r="E729" s="127"/>
      <c r="F729" s="127"/>
      <c r="G729" s="127"/>
      <c r="H729" s="128"/>
      <c r="I729" s="129"/>
      <c r="J729" s="38" t="str">
        <f t="shared" si="40"/>
        <v xml:space="preserve"> </v>
      </c>
      <c r="K729" s="38" t="str">
        <f t="shared" si="41"/>
        <v xml:space="preserve"> </v>
      </c>
    </row>
    <row r="730" spans="1:11" ht="15" customHeight="1" x14ac:dyDescent="0.25">
      <c r="A730" s="1">
        <v>413</v>
      </c>
      <c r="B730" s="477"/>
      <c r="C730" s="477"/>
      <c r="D730" s="253"/>
      <c r="E730" s="127"/>
      <c r="F730" s="127"/>
      <c r="G730" s="127"/>
      <c r="H730" s="128"/>
      <c r="I730" s="129"/>
      <c r="J730" s="38" t="str">
        <f t="shared" si="40"/>
        <v xml:space="preserve"> </v>
      </c>
      <c r="K730" s="38" t="str">
        <f t="shared" si="41"/>
        <v xml:space="preserve"> </v>
      </c>
    </row>
    <row r="731" spans="1:11" ht="15.75" customHeight="1" x14ac:dyDescent="0.25">
      <c r="A731" s="2">
        <v>414</v>
      </c>
      <c r="B731" s="477"/>
      <c r="C731" s="477"/>
      <c r="D731" s="253"/>
      <c r="E731" s="127"/>
      <c r="F731" s="127"/>
      <c r="G731" s="127"/>
      <c r="H731" s="128"/>
      <c r="I731" s="129"/>
      <c r="J731" s="38" t="str">
        <f t="shared" si="40"/>
        <v xml:space="preserve"> </v>
      </c>
      <c r="K731" s="38" t="str">
        <f t="shared" si="41"/>
        <v xml:space="preserve"> </v>
      </c>
    </row>
    <row r="732" spans="1:11" ht="15" customHeight="1" x14ac:dyDescent="0.25">
      <c r="A732" s="1">
        <v>415</v>
      </c>
      <c r="B732" s="477"/>
      <c r="C732" s="477"/>
      <c r="D732" s="253"/>
      <c r="E732" s="127"/>
      <c r="F732" s="127"/>
      <c r="G732" s="127"/>
      <c r="H732" s="128"/>
      <c r="I732" s="129"/>
      <c r="J732" s="38" t="str">
        <f t="shared" si="40"/>
        <v xml:space="preserve"> </v>
      </c>
      <c r="K732" s="38" t="str">
        <f t="shared" si="41"/>
        <v xml:space="preserve"> </v>
      </c>
    </row>
    <row r="733" spans="1:11" ht="15.75" customHeight="1" x14ac:dyDescent="0.25">
      <c r="A733" s="2">
        <v>416</v>
      </c>
      <c r="B733" s="477"/>
      <c r="C733" s="477"/>
      <c r="D733" s="253"/>
      <c r="E733" s="127"/>
      <c r="F733" s="127"/>
      <c r="G733" s="127"/>
      <c r="H733" s="128"/>
      <c r="I733" s="129"/>
      <c r="J733" s="38" t="str">
        <f t="shared" si="40"/>
        <v xml:space="preserve"> </v>
      </c>
      <c r="K733" s="38" t="str">
        <f t="shared" si="41"/>
        <v xml:space="preserve"> </v>
      </c>
    </row>
    <row r="734" spans="1:11" ht="15" customHeight="1" x14ac:dyDescent="0.25">
      <c r="A734" s="1">
        <v>417</v>
      </c>
      <c r="B734" s="477"/>
      <c r="C734" s="477"/>
      <c r="D734" s="253"/>
      <c r="E734" s="127"/>
      <c r="F734" s="127"/>
      <c r="G734" s="127"/>
      <c r="H734" s="128"/>
      <c r="I734" s="129"/>
      <c r="J734" s="38" t="str">
        <f t="shared" si="40"/>
        <v xml:space="preserve"> </v>
      </c>
      <c r="K734" s="38" t="str">
        <f t="shared" si="41"/>
        <v xml:space="preserve"> </v>
      </c>
    </row>
    <row r="735" spans="1:11" ht="15.75" customHeight="1" x14ac:dyDescent="0.25">
      <c r="A735" s="2">
        <v>418</v>
      </c>
      <c r="B735" s="477"/>
      <c r="C735" s="477"/>
      <c r="D735" s="253"/>
      <c r="E735" s="127"/>
      <c r="F735" s="127"/>
      <c r="G735" s="127"/>
      <c r="H735" s="128"/>
      <c r="I735" s="129"/>
      <c r="J735" s="38" t="str">
        <f t="shared" si="40"/>
        <v xml:space="preserve"> </v>
      </c>
      <c r="K735" s="38" t="str">
        <f t="shared" si="41"/>
        <v xml:space="preserve"> </v>
      </c>
    </row>
    <row r="736" spans="1:11" ht="15" customHeight="1" x14ac:dyDescent="0.25">
      <c r="A736" s="1">
        <v>419</v>
      </c>
      <c r="B736" s="477"/>
      <c r="C736" s="477"/>
      <c r="D736" s="253"/>
      <c r="E736" s="127"/>
      <c r="F736" s="127"/>
      <c r="G736" s="127"/>
      <c r="H736" s="128"/>
      <c r="I736" s="129"/>
      <c r="J736" s="38" t="str">
        <f t="shared" si="40"/>
        <v xml:space="preserve"> </v>
      </c>
      <c r="K736" s="38" t="str">
        <f t="shared" si="41"/>
        <v xml:space="preserve"> </v>
      </c>
    </row>
    <row r="737" spans="1:11" ht="15.75" customHeight="1" x14ac:dyDescent="0.25">
      <c r="A737" s="2">
        <v>420</v>
      </c>
      <c r="B737" s="474"/>
      <c r="C737" s="474"/>
      <c r="D737" s="254"/>
      <c r="E737" s="130"/>
      <c r="F737" s="130"/>
      <c r="G737" s="130"/>
      <c r="H737" s="131"/>
      <c r="I737" s="132"/>
      <c r="J737" s="38" t="str">
        <f t="shared" si="40"/>
        <v xml:space="preserve"> </v>
      </c>
      <c r="K737" s="38" t="str">
        <f t="shared" si="41"/>
        <v xml:space="preserve"> </v>
      </c>
    </row>
    <row r="738" spans="1:11" ht="30.75" customHeight="1" x14ac:dyDescent="0.25">
      <c r="A738" s="475"/>
      <c r="B738" s="475"/>
      <c r="C738" s="475"/>
      <c r="D738" s="475"/>
      <c r="E738" s="475"/>
      <c r="F738" s="40"/>
      <c r="G738" s="258" t="s">
        <v>191</v>
      </c>
      <c r="H738" s="41">
        <f>SUM(H718:H737)+H702</f>
        <v>0</v>
      </c>
      <c r="I738" s="62"/>
    </row>
    <row r="739" spans="1:11" ht="15" customHeight="1" x14ac:dyDescent="0.25">
      <c r="A739" s="46"/>
      <c r="B739" s="46"/>
      <c r="C739" s="46"/>
      <c r="D739" s="46"/>
      <c r="E739" s="46"/>
      <c r="F739" s="46"/>
      <c r="G739" s="46"/>
      <c r="H739" s="46"/>
      <c r="I739" s="46"/>
    </row>
    <row r="740" spans="1:11" ht="15" customHeight="1" x14ac:dyDescent="0.25">
      <c r="A740" s="381" t="s">
        <v>171</v>
      </c>
      <c r="B740" s="381"/>
      <c r="C740" s="381"/>
      <c r="D740" s="381"/>
      <c r="E740" s="381"/>
      <c r="F740" s="381"/>
      <c r="G740" s="381"/>
      <c r="H740" s="381"/>
      <c r="I740" s="381"/>
      <c r="J740" s="381"/>
      <c r="K740" s="381"/>
    </row>
    <row r="741" spans="1:11" ht="15" customHeight="1" x14ac:dyDescent="0.25">
      <c r="A741" s="252"/>
      <c r="B741" s="252"/>
      <c r="C741" s="252"/>
      <c r="D741" s="252"/>
      <c r="E741" s="252"/>
      <c r="F741" s="252"/>
      <c r="G741" s="252"/>
      <c r="H741" s="252"/>
      <c r="I741" s="252"/>
      <c r="J741" s="252"/>
      <c r="K741" s="252"/>
    </row>
    <row r="742" spans="1:11" ht="15" customHeight="1" x14ac:dyDescent="0.25">
      <c r="A742" s="51"/>
    </row>
    <row r="743" spans="1:11" ht="15" customHeight="1" x14ac:dyDescent="0.25">
      <c r="A743" s="255" t="s">
        <v>101</v>
      </c>
      <c r="D743" s="255" t="s">
        <v>102</v>
      </c>
      <c r="E743" s="255" t="s">
        <v>103</v>
      </c>
      <c r="F743" s="255"/>
      <c r="H743" s="74" t="s">
        <v>127</v>
      </c>
    </row>
    <row r="745" spans="1:11" ht="15.75" customHeight="1" x14ac:dyDescent="0.25">
      <c r="A745" s="348" t="s">
        <v>182</v>
      </c>
      <c r="B745" s="348"/>
      <c r="C745" s="348"/>
      <c r="D745" s="348"/>
      <c r="E745" s="348"/>
      <c r="F745" s="348"/>
      <c r="G745" s="348"/>
      <c r="H745" s="348"/>
      <c r="I745" s="348"/>
    </row>
    <row r="746" spans="1:11" ht="15" customHeight="1" x14ac:dyDescent="0.25">
      <c r="A746" s="70"/>
      <c r="B746" s="70"/>
      <c r="C746" s="70"/>
      <c r="D746" s="71" t="str">
        <f>'proje ve personel bilgileri'!$B$7</f>
        <v>/</v>
      </c>
      <c r="E746" s="70" t="s">
        <v>109</v>
      </c>
      <c r="F746" s="70"/>
      <c r="G746" s="70"/>
      <c r="H746" s="70"/>
      <c r="I746" s="70"/>
    </row>
    <row r="747" spans="1:11" ht="18.75" customHeight="1" x14ac:dyDescent="0.25">
      <c r="I747" s="4" t="s">
        <v>183</v>
      </c>
    </row>
    <row r="748" spans="1:11" ht="15.75" customHeight="1" x14ac:dyDescent="0.25">
      <c r="A748" s="349" t="s">
        <v>2</v>
      </c>
      <c r="B748" s="350"/>
      <c r="C748" s="479">
        <f>'proje ve personel bilgileri'!$B$2</f>
        <v>0</v>
      </c>
      <c r="D748" s="480"/>
      <c r="E748" s="480"/>
      <c r="F748" s="480"/>
      <c r="G748" s="480"/>
      <c r="H748" s="480"/>
      <c r="I748" s="481"/>
    </row>
    <row r="749" spans="1:11" ht="15.75" customHeight="1" x14ac:dyDescent="0.25">
      <c r="A749" s="349" t="s">
        <v>184</v>
      </c>
      <c r="B749" s="350"/>
      <c r="C749" s="351">
        <f>'proje ve personel bilgileri'!$B$3</f>
        <v>0</v>
      </c>
      <c r="D749" s="352"/>
      <c r="E749" s="352"/>
      <c r="F749" s="352"/>
      <c r="G749" s="352"/>
      <c r="H749" s="352"/>
      <c r="I749" s="353"/>
    </row>
    <row r="750" spans="1:11" ht="29.25" customHeight="1" x14ac:dyDescent="0.25">
      <c r="A750" s="432" t="s">
        <v>87</v>
      </c>
      <c r="B750" s="346" t="s">
        <v>185</v>
      </c>
      <c r="C750" s="347"/>
      <c r="D750" s="432" t="s">
        <v>186</v>
      </c>
      <c r="E750" s="432" t="s">
        <v>187</v>
      </c>
      <c r="F750" s="442" t="s">
        <v>188</v>
      </c>
      <c r="G750" s="478"/>
      <c r="H750" s="432" t="s">
        <v>189</v>
      </c>
      <c r="I750" s="432" t="s">
        <v>178</v>
      </c>
    </row>
    <row r="751" spans="1:11" ht="15" customHeight="1" x14ac:dyDescent="0.25">
      <c r="A751" s="433"/>
      <c r="B751" s="339" t="s">
        <v>190</v>
      </c>
      <c r="C751" s="340"/>
      <c r="D751" s="433"/>
      <c r="E751" s="433"/>
      <c r="F751" s="432" t="s">
        <v>179</v>
      </c>
      <c r="G751" s="347" t="s">
        <v>180</v>
      </c>
      <c r="H751" s="433"/>
      <c r="I751" s="433"/>
    </row>
    <row r="752" spans="1:11" ht="15.75" customHeight="1" x14ac:dyDescent="0.25">
      <c r="A752" s="433"/>
      <c r="B752" s="339" t="s">
        <v>87</v>
      </c>
      <c r="C752" s="340"/>
      <c r="D752" s="433"/>
      <c r="E752" s="433"/>
      <c r="F752" s="463"/>
      <c r="G752" s="401"/>
      <c r="H752" s="433"/>
      <c r="I752" s="433"/>
    </row>
    <row r="753" spans="1:11" ht="15" customHeight="1" x14ac:dyDescent="0.25">
      <c r="A753" s="1">
        <v>421</v>
      </c>
      <c r="B753" s="476"/>
      <c r="C753" s="476"/>
      <c r="D753" s="256"/>
      <c r="E753" s="124"/>
      <c r="F753" s="124"/>
      <c r="G753" s="124"/>
      <c r="H753" s="125"/>
      <c r="I753" s="126"/>
      <c r="J753" s="38" t="str">
        <f t="shared" ref="J753:J772" si="42">IF(H753&lt;&gt;0,(IF(I753=0,"KDV'li Tutar Zorunlu"," "))," ")</f>
        <v xml:space="preserve"> </v>
      </c>
      <c r="K753" s="38" t="str">
        <f t="shared" ref="K753:K772" si="43">IF(H753&lt;&gt;0,(IF(F753=0,"Tarih Numara Zorunlu"," "))," ")</f>
        <v xml:space="preserve"> </v>
      </c>
    </row>
    <row r="754" spans="1:11" ht="15.75" customHeight="1" x14ac:dyDescent="0.25">
      <c r="A754" s="2">
        <v>422</v>
      </c>
      <c r="B754" s="477"/>
      <c r="C754" s="477"/>
      <c r="D754" s="253"/>
      <c r="E754" s="127"/>
      <c r="F754" s="127"/>
      <c r="G754" s="127"/>
      <c r="H754" s="128"/>
      <c r="I754" s="129"/>
      <c r="J754" s="38" t="str">
        <f t="shared" si="42"/>
        <v xml:space="preserve"> </v>
      </c>
      <c r="K754" s="38" t="str">
        <f t="shared" si="43"/>
        <v xml:space="preserve"> </v>
      </c>
    </row>
    <row r="755" spans="1:11" ht="15" customHeight="1" x14ac:dyDescent="0.25">
      <c r="A755" s="1">
        <v>423</v>
      </c>
      <c r="B755" s="477"/>
      <c r="C755" s="477"/>
      <c r="D755" s="253"/>
      <c r="E755" s="127"/>
      <c r="F755" s="127"/>
      <c r="G755" s="127"/>
      <c r="H755" s="128"/>
      <c r="I755" s="129"/>
      <c r="J755" s="38" t="str">
        <f t="shared" si="42"/>
        <v xml:space="preserve"> </v>
      </c>
      <c r="K755" s="38" t="str">
        <f t="shared" si="43"/>
        <v xml:space="preserve"> </v>
      </c>
    </row>
    <row r="756" spans="1:11" ht="15.75" customHeight="1" x14ac:dyDescent="0.25">
      <c r="A756" s="2">
        <v>424</v>
      </c>
      <c r="B756" s="477"/>
      <c r="C756" s="477"/>
      <c r="D756" s="253"/>
      <c r="E756" s="127"/>
      <c r="F756" s="127"/>
      <c r="G756" s="127"/>
      <c r="H756" s="128"/>
      <c r="I756" s="129"/>
      <c r="J756" s="38" t="str">
        <f t="shared" si="42"/>
        <v xml:space="preserve"> </v>
      </c>
      <c r="K756" s="38" t="str">
        <f t="shared" si="43"/>
        <v xml:space="preserve"> </v>
      </c>
    </row>
    <row r="757" spans="1:11" ht="15" customHeight="1" x14ac:dyDescent="0.25">
      <c r="A757" s="1">
        <v>425</v>
      </c>
      <c r="B757" s="477"/>
      <c r="C757" s="477"/>
      <c r="D757" s="253"/>
      <c r="E757" s="127"/>
      <c r="F757" s="127"/>
      <c r="G757" s="127"/>
      <c r="H757" s="128"/>
      <c r="I757" s="129"/>
      <c r="J757" s="38" t="str">
        <f t="shared" si="42"/>
        <v xml:space="preserve"> </v>
      </c>
      <c r="K757" s="38" t="str">
        <f t="shared" si="43"/>
        <v xml:space="preserve"> </v>
      </c>
    </row>
    <row r="758" spans="1:11" ht="15.75" customHeight="1" x14ac:dyDescent="0.25">
      <c r="A758" s="2">
        <v>426</v>
      </c>
      <c r="B758" s="477"/>
      <c r="C758" s="477"/>
      <c r="D758" s="253"/>
      <c r="E758" s="127"/>
      <c r="F758" s="127"/>
      <c r="G758" s="127"/>
      <c r="H758" s="128"/>
      <c r="I758" s="129"/>
      <c r="J758" s="38" t="str">
        <f t="shared" si="42"/>
        <v xml:space="preserve"> </v>
      </c>
      <c r="K758" s="38" t="str">
        <f t="shared" si="43"/>
        <v xml:space="preserve"> </v>
      </c>
    </row>
    <row r="759" spans="1:11" ht="15" customHeight="1" x14ac:dyDescent="0.25">
      <c r="A759" s="1">
        <v>427</v>
      </c>
      <c r="B759" s="477"/>
      <c r="C759" s="477"/>
      <c r="D759" s="253"/>
      <c r="E759" s="127"/>
      <c r="F759" s="127"/>
      <c r="G759" s="127"/>
      <c r="H759" s="128"/>
      <c r="I759" s="129"/>
      <c r="J759" s="38" t="str">
        <f t="shared" si="42"/>
        <v xml:space="preserve"> </v>
      </c>
      <c r="K759" s="38" t="str">
        <f t="shared" si="43"/>
        <v xml:space="preserve"> </v>
      </c>
    </row>
    <row r="760" spans="1:11" ht="15.75" customHeight="1" x14ac:dyDescent="0.25">
      <c r="A760" s="2">
        <v>428</v>
      </c>
      <c r="B760" s="477"/>
      <c r="C760" s="477"/>
      <c r="D760" s="253"/>
      <c r="E760" s="127"/>
      <c r="F760" s="127"/>
      <c r="G760" s="127"/>
      <c r="H760" s="128"/>
      <c r="I760" s="129"/>
      <c r="J760" s="38" t="str">
        <f t="shared" si="42"/>
        <v xml:space="preserve"> </v>
      </c>
      <c r="K760" s="38" t="str">
        <f t="shared" si="43"/>
        <v xml:space="preserve"> </v>
      </c>
    </row>
    <row r="761" spans="1:11" ht="15" customHeight="1" x14ac:dyDescent="0.25">
      <c r="A761" s="1">
        <v>429</v>
      </c>
      <c r="B761" s="477"/>
      <c r="C761" s="477"/>
      <c r="D761" s="253"/>
      <c r="E761" s="127"/>
      <c r="F761" s="127"/>
      <c r="G761" s="127"/>
      <c r="H761" s="128"/>
      <c r="I761" s="129"/>
      <c r="J761" s="38" t="str">
        <f t="shared" si="42"/>
        <v xml:space="preserve"> </v>
      </c>
      <c r="K761" s="38" t="str">
        <f t="shared" si="43"/>
        <v xml:space="preserve"> </v>
      </c>
    </row>
    <row r="762" spans="1:11" ht="15.75" customHeight="1" x14ac:dyDescent="0.25">
      <c r="A762" s="2">
        <v>430</v>
      </c>
      <c r="B762" s="477"/>
      <c r="C762" s="477"/>
      <c r="D762" s="253"/>
      <c r="E762" s="127"/>
      <c r="F762" s="127"/>
      <c r="G762" s="127"/>
      <c r="H762" s="128"/>
      <c r="I762" s="129"/>
      <c r="J762" s="38" t="str">
        <f t="shared" si="42"/>
        <v xml:space="preserve"> </v>
      </c>
      <c r="K762" s="38" t="str">
        <f t="shared" si="43"/>
        <v xml:space="preserve"> </v>
      </c>
    </row>
    <row r="763" spans="1:11" ht="15" customHeight="1" x14ac:dyDescent="0.25">
      <c r="A763" s="1">
        <v>431</v>
      </c>
      <c r="B763" s="477"/>
      <c r="C763" s="477"/>
      <c r="D763" s="253"/>
      <c r="E763" s="127"/>
      <c r="F763" s="127"/>
      <c r="G763" s="127"/>
      <c r="H763" s="128"/>
      <c r="I763" s="129"/>
      <c r="J763" s="38" t="str">
        <f t="shared" si="42"/>
        <v xml:space="preserve"> </v>
      </c>
      <c r="K763" s="38" t="str">
        <f t="shared" si="43"/>
        <v xml:space="preserve"> </v>
      </c>
    </row>
    <row r="764" spans="1:11" ht="15.75" customHeight="1" x14ac:dyDescent="0.25">
      <c r="A764" s="2">
        <v>432</v>
      </c>
      <c r="B764" s="477"/>
      <c r="C764" s="477"/>
      <c r="D764" s="253"/>
      <c r="E764" s="127"/>
      <c r="F764" s="127"/>
      <c r="G764" s="127"/>
      <c r="H764" s="128"/>
      <c r="I764" s="129"/>
      <c r="J764" s="38" t="str">
        <f t="shared" si="42"/>
        <v xml:space="preserve"> </v>
      </c>
      <c r="K764" s="38" t="str">
        <f t="shared" si="43"/>
        <v xml:space="preserve"> </v>
      </c>
    </row>
    <row r="765" spans="1:11" ht="15" customHeight="1" x14ac:dyDescent="0.25">
      <c r="A765" s="1">
        <v>433</v>
      </c>
      <c r="B765" s="477"/>
      <c r="C765" s="477"/>
      <c r="D765" s="253"/>
      <c r="E765" s="127"/>
      <c r="F765" s="127"/>
      <c r="G765" s="127"/>
      <c r="H765" s="128"/>
      <c r="I765" s="129"/>
      <c r="J765" s="38" t="str">
        <f t="shared" si="42"/>
        <v xml:space="preserve"> </v>
      </c>
      <c r="K765" s="38" t="str">
        <f t="shared" si="43"/>
        <v xml:space="preserve"> </v>
      </c>
    </row>
    <row r="766" spans="1:11" ht="15.75" customHeight="1" x14ac:dyDescent="0.25">
      <c r="A766" s="2">
        <v>434</v>
      </c>
      <c r="B766" s="477"/>
      <c r="C766" s="477"/>
      <c r="D766" s="253"/>
      <c r="E766" s="127"/>
      <c r="F766" s="127"/>
      <c r="G766" s="127"/>
      <c r="H766" s="128"/>
      <c r="I766" s="129"/>
      <c r="J766" s="38" t="str">
        <f t="shared" si="42"/>
        <v xml:space="preserve"> </v>
      </c>
      <c r="K766" s="38" t="str">
        <f t="shared" si="43"/>
        <v xml:space="preserve"> </v>
      </c>
    </row>
    <row r="767" spans="1:11" ht="15" customHeight="1" x14ac:dyDescent="0.25">
      <c r="A767" s="1">
        <v>435</v>
      </c>
      <c r="B767" s="477"/>
      <c r="C767" s="477"/>
      <c r="D767" s="253"/>
      <c r="E767" s="127"/>
      <c r="F767" s="127"/>
      <c r="G767" s="127"/>
      <c r="H767" s="128"/>
      <c r="I767" s="129"/>
      <c r="J767" s="38" t="str">
        <f t="shared" si="42"/>
        <v xml:space="preserve"> </v>
      </c>
      <c r="K767" s="38" t="str">
        <f t="shared" si="43"/>
        <v xml:space="preserve"> </v>
      </c>
    </row>
    <row r="768" spans="1:11" ht="15.75" customHeight="1" x14ac:dyDescent="0.25">
      <c r="A768" s="2">
        <v>436</v>
      </c>
      <c r="B768" s="477"/>
      <c r="C768" s="477"/>
      <c r="D768" s="253"/>
      <c r="E768" s="127"/>
      <c r="F768" s="127"/>
      <c r="G768" s="127"/>
      <c r="H768" s="128"/>
      <c r="I768" s="129"/>
      <c r="J768" s="38" t="str">
        <f t="shared" si="42"/>
        <v xml:space="preserve"> </v>
      </c>
      <c r="K768" s="38" t="str">
        <f t="shared" si="43"/>
        <v xml:space="preserve"> </v>
      </c>
    </row>
    <row r="769" spans="1:11" ht="15" customHeight="1" x14ac:dyDescent="0.25">
      <c r="A769" s="1">
        <v>437</v>
      </c>
      <c r="B769" s="477"/>
      <c r="C769" s="477"/>
      <c r="D769" s="253"/>
      <c r="E769" s="127"/>
      <c r="F769" s="127"/>
      <c r="G769" s="127"/>
      <c r="H769" s="128"/>
      <c r="I769" s="129"/>
      <c r="J769" s="38" t="str">
        <f t="shared" si="42"/>
        <v xml:space="preserve"> </v>
      </c>
      <c r="K769" s="38" t="str">
        <f t="shared" si="43"/>
        <v xml:space="preserve"> </v>
      </c>
    </row>
    <row r="770" spans="1:11" ht="15.75" customHeight="1" x14ac:dyDescent="0.25">
      <c r="A770" s="2">
        <v>438</v>
      </c>
      <c r="B770" s="477"/>
      <c r="C770" s="477"/>
      <c r="D770" s="253"/>
      <c r="E770" s="127"/>
      <c r="F770" s="127"/>
      <c r="G770" s="127"/>
      <c r="H770" s="128"/>
      <c r="I770" s="129"/>
      <c r="J770" s="38" t="str">
        <f t="shared" si="42"/>
        <v xml:space="preserve"> </v>
      </c>
      <c r="K770" s="38" t="str">
        <f t="shared" si="43"/>
        <v xml:space="preserve"> </v>
      </c>
    </row>
    <row r="771" spans="1:11" ht="15" customHeight="1" x14ac:dyDescent="0.25">
      <c r="A771" s="1">
        <v>439</v>
      </c>
      <c r="B771" s="477"/>
      <c r="C771" s="477"/>
      <c r="D771" s="253"/>
      <c r="E771" s="127"/>
      <c r="F771" s="127"/>
      <c r="G771" s="127"/>
      <c r="H771" s="128"/>
      <c r="I771" s="129"/>
      <c r="J771" s="38" t="str">
        <f t="shared" si="42"/>
        <v xml:space="preserve"> </v>
      </c>
      <c r="K771" s="38" t="str">
        <f t="shared" si="43"/>
        <v xml:space="preserve"> </v>
      </c>
    </row>
    <row r="772" spans="1:11" ht="15.75" customHeight="1" x14ac:dyDescent="0.25">
      <c r="A772" s="2">
        <v>440</v>
      </c>
      <c r="B772" s="474"/>
      <c r="C772" s="474"/>
      <c r="D772" s="254"/>
      <c r="E772" s="130"/>
      <c r="F772" s="130"/>
      <c r="G772" s="130"/>
      <c r="H772" s="131"/>
      <c r="I772" s="132"/>
      <c r="J772" s="38" t="str">
        <f t="shared" si="42"/>
        <v xml:space="preserve"> </v>
      </c>
      <c r="K772" s="38" t="str">
        <f t="shared" si="43"/>
        <v xml:space="preserve"> </v>
      </c>
    </row>
    <row r="773" spans="1:11" ht="30.75" customHeight="1" x14ac:dyDescent="0.25">
      <c r="A773" s="475"/>
      <c r="B773" s="475"/>
      <c r="C773" s="475"/>
      <c r="D773" s="475"/>
      <c r="E773" s="475"/>
      <c r="F773" s="40"/>
      <c r="G773" s="258" t="s">
        <v>191</v>
      </c>
      <c r="H773" s="41">
        <f>SUM(H753:H772)+H738</f>
        <v>0</v>
      </c>
      <c r="I773" s="62"/>
    </row>
    <row r="774" spans="1:11" ht="15" customHeight="1" x14ac:dyDescent="0.25">
      <c r="A774" s="46"/>
      <c r="B774" s="46"/>
      <c r="C774" s="46"/>
      <c r="D774" s="46"/>
      <c r="E774" s="46"/>
      <c r="F774" s="46"/>
      <c r="G774" s="46"/>
      <c r="H774" s="46"/>
      <c r="I774" s="46"/>
    </row>
    <row r="775" spans="1:11" ht="15" customHeight="1" x14ac:dyDescent="0.25">
      <c r="A775" s="381" t="s">
        <v>171</v>
      </c>
      <c r="B775" s="381"/>
      <c r="C775" s="381"/>
      <c r="D775" s="381"/>
      <c r="E775" s="381"/>
      <c r="F775" s="381"/>
      <c r="G775" s="381"/>
      <c r="H775" s="381"/>
      <c r="I775" s="381"/>
      <c r="J775" s="381"/>
      <c r="K775" s="381"/>
    </row>
    <row r="776" spans="1:11" ht="15" customHeight="1" x14ac:dyDescent="0.25">
      <c r="A776" s="252"/>
      <c r="B776" s="252"/>
      <c r="C776" s="252"/>
      <c r="D776" s="252"/>
      <c r="E776" s="252"/>
      <c r="F776" s="252"/>
      <c r="G776" s="252"/>
      <c r="H776" s="252"/>
      <c r="I776" s="252"/>
      <c r="J776" s="252"/>
      <c r="K776" s="252"/>
    </row>
    <row r="777" spans="1:11" ht="15" customHeight="1" x14ac:dyDescent="0.25">
      <c r="A777" s="51"/>
    </row>
    <row r="778" spans="1:11" ht="15" customHeight="1" x14ac:dyDescent="0.25">
      <c r="A778" s="255" t="s">
        <v>101</v>
      </c>
      <c r="D778" s="255" t="s">
        <v>102</v>
      </c>
      <c r="E778" s="255" t="s">
        <v>103</v>
      </c>
      <c r="F778" s="255"/>
      <c r="H778" s="74" t="s">
        <v>127</v>
      </c>
    </row>
    <row r="781" spans="1:11" ht="15.75" customHeight="1" x14ac:dyDescent="0.25">
      <c r="A781" s="348" t="s">
        <v>182</v>
      </c>
      <c r="B781" s="348"/>
      <c r="C781" s="348"/>
      <c r="D781" s="348"/>
      <c r="E781" s="348"/>
      <c r="F781" s="348"/>
      <c r="G781" s="348"/>
      <c r="H781" s="348"/>
      <c r="I781" s="348"/>
    </row>
    <row r="782" spans="1:11" ht="15" customHeight="1" x14ac:dyDescent="0.25">
      <c r="A782" s="70"/>
      <c r="B782" s="70"/>
      <c r="C782" s="70"/>
      <c r="D782" s="71" t="str">
        <f>'proje ve personel bilgileri'!$B$7</f>
        <v>/</v>
      </c>
      <c r="E782" s="70" t="s">
        <v>109</v>
      </c>
      <c r="F782" s="70"/>
      <c r="G782" s="70"/>
      <c r="H782" s="70"/>
      <c r="I782" s="70"/>
    </row>
    <row r="783" spans="1:11" ht="18.75" customHeight="1" x14ac:dyDescent="0.25">
      <c r="I783" s="4" t="s">
        <v>183</v>
      </c>
    </row>
    <row r="784" spans="1:11" ht="15.75" customHeight="1" x14ac:dyDescent="0.25">
      <c r="A784" s="349" t="s">
        <v>2</v>
      </c>
      <c r="B784" s="350"/>
      <c r="C784" s="479">
        <f>'proje ve personel bilgileri'!$B$2</f>
        <v>0</v>
      </c>
      <c r="D784" s="480"/>
      <c r="E784" s="480"/>
      <c r="F784" s="480"/>
      <c r="G784" s="480"/>
      <c r="H784" s="480"/>
      <c r="I784" s="481"/>
    </row>
    <row r="785" spans="1:11" ht="15.75" customHeight="1" x14ac:dyDescent="0.25">
      <c r="A785" s="349" t="s">
        <v>184</v>
      </c>
      <c r="B785" s="350"/>
      <c r="C785" s="351">
        <f>'proje ve personel bilgileri'!$B$3</f>
        <v>0</v>
      </c>
      <c r="D785" s="352"/>
      <c r="E785" s="352"/>
      <c r="F785" s="352"/>
      <c r="G785" s="352"/>
      <c r="H785" s="352"/>
      <c r="I785" s="353"/>
    </row>
    <row r="786" spans="1:11" ht="30.75" customHeight="1" x14ac:dyDescent="0.25">
      <c r="A786" s="432" t="s">
        <v>87</v>
      </c>
      <c r="B786" s="346" t="s">
        <v>185</v>
      </c>
      <c r="C786" s="347"/>
      <c r="D786" s="432" t="s">
        <v>186</v>
      </c>
      <c r="E786" s="432" t="s">
        <v>187</v>
      </c>
      <c r="F786" s="442" t="s">
        <v>188</v>
      </c>
      <c r="G786" s="478"/>
      <c r="H786" s="432" t="s">
        <v>189</v>
      </c>
      <c r="I786" s="432" t="s">
        <v>178</v>
      </c>
    </row>
    <row r="787" spans="1:11" ht="15" customHeight="1" x14ac:dyDescent="0.25">
      <c r="A787" s="433"/>
      <c r="B787" s="339" t="s">
        <v>190</v>
      </c>
      <c r="C787" s="340"/>
      <c r="D787" s="433"/>
      <c r="E787" s="433"/>
      <c r="F787" s="432" t="s">
        <v>179</v>
      </c>
      <c r="G787" s="347" t="s">
        <v>180</v>
      </c>
      <c r="H787" s="433"/>
      <c r="I787" s="433"/>
    </row>
    <row r="788" spans="1:11" ht="15.75" customHeight="1" x14ac:dyDescent="0.25">
      <c r="A788" s="433"/>
      <c r="B788" s="339" t="s">
        <v>87</v>
      </c>
      <c r="C788" s="340"/>
      <c r="D788" s="433"/>
      <c r="E788" s="433"/>
      <c r="F788" s="463"/>
      <c r="G788" s="401"/>
      <c r="H788" s="433"/>
      <c r="I788" s="433"/>
    </row>
    <row r="789" spans="1:11" ht="15" customHeight="1" x14ac:dyDescent="0.25">
      <c r="A789" s="1">
        <v>441</v>
      </c>
      <c r="B789" s="476"/>
      <c r="C789" s="476"/>
      <c r="D789" s="256"/>
      <c r="E789" s="124"/>
      <c r="F789" s="124"/>
      <c r="G789" s="124"/>
      <c r="H789" s="125"/>
      <c r="I789" s="126"/>
      <c r="J789" s="38" t="str">
        <f t="shared" ref="J789:J808" si="44">IF(H789&lt;&gt;0,(IF(I789=0,"KDV'li Tutar Zorunlu"," "))," ")</f>
        <v xml:space="preserve"> </v>
      </c>
      <c r="K789" s="38" t="str">
        <f t="shared" ref="K789:K808" si="45">IF(H789&lt;&gt;0,(IF(F789=0,"Tarih Numara Zorunlu"," "))," ")</f>
        <v xml:space="preserve"> </v>
      </c>
    </row>
    <row r="790" spans="1:11" ht="15.75" customHeight="1" x14ac:dyDescent="0.25">
      <c r="A790" s="2">
        <v>442</v>
      </c>
      <c r="B790" s="477"/>
      <c r="C790" s="477"/>
      <c r="D790" s="253"/>
      <c r="E790" s="127"/>
      <c r="F790" s="127"/>
      <c r="G790" s="127"/>
      <c r="H790" s="128"/>
      <c r="I790" s="129"/>
      <c r="J790" s="38" t="str">
        <f t="shared" si="44"/>
        <v xml:space="preserve"> </v>
      </c>
      <c r="K790" s="38" t="str">
        <f t="shared" si="45"/>
        <v xml:space="preserve"> </v>
      </c>
    </row>
    <row r="791" spans="1:11" ht="15" customHeight="1" x14ac:dyDescent="0.25">
      <c r="A791" s="1">
        <v>443</v>
      </c>
      <c r="B791" s="477"/>
      <c r="C791" s="477"/>
      <c r="D791" s="253"/>
      <c r="E791" s="127"/>
      <c r="F791" s="127"/>
      <c r="G791" s="127"/>
      <c r="H791" s="128"/>
      <c r="I791" s="129"/>
      <c r="J791" s="38" t="str">
        <f t="shared" si="44"/>
        <v xml:space="preserve"> </v>
      </c>
      <c r="K791" s="38" t="str">
        <f t="shared" si="45"/>
        <v xml:space="preserve"> </v>
      </c>
    </row>
    <row r="792" spans="1:11" ht="15.75" customHeight="1" x14ac:dyDescent="0.25">
      <c r="A792" s="2">
        <v>444</v>
      </c>
      <c r="B792" s="477"/>
      <c r="C792" s="477"/>
      <c r="D792" s="253"/>
      <c r="E792" s="127"/>
      <c r="F792" s="127"/>
      <c r="G792" s="127"/>
      <c r="H792" s="128"/>
      <c r="I792" s="129"/>
      <c r="J792" s="38" t="str">
        <f t="shared" si="44"/>
        <v xml:space="preserve"> </v>
      </c>
      <c r="K792" s="38" t="str">
        <f t="shared" si="45"/>
        <v xml:space="preserve"> </v>
      </c>
    </row>
    <row r="793" spans="1:11" ht="15" customHeight="1" x14ac:dyDescent="0.25">
      <c r="A793" s="1">
        <v>445</v>
      </c>
      <c r="B793" s="477"/>
      <c r="C793" s="477"/>
      <c r="D793" s="253"/>
      <c r="E793" s="127"/>
      <c r="F793" s="127"/>
      <c r="G793" s="127"/>
      <c r="H793" s="128"/>
      <c r="I793" s="129"/>
      <c r="J793" s="38" t="str">
        <f t="shared" si="44"/>
        <v xml:space="preserve"> </v>
      </c>
      <c r="K793" s="38" t="str">
        <f t="shared" si="45"/>
        <v xml:space="preserve"> </v>
      </c>
    </row>
    <row r="794" spans="1:11" ht="15.75" customHeight="1" x14ac:dyDescent="0.25">
      <c r="A794" s="2">
        <v>446</v>
      </c>
      <c r="B794" s="477"/>
      <c r="C794" s="477"/>
      <c r="D794" s="253"/>
      <c r="E794" s="127"/>
      <c r="F794" s="127"/>
      <c r="G794" s="127"/>
      <c r="H794" s="128"/>
      <c r="I794" s="129"/>
      <c r="J794" s="38" t="str">
        <f t="shared" si="44"/>
        <v xml:space="preserve"> </v>
      </c>
      <c r="K794" s="38" t="str">
        <f t="shared" si="45"/>
        <v xml:space="preserve"> </v>
      </c>
    </row>
    <row r="795" spans="1:11" ht="15" customHeight="1" x14ac:dyDescent="0.25">
      <c r="A795" s="1">
        <v>447</v>
      </c>
      <c r="B795" s="477"/>
      <c r="C795" s="477"/>
      <c r="D795" s="253"/>
      <c r="E795" s="127"/>
      <c r="F795" s="127"/>
      <c r="G795" s="127"/>
      <c r="H795" s="128"/>
      <c r="I795" s="129"/>
      <c r="J795" s="38" t="str">
        <f t="shared" si="44"/>
        <v xml:space="preserve"> </v>
      </c>
      <c r="K795" s="38" t="str">
        <f t="shared" si="45"/>
        <v xml:space="preserve"> </v>
      </c>
    </row>
    <row r="796" spans="1:11" ht="15.75" customHeight="1" x14ac:dyDescent="0.25">
      <c r="A796" s="2">
        <v>448</v>
      </c>
      <c r="B796" s="477"/>
      <c r="C796" s="477"/>
      <c r="D796" s="253"/>
      <c r="E796" s="127"/>
      <c r="F796" s="127"/>
      <c r="G796" s="127"/>
      <c r="H796" s="128"/>
      <c r="I796" s="129"/>
      <c r="J796" s="38" t="str">
        <f t="shared" si="44"/>
        <v xml:space="preserve"> </v>
      </c>
      <c r="K796" s="38" t="str">
        <f t="shared" si="45"/>
        <v xml:space="preserve"> </v>
      </c>
    </row>
    <row r="797" spans="1:11" ht="15" customHeight="1" x14ac:dyDescent="0.25">
      <c r="A797" s="1">
        <v>449</v>
      </c>
      <c r="B797" s="477"/>
      <c r="C797" s="477"/>
      <c r="D797" s="253"/>
      <c r="E797" s="127"/>
      <c r="F797" s="127"/>
      <c r="G797" s="127"/>
      <c r="H797" s="128"/>
      <c r="I797" s="129"/>
      <c r="J797" s="38" t="str">
        <f t="shared" si="44"/>
        <v xml:space="preserve"> </v>
      </c>
      <c r="K797" s="38" t="str">
        <f t="shared" si="45"/>
        <v xml:space="preserve"> </v>
      </c>
    </row>
    <row r="798" spans="1:11" ht="15.75" customHeight="1" x14ac:dyDescent="0.25">
      <c r="A798" s="2">
        <v>450</v>
      </c>
      <c r="B798" s="477"/>
      <c r="C798" s="477"/>
      <c r="D798" s="253"/>
      <c r="E798" s="127"/>
      <c r="F798" s="127"/>
      <c r="G798" s="127"/>
      <c r="H798" s="128"/>
      <c r="I798" s="129"/>
      <c r="J798" s="38" t="str">
        <f t="shared" si="44"/>
        <v xml:space="preserve"> </v>
      </c>
      <c r="K798" s="38" t="str">
        <f t="shared" si="45"/>
        <v xml:space="preserve"> </v>
      </c>
    </row>
    <row r="799" spans="1:11" ht="15" customHeight="1" x14ac:dyDescent="0.25">
      <c r="A799" s="1">
        <v>451</v>
      </c>
      <c r="B799" s="477"/>
      <c r="C799" s="477"/>
      <c r="D799" s="253"/>
      <c r="E799" s="127"/>
      <c r="F799" s="127"/>
      <c r="G799" s="127"/>
      <c r="H799" s="128"/>
      <c r="I799" s="129"/>
      <c r="J799" s="38" t="str">
        <f t="shared" si="44"/>
        <v xml:space="preserve"> </v>
      </c>
      <c r="K799" s="38" t="str">
        <f t="shared" si="45"/>
        <v xml:space="preserve"> </v>
      </c>
    </row>
    <row r="800" spans="1:11" ht="15.75" customHeight="1" x14ac:dyDescent="0.25">
      <c r="A800" s="2">
        <v>452</v>
      </c>
      <c r="B800" s="477"/>
      <c r="C800" s="477"/>
      <c r="D800" s="253"/>
      <c r="E800" s="127"/>
      <c r="F800" s="127"/>
      <c r="G800" s="127"/>
      <c r="H800" s="128"/>
      <c r="I800" s="129"/>
      <c r="J800" s="38" t="str">
        <f t="shared" si="44"/>
        <v xml:space="preserve"> </v>
      </c>
      <c r="K800" s="38" t="str">
        <f t="shared" si="45"/>
        <v xml:space="preserve"> </v>
      </c>
    </row>
    <row r="801" spans="1:11" ht="15" customHeight="1" x14ac:dyDescent="0.25">
      <c r="A801" s="1">
        <v>453</v>
      </c>
      <c r="B801" s="477"/>
      <c r="C801" s="477"/>
      <c r="D801" s="253"/>
      <c r="E801" s="127"/>
      <c r="F801" s="127"/>
      <c r="G801" s="127"/>
      <c r="H801" s="128"/>
      <c r="I801" s="129"/>
      <c r="J801" s="38" t="str">
        <f t="shared" si="44"/>
        <v xml:space="preserve"> </v>
      </c>
      <c r="K801" s="38" t="str">
        <f t="shared" si="45"/>
        <v xml:space="preserve"> </v>
      </c>
    </row>
    <row r="802" spans="1:11" ht="15.75" customHeight="1" x14ac:dyDescent="0.25">
      <c r="A802" s="2">
        <v>454</v>
      </c>
      <c r="B802" s="477"/>
      <c r="C802" s="477"/>
      <c r="D802" s="253"/>
      <c r="E802" s="127"/>
      <c r="F802" s="127"/>
      <c r="G802" s="127"/>
      <c r="H802" s="128"/>
      <c r="I802" s="129"/>
      <c r="J802" s="38" t="str">
        <f t="shared" si="44"/>
        <v xml:space="preserve"> </v>
      </c>
      <c r="K802" s="38" t="str">
        <f t="shared" si="45"/>
        <v xml:space="preserve"> </v>
      </c>
    </row>
    <row r="803" spans="1:11" ht="15" customHeight="1" x14ac:dyDescent="0.25">
      <c r="A803" s="1">
        <v>455</v>
      </c>
      <c r="B803" s="477"/>
      <c r="C803" s="477"/>
      <c r="D803" s="253"/>
      <c r="E803" s="127"/>
      <c r="F803" s="127"/>
      <c r="G803" s="127"/>
      <c r="H803" s="128"/>
      <c r="I803" s="129"/>
      <c r="J803" s="38" t="str">
        <f t="shared" si="44"/>
        <v xml:space="preserve"> </v>
      </c>
      <c r="K803" s="38" t="str">
        <f t="shared" si="45"/>
        <v xml:space="preserve"> </v>
      </c>
    </row>
    <row r="804" spans="1:11" ht="15.75" customHeight="1" x14ac:dyDescent="0.25">
      <c r="A804" s="2">
        <v>456</v>
      </c>
      <c r="B804" s="477"/>
      <c r="C804" s="477"/>
      <c r="D804" s="253"/>
      <c r="E804" s="127"/>
      <c r="F804" s="127"/>
      <c r="G804" s="127"/>
      <c r="H804" s="128"/>
      <c r="I804" s="129"/>
      <c r="J804" s="38" t="str">
        <f t="shared" si="44"/>
        <v xml:space="preserve"> </v>
      </c>
      <c r="K804" s="38" t="str">
        <f t="shared" si="45"/>
        <v xml:space="preserve"> </v>
      </c>
    </row>
    <row r="805" spans="1:11" ht="15" customHeight="1" x14ac:dyDescent="0.25">
      <c r="A805" s="1">
        <v>457</v>
      </c>
      <c r="B805" s="477"/>
      <c r="C805" s="477"/>
      <c r="D805" s="253"/>
      <c r="E805" s="127"/>
      <c r="F805" s="127"/>
      <c r="G805" s="127"/>
      <c r="H805" s="128"/>
      <c r="I805" s="129"/>
      <c r="J805" s="38" t="str">
        <f t="shared" si="44"/>
        <v xml:space="preserve"> </v>
      </c>
      <c r="K805" s="38" t="str">
        <f t="shared" si="45"/>
        <v xml:space="preserve"> </v>
      </c>
    </row>
    <row r="806" spans="1:11" ht="15.75" customHeight="1" x14ac:dyDescent="0.25">
      <c r="A806" s="2">
        <v>458</v>
      </c>
      <c r="B806" s="477"/>
      <c r="C806" s="477"/>
      <c r="D806" s="253"/>
      <c r="E806" s="127"/>
      <c r="F806" s="127"/>
      <c r="G806" s="127"/>
      <c r="H806" s="128"/>
      <c r="I806" s="129"/>
      <c r="J806" s="38" t="str">
        <f t="shared" si="44"/>
        <v xml:space="preserve"> </v>
      </c>
      <c r="K806" s="38" t="str">
        <f t="shared" si="45"/>
        <v xml:space="preserve"> </v>
      </c>
    </row>
    <row r="807" spans="1:11" ht="15" customHeight="1" x14ac:dyDescent="0.25">
      <c r="A807" s="1">
        <v>459</v>
      </c>
      <c r="B807" s="477"/>
      <c r="C807" s="477"/>
      <c r="D807" s="253"/>
      <c r="E807" s="127"/>
      <c r="F807" s="127"/>
      <c r="G807" s="127"/>
      <c r="H807" s="128"/>
      <c r="I807" s="129"/>
      <c r="J807" s="38" t="str">
        <f t="shared" si="44"/>
        <v xml:space="preserve"> </v>
      </c>
      <c r="K807" s="38" t="str">
        <f t="shared" si="45"/>
        <v xml:space="preserve"> </v>
      </c>
    </row>
    <row r="808" spans="1:11" ht="15.75" customHeight="1" x14ac:dyDescent="0.25">
      <c r="A808" s="2">
        <v>460</v>
      </c>
      <c r="B808" s="474"/>
      <c r="C808" s="474"/>
      <c r="D808" s="254"/>
      <c r="E808" s="130"/>
      <c r="F808" s="130"/>
      <c r="G808" s="130"/>
      <c r="H808" s="131"/>
      <c r="I808" s="132"/>
      <c r="J808" s="38" t="str">
        <f t="shared" si="44"/>
        <v xml:space="preserve"> </v>
      </c>
      <c r="K808" s="38" t="str">
        <f t="shared" si="45"/>
        <v xml:space="preserve"> </v>
      </c>
    </row>
    <row r="809" spans="1:11" ht="30.75" customHeight="1" x14ac:dyDescent="0.25">
      <c r="A809" s="475"/>
      <c r="B809" s="475"/>
      <c r="C809" s="475"/>
      <c r="D809" s="475"/>
      <c r="E809" s="475"/>
      <c r="F809" s="40"/>
      <c r="G809" s="258" t="s">
        <v>191</v>
      </c>
      <c r="H809" s="41">
        <f>SUM(H789:H808)+H773</f>
        <v>0</v>
      </c>
      <c r="I809" s="62"/>
    </row>
    <row r="810" spans="1:11" ht="15" customHeight="1" x14ac:dyDescent="0.25">
      <c r="A810" s="46"/>
      <c r="B810" s="46"/>
      <c r="C810" s="46"/>
      <c r="D810" s="46"/>
      <c r="E810" s="46"/>
      <c r="F810" s="46"/>
      <c r="G810" s="46"/>
      <c r="H810" s="46"/>
      <c r="I810" s="46"/>
    </row>
    <row r="811" spans="1:11" ht="15" customHeight="1" x14ac:dyDescent="0.25">
      <c r="A811" s="381" t="s">
        <v>171</v>
      </c>
      <c r="B811" s="381"/>
      <c r="C811" s="381"/>
      <c r="D811" s="381"/>
      <c r="E811" s="381"/>
      <c r="F811" s="381"/>
      <c r="G811" s="381"/>
      <c r="H811" s="381"/>
      <c r="I811" s="381"/>
      <c r="J811" s="381"/>
      <c r="K811" s="381"/>
    </row>
    <row r="812" spans="1:11" ht="15" customHeight="1" x14ac:dyDescent="0.25">
      <c r="A812" s="252"/>
      <c r="B812" s="252"/>
      <c r="C812" s="252"/>
      <c r="D812" s="252"/>
      <c r="E812" s="252"/>
      <c r="F812" s="252"/>
      <c r="G812" s="252"/>
      <c r="H812" s="252"/>
      <c r="I812" s="252"/>
      <c r="J812" s="252"/>
      <c r="K812" s="252"/>
    </row>
    <row r="813" spans="1:11" ht="15" customHeight="1" x14ac:dyDescent="0.25">
      <c r="A813" s="51"/>
    </row>
    <row r="814" spans="1:11" ht="15" customHeight="1" x14ac:dyDescent="0.25">
      <c r="A814" s="255" t="s">
        <v>101</v>
      </c>
      <c r="D814" s="255" t="s">
        <v>102</v>
      </c>
      <c r="E814" s="255" t="s">
        <v>103</v>
      </c>
      <c r="F814" s="255"/>
      <c r="H814" s="74" t="s">
        <v>127</v>
      </c>
    </row>
    <row r="816" spans="1:11" ht="15.75" customHeight="1" x14ac:dyDescent="0.25">
      <c r="A816" s="348" t="s">
        <v>182</v>
      </c>
      <c r="B816" s="348"/>
      <c r="C816" s="348"/>
      <c r="D816" s="348"/>
      <c r="E816" s="348"/>
      <c r="F816" s="348"/>
      <c r="G816" s="348"/>
      <c r="H816" s="348"/>
      <c r="I816" s="348"/>
    </row>
    <row r="817" spans="1:11" ht="15" customHeight="1" x14ac:dyDescent="0.25">
      <c r="A817" s="70"/>
      <c r="B817" s="70"/>
      <c r="C817" s="70"/>
      <c r="D817" s="71" t="str">
        <f>'proje ve personel bilgileri'!$B$7</f>
        <v>/</v>
      </c>
      <c r="E817" s="70" t="s">
        <v>109</v>
      </c>
      <c r="F817" s="70"/>
      <c r="G817" s="70"/>
      <c r="H817" s="70"/>
      <c r="I817" s="70"/>
    </row>
    <row r="818" spans="1:11" ht="18.75" customHeight="1" x14ac:dyDescent="0.25">
      <c r="I818" s="4" t="s">
        <v>183</v>
      </c>
    </row>
    <row r="819" spans="1:11" ht="15.75" customHeight="1" x14ac:dyDescent="0.25">
      <c r="A819" s="349" t="s">
        <v>2</v>
      </c>
      <c r="B819" s="350"/>
      <c r="C819" s="479">
        <f>'proje ve personel bilgileri'!$B$2</f>
        <v>0</v>
      </c>
      <c r="D819" s="480"/>
      <c r="E819" s="480"/>
      <c r="F819" s="480"/>
      <c r="G819" s="480"/>
      <c r="H819" s="480"/>
      <c r="I819" s="481"/>
    </row>
    <row r="820" spans="1:11" ht="15.75" customHeight="1" x14ac:dyDescent="0.25">
      <c r="A820" s="349" t="s">
        <v>184</v>
      </c>
      <c r="B820" s="350"/>
      <c r="C820" s="351">
        <f>'proje ve personel bilgileri'!$B$3</f>
        <v>0</v>
      </c>
      <c r="D820" s="352"/>
      <c r="E820" s="352"/>
      <c r="F820" s="352"/>
      <c r="G820" s="352"/>
      <c r="H820" s="352"/>
      <c r="I820" s="353"/>
    </row>
    <row r="821" spans="1:11" ht="31.5" customHeight="1" x14ac:dyDescent="0.25">
      <c r="A821" s="432" t="s">
        <v>87</v>
      </c>
      <c r="B821" s="346" t="s">
        <v>185</v>
      </c>
      <c r="C821" s="347"/>
      <c r="D821" s="432" t="s">
        <v>186</v>
      </c>
      <c r="E821" s="432" t="s">
        <v>187</v>
      </c>
      <c r="F821" s="442" t="s">
        <v>188</v>
      </c>
      <c r="G821" s="478"/>
      <c r="H821" s="432" t="s">
        <v>189</v>
      </c>
      <c r="I821" s="432" t="s">
        <v>178</v>
      </c>
    </row>
    <row r="822" spans="1:11" ht="15" customHeight="1" x14ac:dyDescent="0.25">
      <c r="A822" s="433"/>
      <c r="B822" s="339" t="s">
        <v>190</v>
      </c>
      <c r="C822" s="340"/>
      <c r="D822" s="433"/>
      <c r="E822" s="433"/>
      <c r="F822" s="432" t="s">
        <v>179</v>
      </c>
      <c r="G822" s="347" t="s">
        <v>180</v>
      </c>
      <c r="H822" s="433"/>
      <c r="I822" s="433"/>
    </row>
    <row r="823" spans="1:11" ht="15.75" customHeight="1" x14ac:dyDescent="0.25">
      <c r="A823" s="433"/>
      <c r="B823" s="339" t="s">
        <v>87</v>
      </c>
      <c r="C823" s="340"/>
      <c r="D823" s="433"/>
      <c r="E823" s="433"/>
      <c r="F823" s="463"/>
      <c r="G823" s="401"/>
      <c r="H823" s="433"/>
      <c r="I823" s="433"/>
    </row>
    <row r="824" spans="1:11" ht="15" customHeight="1" x14ac:dyDescent="0.25">
      <c r="A824" s="1">
        <v>461</v>
      </c>
      <c r="B824" s="476"/>
      <c r="C824" s="476"/>
      <c r="D824" s="256"/>
      <c r="E824" s="124"/>
      <c r="F824" s="124"/>
      <c r="G824" s="124"/>
      <c r="H824" s="125"/>
      <c r="I824" s="126"/>
      <c r="J824" s="38" t="str">
        <f t="shared" ref="J824:J843" si="46">IF(H824&lt;&gt;0,(IF(I824=0,"KDV'li Tutar Zorunlu"," "))," ")</f>
        <v xml:space="preserve"> </v>
      </c>
      <c r="K824" s="38" t="str">
        <f t="shared" ref="K824:K843" si="47">IF(H824&lt;&gt;0,(IF(F824=0,"Tarih Numara Zorunlu"," "))," ")</f>
        <v xml:space="preserve"> </v>
      </c>
    </row>
    <row r="825" spans="1:11" ht="15.75" customHeight="1" x14ac:dyDescent="0.25">
      <c r="A825" s="2">
        <v>462</v>
      </c>
      <c r="B825" s="477"/>
      <c r="C825" s="477"/>
      <c r="D825" s="253"/>
      <c r="E825" s="127"/>
      <c r="F825" s="127"/>
      <c r="G825" s="127"/>
      <c r="H825" s="128"/>
      <c r="I825" s="129"/>
      <c r="J825" s="38" t="str">
        <f t="shared" si="46"/>
        <v xml:space="preserve"> </v>
      </c>
      <c r="K825" s="38" t="str">
        <f t="shared" si="47"/>
        <v xml:space="preserve"> </v>
      </c>
    </row>
    <row r="826" spans="1:11" ht="15" customHeight="1" x14ac:dyDescent="0.25">
      <c r="A826" s="1">
        <v>463</v>
      </c>
      <c r="B826" s="477"/>
      <c r="C826" s="477"/>
      <c r="D826" s="253"/>
      <c r="E826" s="127"/>
      <c r="F826" s="127"/>
      <c r="G826" s="127"/>
      <c r="H826" s="128"/>
      <c r="I826" s="129"/>
      <c r="J826" s="38" t="str">
        <f t="shared" si="46"/>
        <v xml:space="preserve"> </v>
      </c>
      <c r="K826" s="38" t="str">
        <f t="shared" si="47"/>
        <v xml:space="preserve"> </v>
      </c>
    </row>
    <row r="827" spans="1:11" ht="15.75" customHeight="1" x14ac:dyDescent="0.25">
      <c r="A827" s="2">
        <v>464</v>
      </c>
      <c r="B827" s="477"/>
      <c r="C827" s="477"/>
      <c r="D827" s="253"/>
      <c r="E827" s="127"/>
      <c r="F827" s="127"/>
      <c r="G827" s="127"/>
      <c r="H827" s="128"/>
      <c r="I827" s="129"/>
      <c r="J827" s="38" t="str">
        <f t="shared" si="46"/>
        <v xml:space="preserve"> </v>
      </c>
      <c r="K827" s="38" t="str">
        <f t="shared" si="47"/>
        <v xml:space="preserve"> </v>
      </c>
    </row>
    <row r="828" spans="1:11" ht="15" customHeight="1" x14ac:dyDescent="0.25">
      <c r="A828" s="1">
        <v>465</v>
      </c>
      <c r="B828" s="477"/>
      <c r="C828" s="477"/>
      <c r="D828" s="253"/>
      <c r="E828" s="127"/>
      <c r="F828" s="127"/>
      <c r="G828" s="127"/>
      <c r="H828" s="128"/>
      <c r="I828" s="129"/>
      <c r="J828" s="38" t="str">
        <f t="shared" si="46"/>
        <v xml:space="preserve"> </v>
      </c>
      <c r="K828" s="38" t="str">
        <f t="shared" si="47"/>
        <v xml:space="preserve"> </v>
      </c>
    </row>
    <row r="829" spans="1:11" ht="15.75" customHeight="1" x14ac:dyDescent="0.25">
      <c r="A829" s="2">
        <v>466</v>
      </c>
      <c r="B829" s="477"/>
      <c r="C829" s="477"/>
      <c r="D829" s="253"/>
      <c r="E829" s="127"/>
      <c r="F829" s="127"/>
      <c r="G829" s="127"/>
      <c r="H829" s="128"/>
      <c r="I829" s="129"/>
      <c r="J829" s="38" t="str">
        <f t="shared" si="46"/>
        <v xml:space="preserve"> </v>
      </c>
      <c r="K829" s="38" t="str">
        <f t="shared" si="47"/>
        <v xml:space="preserve"> </v>
      </c>
    </row>
    <row r="830" spans="1:11" ht="15" customHeight="1" x14ac:dyDescent="0.25">
      <c r="A830" s="1">
        <v>467</v>
      </c>
      <c r="B830" s="477"/>
      <c r="C830" s="477"/>
      <c r="D830" s="253"/>
      <c r="E830" s="127"/>
      <c r="F830" s="127"/>
      <c r="G830" s="127"/>
      <c r="H830" s="128"/>
      <c r="I830" s="129"/>
      <c r="J830" s="38" t="str">
        <f t="shared" si="46"/>
        <v xml:space="preserve"> </v>
      </c>
      <c r="K830" s="38" t="str">
        <f t="shared" si="47"/>
        <v xml:space="preserve"> </v>
      </c>
    </row>
    <row r="831" spans="1:11" ht="15.75" customHeight="1" x14ac:dyDescent="0.25">
      <c r="A831" s="2">
        <v>468</v>
      </c>
      <c r="B831" s="477"/>
      <c r="C831" s="477"/>
      <c r="D831" s="253"/>
      <c r="E831" s="127"/>
      <c r="F831" s="127"/>
      <c r="G831" s="127"/>
      <c r="H831" s="128"/>
      <c r="I831" s="129"/>
      <c r="J831" s="38" t="str">
        <f t="shared" si="46"/>
        <v xml:space="preserve"> </v>
      </c>
      <c r="K831" s="38" t="str">
        <f t="shared" si="47"/>
        <v xml:space="preserve"> </v>
      </c>
    </row>
    <row r="832" spans="1:11" ht="15" customHeight="1" x14ac:dyDescent="0.25">
      <c r="A832" s="1">
        <v>469</v>
      </c>
      <c r="B832" s="477"/>
      <c r="C832" s="477"/>
      <c r="D832" s="253"/>
      <c r="E832" s="127"/>
      <c r="F832" s="127"/>
      <c r="G832" s="127"/>
      <c r="H832" s="128"/>
      <c r="I832" s="129"/>
      <c r="J832" s="38" t="str">
        <f t="shared" si="46"/>
        <v xml:space="preserve"> </v>
      </c>
      <c r="K832" s="38" t="str">
        <f t="shared" si="47"/>
        <v xml:space="preserve"> </v>
      </c>
    </row>
    <row r="833" spans="1:11" ht="15.75" customHeight="1" x14ac:dyDescent="0.25">
      <c r="A833" s="2">
        <v>470</v>
      </c>
      <c r="B833" s="477"/>
      <c r="C833" s="477"/>
      <c r="D833" s="253"/>
      <c r="E833" s="127"/>
      <c r="F833" s="127"/>
      <c r="G833" s="127"/>
      <c r="H833" s="128"/>
      <c r="I833" s="129"/>
      <c r="J833" s="38" t="str">
        <f t="shared" si="46"/>
        <v xml:space="preserve"> </v>
      </c>
      <c r="K833" s="38" t="str">
        <f t="shared" si="47"/>
        <v xml:space="preserve"> </v>
      </c>
    </row>
    <row r="834" spans="1:11" ht="15" customHeight="1" x14ac:dyDescent="0.25">
      <c r="A834" s="1">
        <v>471</v>
      </c>
      <c r="B834" s="477"/>
      <c r="C834" s="477"/>
      <c r="D834" s="253"/>
      <c r="E834" s="127"/>
      <c r="F834" s="127"/>
      <c r="G834" s="127"/>
      <c r="H834" s="128"/>
      <c r="I834" s="129"/>
      <c r="J834" s="38" t="str">
        <f t="shared" si="46"/>
        <v xml:space="preserve"> </v>
      </c>
      <c r="K834" s="38" t="str">
        <f t="shared" si="47"/>
        <v xml:space="preserve"> </v>
      </c>
    </row>
    <row r="835" spans="1:11" ht="15.75" customHeight="1" x14ac:dyDescent="0.25">
      <c r="A835" s="2">
        <v>472</v>
      </c>
      <c r="B835" s="477"/>
      <c r="C835" s="477"/>
      <c r="D835" s="253"/>
      <c r="E835" s="127"/>
      <c r="F835" s="127"/>
      <c r="G835" s="127"/>
      <c r="H835" s="128"/>
      <c r="I835" s="129"/>
      <c r="J835" s="38" t="str">
        <f t="shared" si="46"/>
        <v xml:space="preserve"> </v>
      </c>
      <c r="K835" s="38" t="str">
        <f t="shared" si="47"/>
        <v xml:space="preserve"> </v>
      </c>
    </row>
    <row r="836" spans="1:11" ht="15" customHeight="1" x14ac:dyDescent="0.25">
      <c r="A836" s="1">
        <v>473</v>
      </c>
      <c r="B836" s="477"/>
      <c r="C836" s="477"/>
      <c r="D836" s="253"/>
      <c r="E836" s="127"/>
      <c r="F836" s="127"/>
      <c r="G836" s="127"/>
      <c r="H836" s="128"/>
      <c r="I836" s="129"/>
      <c r="J836" s="38" t="str">
        <f t="shared" si="46"/>
        <v xml:space="preserve"> </v>
      </c>
      <c r="K836" s="38" t="str">
        <f t="shared" si="47"/>
        <v xml:space="preserve"> </v>
      </c>
    </row>
    <row r="837" spans="1:11" ht="15.75" customHeight="1" x14ac:dyDescent="0.25">
      <c r="A837" s="2">
        <v>474</v>
      </c>
      <c r="B837" s="477"/>
      <c r="C837" s="477"/>
      <c r="D837" s="253"/>
      <c r="E837" s="127"/>
      <c r="F837" s="127"/>
      <c r="G837" s="127"/>
      <c r="H837" s="128"/>
      <c r="I837" s="129"/>
      <c r="J837" s="38" t="str">
        <f t="shared" si="46"/>
        <v xml:space="preserve"> </v>
      </c>
      <c r="K837" s="38" t="str">
        <f t="shared" si="47"/>
        <v xml:space="preserve"> </v>
      </c>
    </row>
    <row r="838" spans="1:11" ht="15" customHeight="1" x14ac:dyDescent="0.25">
      <c r="A838" s="1">
        <v>475</v>
      </c>
      <c r="B838" s="477"/>
      <c r="C838" s="477"/>
      <c r="D838" s="253"/>
      <c r="E838" s="127"/>
      <c r="F838" s="127"/>
      <c r="G838" s="127"/>
      <c r="H838" s="128"/>
      <c r="I838" s="129"/>
      <c r="J838" s="38" t="str">
        <f t="shared" si="46"/>
        <v xml:space="preserve"> </v>
      </c>
      <c r="K838" s="38" t="str">
        <f t="shared" si="47"/>
        <v xml:space="preserve"> </v>
      </c>
    </row>
    <row r="839" spans="1:11" ht="15.75" customHeight="1" x14ac:dyDescent="0.25">
      <c r="A839" s="2">
        <v>476</v>
      </c>
      <c r="B839" s="477"/>
      <c r="C839" s="477"/>
      <c r="D839" s="253"/>
      <c r="E839" s="127"/>
      <c r="F839" s="127"/>
      <c r="G839" s="127"/>
      <c r="H839" s="128"/>
      <c r="I839" s="129"/>
      <c r="J839" s="38" t="str">
        <f t="shared" si="46"/>
        <v xml:space="preserve"> </v>
      </c>
      <c r="K839" s="38" t="str">
        <f t="shared" si="47"/>
        <v xml:space="preserve"> </v>
      </c>
    </row>
    <row r="840" spans="1:11" ht="15" customHeight="1" x14ac:dyDescent="0.25">
      <c r="A840" s="1">
        <v>477</v>
      </c>
      <c r="B840" s="477"/>
      <c r="C840" s="477"/>
      <c r="D840" s="253"/>
      <c r="E840" s="127"/>
      <c r="F840" s="127"/>
      <c r="G840" s="127"/>
      <c r="H840" s="128"/>
      <c r="I840" s="129"/>
      <c r="J840" s="38" t="str">
        <f t="shared" si="46"/>
        <v xml:space="preserve"> </v>
      </c>
      <c r="K840" s="38" t="str">
        <f t="shared" si="47"/>
        <v xml:space="preserve"> </v>
      </c>
    </row>
    <row r="841" spans="1:11" ht="15.75" customHeight="1" x14ac:dyDescent="0.25">
      <c r="A841" s="2">
        <v>478</v>
      </c>
      <c r="B841" s="477"/>
      <c r="C841" s="477"/>
      <c r="D841" s="253"/>
      <c r="E841" s="127"/>
      <c r="F841" s="127"/>
      <c r="G841" s="127"/>
      <c r="H841" s="128"/>
      <c r="I841" s="129"/>
      <c r="J841" s="38" t="str">
        <f t="shared" si="46"/>
        <v xml:space="preserve"> </v>
      </c>
      <c r="K841" s="38" t="str">
        <f t="shared" si="47"/>
        <v xml:space="preserve"> </v>
      </c>
    </row>
    <row r="842" spans="1:11" ht="15" customHeight="1" x14ac:dyDescent="0.25">
      <c r="A842" s="1">
        <v>479</v>
      </c>
      <c r="B842" s="477"/>
      <c r="C842" s="477"/>
      <c r="D842" s="253"/>
      <c r="E842" s="127"/>
      <c r="F842" s="127"/>
      <c r="G842" s="127"/>
      <c r="H842" s="128"/>
      <c r="I842" s="129"/>
      <c r="J842" s="38" t="str">
        <f t="shared" si="46"/>
        <v xml:space="preserve"> </v>
      </c>
      <c r="K842" s="38" t="str">
        <f t="shared" si="47"/>
        <v xml:space="preserve"> </v>
      </c>
    </row>
    <row r="843" spans="1:11" ht="15.75" customHeight="1" x14ac:dyDescent="0.25">
      <c r="A843" s="2">
        <v>480</v>
      </c>
      <c r="B843" s="474"/>
      <c r="C843" s="474"/>
      <c r="D843" s="254"/>
      <c r="E843" s="130"/>
      <c r="F843" s="130"/>
      <c r="G843" s="130"/>
      <c r="H843" s="131"/>
      <c r="I843" s="132"/>
      <c r="J843" s="38" t="str">
        <f t="shared" si="46"/>
        <v xml:space="preserve"> </v>
      </c>
      <c r="K843" s="38" t="str">
        <f t="shared" si="47"/>
        <v xml:space="preserve"> </v>
      </c>
    </row>
    <row r="844" spans="1:11" ht="30.75" customHeight="1" x14ac:dyDescent="0.25">
      <c r="A844" s="475"/>
      <c r="B844" s="475"/>
      <c r="C844" s="475"/>
      <c r="D844" s="475"/>
      <c r="E844" s="475"/>
      <c r="F844" s="40"/>
      <c r="G844" s="258" t="s">
        <v>191</v>
      </c>
      <c r="H844" s="41">
        <f>SUM(H824:H843)+H809</f>
        <v>0</v>
      </c>
      <c r="I844" s="62"/>
    </row>
    <row r="845" spans="1:11" ht="15" customHeight="1" x14ac:dyDescent="0.25">
      <c r="A845" s="46"/>
      <c r="B845" s="46"/>
      <c r="C845" s="46"/>
      <c r="D845" s="46"/>
      <c r="E845" s="46"/>
      <c r="F845" s="46"/>
      <c r="G845" s="46"/>
      <c r="H845" s="46"/>
      <c r="I845" s="46"/>
    </row>
    <row r="846" spans="1:11" ht="15" customHeight="1" x14ac:dyDescent="0.25">
      <c r="A846" s="381" t="s">
        <v>171</v>
      </c>
      <c r="B846" s="381"/>
      <c r="C846" s="381"/>
      <c r="D846" s="381"/>
      <c r="E846" s="381"/>
      <c r="F846" s="381"/>
      <c r="G846" s="381"/>
      <c r="H846" s="381"/>
      <c r="I846" s="381"/>
      <c r="J846" s="381"/>
      <c r="K846" s="381"/>
    </row>
    <row r="847" spans="1:11" ht="15" customHeight="1" x14ac:dyDescent="0.25">
      <c r="A847" s="252"/>
      <c r="B847" s="252"/>
      <c r="C847" s="252"/>
      <c r="D847" s="252"/>
      <c r="E847" s="252"/>
      <c r="F847" s="252"/>
      <c r="G847" s="252"/>
      <c r="H847" s="252"/>
      <c r="I847" s="252"/>
      <c r="J847" s="252"/>
      <c r="K847" s="252"/>
    </row>
    <row r="848" spans="1:11" ht="15" customHeight="1" x14ac:dyDescent="0.25">
      <c r="A848" s="51"/>
    </row>
    <row r="849" spans="1:11" ht="15" customHeight="1" x14ac:dyDescent="0.25">
      <c r="A849" s="255" t="s">
        <v>101</v>
      </c>
      <c r="D849" s="255" t="s">
        <v>102</v>
      </c>
      <c r="E849" s="255" t="s">
        <v>103</v>
      </c>
      <c r="F849" s="255"/>
      <c r="H849" s="74" t="s">
        <v>127</v>
      </c>
    </row>
    <row r="851" spans="1:11" ht="15.75" customHeight="1" x14ac:dyDescent="0.25">
      <c r="A851" s="348" t="s">
        <v>182</v>
      </c>
      <c r="B851" s="348"/>
      <c r="C851" s="348"/>
      <c r="D851" s="348"/>
      <c r="E851" s="348"/>
      <c r="F851" s="348"/>
      <c r="G851" s="348"/>
      <c r="H851" s="348"/>
      <c r="I851" s="348"/>
    </row>
    <row r="852" spans="1:11" ht="15" customHeight="1" x14ac:dyDescent="0.25">
      <c r="A852" s="70"/>
      <c r="B852" s="70"/>
      <c r="C852" s="70"/>
      <c r="D852" s="71" t="str">
        <f>'proje ve personel bilgileri'!$B$7</f>
        <v>/</v>
      </c>
      <c r="E852" s="70" t="s">
        <v>109</v>
      </c>
      <c r="F852" s="70"/>
      <c r="G852" s="70"/>
      <c r="H852" s="70"/>
      <c r="I852" s="70"/>
    </row>
    <row r="853" spans="1:11" ht="18.75" customHeight="1" x14ac:dyDescent="0.25">
      <c r="I853" s="4" t="s">
        <v>183</v>
      </c>
    </row>
    <row r="854" spans="1:11" ht="15.75" customHeight="1" x14ac:dyDescent="0.25">
      <c r="A854" s="349" t="s">
        <v>2</v>
      </c>
      <c r="B854" s="350"/>
      <c r="C854" s="479">
        <f>'proje ve personel bilgileri'!$B$2</f>
        <v>0</v>
      </c>
      <c r="D854" s="480"/>
      <c r="E854" s="480"/>
      <c r="F854" s="480"/>
      <c r="G854" s="480"/>
      <c r="H854" s="480"/>
      <c r="I854" s="481"/>
    </row>
    <row r="855" spans="1:11" ht="15.75" customHeight="1" x14ac:dyDescent="0.25">
      <c r="A855" s="349" t="s">
        <v>184</v>
      </c>
      <c r="B855" s="350"/>
      <c r="C855" s="351">
        <f>'proje ve personel bilgileri'!$B$3</f>
        <v>0</v>
      </c>
      <c r="D855" s="352"/>
      <c r="E855" s="352"/>
      <c r="F855" s="352"/>
      <c r="G855" s="352"/>
      <c r="H855" s="352"/>
      <c r="I855" s="353"/>
    </row>
    <row r="856" spans="1:11" ht="31.5" customHeight="1" x14ac:dyDescent="0.25">
      <c r="A856" s="432" t="s">
        <v>87</v>
      </c>
      <c r="B856" s="346" t="s">
        <v>185</v>
      </c>
      <c r="C856" s="347"/>
      <c r="D856" s="432" t="s">
        <v>186</v>
      </c>
      <c r="E856" s="432" t="s">
        <v>187</v>
      </c>
      <c r="F856" s="442" t="s">
        <v>188</v>
      </c>
      <c r="G856" s="478"/>
      <c r="H856" s="432" t="s">
        <v>189</v>
      </c>
      <c r="I856" s="432" t="s">
        <v>178</v>
      </c>
    </row>
    <row r="857" spans="1:11" ht="15" customHeight="1" x14ac:dyDescent="0.25">
      <c r="A857" s="433"/>
      <c r="B857" s="339" t="s">
        <v>190</v>
      </c>
      <c r="C857" s="340"/>
      <c r="D857" s="433"/>
      <c r="E857" s="433"/>
      <c r="F857" s="432" t="s">
        <v>179</v>
      </c>
      <c r="G857" s="347" t="s">
        <v>180</v>
      </c>
      <c r="H857" s="433"/>
      <c r="I857" s="433"/>
    </row>
    <row r="858" spans="1:11" ht="15.75" customHeight="1" x14ac:dyDescent="0.25">
      <c r="A858" s="433"/>
      <c r="B858" s="339" t="s">
        <v>87</v>
      </c>
      <c r="C858" s="340"/>
      <c r="D858" s="433"/>
      <c r="E858" s="433"/>
      <c r="F858" s="463"/>
      <c r="G858" s="401"/>
      <c r="H858" s="433"/>
      <c r="I858" s="433"/>
    </row>
    <row r="859" spans="1:11" ht="15" customHeight="1" x14ac:dyDescent="0.25">
      <c r="A859" s="1">
        <v>481</v>
      </c>
      <c r="B859" s="476"/>
      <c r="C859" s="476"/>
      <c r="D859" s="256"/>
      <c r="E859" s="124"/>
      <c r="F859" s="124"/>
      <c r="G859" s="124"/>
      <c r="H859" s="125"/>
      <c r="I859" s="126"/>
      <c r="J859" s="38" t="str">
        <f t="shared" ref="J859:J878" si="48">IF(H859&lt;&gt;0,(IF(I859=0,"KDV'li Tutar Zorunlu"," "))," ")</f>
        <v xml:space="preserve"> </v>
      </c>
      <c r="K859" s="38" t="str">
        <f t="shared" ref="K859:K878" si="49">IF(H859&lt;&gt;0,(IF(F859=0,"Tarih Numara Zorunlu"," "))," ")</f>
        <v xml:space="preserve"> </v>
      </c>
    </row>
    <row r="860" spans="1:11" ht="15.75" customHeight="1" x14ac:dyDescent="0.25">
      <c r="A860" s="2">
        <v>482</v>
      </c>
      <c r="B860" s="477"/>
      <c r="C860" s="477"/>
      <c r="D860" s="253"/>
      <c r="E860" s="127"/>
      <c r="F860" s="127"/>
      <c r="G860" s="127"/>
      <c r="H860" s="128"/>
      <c r="I860" s="129"/>
      <c r="J860" s="38" t="str">
        <f t="shared" si="48"/>
        <v xml:space="preserve"> </v>
      </c>
      <c r="K860" s="38" t="str">
        <f t="shared" si="49"/>
        <v xml:space="preserve"> </v>
      </c>
    </row>
    <row r="861" spans="1:11" ht="15" customHeight="1" x14ac:dyDescent="0.25">
      <c r="A861" s="1">
        <v>483</v>
      </c>
      <c r="B861" s="477"/>
      <c r="C861" s="477"/>
      <c r="D861" s="253"/>
      <c r="E861" s="127"/>
      <c r="F861" s="127"/>
      <c r="G861" s="127"/>
      <c r="H861" s="128"/>
      <c r="I861" s="129"/>
      <c r="J861" s="38" t="str">
        <f t="shared" si="48"/>
        <v xml:space="preserve"> </v>
      </c>
      <c r="K861" s="38" t="str">
        <f t="shared" si="49"/>
        <v xml:space="preserve"> </v>
      </c>
    </row>
    <row r="862" spans="1:11" ht="15.75" customHeight="1" x14ac:dyDescent="0.25">
      <c r="A862" s="2">
        <v>484</v>
      </c>
      <c r="B862" s="477"/>
      <c r="C862" s="477"/>
      <c r="D862" s="253"/>
      <c r="E862" s="127"/>
      <c r="F862" s="127"/>
      <c r="G862" s="127"/>
      <c r="H862" s="128"/>
      <c r="I862" s="129"/>
      <c r="J862" s="38" t="str">
        <f t="shared" si="48"/>
        <v xml:space="preserve"> </v>
      </c>
      <c r="K862" s="38" t="str">
        <f t="shared" si="49"/>
        <v xml:space="preserve"> </v>
      </c>
    </row>
    <row r="863" spans="1:11" ht="15" customHeight="1" x14ac:dyDescent="0.25">
      <c r="A863" s="1">
        <v>485</v>
      </c>
      <c r="B863" s="477"/>
      <c r="C863" s="477"/>
      <c r="D863" s="253"/>
      <c r="E863" s="127"/>
      <c r="F863" s="127"/>
      <c r="G863" s="127"/>
      <c r="H863" s="128"/>
      <c r="I863" s="129"/>
      <c r="J863" s="38" t="str">
        <f t="shared" si="48"/>
        <v xml:space="preserve"> </v>
      </c>
      <c r="K863" s="38" t="str">
        <f t="shared" si="49"/>
        <v xml:space="preserve"> </v>
      </c>
    </row>
    <row r="864" spans="1:11" ht="15.75" customHeight="1" x14ac:dyDescent="0.25">
      <c r="A864" s="2">
        <v>486</v>
      </c>
      <c r="B864" s="477"/>
      <c r="C864" s="477"/>
      <c r="D864" s="253"/>
      <c r="E864" s="127"/>
      <c r="F864" s="127"/>
      <c r="G864" s="127"/>
      <c r="H864" s="128"/>
      <c r="I864" s="129"/>
      <c r="J864" s="38" t="str">
        <f t="shared" si="48"/>
        <v xml:space="preserve"> </v>
      </c>
      <c r="K864" s="38" t="str">
        <f t="shared" si="49"/>
        <v xml:space="preserve"> </v>
      </c>
    </row>
    <row r="865" spans="1:11" ht="15" customHeight="1" x14ac:dyDescent="0.25">
      <c r="A865" s="1">
        <v>487</v>
      </c>
      <c r="B865" s="477"/>
      <c r="C865" s="477"/>
      <c r="D865" s="253"/>
      <c r="E865" s="127"/>
      <c r="F865" s="127"/>
      <c r="G865" s="127"/>
      <c r="H865" s="128"/>
      <c r="I865" s="129"/>
      <c r="J865" s="38" t="str">
        <f t="shared" si="48"/>
        <v xml:space="preserve"> </v>
      </c>
      <c r="K865" s="38" t="str">
        <f t="shared" si="49"/>
        <v xml:space="preserve"> </v>
      </c>
    </row>
    <row r="866" spans="1:11" ht="15.75" customHeight="1" x14ac:dyDescent="0.25">
      <c r="A866" s="2">
        <v>488</v>
      </c>
      <c r="B866" s="477"/>
      <c r="C866" s="477"/>
      <c r="D866" s="253"/>
      <c r="E866" s="127"/>
      <c r="F866" s="127"/>
      <c r="G866" s="127"/>
      <c r="H866" s="128"/>
      <c r="I866" s="129"/>
      <c r="J866" s="38" t="str">
        <f t="shared" si="48"/>
        <v xml:space="preserve"> </v>
      </c>
      <c r="K866" s="38" t="str">
        <f t="shared" si="49"/>
        <v xml:space="preserve"> </v>
      </c>
    </row>
    <row r="867" spans="1:11" ht="15" customHeight="1" x14ac:dyDescent="0.25">
      <c r="A867" s="1">
        <v>489</v>
      </c>
      <c r="B867" s="477"/>
      <c r="C867" s="477"/>
      <c r="D867" s="253"/>
      <c r="E867" s="127"/>
      <c r="F867" s="127"/>
      <c r="G867" s="127"/>
      <c r="H867" s="128"/>
      <c r="I867" s="129"/>
      <c r="J867" s="38" t="str">
        <f t="shared" si="48"/>
        <v xml:space="preserve"> </v>
      </c>
      <c r="K867" s="38" t="str">
        <f t="shared" si="49"/>
        <v xml:space="preserve"> </v>
      </c>
    </row>
    <row r="868" spans="1:11" ht="15.75" customHeight="1" x14ac:dyDescent="0.25">
      <c r="A868" s="2">
        <v>490</v>
      </c>
      <c r="B868" s="477"/>
      <c r="C868" s="477"/>
      <c r="D868" s="253"/>
      <c r="E868" s="127"/>
      <c r="F868" s="127"/>
      <c r="G868" s="127"/>
      <c r="H868" s="128"/>
      <c r="I868" s="129"/>
      <c r="J868" s="38" t="str">
        <f t="shared" si="48"/>
        <v xml:space="preserve"> </v>
      </c>
      <c r="K868" s="38" t="str">
        <f t="shared" si="49"/>
        <v xml:space="preserve"> </v>
      </c>
    </row>
    <row r="869" spans="1:11" ht="15" customHeight="1" x14ac:dyDescent="0.25">
      <c r="A869" s="1">
        <v>491</v>
      </c>
      <c r="B869" s="477"/>
      <c r="C869" s="477"/>
      <c r="D869" s="253"/>
      <c r="E869" s="127"/>
      <c r="F869" s="127"/>
      <c r="G869" s="127"/>
      <c r="H869" s="128"/>
      <c r="I869" s="129"/>
      <c r="J869" s="38" t="str">
        <f t="shared" si="48"/>
        <v xml:space="preserve"> </v>
      </c>
      <c r="K869" s="38" t="str">
        <f t="shared" si="49"/>
        <v xml:space="preserve"> </v>
      </c>
    </row>
    <row r="870" spans="1:11" ht="15.75" customHeight="1" x14ac:dyDescent="0.25">
      <c r="A870" s="2">
        <v>492</v>
      </c>
      <c r="B870" s="477"/>
      <c r="C870" s="477"/>
      <c r="D870" s="253"/>
      <c r="E870" s="127"/>
      <c r="F870" s="127"/>
      <c r="G870" s="127"/>
      <c r="H870" s="128"/>
      <c r="I870" s="129"/>
      <c r="J870" s="38" t="str">
        <f t="shared" si="48"/>
        <v xml:space="preserve"> </v>
      </c>
      <c r="K870" s="38" t="str">
        <f t="shared" si="49"/>
        <v xml:space="preserve"> </v>
      </c>
    </row>
    <row r="871" spans="1:11" ht="15" customHeight="1" x14ac:dyDescent="0.25">
      <c r="A871" s="1">
        <v>493</v>
      </c>
      <c r="B871" s="477"/>
      <c r="C871" s="477"/>
      <c r="D871" s="253"/>
      <c r="E871" s="127"/>
      <c r="F871" s="127"/>
      <c r="G871" s="127"/>
      <c r="H871" s="128"/>
      <c r="I871" s="129"/>
      <c r="J871" s="38" t="str">
        <f t="shared" si="48"/>
        <v xml:space="preserve"> </v>
      </c>
      <c r="K871" s="38" t="str">
        <f t="shared" si="49"/>
        <v xml:space="preserve"> </v>
      </c>
    </row>
    <row r="872" spans="1:11" ht="15.75" customHeight="1" x14ac:dyDescent="0.25">
      <c r="A872" s="2">
        <v>494</v>
      </c>
      <c r="B872" s="477"/>
      <c r="C872" s="477"/>
      <c r="D872" s="253"/>
      <c r="E872" s="127"/>
      <c r="F872" s="127"/>
      <c r="G872" s="127"/>
      <c r="H872" s="128"/>
      <c r="I872" s="129"/>
      <c r="J872" s="38" t="str">
        <f t="shared" si="48"/>
        <v xml:space="preserve"> </v>
      </c>
      <c r="K872" s="38" t="str">
        <f t="shared" si="49"/>
        <v xml:space="preserve"> </v>
      </c>
    </row>
    <row r="873" spans="1:11" ht="15" customHeight="1" x14ac:dyDescent="0.25">
      <c r="A873" s="1">
        <v>495</v>
      </c>
      <c r="B873" s="477"/>
      <c r="C873" s="477"/>
      <c r="D873" s="253"/>
      <c r="E873" s="127"/>
      <c r="F873" s="127"/>
      <c r="G873" s="127"/>
      <c r="H873" s="128"/>
      <c r="I873" s="129"/>
      <c r="J873" s="38" t="str">
        <f t="shared" si="48"/>
        <v xml:space="preserve"> </v>
      </c>
      <c r="K873" s="38" t="str">
        <f t="shared" si="49"/>
        <v xml:space="preserve"> </v>
      </c>
    </row>
    <row r="874" spans="1:11" ht="15.75" customHeight="1" x14ac:dyDescent="0.25">
      <c r="A874" s="2">
        <v>496</v>
      </c>
      <c r="B874" s="477"/>
      <c r="C874" s="477"/>
      <c r="D874" s="253"/>
      <c r="E874" s="127"/>
      <c r="F874" s="127"/>
      <c r="G874" s="127"/>
      <c r="H874" s="128"/>
      <c r="I874" s="129"/>
      <c r="J874" s="38" t="str">
        <f t="shared" si="48"/>
        <v xml:space="preserve"> </v>
      </c>
      <c r="K874" s="38" t="str">
        <f t="shared" si="49"/>
        <v xml:space="preserve"> </v>
      </c>
    </row>
    <row r="875" spans="1:11" ht="15" customHeight="1" x14ac:dyDescent="0.25">
      <c r="A875" s="1">
        <v>497</v>
      </c>
      <c r="B875" s="477"/>
      <c r="C875" s="477"/>
      <c r="D875" s="253"/>
      <c r="E875" s="127"/>
      <c r="F875" s="127"/>
      <c r="G875" s="127"/>
      <c r="H875" s="128"/>
      <c r="I875" s="129"/>
      <c r="J875" s="38" t="str">
        <f t="shared" si="48"/>
        <v xml:space="preserve"> </v>
      </c>
      <c r="K875" s="38" t="str">
        <f t="shared" si="49"/>
        <v xml:space="preserve"> </v>
      </c>
    </row>
    <row r="876" spans="1:11" ht="15.75" customHeight="1" x14ac:dyDescent="0.25">
      <c r="A876" s="2">
        <v>498</v>
      </c>
      <c r="B876" s="477"/>
      <c r="C876" s="477"/>
      <c r="D876" s="253"/>
      <c r="E876" s="127"/>
      <c r="F876" s="127"/>
      <c r="G876" s="127"/>
      <c r="H876" s="128"/>
      <c r="I876" s="129"/>
      <c r="J876" s="38" t="str">
        <f t="shared" si="48"/>
        <v xml:space="preserve"> </v>
      </c>
      <c r="K876" s="38" t="str">
        <f t="shared" si="49"/>
        <v xml:space="preserve"> </v>
      </c>
    </row>
    <row r="877" spans="1:11" ht="15" customHeight="1" x14ac:dyDescent="0.25">
      <c r="A877" s="1">
        <v>499</v>
      </c>
      <c r="B877" s="477"/>
      <c r="C877" s="477"/>
      <c r="D877" s="253"/>
      <c r="E877" s="127"/>
      <c r="F877" s="127"/>
      <c r="G877" s="127"/>
      <c r="H877" s="128"/>
      <c r="I877" s="129"/>
      <c r="J877" s="38" t="str">
        <f t="shared" si="48"/>
        <v xml:space="preserve"> </v>
      </c>
      <c r="K877" s="38" t="str">
        <f t="shared" si="49"/>
        <v xml:space="preserve"> </v>
      </c>
    </row>
    <row r="878" spans="1:11" ht="15.75" customHeight="1" x14ac:dyDescent="0.25">
      <c r="A878" s="2">
        <v>500</v>
      </c>
      <c r="B878" s="474"/>
      <c r="C878" s="474"/>
      <c r="D878" s="254"/>
      <c r="E878" s="130"/>
      <c r="F878" s="130"/>
      <c r="G878" s="130"/>
      <c r="H878" s="131"/>
      <c r="I878" s="132"/>
      <c r="J878" s="38" t="str">
        <f t="shared" si="48"/>
        <v xml:space="preserve"> </v>
      </c>
      <c r="K878" s="38" t="str">
        <f t="shared" si="49"/>
        <v xml:space="preserve"> </v>
      </c>
    </row>
    <row r="879" spans="1:11" ht="30.75" customHeight="1" x14ac:dyDescent="0.25">
      <c r="A879" s="475"/>
      <c r="B879" s="475"/>
      <c r="C879" s="475"/>
      <c r="D879" s="475"/>
      <c r="E879" s="475"/>
      <c r="F879" s="40"/>
      <c r="G879" s="258" t="s">
        <v>191</v>
      </c>
      <c r="H879" s="41">
        <f>SUM(H859:H878)+H844</f>
        <v>0</v>
      </c>
      <c r="I879" s="62"/>
    </row>
    <row r="880" spans="1:11" ht="15" customHeight="1" x14ac:dyDescent="0.25">
      <c r="A880" s="46"/>
      <c r="B880" s="46"/>
      <c r="C880" s="46"/>
      <c r="D880" s="46"/>
      <c r="E880" s="46"/>
      <c r="F880" s="46"/>
      <c r="G880" s="46"/>
      <c r="H880" s="46"/>
      <c r="I880" s="46"/>
    </row>
    <row r="881" spans="1:11" ht="15" customHeight="1" x14ac:dyDescent="0.25">
      <c r="A881" s="381" t="s">
        <v>171</v>
      </c>
      <c r="B881" s="381"/>
      <c r="C881" s="381"/>
      <c r="D881" s="381"/>
      <c r="E881" s="381"/>
      <c r="F881" s="381"/>
      <c r="G881" s="381"/>
      <c r="H881" s="381"/>
      <c r="I881" s="381"/>
      <c r="J881" s="381"/>
      <c r="K881" s="381"/>
    </row>
    <row r="882" spans="1:11" ht="15" customHeight="1" x14ac:dyDescent="0.25">
      <c r="A882" s="252"/>
      <c r="B882" s="252"/>
      <c r="C882" s="252"/>
      <c r="D882" s="252"/>
      <c r="E882" s="252"/>
      <c r="F882" s="252"/>
      <c r="G882" s="252"/>
      <c r="H882" s="252"/>
      <c r="I882" s="252"/>
      <c r="J882" s="252"/>
      <c r="K882" s="252"/>
    </row>
    <row r="883" spans="1:11" ht="15" customHeight="1" x14ac:dyDescent="0.25">
      <c r="A883" s="51"/>
    </row>
    <row r="884" spans="1:11" ht="15" customHeight="1" x14ac:dyDescent="0.25">
      <c r="A884" s="255" t="s">
        <v>101</v>
      </c>
      <c r="D884" s="255" t="s">
        <v>102</v>
      </c>
      <c r="E884" s="255" t="s">
        <v>103</v>
      </c>
      <c r="F884" s="255"/>
      <c r="H884" s="74" t="s">
        <v>127</v>
      </c>
    </row>
    <row r="886" spans="1:11" ht="15.75" customHeight="1" x14ac:dyDescent="0.25">
      <c r="A886" s="348" t="s">
        <v>182</v>
      </c>
      <c r="B886" s="348"/>
      <c r="C886" s="348"/>
      <c r="D886" s="348"/>
      <c r="E886" s="348"/>
      <c r="F886" s="348"/>
      <c r="G886" s="348"/>
      <c r="H886" s="348"/>
      <c r="I886" s="348"/>
    </row>
    <row r="887" spans="1:11" ht="15" customHeight="1" x14ac:dyDescent="0.25">
      <c r="A887" s="70"/>
      <c r="B887" s="70"/>
      <c r="C887" s="70"/>
      <c r="D887" s="71" t="str">
        <f>'proje ve personel bilgileri'!$B$7</f>
        <v>/</v>
      </c>
      <c r="E887" s="70" t="s">
        <v>109</v>
      </c>
      <c r="F887" s="70"/>
      <c r="G887" s="70"/>
      <c r="H887" s="70"/>
      <c r="I887" s="70"/>
    </row>
    <row r="888" spans="1:11" ht="18.75" customHeight="1" x14ac:dyDescent="0.25">
      <c r="I888" s="4" t="s">
        <v>183</v>
      </c>
    </row>
    <row r="889" spans="1:11" ht="15.75" customHeight="1" x14ac:dyDescent="0.25">
      <c r="A889" s="349" t="s">
        <v>2</v>
      </c>
      <c r="B889" s="350"/>
      <c r="C889" s="479">
        <f>'proje ve personel bilgileri'!$B$2</f>
        <v>0</v>
      </c>
      <c r="D889" s="480"/>
      <c r="E889" s="480"/>
      <c r="F889" s="480"/>
      <c r="G889" s="480"/>
      <c r="H889" s="480"/>
      <c r="I889" s="481"/>
    </row>
    <row r="890" spans="1:11" ht="15.75" customHeight="1" x14ac:dyDescent="0.25">
      <c r="A890" s="349" t="s">
        <v>184</v>
      </c>
      <c r="B890" s="350"/>
      <c r="C890" s="351">
        <f>'proje ve personel bilgileri'!$B$3</f>
        <v>0</v>
      </c>
      <c r="D890" s="352"/>
      <c r="E890" s="352"/>
      <c r="F890" s="352"/>
      <c r="G890" s="352"/>
      <c r="H890" s="352"/>
      <c r="I890" s="353"/>
    </row>
    <row r="891" spans="1:11" ht="33.75" customHeight="1" x14ac:dyDescent="0.25">
      <c r="A891" s="432" t="s">
        <v>87</v>
      </c>
      <c r="B891" s="346" t="s">
        <v>185</v>
      </c>
      <c r="C891" s="347"/>
      <c r="D891" s="432" t="s">
        <v>186</v>
      </c>
      <c r="E891" s="432" t="s">
        <v>187</v>
      </c>
      <c r="F891" s="442" t="s">
        <v>188</v>
      </c>
      <c r="G891" s="478"/>
      <c r="H891" s="432" t="s">
        <v>189</v>
      </c>
      <c r="I891" s="432" t="s">
        <v>178</v>
      </c>
    </row>
    <row r="892" spans="1:11" ht="15" customHeight="1" x14ac:dyDescent="0.25">
      <c r="A892" s="433"/>
      <c r="B892" s="339" t="s">
        <v>190</v>
      </c>
      <c r="C892" s="340"/>
      <c r="D892" s="433"/>
      <c r="E892" s="433"/>
      <c r="F892" s="432" t="s">
        <v>179</v>
      </c>
      <c r="G892" s="347" t="s">
        <v>180</v>
      </c>
      <c r="H892" s="433"/>
      <c r="I892" s="433"/>
    </row>
    <row r="893" spans="1:11" ht="15.75" customHeight="1" x14ac:dyDescent="0.25">
      <c r="A893" s="433"/>
      <c r="B893" s="339" t="s">
        <v>87</v>
      </c>
      <c r="C893" s="340"/>
      <c r="D893" s="433"/>
      <c r="E893" s="433"/>
      <c r="F893" s="463"/>
      <c r="G893" s="401"/>
      <c r="H893" s="433"/>
      <c r="I893" s="433"/>
    </row>
    <row r="894" spans="1:11" ht="15" customHeight="1" x14ac:dyDescent="0.25">
      <c r="A894" s="1">
        <v>501</v>
      </c>
      <c r="B894" s="476"/>
      <c r="C894" s="476"/>
      <c r="D894" s="256"/>
      <c r="E894" s="124"/>
      <c r="F894" s="124"/>
      <c r="G894" s="124"/>
      <c r="H894" s="125"/>
      <c r="I894" s="126"/>
      <c r="J894" s="38" t="str">
        <f t="shared" ref="J894:J913" si="50">IF(H894&lt;&gt;0,(IF(I894=0,"KDV'li Tutar Zorunlu"," "))," ")</f>
        <v xml:space="preserve"> </v>
      </c>
      <c r="K894" s="38" t="str">
        <f t="shared" ref="K894:K913" si="51">IF(H894&lt;&gt;0,(IF(F894=0,"Tarih Numara Zorunlu"," "))," ")</f>
        <v xml:space="preserve"> </v>
      </c>
    </row>
    <row r="895" spans="1:11" ht="15.75" customHeight="1" x14ac:dyDescent="0.25">
      <c r="A895" s="2">
        <v>502</v>
      </c>
      <c r="B895" s="477"/>
      <c r="C895" s="477"/>
      <c r="D895" s="253"/>
      <c r="E895" s="127"/>
      <c r="F895" s="127"/>
      <c r="G895" s="127"/>
      <c r="H895" s="128"/>
      <c r="I895" s="129"/>
      <c r="J895" s="38" t="str">
        <f t="shared" si="50"/>
        <v xml:space="preserve"> </v>
      </c>
      <c r="K895" s="38" t="str">
        <f t="shared" si="51"/>
        <v xml:space="preserve"> </v>
      </c>
    </row>
    <row r="896" spans="1:11" ht="15" customHeight="1" x14ac:dyDescent="0.25">
      <c r="A896" s="1">
        <v>503</v>
      </c>
      <c r="B896" s="477"/>
      <c r="C896" s="477"/>
      <c r="D896" s="253"/>
      <c r="E896" s="127"/>
      <c r="F896" s="127"/>
      <c r="G896" s="127"/>
      <c r="H896" s="128"/>
      <c r="I896" s="129"/>
      <c r="J896" s="38" t="str">
        <f t="shared" si="50"/>
        <v xml:space="preserve"> </v>
      </c>
      <c r="K896" s="38" t="str">
        <f t="shared" si="51"/>
        <v xml:space="preserve"> </v>
      </c>
    </row>
    <row r="897" spans="1:11" ht="15.75" customHeight="1" x14ac:dyDescent="0.25">
      <c r="A897" s="2">
        <v>504</v>
      </c>
      <c r="B897" s="477"/>
      <c r="C897" s="477"/>
      <c r="D897" s="253"/>
      <c r="E897" s="127"/>
      <c r="F897" s="127"/>
      <c r="G897" s="127"/>
      <c r="H897" s="128"/>
      <c r="I897" s="129"/>
      <c r="J897" s="38" t="str">
        <f t="shared" si="50"/>
        <v xml:space="preserve"> </v>
      </c>
      <c r="K897" s="38" t="str">
        <f t="shared" si="51"/>
        <v xml:space="preserve"> </v>
      </c>
    </row>
    <row r="898" spans="1:11" ht="15" customHeight="1" x14ac:dyDescent="0.25">
      <c r="A898" s="1">
        <v>505</v>
      </c>
      <c r="B898" s="477"/>
      <c r="C898" s="477"/>
      <c r="D898" s="253"/>
      <c r="E898" s="127"/>
      <c r="F898" s="127"/>
      <c r="G898" s="127"/>
      <c r="H898" s="128"/>
      <c r="I898" s="129"/>
      <c r="J898" s="38" t="str">
        <f t="shared" si="50"/>
        <v xml:space="preserve"> </v>
      </c>
      <c r="K898" s="38" t="str">
        <f t="shared" si="51"/>
        <v xml:space="preserve"> </v>
      </c>
    </row>
    <row r="899" spans="1:11" ht="15.75" customHeight="1" x14ac:dyDescent="0.25">
      <c r="A899" s="2">
        <v>506</v>
      </c>
      <c r="B899" s="477"/>
      <c r="C899" s="477"/>
      <c r="D899" s="253"/>
      <c r="E899" s="127"/>
      <c r="F899" s="127"/>
      <c r="G899" s="127"/>
      <c r="H899" s="128"/>
      <c r="I899" s="129"/>
      <c r="J899" s="38" t="str">
        <f t="shared" si="50"/>
        <v xml:space="preserve"> </v>
      </c>
      <c r="K899" s="38" t="str">
        <f t="shared" si="51"/>
        <v xml:space="preserve"> </v>
      </c>
    </row>
    <row r="900" spans="1:11" ht="15" customHeight="1" x14ac:dyDescent="0.25">
      <c r="A900" s="1">
        <v>507</v>
      </c>
      <c r="B900" s="477"/>
      <c r="C900" s="477"/>
      <c r="D900" s="253"/>
      <c r="E900" s="127"/>
      <c r="F900" s="127"/>
      <c r="G900" s="127"/>
      <c r="H900" s="128"/>
      <c r="I900" s="129"/>
      <c r="J900" s="38" t="str">
        <f t="shared" si="50"/>
        <v xml:space="preserve"> </v>
      </c>
      <c r="K900" s="38" t="str">
        <f t="shared" si="51"/>
        <v xml:space="preserve"> </v>
      </c>
    </row>
    <row r="901" spans="1:11" ht="15.75" customHeight="1" x14ac:dyDescent="0.25">
      <c r="A901" s="2">
        <v>508</v>
      </c>
      <c r="B901" s="477"/>
      <c r="C901" s="477"/>
      <c r="D901" s="253"/>
      <c r="E901" s="127"/>
      <c r="F901" s="127"/>
      <c r="G901" s="127"/>
      <c r="H901" s="128"/>
      <c r="I901" s="129"/>
      <c r="J901" s="38" t="str">
        <f t="shared" si="50"/>
        <v xml:space="preserve"> </v>
      </c>
      <c r="K901" s="38" t="str">
        <f t="shared" si="51"/>
        <v xml:space="preserve"> </v>
      </c>
    </row>
    <row r="902" spans="1:11" ht="15" customHeight="1" x14ac:dyDescent="0.25">
      <c r="A902" s="1">
        <v>509</v>
      </c>
      <c r="B902" s="477"/>
      <c r="C902" s="477"/>
      <c r="D902" s="253"/>
      <c r="E902" s="127"/>
      <c r="F902" s="127"/>
      <c r="G902" s="127"/>
      <c r="H902" s="128"/>
      <c r="I902" s="129"/>
      <c r="J902" s="38" t="str">
        <f t="shared" si="50"/>
        <v xml:space="preserve"> </v>
      </c>
      <c r="K902" s="38" t="str">
        <f t="shared" si="51"/>
        <v xml:space="preserve"> </v>
      </c>
    </row>
    <row r="903" spans="1:11" ht="15.75" customHeight="1" x14ac:dyDescent="0.25">
      <c r="A903" s="2">
        <v>510</v>
      </c>
      <c r="B903" s="477"/>
      <c r="C903" s="477"/>
      <c r="D903" s="253"/>
      <c r="E903" s="127"/>
      <c r="F903" s="127"/>
      <c r="G903" s="127"/>
      <c r="H903" s="128"/>
      <c r="I903" s="129"/>
      <c r="J903" s="38" t="str">
        <f t="shared" si="50"/>
        <v xml:space="preserve"> </v>
      </c>
      <c r="K903" s="38" t="str">
        <f t="shared" si="51"/>
        <v xml:space="preserve"> </v>
      </c>
    </row>
    <row r="904" spans="1:11" ht="15" customHeight="1" x14ac:dyDescent="0.25">
      <c r="A904" s="1">
        <v>511</v>
      </c>
      <c r="B904" s="477"/>
      <c r="C904" s="477"/>
      <c r="D904" s="253"/>
      <c r="E904" s="127"/>
      <c r="F904" s="127"/>
      <c r="G904" s="127"/>
      <c r="H904" s="128"/>
      <c r="I904" s="129"/>
      <c r="J904" s="38" t="str">
        <f t="shared" si="50"/>
        <v xml:space="preserve"> </v>
      </c>
      <c r="K904" s="38" t="str">
        <f t="shared" si="51"/>
        <v xml:space="preserve"> </v>
      </c>
    </row>
    <row r="905" spans="1:11" ht="15.75" customHeight="1" x14ac:dyDescent="0.25">
      <c r="A905" s="2">
        <v>512</v>
      </c>
      <c r="B905" s="477"/>
      <c r="C905" s="477"/>
      <c r="D905" s="253"/>
      <c r="E905" s="127"/>
      <c r="F905" s="127"/>
      <c r="G905" s="127"/>
      <c r="H905" s="128"/>
      <c r="I905" s="129"/>
      <c r="J905" s="38" t="str">
        <f t="shared" si="50"/>
        <v xml:space="preserve"> </v>
      </c>
      <c r="K905" s="38" t="str">
        <f t="shared" si="51"/>
        <v xml:space="preserve"> </v>
      </c>
    </row>
    <row r="906" spans="1:11" ht="15" customHeight="1" x14ac:dyDescent="0.25">
      <c r="A906" s="1">
        <v>513</v>
      </c>
      <c r="B906" s="477"/>
      <c r="C906" s="477"/>
      <c r="D906" s="253"/>
      <c r="E906" s="127"/>
      <c r="F906" s="127"/>
      <c r="G906" s="127"/>
      <c r="H906" s="128"/>
      <c r="I906" s="129"/>
      <c r="J906" s="38" t="str">
        <f t="shared" si="50"/>
        <v xml:space="preserve"> </v>
      </c>
      <c r="K906" s="38" t="str">
        <f t="shared" si="51"/>
        <v xml:space="preserve"> </v>
      </c>
    </row>
    <row r="907" spans="1:11" ht="15.75" customHeight="1" x14ac:dyDescent="0.25">
      <c r="A907" s="2">
        <v>514</v>
      </c>
      <c r="B907" s="477"/>
      <c r="C907" s="477"/>
      <c r="D907" s="253"/>
      <c r="E907" s="127"/>
      <c r="F907" s="127"/>
      <c r="G907" s="127"/>
      <c r="H907" s="128"/>
      <c r="I907" s="129"/>
      <c r="J907" s="38" t="str">
        <f t="shared" si="50"/>
        <v xml:space="preserve"> </v>
      </c>
      <c r="K907" s="38" t="str">
        <f t="shared" si="51"/>
        <v xml:space="preserve"> </v>
      </c>
    </row>
    <row r="908" spans="1:11" ht="15" customHeight="1" x14ac:dyDescent="0.25">
      <c r="A908" s="1">
        <v>515</v>
      </c>
      <c r="B908" s="477"/>
      <c r="C908" s="477"/>
      <c r="D908" s="253"/>
      <c r="E908" s="127"/>
      <c r="F908" s="127"/>
      <c r="G908" s="127"/>
      <c r="H908" s="128"/>
      <c r="I908" s="129"/>
      <c r="J908" s="38" t="str">
        <f t="shared" si="50"/>
        <v xml:space="preserve"> </v>
      </c>
      <c r="K908" s="38" t="str">
        <f t="shared" si="51"/>
        <v xml:space="preserve"> </v>
      </c>
    </row>
    <row r="909" spans="1:11" ht="15.75" customHeight="1" x14ac:dyDescent="0.25">
      <c r="A909" s="2">
        <v>516</v>
      </c>
      <c r="B909" s="477"/>
      <c r="C909" s="477"/>
      <c r="D909" s="253"/>
      <c r="E909" s="127"/>
      <c r="F909" s="127"/>
      <c r="G909" s="127"/>
      <c r="H909" s="128"/>
      <c r="I909" s="129"/>
      <c r="J909" s="38" t="str">
        <f t="shared" si="50"/>
        <v xml:space="preserve"> </v>
      </c>
      <c r="K909" s="38" t="str">
        <f t="shared" si="51"/>
        <v xml:space="preserve"> </v>
      </c>
    </row>
    <row r="910" spans="1:11" ht="15" customHeight="1" x14ac:dyDescent="0.25">
      <c r="A910" s="1">
        <v>517</v>
      </c>
      <c r="B910" s="477"/>
      <c r="C910" s="477"/>
      <c r="D910" s="253"/>
      <c r="E910" s="127"/>
      <c r="F910" s="127"/>
      <c r="G910" s="127"/>
      <c r="H910" s="128"/>
      <c r="I910" s="129"/>
      <c r="J910" s="38" t="str">
        <f t="shared" si="50"/>
        <v xml:space="preserve"> </v>
      </c>
      <c r="K910" s="38" t="str">
        <f t="shared" si="51"/>
        <v xml:space="preserve"> </v>
      </c>
    </row>
    <row r="911" spans="1:11" ht="15.75" customHeight="1" x14ac:dyDescent="0.25">
      <c r="A911" s="2">
        <v>518</v>
      </c>
      <c r="B911" s="477"/>
      <c r="C911" s="477"/>
      <c r="D911" s="253"/>
      <c r="E911" s="127"/>
      <c r="F911" s="127"/>
      <c r="G911" s="127"/>
      <c r="H911" s="128"/>
      <c r="I911" s="129"/>
      <c r="J911" s="38" t="str">
        <f t="shared" si="50"/>
        <v xml:space="preserve"> </v>
      </c>
      <c r="K911" s="38" t="str">
        <f t="shared" si="51"/>
        <v xml:space="preserve"> </v>
      </c>
    </row>
    <row r="912" spans="1:11" ht="15" customHeight="1" x14ac:dyDescent="0.25">
      <c r="A912" s="1">
        <v>519</v>
      </c>
      <c r="B912" s="477"/>
      <c r="C912" s="477"/>
      <c r="D912" s="253"/>
      <c r="E912" s="127"/>
      <c r="F912" s="127"/>
      <c r="G912" s="127"/>
      <c r="H912" s="128"/>
      <c r="I912" s="129"/>
      <c r="J912" s="38" t="str">
        <f t="shared" si="50"/>
        <v xml:space="preserve"> </v>
      </c>
      <c r="K912" s="38" t="str">
        <f t="shared" si="51"/>
        <v xml:space="preserve"> </v>
      </c>
    </row>
    <row r="913" spans="1:11" ht="15.75" customHeight="1" x14ac:dyDescent="0.25">
      <c r="A913" s="2">
        <v>520</v>
      </c>
      <c r="B913" s="474"/>
      <c r="C913" s="474"/>
      <c r="D913" s="254"/>
      <c r="E913" s="130"/>
      <c r="F913" s="130"/>
      <c r="G913" s="130"/>
      <c r="H913" s="131"/>
      <c r="I913" s="132"/>
      <c r="J913" s="38" t="str">
        <f t="shared" si="50"/>
        <v xml:space="preserve"> </v>
      </c>
      <c r="K913" s="38" t="str">
        <f t="shared" si="51"/>
        <v xml:space="preserve"> </v>
      </c>
    </row>
    <row r="914" spans="1:11" ht="30.75" customHeight="1" x14ac:dyDescent="0.25">
      <c r="A914" s="475"/>
      <c r="B914" s="475"/>
      <c r="C914" s="475"/>
      <c r="D914" s="475"/>
      <c r="E914" s="475"/>
      <c r="F914" s="40"/>
      <c r="G914" s="258" t="s">
        <v>191</v>
      </c>
      <c r="H914" s="41">
        <f>SUM(H894:H913)+H879</f>
        <v>0</v>
      </c>
      <c r="I914" s="62"/>
    </row>
    <row r="915" spans="1:11" ht="15" customHeight="1" x14ac:dyDescent="0.25">
      <c r="A915" s="46"/>
      <c r="B915" s="46"/>
      <c r="C915" s="46"/>
      <c r="D915" s="46"/>
      <c r="E915" s="46"/>
      <c r="F915" s="46"/>
      <c r="G915" s="46"/>
      <c r="H915" s="46"/>
      <c r="I915" s="46"/>
    </row>
    <row r="916" spans="1:11" ht="15" customHeight="1" x14ac:dyDescent="0.25">
      <c r="A916" s="381" t="s">
        <v>171</v>
      </c>
      <c r="B916" s="381"/>
      <c r="C916" s="381"/>
      <c r="D916" s="381"/>
      <c r="E916" s="381"/>
      <c r="F916" s="381"/>
      <c r="G916" s="381"/>
      <c r="H916" s="381"/>
      <c r="I916" s="381"/>
      <c r="J916" s="381"/>
      <c r="K916" s="381"/>
    </row>
    <row r="917" spans="1:11" ht="15" customHeight="1" x14ac:dyDescent="0.25">
      <c r="A917" s="252"/>
      <c r="B917" s="252"/>
      <c r="C917" s="252"/>
      <c r="D917" s="252"/>
      <c r="E917" s="252"/>
      <c r="F917" s="252"/>
      <c r="G917" s="252"/>
      <c r="H917" s="252"/>
      <c r="I917" s="252"/>
      <c r="J917" s="252"/>
      <c r="K917" s="252"/>
    </row>
    <row r="918" spans="1:11" ht="15" customHeight="1" x14ac:dyDescent="0.25">
      <c r="A918" s="51"/>
    </row>
    <row r="919" spans="1:11" ht="15" customHeight="1" x14ac:dyDescent="0.25">
      <c r="A919" s="255" t="s">
        <v>101</v>
      </c>
      <c r="D919" s="255" t="s">
        <v>102</v>
      </c>
      <c r="E919" s="255" t="s">
        <v>103</v>
      </c>
      <c r="F919" s="255"/>
      <c r="H919" s="74" t="s">
        <v>127</v>
      </c>
    </row>
    <row r="921" spans="1:11" ht="15.75" customHeight="1" x14ac:dyDescent="0.25">
      <c r="A921" s="348" t="s">
        <v>182</v>
      </c>
      <c r="B921" s="348"/>
      <c r="C921" s="348"/>
      <c r="D921" s="348"/>
      <c r="E921" s="348"/>
      <c r="F921" s="348"/>
      <c r="G921" s="348"/>
      <c r="H921" s="348"/>
      <c r="I921" s="348"/>
    </row>
    <row r="922" spans="1:11" ht="15" customHeight="1" x14ac:dyDescent="0.25">
      <c r="A922" s="70"/>
      <c r="B922" s="70"/>
      <c r="C922" s="70"/>
      <c r="D922" s="71" t="str">
        <f>'proje ve personel bilgileri'!$B$7</f>
        <v>/</v>
      </c>
      <c r="E922" s="70" t="s">
        <v>109</v>
      </c>
      <c r="F922" s="70"/>
      <c r="G922" s="70"/>
      <c r="H922" s="70"/>
      <c r="I922" s="70"/>
    </row>
    <row r="923" spans="1:11" ht="18.75" customHeight="1" x14ac:dyDescent="0.25">
      <c r="I923" s="4" t="s">
        <v>183</v>
      </c>
    </row>
    <row r="924" spans="1:11" ht="15.75" customHeight="1" x14ac:dyDescent="0.25">
      <c r="A924" s="349" t="s">
        <v>2</v>
      </c>
      <c r="B924" s="350"/>
      <c r="C924" s="479">
        <f>'proje ve personel bilgileri'!$B$2</f>
        <v>0</v>
      </c>
      <c r="D924" s="480"/>
      <c r="E924" s="480"/>
      <c r="F924" s="480"/>
      <c r="G924" s="480"/>
      <c r="H924" s="480"/>
      <c r="I924" s="481"/>
    </row>
    <row r="925" spans="1:11" ht="15.75" customHeight="1" x14ac:dyDescent="0.25">
      <c r="A925" s="349" t="s">
        <v>184</v>
      </c>
      <c r="B925" s="350"/>
      <c r="C925" s="351">
        <f>'proje ve personel bilgileri'!$B$3</f>
        <v>0</v>
      </c>
      <c r="D925" s="352"/>
      <c r="E925" s="352"/>
      <c r="F925" s="352"/>
      <c r="G925" s="352"/>
      <c r="H925" s="352"/>
      <c r="I925" s="353"/>
    </row>
    <row r="926" spans="1:11" ht="30.75" customHeight="1" x14ac:dyDescent="0.25">
      <c r="A926" s="432" t="s">
        <v>87</v>
      </c>
      <c r="B926" s="346" t="s">
        <v>185</v>
      </c>
      <c r="C926" s="347"/>
      <c r="D926" s="432" t="s">
        <v>186</v>
      </c>
      <c r="E926" s="432" t="s">
        <v>187</v>
      </c>
      <c r="F926" s="442" t="s">
        <v>188</v>
      </c>
      <c r="G926" s="478"/>
      <c r="H926" s="432" t="s">
        <v>189</v>
      </c>
      <c r="I926" s="432" t="s">
        <v>178</v>
      </c>
    </row>
    <row r="927" spans="1:11" ht="15" customHeight="1" x14ac:dyDescent="0.25">
      <c r="A927" s="433"/>
      <c r="B927" s="339" t="s">
        <v>190</v>
      </c>
      <c r="C927" s="340"/>
      <c r="D927" s="433"/>
      <c r="E927" s="433"/>
      <c r="F927" s="432" t="s">
        <v>179</v>
      </c>
      <c r="G927" s="347" t="s">
        <v>180</v>
      </c>
      <c r="H927" s="433"/>
      <c r="I927" s="433"/>
    </row>
    <row r="928" spans="1:11" ht="15.75" customHeight="1" x14ac:dyDescent="0.25">
      <c r="A928" s="433"/>
      <c r="B928" s="339" t="s">
        <v>87</v>
      </c>
      <c r="C928" s="340"/>
      <c r="D928" s="433"/>
      <c r="E928" s="433"/>
      <c r="F928" s="463"/>
      <c r="G928" s="401"/>
      <c r="H928" s="433"/>
      <c r="I928" s="433"/>
    </row>
    <row r="929" spans="1:11" ht="15" customHeight="1" x14ac:dyDescent="0.25">
      <c r="A929" s="1">
        <v>521</v>
      </c>
      <c r="B929" s="476"/>
      <c r="C929" s="476"/>
      <c r="D929" s="256"/>
      <c r="E929" s="124"/>
      <c r="F929" s="124"/>
      <c r="G929" s="124"/>
      <c r="H929" s="125"/>
      <c r="I929" s="126"/>
      <c r="J929" s="38" t="str">
        <f t="shared" ref="J929:J948" si="52">IF(H929&lt;&gt;0,(IF(I929=0,"KDV'li Tutar Zorunlu"," "))," ")</f>
        <v xml:space="preserve"> </v>
      </c>
      <c r="K929" s="38" t="str">
        <f t="shared" ref="K929:K948" si="53">IF(H929&lt;&gt;0,(IF(F929=0,"Tarih Numara Zorunlu"," "))," ")</f>
        <v xml:space="preserve"> </v>
      </c>
    </row>
    <row r="930" spans="1:11" ht="15.75" customHeight="1" x14ac:dyDescent="0.25">
      <c r="A930" s="2">
        <v>522</v>
      </c>
      <c r="B930" s="477"/>
      <c r="C930" s="477"/>
      <c r="D930" s="253"/>
      <c r="E930" s="127"/>
      <c r="F930" s="127"/>
      <c r="G930" s="127"/>
      <c r="H930" s="128"/>
      <c r="I930" s="129"/>
      <c r="J930" s="38" t="str">
        <f t="shared" si="52"/>
        <v xml:space="preserve"> </v>
      </c>
      <c r="K930" s="38" t="str">
        <f t="shared" si="53"/>
        <v xml:space="preserve"> </v>
      </c>
    </row>
    <row r="931" spans="1:11" ht="15" customHeight="1" x14ac:dyDescent="0.25">
      <c r="A931" s="1">
        <v>523</v>
      </c>
      <c r="B931" s="477"/>
      <c r="C931" s="477"/>
      <c r="D931" s="253"/>
      <c r="E931" s="127"/>
      <c r="F931" s="127"/>
      <c r="G931" s="127"/>
      <c r="H931" s="128"/>
      <c r="I931" s="129"/>
      <c r="J931" s="38" t="str">
        <f t="shared" si="52"/>
        <v xml:space="preserve"> </v>
      </c>
      <c r="K931" s="38" t="str">
        <f t="shared" si="53"/>
        <v xml:space="preserve"> </v>
      </c>
    </row>
    <row r="932" spans="1:11" ht="15.75" customHeight="1" x14ac:dyDescent="0.25">
      <c r="A932" s="2">
        <v>524</v>
      </c>
      <c r="B932" s="477"/>
      <c r="C932" s="477"/>
      <c r="D932" s="253"/>
      <c r="E932" s="127"/>
      <c r="F932" s="127"/>
      <c r="G932" s="127"/>
      <c r="H932" s="128"/>
      <c r="I932" s="129"/>
      <c r="J932" s="38" t="str">
        <f t="shared" si="52"/>
        <v xml:space="preserve"> </v>
      </c>
      <c r="K932" s="38" t="str">
        <f t="shared" si="53"/>
        <v xml:space="preserve"> </v>
      </c>
    </row>
    <row r="933" spans="1:11" ht="15" customHeight="1" x14ac:dyDescent="0.25">
      <c r="A933" s="1">
        <v>525</v>
      </c>
      <c r="B933" s="477"/>
      <c r="C933" s="477"/>
      <c r="D933" s="253"/>
      <c r="E933" s="127"/>
      <c r="F933" s="127"/>
      <c r="G933" s="127"/>
      <c r="H933" s="128"/>
      <c r="I933" s="129"/>
      <c r="J933" s="38" t="str">
        <f t="shared" si="52"/>
        <v xml:space="preserve"> </v>
      </c>
      <c r="K933" s="38" t="str">
        <f t="shared" si="53"/>
        <v xml:space="preserve"> </v>
      </c>
    </row>
    <row r="934" spans="1:11" ht="15.75" customHeight="1" x14ac:dyDescent="0.25">
      <c r="A934" s="2">
        <v>526</v>
      </c>
      <c r="B934" s="477"/>
      <c r="C934" s="477"/>
      <c r="D934" s="253"/>
      <c r="E934" s="127"/>
      <c r="F934" s="127"/>
      <c r="G934" s="127"/>
      <c r="H934" s="128"/>
      <c r="I934" s="129"/>
      <c r="J934" s="38" t="str">
        <f t="shared" si="52"/>
        <v xml:space="preserve"> </v>
      </c>
      <c r="K934" s="38" t="str">
        <f t="shared" si="53"/>
        <v xml:space="preserve"> </v>
      </c>
    </row>
    <row r="935" spans="1:11" ht="15" customHeight="1" x14ac:dyDescent="0.25">
      <c r="A935" s="1">
        <v>527</v>
      </c>
      <c r="B935" s="477"/>
      <c r="C935" s="477"/>
      <c r="D935" s="253"/>
      <c r="E935" s="127"/>
      <c r="F935" s="127"/>
      <c r="G935" s="127"/>
      <c r="H935" s="128"/>
      <c r="I935" s="129"/>
      <c r="J935" s="38" t="str">
        <f t="shared" si="52"/>
        <v xml:space="preserve"> </v>
      </c>
      <c r="K935" s="38" t="str">
        <f t="shared" si="53"/>
        <v xml:space="preserve"> </v>
      </c>
    </row>
    <row r="936" spans="1:11" ht="15.75" customHeight="1" x14ac:dyDescent="0.25">
      <c r="A936" s="2">
        <v>528</v>
      </c>
      <c r="B936" s="477"/>
      <c r="C936" s="477"/>
      <c r="D936" s="253"/>
      <c r="E936" s="127"/>
      <c r="F936" s="127"/>
      <c r="G936" s="127"/>
      <c r="H936" s="128"/>
      <c r="I936" s="129"/>
      <c r="J936" s="38" t="str">
        <f t="shared" si="52"/>
        <v xml:space="preserve"> </v>
      </c>
      <c r="K936" s="38" t="str">
        <f t="shared" si="53"/>
        <v xml:space="preserve"> </v>
      </c>
    </row>
    <row r="937" spans="1:11" ht="15" customHeight="1" x14ac:dyDescent="0.25">
      <c r="A937" s="1">
        <v>529</v>
      </c>
      <c r="B937" s="477"/>
      <c r="C937" s="477"/>
      <c r="D937" s="253"/>
      <c r="E937" s="127"/>
      <c r="F937" s="127"/>
      <c r="G937" s="127"/>
      <c r="H937" s="128"/>
      <c r="I937" s="129"/>
      <c r="J937" s="38" t="str">
        <f t="shared" si="52"/>
        <v xml:space="preserve"> </v>
      </c>
      <c r="K937" s="38" t="str">
        <f t="shared" si="53"/>
        <v xml:space="preserve"> </v>
      </c>
    </row>
    <row r="938" spans="1:11" ht="15.75" customHeight="1" x14ac:dyDescent="0.25">
      <c r="A938" s="2">
        <v>530</v>
      </c>
      <c r="B938" s="477"/>
      <c r="C938" s="477"/>
      <c r="D938" s="253"/>
      <c r="E938" s="127"/>
      <c r="F938" s="127"/>
      <c r="G938" s="127"/>
      <c r="H938" s="128"/>
      <c r="I938" s="129"/>
      <c r="J938" s="38" t="str">
        <f t="shared" si="52"/>
        <v xml:space="preserve"> </v>
      </c>
      <c r="K938" s="38" t="str">
        <f t="shared" si="53"/>
        <v xml:space="preserve"> </v>
      </c>
    </row>
    <row r="939" spans="1:11" ht="15" customHeight="1" x14ac:dyDescent="0.25">
      <c r="A939" s="1">
        <v>531</v>
      </c>
      <c r="B939" s="477"/>
      <c r="C939" s="477"/>
      <c r="D939" s="253"/>
      <c r="E939" s="127"/>
      <c r="F939" s="127"/>
      <c r="G939" s="127"/>
      <c r="H939" s="128"/>
      <c r="I939" s="129"/>
      <c r="J939" s="38" t="str">
        <f t="shared" si="52"/>
        <v xml:space="preserve"> </v>
      </c>
      <c r="K939" s="38" t="str">
        <f t="shared" si="53"/>
        <v xml:space="preserve"> </v>
      </c>
    </row>
    <row r="940" spans="1:11" ht="15.75" customHeight="1" x14ac:dyDescent="0.25">
      <c r="A940" s="2">
        <v>532</v>
      </c>
      <c r="B940" s="477"/>
      <c r="C940" s="477"/>
      <c r="D940" s="253"/>
      <c r="E940" s="127"/>
      <c r="F940" s="127"/>
      <c r="G940" s="127"/>
      <c r="H940" s="128"/>
      <c r="I940" s="129"/>
      <c r="J940" s="38" t="str">
        <f t="shared" si="52"/>
        <v xml:space="preserve"> </v>
      </c>
      <c r="K940" s="38" t="str">
        <f t="shared" si="53"/>
        <v xml:space="preserve"> </v>
      </c>
    </row>
    <row r="941" spans="1:11" ht="15" customHeight="1" x14ac:dyDescent="0.25">
      <c r="A941" s="1">
        <v>533</v>
      </c>
      <c r="B941" s="477"/>
      <c r="C941" s="477"/>
      <c r="D941" s="253"/>
      <c r="E941" s="127"/>
      <c r="F941" s="127"/>
      <c r="G941" s="127"/>
      <c r="H941" s="128"/>
      <c r="I941" s="129"/>
      <c r="J941" s="38" t="str">
        <f t="shared" si="52"/>
        <v xml:space="preserve"> </v>
      </c>
      <c r="K941" s="38" t="str">
        <f t="shared" si="53"/>
        <v xml:space="preserve"> </v>
      </c>
    </row>
    <row r="942" spans="1:11" ht="15.75" customHeight="1" x14ac:dyDescent="0.25">
      <c r="A942" s="2">
        <v>534</v>
      </c>
      <c r="B942" s="477"/>
      <c r="C942" s="477"/>
      <c r="D942" s="253"/>
      <c r="E942" s="127"/>
      <c r="F942" s="127"/>
      <c r="G942" s="127"/>
      <c r="H942" s="128"/>
      <c r="I942" s="129"/>
      <c r="J942" s="38" t="str">
        <f t="shared" si="52"/>
        <v xml:space="preserve"> </v>
      </c>
      <c r="K942" s="38" t="str">
        <f t="shared" si="53"/>
        <v xml:space="preserve"> </v>
      </c>
    </row>
    <row r="943" spans="1:11" ht="15" customHeight="1" x14ac:dyDescent="0.25">
      <c r="A943" s="1">
        <v>535</v>
      </c>
      <c r="B943" s="477"/>
      <c r="C943" s="477"/>
      <c r="D943" s="253"/>
      <c r="E943" s="127"/>
      <c r="F943" s="127"/>
      <c r="G943" s="127"/>
      <c r="H943" s="128"/>
      <c r="I943" s="129"/>
      <c r="J943" s="38" t="str">
        <f t="shared" si="52"/>
        <v xml:space="preserve"> </v>
      </c>
      <c r="K943" s="38" t="str">
        <f t="shared" si="53"/>
        <v xml:space="preserve"> </v>
      </c>
    </row>
    <row r="944" spans="1:11" ht="15.75" customHeight="1" x14ac:dyDescent="0.25">
      <c r="A944" s="2">
        <v>536</v>
      </c>
      <c r="B944" s="477"/>
      <c r="C944" s="477"/>
      <c r="D944" s="253"/>
      <c r="E944" s="127"/>
      <c r="F944" s="127"/>
      <c r="G944" s="127"/>
      <c r="H944" s="128"/>
      <c r="I944" s="129"/>
      <c r="J944" s="38" t="str">
        <f t="shared" si="52"/>
        <v xml:space="preserve"> </v>
      </c>
      <c r="K944" s="38" t="str">
        <f t="shared" si="53"/>
        <v xml:space="preserve"> </v>
      </c>
    </row>
    <row r="945" spans="1:11" ht="15" customHeight="1" x14ac:dyDescent="0.25">
      <c r="A945" s="1">
        <v>537</v>
      </c>
      <c r="B945" s="477"/>
      <c r="C945" s="477"/>
      <c r="D945" s="253"/>
      <c r="E945" s="127"/>
      <c r="F945" s="127"/>
      <c r="G945" s="127"/>
      <c r="H945" s="128"/>
      <c r="I945" s="129"/>
      <c r="J945" s="38" t="str">
        <f t="shared" si="52"/>
        <v xml:space="preserve"> </v>
      </c>
      <c r="K945" s="38" t="str">
        <f t="shared" si="53"/>
        <v xml:space="preserve"> </v>
      </c>
    </row>
    <row r="946" spans="1:11" ht="15.75" customHeight="1" x14ac:dyDescent="0.25">
      <c r="A946" s="2">
        <v>538</v>
      </c>
      <c r="B946" s="477"/>
      <c r="C946" s="477"/>
      <c r="D946" s="253"/>
      <c r="E946" s="127"/>
      <c r="F946" s="127"/>
      <c r="G946" s="127"/>
      <c r="H946" s="128"/>
      <c r="I946" s="129"/>
      <c r="J946" s="38" t="str">
        <f t="shared" si="52"/>
        <v xml:space="preserve"> </v>
      </c>
      <c r="K946" s="38" t="str">
        <f t="shared" si="53"/>
        <v xml:space="preserve"> </v>
      </c>
    </row>
    <row r="947" spans="1:11" ht="15" customHeight="1" x14ac:dyDescent="0.25">
      <c r="A947" s="1">
        <v>539</v>
      </c>
      <c r="B947" s="477"/>
      <c r="C947" s="477"/>
      <c r="D947" s="253"/>
      <c r="E947" s="127"/>
      <c r="F947" s="127"/>
      <c r="G947" s="127"/>
      <c r="H947" s="128"/>
      <c r="I947" s="129"/>
      <c r="J947" s="38" t="str">
        <f t="shared" si="52"/>
        <v xml:space="preserve"> </v>
      </c>
      <c r="K947" s="38" t="str">
        <f t="shared" si="53"/>
        <v xml:space="preserve"> </v>
      </c>
    </row>
    <row r="948" spans="1:11" ht="15.75" customHeight="1" x14ac:dyDescent="0.25">
      <c r="A948" s="2">
        <v>540</v>
      </c>
      <c r="B948" s="474"/>
      <c r="C948" s="474"/>
      <c r="D948" s="254"/>
      <c r="E948" s="130"/>
      <c r="F948" s="130"/>
      <c r="G948" s="130"/>
      <c r="H948" s="131"/>
      <c r="I948" s="132"/>
      <c r="J948" s="38" t="str">
        <f t="shared" si="52"/>
        <v xml:space="preserve"> </v>
      </c>
      <c r="K948" s="38" t="str">
        <f t="shared" si="53"/>
        <v xml:space="preserve"> </v>
      </c>
    </row>
    <row r="949" spans="1:11" ht="30.75" customHeight="1" x14ac:dyDescent="0.25">
      <c r="A949" s="475"/>
      <c r="B949" s="475"/>
      <c r="C949" s="475"/>
      <c r="D949" s="475"/>
      <c r="E949" s="475"/>
      <c r="F949" s="40"/>
      <c r="G949" s="258" t="s">
        <v>191</v>
      </c>
      <c r="H949" s="41">
        <f>SUM(H929:H948)+H914</f>
        <v>0</v>
      </c>
      <c r="I949" s="62"/>
    </row>
    <row r="950" spans="1:11" ht="15" customHeight="1" x14ac:dyDescent="0.25">
      <c r="A950" s="46"/>
      <c r="B950" s="46"/>
      <c r="C950" s="46"/>
      <c r="D950" s="46"/>
      <c r="E950" s="46"/>
      <c r="F950" s="46"/>
      <c r="G950" s="46"/>
      <c r="H950" s="46"/>
      <c r="I950" s="46"/>
    </row>
    <row r="951" spans="1:11" ht="15" customHeight="1" x14ac:dyDescent="0.25">
      <c r="A951" s="381" t="s">
        <v>171</v>
      </c>
      <c r="B951" s="381"/>
      <c r="C951" s="381"/>
      <c r="D951" s="381"/>
      <c r="E951" s="381"/>
      <c r="F951" s="381"/>
      <c r="G951" s="381"/>
      <c r="H951" s="381"/>
      <c r="I951" s="381"/>
      <c r="J951" s="381"/>
      <c r="K951" s="381"/>
    </row>
    <row r="952" spans="1:11" ht="15" customHeight="1" x14ac:dyDescent="0.25">
      <c r="A952" s="252"/>
      <c r="B952" s="252"/>
      <c r="C952" s="252"/>
      <c r="D952" s="252"/>
      <c r="E952" s="252"/>
      <c r="F952" s="252"/>
      <c r="G952" s="252"/>
      <c r="H952" s="252"/>
      <c r="I952" s="252"/>
      <c r="J952" s="252"/>
      <c r="K952" s="252"/>
    </row>
    <row r="953" spans="1:11" ht="15" customHeight="1" x14ac:dyDescent="0.25">
      <c r="A953" s="51"/>
    </row>
    <row r="954" spans="1:11" ht="15" customHeight="1" x14ac:dyDescent="0.25">
      <c r="A954" s="255" t="s">
        <v>101</v>
      </c>
      <c r="D954" s="255" t="s">
        <v>102</v>
      </c>
      <c r="E954" s="255" t="s">
        <v>103</v>
      </c>
      <c r="F954" s="255"/>
      <c r="H954" s="74" t="s">
        <v>127</v>
      </c>
    </row>
    <row r="956" spans="1:11" ht="15.75" customHeight="1" x14ac:dyDescent="0.25">
      <c r="A956" s="348" t="s">
        <v>182</v>
      </c>
      <c r="B956" s="348"/>
      <c r="C956" s="348"/>
      <c r="D956" s="348"/>
      <c r="E956" s="348"/>
      <c r="F956" s="348"/>
      <c r="G956" s="348"/>
      <c r="H956" s="348"/>
      <c r="I956" s="348"/>
    </row>
    <row r="957" spans="1:11" ht="15" customHeight="1" x14ac:dyDescent="0.25">
      <c r="A957" s="70"/>
      <c r="B957" s="70"/>
      <c r="C957" s="70"/>
      <c r="D957" s="71" t="str">
        <f>'proje ve personel bilgileri'!$B$7</f>
        <v>/</v>
      </c>
      <c r="E957" s="70" t="s">
        <v>109</v>
      </c>
      <c r="F957" s="70"/>
      <c r="G957" s="70"/>
      <c r="H957" s="70"/>
      <c r="I957" s="70"/>
    </row>
    <row r="958" spans="1:11" ht="18.75" customHeight="1" x14ac:dyDescent="0.25">
      <c r="I958" s="4" t="s">
        <v>183</v>
      </c>
    </row>
    <row r="959" spans="1:11" ht="15.75" customHeight="1" x14ac:dyDescent="0.25">
      <c r="A959" s="349" t="s">
        <v>2</v>
      </c>
      <c r="B959" s="350"/>
      <c r="C959" s="479">
        <f>'proje ve personel bilgileri'!$B$2</f>
        <v>0</v>
      </c>
      <c r="D959" s="480"/>
      <c r="E959" s="480"/>
      <c r="F959" s="480"/>
      <c r="G959" s="480"/>
      <c r="H959" s="480"/>
      <c r="I959" s="481"/>
    </row>
    <row r="960" spans="1:11" ht="15.75" customHeight="1" x14ac:dyDescent="0.25">
      <c r="A960" s="349" t="s">
        <v>184</v>
      </c>
      <c r="B960" s="350"/>
      <c r="C960" s="351">
        <f>'proje ve personel bilgileri'!$B$3</f>
        <v>0</v>
      </c>
      <c r="D960" s="352"/>
      <c r="E960" s="352"/>
      <c r="F960" s="352"/>
      <c r="G960" s="352"/>
      <c r="H960" s="352"/>
      <c r="I960" s="353"/>
    </row>
    <row r="961" spans="1:11" ht="30" customHeight="1" x14ac:dyDescent="0.25">
      <c r="A961" s="432" t="s">
        <v>87</v>
      </c>
      <c r="B961" s="346" t="s">
        <v>185</v>
      </c>
      <c r="C961" s="347"/>
      <c r="D961" s="432" t="s">
        <v>186</v>
      </c>
      <c r="E961" s="432" t="s">
        <v>187</v>
      </c>
      <c r="F961" s="442" t="s">
        <v>188</v>
      </c>
      <c r="G961" s="478"/>
      <c r="H961" s="432" t="s">
        <v>189</v>
      </c>
      <c r="I961" s="432" t="s">
        <v>178</v>
      </c>
    </row>
    <row r="962" spans="1:11" ht="15" customHeight="1" x14ac:dyDescent="0.25">
      <c r="A962" s="433"/>
      <c r="B962" s="339" t="s">
        <v>190</v>
      </c>
      <c r="C962" s="340"/>
      <c r="D962" s="433"/>
      <c r="E962" s="433"/>
      <c r="F962" s="432" t="s">
        <v>179</v>
      </c>
      <c r="G962" s="347" t="s">
        <v>180</v>
      </c>
      <c r="H962" s="433"/>
      <c r="I962" s="433"/>
    </row>
    <row r="963" spans="1:11" ht="15.75" customHeight="1" x14ac:dyDescent="0.25">
      <c r="A963" s="433"/>
      <c r="B963" s="339" t="s">
        <v>87</v>
      </c>
      <c r="C963" s="340"/>
      <c r="D963" s="433"/>
      <c r="E963" s="433"/>
      <c r="F963" s="463"/>
      <c r="G963" s="401"/>
      <c r="H963" s="433"/>
      <c r="I963" s="433"/>
    </row>
    <row r="964" spans="1:11" ht="15" customHeight="1" x14ac:dyDescent="0.25">
      <c r="A964" s="1">
        <v>541</v>
      </c>
      <c r="B964" s="476"/>
      <c r="C964" s="476"/>
      <c r="D964" s="256"/>
      <c r="E964" s="124"/>
      <c r="F964" s="124"/>
      <c r="G964" s="124"/>
      <c r="H964" s="125"/>
      <c r="I964" s="126"/>
      <c r="J964" s="38" t="str">
        <f t="shared" ref="J964:J983" si="54">IF(H964&lt;&gt;0,(IF(I964=0,"KDV'li Tutar Zorunlu"," "))," ")</f>
        <v xml:space="preserve"> </v>
      </c>
      <c r="K964" s="38" t="str">
        <f t="shared" ref="K964:K983" si="55">IF(H964&lt;&gt;0,(IF(F964=0,"Tarih Numara Zorunlu"," "))," ")</f>
        <v xml:space="preserve"> </v>
      </c>
    </row>
    <row r="965" spans="1:11" ht="15.75" customHeight="1" x14ac:dyDescent="0.25">
      <c r="A965" s="2">
        <v>542</v>
      </c>
      <c r="B965" s="477"/>
      <c r="C965" s="477"/>
      <c r="D965" s="253"/>
      <c r="E965" s="127"/>
      <c r="F965" s="127"/>
      <c r="G965" s="127"/>
      <c r="H965" s="128"/>
      <c r="I965" s="129"/>
      <c r="J965" s="38" t="str">
        <f t="shared" si="54"/>
        <v xml:space="preserve"> </v>
      </c>
      <c r="K965" s="38" t="str">
        <f t="shared" si="55"/>
        <v xml:space="preserve"> </v>
      </c>
    </row>
    <row r="966" spans="1:11" ht="15" customHeight="1" x14ac:dyDescent="0.25">
      <c r="A966" s="1">
        <v>543</v>
      </c>
      <c r="B966" s="477"/>
      <c r="C966" s="477"/>
      <c r="D966" s="253"/>
      <c r="E966" s="127"/>
      <c r="F966" s="127"/>
      <c r="G966" s="127"/>
      <c r="H966" s="128"/>
      <c r="I966" s="129"/>
      <c r="J966" s="38" t="str">
        <f t="shared" si="54"/>
        <v xml:space="preserve"> </v>
      </c>
      <c r="K966" s="38" t="str">
        <f t="shared" si="55"/>
        <v xml:space="preserve"> </v>
      </c>
    </row>
    <row r="967" spans="1:11" ht="15.75" customHeight="1" x14ac:dyDescent="0.25">
      <c r="A967" s="2">
        <v>544</v>
      </c>
      <c r="B967" s="477"/>
      <c r="C967" s="477"/>
      <c r="D967" s="253"/>
      <c r="E967" s="127"/>
      <c r="F967" s="127"/>
      <c r="G967" s="127"/>
      <c r="H967" s="128"/>
      <c r="I967" s="129"/>
      <c r="J967" s="38" t="str">
        <f t="shared" si="54"/>
        <v xml:space="preserve"> </v>
      </c>
      <c r="K967" s="38" t="str">
        <f t="shared" si="55"/>
        <v xml:space="preserve"> </v>
      </c>
    </row>
    <row r="968" spans="1:11" ht="15" customHeight="1" x14ac:dyDescent="0.25">
      <c r="A968" s="1">
        <v>545</v>
      </c>
      <c r="B968" s="477"/>
      <c r="C968" s="477"/>
      <c r="D968" s="253"/>
      <c r="E968" s="127"/>
      <c r="F968" s="127"/>
      <c r="G968" s="127"/>
      <c r="H968" s="128"/>
      <c r="I968" s="129"/>
      <c r="J968" s="38" t="str">
        <f t="shared" si="54"/>
        <v xml:space="preserve"> </v>
      </c>
      <c r="K968" s="38" t="str">
        <f t="shared" si="55"/>
        <v xml:space="preserve"> </v>
      </c>
    </row>
    <row r="969" spans="1:11" ht="15.75" customHeight="1" x14ac:dyDescent="0.25">
      <c r="A969" s="2">
        <v>546</v>
      </c>
      <c r="B969" s="477"/>
      <c r="C969" s="477"/>
      <c r="D969" s="253"/>
      <c r="E969" s="127"/>
      <c r="F969" s="127"/>
      <c r="G969" s="127"/>
      <c r="H969" s="128"/>
      <c r="I969" s="129"/>
      <c r="J969" s="38" t="str">
        <f t="shared" si="54"/>
        <v xml:space="preserve"> </v>
      </c>
      <c r="K969" s="38" t="str">
        <f t="shared" si="55"/>
        <v xml:space="preserve"> </v>
      </c>
    </row>
    <row r="970" spans="1:11" ht="15" customHeight="1" x14ac:dyDescent="0.25">
      <c r="A970" s="1">
        <v>547</v>
      </c>
      <c r="B970" s="477"/>
      <c r="C970" s="477"/>
      <c r="D970" s="253"/>
      <c r="E970" s="127"/>
      <c r="F970" s="127"/>
      <c r="G970" s="127"/>
      <c r="H970" s="128"/>
      <c r="I970" s="129"/>
      <c r="J970" s="38" t="str">
        <f t="shared" si="54"/>
        <v xml:space="preserve"> </v>
      </c>
      <c r="K970" s="38" t="str">
        <f t="shared" si="55"/>
        <v xml:space="preserve"> </v>
      </c>
    </row>
    <row r="971" spans="1:11" ht="15.75" customHeight="1" x14ac:dyDescent="0.25">
      <c r="A971" s="2">
        <v>548</v>
      </c>
      <c r="B971" s="477"/>
      <c r="C971" s="477"/>
      <c r="D971" s="253"/>
      <c r="E971" s="127"/>
      <c r="F971" s="127"/>
      <c r="G971" s="127"/>
      <c r="H971" s="128"/>
      <c r="I971" s="129"/>
      <c r="J971" s="38" t="str">
        <f t="shared" si="54"/>
        <v xml:space="preserve"> </v>
      </c>
      <c r="K971" s="38" t="str">
        <f t="shared" si="55"/>
        <v xml:space="preserve"> </v>
      </c>
    </row>
    <row r="972" spans="1:11" ht="15" customHeight="1" x14ac:dyDescent="0.25">
      <c r="A972" s="1">
        <v>549</v>
      </c>
      <c r="B972" s="477"/>
      <c r="C972" s="477"/>
      <c r="D972" s="253"/>
      <c r="E972" s="127"/>
      <c r="F972" s="127"/>
      <c r="G972" s="127"/>
      <c r="H972" s="128"/>
      <c r="I972" s="129"/>
      <c r="J972" s="38" t="str">
        <f t="shared" si="54"/>
        <v xml:space="preserve"> </v>
      </c>
      <c r="K972" s="38" t="str">
        <f t="shared" si="55"/>
        <v xml:space="preserve"> </v>
      </c>
    </row>
    <row r="973" spans="1:11" ht="15.75" customHeight="1" x14ac:dyDescent="0.25">
      <c r="A973" s="2">
        <v>550</v>
      </c>
      <c r="B973" s="477"/>
      <c r="C973" s="477"/>
      <c r="D973" s="253"/>
      <c r="E973" s="127"/>
      <c r="F973" s="127"/>
      <c r="G973" s="127"/>
      <c r="H973" s="128"/>
      <c r="I973" s="129"/>
      <c r="J973" s="38" t="str">
        <f t="shared" si="54"/>
        <v xml:space="preserve"> </v>
      </c>
      <c r="K973" s="38" t="str">
        <f t="shared" si="55"/>
        <v xml:space="preserve"> </v>
      </c>
    </row>
    <row r="974" spans="1:11" ht="15" customHeight="1" x14ac:dyDescent="0.25">
      <c r="A974" s="1">
        <v>551</v>
      </c>
      <c r="B974" s="477"/>
      <c r="C974" s="477"/>
      <c r="D974" s="253"/>
      <c r="E974" s="127"/>
      <c r="F974" s="127"/>
      <c r="G974" s="127"/>
      <c r="H974" s="128"/>
      <c r="I974" s="129"/>
      <c r="J974" s="38" t="str">
        <f t="shared" si="54"/>
        <v xml:space="preserve"> </v>
      </c>
      <c r="K974" s="38" t="str">
        <f t="shared" si="55"/>
        <v xml:space="preserve"> </v>
      </c>
    </row>
    <row r="975" spans="1:11" ht="15.75" customHeight="1" x14ac:dyDescent="0.25">
      <c r="A975" s="2">
        <v>552</v>
      </c>
      <c r="B975" s="477"/>
      <c r="C975" s="477"/>
      <c r="D975" s="253"/>
      <c r="E975" s="127"/>
      <c r="F975" s="127"/>
      <c r="G975" s="127"/>
      <c r="H975" s="128"/>
      <c r="I975" s="129"/>
      <c r="J975" s="38" t="str">
        <f t="shared" si="54"/>
        <v xml:space="preserve"> </v>
      </c>
      <c r="K975" s="38" t="str">
        <f t="shared" si="55"/>
        <v xml:space="preserve"> </v>
      </c>
    </row>
    <row r="976" spans="1:11" ht="15" customHeight="1" x14ac:dyDescent="0.25">
      <c r="A976" s="1">
        <v>553</v>
      </c>
      <c r="B976" s="477"/>
      <c r="C976" s="477"/>
      <c r="D976" s="253"/>
      <c r="E976" s="127"/>
      <c r="F976" s="127"/>
      <c r="G976" s="127"/>
      <c r="H976" s="128"/>
      <c r="I976" s="129"/>
      <c r="J976" s="38" t="str">
        <f t="shared" si="54"/>
        <v xml:space="preserve"> </v>
      </c>
      <c r="K976" s="38" t="str">
        <f t="shared" si="55"/>
        <v xml:space="preserve"> </v>
      </c>
    </row>
    <row r="977" spans="1:11" ht="15.75" customHeight="1" x14ac:dyDescent="0.25">
      <c r="A977" s="2">
        <v>554</v>
      </c>
      <c r="B977" s="477"/>
      <c r="C977" s="477"/>
      <c r="D977" s="253"/>
      <c r="E977" s="127"/>
      <c r="F977" s="127"/>
      <c r="G977" s="127"/>
      <c r="H977" s="128"/>
      <c r="I977" s="129"/>
      <c r="J977" s="38" t="str">
        <f t="shared" si="54"/>
        <v xml:space="preserve"> </v>
      </c>
      <c r="K977" s="38" t="str">
        <f t="shared" si="55"/>
        <v xml:space="preserve"> </v>
      </c>
    </row>
    <row r="978" spans="1:11" ht="15" customHeight="1" x14ac:dyDescent="0.25">
      <c r="A978" s="1">
        <v>555</v>
      </c>
      <c r="B978" s="477"/>
      <c r="C978" s="477"/>
      <c r="D978" s="253"/>
      <c r="E978" s="127"/>
      <c r="F978" s="127"/>
      <c r="G978" s="127"/>
      <c r="H978" s="128"/>
      <c r="I978" s="129"/>
      <c r="J978" s="38" t="str">
        <f t="shared" si="54"/>
        <v xml:space="preserve"> </v>
      </c>
      <c r="K978" s="38" t="str">
        <f t="shared" si="55"/>
        <v xml:space="preserve"> </v>
      </c>
    </row>
    <row r="979" spans="1:11" ht="15.75" customHeight="1" x14ac:dyDescent="0.25">
      <c r="A979" s="2">
        <v>556</v>
      </c>
      <c r="B979" s="477"/>
      <c r="C979" s="477"/>
      <c r="D979" s="253"/>
      <c r="E979" s="127"/>
      <c r="F979" s="127"/>
      <c r="G979" s="127"/>
      <c r="H979" s="128"/>
      <c r="I979" s="129"/>
      <c r="J979" s="38" t="str">
        <f t="shared" si="54"/>
        <v xml:space="preserve"> </v>
      </c>
      <c r="K979" s="38" t="str">
        <f t="shared" si="55"/>
        <v xml:space="preserve"> </v>
      </c>
    </row>
    <row r="980" spans="1:11" ht="15" customHeight="1" x14ac:dyDescent="0.25">
      <c r="A980" s="1">
        <v>557</v>
      </c>
      <c r="B980" s="477"/>
      <c r="C980" s="477"/>
      <c r="D980" s="253"/>
      <c r="E980" s="127"/>
      <c r="F980" s="127"/>
      <c r="G980" s="127"/>
      <c r="H980" s="128"/>
      <c r="I980" s="129"/>
      <c r="J980" s="38" t="str">
        <f t="shared" si="54"/>
        <v xml:space="preserve"> </v>
      </c>
      <c r="K980" s="38" t="str">
        <f t="shared" si="55"/>
        <v xml:space="preserve"> </v>
      </c>
    </row>
    <row r="981" spans="1:11" ht="15.75" customHeight="1" x14ac:dyDescent="0.25">
      <c r="A981" s="2">
        <v>558</v>
      </c>
      <c r="B981" s="477"/>
      <c r="C981" s="477"/>
      <c r="D981" s="253"/>
      <c r="E981" s="127"/>
      <c r="F981" s="127"/>
      <c r="G981" s="127"/>
      <c r="H981" s="128"/>
      <c r="I981" s="129"/>
      <c r="J981" s="38" t="str">
        <f t="shared" si="54"/>
        <v xml:space="preserve"> </v>
      </c>
      <c r="K981" s="38" t="str">
        <f t="shared" si="55"/>
        <v xml:space="preserve"> </v>
      </c>
    </row>
    <row r="982" spans="1:11" ht="15" customHeight="1" x14ac:dyDescent="0.25">
      <c r="A982" s="1">
        <v>559</v>
      </c>
      <c r="B982" s="477"/>
      <c r="C982" s="477"/>
      <c r="D982" s="253"/>
      <c r="E982" s="127"/>
      <c r="F982" s="127"/>
      <c r="G982" s="127"/>
      <c r="H982" s="128"/>
      <c r="I982" s="129"/>
      <c r="J982" s="38" t="str">
        <f t="shared" si="54"/>
        <v xml:space="preserve"> </v>
      </c>
      <c r="K982" s="38" t="str">
        <f t="shared" si="55"/>
        <v xml:space="preserve"> </v>
      </c>
    </row>
    <row r="983" spans="1:11" ht="15.75" customHeight="1" x14ac:dyDescent="0.25">
      <c r="A983" s="2">
        <v>560</v>
      </c>
      <c r="B983" s="474"/>
      <c r="C983" s="474"/>
      <c r="D983" s="254"/>
      <c r="E983" s="130"/>
      <c r="F983" s="130"/>
      <c r="G983" s="130"/>
      <c r="H983" s="131"/>
      <c r="I983" s="132"/>
      <c r="J983" s="38" t="str">
        <f t="shared" si="54"/>
        <v xml:space="preserve"> </v>
      </c>
      <c r="K983" s="38" t="str">
        <f t="shared" si="55"/>
        <v xml:space="preserve"> </v>
      </c>
    </row>
    <row r="984" spans="1:11" ht="30.75" customHeight="1" x14ac:dyDescent="0.25">
      <c r="A984" s="475"/>
      <c r="B984" s="475"/>
      <c r="C984" s="475"/>
      <c r="D984" s="475"/>
      <c r="E984" s="475"/>
      <c r="F984" s="40"/>
      <c r="G984" s="258" t="s">
        <v>191</v>
      </c>
      <c r="H984" s="41">
        <f>SUM(H964:H983)+H949</f>
        <v>0</v>
      </c>
      <c r="I984" s="62"/>
    </row>
    <row r="985" spans="1:11" ht="15" customHeight="1" x14ac:dyDescent="0.25">
      <c r="A985" s="46"/>
      <c r="B985" s="46"/>
      <c r="C985" s="46"/>
      <c r="D985" s="46"/>
      <c r="E985" s="46"/>
      <c r="F985" s="46"/>
      <c r="G985" s="46"/>
      <c r="H985" s="46"/>
      <c r="I985" s="46"/>
    </row>
    <row r="986" spans="1:11" ht="15" customHeight="1" x14ac:dyDescent="0.25">
      <c r="A986" s="381" t="s">
        <v>171</v>
      </c>
      <c r="B986" s="381"/>
      <c r="C986" s="381"/>
      <c r="D986" s="381"/>
      <c r="E986" s="381"/>
      <c r="F986" s="381"/>
      <c r="G986" s="381"/>
      <c r="H986" s="381"/>
      <c r="I986" s="381"/>
      <c r="J986" s="381"/>
      <c r="K986" s="381"/>
    </row>
    <row r="987" spans="1:11" ht="15" customHeight="1" x14ac:dyDescent="0.25">
      <c r="A987" s="252"/>
      <c r="B987" s="252"/>
      <c r="C987" s="252"/>
      <c r="D987" s="252"/>
      <c r="E987" s="252"/>
      <c r="F987" s="252"/>
      <c r="G987" s="252"/>
      <c r="H987" s="252"/>
      <c r="I987" s="252"/>
      <c r="J987" s="252"/>
      <c r="K987" s="252"/>
    </row>
    <row r="988" spans="1:11" ht="15" customHeight="1" x14ac:dyDescent="0.25">
      <c r="A988" s="51"/>
    </row>
    <row r="989" spans="1:11" ht="15" customHeight="1" x14ac:dyDescent="0.25">
      <c r="A989" s="255" t="s">
        <v>101</v>
      </c>
      <c r="D989" s="255" t="s">
        <v>102</v>
      </c>
      <c r="E989" s="255" t="s">
        <v>103</v>
      </c>
      <c r="F989" s="255"/>
      <c r="H989" s="74" t="s">
        <v>127</v>
      </c>
    </row>
    <row r="991" spans="1:11" ht="15.75" customHeight="1" x14ac:dyDescent="0.25">
      <c r="A991" s="348" t="s">
        <v>182</v>
      </c>
      <c r="B991" s="348"/>
      <c r="C991" s="348"/>
      <c r="D991" s="348"/>
      <c r="E991" s="348"/>
      <c r="F991" s="348"/>
      <c r="G991" s="348"/>
      <c r="H991" s="348"/>
      <c r="I991" s="348"/>
    </row>
    <row r="992" spans="1:11" ht="15" customHeight="1" x14ac:dyDescent="0.25">
      <c r="A992" s="70"/>
      <c r="B992" s="70"/>
      <c r="C992" s="70"/>
      <c r="D992" s="71" t="str">
        <f>'proje ve personel bilgileri'!$B$7</f>
        <v>/</v>
      </c>
      <c r="E992" s="70" t="s">
        <v>109</v>
      </c>
      <c r="F992" s="70"/>
      <c r="G992" s="70"/>
      <c r="H992" s="70"/>
      <c r="I992" s="70"/>
    </row>
    <row r="993" spans="1:11" ht="18.75" customHeight="1" x14ac:dyDescent="0.25">
      <c r="I993" s="4" t="s">
        <v>183</v>
      </c>
    </row>
    <row r="994" spans="1:11" ht="15.75" customHeight="1" x14ac:dyDescent="0.25">
      <c r="A994" s="349" t="s">
        <v>2</v>
      </c>
      <c r="B994" s="350"/>
      <c r="C994" s="479">
        <f>'proje ve personel bilgileri'!$B$2</f>
        <v>0</v>
      </c>
      <c r="D994" s="480"/>
      <c r="E994" s="480"/>
      <c r="F994" s="480"/>
      <c r="G994" s="480"/>
      <c r="H994" s="480"/>
      <c r="I994" s="481"/>
    </row>
    <row r="995" spans="1:11" ht="15.75" customHeight="1" x14ac:dyDescent="0.25">
      <c r="A995" s="349" t="s">
        <v>184</v>
      </c>
      <c r="B995" s="350"/>
      <c r="C995" s="351">
        <f>'proje ve personel bilgileri'!$B$3</f>
        <v>0</v>
      </c>
      <c r="D995" s="352"/>
      <c r="E995" s="352"/>
      <c r="F995" s="352"/>
      <c r="G995" s="352"/>
      <c r="H995" s="352"/>
      <c r="I995" s="353"/>
    </row>
    <row r="996" spans="1:11" ht="29.25" customHeight="1" x14ac:dyDescent="0.25">
      <c r="A996" s="432" t="s">
        <v>87</v>
      </c>
      <c r="B996" s="346" t="s">
        <v>185</v>
      </c>
      <c r="C996" s="347"/>
      <c r="D996" s="432" t="s">
        <v>186</v>
      </c>
      <c r="E996" s="432" t="s">
        <v>187</v>
      </c>
      <c r="F996" s="442" t="s">
        <v>188</v>
      </c>
      <c r="G996" s="478"/>
      <c r="H996" s="432" t="s">
        <v>189</v>
      </c>
      <c r="I996" s="432" t="s">
        <v>178</v>
      </c>
    </row>
    <row r="997" spans="1:11" ht="15" customHeight="1" x14ac:dyDescent="0.25">
      <c r="A997" s="433"/>
      <c r="B997" s="339" t="s">
        <v>190</v>
      </c>
      <c r="C997" s="340"/>
      <c r="D997" s="433"/>
      <c r="E997" s="433"/>
      <c r="F997" s="432" t="s">
        <v>179</v>
      </c>
      <c r="G997" s="347" t="s">
        <v>180</v>
      </c>
      <c r="H997" s="433"/>
      <c r="I997" s="433"/>
    </row>
    <row r="998" spans="1:11" ht="15.75" customHeight="1" x14ac:dyDescent="0.25">
      <c r="A998" s="433"/>
      <c r="B998" s="339" t="s">
        <v>87</v>
      </c>
      <c r="C998" s="340"/>
      <c r="D998" s="433"/>
      <c r="E998" s="433"/>
      <c r="F998" s="463"/>
      <c r="G998" s="401"/>
      <c r="H998" s="433"/>
      <c r="I998" s="433"/>
    </row>
    <row r="999" spans="1:11" ht="15" customHeight="1" x14ac:dyDescent="0.25">
      <c r="A999" s="1">
        <v>561</v>
      </c>
      <c r="B999" s="476"/>
      <c r="C999" s="476"/>
      <c r="D999" s="256"/>
      <c r="E999" s="124"/>
      <c r="F999" s="124"/>
      <c r="G999" s="124"/>
      <c r="H999" s="125"/>
      <c r="I999" s="126"/>
      <c r="J999" s="38" t="str">
        <f t="shared" ref="J999:J1018" si="56">IF(H999&lt;&gt;0,(IF(I999=0,"KDV'li Tutar Zorunlu"," "))," ")</f>
        <v xml:space="preserve"> </v>
      </c>
      <c r="K999" s="38" t="str">
        <f t="shared" ref="K999:K1018" si="57">IF(H999&lt;&gt;0,(IF(F999=0,"Tarih Numara Zorunlu"," "))," ")</f>
        <v xml:space="preserve"> </v>
      </c>
    </row>
    <row r="1000" spans="1:11" ht="15.75" customHeight="1" x14ac:dyDescent="0.25">
      <c r="A1000" s="2">
        <v>562</v>
      </c>
      <c r="B1000" s="477"/>
      <c r="C1000" s="477"/>
      <c r="D1000" s="253"/>
      <c r="E1000" s="127"/>
      <c r="F1000" s="127"/>
      <c r="G1000" s="127"/>
      <c r="H1000" s="128"/>
      <c r="I1000" s="129"/>
      <c r="J1000" s="38" t="str">
        <f t="shared" si="56"/>
        <v xml:space="preserve"> </v>
      </c>
      <c r="K1000" s="38" t="str">
        <f t="shared" si="57"/>
        <v xml:space="preserve"> </v>
      </c>
    </row>
    <row r="1001" spans="1:11" ht="15" customHeight="1" x14ac:dyDescent="0.25">
      <c r="A1001" s="1">
        <v>563</v>
      </c>
      <c r="B1001" s="477"/>
      <c r="C1001" s="477"/>
      <c r="D1001" s="253"/>
      <c r="E1001" s="127"/>
      <c r="F1001" s="127"/>
      <c r="G1001" s="127"/>
      <c r="H1001" s="128"/>
      <c r="I1001" s="129"/>
      <c r="J1001" s="38" t="str">
        <f t="shared" si="56"/>
        <v xml:space="preserve"> </v>
      </c>
      <c r="K1001" s="38" t="str">
        <f t="shared" si="57"/>
        <v xml:space="preserve"> </v>
      </c>
    </row>
    <row r="1002" spans="1:11" ht="15.75" customHeight="1" x14ac:dyDescent="0.25">
      <c r="A1002" s="2">
        <v>564</v>
      </c>
      <c r="B1002" s="477"/>
      <c r="C1002" s="477"/>
      <c r="D1002" s="253"/>
      <c r="E1002" s="127"/>
      <c r="F1002" s="127"/>
      <c r="G1002" s="127"/>
      <c r="H1002" s="128"/>
      <c r="I1002" s="129"/>
      <c r="J1002" s="38" t="str">
        <f t="shared" si="56"/>
        <v xml:space="preserve"> </v>
      </c>
      <c r="K1002" s="38" t="str">
        <f t="shared" si="57"/>
        <v xml:space="preserve"> </v>
      </c>
    </row>
    <row r="1003" spans="1:11" ht="15" customHeight="1" x14ac:dyDescent="0.25">
      <c r="A1003" s="1">
        <v>565</v>
      </c>
      <c r="B1003" s="477"/>
      <c r="C1003" s="477"/>
      <c r="D1003" s="253"/>
      <c r="E1003" s="127"/>
      <c r="F1003" s="127"/>
      <c r="G1003" s="127"/>
      <c r="H1003" s="128"/>
      <c r="I1003" s="129"/>
      <c r="J1003" s="38" t="str">
        <f t="shared" si="56"/>
        <v xml:space="preserve"> </v>
      </c>
      <c r="K1003" s="38" t="str">
        <f t="shared" si="57"/>
        <v xml:space="preserve"> </v>
      </c>
    </row>
    <row r="1004" spans="1:11" ht="15.75" customHeight="1" x14ac:dyDescent="0.25">
      <c r="A1004" s="2">
        <v>566</v>
      </c>
      <c r="B1004" s="477"/>
      <c r="C1004" s="477"/>
      <c r="D1004" s="253"/>
      <c r="E1004" s="127"/>
      <c r="F1004" s="127"/>
      <c r="G1004" s="127"/>
      <c r="H1004" s="128"/>
      <c r="I1004" s="129"/>
      <c r="J1004" s="38" t="str">
        <f t="shared" si="56"/>
        <v xml:space="preserve"> </v>
      </c>
      <c r="K1004" s="38" t="str">
        <f t="shared" si="57"/>
        <v xml:space="preserve"> </v>
      </c>
    </row>
    <row r="1005" spans="1:11" ht="15" customHeight="1" x14ac:dyDescent="0.25">
      <c r="A1005" s="1">
        <v>567</v>
      </c>
      <c r="B1005" s="477"/>
      <c r="C1005" s="477"/>
      <c r="D1005" s="253"/>
      <c r="E1005" s="127"/>
      <c r="F1005" s="127"/>
      <c r="G1005" s="127"/>
      <c r="H1005" s="128"/>
      <c r="I1005" s="129"/>
      <c r="J1005" s="38" t="str">
        <f t="shared" si="56"/>
        <v xml:space="preserve"> </v>
      </c>
      <c r="K1005" s="38" t="str">
        <f t="shared" si="57"/>
        <v xml:space="preserve"> </v>
      </c>
    </row>
    <row r="1006" spans="1:11" ht="15.75" customHeight="1" x14ac:dyDescent="0.25">
      <c r="A1006" s="2">
        <v>568</v>
      </c>
      <c r="B1006" s="477"/>
      <c r="C1006" s="477"/>
      <c r="D1006" s="253"/>
      <c r="E1006" s="127"/>
      <c r="F1006" s="127"/>
      <c r="G1006" s="127"/>
      <c r="H1006" s="128"/>
      <c r="I1006" s="129"/>
      <c r="J1006" s="38" t="str">
        <f t="shared" si="56"/>
        <v xml:space="preserve"> </v>
      </c>
      <c r="K1006" s="38" t="str">
        <f t="shared" si="57"/>
        <v xml:space="preserve"> </v>
      </c>
    </row>
    <row r="1007" spans="1:11" ht="15" customHeight="1" x14ac:dyDescent="0.25">
      <c r="A1007" s="1">
        <v>569</v>
      </c>
      <c r="B1007" s="477"/>
      <c r="C1007" s="477"/>
      <c r="D1007" s="253"/>
      <c r="E1007" s="127"/>
      <c r="F1007" s="127"/>
      <c r="G1007" s="127"/>
      <c r="H1007" s="128"/>
      <c r="I1007" s="129"/>
      <c r="J1007" s="38" t="str">
        <f t="shared" si="56"/>
        <v xml:space="preserve"> </v>
      </c>
      <c r="K1007" s="38" t="str">
        <f t="shared" si="57"/>
        <v xml:space="preserve"> </v>
      </c>
    </row>
    <row r="1008" spans="1:11" ht="15.75" customHeight="1" x14ac:dyDescent="0.25">
      <c r="A1008" s="2">
        <v>570</v>
      </c>
      <c r="B1008" s="477"/>
      <c r="C1008" s="477"/>
      <c r="D1008" s="253"/>
      <c r="E1008" s="127"/>
      <c r="F1008" s="127"/>
      <c r="G1008" s="127"/>
      <c r="H1008" s="128"/>
      <c r="I1008" s="129"/>
      <c r="J1008" s="38" t="str">
        <f t="shared" si="56"/>
        <v xml:space="preserve"> </v>
      </c>
      <c r="K1008" s="38" t="str">
        <f t="shared" si="57"/>
        <v xml:space="preserve"> </v>
      </c>
    </row>
    <row r="1009" spans="1:11" ht="15" customHeight="1" x14ac:dyDescent="0.25">
      <c r="A1009" s="1">
        <v>571</v>
      </c>
      <c r="B1009" s="477"/>
      <c r="C1009" s="477"/>
      <c r="D1009" s="253"/>
      <c r="E1009" s="127"/>
      <c r="F1009" s="127"/>
      <c r="G1009" s="127"/>
      <c r="H1009" s="128"/>
      <c r="I1009" s="129"/>
      <c r="J1009" s="38" t="str">
        <f t="shared" si="56"/>
        <v xml:space="preserve"> </v>
      </c>
      <c r="K1009" s="38" t="str">
        <f t="shared" si="57"/>
        <v xml:space="preserve"> </v>
      </c>
    </row>
    <row r="1010" spans="1:11" ht="15.75" customHeight="1" x14ac:dyDescent="0.25">
      <c r="A1010" s="2">
        <v>572</v>
      </c>
      <c r="B1010" s="477"/>
      <c r="C1010" s="477"/>
      <c r="D1010" s="253"/>
      <c r="E1010" s="127"/>
      <c r="F1010" s="127"/>
      <c r="G1010" s="127"/>
      <c r="H1010" s="128"/>
      <c r="I1010" s="129"/>
      <c r="J1010" s="38" t="str">
        <f t="shared" si="56"/>
        <v xml:space="preserve"> </v>
      </c>
      <c r="K1010" s="38" t="str">
        <f t="shared" si="57"/>
        <v xml:space="preserve"> </v>
      </c>
    </row>
    <row r="1011" spans="1:11" ht="15" customHeight="1" x14ac:dyDescent="0.25">
      <c r="A1011" s="1">
        <v>573</v>
      </c>
      <c r="B1011" s="477"/>
      <c r="C1011" s="477"/>
      <c r="D1011" s="253"/>
      <c r="E1011" s="127"/>
      <c r="F1011" s="127"/>
      <c r="G1011" s="127"/>
      <c r="H1011" s="128"/>
      <c r="I1011" s="129"/>
      <c r="J1011" s="38" t="str">
        <f t="shared" si="56"/>
        <v xml:space="preserve"> </v>
      </c>
      <c r="K1011" s="38" t="str">
        <f t="shared" si="57"/>
        <v xml:space="preserve"> </v>
      </c>
    </row>
    <row r="1012" spans="1:11" ht="15.75" customHeight="1" x14ac:dyDescent="0.25">
      <c r="A1012" s="2">
        <v>574</v>
      </c>
      <c r="B1012" s="477"/>
      <c r="C1012" s="477"/>
      <c r="D1012" s="253"/>
      <c r="E1012" s="127"/>
      <c r="F1012" s="127"/>
      <c r="G1012" s="127"/>
      <c r="H1012" s="128"/>
      <c r="I1012" s="129"/>
      <c r="J1012" s="38" t="str">
        <f t="shared" si="56"/>
        <v xml:space="preserve"> </v>
      </c>
      <c r="K1012" s="38" t="str">
        <f t="shared" si="57"/>
        <v xml:space="preserve"> </v>
      </c>
    </row>
    <row r="1013" spans="1:11" ht="15" customHeight="1" x14ac:dyDescent="0.25">
      <c r="A1013" s="1">
        <v>575</v>
      </c>
      <c r="B1013" s="477"/>
      <c r="C1013" s="477"/>
      <c r="D1013" s="253"/>
      <c r="E1013" s="127"/>
      <c r="F1013" s="127"/>
      <c r="G1013" s="127"/>
      <c r="H1013" s="128"/>
      <c r="I1013" s="129"/>
      <c r="J1013" s="38" t="str">
        <f t="shared" si="56"/>
        <v xml:space="preserve"> </v>
      </c>
      <c r="K1013" s="38" t="str">
        <f t="shared" si="57"/>
        <v xml:space="preserve"> </v>
      </c>
    </row>
    <row r="1014" spans="1:11" ht="15.75" customHeight="1" x14ac:dyDescent="0.25">
      <c r="A1014" s="2">
        <v>576</v>
      </c>
      <c r="B1014" s="477"/>
      <c r="C1014" s="477"/>
      <c r="D1014" s="253"/>
      <c r="E1014" s="127"/>
      <c r="F1014" s="127"/>
      <c r="G1014" s="127"/>
      <c r="H1014" s="128"/>
      <c r="I1014" s="129"/>
      <c r="J1014" s="38" t="str">
        <f t="shared" si="56"/>
        <v xml:space="preserve"> </v>
      </c>
      <c r="K1014" s="38" t="str">
        <f t="shared" si="57"/>
        <v xml:space="preserve"> </v>
      </c>
    </row>
    <row r="1015" spans="1:11" ht="15" customHeight="1" x14ac:dyDescent="0.25">
      <c r="A1015" s="1">
        <v>577</v>
      </c>
      <c r="B1015" s="477"/>
      <c r="C1015" s="477"/>
      <c r="D1015" s="253"/>
      <c r="E1015" s="127"/>
      <c r="F1015" s="127"/>
      <c r="G1015" s="127"/>
      <c r="H1015" s="128"/>
      <c r="I1015" s="129"/>
      <c r="J1015" s="38" t="str">
        <f t="shared" si="56"/>
        <v xml:space="preserve"> </v>
      </c>
      <c r="K1015" s="38" t="str">
        <f t="shared" si="57"/>
        <v xml:space="preserve"> </v>
      </c>
    </row>
    <row r="1016" spans="1:11" ht="15.75" customHeight="1" x14ac:dyDescent="0.25">
      <c r="A1016" s="2">
        <v>578</v>
      </c>
      <c r="B1016" s="477"/>
      <c r="C1016" s="477"/>
      <c r="D1016" s="253"/>
      <c r="E1016" s="127"/>
      <c r="F1016" s="127"/>
      <c r="G1016" s="127"/>
      <c r="H1016" s="128"/>
      <c r="I1016" s="129"/>
      <c r="J1016" s="38" t="str">
        <f t="shared" si="56"/>
        <v xml:space="preserve"> </v>
      </c>
      <c r="K1016" s="38" t="str">
        <f t="shared" si="57"/>
        <v xml:space="preserve"> </v>
      </c>
    </row>
    <row r="1017" spans="1:11" ht="15" customHeight="1" x14ac:dyDescent="0.25">
      <c r="A1017" s="1">
        <v>579</v>
      </c>
      <c r="B1017" s="477"/>
      <c r="C1017" s="477"/>
      <c r="D1017" s="253"/>
      <c r="E1017" s="127"/>
      <c r="F1017" s="127"/>
      <c r="G1017" s="127"/>
      <c r="H1017" s="128"/>
      <c r="I1017" s="129"/>
      <c r="J1017" s="38" t="str">
        <f t="shared" si="56"/>
        <v xml:space="preserve"> </v>
      </c>
      <c r="K1017" s="38" t="str">
        <f t="shared" si="57"/>
        <v xml:space="preserve"> </v>
      </c>
    </row>
    <row r="1018" spans="1:11" ht="15.75" customHeight="1" x14ac:dyDescent="0.25">
      <c r="A1018" s="2">
        <v>580</v>
      </c>
      <c r="B1018" s="474"/>
      <c r="C1018" s="474"/>
      <c r="D1018" s="254"/>
      <c r="E1018" s="130"/>
      <c r="F1018" s="130"/>
      <c r="G1018" s="130"/>
      <c r="H1018" s="131"/>
      <c r="I1018" s="132"/>
      <c r="J1018" s="38" t="str">
        <f t="shared" si="56"/>
        <v xml:space="preserve"> </v>
      </c>
      <c r="K1018" s="38" t="str">
        <f t="shared" si="57"/>
        <v xml:space="preserve"> </v>
      </c>
    </row>
    <row r="1019" spans="1:11" ht="30.75" customHeight="1" x14ac:dyDescent="0.25">
      <c r="A1019" s="475"/>
      <c r="B1019" s="475"/>
      <c r="C1019" s="475"/>
      <c r="D1019" s="475"/>
      <c r="E1019" s="475"/>
      <c r="F1019" s="40"/>
      <c r="G1019" s="258" t="s">
        <v>191</v>
      </c>
      <c r="H1019" s="41">
        <f>SUM(H999:H1018)+H984</f>
        <v>0</v>
      </c>
      <c r="I1019" s="62"/>
    </row>
    <row r="1020" spans="1:11" ht="15" customHeight="1" x14ac:dyDescent="0.25">
      <c r="A1020" s="46"/>
      <c r="B1020" s="46"/>
      <c r="C1020" s="46"/>
      <c r="D1020" s="46"/>
      <c r="E1020" s="46"/>
      <c r="F1020" s="46"/>
      <c r="G1020" s="46"/>
      <c r="H1020" s="46"/>
      <c r="I1020" s="46"/>
    </row>
    <row r="1021" spans="1:11" ht="15" customHeight="1" x14ac:dyDescent="0.25">
      <c r="A1021" s="381" t="s">
        <v>171</v>
      </c>
      <c r="B1021" s="381"/>
      <c r="C1021" s="381"/>
      <c r="D1021" s="381"/>
      <c r="E1021" s="381"/>
      <c r="F1021" s="381"/>
      <c r="G1021" s="381"/>
      <c r="H1021" s="381"/>
      <c r="I1021" s="381"/>
      <c r="J1021" s="381"/>
      <c r="K1021" s="381"/>
    </row>
    <row r="1022" spans="1:11" ht="15" customHeight="1" x14ac:dyDescent="0.25">
      <c r="A1022" s="252"/>
      <c r="B1022" s="252"/>
      <c r="C1022" s="252"/>
      <c r="D1022" s="252"/>
      <c r="E1022" s="252"/>
      <c r="F1022" s="252"/>
      <c r="G1022" s="252"/>
      <c r="H1022" s="252"/>
      <c r="I1022" s="252"/>
      <c r="J1022" s="252"/>
      <c r="K1022" s="252"/>
    </row>
    <row r="1023" spans="1:11" ht="15" customHeight="1" x14ac:dyDescent="0.25">
      <c r="A1023" s="51"/>
    </row>
    <row r="1024" spans="1:11" ht="15" customHeight="1" x14ac:dyDescent="0.25">
      <c r="A1024" s="255" t="s">
        <v>101</v>
      </c>
      <c r="D1024" s="255" t="s">
        <v>102</v>
      </c>
      <c r="E1024" s="255" t="s">
        <v>103</v>
      </c>
      <c r="F1024" s="255"/>
      <c r="H1024" s="74" t="s">
        <v>127</v>
      </c>
    </row>
    <row r="1027" spans="1:11" ht="15.75" customHeight="1" x14ac:dyDescent="0.25">
      <c r="A1027" s="348" t="s">
        <v>182</v>
      </c>
      <c r="B1027" s="348"/>
      <c r="C1027" s="348"/>
      <c r="D1027" s="348"/>
      <c r="E1027" s="348"/>
      <c r="F1027" s="348"/>
      <c r="G1027" s="348"/>
      <c r="H1027" s="348"/>
      <c r="I1027" s="348"/>
    </row>
    <row r="1028" spans="1:11" ht="15" customHeight="1" x14ac:dyDescent="0.25">
      <c r="A1028" s="70"/>
      <c r="B1028" s="70"/>
      <c r="C1028" s="70"/>
      <c r="D1028" s="71" t="str">
        <f>'proje ve personel bilgileri'!$B$7</f>
        <v>/</v>
      </c>
      <c r="E1028" s="70" t="s">
        <v>109</v>
      </c>
      <c r="F1028" s="70"/>
      <c r="G1028" s="70"/>
      <c r="H1028" s="70"/>
      <c r="I1028" s="70"/>
    </row>
    <row r="1029" spans="1:11" ht="18.75" customHeight="1" x14ac:dyDescent="0.25">
      <c r="I1029" s="4" t="s">
        <v>183</v>
      </c>
    </row>
    <row r="1030" spans="1:11" ht="15.75" customHeight="1" x14ac:dyDescent="0.25">
      <c r="A1030" s="349" t="s">
        <v>2</v>
      </c>
      <c r="B1030" s="350"/>
      <c r="C1030" s="479">
        <f>'proje ve personel bilgileri'!$B$2</f>
        <v>0</v>
      </c>
      <c r="D1030" s="480"/>
      <c r="E1030" s="480"/>
      <c r="F1030" s="480"/>
      <c r="G1030" s="480"/>
      <c r="H1030" s="480"/>
      <c r="I1030" s="481"/>
    </row>
    <row r="1031" spans="1:11" ht="15.75" customHeight="1" x14ac:dyDescent="0.25">
      <c r="A1031" s="349" t="s">
        <v>184</v>
      </c>
      <c r="B1031" s="350"/>
      <c r="C1031" s="351">
        <f>'proje ve personel bilgileri'!$B$3</f>
        <v>0</v>
      </c>
      <c r="D1031" s="352"/>
      <c r="E1031" s="352"/>
      <c r="F1031" s="352"/>
      <c r="G1031" s="352"/>
      <c r="H1031" s="352"/>
      <c r="I1031" s="353"/>
    </row>
    <row r="1032" spans="1:11" ht="31.5" customHeight="1" x14ac:dyDescent="0.25">
      <c r="A1032" s="432" t="s">
        <v>87</v>
      </c>
      <c r="B1032" s="346" t="s">
        <v>185</v>
      </c>
      <c r="C1032" s="347"/>
      <c r="D1032" s="432" t="s">
        <v>186</v>
      </c>
      <c r="E1032" s="432" t="s">
        <v>187</v>
      </c>
      <c r="F1032" s="442" t="s">
        <v>188</v>
      </c>
      <c r="G1032" s="478"/>
      <c r="H1032" s="432" t="s">
        <v>189</v>
      </c>
      <c r="I1032" s="432" t="s">
        <v>178</v>
      </c>
    </row>
    <row r="1033" spans="1:11" ht="15" customHeight="1" x14ac:dyDescent="0.25">
      <c r="A1033" s="433"/>
      <c r="B1033" s="339" t="s">
        <v>190</v>
      </c>
      <c r="C1033" s="340"/>
      <c r="D1033" s="433"/>
      <c r="E1033" s="433"/>
      <c r="F1033" s="432" t="s">
        <v>179</v>
      </c>
      <c r="G1033" s="347" t="s">
        <v>180</v>
      </c>
      <c r="H1033" s="433"/>
      <c r="I1033" s="433"/>
    </row>
    <row r="1034" spans="1:11" ht="15.75" customHeight="1" x14ac:dyDescent="0.25">
      <c r="A1034" s="433"/>
      <c r="B1034" s="339" t="s">
        <v>87</v>
      </c>
      <c r="C1034" s="340"/>
      <c r="D1034" s="433"/>
      <c r="E1034" s="433"/>
      <c r="F1034" s="463"/>
      <c r="G1034" s="401"/>
      <c r="H1034" s="433"/>
      <c r="I1034" s="433"/>
    </row>
    <row r="1035" spans="1:11" ht="15" customHeight="1" x14ac:dyDescent="0.25">
      <c r="A1035" s="1">
        <v>581</v>
      </c>
      <c r="B1035" s="476"/>
      <c r="C1035" s="476"/>
      <c r="D1035" s="256"/>
      <c r="E1035" s="124"/>
      <c r="F1035" s="124"/>
      <c r="G1035" s="124"/>
      <c r="H1035" s="125"/>
      <c r="I1035" s="126"/>
      <c r="J1035" s="38" t="str">
        <f t="shared" ref="J1035:J1054" si="58">IF(H1035&lt;&gt;0,(IF(I1035=0,"KDV'li Tutar Zorunlu"," "))," ")</f>
        <v xml:space="preserve"> </v>
      </c>
      <c r="K1035" s="38" t="str">
        <f t="shared" ref="K1035:K1054" si="59">IF(H1035&lt;&gt;0,(IF(F1035=0,"Tarih Numara Zorunlu"," "))," ")</f>
        <v xml:space="preserve"> </v>
      </c>
    </row>
    <row r="1036" spans="1:11" ht="15.75" customHeight="1" x14ac:dyDescent="0.25">
      <c r="A1036" s="2">
        <v>582</v>
      </c>
      <c r="B1036" s="477"/>
      <c r="C1036" s="477"/>
      <c r="D1036" s="253"/>
      <c r="E1036" s="127"/>
      <c r="F1036" s="127"/>
      <c r="G1036" s="127"/>
      <c r="H1036" s="128"/>
      <c r="I1036" s="129"/>
      <c r="J1036" s="38" t="str">
        <f t="shared" si="58"/>
        <v xml:space="preserve"> </v>
      </c>
      <c r="K1036" s="38" t="str">
        <f t="shared" si="59"/>
        <v xml:space="preserve"> </v>
      </c>
    </row>
    <row r="1037" spans="1:11" ht="15" customHeight="1" x14ac:dyDescent="0.25">
      <c r="A1037" s="1">
        <v>583</v>
      </c>
      <c r="B1037" s="477"/>
      <c r="C1037" s="477"/>
      <c r="D1037" s="253"/>
      <c r="E1037" s="127"/>
      <c r="F1037" s="127"/>
      <c r="G1037" s="127"/>
      <c r="H1037" s="128"/>
      <c r="I1037" s="129"/>
      <c r="J1037" s="38" t="str">
        <f t="shared" si="58"/>
        <v xml:space="preserve"> </v>
      </c>
      <c r="K1037" s="38" t="str">
        <f t="shared" si="59"/>
        <v xml:space="preserve"> </v>
      </c>
    </row>
    <row r="1038" spans="1:11" ht="15.75" customHeight="1" x14ac:dyDescent="0.25">
      <c r="A1038" s="2">
        <v>584</v>
      </c>
      <c r="B1038" s="477"/>
      <c r="C1038" s="477"/>
      <c r="D1038" s="253"/>
      <c r="E1038" s="127"/>
      <c r="F1038" s="127"/>
      <c r="G1038" s="127"/>
      <c r="H1038" s="128"/>
      <c r="I1038" s="129"/>
      <c r="J1038" s="38" t="str">
        <f t="shared" si="58"/>
        <v xml:space="preserve"> </v>
      </c>
      <c r="K1038" s="38" t="str">
        <f t="shared" si="59"/>
        <v xml:space="preserve"> </v>
      </c>
    </row>
    <row r="1039" spans="1:11" ht="15" customHeight="1" x14ac:dyDescent="0.25">
      <c r="A1039" s="1">
        <v>585</v>
      </c>
      <c r="B1039" s="477"/>
      <c r="C1039" s="477"/>
      <c r="D1039" s="253"/>
      <c r="E1039" s="127"/>
      <c r="F1039" s="127"/>
      <c r="G1039" s="127"/>
      <c r="H1039" s="128"/>
      <c r="I1039" s="129"/>
      <c r="J1039" s="38" t="str">
        <f t="shared" si="58"/>
        <v xml:space="preserve"> </v>
      </c>
      <c r="K1039" s="38" t="str">
        <f t="shared" si="59"/>
        <v xml:space="preserve"> </v>
      </c>
    </row>
    <row r="1040" spans="1:11" ht="15.75" customHeight="1" x14ac:dyDescent="0.25">
      <c r="A1040" s="2">
        <v>586</v>
      </c>
      <c r="B1040" s="477"/>
      <c r="C1040" s="477"/>
      <c r="D1040" s="253"/>
      <c r="E1040" s="127"/>
      <c r="F1040" s="127"/>
      <c r="G1040" s="127"/>
      <c r="H1040" s="128"/>
      <c r="I1040" s="129"/>
      <c r="J1040" s="38" t="str">
        <f t="shared" si="58"/>
        <v xml:space="preserve"> </v>
      </c>
      <c r="K1040" s="38" t="str">
        <f t="shared" si="59"/>
        <v xml:space="preserve"> </v>
      </c>
    </row>
    <row r="1041" spans="1:11" ht="15" customHeight="1" x14ac:dyDescent="0.25">
      <c r="A1041" s="1">
        <v>587</v>
      </c>
      <c r="B1041" s="477"/>
      <c r="C1041" s="477"/>
      <c r="D1041" s="253"/>
      <c r="E1041" s="127"/>
      <c r="F1041" s="127"/>
      <c r="G1041" s="127"/>
      <c r="H1041" s="128"/>
      <c r="I1041" s="129"/>
      <c r="J1041" s="38" t="str">
        <f t="shared" si="58"/>
        <v xml:space="preserve"> </v>
      </c>
      <c r="K1041" s="38" t="str">
        <f t="shared" si="59"/>
        <v xml:space="preserve"> </v>
      </c>
    </row>
    <row r="1042" spans="1:11" ht="15.75" customHeight="1" x14ac:dyDescent="0.25">
      <c r="A1042" s="2">
        <v>588</v>
      </c>
      <c r="B1042" s="477"/>
      <c r="C1042" s="477"/>
      <c r="D1042" s="253"/>
      <c r="E1042" s="127"/>
      <c r="F1042" s="127"/>
      <c r="G1042" s="127"/>
      <c r="H1042" s="128"/>
      <c r="I1042" s="129"/>
      <c r="J1042" s="38" t="str">
        <f t="shared" si="58"/>
        <v xml:space="preserve"> </v>
      </c>
      <c r="K1042" s="38" t="str">
        <f t="shared" si="59"/>
        <v xml:space="preserve"> </v>
      </c>
    </row>
    <row r="1043" spans="1:11" ht="15" customHeight="1" x14ac:dyDescent="0.25">
      <c r="A1043" s="1">
        <v>589</v>
      </c>
      <c r="B1043" s="477"/>
      <c r="C1043" s="477"/>
      <c r="D1043" s="253"/>
      <c r="E1043" s="127"/>
      <c r="F1043" s="127"/>
      <c r="G1043" s="127"/>
      <c r="H1043" s="128"/>
      <c r="I1043" s="129"/>
      <c r="J1043" s="38" t="str">
        <f t="shared" si="58"/>
        <v xml:space="preserve"> </v>
      </c>
      <c r="K1043" s="38" t="str">
        <f t="shared" si="59"/>
        <v xml:space="preserve"> </v>
      </c>
    </row>
    <row r="1044" spans="1:11" ht="15.75" customHeight="1" x14ac:dyDescent="0.25">
      <c r="A1044" s="2">
        <v>590</v>
      </c>
      <c r="B1044" s="477"/>
      <c r="C1044" s="477"/>
      <c r="D1044" s="253"/>
      <c r="E1044" s="127"/>
      <c r="F1044" s="127"/>
      <c r="G1044" s="127"/>
      <c r="H1044" s="128"/>
      <c r="I1044" s="129"/>
      <c r="J1044" s="38" t="str">
        <f t="shared" si="58"/>
        <v xml:space="preserve"> </v>
      </c>
      <c r="K1044" s="38" t="str">
        <f t="shared" si="59"/>
        <v xml:space="preserve"> </v>
      </c>
    </row>
    <row r="1045" spans="1:11" ht="15" customHeight="1" x14ac:dyDescent="0.25">
      <c r="A1045" s="1">
        <v>591</v>
      </c>
      <c r="B1045" s="477"/>
      <c r="C1045" s="477"/>
      <c r="D1045" s="253"/>
      <c r="E1045" s="127"/>
      <c r="F1045" s="127"/>
      <c r="G1045" s="127"/>
      <c r="H1045" s="128"/>
      <c r="I1045" s="129"/>
      <c r="J1045" s="38" t="str">
        <f t="shared" si="58"/>
        <v xml:space="preserve"> </v>
      </c>
      <c r="K1045" s="38" t="str">
        <f t="shared" si="59"/>
        <v xml:space="preserve"> </v>
      </c>
    </row>
    <row r="1046" spans="1:11" ht="15.75" customHeight="1" x14ac:dyDescent="0.25">
      <c r="A1046" s="2">
        <v>592</v>
      </c>
      <c r="B1046" s="477"/>
      <c r="C1046" s="477"/>
      <c r="D1046" s="253"/>
      <c r="E1046" s="127"/>
      <c r="F1046" s="127"/>
      <c r="G1046" s="127"/>
      <c r="H1046" s="128"/>
      <c r="I1046" s="129"/>
      <c r="J1046" s="38" t="str">
        <f t="shared" si="58"/>
        <v xml:space="preserve"> </v>
      </c>
      <c r="K1046" s="38" t="str">
        <f t="shared" si="59"/>
        <v xml:space="preserve"> </v>
      </c>
    </row>
    <row r="1047" spans="1:11" ht="15" customHeight="1" x14ac:dyDescent="0.25">
      <c r="A1047" s="1">
        <v>593</v>
      </c>
      <c r="B1047" s="477"/>
      <c r="C1047" s="477"/>
      <c r="D1047" s="253"/>
      <c r="E1047" s="127"/>
      <c r="F1047" s="127"/>
      <c r="G1047" s="127"/>
      <c r="H1047" s="128"/>
      <c r="I1047" s="129"/>
      <c r="J1047" s="38" t="str">
        <f t="shared" si="58"/>
        <v xml:space="preserve"> </v>
      </c>
      <c r="K1047" s="38" t="str">
        <f t="shared" si="59"/>
        <v xml:space="preserve"> </v>
      </c>
    </row>
    <row r="1048" spans="1:11" ht="15.75" customHeight="1" x14ac:dyDescent="0.25">
      <c r="A1048" s="2">
        <v>594</v>
      </c>
      <c r="B1048" s="477"/>
      <c r="C1048" s="477"/>
      <c r="D1048" s="253"/>
      <c r="E1048" s="127"/>
      <c r="F1048" s="127"/>
      <c r="G1048" s="127"/>
      <c r="H1048" s="128"/>
      <c r="I1048" s="129"/>
      <c r="J1048" s="38" t="str">
        <f t="shared" si="58"/>
        <v xml:space="preserve"> </v>
      </c>
      <c r="K1048" s="38" t="str">
        <f t="shared" si="59"/>
        <v xml:space="preserve"> </v>
      </c>
    </row>
    <row r="1049" spans="1:11" ht="15" customHeight="1" x14ac:dyDescent="0.25">
      <c r="A1049" s="1">
        <v>595</v>
      </c>
      <c r="B1049" s="477"/>
      <c r="C1049" s="477"/>
      <c r="D1049" s="253"/>
      <c r="E1049" s="127"/>
      <c r="F1049" s="127"/>
      <c r="G1049" s="127"/>
      <c r="H1049" s="128"/>
      <c r="I1049" s="129"/>
      <c r="J1049" s="38" t="str">
        <f t="shared" si="58"/>
        <v xml:space="preserve"> </v>
      </c>
      <c r="K1049" s="38" t="str">
        <f t="shared" si="59"/>
        <v xml:space="preserve"> </v>
      </c>
    </row>
    <row r="1050" spans="1:11" ht="15.75" customHeight="1" x14ac:dyDescent="0.25">
      <c r="A1050" s="2">
        <v>596</v>
      </c>
      <c r="B1050" s="477"/>
      <c r="C1050" s="477"/>
      <c r="D1050" s="253"/>
      <c r="E1050" s="127"/>
      <c r="F1050" s="127"/>
      <c r="G1050" s="127"/>
      <c r="H1050" s="128"/>
      <c r="I1050" s="129"/>
      <c r="J1050" s="38" t="str">
        <f t="shared" si="58"/>
        <v xml:space="preserve"> </v>
      </c>
      <c r="K1050" s="38" t="str">
        <f t="shared" si="59"/>
        <v xml:space="preserve"> </v>
      </c>
    </row>
    <row r="1051" spans="1:11" ht="15" customHeight="1" x14ac:dyDescent="0.25">
      <c r="A1051" s="1">
        <v>597</v>
      </c>
      <c r="B1051" s="477"/>
      <c r="C1051" s="477"/>
      <c r="D1051" s="253"/>
      <c r="E1051" s="127"/>
      <c r="F1051" s="127"/>
      <c r="G1051" s="127"/>
      <c r="H1051" s="128"/>
      <c r="I1051" s="129"/>
      <c r="J1051" s="38" t="str">
        <f t="shared" si="58"/>
        <v xml:space="preserve"> </v>
      </c>
      <c r="K1051" s="38" t="str">
        <f t="shared" si="59"/>
        <v xml:space="preserve"> </v>
      </c>
    </row>
    <row r="1052" spans="1:11" ht="15.75" customHeight="1" x14ac:dyDescent="0.25">
      <c r="A1052" s="2">
        <v>598</v>
      </c>
      <c r="B1052" s="477"/>
      <c r="C1052" s="477"/>
      <c r="D1052" s="253"/>
      <c r="E1052" s="127"/>
      <c r="F1052" s="127"/>
      <c r="G1052" s="127"/>
      <c r="H1052" s="128"/>
      <c r="I1052" s="129"/>
      <c r="J1052" s="38" t="str">
        <f t="shared" si="58"/>
        <v xml:space="preserve"> </v>
      </c>
      <c r="K1052" s="38" t="str">
        <f t="shared" si="59"/>
        <v xml:space="preserve"> </v>
      </c>
    </row>
    <row r="1053" spans="1:11" ht="15" customHeight="1" x14ac:dyDescent="0.25">
      <c r="A1053" s="1">
        <v>599</v>
      </c>
      <c r="B1053" s="477"/>
      <c r="C1053" s="477"/>
      <c r="D1053" s="253"/>
      <c r="E1053" s="127"/>
      <c r="F1053" s="127"/>
      <c r="G1053" s="127"/>
      <c r="H1053" s="128"/>
      <c r="I1053" s="129"/>
      <c r="J1053" s="38" t="str">
        <f t="shared" si="58"/>
        <v xml:space="preserve"> </v>
      </c>
      <c r="K1053" s="38" t="str">
        <f t="shared" si="59"/>
        <v xml:space="preserve"> </v>
      </c>
    </row>
    <row r="1054" spans="1:11" ht="15.75" customHeight="1" x14ac:dyDescent="0.25">
      <c r="A1054" s="2">
        <v>600</v>
      </c>
      <c r="B1054" s="474"/>
      <c r="C1054" s="474"/>
      <c r="D1054" s="254"/>
      <c r="E1054" s="130"/>
      <c r="F1054" s="130"/>
      <c r="G1054" s="130"/>
      <c r="H1054" s="131"/>
      <c r="I1054" s="132"/>
      <c r="J1054" s="38" t="str">
        <f t="shared" si="58"/>
        <v xml:space="preserve"> </v>
      </c>
      <c r="K1054" s="38" t="str">
        <f t="shared" si="59"/>
        <v xml:space="preserve"> </v>
      </c>
    </row>
    <row r="1055" spans="1:11" ht="30.75" customHeight="1" x14ac:dyDescent="0.25">
      <c r="A1055" s="475"/>
      <c r="B1055" s="475"/>
      <c r="C1055" s="475"/>
      <c r="D1055" s="475"/>
      <c r="E1055" s="475"/>
      <c r="F1055" s="40"/>
      <c r="G1055" s="258" t="s">
        <v>191</v>
      </c>
      <c r="H1055" s="41">
        <f>SUM(H1035:H1054)+H1019</f>
        <v>0</v>
      </c>
      <c r="I1055" s="62"/>
    </row>
    <row r="1056" spans="1:11" ht="15" customHeight="1" x14ac:dyDescent="0.25">
      <c r="A1056" s="46"/>
      <c r="B1056" s="46"/>
      <c r="C1056" s="46"/>
      <c r="D1056" s="46"/>
      <c r="E1056" s="46"/>
      <c r="F1056" s="46"/>
      <c r="G1056" s="46"/>
      <c r="H1056" s="46"/>
      <c r="I1056" s="46"/>
    </row>
    <row r="1057" spans="1:11" ht="15" customHeight="1" x14ac:dyDescent="0.25">
      <c r="A1057" s="381" t="s">
        <v>171</v>
      </c>
      <c r="B1057" s="381"/>
      <c r="C1057" s="381"/>
      <c r="D1057" s="381"/>
      <c r="E1057" s="381"/>
      <c r="F1057" s="381"/>
      <c r="G1057" s="381"/>
      <c r="H1057" s="381"/>
      <c r="I1057" s="381"/>
      <c r="J1057" s="381"/>
      <c r="K1057" s="381"/>
    </row>
    <row r="1058" spans="1:11" ht="15" customHeight="1" x14ac:dyDescent="0.25">
      <c r="A1058" s="252"/>
      <c r="B1058" s="252"/>
      <c r="C1058" s="252"/>
      <c r="D1058" s="252"/>
      <c r="E1058" s="252"/>
      <c r="F1058" s="252"/>
      <c r="G1058" s="252"/>
      <c r="H1058" s="252"/>
      <c r="I1058" s="252"/>
      <c r="J1058" s="252"/>
      <c r="K1058" s="252"/>
    </row>
    <row r="1059" spans="1:11" ht="15" customHeight="1" x14ac:dyDescent="0.25">
      <c r="A1059" s="51"/>
    </row>
    <row r="1060" spans="1:11" ht="15" customHeight="1" x14ac:dyDescent="0.25">
      <c r="A1060" s="255" t="s">
        <v>101</v>
      </c>
      <c r="D1060" s="255" t="s">
        <v>102</v>
      </c>
      <c r="E1060" s="255" t="s">
        <v>103</v>
      </c>
      <c r="F1060" s="255"/>
      <c r="H1060" s="74" t="s">
        <v>127</v>
      </c>
    </row>
  </sheetData>
  <sheetProtection password="D0BF" sheet="1"/>
  <mergeCells count="1140">
    <mergeCell ref="B1046:C1046"/>
    <mergeCell ref="B1035:C1035"/>
    <mergeCell ref="B1036:C1036"/>
    <mergeCell ref="B1037:C1037"/>
    <mergeCell ref="B1038:C1038"/>
    <mergeCell ref="B1039:C1039"/>
    <mergeCell ref="B1040:C1040"/>
    <mergeCell ref="B1041:C1041"/>
    <mergeCell ref="B1042:C1042"/>
    <mergeCell ref="B1043:C1043"/>
    <mergeCell ref="B1044:C1044"/>
    <mergeCell ref="B1045:C1045"/>
    <mergeCell ref="B1047:C1047"/>
    <mergeCell ref="B1054:C1054"/>
    <mergeCell ref="A1055:E1055"/>
    <mergeCell ref="A1057:K1057"/>
    <mergeCell ref="B1048:C1048"/>
    <mergeCell ref="B1049:C1049"/>
    <mergeCell ref="B1050:C1050"/>
    <mergeCell ref="B1051:C1051"/>
    <mergeCell ref="B1052:C1052"/>
    <mergeCell ref="B1053:C1053"/>
    <mergeCell ref="A1021:K1021"/>
    <mergeCell ref="B1014:C1014"/>
    <mergeCell ref="B1015:C1015"/>
    <mergeCell ref="B1016:C1016"/>
    <mergeCell ref="B1017:C1017"/>
    <mergeCell ref="B1018:C1018"/>
    <mergeCell ref="A1019:E1019"/>
    <mergeCell ref="A1032:A1034"/>
    <mergeCell ref="B1032:C1032"/>
    <mergeCell ref="D1032:D1034"/>
    <mergeCell ref="E1032:E1034"/>
    <mergeCell ref="F1032:G1032"/>
    <mergeCell ref="A1027:I1027"/>
    <mergeCell ref="A1030:B1030"/>
    <mergeCell ref="C1030:I1030"/>
    <mergeCell ref="A1031:B1031"/>
    <mergeCell ref="C1031:I1031"/>
    <mergeCell ref="H1032:H1034"/>
    <mergeCell ref="I1032:I1034"/>
    <mergeCell ref="B1033:C1033"/>
    <mergeCell ref="F1033:F1034"/>
    <mergeCell ref="G1033:G1034"/>
    <mergeCell ref="B1034:C1034"/>
    <mergeCell ref="B1001:C1001"/>
    <mergeCell ref="A995:B995"/>
    <mergeCell ref="C995:I995"/>
    <mergeCell ref="A996:A998"/>
    <mergeCell ref="B996:C996"/>
    <mergeCell ref="D996:D998"/>
    <mergeCell ref="E996:E998"/>
    <mergeCell ref="F996:G996"/>
    <mergeCell ref="H996:H998"/>
    <mergeCell ref="I996:I998"/>
    <mergeCell ref="B997:C997"/>
    <mergeCell ref="F997:F998"/>
    <mergeCell ref="G997:G998"/>
    <mergeCell ref="B998:C998"/>
    <mergeCell ref="B999:C999"/>
    <mergeCell ref="B1000:C1000"/>
    <mergeCell ref="B1013:C1013"/>
    <mergeCell ref="B1002:C1002"/>
    <mergeCell ref="B1003:C1003"/>
    <mergeCell ref="B1004:C1004"/>
    <mergeCell ref="B1005:C1005"/>
    <mergeCell ref="B1006:C1006"/>
    <mergeCell ref="B1007:C1007"/>
    <mergeCell ref="B1008:C1008"/>
    <mergeCell ref="B1009:C1009"/>
    <mergeCell ref="B1010:C1010"/>
    <mergeCell ref="B1011:C1011"/>
    <mergeCell ref="B1012:C1012"/>
    <mergeCell ref="B982:C982"/>
    <mergeCell ref="B971:C971"/>
    <mergeCell ref="B972:C972"/>
    <mergeCell ref="B973:C973"/>
    <mergeCell ref="B974:C974"/>
    <mergeCell ref="B975:C975"/>
    <mergeCell ref="B976:C976"/>
    <mergeCell ref="B977:C977"/>
    <mergeCell ref="B978:C978"/>
    <mergeCell ref="B979:C979"/>
    <mergeCell ref="B980:C980"/>
    <mergeCell ref="B981:C981"/>
    <mergeCell ref="B983:C983"/>
    <mergeCell ref="A984:E984"/>
    <mergeCell ref="A986:K986"/>
    <mergeCell ref="A991:I991"/>
    <mergeCell ref="A994:B994"/>
    <mergeCell ref="C994:I994"/>
    <mergeCell ref="A961:A963"/>
    <mergeCell ref="B961:C961"/>
    <mergeCell ref="D961:D963"/>
    <mergeCell ref="E961:E963"/>
    <mergeCell ref="F961:G961"/>
    <mergeCell ref="B970:C970"/>
    <mergeCell ref="I961:I963"/>
    <mergeCell ref="B962:C962"/>
    <mergeCell ref="F962:F963"/>
    <mergeCell ref="G962:G963"/>
    <mergeCell ref="B963:C963"/>
    <mergeCell ref="B964:C964"/>
    <mergeCell ref="H961:H963"/>
    <mergeCell ref="B965:C965"/>
    <mergeCell ref="B966:C966"/>
    <mergeCell ref="B967:C967"/>
    <mergeCell ref="B968:C968"/>
    <mergeCell ref="B969:C969"/>
    <mergeCell ref="A949:E949"/>
    <mergeCell ref="B938:C938"/>
    <mergeCell ref="B939:C939"/>
    <mergeCell ref="B940:C940"/>
    <mergeCell ref="B941:C941"/>
    <mergeCell ref="B942:C942"/>
    <mergeCell ref="B943:C943"/>
    <mergeCell ref="B944:C944"/>
    <mergeCell ref="B945:C945"/>
    <mergeCell ref="B946:C946"/>
    <mergeCell ref="B947:C947"/>
    <mergeCell ref="B948:C948"/>
    <mergeCell ref="A951:K951"/>
    <mergeCell ref="A956:I956"/>
    <mergeCell ref="A959:B959"/>
    <mergeCell ref="C959:I959"/>
    <mergeCell ref="A960:B960"/>
    <mergeCell ref="C960:I960"/>
    <mergeCell ref="A925:B925"/>
    <mergeCell ref="C925:I925"/>
    <mergeCell ref="A926:A928"/>
    <mergeCell ref="B926:C926"/>
    <mergeCell ref="D926:D928"/>
    <mergeCell ref="E926:E928"/>
    <mergeCell ref="F926:G926"/>
    <mergeCell ref="H926:H928"/>
    <mergeCell ref="I926:I928"/>
    <mergeCell ref="B927:C927"/>
    <mergeCell ref="B937:C937"/>
    <mergeCell ref="F927:F928"/>
    <mergeCell ref="G927:G928"/>
    <mergeCell ref="B928:C928"/>
    <mergeCell ref="B929:C929"/>
    <mergeCell ref="B930:C930"/>
    <mergeCell ref="B931:C931"/>
    <mergeCell ref="B932:C932"/>
    <mergeCell ref="B933:C933"/>
    <mergeCell ref="B934:C934"/>
    <mergeCell ref="B935:C935"/>
    <mergeCell ref="B936:C936"/>
    <mergeCell ref="B912:C912"/>
    <mergeCell ref="B901:C901"/>
    <mergeCell ref="B902:C902"/>
    <mergeCell ref="B903:C903"/>
    <mergeCell ref="B904:C904"/>
    <mergeCell ref="B905:C905"/>
    <mergeCell ref="B906:C906"/>
    <mergeCell ref="B907:C907"/>
    <mergeCell ref="B908:C908"/>
    <mergeCell ref="B909:C909"/>
    <mergeCell ref="B910:C910"/>
    <mergeCell ref="B911:C911"/>
    <mergeCell ref="B913:C913"/>
    <mergeCell ref="A914:E914"/>
    <mergeCell ref="A916:K916"/>
    <mergeCell ref="A921:I921"/>
    <mergeCell ref="A924:B924"/>
    <mergeCell ref="C924:I924"/>
    <mergeCell ref="A891:A893"/>
    <mergeCell ref="B891:C891"/>
    <mergeCell ref="D891:D893"/>
    <mergeCell ref="E891:E893"/>
    <mergeCell ref="F891:G891"/>
    <mergeCell ref="B900:C900"/>
    <mergeCell ref="I891:I893"/>
    <mergeCell ref="B892:C892"/>
    <mergeCell ref="F892:F893"/>
    <mergeCell ref="G892:G893"/>
    <mergeCell ref="B893:C893"/>
    <mergeCell ref="B894:C894"/>
    <mergeCell ref="H891:H893"/>
    <mergeCell ref="B895:C895"/>
    <mergeCell ref="B896:C896"/>
    <mergeCell ref="B897:C897"/>
    <mergeCell ref="B898:C898"/>
    <mergeCell ref="B899:C899"/>
    <mergeCell ref="A879:E879"/>
    <mergeCell ref="B868:C868"/>
    <mergeCell ref="B869:C869"/>
    <mergeCell ref="B870:C870"/>
    <mergeCell ref="B871:C871"/>
    <mergeCell ref="B872:C872"/>
    <mergeCell ref="B873:C873"/>
    <mergeCell ref="B874:C874"/>
    <mergeCell ref="B875:C875"/>
    <mergeCell ref="B876:C876"/>
    <mergeCell ref="B877:C877"/>
    <mergeCell ref="B878:C878"/>
    <mergeCell ref="A881:K881"/>
    <mergeCell ref="A886:I886"/>
    <mergeCell ref="A889:B889"/>
    <mergeCell ref="C889:I889"/>
    <mergeCell ref="A890:B890"/>
    <mergeCell ref="C890:I890"/>
    <mergeCell ref="A855:B855"/>
    <mergeCell ref="C855:I855"/>
    <mergeCell ref="A856:A858"/>
    <mergeCell ref="B856:C856"/>
    <mergeCell ref="D856:D858"/>
    <mergeCell ref="E856:E858"/>
    <mergeCell ref="F856:G856"/>
    <mergeCell ref="H856:H858"/>
    <mergeCell ref="I856:I858"/>
    <mergeCell ref="B857:C857"/>
    <mergeCell ref="B867:C867"/>
    <mergeCell ref="F857:F858"/>
    <mergeCell ref="G857:G858"/>
    <mergeCell ref="B858:C858"/>
    <mergeCell ref="B859:C859"/>
    <mergeCell ref="B860:C860"/>
    <mergeCell ref="B861:C861"/>
    <mergeCell ref="B862:C862"/>
    <mergeCell ref="B863:C863"/>
    <mergeCell ref="B864:C864"/>
    <mergeCell ref="B865:C865"/>
    <mergeCell ref="B866:C866"/>
    <mergeCell ref="B842:C842"/>
    <mergeCell ref="B831:C831"/>
    <mergeCell ref="B832:C832"/>
    <mergeCell ref="B833:C833"/>
    <mergeCell ref="B834:C834"/>
    <mergeCell ref="B835:C835"/>
    <mergeCell ref="B836:C836"/>
    <mergeCell ref="B837:C837"/>
    <mergeCell ref="B838:C838"/>
    <mergeCell ref="B839:C839"/>
    <mergeCell ref="B840:C840"/>
    <mergeCell ref="B841:C841"/>
    <mergeCell ref="B843:C843"/>
    <mergeCell ref="A844:E844"/>
    <mergeCell ref="A846:K846"/>
    <mergeCell ref="A851:I851"/>
    <mergeCell ref="A854:B854"/>
    <mergeCell ref="C854:I854"/>
    <mergeCell ref="A821:A823"/>
    <mergeCell ref="B821:C821"/>
    <mergeCell ref="D821:D823"/>
    <mergeCell ref="E821:E823"/>
    <mergeCell ref="F821:G821"/>
    <mergeCell ref="B830:C830"/>
    <mergeCell ref="I821:I823"/>
    <mergeCell ref="B822:C822"/>
    <mergeCell ref="F822:F823"/>
    <mergeCell ref="G822:G823"/>
    <mergeCell ref="B823:C823"/>
    <mergeCell ref="B824:C824"/>
    <mergeCell ref="H821:H823"/>
    <mergeCell ref="B825:C825"/>
    <mergeCell ref="B826:C826"/>
    <mergeCell ref="B827:C827"/>
    <mergeCell ref="B828:C828"/>
    <mergeCell ref="B829:C829"/>
    <mergeCell ref="A809:E809"/>
    <mergeCell ref="B798:C798"/>
    <mergeCell ref="B799:C799"/>
    <mergeCell ref="B800:C800"/>
    <mergeCell ref="B801:C801"/>
    <mergeCell ref="B802:C802"/>
    <mergeCell ref="B803:C803"/>
    <mergeCell ref="B804:C804"/>
    <mergeCell ref="B805:C805"/>
    <mergeCell ref="B806:C806"/>
    <mergeCell ref="B807:C807"/>
    <mergeCell ref="B808:C808"/>
    <mergeCell ref="A811:K811"/>
    <mergeCell ref="A816:I816"/>
    <mergeCell ref="A819:B819"/>
    <mergeCell ref="C819:I819"/>
    <mergeCell ref="A820:B820"/>
    <mergeCell ref="C820:I820"/>
    <mergeCell ref="A785:B785"/>
    <mergeCell ref="C785:I785"/>
    <mergeCell ref="A786:A788"/>
    <mergeCell ref="B786:C786"/>
    <mergeCell ref="D786:D788"/>
    <mergeCell ref="E786:E788"/>
    <mergeCell ref="F786:G786"/>
    <mergeCell ref="H786:H788"/>
    <mergeCell ref="I786:I788"/>
    <mergeCell ref="B787:C787"/>
    <mergeCell ref="B797:C797"/>
    <mergeCell ref="F787:F788"/>
    <mergeCell ref="G787:G788"/>
    <mergeCell ref="B788:C788"/>
    <mergeCell ref="B789:C789"/>
    <mergeCell ref="B790:C790"/>
    <mergeCell ref="B791:C791"/>
    <mergeCell ref="B792:C792"/>
    <mergeCell ref="B793:C793"/>
    <mergeCell ref="B794:C794"/>
    <mergeCell ref="B795:C795"/>
    <mergeCell ref="B796:C796"/>
    <mergeCell ref="B771:C771"/>
    <mergeCell ref="B760:C760"/>
    <mergeCell ref="B761:C761"/>
    <mergeCell ref="B762:C762"/>
    <mergeCell ref="B763:C763"/>
    <mergeCell ref="B764:C764"/>
    <mergeCell ref="B765:C765"/>
    <mergeCell ref="B766:C766"/>
    <mergeCell ref="B767:C767"/>
    <mergeCell ref="B768:C768"/>
    <mergeCell ref="B769:C769"/>
    <mergeCell ref="B770:C770"/>
    <mergeCell ref="B772:C772"/>
    <mergeCell ref="A773:E773"/>
    <mergeCell ref="A775:K775"/>
    <mergeCell ref="A781:I781"/>
    <mergeCell ref="A784:B784"/>
    <mergeCell ref="C784:I784"/>
    <mergeCell ref="A750:A752"/>
    <mergeCell ref="B750:C750"/>
    <mergeCell ref="D750:D752"/>
    <mergeCell ref="E750:E752"/>
    <mergeCell ref="F750:G750"/>
    <mergeCell ref="B759:C759"/>
    <mergeCell ref="I750:I752"/>
    <mergeCell ref="B751:C751"/>
    <mergeCell ref="F751:F752"/>
    <mergeCell ref="G751:G752"/>
    <mergeCell ref="B752:C752"/>
    <mergeCell ref="B753:C753"/>
    <mergeCell ref="H750:H752"/>
    <mergeCell ref="B754:C754"/>
    <mergeCell ref="B755:C755"/>
    <mergeCell ref="B756:C756"/>
    <mergeCell ref="B757:C757"/>
    <mergeCell ref="B758:C758"/>
    <mergeCell ref="A738:E738"/>
    <mergeCell ref="B727:C727"/>
    <mergeCell ref="B728:C728"/>
    <mergeCell ref="B729:C729"/>
    <mergeCell ref="B730:C730"/>
    <mergeCell ref="B731:C731"/>
    <mergeCell ref="B732:C732"/>
    <mergeCell ref="B733:C733"/>
    <mergeCell ref="B734:C734"/>
    <mergeCell ref="B735:C735"/>
    <mergeCell ref="B736:C736"/>
    <mergeCell ref="B737:C737"/>
    <mergeCell ref="A740:K740"/>
    <mergeCell ref="A745:I745"/>
    <mergeCell ref="A748:B748"/>
    <mergeCell ref="C748:I748"/>
    <mergeCell ref="A749:B749"/>
    <mergeCell ref="C749:I749"/>
    <mergeCell ref="A714:B714"/>
    <mergeCell ref="C714:I714"/>
    <mergeCell ref="A715:A717"/>
    <mergeCell ref="B715:C715"/>
    <mergeCell ref="D715:D717"/>
    <mergeCell ref="E715:E717"/>
    <mergeCell ref="F715:G715"/>
    <mergeCell ref="H715:H717"/>
    <mergeCell ref="I715:I717"/>
    <mergeCell ref="B716:C716"/>
    <mergeCell ref="B726:C726"/>
    <mergeCell ref="F716:F717"/>
    <mergeCell ref="G716:G717"/>
    <mergeCell ref="B717:C717"/>
    <mergeCell ref="B718:C718"/>
    <mergeCell ref="B719:C719"/>
    <mergeCell ref="B720:C720"/>
    <mergeCell ref="B721:C721"/>
    <mergeCell ref="B722:C722"/>
    <mergeCell ref="B723:C723"/>
    <mergeCell ref="B724:C724"/>
    <mergeCell ref="B725:C725"/>
    <mergeCell ref="B700:C700"/>
    <mergeCell ref="B689:C689"/>
    <mergeCell ref="B690:C690"/>
    <mergeCell ref="B691:C691"/>
    <mergeCell ref="B692:C692"/>
    <mergeCell ref="B693:C693"/>
    <mergeCell ref="B694:C694"/>
    <mergeCell ref="B695:C695"/>
    <mergeCell ref="B696:C696"/>
    <mergeCell ref="B697:C697"/>
    <mergeCell ref="B698:C698"/>
    <mergeCell ref="B699:C699"/>
    <mergeCell ref="B701:C701"/>
    <mergeCell ref="A702:E702"/>
    <mergeCell ref="A704:K704"/>
    <mergeCell ref="A710:I710"/>
    <mergeCell ref="A713:B713"/>
    <mergeCell ref="C713:I713"/>
    <mergeCell ref="A679:A681"/>
    <mergeCell ref="B679:C679"/>
    <mergeCell ref="D679:D681"/>
    <mergeCell ref="E679:E681"/>
    <mergeCell ref="F679:G679"/>
    <mergeCell ref="B688:C688"/>
    <mergeCell ref="I679:I681"/>
    <mergeCell ref="B680:C680"/>
    <mergeCell ref="F680:F681"/>
    <mergeCell ref="G680:G681"/>
    <mergeCell ref="B681:C681"/>
    <mergeCell ref="B682:C682"/>
    <mergeCell ref="H679:H681"/>
    <mergeCell ref="B683:C683"/>
    <mergeCell ref="B684:C684"/>
    <mergeCell ref="B685:C685"/>
    <mergeCell ref="B686:C686"/>
    <mergeCell ref="B687:C687"/>
    <mergeCell ref="A667:E667"/>
    <mergeCell ref="B656:C656"/>
    <mergeCell ref="B657:C657"/>
    <mergeCell ref="B658:C658"/>
    <mergeCell ref="B659:C659"/>
    <mergeCell ref="B660:C660"/>
    <mergeCell ref="B661:C661"/>
    <mergeCell ref="B662:C662"/>
    <mergeCell ref="B663:C663"/>
    <mergeCell ref="B664:C664"/>
    <mergeCell ref="B665:C665"/>
    <mergeCell ref="B666:C666"/>
    <mergeCell ref="A669:K669"/>
    <mergeCell ref="A674:I674"/>
    <mergeCell ref="A677:B677"/>
    <mergeCell ref="C677:I677"/>
    <mergeCell ref="A678:B678"/>
    <mergeCell ref="C678:I678"/>
    <mergeCell ref="A643:B643"/>
    <mergeCell ref="C643:I643"/>
    <mergeCell ref="A644:A646"/>
    <mergeCell ref="B644:C644"/>
    <mergeCell ref="D644:D646"/>
    <mergeCell ref="E644:E646"/>
    <mergeCell ref="F644:G644"/>
    <mergeCell ref="H644:H646"/>
    <mergeCell ref="I644:I646"/>
    <mergeCell ref="B645:C645"/>
    <mergeCell ref="B655:C655"/>
    <mergeCell ref="F645:F646"/>
    <mergeCell ref="G645:G646"/>
    <mergeCell ref="B646:C646"/>
    <mergeCell ref="B647:C647"/>
    <mergeCell ref="B648:C648"/>
    <mergeCell ref="B649:C649"/>
    <mergeCell ref="B650:C650"/>
    <mergeCell ref="B651:C651"/>
    <mergeCell ref="B652:C652"/>
    <mergeCell ref="B653:C653"/>
    <mergeCell ref="B654:C654"/>
    <mergeCell ref="B629:C629"/>
    <mergeCell ref="B618:C618"/>
    <mergeCell ref="B619:C619"/>
    <mergeCell ref="B620:C620"/>
    <mergeCell ref="B621:C621"/>
    <mergeCell ref="B622:C622"/>
    <mergeCell ref="B623:C623"/>
    <mergeCell ref="B624:C624"/>
    <mergeCell ref="B625:C625"/>
    <mergeCell ref="B626:C626"/>
    <mergeCell ref="B627:C627"/>
    <mergeCell ref="B628:C628"/>
    <mergeCell ref="B630:C630"/>
    <mergeCell ref="A631:E631"/>
    <mergeCell ref="A633:K633"/>
    <mergeCell ref="A639:I639"/>
    <mergeCell ref="A642:B642"/>
    <mergeCell ref="C642:I642"/>
    <mergeCell ref="A608:A610"/>
    <mergeCell ref="B608:C608"/>
    <mergeCell ref="D608:D610"/>
    <mergeCell ref="E608:E610"/>
    <mergeCell ref="F608:G608"/>
    <mergeCell ref="B617:C617"/>
    <mergeCell ref="I608:I610"/>
    <mergeCell ref="B609:C609"/>
    <mergeCell ref="F609:F610"/>
    <mergeCell ref="G609:G610"/>
    <mergeCell ref="B610:C610"/>
    <mergeCell ref="B611:C611"/>
    <mergeCell ref="H608:H610"/>
    <mergeCell ref="B612:C612"/>
    <mergeCell ref="B613:C613"/>
    <mergeCell ref="B614:C614"/>
    <mergeCell ref="B615:C615"/>
    <mergeCell ref="B616:C616"/>
    <mergeCell ref="A596:E596"/>
    <mergeCell ref="B585:C585"/>
    <mergeCell ref="B586:C586"/>
    <mergeCell ref="B587:C587"/>
    <mergeCell ref="B588:C588"/>
    <mergeCell ref="B589:C589"/>
    <mergeCell ref="B590:C590"/>
    <mergeCell ref="B591:C591"/>
    <mergeCell ref="B592:C592"/>
    <mergeCell ref="B593:C593"/>
    <mergeCell ref="B594:C594"/>
    <mergeCell ref="B595:C595"/>
    <mergeCell ref="A598:K598"/>
    <mergeCell ref="A603:I603"/>
    <mergeCell ref="A606:B606"/>
    <mergeCell ref="C606:I606"/>
    <mergeCell ref="A607:B607"/>
    <mergeCell ref="C607:I607"/>
    <mergeCell ref="A572:B572"/>
    <mergeCell ref="C572:I572"/>
    <mergeCell ref="A573:A575"/>
    <mergeCell ref="B573:C573"/>
    <mergeCell ref="D573:D575"/>
    <mergeCell ref="E573:E575"/>
    <mergeCell ref="F573:G573"/>
    <mergeCell ref="H573:H575"/>
    <mergeCell ref="I573:I575"/>
    <mergeCell ref="B574:C574"/>
    <mergeCell ref="B584:C584"/>
    <mergeCell ref="F574:F575"/>
    <mergeCell ref="G574:G575"/>
    <mergeCell ref="B575:C575"/>
    <mergeCell ref="B576:C576"/>
    <mergeCell ref="B577:C577"/>
    <mergeCell ref="B578:C578"/>
    <mergeCell ref="B579:C579"/>
    <mergeCell ref="B580:C580"/>
    <mergeCell ref="B581:C581"/>
    <mergeCell ref="B582:C582"/>
    <mergeCell ref="B583:C583"/>
    <mergeCell ref="B559:C559"/>
    <mergeCell ref="B548:C548"/>
    <mergeCell ref="B549:C549"/>
    <mergeCell ref="B550:C550"/>
    <mergeCell ref="B551:C551"/>
    <mergeCell ref="B552:C552"/>
    <mergeCell ref="B553:C553"/>
    <mergeCell ref="B554:C554"/>
    <mergeCell ref="B555:C555"/>
    <mergeCell ref="B556:C556"/>
    <mergeCell ref="B557:C557"/>
    <mergeCell ref="B558:C558"/>
    <mergeCell ref="B560:C560"/>
    <mergeCell ref="A561:E561"/>
    <mergeCell ref="A563:K563"/>
    <mergeCell ref="A568:I568"/>
    <mergeCell ref="A571:B571"/>
    <mergeCell ref="C571:I571"/>
    <mergeCell ref="A538:A540"/>
    <mergeCell ref="B538:C538"/>
    <mergeCell ref="D538:D540"/>
    <mergeCell ref="E538:E540"/>
    <mergeCell ref="F538:G538"/>
    <mergeCell ref="B547:C547"/>
    <mergeCell ref="I538:I540"/>
    <mergeCell ref="B539:C539"/>
    <mergeCell ref="F539:F540"/>
    <mergeCell ref="G539:G540"/>
    <mergeCell ref="B540:C540"/>
    <mergeCell ref="B541:C541"/>
    <mergeCell ref="H538:H540"/>
    <mergeCell ref="B542:C542"/>
    <mergeCell ref="B543:C543"/>
    <mergeCell ref="B544:C544"/>
    <mergeCell ref="B545:C545"/>
    <mergeCell ref="B546:C546"/>
    <mergeCell ref="A526:E526"/>
    <mergeCell ref="B515:C515"/>
    <mergeCell ref="B516:C516"/>
    <mergeCell ref="B517:C517"/>
    <mergeCell ref="B518:C518"/>
    <mergeCell ref="B519:C519"/>
    <mergeCell ref="B520:C520"/>
    <mergeCell ref="B521:C521"/>
    <mergeCell ref="B522:C522"/>
    <mergeCell ref="B523:C523"/>
    <mergeCell ref="B524:C524"/>
    <mergeCell ref="B525:C525"/>
    <mergeCell ref="A528:K528"/>
    <mergeCell ref="A533:I533"/>
    <mergeCell ref="A536:B536"/>
    <mergeCell ref="C536:I536"/>
    <mergeCell ref="A537:B537"/>
    <mergeCell ref="C537:I537"/>
    <mergeCell ref="A502:B502"/>
    <mergeCell ref="C502:I502"/>
    <mergeCell ref="A503:A505"/>
    <mergeCell ref="B503:C503"/>
    <mergeCell ref="D503:D505"/>
    <mergeCell ref="E503:E505"/>
    <mergeCell ref="F503:G503"/>
    <mergeCell ref="H503:H505"/>
    <mergeCell ref="I503:I505"/>
    <mergeCell ref="B504:C504"/>
    <mergeCell ref="B514:C514"/>
    <mergeCell ref="F504:F505"/>
    <mergeCell ref="G504:G505"/>
    <mergeCell ref="B505:C505"/>
    <mergeCell ref="B506:C506"/>
    <mergeCell ref="B507:C507"/>
    <mergeCell ref="B508:C508"/>
    <mergeCell ref="B509:C509"/>
    <mergeCell ref="B510:C510"/>
    <mergeCell ref="B511:C511"/>
    <mergeCell ref="B512:C512"/>
    <mergeCell ref="B513:C513"/>
    <mergeCell ref="B489:C489"/>
    <mergeCell ref="B478:C478"/>
    <mergeCell ref="B479:C479"/>
    <mergeCell ref="B480:C480"/>
    <mergeCell ref="B481:C481"/>
    <mergeCell ref="B482:C482"/>
    <mergeCell ref="B483:C483"/>
    <mergeCell ref="B484:C484"/>
    <mergeCell ref="B485:C485"/>
    <mergeCell ref="B486:C486"/>
    <mergeCell ref="B487:C487"/>
    <mergeCell ref="B488:C488"/>
    <mergeCell ref="B490:C490"/>
    <mergeCell ref="A491:E491"/>
    <mergeCell ref="A493:K493"/>
    <mergeCell ref="A498:I498"/>
    <mergeCell ref="A501:B501"/>
    <mergeCell ref="C501:I501"/>
    <mergeCell ref="A468:A470"/>
    <mergeCell ref="B468:C468"/>
    <mergeCell ref="D468:D470"/>
    <mergeCell ref="E468:E470"/>
    <mergeCell ref="F468:G468"/>
    <mergeCell ref="B477:C477"/>
    <mergeCell ref="I468:I470"/>
    <mergeCell ref="B469:C469"/>
    <mergeCell ref="F469:F470"/>
    <mergeCell ref="G469:G470"/>
    <mergeCell ref="B470:C470"/>
    <mergeCell ref="B471:C471"/>
    <mergeCell ref="H468:H470"/>
    <mergeCell ref="B472:C472"/>
    <mergeCell ref="B473:C473"/>
    <mergeCell ref="B474:C474"/>
    <mergeCell ref="B475:C475"/>
    <mergeCell ref="B476:C476"/>
    <mergeCell ref="A456:E456"/>
    <mergeCell ref="B445:C445"/>
    <mergeCell ref="B446:C446"/>
    <mergeCell ref="B447:C447"/>
    <mergeCell ref="B448:C448"/>
    <mergeCell ref="B449:C449"/>
    <mergeCell ref="B450:C450"/>
    <mergeCell ref="B451:C451"/>
    <mergeCell ref="B452:C452"/>
    <mergeCell ref="B453:C453"/>
    <mergeCell ref="B454:C454"/>
    <mergeCell ref="B455:C455"/>
    <mergeCell ref="A458:K458"/>
    <mergeCell ref="A463:I463"/>
    <mergeCell ref="A466:B466"/>
    <mergeCell ref="C466:I466"/>
    <mergeCell ref="A467:B467"/>
    <mergeCell ref="C467:I467"/>
    <mergeCell ref="A432:B432"/>
    <mergeCell ref="C432:I432"/>
    <mergeCell ref="A433:A435"/>
    <mergeCell ref="B433:C433"/>
    <mergeCell ref="D433:D435"/>
    <mergeCell ref="E433:E435"/>
    <mergeCell ref="F433:G433"/>
    <mergeCell ref="H433:H435"/>
    <mergeCell ref="I433:I435"/>
    <mergeCell ref="B434:C434"/>
    <mergeCell ref="B444:C444"/>
    <mergeCell ref="F434:F435"/>
    <mergeCell ref="G434:G435"/>
    <mergeCell ref="B435:C435"/>
    <mergeCell ref="B436:C436"/>
    <mergeCell ref="B437:C437"/>
    <mergeCell ref="B438:C438"/>
    <mergeCell ref="B439:C439"/>
    <mergeCell ref="B440:C440"/>
    <mergeCell ref="B441:C441"/>
    <mergeCell ref="B442:C442"/>
    <mergeCell ref="B443:C443"/>
    <mergeCell ref="B418:C418"/>
    <mergeCell ref="B407:C407"/>
    <mergeCell ref="B408:C408"/>
    <mergeCell ref="B409:C409"/>
    <mergeCell ref="B410:C410"/>
    <mergeCell ref="B411:C411"/>
    <mergeCell ref="B412:C412"/>
    <mergeCell ref="B413:C413"/>
    <mergeCell ref="B414:C414"/>
    <mergeCell ref="B415:C415"/>
    <mergeCell ref="B416:C416"/>
    <mergeCell ref="B417:C417"/>
    <mergeCell ref="B419:C419"/>
    <mergeCell ref="A420:E420"/>
    <mergeCell ref="A422:K422"/>
    <mergeCell ref="A428:I428"/>
    <mergeCell ref="A431:B431"/>
    <mergeCell ref="C431:I431"/>
    <mergeCell ref="A397:A399"/>
    <mergeCell ref="B397:C397"/>
    <mergeCell ref="D397:D399"/>
    <mergeCell ref="E397:E399"/>
    <mergeCell ref="F397:G397"/>
    <mergeCell ref="B406:C406"/>
    <mergeCell ref="I397:I399"/>
    <mergeCell ref="B398:C398"/>
    <mergeCell ref="F398:F399"/>
    <mergeCell ref="G398:G399"/>
    <mergeCell ref="B399:C399"/>
    <mergeCell ref="B400:C400"/>
    <mergeCell ref="H397:H399"/>
    <mergeCell ref="B401:C401"/>
    <mergeCell ref="B402:C402"/>
    <mergeCell ref="B403:C403"/>
    <mergeCell ref="B404:C404"/>
    <mergeCell ref="B405:C405"/>
    <mergeCell ref="A384:E384"/>
    <mergeCell ref="B373:C373"/>
    <mergeCell ref="B374:C374"/>
    <mergeCell ref="B375:C375"/>
    <mergeCell ref="B376:C376"/>
    <mergeCell ref="B377:C377"/>
    <mergeCell ref="B378:C378"/>
    <mergeCell ref="B379:C379"/>
    <mergeCell ref="B380:C380"/>
    <mergeCell ref="B381:C381"/>
    <mergeCell ref="B382:C382"/>
    <mergeCell ref="B383:C383"/>
    <mergeCell ref="A386:K386"/>
    <mergeCell ref="A392:I392"/>
    <mergeCell ref="A395:B395"/>
    <mergeCell ref="C395:I395"/>
    <mergeCell ref="A396:B396"/>
    <mergeCell ref="C396:I396"/>
    <mergeCell ref="A360:B360"/>
    <mergeCell ref="C360:I360"/>
    <mergeCell ref="A361:A363"/>
    <mergeCell ref="B361:C361"/>
    <mergeCell ref="D361:D363"/>
    <mergeCell ref="E361:E363"/>
    <mergeCell ref="F361:G361"/>
    <mergeCell ref="H361:H363"/>
    <mergeCell ref="I361:I363"/>
    <mergeCell ref="B362:C362"/>
    <mergeCell ref="B372:C372"/>
    <mergeCell ref="F362:F363"/>
    <mergeCell ref="G362:G363"/>
    <mergeCell ref="B363:C363"/>
    <mergeCell ref="B364:C364"/>
    <mergeCell ref="B365:C365"/>
    <mergeCell ref="B366:C366"/>
    <mergeCell ref="B367:C367"/>
    <mergeCell ref="B368:C368"/>
    <mergeCell ref="B369:C369"/>
    <mergeCell ref="B370:C370"/>
    <mergeCell ref="B371:C371"/>
    <mergeCell ref="B346:C346"/>
    <mergeCell ref="B335:C335"/>
    <mergeCell ref="B336:C336"/>
    <mergeCell ref="B337:C337"/>
    <mergeCell ref="B338:C338"/>
    <mergeCell ref="B339:C339"/>
    <mergeCell ref="B340:C340"/>
    <mergeCell ref="B341:C341"/>
    <mergeCell ref="B342:C342"/>
    <mergeCell ref="B343:C343"/>
    <mergeCell ref="B344:C344"/>
    <mergeCell ref="B345:C345"/>
    <mergeCell ref="B347:C347"/>
    <mergeCell ref="A348:E348"/>
    <mergeCell ref="A350:K350"/>
    <mergeCell ref="A356:I356"/>
    <mergeCell ref="A359:B359"/>
    <mergeCell ref="C359:I359"/>
    <mergeCell ref="A325:A327"/>
    <mergeCell ref="B325:C325"/>
    <mergeCell ref="D325:D327"/>
    <mergeCell ref="E325:E327"/>
    <mergeCell ref="F325:G325"/>
    <mergeCell ref="B334:C334"/>
    <mergeCell ref="I325:I327"/>
    <mergeCell ref="B326:C326"/>
    <mergeCell ref="F326:F327"/>
    <mergeCell ref="G326:G327"/>
    <mergeCell ref="B327:C327"/>
    <mergeCell ref="B328:C328"/>
    <mergeCell ref="H325:H327"/>
    <mergeCell ref="B329:C329"/>
    <mergeCell ref="B330:C330"/>
    <mergeCell ref="B331:C331"/>
    <mergeCell ref="B332:C332"/>
    <mergeCell ref="B333:C333"/>
    <mergeCell ref="A312:E312"/>
    <mergeCell ref="B301:C301"/>
    <mergeCell ref="B302:C302"/>
    <mergeCell ref="B303:C303"/>
    <mergeCell ref="B304:C304"/>
    <mergeCell ref="B305:C305"/>
    <mergeCell ref="B306:C306"/>
    <mergeCell ref="B307:C307"/>
    <mergeCell ref="B308:C308"/>
    <mergeCell ref="B309:C309"/>
    <mergeCell ref="B310:C310"/>
    <mergeCell ref="B311:C311"/>
    <mergeCell ref="A314:K314"/>
    <mergeCell ref="A320:I320"/>
    <mergeCell ref="A323:B323"/>
    <mergeCell ref="C323:I323"/>
    <mergeCell ref="A324:B324"/>
    <mergeCell ref="C324:I324"/>
    <mergeCell ref="A288:B288"/>
    <mergeCell ref="C288:I288"/>
    <mergeCell ref="A289:A291"/>
    <mergeCell ref="B289:C289"/>
    <mergeCell ref="D289:D291"/>
    <mergeCell ref="E289:E291"/>
    <mergeCell ref="F289:G289"/>
    <mergeCell ref="H289:H291"/>
    <mergeCell ref="I289:I291"/>
    <mergeCell ref="B290:C290"/>
    <mergeCell ref="B300:C300"/>
    <mergeCell ref="F290:F291"/>
    <mergeCell ref="G290:G291"/>
    <mergeCell ref="B291:C291"/>
    <mergeCell ref="B292:C292"/>
    <mergeCell ref="B293:C293"/>
    <mergeCell ref="B294:C294"/>
    <mergeCell ref="B295:C295"/>
    <mergeCell ref="B296:C296"/>
    <mergeCell ref="B297:C297"/>
    <mergeCell ref="B298:C298"/>
    <mergeCell ref="B299:C299"/>
    <mergeCell ref="B274:C274"/>
    <mergeCell ref="B263:C263"/>
    <mergeCell ref="B264:C264"/>
    <mergeCell ref="B265:C265"/>
    <mergeCell ref="B266:C266"/>
    <mergeCell ref="B267:C267"/>
    <mergeCell ref="B268:C268"/>
    <mergeCell ref="B269:C269"/>
    <mergeCell ref="B270:C270"/>
    <mergeCell ref="B271:C271"/>
    <mergeCell ref="B272:C272"/>
    <mergeCell ref="B273:C273"/>
    <mergeCell ref="B275:C275"/>
    <mergeCell ref="A276:E276"/>
    <mergeCell ref="A278:K278"/>
    <mergeCell ref="A284:I284"/>
    <mergeCell ref="A287:B287"/>
    <mergeCell ref="C287:I287"/>
    <mergeCell ref="A253:A255"/>
    <mergeCell ref="B253:C253"/>
    <mergeCell ref="D253:D255"/>
    <mergeCell ref="E253:E255"/>
    <mergeCell ref="F253:G253"/>
    <mergeCell ref="B262:C262"/>
    <mergeCell ref="I253:I255"/>
    <mergeCell ref="B254:C254"/>
    <mergeCell ref="F254:F255"/>
    <mergeCell ref="G254:G255"/>
    <mergeCell ref="B255:C255"/>
    <mergeCell ref="B256:C256"/>
    <mergeCell ref="H253:H255"/>
    <mergeCell ref="B257:C257"/>
    <mergeCell ref="B258:C258"/>
    <mergeCell ref="B259:C259"/>
    <mergeCell ref="B260:C260"/>
    <mergeCell ref="B261:C261"/>
    <mergeCell ref="A241:E241"/>
    <mergeCell ref="B230:C230"/>
    <mergeCell ref="B231:C231"/>
    <mergeCell ref="B232:C232"/>
    <mergeCell ref="B233:C233"/>
    <mergeCell ref="B234:C234"/>
    <mergeCell ref="B235:C235"/>
    <mergeCell ref="B236:C236"/>
    <mergeCell ref="B237:C237"/>
    <mergeCell ref="B238:C238"/>
    <mergeCell ref="B239:C239"/>
    <mergeCell ref="B240:C240"/>
    <mergeCell ref="A243:K243"/>
    <mergeCell ref="A248:I248"/>
    <mergeCell ref="A251:B251"/>
    <mergeCell ref="C251:I251"/>
    <mergeCell ref="A252:B252"/>
    <mergeCell ref="C252:I252"/>
    <mergeCell ref="A217:B217"/>
    <mergeCell ref="C217:I217"/>
    <mergeCell ref="A218:A220"/>
    <mergeCell ref="B218:C218"/>
    <mergeCell ref="D218:D220"/>
    <mergeCell ref="E218:E220"/>
    <mergeCell ref="F218:G218"/>
    <mergeCell ref="H218:H220"/>
    <mergeCell ref="I218:I220"/>
    <mergeCell ref="B219:C219"/>
    <mergeCell ref="B229:C229"/>
    <mergeCell ref="F219:F220"/>
    <mergeCell ref="G219:G220"/>
    <mergeCell ref="B220:C220"/>
    <mergeCell ref="B221:C221"/>
    <mergeCell ref="B222:C222"/>
    <mergeCell ref="B223:C223"/>
    <mergeCell ref="B224:C224"/>
    <mergeCell ref="B225:C225"/>
    <mergeCell ref="B226:C226"/>
    <mergeCell ref="B227:C227"/>
    <mergeCell ref="B228:C228"/>
    <mergeCell ref="B204:C204"/>
    <mergeCell ref="B193:C193"/>
    <mergeCell ref="B194:C194"/>
    <mergeCell ref="B195:C195"/>
    <mergeCell ref="B196:C196"/>
    <mergeCell ref="B197:C197"/>
    <mergeCell ref="B198:C198"/>
    <mergeCell ref="B199:C199"/>
    <mergeCell ref="B200:C200"/>
    <mergeCell ref="B201:C201"/>
    <mergeCell ref="B202:C202"/>
    <mergeCell ref="B203:C203"/>
    <mergeCell ref="B205:C205"/>
    <mergeCell ref="A206:E206"/>
    <mergeCell ref="A208:K208"/>
    <mergeCell ref="A213:I213"/>
    <mergeCell ref="A216:B216"/>
    <mergeCell ref="C216:I216"/>
    <mergeCell ref="A183:A185"/>
    <mergeCell ref="B183:C183"/>
    <mergeCell ref="D183:D185"/>
    <mergeCell ref="E183:E185"/>
    <mergeCell ref="F183:G183"/>
    <mergeCell ref="B192:C192"/>
    <mergeCell ref="I183:I185"/>
    <mergeCell ref="B184:C184"/>
    <mergeCell ref="F184:F185"/>
    <mergeCell ref="G184:G185"/>
    <mergeCell ref="B185:C185"/>
    <mergeCell ref="B186:C186"/>
    <mergeCell ref="H183:H185"/>
    <mergeCell ref="B187:C187"/>
    <mergeCell ref="B188:C188"/>
    <mergeCell ref="B189:C189"/>
    <mergeCell ref="B190:C190"/>
    <mergeCell ref="B191:C191"/>
    <mergeCell ref="A171:E171"/>
    <mergeCell ref="B160:C160"/>
    <mergeCell ref="B161:C161"/>
    <mergeCell ref="B162:C162"/>
    <mergeCell ref="B163:C163"/>
    <mergeCell ref="B164:C164"/>
    <mergeCell ref="B165:C165"/>
    <mergeCell ref="B166:C166"/>
    <mergeCell ref="B167:C167"/>
    <mergeCell ref="B168:C168"/>
    <mergeCell ref="B169:C169"/>
    <mergeCell ref="B170:C170"/>
    <mergeCell ref="A173:K173"/>
    <mergeCell ref="A178:I178"/>
    <mergeCell ref="A181:B181"/>
    <mergeCell ref="C181:I181"/>
    <mergeCell ref="A182:B182"/>
    <mergeCell ref="C182:I182"/>
    <mergeCell ref="A147:B147"/>
    <mergeCell ref="C147:I147"/>
    <mergeCell ref="A148:A150"/>
    <mergeCell ref="B148:C148"/>
    <mergeCell ref="D148:D150"/>
    <mergeCell ref="E148:E150"/>
    <mergeCell ref="F148:G148"/>
    <mergeCell ref="H148:H150"/>
    <mergeCell ref="I148:I150"/>
    <mergeCell ref="B149:C149"/>
    <mergeCell ref="B159:C159"/>
    <mergeCell ref="F149:F150"/>
    <mergeCell ref="G149:G150"/>
    <mergeCell ref="B150:C150"/>
    <mergeCell ref="B151:C151"/>
    <mergeCell ref="B152:C152"/>
    <mergeCell ref="B153:C153"/>
    <mergeCell ref="B154:C154"/>
    <mergeCell ref="B155:C155"/>
    <mergeCell ref="B156:C156"/>
    <mergeCell ref="B157:C157"/>
    <mergeCell ref="B158:C158"/>
    <mergeCell ref="B134:C134"/>
    <mergeCell ref="B123:C123"/>
    <mergeCell ref="B124:C124"/>
    <mergeCell ref="B125:C125"/>
    <mergeCell ref="B126:C126"/>
    <mergeCell ref="B127:C127"/>
    <mergeCell ref="B128:C128"/>
    <mergeCell ref="B129:C129"/>
    <mergeCell ref="B130:C130"/>
    <mergeCell ref="B131:C131"/>
    <mergeCell ref="B132:C132"/>
    <mergeCell ref="B133:C133"/>
    <mergeCell ref="B135:C135"/>
    <mergeCell ref="A136:E136"/>
    <mergeCell ref="A138:K138"/>
    <mergeCell ref="A143:I143"/>
    <mergeCell ref="A146:B146"/>
    <mergeCell ref="C146:I146"/>
    <mergeCell ref="A113:A115"/>
    <mergeCell ref="B113:C113"/>
    <mergeCell ref="D113:D115"/>
    <mergeCell ref="E113:E115"/>
    <mergeCell ref="F113:G113"/>
    <mergeCell ref="B122:C122"/>
    <mergeCell ref="I113:I115"/>
    <mergeCell ref="B114:C114"/>
    <mergeCell ref="F114:F115"/>
    <mergeCell ref="G114:G115"/>
    <mergeCell ref="B115:C115"/>
    <mergeCell ref="B116:C116"/>
    <mergeCell ref="H113:H115"/>
    <mergeCell ref="B117:C117"/>
    <mergeCell ref="B118:C118"/>
    <mergeCell ref="B119:C119"/>
    <mergeCell ref="B120:C120"/>
    <mergeCell ref="B121:C121"/>
    <mergeCell ref="A100:E100"/>
    <mergeCell ref="B89:C89"/>
    <mergeCell ref="B90:C90"/>
    <mergeCell ref="B91:C91"/>
    <mergeCell ref="B92:C92"/>
    <mergeCell ref="B93:C93"/>
    <mergeCell ref="B94:C94"/>
    <mergeCell ref="B95:C95"/>
    <mergeCell ref="B96:C96"/>
    <mergeCell ref="B97:C97"/>
    <mergeCell ref="B98:C98"/>
    <mergeCell ref="B99:C99"/>
    <mergeCell ref="A102:K102"/>
    <mergeCell ref="A108:I108"/>
    <mergeCell ref="A111:B111"/>
    <mergeCell ref="C111:I111"/>
    <mergeCell ref="A112:B112"/>
    <mergeCell ref="C112:I112"/>
    <mergeCell ref="A76:B76"/>
    <mergeCell ref="C76:I76"/>
    <mergeCell ref="A77:A79"/>
    <mergeCell ref="B77:C77"/>
    <mergeCell ref="D77:D79"/>
    <mergeCell ref="E77:E79"/>
    <mergeCell ref="F77:G77"/>
    <mergeCell ref="H77:H79"/>
    <mergeCell ref="I77:I79"/>
    <mergeCell ref="B78:C78"/>
    <mergeCell ref="B88:C88"/>
    <mergeCell ref="F78:F79"/>
    <mergeCell ref="G78:G79"/>
    <mergeCell ref="B79:C79"/>
    <mergeCell ref="B80:C80"/>
    <mergeCell ref="B81:C81"/>
    <mergeCell ref="B82:C82"/>
    <mergeCell ref="B83:C83"/>
    <mergeCell ref="B84:C84"/>
    <mergeCell ref="B85:C85"/>
    <mergeCell ref="B86:C86"/>
    <mergeCell ref="B87:C87"/>
    <mergeCell ref="B63:C63"/>
    <mergeCell ref="B52:C52"/>
    <mergeCell ref="B53:C53"/>
    <mergeCell ref="B54:C54"/>
    <mergeCell ref="B55:C55"/>
    <mergeCell ref="B56:C56"/>
    <mergeCell ref="B57:C57"/>
    <mergeCell ref="B58:C58"/>
    <mergeCell ref="B59:C59"/>
    <mergeCell ref="B60:C60"/>
    <mergeCell ref="B61:C61"/>
    <mergeCell ref="B62:C62"/>
    <mergeCell ref="B64:C64"/>
    <mergeCell ref="A65:E65"/>
    <mergeCell ref="A67:K67"/>
    <mergeCell ref="A72:I72"/>
    <mergeCell ref="A75:B75"/>
    <mergeCell ref="C75:I75"/>
    <mergeCell ref="A31:K31"/>
    <mergeCell ref="A37:I37"/>
    <mergeCell ref="A40:B40"/>
    <mergeCell ref="C40:I40"/>
    <mergeCell ref="A41:B41"/>
    <mergeCell ref="C41:I41"/>
    <mergeCell ref="A42:A44"/>
    <mergeCell ref="B42:C42"/>
    <mergeCell ref="D42:D44"/>
    <mergeCell ref="E42:E44"/>
    <mergeCell ref="F42:G42"/>
    <mergeCell ref="B51:C51"/>
    <mergeCell ref="I42:I44"/>
    <mergeCell ref="B43:C43"/>
    <mergeCell ref="F43:F44"/>
    <mergeCell ref="G43:G44"/>
    <mergeCell ref="B44:C44"/>
    <mergeCell ref="B45:C45"/>
    <mergeCell ref="H42:H44"/>
    <mergeCell ref="B46:C46"/>
    <mergeCell ref="B47:C47"/>
    <mergeCell ref="B48:C48"/>
    <mergeCell ref="B49:C49"/>
    <mergeCell ref="B50:C50"/>
    <mergeCell ref="A1:I1"/>
    <mergeCell ref="A4:B4"/>
    <mergeCell ref="C4:I4"/>
    <mergeCell ref="A5:B5"/>
    <mergeCell ref="C5:I5"/>
    <mergeCell ref="B27:C27"/>
    <mergeCell ref="B23:C23"/>
    <mergeCell ref="B24:C24"/>
    <mergeCell ref="B14:C14"/>
    <mergeCell ref="B15:C15"/>
    <mergeCell ref="B16:C16"/>
    <mergeCell ref="B17:C17"/>
    <mergeCell ref="B18:C18"/>
    <mergeCell ref="B19:C19"/>
    <mergeCell ref="B20:C20"/>
    <mergeCell ref="B21:C21"/>
    <mergeCell ref="B26:C26"/>
    <mergeCell ref="B28:C28"/>
    <mergeCell ref="A29:E29"/>
    <mergeCell ref="B9:C9"/>
    <mergeCell ref="B10:C10"/>
    <mergeCell ref="B11:C11"/>
    <mergeCell ref="B12:C12"/>
    <mergeCell ref="B13:C13"/>
    <mergeCell ref="B25:C25"/>
    <mergeCell ref="B22:C22"/>
    <mergeCell ref="E6:E8"/>
    <mergeCell ref="H6:H8"/>
    <mergeCell ref="I6:I8"/>
    <mergeCell ref="F6:G6"/>
    <mergeCell ref="F7:F8"/>
    <mergeCell ref="G7:G8"/>
    <mergeCell ref="A6:A8"/>
    <mergeCell ref="B6:C6"/>
    <mergeCell ref="B7:C7"/>
    <mergeCell ref="B8:C8"/>
    <mergeCell ref="D6:D8"/>
  </mergeCells>
  <pageMargins left="0.19685039370078999" right="0.19685039370078999" top="0.19685039370078999" bottom="0.19685039370078999" header="0" footer="0"/>
  <pageSetup paperSize="9"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74"/>
  <sheetViews>
    <sheetView workbookViewId="0">
      <selection sqref="A1:R1"/>
    </sheetView>
  </sheetViews>
  <sheetFormatPr defaultColWidth="9.140625" defaultRowHeight="15" customHeight="1" x14ac:dyDescent="0.25"/>
  <cols>
    <col min="1" max="1" width="4.7109375" style="3" customWidth="1"/>
    <col min="2" max="2" width="7.140625" style="3" customWidth="1"/>
    <col min="3" max="3" width="9.140625" style="3"/>
    <col min="4" max="4" width="10.42578125" style="3" customWidth="1"/>
    <col min="5" max="7" width="9.140625" style="3"/>
    <col min="8" max="8" width="8.5703125" style="3" customWidth="1"/>
    <col min="9" max="9" width="11.7109375" style="3" customWidth="1"/>
    <col min="10" max="10" width="9.140625" style="3"/>
    <col min="11" max="11" width="8" style="3" customWidth="1"/>
    <col min="12" max="12" width="7.5703125" style="3" customWidth="1"/>
    <col min="13" max="13" width="7.42578125" style="3" customWidth="1"/>
    <col min="14" max="14" width="3.85546875" style="3" customWidth="1"/>
    <col min="15" max="15" width="10.5703125" style="3" customWidth="1"/>
    <col min="16" max="16" width="10.42578125" style="3" customWidth="1"/>
    <col min="17" max="18" width="11.7109375" style="3" customWidth="1"/>
  </cols>
  <sheetData>
    <row r="1" spans="1:20" ht="15.75" customHeight="1" x14ac:dyDescent="0.25">
      <c r="A1" s="348" t="s">
        <v>192</v>
      </c>
      <c r="B1" s="348"/>
      <c r="C1" s="348"/>
      <c r="D1" s="348"/>
      <c r="E1" s="348"/>
      <c r="F1" s="348"/>
      <c r="G1" s="348"/>
      <c r="H1" s="348"/>
      <c r="I1" s="348"/>
      <c r="J1" s="348"/>
      <c r="K1" s="348"/>
      <c r="L1" s="348"/>
      <c r="M1" s="348"/>
      <c r="N1" s="348"/>
      <c r="O1" s="348"/>
      <c r="P1" s="348"/>
      <c r="Q1" s="348"/>
      <c r="R1" s="348"/>
    </row>
    <row r="2" spans="1:20" ht="15" customHeight="1" x14ac:dyDescent="0.25">
      <c r="A2" s="187"/>
      <c r="B2" s="187"/>
      <c r="C2" s="187"/>
      <c r="D2" s="187"/>
      <c r="E2" s="187"/>
      <c r="F2" s="187"/>
      <c r="G2" s="187"/>
      <c r="H2" s="71" t="str">
        <f>'proje ve personel bilgileri'!$B$7</f>
        <v>/</v>
      </c>
      <c r="I2" s="70" t="s">
        <v>109</v>
      </c>
      <c r="J2" s="187"/>
      <c r="K2" s="187"/>
      <c r="L2" s="187"/>
      <c r="M2" s="187"/>
      <c r="N2" s="187"/>
      <c r="O2" s="187"/>
      <c r="P2" s="187"/>
      <c r="Q2" s="187"/>
      <c r="R2" s="187"/>
    </row>
    <row r="3" spans="1:20" ht="15" customHeight="1" x14ac:dyDescent="0.25">
      <c r="J3" s="188"/>
      <c r="R3" s="189" t="s">
        <v>193</v>
      </c>
    </row>
    <row r="4" spans="1:20" ht="15.75" customHeight="1" x14ac:dyDescent="0.25">
      <c r="A4" s="190" t="s">
        <v>194</v>
      </c>
      <c r="J4" s="188"/>
      <c r="R4" s="189"/>
    </row>
    <row r="5" spans="1:20" ht="15.75" customHeight="1" x14ac:dyDescent="0.25">
      <c r="A5" s="349" t="s">
        <v>2</v>
      </c>
      <c r="B5" s="350"/>
      <c r="C5" s="479">
        <f>'proje ve personel bilgileri'!$B$2</f>
        <v>0</v>
      </c>
      <c r="D5" s="480"/>
      <c r="E5" s="480"/>
      <c r="F5" s="480"/>
      <c r="G5" s="480"/>
      <c r="H5" s="480"/>
      <c r="I5" s="480"/>
      <c r="J5" s="480"/>
      <c r="K5" s="480"/>
      <c r="L5" s="480"/>
      <c r="M5" s="480"/>
      <c r="N5" s="480"/>
      <c r="O5" s="480"/>
      <c r="P5" s="480"/>
      <c r="Q5" s="480"/>
      <c r="R5" s="481"/>
    </row>
    <row r="6" spans="1:20" ht="15.75" customHeight="1" x14ac:dyDescent="0.25">
      <c r="A6" s="349" t="s">
        <v>184</v>
      </c>
      <c r="B6" s="350"/>
      <c r="C6" s="479">
        <f>'proje ve personel bilgileri'!$B$3</f>
        <v>0</v>
      </c>
      <c r="D6" s="480"/>
      <c r="E6" s="480"/>
      <c r="F6" s="480"/>
      <c r="G6" s="480"/>
      <c r="H6" s="480"/>
      <c r="I6" s="480"/>
      <c r="J6" s="480"/>
      <c r="K6" s="480"/>
      <c r="L6" s="480"/>
      <c r="M6" s="480"/>
      <c r="N6" s="480"/>
      <c r="O6" s="480"/>
      <c r="P6" s="480"/>
      <c r="Q6" s="480"/>
      <c r="R6" s="481"/>
    </row>
    <row r="7" spans="1:20" ht="60" customHeight="1" x14ac:dyDescent="0.25">
      <c r="A7" s="192" t="s">
        <v>87</v>
      </c>
      <c r="B7" s="193" t="s">
        <v>195</v>
      </c>
      <c r="C7" s="487" t="s">
        <v>196</v>
      </c>
      <c r="D7" s="487"/>
      <c r="E7" s="488" t="s">
        <v>197</v>
      </c>
      <c r="F7" s="489"/>
      <c r="G7" s="489"/>
      <c r="H7" s="490"/>
      <c r="I7" s="194" t="s">
        <v>198</v>
      </c>
      <c r="J7" s="488" t="s">
        <v>199</v>
      </c>
      <c r="K7" s="489"/>
      <c r="L7" s="489"/>
      <c r="M7" s="489"/>
      <c r="N7" s="490"/>
      <c r="O7" s="195" t="s">
        <v>200</v>
      </c>
      <c r="P7" s="195" t="s">
        <v>201</v>
      </c>
      <c r="Q7" s="195" t="s">
        <v>202</v>
      </c>
      <c r="R7" s="196" t="s">
        <v>203</v>
      </c>
    </row>
    <row r="8" spans="1:20" ht="24.95" customHeight="1" x14ac:dyDescent="0.25">
      <c r="A8" s="197">
        <v>1</v>
      </c>
      <c r="B8" s="274"/>
      <c r="C8" s="482"/>
      <c r="D8" s="482"/>
      <c r="E8" s="484"/>
      <c r="F8" s="485"/>
      <c r="G8" s="485"/>
      <c r="H8" s="486"/>
      <c r="I8" s="284"/>
      <c r="J8" s="484"/>
      <c r="K8" s="485"/>
      <c r="L8" s="485"/>
      <c r="M8" s="485"/>
      <c r="N8" s="486"/>
      <c r="O8" s="231"/>
      <c r="P8" s="272"/>
      <c r="Q8" s="199"/>
      <c r="R8" s="200"/>
      <c r="S8" s="38" t="str">
        <f t="shared" ref="S8:S17" si="0">IF(Q8&lt;&gt;0,(IF(R8=0,"KDV'li Tutar Zorunlu"," "))," ")</f>
        <v xml:space="preserve"> </v>
      </c>
      <c r="T8" s="38" t="str">
        <f t="shared" ref="T8:T17" si="1">IF(Q8&lt;&gt;0,(IF(O8=0,"Tarih Numara Zorunlu"," "))," ")</f>
        <v xml:space="preserve"> </v>
      </c>
    </row>
    <row r="9" spans="1:20" ht="24.95" customHeight="1" x14ac:dyDescent="0.25">
      <c r="A9" s="197">
        <v>2</v>
      </c>
      <c r="B9" s="274"/>
      <c r="C9" s="482"/>
      <c r="D9" s="482"/>
      <c r="E9" s="484"/>
      <c r="F9" s="485"/>
      <c r="G9" s="485"/>
      <c r="H9" s="486"/>
      <c r="I9" s="284"/>
      <c r="J9" s="484"/>
      <c r="K9" s="485"/>
      <c r="L9" s="485"/>
      <c r="M9" s="485"/>
      <c r="N9" s="486"/>
      <c r="O9" s="272"/>
      <c r="P9" s="272"/>
      <c r="Q9" s="199"/>
      <c r="R9" s="200"/>
      <c r="S9" s="38" t="str">
        <f t="shared" si="0"/>
        <v xml:space="preserve"> </v>
      </c>
      <c r="T9" s="38" t="str">
        <f t="shared" si="1"/>
        <v xml:space="preserve"> </v>
      </c>
    </row>
    <row r="10" spans="1:20" ht="24.95" customHeight="1" x14ac:dyDescent="0.25">
      <c r="A10" s="197">
        <v>3</v>
      </c>
      <c r="B10" s="274"/>
      <c r="C10" s="482"/>
      <c r="D10" s="482"/>
      <c r="E10" s="484"/>
      <c r="F10" s="485"/>
      <c r="G10" s="485"/>
      <c r="H10" s="486"/>
      <c r="I10" s="284"/>
      <c r="J10" s="484"/>
      <c r="K10" s="485"/>
      <c r="L10" s="485"/>
      <c r="M10" s="485"/>
      <c r="N10" s="486"/>
      <c r="O10" s="272"/>
      <c r="P10" s="272"/>
      <c r="Q10" s="199"/>
      <c r="R10" s="200"/>
      <c r="S10" s="38" t="str">
        <f t="shared" si="0"/>
        <v xml:space="preserve"> </v>
      </c>
      <c r="T10" s="38" t="str">
        <f t="shared" si="1"/>
        <v xml:space="preserve"> </v>
      </c>
    </row>
    <row r="11" spans="1:20" ht="24.95" customHeight="1" x14ac:dyDescent="0.25">
      <c r="A11" s="197">
        <v>4</v>
      </c>
      <c r="B11" s="274"/>
      <c r="C11" s="482"/>
      <c r="D11" s="482"/>
      <c r="E11" s="484"/>
      <c r="F11" s="485"/>
      <c r="G11" s="485"/>
      <c r="H11" s="486"/>
      <c r="I11" s="284"/>
      <c r="J11" s="484"/>
      <c r="K11" s="485"/>
      <c r="L11" s="485"/>
      <c r="M11" s="485"/>
      <c r="N11" s="486"/>
      <c r="O11" s="201"/>
      <c r="P11" s="201"/>
      <c r="Q11" s="202"/>
      <c r="R11" s="200"/>
      <c r="S11" s="38" t="str">
        <f t="shared" si="0"/>
        <v xml:space="preserve"> </v>
      </c>
      <c r="T11" s="38" t="str">
        <f t="shared" si="1"/>
        <v xml:space="preserve"> </v>
      </c>
    </row>
    <row r="12" spans="1:20" ht="24.95" customHeight="1" x14ac:dyDescent="0.25">
      <c r="A12" s="197">
        <v>5</v>
      </c>
      <c r="B12" s="274"/>
      <c r="C12" s="482"/>
      <c r="D12" s="482"/>
      <c r="E12" s="484"/>
      <c r="F12" s="485"/>
      <c r="G12" s="485"/>
      <c r="H12" s="486"/>
      <c r="I12" s="284"/>
      <c r="J12" s="484"/>
      <c r="K12" s="485"/>
      <c r="L12" s="485"/>
      <c r="M12" s="485"/>
      <c r="N12" s="486"/>
      <c r="O12" s="272"/>
      <c r="P12" s="272"/>
      <c r="Q12" s="199"/>
      <c r="R12" s="200"/>
      <c r="S12" s="38" t="str">
        <f t="shared" si="0"/>
        <v xml:space="preserve"> </v>
      </c>
      <c r="T12" s="38" t="str">
        <f t="shared" si="1"/>
        <v xml:space="preserve"> </v>
      </c>
    </row>
    <row r="13" spans="1:20" ht="24.95" customHeight="1" x14ac:dyDescent="0.25">
      <c r="A13" s="197">
        <v>6</v>
      </c>
      <c r="B13" s="274"/>
      <c r="C13" s="482"/>
      <c r="D13" s="482"/>
      <c r="E13" s="483"/>
      <c r="F13" s="483"/>
      <c r="G13" s="483"/>
      <c r="H13" s="483"/>
      <c r="I13" s="285"/>
      <c r="J13" s="484"/>
      <c r="K13" s="485"/>
      <c r="L13" s="485"/>
      <c r="M13" s="485"/>
      <c r="N13" s="486"/>
      <c r="O13" s="201"/>
      <c r="P13" s="201"/>
      <c r="Q13" s="202"/>
      <c r="R13" s="200"/>
      <c r="S13" s="38" t="str">
        <f t="shared" si="0"/>
        <v xml:space="preserve"> </v>
      </c>
      <c r="T13" s="38" t="str">
        <f t="shared" si="1"/>
        <v xml:space="preserve"> </v>
      </c>
    </row>
    <row r="14" spans="1:20" ht="24.95" customHeight="1" x14ac:dyDescent="0.25">
      <c r="A14" s="197">
        <v>7</v>
      </c>
      <c r="B14" s="201"/>
      <c r="C14" s="482"/>
      <c r="D14" s="482"/>
      <c r="E14" s="483"/>
      <c r="F14" s="483"/>
      <c r="G14" s="483"/>
      <c r="H14" s="483"/>
      <c r="I14" s="280"/>
      <c r="J14" s="484"/>
      <c r="K14" s="485"/>
      <c r="L14" s="485"/>
      <c r="M14" s="485"/>
      <c r="N14" s="486"/>
      <c r="O14" s="201"/>
      <c r="P14" s="201"/>
      <c r="Q14" s="202"/>
      <c r="R14" s="200"/>
      <c r="S14" s="38" t="str">
        <f t="shared" si="0"/>
        <v xml:space="preserve"> </v>
      </c>
      <c r="T14" s="38" t="str">
        <f t="shared" si="1"/>
        <v xml:space="preserve"> </v>
      </c>
    </row>
    <row r="15" spans="1:20" ht="24.95" customHeight="1" x14ac:dyDescent="0.25">
      <c r="A15" s="197">
        <v>8</v>
      </c>
      <c r="B15" s="201"/>
      <c r="C15" s="482"/>
      <c r="D15" s="482"/>
      <c r="E15" s="483"/>
      <c r="F15" s="483"/>
      <c r="G15" s="483"/>
      <c r="H15" s="483"/>
      <c r="I15" s="280"/>
      <c r="J15" s="484"/>
      <c r="K15" s="485"/>
      <c r="L15" s="485"/>
      <c r="M15" s="485"/>
      <c r="N15" s="486"/>
      <c r="O15" s="201"/>
      <c r="P15" s="201"/>
      <c r="Q15" s="202"/>
      <c r="R15" s="200"/>
      <c r="S15" s="38" t="str">
        <f t="shared" si="0"/>
        <v xml:space="preserve"> </v>
      </c>
      <c r="T15" s="38" t="str">
        <f t="shared" si="1"/>
        <v xml:space="preserve"> </v>
      </c>
    </row>
    <row r="16" spans="1:20" ht="24.95" customHeight="1" x14ac:dyDescent="0.25">
      <c r="A16" s="197">
        <v>9</v>
      </c>
      <c r="B16" s="201"/>
      <c r="C16" s="482"/>
      <c r="D16" s="482"/>
      <c r="E16" s="483"/>
      <c r="F16" s="483"/>
      <c r="G16" s="483"/>
      <c r="H16" s="483"/>
      <c r="I16" s="280"/>
      <c r="J16" s="484"/>
      <c r="K16" s="485"/>
      <c r="L16" s="485"/>
      <c r="M16" s="485"/>
      <c r="N16" s="486"/>
      <c r="O16" s="201"/>
      <c r="P16" s="201"/>
      <c r="Q16" s="202"/>
      <c r="R16" s="200"/>
      <c r="S16" s="38" t="str">
        <f t="shared" si="0"/>
        <v xml:space="preserve"> </v>
      </c>
      <c r="T16" s="38" t="str">
        <f t="shared" si="1"/>
        <v xml:space="preserve"> </v>
      </c>
    </row>
    <row r="17" spans="1:20" ht="24.95" customHeight="1" x14ac:dyDescent="0.25">
      <c r="A17" s="197">
        <v>10</v>
      </c>
      <c r="B17" s="201"/>
      <c r="C17" s="494"/>
      <c r="D17" s="495"/>
      <c r="E17" s="484"/>
      <c r="F17" s="485"/>
      <c r="G17" s="485"/>
      <c r="H17" s="486"/>
      <c r="I17" s="280"/>
      <c r="J17" s="484"/>
      <c r="K17" s="485"/>
      <c r="L17" s="485"/>
      <c r="M17" s="485"/>
      <c r="N17" s="486"/>
      <c r="O17" s="201"/>
      <c r="P17" s="201"/>
      <c r="Q17" s="202"/>
      <c r="R17" s="200"/>
      <c r="S17" s="38" t="str">
        <f t="shared" si="0"/>
        <v xml:space="preserve"> </v>
      </c>
      <c r="T17" s="38" t="str">
        <f t="shared" si="1"/>
        <v xml:space="preserve"> </v>
      </c>
    </row>
    <row r="18" spans="1:20" ht="15.75" customHeight="1" x14ac:dyDescent="0.25">
      <c r="A18" s="204"/>
      <c r="B18" s="169"/>
      <c r="C18" s="205"/>
      <c r="D18" s="205"/>
      <c r="E18" s="206"/>
      <c r="F18" s="206"/>
      <c r="G18" s="206"/>
      <c r="H18" s="206"/>
      <c r="I18" s="169"/>
      <c r="J18" s="206"/>
      <c r="K18" s="206"/>
      <c r="L18" s="206"/>
      <c r="M18" s="206"/>
      <c r="N18" s="206"/>
      <c r="O18" s="169"/>
      <c r="P18" s="207" t="s">
        <v>181</v>
      </c>
      <c r="Q18" s="210">
        <f>SUM(Q8:Q17)</f>
        <v>0</v>
      </c>
      <c r="R18" s="208"/>
    </row>
    <row r="19" spans="1:20" ht="15" customHeight="1" x14ac:dyDescent="0.25">
      <c r="A19" s="3" t="s">
        <v>204</v>
      </c>
    </row>
    <row r="20" spans="1:20" ht="15" customHeight="1" x14ac:dyDescent="0.25">
      <c r="A20" s="209" t="s">
        <v>205</v>
      </c>
    </row>
    <row r="24" spans="1:20" ht="15" customHeight="1" x14ac:dyDescent="0.25">
      <c r="A24" s="75" t="s">
        <v>171</v>
      </c>
      <c r="B24" s="75"/>
      <c r="C24" s="75"/>
      <c r="D24" s="75"/>
      <c r="E24" s="75"/>
      <c r="F24" s="75"/>
      <c r="G24" s="75"/>
      <c r="H24" s="75"/>
      <c r="I24" s="75"/>
      <c r="J24" s="75"/>
      <c r="K24" s="75"/>
    </row>
    <row r="25" spans="1:20" ht="15" customHeight="1" x14ac:dyDescent="0.25">
      <c r="A25" s="273"/>
      <c r="B25" s="273"/>
      <c r="C25" s="273"/>
      <c r="D25" s="273"/>
      <c r="E25" s="273"/>
      <c r="F25" s="273"/>
      <c r="G25" s="273"/>
      <c r="H25" s="273"/>
      <c r="I25" s="273"/>
      <c r="J25" s="273"/>
      <c r="K25" s="273"/>
    </row>
    <row r="26" spans="1:20" ht="15" customHeight="1" x14ac:dyDescent="0.25">
      <c r="A26" s="275" t="s">
        <v>101</v>
      </c>
      <c r="I26" s="275" t="s">
        <v>102</v>
      </c>
      <c r="L26" s="275" t="s">
        <v>103</v>
      </c>
      <c r="O26" s="74" t="s">
        <v>127</v>
      </c>
      <c r="P26" s="74"/>
    </row>
    <row r="27" spans="1:20" ht="15" customHeight="1" x14ac:dyDescent="0.25">
      <c r="A27" s="275"/>
      <c r="I27" s="275"/>
      <c r="L27" s="275"/>
      <c r="O27" s="74"/>
      <c r="P27" s="74"/>
    </row>
    <row r="28" spans="1:20" ht="15.75" customHeight="1" x14ac:dyDescent="0.25">
      <c r="A28" s="348" t="s">
        <v>192</v>
      </c>
      <c r="B28" s="348"/>
      <c r="C28" s="348"/>
      <c r="D28" s="348"/>
      <c r="E28" s="348"/>
      <c r="F28" s="348"/>
      <c r="G28" s="348"/>
      <c r="H28" s="348"/>
      <c r="I28" s="348"/>
      <c r="J28" s="348"/>
      <c r="K28" s="348"/>
      <c r="L28" s="348"/>
      <c r="M28" s="348"/>
      <c r="N28" s="348"/>
      <c r="O28" s="348"/>
      <c r="P28" s="348"/>
      <c r="Q28" s="348"/>
      <c r="R28" s="348"/>
    </row>
    <row r="29" spans="1:20" ht="15" customHeight="1" x14ac:dyDescent="0.25">
      <c r="A29" s="187"/>
      <c r="B29" s="187"/>
      <c r="C29" s="187"/>
      <c r="D29" s="187"/>
      <c r="E29" s="187"/>
      <c r="F29" s="187"/>
      <c r="G29" s="187"/>
      <c r="H29" s="71" t="str">
        <f>'proje ve personel bilgileri'!$B$7</f>
        <v>/</v>
      </c>
      <c r="I29" s="70" t="s">
        <v>109</v>
      </c>
      <c r="J29" s="187"/>
      <c r="K29" s="187"/>
      <c r="L29" s="187"/>
      <c r="M29" s="187"/>
      <c r="N29" s="187"/>
      <c r="O29" s="187"/>
      <c r="P29" s="187"/>
      <c r="Q29" s="187"/>
      <c r="R29" s="187"/>
    </row>
    <row r="30" spans="1:20" ht="15" customHeight="1" x14ac:dyDescent="0.25">
      <c r="J30" s="188"/>
      <c r="R30" s="189" t="s">
        <v>193</v>
      </c>
    </row>
    <row r="31" spans="1:20" ht="15.75" customHeight="1" x14ac:dyDescent="0.25">
      <c r="A31" s="190" t="s">
        <v>194</v>
      </c>
      <c r="J31" s="188"/>
      <c r="R31" s="189"/>
    </row>
    <row r="32" spans="1:20" ht="15.75" customHeight="1" x14ac:dyDescent="0.25">
      <c r="A32" s="349" t="s">
        <v>2</v>
      </c>
      <c r="B32" s="350"/>
      <c r="C32" s="479">
        <f>'proje ve personel bilgileri'!$B$2</f>
        <v>0</v>
      </c>
      <c r="D32" s="480"/>
      <c r="E32" s="480"/>
      <c r="F32" s="480"/>
      <c r="G32" s="480"/>
      <c r="H32" s="480"/>
      <c r="I32" s="480"/>
      <c r="J32" s="480"/>
      <c r="K32" s="480"/>
      <c r="L32" s="480"/>
      <c r="M32" s="480"/>
      <c r="N32" s="480"/>
      <c r="O32" s="480"/>
      <c r="P32" s="480"/>
      <c r="Q32" s="480"/>
      <c r="R32" s="481"/>
    </row>
    <row r="33" spans="1:20" ht="15.75" customHeight="1" x14ac:dyDescent="0.25">
      <c r="A33" s="349" t="s">
        <v>184</v>
      </c>
      <c r="B33" s="350"/>
      <c r="C33" s="491">
        <f>'proje ve personel bilgileri'!$B$3</f>
        <v>0</v>
      </c>
      <c r="D33" s="492"/>
      <c r="E33" s="492"/>
      <c r="F33" s="492"/>
      <c r="G33" s="492"/>
      <c r="H33" s="492"/>
      <c r="I33" s="492"/>
      <c r="J33" s="492"/>
      <c r="K33" s="492"/>
      <c r="L33" s="492"/>
      <c r="M33" s="492"/>
      <c r="N33" s="492"/>
      <c r="O33" s="492"/>
      <c r="P33" s="492"/>
      <c r="Q33" s="492"/>
      <c r="R33" s="493"/>
    </row>
    <row r="34" spans="1:20" ht="60" customHeight="1" x14ac:dyDescent="0.25">
      <c r="A34" s="192" t="s">
        <v>87</v>
      </c>
      <c r="B34" s="193" t="s">
        <v>195</v>
      </c>
      <c r="C34" s="488" t="s">
        <v>196</v>
      </c>
      <c r="D34" s="490"/>
      <c r="E34" s="488" t="s">
        <v>197</v>
      </c>
      <c r="F34" s="489"/>
      <c r="G34" s="489"/>
      <c r="H34" s="490"/>
      <c r="I34" s="194" t="s">
        <v>198</v>
      </c>
      <c r="J34" s="488" t="s">
        <v>199</v>
      </c>
      <c r="K34" s="489"/>
      <c r="L34" s="489"/>
      <c r="M34" s="489"/>
      <c r="N34" s="490"/>
      <c r="O34" s="195" t="s">
        <v>200</v>
      </c>
      <c r="P34" s="195" t="s">
        <v>201</v>
      </c>
      <c r="Q34" s="195" t="s">
        <v>202</v>
      </c>
      <c r="R34" s="196" t="s">
        <v>203</v>
      </c>
    </row>
    <row r="35" spans="1:20" ht="24.95" customHeight="1" x14ac:dyDescent="0.25">
      <c r="A35" s="197">
        <v>11</v>
      </c>
      <c r="B35" s="274"/>
      <c r="C35" s="482"/>
      <c r="D35" s="482"/>
      <c r="E35" s="484"/>
      <c r="F35" s="485"/>
      <c r="G35" s="485"/>
      <c r="H35" s="486"/>
      <c r="I35" s="284"/>
      <c r="J35" s="484"/>
      <c r="K35" s="485"/>
      <c r="L35" s="485"/>
      <c r="M35" s="485"/>
      <c r="N35" s="486"/>
      <c r="O35" s="272"/>
      <c r="P35" s="272"/>
      <c r="Q35" s="199"/>
      <c r="R35" s="200"/>
      <c r="S35" s="38" t="str">
        <f t="shared" ref="S35:S44" si="2">IF(Q35&lt;&gt;0,(IF(R35=0,"KDV'li Tutar Zorunlu"," "))," ")</f>
        <v xml:space="preserve"> </v>
      </c>
      <c r="T35" s="38" t="str">
        <f t="shared" ref="T35:T44" si="3">IF(Q35&lt;&gt;0,(IF(O35=0,"Tarih Numara Zorunlu"," "))," ")</f>
        <v xml:space="preserve"> </v>
      </c>
    </row>
    <row r="36" spans="1:20" ht="24.95" customHeight="1" x14ac:dyDescent="0.25">
      <c r="A36" s="197">
        <v>12</v>
      </c>
      <c r="B36" s="274"/>
      <c r="C36" s="482"/>
      <c r="D36" s="482"/>
      <c r="E36" s="484"/>
      <c r="F36" s="485"/>
      <c r="G36" s="485"/>
      <c r="H36" s="486"/>
      <c r="I36" s="284"/>
      <c r="J36" s="484"/>
      <c r="K36" s="485"/>
      <c r="L36" s="485"/>
      <c r="M36" s="485"/>
      <c r="N36" s="486"/>
      <c r="O36" s="272"/>
      <c r="P36" s="272"/>
      <c r="Q36" s="199"/>
      <c r="R36" s="200"/>
      <c r="S36" s="38" t="str">
        <f t="shared" si="2"/>
        <v xml:space="preserve"> </v>
      </c>
      <c r="T36" s="38" t="str">
        <f t="shared" si="3"/>
        <v xml:space="preserve"> </v>
      </c>
    </row>
    <row r="37" spans="1:20" ht="24.95" customHeight="1" x14ac:dyDescent="0.25">
      <c r="A37" s="197">
        <v>13</v>
      </c>
      <c r="B37" s="274"/>
      <c r="C37" s="482"/>
      <c r="D37" s="482"/>
      <c r="E37" s="484"/>
      <c r="F37" s="485"/>
      <c r="G37" s="485"/>
      <c r="H37" s="486"/>
      <c r="I37" s="284"/>
      <c r="J37" s="484"/>
      <c r="K37" s="485"/>
      <c r="L37" s="485"/>
      <c r="M37" s="485"/>
      <c r="N37" s="486"/>
      <c r="O37" s="272"/>
      <c r="P37" s="272"/>
      <c r="Q37" s="199"/>
      <c r="R37" s="200"/>
      <c r="S37" s="38" t="str">
        <f t="shared" si="2"/>
        <v xml:space="preserve"> </v>
      </c>
      <c r="T37" s="38" t="str">
        <f t="shared" si="3"/>
        <v xml:space="preserve"> </v>
      </c>
    </row>
    <row r="38" spans="1:20" ht="24.95" customHeight="1" x14ac:dyDescent="0.25">
      <c r="A38" s="197">
        <v>14</v>
      </c>
      <c r="B38" s="274"/>
      <c r="C38" s="482"/>
      <c r="D38" s="482"/>
      <c r="E38" s="484"/>
      <c r="F38" s="485"/>
      <c r="G38" s="485"/>
      <c r="H38" s="486"/>
      <c r="I38" s="284"/>
      <c r="J38" s="484"/>
      <c r="K38" s="485"/>
      <c r="L38" s="485"/>
      <c r="M38" s="485"/>
      <c r="N38" s="486"/>
      <c r="O38" s="201"/>
      <c r="P38" s="201"/>
      <c r="Q38" s="202"/>
      <c r="R38" s="200"/>
      <c r="S38" s="38" t="str">
        <f t="shared" si="2"/>
        <v xml:space="preserve"> </v>
      </c>
      <c r="T38" s="38" t="str">
        <f t="shared" si="3"/>
        <v xml:space="preserve"> </v>
      </c>
    </row>
    <row r="39" spans="1:20" ht="24.95" customHeight="1" x14ac:dyDescent="0.25">
      <c r="A39" s="197">
        <v>15</v>
      </c>
      <c r="B39" s="274"/>
      <c r="C39" s="482"/>
      <c r="D39" s="482"/>
      <c r="E39" s="484"/>
      <c r="F39" s="485"/>
      <c r="G39" s="485"/>
      <c r="H39" s="486"/>
      <c r="I39" s="284"/>
      <c r="J39" s="484"/>
      <c r="K39" s="485"/>
      <c r="L39" s="485"/>
      <c r="M39" s="485"/>
      <c r="N39" s="486"/>
      <c r="O39" s="272"/>
      <c r="P39" s="272"/>
      <c r="Q39" s="199"/>
      <c r="R39" s="200"/>
      <c r="S39" s="38" t="str">
        <f t="shared" si="2"/>
        <v xml:space="preserve"> </v>
      </c>
      <c r="T39" s="38" t="str">
        <f t="shared" si="3"/>
        <v xml:space="preserve"> </v>
      </c>
    </row>
    <row r="40" spans="1:20" ht="24.95" customHeight="1" x14ac:dyDescent="0.25">
      <c r="A40" s="197">
        <v>16</v>
      </c>
      <c r="B40" s="274"/>
      <c r="C40" s="482"/>
      <c r="D40" s="482"/>
      <c r="E40" s="483"/>
      <c r="F40" s="483"/>
      <c r="G40" s="483"/>
      <c r="H40" s="483"/>
      <c r="I40" s="285"/>
      <c r="J40" s="484"/>
      <c r="K40" s="485"/>
      <c r="L40" s="485"/>
      <c r="M40" s="485"/>
      <c r="N40" s="486"/>
      <c r="O40" s="201"/>
      <c r="P40" s="201"/>
      <c r="Q40" s="202"/>
      <c r="R40" s="200"/>
      <c r="S40" s="38" t="str">
        <f t="shared" si="2"/>
        <v xml:space="preserve"> </v>
      </c>
      <c r="T40" s="38" t="str">
        <f t="shared" si="3"/>
        <v xml:space="preserve"> </v>
      </c>
    </row>
    <row r="41" spans="1:20" ht="24.95" customHeight="1" x14ac:dyDescent="0.25">
      <c r="A41" s="197">
        <v>17</v>
      </c>
      <c r="B41" s="201"/>
      <c r="C41" s="482"/>
      <c r="D41" s="482"/>
      <c r="E41" s="483"/>
      <c r="F41" s="483"/>
      <c r="G41" s="483"/>
      <c r="H41" s="483"/>
      <c r="I41" s="280"/>
      <c r="J41" s="484"/>
      <c r="K41" s="485"/>
      <c r="L41" s="485"/>
      <c r="M41" s="485"/>
      <c r="N41" s="486"/>
      <c r="O41" s="201"/>
      <c r="P41" s="201"/>
      <c r="Q41" s="202"/>
      <c r="R41" s="200"/>
      <c r="S41" s="38" t="str">
        <f t="shared" si="2"/>
        <v xml:space="preserve"> </v>
      </c>
      <c r="T41" s="38" t="str">
        <f t="shared" si="3"/>
        <v xml:space="preserve"> </v>
      </c>
    </row>
    <row r="42" spans="1:20" ht="24.95" customHeight="1" x14ac:dyDescent="0.25">
      <c r="A42" s="197">
        <v>18</v>
      </c>
      <c r="B42" s="201"/>
      <c r="C42" s="482"/>
      <c r="D42" s="482"/>
      <c r="E42" s="483"/>
      <c r="F42" s="483"/>
      <c r="G42" s="483"/>
      <c r="H42" s="483"/>
      <c r="I42" s="280"/>
      <c r="J42" s="484"/>
      <c r="K42" s="485"/>
      <c r="L42" s="485"/>
      <c r="M42" s="485"/>
      <c r="N42" s="486"/>
      <c r="O42" s="201"/>
      <c r="P42" s="201"/>
      <c r="Q42" s="202"/>
      <c r="R42" s="200"/>
      <c r="S42" s="38" t="str">
        <f t="shared" si="2"/>
        <v xml:space="preserve"> </v>
      </c>
      <c r="T42" s="38" t="str">
        <f t="shared" si="3"/>
        <v xml:space="preserve"> </v>
      </c>
    </row>
    <row r="43" spans="1:20" ht="24.95" customHeight="1" x14ac:dyDescent="0.25">
      <c r="A43" s="197">
        <v>19</v>
      </c>
      <c r="B43" s="201"/>
      <c r="C43" s="482"/>
      <c r="D43" s="482"/>
      <c r="E43" s="483"/>
      <c r="F43" s="483"/>
      <c r="G43" s="483"/>
      <c r="H43" s="483"/>
      <c r="I43" s="280"/>
      <c r="J43" s="484"/>
      <c r="K43" s="485"/>
      <c r="L43" s="485"/>
      <c r="M43" s="485"/>
      <c r="N43" s="486"/>
      <c r="O43" s="201"/>
      <c r="P43" s="201"/>
      <c r="Q43" s="202"/>
      <c r="R43" s="200"/>
      <c r="S43" s="38" t="str">
        <f t="shared" si="2"/>
        <v xml:space="preserve"> </v>
      </c>
      <c r="T43" s="38" t="str">
        <f t="shared" si="3"/>
        <v xml:space="preserve"> </v>
      </c>
    </row>
    <row r="44" spans="1:20" ht="24.95" customHeight="1" x14ac:dyDescent="0.25">
      <c r="A44" s="197">
        <v>20</v>
      </c>
      <c r="B44" s="201"/>
      <c r="C44" s="482"/>
      <c r="D44" s="482"/>
      <c r="E44" s="483"/>
      <c r="F44" s="483"/>
      <c r="G44" s="483"/>
      <c r="H44" s="483"/>
      <c r="I44" s="280"/>
      <c r="J44" s="484"/>
      <c r="K44" s="485"/>
      <c r="L44" s="485"/>
      <c r="M44" s="485"/>
      <c r="N44" s="486"/>
      <c r="O44" s="201"/>
      <c r="P44" s="201"/>
      <c r="Q44" s="202"/>
      <c r="R44" s="200"/>
      <c r="S44" s="38" t="str">
        <f t="shared" si="2"/>
        <v xml:space="preserve"> </v>
      </c>
      <c r="T44" s="38" t="str">
        <f t="shared" si="3"/>
        <v xml:space="preserve"> </v>
      </c>
    </row>
    <row r="45" spans="1:20" ht="15.75" customHeight="1" x14ac:dyDescent="0.25">
      <c r="A45" s="204"/>
      <c r="B45" s="169"/>
      <c r="C45" s="205"/>
      <c r="D45" s="205"/>
      <c r="E45" s="206"/>
      <c r="F45" s="206"/>
      <c r="G45" s="206"/>
      <c r="H45" s="206"/>
      <c r="I45" s="169"/>
      <c r="J45" s="206"/>
      <c r="K45" s="206"/>
      <c r="L45" s="206"/>
      <c r="M45" s="206"/>
      <c r="N45" s="206"/>
      <c r="O45" s="169"/>
      <c r="P45" s="207" t="s">
        <v>181</v>
      </c>
      <c r="Q45" s="210">
        <f>SUM(Q35:Q44)+Q18</f>
        <v>0</v>
      </c>
      <c r="R45" s="208"/>
    </row>
    <row r="46" spans="1:20" ht="15" customHeight="1" x14ac:dyDescent="0.25">
      <c r="A46" s="3" t="s">
        <v>204</v>
      </c>
    </row>
    <row r="47" spans="1:20" ht="15" customHeight="1" x14ac:dyDescent="0.25">
      <c r="A47" s="209" t="s">
        <v>205</v>
      </c>
    </row>
    <row r="51" spans="1:20" ht="15" customHeight="1" x14ac:dyDescent="0.25">
      <c r="A51" s="75" t="s">
        <v>171</v>
      </c>
      <c r="B51" s="75"/>
      <c r="C51" s="75"/>
      <c r="D51" s="75"/>
      <c r="E51" s="75"/>
      <c r="F51" s="75"/>
      <c r="G51" s="75"/>
      <c r="H51" s="75"/>
      <c r="I51" s="75"/>
      <c r="J51" s="75"/>
      <c r="K51" s="75"/>
    </row>
    <row r="52" spans="1:20" ht="15" customHeight="1" x14ac:dyDescent="0.25">
      <c r="A52" s="273"/>
      <c r="B52" s="273"/>
      <c r="C52" s="273"/>
      <c r="D52" s="273"/>
      <c r="E52" s="273"/>
      <c r="F52" s="273"/>
      <c r="G52" s="273"/>
      <c r="H52" s="273"/>
      <c r="I52" s="273"/>
      <c r="J52" s="273"/>
      <c r="K52" s="273"/>
    </row>
    <row r="53" spans="1:20" ht="15" customHeight="1" x14ac:dyDescent="0.25">
      <c r="A53" s="275" t="s">
        <v>101</v>
      </c>
      <c r="I53" s="275" t="s">
        <v>102</v>
      </c>
      <c r="L53" s="275" t="s">
        <v>103</v>
      </c>
      <c r="O53" s="74" t="s">
        <v>127</v>
      </c>
      <c r="P53" s="74"/>
    </row>
    <row r="54" spans="1:20" ht="15" customHeight="1" x14ac:dyDescent="0.25">
      <c r="A54" s="275"/>
      <c r="I54" s="275"/>
      <c r="L54" s="275"/>
      <c r="O54" s="74"/>
      <c r="P54" s="74"/>
    </row>
    <row r="55" spans="1:20" ht="15.75" customHeight="1" x14ac:dyDescent="0.25">
      <c r="A55" s="348" t="s">
        <v>192</v>
      </c>
      <c r="B55" s="348"/>
      <c r="C55" s="348"/>
      <c r="D55" s="348"/>
      <c r="E55" s="348"/>
      <c r="F55" s="348"/>
      <c r="G55" s="348"/>
      <c r="H55" s="348"/>
      <c r="I55" s="348"/>
      <c r="J55" s="348"/>
      <c r="K55" s="348"/>
      <c r="L55" s="348"/>
      <c r="M55" s="348"/>
      <c r="N55" s="348"/>
      <c r="O55" s="348"/>
      <c r="P55" s="348"/>
      <c r="Q55" s="348"/>
      <c r="R55" s="348"/>
    </row>
    <row r="56" spans="1:20" ht="15" customHeight="1" x14ac:dyDescent="0.25">
      <c r="A56" s="187"/>
      <c r="B56" s="187"/>
      <c r="C56" s="187"/>
      <c r="D56" s="187"/>
      <c r="E56" s="187"/>
      <c r="F56" s="187"/>
      <c r="G56" s="187"/>
      <c r="H56" s="71" t="str">
        <f>'proje ve personel bilgileri'!$B$7</f>
        <v>/</v>
      </c>
      <c r="I56" s="70" t="s">
        <v>109</v>
      </c>
      <c r="J56" s="187"/>
      <c r="K56" s="187"/>
      <c r="L56" s="187"/>
      <c r="M56" s="187"/>
      <c r="N56" s="187"/>
      <c r="O56" s="187"/>
      <c r="P56" s="187"/>
      <c r="Q56" s="187"/>
      <c r="R56" s="187"/>
    </row>
    <row r="57" spans="1:20" ht="15" customHeight="1" x14ac:dyDescent="0.25">
      <c r="J57" s="188"/>
      <c r="R57" s="189" t="s">
        <v>193</v>
      </c>
    </row>
    <row r="58" spans="1:20" ht="15.75" customHeight="1" x14ac:dyDescent="0.25">
      <c r="A58" s="190" t="s">
        <v>194</v>
      </c>
      <c r="J58" s="188"/>
      <c r="R58" s="189"/>
    </row>
    <row r="59" spans="1:20" ht="15.75" customHeight="1" x14ac:dyDescent="0.25">
      <c r="A59" s="349" t="s">
        <v>2</v>
      </c>
      <c r="B59" s="350"/>
      <c r="C59" s="479">
        <f>'proje ve personel bilgileri'!$B$2</f>
        <v>0</v>
      </c>
      <c r="D59" s="480"/>
      <c r="E59" s="480"/>
      <c r="F59" s="480"/>
      <c r="G59" s="480"/>
      <c r="H59" s="480"/>
      <c r="I59" s="480"/>
      <c r="J59" s="480"/>
      <c r="K59" s="480"/>
      <c r="L59" s="480"/>
      <c r="M59" s="480"/>
      <c r="N59" s="480"/>
      <c r="O59" s="480"/>
      <c r="P59" s="480"/>
      <c r="Q59" s="480"/>
      <c r="R59" s="481"/>
    </row>
    <row r="60" spans="1:20" ht="15.75" customHeight="1" x14ac:dyDescent="0.25">
      <c r="A60" s="349" t="s">
        <v>184</v>
      </c>
      <c r="B60" s="350"/>
      <c r="C60" s="491">
        <f>'proje ve personel bilgileri'!$B$3</f>
        <v>0</v>
      </c>
      <c r="D60" s="492"/>
      <c r="E60" s="492"/>
      <c r="F60" s="492"/>
      <c r="G60" s="492"/>
      <c r="H60" s="492"/>
      <c r="I60" s="492"/>
      <c r="J60" s="492"/>
      <c r="K60" s="492"/>
      <c r="L60" s="492"/>
      <c r="M60" s="492"/>
      <c r="N60" s="492"/>
      <c r="O60" s="492"/>
      <c r="P60" s="492"/>
      <c r="Q60" s="492"/>
      <c r="R60" s="493"/>
    </row>
    <row r="61" spans="1:20" ht="60" customHeight="1" x14ac:dyDescent="0.25">
      <c r="A61" s="192" t="s">
        <v>87</v>
      </c>
      <c r="B61" s="193" t="s">
        <v>195</v>
      </c>
      <c r="C61" s="487" t="s">
        <v>196</v>
      </c>
      <c r="D61" s="487"/>
      <c r="E61" s="488" t="s">
        <v>197</v>
      </c>
      <c r="F61" s="489"/>
      <c r="G61" s="489"/>
      <c r="H61" s="490"/>
      <c r="I61" s="194" t="s">
        <v>198</v>
      </c>
      <c r="J61" s="488" t="s">
        <v>199</v>
      </c>
      <c r="K61" s="489"/>
      <c r="L61" s="489"/>
      <c r="M61" s="489"/>
      <c r="N61" s="490"/>
      <c r="O61" s="195" t="s">
        <v>200</v>
      </c>
      <c r="P61" s="195" t="s">
        <v>201</v>
      </c>
      <c r="Q61" s="195" t="s">
        <v>202</v>
      </c>
      <c r="R61" s="196" t="s">
        <v>203</v>
      </c>
    </row>
    <row r="62" spans="1:20" ht="24.95" customHeight="1" x14ac:dyDescent="0.25">
      <c r="A62" s="197">
        <v>21</v>
      </c>
      <c r="B62" s="274"/>
      <c r="C62" s="482"/>
      <c r="D62" s="482"/>
      <c r="E62" s="484"/>
      <c r="F62" s="485"/>
      <c r="G62" s="485"/>
      <c r="H62" s="486"/>
      <c r="I62" s="284"/>
      <c r="J62" s="484"/>
      <c r="K62" s="485"/>
      <c r="L62" s="485"/>
      <c r="M62" s="485"/>
      <c r="N62" s="486"/>
      <c r="O62" s="272"/>
      <c r="P62" s="272"/>
      <c r="Q62" s="199"/>
      <c r="R62" s="200"/>
      <c r="S62" s="38" t="str">
        <f t="shared" ref="S62:S71" si="4">IF(Q62&lt;&gt;0,(IF(R62=0,"KDV'li Tutar Zorunlu"," "))," ")</f>
        <v xml:space="preserve"> </v>
      </c>
      <c r="T62" s="38" t="str">
        <f t="shared" ref="T62:T71" si="5">IF(Q62&lt;&gt;0,(IF(O62=0,"Tarih Numara Zorunlu"," "))," ")</f>
        <v xml:space="preserve"> </v>
      </c>
    </row>
    <row r="63" spans="1:20" ht="24.95" customHeight="1" x14ac:dyDescent="0.25">
      <c r="A63" s="197">
        <v>22</v>
      </c>
      <c r="B63" s="274"/>
      <c r="C63" s="482"/>
      <c r="D63" s="482"/>
      <c r="E63" s="484"/>
      <c r="F63" s="485"/>
      <c r="G63" s="485"/>
      <c r="H63" s="486"/>
      <c r="I63" s="284"/>
      <c r="J63" s="484"/>
      <c r="K63" s="485"/>
      <c r="L63" s="485"/>
      <c r="M63" s="485"/>
      <c r="N63" s="486"/>
      <c r="O63" s="272"/>
      <c r="P63" s="272"/>
      <c r="Q63" s="199"/>
      <c r="R63" s="200"/>
      <c r="S63" s="38" t="str">
        <f t="shared" si="4"/>
        <v xml:space="preserve"> </v>
      </c>
      <c r="T63" s="38" t="str">
        <f t="shared" si="5"/>
        <v xml:space="preserve"> </v>
      </c>
    </row>
    <row r="64" spans="1:20" ht="24.95" customHeight="1" x14ac:dyDescent="0.25">
      <c r="A64" s="197">
        <v>23</v>
      </c>
      <c r="B64" s="274"/>
      <c r="C64" s="482"/>
      <c r="D64" s="482"/>
      <c r="E64" s="484"/>
      <c r="F64" s="485"/>
      <c r="G64" s="485"/>
      <c r="H64" s="486"/>
      <c r="I64" s="284"/>
      <c r="J64" s="484"/>
      <c r="K64" s="485"/>
      <c r="L64" s="485"/>
      <c r="M64" s="485"/>
      <c r="N64" s="486"/>
      <c r="O64" s="272"/>
      <c r="P64" s="272"/>
      <c r="Q64" s="199"/>
      <c r="R64" s="200"/>
      <c r="S64" s="38" t="str">
        <f t="shared" si="4"/>
        <v xml:space="preserve"> </v>
      </c>
      <c r="T64" s="38" t="str">
        <f t="shared" si="5"/>
        <v xml:space="preserve"> </v>
      </c>
    </row>
    <row r="65" spans="1:20" ht="24.95" customHeight="1" x14ac:dyDescent="0.25">
      <c r="A65" s="197">
        <v>24</v>
      </c>
      <c r="B65" s="274"/>
      <c r="C65" s="482"/>
      <c r="D65" s="482"/>
      <c r="E65" s="484"/>
      <c r="F65" s="485"/>
      <c r="G65" s="485"/>
      <c r="H65" s="486"/>
      <c r="I65" s="284"/>
      <c r="J65" s="484"/>
      <c r="K65" s="485"/>
      <c r="L65" s="485"/>
      <c r="M65" s="485"/>
      <c r="N65" s="486"/>
      <c r="O65" s="201"/>
      <c r="P65" s="201"/>
      <c r="Q65" s="202"/>
      <c r="R65" s="200"/>
      <c r="S65" s="38" t="str">
        <f t="shared" si="4"/>
        <v xml:space="preserve"> </v>
      </c>
      <c r="T65" s="38" t="str">
        <f t="shared" si="5"/>
        <v xml:space="preserve"> </v>
      </c>
    </row>
    <row r="66" spans="1:20" ht="24.95" customHeight="1" x14ac:dyDescent="0.25">
      <c r="A66" s="197">
        <v>25</v>
      </c>
      <c r="B66" s="274"/>
      <c r="C66" s="482"/>
      <c r="D66" s="482"/>
      <c r="E66" s="484"/>
      <c r="F66" s="485"/>
      <c r="G66" s="485"/>
      <c r="H66" s="486"/>
      <c r="I66" s="284"/>
      <c r="J66" s="484"/>
      <c r="K66" s="485"/>
      <c r="L66" s="485"/>
      <c r="M66" s="485"/>
      <c r="N66" s="486"/>
      <c r="O66" s="272"/>
      <c r="P66" s="272"/>
      <c r="Q66" s="199"/>
      <c r="R66" s="200"/>
      <c r="S66" s="38" t="str">
        <f t="shared" si="4"/>
        <v xml:space="preserve"> </v>
      </c>
      <c r="T66" s="38" t="str">
        <f t="shared" si="5"/>
        <v xml:space="preserve"> </v>
      </c>
    </row>
    <row r="67" spans="1:20" ht="24.95" customHeight="1" x14ac:dyDescent="0.25">
      <c r="A67" s="197">
        <v>26</v>
      </c>
      <c r="B67" s="274"/>
      <c r="C67" s="482"/>
      <c r="D67" s="482"/>
      <c r="E67" s="483"/>
      <c r="F67" s="483"/>
      <c r="G67" s="483"/>
      <c r="H67" s="483"/>
      <c r="I67" s="285"/>
      <c r="J67" s="484"/>
      <c r="K67" s="485"/>
      <c r="L67" s="485"/>
      <c r="M67" s="485"/>
      <c r="N67" s="486"/>
      <c r="O67" s="201"/>
      <c r="P67" s="201"/>
      <c r="Q67" s="202"/>
      <c r="R67" s="200"/>
      <c r="S67" s="38" t="str">
        <f t="shared" si="4"/>
        <v xml:space="preserve"> </v>
      </c>
      <c r="T67" s="38" t="str">
        <f t="shared" si="5"/>
        <v xml:space="preserve"> </v>
      </c>
    </row>
    <row r="68" spans="1:20" ht="24.95" customHeight="1" x14ac:dyDescent="0.25">
      <c r="A68" s="197">
        <v>27</v>
      </c>
      <c r="B68" s="201"/>
      <c r="C68" s="482"/>
      <c r="D68" s="482"/>
      <c r="E68" s="483"/>
      <c r="F68" s="483"/>
      <c r="G68" s="483"/>
      <c r="H68" s="483"/>
      <c r="I68" s="280"/>
      <c r="J68" s="484"/>
      <c r="K68" s="485"/>
      <c r="L68" s="485"/>
      <c r="M68" s="485"/>
      <c r="N68" s="486"/>
      <c r="O68" s="201"/>
      <c r="P68" s="201"/>
      <c r="Q68" s="202"/>
      <c r="R68" s="200"/>
      <c r="S68" s="38" t="str">
        <f t="shared" si="4"/>
        <v xml:space="preserve"> </v>
      </c>
      <c r="T68" s="38" t="str">
        <f t="shared" si="5"/>
        <v xml:space="preserve"> </v>
      </c>
    </row>
    <row r="69" spans="1:20" ht="24.95" customHeight="1" x14ac:dyDescent="0.25">
      <c r="A69" s="197">
        <v>28</v>
      </c>
      <c r="B69" s="201"/>
      <c r="C69" s="482"/>
      <c r="D69" s="482"/>
      <c r="E69" s="483"/>
      <c r="F69" s="483"/>
      <c r="G69" s="483"/>
      <c r="H69" s="483"/>
      <c r="I69" s="280"/>
      <c r="J69" s="484"/>
      <c r="K69" s="485"/>
      <c r="L69" s="485"/>
      <c r="M69" s="485"/>
      <c r="N69" s="486"/>
      <c r="O69" s="201"/>
      <c r="P69" s="201"/>
      <c r="Q69" s="202"/>
      <c r="R69" s="200"/>
      <c r="S69" s="38" t="str">
        <f t="shared" si="4"/>
        <v xml:space="preserve"> </v>
      </c>
      <c r="T69" s="38" t="str">
        <f t="shared" si="5"/>
        <v xml:space="preserve"> </v>
      </c>
    </row>
    <row r="70" spans="1:20" ht="24.95" customHeight="1" x14ac:dyDescent="0.25">
      <c r="A70" s="197">
        <v>29</v>
      </c>
      <c r="B70" s="201"/>
      <c r="C70" s="482"/>
      <c r="D70" s="482"/>
      <c r="E70" s="483"/>
      <c r="F70" s="483"/>
      <c r="G70" s="483"/>
      <c r="H70" s="483"/>
      <c r="I70" s="280"/>
      <c r="J70" s="484"/>
      <c r="K70" s="485"/>
      <c r="L70" s="485"/>
      <c r="M70" s="485"/>
      <c r="N70" s="486"/>
      <c r="O70" s="201"/>
      <c r="P70" s="201"/>
      <c r="Q70" s="202"/>
      <c r="R70" s="200"/>
      <c r="S70" s="38" t="str">
        <f t="shared" si="4"/>
        <v xml:space="preserve"> </v>
      </c>
      <c r="T70" s="38" t="str">
        <f t="shared" si="5"/>
        <v xml:space="preserve"> </v>
      </c>
    </row>
    <row r="71" spans="1:20" ht="24.95" customHeight="1" x14ac:dyDescent="0.25">
      <c r="A71" s="197">
        <v>30</v>
      </c>
      <c r="B71" s="201"/>
      <c r="C71" s="482"/>
      <c r="D71" s="482"/>
      <c r="E71" s="483"/>
      <c r="F71" s="483"/>
      <c r="G71" s="483"/>
      <c r="H71" s="483"/>
      <c r="I71" s="280"/>
      <c r="J71" s="484"/>
      <c r="K71" s="485"/>
      <c r="L71" s="485"/>
      <c r="M71" s="485"/>
      <c r="N71" s="486"/>
      <c r="O71" s="201"/>
      <c r="P71" s="201"/>
      <c r="Q71" s="202"/>
      <c r="R71" s="200"/>
      <c r="S71" s="38" t="str">
        <f t="shared" si="4"/>
        <v xml:space="preserve"> </v>
      </c>
      <c r="T71" s="38" t="str">
        <f t="shared" si="5"/>
        <v xml:space="preserve"> </v>
      </c>
    </row>
    <row r="72" spans="1:20" ht="15.75" customHeight="1" x14ac:dyDescent="0.25">
      <c r="A72" s="204"/>
      <c r="B72" s="169"/>
      <c r="C72" s="205"/>
      <c r="D72" s="205"/>
      <c r="E72" s="206"/>
      <c r="F72" s="206"/>
      <c r="G72" s="206"/>
      <c r="H72" s="206"/>
      <c r="I72" s="169"/>
      <c r="J72" s="206"/>
      <c r="K72" s="206"/>
      <c r="L72" s="206"/>
      <c r="M72" s="206"/>
      <c r="N72" s="206"/>
      <c r="O72" s="169"/>
      <c r="P72" s="207" t="s">
        <v>181</v>
      </c>
      <c r="Q72" s="210">
        <f>SUM(Q62:Q71)+Q45</f>
        <v>0</v>
      </c>
      <c r="R72" s="208"/>
    </row>
    <row r="73" spans="1:20" ht="15" customHeight="1" x14ac:dyDescent="0.25">
      <c r="A73" s="3" t="s">
        <v>204</v>
      </c>
    </row>
    <row r="74" spans="1:20" ht="15" customHeight="1" x14ac:dyDescent="0.25">
      <c r="A74" s="209" t="s">
        <v>205</v>
      </c>
    </row>
    <row r="78" spans="1:20" ht="15" customHeight="1" x14ac:dyDescent="0.25">
      <c r="A78" s="75" t="s">
        <v>171</v>
      </c>
      <c r="B78" s="75"/>
      <c r="C78" s="75"/>
      <c r="D78" s="75"/>
      <c r="E78" s="75"/>
      <c r="F78" s="75"/>
      <c r="G78" s="75"/>
      <c r="H78" s="75"/>
      <c r="I78" s="75"/>
      <c r="J78" s="75"/>
      <c r="K78" s="75"/>
    </row>
    <row r="79" spans="1:20" ht="15" customHeight="1" x14ac:dyDescent="0.25">
      <c r="A79" s="273"/>
      <c r="B79" s="273"/>
      <c r="C79" s="273"/>
      <c r="D79" s="273"/>
      <c r="E79" s="273"/>
      <c r="F79" s="273"/>
      <c r="G79" s="273"/>
      <c r="H79" s="273"/>
      <c r="I79" s="273"/>
      <c r="J79" s="273"/>
      <c r="K79" s="273"/>
    </row>
    <row r="80" spans="1:20" ht="15" customHeight="1" x14ac:dyDescent="0.25">
      <c r="A80" s="275" t="s">
        <v>101</v>
      </c>
      <c r="I80" s="275" t="s">
        <v>102</v>
      </c>
      <c r="L80" s="275" t="s">
        <v>103</v>
      </c>
      <c r="O80" s="74" t="s">
        <v>127</v>
      </c>
      <c r="P80" s="74"/>
    </row>
    <row r="81" spans="1:20" ht="15" customHeight="1" x14ac:dyDescent="0.25">
      <c r="A81" s="275"/>
      <c r="I81" s="275"/>
      <c r="L81" s="275"/>
      <c r="O81" s="74"/>
      <c r="P81" s="74"/>
    </row>
    <row r="82" spans="1:20" ht="15.75" customHeight="1" x14ac:dyDescent="0.25">
      <c r="A82" s="348" t="s">
        <v>192</v>
      </c>
      <c r="B82" s="348"/>
      <c r="C82" s="348"/>
      <c r="D82" s="348"/>
      <c r="E82" s="348"/>
      <c r="F82" s="348"/>
      <c r="G82" s="348"/>
      <c r="H82" s="348"/>
      <c r="I82" s="348"/>
      <c r="J82" s="348"/>
      <c r="K82" s="348"/>
      <c r="L82" s="348"/>
      <c r="M82" s="348"/>
      <c r="N82" s="348"/>
      <c r="O82" s="348"/>
      <c r="P82" s="348"/>
      <c r="Q82" s="348"/>
      <c r="R82" s="348"/>
    </row>
    <row r="83" spans="1:20" ht="15" customHeight="1" x14ac:dyDescent="0.25">
      <c r="A83" s="187"/>
      <c r="B83" s="187"/>
      <c r="C83" s="187"/>
      <c r="D83" s="187"/>
      <c r="E83" s="187"/>
      <c r="F83" s="187"/>
      <c r="G83" s="187"/>
      <c r="H83" s="71" t="str">
        <f>'proje ve personel bilgileri'!$B$7</f>
        <v>/</v>
      </c>
      <c r="I83" s="70" t="s">
        <v>109</v>
      </c>
      <c r="J83" s="187"/>
      <c r="K83" s="187"/>
      <c r="L83" s="187"/>
      <c r="M83" s="187"/>
      <c r="N83" s="187"/>
      <c r="O83" s="187"/>
      <c r="P83" s="187"/>
      <c r="Q83" s="187"/>
      <c r="R83" s="187"/>
    </row>
    <row r="84" spans="1:20" ht="15" customHeight="1" x14ac:dyDescent="0.25">
      <c r="J84" s="188"/>
      <c r="R84" s="189" t="s">
        <v>193</v>
      </c>
    </row>
    <row r="85" spans="1:20" ht="15.75" customHeight="1" x14ac:dyDescent="0.25">
      <c r="A85" s="190" t="s">
        <v>194</v>
      </c>
      <c r="J85" s="188"/>
      <c r="R85" s="189"/>
    </row>
    <row r="86" spans="1:20" ht="15.75" customHeight="1" x14ac:dyDescent="0.25">
      <c r="A86" s="349" t="s">
        <v>2</v>
      </c>
      <c r="B86" s="350"/>
      <c r="C86" s="479">
        <f>'proje ve personel bilgileri'!$B$2</f>
        <v>0</v>
      </c>
      <c r="D86" s="480"/>
      <c r="E86" s="480"/>
      <c r="F86" s="480"/>
      <c r="G86" s="480"/>
      <c r="H86" s="480"/>
      <c r="I86" s="480"/>
      <c r="J86" s="480"/>
      <c r="K86" s="480"/>
      <c r="L86" s="480"/>
      <c r="M86" s="480"/>
      <c r="N86" s="480"/>
      <c r="O86" s="480"/>
      <c r="P86" s="480"/>
      <c r="Q86" s="480"/>
      <c r="R86" s="481"/>
    </row>
    <row r="87" spans="1:20" ht="15.75" customHeight="1" x14ac:dyDescent="0.25">
      <c r="A87" s="349" t="s">
        <v>184</v>
      </c>
      <c r="B87" s="350"/>
      <c r="C87" s="491">
        <f>'proje ve personel bilgileri'!$B$3</f>
        <v>0</v>
      </c>
      <c r="D87" s="492"/>
      <c r="E87" s="492"/>
      <c r="F87" s="492"/>
      <c r="G87" s="492"/>
      <c r="H87" s="492"/>
      <c r="I87" s="492"/>
      <c r="J87" s="492"/>
      <c r="K87" s="492"/>
      <c r="L87" s="492"/>
      <c r="M87" s="492"/>
      <c r="N87" s="492"/>
      <c r="O87" s="492"/>
      <c r="P87" s="492"/>
      <c r="Q87" s="492"/>
      <c r="R87" s="493"/>
    </row>
    <row r="88" spans="1:20" ht="60" customHeight="1" x14ac:dyDescent="0.25">
      <c r="A88" s="192" t="s">
        <v>87</v>
      </c>
      <c r="B88" s="193" t="s">
        <v>195</v>
      </c>
      <c r="C88" s="487" t="s">
        <v>196</v>
      </c>
      <c r="D88" s="487"/>
      <c r="E88" s="488" t="s">
        <v>197</v>
      </c>
      <c r="F88" s="489"/>
      <c r="G88" s="489"/>
      <c r="H88" s="490"/>
      <c r="I88" s="194" t="s">
        <v>198</v>
      </c>
      <c r="J88" s="488" t="s">
        <v>199</v>
      </c>
      <c r="K88" s="489"/>
      <c r="L88" s="489"/>
      <c r="M88" s="489"/>
      <c r="N88" s="490"/>
      <c r="O88" s="195" t="s">
        <v>200</v>
      </c>
      <c r="P88" s="195" t="s">
        <v>201</v>
      </c>
      <c r="Q88" s="195" t="s">
        <v>202</v>
      </c>
      <c r="R88" s="196" t="s">
        <v>203</v>
      </c>
    </row>
    <row r="89" spans="1:20" ht="24.95" customHeight="1" x14ac:dyDescent="0.25">
      <c r="A89" s="197">
        <v>31</v>
      </c>
      <c r="B89" s="274"/>
      <c r="C89" s="482"/>
      <c r="D89" s="482"/>
      <c r="E89" s="484"/>
      <c r="F89" s="485"/>
      <c r="G89" s="485"/>
      <c r="H89" s="486"/>
      <c r="I89" s="284"/>
      <c r="J89" s="484"/>
      <c r="K89" s="485"/>
      <c r="L89" s="485"/>
      <c r="M89" s="485"/>
      <c r="N89" s="486"/>
      <c r="O89" s="272"/>
      <c r="P89" s="272"/>
      <c r="Q89" s="199"/>
      <c r="R89" s="200"/>
      <c r="S89" s="38" t="str">
        <f t="shared" ref="S89:S98" si="6">IF(Q89&lt;&gt;0,(IF(R89=0,"KDV'li Tutar Zorunlu"," "))," ")</f>
        <v xml:space="preserve"> </v>
      </c>
      <c r="T89" s="38" t="str">
        <f t="shared" ref="T89:T98" si="7">IF(Q89&lt;&gt;0,(IF(O89=0,"Tarih Numara Zorunlu"," "))," ")</f>
        <v xml:space="preserve"> </v>
      </c>
    </row>
    <row r="90" spans="1:20" ht="24.95" customHeight="1" x14ac:dyDescent="0.25">
      <c r="A90" s="197">
        <v>32</v>
      </c>
      <c r="B90" s="274"/>
      <c r="C90" s="482"/>
      <c r="D90" s="482"/>
      <c r="E90" s="484"/>
      <c r="F90" s="485"/>
      <c r="G90" s="485"/>
      <c r="H90" s="486"/>
      <c r="I90" s="284"/>
      <c r="J90" s="484"/>
      <c r="K90" s="485"/>
      <c r="L90" s="485"/>
      <c r="M90" s="485"/>
      <c r="N90" s="486"/>
      <c r="O90" s="272"/>
      <c r="P90" s="272"/>
      <c r="Q90" s="199"/>
      <c r="R90" s="200"/>
      <c r="S90" s="38" t="str">
        <f t="shared" si="6"/>
        <v xml:space="preserve"> </v>
      </c>
      <c r="T90" s="38" t="str">
        <f t="shared" si="7"/>
        <v xml:space="preserve"> </v>
      </c>
    </row>
    <row r="91" spans="1:20" ht="24.95" customHeight="1" x14ac:dyDescent="0.25">
      <c r="A91" s="197">
        <v>33</v>
      </c>
      <c r="B91" s="274"/>
      <c r="C91" s="482"/>
      <c r="D91" s="482"/>
      <c r="E91" s="484"/>
      <c r="F91" s="485"/>
      <c r="G91" s="485"/>
      <c r="H91" s="486"/>
      <c r="I91" s="284"/>
      <c r="J91" s="484"/>
      <c r="K91" s="485"/>
      <c r="L91" s="485"/>
      <c r="M91" s="485"/>
      <c r="N91" s="486"/>
      <c r="O91" s="272"/>
      <c r="P91" s="272"/>
      <c r="Q91" s="199"/>
      <c r="R91" s="200"/>
      <c r="S91" s="38" t="str">
        <f t="shared" si="6"/>
        <v xml:space="preserve"> </v>
      </c>
      <c r="T91" s="38" t="str">
        <f t="shared" si="7"/>
        <v xml:space="preserve"> </v>
      </c>
    </row>
    <row r="92" spans="1:20" ht="24.95" customHeight="1" x14ac:dyDescent="0.25">
      <c r="A92" s="197">
        <v>34</v>
      </c>
      <c r="B92" s="274"/>
      <c r="C92" s="482"/>
      <c r="D92" s="482"/>
      <c r="E92" s="484"/>
      <c r="F92" s="485"/>
      <c r="G92" s="485"/>
      <c r="H92" s="486"/>
      <c r="I92" s="284"/>
      <c r="J92" s="484"/>
      <c r="K92" s="485"/>
      <c r="L92" s="485"/>
      <c r="M92" s="485"/>
      <c r="N92" s="486"/>
      <c r="O92" s="201"/>
      <c r="P92" s="201"/>
      <c r="Q92" s="202"/>
      <c r="R92" s="200"/>
      <c r="S92" s="38" t="str">
        <f t="shared" si="6"/>
        <v xml:space="preserve"> </v>
      </c>
      <c r="T92" s="38" t="str">
        <f t="shared" si="7"/>
        <v xml:space="preserve"> </v>
      </c>
    </row>
    <row r="93" spans="1:20" ht="24.95" customHeight="1" x14ac:dyDescent="0.25">
      <c r="A93" s="197">
        <v>35</v>
      </c>
      <c r="B93" s="274"/>
      <c r="C93" s="482"/>
      <c r="D93" s="482"/>
      <c r="E93" s="484"/>
      <c r="F93" s="485"/>
      <c r="G93" s="485"/>
      <c r="H93" s="486"/>
      <c r="I93" s="284"/>
      <c r="J93" s="484"/>
      <c r="K93" s="485"/>
      <c r="L93" s="485"/>
      <c r="M93" s="485"/>
      <c r="N93" s="486"/>
      <c r="O93" s="272"/>
      <c r="P93" s="272"/>
      <c r="Q93" s="199"/>
      <c r="R93" s="200"/>
      <c r="S93" s="38" t="str">
        <f t="shared" si="6"/>
        <v xml:space="preserve"> </v>
      </c>
      <c r="T93" s="38" t="str">
        <f t="shared" si="7"/>
        <v xml:space="preserve"> </v>
      </c>
    </row>
    <row r="94" spans="1:20" ht="24.95" customHeight="1" x14ac:dyDescent="0.25">
      <c r="A94" s="197">
        <v>36</v>
      </c>
      <c r="B94" s="274"/>
      <c r="C94" s="482"/>
      <c r="D94" s="482"/>
      <c r="E94" s="483"/>
      <c r="F94" s="483"/>
      <c r="G94" s="483"/>
      <c r="H94" s="483"/>
      <c r="I94" s="285"/>
      <c r="J94" s="483"/>
      <c r="K94" s="483"/>
      <c r="L94" s="483"/>
      <c r="M94" s="483"/>
      <c r="N94" s="483"/>
      <c r="O94" s="201"/>
      <c r="P94" s="201"/>
      <c r="Q94" s="202"/>
      <c r="R94" s="200"/>
      <c r="S94" s="38" t="str">
        <f t="shared" si="6"/>
        <v xml:space="preserve"> </v>
      </c>
      <c r="T94" s="38" t="str">
        <f t="shared" si="7"/>
        <v xml:space="preserve"> </v>
      </c>
    </row>
    <row r="95" spans="1:20" ht="24.95" customHeight="1" x14ac:dyDescent="0.25">
      <c r="A95" s="197">
        <v>37</v>
      </c>
      <c r="B95" s="201"/>
      <c r="C95" s="482"/>
      <c r="D95" s="482"/>
      <c r="E95" s="483"/>
      <c r="F95" s="483"/>
      <c r="G95" s="483"/>
      <c r="H95" s="483"/>
      <c r="I95" s="280"/>
      <c r="J95" s="483"/>
      <c r="K95" s="483"/>
      <c r="L95" s="483"/>
      <c r="M95" s="483"/>
      <c r="N95" s="483"/>
      <c r="O95" s="201"/>
      <c r="P95" s="201"/>
      <c r="Q95" s="202"/>
      <c r="R95" s="200"/>
      <c r="S95" s="38" t="str">
        <f t="shared" si="6"/>
        <v xml:space="preserve"> </v>
      </c>
      <c r="T95" s="38" t="str">
        <f t="shared" si="7"/>
        <v xml:space="preserve"> </v>
      </c>
    </row>
    <row r="96" spans="1:20" ht="24.95" customHeight="1" x14ac:dyDescent="0.25">
      <c r="A96" s="197">
        <v>38</v>
      </c>
      <c r="B96" s="201"/>
      <c r="C96" s="482"/>
      <c r="D96" s="482"/>
      <c r="E96" s="483"/>
      <c r="F96" s="483"/>
      <c r="G96" s="483"/>
      <c r="H96" s="483"/>
      <c r="I96" s="280"/>
      <c r="J96" s="483"/>
      <c r="K96" s="483"/>
      <c r="L96" s="483"/>
      <c r="M96" s="483"/>
      <c r="N96" s="483"/>
      <c r="O96" s="201"/>
      <c r="P96" s="201"/>
      <c r="Q96" s="202"/>
      <c r="R96" s="200"/>
      <c r="S96" s="38" t="str">
        <f t="shared" si="6"/>
        <v xml:space="preserve"> </v>
      </c>
      <c r="T96" s="38" t="str">
        <f t="shared" si="7"/>
        <v xml:space="preserve"> </v>
      </c>
    </row>
    <row r="97" spans="1:20" ht="24.95" customHeight="1" x14ac:dyDescent="0.25">
      <c r="A97" s="197">
        <v>39</v>
      </c>
      <c r="B97" s="201"/>
      <c r="C97" s="482"/>
      <c r="D97" s="482"/>
      <c r="E97" s="483"/>
      <c r="F97" s="483"/>
      <c r="G97" s="483"/>
      <c r="H97" s="483"/>
      <c r="I97" s="280"/>
      <c r="J97" s="483"/>
      <c r="K97" s="483"/>
      <c r="L97" s="483"/>
      <c r="M97" s="483"/>
      <c r="N97" s="483"/>
      <c r="O97" s="201"/>
      <c r="P97" s="201"/>
      <c r="Q97" s="202"/>
      <c r="R97" s="200"/>
      <c r="S97" s="38" t="str">
        <f t="shared" si="6"/>
        <v xml:space="preserve"> </v>
      </c>
      <c r="T97" s="38" t="str">
        <f t="shared" si="7"/>
        <v xml:space="preserve"> </v>
      </c>
    </row>
    <row r="98" spans="1:20" ht="24.95" customHeight="1" x14ac:dyDescent="0.25">
      <c r="A98" s="197">
        <v>40</v>
      </c>
      <c r="B98" s="201"/>
      <c r="C98" s="482"/>
      <c r="D98" s="482"/>
      <c r="E98" s="483"/>
      <c r="F98" s="483"/>
      <c r="G98" s="483"/>
      <c r="H98" s="483"/>
      <c r="I98" s="280"/>
      <c r="J98" s="483"/>
      <c r="K98" s="483"/>
      <c r="L98" s="483"/>
      <c r="M98" s="483"/>
      <c r="N98" s="483"/>
      <c r="O98" s="201"/>
      <c r="P98" s="201"/>
      <c r="Q98" s="202"/>
      <c r="R98" s="200"/>
      <c r="S98" s="38" t="str">
        <f t="shared" si="6"/>
        <v xml:space="preserve"> </v>
      </c>
      <c r="T98" s="38" t="str">
        <f t="shared" si="7"/>
        <v xml:space="preserve"> </v>
      </c>
    </row>
    <row r="99" spans="1:20" ht="15.75" customHeight="1" x14ac:dyDescent="0.25">
      <c r="A99" s="204"/>
      <c r="B99" s="169"/>
      <c r="C99" s="205"/>
      <c r="D99" s="205"/>
      <c r="E99" s="206"/>
      <c r="F99" s="206"/>
      <c r="G99" s="206"/>
      <c r="H99" s="206"/>
      <c r="I99" s="169"/>
      <c r="J99" s="206"/>
      <c r="K99" s="206"/>
      <c r="L99" s="206"/>
      <c r="M99" s="206"/>
      <c r="N99" s="206"/>
      <c r="O99" s="169"/>
      <c r="P99" s="207" t="s">
        <v>181</v>
      </c>
      <c r="Q99" s="210">
        <f>SUM(Q89:Q98)+Q72</f>
        <v>0</v>
      </c>
      <c r="R99" s="208"/>
    </row>
    <row r="100" spans="1:20" ht="15" customHeight="1" x14ac:dyDescent="0.25">
      <c r="A100" s="3" t="s">
        <v>204</v>
      </c>
    </row>
    <row r="101" spans="1:20" ht="15" customHeight="1" x14ac:dyDescent="0.25">
      <c r="A101" s="209" t="s">
        <v>205</v>
      </c>
    </row>
    <row r="105" spans="1:20" ht="15" customHeight="1" x14ac:dyDescent="0.25">
      <c r="A105" s="75" t="s">
        <v>171</v>
      </c>
      <c r="B105" s="75"/>
      <c r="C105" s="75"/>
      <c r="D105" s="75"/>
      <c r="E105" s="75"/>
      <c r="F105" s="75"/>
      <c r="G105" s="75"/>
      <c r="H105" s="75"/>
      <c r="I105" s="75"/>
      <c r="J105" s="75"/>
      <c r="K105" s="75"/>
    </row>
    <row r="106" spans="1:20" ht="15" customHeight="1" x14ac:dyDescent="0.25">
      <c r="A106" s="273"/>
      <c r="B106" s="273"/>
      <c r="C106" s="273"/>
      <c r="D106" s="273"/>
      <c r="E106" s="273"/>
      <c r="F106" s="273"/>
      <c r="G106" s="273"/>
      <c r="H106" s="273"/>
      <c r="I106" s="273"/>
      <c r="J106" s="273"/>
      <c r="K106" s="273"/>
    </row>
    <row r="107" spans="1:20" ht="15" customHeight="1" x14ac:dyDescent="0.25">
      <c r="A107" s="275" t="s">
        <v>101</v>
      </c>
      <c r="I107" s="275" t="s">
        <v>102</v>
      </c>
      <c r="L107" s="275" t="s">
        <v>103</v>
      </c>
      <c r="O107" s="74" t="s">
        <v>127</v>
      </c>
      <c r="P107" s="74"/>
    </row>
    <row r="108" spans="1:20" ht="15" customHeight="1" x14ac:dyDescent="0.25">
      <c r="A108" s="275"/>
      <c r="I108" s="275"/>
      <c r="L108" s="275"/>
      <c r="O108" s="74"/>
      <c r="P108" s="74"/>
    </row>
    <row r="109" spans="1:20" ht="15.75" customHeight="1" x14ac:dyDescent="0.25">
      <c r="A109" s="348" t="s">
        <v>192</v>
      </c>
      <c r="B109" s="348"/>
      <c r="C109" s="348"/>
      <c r="D109" s="348"/>
      <c r="E109" s="348"/>
      <c r="F109" s="348"/>
      <c r="G109" s="348"/>
      <c r="H109" s="348"/>
      <c r="I109" s="348"/>
      <c r="J109" s="348"/>
      <c r="K109" s="348"/>
      <c r="L109" s="348"/>
      <c r="M109" s="348"/>
      <c r="N109" s="348"/>
      <c r="O109" s="348"/>
      <c r="P109" s="348"/>
      <c r="Q109" s="348"/>
      <c r="R109" s="348"/>
    </row>
    <row r="110" spans="1:20" ht="15" customHeight="1" x14ac:dyDescent="0.25">
      <c r="A110" s="187"/>
      <c r="B110" s="187"/>
      <c r="C110" s="187"/>
      <c r="D110" s="187"/>
      <c r="E110" s="187"/>
      <c r="F110" s="187"/>
      <c r="G110" s="187"/>
      <c r="H110" s="71" t="str">
        <f>'proje ve personel bilgileri'!$B$7</f>
        <v>/</v>
      </c>
      <c r="I110" s="70" t="s">
        <v>109</v>
      </c>
      <c r="J110" s="187"/>
      <c r="K110" s="187"/>
      <c r="L110" s="187"/>
      <c r="M110" s="187"/>
      <c r="N110" s="187"/>
      <c r="O110" s="187"/>
      <c r="P110" s="187"/>
      <c r="Q110" s="187"/>
      <c r="R110" s="187"/>
    </row>
    <row r="111" spans="1:20" ht="15" customHeight="1" x14ac:dyDescent="0.25">
      <c r="J111" s="188"/>
      <c r="R111" s="189" t="s">
        <v>193</v>
      </c>
    </row>
    <row r="112" spans="1:20" ht="15.75" customHeight="1" x14ac:dyDescent="0.25">
      <c r="A112" s="190" t="s">
        <v>194</v>
      </c>
      <c r="J112" s="188"/>
      <c r="R112" s="189"/>
    </row>
    <row r="113" spans="1:20" ht="15.75" customHeight="1" x14ac:dyDescent="0.25">
      <c r="A113" s="349" t="s">
        <v>2</v>
      </c>
      <c r="B113" s="350"/>
      <c r="C113" s="479">
        <f>'proje ve personel bilgileri'!$B$2</f>
        <v>0</v>
      </c>
      <c r="D113" s="480"/>
      <c r="E113" s="480"/>
      <c r="F113" s="480"/>
      <c r="G113" s="480"/>
      <c r="H113" s="480"/>
      <c r="I113" s="480"/>
      <c r="J113" s="480"/>
      <c r="K113" s="480"/>
      <c r="L113" s="480"/>
      <c r="M113" s="480"/>
      <c r="N113" s="480"/>
      <c r="O113" s="480"/>
      <c r="P113" s="480"/>
      <c r="Q113" s="480"/>
      <c r="R113" s="481"/>
    </row>
    <row r="114" spans="1:20" ht="15.75" customHeight="1" x14ac:dyDescent="0.25">
      <c r="A114" s="349" t="s">
        <v>184</v>
      </c>
      <c r="B114" s="350"/>
      <c r="C114" s="491">
        <f>'proje ve personel bilgileri'!$B$3</f>
        <v>0</v>
      </c>
      <c r="D114" s="492"/>
      <c r="E114" s="492"/>
      <c r="F114" s="492"/>
      <c r="G114" s="492"/>
      <c r="H114" s="492"/>
      <c r="I114" s="492"/>
      <c r="J114" s="492"/>
      <c r="K114" s="492"/>
      <c r="L114" s="492"/>
      <c r="M114" s="492"/>
      <c r="N114" s="492"/>
      <c r="O114" s="492"/>
      <c r="P114" s="492"/>
      <c r="Q114" s="492"/>
      <c r="R114" s="493"/>
    </row>
    <row r="115" spans="1:20" ht="60" customHeight="1" x14ac:dyDescent="0.25">
      <c r="A115" s="192" t="s">
        <v>87</v>
      </c>
      <c r="B115" s="193" t="s">
        <v>195</v>
      </c>
      <c r="C115" s="487" t="s">
        <v>196</v>
      </c>
      <c r="D115" s="487"/>
      <c r="E115" s="488" t="s">
        <v>197</v>
      </c>
      <c r="F115" s="489"/>
      <c r="G115" s="489"/>
      <c r="H115" s="490"/>
      <c r="I115" s="194" t="s">
        <v>198</v>
      </c>
      <c r="J115" s="488" t="s">
        <v>199</v>
      </c>
      <c r="K115" s="489"/>
      <c r="L115" s="489"/>
      <c r="M115" s="489"/>
      <c r="N115" s="490"/>
      <c r="O115" s="195" t="s">
        <v>200</v>
      </c>
      <c r="P115" s="195" t="s">
        <v>201</v>
      </c>
      <c r="Q115" s="195" t="s">
        <v>202</v>
      </c>
      <c r="R115" s="196" t="s">
        <v>203</v>
      </c>
    </row>
    <row r="116" spans="1:20" ht="24.95" customHeight="1" x14ac:dyDescent="0.25">
      <c r="A116" s="197">
        <v>41</v>
      </c>
      <c r="B116" s="274"/>
      <c r="C116" s="482"/>
      <c r="D116" s="482"/>
      <c r="E116" s="484"/>
      <c r="F116" s="485"/>
      <c r="G116" s="485"/>
      <c r="H116" s="486"/>
      <c r="I116" s="284"/>
      <c r="J116" s="484"/>
      <c r="K116" s="485"/>
      <c r="L116" s="485"/>
      <c r="M116" s="485"/>
      <c r="N116" s="486"/>
      <c r="O116" s="272"/>
      <c r="P116" s="272"/>
      <c r="Q116" s="199"/>
      <c r="R116" s="200"/>
      <c r="S116" s="38" t="str">
        <f t="shared" ref="S116:S125" si="8">IF(Q116&lt;&gt;0,(IF(R116=0,"KDV'li Tutar Zorunlu"," "))," ")</f>
        <v xml:space="preserve"> </v>
      </c>
      <c r="T116" s="38" t="str">
        <f t="shared" ref="T116:T125" si="9">IF(Q116&lt;&gt;0,(IF(O116=0,"Tarih Numara Zorunlu"," "))," ")</f>
        <v xml:space="preserve"> </v>
      </c>
    </row>
    <row r="117" spans="1:20" ht="24.95" customHeight="1" x14ac:dyDescent="0.25">
      <c r="A117" s="197">
        <v>42</v>
      </c>
      <c r="B117" s="274"/>
      <c r="C117" s="482"/>
      <c r="D117" s="482"/>
      <c r="E117" s="484"/>
      <c r="F117" s="485"/>
      <c r="G117" s="485"/>
      <c r="H117" s="486"/>
      <c r="I117" s="284"/>
      <c r="J117" s="484"/>
      <c r="K117" s="485"/>
      <c r="L117" s="485"/>
      <c r="M117" s="485"/>
      <c r="N117" s="486"/>
      <c r="O117" s="272"/>
      <c r="P117" s="272"/>
      <c r="Q117" s="199"/>
      <c r="R117" s="200"/>
      <c r="S117" s="38" t="str">
        <f t="shared" si="8"/>
        <v xml:space="preserve"> </v>
      </c>
      <c r="T117" s="38" t="str">
        <f t="shared" si="9"/>
        <v xml:space="preserve"> </v>
      </c>
    </row>
    <row r="118" spans="1:20" ht="24.95" customHeight="1" x14ac:dyDescent="0.25">
      <c r="A118" s="197">
        <v>43</v>
      </c>
      <c r="B118" s="274"/>
      <c r="C118" s="482"/>
      <c r="D118" s="482"/>
      <c r="E118" s="484"/>
      <c r="F118" s="485"/>
      <c r="G118" s="485"/>
      <c r="H118" s="486"/>
      <c r="I118" s="284"/>
      <c r="J118" s="484"/>
      <c r="K118" s="485"/>
      <c r="L118" s="485"/>
      <c r="M118" s="485"/>
      <c r="N118" s="486"/>
      <c r="O118" s="272"/>
      <c r="P118" s="272"/>
      <c r="Q118" s="199"/>
      <c r="R118" s="200"/>
      <c r="S118" s="38" t="str">
        <f t="shared" si="8"/>
        <v xml:space="preserve"> </v>
      </c>
      <c r="T118" s="38" t="str">
        <f t="shared" si="9"/>
        <v xml:space="preserve"> </v>
      </c>
    </row>
    <row r="119" spans="1:20" ht="24.95" customHeight="1" x14ac:dyDescent="0.25">
      <c r="A119" s="197">
        <v>44</v>
      </c>
      <c r="B119" s="274"/>
      <c r="C119" s="482"/>
      <c r="D119" s="482"/>
      <c r="E119" s="484"/>
      <c r="F119" s="485"/>
      <c r="G119" s="485"/>
      <c r="H119" s="486"/>
      <c r="I119" s="284"/>
      <c r="J119" s="484"/>
      <c r="K119" s="485"/>
      <c r="L119" s="485"/>
      <c r="M119" s="485"/>
      <c r="N119" s="486"/>
      <c r="O119" s="201"/>
      <c r="P119" s="201"/>
      <c r="Q119" s="202"/>
      <c r="R119" s="200"/>
      <c r="S119" s="38" t="str">
        <f t="shared" si="8"/>
        <v xml:space="preserve"> </v>
      </c>
      <c r="T119" s="38" t="str">
        <f t="shared" si="9"/>
        <v xml:space="preserve"> </v>
      </c>
    </row>
    <row r="120" spans="1:20" ht="24.95" customHeight="1" x14ac:dyDescent="0.25">
      <c r="A120" s="197">
        <v>45</v>
      </c>
      <c r="B120" s="274"/>
      <c r="C120" s="482"/>
      <c r="D120" s="482"/>
      <c r="E120" s="484"/>
      <c r="F120" s="485"/>
      <c r="G120" s="485"/>
      <c r="H120" s="486"/>
      <c r="I120" s="284"/>
      <c r="J120" s="484"/>
      <c r="K120" s="485"/>
      <c r="L120" s="485"/>
      <c r="M120" s="485"/>
      <c r="N120" s="486"/>
      <c r="O120" s="272"/>
      <c r="P120" s="272"/>
      <c r="Q120" s="199"/>
      <c r="R120" s="200"/>
      <c r="S120" s="38" t="str">
        <f t="shared" si="8"/>
        <v xml:space="preserve"> </v>
      </c>
      <c r="T120" s="38" t="str">
        <f t="shared" si="9"/>
        <v xml:space="preserve"> </v>
      </c>
    </row>
    <row r="121" spans="1:20" ht="24.95" customHeight="1" x14ac:dyDescent="0.25">
      <c r="A121" s="197">
        <v>46</v>
      </c>
      <c r="B121" s="274"/>
      <c r="C121" s="482"/>
      <c r="D121" s="482"/>
      <c r="E121" s="483"/>
      <c r="F121" s="483"/>
      <c r="G121" s="483"/>
      <c r="H121" s="483"/>
      <c r="I121" s="285"/>
      <c r="J121" s="483"/>
      <c r="K121" s="483"/>
      <c r="L121" s="483"/>
      <c r="M121" s="483"/>
      <c r="N121" s="483"/>
      <c r="O121" s="201"/>
      <c r="P121" s="201"/>
      <c r="Q121" s="202"/>
      <c r="R121" s="200"/>
      <c r="S121" s="38" t="str">
        <f t="shared" si="8"/>
        <v xml:space="preserve"> </v>
      </c>
      <c r="T121" s="38" t="str">
        <f t="shared" si="9"/>
        <v xml:space="preserve"> </v>
      </c>
    </row>
    <row r="122" spans="1:20" ht="24.95" customHeight="1" x14ac:dyDescent="0.25">
      <c r="A122" s="197">
        <v>47</v>
      </c>
      <c r="B122" s="201"/>
      <c r="C122" s="482"/>
      <c r="D122" s="482"/>
      <c r="E122" s="483"/>
      <c r="F122" s="483"/>
      <c r="G122" s="483"/>
      <c r="H122" s="483"/>
      <c r="I122" s="280"/>
      <c r="J122" s="483"/>
      <c r="K122" s="483"/>
      <c r="L122" s="483"/>
      <c r="M122" s="483"/>
      <c r="N122" s="483"/>
      <c r="O122" s="201"/>
      <c r="P122" s="201"/>
      <c r="Q122" s="202"/>
      <c r="R122" s="200"/>
      <c r="S122" s="38" t="str">
        <f t="shared" si="8"/>
        <v xml:space="preserve"> </v>
      </c>
      <c r="T122" s="38" t="str">
        <f t="shared" si="9"/>
        <v xml:space="preserve"> </v>
      </c>
    </row>
    <row r="123" spans="1:20" ht="24.95" customHeight="1" x14ac:dyDescent="0.25">
      <c r="A123" s="197">
        <v>48</v>
      </c>
      <c r="B123" s="201"/>
      <c r="C123" s="482"/>
      <c r="D123" s="482"/>
      <c r="E123" s="483"/>
      <c r="F123" s="483"/>
      <c r="G123" s="483"/>
      <c r="H123" s="483"/>
      <c r="I123" s="280"/>
      <c r="J123" s="483"/>
      <c r="K123" s="483"/>
      <c r="L123" s="483"/>
      <c r="M123" s="483"/>
      <c r="N123" s="483"/>
      <c r="O123" s="201"/>
      <c r="P123" s="201"/>
      <c r="Q123" s="202"/>
      <c r="R123" s="200"/>
      <c r="S123" s="38" t="str">
        <f t="shared" si="8"/>
        <v xml:space="preserve"> </v>
      </c>
      <c r="T123" s="38" t="str">
        <f t="shared" si="9"/>
        <v xml:space="preserve"> </v>
      </c>
    </row>
    <row r="124" spans="1:20" ht="24.95" customHeight="1" x14ac:dyDescent="0.25">
      <c r="A124" s="197">
        <v>49</v>
      </c>
      <c r="B124" s="201"/>
      <c r="C124" s="482"/>
      <c r="D124" s="482"/>
      <c r="E124" s="483"/>
      <c r="F124" s="483"/>
      <c r="G124" s="483"/>
      <c r="H124" s="483"/>
      <c r="I124" s="280"/>
      <c r="J124" s="483"/>
      <c r="K124" s="483"/>
      <c r="L124" s="483"/>
      <c r="M124" s="483"/>
      <c r="N124" s="483"/>
      <c r="O124" s="201"/>
      <c r="P124" s="201"/>
      <c r="Q124" s="202"/>
      <c r="R124" s="200"/>
      <c r="S124" s="38" t="str">
        <f t="shared" si="8"/>
        <v xml:space="preserve"> </v>
      </c>
      <c r="T124" s="38" t="str">
        <f t="shared" si="9"/>
        <v xml:space="preserve"> </v>
      </c>
    </row>
    <row r="125" spans="1:20" ht="24.95" customHeight="1" x14ac:dyDescent="0.25">
      <c r="A125" s="197">
        <v>50</v>
      </c>
      <c r="B125" s="201"/>
      <c r="C125" s="482"/>
      <c r="D125" s="482"/>
      <c r="E125" s="483"/>
      <c r="F125" s="483"/>
      <c r="G125" s="483"/>
      <c r="H125" s="483"/>
      <c r="I125" s="280"/>
      <c r="J125" s="483"/>
      <c r="K125" s="483"/>
      <c r="L125" s="483"/>
      <c r="M125" s="483"/>
      <c r="N125" s="483"/>
      <c r="O125" s="201"/>
      <c r="P125" s="201"/>
      <c r="Q125" s="202"/>
      <c r="R125" s="200"/>
      <c r="S125" s="38" t="str">
        <f t="shared" si="8"/>
        <v xml:space="preserve"> </v>
      </c>
      <c r="T125" s="38" t="str">
        <f t="shared" si="9"/>
        <v xml:space="preserve"> </v>
      </c>
    </row>
    <row r="126" spans="1:20" ht="15.75" customHeight="1" x14ac:dyDescent="0.25">
      <c r="A126" s="204"/>
      <c r="B126" s="169"/>
      <c r="C126" s="205"/>
      <c r="D126" s="205"/>
      <c r="E126" s="206"/>
      <c r="F126" s="206"/>
      <c r="G126" s="206"/>
      <c r="H126" s="206"/>
      <c r="I126" s="169"/>
      <c r="J126" s="206"/>
      <c r="K126" s="206"/>
      <c r="L126" s="206"/>
      <c r="M126" s="206"/>
      <c r="N126" s="206"/>
      <c r="O126" s="169"/>
      <c r="P126" s="207" t="s">
        <v>181</v>
      </c>
      <c r="Q126" s="210">
        <f>SUM(Q116:Q125)+Q99</f>
        <v>0</v>
      </c>
      <c r="R126" s="208"/>
    </row>
    <row r="127" spans="1:20" ht="15" customHeight="1" x14ac:dyDescent="0.25">
      <c r="A127" s="3" t="s">
        <v>204</v>
      </c>
    </row>
    <row r="128" spans="1:20" ht="15" customHeight="1" x14ac:dyDescent="0.25">
      <c r="A128" s="209" t="s">
        <v>205</v>
      </c>
    </row>
    <row r="132" spans="1:20" ht="15" customHeight="1" x14ac:dyDescent="0.25">
      <c r="A132" s="75" t="s">
        <v>171</v>
      </c>
      <c r="B132" s="75"/>
      <c r="C132" s="75"/>
      <c r="D132" s="75"/>
      <c r="E132" s="75"/>
      <c r="F132" s="75"/>
      <c r="G132" s="75"/>
      <c r="H132" s="75"/>
      <c r="I132" s="75"/>
      <c r="J132" s="75"/>
      <c r="K132" s="75"/>
    </row>
    <row r="133" spans="1:20" ht="15" customHeight="1" x14ac:dyDescent="0.25">
      <c r="A133" s="273"/>
      <c r="B133" s="273"/>
      <c r="C133" s="273"/>
      <c r="D133" s="273"/>
      <c r="E133" s="273"/>
      <c r="F133" s="273"/>
      <c r="G133" s="273"/>
      <c r="H133" s="273"/>
      <c r="I133" s="273"/>
      <c r="J133" s="273"/>
      <c r="K133" s="273"/>
    </row>
    <row r="134" spans="1:20" ht="15" customHeight="1" x14ac:dyDescent="0.25">
      <c r="A134" s="275" t="s">
        <v>101</v>
      </c>
      <c r="I134" s="275" t="s">
        <v>102</v>
      </c>
      <c r="L134" s="275" t="s">
        <v>103</v>
      </c>
      <c r="O134" s="74" t="s">
        <v>127</v>
      </c>
      <c r="P134" s="74"/>
    </row>
    <row r="135" spans="1:20" ht="15" customHeight="1" x14ac:dyDescent="0.25">
      <c r="A135" s="275"/>
      <c r="I135" s="275"/>
      <c r="L135" s="275"/>
      <c r="O135" s="74"/>
      <c r="P135" s="74"/>
    </row>
    <row r="136" spans="1:20" ht="15.75" customHeight="1" x14ac:dyDescent="0.25">
      <c r="A136" s="348" t="s">
        <v>192</v>
      </c>
      <c r="B136" s="348"/>
      <c r="C136" s="348"/>
      <c r="D136" s="348"/>
      <c r="E136" s="348"/>
      <c r="F136" s="348"/>
      <c r="G136" s="348"/>
      <c r="H136" s="348"/>
      <c r="I136" s="348"/>
      <c r="J136" s="348"/>
      <c r="K136" s="348"/>
      <c r="L136" s="348"/>
      <c r="M136" s="348"/>
      <c r="N136" s="348"/>
      <c r="O136" s="348"/>
      <c r="P136" s="348"/>
      <c r="Q136" s="348"/>
      <c r="R136" s="348"/>
    </row>
    <row r="137" spans="1:20" ht="15" customHeight="1" x14ac:dyDescent="0.25">
      <c r="A137" s="187"/>
      <c r="B137" s="187"/>
      <c r="C137" s="187"/>
      <c r="D137" s="187"/>
      <c r="E137" s="187"/>
      <c r="F137" s="187"/>
      <c r="G137" s="187"/>
      <c r="H137" s="71" t="str">
        <f>'proje ve personel bilgileri'!$B$7</f>
        <v>/</v>
      </c>
      <c r="I137" s="70" t="s">
        <v>109</v>
      </c>
      <c r="J137" s="187"/>
      <c r="K137" s="187"/>
      <c r="L137" s="187"/>
      <c r="M137" s="187"/>
      <c r="N137" s="187"/>
      <c r="O137" s="187"/>
      <c r="P137" s="187"/>
      <c r="Q137" s="187"/>
      <c r="R137" s="187"/>
    </row>
    <row r="138" spans="1:20" ht="15" customHeight="1" x14ac:dyDescent="0.25">
      <c r="J138" s="188"/>
      <c r="R138" s="189" t="s">
        <v>193</v>
      </c>
    </row>
    <row r="139" spans="1:20" ht="15.75" customHeight="1" x14ac:dyDescent="0.25">
      <c r="A139" s="190" t="s">
        <v>194</v>
      </c>
      <c r="J139" s="188"/>
      <c r="R139" s="189"/>
    </row>
    <row r="140" spans="1:20" ht="15.75" customHeight="1" x14ac:dyDescent="0.25">
      <c r="A140" s="349" t="s">
        <v>2</v>
      </c>
      <c r="B140" s="350"/>
      <c r="C140" s="479">
        <f>'proje ve personel bilgileri'!$B$2</f>
        <v>0</v>
      </c>
      <c r="D140" s="480"/>
      <c r="E140" s="480"/>
      <c r="F140" s="480"/>
      <c r="G140" s="480"/>
      <c r="H140" s="480"/>
      <c r="I140" s="480"/>
      <c r="J140" s="480"/>
      <c r="K140" s="480"/>
      <c r="L140" s="480"/>
      <c r="M140" s="480"/>
      <c r="N140" s="480"/>
      <c r="O140" s="480"/>
      <c r="P140" s="480"/>
      <c r="Q140" s="480"/>
      <c r="R140" s="481"/>
    </row>
    <row r="141" spans="1:20" ht="15.75" customHeight="1" x14ac:dyDescent="0.25">
      <c r="A141" s="349" t="s">
        <v>184</v>
      </c>
      <c r="B141" s="350"/>
      <c r="C141" s="491">
        <f>'proje ve personel bilgileri'!$B$3</f>
        <v>0</v>
      </c>
      <c r="D141" s="492"/>
      <c r="E141" s="492"/>
      <c r="F141" s="492"/>
      <c r="G141" s="492"/>
      <c r="H141" s="492"/>
      <c r="I141" s="492"/>
      <c r="J141" s="492"/>
      <c r="K141" s="492"/>
      <c r="L141" s="492"/>
      <c r="M141" s="492"/>
      <c r="N141" s="492"/>
      <c r="O141" s="492"/>
      <c r="P141" s="492"/>
      <c r="Q141" s="492"/>
      <c r="R141" s="493"/>
    </row>
    <row r="142" spans="1:20" ht="60" customHeight="1" x14ac:dyDescent="0.25">
      <c r="A142" s="192" t="s">
        <v>87</v>
      </c>
      <c r="B142" s="193" t="s">
        <v>195</v>
      </c>
      <c r="C142" s="487" t="s">
        <v>196</v>
      </c>
      <c r="D142" s="487"/>
      <c r="E142" s="488" t="s">
        <v>197</v>
      </c>
      <c r="F142" s="489"/>
      <c r="G142" s="489"/>
      <c r="H142" s="490"/>
      <c r="I142" s="194" t="s">
        <v>198</v>
      </c>
      <c r="J142" s="488" t="s">
        <v>199</v>
      </c>
      <c r="K142" s="489"/>
      <c r="L142" s="489"/>
      <c r="M142" s="489"/>
      <c r="N142" s="490"/>
      <c r="O142" s="195" t="s">
        <v>200</v>
      </c>
      <c r="P142" s="195" t="s">
        <v>201</v>
      </c>
      <c r="Q142" s="195" t="s">
        <v>202</v>
      </c>
      <c r="R142" s="196" t="s">
        <v>203</v>
      </c>
    </row>
    <row r="143" spans="1:20" ht="24.95" customHeight="1" x14ac:dyDescent="0.25">
      <c r="A143" s="197">
        <v>51</v>
      </c>
      <c r="B143" s="274"/>
      <c r="C143" s="482"/>
      <c r="D143" s="482"/>
      <c r="E143" s="484"/>
      <c r="F143" s="485"/>
      <c r="G143" s="485"/>
      <c r="H143" s="486"/>
      <c r="I143" s="284"/>
      <c r="J143" s="484"/>
      <c r="K143" s="485"/>
      <c r="L143" s="485"/>
      <c r="M143" s="485"/>
      <c r="N143" s="486"/>
      <c r="O143" s="272"/>
      <c r="P143" s="272"/>
      <c r="Q143" s="199"/>
      <c r="R143" s="200"/>
      <c r="S143" s="38" t="str">
        <f t="shared" ref="S143:S152" si="10">IF(Q143&lt;&gt;0,(IF(R143=0,"KDV'li Tutar Zorunlu"," "))," ")</f>
        <v xml:space="preserve"> </v>
      </c>
      <c r="T143" s="38" t="str">
        <f t="shared" ref="T143:T152" si="11">IF(Q143&lt;&gt;0,(IF(O143=0,"Tarih Numara Zorunlu"," "))," ")</f>
        <v xml:space="preserve"> </v>
      </c>
    </row>
    <row r="144" spans="1:20" ht="24.95" customHeight="1" x14ac:dyDescent="0.25">
      <c r="A144" s="197">
        <v>52</v>
      </c>
      <c r="B144" s="274"/>
      <c r="C144" s="482"/>
      <c r="D144" s="482"/>
      <c r="E144" s="484"/>
      <c r="F144" s="485"/>
      <c r="G144" s="485"/>
      <c r="H144" s="486"/>
      <c r="I144" s="284"/>
      <c r="J144" s="484"/>
      <c r="K144" s="485"/>
      <c r="L144" s="485"/>
      <c r="M144" s="485"/>
      <c r="N144" s="486"/>
      <c r="O144" s="272"/>
      <c r="P144" s="272"/>
      <c r="Q144" s="199"/>
      <c r="R144" s="200"/>
      <c r="S144" s="38" t="str">
        <f t="shared" si="10"/>
        <v xml:space="preserve"> </v>
      </c>
      <c r="T144" s="38" t="str">
        <f t="shared" si="11"/>
        <v xml:space="preserve"> </v>
      </c>
    </row>
    <row r="145" spans="1:20" ht="24.95" customHeight="1" x14ac:dyDescent="0.25">
      <c r="A145" s="197">
        <v>53</v>
      </c>
      <c r="B145" s="274"/>
      <c r="C145" s="482"/>
      <c r="D145" s="482"/>
      <c r="E145" s="484"/>
      <c r="F145" s="485"/>
      <c r="G145" s="485"/>
      <c r="H145" s="486"/>
      <c r="I145" s="284"/>
      <c r="J145" s="484"/>
      <c r="K145" s="485"/>
      <c r="L145" s="485"/>
      <c r="M145" s="485"/>
      <c r="N145" s="486"/>
      <c r="O145" s="272"/>
      <c r="P145" s="272"/>
      <c r="Q145" s="199"/>
      <c r="R145" s="200"/>
      <c r="S145" s="38" t="str">
        <f t="shared" si="10"/>
        <v xml:space="preserve"> </v>
      </c>
      <c r="T145" s="38" t="str">
        <f t="shared" si="11"/>
        <v xml:space="preserve"> </v>
      </c>
    </row>
    <row r="146" spans="1:20" ht="24.95" customHeight="1" x14ac:dyDescent="0.25">
      <c r="A146" s="197">
        <v>54</v>
      </c>
      <c r="B146" s="274"/>
      <c r="C146" s="482"/>
      <c r="D146" s="482"/>
      <c r="E146" s="484"/>
      <c r="F146" s="485"/>
      <c r="G146" s="485"/>
      <c r="H146" s="486"/>
      <c r="I146" s="284"/>
      <c r="J146" s="484"/>
      <c r="K146" s="485"/>
      <c r="L146" s="485"/>
      <c r="M146" s="485"/>
      <c r="N146" s="486"/>
      <c r="O146" s="201"/>
      <c r="P146" s="201"/>
      <c r="Q146" s="202"/>
      <c r="R146" s="200"/>
      <c r="S146" s="38" t="str">
        <f t="shared" si="10"/>
        <v xml:space="preserve"> </v>
      </c>
      <c r="T146" s="38" t="str">
        <f t="shared" si="11"/>
        <v xml:space="preserve"> </v>
      </c>
    </row>
    <row r="147" spans="1:20" ht="24.95" customHeight="1" x14ac:dyDescent="0.25">
      <c r="A147" s="197">
        <v>55</v>
      </c>
      <c r="B147" s="274"/>
      <c r="C147" s="482"/>
      <c r="D147" s="482"/>
      <c r="E147" s="484"/>
      <c r="F147" s="485"/>
      <c r="G147" s="485"/>
      <c r="H147" s="486"/>
      <c r="I147" s="284"/>
      <c r="J147" s="484"/>
      <c r="K147" s="485"/>
      <c r="L147" s="485"/>
      <c r="M147" s="485"/>
      <c r="N147" s="486"/>
      <c r="O147" s="272"/>
      <c r="P147" s="272"/>
      <c r="Q147" s="199"/>
      <c r="R147" s="200"/>
      <c r="S147" s="38" t="str">
        <f t="shared" si="10"/>
        <v xml:space="preserve"> </v>
      </c>
      <c r="T147" s="38" t="str">
        <f t="shared" si="11"/>
        <v xml:space="preserve"> </v>
      </c>
    </row>
    <row r="148" spans="1:20" ht="24.95" customHeight="1" x14ac:dyDescent="0.25">
      <c r="A148" s="197">
        <v>56</v>
      </c>
      <c r="B148" s="274"/>
      <c r="C148" s="482"/>
      <c r="D148" s="482"/>
      <c r="E148" s="483"/>
      <c r="F148" s="483"/>
      <c r="G148" s="483"/>
      <c r="H148" s="483"/>
      <c r="I148" s="285"/>
      <c r="J148" s="483"/>
      <c r="K148" s="483"/>
      <c r="L148" s="483"/>
      <c r="M148" s="483"/>
      <c r="N148" s="483"/>
      <c r="O148" s="201"/>
      <c r="P148" s="201"/>
      <c r="Q148" s="202"/>
      <c r="R148" s="200"/>
      <c r="S148" s="38" t="str">
        <f t="shared" si="10"/>
        <v xml:space="preserve"> </v>
      </c>
      <c r="T148" s="38" t="str">
        <f t="shared" si="11"/>
        <v xml:space="preserve"> </v>
      </c>
    </row>
    <row r="149" spans="1:20" ht="24.95" customHeight="1" x14ac:dyDescent="0.25">
      <c r="A149" s="197">
        <v>57</v>
      </c>
      <c r="B149" s="201"/>
      <c r="C149" s="482"/>
      <c r="D149" s="482"/>
      <c r="E149" s="483"/>
      <c r="F149" s="483"/>
      <c r="G149" s="483"/>
      <c r="H149" s="483"/>
      <c r="I149" s="280"/>
      <c r="J149" s="483"/>
      <c r="K149" s="483"/>
      <c r="L149" s="483"/>
      <c r="M149" s="483"/>
      <c r="N149" s="483"/>
      <c r="O149" s="201"/>
      <c r="P149" s="201"/>
      <c r="Q149" s="202"/>
      <c r="R149" s="200"/>
      <c r="S149" s="38" t="str">
        <f t="shared" si="10"/>
        <v xml:space="preserve"> </v>
      </c>
      <c r="T149" s="38" t="str">
        <f t="shared" si="11"/>
        <v xml:space="preserve"> </v>
      </c>
    </row>
    <row r="150" spans="1:20" ht="24.95" customHeight="1" x14ac:dyDescent="0.25">
      <c r="A150" s="197">
        <v>58</v>
      </c>
      <c r="B150" s="201"/>
      <c r="C150" s="482"/>
      <c r="D150" s="482"/>
      <c r="E150" s="483"/>
      <c r="F150" s="483"/>
      <c r="G150" s="483"/>
      <c r="H150" s="483"/>
      <c r="I150" s="280"/>
      <c r="J150" s="483"/>
      <c r="K150" s="483"/>
      <c r="L150" s="483"/>
      <c r="M150" s="483"/>
      <c r="N150" s="483"/>
      <c r="O150" s="201"/>
      <c r="P150" s="201"/>
      <c r="Q150" s="202"/>
      <c r="R150" s="200"/>
      <c r="S150" s="38" t="str">
        <f t="shared" si="10"/>
        <v xml:space="preserve"> </v>
      </c>
      <c r="T150" s="38" t="str">
        <f t="shared" si="11"/>
        <v xml:space="preserve"> </v>
      </c>
    </row>
    <row r="151" spans="1:20" ht="24.95" customHeight="1" x14ac:dyDescent="0.25">
      <c r="A151" s="197">
        <v>59</v>
      </c>
      <c r="B151" s="201"/>
      <c r="C151" s="482"/>
      <c r="D151" s="482"/>
      <c r="E151" s="483"/>
      <c r="F151" s="483"/>
      <c r="G151" s="483"/>
      <c r="H151" s="483"/>
      <c r="I151" s="280"/>
      <c r="J151" s="483"/>
      <c r="K151" s="483"/>
      <c r="L151" s="483"/>
      <c r="M151" s="483"/>
      <c r="N151" s="483"/>
      <c r="O151" s="201"/>
      <c r="P151" s="201"/>
      <c r="Q151" s="202"/>
      <c r="R151" s="200"/>
      <c r="S151" s="38" t="str">
        <f t="shared" si="10"/>
        <v xml:space="preserve"> </v>
      </c>
      <c r="T151" s="38" t="str">
        <f t="shared" si="11"/>
        <v xml:space="preserve"> </v>
      </c>
    </row>
    <row r="152" spans="1:20" ht="24.95" customHeight="1" x14ac:dyDescent="0.25">
      <c r="A152" s="197">
        <v>60</v>
      </c>
      <c r="B152" s="201"/>
      <c r="C152" s="482"/>
      <c r="D152" s="482"/>
      <c r="E152" s="483"/>
      <c r="F152" s="483"/>
      <c r="G152" s="483"/>
      <c r="H152" s="483"/>
      <c r="I152" s="280"/>
      <c r="J152" s="483"/>
      <c r="K152" s="483"/>
      <c r="L152" s="483"/>
      <c r="M152" s="483"/>
      <c r="N152" s="483"/>
      <c r="O152" s="201"/>
      <c r="P152" s="201"/>
      <c r="Q152" s="202"/>
      <c r="R152" s="200"/>
      <c r="S152" s="38" t="str">
        <f t="shared" si="10"/>
        <v xml:space="preserve"> </v>
      </c>
      <c r="T152" s="38" t="str">
        <f t="shared" si="11"/>
        <v xml:space="preserve"> </v>
      </c>
    </row>
    <row r="153" spans="1:20" ht="15.75" customHeight="1" x14ac:dyDescent="0.25">
      <c r="A153" s="204"/>
      <c r="B153" s="169"/>
      <c r="C153" s="205"/>
      <c r="D153" s="205"/>
      <c r="E153" s="206"/>
      <c r="F153" s="206"/>
      <c r="G153" s="206"/>
      <c r="H153" s="206"/>
      <c r="I153" s="169"/>
      <c r="J153" s="206"/>
      <c r="K153" s="206"/>
      <c r="L153" s="206"/>
      <c r="M153" s="206"/>
      <c r="N153" s="206"/>
      <c r="O153" s="169"/>
      <c r="P153" s="207" t="s">
        <v>181</v>
      </c>
      <c r="Q153" s="210">
        <f>SUM(Q143:Q152)+Q126</f>
        <v>0</v>
      </c>
      <c r="R153" s="208"/>
    </row>
    <row r="154" spans="1:20" ht="15" customHeight="1" x14ac:dyDescent="0.25">
      <c r="A154" s="3" t="s">
        <v>204</v>
      </c>
    </row>
    <row r="155" spans="1:20" ht="15" customHeight="1" x14ac:dyDescent="0.25">
      <c r="A155" s="209" t="s">
        <v>205</v>
      </c>
    </row>
    <row r="159" spans="1:20" ht="15" customHeight="1" x14ac:dyDescent="0.25">
      <c r="A159" s="75" t="s">
        <v>171</v>
      </c>
      <c r="B159" s="75"/>
      <c r="C159" s="75"/>
      <c r="D159" s="75"/>
      <c r="E159" s="75"/>
      <c r="F159" s="75"/>
      <c r="G159" s="75"/>
      <c r="H159" s="75"/>
      <c r="I159" s="75"/>
      <c r="J159" s="75"/>
      <c r="K159" s="75"/>
    </row>
    <row r="160" spans="1:20" ht="15" customHeight="1" x14ac:dyDescent="0.25">
      <c r="A160" s="273"/>
      <c r="B160" s="273"/>
      <c r="C160" s="273"/>
      <c r="D160" s="273"/>
      <c r="E160" s="273"/>
      <c r="F160" s="273"/>
      <c r="G160" s="273"/>
      <c r="H160" s="273"/>
      <c r="I160" s="273"/>
      <c r="J160" s="273"/>
      <c r="K160" s="273"/>
    </row>
    <row r="161" spans="1:20" ht="15" customHeight="1" x14ac:dyDescent="0.25">
      <c r="A161" s="275" t="s">
        <v>101</v>
      </c>
      <c r="I161" s="275" t="s">
        <v>102</v>
      </c>
      <c r="L161" s="275" t="s">
        <v>103</v>
      </c>
      <c r="O161" s="74" t="s">
        <v>127</v>
      </c>
      <c r="P161" s="74"/>
    </row>
    <row r="163" spans="1:20" ht="15.75" customHeight="1" x14ac:dyDescent="0.25">
      <c r="A163" s="348" t="s">
        <v>192</v>
      </c>
      <c r="B163" s="348"/>
      <c r="C163" s="348"/>
      <c r="D163" s="348"/>
      <c r="E163" s="348"/>
      <c r="F163" s="348"/>
      <c r="G163" s="348"/>
      <c r="H163" s="348"/>
      <c r="I163" s="348"/>
      <c r="J163" s="348"/>
      <c r="K163" s="348"/>
      <c r="L163" s="348"/>
      <c r="M163" s="348"/>
      <c r="N163" s="348"/>
      <c r="O163" s="348"/>
      <c r="P163" s="348"/>
      <c r="Q163" s="348"/>
      <c r="R163" s="348"/>
    </row>
    <row r="164" spans="1:20" ht="15" customHeight="1" x14ac:dyDescent="0.25">
      <c r="A164" s="187"/>
      <c r="B164" s="187"/>
      <c r="C164" s="187"/>
      <c r="D164" s="187"/>
      <c r="E164" s="187"/>
      <c r="F164" s="187"/>
      <c r="G164" s="187"/>
      <c r="H164" s="71" t="str">
        <f>'proje ve personel bilgileri'!$B$7</f>
        <v>/</v>
      </c>
      <c r="I164" s="70" t="s">
        <v>109</v>
      </c>
      <c r="J164" s="187"/>
      <c r="K164" s="187"/>
      <c r="L164" s="187"/>
      <c r="M164" s="187"/>
      <c r="N164" s="187"/>
      <c r="O164" s="187"/>
      <c r="P164" s="187"/>
      <c r="Q164" s="187"/>
      <c r="R164" s="187"/>
    </row>
    <row r="165" spans="1:20" ht="15" customHeight="1" x14ac:dyDescent="0.25">
      <c r="J165" s="188"/>
      <c r="R165" s="189" t="s">
        <v>193</v>
      </c>
    </row>
    <row r="166" spans="1:20" ht="15.75" customHeight="1" x14ac:dyDescent="0.25">
      <c r="A166" s="190" t="s">
        <v>194</v>
      </c>
      <c r="J166" s="188"/>
      <c r="R166" s="189"/>
    </row>
    <row r="167" spans="1:20" ht="15.75" customHeight="1" x14ac:dyDescent="0.25">
      <c r="A167" s="349" t="s">
        <v>2</v>
      </c>
      <c r="B167" s="350"/>
      <c r="C167" s="479">
        <f>'proje ve personel bilgileri'!$B$2</f>
        <v>0</v>
      </c>
      <c r="D167" s="480"/>
      <c r="E167" s="480"/>
      <c r="F167" s="480"/>
      <c r="G167" s="480"/>
      <c r="H167" s="480"/>
      <c r="I167" s="480"/>
      <c r="J167" s="480"/>
      <c r="K167" s="480"/>
      <c r="L167" s="480"/>
      <c r="M167" s="480"/>
      <c r="N167" s="480"/>
      <c r="O167" s="480"/>
      <c r="P167" s="480"/>
      <c r="Q167" s="480"/>
      <c r="R167" s="481"/>
    </row>
    <row r="168" spans="1:20" ht="15.75" customHeight="1" x14ac:dyDescent="0.25">
      <c r="A168" s="349" t="s">
        <v>184</v>
      </c>
      <c r="B168" s="350"/>
      <c r="C168" s="491">
        <f>'proje ve personel bilgileri'!$B$3</f>
        <v>0</v>
      </c>
      <c r="D168" s="492"/>
      <c r="E168" s="492"/>
      <c r="F168" s="492"/>
      <c r="G168" s="492"/>
      <c r="H168" s="492"/>
      <c r="I168" s="492"/>
      <c r="J168" s="492"/>
      <c r="K168" s="492"/>
      <c r="L168" s="492"/>
      <c r="M168" s="492"/>
      <c r="N168" s="492"/>
      <c r="O168" s="492"/>
      <c r="P168" s="492"/>
      <c r="Q168" s="492"/>
      <c r="R168" s="493"/>
    </row>
    <row r="169" spans="1:20" ht="60" customHeight="1" x14ac:dyDescent="0.25">
      <c r="A169" s="192" t="s">
        <v>87</v>
      </c>
      <c r="B169" s="193" t="s">
        <v>195</v>
      </c>
      <c r="C169" s="487" t="s">
        <v>196</v>
      </c>
      <c r="D169" s="487"/>
      <c r="E169" s="488" t="s">
        <v>197</v>
      </c>
      <c r="F169" s="489"/>
      <c r="G169" s="489"/>
      <c r="H169" s="490"/>
      <c r="I169" s="194" t="s">
        <v>198</v>
      </c>
      <c r="J169" s="488" t="s">
        <v>199</v>
      </c>
      <c r="K169" s="489"/>
      <c r="L169" s="489"/>
      <c r="M169" s="489"/>
      <c r="N169" s="490"/>
      <c r="O169" s="195" t="s">
        <v>200</v>
      </c>
      <c r="P169" s="195" t="s">
        <v>201</v>
      </c>
      <c r="Q169" s="195" t="s">
        <v>202</v>
      </c>
      <c r="R169" s="196" t="s">
        <v>203</v>
      </c>
    </row>
    <row r="170" spans="1:20" ht="24.95" customHeight="1" x14ac:dyDescent="0.25">
      <c r="A170" s="197">
        <v>61</v>
      </c>
      <c r="B170" s="274"/>
      <c r="C170" s="482"/>
      <c r="D170" s="482"/>
      <c r="E170" s="484"/>
      <c r="F170" s="485"/>
      <c r="G170" s="485"/>
      <c r="H170" s="486"/>
      <c r="I170" s="284"/>
      <c r="J170" s="484"/>
      <c r="K170" s="485"/>
      <c r="L170" s="485"/>
      <c r="M170" s="485"/>
      <c r="N170" s="486"/>
      <c r="O170" s="272"/>
      <c r="P170" s="272"/>
      <c r="Q170" s="199"/>
      <c r="R170" s="200"/>
      <c r="S170" s="38" t="str">
        <f t="shared" ref="S170:S179" si="12">IF(Q170&lt;&gt;0,(IF(R170=0,"KDV'li Tutar Zorunlu"," "))," ")</f>
        <v xml:space="preserve"> </v>
      </c>
      <c r="T170" s="38" t="str">
        <f t="shared" ref="T170:T179" si="13">IF(Q170&lt;&gt;0,(IF(O170=0,"Tarih Numara Zorunlu"," "))," ")</f>
        <v xml:space="preserve"> </v>
      </c>
    </row>
    <row r="171" spans="1:20" ht="24.95" customHeight="1" x14ac:dyDescent="0.25">
      <c r="A171" s="197">
        <v>62</v>
      </c>
      <c r="B171" s="274"/>
      <c r="C171" s="482"/>
      <c r="D171" s="482"/>
      <c r="E171" s="484"/>
      <c r="F171" s="485"/>
      <c r="G171" s="485"/>
      <c r="H171" s="486"/>
      <c r="I171" s="284"/>
      <c r="J171" s="484"/>
      <c r="K171" s="485"/>
      <c r="L171" s="485"/>
      <c r="M171" s="485"/>
      <c r="N171" s="486"/>
      <c r="O171" s="272"/>
      <c r="P171" s="272"/>
      <c r="Q171" s="199"/>
      <c r="R171" s="200"/>
      <c r="S171" s="38" t="str">
        <f t="shared" si="12"/>
        <v xml:space="preserve"> </v>
      </c>
      <c r="T171" s="38" t="str">
        <f t="shared" si="13"/>
        <v xml:space="preserve"> </v>
      </c>
    </row>
    <row r="172" spans="1:20" ht="24.95" customHeight="1" x14ac:dyDescent="0.25">
      <c r="A172" s="197">
        <v>63</v>
      </c>
      <c r="B172" s="274"/>
      <c r="C172" s="482"/>
      <c r="D172" s="482"/>
      <c r="E172" s="484"/>
      <c r="F172" s="485"/>
      <c r="G172" s="485"/>
      <c r="H172" s="486"/>
      <c r="I172" s="284"/>
      <c r="J172" s="484"/>
      <c r="K172" s="485"/>
      <c r="L172" s="485"/>
      <c r="M172" s="485"/>
      <c r="N172" s="486"/>
      <c r="O172" s="272"/>
      <c r="P172" s="272"/>
      <c r="Q172" s="199"/>
      <c r="R172" s="200"/>
      <c r="S172" s="38" t="str">
        <f t="shared" si="12"/>
        <v xml:space="preserve"> </v>
      </c>
      <c r="T172" s="38" t="str">
        <f t="shared" si="13"/>
        <v xml:space="preserve"> </v>
      </c>
    </row>
    <row r="173" spans="1:20" ht="24.95" customHeight="1" x14ac:dyDescent="0.25">
      <c r="A173" s="197">
        <v>64</v>
      </c>
      <c r="B173" s="274"/>
      <c r="C173" s="482"/>
      <c r="D173" s="482"/>
      <c r="E173" s="484"/>
      <c r="F173" s="485"/>
      <c r="G173" s="485"/>
      <c r="H173" s="486"/>
      <c r="I173" s="284"/>
      <c r="J173" s="484"/>
      <c r="K173" s="485"/>
      <c r="L173" s="485"/>
      <c r="M173" s="485"/>
      <c r="N173" s="486"/>
      <c r="O173" s="201"/>
      <c r="P173" s="201"/>
      <c r="Q173" s="202"/>
      <c r="R173" s="200"/>
      <c r="S173" s="38" t="str">
        <f t="shared" si="12"/>
        <v xml:space="preserve"> </v>
      </c>
      <c r="T173" s="38" t="str">
        <f t="shared" si="13"/>
        <v xml:space="preserve"> </v>
      </c>
    </row>
    <row r="174" spans="1:20" ht="24.95" customHeight="1" x14ac:dyDescent="0.25">
      <c r="A174" s="197">
        <v>65</v>
      </c>
      <c r="B174" s="274"/>
      <c r="C174" s="482"/>
      <c r="D174" s="482"/>
      <c r="E174" s="484"/>
      <c r="F174" s="485"/>
      <c r="G174" s="485"/>
      <c r="H174" s="486"/>
      <c r="I174" s="284"/>
      <c r="J174" s="484"/>
      <c r="K174" s="485"/>
      <c r="L174" s="485"/>
      <c r="M174" s="485"/>
      <c r="N174" s="486"/>
      <c r="O174" s="272"/>
      <c r="P174" s="272"/>
      <c r="Q174" s="199"/>
      <c r="R174" s="200"/>
      <c r="S174" s="38" t="str">
        <f t="shared" si="12"/>
        <v xml:space="preserve"> </v>
      </c>
      <c r="T174" s="38" t="str">
        <f t="shared" si="13"/>
        <v xml:space="preserve"> </v>
      </c>
    </row>
    <row r="175" spans="1:20" ht="24.95" customHeight="1" x14ac:dyDescent="0.25">
      <c r="A175" s="197">
        <v>66</v>
      </c>
      <c r="B175" s="274"/>
      <c r="C175" s="482"/>
      <c r="D175" s="482"/>
      <c r="E175" s="483"/>
      <c r="F175" s="483"/>
      <c r="G175" s="483"/>
      <c r="H175" s="483"/>
      <c r="I175" s="285"/>
      <c r="J175" s="483"/>
      <c r="K175" s="483"/>
      <c r="L175" s="483"/>
      <c r="M175" s="483"/>
      <c r="N175" s="483"/>
      <c r="O175" s="201"/>
      <c r="P175" s="201"/>
      <c r="Q175" s="202"/>
      <c r="R175" s="200"/>
      <c r="S175" s="38" t="str">
        <f t="shared" si="12"/>
        <v xml:space="preserve"> </v>
      </c>
      <c r="T175" s="38" t="str">
        <f t="shared" si="13"/>
        <v xml:space="preserve"> </v>
      </c>
    </row>
    <row r="176" spans="1:20" ht="24.95" customHeight="1" x14ac:dyDescent="0.25">
      <c r="A176" s="197">
        <v>67</v>
      </c>
      <c r="B176" s="201"/>
      <c r="C176" s="482"/>
      <c r="D176" s="482"/>
      <c r="E176" s="483"/>
      <c r="F176" s="483"/>
      <c r="G176" s="483"/>
      <c r="H176" s="483"/>
      <c r="I176" s="280"/>
      <c r="J176" s="483"/>
      <c r="K176" s="483"/>
      <c r="L176" s="483"/>
      <c r="M176" s="483"/>
      <c r="N176" s="483"/>
      <c r="O176" s="201"/>
      <c r="P176" s="201"/>
      <c r="Q176" s="202"/>
      <c r="R176" s="200"/>
      <c r="S176" s="38" t="str">
        <f t="shared" si="12"/>
        <v xml:space="preserve"> </v>
      </c>
      <c r="T176" s="38" t="str">
        <f t="shared" si="13"/>
        <v xml:space="preserve"> </v>
      </c>
    </row>
    <row r="177" spans="1:20" ht="24.95" customHeight="1" x14ac:dyDescent="0.25">
      <c r="A177" s="197">
        <v>68</v>
      </c>
      <c r="B177" s="201"/>
      <c r="C177" s="482"/>
      <c r="D177" s="482"/>
      <c r="E177" s="483"/>
      <c r="F177" s="483"/>
      <c r="G177" s="483"/>
      <c r="H177" s="483"/>
      <c r="I177" s="280"/>
      <c r="J177" s="483"/>
      <c r="K177" s="483"/>
      <c r="L177" s="483"/>
      <c r="M177" s="483"/>
      <c r="N177" s="483"/>
      <c r="O177" s="201"/>
      <c r="P177" s="201"/>
      <c r="Q177" s="202"/>
      <c r="R177" s="200"/>
      <c r="S177" s="38" t="str">
        <f t="shared" si="12"/>
        <v xml:space="preserve"> </v>
      </c>
      <c r="T177" s="38" t="str">
        <f t="shared" si="13"/>
        <v xml:space="preserve"> </v>
      </c>
    </row>
    <row r="178" spans="1:20" ht="24.95" customHeight="1" x14ac:dyDescent="0.25">
      <c r="A178" s="197">
        <v>69</v>
      </c>
      <c r="B178" s="201"/>
      <c r="C178" s="482"/>
      <c r="D178" s="482"/>
      <c r="E178" s="483"/>
      <c r="F178" s="483"/>
      <c r="G178" s="483"/>
      <c r="H178" s="483"/>
      <c r="I178" s="280"/>
      <c r="J178" s="483"/>
      <c r="K178" s="483"/>
      <c r="L178" s="483"/>
      <c r="M178" s="483"/>
      <c r="N178" s="483"/>
      <c r="O178" s="201"/>
      <c r="P178" s="201"/>
      <c r="Q178" s="202"/>
      <c r="R178" s="200"/>
      <c r="S178" s="38" t="str">
        <f t="shared" si="12"/>
        <v xml:space="preserve"> </v>
      </c>
      <c r="T178" s="38" t="str">
        <f t="shared" si="13"/>
        <v xml:space="preserve"> </v>
      </c>
    </row>
    <row r="179" spans="1:20" ht="24.95" customHeight="1" x14ac:dyDescent="0.25">
      <c r="A179" s="197">
        <v>70</v>
      </c>
      <c r="B179" s="201"/>
      <c r="C179" s="482"/>
      <c r="D179" s="482"/>
      <c r="E179" s="483"/>
      <c r="F179" s="483"/>
      <c r="G179" s="483"/>
      <c r="H179" s="483"/>
      <c r="I179" s="280"/>
      <c r="J179" s="483"/>
      <c r="K179" s="483"/>
      <c r="L179" s="483"/>
      <c r="M179" s="483"/>
      <c r="N179" s="483"/>
      <c r="O179" s="201"/>
      <c r="P179" s="201"/>
      <c r="Q179" s="202"/>
      <c r="R179" s="200"/>
      <c r="S179" s="38" t="str">
        <f t="shared" si="12"/>
        <v xml:space="preserve"> </v>
      </c>
      <c r="T179" s="38" t="str">
        <f t="shared" si="13"/>
        <v xml:space="preserve"> </v>
      </c>
    </row>
    <row r="180" spans="1:20" ht="15.75" customHeight="1" x14ac:dyDescent="0.25">
      <c r="A180" s="204"/>
      <c r="B180" s="169"/>
      <c r="C180" s="205"/>
      <c r="D180" s="205"/>
      <c r="E180" s="206"/>
      <c r="F180" s="206"/>
      <c r="G180" s="206"/>
      <c r="H180" s="206"/>
      <c r="I180" s="169"/>
      <c r="J180" s="206"/>
      <c r="K180" s="206"/>
      <c r="L180" s="206"/>
      <c r="M180" s="206"/>
      <c r="N180" s="206"/>
      <c r="O180" s="169"/>
      <c r="P180" s="207" t="s">
        <v>181</v>
      </c>
      <c r="Q180" s="210">
        <f>SUM(Q170:Q179)+Q153</f>
        <v>0</v>
      </c>
      <c r="R180" s="208"/>
    </row>
    <row r="181" spans="1:20" ht="15" customHeight="1" x14ac:dyDescent="0.25">
      <c r="A181" s="3" t="s">
        <v>204</v>
      </c>
    </row>
    <row r="182" spans="1:20" ht="15" customHeight="1" x14ac:dyDescent="0.25">
      <c r="A182" s="209" t="s">
        <v>205</v>
      </c>
    </row>
    <row r="186" spans="1:20" ht="15" customHeight="1" x14ac:dyDescent="0.25">
      <c r="A186" s="75" t="s">
        <v>171</v>
      </c>
      <c r="B186" s="75"/>
      <c r="C186" s="75"/>
      <c r="D186" s="75"/>
      <c r="E186" s="75"/>
      <c r="F186" s="75"/>
      <c r="G186" s="75"/>
      <c r="H186" s="75"/>
      <c r="I186" s="75"/>
      <c r="J186" s="75"/>
      <c r="K186" s="75"/>
    </row>
    <row r="187" spans="1:20" ht="15" customHeight="1" x14ac:dyDescent="0.25">
      <c r="A187" s="273"/>
      <c r="B187" s="273"/>
      <c r="C187" s="273"/>
      <c r="D187" s="273"/>
      <c r="E187" s="273"/>
      <c r="F187" s="273"/>
      <c r="G187" s="273"/>
      <c r="H187" s="273"/>
      <c r="I187" s="273"/>
      <c r="J187" s="273"/>
      <c r="K187" s="273"/>
    </row>
    <row r="188" spans="1:20" ht="15" customHeight="1" x14ac:dyDescent="0.25">
      <c r="A188" s="275" t="s">
        <v>101</v>
      </c>
      <c r="I188" s="275" t="s">
        <v>102</v>
      </c>
      <c r="L188" s="275" t="s">
        <v>103</v>
      </c>
      <c r="O188" s="74" t="s">
        <v>127</v>
      </c>
      <c r="P188" s="74"/>
    </row>
    <row r="190" spans="1:20" ht="15.75" customHeight="1" x14ac:dyDescent="0.25">
      <c r="A190" s="348" t="s">
        <v>192</v>
      </c>
      <c r="B190" s="348"/>
      <c r="C190" s="348"/>
      <c r="D190" s="348"/>
      <c r="E190" s="348"/>
      <c r="F190" s="348"/>
      <c r="G190" s="348"/>
      <c r="H190" s="348"/>
      <c r="I190" s="348"/>
      <c r="J190" s="348"/>
      <c r="K190" s="348"/>
      <c r="L190" s="348"/>
      <c r="M190" s="348"/>
      <c r="N190" s="348"/>
      <c r="O190" s="348"/>
      <c r="P190" s="348"/>
      <c r="Q190" s="348"/>
      <c r="R190" s="348"/>
    </row>
    <row r="191" spans="1:20" ht="15" customHeight="1" x14ac:dyDescent="0.25">
      <c r="A191" s="187"/>
      <c r="B191" s="187"/>
      <c r="C191" s="187"/>
      <c r="D191" s="187"/>
      <c r="E191" s="187"/>
      <c r="F191" s="187"/>
      <c r="G191" s="187"/>
      <c r="H191" s="71" t="str">
        <f>'proje ve personel bilgileri'!$B$7</f>
        <v>/</v>
      </c>
      <c r="I191" s="70" t="s">
        <v>109</v>
      </c>
      <c r="J191" s="187"/>
      <c r="K191" s="187"/>
      <c r="L191" s="187"/>
      <c r="M191" s="187"/>
      <c r="N191" s="187"/>
      <c r="O191" s="187"/>
      <c r="P191" s="187"/>
      <c r="Q191" s="187"/>
      <c r="R191" s="187"/>
    </row>
    <row r="192" spans="1:20" ht="15" customHeight="1" x14ac:dyDescent="0.25">
      <c r="J192" s="188"/>
      <c r="R192" s="189" t="s">
        <v>193</v>
      </c>
    </row>
    <row r="193" spans="1:20" ht="15.75" customHeight="1" x14ac:dyDescent="0.25">
      <c r="A193" s="190" t="s">
        <v>194</v>
      </c>
      <c r="J193" s="188"/>
      <c r="R193" s="189"/>
    </row>
    <row r="194" spans="1:20" ht="15.75" customHeight="1" x14ac:dyDescent="0.25">
      <c r="A194" s="349" t="s">
        <v>2</v>
      </c>
      <c r="B194" s="350"/>
      <c r="C194" s="479">
        <f>'proje ve personel bilgileri'!$B$2</f>
        <v>0</v>
      </c>
      <c r="D194" s="480"/>
      <c r="E194" s="480"/>
      <c r="F194" s="480"/>
      <c r="G194" s="480"/>
      <c r="H194" s="480"/>
      <c r="I194" s="480"/>
      <c r="J194" s="480"/>
      <c r="K194" s="480"/>
      <c r="L194" s="480"/>
      <c r="M194" s="480"/>
      <c r="N194" s="480"/>
      <c r="O194" s="480"/>
      <c r="P194" s="480"/>
      <c r="Q194" s="480"/>
      <c r="R194" s="481"/>
    </row>
    <row r="195" spans="1:20" ht="15.75" customHeight="1" x14ac:dyDescent="0.25">
      <c r="A195" s="349" t="s">
        <v>184</v>
      </c>
      <c r="B195" s="350"/>
      <c r="C195" s="491">
        <f>'proje ve personel bilgileri'!$B$3</f>
        <v>0</v>
      </c>
      <c r="D195" s="492"/>
      <c r="E195" s="492"/>
      <c r="F195" s="492"/>
      <c r="G195" s="492"/>
      <c r="H195" s="492"/>
      <c r="I195" s="492"/>
      <c r="J195" s="492"/>
      <c r="K195" s="492"/>
      <c r="L195" s="492"/>
      <c r="M195" s="492"/>
      <c r="N195" s="492"/>
      <c r="O195" s="492"/>
      <c r="P195" s="492"/>
      <c r="Q195" s="492"/>
      <c r="R195" s="493"/>
    </row>
    <row r="196" spans="1:20" ht="60" customHeight="1" x14ac:dyDescent="0.25">
      <c r="A196" s="192" t="s">
        <v>87</v>
      </c>
      <c r="B196" s="193" t="s">
        <v>195</v>
      </c>
      <c r="C196" s="487" t="s">
        <v>196</v>
      </c>
      <c r="D196" s="487"/>
      <c r="E196" s="488" t="s">
        <v>197</v>
      </c>
      <c r="F196" s="489"/>
      <c r="G196" s="489"/>
      <c r="H196" s="490"/>
      <c r="I196" s="194" t="s">
        <v>198</v>
      </c>
      <c r="J196" s="488" t="s">
        <v>199</v>
      </c>
      <c r="K196" s="489"/>
      <c r="L196" s="489"/>
      <c r="M196" s="489"/>
      <c r="N196" s="490"/>
      <c r="O196" s="195" t="s">
        <v>200</v>
      </c>
      <c r="P196" s="195" t="s">
        <v>201</v>
      </c>
      <c r="Q196" s="195" t="s">
        <v>202</v>
      </c>
      <c r="R196" s="196" t="s">
        <v>203</v>
      </c>
    </row>
    <row r="197" spans="1:20" ht="24.95" customHeight="1" x14ac:dyDescent="0.25">
      <c r="A197" s="197">
        <v>71</v>
      </c>
      <c r="B197" s="274"/>
      <c r="C197" s="482"/>
      <c r="D197" s="482"/>
      <c r="E197" s="484"/>
      <c r="F197" s="485"/>
      <c r="G197" s="485"/>
      <c r="H197" s="486"/>
      <c r="I197" s="284"/>
      <c r="J197" s="484"/>
      <c r="K197" s="485"/>
      <c r="L197" s="485"/>
      <c r="M197" s="485"/>
      <c r="N197" s="486"/>
      <c r="O197" s="272"/>
      <c r="P197" s="272"/>
      <c r="Q197" s="199"/>
      <c r="R197" s="200"/>
      <c r="S197" s="38" t="str">
        <f t="shared" ref="S197:S206" si="14">IF(Q197&lt;&gt;0,(IF(R197=0,"KDV'li Tutar Zorunlu"," "))," ")</f>
        <v xml:space="preserve"> </v>
      </c>
      <c r="T197" s="38" t="str">
        <f t="shared" ref="T197:T206" si="15">IF(Q197&lt;&gt;0,(IF(O197=0,"Tarih Numara Zorunlu"," "))," ")</f>
        <v xml:space="preserve"> </v>
      </c>
    </row>
    <row r="198" spans="1:20" ht="24.95" customHeight="1" x14ac:dyDescent="0.25">
      <c r="A198" s="197">
        <v>72</v>
      </c>
      <c r="B198" s="274"/>
      <c r="C198" s="482"/>
      <c r="D198" s="482"/>
      <c r="E198" s="484"/>
      <c r="F198" s="485"/>
      <c r="G198" s="485"/>
      <c r="H198" s="486"/>
      <c r="I198" s="284"/>
      <c r="J198" s="484"/>
      <c r="K198" s="485"/>
      <c r="L198" s="485"/>
      <c r="M198" s="485"/>
      <c r="N198" s="486"/>
      <c r="O198" s="272"/>
      <c r="P198" s="272"/>
      <c r="Q198" s="199"/>
      <c r="R198" s="200"/>
      <c r="S198" s="38" t="str">
        <f t="shared" si="14"/>
        <v xml:space="preserve"> </v>
      </c>
      <c r="T198" s="38" t="str">
        <f t="shared" si="15"/>
        <v xml:space="preserve"> </v>
      </c>
    </row>
    <row r="199" spans="1:20" ht="24.95" customHeight="1" x14ac:dyDescent="0.25">
      <c r="A199" s="197">
        <v>73</v>
      </c>
      <c r="B199" s="274"/>
      <c r="C199" s="482"/>
      <c r="D199" s="482"/>
      <c r="E199" s="484"/>
      <c r="F199" s="485"/>
      <c r="G199" s="485"/>
      <c r="H199" s="486"/>
      <c r="I199" s="284"/>
      <c r="J199" s="484"/>
      <c r="K199" s="485"/>
      <c r="L199" s="485"/>
      <c r="M199" s="485"/>
      <c r="N199" s="486"/>
      <c r="O199" s="272"/>
      <c r="P199" s="272"/>
      <c r="Q199" s="199"/>
      <c r="R199" s="200"/>
      <c r="S199" s="38" t="str">
        <f t="shared" si="14"/>
        <v xml:space="preserve"> </v>
      </c>
      <c r="T199" s="38" t="str">
        <f t="shared" si="15"/>
        <v xml:space="preserve"> </v>
      </c>
    </row>
    <row r="200" spans="1:20" ht="24.95" customHeight="1" x14ac:dyDescent="0.25">
      <c r="A200" s="197">
        <v>74</v>
      </c>
      <c r="B200" s="274"/>
      <c r="C200" s="482"/>
      <c r="D200" s="482"/>
      <c r="E200" s="484"/>
      <c r="F200" s="485"/>
      <c r="G200" s="485"/>
      <c r="H200" s="486"/>
      <c r="I200" s="284"/>
      <c r="J200" s="484"/>
      <c r="K200" s="485"/>
      <c r="L200" s="485"/>
      <c r="M200" s="485"/>
      <c r="N200" s="486"/>
      <c r="O200" s="201"/>
      <c r="P200" s="201"/>
      <c r="Q200" s="202"/>
      <c r="R200" s="200"/>
      <c r="S200" s="38" t="str">
        <f t="shared" si="14"/>
        <v xml:space="preserve"> </v>
      </c>
      <c r="T200" s="38" t="str">
        <f t="shared" si="15"/>
        <v xml:space="preserve"> </v>
      </c>
    </row>
    <row r="201" spans="1:20" ht="24.95" customHeight="1" x14ac:dyDescent="0.25">
      <c r="A201" s="197">
        <v>75</v>
      </c>
      <c r="B201" s="274"/>
      <c r="C201" s="482"/>
      <c r="D201" s="482"/>
      <c r="E201" s="484"/>
      <c r="F201" s="485"/>
      <c r="G201" s="485"/>
      <c r="H201" s="486"/>
      <c r="I201" s="284"/>
      <c r="J201" s="484"/>
      <c r="K201" s="485"/>
      <c r="L201" s="485"/>
      <c r="M201" s="485"/>
      <c r="N201" s="486"/>
      <c r="O201" s="272"/>
      <c r="P201" s="272"/>
      <c r="Q201" s="199"/>
      <c r="R201" s="200"/>
      <c r="S201" s="38" t="str">
        <f t="shared" si="14"/>
        <v xml:space="preserve"> </v>
      </c>
      <c r="T201" s="38" t="str">
        <f t="shared" si="15"/>
        <v xml:space="preserve"> </v>
      </c>
    </row>
    <row r="202" spans="1:20" ht="24.95" customHeight="1" x14ac:dyDescent="0.25">
      <c r="A202" s="197">
        <v>76</v>
      </c>
      <c r="B202" s="274"/>
      <c r="C202" s="482"/>
      <c r="D202" s="482"/>
      <c r="E202" s="483"/>
      <c r="F202" s="483"/>
      <c r="G202" s="483"/>
      <c r="H202" s="483"/>
      <c r="I202" s="285"/>
      <c r="J202" s="483"/>
      <c r="K202" s="483"/>
      <c r="L202" s="483"/>
      <c r="M202" s="483"/>
      <c r="N202" s="483"/>
      <c r="O202" s="201"/>
      <c r="P202" s="201"/>
      <c r="Q202" s="202"/>
      <c r="R202" s="200"/>
      <c r="S202" s="38" t="str">
        <f t="shared" si="14"/>
        <v xml:space="preserve"> </v>
      </c>
      <c r="T202" s="38" t="str">
        <f t="shared" si="15"/>
        <v xml:space="preserve"> </v>
      </c>
    </row>
    <row r="203" spans="1:20" ht="24.95" customHeight="1" x14ac:dyDescent="0.25">
      <c r="A203" s="197">
        <v>77</v>
      </c>
      <c r="B203" s="201"/>
      <c r="C203" s="482"/>
      <c r="D203" s="482"/>
      <c r="E203" s="483"/>
      <c r="F203" s="483"/>
      <c r="G203" s="483"/>
      <c r="H203" s="483"/>
      <c r="I203" s="280"/>
      <c r="J203" s="483"/>
      <c r="K203" s="483"/>
      <c r="L203" s="483"/>
      <c r="M203" s="483"/>
      <c r="N203" s="483"/>
      <c r="O203" s="201"/>
      <c r="P203" s="201"/>
      <c r="Q203" s="202"/>
      <c r="R203" s="200"/>
      <c r="S203" s="38" t="str">
        <f t="shared" si="14"/>
        <v xml:space="preserve"> </v>
      </c>
      <c r="T203" s="38" t="str">
        <f t="shared" si="15"/>
        <v xml:space="preserve"> </v>
      </c>
    </row>
    <row r="204" spans="1:20" ht="24.95" customHeight="1" x14ac:dyDescent="0.25">
      <c r="A204" s="197">
        <v>78</v>
      </c>
      <c r="B204" s="201"/>
      <c r="C204" s="482"/>
      <c r="D204" s="482"/>
      <c r="E204" s="483"/>
      <c r="F204" s="483"/>
      <c r="G204" s="483"/>
      <c r="H204" s="483"/>
      <c r="I204" s="280"/>
      <c r="J204" s="483"/>
      <c r="K204" s="483"/>
      <c r="L204" s="483"/>
      <c r="M204" s="483"/>
      <c r="N204" s="483"/>
      <c r="O204" s="201"/>
      <c r="P204" s="201"/>
      <c r="Q204" s="202"/>
      <c r="R204" s="200"/>
      <c r="S204" s="38" t="str">
        <f t="shared" si="14"/>
        <v xml:space="preserve"> </v>
      </c>
      <c r="T204" s="38" t="str">
        <f t="shared" si="15"/>
        <v xml:space="preserve"> </v>
      </c>
    </row>
    <row r="205" spans="1:20" ht="24.95" customHeight="1" x14ac:dyDescent="0.25">
      <c r="A205" s="197">
        <v>79</v>
      </c>
      <c r="B205" s="201"/>
      <c r="C205" s="482"/>
      <c r="D205" s="482"/>
      <c r="E205" s="483"/>
      <c r="F205" s="483"/>
      <c r="G205" s="483"/>
      <c r="H205" s="483"/>
      <c r="I205" s="280"/>
      <c r="J205" s="483"/>
      <c r="K205" s="483"/>
      <c r="L205" s="483"/>
      <c r="M205" s="483"/>
      <c r="N205" s="483"/>
      <c r="O205" s="201"/>
      <c r="P205" s="201"/>
      <c r="Q205" s="202"/>
      <c r="R205" s="200"/>
      <c r="S205" s="38" t="str">
        <f t="shared" si="14"/>
        <v xml:space="preserve"> </v>
      </c>
      <c r="T205" s="38" t="str">
        <f t="shared" si="15"/>
        <v xml:space="preserve"> </v>
      </c>
    </row>
    <row r="206" spans="1:20" ht="24.95" customHeight="1" x14ac:dyDescent="0.25">
      <c r="A206" s="197">
        <v>80</v>
      </c>
      <c r="B206" s="201"/>
      <c r="C206" s="482"/>
      <c r="D206" s="482"/>
      <c r="E206" s="483"/>
      <c r="F206" s="483"/>
      <c r="G206" s="483"/>
      <c r="H206" s="483"/>
      <c r="I206" s="280"/>
      <c r="J206" s="483"/>
      <c r="K206" s="483"/>
      <c r="L206" s="483"/>
      <c r="M206" s="483"/>
      <c r="N206" s="483"/>
      <c r="O206" s="201"/>
      <c r="P206" s="201"/>
      <c r="Q206" s="202"/>
      <c r="R206" s="200"/>
      <c r="S206" s="38" t="str">
        <f t="shared" si="14"/>
        <v xml:space="preserve"> </v>
      </c>
      <c r="T206" s="38" t="str">
        <f t="shared" si="15"/>
        <v xml:space="preserve"> </v>
      </c>
    </row>
    <row r="207" spans="1:20" ht="15.75" customHeight="1" x14ac:dyDescent="0.25">
      <c r="A207" s="204"/>
      <c r="B207" s="169"/>
      <c r="C207" s="205"/>
      <c r="D207" s="205"/>
      <c r="E207" s="206"/>
      <c r="F207" s="206"/>
      <c r="G207" s="206"/>
      <c r="H207" s="206"/>
      <c r="I207" s="169"/>
      <c r="J207" s="206"/>
      <c r="K207" s="206"/>
      <c r="L207" s="206"/>
      <c r="M207" s="206"/>
      <c r="N207" s="206"/>
      <c r="O207" s="169"/>
      <c r="P207" s="207" t="s">
        <v>181</v>
      </c>
      <c r="Q207" s="210">
        <f>SUM(Q197:Q206)+Q180</f>
        <v>0</v>
      </c>
      <c r="R207" s="208"/>
    </row>
    <row r="208" spans="1:20" ht="15" customHeight="1" x14ac:dyDescent="0.25">
      <c r="A208" s="3" t="s">
        <v>204</v>
      </c>
    </row>
    <row r="209" spans="1:20" ht="15" customHeight="1" x14ac:dyDescent="0.25">
      <c r="A209" s="209" t="s">
        <v>205</v>
      </c>
    </row>
    <row r="213" spans="1:20" ht="15" customHeight="1" x14ac:dyDescent="0.25">
      <c r="A213" s="75" t="s">
        <v>171</v>
      </c>
      <c r="B213" s="75"/>
      <c r="C213" s="75"/>
      <c r="D213" s="75"/>
      <c r="E213" s="75"/>
      <c r="F213" s="75"/>
      <c r="G213" s="75"/>
      <c r="H213" s="75"/>
      <c r="I213" s="75"/>
      <c r="J213" s="75"/>
      <c r="K213" s="75"/>
    </row>
    <row r="214" spans="1:20" ht="15" customHeight="1" x14ac:dyDescent="0.25">
      <c r="A214" s="273"/>
      <c r="B214" s="273"/>
      <c r="C214" s="273"/>
      <c r="D214" s="273"/>
      <c r="E214" s="273"/>
      <c r="F214" s="273"/>
      <c r="G214" s="273"/>
      <c r="H214" s="273"/>
      <c r="I214" s="273"/>
      <c r="J214" s="273"/>
      <c r="K214" s="273"/>
    </row>
    <row r="215" spans="1:20" ht="15" customHeight="1" x14ac:dyDescent="0.25">
      <c r="A215" s="275" t="s">
        <v>101</v>
      </c>
      <c r="I215" s="275" t="s">
        <v>102</v>
      </c>
      <c r="L215" s="275" t="s">
        <v>103</v>
      </c>
      <c r="O215" s="74" t="s">
        <v>127</v>
      </c>
      <c r="P215" s="74"/>
    </row>
    <row r="217" spans="1:20" ht="15.75" customHeight="1" x14ac:dyDescent="0.25">
      <c r="A217" s="348" t="s">
        <v>192</v>
      </c>
      <c r="B217" s="348"/>
      <c r="C217" s="348"/>
      <c r="D217" s="348"/>
      <c r="E217" s="348"/>
      <c r="F217" s="348"/>
      <c r="G217" s="348"/>
      <c r="H217" s="348"/>
      <c r="I217" s="348"/>
      <c r="J217" s="348"/>
      <c r="K217" s="348"/>
      <c r="L217" s="348"/>
      <c r="M217" s="348"/>
      <c r="N217" s="348"/>
      <c r="O217" s="348"/>
      <c r="P217" s="348"/>
      <c r="Q217" s="348"/>
      <c r="R217" s="348"/>
    </row>
    <row r="218" spans="1:20" ht="15" customHeight="1" x14ac:dyDescent="0.25">
      <c r="A218" s="187"/>
      <c r="B218" s="187"/>
      <c r="C218" s="187"/>
      <c r="D218" s="187"/>
      <c r="E218" s="187"/>
      <c r="F218" s="187"/>
      <c r="G218" s="187"/>
      <c r="H218" s="71" t="str">
        <f>'proje ve personel bilgileri'!$B$7</f>
        <v>/</v>
      </c>
      <c r="I218" s="70" t="s">
        <v>109</v>
      </c>
      <c r="J218" s="187"/>
      <c r="K218" s="187"/>
      <c r="L218" s="187"/>
      <c r="M218" s="187"/>
      <c r="N218" s="187"/>
      <c r="O218" s="187"/>
      <c r="P218" s="187"/>
      <c r="Q218" s="187"/>
      <c r="R218" s="187"/>
    </row>
    <row r="219" spans="1:20" ht="15" customHeight="1" x14ac:dyDescent="0.25">
      <c r="J219" s="188"/>
      <c r="R219" s="189" t="s">
        <v>193</v>
      </c>
    </row>
    <row r="220" spans="1:20" ht="15.75" customHeight="1" x14ac:dyDescent="0.25">
      <c r="A220" s="190" t="s">
        <v>194</v>
      </c>
      <c r="J220" s="188"/>
      <c r="R220" s="189"/>
    </row>
    <row r="221" spans="1:20" ht="15.75" customHeight="1" x14ac:dyDescent="0.25">
      <c r="A221" s="349" t="s">
        <v>2</v>
      </c>
      <c r="B221" s="350"/>
      <c r="C221" s="479">
        <f>'proje ve personel bilgileri'!$B$2</f>
        <v>0</v>
      </c>
      <c r="D221" s="480"/>
      <c r="E221" s="480"/>
      <c r="F221" s="480"/>
      <c r="G221" s="480"/>
      <c r="H221" s="480"/>
      <c r="I221" s="480"/>
      <c r="J221" s="480"/>
      <c r="K221" s="480"/>
      <c r="L221" s="480"/>
      <c r="M221" s="480"/>
      <c r="N221" s="480"/>
      <c r="O221" s="480"/>
      <c r="P221" s="480"/>
      <c r="Q221" s="480"/>
      <c r="R221" s="481"/>
    </row>
    <row r="222" spans="1:20" ht="15.75" customHeight="1" x14ac:dyDescent="0.25">
      <c r="A222" s="349" t="s">
        <v>184</v>
      </c>
      <c r="B222" s="350"/>
      <c r="C222" s="491">
        <f>'proje ve personel bilgileri'!$B$3</f>
        <v>0</v>
      </c>
      <c r="D222" s="492"/>
      <c r="E222" s="492"/>
      <c r="F222" s="492"/>
      <c r="G222" s="492"/>
      <c r="H222" s="492"/>
      <c r="I222" s="492"/>
      <c r="J222" s="492"/>
      <c r="K222" s="492"/>
      <c r="L222" s="492"/>
      <c r="M222" s="492"/>
      <c r="N222" s="492"/>
      <c r="O222" s="492"/>
      <c r="P222" s="492"/>
      <c r="Q222" s="492"/>
      <c r="R222" s="493"/>
    </row>
    <row r="223" spans="1:20" ht="60" customHeight="1" x14ac:dyDescent="0.25">
      <c r="A223" s="192" t="s">
        <v>87</v>
      </c>
      <c r="B223" s="193" t="s">
        <v>195</v>
      </c>
      <c r="C223" s="487" t="s">
        <v>196</v>
      </c>
      <c r="D223" s="487"/>
      <c r="E223" s="488" t="s">
        <v>197</v>
      </c>
      <c r="F223" s="489"/>
      <c r="G223" s="489"/>
      <c r="H223" s="490"/>
      <c r="I223" s="194" t="s">
        <v>198</v>
      </c>
      <c r="J223" s="488" t="s">
        <v>199</v>
      </c>
      <c r="K223" s="489"/>
      <c r="L223" s="489"/>
      <c r="M223" s="489"/>
      <c r="N223" s="490"/>
      <c r="O223" s="195" t="s">
        <v>200</v>
      </c>
      <c r="P223" s="195" t="s">
        <v>201</v>
      </c>
      <c r="Q223" s="195" t="s">
        <v>202</v>
      </c>
      <c r="R223" s="196" t="s">
        <v>203</v>
      </c>
    </row>
    <row r="224" spans="1:20" ht="24.95" customHeight="1" x14ac:dyDescent="0.25">
      <c r="A224" s="197">
        <v>81</v>
      </c>
      <c r="B224" s="274"/>
      <c r="C224" s="482"/>
      <c r="D224" s="482"/>
      <c r="E224" s="484"/>
      <c r="F224" s="485"/>
      <c r="G224" s="485"/>
      <c r="H224" s="486"/>
      <c r="I224" s="284"/>
      <c r="J224" s="484"/>
      <c r="K224" s="485"/>
      <c r="L224" s="485"/>
      <c r="M224" s="485"/>
      <c r="N224" s="486"/>
      <c r="O224" s="272"/>
      <c r="P224" s="272"/>
      <c r="Q224" s="199"/>
      <c r="R224" s="200"/>
      <c r="S224" s="38" t="str">
        <f t="shared" ref="S224:S233" si="16">IF(Q224&lt;&gt;0,(IF(R224=0,"KDV'li Tutar Zorunlu"," "))," ")</f>
        <v xml:space="preserve"> </v>
      </c>
      <c r="T224" s="38" t="str">
        <f t="shared" ref="T224:T233" si="17">IF(Q224&lt;&gt;0,(IF(O224=0,"Tarih Numara Zorunlu"," "))," ")</f>
        <v xml:space="preserve"> </v>
      </c>
    </row>
    <row r="225" spans="1:20" ht="24.95" customHeight="1" x14ac:dyDescent="0.25">
      <c r="A225" s="197">
        <v>82</v>
      </c>
      <c r="B225" s="274"/>
      <c r="C225" s="482"/>
      <c r="D225" s="482"/>
      <c r="E225" s="484"/>
      <c r="F225" s="485"/>
      <c r="G225" s="485"/>
      <c r="H225" s="486"/>
      <c r="I225" s="284"/>
      <c r="J225" s="484"/>
      <c r="K225" s="485"/>
      <c r="L225" s="485"/>
      <c r="M225" s="485"/>
      <c r="N225" s="486"/>
      <c r="O225" s="272"/>
      <c r="P225" s="272"/>
      <c r="Q225" s="199"/>
      <c r="R225" s="200"/>
      <c r="S225" s="38" t="str">
        <f t="shared" si="16"/>
        <v xml:space="preserve"> </v>
      </c>
      <c r="T225" s="38" t="str">
        <f t="shared" si="17"/>
        <v xml:space="preserve"> </v>
      </c>
    </row>
    <row r="226" spans="1:20" ht="24.95" customHeight="1" x14ac:dyDescent="0.25">
      <c r="A226" s="197">
        <v>83</v>
      </c>
      <c r="B226" s="274"/>
      <c r="C226" s="482"/>
      <c r="D226" s="482"/>
      <c r="E226" s="484"/>
      <c r="F226" s="485"/>
      <c r="G226" s="485"/>
      <c r="H226" s="486"/>
      <c r="I226" s="284"/>
      <c r="J226" s="484"/>
      <c r="K226" s="485"/>
      <c r="L226" s="485"/>
      <c r="M226" s="485"/>
      <c r="N226" s="486"/>
      <c r="O226" s="272"/>
      <c r="P226" s="272"/>
      <c r="Q226" s="199"/>
      <c r="R226" s="200"/>
      <c r="S226" s="38" t="str">
        <f t="shared" si="16"/>
        <v xml:space="preserve"> </v>
      </c>
      <c r="T226" s="38" t="str">
        <f t="shared" si="17"/>
        <v xml:space="preserve"> </v>
      </c>
    </row>
    <row r="227" spans="1:20" ht="24.95" customHeight="1" x14ac:dyDescent="0.25">
      <c r="A227" s="197">
        <v>84</v>
      </c>
      <c r="B227" s="274"/>
      <c r="C227" s="482"/>
      <c r="D227" s="482"/>
      <c r="E227" s="484"/>
      <c r="F227" s="485"/>
      <c r="G227" s="485"/>
      <c r="H227" s="486"/>
      <c r="I227" s="284"/>
      <c r="J227" s="484"/>
      <c r="K227" s="485"/>
      <c r="L227" s="485"/>
      <c r="M227" s="485"/>
      <c r="N227" s="486"/>
      <c r="O227" s="201"/>
      <c r="P227" s="201"/>
      <c r="Q227" s="202"/>
      <c r="R227" s="200"/>
      <c r="S227" s="38" t="str">
        <f t="shared" si="16"/>
        <v xml:space="preserve"> </v>
      </c>
      <c r="T227" s="38" t="str">
        <f t="shared" si="17"/>
        <v xml:space="preserve"> </v>
      </c>
    </row>
    <row r="228" spans="1:20" ht="24.95" customHeight="1" x14ac:dyDescent="0.25">
      <c r="A228" s="197">
        <v>85</v>
      </c>
      <c r="B228" s="274"/>
      <c r="C228" s="482"/>
      <c r="D228" s="482"/>
      <c r="E228" s="484"/>
      <c r="F228" s="485"/>
      <c r="G228" s="485"/>
      <c r="H228" s="486"/>
      <c r="I228" s="284"/>
      <c r="J228" s="484"/>
      <c r="K228" s="485"/>
      <c r="L228" s="485"/>
      <c r="M228" s="485"/>
      <c r="N228" s="486"/>
      <c r="O228" s="272"/>
      <c r="P228" s="272"/>
      <c r="Q228" s="199"/>
      <c r="R228" s="200"/>
      <c r="S228" s="38" t="str">
        <f t="shared" si="16"/>
        <v xml:space="preserve"> </v>
      </c>
      <c r="T228" s="38" t="str">
        <f t="shared" si="17"/>
        <v xml:space="preserve"> </v>
      </c>
    </row>
    <row r="229" spans="1:20" ht="24.95" customHeight="1" x14ac:dyDescent="0.25">
      <c r="A229" s="197">
        <v>86</v>
      </c>
      <c r="B229" s="274"/>
      <c r="C229" s="482"/>
      <c r="D229" s="482"/>
      <c r="E229" s="483"/>
      <c r="F229" s="483"/>
      <c r="G229" s="483"/>
      <c r="H229" s="483"/>
      <c r="I229" s="285"/>
      <c r="J229" s="483"/>
      <c r="K229" s="483"/>
      <c r="L229" s="483"/>
      <c r="M229" s="483"/>
      <c r="N229" s="483"/>
      <c r="O229" s="201"/>
      <c r="P229" s="201"/>
      <c r="Q229" s="202"/>
      <c r="R229" s="200"/>
      <c r="S229" s="38" t="str">
        <f t="shared" si="16"/>
        <v xml:space="preserve"> </v>
      </c>
      <c r="T229" s="38" t="str">
        <f t="shared" si="17"/>
        <v xml:space="preserve"> </v>
      </c>
    </row>
    <row r="230" spans="1:20" ht="24.95" customHeight="1" x14ac:dyDescent="0.25">
      <c r="A230" s="197">
        <v>87</v>
      </c>
      <c r="B230" s="201"/>
      <c r="C230" s="482"/>
      <c r="D230" s="482"/>
      <c r="E230" s="483"/>
      <c r="F230" s="483"/>
      <c r="G230" s="483"/>
      <c r="H230" s="483"/>
      <c r="I230" s="280"/>
      <c r="J230" s="483"/>
      <c r="K230" s="483"/>
      <c r="L230" s="483"/>
      <c r="M230" s="483"/>
      <c r="N230" s="483"/>
      <c r="O230" s="201"/>
      <c r="P230" s="201"/>
      <c r="Q230" s="202"/>
      <c r="R230" s="200"/>
      <c r="S230" s="38" t="str">
        <f t="shared" si="16"/>
        <v xml:space="preserve"> </v>
      </c>
      <c r="T230" s="38" t="str">
        <f t="shared" si="17"/>
        <v xml:space="preserve"> </v>
      </c>
    </row>
    <row r="231" spans="1:20" ht="24.95" customHeight="1" x14ac:dyDescent="0.25">
      <c r="A231" s="197">
        <v>88</v>
      </c>
      <c r="B231" s="201"/>
      <c r="C231" s="482"/>
      <c r="D231" s="482"/>
      <c r="E231" s="483"/>
      <c r="F231" s="483"/>
      <c r="G231" s="483"/>
      <c r="H231" s="483"/>
      <c r="I231" s="280"/>
      <c r="J231" s="483"/>
      <c r="K231" s="483"/>
      <c r="L231" s="483"/>
      <c r="M231" s="483"/>
      <c r="N231" s="483"/>
      <c r="O231" s="201"/>
      <c r="P231" s="201"/>
      <c r="Q231" s="202"/>
      <c r="R231" s="200"/>
      <c r="S231" s="38" t="str">
        <f t="shared" si="16"/>
        <v xml:space="preserve"> </v>
      </c>
      <c r="T231" s="38" t="str">
        <f t="shared" si="17"/>
        <v xml:space="preserve"> </v>
      </c>
    </row>
    <row r="232" spans="1:20" ht="24.95" customHeight="1" x14ac:dyDescent="0.25">
      <c r="A232" s="197">
        <v>89</v>
      </c>
      <c r="B232" s="201"/>
      <c r="C232" s="482"/>
      <c r="D232" s="482"/>
      <c r="E232" s="483"/>
      <c r="F232" s="483"/>
      <c r="G232" s="483"/>
      <c r="H232" s="483"/>
      <c r="I232" s="280"/>
      <c r="J232" s="483"/>
      <c r="K232" s="483"/>
      <c r="L232" s="483"/>
      <c r="M232" s="483"/>
      <c r="N232" s="483"/>
      <c r="O232" s="201"/>
      <c r="P232" s="201"/>
      <c r="Q232" s="202"/>
      <c r="R232" s="200"/>
      <c r="S232" s="38" t="str">
        <f t="shared" si="16"/>
        <v xml:space="preserve"> </v>
      </c>
      <c r="T232" s="38" t="str">
        <f t="shared" si="17"/>
        <v xml:space="preserve"> </v>
      </c>
    </row>
    <row r="233" spans="1:20" ht="24.95" customHeight="1" x14ac:dyDescent="0.25">
      <c r="A233" s="197">
        <v>90</v>
      </c>
      <c r="B233" s="201"/>
      <c r="C233" s="482"/>
      <c r="D233" s="482"/>
      <c r="E233" s="483"/>
      <c r="F233" s="483"/>
      <c r="G233" s="483"/>
      <c r="H233" s="483"/>
      <c r="I233" s="280"/>
      <c r="J233" s="483"/>
      <c r="K233" s="483"/>
      <c r="L233" s="483"/>
      <c r="M233" s="483"/>
      <c r="N233" s="483"/>
      <c r="O233" s="201"/>
      <c r="P233" s="201"/>
      <c r="Q233" s="202"/>
      <c r="R233" s="200"/>
      <c r="S233" s="38" t="str">
        <f t="shared" si="16"/>
        <v xml:space="preserve"> </v>
      </c>
      <c r="T233" s="38" t="str">
        <f t="shared" si="17"/>
        <v xml:space="preserve"> </v>
      </c>
    </row>
    <row r="234" spans="1:20" ht="15.75" customHeight="1" x14ac:dyDescent="0.25">
      <c r="A234" s="204"/>
      <c r="B234" s="169"/>
      <c r="C234" s="205"/>
      <c r="D234" s="205"/>
      <c r="E234" s="206"/>
      <c r="F234" s="206"/>
      <c r="G234" s="206"/>
      <c r="H234" s="206"/>
      <c r="I234" s="169"/>
      <c r="J234" s="206"/>
      <c r="K234" s="206"/>
      <c r="L234" s="206"/>
      <c r="M234" s="206"/>
      <c r="N234" s="206"/>
      <c r="O234" s="169"/>
      <c r="P234" s="207" t="s">
        <v>181</v>
      </c>
      <c r="Q234" s="210">
        <f>SUM(Q224:Q233)+Q207</f>
        <v>0</v>
      </c>
      <c r="R234" s="208"/>
    </row>
    <row r="235" spans="1:20" ht="15" customHeight="1" x14ac:dyDescent="0.25">
      <c r="A235" s="3" t="s">
        <v>204</v>
      </c>
    </row>
    <row r="236" spans="1:20" ht="15" customHeight="1" x14ac:dyDescent="0.25">
      <c r="A236" s="209" t="s">
        <v>205</v>
      </c>
    </row>
    <row r="240" spans="1:20" ht="15" customHeight="1" x14ac:dyDescent="0.25">
      <c r="A240" s="75" t="s">
        <v>171</v>
      </c>
      <c r="B240" s="75"/>
      <c r="C240" s="75"/>
      <c r="D240" s="75"/>
      <c r="E240" s="75"/>
      <c r="F240" s="75"/>
      <c r="G240" s="75"/>
      <c r="H240" s="75"/>
      <c r="I240" s="75"/>
      <c r="J240" s="75"/>
      <c r="K240" s="75"/>
    </row>
    <row r="241" spans="1:20" ht="15" customHeight="1" x14ac:dyDescent="0.25">
      <c r="A241" s="273"/>
      <c r="B241" s="273"/>
      <c r="C241" s="273"/>
      <c r="D241" s="273"/>
      <c r="E241" s="273"/>
      <c r="F241" s="273"/>
      <c r="G241" s="273"/>
      <c r="H241" s="273"/>
      <c r="I241" s="273"/>
      <c r="J241" s="273"/>
      <c r="K241" s="273"/>
    </row>
    <row r="242" spans="1:20" ht="15" customHeight="1" x14ac:dyDescent="0.25">
      <c r="A242" s="275" t="s">
        <v>101</v>
      </c>
      <c r="I242" s="275" t="s">
        <v>102</v>
      </c>
      <c r="L242" s="275" t="s">
        <v>103</v>
      </c>
      <c r="O242" s="74" t="s">
        <v>127</v>
      </c>
      <c r="P242" s="74"/>
    </row>
    <row r="244" spans="1:20" ht="15.75" customHeight="1" x14ac:dyDescent="0.25">
      <c r="A244" s="348" t="s">
        <v>192</v>
      </c>
      <c r="B244" s="348"/>
      <c r="C244" s="348"/>
      <c r="D244" s="348"/>
      <c r="E244" s="348"/>
      <c r="F244" s="348"/>
      <c r="G244" s="348"/>
      <c r="H244" s="348"/>
      <c r="I244" s="348"/>
      <c r="J244" s="348"/>
      <c r="K244" s="348"/>
      <c r="L244" s="348"/>
      <c r="M244" s="348"/>
      <c r="N244" s="348"/>
      <c r="O244" s="348"/>
      <c r="P244" s="348"/>
      <c r="Q244" s="348"/>
      <c r="R244" s="348"/>
    </row>
    <row r="245" spans="1:20" ht="15" customHeight="1" x14ac:dyDescent="0.25">
      <c r="A245" s="187"/>
      <c r="B245" s="187"/>
      <c r="C245" s="187"/>
      <c r="D245" s="187"/>
      <c r="E245" s="187"/>
      <c r="F245" s="187"/>
      <c r="G245" s="187"/>
      <c r="H245" s="71" t="str">
        <f>'proje ve personel bilgileri'!$B$7</f>
        <v>/</v>
      </c>
      <c r="I245" s="70" t="s">
        <v>109</v>
      </c>
      <c r="J245" s="187"/>
      <c r="K245" s="187"/>
      <c r="L245" s="187"/>
      <c r="M245" s="187"/>
      <c r="N245" s="187"/>
      <c r="O245" s="187"/>
      <c r="P245" s="187"/>
      <c r="Q245" s="187"/>
      <c r="R245" s="187"/>
    </row>
    <row r="246" spans="1:20" ht="15" customHeight="1" x14ac:dyDescent="0.25">
      <c r="J246" s="188"/>
      <c r="R246" s="189" t="s">
        <v>193</v>
      </c>
    </row>
    <row r="247" spans="1:20" ht="15.75" customHeight="1" x14ac:dyDescent="0.25">
      <c r="A247" s="190" t="s">
        <v>194</v>
      </c>
      <c r="J247" s="188"/>
      <c r="R247" s="189"/>
    </row>
    <row r="248" spans="1:20" ht="15.75" customHeight="1" x14ac:dyDescent="0.25">
      <c r="A248" s="349" t="s">
        <v>2</v>
      </c>
      <c r="B248" s="350"/>
      <c r="C248" s="479">
        <f>'proje ve personel bilgileri'!$B$2</f>
        <v>0</v>
      </c>
      <c r="D248" s="480"/>
      <c r="E248" s="480"/>
      <c r="F248" s="480"/>
      <c r="G248" s="480"/>
      <c r="H248" s="480"/>
      <c r="I248" s="480"/>
      <c r="J248" s="480"/>
      <c r="K248" s="480"/>
      <c r="L248" s="480"/>
      <c r="M248" s="480"/>
      <c r="N248" s="480"/>
      <c r="O248" s="480"/>
      <c r="P248" s="480"/>
      <c r="Q248" s="480"/>
      <c r="R248" s="481"/>
    </row>
    <row r="249" spans="1:20" ht="15.75" customHeight="1" x14ac:dyDescent="0.25">
      <c r="A249" s="349" t="s">
        <v>184</v>
      </c>
      <c r="B249" s="350"/>
      <c r="C249" s="491">
        <f>'proje ve personel bilgileri'!$B$3</f>
        <v>0</v>
      </c>
      <c r="D249" s="492"/>
      <c r="E249" s="492"/>
      <c r="F249" s="492"/>
      <c r="G249" s="492"/>
      <c r="H249" s="492"/>
      <c r="I249" s="492"/>
      <c r="J249" s="492"/>
      <c r="K249" s="492"/>
      <c r="L249" s="492"/>
      <c r="M249" s="492"/>
      <c r="N249" s="492"/>
      <c r="O249" s="492"/>
      <c r="P249" s="492"/>
      <c r="Q249" s="492"/>
      <c r="R249" s="493"/>
    </row>
    <row r="250" spans="1:20" ht="60" customHeight="1" x14ac:dyDescent="0.25">
      <c r="A250" s="192" t="s">
        <v>87</v>
      </c>
      <c r="B250" s="193" t="s">
        <v>195</v>
      </c>
      <c r="C250" s="487" t="s">
        <v>196</v>
      </c>
      <c r="D250" s="487"/>
      <c r="E250" s="488" t="s">
        <v>197</v>
      </c>
      <c r="F250" s="489"/>
      <c r="G250" s="489"/>
      <c r="H250" s="490"/>
      <c r="I250" s="194" t="s">
        <v>198</v>
      </c>
      <c r="J250" s="488" t="s">
        <v>199</v>
      </c>
      <c r="K250" s="489"/>
      <c r="L250" s="489"/>
      <c r="M250" s="489"/>
      <c r="N250" s="490"/>
      <c r="O250" s="195" t="s">
        <v>200</v>
      </c>
      <c r="P250" s="195" t="s">
        <v>201</v>
      </c>
      <c r="Q250" s="195" t="s">
        <v>202</v>
      </c>
      <c r="R250" s="196" t="s">
        <v>203</v>
      </c>
    </row>
    <row r="251" spans="1:20" ht="24.95" customHeight="1" x14ac:dyDescent="0.25">
      <c r="A251" s="197">
        <v>91</v>
      </c>
      <c r="B251" s="274"/>
      <c r="C251" s="482"/>
      <c r="D251" s="482"/>
      <c r="E251" s="484"/>
      <c r="F251" s="485"/>
      <c r="G251" s="485"/>
      <c r="H251" s="486"/>
      <c r="I251" s="284"/>
      <c r="J251" s="484"/>
      <c r="K251" s="485"/>
      <c r="L251" s="485"/>
      <c r="M251" s="485"/>
      <c r="N251" s="486"/>
      <c r="O251" s="272"/>
      <c r="P251" s="272"/>
      <c r="Q251" s="199"/>
      <c r="R251" s="200"/>
      <c r="S251" s="38" t="str">
        <f t="shared" ref="S251:S260" si="18">IF(Q251&lt;&gt;0,(IF(R251=0,"KDV'li Tutar Zorunlu"," "))," ")</f>
        <v xml:space="preserve"> </v>
      </c>
      <c r="T251" s="38" t="str">
        <f t="shared" ref="T251:T260" si="19">IF(Q251&lt;&gt;0,(IF(O251=0,"Tarih Numara Zorunlu"," "))," ")</f>
        <v xml:space="preserve"> </v>
      </c>
    </row>
    <row r="252" spans="1:20" ht="24.95" customHeight="1" x14ac:dyDescent="0.25">
      <c r="A252" s="197">
        <v>92</v>
      </c>
      <c r="B252" s="274"/>
      <c r="C252" s="482"/>
      <c r="D252" s="482"/>
      <c r="E252" s="484"/>
      <c r="F252" s="485"/>
      <c r="G252" s="485"/>
      <c r="H252" s="486"/>
      <c r="I252" s="284"/>
      <c r="J252" s="484"/>
      <c r="K252" s="485"/>
      <c r="L252" s="485"/>
      <c r="M252" s="485"/>
      <c r="N252" s="486"/>
      <c r="O252" s="272"/>
      <c r="P252" s="272"/>
      <c r="Q252" s="199"/>
      <c r="R252" s="200"/>
      <c r="S252" s="38" t="str">
        <f t="shared" si="18"/>
        <v xml:space="preserve"> </v>
      </c>
      <c r="T252" s="38" t="str">
        <f t="shared" si="19"/>
        <v xml:space="preserve"> </v>
      </c>
    </row>
    <row r="253" spans="1:20" ht="24.95" customHeight="1" x14ac:dyDescent="0.25">
      <c r="A253" s="197">
        <v>93</v>
      </c>
      <c r="B253" s="274"/>
      <c r="C253" s="482"/>
      <c r="D253" s="482"/>
      <c r="E253" s="484"/>
      <c r="F253" s="485"/>
      <c r="G253" s="485"/>
      <c r="H253" s="486"/>
      <c r="I253" s="284"/>
      <c r="J253" s="484"/>
      <c r="K253" s="485"/>
      <c r="L253" s="485"/>
      <c r="M253" s="485"/>
      <c r="N253" s="486"/>
      <c r="O253" s="272"/>
      <c r="P253" s="272"/>
      <c r="Q253" s="199"/>
      <c r="R253" s="200"/>
      <c r="S253" s="38" t="str">
        <f t="shared" si="18"/>
        <v xml:space="preserve"> </v>
      </c>
      <c r="T253" s="38" t="str">
        <f t="shared" si="19"/>
        <v xml:space="preserve"> </v>
      </c>
    </row>
    <row r="254" spans="1:20" ht="24.95" customHeight="1" x14ac:dyDescent="0.25">
      <c r="A254" s="197">
        <v>94</v>
      </c>
      <c r="B254" s="274"/>
      <c r="C254" s="482"/>
      <c r="D254" s="482"/>
      <c r="E254" s="484"/>
      <c r="F254" s="485"/>
      <c r="G254" s="485"/>
      <c r="H254" s="486"/>
      <c r="I254" s="284"/>
      <c r="J254" s="484"/>
      <c r="K254" s="485"/>
      <c r="L254" s="485"/>
      <c r="M254" s="485"/>
      <c r="N254" s="486"/>
      <c r="O254" s="201"/>
      <c r="P254" s="201"/>
      <c r="Q254" s="202"/>
      <c r="R254" s="200"/>
      <c r="S254" s="38" t="str">
        <f t="shared" si="18"/>
        <v xml:space="preserve"> </v>
      </c>
      <c r="T254" s="38" t="str">
        <f t="shared" si="19"/>
        <v xml:space="preserve"> </v>
      </c>
    </row>
    <row r="255" spans="1:20" ht="24.95" customHeight="1" x14ac:dyDescent="0.25">
      <c r="A255" s="197">
        <v>95</v>
      </c>
      <c r="B255" s="274"/>
      <c r="C255" s="482"/>
      <c r="D255" s="482"/>
      <c r="E255" s="484"/>
      <c r="F255" s="485"/>
      <c r="G255" s="485"/>
      <c r="H255" s="486"/>
      <c r="I255" s="284"/>
      <c r="J255" s="484"/>
      <c r="K255" s="485"/>
      <c r="L255" s="485"/>
      <c r="M255" s="485"/>
      <c r="N255" s="486"/>
      <c r="O255" s="272"/>
      <c r="P255" s="272"/>
      <c r="Q255" s="199"/>
      <c r="R255" s="200"/>
      <c r="S255" s="38" t="str">
        <f t="shared" si="18"/>
        <v xml:space="preserve"> </v>
      </c>
      <c r="T255" s="38" t="str">
        <f t="shared" si="19"/>
        <v xml:space="preserve"> </v>
      </c>
    </row>
    <row r="256" spans="1:20" ht="24.95" customHeight="1" x14ac:dyDescent="0.25">
      <c r="A256" s="197">
        <v>96</v>
      </c>
      <c r="B256" s="274"/>
      <c r="C256" s="482"/>
      <c r="D256" s="482"/>
      <c r="E256" s="483"/>
      <c r="F256" s="483"/>
      <c r="G256" s="483"/>
      <c r="H256" s="483"/>
      <c r="I256" s="285"/>
      <c r="J256" s="483"/>
      <c r="K256" s="483"/>
      <c r="L256" s="483"/>
      <c r="M256" s="483"/>
      <c r="N256" s="483"/>
      <c r="O256" s="201"/>
      <c r="P256" s="201"/>
      <c r="Q256" s="202"/>
      <c r="R256" s="200"/>
      <c r="S256" s="38" t="str">
        <f t="shared" si="18"/>
        <v xml:space="preserve"> </v>
      </c>
      <c r="T256" s="38" t="str">
        <f t="shared" si="19"/>
        <v xml:space="preserve"> </v>
      </c>
    </row>
    <row r="257" spans="1:20" ht="24.95" customHeight="1" x14ac:dyDescent="0.25">
      <c r="A257" s="197">
        <v>97</v>
      </c>
      <c r="B257" s="201"/>
      <c r="C257" s="482"/>
      <c r="D257" s="482"/>
      <c r="E257" s="483"/>
      <c r="F257" s="483"/>
      <c r="G257" s="483"/>
      <c r="H257" s="483"/>
      <c r="I257" s="280"/>
      <c r="J257" s="483"/>
      <c r="K257" s="483"/>
      <c r="L257" s="483"/>
      <c r="M257" s="483"/>
      <c r="N257" s="483"/>
      <c r="O257" s="201"/>
      <c r="P257" s="201"/>
      <c r="Q257" s="202"/>
      <c r="R257" s="200"/>
      <c r="S257" s="38" t="str">
        <f t="shared" si="18"/>
        <v xml:space="preserve"> </v>
      </c>
      <c r="T257" s="38" t="str">
        <f t="shared" si="19"/>
        <v xml:space="preserve"> </v>
      </c>
    </row>
    <row r="258" spans="1:20" ht="24.95" customHeight="1" x14ac:dyDescent="0.25">
      <c r="A258" s="197">
        <v>98</v>
      </c>
      <c r="B258" s="201"/>
      <c r="C258" s="482"/>
      <c r="D258" s="482"/>
      <c r="E258" s="483"/>
      <c r="F258" s="483"/>
      <c r="G258" s="483"/>
      <c r="H258" s="483"/>
      <c r="I258" s="280"/>
      <c r="J258" s="483"/>
      <c r="K258" s="483"/>
      <c r="L258" s="483"/>
      <c r="M258" s="483"/>
      <c r="N258" s="483"/>
      <c r="O258" s="201"/>
      <c r="P258" s="201"/>
      <c r="Q258" s="202"/>
      <c r="R258" s="200"/>
      <c r="S258" s="38" t="str">
        <f t="shared" si="18"/>
        <v xml:space="preserve"> </v>
      </c>
      <c r="T258" s="38" t="str">
        <f t="shared" si="19"/>
        <v xml:space="preserve"> </v>
      </c>
    </row>
    <row r="259" spans="1:20" ht="24.95" customHeight="1" x14ac:dyDescent="0.25">
      <c r="A259" s="197">
        <v>99</v>
      </c>
      <c r="B259" s="201"/>
      <c r="C259" s="482"/>
      <c r="D259" s="482"/>
      <c r="E259" s="483"/>
      <c r="F259" s="483"/>
      <c r="G259" s="483"/>
      <c r="H259" s="483"/>
      <c r="I259" s="280"/>
      <c r="J259" s="483"/>
      <c r="K259" s="483"/>
      <c r="L259" s="483"/>
      <c r="M259" s="483"/>
      <c r="N259" s="483"/>
      <c r="O259" s="201"/>
      <c r="P259" s="201"/>
      <c r="Q259" s="202"/>
      <c r="R259" s="200"/>
      <c r="S259" s="38" t="str">
        <f t="shared" si="18"/>
        <v xml:space="preserve"> </v>
      </c>
      <c r="T259" s="38" t="str">
        <f t="shared" si="19"/>
        <v xml:space="preserve"> </v>
      </c>
    </row>
    <row r="260" spans="1:20" ht="24.95" customHeight="1" x14ac:dyDescent="0.25">
      <c r="A260" s="197">
        <v>100</v>
      </c>
      <c r="B260" s="201"/>
      <c r="C260" s="482"/>
      <c r="D260" s="482"/>
      <c r="E260" s="483"/>
      <c r="F260" s="483"/>
      <c r="G260" s="483"/>
      <c r="H260" s="483"/>
      <c r="I260" s="280"/>
      <c r="J260" s="483"/>
      <c r="K260" s="483"/>
      <c r="L260" s="483"/>
      <c r="M260" s="483"/>
      <c r="N260" s="483"/>
      <c r="O260" s="201"/>
      <c r="P260" s="201"/>
      <c r="Q260" s="202"/>
      <c r="R260" s="200"/>
      <c r="S260" s="38" t="str">
        <f t="shared" si="18"/>
        <v xml:space="preserve"> </v>
      </c>
      <c r="T260" s="38" t="str">
        <f t="shared" si="19"/>
        <v xml:space="preserve"> </v>
      </c>
    </row>
    <row r="261" spans="1:20" ht="15.75" customHeight="1" x14ac:dyDescent="0.25">
      <c r="A261" s="204"/>
      <c r="B261" s="169"/>
      <c r="C261" s="205"/>
      <c r="D261" s="205"/>
      <c r="E261" s="206"/>
      <c r="F261" s="206"/>
      <c r="G261" s="206"/>
      <c r="H261" s="206"/>
      <c r="I261" s="169"/>
      <c r="J261" s="206"/>
      <c r="K261" s="206"/>
      <c r="L261" s="206"/>
      <c r="M261" s="206"/>
      <c r="N261" s="206"/>
      <c r="O261" s="169"/>
      <c r="P261" s="207" t="s">
        <v>181</v>
      </c>
      <c r="Q261" s="210">
        <f>SUM(Q251:Q260)+Q234</f>
        <v>0</v>
      </c>
      <c r="R261" s="208"/>
    </row>
    <row r="262" spans="1:20" ht="15" customHeight="1" x14ac:dyDescent="0.25">
      <c r="A262" s="3" t="s">
        <v>204</v>
      </c>
    </row>
    <row r="263" spans="1:20" ht="15" customHeight="1" x14ac:dyDescent="0.25">
      <c r="A263" s="209" t="s">
        <v>205</v>
      </c>
    </row>
    <row r="267" spans="1:20" ht="15" customHeight="1" x14ac:dyDescent="0.25">
      <c r="A267" s="75" t="s">
        <v>171</v>
      </c>
      <c r="B267" s="75"/>
      <c r="C267" s="75"/>
      <c r="D267" s="75"/>
      <c r="E267" s="75"/>
      <c r="F267" s="75"/>
      <c r="G267" s="75"/>
      <c r="H267" s="75"/>
      <c r="I267" s="75"/>
      <c r="J267" s="75"/>
      <c r="K267" s="75"/>
    </row>
    <row r="268" spans="1:20" ht="15" customHeight="1" x14ac:dyDescent="0.25">
      <c r="A268" s="273"/>
      <c r="B268" s="273"/>
      <c r="C268" s="273"/>
      <c r="D268" s="273"/>
      <c r="E268" s="273"/>
      <c r="F268" s="273"/>
      <c r="G268" s="273"/>
      <c r="H268" s="273"/>
      <c r="I268" s="273"/>
      <c r="J268" s="273"/>
      <c r="K268" s="273"/>
    </row>
    <row r="269" spans="1:20" ht="15" customHeight="1" x14ac:dyDescent="0.25">
      <c r="A269" s="275" t="s">
        <v>101</v>
      </c>
      <c r="I269" s="275" t="s">
        <v>102</v>
      </c>
      <c r="L269" s="275" t="s">
        <v>103</v>
      </c>
      <c r="O269" s="74" t="s">
        <v>127</v>
      </c>
      <c r="P269" s="74"/>
    </row>
    <row r="271" spans="1:20" ht="15.75" customHeight="1" x14ac:dyDescent="0.25">
      <c r="A271" s="348" t="s">
        <v>192</v>
      </c>
      <c r="B271" s="348"/>
      <c r="C271" s="348"/>
      <c r="D271" s="348"/>
      <c r="E271" s="348"/>
      <c r="F271" s="348"/>
      <c r="G271" s="348"/>
      <c r="H271" s="348"/>
      <c r="I271" s="348"/>
      <c r="J271" s="348"/>
      <c r="K271" s="348"/>
      <c r="L271" s="348"/>
      <c r="M271" s="348"/>
      <c r="N271" s="348"/>
      <c r="O271" s="348"/>
      <c r="P271" s="348"/>
      <c r="Q271" s="348"/>
      <c r="R271" s="348"/>
    </row>
    <row r="272" spans="1:20" ht="15" customHeight="1" x14ac:dyDescent="0.25">
      <c r="A272" s="187"/>
      <c r="B272" s="187"/>
      <c r="C272" s="187"/>
      <c r="D272" s="187"/>
      <c r="E272" s="187"/>
      <c r="F272" s="187"/>
      <c r="G272" s="187"/>
      <c r="H272" s="71" t="str">
        <f>'proje ve personel bilgileri'!$B$7</f>
        <v>/</v>
      </c>
      <c r="I272" s="70" t="s">
        <v>109</v>
      </c>
      <c r="J272" s="187"/>
      <c r="K272" s="187"/>
      <c r="L272" s="187"/>
      <c r="M272" s="187"/>
      <c r="N272" s="187"/>
      <c r="O272" s="187"/>
      <c r="P272" s="187"/>
      <c r="Q272" s="187"/>
      <c r="R272" s="187"/>
    </row>
    <row r="273" spans="1:20" ht="15" customHeight="1" x14ac:dyDescent="0.25">
      <c r="J273" s="188"/>
      <c r="R273" s="189" t="s">
        <v>193</v>
      </c>
    </row>
    <row r="274" spans="1:20" ht="15.75" customHeight="1" x14ac:dyDescent="0.25">
      <c r="A274" s="190" t="s">
        <v>194</v>
      </c>
      <c r="J274" s="188"/>
      <c r="R274" s="189"/>
    </row>
    <row r="275" spans="1:20" ht="15.75" customHeight="1" x14ac:dyDescent="0.25">
      <c r="A275" s="349" t="s">
        <v>2</v>
      </c>
      <c r="B275" s="350"/>
      <c r="C275" s="479">
        <f>'proje ve personel bilgileri'!$B$2</f>
        <v>0</v>
      </c>
      <c r="D275" s="480"/>
      <c r="E275" s="480"/>
      <c r="F275" s="480"/>
      <c r="G275" s="480"/>
      <c r="H275" s="480"/>
      <c r="I275" s="480"/>
      <c r="J275" s="480"/>
      <c r="K275" s="480"/>
      <c r="L275" s="480"/>
      <c r="M275" s="480"/>
      <c r="N275" s="480"/>
      <c r="O275" s="480"/>
      <c r="P275" s="480"/>
      <c r="Q275" s="480"/>
      <c r="R275" s="481"/>
    </row>
    <row r="276" spans="1:20" ht="15.75" customHeight="1" x14ac:dyDescent="0.25">
      <c r="A276" s="349" t="s">
        <v>184</v>
      </c>
      <c r="B276" s="350"/>
      <c r="C276" s="491">
        <f>'proje ve personel bilgileri'!$B$3</f>
        <v>0</v>
      </c>
      <c r="D276" s="492"/>
      <c r="E276" s="492"/>
      <c r="F276" s="492"/>
      <c r="G276" s="492"/>
      <c r="H276" s="492"/>
      <c r="I276" s="492"/>
      <c r="J276" s="492"/>
      <c r="K276" s="492"/>
      <c r="L276" s="492"/>
      <c r="M276" s="492"/>
      <c r="N276" s="492"/>
      <c r="O276" s="492"/>
      <c r="P276" s="492"/>
      <c r="Q276" s="492"/>
      <c r="R276" s="493"/>
    </row>
    <row r="277" spans="1:20" ht="60" customHeight="1" x14ac:dyDescent="0.25">
      <c r="A277" s="192" t="s">
        <v>87</v>
      </c>
      <c r="B277" s="193" t="s">
        <v>195</v>
      </c>
      <c r="C277" s="487" t="s">
        <v>196</v>
      </c>
      <c r="D277" s="487"/>
      <c r="E277" s="488" t="s">
        <v>197</v>
      </c>
      <c r="F277" s="489"/>
      <c r="G277" s="489"/>
      <c r="H277" s="490"/>
      <c r="I277" s="194" t="s">
        <v>198</v>
      </c>
      <c r="J277" s="488" t="s">
        <v>199</v>
      </c>
      <c r="K277" s="489"/>
      <c r="L277" s="489"/>
      <c r="M277" s="489"/>
      <c r="N277" s="490"/>
      <c r="O277" s="195" t="s">
        <v>200</v>
      </c>
      <c r="P277" s="195" t="s">
        <v>201</v>
      </c>
      <c r="Q277" s="195" t="s">
        <v>202</v>
      </c>
      <c r="R277" s="196" t="s">
        <v>203</v>
      </c>
    </row>
    <row r="278" spans="1:20" ht="24.95" customHeight="1" x14ac:dyDescent="0.25">
      <c r="A278" s="197">
        <v>101</v>
      </c>
      <c r="B278" s="274"/>
      <c r="C278" s="482"/>
      <c r="D278" s="482"/>
      <c r="E278" s="484"/>
      <c r="F278" s="485"/>
      <c r="G278" s="485"/>
      <c r="H278" s="486"/>
      <c r="I278" s="284"/>
      <c r="J278" s="484"/>
      <c r="K278" s="485"/>
      <c r="L278" s="485"/>
      <c r="M278" s="485"/>
      <c r="N278" s="486"/>
      <c r="O278" s="272"/>
      <c r="P278" s="272"/>
      <c r="Q278" s="199"/>
      <c r="R278" s="200"/>
      <c r="S278" s="38" t="str">
        <f t="shared" ref="S278:S287" si="20">IF(Q278&lt;&gt;0,(IF(R278=0,"KDV'li Tutar Zorunlu"," "))," ")</f>
        <v xml:space="preserve"> </v>
      </c>
      <c r="T278" s="38" t="str">
        <f t="shared" ref="T278:T287" si="21">IF(Q278&lt;&gt;0,(IF(O278=0,"Tarih Numara Zorunlu"," "))," ")</f>
        <v xml:space="preserve"> </v>
      </c>
    </row>
    <row r="279" spans="1:20" ht="24.95" customHeight="1" x14ac:dyDescent="0.25">
      <c r="A279" s="197">
        <v>102</v>
      </c>
      <c r="B279" s="274"/>
      <c r="C279" s="482"/>
      <c r="D279" s="482"/>
      <c r="E279" s="484"/>
      <c r="F279" s="485"/>
      <c r="G279" s="485"/>
      <c r="H279" s="486"/>
      <c r="I279" s="284"/>
      <c r="J279" s="484"/>
      <c r="K279" s="485"/>
      <c r="L279" s="485"/>
      <c r="M279" s="485"/>
      <c r="N279" s="486"/>
      <c r="O279" s="272"/>
      <c r="P279" s="272"/>
      <c r="Q279" s="199"/>
      <c r="R279" s="200"/>
      <c r="S279" s="38" t="str">
        <f t="shared" si="20"/>
        <v xml:space="preserve"> </v>
      </c>
      <c r="T279" s="38" t="str">
        <f t="shared" si="21"/>
        <v xml:space="preserve"> </v>
      </c>
    </row>
    <row r="280" spans="1:20" ht="24.95" customHeight="1" x14ac:dyDescent="0.25">
      <c r="A280" s="197">
        <v>103</v>
      </c>
      <c r="B280" s="274"/>
      <c r="C280" s="482"/>
      <c r="D280" s="482"/>
      <c r="E280" s="484"/>
      <c r="F280" s="485"/>
      <c r="G280" s="485"/>
      <c r="H280" s="486"/>
      <c r="I280" s="284"/>
      <c r="J280" s="484"/>
      <c r="K280" s="485"/>
      <c r="L280" s="485"/>
      <c r="M280" s="485"/>
      <c r="N280" s="486"/>
      <c r="O280" s="272"/>
      <c r="P280" s="272"/>
      <c r="Q280" s="199"/>
      <c r="R280" s="200"/>
      <c r="S280" s="38" t="str">
        <f t="shared" si="20"/>
        <v xml:space="preserve"> </v>
      </c>
      <c r="T280" s="38" t="str">
        <f t="shared" si="21"/>
        <v xml:space="preserve"> </v>
      </c>
    </row>
    <row r="281" spans="1:20" ht="24.95" customHeight="1" x14ac:dyDescent="0.25">
      <c r="A281" s="197">
        <v>104</v>
      </c>
      <c r="B281" s="274"/>
      <c r="C281" s="482"/>
      <c r="D281" s="482"/>
      <c r="E281" s="484"/>
      <c r="F281" s="485"/>
      <c r="G281" s="485"/>
      <c r="H281" s="486"/>
      <c r="I281" s="284"/>
      <c r="J281" s="484"/>
      <c r="K281" s="485"/>
      <c r="L281" s="485"/>
      <c r="M281" s="485"/>
      <c r="N281" s="486"/>
      <c r="O281" s="201"/>
      <c r="P281" s="201"/>
      <c r="Q281" s="202"/>
      <c r="R281" s="200"/>
      <c r="S281" s="38" t="str">
        <f t="shared" si="20"/>
        <v xml:space="preserve"> </v>
      </c>
      <c r="T281" s="38" t="str">
        <f t="shared" si="21"/>
        <v xml:space="preserve"> </v>
      </c>
    </row>
    <row r="282" spans="1:20" ht="24.95" customHeight="1" x14ac:dyDescent="0.25">
      <c r="A282" s="197">
        <v>105</v>
      </c>
      <c r="B282" s="274"/>
      <c r="C282" s="482"/>
      <c r="D282" s="482"/>
      <c r="E282" s="484"/>
      <c r="F282" s="485"/>
      <c r="G282" s="485"/>
      <c r="H282" s="486"/>
      <c r="I282" s="284"/>
      <c r="J282" s="484"/>
      <c r="K282" s="485"/>
      <c r="L282" s="485"/>
      <c r="M282" s="485"/>
      <c r="N282" s="486"/>
      <c r="O282" s="272"/>
      <c r="P282" s="272"/>
      <c r="Q282" s="199"/>
      <c r="R282" s="200"/>
      <c r="S282" s="38" t="str">
        <f t="shared" si="20"/>
        <v xml:space="preserve"> </v>
      </c>
      <c r="T282" s="38" t="str">
        <f t="shared" si="21"/>
        <v xml:space="preserve"> </v>
      </c>
    </row>
    <row r="283" spans="1:20" ht="24.95" customHeight="1" x14ac:dyDescent="0.25">
      <c r="A283" s="197">
        <v>106</v>
      </c>
      <c r="B283" s="274"/>
      <c r="C283" s="482"/>
      <c r="D283" s="482"/>
      <c r="E283" s="483"/>
      <c r="F283" s="483"/>
      <c r="G283" s="483"/>
      <c r="H283" s="483"/>
      <c r="I283" s="285"/>
      <c r="J283" s="483"/>
      <c r="K283" s="483"/>
      <c r="L283" s="483"/>
      <c r="M283" s="483"/>
      <c r="N283" s="483"/>
      <c r="O283" s="201"/>
      <c r="P283" s="201"/>
      <c r="Q283" s="202"/>
      <c r="R283" s="200"/>
      <c r="S283" s="38" t="str">
        <f t="shared" si="20"/>
        <v xml:space="preserve"> </v>
      </c>
      <c r="T283" s="38" t="str">
        <f t="shared" si="21"/>
        <v xml:space="preserve"> </v>
      </c>
    </row>
    <row r="284" spans="1:20" ht="24.95" customHeight="1" x14ac:dyDescent="0.25">
      <c r="A284" s="197">
        <v>107</v>
      </c>
      <c r="B284" s="201"/>
      <c r="C284" s="482"/>
      <c r="D284" s="482"/>
      <c r="E284" s="483"/>
      <c r="F284" s="483"/>
      <c r="G284" s="483"/>
      <c r="H284" s="483"/>
      <c r="I284" s="280"/>
      <c r="J284" s="483"/>
      <c r="K284" s="483"/>
      <c r="L284" s="483"/>
      <c r="M284" s="483"/>
      <c r="N284" s="483"/>
      <c r="O284" s="201"/>
      <c r="P284" s="201"/>
      <c r="Q284" s="202"/>
      <c r="R284" s="200"/>
      <c r="S284" s="38" t="str">
        <f t="shared" si="20"/>
        <v xml:space="preserve"> </v>
      </c>
      <c r="T284" s="38" t="str">
        <f t="shared" si="21"/>
        <v xml:space="preserve"> </v>
      </c>
    </row>
    <row r="285" spans="1:20" ht="24.95" customHeight="1" x14ac:dyDescent="0.25">
      <c r="A285" s="197">
        <v>108</v>
      </c>
      <c r="B285" s="201"/>
      <c r="C285" s="482"/>
      <c r="D285" s="482"/>
      <c r="E285" s="483"/>
      <c r="F285" s="483"/>
      <c r="G285" s="483"/>
      <c r="H285" s="483"/>
      <c r="I285" s="280"/>
      <c r="J285" s="483"/>
      <c r="K285" s="483"/>
      <c r="L285" s="483"/>
      <c r="M285" s="483"/>
      <c r="N285" s="483"/>
      <c r="O285" s="201"/>
      <c r="P285" s="201"/>
      <c r="Q285" s="202"/>
      <c r="R285" s="200"/>
      <c r="S285" s="38" t="str">
        <f t="shared" si="20"/>
        <v xml:space="preserve"> </v>
      </c>
      <c r="T285" s="38" t="str">
        <f t="shared" si="21"/>
        <v xml:space="preserve"> </v>
      </c>
    </row>
    <row r="286" spans="1:20" ht="24.95" customHeight="1" x14ac:dyDescent="0.25">
      <c r="A286" s="197">
        <v>109</v>
      </c>
      <c r="B286" s="201"/>
      <c r="C286" s="482"/>
      <c r="D286" s="482"/>
      <c r="E286" s="483"/>
      <c r="F286" s="483"/>
      <c r="G286" s="483"/>
      <c r="H286" s="483"/>
      <c r="I286" s="280"/>
      <c r="J286" s="483"/>
      <c r="K286" s="483"/>
      <c r="L286" s="483"/>
      <c r="M286" s="483"/>
      <c r="N286" s="483"/>
      <c r="O286" s="201"/>
      <c r="P286" s="201"/>
      <c r="Q286" s="202"/>
      <c r="R286" s="200"/>
      <c r="S286" s="38" t="str">
        <f t="shared" si="20"/>
        <v xml:space="preserve"> </v>
      </c>
      <c r="T286" s="38" t="str">
        <f t="shared" si="21"/>
        <v xml:space="preserve"> </v>
      </c>
    </row>
    <row r="287" spans="1:20" ht="24.95" customHeight="1" x14ac:dyDescent="0.25">
      <c r="A287" s="197">
        <v>110</v>
      </c>
      <c r="B287" s="201"/>
      <c r="C287" s="482"/>
      <c r="D287" s="482"/>
      <c r="E287" s="483"/>
      <c r="F287" s="483"/>
      <c r="G287" s="483"/>
      <c r="H287" s="483"/>
      <c r="I287" s="280"/>
      <c r="J287" s="483"/>
      <c r="K287" s="483"/>
      <c r="L287" s="483"/>
      <c r="M287" s="483"/>
      <c r="N287" s="483"/>
      <c r="O287" s="201"/>
      <c r="P287" s="201"/>
      <c r="Q287" s="202"/>
      <c r="R287" s="200"/>
      <c r="S287" s="38" t="str">
        <f t="shared" si="20"/>
        <v xml:space="preserve"> </v>
      </c>
      <c r="T287" s="38" t="str">
        <f t="shared" si="21"/>
        <v xml:space="preserve"> </v>
      </c>
    </row>
    <row r="288" spans="1:20" ht="15.75" customHeight="1" x14ac:dyDescent="0.25">
      <c r="A288" s="204"/>
      <c r="B288" s="169"/>
      <c r="C288" s="205"/>
      <c r="D288" s="205"/>
      <c r="E288" s="206"/>
      <c r="F288" s="206"/>
      <c r="G288" s="206"/>
      <c r="H288" s="206"/>
      <c r="I288" s="169"/>
      <c r="J288" s="206"/>
      <c r="K288" s="206"/>
      <c r="L288" s="206"/>
      <c r="M288" s="206"/>
      <c r="N288" s="206"/>
      <c r="O288" s="169"/>
      <c r="P288" s="207" t="s">
        <v>181</v>
      </c>
      <c r="Q288" s="210">
        <f>SUM(Q278:Q287)+Q261</f>
        <v>0</v>
      </c>
      <c r="R288" s="208"/>
    </row>
    <row r="289" spans="1:18" ht="15" customHeight="1" x14ac:dyDescent="0.25">
      <c r="A289" s="3" t="s">
        <v>204</v>
      </c>
    </row>
    <row r="290" spans="1:18" ht="15" customHeight="1" x14ac:dyDescent="0.25">
      <c r="A290" s="209" t="s">
        <v>205</v>
      </c>
    </row>
    <row r="294" spans="1:18" ht="15" customHeight="1" x14ac:dyDescent="0.25">
      <c r="A294" s="75" t="s">
        <v>171</v>
      </c>
      <c r="B294" s="75"/>
      <c r="C294" s="75"/>
      <c r="D294" s="75"/>
      <c r="E294" s="75"/>
      <c r="F294" s="75"/>
      <c r="G294" s="75"/>
      <c r="H294" s="75"/>
      <c r="I294" s="75"/>
      <c r="J294" s="75"/>
      <c r="K294" s="75"/>
    </row>
    <row r="295" spans="1:18" ht="15" customHeight="1" x14ac:dyDescent="0.25">
      <c r="A295" s="273"/>
      <c r="B295" s="273"/>
      <c r="C295" s="273"/>
      <c r="D295" s="273"/>
      <c r="E295" s="273"/>
      <c r="F295" s="273"/>
      <c r="G295" s="273"/>
      <c r="H295" s="273"/>
      <c r="I295" s="273"/>
      <c r="J295" s="273"/>
      <c r="K295" s="273"/>
    </row>
    <row r="296" spans="1:18" ht="15" customHeight="1" x14ac:dyDescent="0.25">
      <c r="A296" s="275" t="s">
        <v>101</v>
      </c>
      <c r="I296" s="275" t="s">
        <v>102</v>
      </c>
      <c r="L296" s="275" t="s">
        <v>103</v>
      </c>
      <c r="O296" s="74" t="s">
        <v>127</v>
      </c>
      <c r="P296" s="74"/>
    </row>
    <row r="298" spans="1:18" ht="15.75" customHeight="1" x14ac:dyDescent="0.25">
      <c r="A298" s="348" t="s">
        <v>192</v>
      </c>
      <c r="B298" s="348"/>
      <c r="C298" s="348"/>
      <c r="D298" s="348"/>
      <c r="E298" s="348"/>
      <c r="F298" s="348"/>
      <c r="G298" s="348"/>
      <c r="H298" s="348"/>
      <c r="I298" s="348"/>
      <c r="J298" s="348"/>
      <c r="K298" s="348"/>
      <c r="L298" s="348"/>
      <c r="M298" s="348"/>
      <c r="N298" s="348"/>
      <c r="O298" s="348"/>
      <c r="P298" s="348"/>
      <c r="Q298" s="348"/>
      <c r="R298" s="348"/>
    </row>
    <row r="299" spans="1:18" ht="15" customHeight="1" x14ac:dyDescent="0.25">
      <c r="A299" s="187"/>
      <c r="B299" s="187"/>
      <c r="C299" s="187"/>
      <c r="D299" s="187"/>
      <c r="E299" s="187"/>
      <c r="F299" s="187"/>
      <c r="G299" s="187"/>
      <c r="H299" s="71" t="str">
        <f>'proje ve personel bilgileri'!$B$7</f>
        <v>/</v>
      </c>
      <c r="I299" s="70" t="s">
        <v>109</v>
      </c>
      <c r="J299" s="187"/>
      <c r="K299" s="187"/>
      <c r="L299" s="187"/>
      <c r="M299" s="187"/>
      <c r="N299" s="187"/>
      <c r="O299" s="187"/>
      <c r="P299" s="187"/>
      <c r="Q299" s="187"/>
      <c r="R299" s="187"/>
    </row>
    <row r="300" spans="1:18" ht="15" customHeight="1" x14ac:dyDescent="0.25">
      <c r="J300" s="188"/>
      <c r="R300" s="189" t="s">
        <v>193</v>
      </c>
    </row>
    <row r="301" spans="1:18" ht="15.75" customHeight="1" x14ac:dyDescent="0.25">
      <c r="A301" s="190" t="s">
        <v>194</v>
      </c>
      <c r="J301" s="188"/>
      <c r="R301" s="189"/>
    </row>
    <row r="302" spans="1:18" ht="15.75" customHeight="1" x14ac:dyDescent="0.25">
      <c r="A302" s="349" t="s">
        <v>2</v>
      </c>
      <c r="B302" s="350"/>
      <c r="C302" s="479">
        <f>'proje ve personel bilgileri'!$B$2</f>
        <v>0</v>
      </c>
      <c r="D302" s="480"/>
      <c r="E302" s="480"/>
      <c r="F302" s="480"/>
      <c r="G302" s="480"/>
      <c r="H302" s="480"/>
      <c r="I302" s="480"/>
      <c r="J302" s="480"/>
      <c r="K302" s="480"/>
      <c r="L302" s="480"/>
      <c r="M302" s="480"/>
      <c r="N302" s="480"/>
      <c r="O302" s="480"/>
      <c r="P302" s="480"/>
      <c r="Q302" s="480"/>
      <c r="R302" s="481"/>
    </row>
    <row r="303" spans="1:18" ht="15.75" customHeight="1" x14ac:dyDescent="0.25">
      <c r="A303" s="349" t="s">
        <v>184</v>
      </c>
      <c r="B303" s="350"/>
      <c r="C303" s="491">
        <f>'proje ve personel bilgileri'!$B$3</f>
        <v>0</v>
      </c>
      <c r="D303" s="492"/>
      <c r="E303" s="492"/>
      <c r="F303" s="492"/>
      <c r="G303" s="492"/>
      <c r="H303" s="492"/>
      <c r="I303" s="492"/>
      <c r="J303" s="492"/>
      <c r="K303" s="492"/>
      <c r="L303" s="492"/>
      <c r="M303" s="492"/>
      <c r="N303" s="492"/>
      <c r="O303" s="492"/>
      <c r="P303" s="492"/>
      <c r="Q303" s="492"/>
      <c r="R303" s="493"/>
    </row>
    <row r="304" spans="1:18" ht="60" customHeight="1" x14ac:dyDescent="0.25">
      <c r="A304" s="192" t="s">
        <v>87</v>
      </c>
      <c r="B304" s="193" t="s">
        <v>195</v>
      </c>
      <c r="C304" s="487" t="s">
        <v>196</v>
      </c>
      <c r="D304" s="487"/>
      <c r="E304" s="488" t="s">
        <v>197</v>
      </c>
      <c r="F304" s="489"/>
      <c r="G304" s="489"/>
      <c r="H304" s="490"/>
      <c r="I304" s="194" t="s">
        <v>198</v>
      </c>
      <c r="J304" s="488" t="s">
        <v>199</v>
      </c>
      <c r="K304" s="489"/>
      <c r="L304" s="489"/>
      <c r="M304" s="489"/>
      <c r="N304" s="490"/>
      <c r="O304" s="195" t="s">
        <v>200</v>
      </c>
      <c r="P304" s="195" t="s">
        <v>201</v>
      </c>
      <c r="Q304" s="195" t="s">
        <v>202</v>
      </c>
      <c r="R304" s="196" t="s">
        <v>203</v>
      </c>
    </row>
    <row r="305" spans="1:20" ht="24.95" customHeight="1" x14ac:dyDescent="0.25">
      <c r="A305" s="197">
        <v>111</v>
      </c>
      <c r="B305" s="274"/>
      <c r="C305" s="482"/>
      <c r="D305" s="482"/>
      <c r="E305" s="484"/>
      <c r="F305" s="485"/>
      <c r="G305" s="485"/>
      <c r="H305" s="486"/>
      <c r="I305" s="284"/>
      <c r="J305" s="484"/>
      <c r="K305" s="485"/>
      <c r="L305" s="485"/>
      <c r="M305" s="485"/>
      <c r="N305" s="486"/>
      <c r="O305" s="272"/>
      <c r="P305" s="272"/>
      <c r="Q305" s="199"/>
      <c r="R305" s="200"/>
      <c r="S305" s="38" t="str">
        <f t="shared" ref="S305:S314" si="22">IF(Q305&lt;&gt;0,(IF(R305=0,"KDV'li Tutar Zorunlu"," "))," ")</f>
        <v xml:space="preserve"> </v>
      </c>
      <c r="T305" s="38" t="str">
        <f t="shared" ref="T305:T314" si="23">IF(Q305&lt;&gt;0,(IF(O305=0,"Tarih Numara Zorunlu"," "))," ")</f>
        <v xml:space="preserve"> </v>
      </c>
    </row>
    <row r="306" spans="1:20" ht="24.95" customHeight="1" x14ac:dyDescent="0.25">
      <c r="A306" s="197">
        <v>112</v>
      </c>
      <c r="B306" s="274"/>
      <c r="C306" s="482"/>
      <c r="D306" s="482"/>
      <c r="E306" s="484"/>
      <c r="F306" s="485"/>
      <c r="G306" s="485"/>
      <c r="H306" s="486"/>
      <c r="I306" s="284"/>
      <c r="J306" s="484"/>
      <c r="K306" s="485"/>
      <c r="L306" s="485"/>
      <c r="M306" s="485"/>
      <c r="N306" s="486"/>
      <c r="O306" s="272"/>
      <c r="P306" s="272"/>
      <c r="Q306" s="199"/>
      <c r="R306" s="200"/>
      <c r="S306" s="38" t="str">
        <f t="shared" si="22"/>
        <v xml:space="preserve"> </v>
      </c>
      <c r="T306" s="38" t="str">
        <f t="shared" si="23"/>
        <v xml:space="preserve"> </v>
      </c>
    </row>
    <row r="307" spans="1:20" ht="24.95" customHeight="1" x14ac:dyDescent="0.25">
      <c r="A307" s="197">
        <v>113</v>
      </c>
      <c r="B307" s="274"/>
      <c r="C307" s="482"/>
      <c r="D307" s="482"/>
      <c r="E307" s="484"/>
      <c r="F307" s="485"/>
      <c r="G307" s="485"/>
      <c r="H307" s="486"/>
      <c r="I307" s="284"/>
      <c r="J307" s="484"/>
      <c r="K307" s="485"/>
      <c r="L307" s="485"/>
      <c r="M307" s="485"/>
      <c r="N307" s="486"/>
      <c r="O307" s="272"/>
      <c r="P307" s="272"/>
      <c r="Q307" s="199"/>
      <c r="R307" s="200"/>
      <c r="S307" s="38" t="str">
        <f t="shared" si="22"/>
        <v xml:space="preserve"> </v>
      </c>
      <c r="T307" s="38" t="str">
        <f t="shared" si="23"/>
        <v xml:space="preserve"> </v>
      </c>
    </row>
    <row r="308" spans="1:20" ht="24.95" customHeight="1" x14ac:dyDescent="0.25">
      <c r="A308" s="197">
        <v>114</v>
      </c>
      <c r="B308" s="274"/>
      <c r="C308" s="482"/>
      <c r="D308" s="482"/>
      <c r="E308" s="484"/>
      <c r="F308" s="485"/>
      <c r="G308" s="485"/>
      <c r="H308" s="486"/>
      <c r="I308" s="284"/>
      <c r="J308" s="484"/>
      <c r="K308" s="485"/>
      <c r="L308" s="485"/>
      <c r="M308" s="485"/>
      <c r="N308" s="486"/>
      <c r="O308" s="201"/>
      <c r="P308" s="201"/>
      <c r="Q308" s="202"/>
      <c r="R308" s="200"/>
      <c r="S308" s="38" t="str">
        <f t="shared" si="22"/>
        <v xml:space="preserve"> </v>
      </c>
      <c r="T308" s="38" t="str">
        <f t="shared" si="23"/>
        <v xml:space="preserve"> </v>
      </c>
    </row>
    <row r="309" spans="1:20" ht="24.95" customHeight="1" x14ac:dyDescent="0.25">
      <c r="A309" s="197">
        <v>115</v>
      </c>
      <c r="B309" s="274"/>
      <c r="C309" s="482"/>
      <c r="D309" s="482"/>
      <c r="E309" s="484"/>
      <c r="F309" s="485"/>
      <c r="G309" s="485"/>
      <c r="H309" s="486"/>
      <c r="I309" s="284"/>
      <c r="J309" s="484"/>
      <c r="K309" s="485"/>
      <c r="L309" s="485"/>
      <c r="M309" s="485"/>
      <c r="N309" s="486"/>
      <c r="O309" s="272"/>
      <c r="P309" s="272"/>
      <c r="Q309" s="199"/>
      <c r="R309" s="200"/>
      <c r="S309" s="38" t="str">
        <f t="shared" si="22"/>
        <v xml:space="preserve"> </v>
      </c>
      <c r="T309" s="38" t="str">
        <f t="shared" si="23"/>
        <v xml:space="preserve"> </v>
      </c>
    </row>
    <row r="310" spans="1:20" ht="24.95" customHeight="1" x14ac:dyDescent="0.25">
      <c r="A310" s="197">
        <v>116</v>
      </c>
      <c r="B310" s="274"/>
      <c r="C310" s="482"/>
      <c r="D310" s="482"/>
      <c r="E310" s="483"/>
      <c r="F310" s="483"/>
      <c r="G310" s="483"/>
      <c r="H310" s="483"/>
      <c r="I310" s="285"/>
      <c r="J310" s="483"/>
      <c r="K310" s="483"/>
      <c r="L310" s="483"/>
      <c r="M310" s="483"/>
      <c r="N310" s="483"/>
      <c r="O310" s="201"/>
      <c r="P310" s="201"/>
      <c r="Q310" s="202"/>
      <c r="R310" s="200"/>
      <c r="S310" s="38" t="str">
        <f t="shared" si="22"/>
        <v xml:space="preserve"> </v>
      </c>
      <c r="T310" s="38" t="str">
        <f t="shared" si="23"/>
        <v xml:space="preserve"> </v>
      </c>
    </row>
    <row r="311" spans="1:20" ht="24.95" customHeight="1" x14ac:dyDescent="0.25">
      <c r="A311" s="197">
        <v>117</v>
      </c>
      <c r="B311" s="201"/>
      <c r="C311" s="482"/>
      <c r="D311" s="482"/>
      <c r="E311" s="483"/>
      <c r="F311" s="483"/>
      <c r="G311" s="483"/>
      <c r="H311" s="483"/>
      <c r="I311" s="280"/>
      <c r="J311" s="483"/>
      <c r="K311" s="483"/>
      <c r="L311" s="483"/>
      <c r="M311" s="483"/>
      <c r="N311" s="483"/>
      <c r="O311" s="201"/>
      <c r="P311" s="201"/>
      <c r="Q311" s="202"/>
      <c r="R311" s="200"/>
      <c r="S311" s="38" t="str">
        <f t="shared" si="22"/>
        <v xml:space="preserve"> </v>
      </c>
      <c r="T311" s="38" t="str">
        <f t="shared" si="23"/>
        <v xml:space="preserve"> </v>
      </c>
    </row>
    <row r="312" spans="1:20" ht="24.95" customHeight="1" x14ac:dyDescent="0.25">
      <c r="A312" s="197">
        <v>118</v>
      </c>
      <c r="B312" s="201"/>
      <c r="C312" s="482"/>
      <c r="D312" s="482"/>
      <c r="E312" s="483"/>
      <c r="F312" s="483"/>
      <c r="G312" s="483"/>
      <c r="H312" s="483"/>
      <c r="I312" s="280"/>
      <c r="J312" s="483"/>
      <c r="K312" s="483"/>
      <c r="L312" s="483"/>
      <c r="M312" s="483"/>
      <c r="N312" s="483"/>
      <c r="O312" s="201"/>
      <c r="P312" s="201"/>
      <c r="Q312" s="202"/>
      <c r="R312" s="200"/>
      <c r="S312" s="38" t="str">
        <f t="shared" si="22"/>
        <v xml:space="preserve"> </v>
      </c>
      <c r="T312" s="38" t="str">
        <f t="shared" si="23"/>
        <v xml:space="preserve"> </v>
      </c>
    </row>
    <row r="313" spans="1:20" ht="24.95" customHeight="1" x14ac:dyDescent="0.25">
      <c r="A313" s="197">
        <v>119</v>
      </c>
      <c r="B313" s="201"/>
      <c r="C313" s="482"/>
      <c r="D313" s="482"/>
      <c r="E313" s="483"/>
      <c r="F313" s="483"/>
      <c r="G313" s="483"/>
      <c r="H313" s="483"/>
      <c r="I313" s="280"/>
      <c r="J313" s="483"/>
      <c r="K313" s="483"/>
      <c r="L313" s="483"/>
      <c r="M313" s="483"/>
      <c r="N313" s="483"/>
      <c r="O313" s="201"/>
      <c r="P313" s="201"/>
      <c r="Q313" s="202"/>
      <c r="R313" s="200"/>
      <c r="S313" s="38" t="str">
        <f t="shared" si="22"/>
        <v xml:space="preserve"> </v>
      </c>
      <c r="T313" s="38" t="str">
        <f t="shared" si="23"/>
        <v xml:space="preserve"> </v>
      </c>
    </row>
    <row r="314" spans="1:20" ht="24.95" customHeight="1" x14ac:dyDescent="0.25">
      <c r="A314" s="197">
        <v>120</v>
      </c>
      <c r="B314" s="201"/>
      <c r="C314" s="482"/>
      <c r="D314" s="482"/>
      <c r="E314" s="483"/>
      <c r="F314" s="483"/>
      <c r="G314" s="483"/>
      <c r="H314" s="483"/>
      <c r="I314" s="280"/>
      <c r="J314" s="483"/>
      <c r="K314" s="483"/>
      <c r="L314" s="483"/>
      <c r="M314" s="483"/>
      <c r="N314" s="483"/>
      <c r="O314" s="201"/>
      <c r="P314" s="201"/>
      <c r="Q314" s="202"/>
      <c r="R314" s="200"/>
      <c r="S314" s="38" t="str">
        <f t="shared" si="22"/>
        <v xml:space="preserve"> </v>
      </c>
      <c r="T314" s="38" t="str">
        <f t="shared" si="23"/>
        <v xml:space="preserve"> </v>
      </c>
    </row>
    <row r="315" spans="1:20" ht="15.75" customHeight="1" x14ac:dyDescent="0.25">
      <c r="A315" s="204"/>
      <c r="B315" s="169"/>
      <c r="C315" s="205"/>
      <c r="D315" s="205"/>
      <c r="E315" s="206"/>
      <c r="F315" s="206"/>
      <c r="G315" s="206"/>
      <c r="H315" s="206"/>
      <c r="I315" s="169"/>
      <c r="J315" s="206"/>
      <c r="K315" s="206"/>
      <c r="L315" s="206"/>
      <c r="M315" s="206"/>
      <c r="N315" s="206"/>
      <c r="O315" s="169"/>
      <c r="P315" s="207" t="s">
        <v>181</v>
      </c>
      <c r="Q315" s="210">
        <f>SUM(Q305:Q314)+Q288</f>
        <v>0</v>
      </c>
      <c r="R315" s="208"/>
    </row>
    <row r="316" spans="1:20" ht="15" customHeight="1" x14ac:dyDescent="0.25">
      <c r="A316" s="3" t="s">
        <v>204</v>
      </c>
    </row>
    <row r="317" spans="1:20" ht="15" customHeight="1" x14ac:dyDescent="0.25">
      <c r="A317" s="209" t="s">
        <v>205</v>
      </c>
    </row>
    <row r="321" spans="1:20" ht="15" customHeight="1" x14ac:dyDescent="0.25">
      <c r="A321" s="75" t="s">
        <v>171</v>
      </c>
      <c r="B321" s="75"/>
      <c r="C321" s="75"/>
      <c r="D321" s="75"/>
      <c r="E321" s="75"/>
      <c r="F321" s="75"/>
      <c r="G321" s="75"/>
      <c r="H321" s="75"/>
      <c r="I321" s="75"/>
      <c r="J321" s="75"/>
      <c r="K321" s="75"/>
    </row>
    <row r="322" spans="1:20" ht="15" customHeight="1" x14ac:dyDescent="0.25">
      <c r="A322" s="273"/>
      <c r="B322" s="273"/>
      <c r="C322" s="273"/>
      <c r="D322" s="273"/>
      <c r="E322" s="273"/>
      <c r="F322" s="273"/>
      <c r="G322" s="273"/>
      <c r="H322" s="273"/>
      <c r="I322" s="273"/>
      <c r="J322" s="273"/>
      <c r="K322" s="273"/>
    </row>
    <row r="323" spans="1:20" ht="15" customHeight="1" x14ac:dyDescent="0.25">
      <c r="A323" s="275" t="s">
        <v>101</v>
      </c>
      <c r="I323" s="275" t="s">
        <v>102</v>
      </c>
      <c r="L323" s="275" t="s">
        <v>103</v>
      </c>
      <c r="O323" s="74" t="s">
        <v>127</v>
      </c>
      <c r="P323" s="74"/>
    </row>
    <row r="325" spans="1:20" ht="15.75" customHeight="1" x14ac:dyDescent="0.25">
      <c r="A325" s="348" t="s">
        <v>192</v>
      </c>
      <c r="B325" s="348"/>
      <c r="C325" s="348"/>
      <c r="D325" s="348"/>
      <c r="E325" s="348"/>
      <c r="F325" s="348"/>
      <c r="G325" s="348"/>
      <c r="H325" s="348"/>
      <c r="I325" s="348"/>
      <c r="J325" s="348"/>
      <c r="K325" s="348"/>
      <c r="L325" s="348"/>
      <c r="M325" s="348"/>
      <c r="N325" s="348"/>
      <c r="O325" s="348"/>
      <c r="P325" s="348"/>
      <c r="Q325" s="348"/>
      <c r="R325" s="348"/>
    </row>
    <row r="326" spans="1:20" ht="15" customHeight="1" x14ac:dyDescent="0.25">
      <c r="A326" s="187"/>
      <c r="B326" s="187"/>
      <c r="C326" s="187"/>
      <c r="D326" s="187"/>
      <c r="E326" s="187"/>
      <c r="F326" s="187"/>
      <c r="G326" s="187"/>
      <c r="H326" s="71" t="str">
        <f>'proje ve personel bilgileri'!$B$7</f>
        <v>/</v>
      </c>
      <c r="I326" s="70" t="s">
        <v>109</v>
      </c>
      <c r="J326" s="187"/>
      <c r="K326" s="187"/>
      <c r="L326" s="187"/>
      <c r="M326" s="187"/>
      <c r="N326" s="187"/>
      <c r="O326" s="187"/>
      <c r="P326" s="187"/>
      <c r="Q326" s="187"/>
      <c r="R326" s="187"/>
    </row>
    <row r="327" spans="1:20" ht="15" customHeight="1" x14ac:dyDescent="0.25">
      <c r="J327" s="188"/>
      <c r="R327" s="189" t="s">
        <v>193</v>
      </c>
    </row>
    <row r="328" spans="1:20" ht="15.75" customHeight="1" x14ac:dyDescent="0.25">
      <c r="A328" s="190" t="s">
        <v>194</v>
      </c>
      <c r="J328" s="188"/>
      <c r="R328" s="189"/>
    </row>
    <row r="329" spans="1:20" ht="15.75" customHeight="1" x14ac:dyDescent="0.25">
      <c r="A329" s="349" t="s">
        <v>2</v>
      </c>
      <c r="B329" s="350"/>
      <c r="C329" s="479">
        <f>'proje ve personel bilgileri'!$B$2</f>
        <v>0</v>
      </c>
      <c r="D329" s="480"/>
      <c r="E329" s="480"/>
      <c r="F329" s="480"/>
      <c r="G329" s="480"/>
      <c r="H329" s="480"/>
      <c r="I329" s="480"/>
      <c r="J329" s="480"/>
      <c r="K329" s="480"/>
      <c r="L329" s="480"/>
      <c r="M329" s="480"/>
      <c r="N329" s="480"/>
      <c r="O329" s="480"/>
      <c r="P329" s="480"/>
      <c r="Q329" s="480"/>
      <c r="R329" s="481"/>
    </row>
    <row r="330" spans="1:20" ht="15.75" customHeight="1" x14ac:dyDescent="0.25">
      <c r="A330" s="349" t="s">
        <v>184</v>
      </c>
      <c r="B330" s="350"/>
      <c r="C330" s="491">
        <f>'proje ve personel bilgileri'!$B$3</f>
        <v>0</v>
      </c>
      <c r="D330" s="492"/>
      <c r="E330" s="492"/>
      <c r="F330" s="492"/>
      <c r="G330" s="492"/>
      <c r="H330" s="492"/>
      <c r="I330" s="492"/>
      <c r="J330" s="492"/>
      <c r="K330" s="492"/>
      <c r="L330" s="492"/>
      <c r="M330" s="492"/>
      <c r="N330" s="492"/>
      <c r="O330" s="492"/>
      <c r="P330" s="492"/>
      <c r="Q330" s="492"/>
      <c r="R330" s="493"/>
    </row>
    <row r="331" spans="1:20" ht="60" customHeight="1" x14ac:dyDescent="0.25">
      <c r="A331" s="192" t="s">
        <v>87</v>
      </c>
      <c r="B331" s="193" t="s">
        <v>195</v>
      </c>
      <c r="C331" s="487" t="s">
        <v>196</v>
      </c>
      <c r="D331" s="487"/>
      <c r="E331" s="488" t="s">
        <v>197</v>
      </c>
      <c r="F331" s="489"/>
      <c r="G331" s="489"/>
      <c r="H331" s="490"/>
      <c r="I331" s="194" t="s">
        <v>198</v>
      </c>
      <c r="J331" s="488" t="s">
        <v>199</v>
      </c>
      <c r="K331" s="489"/>
      <c r="L331" s="489"/>
      <c r="M331" s="489"/>
      <c r="N331" s="490"/>
      <c r="O331" s="195" t="s">
        <v>200</v>
      </c>
      <c r="P331" s="195" t="s">
        <v>201</v>
      </c>
      <c r="Q331" s="195" t="s">
        <v>202</v>
      </c>
      <c r="R331" s="196" t="s">
        <v>203</v>
      </c>
    </row>
    <row r="332" spans="1:20" ht="24.95" customHeight="1" x14ac:dyDescent="0.25">
      <c r="A332" s="197">
        <v>121</v>
      </c>
      <c r="B332" s="274"/>
      <c r="C332" s="482"/>
      <c r="D332" s="482"/>
      <c r="E332" s="484"/>
      <c r="F332" s="485"/>
      <c r="G332" s="485"/>
      <c r="H332" s="486"/>
      <c r="I332" s="284"/>
      <c r="J332" s="484"/>
      <c r="K332" s="485"/>
      <c r="L332" s="485"/>
      <c r="M332" s="485"/>
      <c r="N332" s="486"/>
      <c r="O332" s="272"/>
      <c r="P332" s="272"/>
      <c r="Q332" s="199"/>
      <c r="R332" s="200"/>
      <c r="S332" s="38" t="str">
        <f t="shared" ref="S332:S341" si="24">IF(Q332&lt;&gt;0,(IF(R332=0,"KDV'li Tutar Zorunlu"," "))," ")</f>
        <v xml:space="preserve"> </v>
      </c>
      <c r="T332" s="38" t="str">
        <f t="shared" ref="T332:T341" si="25">IF(Q332&lt;&gt;0,(IF(O332=0,"Tarih Numara Zorunlu"," "))," ")</f>
        <v xml:space="preserve"> </v>
      </c>
    </row>
    <row r="333" spans="1:20" ht="24.95" customHeight="1" x14ac:dyDescent="0.25">
      <c r="A333" s="197">
        <v>122</v>
      </c>
      <c r="B333" s="274"/>
      <c r="C333" s="482"/>
      <c r="D333" s="482"/>
      <c r="E333" s="484"/>
      <c r="F333" s="485"/>
      <c r="G333" s="485"/>
      <c r="H333" s="486"/>
      <c r="I333" s="284"/>
      <c r="J333" s="484"/>
      <c r="K333" s="485"/>
      <c r="L333" s="485"/>
      <c r="M333" s="485"/>
      <c r="N333" s="486"/>
      <c r="O333" s="272"/>
      <c r="P333" s="272"/>
      <c r="Q333" s="199"/>
      <c r="R333" s="200"/>
      <c r="S333" s="38" t="str">
        <f t="shared" si="24"/>
        <v xml:space="preserve"> </v>
      </c>
      <c r="T333" s="38" t="str">
        <f t="shared" si="25"/>
        <v xml:space="preserve"> </v>
      </c>
    </row>
    <row r="334" spans="1:20" ht="24.95" customHeight="1" x14ac:dyDescent="0.25">
      <c r="A334" s="197">
        <v>123</v>
      </c>
      <c r="B334" s="274"/>
      <c r="C334" s="482"/>
      <c r="D334" s="482"/>
      <c r="E334" s="484"/>
      <c r="F334" s="485"/>
      <c r="G334" s="485"/>
      <c r="H334" s="486"/>
      <c r="I334" s="284"/>
      <c r="J334" s="484"/>
      <c r="K334" s="485"/>
      <c r="L334" s="485"/>
      <c r="M334" s="485"/>
      <c r="N334" s="486"/>
      <c r="O334" s="272"/>
      <c r="P334" s="272"/>
      <c r="Q334" s="199"/>
      <c r="R334" s="200"/>
      <c r="S334" s="38" t="str">
        <f t="shared" si="24"/>
        <v xml:space="preserve"> </v>
      </c>
      <c r="T334" s="38" t="str">
        <f t="shared" si="25"/>
        <v xml:space="preserve"> </v>
      </c>
    </row>
    <row r="335" spans="1:20" ht="24.95" customHeight="1" x14ac:dyDescent="0.25">
      <c r="A335" s="197">
        <v>124</v>
      </c>
      <c r="B335" s="274"/>
      <c r="C335" s="482"/>
      <c r="D335" s="482"/>
      <c r="E335" s="484"/>
      <c r="F335" s="485"/>
      <c r="G335" s="485"/>
      <c r="H335" s="486"/>
      <c r="I335" s="284"/>
      <c r="J335" s="484"/>
      <c r="K335" s="485"/>
      <c r="L335" s="485"/>
      <c r="M335" s="485"/>
      <c r="N335" s="486"/>
      <c r="O335" s="201"/>
      <c r="P335" s="201"/>
      <c r="Q335" s="202"/>
      <c r="R335" s="200"/>
      <c r="S335" s="38" t="str">
        <f t="shared" si="24"/>
        <v xml:space="preserve"> </v>
      </c>
      <c r="T335" s="38" t="str">
        <f t="shared" si="25"/>
        <v xml:space="preserve"> </v>
      </c>
    </row>
    <row r="336" spans="1:20" ht="24.95" customHeight="1" x14ac:dyDescent="0.25">
      <c r="A336" s="197">
        <v>125</v>
      </c>
      <c r="B336" s="274"/>
      <c r="C336" s="482"/>
      <c r="D336" s="482"/>
      <c r="E336" s="484"/>
      <c r="F336" s="485"/>
      <c r="G336" s="485"/>
      <c r="H336" s="486"/>
      <c r="I336" s="284"/>
      <c r="J336" s="484"/>
      <c r="K336" s="485"/>
      <c r="L336" s="485"/>
      <c r="M336" s="485"/>
      <c r="N336" s="486"/>
      <c r="O336" s="272"/>
      <c r="P336" s="272"/>
      <c r="Q336" s="199"/>
      <c r="R336" s="200"/>
      <c r="S336" s="38" t="str">
        <f t="shared" si="24"/>
        <v xml:space="preserve"> </v>
      </c>
      <c r="T336" s="38" t="str">
        <f t="shared" si="25"/>
        <v xml:space="preserve"> </v>
      </c>
    </row>
    <row r="337" spans="1:20" ht="24.95" customHeight="1" x14ac:dyDescent="0.25">
      <c r="A337" s="197">
        <v>126</v>
      </c>
      <c r="B337" s="274"/>
      <c r="C337" s="482"/>
      <c r="D337" s="482"/>
      <c r="E337" s="483"/>
      <c r="F337" s="483"/>
      <c r="G337" s="483"/>
      <c r="H337" s="483"/>
      <c r="I337" s="285"/>
      <c r="J337" s="483"/>
      <c r="K337" s="483"/>
      <c r="L337" s="483"/>
      <c r="M337" s="483"/>
      <c r="N337" s="483"/>
      <c r="O337" s="201"/>
      <c r="P337" s="201"/>
      <c r="Q337" s="202"/>
      <c r="R337" s="200"/>
      <c r="S337" s="38" t="str">
        <f t="shared" si="24"/>
        <v xml:space="preserve"> </v>
      </c>
      <c r="T337" s="38" t="str">
        <f t="shared" si="25"/>
        <v xml:space="preserve"> </v>
      </c>
    </row>
    <row r="338" spans="1:20" ht="24.95" customHeight="1" x14ac:dyDescent="0.25">
      <c r="A338" s="197">
        <v>127</v>
      </c>
      <c r="B338" s="201"/>
      <c r="C338" s="482"/>
      <c r="D338" s="482"/>
      <c r="E338" s="483"/>
      <c r="F338" s="483"/>
      <c r="G338" s="483"/>
      <c r="H338" s="483"/>
      <c r="I338" s="280"/>
      <c r="J338" s="483"/>
      <c r="K338" s="483"/>
      <c r="L338" s="483"/>
      <c r="M338" s="483"/>
      <c r="N338" s="483"/>
      <c r="O338" s="201"/>
      <c r="P338" s="201"/>
      <c r="Q338" s="202"/>
      <c r="R338" s="200"/>
      <c r="S338" s="38" t="str">
        <f t="shared" si="24"/>
        <v xml:space="preserve"> </v>
      </c>
      <c r="T338" s="38" t="str">
        <f t="shared" si="25"/>
        <v xml:space="preserve"> </v>
      </c>
    </row>
    <row r="339" spans="1:20" ht="24.95" customHeight="1" x14ac:dyDescent="0.25">
      <c r="A339" s="197">
        <v>128</v>
      </c>
      <c r="B339" s="201"/>
      <c r="C339" s="482"/>
      <c r="D339" s="482"/>
      <c r="E339" s="483"/>
      <c r="F339" s="483"/>
      <c r="G339" s="483"/>
      <c r="H339" s="483"/>
      <c r="I339" s="280"/>
      <c r="J339" s="483"/>
      <c r="K339" s="483"/>
      <c r="L339" s="483"/>
      <c r="M339" s="483"/>
      <c r="N339" s="483"/>
      <c r="O339" s="201"/>
      <c r="P339" s="201"/>
      <c r="Q339" s="202"/>
      <c r="R339" s="200"/>
      <c r="S339" s="38" t="str">
        <f t="shared" si="24"/>
        <v xml:space="preserve"> </v>
      </c>
      <c r="T339" s="38" t="str">
        <f t="shared" si="25"/>
        <v xml:space="preserve"> </v>
      </c>
    </row>
    <row r="340" spans="1:20" ht="24.95" customHeight="1" x14ac:dyDescent="0.25">
      <c r="A340" s="197">
        <v>129</v>
      </c>
      <c r="B340" s="201"/>
      <c r="C340" s="482"/>
      <c r="D340" s="482"/>
      <c r="E340" s="483"/>
      <c r="F340" s="483"/>
      <c r="G340" s="483"/>
      <c r="H340" s="483"/>
      <c r="I340" s="280"/>
      <c r="J340" s="483"/>
      <c r="K340" s="483"/>
      <c r="L340" s="483"/>
      <c r="M340" s="483"/>
      <c r="N340" s="483"/>
      <c r="O340" s="201"/>
      <c r="P340" s="201"/>
      <c r="Q340" s="202"/>
      <c r="R340" s="200"/>
      <c r="S340" s="38" t="str">
        <f t="shared" si="24"/>
        <v xml:space="preserve"> </v>
      </c>
      <c r="T340" s="38" t="str">
        <f t="shared" si="25"/>
        <v xml:space="preserve"> </v>
      </c>
    </row>
    <row r="341" spans="1:20" ht="24.95" customHeight="1" x14ac:dyDescent="0.25">
      <c r="A341" s="197">
        <v>130</v>
      </c>
      <c r="B341" s="201"/>
      <c r="C341" s="482"/>
      <c r="D341" s="482"/>
      <c r="E341" s="483"/>
      <c r="F341" s="483"/>
      <c r="G341" s="483"/>
      <c r="H341" s="483"/>
      <c r="I341" s="280"/>
      <c r="J341" s="483"/>
      <c r="K341" s="483"/>
      <c r="L341" s="483"/>
      <c r="M341" s="483"/>
      <c r="N341" s="483"/>
      <c r="O341" s="201"/>
      <c r="P341" s="201"/>
      <c r="Q341" s="202"/>
      <c r="R341" s="200"/>
      <c r="S341" s="38" t="str">
        <f t="shared" si="24"/>
        <v xml:space="preserve"> </v>
      </c>
      <c r="T341" s="38" t="str">
        <f t="shared" si="25"/>
        <v xml:space="preserve"> </v>
      </c>
    </row>
    <row r="342" spans="1:20" ht="15.75" customHeight="1" x14ac:dyDescent="0.25">
      <c r="A342" s="204"/>
      <c r="B342" s="169"/>
      <c r="C342" s="205"/>
      <c r="D342" s="205"/>
      <c r="E342" s="206"/>
      <c r="F342" s="206"/>
      <c r="G342" s="206"/>
      <c r="H342" s="206"/>
      <c r="I342" s="169"/>
      <c r="J342" s="206"/>
      <c r="K342" s="206"/>
      <c r="L342" s="206"/>
      <c r="M342" s="206"/>
      <c r="N342" s="206"/>
      <c r="O342" s="169"/>
      <c r="P342" s="207" t="s">
        <v>181</v>
      </c>
      <c r="Q342" s="210">
        <f>SUM(Q332:Q341)+Q315</f>
        <v>0</v>
      </c>
      <c r="R342" s="208"/>
    </row>
    <row r="343" spans="1:20" ht="15" customHeight="1" x14ac:dyDescent="0.25">
      <c r="A343" s="3" t="s">
        <v>204</v>
      </c>
    </row>
    <row r="344" spans="1:20" ht="15" customHeight="1" x14ac:dyDescent="0.25">
      <c r="A344" s="209" t="s">
        <v>205</v>
      </c>
    </row>
    <row r="348" spans="1:20" ht="15" customHeight="1" x14ac:dyDescent="0.25">
      <c r="A348" s="75" t="s">
        <v>171</v>
      </c>
      <c r="B348" s="75"/>
      <c r="C348" s="75"/>
      <c r="D348" s="75"/>
      <c r="E348" s="75"/>
      <c r="F348" s="75"/>
      <c r="G348" s="75"/>
      <c r="H348" s="75"/>
      <c r="I348" s="75"/>
      <c r="J348" s="75"/>
      <c r="K348" s="75"/>
    </row>
    <row r="349" spans="1:20" ht="15" customHeight="1" x14ac:dyDescent="0.25">
      <c r="A349" s="273"/>
      <c r="B349" s="273"/>
      <c r="C349" s="273"/>
      <c r="D349" s="273"/>
      <c r="E349" s="273"/>
      <c r="F349" s="273"/>
      <c r="G349" s="273"/>
      <c r="H349" s="273"/>
      <c r="I349" s="273"/>
      <c r="J349" s="273"/>
      <c r="K349" s="273"/>
    </row>
    <row r="350" spans="1:20" ht="15" customHeight="1" x14ac:dyDescent="0.25">
      <c r="A350" s="275" t="s">
        <v>101</v>
      </c>
      <c r="I350" s="275" t="s">
        <v>102</v>
      </c>
      <c r="L350" s="275" t="s">
        <v>103</v>
      </c>
      <c r="O350" s="74" t="s">
        <v>127</v>
      </c>
      <c r="P350" s="74"/>
    </row>
    <row r="352" spans="1:20" ht="15.75" customHeight="1" x14ac:dyDescent="0.25">
      <c r="A352" s="348" t="s">
        <v>192</v>
      </c>
      <c r="B352" s="348"/>
      <c r="C352" s="348"/>
      <c r="D352" s="348"/>
      <c r="E352" s="348"/>
      <c r="F352" s="348"/>
      <c r="G352" s="348"/>
      <c r="H352" s="348"/>
      <c r="I352" s="348"/>
      <c r="J352" s="348"/>
      <c r="K352" s="348"/>
      <c r="L352" s="348"/>
      <c r="M352" s="348"/>
      <c r="N352" s="348"/>
      <c r="O352" s="348"/>
      <c r="P352" s="348"/>
      <c r="Q352" s="348"/>
      <c r="R352" s="348"/>
    </row>
    <row r="353" spans="1:20" ht="15" customHeight="1" x14ac:dyDescent="0.25">
      <c r="A353" s="187"/>
      <c r="B353" s="187"/>
      <c r="C353" s="187"/>
      <c r="D353" s="187"/>
      <c r="E353" s="187"/>
      <c r="F353" s="187"/>
      <c r="G353" s="187"/>
      <c r="H353" s="71" t="str">
        <f>'proje ve personel bilgileri'!$B$7</f>
        <v>/</v>
      </c>
      <c r="I353" s="70" t="s">
        <v>109</v>
      </c>
      <c r="J353" s="187"/>
      <c r="K353" s="187"/>
      <c r="L353" s="187"/>
      <c r="M353" s="187"/>
      <c r="N353" s="187"/>
      <c r="O353" s="187"/>
      <c r="P353" s="187"/>
      <c r="Q353" s="187"/>
      <c r="R353" s="187"/>
    </row>
    <row r="354" spans="1:20" ht="15" customHeight="1" x14ac:dyDescent="0.25">
      <c r="J354" s="188"/>
      <c r="R354" s="189" t="s">
        <v>193</v>
      </c>
    </row>
    <row r="355" spans="1:20" ht="15.75" customHeight="1" x14ac:dyDescent="0.25">
      <c r="A355" s="190" t="s">
        <v>194</v>
      </c>
      <c r="J355" s="188"/>
      <c r="R355" s="189"/>
    </row>
    <row r="356" spans="1:20" ht="15.75" customHeight="1" x14ac:dyDescent="0.25">
      <c r="A356" s="349" t="s">
        <v>2</v>
      </c>
      <c r="B356" s="350"/>
      <c r="C356" s="479">
        <f>'proje ve personel bilgileri'!$B$2</f>
        <v>0</v>
      </c>
      <c r="D356" s="480"/>
      <c r="E356" s="480"/>
      <c r="F356" s="480"/>
      <c r="G356" s="480"/>
      <c r="H356" s="480"/>
      <c r="I356" s="480"/>
      <c r="J356" s="480"/>
      <c r="K356" s="480"/>
      <c r="L356" s="480"/>
      <c r="M356" s="480"/>
      <c r="N356" s="480"/>
      <c r="O356" s="480"/>
      <c r="P356" s="480"/>
      <c r="Q356" s="480"/>
      <c r="R356" s="481"/>
    </row>
    <row r="357" spans="1:20" ht="15.75" customHeight="1" x14ac:dyDescent="0.25">
      <c r="A357" s="349" t="s">
        <v>184</v>
      </c>
      <c r="B357" s="350"/>
      <c r="C357" s="491">
        <f>'proje ve personel bilgileri'!$B$3</f>
        <v>0</v>
      </c>
      <c r="D357" s="492"/>
      <c r="E357" s="492"/>
      <c r="F357" s="492"/>
      <c r="G357" s="492"/>
      <c r="H357" s="492"/>
      <c r="I357" s="492"/>
      <c r="J357" s="492"/>
      <c r="K357" s="492"/>
      <c r="L357" s="492"/>
      <c r="M357" s="492"/>
      <c r="N357" s="492"/>
      <c r="O357" s="492"/>
      <c r="P357" s="492"/>
      <c r="Q357" s="492"/>
      <c r="R357" s="493"/>
    </row>
    <row r="358" spans="1:20" ht="60" customHeight="1" x14ac:dyDescent="0.25">
      <c r="A358" s="192" t="s">
        <v>87</v>
      </c>
      <c r="B358" s="193" t="s">
        <v>195</v>
      </c>
      <c r="C358" s="487" t="s">
        <v>196</v>
      </c>
      <c r="D358" s="487"/>
      <c r="E358" s="488" t="s">
        <v>197</v>
      </c>
      <c r="F358" s="489"/>
      <c r="G358" s="489"/>
      <c r="H358" s="490"/>
      <c r="I358" s="194" t="s">
        <v>198</v>
      </c>
      <c r="J358" s="488" t="s">
        <v>199</v>
      </c>
      <c r="K358" s="489"/>
      <c r="L358" s="489"/>
      <c r="M358" s="489"/>
      <c r="N358" s="490"/>
      <c r="O358" s="195" t="s">
        <v>200</v>
      </c>
      <c r="P358" s="195" t="s">
        <v>201</v>
      </c>
      <c r="Q358" s="195" t="s">
        <v>202</v>
      </c>
      <c r="R358" s="196" t="s">
        <v>203</v>
      </c>
    </row>
    <row r="359" spans="1:20" ht="24.95" customHeight="1" x14ac:dyDescent="0.25">
      <c r="A359" s="197">
        <v>131</v>
      </c>
      <c r="B359" s="274"/>
      <c r="C359" s="482"/>
      <c r="D359" s="482"/>
      <c r="E359" s="484"/>
      <c r="F359" s="485"/>
      <c r="G359" s="485"/>
      <c r="H359" s="486"/>
      <c r="I359" s="284"/>
      <c r="J359" s="484"/>
      <c r="K359" s="485"/>
      <c r="L359" s="485"/>
      <c r="M359" s="485"/>
      <c r="N359" s="486"/>
      <c r="O359" s="272"/>
      <c r="P359" s="272"/>
      <c r="Q359" s="199"/>
      <c r="R359" s="200"/>
      <c r="S359" s="38" t="str">
        <f t="shared" ref="S359:S368" si="26">IF(Q359&lt;&gt;0,(IF(R359=0,"KDV'li Tutar Zorunlu"," "))," ")</f>
        <v xml:space="preserve"> </v>
      </c>
      <c r="T359" s="38" t="str">
        <f t="shared" ref="T359:T368" si="27">IF(Q359&lt;&gt;0,(IF(O359=0,"Tarih Numara Zorunlu"," "))," ")</f>
        <v xml:space="preserve"> </v>
      </c>
    </row>
    <row r="360" spans="1:20" ht="24.95" customHeight="1" x14ac:dyDescent="0.25">
      <c r="A360" s="197">
        <v>132</v>
      </c>
      <c r="B360" s="274"/>
      <c r="C360" s="482"/>
      <c r="D360" s="482"/>
      <c r="E360" s="484"/>
      <c r="F360" s="485"/>
      <c r="G360" s="485"/>
      <c r="H360" s="486"/>
      <c r="I360" s="284"/>
      <c r="J360" s="484"/>
      <c r="K360" s="485"/>
      <c r="L360" s="485"/>
      <c r="M360" s="485"/>
      <c r="N360" s="486"/>
      <c r="O360" s="272"/>
      <c r="P360" s="272"/>
      <c r="Q360" s="199"/>
      <c r="R360" s="200"/>
      <c r="S360" s="38" t="str">
        <f t="shared" si="26"/>
        <v xml:space="preserve"> </v>
      </c>
      <c r="T360" s="38" t="str">
        <f t="shared" si="27"/>
        <v xml:space="preserve"> </v>
      </c>
    </row>
    <row r="361" spans="1:20" ht="24.95" customHeight="1" x14ac:dyDescent="0.25">
      <c r="A361" s="197">
        <v>133</v>
      </c>
      <c r="B361" s="274"/>
      <c r="C361" s="482"/>
      <c r="D361" s="482"/>
      <c r="E361" s="484"/>
      <c r="F361" s="485"/>
      <c r="G361" s="485"/>
      <c r="H361" s="486"/>
      <c r="I361" s="284"/>
      <c r="J361" s="484"/>
      <c r="K361" s="485"/>
      <c r="L361" s="485"/>
      <c r="M361" s="485"/>
      <c r="N361" s="486"/>
      <c r="O361" s="272"/>
      <c r="P361" s="272"/>
      <c r="Q361" s="199"/>
      <c r="R361" s="200"/>
      <c r="S361" s="38" t="str">
        <f t="shared" si="26"/>
        <v xml:space="preserve"> </v>
      </c>
      <c r="T361" s="38" t="str">
        <f t="shared" si="27"/>
        <v xml:space="preserve"> </v>
      </c>
    </row>
    <row r="362" spans="1:20" ht="24.95" customHeight="1" x14ac:dyDescent="0.25">
      <c r="A362" s="197">
        <v>134</v>
      </c>
      <c r="B362" s="274"/>
      <c r="C362" s="482"/>
      <c r="D362" s="482"/>
      <c r="E362" s="484"/>
      <c r="F362" s="485"/>
      <c r="G362" s="485"/>
      <c r="H362" s="486"/>
      <c r="I362" s="284"/>
      <c r="J362" s="484"/>
      <c r="K362" s="485"/>
      <c r="L362" s="485"/>
      <c r="M362" s="485"/>
      <c r="N362" s="486"/>
      <c r="O362" s="201"/>
      <c r="P362" s="201"/>
      <c r="Q362" s="202"/>
      <c r="R362" s="200"/>
      <c r="S362" s="38" t="str">
        <f t="shared" si="26"/>
        <v xml:space="preserve"> </v>
      </c>
      <c r="T362" s="38" t="str">
        <f t="shared" si="27"/>
        <v xml:space="preserve"> </v>
      </c>
    </row>
    <row r="363" spans="1:20" ht="24.95" customHeight="1" x14ac:dyDescent="0.25">
      <c r="A363" s="197">
        <v>135</v>
      </c>
      <c r="B363" s="274"/>
      <c r="C363" s="482"/>
      <c r="D363" s="482"/>
      <c r="E363" s="484"/>
      <c r="F363" s="485"/>
      <c r="G363" s="485"/>
      <c r="H363" s="486"/>
      <c r="I363" s="284"/>
      <c r="J363" s="484"/>
      <c r="K363" s="485"/>
      <c r="L363" s="485"/>
      <c r="M363" s="485"/>
      <c r="N363" s="486"/>
      <c r="O363" s="272"/>
      <c r="P363" s="272"/>
      <c r="Q363" s="199"/>
      <c r="R363" s="200"/>
      <c r="S363" s="38" t="str">
        <f t="shared" si="26"/>
        <v xml:space="preserve"> </v>
      </c>
      <c r="T363" s="38" t="str">
        <f t="shared" si="27"/>
        <v xml:space="preserve"> </v>
      </c>
    </row>
    <row r="364" spans="1:20" ht="24.95" customHeight="1" x14ac:dyDescent="0.25">
      <c r="A364" s="197">
        <v>136</v>
      </c>
      <c r="B364" s="274"/>
      <c r="C364" s="482"/>
      <c r="D364" s="482"/>
      <c r="E364" s="483"/>
      <c r="F364" s="483"/>
      <c r="G364" s="483"/>
      <c r="H364" s="483"/>
      <c r="I364" s="285"/>
      <c r="J364" s="483"/>
      <c r="K364" s="483"/>
      <c r="L364" s="483"/>
      <c r="M364" s="483"/>
      <c r="N364" s="483"/>
      <c r="O364" s="201"/>
      <c r="P364" s="201"/>
      <c r="Q364" s="202"/>
      <c r="R364" s="200"/>
      <c r="S364" s="38" t="str">
        <f t="shared" si="26"/>
        <v xml:space="preserve"> </v>
      </c>
      <c r="T364" s="38" t="str">
        <f t="shared" si="27"/>
        <v xml:space="preserve"> </v>
      </c>
    </row>
    <row r="365" spans="1:20" ht="24.95" customHeight="1" x14ac:dyDescent="0.25">
      <c r="A365" s="197">
        <v>137</v>
      </c>
      <c r="B365" s="201"/>
      <c r="C365" s="482"/>
      <c r="D365" s="482"/>
      <c r="E365" s="483"/>
      <c r="F365" s="483"/>
      <c r="G365" s="483"/>
      <c r="H365" s="483"/>
      <c r="I365" s="280"/>
      <c r="J365" s="483"/>
      <c r="K365" s="483"/>
      <c r="L365" s="483"/>
      <c r="M365" s="483"/>
      <c r="N365" s="483"/>
      <c r="O365" s="201"/>
      <c r="P365" s="201"/>
      <c r="Q365" s="202"/>
      <c r="R365" s="200"/>
      <c r="S365" s="38" t="str">
        <f t="shared" si="26"/>
        <v xml:space="preserve"> </v>
      </c>
      <c r="T365" s="38" t="str">
        <f t="shared" si="27"/>
        <v xml:space="preserve"> </v>
      </c>
    </row>
    <row r="366" spans="1:20" ht="24.95" customHeight="1" x14ac:dyDescent="0.25">
      <c r="A366" s="197">
        <v>138</v>
      </c>
      <c r="B366" s="201"/>
      <c r="C366" s="482"/>
      <c r="D366" s="482"/>
      <c r="E366" s="483"/>
      <c r="F366" s="483"/>
      <c r="G366" s="483"/>
      <c r="H366" s="483"/>
      <c r="I366" s="280"/>
      <c r="J366" s="483"/>
      <c r="K366" s="483"/>
      <c r="L366" s="483"/>
      <c r="M366" s="483"/>
      <c r="N366" s="483"/>
      <c r="O366" s="201"/>
      <c r="P366" s="201"/>
      <c r="Q366" s="202"/>
      <c r="R366" s="200"/>
      <c r="S366" s="38" t="str">
        <f t="shared" si="26"/>
        <v xml:space="preserve"> </v>
      </c>
      <c r="T366" s="38" t="str">
        <f t="shared" si="27"/>
        <v xml:space="preserve"> </v>
      </c>
    </row>
    <row r="367" spans="1:20" ht="24.95" customHeight="1" x14ac:dyDescent="0.25">
      <c r="A367" s="197">
        <v>139</v>
      </c>
      <c r="B367" s="201"/>
      <c r="C367" s="482"/>
      <c r="D367" s="482"/>
      <c r="E367" s="483"/>
      <c r="F367" s="483"/>
      <c r="G367" s="483"/>
      <c r="H367" s="483"/>
      <c r="I367" s="280"/>
      <c r="J367" s="483"/>
      <c r="K367" s="483"/>
      <c r="L367" s="483"/>
      <c r="M367" s="483"/>
      <c r="N367" s="483"/>
      <c r="O367" s="201"/>
      <c r="P367" s="201"/>
      <c r="Q367" s="202"/>
      <c r="R367" s="200"/>
      <c r="S367" s="38" t="str">
        <f t="shared" si="26"/>
        <v xml:space="preserve"> </v>
      </c>
      <c r="T367" s="38" t="str">
        <f t="shared" si="27"/>
        <v xml:space="preserve"> </v>
      </c>
    </row>
    <row r="368" spans="1:20" ht="24.95" customHeight="1" x14ac:dyDescent="0.25">
      <c r="A368" s="197">
        <v>140</v>
      </c>
      <c r="B368" s="201"/>
      <c r="C368" s="482"/>
      <c r="D368" s="482"/>
      <c r="E368" s="483"/>
      <c r="F368" s="483"/>
      <c r="G368" s="483"/>
      <c r="H368" s="483"/>
      <c r="I368" s="280"/>
      <c r="J368" s="483"/>
      <c r="K368" s="483"/>
      <c r="L368" s="483"/>
      <c r="M368" s="483"/>
      <c r="N368" s="483"/>
      <c r="O368" s="201"/>
      <c r="P368" s="201"/>
      <c r="Q368" s="202"/>
      <c r="R368" s="200"/>
      <c r="S368" s="38" t="str">
        <f t="shared" si="26"/>
        <v xml:space="preserve"> </v>
      </c>
      <c r="T368" s="38" t="str">
        <f t="shared" si="27"/>
        <v xml:space="preserve"> </v>
      </c>
    </row>
    <row r="369" spans="1:18" ht="15.75" customHeight="1" x14ac:dyDescent="0.25">
      <c r="A369" s="204"/>
      <c r="B369" s="169"/>
      <c r="C369" s="205"/>
      <c r="D369" s="205"/>
      <c r="E369" s="206"/>
      <c r="F369" s="206"/>
      <c r="G369" s="206"/>
      <c r="H369" s="206"/>
      <c r="I369" s="169"/>
      <c r="J369" s="206"/>
      <c r="K369" s="206"/>
      <c r="L369" s="206"/>
      <c r="M369" s="206"/>
      <c r="N369" s="206"/>
      <c r="O369" s="169"/>
      <c r="P369" s="207" t="s">
        <v>181</v>
      </c>
      <c r="Q369" s="210">
        <f>SUM(Q359:Q368)+Q342</f>
        <v>0</v>
      </c>
      <c r="R369" s="208"/>
    </row>
    <row r="370" spans="1:18" ht="15" customHeight="1" x14ac:dyDescent="0.25">
      <c r="A370" s="3" t="s">
        <v>204</v>
      </c>
    </row>
    <row r="371" spans="1:18" ht="15" customHeight="1" x14ac:dyDescent="0.25">
      <c r="A371" s="209" t="s">
        <v>205</v>
      </c>
    </row>
    <row r="375" spans="1:18" ht="15" customHeight="1" x14ac:dyDescent="0.25">
      <c r="A375" s="75" t="s">
        <v>171</v>
      </c>
      <c r="B375" s="75"/>
      <c r="C375" s="75"/>
      <c r="D375" s="75"/>
      <c r="E375" s="75"/>
      <c r="F375" s="75"/>
      <c r="G375" s="75"/>
      <c r="H375" s="75"/>
      <c r="I375" s="75"/>
      <c r="J375" s="75"/>
      <c r="K375" s="75"/>
    </row>
    <row r="376" spans="1:18" ht="15" customHeight="1" x14ac:dyDescent="0.25">
      <c r="A376" s="273"/>
      <c r="B376" s="273"/>
      <c r="C376" s="273"/>
      <c r="D376" s="273"/>
      <c r="E376" s="273"/>
      <c r="F376" s="273"/>
      <c r="G376" s="273"/>
      <c r="H376" s="273"/>
      <c r="I376" s="273"/>
      <c r="J376" s="273"/>
      <c r="K376" s="273"/>
    </row>
    <row r="377" spans="1:18" ht="15" customHeight="1" x14ac:dyDescent="0.25">
      <c r="A377" s="275" t="s">
        <v>101</v>
      </c>
      <c r="I377" s="275" t="s">
        <v>102</v>
      </c>
      <c r="L377" s="275" t="s">
        <v>103</v>
      </c>
      <c r="O377" s="74" t="s">
        <v>127</v>
      </c>
      <c r="P377" s="74"/>
    </row>
    <row r="379" spans="1:18" ht="15.75" customHeight="1" x14ac:dyDescent="0.25">
      <c r="A379" s="348" t="s">
        <v>192</v>
      </c>
      <c r="B379" s="348"/>
      <c r="C379" s="348"/>
      <c r="D379" s="348"/>
      <c r="E379" s="348"/>
      <c r="F379" s="348"/>
      <c r="G379" s="348"/>
      <c r="H379" s="348"/>
      <c r="I379" s="348"/>
      <c r="J379" s="348"/>
      <c r="K379" s="348"/>
      <c r="L379" s="348"/>
      <c r="M379" s="348"/>
      <c r="N379" s="348"/>
      <c r="O379" s="348"/>
      <c r="P379" s="348"/>
      <c r="Q379" s="348"/>
      <c r="R379" s="348"/>
    </row>
    <row r="380" spans="1:18" ht="15" customHeight="1" x14ac:dyDescent="0.25">
      <c r="A380" s="187"/>
      <c r="B380" s="187"/>
      <c r="C380" s="187"/>
      <c r="D380" s="187"/>
      <c r="E380" s="187"/>
      <c r="F380" s="187"/>
      <c r="G380" s="187"/>
      <c r="H380" s="71" t="str">
        <f>'proje ve personel bilgileri'!$B$7</f>
        <v>/</v>
      </c>
      <c r="I380" s="70" t="s">
        <v>109</v>
      </c>
      <c r="J380" s="187"/>
      <c r="K380" s="187"/>
      <c r="L380" s="187"/>
      <c r="M380" s="187"/>
      <c r="N380" s="187"/>
      <c r="O380" s="187"/>
      <c r="P380" s="187"/>
      <c r="Q380" s="187"/>
      <c r="R380" s="187"/>
    </row>
    <row r="381" spans="1:18" ht="15" customHeight="1" x14ac:dyDescent="0.25">
      <c r="J381" s="188"/>
      <c r="R381" s="189" t="s">
        <v>193</v>
      </c>
    </row>
    <row r="382" spans="1:18" ht="15.75" customHeight="1" x14ac:dyDescent="0.25">
      <c r="A382" s="190" t="s">
        <v>194</v>
      </c>
      <c r="J382" s="188"/>
      <c r="R382" s="189"/>
    </row>
    <row r="383" spans="1:18" ht="15.75" customHeight="1" x14ac:dyDescent="0.25">
      <c r="A383" s="349" t="s">
        <v>2</v>
      </c>
      <c r="B383" s="350"/>
      <c r="C383" s="479">
        <f>'proje ve personel bilgileri'!$B$2</f>
        <v>0</v>
      </c>
      <c r="D383" s="480"/>
      <c r="E383" s="480"/>
      <c r="F383" s="480"/>
      <c r="G383" s="480"/>
      <c r="H383" s="480"/>
      <c r="I383" s="480"/>
      <c r="J383" s="480"/>
      <c r="K383" s="480"/>
      <c r="L383" s="480"/>
      <c r="M383" s="480"/>
      <c r="N383" s="480"/>
      <c r="O383" s="480"/>
      <c r="P383" s="480"/>
      <c r="Q383" s="480"/>
      <c r="R383" s="481"/>
    </row>
    <row r="384" spans="1:18" ht="15.75" customHeight="1" x14ac:dyDescent="0.25">
      <c r="A384" s="349" t="s">
        <v>184</v>
      </c>
      <c r="B384" s="350"/>
      <c r="C384" s="491">
        <f>'proje ve personel bilgileri'!$B$3</f>
        <v>0</v>
      </c>
      <c r="D384" s="492"/>
      <c r="E384" s="492"/>
      <c r="F384" s="492"/>
      <c r="G384" s="492"/>
      <c r="H384" s="492"/>
      <c r="I384" s="492"/>
      <c r="J384" s="492"/>
      <c r="K384" s="492"/>
      <c r="L384" s="492"/>
      <c r="M384" s="492"/>
      <c r="N384" s="492"/>
      <c r="O384" s="492"/>
      <c r="P384" s="492"/>
      <c r="Q384" s="492"/>
      <c r="R384" s="493"/>
    </row>
    <row r="385" spans="1:20" ht="60" customHeight="1" x14ac:dyDescent="0.25">
      <c r="A385" s="192" t="s">
        <v>87</v>
      </c>
      <c r="B385" s="193" t="s">
        <v>195</v>
      </c>
      <c r="C385" s="487" t="s">
        <v>196</v>
      </c>
      <c r="D385" s="487"/>
      <c r="E385" s="488" t="s">
        <v>197</v>
      </c>
      <c r="F385" s="489"/>
      <c r="G385" s="489"/>
      <c r="H385" s="490"/>
      <c r="I385" s="194" t="s">
        <v>198</v>
      </c>
      <c r="J385" s="488" t="s">
        <v>199</v>
      </c>
      <c r="K385" s="489"/>
      <c r="L385" s="489"/>
      <c r="M385" s="489"/>
      <c r="N385" s="490"/>
      <c r="O385" s="195" t="s">
        <v>200</v>
      </c>
      <c r="P385" s="195" t="s">
        <v>201</v>
      </c>
      <c r="Q385" s="195" t="s">
        <v>202</v>
      </c>
      <c r="R385" s="196" t="s">
        <v>203</v>
      </c>
    </row>
    <row r="386" spans="1:20" ht="24.95" customHeight="1" x14ac:dyDescent="0.25">
      <c r="A386" s="197">
        <v>141</v>
      </c>
      <c r="B386" s="274"/>
      <c r="C386" s="482"/>
      <c r="D386" s="482"/>
      <c r="E386" s="484"/>
      <c r="F386" s="485"/>
      <c r="G386" s="485"/>
      <c r="H386" s="486"/>
      <c r="I386" s="284"/>
      <c r="J386" s="484"/>
      <c r="K386" s="485"/>
      <c r="L386" s="485"/>
      <c r="M386" s="485"/>
      <c r="N386" s="486"/>
      <c r="O386" s="272"/>
      <c r="P386" s="272"/>
      <c r="Q386" s="199"/>
      <c r="R386" s="200"/>
      <c r="S386" s="38" t="str">
        <f t="shared" ref="S386:S395" si="28">IF(Q386&lt;&gt;0,(IF(R386=0,"KDV'li Tutar Zorunlu"," "))," ")</f>
        <v xml:space="preserve"> </v>
      </c>
      <c r="T386" s="38" t="str">
        <f t="shared" ref="T386:T395" si="29">IF(Q386&lt;&gt;0,(IF(O386=0,"Tarih Numara Zorunlu"," "))," ")</f>
        <v xml:space="preserve"> </v>
      </c>
    </row>
    <row r="387" spans="1:20" ht="24.95" customHeight="1" x14ac:dyDescent="0.25">
      <c r="A387" s="197">
        <v>142</v>
      </c>
      <c r="B387" s="274"/>
      <c r="C387" s="482"/>
      <c r="D387" s="482"/>
      <c r="E387" s="484"/>
      <c r="F387" s="485"/>
      <c r="G387" s="485"/>
      <c r="H387" s="486"/>
      <c r="I387" s="284"/>
      <c r="J387" s="484"/>
      <c r="K387" s="485"/>
      <c r="L387" s="485"/>
      <c r="M387" s="485"/>
      <c r="N387" s="486"/>
      <c r="O387" s="272"/>
      <c r="P387" s="272"/>
      <c r="Q387" s="199"/>
      <c r="R387" s="200"/>
      <c r="S387" s="38" t="str">
        <f t="shared" si="28"/>
        <v xml:space="preserve"> </v>
      </c>
      <c r="T387" s="38" t="str">
        <f t="shared" si="29"/>
        <v xml:space="preserve"> </v>
      </c>
    </row>
    <row r="388" spans="1:20" ht="24.95" customHeight="1" x14ac:dyDescent="0.25">
      <c r="A388" s="197">
        <v>143</v>
      </c>
      <c r="B388" s="274"/>
      <c r="C388" s="482"/>
      <c r="D388" s="482"/>
      <c r="E388" s="484"/>
      <c r="F388" s="485"/>
      <c r="G388" s="485"/>
      <c r="H388" s="486"/>
      <c r="I388" s="284"/>
      <c r="J388" s="484"/>
      <c r="K388" s="485"/>
      <c r="L388" s="485"/>
      <c r="M388" s="485"/>
      <c r="N388" s="486"/>
      <c r="O388" s="272"/>
      <c r="P388" s="272"/>
      <c r="Q388" s="199"/>
      <c r="R388" s="200"/>
      <c r="S388" s="38" t="str">
        <f t="shared" si="28"/>
        <v xml:space="preserve"> </v>
      </c>
      <c r="T388" s="38" t="str">
        <f t="shared" si="29"/>
        <v xml:space="preserve"> </v>
      </c>
    </row>
    <row r="389" spans="1:20" ht="24.95" customHeight="1" x14ac:dyDescent="0.25">
      <c r="A389" s="197">
        <v>144</v>
      </c>
      <c r="B389" s="274"/>
      <c r="C389" s="482"/>
      <c r="D389" s="482"/>
      <c r="E389" s="484"/>
      <c r="F389" s="485"/>
      <c r="G389" s="485"/>
      <c r="H389" s="486"/>
      <c r="I389" s="284"/>
      <c r="J389" s="484"/>
      <c r="K389" s="485"/>
      <c r="L389" s="485"/>
      <c r="M389" s="485"/>
      <c r="N389" s="486"/>
      <c r="O389" s="201"/>
      <c r="P389" s="201"/>
      <c r="Q389" s="202"/>
      <c r="R389" s="200"/>
      <c r="S389" s="38" t="str">
        <f t="shared" si="28"/>
        <v xml:space="preserve"> </v>
      </c>
      <c r="T389" s="38" t="str">
        <f t="shared" si="29"/>
        <v xml:space="preserve"> </v>
      </c>
    </row>
    <row r="390" spans="1:20" ht="24.95" customHeight="1" x14ac:dyDescent="0.25">
      <c r="A390" s="197">
        <v>145</v>
      </c>
      <c r="B390" s="274"/>
      <c r="C390" s="482"/>
      <c r="D390" s="482"/>
      <c r="E390" s="484"/>
      <c r="F390" s="485"/>
      <c r="G390" s="485"/>
      <c r="H390" s="486"/>
      <c r="I390" s="284"/>
      <c r="J390" s="484"/>
      <c r="K390" s="485"/>
      <c r="L390" s="485"/>
      <c r="M390" s="485"/>
      <c r="N390" s="486"/>
      <c r="O390" s="272"/>
      <c r="P390" s="272"/>
      <c r="Q390" s="199"/>
      <c r="R390" s="200"/>
      <c r="S390" s="38" t="str">
        <f t="shared" si="28"/>
        <v xml:space="preserve"> </v>
      </c>
      <c r="T390" s="38" t="str">
        <f t="shared" si="29"/>
        <v xml:space="preserve"> </v>
      </c>
    </row>
    <row r="391" spans="1:20" ht="24.95" customHeight="1" x14ac:dyDescent="0.25">
      <c r="A391" s="197">
        <v>146</v>
      </c>
      <c r="B391" s="274"/>
      <c r="C391" s="482"/>
      <c r="D391" s="482"/>
      <c r="E391" s="483"/>
      <c r="F391" s="483"/>
      <c r="G391" s="483"/>
      <c r="H391" s="483"/>
      <c r="I391" s="285"/>
      <c r="J391" s="483"/>
      <c r="K391" s="483"/>
      <c r="L391" s="483"/>
      <c r="M391" s="483"/>
      <c r="N391" s="483"/>
      <c r="O391" s="201"/>
      <c r="P391" s="201"/>
      <c r="Q391" s="202"/>
      <c r="R391" s="200"/>
      <c r="S391" s="38" t="str">
        <f t="shared" si="28"/>
        <v xml:space="preserve"> </v>
      </c>
      <c r="T391" s="38" t="str">
        <f t="shared" si="29"/>
        <v xml:space="preserve"> </v>
      </c>
    </row>
    <row r="392" spans="1:20" ht="24.95" customHeight="1" x14ac:dyDescent="0.25">
      <c r="A392" s="197">
        <v>147</v>
      </c>
      <c r="B392" s="201"/>
      <c r="C392" s="482"/>
      <c r="D392" s="482"/>
      <c r="E392" s="483"/>
      <c r="F392" s="483"/>
      <c r="G392" s="483"/>
      <c r="H392" s="483"/>
      <c r="I392" s="280"/>
      <c r="J392" s="483"/>
      <c r="K392" s="483"/>
      <c r="L392" s="483"/>
      <c r="M392" s="483"/>
      <c r="N392" s="483"/>
      <c r="O392" s="201"/>
      <c r="P392" s="201"/>
      <c r="Q392" s="202"/>
      <c r="R392" s="200"/>
      <c r="S392" s="38" t="str">
        <f t="shared" si="28"/>
        <v xml:space="preserve"> </v>
      </c>
      <c r="T392" s="38" t="str">
        <f t="shared" si="29"/>
        <v xml:space="preserve"> </v>
      </c>
    </row>
    <row r="393" spans="1:20" ht="24.95" customHeight="1" x14ac:dyDescent="0.25">
      <c r="A393" s="197">
        <v>148</v>
      </c>
      <c r="B393" s="201"/>
      <c r="C393" s="482"/>
      <c r="D393" s="482"/>
      <c r="E393" s="483"/>
      <c r="F393" s="483"/>
      <c r="G393" s="483"/>
      <c r="H393" s="483"/>
      <c r="I393" s="280"/>
      <c r="J393" s="483"/>
      <c r="K393" s="483"/>
      <c r="L393" s="483"/>
      <c r="M393" s="483"/>
      <c r="N393" s="483"/>
      <c r="O393" s="201"/>
      <c r="P393" s="201"/>
      <c r="Q393" s="202"/>
      <c r="R393" s="200"/>
      <c r="S393" s="38" t="str">
        <f t="shared" si="28"/>
        <v xml:space="preserve"> </v>
      </c>
      <c r="T393" s="38" t="str">
        <f t="shared" si="29"/>
        <v xml:space="preserve"> </v>
      </c>
    </row>
    <row r="394" spans="1:20" ht="24.95" customHeight="1" x14ac:dyDescent="0.25">
      <c r="A394" s="197">
        <v>149</v>
      </c>
      <c r="B394" s="201"/>
      <c r="C394" s="482"/>
      <c r="D394" s="482"/>
      <c r="E394" s="483"/>
      <c r="F394" s="483"/>
      <c r="G394" s="483"/>
      <c r="H394" s="483"/>
      <c r="I394" s="280"/>
      <c r="J394" s="483"/>
      <c r="K394" s="483"/>
      <c r="L394" s="483"/>
      <c r="M394" s="483"/>
      <c r="N394" s="483"/>
      <c r="O394" s="201"/>
      <c r="P394" s="201"/>
      <c r="Q394" s="202"/>
      <c r="R394" s="200"/>
      <c r="S394" s="38" t="str">
        <f t="shared" si="28"/>
        <v xml:space="preserve"> </v>
      </c>
      <c r="T394" s="38" t="str">
        <f t="shared" si="29"/>
        <v xml:space="preserve"> </v>
      </c>
    </row>
    <row r="395" spans="1:20" ht="24.95" customHeight="1" x14ac:dyDescent="0.25">
      <c r="A395" s="197">
        <v>150</v>
      </c>
      <c r="B395" s="201"/>
      <c r="C395" s="482"/>
      <c r="D395" s="482"/>
      <c r="E395" s="483"/>
      <c r="F395" s="483"/>
      <c r="G395" s="483"/>
      <c r="H395" s="483"/>
      <c r="I395" s="280"/>
      <c r="J395" s="483"/>
      <c r="K395" s="483"/>
      <c r="L395" s="483"/>
      <c r="M395" s="483"/>
      <c r="N395" s="483"/>
      <c r="O395" s="201"/>
      <c r="P395" s="201"/>
      <c r="Q395" s="202"/>
      <c r="R395" s="200"/>
      <c r="S395" s="38" t="str">
        <f t="shared" si="28"/>
        <v xml:space="preserve"> </v>
      </c>
      <c r="T395" s="38" t="str">
        <f t="shared" si="29"/>
        <v xml:space="preserve"> </v>
      </c>
    </row>
    <row r="396" spans="1:20" ht="15.75" customHeight="1" x14ac:dyDescent="0.25">
      <c r="A396" s="204"/>
      <c r="B396" s="169"/>
      <c r="C396" s="205"/>
      <c r="D396" s="205"/>
      <c r="E396" s="206"/>
      <c r="F396" s="206"/>
      <c r="G396" s="206"/>
      <c r="H396" s="206"/>
      <c r="I396" s="169"/>
      <c r="J396" s="206"/>
      <c r="K396" s="206"/>
      <c r="L396" s="206"/>
      <c r="M396" s="206"/>
      <c r="N396" s="206"/>
      <c r="O396" s="169"/>
      <c r="P396" s="207" t="s">
        <v>181</v>
      </c>
      <c r="Q396" s="210">
        <f>SUM(Q386:Q395)+Q369</f>
        <v>0</v>
      </c>
      <c r="R396" s="208"/>
    </row>
    <row r="397" spans="1:20" ht="15" customHeight="1" x14ac:dyDescent="0.25">
      <c r="A397" s="3" t="s">
        <v>204</v>
      </c>
    </row>
    <row r="398" spans="1:20" ht="15" customHeight="1" x14ac:dyDescent="0.25">
      <c r="A398" s="209" t="s">
        <v>205</v>
      </c>
    </row>
    <row r="402" spans="1:20" ht="15" customHeight="1" x14ac:dyDescent="0.25">
      <c r="A402" s="75" t="s">
        <v>171</v>
      </c>
      <c r="B402" s="75"/>
      <c r="C402" s="75"/>
      <c r="D402" s="75"/>
      <c r="E402" s="75"/>
      <c r="F402" s="75"/>
      <c r="G402" s="75"/>
      <c r="H402" s="75"/>
      <c r="I402" s="75"/>
      <c r="J402" s="75"/>
      <c r="K402" s="75"/>
    </row>
    <row r="403" spans="1:20" ht="15" customHeight="1" x14ac:dyDescent="0.25">
      <c r="A403" s="273"/>
      <c r="B403" s="273"/>
      <c r="C403" s="273"/>
      <c r="D403" s="273"/>
      <c r="E403" s="273"/>
      <c r="F403" s="273"/>
      <c r="G403" s="273"/>
      <c r="H403" s="273"/>
      <c r="I403" s="273"/>
      <c r="J403" s="273"/>
      <c r="K403" s="273"/>
    </row>
    <row r="404" spans="1:20" ht="15" customHeight="1" x14ac:dyDescent="0.25">
      <c r="A404" s="275" t="s">
        <v>101</v>
      </c>
      <c r="I404" s="275" t="s">
        <v>102</v>
      </c>
      <c r="L404" s="275" t="s">
        <v>103</v>
      </c>
      <c r="O404" s="74" t="s">
        <v>127</v>
      </c>
      <c r="P404" s="74"/>
    </row>
    <row r="406" spans="1:20" ht="15.75" customHeight="1" x14ac:dyDescent="0.25">
      <c r="A406" s="348" t="s">
        <v>192</v>
      </c>
      <c r="B406" s="348"/>
      <c r="C406" s="348"/>
      <c r="D406" s="348"/>
      <c r="E406" s="348"/>
      <c r="F406" s="348"/>
      <c r="G406" s="348"/>
      <c r="H406" s="348"/>
      <c r="I406" s="348"/>
      <c r="J406" s="348"/>
      <c r="K406" s="348"/>
      <c r="L406" s="348"/>
      <c r="M406" s="348"/>
      <c r="N406" s="348"/>
      <c r="O406" s="348"/>
      <c r="P406" s="348"/>
      <c r="Q406" s="348"/>
      <c r="R406" s="348"/>
    </row>
    <row r="407" spans="1:20" ht="15" customHeight="1" x14ac:dyDescent="0.25">
      <c r="A407" s="187"/>
      <c r="B407" s="187"/>
      <c r="C407" s="187"/>
      <c r="D407" s="187"/>
      <c r="E407" s="187"/>
      <c r="F407" s="187"/>
      <c r="G407" s="187"/>
      <c r="H407" s="71" t="str">
        <f>'proje ve personel bilgileri'!$B$7</f>
        <v>/</v>
      </c>
      <c r="I407" s="70" t="s">
        <v>109</v>
      </c>
      <c r="J407" s="187"/>
      <c r="K407" s="187"/>
      <c r="L407" s="187"/>
      <c r="M407" s="187"/>
      <c r="N407" s="187"/>
      <c r="O407" s="187"/>
      <c r="P407" s="187"/>
      <c r="Q407" s="187"/>
      <c r="R407" s="187"/>
    </row>
    <row r="408" spans="1:20" ht="15" customHeight="1" x14ac:dyDescent="0.25">
      <c r="J408" s="188"/>
      <c r="R408" s="189" t="s">
        <v>193</v>
      </c>
    </row>
    <row r="409" spans="1:20" ht="15.75" customHeight="1" x14ac:dyDescent="0.25">
      <c r="A409" s="190" t="s">
        <v>194</v>
      </c>
      <c r="J409" s="188"/>
      <c r="R409" s="189"/>
    </row>
    <row r="410" spans="1:20" ht="15.75" customHeight="1" x14ac:dyDescent="0.25">
      <c r="A410" s="349" t="s">
        <v>2</v>
      </c>
      <c r="B410" s="350"/>
      <c r="C410" s="479">
        <f>'proje ve personel bilgileri'!$B$2</f>
        <v>0</v>
      </c>
      <c r="D410" s="480"/>
      <c r="E410" s="480"/>
      <c r="F410" s="480"/>
      <c r="G410" s="480"/>
      <c r="H410" s="480"/>
      <c r="I410" s="480"/>
      <c r="J410" s="480"/>
      <c r="K410" s="480"/>
      <c r="L410" s="480"/>
      <c r="M410" s="480"/>
      <c r="N410" s="480"/>
      <c r="O410" s="480"/>
      <c r="P410" s="480"/>
      <c r="Q410" s="480"/>
      <c r="R410" s="481"/>
    </row>
    <row r="411" spans="1:20" ht="15.75" customHeight="1" x14ac:dyDescent="0.25">
      <c r="A411" s="349" t="s">
        <v>184</v>
      </c>
      <c r="B411" s="350"/>
      <c r="C411" s="491">
        <f>'proje ve personel bilgileri'!$B$3</f>
        <v>0</v>
      </c>
      <c r="D411" s="492"/>
      <c r="E411" s="492"/>
      <c r="F411" s="492"/>
      <c r="G411" s="492"/>
      <c r="H411" s="492"/>
      <c r="I411" s="492"/>
      <c r="J411" s="492"/>
      <c r="K411" s="492"/>
      <c r="L411" s="492"/>
      <c r="M411" s="492"/>
      <c r="N411" s="492"/>
      <c r="O411" s="492"/>
      <c r="P411" s="492"/>
      <c r="Q411" s="492"/>
      <c r="R411" s="493"/>
    </row>
    <row r="412" spans="1:20" ht="60" customHeight="1" x14ac:dyDescent="0.25">
      <c r="A412" s="192" t="s">
        <v>87</v>
      </c>
      <c r="B412" s="193" t="s">
        <v>195</v>
      </c>
      <c r="C412" s="487" t="s">
        <v>196</v>
      </c>
      <c r="D412" s="487"/>
      <c r="E412" s="488" t="s">
        <v>197</v>
      </c>
      <c r="F412" s="489"/>
      <c r="G412" s="489"/>
      <c r="H412" s="490"/>
      <c r="I412" s="194" t="s">
        <v>198</v>
      </c>
      <c r="J412" s="488" t="s">
        <v>199</v>
      </c>
      <c r="K412" s="489"/>
      <c r="L412" s="489"/>
      <c r="M412" s="489"/>
      <c r="N412" s="490"/>
      <c r="O412" s="195" t="s">
        <v>200</v>
      </c>
      <c r="P412" s="195" t="s">
        <v>201</v>
      </c>
      <c r="Q412" s="195" t="s">
        <v>202</v>
      </c>
      <c r="R412" s="196" t="s">
        <v>203</v>
      </c>
    </row>
    <row r="413" spans="1:20" ht="24.95" customHeight="1" x14ac:dyDescent="0.25">
      <c r="A413" s="197">
        <v>151</v>
      </c>
      <c r="B413" s="274"/>
      <c r="C413" s="482"/>
      <c r="D413" s="482"/>
      <c r="E413" s="484"/>
      <c r="F413" s="485"/>
      <c r="G413" s="485"/>
      <c r="H413" s="486"/>
      <c r="I413" s="284"/>
      <c r="J413" s="484"/>
      <c r="K413" s="485"/>
      <c r="L413" s="485"/>
      <c r="M413" s="485"/>
      <c r="N413" s="486"/>
      <c r="O413" s="272"/>
      <c r="P413" s="272"/>
      <c r="Q413" s="199"/>
      <c r="R413" s="200"/>
      <c r="S413" s="38" t="str">
        <f t="shared" ref="S413:S422" si="30">IF(Q413&lt;&gt;0,(IF(R413=0,"KDV'li Tutar Zorunlu"," "))," ")</f>
        <v xml:space="preserve"> </v>
      </c>
      <c r="T413" s="38" t="str">
        <f t="shared" ref="T413:T422" si="31">IF(Q413&lt;&gt;0,(IF(O413=0,"Tarih Numara Zorunlu"," "))," ")</f>
        <v xml:space="preserve"> </v>
      </c>
    </row>
    <row r="414" spans="1:20" ht="24.95" customHeight="1" x14ac:dyDescent="0.25">
      <c r="A414" s="197">
        <v>152</v>
      </c>
      <c r="B414" s="274"/>
      <c r="C414" s="482"/>
      <c r="D414" s="482"/>
      <c r="E414" s="484"/>
      <c r="F414" s="485"/>
      <c r="G414" s="485"/>
      <c r="H414" s="486"/>
      <c r="I414" s="284"/>
      <c r="J414" s="484"/>
      <c r="K414" s="485"/>
      <c r="L414" s="485"/>
      <c r="M414" s="485"/>
      <c r="N414" s="486"/>
      <c r="O414" s="272"/>
      <c r="P414" s="272"/>
      <c r="Q414" s="199"/>
      <c r="R414" s="200"/>
      <c r="S414" s="38" t="str">
        <f t="shared" si="30"/>
        <v xml:space="preserve"> </v>
      </c>
      <c r="T414" s="38" t="str">
        <f t="shared" si="31"/>
        <v xml:space="preserve"> </v>
      </c>
    </row>
    <row r="415" spans="1:20" ht="24.95" customHeight="1" x14ac:dyDescent="0.25">
      <c r="A415" s="197">
        <v>153</v>
      </c>
      <c r="B415" s="274"/>
      <c r="C415" s="482"/>
      <c r="D415" s="482"/>
      <c r="E415" s="484"/>
      <c r="F415" s="485"/>
      <c r="G415" s="485"/>
      <c r="H415" s="486"/>
      <c r="I415" s="284"/>
      <c r="J415" s="484"/>
      <c r="K415" s="485"/>
      <c r="L415" s="485"/>
      <c r="M415" s="485"/>
      <c r="N415" s="486"/>
      <c r="O415" s="272"/>
      <c r="P415" s="272"/>
      <c r="Q415" s="199"/>
      <c r="R415" s="200"/>
      <c r="S415" s="38" t="str">
        <f t="shared" si="30"/>
        <v xml:space="preserve"> </v>
      </c>
      <c r="T415" s="38" t="str">
        <f t="shared" si="31"/>
        <v xml:space="preserve"> </v>
      </c>
    </row>
    <row r="416" spans="1:20" ht="24.95" customHeight="1" x14ac:dyDescent="0.25">
      <c r="A416" s="197">
        <v>154</v>
      </c>
      <c r="B416" s="274"/>
      <c r="C416" s="482"/>
      <c r="D416" s="482"/>
      <c r="E416" s="484"/>
      <c r="F416" s="485"/>
      <c r="G416" s="485"/>
      <c r="H416" s="486"/>
      <c r="I416" s="284"/>
      <c r="J416" s="484"/>
      <c r="K416" s="485"/>
      <c r="L416" s="485"/>
      <c r="M416" s="485"/>
      <c r="N416" s="486"/>
      <c r="O416" s="201"/>
      <c r="P416" s="201"/>
      <c r="Q416" s="202"/>
      <c r="R416" s="200"/>
      <c r="S416" s="38" t="str">
        <f t="shared" si="30"/>
        <v xml:space="preserve"> </v>
      </c>
      <c r="T416" s="38" t="str">
        <f t="shared" si="31"/>
        <v xml:space="preserve"> </v>
      </c>
    </row>
    <row r="417" spans="1:20" ht="24.95" customHeight="1" x14ac:dyDescent="0.25">
      <c r="A417" s="197">
        <v>155</v>
      </c>
      <c r="B417" s="274"/>
      <c r="C417" s="482"/>
      <c r="D417" s="482"/>
      <c r="E417" s="484"/>
      <c r="F417" s="485"/>
      <c r="G417" s="485"/>
      <c r="H417" s="486"/>
      <c r="I417" s="284"/>
      <c r="J417" s="484"/>
      <c r="K417" s="485"/>
      <c r="L417" s="485"/>
      <c r="M417" s="485"/>
      <c r="N417" s="486"/>
      <c r="O417" s="272"/>
      <c r="P417" s="272"/>
      <c r="Q417" s="199"/>
      <c r="R417" s="200"/>
      <c r="S417" s="38" t="str">
        <f t="shared" si="30"/>
        <v xml:space="preserve"> </v>
      </c>
      <c r="T417" s="38" t="str">
        <f t="shared" si="31"/>
        <v xml:space="preserve"> </v>
      </c>
    </row>
    <row r="418" spans="1:20" ht="24.95" customHeight="1" x14ac:dyDescent="0.25">
      <c r="A418" s="197">
        <v>156</v>
      </c>
      <c r="B418" s="274"/>
      <c r="C418" s="482"/>
      <c r="D418" s="482"/>
      <c r="E418" s="483"/>
      <c r="F418" s="483"/>
      <c r="G418" s="483"/>
      <c r="H418" s="483"/>
      <c r="I418" s="285"/>
      <c r="J418" s="483"/>
      <c r="K418" s="483"/>
      <c r="L418" s="483"/>
      <c r="M418" s="483"/>
      <c r="N418" s="483"/>
      <c r="O418" s="201"/>
      <c r="P418" s="201"/>
      <c r="Q418" s="202"/>
      <c r="R418" s="200"/>
      <c r="S418" s="38" t="str">
        <f t="shared" si="30"/>
        <v xml:space="preserve"> </v>
      </c>
      <c r="T418" s="38" t="str">
        <f t="shared" si="31"/>
        <v xml:space="preserve"> </v>
      </c>
    </row>
    <row r="419" spans="1:20" ht="24.95" customHeight="1" x14ac:dyDescent="0.25">
      <c r="A419" s="197">
        <v>157</v>
      </c>
      <c r="B419" s="201"/>
      <c r="C419" s="482"/>
      <c r="D419" s="482"/>
      <c r="E419" s="483"/>
      <c r="F419" s="483"/>
      <c r="G419" s="483"/>
      <c r="H419" s="483"/>
      <c r="I419" s="280"/>
      <c r="J419" s="483"/>
      <c r="K419" s="483"/>
      <c r="L419" s="483"/>
      <c r="M419" s="483"/>
      <c r="N419" s="483"/>
      <c r="O419" s="201"/>
      <c r="P419" s="201"/>
      <c r="Q419" s="202"/>
      <c r="R419" s="200"/>
      <c r="S419" s="38" t="str">
        <f t="shared" si="30"/>
        <v xml:space="preserve"> </v>
      </c>
      <c r="T419" s="38" t="str">
        <f t="shared" si="31"/>
        <v xml:space="preserve"> </v>
      </c>
    </row>
    <row r="420" spans="1:20" ht="24.95" customHeight="1" x14ac:dyDescent="0.25">
      <c r="A420" s="197">
        <v>158</v>
      </c>
      <c r="B420" s="201"/>
      <c r="C420" s="482"/>
      <c r="D420" s="482"/>
      <c r="E420" s="483"/>
      <c r="F420" s="483"/>
      <c r="G420" s="483"/>
      <c r="H420" s="483"/>
      <c r="I420" s="280"/>
      <c r="J420" s="483"/>
      <c r="K420" s="483"/>
      <c r="L420" s="483"/>
      <c r="M420" s="483"/>
      <c r="N420" s="483"/>
      <c r="O420" s="201"/>
      <c r="P420" s="201"/>
      <c r="Q420" s="202"/>
      <c r="R420" s="200"/>
      <c r="S420" s="38" t="str">
        <f t="shared" si="30"/>
        <v xml:space="preserve"> </v>
      </c>
      <c r="T420" s="38" t="str">
        <f t="shared" si="31"/>
        <v xml:space="preserve"> </v>
      </c>
    </row>
    <row r="421" spans="1:20" ht="24.95" customHeight="1" x14ac:dyDescent="0.25">
      <c r="A421" s="197">
        <v>159</v>
      </c>
      <c r="B421" s="201"/>
      <c r="C421" s="482"/>
      <c r="D421" s="482"/>
      <c r="E421" s="483"/>
      <c r="F421" s="483"/>
      <c r="G421" s="483"/>
      <c r="H421" s="483"/>
      <c r="I421" s="280"/>
      <c r="J421" s="483"/>
      <c r="K421" s="483"/>
      <c r="L421" s="483"/>
      <c r="M421" s="483"/>
      <c r="N421" s="483"/>
      <c r="O421" s="201"/>
      <c r="P421" s="201"/>
      <c r="Q421" s="202"/>
      <c r="R421" s="200"/>
      <c r="S421" s="38" t="str">
        <f t="shared" si="30"/>
        <v xml:space="preserve"> </v>
      </c>
      <c r="T421" s="38" t="str">
        <f t="shared" si="31"/>
        <v xml:space="preserve"> </v>
      </c>
    </row>
    <row r="422" spans="1:20" ht="24.95" customHeight="1" x14ac:dyDescent="0.25">
      <c r="A422" s="197">
        <v>160</v>
      </c>
      <c r="B422" s="201"/>
      <c r="C422" s="482"/>
      <c r="D422" s="482"/>
      <c r="E422" s="483"/>
      <c r="F422" s="483"/>
      <c r="G422" s="483"/>
      <c r="H422" s="483"/>
      <c r="I422" s="280"/>
      <c r="J422" s="483"/>
      <c r="K422" s="483"/>
      <c r="L422" s="483"/>
      <c r="M422" s="483"/>
      <c r="N422" s="483"/>
      <c r="O422" s="201"/>
      <c r="P422" s="201"/>
      <c r="Q422" s="202"/>
      <c r="R422" s="200"/>
      <c r="S422" s="38" t="str">
        <f t="shared" si="30"/>
        <v xml:space="preserve"> </v>
      </c>
      <c r="T422" s="38" t="str">
        <f t="shared" si="31"/>
        <v xml:space="preserve"> </v>
      </c>
    </row>
    <row r="423" spans="1:20" ht="15.75" customHeight="1" x14ac:dyDescent="0.25">
      <c r="A423" s="204"/>
      <c r="B423" s="169"/>
      <c r="C423" s="205"/>
      <c r="D423" s="205"/>
      <c r="E423" s="206"/>
      <c r="F423" s="206"/>
      <c r="G423" s="206"/>
      <c r="H423" s="206"/>
      <c r="I423" s="169"/>
      <c r="J423" s="206"/>
      <c r="K423" s="206"/>
      <c r="L423" s="206"/>
      <c r="M423" s="206"/>
      <c r="N423" s="206"/>
      <c r="O423" s="169"/>
      <c r="P423" s="207" t="s">
        <v>181</v>
      </c>
      <c r="Q423" s="210">
        <f>SUM(Q413:Q422)+Q396</f>
        <v>0</v>
      </c>
      <c r="R423" s="208"/>
    </row>
    <row r="424" spans="1:20" ht="15" customHeight="1" x14ac:dyDescent="0.25">
      <c r="A424" s="3" t="s">
        <v>204</v>
      </c>
    </row>
    <row r="425" spans="1:20" ht="15" customHeight="1" x14ac:dyDescent="0.25">
      <c r="A425" s="209" t="s">
        <v>205</v>
      </c>
    </row>
    <row r="429" spans="1:20" ht="15" customHeight="1" x14ac:dyDescent="0.25">
      <c r="A429" s="75" t="s">
        <v>171</v>
      </c>
      <c r="B429" s="75"/>
      <c r="C429" s="75"/>
      <c r="D429" s="75"/>
      <c r="E429" s="75"/>
      <c r="F429" s="75"/>
      <c r="G429" s="75"/>
      <c r="H429" s="75"/>
      <c r="I429" s="75"/>
      <c r="J429" s="75"/>
      <c r="K429" s="75"/>
    </row>
    <row r="430" spans="1:20" ht="15" customHeight="1" x14ac:dyDescent="0.25">
      <c r="A430" s="273"/>
      <c r="B430" s="273"/>
      <c r="C430" s="273"/>
      <c r="D430" s="273"/>
      <c r="E430" s="273"/>
      <c r="F430" s="273"/>
      <c r="G430" s="273"/>
      <c r="H430" s="273"/>
      <c r="I430" s="273"/>
      <c r="J430" s="273"/>
      <c r="K430" s="273"/>
    </row>
    <row r="431" spans="1:20" ht="15" customHeight="1" x14ac:dyDescent="0.25">
      <c r="A431" s="275" t="s">
        <v>101</v>
      </c>
      <c r="I431" s="275" t="s">
        <v>102</v>
      </c>
      <c r="L431" s="275" t="s">
        <v>103</v>
      </c>
      <c r="O431" s="74" t="s">
        <v>127</v>
      </c>
      <c r="P431" s="74"/>
    </row>
    <row r="433" spans="1:20" ht="15.75" customHeight="1" x14ac:dyDescent="0.25">
      <c r="A433" s="348" t="s">
        <v>192</v>
      </c>
      <c r="B433" s="348"/>
      <c r="C433" s="348"/>
      <c r="D433" s="348"/>
      <c r="E433" s="348"/>
      <c r="F433" s="348"/>
      <c r="G433" s="348"/>
      <c r="H433" s="348"/>
      <c r="I433" s="348"/>
      <c r="J433" s="348"/>
      <c r="K433" s="348"/>
      <c r="L433" s="348"/>
      <c r="M433" s="348"/>
      <c r="N433" s="348"/>
      <c r="O433" s="348"/>
      <c r="P433" s="348"/>
      <c r="Q433" s="348"/>
      <c r="R433" s="348"/>
    </row>
    <row r="434" spans="1:20" ht="15" customHeight="1" x14ac:dyDescent="0.25">
      <c r="A434" s="187"/>
      <c r="B434" s="187"/>
      <c r="C434" s="187"/>
      <c r="D434" s="187"/>
      <c r="E434" s="187"/>
      <c r="F434" s="187"/>
      <c r="G434" s="187"/>
      <c r="H434" s="71" t="str">
        <f>'proje ve personel bilgileri'!$B$7</f>
        <v>/</v>
      </c>
      <c r="I434" s="70" t="s">
        <v>109</v>
      </c>
      <c r="J434" s="187"/>
      <c r="K434" s="187"/>
      <c r="L434" s="187"/>
      <c r="M434" s="187"/>
      <c r="N434" s="187"/>
      <c r="O434" s="187"/>
      <c r="P434" s="187"/>
      <c r="Q434" s="187"/>
      <c r="R434" s="187"/>
    </row>
    <row r="435" spans="1:20" ht="15" customHeight="1" x14ac:dyDescent="0.25">
      <c r="J435" s="188"/>
      <c r="R435" s="189" t="s">
        <v>193</v>
      </c>
    </row>
    <row r="436" spans="1:20" ht="15.75" customHeight="1" x14ac:dyDescent="0.25">
      <c r="A436" s="190" t="s">
        <v>194</v>
      </c>
      <c r="J436" s="188"/>
      <c r="R436" s="189"/>
    </row>
    <row r="437" spans="1:20" ht="15.75" customHeight="1" x14ac:dyDescent="0.25">
      <c r="A437" s="349" t="s">
        <v>2</v>
      </c>
      <c r="B437" s="350"/>
      <c r="C437" s="479">
        <f>'proje ve personel bilgileri'!$B$2</f>
        <v>0</v>
      </c>
      <c r="D437" s="480"/>
      <c r="E437" s="480"/>
      <c r="F437" s="480"/>
      <c r="G437" s="480"/>
      <c r="H437" s="480"/>
      <c r="I437" s="480"/>
      <c r="J437" s="480"/>
      <c r="K437" s="480"/>
      <c r="L437" s="480"/>
      <c r="M437" s="480"/>
      <c r="N437" s="480"/>
      <c r="O437" s="480"/>
      <c r="P437" s="480"/>
      <c r="Q437" s="480"/>
      <c r="R437" s="481"/>
    </row>
    <row r="438" spans="1:20" ht="15.75" customHeight="1" x14ac:dyDescent="0.25">
      <c r="A438" s="349" t="s">
        <v>184</v>
      </c>
      <c r="B438" s="350"/>
      <c r="C438" s="491">
        <f>'proje ve personel bilgileri'!$B$3</f>
        <v>0</v>
      </c>
      <c r="D438" s="492"/>
      <c r="E438" s="492"/>
      <c r="F438" s="492"/>
      <c r="G438" s="492"/>
      <c r="H438" s="492"/>
      <c r="I438" s="492"/>
      <c r="J438" s="492"/>
      <c r="K438" s="492"/>
      <c r="L438" s="492"/>
      <c r="M438" s="492"/>
      <c r="N438" s="492"/>
      <c r="O438" s="492"/>
      <c r="P438" s="492"/>
      <c r="Q438" s="492"/>
      <c r="R438" s="493"/>
    </row>
    <row r="439" spans="1:20" ht="60" customHeight="1" x14ac:dyDescent="0.25">
      <c r="A439" s="192" t="s">
        <v>87</v>
      </c>
      <c r="B439" s="193" t="s">
        <v>195</v>
      </c>
      <c r="C439" s="487" t="s">
        <v>196</v>
      </c>
      <c r="D439" s="487"/>
      <c r="E439" s="488" t="s">
        <v>197</v>
      </c>
      <c r="F439" s="489"/>
      <c r="G439" s="489"/>
      <c r="H439" s="490"/>
      <c r="I439" s="194" t="s">
        <v>198</v>
      </c>
      <c r="J439" s="488" t="s">
        <v>199</v>
      </c>
      <c r="K439" s="489"/>
      <c r="L439" s="489"/>
      <c r="M439" s="489"/>
      <c r="N439" s="490"/>
      <c r="O439" s="195" t="s">
        <v>200</v>
      </c>
      <c r="P439" s="195" t="s">
        <v>201</v>
      </c>
      <c r="Q439" s="195" t="s">
        <v>202</v>
      </c>
      <c r="R439" s="196" t="s">
        <v>203</v>
      </c>
    </row>
    <row r="440" spans="1:20" ht="24.95" customHeight="1" x14ac:dyDescent="0.25">
      <c r="A440" s="197">
        <v>161</v>
      </c>
      <c r="B440" s="274"/>
      <c r="C440" s="482"/>
      <c r="D440" s="482"/>
      <c r="E440" s="484"/>
      <c r="F440" s="485"/>
      <c r="G440" s="485"/>
      <c r="H440" s="486"/>
      <c r="I440" s="284"/>
      <c r="J440" s="484"/>
      <c r="K440" s="485"/>
      <c r="L440" s="485"/>
      <c r="M440" s="485"/>
      <c r="N440" s="486"/>
      <c r="O440" s="272"/>
      <c r="P440" s="272"/>
      <c r="Q440" s="199"/>
      <c r="R440" s="200"/>
      <c r="S440" s="38" t="str">
        <f t="shared" ref="S440:S449" si="32">IF(Q440&lt;&gt;0,(IF(R440=0,"KDV'li Tutar Zorunlu"," "))," ")</f>
        <v xml:space="preserve"> </v>
      </c>
      <c r="T440" s="38" t="str">
        <f t="shared" ref="T440:T449" si="33">IF(Q440&lt;&gt;0,(IF(O440=0,"Tarih Numara Zorunlu"," "))," ")</f>
        <v xml:space="preserve"> </v>
      </c>
    </row>
    <row r="441" spans="1:20" ht="24.95" customHeight="1" x14ac:dyDescent="0.25">
      <c r="A441" s="197">
        <v>162</v>
      </c>
      <c r="B441" s="274"/>
      <c r="C441" s="482"/>
      <c r="D441" s="482"/>
      <c r="E441" s="484"/>
      <c r="F441" s="485"/>
      <c r="G441" s="485"/>
      <c r="H441" s="486"/>
      <c r="I441" s="284"/>
      <c r="J441" s="484"/>
      <c r="K441" s="485"/>
      <c r="L441" s="485"/>
      <c r="M441" s="485"/>
      <c r="N441" s="486"/>
      <c r="O441" s="272"/>
      <c r="P441" s="272"/>
      <c r="Q441" s="199"/>
      <c r="R441" s="200"/>
      <c r="S441" s="38" t="str">
        <f t="shared" si="32"/>
        <v xml:space="preserve"> </v>
      </c>
      <c r="T441" s="38" t="str">
        <f t="shared" si="33"/>
        <v xml:space="preserve"> </v>
      </c>
    </row>
    <row r="442" spans="1:20" ht="24.95" customHeight="1" x14ac:dyDescent="0.25">
      <c r="A442" s="197">
        <v>163</v>
      </c>
      <c r="B442" s="274"/>
      <c r="C442" s="482"/>
      <c r="D442" s="482"/>
      <c r="E442" s="484"/>
      <c r="F442" s="485"/>
      <c r="G442" s="485"/>
      <c r="H442" s="486"/>
      <c r="I442" s="284"/>
      <c r="J442" s="484"/>
      <c r="K442" s="485"/>
      <c r="L442" s="485"/>
      <c r="M442" s="485"/>
      <c r="N442" s="486"/>
      <c r="O442" s="272"/>
      <c r="P442" s="272"/>
      <c r="Q442" s="199"/>
      <c r="R442" s="200"/>
      <c r="S442" s="38" t="str">
        <f t="shared" si="32"/>
        <v xml:space="preserve"> </v>
      </c>
      <c r="T442" s="38" t="str">
        <f t="shared" si="33"/>
        <v xml:space="preserve"> </v>
      </c>
    </row>
    <row r="443" spans="1:20" ht="24.95" customHeight="1" x14ac:dyDescent="0.25">
      <c r="A443" s="197">
        <v>164</v>
      </c>
      <c r="B443" s="274"/>
      <c r="C443" s="482"/>
      <c r="D443" s="482"/>
      <c r="E443" s="484"/>
      <c r="F443" s="485"/>
      <c r="G443" s="485"/>
      <c r="H443" s="486"/>
      <c r="I443" s="284"/>
      <c r="J443" s="484"/>
      <c r="K443" s="485"/>
      <c r="L443" s="485"/>
      <c r="M443" s="485"/>
      <c r="N443" s="486"/>
      <c r="O443" s="201"/>
      <c r="P443" s="201"/>
      <c r="Q443" s="202"/>
      <c r="R443" s="200"/>
      <c r="S443" s="38" t="str">
        <f t="shared" si="32"/>
        <v xml:space="preserve"> </v>
      </c>
      <c r="T443" s="38" t="str">
        <f t="shared" si="33"/>
        <v xml:space="preserve"> </v>
      </c>
    </row>
    <row r="444" spans="1:20" ht="24.95" customHeight="1" x14ac:dyDescent="0.25">
      <c r="A444" s="197">
        <v>165</v>
      </c>
      <c r="B444" s="274"/>
      <c r="C444" s="482"/>
      <c r="D444" s="482"/>
      <c r="E444" s="484"/>
      <c r="F444" s="485"/>
      <c r="G444" s="485"/>
      <c r="H444" s="486"/>
      <c r="I444" s="284"/>
      <c r="J444" s="484"/>
      <c r="K444" s="485"/>
      <c r="L444" s="485"/>
      <c r="M444" s="485"/>
      <c r="N444" s="486"/>
      <c r="O444" s="272"/>
      <c r="P444" s="272"/>
      <c r="Q444" s="199"/>
      <c r="R444" s="200"/>
      <c r="S444" s="38" t="str">
        <f t="shared" si="32"/>
        <v xml:space="preserve"> </v>
      </c>
      <c r="T444" s="38" t="str">
        <f t="shared" si="33"/>
        <v xml:space="preserve"> </v>
      </c>
    </row>
    <row r="445" spans="1:20" ht="24.95" customHeight="1" x14ac:dyDescent="0.25">
      <c r="A445" s="197">
        <v>166</v>
      </c>
      <c r="B445" s="274"/>
      <c r="C445" s="482"/>
      <c r="D445" s="482"/>
      <c r="E445" s="483"/>
      <c r="F445" s="483"/>
      <c r="G445" s="483"/>
      <c r="H445" s="483"/>
      <c r="I445" s="285"/>
      <c r="J445" s="483"/>
      <c r="K445" s="483"/>
      <c r="L445" s="483"/>
      <c r="M445" s="483"/>
      <c r="N445" s="483"/>
      <c r="O445" s="201"/>
      <c r="P445" s="201"/>
      <c r="Q445" s="202"/>
      <c r="R445" s="200"/>
      <c r="S445" s="38" t="str">
        <f t="shared" si="32"/>
        <v xml:space="preserve"> </v>
      </c>
      <c r="T445" s="38" t="str">
        <f t="shared" si="33"/>
        <v xml:space="preserve"> </v>
      </c>
    </row>
    <row r="446" spans="1:20" ht="24.95" customHeight="1" x14ac:dyDescent="0.25">
      <c r="A446" s="197">
        <v>167</v>
      </c>
      <c r="B446" s="201"/>
      <c r="C446" s="482"/>
      <c r="D446" s="482"/>
      <c r="E446" s="483"/>
      <c r="F446" s="483"/>
      <c r="G446" s="483"/>
      <c r="H446" s="483"/>
      <c r="I446" s="280"/>
      <c r="J446" s="483"/>
      <c r="K446" s="483"/>
      <c r="L446" s="483"/>
      <c r="M446" s="483"/>
      <c r="N446" s="483"/>
      <c r="O446" s="201"/>
      <c r="P446" s="201"/>
      <c r="Q446" s="202"/>
      <c r="R446" s="200"/>
      <c r="S446" s="38" t="str">
        <f t="shared" si="32"/>
        <v xml:space="preserve"> </v>
      </c>
      <c r="T446" s="38" t="str">
        <f t="shared" si="33"/>
        <v xml:space="preserve"> </v>
      </c>
    </row>
    <row r="447" spans="1:20" ht="24.95" customHeight="1" x14ac:dyDescent="0.25">
      <c r="A447" s="197">
        <v>168</v>
      </c>
      <c r="B447" s="201"/>
      <c r="C447" s="482"/>
      <c r="D447" s="482"/>
      <c r="E447" s="483"/>
      <c r="F447" s="483"/>
      <c r="G447" s="483"/>
      <c r="H447" s="483"/>
      <c r="I447" s="280"/>
      <c r="J447" s="483"/>
      <c r="K447" s="483"/>
      <c r="L447" s="483"/>
      <c r="M447" s="483"/>
      <c r="N447" s="483"/>
      <c r="O447" s="201"/>
      <c r="P447" s="201"/>
      <c r="Q447" s="202"/>
      <c r="R447" s="200"/>
      <c r="S447" s="38" t="str">
        <f t="shared" si="32"/>
        <v xml:space="preserve"> </v>
      </c>
      <c r="T447" s="38" t="str">
        <f t="shared" si="33"/>
        <v xml:space="preserve"> </v>
      </c>
    </row>
    <row r="448" spans="1:20" ht="24.95" customHeight="1" x14ac:dyDescent="0.25">
      <c r="A448" s="197">
        <v>169</v>
      </c>
      <c r="B448" s="201"/>
      <c r="C448" s="482"/>
      <c r="D448" s="482"/>
      <c r="E448" s="483"/>
      <c r="F448" s="483"/>
      <c r="G448" s="483"/>
      <c r="H448" s="483"/>
      <c r="I448" s="280"/>
      <c r="J448" s="483"/>
      <c r="K448" s="483"/>
      <c r="L448" s="483"/>
      <c r="M448" s="483"/>
      <c r="N448" s="483"/>
      <c r="O448" s="201"/>
      <c r="P448" s="201"/>
      <c r="Q448" s="202"/>
      <c r="R448" s="200"/>
      <c r="S448" s="38" t="str">
        <f t="shared" si="32"/>
        <v xml:space="preserve"> </v>
      </c>
      <c r="T448" s="38" t="str">
        <f t="shared" si="33"/>
        <v xml:space="preserve"> </v>
      </c>
    </row>
    <row r="449" spans="1:20" ht="24.95" customHeight="1" x14ac:dyDescent="0.25">
      <c r="A449" s="197">
        <v>170</v>
      </c>
      <c r="B449" s="201"/>
      <c r="C449" s="482"/>
      <c r="D449" s="482"/>
      <c r="E449" s="483"/>
      <c r="F449" s="483"/>
      <c r="G449" s="483"/>
      <c r="H449" s="483"/>
      <c r="I449" s="280"/>
      <c r="J449" s="483"/>
      <c r="K449" s="483"/>
      <c r="L449" s="483"/>
      <c r="M449" s="483"/>
      <c r="N449" s="483"/>
      <c r="O449" s="201"/>
      <c r="P449" s="201"/>
      <c r="Q449" s="202"/>
      <c r="R449" s="200"/>
      <c r="S449" s="38" t="str">
        <f t="shared" si="32"/>
        <v xml:space="preserve"> </v>
      </c>
      <c r="T449" s="38" t="str">
        <f t="shared" si="33"/>
        <v xml:space="preserve"> </v>
      </c>
    </row>
    <row r="450" spans="1:20" ht="15.75" customHeight="1" x14ac:dyDescent="0.25">
      <c r="A450" s="204"/>
      <c r="B450" s="169"/>
      <c r="C450" s="205"/>
      <c r="D450" s="205"/>
      <c r="E450" s="206"/>
      <c r="F450" s="206"/>
      <c r="G450" s="206"/>
      <c r="H450" s="206"/>
      <c r="I450" s="169"/>
      <c r="J450" s="206"/>
      <c r="K450" s="206"/>
      <c r="L450" s="206"/>
      <c r="M450" s="206"/>
      <c r="N450" s="206"/>
      <c r="O450" s="169"/>
      <c r="P450" s="207" t="s">
        <v>181</v>
      </c>
      <c r="Q450" s="210">
        <f>SUM(Q440:Q449)+Q423</f>
        <v>0</v>
      </c>
      <c r="R450" s="208"/>
    </row>
    <row r="451" spans="1:20" ht="15" customHeight="1" x14ac:dyDescent="0.25">
      <c r="A451" s="3" t="s">
        <v>204</v>
      </c>
    </row>
    <row r="452" spans="1:20" ht="15" customHeight="1" x14ac:dyDescent="0.25">
      <c r="A452" s="209" t="s">
        <v>205</v>
      </c>
    </row>
    <row r="456" spans="1:20" ht="15" customHeight="1" x14ac:dyDescent="0.25">
      <c r="A456" s="75" t="s">
        <v>171</v>
      </c>
      <c r="B456" s="75"/>
      <c r="C456" s="75"/>
      <c r="D456" s="75"/>
      <c r="E456" s="75"/>
      <c r="F456" s="75"/>
      <c r="G456" s="75"/>
      <c r="H456" s="75"/>
      <c r="I456" s="75"/>
      <c r="J456" s="75"/>
      <c r="K456" s="75"/>
    </row>
    <row r="457" spans="1:20" ht="15" customHeight="1" x14ac:dyDescent="0.25">
      <c r="A457" s="273"/>
      <c r="B457" s="273"/>
      <c r="C457" s="273"/>
      <c r="D457" s="273"/>
      <c r="E457" s="273"/>
      <c r="F457" s="273"/>
      <c r="G457" s="273"/>
      <c r="H457" s="273"/>
      <c r="I457" s="273"/>
      <c r="J457" s="273"/>
      <c r="K457" s="273"/>
    </row>
    <row r="458" spans="1:20" ht="15" customHeight="1" x14ac:dyDescent="0.25">
      <c r="A458" s="275" t="s">
        <v>101</v>
      </c>
      <c r="I458" s="275" t="s">
        <v>102</v>
      </c>
      <c r="L458" s="275" t="s">
        <v>103</v>
      </c>
      <c r="O458" s="74" t="s">
        <v>127</v>
      </c>
      <c r="P458" s="74"/>
    </row>
    <row r="460" spans="1:20" ht="15.75" customHeight="1" x14ac:dyDescent="0.25">
      <c r="A460" s="348" t="s">
        <v>192</v>
      </c>
      <c r="B460" s="348"/>
      <c r="C460" s="348"/>
      <c r="D460" s="348"/>
      <c r="E460" s="348"/>
      <c r="F460" s="348"/>
      <c r="G460" s="348"/>
      <c r="H460" s="348"/>
      <c r="I460" s="348"/>
      <c r="J460" s="348"/>
      <c r="K460" s="348"/>
      <c r="L460" s="348"/>
      <c r="M460" s="348"/>
      <c r="N460" s="348"/>
      <c r="O460" s="348"/>
      <c r="P460" s="348"/>
      <c r="Q460" s="348"/>
      <c r="R460" s="348"/>
    </row>
    <row r="461" spans="1:20" ht="15" customHeight="1" x14ac:dyDescent="0.25">
      <c r="A461" s="187"/>
      <c r="B461" s="187"/>
      <c r="C461" s="187"/>
      <c r="D461" s="187"/>
      <c r="E461" s="187"/>
      <c r="F461" s="187"/>
      <c r="G461" s="187"/>
      <c r="H461" s="71" t="str">
        <f>'proje ve personel bilgileri'!$B$7</f>
        <v>/</v>
      </c>
      <c r="I461" s="70" t="s">
        <v>109</v>
      </c>
      <c r="J461" s="187"/>
      <c r="K461" s="187"/>
      <c r="L461" s="187"/>
      <c r="M461" s="187"/>
      <c r="N461" s="187"/>
      <c r="O461" s="187"/>
      <c r="P461" s="187"/>
      <c r="Q461" s="187"/>
      <c r="R461" s="187"/>
    </row>
    <row r="462" spans="1:20" ht="15" customHeight="1" x14ac:dyDescent="0.25">
      <c r="J462" s="188"/>
      <c r="R462" s="189" t="s">
        <v>193</v>
      </c>
    </row>
    <row r="463" spans="1:20" ht="15.75" customHeight="1" x14ac:dyDescent="0.25">
      <c r="A463" s="190" t="s">
        <v>194</v>
      </c>
      <c r="J463" s="188"/>
      <c r="R463" s="189"/>
    </row>
    <row r="464" spans="1:20" ht="15.75" customHeight="1" x14ac:dyDescent="0.25">
      <c r="A464" s="349" t="s">
        <v>2</v>
      </c>
      <c r="B464" s="350"/>
      <c r="C464" s="479">
        <f>'proje ve personel bilgileri'!$B$2</f>
        <v>0</v>
      </c>
      <c r="D464" s="480"/>
      <c r="E464" s="480"/>
      <c r="F464" s="480"/>
      <c r="G464" s="480"/>
      <c r="H464" s="480"/>
      <c r="I464" s="480"/>
      <c r="J464" s="480"/>
      <c r="K464" s="480"/>
      <c r="L464" s="480"/>
      <c r="M464" s="480"/>
      <c r="N464" s="480"/>
      <c r="O464" s="480"/>
      <c r="P464" s="480"/>
      <c r="Q464" s="480"/>
      <c r="R464" s="481"/>
    </row>
    <row r="465" spans="1:20" ht="15.75" customHeight="1" x14ac:dyDescent="0.25">
      <c r="A465" s="349" t="s">
        <v>184</v>
      </c>
      <c r="B465" s="350"/>
      <c r="C465" s="491">
        <f>'proje ve personel bilgileri'!$B$3</f>
        <v>0</v>
      </c>
      <c r="D465" s="492"/>
      <c r="E465" s="492"/>
      <c r="F465" s="492"/>
      <c r="G465" s="492"/>
      <c r="H465" s="492"/>
      <c r="I465" s="492"/>
      <c r="J465" s="492"/>
      <c r="K465" s="492"/>
      <c r="L465" s="492"/>
      <c r="M465" s="492"/>
      <c r="N465" s="492"/>
      <c r="O465" s="492"/>
      <c r="P465" s="492"/>
      <c r="Q465" s="492"/>
      <c r="R465" s="493"/>
    </row>
    <row r="466" spans="1:20" ht="60" customHeight="1" x14ac:dyDescent="0.25">
      <c r="A466" s="192" t="s">
        <v>87</v>
      </c>
      <c r="B466" s="193" t="s">
        <v>195</v>
      </c>
      <c r="C466" s="487" t="s">
        <v>196</v>
      </c>
      <c r="D466" s="487"/>
      <c r="E466" s="488" t="s">
        <v>197</v>
      </c>
      <c r="F466" s="489"/>
      <c r="G466" s="489"/>
      <c r="H466" s="490"/>
      <c r="I466" s="194" t="s">
        <v>198</v>
      </c>
      <c r="J466" s="488" t="s">
        <v>199</v>
      </c>
      <c r="K466" s="489"/>
      <c r="L466" s="489"/>
      <c r="M466" s="489"/>
      <c r="N466" s="490"/>
      <c r="O466" s="195" t="s">
        <v>200</v>
      </c>
      <c r="P466" s="195" t="s">
        <v>201</v>
      </c>
      <c r="Q466" s="195" t="s">
        <v>202</v>
      </c>
      <c r="R466" s="196" t="s">
        <v>203</v>
      </c>
    </row>
    <row r="467" spans="1:20" ht="24.95" customHeight="1" x14ac:dyDescent="0.25">
      <c r="A467" s="197">
        <v>171</v>
      </c>
      <c r="B467" s="274"/>
      <c r="C467" s="482"/>
      <c r="D467" s="482"/>
      <c r="E467" s="484"/>
      <c r="F467" s="485"/>
      <c r="G467" s="485"/>
      <c r="H467" s="486"/>
      <c r="I467" s="284"/>
      <c r="J467" s="484"/>
      <c r="K467" s="485"/>
      <c r="L467" s="485"/>
      <c r="M467" s="485"/>
      <c r="N467" s="486"/>
      <c r="O467" s="272"/>
      <c r="P467" s="272"/>
      <c r="Q467" s="199"/>
      <c r="R467" s="200"/>
      <c r="S467" s="38" t="str">
        <f t="shared" ref="S467:S476" si="34">IF(Q467&lt;&gt;0,(IF(R467=0,"KDV'li Tutar Zorunlu"," "))," ")</f>
        <v xml:space="preserve"> </v>
      </c>
      <c r="T467" s="38" t="str">
        <f t="shared" ref="T467:T476" si="35">IF(Q467&lt;&gt;0,(IF(O467=0,"Tarih Numara Zorunlu"," "))," ")</f>
        <v xml:space="preserve"> </v>
      </c>
    </row>
    <row r="468" spans="1:20" ht="24.95" customHeight="1" x14ac:dyDescent="0.25">
      <c r="A468" s="197">
        <v>172</v>
      </c>
      <c r="B468" s="274"/>
      <c r="C468" s="482"/>
      <c r="D468" s="482"/>
      <c r="E468" s="484"/>
      <c r="F468" s="485"/>
      <c r="G468" s="485"/>
      <c r="H468" s="486"/>
      <c r="I468" s="284"/>
      <c r="J468" s="484"/>
      <c r="K468" s="485"/>
      <c r="L468" s="485"/>
      <c r="M468" s="485"/>
      <c r="N468" s="486"/>
      <c r="O468" s="272"/>
      <c r="P468" s="272"/>
      <c r="Q468" s="199"/>
      <c r="R468" s="200"/>
      <c r="S468" s="38" t="str">
        <f t="shared" si="34"/>
        <v xml:space="preserve"> </v>
      </c>
      <c r="T468" s="38" t="str">
        <f t="shared" si="35"/>
        <v xml:space="preserve"> </v>
      </c>
    </row>
    <row r="469" spans="1:20" ht="24.95" customHeight="1" x14ac:dyDescent="0.25">
      <c r="A469" s="197">
        <v>173</v>
      </c>
      <c r="B469" s="274"/>
      <c r="C469" s="482"/>
      <c r="D469" s="482"/>
      <c r="E469" s="484"/>
      <c r="F469" s="485"/>
      <c r="G469" s="485"/>
      <c r="H469" s="486"/>
      <c r="I469" s="284"/>
      <c r="J469" s="484"/>
      <c r="K469" s="485"/>
      <c r="L469" s="485"/>
      <c r="M469" s="485"/>
      <c r="N469" s="486"/>
      <c r="O469" s="272"/>
      <c r="P469" s="272"/>
      <c r="Q469" s="199"/>
      <c r="R469" s="200"/>
      <c r="S469" s="38" t="str">
        <f t="shared" si="34"/>
        <v xml:space="preserve"> </v>
      </c>
      <c r="T469" s="38" t="str">
        <f t="shared" si="35"/>
        <v xml:space="preserve"> </v>
      </c>
    </row>
    <row r="470" spans="1:20" ht="24.95" customHeight="1" x14ac:dyDescent="0.25">
      <c r="A470" s="197">
        <v>174</v>
      </c>
      <c r="B470" s="274"/>
      <c r="C470" s="482"/>
      <c r="D470" s="482"/>
      <c r="E470" s="484"/>
      <c r="F470" s="485"/>
      <c r="G470" s="485"/>
      <c r="H470" s="486"/>
      <c r="I470" s="284"/>
      <c r="J470" s="484"/>
      <c r="K470" s="485"/>
      <c r="L470" s="485"/>
      <c r="M470" s="485"/>
      <c r="N470" s="486"/>
      <c r="O470" s="201"/>
      <c r="P470" s="201"/>
      <c r="Q470" s="202"/>
      <c r="R470" s="200"/>
      <c r="S470" s="38" t="str">
        <f t="shared" si="34"/>
        <v xml:space="preserve"> </v>
      </c>
      <c r="T470" s="38" t="str">
        <f t="shared" si="35"/>
        <v xml:space="preserve"> </v>
      </c>
    </row>
    <row r="471" spans="1:20" ht="24.95" customHeight="1" x14ac:dyDescent="0.25">
      <c r="A471" s="197">
        <v>175</v>
      </c>
      <c r="B471" s="274"/>
      <c r="C471" s="482"/>
      <c r="D471" s="482"/>
      <c r="E471" s="484"/>
      <c r="F471" s="485"/>
      <c r="G471" s="485"/>
      <c r="H471" s="486"/>
      <c r="I471" s="284"/>
      <c r="J471" s="484"/>
      <c r="K471" s="485"/>
      <c r="L471" s="485"/>
      <c r="M471" s="485"/>
      <c r="N471" s="486"/>
      <c r="O471" s="272"/>
      <c r="P471" s="272"/>
      <c r="Q471" s="199"/>
      <c r="R471" s="200"/>
      <c r="S471" s="38" t="str">
        <f t="shared" si="34"/>
        <v xml:space="preserve"> </v>
      </c>
      <c r="T471" s="38" t="str">
        <f t="shared" si="35"/>
        <v xml:space="preserve"> </v>
      </c>
    </row>
    <row r="472" spans="1:20" ht="24.95" customHeight="1" x14ac:dyDescent="0.25">
      <c r="A472" s="197">
        <v>176</v>
      </c>
      <c r="B472" s="274"/>
      <c r="C472" s="482"/>
      <c r="D472" s="482"/>
      <c r="E472" s="483"/>
      <c r="F472" s="483"/>
      <c r="G472" s="483"/>
      <c r="H472" s="483"/>
      <c r="I472" s="285"/>
      <c r="J472" s="483"/>
      <c r="K472" s="483"/>
      <c r="L472" s="483"/>
      <c r="M472" s="483"/>
      <c r="N472" s="483"/>
      <c r="O472" s="201"/>
      <c r="P472" s="201"/>
      <c r="Q472" s="202"/>
      <c r="R472" s="200"/>
      <c r="S472" s="38" t="str">
        <f t="shared" si="34"/>
        <v xml:space="preserve"> </v>
      </c>
      <c r="T472" s="38" t="str">
        <f t="shared" si="35"/>
        <v xml:space="preserve"> </v>
      </c>
    </row>
    <row r="473" spans="1:20" ht="24.95" customHeight="1" x14ac:dyDescent="0.25">
      <c r="A473" s="197">
        <v>177</v>
      </c>
      <c r="B473" s="201"/>
      <c r="C473" s="482"/>
      <c r="D473" s="482"/>
      <c r="E473" s="483"/>
      <c r="F473" s="483"/>
      <c r="G473" s="483"/>
      <c r="H473" s="483"/>
      <c r="I473" s="280"/>
      <c r="J473" s="483"/>
      <c r="K473" s="483"/>
      <c r="L473" s="483"/>
      <c r="M473" s="483"/>
      <c r="N473" s="483"/>
      <c r="O473" s="201"/>
      <c r="P473" s="201"/>
      <c r="Q473" s="202"/>
      <c r="R473" s="200"/>
      <c r="S473" s="38" t="str">
        <f t="shared" si="34"/>
        <v xml:space="preserve"> </v>
      </c>
      <c r="T473" s="38" t="str">
        <f t="shared" si="35"/>
        <v xml:space="preserve"> </v>
      </c>
    </row>
    <row r="474" spans="1:20" ht="24.95" customHeight="1" x14ac:dyDescent="0.25">
      <c r="A474" s="197">
        <v>178</v>
      </c>
      <c r="B474" s="201"/>
      <c r="C474" s="482"/>
      <c r="D474" s="482"/>
      <c r="E474" s="483"/>
      <c r="F474" s="483"/>
      <c r="G474" s="483"/>
      <c r="H474" s="483"/>
      <c r="I474" s="280"/>
      <c r="J474" s="483"/>
      <c r="K474" s="483"/>
      <c r="L474" s="483"/>
      <c r="M474" s="483"/>
      <c r="N474" s="483"/>
      <c r="O474" s="201"/>
      <c r="P474" s="201"/>
      <c r="Q474" s="202"/>
      <c r="R474" s="200"/>
      <c r="S474" s="38" t="str">
        <f t="shared" si="34"/>
        <v xml:space="preserve"> </v>
      </c>
      <c r="T474" s="38" t="str">
        <f t="shared" si="35"/>
        <v xml:space="preserve"> </v>
      </c>
    </row>
    <row r="475" spans="1:20" ht="24.95" customHeight="1" x14ac:dyDescent="0.25">
      <c r="A475" s="197">
        <v>179</v>
      </c>
      <c r="B475" s="201"/>
      <c r="C475" s="482"/>
      <c r="D475" s="482"/>
      <c r="E475" s="483"/>
      <c r="F475" s="483"/>
      <c r="G475" s="483"/>
      <c r="H475" s="483"/>
      <c r="I475" s="280"/>
      <c r="J475" s="483"/>
      <c r="K475" s="483"/>
      <c r="L475" s="483"/>
      <c r="M475" s="483"/>
      <c r="N475" s="483"/>
      <c r="O475" s="201"/>
      <c r="P475" s="201"/>
      <c r="Q475" s="202"/>
      <c r="R475" s="200"/>
      <c r="S475" s="38" t="str">
        <f t="shared" si="34"/>
        <v xml:space="preserve"> </v>
      </c>
      <c r="T475" s="38" t="str">
        <f t="shared" si="35"/>
        <v xml:space="preserve"> </v>
      </c>
    </row>
    <row r="476" spans="1:20" ht="24.95" customHeight="1" x14ac:dyDescent="0.25">
      <c r="A476" s="197">
        <v>180</v>
      </c>
      <c r="B476" s="201"/>
      <c r="C476" s="482"/>
      <c r="D476" s="482"/>
      <c r="E476" s="483"/>
      <c r="F476" s="483"/>
      <c r="G476" s="483"/>
      <c r="H476" s="483"/>
      <c r="I476" s="280"/>
      <c r="J476" s="483"/>
      <c r="K476" s="483"/>
      <c r="L476" s="483"/>
      <c r="M476" s="483"/>
      <c r="N476" s="483"/>
      <c r="O476" s="201"/>
      <c r="P476" s="201"/>
      <c r="Q476" s="202"/>
      <c r="R476" s="200"/>
      <c r="S476" s="38" t="str">
        <f t="shared" si="34"/>
        <v xml:space="preserve"> </v>
      </c>
      <c r="T476" s="38" t="str">
        <f t="shared" si="35"/>
        <v xml:space="preserve"> </v>
      </c>
    </row>
    <row r="477" spans="1:20" ht="15.75" customHeight="1" x14ac:dyDescent="0.25">
      <c r="A477" s="204"/>
      <c r="B477" s="169"/>
      <c r="C477" s="205"/>
      <c r="D477" s="205"/>
      <c r="E477" s="206"/>
      <c r="F477" s="206"/>
      <c r="G477" s="206"/>
      <c r="H477" s="206"/>
      <c r="I477" s="169"/>
      <c r="J477" s="206"/>
      <c r="K477" s="206"/>
      <c r="L477" s="206"/>
      <c r="M477" s="206"/>
      <c r="N477" s="206"/>
      <c r="O477" s="169"/>
      <c r="P477" s="207" t="s">
        <v>181</v>
      </c>
      <c r="Q477" s="210">
        <f>SUM(Q467:Q476)+Q450</f>
        <v>0</v>
      </c>
      <c r="R477" s="208"/>
    </row>
    <row r="478" spans="1:20" ht="15" customHeight="1" x14ac:dyDescent="0.25">
      <c r="A478" s="3" t="s">
        <v>204</v>
      </c>
    </row>
    <row r="479" spans="1:20" ht="15" customHeight="1" x14ac:dyDescent="0.25">
      <c r="A479" s="209" t="s">
        <v>205</v>
      </c>
    </row>
    <row r="483" spans="1:20" ht="15" customHeight="1" x14ac:dyDescent="0.25">
      <c r="A483" s="75" t="s">
        <v>171</v>
      </c>
      <c r="B483" s="75"/>
      <c r="C483" s="75"/>
      <c r="D483" s="75"/>
      <c r="E483" s="75"/>
      <c r="F483" s="75"/>
      <c r="G483" s="75"/>
      <c r="H483" s="75"/>
      <c r="I483" s="75"/>
      <c r="J483" s="75"/>
      <c r="K483" s="75"/>
    </row>
    <row r="484" spans="1:20" ht="15" customHeight="1" x14ac:dyDescent="0.25">
      <c r="A484" s="273"/>
      <c r="B484" s="273"/>
      <c r="C484" s="273"/>
      <c r="D484" s="273"/>
      <c r="E484" s="273"/>
      <c r="F484" s="273"/>
      <c r="G484" s="273"/>
      <c r="H484" s="273"/>
      <c r="I484" s="273"/>
      <c r="J484" s="273"/>
      <c r="K484" s="273"/>
    </row>
    <row r="485" spans="1:20" ht="15" customHeight="1" x14ac:dyDescent="0.25">
      <c r="A485" s="275" t="s">
        <v>101</v>
      </c>
      <c r="I485" s="275" t="s">
        <v>102</v>
      </c>
      <c r="L485" s="275" t="s">
        <v>103</v>
      </c>
      <c r="O485" s="74" t="s">
        <v>127</v>
      </c>
      <c r="P485" s="74"/>
    </row>
    <row r="487" spans="1:20" ht="15.75" customHeight="1" x14ac:dyDescent="0.25">
      <c r="A487" s="348" t="s">
        <v>192</v>
      </c>
      <c r="B487" s="348"/>
      <c r="C487" s="348"/>
      <c r="D487" s="348"/>
      <c r="E487" s="348"/>
      <c r="F487" s="348"/>
      <c r="G487" s="348"/>
      <c r="H487" s="348"/>
      <c r="I487" s="348"/>
      <c r="J487" s="348"/>
      <c r="K487" s="348"/>
      <c r="L487" s="348"/>
      <c r="M487" s="348"/>
      <c r="N487" s="348"/>
      <c r="O487" s="348"/>
      <c r="P487" s="348"/>
      <c r="Q487" s="348"/>
      <c r="R487" s="348"/>
    </row>
    <row r="488" spans="1:20" ht="15" customHeight="1" x14ac:dyDescent="0.25">
      <c r="A488" s="187"/>
      <c r="B488" s="187"/>
      <c r="C488" s="187"/>
      <c r="D488" s="187"/>
      <c r="E488" s="187"/>
      <c r="F488" s="187"/>
      <c r="G488" s="187"/>
      <c r="H488" s="71" t="str">
        <f>'proje ve personel bilgileri'!$B$7</f>
        <v>/</v>
      </c>
      <c r="I488" s="70" t="s">
        <v>109</v>
      </c>
      <c r="J488" s="187"/>
      <c r="K488" s="187"/>
      <c r="L488" s="187"/>
      <c r="M488" s="187"/>
      <c r="N488" s="187"/>
      <c r="O488" s="187"/>
      <c r="P488" s="187"/>
      <c r="Q488" s="187"/>
      <c r="R488" s="187"/>
    </row>
    <row r="489" spans="1:20" ht="15" customHeight="1" x14ac:dyDescent="0.25">
      <c r="J489" s="188"/>
      <c r="R489" s="189" t="s">
        <v>193</v>
      </c>
    </row>
    <row r="490" spans="1:20" ht="15.75" customHeight="1" x14ac:dyDescent="0.25">
      <c r="A490" s="190" t="s">
        <v>194</v>
      </c>
      <c r="J490" s="188"/>
      <c r="R490" s="189"/>
    </row>
    <row r="491" spans="1:20" ht="15.75" customHeight="1" x14ac:dyDescent="0.25">
      <c r="A491" s="349" t="s">
        <v>2</v>
      </c>
      <c r="B491" s="350"/>
      <c r="C491" s="479">
        <f>'proje ve personel bilgileri'!$B$2</f>
        <v>0</v>
      </c>
      <c r="D491" s="480"/>
      <c r="E491" s="480"/>
      <c r="F491" s="480"/>
      <c r="G491" s="480"/>
      <c r="H491" s="480"/>
      <c r="I491" s="480"/>
      <c r="J491" s="480"/>
      <c r="K491" s="480"/>
      <c r="L491" s="480"/>
      <c r="M491" s="480"/>
      <c r="N491" s="480"/>
      <c r="O491" s="480"/>
      <c r="P491" s="480"/>
      <c r="Q491" s="480"/>
      <c r="R491" s="481"/>
    </row>
    <row r="492" spans="1:20" ht="15.75" customHeight="1" x14ac:dyDescent="0.25">
      <c r="A492" s="349" t="s">
        <v>184</v>
      </c>
      <c r="B492" s="350"/>
      <c r="C492" s="491">
        <f>'proje ve personel bilgileri'!$B$3</f>
        <v>0</v>
      </c>
      <c r="D492" s="492"/>
      <c r="E492" s="492"/>
      <c r="F492" s="492"/>
      <c r="G492" s="492"/>
      <c r="H492" s="492"/>
      <c r="I492" s="492"/>
      <c r="J492" s="492"/>
      <c r="K492" s="492"/>
      <c r="L492" s="492"/>
      <c r="M492" s="492"/>
      <c r="N492" s="492"/>
      <c r="O492" s="492"/>
      <c r="P492" s="492"/>
      <c r="Q492" s="492"/>
      <c r="R492" s="493"/>
    </row>
    <row r="493" spans="1:20" ht="60" customHeight="1" x14ac:dyDescent="0.25">
      <c r="A493" s="192" t="s">
        <v>87</v>
      </c>
      <c r="B493" s="193" t="s">
        <v>195</v>
      </c>
      <c r="C493" s="487" t="s">
        <v>196</v>
      </c>
      <c r="D493" s="487"/>
      <c r="E493" s="488" t="s">
        <v>197</v>
      </c>
      <c r="F493" s="489"/>
      <c r="G493" s="489"/>
      <c r="H493" s="490"/>
      <c r="I493" s="194" t="s">
        <v>198</v>
      </c>
      <c r="J493" s="488" t="s">
        <v>199</v>
      </c>
      <c r="K493" s="489"/>
      <c r="L493" s="489"/>
      <c r="M493" s="489"/>
      <c r="N493" s="490"/>
      <c r="O493" s="195" t="s">
        <v>200</v>
      </c>
      <c r="P493" s="195" t="s">
        <v>201</v>
      </c>
      <c r="Q493" s="195" t="s">
        <v>202</v>
      </c>
      <c r="R493" s="196" t="s">
        <v>203</v>
      </c>
    </row>
    <row r="494" spans="1:20" ht="24.95" customHeight="1" x14ac:dyDescent="0.25">
      <c r="A494" s="197">
        <v>181</v>
      </c>
      <c r="B494" s="274"/>
      <c r="C494" s="482"/>
      <c r="D494" s="482"/>
      <c r="E494" s="484"/>
      <c r="F494" s="485"/>
      <c r="G494" s="485"/>
      <c r="H494" s="486"/>
      <c r="I494" s="284"/>
      <c r="J494" s="484"/>
      <c r="K494" s="485"/>
      <c r="L494" s="485"/>
      <c r="M494" s="485"/>
      <c r="N494" s="486"/>
      <c r="O494" s="272"/>
      <c r="P494" s="272"/>
      <c r="Q494" s="199"/>
      <c r="R494" s="200"/>
      <c r="S494" s="38" t="str">
        <f t="shared" ref="S494:S503" si="36">IF(Q494&lt;&gt;0,(IF(R494=0,"KDV'li Tutar Zorunlu"," "))," ")</f>
        <v xml:space="preserve"> </v>
      </c>
      <c r="T494" s="38" t="str">
        <f t="shared" ref="T494:T503" si="37">IF(Q494&lt;&gt;0,(IF(O494=0,"Tarih Numara Zorunlu"," "))," ")</f>
        <v xml:space="preserve"> </v>
      </c>
    </row>
    <row r="495" spans="1:20" ht="24.95" customHeight="1" x14ac:dyDescent="0.25">
      <c r="A495" s="197">
        <v>182</v>
      </c>
      <c r="B495" s="274"/>
      <c r="C495" s="482"/>
      <c r="D495" s="482"/>
      <c r="E495" s="484"/>
      <c r="F495" s="485"/>
      <c r="G495" s="485"/>
      <c r="H495" s="486"/>
      <c r="I495" s="284"/>
      <c r="J495" s="484"/>
      <c r="K495" s="485"/>
      <c r="L495" s="485"/>
      <c r="M495" s="485"/>
      <c r="N495" s="486"/>
      <c r="O495" s="272"/>
      <c r="P495" s="272"/>
      <c r="Q495" s="199"/>
      <c r="R495" s="200"/>
      <c r="S495" s="38" t="str">
        <f t="shared" si="36"/>
        <v xml:space="preserve"> </v>
      </c>
      <c r="T495" s="38" t="str">
        <f t="shared" si="37"/>
        <v xml:space="preserve"> </v>
      </c>
    </row>
    <row r="496" spans="1:20" ht="24.95" customHeight="1" x14ac:dyDescent="0.25">
      <c r="A496" s="197">
        <v>183</v>
      </c>
      <c r="B496" s="274"/>
      <c r="C496" s="482"/>
      <c r="D496" s="482"/>
      <c r="E496" s="484"/>
      <c r="F496" s="485"/>
      <c r="G496" s="485"/>
      <c r="H496" s="486"/>
      <c r="I496" s="284"/>
      <c r="J496" s="484"/>
      <c r="K496" s="485"/>
      <c r="L496" s="485"/>
      <c r="M496" s="485"/>
      <c r="N496" s="486"/>
      <c r="O496" s="272"/>
      <c r="P496" s="272"/>
      <c r="Q496" s="199"/>
      <c r="R496" s="200"/>
      <c r="S496" s="38" t="str">
        <f t="shared" si="36"/>
        <v xml:space="preserve"> </v>
      </c>
      <c r="T496" s="38" t="str">
        <f t="shared" si="37"/>
        <v xml:space="preserve"> </v>
      </c>
    </row>
    <row r="497" spans="1:20" ht="24.95" customHeight="1" x14ac:dyDescent="0.25">
      <c r="A497" s="197">
        <v>184</v>
      </c>
      <c r="B497" s="274"/>
      <c r="C497" s="482"/>
      <c r="D497" s="482"/>
      <c r="E497" s="484"/>
      <c r="F497" s="485"/>
      <c r="G497" s="485"/>
      <c r="H497" s="486"/>
      <c r="I497" s="284"/>
      <c r="J497" s="484"/>
      <c r="K497" s="485"/>
      <c r="L497" s="485"/>
      <c r="M497" s="485"/>
      <c r="N497" s="486"/>
      <c r="O497" s="201"/>
      <c r="P497" s="201"/>
      <c r="Q497" s="202"/>
      <c r="R497" s="200"/>
      <c r="S497" s="38" t="str">
        <f t="shared" si="36"/>
        <v xml:space="preserve"> </v>
      </c>
      <c r="T497" s="38" t="str">
        <f t="shared" si="37"/>
        <v xml:space="preserve"> </v>
      </c>
    </row>
    <row r="498" spans="1:20" ht="24.95" customHeight="1" x14ac:dyDescent="0.25">
      <c r="A498" s="197">
        <v>185</v>
      </c>
      <c r="B498" s="274"/>
      <c r="C498" s="482"/>
      <c r="D498" s="482"/>
      <c r="E498" s="484"/>
      <c r="F498" s="485"/>
      <c r="G498" s="485"/>
      <c r="H498" s="486"/>
      <c r="I498" s="284"/>
      <c r="J498" s="484"/>
      <c r="K498" s="485"/>
      <c r="L498" s="485"/>
      <c r="M498" s="485"/>
      <c r="N498" s="486"/>
      <c r="O498" s="272"/>
      <c r="P498" s="272"/>
      <c r="Q498" s="199"/>
      <c r="R498" s="200"/>
      <c r="S498" s="38" t="str">
        <f t="shared" si="36"/>
        <v xml:space="preserve"> </v>
      </c>
      <c r="T498" s="38" t="str">
        <f t="shared" si="37"/>
        <v xml:space="preserve"> </v>
      </c>
    </row>
    <row r="499" spans="1:20" ht="24.95" customHeight="1" x14ac:dyDescent="0.25">
      <c r="A499" s="197">
        <v>186</v>
      </c>
      <c r="B499" s="274"/>
      <c r="C499" s="482"/>
      <c r="D499" s="482"/>
      <c r="E499" s="483"/>
      <c r="F499" s="483"/>
      <c r="G499" s="483"/>
      <c r="H499" s="483"/>
      <c r="I499" s="285"/>
      <c r="J499" s="483"/>
      <c r="K499" s="483"/>
      <c r="L499" s="483"/>
      <c r="M499" s="483"/>
      <c r="N499" s="483"/>
      <c r="O499" s="201"/>
      <c r="P499" s="201"/>
      <c r="Q499" s="202"/>
      <c r="R499" s="200"/>
      <c r="S499" s="38" t="str">
        <f t="shared" si="36"/>
        <v xml:space="preserve"> </v>
      </c>
      <c r="T499" s="38" t="str">
        <f t="shared" si="37"/>
        <v xml:space="preserve"> </v>
      </c>
    </row>
    <row r="500" spans="1:20" ht="24.95" customHeight="1" x14ac:dyDescent="0.25">
      <c r="A500" s="197">
        <v>187</v>
      </c>
      <c r="B500" s="201"/>
      <c r="C500" s="482"/>
      <c r="D500" s="482"/>
      <c r="E500" s="483"/>
      <c r="F500" s="483"/>
      <c r="G500" s="483"/>
      <c r="H500" s="483"/>
      <c r="I500" s="280"/>
      <c r="J500" s="483"/>
      <c r="K500" s="483"/>
      <c r="L500" s="483"/>
      <c r="M500" s="483"/>
      <c r="N500" s="483"/>
      <c r="O500" s="201"/>
      <c r="P500" s="201"/>
      <c r="Q500" s="202"/>
      <c r="R500" s="200"/>
      <c r="S500" s="38" t="str">
        <f t="shared" si="36"/>
        <v xml:space="preserve"> </v>
      </c>
      <c r="T500" s="38" t="str">
        <f t="shared" si="37"/>
        <v xml:space="preserve"> </v>
      </c>
    </row>
    <row r="501" spans="1:20" ht="24.95" customHeight="1" x14ac:dyDescent="0.25">
      <c r="A501" s="197">
        <v>188</v>
      </c>
      <c r="B501" s="201"/>
      <c r="C501" s="482"/>
      <c r="D501" s="482"/>
      <c r="E501" s="483"/>
      <c r="F501" s="483"/>
      <c r="G501" s="483"/>
      <c r="H501" s="483"/>
      <c r="I501" s="280"/>
      <c r="J501" s="483"/>
      <c r="K501" s="483"/>
      <c r="L501" s="483"/>
      <c r="M501" s="483"/>
      <c r="N501" s="483"/>
      <c r="O501" s="201"/>
      <c r="P501" s="201"/>
      <c r="Q501" s="202"/>
      <c r="R501" s="200"/>
      <c r="S501" s="38" t="str">
        <f t="shared" si="36"/>
        <v xml:space="preserve"> </v>
      </c>
      <c r="T501" s="38" t="str">
        <f t="shared" si="37"/>
        <v xml:space="preserve"> </v>
      </c>
    </row>
    <row r="502" spans="1:20" ht="24.95" customHeight="1" x14ac:dyDescent="0.25">
      <c r="A502" s="197">
        <v>189</v>
      </c>
      <c r="B502" s="201"/>
      <c r="C502" s="482"/>
      <c r="D502" s="482"/>
      <c r="E502" s="483"/>
      <c r="F502" s="483"/>
      <c r="G502" s="483"/>
      <c r="H502" s="483"/>
      <c r="I502" s="280"/>
      <c r="J502" s="483"/>
      <c r="K502" s="483"/>
      <c r="L502" s="483"/>
      <c r="M502" s="483"/>
      <c r="N502" s="483"/>
      <c r="O502" s="201"/>
      <c r="P502" s="201"/>
      <c r="Q502" s="202"/>
      <c r="R502" s="200"/>
      <c r="S502" s="38" t="str">
        <f t="shared" si="36"/>
        <v xml:space="preserve"> </v>
      </c>
      <c r="T502" s="38" t="str">
        <f t="shared" si="37"/>
        <v xml:space="preserve"> </v>
      </c>
    </row>
    <row r="503" spans="1:20" ht="24.95" customHeight="1" x14ac:dyDescent="0.25">
      <c r="A503" s="197">
        <v>190</v>
      </c>
      <c r="B503" s="201"/>
      <c r="C503" s="482"/>
      <c r="D503" s="482"/>
      <c r="E503" s="483"/>
      <c r="F503" s="483"/>
      <c r="G503" s="483"/>
      <c r="H503" s="483"/>
      <c r="I503" s="280"/>
      <c r="J503" s="483"/>
      <c r="K503" s="483"/>
      <c r="L503" s="483"/>
      <c r="M503" s="483"/>
      <c r="N503" s="483"/>
      <c r="O503" s="201"/>
      <c r="P503" s="201"/>
      <c r="Q503" s="202"/>
      <c r="R503" s="200"/>
      <c r="S503" s="38" t="str">
        <f t="shared" si="36"/>
        <v xml:space="preserve"> </v>
      </c>
      <c r="T503" s="38" t="str">
        <f t="shared" si="37"/>
        <v xml:space="preserve"> </v>
      </c>
    </row>
    <row r="504" spans="1:20" ht="15.75" customHeight="1" x14ac:dyDescent="0.25">
      <c r="A504" s="204"/>
      <c r="B504" s="169"/>
      <c r="C504" s="205"/>
      <c r="D504" s="205"/>
      <c r="E504" s="206"/>
      <c r="F504" s="206"/>
      <c r="G504" s="206"/>
      <c r="H504" s="206"/>
      <c r="I504" s="169"/>
      <c r="J504" s="206"/>
      <c r="K504" s="206"/>
      <c r="L504" s="206"/>
      <c r="M504" s="206"/>
      <c r="N504" s="206"/>
      <c r="O504" s="169"/>
      <c r="P504" s="207" t="s">
        <v>181</v>
      </c>
      <c r="Q504" s="210">
        <f>SUM(Q494:Q503)+Q477</f>
        <v>0</v>
      </c>
      <c r="R504" s="208"/>
    </row>
    <row r="505" spans="1:20" ht="15" customHeight="1" x14ac:dyDescent="0.25">
      <c r="A505" s="3" t="s">
        <v>204</v>
      </c>
    </row>
    <row r="506" spans="1:20" ht="15" customHeight="1" x14ac:dyDescent="0.25">
      <c r="A506" s="209" t="s">
        <v>205</v>
      </c>
    </row>
    <row r="510" spans="1:20" ht="15" customHeight="1" x14ac:dyDescent="0.25">
      <c r="A510" s="75" t="s">
        <v>171</v>
      </c>
      <c r="B510" s="75"/>
      <c r="C510" s="75"/>
      <c r="D510" s="75"/>
      <c r="E510" s="75"/>
      <c r="F510" s="75"/>
      <c r="G510" s="75"/>
      <c r="H510" s="75"/>
      <c r="I510" s="75"/>
      <c r="J510" s="75"/>
      <c r="K510" s="75"/>
    </row>
    <row r="511" spans="1:20" ht="15" customHeight="1" x14ac:dyDescent="0.25">
      <c r="A511" s="273"/>
      <c r="B511" s="273"/>
      <c r="C511" s="273"/>
      <c r="D511" s="273"/>
      <c r="E511" s="273"/>
      <c r="F511" s="273"/>
      <c r="G511" s="273"/>
      <c r="H511" s="273"/>
      <c r="I511" s="273"/>
      <c r="J511" s="273"/>
      <c r="K511" s="273"/>
    </row>
    <row r="512" spans="1:20" ht="15" customHeight="1" x14ac:dyDescent="0.25">
      <c r="A512" s="275" t="s">
        <v>101</v>
      </c>
      <c r="I512" s="275" t="s">
        <v>102</v>
      </c>
      <c r="L512" s="275" t="s">
        <v>103</v>
      </c>
      <c r="O512" s="74" t="s">
        <v>127</v>
      </c>
      <c r="P512" s="74"/>
    </row>
    <row r="514" spans="1:20" ht="15.75" customHeight="1" x14ac:dyDescent="0.25">
      <c r="A514" s="348" t="s">
        <v>192</v>
      </c>
      <c r="B514" s="348"/>
      <c r="C514" s="348"/>
      <c r="D514" s="348"/>
      <c r="E514" s="348"/>
      <c r="F514" s="348"/>
      <c r="G514" s="348"/>
      <c r="H514" s="348"/>
      <c r="I514" s="348"/>
      <c r="J514" s="348"/>
      <c r="K514" s="348"/>
      <c r="L514" s="348"/>
      <c r="M514" s="348"/>
      <c r="N514" s="348"/>
      <c r="O514" s="348"/>
      <c r="P514" s="348"/>
      <c r="Q514" s="348"/>
      <c r="R514" s="348"/>
    </row>
    <row r="515" spans="1:20" ht="15" customHeight="1" x14ac:dyDescent="0.25">
      <c r="A515" s="187"/>
      <c r="B515" s="187"/>
      <c r="C515" s="187"/>
      <c r="D515" s="187"/>
      <c r="E515" s="187"/>
      <c r="F515" s="187"/>
      <c r="G515" s="187"/>
      <c r="H515" s="71" t="str">
        <f>'proje ve personel bilgileri'!$B$7</f>
        <v>/</v>
      </c>
      <c r="I515" s="70" t="s">
        <v>109</v>
      </c>
      <c r="J515" s="187"/>
      <c r="K515" s="187"/>
      <c r="L515" s="187"/>
      <c r="M515" s="187"/>
      <c r="N515" s="187"/>
      <c r="O515" s="187"/>
      <c r="P515" s="187"/>
      <c r="Q515" s="187"/>
      <c r="R515" s="187"/>
    </row>
    <row r="516" spans="1:20" ht="15" customHeight="1" x14ac:dyDescent="0.25">
      <c r="J516" s="188"/>
      <c r="R516" s="189" t="s">
        <v>193</v>
      </c>
    </row>
    <row r="517" spans="1:20" ht="15.75" customHeight="1" x14ac:dyDescent="0.25">
      <c r="A517" s="190" t="s">
        <v>194</v>
      </c>
      <c r="J517" s="188"/>
      <c r="R517" s="189"/>
    </row>
    <row r="518" spans="1:20" ht="15.75" customHeight="1" x14ac:dyDescent="0.25">
      <c r="A518" s="349" t="s">
        <v>2</v>
      </c>
      <c r="B518" s="350"/>
      <c r="C518" s="479">
        <f>'proje ve personel bilgileri'!$B$2</f>
        <v>0</v>
      </c>
      <c r="D518" s="480"/>
      <c r="E518" s="480"/>
      <c r="F518" s="480"/>
      <c r="G518" s="480"/>
      <c r="H518" s="480"/>
      <c r="I518" s="480"/>
      <c r="J518" s="480"/>
      <c r="K518" s="480"/>
      <c r="L518" s="480"/>
      <c r="M518" s="480"/>
      <c r="N518" s="480"/>
      <c r="O518" s="480"/>
      <c r="P518" s="480"/>
      <c r="Q518" s="480"/>
      <c r="R518" s="481"/>
    </row>
    <row r="519" spans="1:20" ht="15.75" customHeight="1" x14ac:dyDescent="0.25">
      <c r="A519" s="349" t="s">
        <v>184</v>
      </c>
      <c r="B519" s="350"/>
      <c r="C519" s="491">
        <f>'proje ve personel bilgileri'!$B$3</f>
        <v>0</v>
      </c>
      <c r="D519" s="492"/>
      <c r="E519" s="492"/>
      <c r="F519" s="492"/>
      <c r="G519" s="492"/>
      <c r="H519" s="492"/>
      <c r="I519" s="492"/>
      <c r="J519" s="492"/>
      <c r="K519" s="492"/>
      <c r="L519" s="492"/>
      <c r="M519" s="492"/>
      <c r="N519" s="492"/>
      <c r="O519" s="492"/>
      <c r="P519" s="492"/>
      <c r="Q519" s="492"/>
      <c r="R519" s="493"/>
    </row>
    <row r="520" spans="1:20" ht="60" customHeight="1" x14ac:dyDescent="0.25">
      <c r="A520" s="192" t="s">
        <v>87</v>
      </c>
      <c r="B520" s="193" t="s">
        <v>195</v>
      </c>
      <c r="C520" s="487" t="s">
        <v>196</v>
      </c>
      <c r="D520" s="487"/>
      <c r="E520" s="488" t="s">
        <v>197</v>
      </c>
      <c r="F520" s="489"/>
      <c r="G520" s="489"/>
      <c r="H520" s="490"/>
      <c r="I520" s="194" t="s">
        <v>198</v>
      </c>
      <c r="J520" s="488" t="s">
        <v>199</v>
      </c>
      <c r="K520" s="489"/>
      <c r="L520" s="489"/>
      <c r="M520" s="489"/>
      <c r="N520" s="490"/>
      <c r="O520" s="195" t="s">
        <v>200</v>
      </c>
      <c r="P520" s="195" t="s">
        <v>201</v>
      </c>
      <c r="Q520" s="195" t="s">
        <v>202</v>
      </c>
      <c r="R520" s="196" t="s">
        <v>203</v>
      </c>
    </row>
    <row r="521" spans="1:20" ht="24.95" customHeight="1" x14ac:dyDescent="0.25">
      <c r="A521" s="197">
        <v>191</v>
      </c>
      <c r="B521" s="274"/>
      <c r="C521" s="482"/>
      <c r="D521" s="482"/>
      <c r="E521" s="484"/>
      <c r="F521" s="485"/>
      <c r="G521" s="485"/>
      <c r="H521" s="486"/>
      <c r="I521" s="284"/>
      <c r="J521" s="484"/>
      <c r="K521" s="485"/>
      <c r="L521" s="485"/>
      <c r="M521" s="485"/>
      <c r="N521" s="486"/>
      <c r="O521" s="272"/>
      <c r="P521" s="272"/>
      <c r="Q521" s="199"/>
      <c r="R521" s="200"/>
      <c r="S521" s="38" t="str">
        <f t="shared" ref="S521:S530" si="38">IF(Q521&lt;&gt;0,(IF(R521=0,"KDV'li Tutar Zorunlu"," "))," ")</f>
        <v xml:space="preserve"> </v>
      </c>
      <c r="T521" s="38" t="str">
        <f t="shared" ref="T521:T530" si="39">IF(Q521&lt;&gt;0,(IF(O521=0,"Tarih Numara Zorunlu"," "))," ")</f>
        <v xml:space="preserve"> </v>
      </c>
    </row>
    <row r="522" spans="1:20" ht="24.95" customHeight="1" x14ac:dyDescent="0.25">
      <c r="A522" s="197">
        <v>192</v>
      </c>
      <c r="B522" s="274"/>
      <c r="C522" s="482"/>
      <c r="D522" s="482"/>
      <c r="E522" s="484"/>
      <c r="F522" s="485"/>
      <c r="G522" s="485"/>
      <c r="H522" s="486"/>
      <c r="I522" s="284"/>
      <c r="J522" s="484"/>
      <c r="K522" s="485"/>
      <c r="L522" s="485"/>
      <c r="M522" s="485"/>
      <c r="N522" s="486"/>
      <c r="O522" s="272"/>
      <c r="P522" s="272"/>
      <c r="Q522" s="199"/>
      <c r="R522" s="200"/>
      <c r="S522" s="38" t="str">
        <f t="shared" si="38"/>
        <v xml:space="preserve"> </v>
      </c>
      <c r="T522" s="38" t="str">
        <f t="shared" si="39"/>
        <v xml:space="preserve"> </v>
      </c>
    </row>
    <row r="523" spans="1:20" ht="24.95" customHeight="1" x14ac:dyDescent="0.25">
      <c r="A523" s="197">
        <v>193</v>
      </c>
      <c r="B523" s="274"/>
      <c r="C523" s="482"/>
      <c r="D523" s="482"/>
      <c r="E523" s="484"/>
      <c r="F523" s="485"/>
      <c r="G523" s="485"/>
      <c r="H523" s="486"/>
      <c r="I523" s="284"/>
      <c r="J523" s="484"/>
      <c r="K523" s="485"/>
      <c r="L523" s="485"/>
      <c r="M523" s="485"/>
      <c r="N523" s="486"/>
      <c r="O523" s="272"/>
      <c r="P523" s="272"/>
      <c r="Q523" s="199"/>
      <c r="R523" s="200"/>
      <c r="S523" s="38" t="str">
        <f t="shared" si="38"/>
        <v xml:space="preserve"> </v>
      </c>
      <c r="T523" s="38" t="str">
        <f t="shared" si="39"/>
        <v xml:space="preserve"> </v>
      </c>
    </row>
    <row r="524" spans="1:20" ht="24.95" customHeight="1" x14ac:dyDescent="0.25">
      <c r="A524" s="197">
        <v>194</v>
      </c>
      <c r="B524" s="274"/>
      <c r="C524" s="482"/>
      <c r="D524" s="482"/>
      <c r="E524" s="484"/>
      <c r="F524" s="485"/>
      <c r="G524" s="485"/>
      <c r="H524" s="486"/>
      <c r="I524" s="284"/>
      <c r="J524" s="484"/>
      <c r="K524" s="485"/>
      <c r="L524" s="485"/>
      <c r="M524" s="485"/>
      <c r="N524" s="486"/>
      <c r="O524" s="201"/>
      <c r="P524" s="201"/>
      <c r="Q524" s="202"/>
      <c r="R524" s="200"/>
      <c r="S524" s="38" t="str">
        <f t="shared" si="38"/>
        <v xml:space="preserve"> </v>
      </c>
      <c r="T524" s="38" t="str">
        <f t="shared" si="39"/>
        <v xml:space="preserve"> </v>
      </c>
    </row>
    <row r="525" spans="1:20" ht="24.95" customHeight="1" x14ac:dyDescent="0.25">
      <c r="A525" s="197">
        <v>195</v>
      </c>
      <c r="B525" s="274"/>
      <c r="C525" s="482"/>
      <c r="D525" s="482"/>
      <c r="E525" s="484"/>
      <c r="F525" s="485"/>
      <c r="G525" s="485"/>
      <c r="H525" s="486"/>
      <c r="I525" s="284"/>
      <c r="J525" s="484"/>
      <c r="K525" s="485"/>
      <c r="L525" s="485"/>
      <c r="M525" s="485"/>
      <c r="N525" s="486"/>
      <c r="O525" s="272"/>
      <c r="P525" s="272"/>
      <c r="Q525" s="199"/>
      <c r="R525" s="200"/>
      <c r="S525" s="38" t="str">
        <f t="shared" si="38"/>
        <v xml:space="preserve"> </v>
      </c>
      <c r="T525" s="38" t="str">
        <f t="shared" si="39"/>
        <v xml:space="preserve"> </v>
      </c>
    </row>
    <row r="526" spans="1:20" ht="24.95" customHeight="1" x14ac:dyDescent="0.25">
      <c r="A526" s="197">
        <v>196</v>
      </c>
      <c r="B526" s="274"/>
      <c r="C526" s="482"/>
      <c r="D526" s="482"/>
      <c r="E526" s="483"/>
      <c r="F526" s="483"/>
      <c r="G526" s="483"/>
      <c r="H526" s="483"/>
      <c r="I526" s="285"/>
      <c r="J526" s="483"/>
      <c r="K526" s="483"/>
      <c r="L526" s="483"/>
      <c r="M526" s="483"/>
      <c r="N526" s="483"/>
      <c r="O526" s="201"/>
      <c r="P526" s="201"/>
      <c r="Q526" s="202"/>
      <c r="R526" s="200"/>
      <c r="S526" s="38" t="str">
        <f t="shared" si="38"/>
        <v xml:space="preserve"> </v>
      </c>
      <c r="T526" s="38" t="str">
        <f t="shared" si="39"/>
        <v xml:space="preserve"> </v>
      </c>
    </row>
    <row r="527" spans="1:20" ht="24.95" customHeight="1" x14ac:dyDescent="0.25">
      <c r="A527" s="197">
        <v>197</v>
      </c>
      <c r="B527" s="201"/>
      <c r="C527" s="482"/>
      <c r="D527" s="482"/>
      <c r="E527" s="483"/>
      <c r="F527" s="483"/>
      <c r="G527" s="483"/>
      <c r="H527" s="483"/>
      <c r="I527" s="280"/>
      <c r="J527" s="483"/>
      <c r="K527" s="483"/>
      <c r="L527" s="483"/>
      <c r="M527" s="483"/>
      <c r="N527" s="483"/>
      <c r="O527" s="201"/>
      <c r="P527" s="201"/>
      <c r="Q527" s="202"/>
      <c r="R527" s="200"/>
      <c r="S527" s="38" t="str">
        <f t="shared" si="38"/>
        <v xml:space="preserve"> </v>
      </c>
      <c r="T527" s="38" t="str">
        <f t="shared" si="39"/>
        <v xml:space="preserve"> </v>
      </c>
    </row>
    <row r="528" spans="1:20" ht="24.95" customHeight="1" x14ac:dyDescent="0.25">
      <c r="A528" s="197">
        <v>198</v>
      </c>
      <c r="B528" s="201"/>
      <c r="C528" s="482"/>
      <c r="D528" s="482"/>
      <c r="E528" s="483"/>
      <c r="F528" s="483"/>
      <c r="G528" s="483"/>
      <c r="H528" s="483"/>
      <c r="I528" s="280"/>
      <c r="J528" s="483"/>
      <c r="K528" s="483"/>
      <c r="L528" s="483"/>
      <c r="M528" s="483"/>
      <c r="N528" s="483"/>
      <c r="O528" s="201"/>
      <c r="P528" s="201"/>
      <c r="Q528" s="202"/>
      <c r="R528" s="200"/>
      <c r="S528" s="38" t="str">
        <f t="shared" si="38"/>
        <v xml:space="preserve"> </v>
      </c>
      <c r="T528" s="38" t="str">
        <f t="shared" si="39"/>
        <v xml:space="preserve"> </v>
      </c>
    </row>
    <row r="529" spans="1:20" ht="24.95" customHeight="1" x14ac:dyDescent="0.25">
      <c r="A529" s="197">
        <v>199</v>
      </c>
      <c r="B529" s="201"/>
      <c r="C529" s="482"/>
      <c r="D529" s="482"/>
      <c r="E529" s="483"/>
      <c r="F529" s="483"/>
      <c r="G529" s="483"/>
      <c r="H529" s="483"/>
      <c r="I529" s="280"/>
      <c r="J529" s="483"/>
      <c r="K529" s="483"/>
      <c r="L529" s="483"/>
      <c r="M529" s="483"/>
      <c r="N529" s="483"/>
      <c r="O529" s="201"/>
      <c r="P529" s="201"/>
      <c r="Q529" s="202"/>
      <c r="R529" s="200"/>
      <c r="S529" s="38" t="str">
        <f t="shared" si="38"/>
        <v xml:space="preserve"> </v>
      </c>
      <c r="T529" s="38" t="str">
        <f t="shared" si="39"/>
        <v xml:space="preserve"> </v>
      </c>
    </row>
    <row r="530" spans="1:20" ht="24.95" customHeight="1" x14ac:dyDescent="0.25">
      <c r="A530" s="197">
        <v>200</v>
      </c>
      <c r="B530" s="201"/>
      <c r="C530" s="482"/>
      <c r="D530" s="482"/>
      <c r="E530" s="483"/>
      <c r="F530" s="483"/>
      <c r="G530" s="483"/>
      <c r="H530" s="483"/>
      <c r="I530" s="280"/>
      <c r="J530" s="483"/>
      <c r="K530" s="483"/>
      <c r="L530" s="483"/>
      <c r="M530" s="483"/>
      <c r="N530" s="483"/>
      <c r="O530" s="201"/>
      <c r="P530" s="201"/>
      <c r="Q530" s="202"/>
      <c r="R530" s="200"/>
      <c r="S530" s="38" t="str">
        <f t="shared" si="38"/>
        <v xml:space="preserve"> </v>
      </c>
      <c r="T530" s="38" t="str">
        <f t="shared" si="39"/>
        <v xml:space="preserve"> </v>
      </c>
    </row>
    <row r="531" spans="1:20" ht="15.75" customHeight="1" x14ac:dyDescent="0.25">
      <c r="A531" s="204"/>
      <c r="B531" s="169"/>
      <c r="C531" s="205"/>
      <c r="D531" s="205"/>
      <c r="E531" s="206"/>
      <c r="F531" s="206"/>
      <c r="G531" s="206"/>
      <c r="H531" s="206"/>
      <c r="I531" s="169"/>
      <c r="J531" s="206"/>
      <c r="K531" s="206"/>
      <c r="L531" s="206"/>
      <c r="M531" s="206"/>
      <c r="N531" s="206"/>
      <c r="O531" s="169"/>
      <c r="P531" s="207" t="s">
        <v>181</v>
      </c>
      <c r="Q531" s="210">
        <f>SUM(Q521:Q530)+Q504</f>
        <v>0</v>
      </c>
      <c r="R531" s="208"/>
    </row>
    <row r="532" spans="1:20" ht="15" customHeight="1" x14ac:dyDescent="0.25">
      <c r="A532" s="3" t="s">
        <v>204</v>
      </c>
    </row>
    <row r="533" spans="1:20" ht="15" customHeight="1" x14ac:dyDescent="0.25">
      <c r="A533" s="209" t="s">
        <v>205</v>
      </c>
    </row>
    <row r="537" spans="1:20" ht="15" customHeight="1" x14ac:dyDescent="0.25">
      <c r="A537" s="75" t="s">
        <v>171</v>
      </c>
      <c r="B537" s="75"/>
      <c r="C537" s="75"/>
      <c r="D537" s="75"/>
      <c r="E537" s="75"/>
      <c r="F537" s="75"/>
      <c r="G537" s="75"/>
      <c r="H537" s="75"/>
      <c r="I537" s="75"/>
      <c r="J537" s="75"/>
      <c r="K537" s="75"/>
    </row>
    <row r="538" spans="1:20" ht="15" customHeight="1" x14ac:dyDescent="0.25">
      <c r="A538" s="273"/>
      <c r="B538" s="273"/>
      <c r="C538" s="273"/>
      <c r="D538" s="273"/>
      <c r="E538" s="273"/>
      <c r="F538" s="273"/>
      <c r="G538" s="273"/>
      <c r="H538" s="273"/>
      <c r="I538" s="273"/>
      <c r="J538" s="273"/>
      <c r="K538" s="273"/>
    </row>
    <row r="539" spans="1:20" ht="15" customHeight="1" x14ac:dyDescent="0.25">
      <c r="A539" s="275" t="s">
        <v>101</v>
      </c>
      <c r="I539" s="275" t="s">
        <v>102</v>
      </c>
      <c r="L539" s="275" t="s">
        <v>103</v>
      </c>
      <c r="O539" s="74" t="s">
        <v>127</v>
      </c>
      <c r="P539" s="74"/>
    </row>
    <row r="541" spans="1:20" ht="15.75" customHeight="1" x14ac:dyDescent="0.25">
      <c r="A541" s="348" t="s">
        <v>192</v>
      </c>
      <c r="B541" s="348"/>
      <c r="C541" s="348"/>
      <c r="D541" s="348"/>
      <c r="E541" s="348"/>
      <c r="F541" s="348"/>
      <c r="G541" s="348"/>
      <c r="H541" s="348"/>
      <c r="I541" s="348"/>
      <c r="J541" s="348"/>
      <c r="K541" s="348"/>
      <c r="L541" s="348"/>
      <c r="M541" s="348"/>
      <c r="N541" s="348"/>
      <c r="O541" s="348"/>
      <c r="P541" s="348"/>
      <c r="Q541" s="348"/>
      <c r="R541" s="348"/>
    </row>
    <row r="542" spans="1:20" ht="15" customHeight="1" x14ac:dyDescent="0.25">
      <c r="A542" s="187"/>
      <c r="B542" s="187"/>
      <c r="C542" s="187"/>
      <c r="D542" s="187"/>
      <c r="E542" s="187"/>
      <c r="F542" s="187"/>
      <c r="G542" s="187"/>
      <c r="H542" s="71" t="str">
        <f>'proje ve personel bilgileri'!$B$7</f>
        <v>/</v>
      </c>
      <c r="I542" s="70" t="s">
        <v>109</v>
      </c>
      <c r="J542" s="187"/>
      <c r="K542" s="187"/>
      <c r="L542" s="187"/>
      <c r="M542" s="187"/>
      <c r="N542" s="187"/>
      <c r="O542" s="187"/>
      <c r="P542" s="187"/>
      <c r="Q542" s="187"/>
      <c r="R542" s="187"/>
    </row>
    <row r="543" spans="1:20" ht="15" customHeight="1" x14ac:dyDescent="0.25">
      <c r="J543" s="188"/>
      <c r="R543" s="189" t="s">
        <v>193</v>
      </c>
    </row>
    <row r="544" spans="1:20" ht="15.75" customHeight="1" x14ac:dyDescent="0.25">
      <c r="A544" s="190" t="s">
        <v>194</v>
      </c>
      <c r="J544" s="188"/>
      <c r="R544" s="189"/>
    </row>
    <row r="545" spans="1:20" ht="15.75" customHeight="1" x14ac:dyDescent="0.25">
      <c r="A545" s="349" t="s">
        <v>2</v>
      </c>
      <c r="B545" s="350"/>
      <c r="C545" s="479">
        <f>'proje ve personel bilgileri'!$B$2</f>
        <v>0</v>
      </c>
      <c r="D545" s="480"/>
      <c r="E545" s="480"/>
      <c r="F545" s="480"/>
      <c r="G545" s="480"/>
      <c r="H545" s="480"/>
      <c r="I545" s="480"/>
      <c r="J545" s="480"/>
      <c r="K545" s="480"/>
      <c r="L545" s="480"/>
      <c r="M545" s="480"/>
      <c r="N545" s="480"/>
      <c r="O545" s="480"/>
      <c r="P545" s="480"/>
      <c r="Q545" s="480"/>
      <c r="R545" s="481"/>
    </row>
    <row r="546" spans="1:20" ht="15.75" customHeight="1" x14ac:dyDescent="0.25">
      <c r="A546" s="349" t="s">
        <v>184</v>
      </c>
      <c r="B546" s="350"/>
      <c r="C546" s="491">
        <f>'proje ve personel bilgileri'!$B$3</f>
        <v>0</v>
      </c>
      <c r="D546" s="492"/>
      <c r="E546" s="492"/>
      <c r="F546" s="492"/>
      <c r="G546" s="492"/>
      <c r="H546" s="492"/>
      <c r="I546" s="492"/>
      <c r="J546" s="492"/>
      <c r="K546" s="492"/>
      <c r="L546" s="492"/>
      <c r="M546" s="492"/>
      <c r="N546" s="492"/>
      <c r="O546" s="492"/>
      <c r="P546" s="492"/>
      <c r="Q546" s="492"/>
      <c r="R546" s="493"/>
    </row>
    <row r="547" spans="1:20" ht="60" customHeight="1" x14ac:dyDescent="0.25">
      <c r="A547" s="192" t="s">
        <v>87</v>
      </c>
      <c r="B547" s="193" t="s">
        <v>195</v>
      </c>
      <c r="C547" s="487" t="s">
        <v>196</v>
      </c>
      <c r="D547" s="487"/>
      <c r="E547" s="488" t="s">
        <v>197</v>
      </c>
      <c r="F547" s="489"/>
      <c r="G547" s="489"/>
      <c r="H547" s="490"/>
      <c r="I547" s="194" t="s">
        <v>198</v>
      </c>
      <c r="J547" s="488" t="s">
        <v>199</v>
      </c>
      <c r="K547" s="489"/>
      <c r="L547" s="489"/>
      <c r="M547" s="489"/>
      <c r="N547" s="490"/>
      <c r="O547" s="195" t="s">
        <v>200</v>
      </c>
      <c r="P547" s="195" t="s">
        <v>201</v>
      </c>
      <c r="Q547" s="195" t="s">
        <v>202</v>
      </c>
      <c r="R547" s="196" t="s">
        <v>203</v>
      </c>
    </row>
    <row r="548" spans="1:20" ht="24.95" customHeight="1" x14ac:dyDescent="0.25">
      <c r="A548" s="197">
        <v>201</v>
      </c>
      <c r="B548" s="274"/>
      <c r="C548" s="482"/>
      <c r="D548" s="482"/>
      <c r="E548" s="484"/>
      <c r="F548" s="485"/>
      <c r="G548" s="485"/>
      <c r="H548" s="486"/>
      <c r="I548" s="284"/>
      <c r="J548" s="484"/>
      <c r="K548" s="485"/>
      <c r="L548" s="485"/>
      <c r="M548" s="485"/>
      <c r="N548" s="486"/>
      <c r="O548" s="272"/>
      <c r="P548" s="272"/>
      <c r="Q548" s="199"/>
      <c r="R548" s="200"/>
      <c r="S548" s="38" t="str">
        <f t="shared" ref="S548:S557" si="40">IF(Q548&lt;&gt;0,(IF(R548=0,"KDV'li Tutar Zorunlu"," "))," ")</f>
        <v xml:space="preserve"> </v>
      </c>
      <c r="T548" s="38" t="str">
        <f t="shared" ref="T548:T557" si="41">IF(Q548&lt;&gt;0,(IF(O548=0,"Tarih Numara Zorunlu"," "))," ")</f>
        <v xml:space="preserve"> </v>
      </c>
    </row>
    <row r="549" spans="1:20" ht="24.95" customHeight="1" x14ac:dyDescent="0.25">
      <c r="A549" s="197">
        <v>202</v>
      </c>
      <c r="B549" s="274"/>
      <c r="C549" s="482"/>
      <c r="D549" s="482"/>
      <c r="E549" s="484"/>
      <c r="F549" s="485"/>
      <c r="G549" s="485"/>
      <c r="H549" s="486"/>
      <c r="I549" s="284"/>
      <c r="J549" s="484"/>
      <c r="K549" s="485"/>
      <c r="L549" s="485"/>
      <c r="M549" s="485"/>
      <c r="N549" s="486"/>
      <c r="O549" s="272"/>
      <c r="P549" s="272"/>
      <c r="Q549" s="199"/>
      <c r="R549" s="200"/>
      <c r="S549" s="38" t="str">
        <f t="shared" si="40"/>
        <v xml:space="preserve"> </v>
      </c>
      <c r="T549" s="38" t="str">
        <f t="shared" si="41"/>
        <v xml:space="preserve"> </v>
      </c>
    </row>
    <row r="550" spans="1:20" ht="24.95" customHeight="1" x14ac:dyDescent="0.25">
      <c r="A550" s="197">
        <v>203</v>
      </c>
      <c r="B550" s="274"/>
      <c r="C550" s="482"/>
      <c r="D550" s="482"/>
      <c r="E550" s="484"/>
      <c r="F550" s="485"/>
      <c r="G550" s="485"/>
      <c r="H550" s="486"/>
      <c r="I550" s="284"/>
      <c r="J550" s="484"/>
      <c r="K550" s="485"/>
      <c r="L550" s="485"/>
      <c r="M550" s="485"/>
      <c r="N550" s="486"/>
      <c r="O550" s="272"/>
      <c r="P550" s="272"/>
      <c r="Q550" s="199"/>
      <c r="R550" s="200"/>
      <c r="S550" s="38" t="str">
        <f t="shared" si="40"/>
        <v xml:space="preserve"> </v>
      </c>
      <c r="T550" s="38" t="str">
        <f t="shared" si="41"/>
        <v xml:space="preserve"> </v>
      </c>
    </row>
    <row r="551" spans="1:20" ht="24.95" customHeight="1" x14ac:dyDescent="0.25">
      <c r="A551" s="197">
        <v>204</v>
      </c>
      <c r="B551" s="274"/>
      <c r="C551" s="482"/>
      <c r="D551" s="482"/>
      <c r="E551" s="484"/>
      <c r="F551" s="485"/>
      <c r="G551" s="485"/>
      <c r="H551" s="486"/>
      <c r="I551" s="284"/>
      <c r="J551" s="484"/>
      <c r="K551" s="485"/>
      <c r="L551" s="485"/>
      <c r="M551" s="485"/>
      <c r="N551" s="486"/>
      <c r="O551" s="201"/>
      <c r="P551" s="201"/>
      <c r="Q551" s="202"/>
      <c r="R551" s="200"/>
      <c r="S551" s="38" t="str">
        <f t="shared" si="40"/>
        <v xml:space="preserve"> </v>
      </c>
      <c r="T551" s="38" t="str">
        <f t="shared" si="41"/>
        <v xml:space="preserve"> </v>
      </c>
    </row>
    <row r="552" spans="1:20" ht="24.95" customHeight="1" x14ac:dyDescent="0.25">
      <c r="A552" s="197">
        <v>205</v>
      </c>
      <c r="B552" s="274"/>
      <c r="C552" s="482"/>
      <c r="D552" s="482"/>
      <c r="E552" s="484"/>
      <c r="F552" s="485"/>
      <c r="G552" s="485"/>
      <c r="H552" s="486"/>
      <c r="I552" s="284"/>
      <c r="J552" s="484"/>
      <c r="K552" s="485"/>
      <c r="L552" s="485"/>
      <c r="M552" s="485"/>
      <c r="N552" s="486"/>
      <c r="O552" s="272"/>
      <c r="P552" s="272"/>
      <c r="Q552" s="199"/>
      <c r="R552" s="200"/>
      <c r="S552" s="38" t="str">
        <f t="shared" si="40"/>
        <v xml:space="preserve"> </v>
      </c>
      <c r="T552" s="38" t="str">
        <f t="shared" si="41"/>
        <v xml:space="preserve"> </v>
      </c>
    </row>
    <row r="553" spans="1:20" ht="24.95" customHeight="1" x14ac:dyDescent="0.25">
      <c r="A553" s="197">
        <v>206</v>
      </c>
      <c r="B553" s="274"/>
      <c r="C553" s="482"/>
      <c r="D553" s="482"/>
      <c r="E553" s="483"/>
      <c r="F553" s="483"/>
      <c r="G553" s="483"/>
      <c r="H553" s="483"/>
      <c r="I553" s="285"/>
      <c r="J553" s="483"/>
      <c r="K553" s="483"/>
      <c r="L553" s="483"/>
      <c r="M553" s="483"/>
      <c r="N553" s="483"/>
      <c r="O553" s="201"/>
      <c r="P553" s="201"/>
      <c r="Q553" s="202"/>
      <c r="R553" s="200"/>
      <c r="S553" s="38" t="str">
        <f t="shared" si="40"/>
        <v xml:space="preserve"> </v>
      </c>
      <c r="T553" s="38" t="str">
        <f t="shared" si="41"/>
        <v xml:space="preserve"> </v>
      </c>
    </row>
    <row r="554" spans="1:20" ht="24.95" customHeight="1" x14ac:dyDescent="0.25">
      <c r="A554" s="197">
        <v>207</v>
      </c>
      <c r="B554" s="201"/>
      <c r="C554" s="482"/>
      <c r="D554" s="482"/>
      <c r="E554" s="483"/>
      <c r="F554" s="483"/>
      <c r="G554" s="483"/>
      <c r="H554" s="483"/>
      <c r="I554" s="280"/>
      <c r="J554" s="483"/>
      <c r="K554" s="483"/>
      <c r="L554" s="483"/>
      <c r="M554" s="483"/>
      <c r="N554" s="483"/>
      <c r="O554" s="201"/>
      <c r="P554" s="201"/>
      <c r="Q554" s="202"/>
      <c r="R554" s="200"/>
      <c r="S554" s="38" t="str">
        <f t="shared" si="40"/>
        <v xml:space="preserve"> </v>
      </c>
      <c r="T554" s="38" t="str">
        <f t="shared" si="41"/>
        <v xml:space="preserve"> </v>
      </c>
    </row>
    <row r="555" spans="1:20" ht="24.95" customHeight="1" x14ac:dyDescent="0.25">
      <c r="A555" s="197">
        <v>208</v>
      </c>
      <c r="B555" s="201"/>
      <c r="C555" s="482"/>
      <c r="D555" s="482"/>
      <c r="E555" s="483"/>
      <c r="F555" s="483"/>
      <c r="G555" s="483"/>
      <c r="H555" s="483"/>
      <c r="I555" s="280"/>
      <c r="J555" s="483"/>
      <c r="K555" s="483"/>
      <c r="L555" s="483"/>
      <c r="M555" s="483"/>
      <c r="N555" s="483"/>
      <c r="O555" s="201"/>
      <c r="P555" s="201"/>
      <c r="Q555" s="202"/>
      <c r="R555" s="200"/>
      <c r="S555" s="38" t="str">
        <f t="shared" si="40"/>
        <v xml:space="preserve"> </v>
      </c>
      <c r="T555" s="38" t="str">
        <f t="shared" si="41"/>
        <v xml:space="preserve"> </v>
      </c>
    </row>
    <row r="556" spans="1:20" ht="24.95" customHeight="1" x14ac:dyDescent="0.25">
      <c r="A556" s="197">
        <v>209</v>
      </c>
      <c r="B556" s="201"/>
      <c r="C556" s="482"/>
      <c r="D556" s="482"/>
      <c r="E556" s="483"/>
      <c r="F556" s="483"/>
      <c r="G556" s="483"/>
      <c r="H556" s="483"/>
      <c r="I556" s="280"/>
      <c r="J556" s="483"/>
      <c r="K556" s="483"/>
      <c r="L556" s="483"/>
      <c r="M556" s="483"/>
      <c r="N556" s="483"/>
      <c r="O556" s="201"/>
      <c r="P556" s="201"/>
      <c r="Q556" s="202"/>
      <c r="R556" s="200"/>
      <c r="S556" s="38" t="str">
        <f t="shared" si="40"/>
        <v xml:space="preserve"> </v>
      </c>
      <c r="T556" s="38" t="str">
        <f t="shared" si="41"/>
        <v xml:space="preserve"> </v>
      </c>
    </row>
    <row r="557" spans="1:20" ht="24.95" customHeight="1" x14ac:dyDescent="0.25">
      <c r="A557" s="197">
        <v>210</v>
      </c>
      <c r="B557" s="201"/>
      <c r="C557" s="482"/>
      <c r="D557" s="482"/>
      <c r="E557" s="483"/>
      <c r="F557" s="483"/>
      <c r="G557" s="483"/>
      <c r="H557" s="483"/>
      <c r="I557" s="280"/>
      <c r="J557" s="483"/>
      <c r="K557" s="483"/>
      <c r="L557" s="483"/>
      <c r="M557" s="483"/>
      <c r="N557" s="483"/>
      <c r="O557" s="201"/>
      <c r="P557" s="201"/>
      <c r="Q557" s="202"/>
      <c r="R557" s="200"/>
      <c r="S557" s="38" t="str">
        <f t="shared" si="40"/>
        <v xml:space="preserve"> </v>
      </c>
      <c r="T557" s="38" t="str">
        <f t="shared" si="41"/>
        <v xml:space="preserve"> </v>
      </c>
    </row>
    <row r="558" spans="1:20" ht="15.75" customHeight="1" x14ac:dyDescent="0.25">
      <c r="A558" s="204"/>
      <c r="B558" s="169"/>
      <c r="C558" s="205"/>
      <c r="D558" s="205"/>
      <c r="E558" s="206"/>
      <c r="F558" s="206"/>
      <c r="G558" s="206"/>
      <c r="H558" s="206"/>
      <c r="I558" s="169"/>
      <c r="J558" s="206"/>
      <c r="K558" s="206"/>
      <c r="L558" s="206"/>
      <c r="M558" s="206"/>
      <c r="N558" s="206"/>
      <c r="O558" s="169"/>
      <c r="P558" s="207" t="s">
        <v>181</v>
      </c>
      <c r="Q558" s="210">
        <f>SUM(Q548:Q557)+Q531</f>
        <v>0</v>
      </c>
      <c r="R558" s="208"/>
    </row>
    <row r="559" spans="1:20" ht="15" customHeight="1" x14ac:dyDescent="0.25">
      <c r="A559" s="3" t="s">
        <v>204</v>
      </c>
    </row>
    <row r="560" spans="1:20" ht="15" customHeight="1" x14ac:dyDescent="0.25">
      <c r="A560" s="209" t="s">
        <v>205</v>
      </c>
    </row>
    <row r="564" spans="1:20" ht="15" customHeight="1" x14ac:dyDescent="0.25">
      <c r="A564" s="75" t="s">
        <v>171</v>
      </c>
      <c r="B564" s="75"/>
      <c r="C564" s="75"/>
      <c r="D564" s="75"/>
      <c r="E564" s="75"/>
      <c r="F564" s="75"/>
      <c r="G564" s="75"/>
      <c r="H564" s="75"/>
      <c r="I564" s="75"/>
      <c r="J564" s="75"/>
      <c r="K564" s="75"/>
    </row>
    <row r="565" spans="1:20" ht="15" customHeight="1" x14ac:dyDescent="0.25">
      <c r="A565" s="273"/>
      <c r="B565" s="273"/>
      <c r="C565" s="273"/>
      <c r="D565" s="273"/>
      <c r="E565" s="273"/>
      <c r="F565" s="273"/>
      <c r="G565" s="273"/>
      <c r="H565" s="273"/>
      <c r="I565" s="273"/>
      <c r="J565" s="273"/>
      <c r="K565" s="273"/>
    </row>
    <row r="566" spans="1:20" ht="15" customHeight="1" x14ac:dyDescent="0.25">
      <c r="A566" s="275" t="s">
        <v>101</v>
      </c>
      <c r="I566" s="275" t="s">
        <v>102</v>
      </c>
      <c r="L566" s="275" t="s">
        <v>103</v>
      </c>
      <c r="O566" s="74" t="s">
        <v>127</v>
      </c>
      <c r="P566" s="74"/>
    </row>
    <row r="568" spans="1:20" ht="15.75" customHeight="1" x14ac:dyDescent="0.25">
      <c r="A568" s="348" t="s">
        <v>192</v>
      </c>
      <c r="B568" s="348"/>
      <c r="C568" s="348"/>
      <c r="D568" s="348"/>
      <c r="E568" s="348"/>
      <c r="F568" s="348"/>
      <c r="G568" s="348"/>
      <c r="H568" s="348"/>
      <c r="I568" s="348"/>
      <c r="J568" s="348"/>
      <c r="K568" s="348"/>
      <c r="L568" s="348"/>
      <c r="M568" s="348"/>
      <c r="N568" s="348"/>
      <c r="O568" s="348"/>
      <c r="P568" s="348"/>
      <c r="Q568" s="348"/>
      <c r="R568" s="348"/>
    </row>
    <row r="569" spans="1:20" ht="15" customHeight="1" x14ac:dyDescent="0.25">
      <c r="A569" s="187"/>
      <c r="B569" s="187"/>
      <c r="C569" s="187"/>
      <c r="D569" s="187"/>
      <c r="E569" s="187"/>
      <c r="F569" s="187"/>
      <c r="G569" s="187"/>
      <c r="H569" s="71" t="str">
        <f>'proje ve personel bilgileri'!$B$7</f>
        <v>/</v>
      </c>
      <c r="I569" s="70" t="s">
        <v>109</v>
      </c>
      <c r="J569" s="187"/>
      <c r="K569" s="187"/>
      <c r="L569" s="187"/>
      <c r="M569" s="187"/>
      <c r="N569" s="187"/>
      <c r="O569" s="187"/>
      <c r="P569" s="187"/>
      <c r="Q569" s="187"/>
      <c r="R569" s="187"/>
    </row>
    <row r="570" spans="1:20" ht="15" customHeight="1" x14ac:dyDescent="0.25">
      <c r="J570" s="188"/>
      <c r="R570" s="189" t="s">
        <v>193</v>
      </c>
    </row>
    <row r="571" spans="1:20" ht="15.75" customHeight="1" x14ac:dyDescent="0.25">
      <c r="A571" s="190" t="s">
        <v>194</v>
      </c>
      <c r="J571" s="188"/>
      <c r="R571" s="189"/>
    </row>
    <row r="572" spans="1:20" ht="15.75" customHeight="1" x14ac:dyDescent="0.25">
      <c r="A572" s="349" t="s">
        <v>2</v>
      </c>
      <c r="B572" s="350"/>
      <c r="C572" s="479">
        <f>'proje ve personel bilgileri'!$B$2</f>
        <v>0</v>
      </c>
      <c r="D572" s="480"/>
      <c r="E572" s="480"/>
      <c r="F572" s="480"/>
      <c r="G572" s="480"/>
      <c r="H572" s="480"/>
      <c r="I572" s="480"/>
      <c r="J572" s="480"/>
      <c r="K572" s="480"/>
      <c r="L572" s="480"/>
      <c r="M572" s="480"/>
      <c r="N572" s="480"/>
      <c r="O572" s="480"/>
      <c r="P572" s="480"/>
      <c r="Q572" s="480"/>
      <c r="R572" s="481"/>
    </row>
    <row r="573" spans="1:20" ht="15.75" customHeight="1" x14ac:dyDescent="0.25">
      <c r="A573" s="349" t="s">
        <v>184</v>
      </c>
      <c r="B573" s="350"/>
      <c r="C573" s="491">
        <f>'proje ve personel bilgileri'!$B$3</f>
        <v>0</v>
      </c>
      <c r="D573" s="492"/>
      <c r="E573" s="492"/>
      <c r="F573" s="492"/>
      <c r="G573" s="492"/>
      <c r="H573" s="492"/>
      <c r="I573" s="492"/>
      <c r="J573" s="492"/>
      <c r="K573" s="492"/>
      <c r="L573" s="492"/>
      <c r="M573" s="492"/>
      <c r="N573" s="492"/>
      <c r="O573" s="492"/>
      <c r="P573" s="492"/>
      <c r="Q573" s="492"/>
      <c r="R573" s="493"/>
    </row>
    <row r="574" spans="1:20" ht="60" customHeight="1" x14ac:dyDescent="0.25">
      <c r="A574" s="192" t="s">
        <v>87</v>
      </c>
      <c r="B574" s="193" t="s">
        <v>195</v>
      </c>
      <c r="C574" s="487" t="s">
        <v>196</v>
      </c>
      <c r="D574" s="487"/>
      <c r="E574" s="488" t="s">
        <v>197</v>
      </c>
      <c r="F574" s="489"/>
      <c r="G574" s="489"/>
      <c r="H574" s="490"/>
      <c r="I574" s="194" t="s">
        <v>198</v>
      </c>
      <c r="J574" s="488" t="s">
        <v>199</v>
      </c>
      <c r="K574" s="489"/>
      <c r="L574" s="489"/>
      <c r="M574" s="489"/>
      <c r="N574" s="490"/>
      <c r="O574" s="195" t="s">
        <v>200</v>
      </c>
      <c r="P574" s="195" t="s">
        <v>201</v>
      </c>
      <c r="Q574" s="195" t="s">
        <v>202</v>
      </c>
      <c r="R574" s="196" t="s">
        <v>203</v>
      </c>
    </row>
    <row r="575" spans="1:20" ht="24.95" customHeight="1" x14ac:dyDescent="0.25">
      <c r="A575" s="197">
        <v>211</v>
      </c>
      <c r="B575" s="274"/>
      <c r="C575" s="482"/>
      <c r="D575" s="482"/>
      <c r="E575" s="484"/>
      <c r="F575" s="485"/>
      <c r="G575" s="485"/>
      <c r="H575" s="486"/>
      <c r="I575" s="284"/>
      <c r="J575" s="484"/>
      <c r="K575" s="485"/>
      <c r="L575" s="485"/>
      <c r="M575" s="485"/>
      <c r="N575" s="486"/>
      <c r="O575" s="272"/>
      <c r="P575" s="272"/>
      <c r="Q575" s="199"/>
      <c r="R575" s="200"/>
      <c r="S575" s="38" t="str">
        <f t="shared" ref="S575:S584" si="42">IF(Q575&lt;&gt;0,(IF(R575=0,"KDV'li Tutar Zorunlu"," "))," ")</f>
        <v xml:space="preserve"> </v>
      </c>
      <c r="T575" s="38" t="str">
        <f t="shared" ref="T575:T584" si="43">IF(Q575&lt;&gt;0,(IF(O575=0,"Tarih Numara Zorunlu"," "))," ")</f>
        <v xml:space="preserve"> </v>
      </c>
    </row>
    <row r="576" spans="1:20" ht="24.95" customHeight="1" x14ac:dyDescent="0.25">
      <c r="A576" s="197">
        <v>212</v>
      </c>
      <c r="B576" s="274"/>
      <c r="C576" s="482"/>
      <c r="D576" s="482"/>
      <c r="E576" s="484"/>
      <c r="F576" s="485"/>
      <c r="G576" s="485"/>
      <c r="H576" s="486"/>
      <c r="I576" s="284"/>
      <c r="J576" s="484"/>
      <c r="K576" s="485"/>
      <c r="L576" s="485"/>
      <c r="M576" s="485"/>
      <c r="N576" s="486"/>
      <c r="O576" s="272"/>
      <c r="P576" s="272"/>
      <c r="Q576" s="199"/>
      <c r="R576" s="200"/>
      <c r="S576" s="38" t="str">
        <f t="shared" si="42"/>
        <v xml:space="preserve"> </v>
      </c>
      <c r="T576" s="38" t="str">
        <f t="shared" si="43"/>
        <v xml:space="preserve"> </v>
      </c>
    </row>
    <row r="577" spans="1:20" ht="24.95" customHeight="1" x14ac:dyDescent="0.25">
      <c r="A577" s="197">
        <v>213</v>
      </c>
      <c r="B577" s="274"/>
      <c r="C577" s="482"/>
      <c r="D577" s="482"/>
      <c r="E577" s="484"/>
      <c r="F577" s="485"/>
      <c r="G577" s="485"/>
      <c r="H577" s="486"/>
      <c r="I577" s="284"/>
      <c r="J577" s="484"/>
      <c r="K577" s="485"/>
      <c r="L577" s="485"/>
      <c r="M577" s="485"/>
      <c r="N577" s="486"/>
      <c r="O577" s="272"/>
      <c r="P577" s="272"/>
      <c r="Q577" s="199"/>
      <c r="R577" s="200"/>
      <c r="S577" s="38" t="str">
        <f t="shared" si="42"/>
        <v xml:space="preserve"> </v>
      </c>
      <c r="T577" s="38" t="str">
        <f t="shared" si="43"/>
        <v xml:space="preserve"> </v>
      </c>
    </row>
    <row r="578" spans="1:20" ht="24.95" customHeight="1" x14ac:dyDescent="0.25">
      <c r="A578" s="197">
        <v>214</v>
      </c>
      <c r="B578" s="274"/>
      <c r="C578" s="482"/>
      <c r="D578" s="482"/>
      <c r="E578" s="484"/>
      <c r="F578" s="485"/>
      <c r="G578" s="485"/>
      <c r="H578" s="486"/>
      <c r="I578" s="284"/>
      <c r="J578" s="484"/>
      <c r="K578" s="485"/>
      <c r="L578" s="485"/>
      <c r="M578" s="485"/>
      <c r="N578" s="486"/>
      <c r="O578" s="201"/>
      <c r="P578" s="201"/>
      <c r="Q578" s="202"/>
      <c r="R578" s="200"/>
      <c r="S578" s="38" t="str">
        <f t="shared" si="42"/>
        <v xml:space="preserve"> </v>
      </c>
      <c r="T578" s="38" t="str">
        <f t="shared" si="43"/>
        <v xml:space="preserve"> </v>
      </c>
    </row>
    <row r="579" spans="1:20" ht="24.95" customHeight="1" x14ac:dyDescent="0.25">
      <c r="A579" s="197">
        <v>215</v>
      </c>
      <c r="B579" s="274"/>
      <c r="C579" s="482"/>
      <c r="D579" s="482"/>
      <c r="E579" s="484"/>
      <c r="F579" s="485"/>
      <c r="G579" s="485"/>
      <c r="H579" s="486"/>
      <c r="I579" s="284"/>
      <c r="J579" s="484"/>
      <c r="K579" s="485"/>
      <c r="L579" s="485"/>
      <c r="M579" s="485"/>
      <c r="N579" s="486"/>
      <c r="O579" s="272"/>
      <c r="P579" s="272"/>
      <c r="Q579" s="199"/>
      <c r="R579" s="200"/>
      <c r="S579" s="38" t="str">
        <f t="shared" si="42"/>
        <v xml:space="preserve"> </v>
      </c>
      <c r="T579" s="38" t="str">
        <f t="shared" si="43"/>
        <v xml:space="preserve"> </v>
      </c>
    </row>
    <row r="580" spans="1:20" ht="24.95" customHeight="1" x14ac:dyDescent="0.25">
      <c r="A580" s="197">
        <v>216</v>
      </c>
      <c r="B580" s="274"/>
      <c r="C580" s="482"/>
      <c r="D580" s="482"/>
      <c r="E580" s="483"/>
      <c r="F580" s="483"/>
      <c r="G580" s="483"/>
      <c r="H580" s="483"/>
      <c r="I580" s="285"/>
      <c r="J580" s="483"/>
      <c r="K580" s="483"/>
      <c r="L580" s="483"/>
      <c r="M580" s="483"/>
      <c r="N580" s="483"/>
      <c r="O580" s="201"/>
      <c r="P580" s="201"/>
      <c r="Q580" s="202"/>
      <c r="R580" s="200"/>
      <c r="S580" s="38" t="str">
        <f t="shared" si="42"/>
        <v xml:space="preserve"> </v>
      </c>
      <c r="T580" s="38" t="str">
        <f t="shared" si="43"/>
        <v xml:space="preserve"> </v>
      </c>
    </row>
    <row r="581" spans="1:20" ht="24.95" customHeight="1" x14ac:dyDescent="0.25">
      <c r="A581" s="197">
        <v>217</v>
      </c>
      <c r="B581" s="201"/>
      <c r="C581" s="482"/>
      <c r="D581" s="482"/>
      <c r="E581" s="483"/>
      <c r="F581" s="483"/>
      <c r="G581" s="483"/>
      <c r="H581" s="483"/>
      <c r="I581" s="280"/>
      <c r="J581" s="483"/>
      <c r="K581" s="483"/>
      <c r="L581" s="483"/>
      <c r="M581" s="483"/>
      <c r="N581" s="483"/>
      <c r="O581" s="201"/>
      <c r="P581" s="201"/>
      <c r="Q581" s="202"/>
      <c r="R581" s="200"/>
      <c r="S581" s="38" t="str">
        <f t="shared" si="42"/>
        <v xml:space="preserve"> </v>
      </c>
      <c r="T581" s="38" t="str">
        <f t="shared" si="43"/>
        <v xml:space="preserve"> </v>
      </c>
    </row>
    <row r="582" spans="1:20" ht="24.95" customHeight="1" x14ac:dyDescent="0.25">
      <c r="A582" s="197">
        <v>218</v>
      </c>
      <c r="B582" s="201"/>
      <c r="C582" s="482"/>
      <c r="D582" s="482"/>
      <c r="E582" s="483"/>
      <c r="F582" s="483"/>
      <c r="G582" s="483"/>
      <c r="H582" s="483"/>
      <c r="I582" s="280"/>
      <c r="J582" s="483"/>
      <c r="K582" s="483"/>
      <c r="L582" s="483"/>
      <c r="M582" s="483"/>
      <c r="N582" s="483"/>
      <c r="O582" s="201"/>
      <c r="P582" s="201"/>
      <c r="Q582" s="202"/>
      <c r="R582" s="200"/>
      <c r="S582" s="38" t="str">
        <f t="shared" si="42"/>
        <v xml:space="preserve"> </v>
      </c>
      <c r="T582" s="38" t="str">
        <f t="shared" si="43"/>
        <v xml:space="preserve"> </v>
      </c>
    </row>
    <row r="583" spans="1:20" ht="24.95" customHeight="1" x14ac:dyDescent="0.25">
      <c r="A583" s="197">
        <v>219</v>
      </c>
      <c r="B583" s="201"/>
      <c r="C583" s="482"/>
      <c r="D583" s="482"/>
      <c r="E583" s="483"/>
      <c r="F583" s="483"/>
      <c r="G583" s="483"/>
      <c r="H583" s="483"/>
      <c r="I583" s="280"/>
      <c r="J583" s="483"/>
      <c r="K583" s="483"/>
      <c r="L583" s="483"/>
      <c r="M583" s="483"/>
      <c r="N583" s="483"/>
      <c r="O583" s="201"/>
      <c r="P583" s="201"/>
      <c r="Q583" s="202"/>
      <c r="R583" s="200"/>
      <c r="S583" s="38" t="str">
        <f t="shared" si="42"/>
        <v xml:space="preserve"> </v>
      </c>
      <c r="T583" s="38" t="str">
        <f t="shared" si="43"/>
        <v xml:space="preserve"> </v>
      </c>
    </row>
    <row r="584" spans="1:20" ht="24.95" customHeight="1" x14ac:dyDescent="0.25">
      <c r="A584" s="197">
        <v>220</v>
      </c>
      <c r="B584" s="201"/>
      <c r="C584" s="482"/>
      <c r="D584" s="482"/>
      <c r="E584" s="483"/>
      <c r="F584" s="483"/>
      <c r="G584" s="483"/>
      <c r="H584" s="483"/>
      <c r="I584" s="280"/>
      <c r="J584" s="483"/>
      <c r="K584" s="483"/>
      <c r="L584" s="483"/>
      <c r="M584" s="483"/>
      <c r="N584" s="483"/>
      <c r="O584" s="201"/>
      <c r="P584" s="201"/>
      <c r="Q584" s="202"/>
      <c r="R584" s="200"/>
      <c r="S584" s="38" t="str">
        <f t="shared" si="42"/>
        <v xml:space="preserve"> </v>
      </c>
      <c r="T584" s="38" t="str">
        <f t="shared" si="43"/>
        <v xml:space="preserve"> </v>
      </c>
    </row>
    <row r="585" spans="1:20" ht="15.75" customHeight="1" x14ac:dyDescent="0.25">
      <c r="A585" s="204"/>
      <c r="B585" s="169"/>
      <c r="C585" s="205"/>
      <c r="D585" s="205"/>
      <c r="E585" s="206"/>
      <c r="F585" s="206"/>
      <c r="G585" s="206"/>
      <c r="H585" s="206"/>
      <c r="I585" s="169"/>
      <c r="J585" s="206"/>
      <c r="K585" s="206"/>
      <c r="L585" s="206"/>
      <c r="M585" s="206"/>
      <c r="N585" s="206"/>
      <c r="O585" s="169"/>
      <c r="P585" s="207" t="s">
        <v>181</v>
      </c>
      <c r="Q585" s="210">
        <f>SUM(Q575:Q584)+Q558</f>
        <v>0</v>
      </c>
      <c r="R585" s="208"/>
    </row>
    <row r="586" spans="1:20" ht="15" customHeight="1" x14ac:dyDescent="0.25">
      <c r="A586" s="3" t="s">
        <v>204</v>
      </c>
    </row>
    <row r="587" spans="1:20" ht="15" customHeight="1" x14ac:dyDescent="0.25">
      <c r="A587" s="209" t="s">
        <v>205</v>
      </c>
    </row>
    <row r="591" spans="1:20" ht="15" customHeight="1" x14ac:dyDescent="0.25">
      <c r="A591" s="75" t="s">
        <v>171</v>
      </c>
      <c r="B591" s="75"/>
      <c r="C591" s="75"/>
      <c r="D591" s="75"/>
      <c r="E591" s="75"/>
      <c r="F591" s="75"/>
      <c r="G591" s="75"/>
      <c r="H591" s="75"/>
      <c r="I591" s="75"/>
      <c r="J591" s="75"/>
      <c r="K591" s="75"/>
    </row>
    <row r="592" spans="1:20" ht="15" customHeight="1" x14ac:dyDescent="0.25">
      <c r="A592" s="273"/>
      <c r="B592" s="273"/>
      <c r="C592" s="273"/>
      <c r="D592" s="273"/>
      <c r="E592" s="273"/>
      <c r="F592" s="273"/>
      <c r="G592" s="273"/>
      <c r="H592" s="273"/>
      <c r="I592" s="273"/>
      <c r="J592" s="273"/>
      <c r="K592" s="273"/>
    </row>
    <row r="593" spans="1:20" ht="15" customHeight="1" x14ac:dyDescent="0.25">
      <c r="A593" s="275" t="s">
        <v>101</v>
      </c>
      <c r="I593" s="275" t="s">
        <v>102</v>
      </c>
      <c r="L593" s="275" t="s">
        <v>103</v>
      </c>
      <c r="O593" s="74" t="s">
        <v>127</v>
      </c>
      <c r="P593" s="74"/>
    </row>
    <row r="595" spans="1:20" ht="15.75" customHeight="1" x14ac:dyDescent="0.25">
      <c r="A595" s="348" t="s">
        <v>192</v>
      </c>
      <c r="B595" s="348"/>
      <c r="C595" s="348"/>
      <c r="D595" s="348"/>
      <c r="E595" s="348"/>
      <c r="F595" s="348"/>
      <c r="G595" s="348"/>
      <c r="H595" s="348"/>
      <c r="I595" s="348"/>
      <c r="J595" s="348"/>
      <c r="K595" s="348"/>
      <c r="L595" s="348"/>
      <c r="M595" s="348"/>
      <c r="N595" s="348"/>
      <c r="O595" s="348"/>
      <c r="P595" s="348"/>
      <c r="Q595" s="348"/>
      <c r="R595" s="348"/>
    </row>
    <row r="596" spans="1:20" ht="15" customHeight="1" x14ac:dyDescent="0.25">
      <c r="A596" s="187"/>
      <c r="B596" s="187"/>
      <c r="C596" s="187"/>
      <c r="D596" s="187"/>
      <c r="E596" s="187"/>
      <c r="F596" s="187"/>
      <c r="G596" s="187"/>
      <c r="H596" s="71" t="str">
        <f>'proje ve personel bilgileri'!$B$7</f>
        <v>/</v>
      </c>
      <c r="I596" s="70" t="s">
        <v>109</v>
      </c>
      <c r="J596" s="187"/>
      <c r="K596" s="187"/>
      <c r="L596" s="187"/>
      <c r="M596" s="187"/>
      <c r="N596" s="187"/>
      <c r="O596" s="187"/>
      <c r="P596" s="187"/>
      <c r="Q596" s="187"/>
      <c r="R596" s="187"/>
    </row>
    <row r="597" spans="1:20" ht="15" customHeight="1" x14ac:dyDescent="0.25">
      <c r="J597" s="188"/>
      <c r="R597" s="189" t="s">
        <v>193</v>
      </c>
    </row>
    <row r="598" spans="1:20" ht="15.75" customHeight="1" x14ac:dyDescent="0.25">
      <c r="A598" s="190" t="s">
        <v>194</v>
      </c>
      <c r="J598" s="188"/>
      <c r="R598" s="189"/>
    </row>
    <row r="599" spans="1:20" ht="15.75" customHeight="1" x14ac:dyDescent="0.25">
      <c r="A599" s="349" t="s">
        <v>2</v>
      </c>
      <c r="B599" s="350"/>
      <c r="C599" s="479">
        <f>'proje ve personel bilgileri'!$B$2</f>
        <v>0</v>
      </c>
      <c r="D599" s="480"/>
      <c r="E599" s="480"/>
      <c r="F599" s="480"/>
      <c r="G599" s="480"/>
      <c r="H599" s="480"/>
      <c r="I599" s="480"/>
      <c r="J599" s="480"/>
      <c r="K599" s="480"/>
      <c r="L599" s="480"/>
      <c r="M599" s="480"/>
      <c r="N599" s="480"/>
      <c r="O599" s="480"/>
      <c r="P599" s="480"/>
      <c r="Q599" s="480"/>
      <c r="R599" s="481"/>
    </row>
    <row r="600" spans="1:20" ht="15.75" customHeight="1" x14ac:dyDescent="0.25">
      <c r="A600" s="349" t="s">
        <v>184</v>
      </c>
      <c r="B600" s="350"/>
      <c r="C600" s="491">
        <f>'proje ve personel bilgileri'!$B$3</f>
        <v>0</v>
      </c>
      <c r="D600" s="492"/>
      <c r="E600" s="492"/>
      <c r="F600" s="492"/>
      <c r="G600" s="492"/>
      <c r="H600" s="492"/>
      <c r="I600" s="492"/>
      <c r="J600" s="492"/>
      <c r="K600" s="492"/>
      <c r="L600" s="492"/>
      <c r="M600" s="492"/>
      <c r="N600" s="492"/>
      <c r="O600" s="492"/>
      <c r="P600" s="492"/>
      <c r="Q600" s="492"/>
      <c r="R600" s="493"/>
    </row>
    <row r="601" spans="1:20" ht="60" customHeight="1" x14ac:dyDescent="0.25">
      <c r="A601" s="192" t="s">
        <v>87</v>
      </c>
      <c r="B601" s="193" t="s">
        <v>195</v>
      </c>
      <c r="C601" s="487" t="s">
        <v>196</v>
      </c>
      <c r="D601" s="487"/>
      <c r="E601" s="488" t="s">
        <v>197</v>
      </c>
      <c r="F601" s="489"/>
      <c r="G601" s="489"/>
      <c r="H601" s="490"/>
      <c r="I601" s="194" t="s">
        <v>198</v>
      </c>
      <c r="J601" s="488" t="s">
        <v>199</v>
      </c>
      <c r="K601" s="489"/>
      <c r="L601" s="489"/>
      <c r="M601" s="489"/>
      <c r="N601" s="490"/>
      <c r="O601" s="195" t="s">
        <v>200</v>
      </c>
      <c r="P601" s="195" t="s">
        <v>201</v>
      </c>
      <c r="Q601" s="195" t="s">
        <v>202</v>
      </c>
      <c r="R601" s="196" t="s">
        <v>203</v>
      </c>
    </row>
    <row r="602" spans="1:20" ht="24.95" customHeight="1" x14ac:dyDescent="0.25">
      <c r="A602" s="197">
        <v>221</v>
      </c>
      <c r="B602" s="274"/>
      <c r="C602" s="482"/>
      <c r="D602" s="482"/>
      <c r="E602" s="484"/>
      <c r="F602" s="485"/>
      <c r="G602" s="485"/>
      <c r="H602" s="486"/>
      <c r="I602" s="284"/>
      <c r="J602" s="484"/>
      <c r="K602" s="485"/>
      <c r="L602" s="485"/>
      <c r="M602" s="485"/>
      <c r="N602" s="486"/>
      <c r="O602" s="272"/>
      <c r="P602" s="272"/>
      <c r="Q602" s="199"/>
      <c r="R602" s="200"/>
      <c r="S602" s="38" t="str">
        <f t="shared" ref="S602:S611" si="44">IF(Q602&lt;&gt;0,(IF(R602=0,"KDV'li Tutar Zorunlu"," "))," ")</f>
        <v xml:space="preserve"> </v>
      </c>
      <c r="T602" s="38" t="str">
        <f t="shared" ref="T602:T611" si="45">IF(Q602&lt;&gt;0,(IF(O602=0,"Tarih Numara Zorunlu"," "))," ")</f>
        <v xml:space="preserve"> </v>
      </c>
    </row>
    <row r="603" spans="1:20" ht="24.95" customHeight="1" x14ac:dyDescent="0.25">
      <c r="A603" s="197">
        <v>222</v>
      </c>
      <c r="B603" s="274"/>
      <c r="C603" s="482"/>
      <c r="D603" s="482"/>
      <c r="E603" s="484"/>
      <c r="F603" s="485"/>
      <c r="G603" s="485"/>
      <c r="H603" s="486"/>
      <c r="I603" s="284"/>
      <c r="J603" s="484"/>
      <c r="K603" s="485"/>
      <c r="L603" s="485"/>
      <c r="M603" s="485"/>
      <c r="N603" s="486"/>
      <c r="O603" s="272"/>
      <c r="P603" s="272"/>
      <c r="Q603" s="199"/>
      <c r="R603" s="200"/>
      <c r="S603" s="38" t="str">
        <f t="shared" si="44"/>
        <v xml:space="preserve"> </v>
      </c>
      <c r="T603" s="38" t="str">
        <f t="shared" si="45"/>
        <v xml:space="preserve"> </v>
      </c>
    </row>
    <row r="604" spans="1:20" ht="24.95" customHeight="1" x14ac:dyDescent="0.25">
      <c r="A604" s="197">
        <v>223</v>
      </c>
      <c r="B604" s="274"/>
      <c r="C604" s="482"/>
      <c r="D604" s="482"/>
      <c r="E604" s="484"/>
      <c r="F604" s="485"/>
      <c r="G604" s="485"/>
      <c r="H604" s="486"/>
      <c r="I604" s="284"/>
      <c r="J604" s="484"/>
      <c r="K604" s="485"/>
      <c r="L604" s="485"/>
      <c r="M604" s="485"/>
      <c r="N604" s="486"/>
      <c r="O604" s="272"/>
      <c r="P604" s="272"/>
      <c r="Q604" s="199"/>
      <c r="R604" s="200"/>
      <c r="S604" s="38" t="str">
        <f t="shared" si="44"/>
        <v xml:space="preserve"> </v>
      </c>
      <c r="T604" s="38" t="str">
        <f t="shared" si="45"/>
        <v xml:space="preserve"> </v>
      </c>
    </row>
    <row r="605" spans="1:20" ht="24.95" customHeight="1" x14ac:dyDescent="0.25">
      <c r="A605" s="197">
        <v>224</v>
      </c>
      <c r="B605" s="274"/>
      <c r="C605" s="482"/>
      <c r="D605" s="482"/>
      <c r="E605" s="484"/>
      <c r="F605" s="485"/>
      <c r="G605" s="485"/>
      <c r="H605" s="486"/>
      <c r="I605" s="284"/>
      <c r="J605" s="484"/>
      <c r="K605" s="485"/>
      <c r="L605" s="485"/>
      <c r="M605" s="485"/>
      <c r="N605" s="486"/>
      <c r="O605" s="201"/>
      <c r="P605" s="201"/>
      <c r="Q605" s="202"/>
      <c r="R605" s="200"/>
      <c r="S605" s="38" t="str">
        <f t="shared" si="44"/>
        <v xml:space="preserve"> </v>
      </c>
      <c r="T605" s="38" t="str">
        <f t="shared" si="45"/>
        <v xml:space="preserve"> </v>
      </c>
    </row>
    <row r="606" spans="1:20" ht="24.95" customHeight="1" x14ac:dyDescent="0.25">
      <c r="A606" s="197">
        <v>225</v>
      </c>
      <c r="B606" s="274"/>
      <c r="C606" s="482"/>
      <c r="D606" s="482"/>
      <c r="E606" s="484"/>
      <c r="F606" s="485"/>
      <c r="G606" s="485"/>
      <c r="H606" s="486"/>
      <c r="I606" s="284"/>
      <c r="J606" s="484"/>
      <c r="K606" s="485"/>
      <c r="L606" s="485"/>
      <c r="M606" s="485"/>
      <c r="N606" s="486"/>
      <c r="O606" s="272"/>
      <c r="P606" s="272"/>
      <c r="Q606" s="199"/>
      <c r="R606" s="200"/>
      <c r="S606" s="38" t="str">
        <f t="shared" si="44"/>
        <v xml:space="preserve"> </v>
      </c>
      <c r="T606" s="38" t="str">
        <f t="shared" si="45"/>
        <v xml:space="preserve"> </v>
      </c>
    </row>
    <row r="607" spans="1:20" ht="24.95" customHeight="1" x14ac:dyDescent="0.25">
      <c r="A607" s="197">
        <v>226</v>
      </c>
      <c r="B607" s="274"/>
      <c r="C607" s="482"/>
      <c r="D607" s="482"/>
      <c r="E607" s="483"/>
      <c r="F607" s="483"/>
      <c r="G607" s="483"/>
      <c r="H607" s="483"/>
      <c r="I607" s="285"/>
      <c r="J607" s="483"/>
      <c r="K607" s="483"/>
      <c r="L607" s="483"/>
      <c r="M607" s="483"/>
      <c r="N607" s="483"/>
      <c r="O607" s="201"/>
      <c r="P607" s="201"/>
      <c r="Q607" s="202"/>
      <c r="R607" s="200"/>
      <c r="S607" s="38" t="str">
        <f t="shared" si="44"/>
        <v xml:space="preserve"> </v>
      </c>
      <c r="T607" s="38" t="str">
        <f t="shared" si="45"/>
        <v xml:space="preserve"> </v>
      </c>
    </row>
    <row r="608" spans="1:20" ht="24.95" customHeight="1" x14ac:dyDescent="0.25">
      <c r="A608" s="197">
        <v>227</v>
      </c>
      <c r="B608" s="201"/>
      <c r="C608" s="482"/>
      <c r="D608" s="482"/>
      <c r="E608" s="483"/>
      <c r="F608" s="483"/>
      <c r="G608" s="483"/>
      <c r="H608" s="483"/>
      <c r="I608" s="280"/>
      <c r="J608" s="483"/>
      <c r="K608" s="483"/>
      <c r="L608" s="483"/>
      <c r="M608" s="483"/>
      <c r="N608" s="483"/>
      <c r="O608" s="201"/>
      <c r="P608" s="201"/>
      <c r="Q608" s="202"/>
      <c r="R608" s="200"/>
      <c r="S608" s="38" t="str">
        <f t="shared" si="44"/>
        <v xml:space="preserve"> </v>
      </c>
      <c r="T608" s="38" t="str">
        <f t="shared" si="45"/>
        <v xml:space="preserve"> </v>
      </c>
    </row>
    <row r="609" spans="1:20" ht="24.95" customHeight="1" x14ac:dyDescent="0.25">
      <c r="A609" s="197">
        <v>228</v>
      </c>
      <c r="B609" s="201"/>
      <c r="C609" s="482"/>
      <c r="D609" s="482"/>
      <c r="E609" s="483"/>
      <c r="F609" s="483"/>
      <c r="G609" s="483"/>
      <c r="H609" s="483"/>
      <c r="I609" s="280"/>
      <c r="J609" s="483"/>
      <c r="K609" s="483"/>
      <c r="L609" s="483"/>
      <c r="M609" s="483"/>
      <c r="N609" s="483"/>
      <c r="O609" s="201"/>
      <c r="P609" s="201"/>
      <c r="Q609" s="202"/>
      <c r="R609" s="200"/>
      <c r="S609" s="38" t="str">
        <f t="shared" si="44"/>
        <v xml:space="preserve"> </v>
      </c>
      <c r="T609" s="38" t="str">
        <f t="shared" si="45"/>
        <v xml:space="preserve"> </v>
      </c>
    </row>
    <row r="610" spans="1:20" ht="24.95" customHeight="1" x14ac:dyDescent="0.25">
      <c r="A610" s="197">
        <v>229</v>
      </c>
      <c r="B610" s="201"/>
      <c r="C610" s="482"/>
      <c r="D610" s="482"/>
      <c r="E610" s="483"/>
      <c r="F610" s="483"/>
      <c r="G610" s="483"/>
      <c r="H610" s="483"/>
      <c r="I610" s="280"/>
      <c r="J610" s="483"/>
      <c r="K610" s="483"/>
      <c r="L610" s="483"/>
      <c r="M610" s="483"/>
      <c r="N610" s="483"/>
      <c r="O610" s="201"/>
      <c r="P610" s="201"/>
      <c r="Q610" s="202"/>
      <c r="R610" s="200"/>
      <c r="S610" s="38" t="str">
        <f t="shared" si="44"/>
        <v xml:space="preserve"> </v>
      </c>
      <c r="T610" s="38" t="str">
        <f t="shared" si="45"/>
        <v xml:space="preserve"> </v>
      </c>
    </row>
    <row r="611" spans="1:20" ht="24.95" customHeight="1" x14ac:dyDescent="0.25">
      <c r="A611" s="197">
        <v>230</v>
      </c>
      <c r="B611" s="201"/>
      <c r="C611" s="482"/>
      <c r="D611" s="482"/>
      <c r="E611" s="483"/>
      <c r="F611" s="483"/>
      <c r="G611" s="483"/>
      <c r="H611" s="483"/>
      <c r="I611" s="280"/>
      <c r="J611" s="483"/>
      <c r="K611" s="483"/>
      <c r="L611" s="483"/>
      <c r="M611" s="483"/>
      <c r="N611" s="483"/>
      <c r="O611" s="201"/>
      <c r="P611" s="201"/>
      <c r="Q611" s="202"/>
      <c r="R611" s="200"/>
      <c r="S611" s="38" t="str">
        <f t="shared" si="44"/>
        <v xml:space="preserve"> </v>
      </c>
      <c r="T611" s="38" t="str">
        <f t="shared" si="45"/>
        <v xml:space="preserve"> </v>
      </c>
    </row>
    <row r="612" spans="1:20" ht="15.75" customHeight="1" x14ac:dyDescent="0.25">
      <c r="A612" s="204"/>
      <c r="B612" s="169"/>
      <c r="C612" s="205"/>
      <c r="D612" s="205"/>
      <c r="E612" s="206"/>
      <c r="F612" s="206"/>
      <c r="G612" s="206"/>
      <c r="H612" s="206"/>
      <c r="I612" s="169"/>
      <c r="J612" s="206"/>
      <c r="K612" s="206"/>
      <c r="L612" s="206"/>
      <c r="M612" s="206"/>
      <c r="N612" s="206"/>
      <c r="O612" s="169"/>
      <c r="P612" s="207" t="s">
        <v>181</v>
      </c>
      <c r="Q612" s="210">
        <f>SUM(Q602:Q611)+Q585</f>
        <v>0</v>
      </c>
      <c r="R612" s="208"/>
    </row>
    <row r="613" spans="1:20" ht="15" customHeight="1" x14ac:dyDescent="0.25">
      <c r="A613" s="3" t="s">
        <v>204</v>
      </c>
    </row>
    <row r="614" spans="1:20" ht="15" customHeight="1" x14ac:dyDescent="0.25">
      <c r="A614" s="209" t="s">
        <v>205</v>
      </c>
    </row>
    <row r="618" spans="1:20" ht="15" customHeight="1" x14ac:dyDescent="0.25">
      <c r="A618" s="75" t="s">
        <v>171</v>
      </c>
      <c r="B618" s="75"/>
      <c r="C618" s="75"/>
      <c r="D618" s="75"/>
      <c r="E618" s="75"/>
      <c r="F618" s="75"/>
      <c r="G618" s="75"/>
      <c r="H618" s="75"/>
      <c r="I618" s="75"/>
      <c r="J618" s="75"/>
      <c r="K618" s="75"/>
    </row>
    <row r="619" spans="1:20" ht="15" customHeight="1" x14ac:dyDescent="0.25">
      <c r="A619" s="273"/>
      <c r="B619" s="273"/>
      <c r="C619" s="273"/>
      <c r="D619" s="273"/>
      <c r="E619" s="273"/>
      <c r="F619" s="273"/>
      <c r="G619" s="273"/>
      <c r="H619" s="273"/>
      <c r="I619" s="273"/>
      <c r="J619" s="273"/>
      <c r="K619" s="273"/>
    </row>
    <row r="620" spans="1:20" ht="15" customHeight="1" x14ac:dyDescent="0.25">
      <c r="A620" s="275" t="s">
        <v>101</v>
      </c>
      <c r="I620" s="275" t="s">
        <v>102</v>
      </c>
      <c r="L620" s="275" t="s">
        <v>103</v>
      </c>
      <c r="O620" s="74" t="s">
        <v>127</v>
      </c>
      <c r="P620" s="74"/>
    </row>
    <row r="622" spans="1:20" ht="15.75" customHeight="1" x14ac:dyDescent="0.25">
      <c r="A622" s="348" t="s">
        <v>192</v>
      </c>
      <c r="B622" s="348"/>
      <c r="C622" s="348"/>
      <c r="D622" s="348"/>
      <c r="E622" s="348"/>
      <c r="F622" s="348"/>
      <c r="G622" s="348"/>
      <c r="H622" s="348"/>
      <c r="I622" s="348"/>
      <c r="J622" s="348"/>
      <c r="K622" s="348"/>
      <c r="L622" s="348"/>
      <c r="M622" s="348"/>
      <c r="N622" s="348"/>
      <c r="O622" s="348"/>
      <c r="P622" s="348"/>
      <c r="Q622" s="348"/>
      <c r="R622" s="348"/>
    </row>
    <row r="623" spans="1:20" ht="15" customHeight="1" x14ac:dyDescent="0.25">
      <c r="A623" s="187"/>
      <c r="B623" s="187"/>
      <c r="C623" s="187"/>
      <c r="D623" s="187"/>
      <c r="E623" s="187"/>
      <c r="F623" s="187"/>
      <c r="G623" s="187"/>
      <c r="H623" s="71" t="str">
        <f>'proje ve personel bilgileri'!$B$7</f>
        <v>/</v>
      </c>
      <c r="I623" s="70" t="s">
        <v>109</v>
      </c>
      <c r="J623" s="187"/>
      <c r="K623" s="187"/>
      <c r="L623" s="187"/>
      <c r="M623" s="187"/>
      <c r="N623" s="187"/>
      <c r="O623" s="187"/>
      <c r="P623" s="187"/>
      <c r="Q623" s="187"/>
      <c r="R623" s="187"/>
    </row>
    <row r="624" spans="1:20" ht="15" customHeight="1" x14ac:dyDescent="0.25">
      <c r="J624" s="188"/>
      <c r="R624" s="189" t="s">
        <v>193</v>
      </c>
    </row>
    <row r="625" spans="1:20" ht="15.75" customHeight="1" x14ac:dyDescent="0.25">
      <c r="A625" s="190" t="s">
        <v>194</v>
      </c>
      <c r="J625" s="188"/>
      <c r="R625" s="189"/>
    </row>
    <row r="626" spans="1:20" ht="15.75" customHeight="1" x14ac:dyDescent="0.25">
      <c r="A626" s="349" t="s">
        <v>2</v>
      </c>
      <c r="B626" s="350"/>
      <c r="C626" s="479">
        <f>'proje ve personel bilgileri'!$B$2</f>
        <v>0</v>
      </c>
      <c r="D626" s="480"/>
      <c r="E626" s="480"/>
      <c r="F626" s="480"/>
      <c r="G626" s="480"/>
      <c r="H626" s="480"/>
      <c r="I626" s="480"/>
      <c r="J626" s="480"/>
      <c r="K626" s="480"/>
      <c r="L626" s="480"/>
      <c r="M626" s="480"/>
      <c r="N626" s="480"/>
      <c r="O626" s="480"/>
      <c r="P626" s="480"/>
      <c r="Q626" s="480"/>
      <c r="R626" s="481"/>
    </row>
    <row r="627" spans="1:20" ht="15.75" customHeight="1" x14ac:dyDescent="0.25">
      <c r="A627" s="349" t="s">
        <v>184</v>
      </c>
      <c r="B627" s="350"/>
      <c r="C627" s="491">
        <f>'proje ve personel bilgileri'!$B$3</f>
        <v>0</v>
      </c>
      <c r="D627" s="492"/>
      <c r="E627" s="492"/>
      <c r="F627" s="492"/>
      <c r="G627" s="492"/>
      <c r="H627" s="492"/>
      <c r="I627" s="492"/>
      <c r="J627" s="492"/>
      <c r="K627" s="492"/>
      <c r="L627" s="492"/>
      <c r="M627" s="492"/>
      <c r="N627" s="492"/>
      <c r="O627" s="492"/>
      <c r="P627" s="492"/>
      <c r="Q627" s="492"/>
      <c r="R627" s="493"/>
    </row>
    <row r="628" spans="1:20" ht="60" customHeight="1" x14ac:dyDescent="0.25">
      <c r="A628" s="192" t="s">
        <v>87</v>
      </c>
      <c r="B628" s="193" t="s">
        <v>195</v>
      </c>
      <c r="C628" s="487" t="s">
        <v>196</v>
      </c>
      <c r="D628" s="487"/>
      <c r="E628" s="488" t="s">
        <v>197</v>
      </c>
      <c r="F628" s="489"/>
      <c r="G628" s="489"/>
      <c r="H628" s="490"/>
      <c r="I628" s="194" t="s">
        <v>198</v>
      </c>
      <c r="J628" s="488" t="s">
        <v>199</v>
      </c>
      <c r="K628" s="489"/>
      <c r="L628" s="489"/>
      <c r="M628" s="489"/>
      <c r="N628" s="490"/>
      <c r="O628" s="195" t="s">
        <v>200</v>
      </c>
      <c r="P628" s="195" t="s">
        <v>201</v>
      </c>
      <c r="Q628" s="195" t="s">
        <v>202</v>
      </c>
      <c r="R628" s="196" t="s">
        <v>203</v>
      </c>
    </row>
    <row r="629" spans="1:20" ht="24.95" customHeight="1" x14ac:dyDescent="0.25">
      <c r="A629" s="197">
        <v>231</v>
      </c>
      <c r="B629" s="274"/>
      <c r="C629" s="482"/>
      <c r="D629" s="482"/>
      <c r="E629" s="484"/>
      <c r="F629" s="485"/>
      <c r="G629" s="485"/>
      <c r="H629" s="486"/>
      <c r="I629" s="284"/>
      <c r="J629" s="484"/>
      <c r="K629" s="485"/>
      <c r="L629" s="485"/>
      <c r="M629" s="485"/>
      <c r="N629" s="486"/>
      <c r="O629" s="272"/>
      <c r="P629" s="272"/>
      <c r="Q629" s="199"/>
      <c r="R629" s="200"/>
      <c r="S629" s="38" t="str">
        <f t="shared" ref="S629:S638" si="46">IF(Q629&lt;&gt;0,(IF(R629=0,"KDV'li Tutar Zorunlu"," "))," ")</f>
        <v xml:space="preserve"> </v>
      </c>
      <c r="T629" s="38" t="str">
        <f t="shared" ref="T629:T638" si="47">IF(Q629&lt;&gt;0,(IF(O629=0,"Tarih Numara Zorunlu"," "))," ")</f>
        <v xml:space="preserve"> </v>
      </c>
    </row>
    <row r="630" spans="1:20" ht="24.95" customHeight="1" x14ac:dyDescent="0.25">
      <c r="A630" s="197">
        <v>232</v>
      </c>
      <c r="B630" s="274"/>
      <c r="C630" s="482"/>
      <c r="D630" s="482"/>
      <c r="E630" s="484"/>
      <c r="F630" s="485"/>
      <c r="G630" s="485"/>
      <c r="H630" s="486"/>
      <c r="I630" s="284"/>
      <c r="J630" s="484"/>
      <c r="K630" s="485"/>
      <c r="L630" s="485"/>
      <c r="M630" s="485"/>
      <c r="N630" s="486"/>
      <c r="O630" s="272"/>
      <c r="P630" s="272"/>
      <c r="Q630" s="199"/>
      <c r="R630" s="200"/>
      <c r="S630" s="38" t="str">
        <f t="shared" si="46"/>
        <v xml:space="preserve"> </v>
      </c>
      <c r="T630" s="38" t="str">
        <f t="shared" si="47"/>
        <v xml:space="preserve"> </v>
      </c>
    </row>
    <row r="631" spans="1:20" ht="24.95" customHeight="1" x14ac:dyDescent="0.25">
      <c r="A631" s="197">
        <v>233</v>
      </c>
      <c r="B631" s="274"/>
      <c r="C631" s="482"/>
      <c r="D631" s="482"/>
      <c r="E631" s="484"/>
      <c r="F631" s="485"/>
      <c r="G631" s="485"/>
      <c r="H631" s="486"/>
      <c r="I631" s="284"/>
      <c r="J631" s="484"/>
      <c r="K631" s="485"/>
      <c r="L631" s="485"/>
      <c r="M631" s="485"/>
      <c r="N631" s="486"/>
      <c r="O631" s="272"/>
      <c r="P631" s="272"/>
      <c r="Q631" s="199"/>
      <c r="R631" s="200"/>
      <c r="S631" s="38" t="str">
        <f t="shared" si="46"/>
        <v xml:space="preserve"> </v>
      </c>
      <c r="T631" s="38" t="str">
        <f t="shared" si="47"/>
        <v xml:space="preserve"> </v>
      </c>
    </row>
    <row r="632" spans="1:20" ht="24.95" customHeight="1" x14ac:dyDescent="0.25">
      <c r="A632" s="197">
        <v>234</v>
      </c>
      <c r="B632" s="274"/>
      <c r="C632" s="482"/>
      <c r="D632" s="482"/>
      <c r="E632" s="484"/>
      <c r="F632" s="485"/>
      <c r="G632" s="485"/>
      <c r="H632" s="486"/>
      <c r="I632" s="284"/>
      <c r="J632" s="484"/>
      <c r="K632" s="485"/>
      <c r="L632" s="485"/>
      <c r="M632" s="485"/>
      <c r="N632" s="486"/>
      <c r="O632" s="201"/>
      <c r="P632" s="201"/>
      <c r="Q632" s="202"/>
      <c r="R632" s="200"/>
      <c r="S632" s="38" t="str">
        <f t="shared" si="46"/>
        <v xml:space="preserve"> </v>
      </c>
      <c r="T632" s="38" t="str">
        <f t="shared" si="47"/>
        <v xml:space="preserve"> </v>
      </c>
    </row>
    <row r="633" spans="1:20" ht="24.95" customHeight="1" x14ac:dyDescent="0.25">
      <c r="A633" s="197">
        <v>235</v>
      </c>
      <c r="B633" s="274"/>
      <c r="C633" s="482"/>
      <c r="D633" s="482"/>
      <c r="E633" s="484"/>
      <c r="F633" s="485"/>
      <c r="G633" s="485"/>
      <c r="H633" s="486"/>
      <c r="I633" s="284"/>
      <c r="J633" s="484"/>
      <c r="K633" s="485"/>
      <c r="L633" s="485"/>
      <c r="M633" s="485"/>
      <c r="N633" s="486"/>
      <c r="O633" s="272"/>
      <c r="P633" s="272"/>
      <c r="Q633" s="199"/>
      <c r="R633" s="200"/>
      <c r="S633" s="38" t="str">
        <f t="shared" si="46"/>
        <v xml:space="preserve"> </v>
      </c>
      <c r="T633" s="38" t="str">
        <f t="shared" si="47"/>
        <v xml:space="preserve"> </v>
      </c>
    </row>
    <row r="634" spans="1:20" ht="24.95" customHeight="1" x14ac:dyDescent="0.25">
      <c r="A634" s="197">
        <v>236</v>
      </c>
      <c r="B634" s="274"/>
      <c r="C634" s="482"/>
      <c r="D634" s="482"/>
      <c r="E634" s="483"/>
      <c r="F634" s="483"/>
      <c r="G634" s="483"/>
      <c r="H634" s="483"/>
      <c r="I634" s="285"/>
      <c r="J634" s="483"/>
      <c r="K634" s="483"/>
      <c r="L634" s="483"/>
      <c r="M634" s="483"/>
      <c r="N634" s="483"/>
      <c r="O634" s="201"/>
      <c r="P634" s="201"/>
      <c r="Q634" s="202"/>
      <c r="R634" s="200"/>
      <c r="S634" s="38" t="str">
        <f t="shared" si="46"/>
        <v xml:space="preserve"> </v>
      </c>
      <c r="T634" s="38" t="str">
        <f t="shared" si="47"/>
        <v xml:space="preserve"> </v>
      </c>
    </row>
    <row r="635" spans="1:20" ht="24.95" customHeight="1" x14ac:dyDescent="0.25">
      <c r="A635" s="197">
        <v>237</v>
      </c>
      <c r="B635" s="201"/>
      <c r="C635" s="482"/>
      <c r="D635" s="482"/>
      <c r="E635" s="483"/>
      <c r="F635" s="483"/>
      <c r="G635" s="483"/>
      <c r="H635" s="483"/>
      <c r="I635" s="280"/>
      <c r="J635" s="483"/>
      <c r="K635" s="483"/>
      <c r="L635" s="483"/>
      <c r="M635" s="483"/>
      <c r="N635" s="483"/>
      <c r="O635" s="201"/>
      <c r="P635" s="201"/>
      <c r="Q635" s="202"/>
      <c r="R635" s="200"/>
      <c r="S635" s="38" t="str">
        <f t="shared" si="46"/>
        <v xml:space="preserve"> </v>
      </c>
      <c r="T635" s="38" t="str">
        <f t="shared" si="47"/>
        <v xml:space="preserve"> </v>
      </c>
    </row>
    <row r="636" spans="1:20" ht="24.95" customHeight="1" x14ac:dyDescent="0.25">
      <c r="A636" s="197">
        <v>238</v>
      </c>
      <c r="B636" s="201"/>
      <c r="C636" s="482"/>
      <c r="D636" s="482"/>
      <c r="E636" s="483"/>
      <c r="F636" s="483"/>
      <c r="G636" s="483"/>
      <c r="H636" s="483"/>
      <c r="I636" s="280"/>
      <c r="J636" s="483"/>
      <c r="K636" s="483"/>
      <c r="L636" s="483"/>
      <c r="M636" s="483"/>
      <c r="N636" s="483"/>
      <c r="O636" s="201"/>
      <c r="P636" s="201"/>
      <c r="Q636" s="202"/>
      <c r="R636" s="200"/>
      <c r="S636" s="38" t="str">
        <f t="shared" si="46"/>
        <v xml:space="preserve"> </v>
      </c>
      <c r="T636" s="38" t="str">
        <f t="shared" si="47"/>
        <v xml:space="preserve"> </v>
      </c>
    </row>
    <row r="637" spans="1:20" ht="24.95" customHeight="1" x14ac:dyDescent="0.25">
      <c r="A637" s="197">
        <v>239</v>
      </c>
      <c r="B637" s="201"/>
      <c r="C637" s="482"/>
      <c r="D637" s="482"/>
      <c r="E637" s="483"/>
      <c r="F637" s="483"/>
      <c r="G637" s="483"/>
      <c r="H637" s="483"/>
      <c r="I637" s="280"/>
      <c r="J637" s="483"/>
      <c r="K637" s="483"/>
      <c r="L637" s="483"/>
      <c r="M637" s="483"/>
      <c r="N637" s="483"/>
      <c r="O637" s="201"/>
      <c r="P637" s="201"/>
      <c r="Q637" s="202"/>
      <c r="R637" s="200"/>
      <c r="S637" s="38" t="str">
        <f t="shared" si="46"/>
        <v xml:space="preserve"> </v>
      </c>
      <c r="T637" s="38" t="str">
        <f t="shared" si="47"/>
        <v xml:space="preserve"> </v>
      </c>
    </row>
    <row r="638" spans="1:20" ht="24.95" customHeight="1" x14ac:dyDescent="0.25">
      <c r="A638" s="197">
        <v>240</v>
      </c>
      <c r="B638" s="201"/>
      <c r="C638" s="482"/>
      <c r="D638" s="482"/>
      <c r="E638" s="483"/>
      <c r="F638" s="483"/>
      <c r="G638" s="483"/>
      <c r="H638" s="483"/>
      <c r="I638" s="280"/>
      <c r="J638" s="483"/>
      <c r="K638" s="483"/>
      <c r="L638" s="483"/>
      <c r="M638" s="483"/>
      <c r="N638" s="483"/>
      <c r="O638" s="201"/>
      <c r="P638" s="201"/>
      <c r="Q638" s="202"/>
      <c r="R638" s="200"/>
      <c r="S638" s="38" t="str">
        <f t="shared" si="46"/>
        <v xml:space="preserve"> </v>
      </c>
      <c r="T638" s="38" t="str">
        <f t="shared" si="47"/>
        <v xml:space="preserve"> </v>
      </c>
    </row>
    <row r="639" spans="1:20" ht="15.75" customHeight="1" x14ac:dyDescent="0.25">
      <c r="A639" s="204"/>
      <c r="B639" s="169"/>
      <c r="C639" s="205"/>
      <c r="D639" s="205"/>
      <c r="E639" s="206"/>
      <c r="F639" s="206"/>
      <c r="G639" s="206"/>
      <c r="H639" s="206"/>
      <c r="I639" s="169"/>
      <c r="J639" s="206"/>
      <c r="K639" s="206"/>
      <c r="L639" s="206"/>
      <c r="M639" s="206"/>
      <c r="N639" s="206"/>
      <c r="O639" s="169"/>
      <c r="P639" s="207" t="s">
        <v>181</v>
      </c>
      <c r="Q639" s="210">
        <f>SUM(Q629:Q638)+Q612</f>
        <v>0</v>
      </c>
      <c r="R639" s="208"/>
    </row>
    <row r="640" spans="1:20" ht="15" customHeight="1" x14ac:dyDescent="0.25">
      <c r="A640" s="3" t="s">
        <v>204</v>
      </c>
    </row>
    <row r="641" spans="1:20" ht="15" customHeight="1" x14ac:dyDescent="0.25">
      <c r="A641" s="209" t="s">
        <v>205</v>
      </c>
    </row>
    <row r="645" spans="1:20" ht="15" customHeight="1" x14ac:dyDescent="0.25">
      <c r="A645" s="75" t="s">
        <v>171</v>
      </c>
      <c r="B645" s="75"/>
      <c r="C645" s="75"/>
      <c r="D645" s="75"/>
      <c r="E645" s="75"/>
      <c r="F645" s="75"/>
      <c r="G645" s="75"/>
      <c r="H645" s="75"/>
      <c r="I645" s="75"/>
      <c r="J645" s="75"/>
      <c r="K645" s="75"/>
    </row>
    <row r="646" spans="1:20" ht="15" customHeight="1" x14ac:dyDescent="0.25">
      <c r="A646" s="273"/>
      <c r="B646" s="273"/>
      <c r="C646" s="273"/>
      <c r="D646" s="273"/>
      <c r="E646" s="273"/>
      <c r="F646" s="273"/>
      <c r="G646" s="273"/>
      <c r="H646" s="273"/>
      <c r="I646" s="273"/>
      <c r="J646" s="273"/>
      <c r="K646" s="273"/>
    </row>
    <row r="647" spans="1:20" ht="15" customHeight="1" x14ac:dyDescent="0.25">
      <c r="A647" s="275" t="s">
        <v>101</v>
      </c>
      <c r="I647" s="275" t="s">
        <v>102</v>
      </c>
      <c r="L647" s="275" t="s">
        <v>103</v>
      </c>
      <c r="O647" s="74" t="s">
        <v>127</v>
      </c>
      <c r="P647" s="74"/>
    </row>
    <row r="649" spans="1:20" ht="15.75" customHeight="1" x14ac:dyDescent="0.25">
      <c r="A649" s="348" t="s">
        <v>192</v>
      </c>
      <c r="B649" s="348"/>
      <c r="C649" s="348"/>
      <c r="D649" s="348"/>
      <c r="E649" s="348"/>
      <c r="F649" s="348"/>
      <c r="G649" s="348"/>
      <c r="H649" s="348"/>
      <c r="I649" s="348"/>
      <c r="J649" s="348"/>
      <c r="K649" s="348"/>
      <c r="L649" s="348"/>
      <c r="M649" s="348"/>
      <c r="N649" s="348"/>
      <c r="O649" s="348"/>
      <c r="P649" s="348"/>
      <c r="Q649" s="348"/>
      <c r="R649" s="348"/>
    </row>
    <row r="650" spans="1:20" ht="15" customHeight="1" x14ac:dyDescent="0.25">
      <c r="A650" s="187"/>
      <c r="B650" s="187"/>
      <c r="C650" s="187"/>
      <c r="D650" s="187"/>
      <c r="E650" s="187"/>
      <c r="F650" s="187"/>
      <c r="G650" s="187"/>
      <c r="H650" s="71" t="str">
        <f>'proje ve personel bilgileri'!$B$7</f>
        <v>/</v>
      </c>
      <c r="I650" s="70" t="s">
        <v>109</v>
      </c>
      <c r="J650" s="187"/>
      <c r="K650" s="187"/>
      <c r="L650" s="187"/>
      <c r="M650" s="187"/>
      <c r="N650" s="187"/>
      <c r="O650" s="187"/>
      <c r="P650" s="187"/>
      <c r="Q650" s="187"/>
      <c r="R650" s="187"/>
    </row>
    <row r="651" spans="1:20" ht="15" customHeight="1" x14ac:dyDescent="0.25">
      <c r="J651" s="188"/>
      <c r="R651" s="189" t="s">
        <v>193</v>
      </c>
    </row>
    <row r="652" spans="1:20" ht="15.75" customHeight="1" x14ac:dyDescent="0.25">
      <c r="A652" s="190" t="s">
        <v>194</v>
      </c>
      <c r="J652" s="188"/>
      <c r="R652" s="189"/>
    </row>
    <row r="653" spans="1:20" ht="15.75" customHeight="1" x14ac:dyDescent="0.25">
      <c r="A653" s="349" t="s">
        <v>2</v>
      </c>
      <c r="B653" s="350"/>
      <c r="C653" s="479">
        <f>'proje ve personel bilgileri'!$B$2</f>
        <v>0</v>
      </c>
      <c r="D653" s="480"/>
      <c r="E653" s="480"/>
      <c r="F653" s="480"/>
      <c r="G653" s="480"/>
      <c r="H653" s="480"/>
      <c r="I653" s="480"/>
      <c r="J653" s="480"/>
      <c r="K653" s="480"/>
      <c r="L653" s="480"/>
      <c r="M653" s="480"/>
      <c r="N653" s="480"/>
      <c r="O653" s="480"/>
      <c r="P653" s="480"/>
      <c r="Q653" s="480"/>
      <c r="R653" s="481"/>
    </row>
    <row r="654" spans="1:20" ht="15.75" customHeight="1" x14ac:dyDescent="0.25">
      <c r="A654" s="349" t="s">
        <v>184</v>
      </c>
      <c r="B654" s="350"/>
      <c r="C654" s="491">
        <f>'proje ve personel bilgileri'!$B$3</f>
        <v>0</v>
      </c>
      <c r="D654" s="492"/>
      <c r="E654" s="492"/>
      <c r="F654" s="492"/>
      <c r="G654" s="492"/>
      <c r="H654" s="492"/>
      <c r="I654" s="492"/>
      <c r="J654" s="492"/>
      <c r="K654" s="492"/>
      <c r="L654" s="492"/>
      <c r="M654" s="492"/>
      <c r="N654" s="492"/>
      <c r="O654" s="492"/>
      <c r="P654" s="492"/>
      <c r="Q654" s="492"/>
      <c r="R654" s="493"/>
    </row>
    <row r="655" spans="1:20" ht="60" customHeight="1" x14ac:dyDescent="0.25">
      <c r="A655" s="192" t="s">
        <v>87</v>
      </c>
      <c r="B655" s="193" t="s">
        <v>195</v>
      </c>
      <c r="C655" s="487" t="s">
        <v>196</v>
      </c>
      <c r="D655" s="487"/>
      <c r="E655" s="488" t="s">
        <v>197</v>
      </c>
      <c r="F655" s="489"/>
      <c r="G655" s="489"/>
      <c r="H655" s="490"/>
      <c r="I655" s="194" t="s">
        <v>198</v>
      </c>
      <c r="J655" s="488" t="s">
        <v>199</v>
      </c>
      <c r="K655" s="489"/>
      <c r="L655" s="489"/>
      <c r="M655" s="489"/>
      <c r="N655" s="490"/>
      <c r="O655" s="195" t="s">
        <v>200</v>
      </c>
      <c r="P655" s="195" t="s">
        <v>201</v>
      </c>
      <c r="Q655" s="195" t="s">
        <v>202</v>
      </c>
      <c r="R655" s="196" t="s">
        <v>203</v>
      </c>
    </row>
    <row r="656" spans="1:20" ht="24.95" customHeight="1" x14ac:dyDescent="0.25">
      <c r="A656" s="197">
        <v>241</v>
      </c>
      <c r="B656" s="274"/>
      <c r="C656" s="482"/>
      <c r="D656" s="482"/>
      <c r="E656" s="484"/>
      <c r="F656" s="485"/>
      <c r="G656" s="485"/>
      <c r="H656" s="486"/>
      <c r="I656" s="284"/>
      <c r="J656" s="484"/>
      <c r="K656" s="485"/>
      <c r="L656" s="485"/>
      <c r="M656" s="485"/>
      <c r="N656" s="486"/>
      <c r="O656" s="272"/>
      <c r="P656" s="272"/>
      <c r="Q656" s="199"/>
      <c r="R656" s="200"/>
      <c r="S656" s="38" t="str">
        <f t="shared" ref="S656:S665" si="48">IF(Q656&lt;&gt;0,(IF(R656=0,"KDV'li Tutar Zorunlu"," "))," ")</f>
        <v xml:space="preserve"> </v>
      </c>
      <c r="T656" s="38" t="str">
        <f t="shared" ref="T656:T665" si="49">IF(Q656&lt;&gt;0,(IF(O656=0,"Tarih Numara Zorunlu"," "))," ")</f>
        <v xml:space="preserve"> </v>
      </c>
    </row>
    <row r="657" spans="1:20" ht="24.95" customHeight="1" x14ac:dyDescent="0.25">
      <c r="A657" s="197">
        <v>242</v>
      </c>
      <c r="B657" s="274"/>
      <c r="C657" s="482"/>
      <c r="D657" s="482"/>
      <c r="E657" s="484"/>
      <c r="F657" s="485"/>
      <c r="G657" s="485"/>
      <c r="H657" s="486"/>
      <c r="I657" s="284"/>
      <c r="J657" s="484"/>
      <c r="K657" s="485"/>
      <c r="L657" s="485"/>
      <c r="M657" s="485"/>
      <c r="N657" s="486"/>
      <c r="O657" s="272"/>
      <c r="P657" s="272"/>
      <c r="Q657" s="199"/>
      <c r="R657" s="200"/>
      <c r="S657" s="38" t="str">
        <f t="shared" si="48"/>
        <v xml:space="preserve"> </v>
      </c>
      <c r="T657" s="38" t="str">
        <f t="shared" si="49"/>
        <v xml:space="preserve"> </v>
      </c>
    </row>
    <row r="658" spans="1:20" ht="24.95" customHeight="1" x14ac:dyDescent="0.25">
      <c r="A658" s="197">
        <v>243</v>
      </c>
      <c r="B658" s="274"/>
      <c r="C658" s="482"/>
      <c r="D658" s="482"/>
      <c r="E658" s="484"/>
      <c r="F658" s="485"/>
      <c r="G658" s="485"/>
      <c r="H658" s="486"/>
      <c r="I658" s="284"/>
      <c r="J658" s="484"/>
      <c r="K658" s="485"/>
      <c r="L658" s="485"/>
      <c r="M658" s="485"/>
      <c r="N658" s="486"/>
      <c r="O658" s="272"/>
      <c r="P658" s="272"/>
      <c r="Q658" s="199"/>
      <c r="R658" s="200"/>
      <c r="S658" s="38" t="str">
        <f t="shared" si="48"/>
        <v xml:space="preserve"> </v>
      </c>
      <c r="T658" s="38" t="str">
        <f t="shared" si="49"/>
        <v xml:space="preserve"> </v>
      </c>
    </row>
    <row r="659" spans="1:20" ht="24.95" customHeight="1" x14ac:dyDescent="0.25">
      <c r="A659" s="197">
        <v>244</v>
      </c>
      <c r="B659" s="274"/>
      <c r="C659" s="482"/>
      <c r="D659" s="482"/>
      <c r="E659" s="484"/>
      <c r="F659" s="485"/>
      <c r="G659" s="485"/>
      <c r="H659" s="486"/>
      <c r="I659" s="284"/>
      <c r="J659" s="484"/>
      <c r="K659" s="485"/>
      <c r="L659" s="485"/>
      <c r="M659" s="485"/>
      <c r="N659" s="486"/>
      <c r="O659" s="201"/>
      <c r="P659" s="201"/>
      <c r="Q659" s="202"/>
      <c r="R659" s="200"/>
      <c r="S659" s="38" t="str">
        <f t="shared" si="48"/>
        <v xml:space="preserve"> </v>
      </c>
      <c r="T659" s="38" t="str">
        <f t="shared" si="49"/>
        <v xml:space="preserve"> </v>
      </c>
    </row>
    <row r="660" spans="1:20" ht="24.95" customHeight="1" x14ac:dyDescent="0.25">
      <c r="A660" s="197">
        <v>245</v>
      </c>
      <c r="B660" s="274"/>
      <c r="C660" s="482"/>
      <c r="D660" s="482"/>
      <c r="E660" s="484"/>
      <c r="F660" s="485"/>
      <c r="G660" s="485"/>
      <c r="H660" s="486"/>
      <c r="I660" s="284"/>
      <c r="J660" s="484"/>
      <c r="K660" s="485"/>
      <c r="L660" s="485"/>
      <c r="M660" s="485"/>
      <c r="N660" s="486"/>
      <c r="O660" s="272"/>
      <c r="P660" s="272"/>
      <c r="Q660" s="199"/>
      <c r="R660" s="200"/>
      <c r="S660" s="38" t="str">
        <f t="shared" si="48"/>
        <v xml:space="preserve"> </v>
      </c>
      <c r="T660" s="38" t="str">
        <f t="shared" si="49"/>
        <v xml:space="preserve"> </v>
      </c>
    </row>
    <row r="661" spans="1:20" ht="24.95" customHeight="1" x14ac:dyDescent="0.25">
      <c r="A661" s="197">
        <v>246</v>
      </c>
      <c r="B661" s="274"/>
      <c r="C661" s="482"/>
      <c r="D661" s="482"/>
      <c r="E661" s="483"/>
      <c r="F661" s="483"/>
      <c r="G661" s="483"/>
      <c r="H661" s="483"/>
      <c r="I661" s="285"/>
      <c r="J661" s="483"/>
      <c r="K661" s="483"/>
      <c r="L661" s="483"/>
      <c r="M661" s="483"/>
      <c r="N661" s="483"/>
      <c r="O661" s="201"/>
      <c r="P661" s="201"/>
      <c r="Q661" s="202"/>
      <c r="R661" s="200"/>
      <c r="S661" s="38" t="str">
        <f t="shared" si="48"/>
        <v xml:space="preserve"> </v>
      </c>
      <c r="T661" s="38" t="str">
        <f t="shared" si="49"/>
        <v xml:space="preserve"> </v>
      </c>
    </row>
    <row r="662" spans="1:20" ht="24.95" customHeight="1" x14ac:dyDescent="0.25">
      <c r="A662" s="197">
        <v>247</v>
      </c>
      <c r="B662" s="201"/>
      <c r="C662" s="482"/>
      <c r="D662" s="482"/>
      <c r="E662" s="483"/>
      <c r="F662" s="483"/>
      <c r="G662" s="483"/>
      <c r="H662" s="483"/>
      <c r="I662" s="280"/>
      <c r="J662" s="483"/>
      <c r="K662" s="483"/>
      <c r="L662" s="483"/>
      <c r="M662" s="483"/>
      <c r="N662" s="483"/>
      <c r="O662" s="201"/>
      <c r="P662" s="201"/>
      <c r="Q662" s="202"/>
      <c r="R662" s="200"/>
      <c r="S662" s="38" t="str">
        <f t="shared" si="48"/>
        <v xml:space="preserve"> </v>
      </c>
      <c r="T662" s="38" t="str">
        <f t="shared" si="49"/>
        <v xml:space="preserve"> </v>
      </c>
    </row>
    <row r="663" spans="1:20" ht="24.95" customHeight="1" x14ac:dyDescent="0.25">
      <c r="A663" s="197">
        <v>248</v>
      </c>
      <c r="B663" s="201"/>
      <c r="C663" s="482"/>
      <c r="D663" s="482"/>
      <c r="E663" s="483"/>
      <c r="F663" s="483"/>
      <c r="G663" s="483"/>
      <c r="H663" s="483"/>
      <c r="I663" s="280"/>
      <c r="J663" s="483"/>
      <c r="K663" s="483"/>
      <c r="L663" s="483"/>
      <c r="M663" s="483"/>
      <c r="N663" s="483"/>
      <c r="O663" s="201"/>
      <c r="P663" s="201"/>
      <c r="Q663" s="202"/>
      <c r="R663" s="200"/>
      <c r="S663" s="38" t="str">
        <f t="shared" si="48"/>
        <v xml:space="preserve"> </v>
      </c>
      <c r="T663" s="38" t="str">
        <f t="shared" si="49"/>
        <v xml:space="preserve"> </v>
      </c>
    </row>
    <row r="664" spans="1:20" ht="24.95" customHeight="1" x14ac:dyDescent="0.25">
      <c r="A664" s="197">
        <v>249</v>
      </c>
      <c r="B664" s="201"/>
      <c r="C664" s="482"/>
      <c r="D664" s="482"/>
      <c r="E664" s="483"/>
      <c r="F664" s="483"/>
      <c r="G664" s="483"/>
      <c r="H664" s="483"/>
      <c r="I664" s="280"/>
      <c r="J664" s="483"/>
      <c r="K664" s="483"/>
      <c r="L664" s="483"/>
      <c r="M664" s="483"/>
      <c r="N664" s="483"/>
      <c r="O664" s="201"/>
      <c r="P664" s="201"/>
      <c r="Q664" s="202"/>
      <c r="R664" s="200"/>
      <c r="S664" s="38" t="str">
        <f t="shared" si="48"/>
        <v xml:space="preserve"> </v>
      </c>
      <c r="T664" s="38" t="str">
        <f t="shared" si="49"/>
        <v xml:space="preserve"> </v>
      </c>
    </row>
    <row r="665" spans="1:20" ht="24.95" customHeight="1" x14ac:dyDescent="0.25">
      <c r="A665" s="197">
        <v>250</v>
      </c>
      <c r="B665" s="201"/>
      <c r="C665" s="482"/>
      <c r="D665" s="482"/>
      <c r="E665" s="483"/>
      <c r="F665" s="483"/>
      <c r="G665" s="483"/>
      <c r="H665" s="483"/>
      <c r="I665" s="280"/>
      <c r="J665" s="483"/>
      <c r="K665" s="483"/>
      <c r="L665" s="483"/>
      <c r="M665" s="483"/>
      <c r="N665" s="483"/>
      <c r="O665" s="201"/>
      <c r="P665" s="201"/>
      <c r="Q665" s="202"/>
      <c r="R665" s="200"/>
      <c r="S665" s="38" t="str">
        <f t="shared" si="48"/>
        <v xml:space="preserve"> </v>
      </c>
      <c r="T665" s="38" t="str">
        <f t="shared" si="49"/>
        <v xml:space="preserve"> </v>
      </c>
    </row>
    <row r="666" spans="1:20" ht="15.75" customHeight="1" x14ac:dyDescent="0.25">
      <c r="A666" s="204"/>
      <c r="B666" s="169"/>
      <c r="C666" s="205"/>
      <c r="D666" s="205"/>
      <c r="E666" s="206"/>
      <c r="F666" s="206"/>
      <c r="G666" s="206"/>
      <c r="H666" s="206"/>
      <c r="I666" s="169"/>
      <c r="J666" s="206"/>
      <c r="K666" s="206"/>
      <c r="L666" s="206"/>
      <c r="M666" s="206"/>
      <c r="N666" s="206"/>
      <c r="O666" s="169"/>
      <c r="P666" s="207" t="s">
        <v>181</v>
      </c>
      <c r="Q666" s="210">
        <f>SUM(Q656:Q665)+Q639</f>
        <v>0</v>
      </c>
      <c r="R666" s="208"/>
    </row>
    <row r="667" spans="1:20" ht="15" customHeight="1" x14ac:dyDescent="0.25">
      <c r="A667" s="3" t="s">
        <v>204</v>
      </c>
    </row>
    <row r="668" spans="1:20" ht="15" customHeight="1" x14ac:dyDescent="0.25">
      <c r="A668" s="209" t="s">
        <v>205</v>
      </c>
    </row>
    <row r="672" spans="1:20" ht="15" customHeight="1" x14ac:dyDescent="0.25">
      <c r="A672" s="75" t="s">
        <v>171</v>
      </c>
      <c r="B672" s="75"/>
      <c r="C672" s="75"/>
      <c r="D672" s="75"/>
      <c r="E672" s="75"/>
      <c r="F672" s="75"/>
      <c r="G672" s="75"/>
      <c r="H672" s="75"/>
      <c r="I672" s="75"/>
      <c r="J672" s="75"/>
      <c r="K672" s="75"/>
    </row>
    <row r="673" spans="1:16" ht="15" customHeight="1" x14ac:dyDescent="0.25">
      <c r="A673" s="273"/>
      <c r="B673" s="273"/>
      <c r="C673" s="273"/>
      <c r="D673" s="273"/>
      <c r="E673" s="273"/>
      <c r="F673" s="273"/>
      <c r="G673" s="273"/>
      <c r="H673" s="273"/>
      <c r="I673" s="273"/>
      <c r="J673" s="273"/>
      <c r="K673" s="273"/>
    </row>
    <row r="674" spans="1:16" ht="15" customHeight="1" x14ac:dyDescent="0.25">
      <c r="A674" s="275" t="s">
        <v>101</v>
      </c>
      <c r="I674" s="275" t="s">
        <v>102</v>
      </c>
      <c r="L674" s="275" t="s">
        <v>103</v>
      </c>
      <c r="O674" s="74" t="s">
        <v>127</v>
      </c>
      <c r="P674" s="74"/>
    </row>
  </sheetData>
  <sheetProtection password="D0BF" sheet="1"/>
  <mergeCells count="950">
    <mergeCell ref="A1:R1"/>
    <mergeCell ref="C14:D14"/>
    <mergeCell ref="C15:D15"/>
    <mergeCell ref="C16:D16"/>
    <mergeCell ref="C12:D12"/>
    <mergeCell ref="E12:H12"/>
    <mergeCell ref="J12:N12"/>
    <mergeCell ref="C13:D13"/>
    <mergeCell ref="E13:H13"/>
    <mergeCell ref="J13:N13"/>
    <mergeCell ref="C10:D10"/>
    <mergeCell ref="E10:H10"/>
    <mergeCell ref="J10:N10"/>
    <mergeCell ref="C11:D11"/>
    <mergeCell ref="E11:H11"/>
    <mergeCell ref="J11:N11"/>
    <mergeCell ref="J7:N7"/>
    <mergeCell ref="C8:D8"/>
    <mergeCell ref="E8:H8"/>
    <mergeCell ref="J8:N8"/>
    <mergeCell ref="C9:D9"/>
    <mergeCell ref="E9:H9"/>
    <mergeCell ref="J9:N9"/>
    <mergeCell ref="C7:D7"/>
    <mergeCell ref="C37:D37"/>
    <mergeCell ref="E37:H37"/>
    <mergeCell ref="J37:N37"/>
    <mergeCell ref="C38:D38"/>
    <mergeCell ref="E38:H38"/>
    <mergeCell ref="J38:N38"/>
    <mergeCell ref="C34:D34"/>
    <mergeCell ref="E34:H34"/>
    <mergeCell ref="J34:N34"/>
    <mergeCell ref="C35:D35"/>
    <mergeCell ref="E35:H35"/>
    <mergeCell ref="J35:N35"/>
    <mergeCell ref="C36:D36"/>
    <mergeCell ref="E36:H36"/>
    <mergeCell ref="J36:N36"/>
    <mergeCell ref="C41:D41"/>
    <mergeCell ref="E41:H41"/>
    <mergeCell ref="J41:N41"/>
    <mergeCell ref="C42:D42"/>
    <mergeCell ref="E42:H42"/>
    <mergeCell ref="J42:N42"/>
    <mergeCell ref="C39:D39"/>
    <mergeCell ref="E39:H39"/>
    <mergeCell ref="J39:N39"/>
    <mergeCell ref="C40:D40"/>
    <mergeCell ref="E40:H40"/>
    <mergeCell ref="J40:N40"/>
    <mergeCell ref="A55:R55"/>
    <mergeCell ref="C61:D61"/>
    <mergeCell ref="E61:H61"/>
    <mergeCell ref="J61:N61"/>
    <mergeCell ref="C43:D43"/>
    <mergeCell ref="E43:H43"/>
    <mergeCell ref="J43:N43"/>
    <mergeCell ref="C44:D44"/>
    <mergeCell ref="E44:H44"/>
    <mergeCell ref="J44:N44"/>
    <mergeCell ref="A59:B59"/>
    <mergeCell ref="C59:R59"/>
    <mergeCell ref="A60:B60"/>
    <mergeCell ref="C60:R60"/>
    <mergeCell ref="C69:D69"/>
    <mergeCell ref="E69:H69"/>
    <mergeCell ref="J69:N69"/>
    <mergeCell ref="C66:D66"/>
    <mergeCell ref="E66:H66"/>
    <mergeCell ref="J66:N66"/>
    <mergeCell ref="C67:D67"/>
    <mergeCell ref="E67:H67"/>
    <mergeCell ref="J67:N67"/>
    <mergeCell ref="C68:D68"/>
    <mergeCell ref="E68:H68"/>
    <mergeCell ref="J68:N68"/>
    <mergeCell ref="C88:D88"/>
    <mergeCell ref="E88:H88"/>
    <mergeCell ref="J88:N88"/>
    <mergeCell ref="C70:D70"/>
    <mergeCell ref="E70:H70"/>
    <mergeCell ref="J70:N70"/>
    <mergeCell ref="C71:D71"/>
    <mergeCell ref="E71:H71"/>
    <mergeCell ref="J71:N71"/>
    <mergeCell ref="J91:N91"/>
    <mergeCell ref="C92:D92"/>
    <mergeCell ref="E92:H92"/>
    <mergeCell ref="J92:N92"/>
    <mergeCell ref="C89:D89"/>
    <mergeCell ref="E89:H89"/>
    <mergeCell ref="J89:N89"/>
    <mergeCell ref="C90:D90"/>
    <mergeCell ref="E90:H90"/>
    <mergeCell ref="J90:N90"/>
    <mergeCell ref="C115:D115"/>
    <mergeCell ref="E115:H115"/>
    <mergeCell ref="J115:N115"/>
    <mergeCell ref="C97:D97"/>
    <mergeCell ref="E97:H97"/>
    <mergeCell ref="J97:N97"/>
    <mergeCell ref="C98:D98"/>
    <mergeCell ref="E98:H98"/>
    <mergeCell ref="J98:N98"/>
    <mergeCell ref="C118:D118"/>
    <mergeCell ref="E118:H118"/>
    <mergeCell ref="J118:N118"/>
    <mergeCell ref="C119:D119"/>
    <mergeCell ref="E119:H119"/>
    <mergeCell ref="J119:N119"/>
    <mergeCell ref="C116:D116"/>
    <mergeCell ref="E116:H116"/>
    <mergeCell ref="J116:N116"/>
    <mergeCell ref="C117:D117"/>
    <mergeCell ref="E117:H117"/>
    <mergeCell ref="J117:N117"/>
    <mergeCell ref="C122:D122"/>
    <mergeCell ref="E122:H122"/>
    <mergeCell ref="J122:N122"/>
    <mergeCell ref="C123:D123"/>
    <mergeCell ref="E123:H123"/>
    <mergeCell ref="J123:N123"/>
    <mergeCell ref="C120:D120"/>
    <mergeCell ref="E120:H120"/>
    <mergeCell ref="J120:N120"/>
    <mergeCell ref="C121:D121"/>
    <mergeCell ref="E121:H121"/>
    <mergeCell ref="J121:N121"/>
    <mergeCell ref="C124:D124"/>
    <mergeCell ref="E124:H124"/>
    <mergeCell ref="J124:N124"/>
    <mergeCell ref="C125:D125"/>
    <mergeCell ref="E125:H125"/>
    <mergeCell ref="J125:N125"/>
    <mergeCell ref="A140:B140"/>
    <mergeCell ref="C140:R140"/>
    <mergeCell ref="A141:B141"/>
    <mergeCell ref="C141:R141"/>
    <mergeCell ref="C143:D143"/>
    <mergeCell ref="E143:H143"/>
    <mergeCell ref="J143:N143"/>
    <mergeCell ref="C144:D144"/>
    <mergeCell ref="E144:H144"/>
    <mergeCell ref="J144:N144"/>
    <mergeCell ref="A136:R136"/>
    <mergeCell ref="C142:D142"/>
    <mergeCell ref="E142:H142"/>
    <mergeCell ref="J142:N142"/>
    <mergeCell ref="C147:D147"/>
    <mergeCell ref="E147:H147"/>
    <mergeCell ref="J147:N147"/>
    <mergeCell ref="C148:D148"/>
    <mergeCell ref="E148:H148"/>
    <mergeCell ref="J148:N148"/>
    <mergeCell ref="C145:D145"/>
    <mergeCell ref="E145:H145"/>
    <mergeCell ref="J145:N145"/>
    <mergeCell ref="C146:D146"/>
    <mergeCell ref="E146:H146"/>
    <mergeCell ref="J146:N146"/>
    <mergeCell ref="C151:D151"/>
    <mergeCell ref="E151:H151"/>
    <mergeCell ref="J151:N151"/>
    <mergeCell ref="C152:D152"/>
    <mergeCell ref="E152:H152"/>
    <mergeCell ref="J152:N152"/>
    <mergeCell ref="C149:D149"/>
    <mergeCell ref="E149:H149"/>
    <mergeCell ref="J149:N149"/>
    <mergeCell ref="C150:D150"/>
    <mergeCell ref="E150:H150"/>
    <mergeCell ref="J150:N150"/>
    <mergeCell ref="A32:B32"/>
    <mergeCell ref="C32:R32"/>
    <mergeCell ref="A33:B33"/>
    <mergeCell ref="C33:R33"/>
    <mergeCell ref="A5:B5"/>
    <mergeCell ref="A6:B6"/>
    <mergeCell ref="C5:R5"/>
    <mergeCell ref="C6:R6"/>
    <mergeCell ref="C17:D17"/>
    <mergeCell ref="A28:R28"/>
    <mergeCell ref="J14:N14"/>
    <mergeCell ref="J15:N15"/>
    <mergeCell ref="J16:N16"/>
    <mergeCell ref="J17:N17"/>
    <mergeCell ref="E14:H14"/>
    <mergeCell ref="E15:H15"/>
    <mergeCell ref="E16:H16"/>
    <mergeCell ref="E17:H17"/>
    <mergeCell ref="E7:H7"/>
    <mergeCell ref="C64:D64"/>
    <mergeCell ref="E64:H64"/>
    <mergeCell ref="J64:N64"/>
    <mergeCell ref="C65:D65"/>
    <mergeCell ref="E65:H65"/>
    <mergeCell ref="J65:N65"/>
    <mergeCell ref="C62:D62"/>
    <mergeCell ref="E62:H62"/>
    <mergeCell ref="J62:N62"/>
    <mergeCell ref="C63:D63"/>
    <mergeCell ref="E63:H63"/>
    <mergeCell ref="J63:N63"/>
    <mergeCell ref="A87:B87"/>
    <mergeCell ref="C87:R87"/>
    <mergeCell ref="A113:B113"/>
    <mergeCell ref="C113:R113"/>
    <mergeCell ref="A114:B114"/>
    <mergeCell ref="C114:R114"/>
    <mergeCell ref="A86:B86"/>
    <mergeCell ref="C86:R86"/>
    <mergeCell ref="A82:R82"/>
    <mergeCell ref="A109:R109"/>
    <mergeCell ref="C95:D95"/>
    <mergeCell ref="E95:H95"/>
    <mergeCell ref="J95:N95"/>
    <mergeCell ref="C96:D96"/>
    <mergeCell ref="E96:H96"/>
    <mergeCell ref="J96:N96"/>
    <mergeCell ref="C93:D93"/>
    <mergeCell ref="E93:H93"/>
    <mergeCell ref="J93:N93"/>
    <mergeCell ref="C94:D94"/>
    <mergeCell ref="E94:H94"/>
    <mergeCell ref="J94:N94"/>
    <mergeCell ref="C91:D91"/>
    <mergeCell ref="E91:H91"/>
    <mergeCell ref="C169:D169"/>
    <mergeCell ref="E169:H169"/>
    <mergeCell ref="J169:N169"/>
    <mergeCell ref="C170:D170"/>
    <mergeCell ref="E170:H170"/>
    <mergeCell ref="J170:N170"/>
    <mergeCell ref="A163:R163"/>
    <mergeCell ref="A167:B167"/>
    <mergeCell ref="C167:R167"/>
    <mergeCell ref="A168:B168"/>
    <mergeCell ref="C168:R168"/>
    <mergeCell ref="C173:D173"/>
    <mergeCell ref="E173:H173"/>
    <mergeCell ref="J173:N173"/>
    <mergeCell ref="C174:D174"/>
    <mergeCell ref="E174:H174"/>
    <mergeCell ref="J174:N174"/>
    <mergeCell ref="C171:D171"/>
    <mergeCell ref="E171:H171"/>
    <mergeCell ref="J171:N171"/>
    <mergeCell ref="C172:D172"/>
    <mergeCell ref="E172:H172"/>
    <mergeCell ref="J172:N172"/>
    <mergeCell ref="C177:D177"/>
    <mergeCell ref="E177:H177"/>
    <mergeCell ref="J177:N177"/>
    <mergeCell ref="C178:D178"/>
    <mergeCell ref="E178:H178"/>
    <mergeCell ref="J178:N178"/>
    <mergeCell ref="C175:D175"/>
    <mergeCell ref="E175:H175"/>
    <mergeCell ref="J175:N175"/>
    <mergeCell ref="C176:D176"/>
    <mergeCell ref="E176:H176"/>
    <mergeCell ref="J176:N176"/>
    <mergeCell ref="A195:B195"/>
    <mergeCell ref="C195:R195"/>
    <mergeCell ref="C196:D196"/>
    <mergeCell ref="E196:H196"/>
    <mergeCell ref="J196:N196"/>
    <mergeCell ref="C179:D179"/>
    <mergeCell ref="E179:H179"/>
    <mergeCell ref="J179:N179"/>
    <mergeCell ref="A190:R190"/>
    <mergeCell ref="A194:B194"/>
    <mergeCell ref="C194:R194"/>
    <mergeCell ref="C199:D199"/>
    <mergeCell ref="E199:H199"/>
    <mergeCell ref="J199:N199"/>
    <mergeCell ref="C200:D200"/>
    <mergeCell ref="E200:H200"/>
    <mergeCell ref="J200:N200"/>
    <mergeCell ref="C197:D197"/>
    <mergeCell ref="E197:H197"/>
    <mergeCell ref="J197:N197"/>
    <mergeCell ref="C198:D198"/>
    <mergeCell ref="E198:H198"/>
    <mergeCell ref="J198:N198"/>
    <mergeCell ref="C203:D203"/>
    <mergeCell ref="E203:H203"/>
    <mergeCell ref="J203:N203"/>
    <mergeCell ref="C204:D204"/>
    <mergeCell ref="E204:H204"/>
    <mergeCell ref="J204:N204"/>
    <mergeCell ref="C201:D201"/>
    <mergeCell ref="E201:H201"/>
    <mergeCell ref="J201:N201"/>
    <mergeCell ref="C202:D202"/>
    <mergeCell ref="E202:H202"/>
    <mergeCell ref="J202:N202"/>
    <mergeCell ref="A217:R217"/>
    <mergeCell ref="A221:B221"/>
    <mergeCell ref="C221:R221"/>
    <mergeCell ref="A222:B222"/>
    <mergeCell ref="C222:R222"/>
    <mergeCell ref="C205:D205"/>
    <mergeCell ref="E205:H205"/>
    <mergeCell ref="J205:N205"/>
    <mergeCell ref="C206:D206"/>
    <mergeCell ref="E206:H206"/>
    <mergeCell ref="J206:N206"/>
    <mergeCell ref="C225:D225"/>
    <mergeCell ref="E225:H225"/>
    <mergeCell ref="J225:N225"/>
    <mergeCell ref="C226:D226"/>
    <mergeCell ref="E226:H226"/>
    <mergeCell ref="J226:N226"/>
    <mergeCell ref="C223:D223"/>
    <mergeCell ref="E223:H223"/>
    <mergeCell ref="J223:N223"/>
    <mergeCell ref="C224:D224"/>
    <mergeCell ref="E224:H224"/>
    <mergeCell ref="J224:N224"/>
    <mergeCell ref="C229:D229"/>
    <mergeCell ref="E229:H229"/>
    <mergeCell ref="J229:N229"/>
    <mergeCell ref="C230:D230"/>
    <mergeCell ref="E230:H230"/>
    <mergeCell ref="J230:N230"/>
    <mergeCell ref="C227:D227"/>
    <mergeCell ref="E227:H227"/>
    <mergeCell ref="J227:N227"/>
    <mergeCell ref="C228:D228"/>
    <mergeCell ref="E228:H228"/>
    <mergeCell ref="J228:N228"/>
    <mergeCell ref="C233:D233"/>
    <mergeCell ref="E233:H233"/>
    <mergeCell ref="J233:N233"/>
    <mergeCell ref="A244:R244"/>
    <mergeCell ref="A248:B248"/>
    <mergeCell ref="C248:R248"/>
    <mergeCell ref="C231:D231"/>
    <mergeCell ref="E231:H231"/>
    <mergeCell ref="J231:N231"/>
    <mergeCell ref="C232:D232"/>
    <mergeCell ref="E232:H232"/>
    <mergeCell ref="J232:N232"/>
    <mergeCell ref="C251:D251"/>
    <mergeCell ref="E251:H251"/>
    <mergeCell ref="J251:N251"/>
    <mergeCell ref="C252:D252"/>
    <mergeCell ref="E252:H252"/>
    <mergeCell ref="J252:N252"/>
    <mergeCell ref="A249:B249"/>
    <mergeCell ref="C249:R249"/>
    <mergeCell ref="C250:D250"/>
    <mergeCell ref="E250:H250"/>
    <mergeCell ref="J250:N250"/>
    <mergeCell ref="C255:D255"/>
    <mergeCell ref="E255:H255"/>
    <mergeCell ref="J255:N255"/>
    <mergeCell ref="C256:D256"/>
    <mergeCell ref="E256:H256"/>
    <mergeCell ref="J256:N256"/>
    <mergeCell ref="C253:D253"/>
    <mergeCell ref="E253:H253"/>
    <mergeCell ref="J253:N253"/>
    <mergeCell ref="C254:D254"/>
    <mergeCell ref="E254:H254"/>
    <mergeCell ref="J254:N254"/>
    <mergeCell ref="C259:D259"/>
    <mergeCell ref="E259:H259"/>
    <mergeCell ref="J259:N259"/>
    <mergeCell ref="C260:D260"/>
    <mergeCell ref="E260:H260"/>
    <mergeCell ref="J260:N260"/>
    <mergeCell ref="C257:D257"/>
    <mergeCell ref="E257:H257"/>
    <mergeCell ref="J257:N257"/>
    <mergeCell ref="C258:D258"/>
    <mergeCell ref="E258:H258"/>
    <mergeCell ref="J258:N258"/>
    <mergeCell ref="C277:D277"/>
    <mergeCell ref="E277:H277"/>
    <mergeCell ref="J277:N277"/>
    <mergeCell ref="C278:D278"/>
    <mergeCell ref="E278:H278"/>
    <mergeCell ref="J278:N278"/>
    <mergeCell ref="A271:R271"/>
    <mergeCell ref="A275:B275"/>
    <mergeCell ref="C275:R275"/>
    <mergeCell ref="A276:B276"/>
    <mergeCell ref="C276:R276"/>
    <mergeCell ref="C281:D281"/>
    <mergeCell ref="E281:H281"/>
    <mergeCell ref="J281:N281"/>
    <mergeCell ref="C282:D282"/>
    <mergeCell ref="E282:H282"/>
    <mergeCell ref="J282:N282"/>
    <mergeCell ref="C279:D279"/>
    <mergeCell ref="E279:H279"/>
    <mergeCell ref="J279:N279"/>
    <mergeCell ref="C280:D280"/>
    <mergeCell ref="E280:H280"/>
    <mergeCell ref="J280:N280"/>
    <mergeCell ref="C285:D285"/>
    <mergeCell ref="E285:H285"/>
    <mergeCell ref="J285:N285"/>
    <mergeCell ref="C286:D286"/>
    <mergeCell ref="E286:H286"/>
    <mergeCell ref="J286:N286"/>
    <mergeCell ref="C283:D283"/>
    <mergeCell ref="E283:H283"/>
    <mergeCell ref="J283:N283"/>
    <mergeCell ref="C284:D284"/>
    <mergeCell ref="E284:H284"/>
    <mergeCell ref="J284:N284"/>
    <mergeCell ref="A303:B303"/>
    <mergeCell ref="C303:R303"/>
    <mergeCell ref="C304:D304"/>
    <mergeCell ref="E304:H304"/>
    <mergeCell ref="J304:N304"/>
    <mergeCell ref="C287:D287"/>
    <mergeCell ref="E287:H287"/>
    <mergeCell ref="J287:N287"/>
    <mergeCell ref="A298:R298"/>
    <mergeCell ref="A302:B302"/>
    <mergeCell ref="C302:R302"/>
    <mergeCell ref="C307:D307"/>
    <mergeCell ref="E307:H307"/>
    <mergeCell ref="J307:N307"/>
    <mergeCell ref="C308:D308"/>
    <mergeCell ref="E308:H308"/>
    <mergeCell ref="J308:N308"/>
    <mergeCell ref="C305:D305"/>
    <mergeCell ref="E305:H305"/>
    <mergeCell ref="J305:N305"/>
    <mergeCell ref="C306:D306"/>
    <mergeCell ref="E306:H306"/>
    <mergeCell ref="J306:N306"/>
    <mergeCell ref="C311:D311"/>
    <mergeCell ref="E311:H311"/>
    <mergeCell ref="J311:N311"/>
    <mergeCell ref="C312:D312"/>
    <mergeCell ref="E312:H312"/>
    <mergeCell ref="J312:N312"/>
    <mergeCell ref="C309:D309"/>
    <mergeCell ref="E309:H309"/>
    <mergeCell ref="J309:N309"/>
    <mergeCell ref="C310:D310"/>
    <mergeCell ref="E310:H310"/>
    <mergeCell ref="J310:N310"/>
    <mergeCell ref="A325:R325"/>
    <mergeCell ref="A329:B329"/>
    <mergeCell ref="C329:R329"/>
    <mergeCell ref="A330:B330"/>
    <mergeCell ref="C330:R330"/>
    <mergeCell ref="C313:D313"/>
    <mergeCell ref="E313:H313"/>
    <mergeCell ref="J313:N313"/>
    <mergeCell ref="C314:D314"/>
    <mergeCell ref="E314:H314"/>
    <mergeCell ref="J314:N314"/>
    <mergeCell ref="C333:D333"/>
    <mergeCell ref="E333:H333"/>
    <mergeCell ref="J333:N333"/>
    <mergeCell ref="C334:D334"/>
    <mergeCell ref="E334:H334"/>
    <mergeCell ref="J334:N334"/>
    <mergeCell ref="C331:D331"/>
    <mergeCell ref="E331:H331"/>
    <mergeCell ref="J331:N331"/>
    <mergeCell ref="C332:D332"/>
    <mergeCell ref="E332:H332"/>
    <mergeCell ref="J332:N332"/>
    <mergeCell ref="C337:D337"/>
    <mergeCell ref="E337:H337"/>
    <mergeCell ref="J337:N337"/>
    <mergeCell ref="C338:D338"/>
    <mergeCell ref="E338:H338"/>
    <mergeCell ref="J338:N338"/>
    <mergeCell ref="C335:D335"/>
    <mergeCell ref="E335:H335"/>
    <mergeCell ref="J335:N335"/>
    <mergeCell ref="C336:D336"/>
    <mergeCell ref="E336:H336"/>
    <mergeCell ref="J336:N336"/>
    <mergeCell ref="C341:D341"/>
    <mergeCell ref="E341:H341"/>
    <mergeCell ref="J341:N341"/>
    <mergeCell ref="A352:R352"/>
    <mergeCell ref="A356:B356"/>
    <mergeCell ref="C356:R356"/>
    <mergeCell ref="C339:D339"/>
    <mergeCell ref="E339:H339"/>
    <mergeCell ref="J339:N339"/>
    <mergeCell ref="C340:D340"/>
    <mergeCell ref="E340:H340"/>
    <mergeCell ref="J340:N340"/>
    <mergeCell ref="C359:D359"/>
    <mergeCell ref="E359:H359"/>
    <mergeCell ref="J359:N359"/>
    <mergeCell ref="C360:D360"/>
    <mergeCell ref="E360:H360"/>
    <mergeCell ref="J360:N360"/>
    <mergeCell ref="A357:B357"/>
    <mergeCell ref="C357:R357"/>
    <mergeCell ref="C358:D358"/>
    <mergeCell ref="E358:H358"/>
    <mergeCell ref="J358:N358"/>
    <mergeCell ref="C363:D363"/>
    <mergeCell ref="E363:H363"/>
    <mergeCell ref="J363:N363"/>
    <mergeCell ref="C364:D364"/>
    <mergeCell ref="E364:H364"/>
    <mergeCell ref="J364:N364"/>
    <mergeCell ref="C361:D361"/>
    <mergeCell ref="E361:H361"/>
    <mergeCell ref="J361:N361"/>
    <mergeCell ref="C362:D362"/>
    <mergeCell ref="E362:H362"/>
    <mergeCell ref="J362:N362"/>
    <mergeCell ref="C367:D367"/>
    <mergeCell ref="E367:H367"/>
    <mergeCell ref="J367:N367"/>
    <mergeCell ref="C368:D368"/>
    <mergeCell ref="E368:H368"/>
    <mergeCell ref="J368:N368"/>
    <mergeCell ref="C365:D365"/>
    <mergeCell ref="E365:H365"/>
    <mergeCell ref="J365:N365"/>
    <mergeCell ref="C366:D366"/>
    <mergeCell ref="E366:H366"/>
    <mergeCell ref="J366:N366"/>
    <mergeCell ref="C385:D385"/>
    <mergeCell ref="E385:H385"/>
    <mergeCell ref="J385:N385"/>
    <mergeCell ref="C386:D386"/>
    <mergeCell ref="E386:H386"/>
    <mergeCell ref="J386:N386"/>
    <mergeCell ref="A379:R379"/>
    <mergeCell ref="A383:B383"/>
    <mergeCell ref="C383:R383"/>
    <mergeCell ref="A384:B384"/>
    <mergeCell ref="C384:R384"/>
    <mergeCell ref="C389:D389"/>
    <mergeCell ref="E389:H389"/>
    <mergeCell ref="J389:N389"/>
    <mergeCell ref="C390:D390"/>
    <mergeCell ref="E390:H390"/>
    <mergeCell ref="J390:N390"/>
    <mergeCell ref="C387:D387"/>
    <mergeCell ref="E387:H387"/>
    <mergeCell ref="J387:N387"/>
    <mergeCell ref="C388:D388"/>
    <mergeCell ref="E388:H388"/>
    <mergeCell ref="J388:N388"/>
    <mergeCell ref="C393:D393"/>
    <mergeCell ref="E393:H393"/>
    <mergeCell ref="J393:N393"/>
    <mergeCell ref="C394:D394"/>
    <mergeCell ref="E394:H394"/>
    <mergeCell ref="J394:N394"/>
    <mergeCell ref="C391:D391"/>
    <mergeCell ref="E391:H391"/>
    <mergeCell ref="J391:N391"/>
    <mergeCell ref="C392:D392"/>
    <mergeCell ref="E392:H392"/>
    <mergeCell ref="J392:N392"/>
    <mergeCell ref="A411:B411"/>
    <mergeCell ref="C411:R411"/>
    <mergeCell ref="C412:D412"/>
    <mergeCell ref="E412:H412"/>
    <mergeCell ref="J412:N412"/>
    <mergeCell ref="C395:D395"/>
    <mergeCell ref="E395:H395"/>
    <mergeCell ref="J395:N395"/>
    <mergeCell ref="A406:R406"/>
    <mergeCell ref="A410:B410"/>
    <mergeCell ref="C410:R410"/>
    <mergeCell ref="C415:D415"/>
    <mergeCell ref="E415:H415"/>
    <mergeCell ref="J415:N415"/>
    <mergeCell ref="C416:D416"/>
    <mergeCell ref="E416:H416"/>
    <mergeCell ref="J416:N416"/>
    <mergeCell ref="C413:D413"/>
    <mergeCell ref="E413:H413"/>
    <mergeCell ref="J413:N413"/>
    <mergeCell ref="C414:D414"/>
    <mergeCell ref="E414:H414"/>
    <mergeCell ref="J414:N414"/>
    <mergeCell ref="C419:D419"/>
    <mergeCell ref="E419:H419"/>
    <mergeCell ref="J419:N419"/>
    <mergeCell ref="C420:D420"/>
    <mergeCell ref="E420:H420"/>
    <mergeCell ref="J420:N420"/>
    <mergeCell ref="C417:D417"/>
    <mergeCell ref="E417:H417"/>
    <mergeCell ref="J417:N417"/>
    <mergeCell ref="C418:D418"/>
    <mergeCell ref="E418:H418"/>
    <mergeCell ref="J418:N418"/>
    <mergeCell ref="A433:R433"/>
    <mergeCell ref="A437:B437"/>
    <mergeCell ref="C437:R437"/>
    <mergeCell ref="A438:B438"/>
    <mergeCell ref="C438:R438"/>
    <mergeCell ref="C421:D421"/>
    <mergeCell ref="E421:H421"/>
    <mergeCell ref="J421:N421"/>
    <mergeCell ref="C422:D422"/>
    <mergeCell ref="E422:H422"/>
    <mergeCell ref="J422:N422"/>
    <mergeCell ref="C441:D441"/>
    <mergeCell ref="E441:H441"/>
    <mergeCell ref="J441:N441"/>
    <mergeCell ref="C442:D442"/>
    <mergeCell ref="E442:H442"/>
    <mergeCell ref="J442:N442"/>
    <mergeCell ref="C439:D439"/>
    <mergeCell ref="E439:H439"/>
    <mergeCell ref="J439:N439"/>
    <mergeCell ref="C440:D440"/>
    <mergeCell ref="E440:H440"/>
    <mergeCell ref="J440:N440"/>
    <mergeCell ref="C445:D445"/>
    <mergeCell ref="E445:H445"/>
    <mergeCell ref="J445:N445"/>
    <mergeCell ref="C446:D446"/>
    <mergeCell ref="E446:H446"/>
    <mergeCell ref="J446:N446"/>
    <mergeCell ref="C443:D443"/>
    <mergeCell ref="E443:H443"/>
    <mergeCell ref="J443:N443"/>
    <mergeCell ref="C444:D444"/>
    <mergeCell ref="E444:H444"/>
    <mergeCell ref="J444:N444"/>
    <mergeCell ref="C449:D449"/>
    <mergeCell ref="E449:H449"/>
    <mergeCell ref="J449:N449"/>
    <mergeCell ref="A460:R460"/>
    <mergeCell ref="A464:B464"/>
    <mergeCell ref="C464:R464"/>
    <mergeCell ref="C447:D447"/>
    <mergeCell ref="E447:H447"/>
    <mergeCell ref="J447:N447"/>
    <mergeCell ref="C448:D448"/>
    <mergeCell ref="E448:H448"/>
    <mergeCell ref="J448:N448"/>
    <mergeCell ref="C467:D467"/>
    <mergeCell ref="E467:H467"/>
    <mergeCell ref="J467:N467"/>
    <mergeCell ref="C468:D468"/>
    <mergeCell ref="E468:H468"/>
    <mergeCell ref="J468:N468"/>
    <mergeCell ref="A465:B465"/>
    <mergeCell ref="C465:R465"/>
    <mergeCell ref="C466:D466"/>
    <mergeCell ref="E466:H466"/>
    <mergeCell ref="J466:N466"/>
    <mergeCell ref="C471:D471"/>
    <mergeCell ref="E471:H471"/>
    <mergeCell ref="J471:N471"/>
    <mergeCell ref="C472:D472"/>
    <mergeCell ref="E472:H472"/>
    <mergeCell ref="J472:N472"/>
    <mergeCell ref="C469:D469"/>
    <mergeCell ref="E469:H469"/>
    <mergeCell ref="J469:N469"/>
    <mergeCell ref="C470:D470"/>
    <mergeCell ref="E470:H470"/>
    <mergeCell ref="J470:N470"/>
    <mergeCell ref="C475:D475"/>
    <mergeCell ref="E475:H475"/>
    <mergeCell ref="J475:N475"/>
    <mergeCell ref="C476:D476"/>
    <mergeCell ref="E476:H476"/>
    <mergeCell ref="J476:N476"/>
    <mergeCell ref="C473:D473"/>
    <mergeCell ref="E473:H473"/>
    <mergeCell ref="J473:N473"/>
    <mergeCell ref="C474:D474"/>
    <mergeCell ref="E474:H474"/>
    <mergeCell ref="J474:N474"/>
    <mergeCell ref="C493:D493"/>
    <mergeCell ref="E493:H493"/>
    <mergeCell ref="J493:N493"/>
    <mergeCell ref="C494:D494"/>
    <mergeCell ref="E494:H494"/>
    <mergeCell ref="J494:N494"/>
    <mergeCell ref="A487:R487"/>
    <mergeCell ref="A491:B491"/>
    <mergeCell ref="C491:R491"/>
    <mergeCell ref="A492:B492"/>
    <mergeCell ref="C492:R492"/>
    <mergeCell ref="C497:D497"/>
    <mergeCell ref="E497:H497"/>
    <mergeCell ref="J497:N497"/>
    <mergeCell ref="C498:D498"/>
    <mergeCell ref="E498:H498"/>
    <mergeCell ref="J498:N498"/>
    <mergeCell ref="C495:D495"/>
    <mergeCell ref="E495:H495"/>
    <mergeCell ref="J495:N495"/>
    <mergeCell ref="C496:D496"/>
    <mergeCell ref="E496:H496"/>
    <mergeCell ref="J496:N496"/>
    <mergeCell ref="C501:D501"/>
    <mergeCell ref="E501:H501"/>
    <mergeCell ref="J501:N501"/>
    <mergeCell ref="C502:D502"/>
    <mergeCell ref="E502:H502"/>
    <mergeCell ref="J502:N502"/>
    <mergeCell ref="C499:D499"/>
    <mergeCell ref="E499:H499"/>
    <mergeCell ref="J499:N499"/>
    <mergeCell ref="C500:D500"/>
    <mergeCell ref="E500:H500"/>
    <mergeCell ref="J500:N500"/>
    <mergeCell ref="A519:B519"/>
    <mergeCell ref="C519:R519"/>
    <mergeCell ref="C520:D520"/>
    <mergeCell ref="E520:H520"/>
    <mergeCell ref="J520:N520"/>
    <mergeCell ref="C503:D503"/>
    <mergeCell ref="E503:H503"/>
    <mergeCell ref="J503:N503"/>
    <mergeCell ref="A514:R514"/>
    <mergeCell ref="A518:B518"/>
    <mergeCell ref="C518:R518"/>
    <mergeCell ref="C523:D523"/>
    <mergeCell ref="E523:H523"/>
    <mergeCell ref="J523:N523"/>
    <mergeCell ref="C524:D524"/>
    <mergeCell ref="E524:H524"/>
    <mergeCell ref="J524:N524"/>
    <mergeCell ref="C521:D521"/>
    <mergeCell ref="E521:H521"/>
    <mergeCell ref="J521:N521"/>
    <mergeCell ref="C522:D522"/>
    <mergeCell ref="E522:H522"/>
    <mergeCell ref="J522:N522"/>
    <mergeCell ref="C527:D527"/>
    <mergeCell ref="E527:H527"/>
    <mergeCell ref="J527:N527"/>
    <mergeCell ref="C528:D528"/>
    <mergeCell ref="E528:H528"/>
    <mergeCell ref="J528:N528"/>
    <mergeCell ref="C525:D525"/>
    <mergeCell ref="E525:H525"/>
    <mergeCell ref="J525:N525"/>
    <mergeCell ref="C526:D526"/>
    <mergeCell ref="E526:H526"/>
    <mergeCell ref="J526:N526"/>
    <mergeCell ref="A541:R541"/>
    <mergeCell ref="A545:B545"/>
    <mergeCell ref="C545:R545"/>
    <mergeCell ref="A546:B546"/>
    <mergeCell ref="C546:R546"/>
    <mergeCell ref="C529:D529"/>
    <mergeCell ref="E529:H529"/>
    <mergeCell ref="J529:N529"/>
    <mergeCell ref="C530:D530"/>
    <mergeCell ref="E530:H530"/>
    <mergeCell ref="J530:N530"/>
    <mergeCell ref="C549:D549"/>
    <mergeCell ref="E549:H549"/>
    <mergeCell ref="J549:N549"/>
    <mergeCell ref="C550:D550"/>
    <mergeCell ref="E550:H550"/>
    <mergeCell ref="J550:N550"/>
    <mergeCell ref="C547:D547"/>
    <mergeCell ref="E547:H547"/>
    <mergeCell ref="J547:N547"/>
    <mergeCell ref="C548:D548"/>
    <mergeCell ref="E548:H548"/>
    <mergeCell ref="J548:N548"/>
    <mergeCell ref="C553:D553"/>
    <mergeCell ref="E553:H553"/>
    <mergeCell ref="J553:N553"/>
    <mergeCell ref="C554:D554"/>
    <mergeCell ref="E554:H554"/>
    <mergeCell ref="J554:N554"/>
    <mergeCell ref="C551:D551"/>
    <mergeCell ref="E551:H551"/>
    <mergeCell ref="J551:N551"/>
    <mergeCell ref="C552:D552"/>
    <mergeCell ref="E552:H552"/>
    <mergeCell ref="J552:N552"/>
    <mergeCell ref="C557:D557"/>
    <mergeCell ref="E557:H557"/>
    <mergeCell ref="J557:N557"/>
    <mergeCell ref="A568:R568"/>
    <mergeCell ref="A572:B572"/>
    <mergeCell ref="C572:R572"/>
    <mergeCell ref="C555:D555"/>
    <mergeCell ref="E555:H555"/>
    <mergeCell ref="J555:N555"/>
    <mergeCell ref="C556:D556"/>
    <mergeCell ref="E556:H556"/>
    <mergeCell ref="J556:N556"/>
    <mergeCell ref="C575:D575"/>
    <mergeCell ref="E575:H575"/>
    <mergeCell ref="J575:N575"/>
    <mergeCell ref="C576:D576"/>
    <mergeCell ref="E576:H576"/>
    <mergeCell ref="J576:N576"/>
    <mergeCell ref="A573:B573"/>
    <mergeCell ref="C573:R573"/>
    <mergeCell ref="C574:D574"/>
    <mergeCell ref="E574:H574"/>
    <mergeCell ref="J574:N574"/>
    <mergeCell ref="C579:D579"/>
    <mergeCell ref="E579:H579"/>
    <mergeCell ref="J579:N579"/>
    <mergeCell ref="C580:D580"/>
    <mergeCell ref="E580:H580"/>
    <mergeCell ref="J580:N580"/>
    <mergeCell ref="C577:D577"/>
    <mergeCell ref="E577:H577"/>
    <mergeCell ref="J577:N577"/>
    <mergeCell ref="C578:D578"/>
    <mergeCell ref="E578:H578"/>
    <mergeCell ref="J578:N578"/>
    <mergeCell ref="C583:D583"/>
    <mergeCell ref="E583:H583"/>
    <mergeCell ref="J583:N583"/>
    <mergeCell ref="C584:D584"/>
    <mergeCell ref="E584:H584"/>
    <mergeCell ref="J584:N584"/>
    <mergeCell ref="C581:D581"/>
    <mergeCell ref="E581:H581"/>
    <mergeCell ref="J581:N581"/>
    <mergeCell ref="C582:D582"/>
    <mergeCell ref="E582:H582"/>
    <mergeCell ref="J582:N582"/>
    <mergeCell ref="C601:D601"/>
    <mergeCell ref="E601:H601"/>
    <mergeCell ref="J601:N601"/>
    <mergeCell ref="C602:D602"/>
    <mergeCell ref="E602:H602"/>
    <mergeCell ref="J602:N602"/>
    <mergeCell ref="A595:R595"/>
    <mergeCell ref="A599:B599"/>
    <mergeCell ref="C599:R599"/>
    <mergeCell ref="A600:B600"/>
    <mergeCell ref="C600:R600"/>
    <mergeCell ref="C605:D605"/>
    <mergeCell ref="E605:H605"/>
    <mergeCell ref="J605:N605"/>
    <mergeCell ref="C606:D606"/>
    <mergeCell ref="E606:H606"/>
    <mergeCell ref="J606:N606"/>
    <mergeCell ref="C603:D603"/>
    <mergeCell ref="E603:H603"/>
    <mergeCell ref="J603:N603"/>
    <mergeCell ref="C604:D604"/>
    <mergeCell ref="E604:H604"/>
    <mergeCell ref="J604:N604"/>
    <mergeCell ref="C609:D609"/>
    <mergeCell ref="E609:H609"/>
    <mergeCell ref="J609:N609"/>
    <mergeCell ref="C610:D610"/>
    <mergeCell ref="E610:H610"/>
    <mergeCell ref="J610:N610"/>
    <mergeCell ref="C607:D607"/>
    <mergeCell ref="E607:H607"/>
    <mergeCell ref="J607:N607"/>
    <mergeCell ref="C608:D608"/>
    <mergeCell ref="E608:H608"/>
    <mergeCell ref="J608:N608"/>
    <mergeCell ref="A627:B627"/>
    <mergeCell ref="C627:R627"/>
    <mergeCell ref="C628:D628"/>
    <mergeCell ref="E628:H628"/>
    <mergeCell ref="J628:N628"/>
    <mergeCell ref="C611:D611"/>
    <mergeCell ref="E611:H611"/>
    <mergeCell ref="J611:N611"/>
    <mergeCell ref="A622:R622"/>
    <mergeCell ref="A626:B626"/>
    <mergeCell ref="C626:R626"/>
    <mergeCell ref="C631:D631"/>
    <mergeCell ref="E631:H631"/>
    <mergeCell ref="J631:N631"/>
    <mergeCell ref="C632:D632"/>
    <mergeCell ref="E632:H632"/>
    <mergeCell ref="J632:N632"/>
    <mergeCell ref="C629:D629"/>
    <mergeCell ref="E629:H629"/>
    <mergeCell ref="J629:N629"/>
    <mergeCell ref="C630:D630"/>
    <mergeCell ref="E630:H630"/>
    <mergeCell ref="J630:N630"/>
    <mergeCell ref="C635:D635"/>
    <mergeCell ref="E635:H635"/>
    <mergeCell ref="J635:N635"/>
    <mergeCell ref="C636:D636"/>
    <mergeCell ref="E636:H636"/>
    <mergeCell ref="J636:N636"/>
    <mergeCell ref="C633:D633"/>
    <mergeCell ref="E633:H633"/>
    <mergeCell ref="J633:N633"/>
    <mergeCell ref="C634:D634"/>
    <mergeCell ref="E634:H634"/>
    <mergeCell ref="J634:N634"/>
    <mergeCell ref="A649:R649"/>
    <mergeCell ref="A653:B653"/>
    <mergeCell ref="C653:R653"/>
    <mergeCell ref="A654:B654"/>
    <mergeCell ref="C654:R654"/>
    <mergeCell ref="C637:D637"/>
    <mergeCell ref="E637:H637"/>
    <mergeCell ref="J637:N637"/>
    <mergeCell ref="C638:D638"/>
    <mergeCell ref="E638:H638"/>
    <mergeCell ref="J638:N638"/>
    <mergeCell ref="C657:D657"/>
    <mergeCell ref="E657:H657"/>
    <mergeCell ref="J657:N657"/>
    <mergeCell ref="C658:D658"/>
    <mergeCell ref="E658:H658"/>
    <mergeCell ref="J658:N658"/>
    <mergeCell ref="C655:D655"/>
    <mergeCell ref="E655:H655"/>
    <mergeCell ref="J655:N655"/>
    <mergeCell ref="C656:D656"/>
    <mergeCell ref="E656:H656"/>
    <mergeCell ref="J656:N656"/>
    <mergeCell ref="C661:D661"/>
    <mergeCell ref="E661:H661"/>
    <mergeCell ref="J661:N661"/>
    <mergeCell ref="C662:D662"/>
    <mergeCell ref="E662:H662"/>
    <mergeCell ref="J662:N662"/>
    <mergeCell ref="C659:D659"/>
    <mergeCell ref="E659:H659"/>
    <mergeCell ref="J659:N659"/>
    <mergeCell ref="C660:D660"/>
    <mergeCell ref="E660:H660"/>
    <mergeCell ref="J660:N660"/>
    <mergeCell ref="C665:D665"/>
    <mergeCell ref="E665:H665"/>
    <mergeCell ref="J665:N665"/>
    <mergeCell ref="C663:D663"/>
    <mergeCell ref="E663:H663"/>
    <mergeCell ref="J663:N663"/>
    <mergeCell ref="C664:D664"/>
    <mergeCell ref="E664:H664"/>
    <mergeCell ref="J664:N664"/>
  </mergeCells>
  <pageMargins left="3.9370078740157001E-2" right="3.9370078740157001E-2" top="0.74803149606299002" bottom="0.74803149606299002" header="0.31496062992126" footer="0.31496062992126"/>
  <pageSetup paperSize="9" scale="90"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61"/>
  <sheetViews>
    <sheetView workbookViewId="0">
      <selection sqref="A1:R1"/>
    </sheetView>
  </sheetViews>
  <sheetFormatPr defaultColWidth="9.140625" defaultRowHeight="15" customHeight="1" x14ac:dyDescent="0.25"/>
  <cols>
    <col min="1" max="1" width="5.42578125" style="3" customWidth="1"/>
    <col min="2" max="2" width="7.85546875" style="3" customWidth="1"/>
    <col min="3" max="8" width="9.140625" style="3"/>
    <col min="9" max="9" width="11.140625" style="3" customWidth="1"/>
    <col min="10" max="10" width="9.140625" style="3"/>
    <col min="11" max="11" width="8.42578125" style="3" customWidth="1"/>
    <col min="12" max="12" width="9.140625" style="3"/>
    <col min="13" max="13" width="7.7109375" style="3" customWidth="1"/>
    <col min="14" max="14" width="2.7109375" style="3" customWidth="1"/>
    <col min="15" max="15" width="10.85546875" style="3" customWidth="1"/>
    <col min="16" max="16" width="10.42578125" style="3" customWidth="1"/>
    <col min="17" max="18" width="11.7109375" style="3" customWidth="1"/>
  </cols>
  <sheetData>
    <row r="1" spans="1:20" ht="15.75" customHeight="1" x14ac:dyDescent="0.25">
      <c r="A1" s="348" t="s">
        <v>192</v>
      </c>
      <c r="B1" s="348"/>
      <c r="C1" s="348"/>
      <c r="D1" s="348"/>
      <c r="E1" s="348"/>
      <c r="F1" s="348"/>
      <c r="G1" s="348"/>
      <c r="H1" s="348"/>
      <c r="I1" s="348"/>
      <c r="J1" s="348"/>
      <c r="K1" s="348"/>
      <c r="L1" s="348"/>
      <c r="M1" s="348"/>
      <c r="N1" s="348"/>
      <c r="O1" s="348"/>
      <c r="P1" s="348"/>
      <c r="Q1" s="348"/>
      <c r="R1" s="348"/>
    </row>
    <row r="2" spans="1:20" ht="15" customHeight="1" x14ac:dyDescent="0.25">
      <c r="A2" s="187"/>
      <c r="B2" s="187"/>
      <c r="C2" s="187"/>
      <c r="D2" s="187"/>
      <c r="E2" s="187"/>
      <c r="F2" s="187"/>
      <c r="G2" s="187"/>
      <c r="H2" s="71" t="str">
        <f>'proje ve personel bilgileri'!$B$7</f>
        <v>/</v>
      </c>
      <c r="I2" s="70" t="s">
        <v>109</v>
      </c>
      <c r="J2" s="187"/>
      <c r="K2" s="187"/>
      <c r="L2" s="187"/>
      <c r="M2" s="187"/>
      <c r="N2" s="187"/>
      <c r="O2" s="187"/>
      <c r="P2" s="187"/>
      <c r="Q2" s="187"/>
      <c r="R2" s="187"/>
    </row>
    <row r="3" spans="1:20" ht="15" customHeight="1" x14ac:dyDescent="0.25">
      <c r="J3" s="188"/>
      <c r="R3" s="189" t="s">
        <v>206</v>
      </c>
    </row>
    <row r="4" spans="1:20" ht="15.75" customHeight="1" x14ac:dyDescent="0.25">
      <c r="A4" s="190" t="s">
        <v>207</v>
      </c>
      <c r="J4" s="188"/>
      <c r="R4" s="189"/>
    </row>
    <row r="5" spans="1:20" ht="15.75" customHeight="1" x14ac:dyDescent="0.25">
      <c r="A5" s="349" t="s">
        <v>2</v>
      </c>
      <c r="B5" s="350"/>
      <c r="C5" s="479">
        <f>'proje ve personel bilgileri'!$B$2</f>
        <v>0</v>
      </c>
      <c r="D5" s="480"/>
      <c r="E5" s="480"/>
      <c r="F5" s="480"/>
      <c r="G5" s="480"/>
      <c r="H5" s="480"/>
      <c r="I5" s="480"/>
      <c r="J5" s="480"/>
      <c r="K5" s="480"/>
      <c r="L5" s="480"/>
      <c r="M5" s="480"/>
      <c r="N5" s="480"/>
      <c r="O5" s="480"/>
      <c r="P5" s="480"/>
      <c r="Q5" s="480"/>
      <c r="R5" s="481"/>
    </row>
    <row r="6" spans="1:20" ht="15.75" customHeight="1" x14ac:dyDescent="0.25">
      <c r="A6" s="349" t="s">
        <v>184</v>
      </c>
      <c r="B6" s="350"/>
      <c r="C6" s="491">
        <f>'proje ve personel bilgileri'!$B$3</f>
        <v>0</v>
      </c>
      <c r="D6" s="492"/>
      <c r="E6" s="492"/>
      <c r="F6" s="492"/>
      <c r="G6" s="492"/>
      <c r="H6" s="492"/>
      <c r="I6" s="492"/>
      <c r="J6" s="492"/>
      <c r="K6" s="492"/>
      <c r="L6" s="492"/>
      <c r="M6" s="492"/>
      <c r="N6" s="492"/>
      <c r="O6" s="492"/>
      <c r="P6" s="492"/>
      <c r="Q6" s="492"/>
      <c r="R6" s="493"/>
    </row>
    <row r="7" spans="1:20" ht="60" customHeight="1" x14ac:dyDescent="0.25">
      <c r="A7" s="192" t="s">
        <v>87</v>
      </c>
      <c r="B7" s="193" t="s">
        <v>195</v>
      </c>
      <c r="C7" s="487" t="s">
        <v>196</v>
      </c>
      <c r="D7" s="487"/>
      <c r="E7" s="488" t="s">
        <v>197</v>
      </c>
      <c r="F7" s="489"/>
      <c r="G7" s="489"/>
      <c r="H7" s="490"/>
      <c r="I7" s="194" t="s">
        <v>198</v>
      </c>
      <c r="J7" s="488" t="s">
        <v>199</v>
      </c>
      <c r="K7" s="489"/>
      <c r="L7" s="489"/>
      <c r="M7" s="489"/>
      <c r="N7" s="490"/>
      <c r="O7" s="195" t="s">
        <v>200</v>
      </c>
      <c r="P7" s="195" t="s">
        <v>201</v>
      </c>
      <c r="Q7" s="195" t="s">
        <v>202</v>
      </c>
      <c r="R7" s="196" t="s">
        <v>203</v>
      </c>
    </row>
    <row r="8" spans="1:20" ht="24.95" customHeight="1" x14ac:dyDescent="0.25">
      <c r="A8" s="197">
        <v>1</v>
      </c>
      <c r="B8" s="274"/>
      <c r="C8" s="482"/>
      <c r="D8" s="482"/>
      <c r="E8" s="484"/>
      <c r="F8" s="485"/>
      <c r="G8" s="485"/>
      <c r="H8" s="486"/>
      <c r="I8" s="284"/>
      <c r="J8" s="484"/>
      <c r="K8" s="485"/>
      <c r="L8" s="485"/>
      <c r="M8" s="485"/>
      <c r="N8" s="486"/>
      <c r="O8" s="231"/>
      <c r="P8" s="272"/>
      <c r="Q8" s="199"/>
      <c r="R8" s="200"/>
      <c r="S8" s="38" t="str">
        <f t="shared" ref="S8:S17" si="0">IF(Q8&lt;&gt;0,(IF(R8=0,"KDV'li Tutar Zorunlu"," "))," ")</f>
        <v xml:space="preserve"> </v>
      </c>
      <c r="T8" s="38" t="str">
        <f t="shared" ref="T8:T17" si="1">IF(Q8&lt;&gt;0,(IF(O8=0,"Tarih Numara Zorunlu"," "))," ")</f>
        <v xml:space="preserve"> </v>
      </c>
    </row>
    <row r="9" spans="1:20" ht="24.95" customHeight="1" x14ac:dyDescent="0.25">
      <c r="A9" s="197">
        <v>2</v>
      </c>
      <c r="B9" s="274"/>
      <c r="C9" s="482"/>
      <c r="D9" s="482"/>
      <c r="E9" s="484"/>
      <c r="F9" s="485"/>
      <c r="G9" s="485"/>
      <c r="H9" s="486"/>
      <c r="I9" s="284"/>
      <c r="J9" s="484"/>
      <c r="K9" s="485"/>
      <c r="L9" s="485"/>
      <c r="M9" s="485"/>
      <c r="N9" s="486"/>
      <c r="O9" s="272"/>
      <c r="P9" s="272"/>
      <c r="Q9" s="199"/>
      <c r="R9" s="200"/>
      <c r="S9" s="38" t="str">
        <f t="shared" si="0"/>
        <v xml:space="preserve"> </v>
      </c>
      <c r="T9" s="38" t="str">
        <f t="shared" si="1"/>
        <v xml:space="preserve"> </v>
      </c>
    </row>
    <row r="10" spans="1:20" ht="24.95" customHeight="1" x14ac:dyDescent="0.25">
      <c r="A10" s="197">
        <v>3</v>
      </c>
      <c r="B10" s="274"/>
      <c r="C10" s="482"/>
      <c r="D10" s="482"/>
      <c r="E10" s="484"/>
      <c r="F10" s="485"/>
      <c r="G10" s="485"/>
      <c r="H10" s="486"/>
      <c r="I10" s="284"/>
      <c r="J10" s="484"/>
      <c r="K10" s="485"/>
      <c r="L10" s="485"/>
      <c r="M10" s="485"/>
      <c r="N10" s="486"/>
      <c r="O10" s="272"/>
      <c r="P10" s="272"/>
      <c r="Q10" s="199"/>
      <c r="R10" s="200"/>
      <c r="S10" s="38" t="str">
        <f t="shared" si="0"/>
        <v xml:space="preserve"> </v>
      </c>
      <c r="T10" s="38" t="str">
        <f t="shared" si="1"/>
        <v xml:space="preserve"> </v>
      </c>
    </row>
    <row r="11" spans="1:20" ht="24.95" customHeight="1" x14ac:dyDescent="0.25">
      <c r="A11" s="197">
        <v>4</v>
      </c>
      <c r="B11" s="274"/>
      <c r="C11" s="482"/>
      <c r="D11" s="482"/>
      <c r="E11" s="484"/>
      <c r="F11" s="485"/>
      <c r="G11" s="485"/>
      <c r="H11" s="486"/>
      <c r="I11" s="284"/>
      <c r="J11" s="484"/>
      <c r="K11" s="485"/>
      <c r="L11" s="485"/>
      <c r="M11" s="485"/>
      <c r="N11" s="486"/>
      <c r="O11" s="201"/>
      <c r="P11" s="201"/>
      <c r="Q11" s="202"/>
      <c r="R11" s="200"/>
      <c r="S11" s="38" t="str">
        <f t="shared" si="0"/>
        <v xml:space="preserve"> </v>
      </c>
      <c r="T11" s="38" t="str">
        <f t="shared" si="1"/>
        <v xml:space="preserve"> </v>
      </c>
    </row>
    <row r="12" spans="1:20" ht="24.95" customHeight="1" x14ac:dyDescent="0.25">
      <c r="A12" s="197">
        <v>5</v>
      </c>
      <c r="B12" s="274"/>
      <c r="C12" s="482"/>
      <c r="D12" s="482"/>
      <c r="E12" s="484"/>
      <c r="F12" s="485"/>
      <c r="G12" s="485"/>
      <c r="H12" s="486"/>
      <c r="I12" s="284"/>
      <c r="J12" s="484"/>
      <c r="K12" s="485"/>
      <c r="L12" s="485"/>
      <c r="M12" s="485"/>
      <c r="N12" s="486"/>
      <c r="O12" s="272"/>
      <c r="P12" s="272"/>
      <c r="Q12" s="199"/>
      <c r="R12" s="200"/>
      <c r="S12" s="38" t="str">
        <f t="shared" si="0"/>
        <v xml:space="preserve"> </v>
      </c>
      <c r="T12" s="38" t="str">
        <f t="shared" si="1"/>
        <v xml:space="preserve"> </v>
      </c>
    </row>
    <row r="13" spans="1:20" ht="24.95" customHeight="1" x14ac:dyDescent="0.25">
      <c r="A13" s="197">
        <v>6</v>
      </c>
      <c r="B13" s="274"/>
      <c r="C13" s="482"/>
      <c r="D13" s="482"/>
      <c r="E13" s="483"/>
      <c r="F13" s="483"/>
      <c r="G13" s="483"/>
      <c r="H13" s="483"/>
      <c r="I13" s="285"/>
      <c r="J13" s="483"/>
      <c r="K13" s="483"/>
      <c r="L13" s="483"/>
      <c r="M13" s="483"/>
      <c r="N13" s="483"/>
      <c r="O13" s="201"/>
      <c r="P13" s="201"/>
      <c r="Q13" s="202"/>
      <c r="R13" s="200"/>
      <c r="S13" s="38" t="str">
        <f t="shared" si="0"/>
        <v xml:space="preserve"> </v>
      </c>
      <c r="T13" s="38" t="str">
        <f t="shared" si="1"/>
        <v xml:space="preserve"> </v>
      </c>
    </row>
    <row r="14" spans="1:20" ht="24.95" customHeight="1" x14ac:dyDescent="0.25">
      <c r="A14" s="197">
        <v>7</v>
      </c>
      <c r="B14" s="201"/>
      <c r="C14" s="482"/>
      <c r="D14" s="482"/>
      <c r="E14" s="483"/>
      <c r="F14" s="483"/>
      <c r="G14" s="483"/>
      <c r="H14" s="483"/>
      <c r="I14" s="280"/>
      <c r="J14" s="483"/>
      <c r="K14" s="483"/>
      <c r="L14" s="483"/>
      <c r="M14" s="483"/>
      <c r="N14" s="483"/>
      <c r="O14" s="201"/>
      <c r="P14" s="201"/>
      <c r="Q14" s="202"/>
      <c r="R14" s="200"/>
      <c r="S14" s="38" t="str">
        <f t="shared" si="0"/>
        <v xml:space="preserve"> </v>
      </c>
      <c r="T14" s="38" t="str">
        <f t="shared" si="1"/>
        <v xml:space="preserve"> </v>
      </c>
    </row>
    <row r="15" spans="1:20" ht="24.95" customHeight="1" x14ac:dyDescent="0.25">
      <c r="A15" s="197">
        <v>8</v>
      </c>
      <c r="B15" s="201"/>
      <c r="C15" s="482"/>
      <c r="D15" s="482"/>
      <c r="E15" s="483"/>
      <c r="F15" s="483"/>
      <c r="G15" s="483"/>
      <c r="H15" s="483"/>
      <c r="I15" s="280"/>
      <c r="J15" s="483"/>
      <c r="K15" s="483"/>
      <c r="L15" s="483"/>
      <c r="M15" s="483"/>
      <c r="N15" s="483"/>
      <c r="O15" s="201"/>
      <c r="P15" s="201"/>
      <c r="Q15" s="202"/>
      <c r="R15" s="200"/>
      <c r="S15" s="38" t="str">
        <f t="shared" si="0"/>
        <v xml:space="preserve"> </v>
      </c>
      <c r="T15" s="38" t="str">
        <f t="shared" si="1"/>
        <v xml:space="preserve"> </v>
      </c>
    </row>
    <row r="16" spans="1:20" ht="24.95" customHeight="1" x14ac:dyDescent="0.25">
      <c r="A16" s="197">
        <v>9</v>
      </c>
      <c r="B16" s="201"/>
      <c r="C16" s="482"/>
      <c r="D16" s="482"/>
      <c r="E16" s="483"/>
      <c r="F16" s="483"/>
      <c r="G16" s="483"/>
      <c r="H16" s="483"/>
      <c r="I16" s="280"/>
      <c r="J16" s="483"/>
      <c r="K16" s="483"/>
      <c r="L16" s="483"/>
      <c r="M16" s="483"/>
      <c r="N16" s="483"/>
      <c r="O16" s="201"/>
      <c r="P16" s="201"/>
      <c r="Q16" s="202"/>
      <c r="R16" s="200"/>
      <c r="S16" s="38" t="str">
        <f t="shared" si="0"/>
        <v xml:space="preserve"> </v>
      </c>
      <c r="T16" s="38" t="str">
        <f t="shared" si="1"/>
        <v xml:space="preserve"> </v>
      </c>
    </row>
    <row r="17" spans="1:20" ht="24.95" customHeight="1" x14ac:dyDescent="0.25">
      <c r="A17" s="197">
        <v>10</v>
      </c>
      <c r="B17" s="201"/>
      <c r="C17" s="494"/>
      <c r="D17" s="495"/>
      <c r="E17" s="484"/>
      <c r="F17" s="485"/>
      <c r="G17" s="485"/>
      <c r="H17" s="486"/>
      <c r="I17" s="280"/>
      <c r="J17" s="484"/>
      <c r="K17" s="485"/>
      <c r="L17" s="485"/>
      <c r="M17" s="485"/>
      <c r="N17" s="486"/>
      <c r="O17" s="201"/>
      <c r="P17" s="201"/>
      <c r="Q17" s="202"/>
      <c r="R17" s="200"/>
      <c r="S17" s="38" t="str">
        <f t="shared" si="0"/>
        <v xml:space="preserve"> </v>
      </c>
      <c r="T17" s="38" t="str">
        <f t="shared" si="1"/>
        <v xml:space="preserve"> </v>
      </c>
    </row>
    <row r="18" spans="1:20" ht="15.75" customHeight="1" x14ac:dyDescent="0.25">
      <c r="A18" s="204"/>
      <c r="B18" s="169"/>
      <c r="C18" s="205"/>
      <c r="D18" s="205"/>
      <c r="E18" s="206"/>
      <c r="F18" s="206"/>
      <c r="G18" s="206"/>
      <c r="H18" s="206"/>
      <c r="I18" s="169"/>
      <c r="J18" s="206"/>
      <c r="K18" s="206"/>
      <c r="L18" s="206"/>
      <c r="M18" s="206"/>
      <c r="N18" s="206"/>
      <c r="O18" s="169"/>
      <c r="P18" s="207" t="s">
        <v>181</v>
      </c>
      <c r="Q18" s="210">
        <f>SUM(Q8:Q17)</f>
        <v>0</v>
      </c>
      <c r="R18" s="208"/>
    </row>
    <row r="19" spans="1:20" ht="15" customHeight="1" x14ac:dyDescent="0.25">
      <c r="A19" s="3" t="s">
        <v>204</v>
      </c>
    </row>
    <row r="20" spans="1:20" ht="15" customHeight="1" x14ac:dyDescent="0.25">
      <c r="A20" s="209" t="s">
        <v>205</v>
      </c>
    </row>
    <row r="24" spans="1:20" ht="15" customHeight="1" x14ac:dyDescent="0.25">
      <c r="A24" s="75" t="s">
        <v>171</v>
      </c>
      <c r="B24" s="75"/>
      <c r="C24" s="75"/>
      <c r="D24" s="75"/>
      <c r="E24" s="75"/>
      <c r="F24" s="75"/>
      <c r="G24" s="75"/>
      <c r="H24" s="75"/>
      <c r="I24" s="75"/>
      <c r="J24" s="75"/>
      <c r="K24" s="75"/>
    </row>
    <row r="25" spans="1:20" ht="15" customHeight="1" x14ac:dyDescent="0.25">
      <c r="A25" s="273"/>
      <c r="B25" s="273"/>
      <c r="C25" s="273"/>
      <c r="D25" s="273"/>
      <c r="E25" s="273"/>
      <c r="F25" s="273"/>
      <c r="G25" s="273"/>
      <c r="H25" s="273"/>
      <c r="I25" s="273"/>
      <c r="J25" s="273"/>
      <c r="K25" s="273"/>
    </row>
    <row r="26" spans="1:20" ht="15" customHeight="1" x14ac:dyDescent="0.25">
      <c r="A26" s="275" t="s">
        <v>101</v>
      </c>
      <c r="I26" s="275" t="s">
        <v>102</v>
      </c>
      <c r="L26" s="275" t="s">
        <v>103</v>
      </c>
      <c r="O26" s="74" t="s">
        <v>127</v>
      </c>
      <c r="P26" s="74"/>
    </row>
    <row r="27" spans="1:20" ht="15" customHeight="1" x14ac:dyDescent="0.25">
      <c r="A27" s="275"/>
      <c r="I27" s="275"/>
      <c r="L27" s="275"/>
      <c r="O27" s="74"/>
      <c r="P27" s="74"/>
    </row>
    <row r="28" spans="1:20" ht="15.75" customHeight="1" x14ac:dyDescent="0.25">
      <c r="A28" s="348" t="s">
        <v>192</v>
      </c>
      <c r="B28" s="348"/>
      <c r="C28" s="348"/>
      <c r="D28" s="348"/>
      <c r="E28" s="348"/>
      <c r="F28" s="348"/>
      <c r="G28" s="348"/>
      <c r="H28" s="348"/>
      <c r="I28" s="348"/>
      <c r="J28" s="348"/>
      <c r="K28" s="348"/>
      <c r="L28" s="348"/>
      <c r="M28" s="348"/>
      <c r="N28" s="348"/>
      <c r="O28" s="348"/>
      <c r="P28" s="348"/>
      <c r="Q28" s="348"/>
      <c r="R28" s="348"/>
    </row>
    <row r="29" spans="1:20" ht="15" customHeight="1" x14ac:dyDescent="0.25">
      <c r="A29" s="187"/>
      <c r="B29" s="187"/>
      <c r="C29" s="187"/>
      <c r="D29" s="187"/>
      <c r="E29" s="187"/>
      <c r="F29" s="187"/>
      <c r="G29" s="187"/>
      <c r="H29" s="71" t="str">
        <f>'proje ve personel bilgileri'!$B$7</f>
        <v>/</v>
      </c>
      <c r="I29" s="70" t="s">
        <v>109</v>
      </c>
      <c r="J29" s="187"/>
      <c r="K29" s="187"/>
      <c r="L29" s="187"/>
      <c r="M29" s="187"/>
      <c r="N29" s="187"/>
      <c r="O29" s="187"/>
      <c r="P29" s="187"/>
      <c r="Q29" s="187"/>
      <c r="R29" s="187"/>
    </row>
    <row r="30" spans="1:20" ht="15" customHeight="1" x14ac:dyDescent="0.25">
      <c r="J30" s="188"/>
      <c r="R30" s="189" t="s">
        <v>206</v>
      </c>
    </row>
    <row r="31" spans="1:20" ht="15.75" customHeight="1" x14ac:dyDescent="0.25">
      <c r="A31" s="190" t="s">
        <v>207</v>
      </c>
      <c r="J31" s="188"/>
      <c r="R31" s="189"/>
    </row>
    <row r="32" spans="1:20" ht="15.75" customHeight="1" x14ac:dyDescent="0.25">
      <c r="A32" s="349" t="s">
        <v>2</v>
      </c>
      <c r="B32" s="350"/>
      <c r="C32" s="479">
        <f>'proje ve personel bilgileri'!$B$2</f>
        <v>0</v>
      </c>
      <c r="D32" s="480"/>
      <c r="E32" s="480"/>
      <c r="F32" s="480"/>
      <c r="G32" s="480"/>
      <c r="H32" s="480"/>
      <c r="I32" s="480"/>
      <c r="J32" s="480"/>
      <c r="K32" s="480"/>
      <c r="L32" s="480"/>
      <c r="M32" s="480"/>
      <c r="N32" s="480"/>
      <c r="O32" s="480"/>
      <c r="P32" s="480"/>
      <c r="Q32" s="480"/>
      <c r="R32" s="481"/>
    </row>
    <row r="33" spans="1:20" ht="15.75" customHeight="1" x14ac:dyDescent="0.25">
      <c r="A33" s="349" t="s">
        <v>184</v>
      </c>
      <c r="B33" s="350"/>
      <c r="C33" s="491">
        <f>'proje ve personel bilgileri'!$B$3</f>
        <v>0</v>
      </c>
      <c r="D33" s="492"/>
      <c r="E33" s="492"/>
      <c r="F33" s="492"/>
      <c r="G33" s="492"/>
      <c r="H33" s="492"/>
      <c r="I33" s="492"/>
      <c r="J33" s="492"/>
      <c r="K33" s="492"/>
      <c r="L33" s="492"/>
      <c r="M33" s="492"/>
      <c r="N33" s="492"/>
      <c r="O33" s="492"/>
      <c r="P33" s="492"/>
      <c r="Q33" s="492"/>
      <c r="R33" s="493"/>
    </row>
    <row r="34" spans="1:20" ht="60" customHeight="1" x14ac:dyDescent="0.25">
      <c r="A34" s="192" t="s">
        <v>87</v>
      </c>
      <c r="B34" s="193" t="s">
        <v>195</v>
      </c>
      <c r="C34" s="487" t="s">
        <v>196</v>
      </c>
      <c r="D34" s="487"/>
      <c r="E34" s="488" t="s">
        <v>197</v>
      </c>
      <c r="F34" s="489"/>
      <c r="G34" s="489"/>
      <c r="H34" s="490"/>
      <c r="I34" s="194" t="s">
        <v>198</v>
      </c>
      <c r="J34" s="488" t="s">
        <v>199</v>
      </c>
      <c r="K34" s="489"/>
      <c r="L34" s="489"/>
      <c r="M34" s="489"/>
      <c r="N34" s="490"/>
      <c r="O34" s="195" t="s">
        <v>200</v>
      </c>
      <c r="P34" s="195" t="s">
        <v>201</v>
      </c>
      <c r="Q34" s="195" t="s">
        <v>202</v>
      </c>
      <c r="R34" s="196" t="s">
        <v>203</v>
      </c>
    </row>
    <row r="35" spans="1:20" ht="24.95" customHeight="1" x14ac:dyDescent="0.25">
      <c r="A35" s="197">
        <v>11</v>
      </c>
      <c r="B35" s="274"/>
      <c r="C35" s="496"/>
      <c r="D35" s="496"/>
      <c r="E35" s="497"/>
      <c r="F35" s="498"/>
      <c r="G35" s="498"/>
      <c r="H35" s="499"/>
      <c r="I35" s="198"/>
      <c r="J35" s="484"/>
      <c r="K35" s="485"/>
      <c r="L35" s="485"/>
      <c r="M35" s="485"/>
      <c r="N35" s="486"/>
      <c r="O35" s="272"/>
      <c r="P35" s="272"/>
      <c r="Q35" s="199"/>
      <c r="R35" s="200"/>
      <c r="S35" s="38" t="str">
        <f t="shared" ref="S35:S44" si="2">IF(Q35&lt;&gt;0,(IF(R35=0,"KDV'li Tutar Zorunlu"," "))," ")</f>
        <v xml:space="preserve"> </v>
      </c>
      <c r="T35" s="38" t="str">
        <f t="shared" ref="T35:T44" si="3">IF(Q35&lt;&gt;0,(IF(O35=0,"Tarih Numara Zorunlu"," "))," ")</f>
        <v xml:space="preserve"> </v>
      </c>
    </row>
    <row r="36" spans="1:20" ht="24.95" customHeight="1" x14ac:dyDescent="0.25">
      <c r="A36" s="197">
        <v>12</v>
      </c>
      <c r="B36" s="274"/>
      <c r="C36" s="496"/>
      <c r="D36" s="496"/>
      <c r="E36" s="497"/>
      <c r="F36" s="498"/>
      <c r="G36" s="498"/>
      <c r="H36" s="499"/>
      <c r="I36" s="198"/>
      <c r="J36" s="484"/>
      <c r="K36" s="485"/>
      <c r="L36" s="485"/>
      <c r="M36" s="485"/>
      <c r="N36" s="486"/>
      <c r="O36" s="272"/>
      <c r="P36" s="272"/>
      <c r="Q36" s="199"/>
      <c r="R36" s="200"/>
      <c r="S36" s="38" t="str">
        <f t="shared" si="2"/>
        <v xml:space="preserve"> </v>
      </c>
      <c r="T36" s="38" t="str">
        <f t="shared" si="3"/>
        <v xml:space="preserve"> </v>
      </c>
    </row>
    <row r="37" spans="1:20" ht="24.95" customHeight="1" x14ac:dyDescent="0.25">
      <c r="A37" s="197">
        <v>13</v>
      </c>
      <c r="B37" s="274"/>
      <c r="C37" s="496"/>
      <c r="D37" s="496"/>
      <c r="E37" s="497"/>
      <c r="F37" s="498"/>
      <c r="G37" s="498"/>
      <c r="H37" s="499"/>
      <c r="I37" s="198"/>
      <c r="J37" s="484"/>
      <c r="K37" s="485"/>
      <c r="L37" s="485"/>
      <c r="M37" s="485"/>
      <c r="N37" s="486"/>
      <c r="O37" s="272"/>
      <c r="P37" s="272"/>
      <c r="Q37" s="199"/>
      <c r="R37" s="200"/>
      <c r="S37" s="38" t="str">
        <f t="shared" si="2"/>
        <v xml:space="preserve"> </v>
      </c>
      <c r="T37" s="38" t="str">
        <f t="shared" si="3"/>
        <v xml:space="preserve"> </v>
      </c>
    </row>
    <row r="38" spans="1:20" ht="24.95" customHeight="1" x14ac:dyDescent="0.25">
      <c r="A38" s="197">
        <v>14</v>
      </c>
      <c r="B38" s="274"/>
      <c r="C38" s="496"/>
      <c r="D38" s="496"/>
      <c r="E38" s="497"/>
      <c r="F38" s="498"/>
      <c r="G38" s="498"/>
      <c r="H38" s="499"/>
      <c r="I38" s="198"/>
      <c r="J38" s="484"/>
      <c r="K38" s="485"/>
      <c r="L38" s="485"/>
      <c r="M38" s="485"/>
      <c r="N38" s="486"/>
      <c r="O38" s="201"/>
      <c r="P38" s="201"/>
      <c r="Q38" s="202"/>
      <c r="R38" s="200"/>
      <c r="S38" s="38" t="str">
        <f t="shared" si="2"/>
        <v xml:space="preserve"> </v>
      </c>
      <c r="T38" s="38" t="str">
        <f t="shared" si="3"/>
        <v xml:space="preserve"> </v>
      </c>
    </row>
    <row r="39" spans="1:20" ht="24.95" customHeight="1" x14ac:dyDescent="0.25">
      <c r="A39" s="197">
        <v>15</v>
      </c>
      <c r="B39" s="274"/>
      <c r="C39" s="496"/>
      <c r="D39" s="496"/>
      <c r="E39" s="497"/>
      <c r="F39" s="498"/>
      <c r="G39" s="498"/>
      <c r="H39" s="499"/>
      <c r="I39" s="198"/>
      <c r="J39" s="484"/>
      <c r="K39" s="485"/>
      <c r="L39" s="485"/>
      <c r="M39" s="485"/>
      <c r="N39" s="486"/>
      <c r="O39" s="272"/>
      <c r="P39" s="272"/>
      <c r="Q39" s="199"/>
      <c r="R39" s="200"/>
      <c r="S39" s="38" t="str">
        <f t="shared" si="2"/>
        <v xml:space="preserve"> </v>
      </c>
      <c r="T39" s="38" t="str">
        <f t="shared" si="3"/>
        <v xml:space="preserve"> </v>
      </c>
    </row>
    <row r="40" spans="1:20" ht="24.95" customHeight="1" x14ac:dyDescent="0.25">
      <c r="A40" s="197">
        <v>16</v>
      </c>
      <c r="B40" s="274"/>
      <c r="C40" s="496"/>
      <c r="D40" s="496"/>
      <c r="E40" s="426"/>
      <c r="F40" s="426"/>
      <c r="G40" s="426"/>
      <c r="H40" s="426"/>
      <c r="I40" s="203"/>
      <c r="J40" s="483"/>
      <c r="K40" s="483"/>
      <c r="L40" s="483"/>
      <c r="M40" s="483"/>
      <c r="N40" s="483"/>
      <c r="O40" s="201"/>
      <c r="P40" s="201"/>
      <c r="Q40" s="202"/>
      <c r="R40" s="200"/>
      <c r="S40" s="38" t="str">
        <f t="shared" si="2"/>
        <v xml:space="preserve"> </v>
      </c>
      <c r="T40" s="38" t="str">
        <f t="shared" si="3"/>
        <v xml:space="preserve"> </v>
      </c>
    </row>
    <row r="41" spans="1:20" ht="24.95" customHeight="1" x14ac:dyDescent="0.25">
      <c r="A41" s="197">
        <v>17</v>
      </c>
      <c r="B41" s="201"/>
      <c r="C41" s="496"/>
      <c r="D41" s="496"/>
      <c r="E41" s="426"/>
      <c r="F41" s="426"/>
      <c r="G41" s="426"/>
      <c r="H41" s="426"/>
      <c r="I41" s="201"/>
      <c r="J41" s="483"/>
      <c r="K41" s="483"/>
      <c r="L41" s="483"/>
      <c r="M41" s="483"/>
      <c r="N41" s="483"/>
      <c r="O41" s="201"/>
      <c r="P41" s="201"/>
      <c r="Q41" s="202"/>
      <c r="R41" s="200"/>
      <c r="S41" s="38" t="str">
        <f t="shared" si="2"/>
        <v xml:space="preserve"> </v>
      </c>
      <c r="T41" s="38" t="str">
        <f t="shared" si="3"/>
        <v xml:space="preserve"> </v>
      </c>
    </row>
    <row r="42" spans="1:20" ht="24.95" customHeight="1" x14ac:dyDescent="0.25">
      <c r="A42" s="197">
        <v>18</v>
      </c>
      <c r="B42" s="201"/>
      <c r="C42" s="496"/>
      <c r="D42" s="496"/>
      <c r="E42" s="426"/>
      <c r="F42" s="426"/>
      <c r="G42" s="426"/>
      <c r="H42" s="426"/>
      <c r="I42" s="201"/>
      <c r="J42" s="483"/>
      <c r="K42" s="483"/>
      <c r="L42" s="483"/>
      <c r="M42" s="483"/>
      <c r="N42" s="483"/>
      <c r="O42" s="201"/>
      <c r="P42" s="201"/>
      <c r="Q42" s="202"/>
      <c r="R42" s="200"/>
      <c r="S42" s="38" t="str">
        <f t="shared" si="2"/>
        <v xml:space="preserve"> </v>
      </c>
      <c r="T42" s="38" t="str">
        <f t="shared" si="3"/>
        <v xml:space="preserve"> </v>
      </c>
    </row>
    <row r="43" spans="1:20" ht="24.95" customHeight="1" x14ac:dyDescent="0.25">
      <c r="A43" s="197">
        <v>19</v>
      </c>
      <c r="B43" s="201"/>
      <c r="C43" s="496"/>
      <c r="D43" s="496"/>
      <c r="E43" s="426"/>
      <c r="F43" s="426"/>
      <c r="G43" s="426"/>
      <c r="H43" s="426"/>
      <c r="I43" s="201"/>
      <c r="J43" s="483"/>
      <c r="K43" s="483"/>
      <c r="L43" s="483"/>
      <c r="M43" s="483"/>
      <c r="N43" s="483"/>
      <c r="O43" s="201"/>
      <c r="P43" s="201"/>
      <c r="Q43" s="202"/>
      <c r="R43" s="200"/>
      <c r="S43" s="38" t="str">
        <f t="shared" si="2"/>
        <v xml:space="preserve"> </v>
      </c>
      <c r="T43" s="38" t="str">
        <f t="shared" si="3"/>
        <v xml:space="preserve"> </v>
      </c>
    </row>
    <row r="44" spans="1:20" ht="24.95" customHeight="1" x14ac:dyDescent="0.25">
      <c r="A44" s="197">
        <v>20</v>
      </c>
      <c r="B44" s="201"/>
      <c r="C44" s="496"/>
      <c r="D44" s="496"/>
      <c r="E44" s="426"/>
      <c r="F44" s="426"/>
      <c r="G44" s="426"/>
      <c r="H44" s="426"/>
      <c r="I44" s="201"/>
      <c r="J44" s="483"/>
      <c r="K44" s="483"/>
      <c r="L44" s="483"/>
      <c r="M44" s="483"/>
      <c r="N44" s="483"/>
      <c r="O44" s="201"/>
      <c r="P44" s="201"/>
      <c r="Q44" s="202"/>
      <c r="R44" s="200"/>
      <c r="S44" s="38" t="str">
        <f t="shared" si="2"/>
        <v xml:space="preserve"> </v>
      </c>
      <c r="T44" s="38" t="str">
        <f t="shared" si="3"/>
        <v xml:space="preserve"> </v>
      </c>
    </row>
    <row r="45" spans="1:20" ht="15.75" customHeight="1" x14ac:dyDescent="0.25">
      <c r="A45" s="204"/>
      <c r="B45" s="169"/>
      <c r="C45" s="205"/>
      <c r="D45" s="205"/>
      <c r="E45" s="206"/>
      <c r="F45" s="206"/>
      <c r="G45" s="206"/>
      <c r="H45" s="206"/>
      <c r="I45" s="169"/>
      <c r="J45" s="206"/>
      <c r="K45" s="206"/>
      <c r="L45" s="206"/>
      <c r="M45" s="206"/>
      <c r="N45" s="206"/>
      <c r="O45" s="169"/>
      <c r="P45" s="207" t="s">
        <v>181</v>
      </c>
      <c r="Q45" s="210">
        <f>SUM(Q35:Q44)+Q18</f>
        <v>0</v>
      </c>
      <c r="R45" s="208"/>
    </row>
    <row r="46" spans="1:20" ht="15" customHeight="1" x14ac:dyDescent="0.25">
      <c r="A46" s="3" t="s">
        <v>204</v>
      </c>
    </row>
    <row r="47" spans="1:20" ht="15" customHeight="1" x14ac:dyDescent="0.25">
      <c r="A47" s="209" t="s">
        <v>205</v>
      </c>
    </row>
    <row r="51" spans="1:20" ht="15" customHeight="1" x14ac:dyDescent="0.25">
      <c r="A51" s="75" t="s">
        <v>171</v>
      </c>
      <c r="B51" s="75"/>
      <c r="C51" s="75"/>
      <c r="D51" s="75"/>
      <c r="E51" s="75"/>
      <c r="F51" s="75"/>
      <c r="G51" s="75"/>
      <c r="H51" s="75"/>
      <c r="I51" s="75"/>
      <c r="J51" s="75"/>
      <c r="K51" s="75"/>
    </row>
    <row r="52" spans="1:20" ht="15" customHeight="1" x14ac:dyDescent="0.25">
      <c r="A52" s="273"/>
      <c r="B52" s="273"/>
      <c r="C52" s="273"/>
      <c r="D52" s="273"/>
      <c r="E52" s="273"/>
      <c r="F52" s="273"/>
      <c r="G52" s="273"/>
      <c r="H52" s="273"/>
      <c r="I52" s="273"/>
      <c r="J52" s="273"/>
      <c r="K52" s="273"/>
    </row>
    <row r="53" spans="1:20" ht="15" customHeight="1" x14ac:dyDescent="0.25">
      <c r="A53" s="275" t="s">
        <v>101</v>
      </c>
      <c r="I53" s="275" t="s">
        <v>102</v>
      </c>
      <c r="L53" s="275" t="s">
        <v>103</v>
      </c>
      <c r="O53" s="74" t="s">
        <v>127</v>
      </c>
      <c r="P53" s="74"/>
    </row>
    <row r="54" spans="1:20" ht="15" customHeight="1" x14ac:dyDescent="0.25">
      <c r="A54" s="275"/>
      <c r="I54" s="275"/>
      <c r="L54" s="275"/>
      <c r="O54" s="74"/>
      <c r="P54" s="74"/>
    </row>
    <row r="55" spans="1:20" ht="15.75" customHeight="1" x14ac:dyDescent="0.25">
      <c r="A55" s="348" t="s">
        <v>192</v>
      </c>
      <c r="B55" s="348"/>
      <c r="C55" s="348"/>
      <c r="D55" s="348"/>
      <c r="E55" s="348"/>
      <c r="F55" s="348"/>
      <c r="G55" s="348"/>
      <c r="H55" s="348"/>
      <c r="I55" s="348"/>
      <c r="J55" s="348"/>
      <c r="K55" s="348"/>
      <c r="L55" s="348"/>
      <c r="M55" s="348"/>
      <c r="N55" s="348"/>
      <c r="O55" s="348"/>
      <c r="P55" s="348"/>
      <c r="Q55" s="348"/>
      <c r="R55" s="348"/>
    </row>
    <row r="56" spans="1:20" ht="15" customHeight="1" x14ac:dyDescent="0.25">
      <c r="A56" s="187"/>
      <c r="B56" s="187"/>
      <c r="C56" s="187"/>
      <c r="D56" s="187"/>
      <c r="E56" s="187"/>
      <c r="F56" s="187"/>
      <c r="G56" s="187"/>
      <c r="H56" s="71" t="str">
        <f>'proje ve personel bilgileri'!$B$7</f>
        <v>/</v>
      </c>
      <c r="I56" s="70" t="s">
        <v>109</v>
      </c>
      <c r="J56" s="187"/>
      <c r="K56" s="187"/>
      <c r="L56" s="187"/>
      <c r="M56" s="187"/>
      <c r="N56" s="187"/>
      <c r="O56" s="187"/>
      <c r="P56" s="187"/>
      <c r="Q56" s="187"/>
      <c r="R56" s="187"/>
    </row>
    <row r="57" spans="1:20" ht="15" customHeight="1" x14ac:dyDescent="0.25">
      <c r="J57" s="188"/>
      <c r="R57" s="189" t="s">
        <v>206</v>
      </c>
    </row>
    <row r="58" spans="1:20" ht="15.75" customHeight="1" x14ac:dyDescent="0.25">
      <c r="A58" s="190" t="s">
        <v>207</v>
      </c>
      <c r="J58" s="188"/>
      <c r="R58" s="189"/>
    </row>
    <row r="59" spans="1:20" ht="15.75" customHeight="1" x14ac:dyDescent="0.25">
      <c r="A59" s="349" t="s">
        <v>2</v>
      </c>
      <c r="B59" s="350"/>
      <c r="C59" s="479">
        <f>'proje ve personel bilgileri'!$B$2</f>
        <v>0</v>
      </c>
      <c r="D59" s="480"/>
      <c r="E59" s="480"/>
      <c r="F59" s="480"/>
      <c r="G59" s="480"/>
      <c r="H59" s="480"/>
      <c r="I59" s="480"/>
      <c r="J59" s="480"/>
      <c r="K59" s="480"/>
      <c r="L59" s="480"/>
      <c r="M59" s="480"/>
      <c r="N59" s="480"/>
      <c r="O59" s="480"/>
      <c r="P59" s="480"/>
      <c r="Q59" s="480"/>
      <c r="R59" s="481"/>
    </row>
    <row r="60" spans="1:20" ht="15.75" customHeight="1" x14ac:dyDescent="0.25">
      <c r="A60" s="349" t="s">
        <v>184</v>
      </c>
      <c r="B60" s="350"/>
      <c r="C60" s="491">
        <f>'proje ve personel bilgileri'!$B$3</f>
        <v>0</v>
      </c>
      <c r="D60" s="492"/>
      <c r="E60" s="492"/>
      <c r="F60" s="492"/>
      <c r="G60" s="492"/>
      <c r="H60" s="492"/>
      <c r="I60" s="492"/>
      <c r="J60" s="492"/>
      <c r="K60" s="492"/>
      <c r="L60" s="492"/>
      <c r="M60" s="492"/>
      <c r="N60" s="492"/>
      <c r="O60" s="492"/>
      <c r="P60" s="492"/>
      <c r="Q60" s="492"/>
      <c r="R60" s="493"/>
    </row>
    <row r="61" spans="1:20" ht="60" customHeight="1" x14ac:dyDescent="0.25">
      <c r="A61" s="192" t="s">
        <v>87</v>
      </c>
      <c r="B61" s="193" t="s">
        <v>195</v>
      </c>
      <c r="C61" s="487" t="s">
        <v>196</v>
      </c>
      <c r="D61" s="487"/>
      <c r="E61" s="488" t="s">
        <v>197</v>
      </c>
      <c r="F61" s="489"/>
      <c r="G61" s="489"/>
      <c r="H61" s="490"/>
      <c r="I61" s="194" t="s">
        <v>198</v>
      </c>
      <c r="J61" s="488" t="s">
        <v>199</v>
      </c>
      <c r="K61" s="489"/>
      <c r="L61" s="489"/>
      <c r="M61" s="489"/>
      <c r="N61" s="490"/>
      <c r="O61" s="195" t="s">
        <v>200</v>
      </c>
      <c r="P61" s="195" t="s">
        <v>201</v>
      </c>
      <c r="Q61" s="195" t="s">
        <v>202</v>
      </c>
      <c r="R61" s="196" t="s">
        <v>203</v>
      </c>
    </row>
    <row r="62" spans="1:20" ht="24.95" customHeight="1" x14ac:dyDescent="0.25">
      <c r="A62" s="197">
        <v>21</v>
      </c>
      <c r="B62" s="274"/>
      <c r="C62" s="482"/>
      <c r="D62" s="482"/>
      <c r="E62" s="484"/>
      <c r="F62" s="485"/>
      <c r="G62" s="485"/>
      <c r="H62" s="486"/>
      <c r="I62" s="284"/>
      <c r="J62" s="484"/>
      <c r="K62" s="485"/>
      <c r="L62" s="485"/>
      <c r="M62" s="485"/>
      <c r="N62" s="486"/>
      <c r="O62" s="272"/>
      <c r="P62" s="272"/>
      <c r="Q62" s="199"/>
      <c r="R62" s="200"/>
      <c r="S62" s="38" t="str">
        <f t="shared" ref="S62:S71" si="4">IF(Q62&lt;&gt;0,(IF(R62=0,"KDV'li Tutar Zorunlu"," "))," ")</f>
        <v xml:space="preserve"> </v>
      </c>
      <c r="T62" s="38" t="str">
        <f t="shared" ref="T62:T71" si="5">IF(Q62&lt;&gt;0,(IF(O62=0,"Tarih Numara Zorunlu"," "))," ")</f>
        <v xml:space="preserve"> </v>
      </c>
    </row>
    <row r="63" spans="1:20" ht="24.95" customHeight="1" x14ac:dyDescent="0.25">
      <c r="A63" s="197">
        <v>22</v>
      </c>
      <c r="B63" s="274"/>
      <c r="C63" s="482"/>
      <c r="D63" s="482"/>
      <c r="E63" s="484"/>
      <c r="F63" s="485"/>
      <c r="G63" s="485"/>
      <c r="H63" s="486"/>
      <c r="I63" s="284"/>
      <c r="J63" s="484"/>
      <c r="K63" s="485"/>
      <c r="L63" s="485"/>
      <c r="M63" s="485"/>
      <c r="N63" s="486"/>
      <c r="O63" s="272"/>
      <c r="P63" s="272"/>
      <c r="Q63" s="199"/>
      <c r="R63" s="200"/>
      <c r="S63" s="38" t="str">
        <f t="shared" si="4"/>
        <v xml:space="preserve"> </v>
      </c>
      <c r="T63" s="38" t="str">
        <f t="shared" si="5"/>
        <v xml:space="preserve"> </v>
      </c>
    </row>
    <row r="64" spans="1:20" ht="24.95" customHeight="1" x14ac:dyDescent="0.25">
      <c r="A64" s="197">
        <v>23</v>
      </c>
      <c r="B64" s="274"/>
      <c r="C64" s="482"/>
      <c r="D64" s="482"/>
      <c r="E64" s="484"/>
      <c r="F64" s="485"/>
      <c r="G64" s="485"/>
      <c r="H64" s="486"/>
      <c r="I64" s="284"/>
      <c r="J64" s="484"/>
      <c r="K64" s="485"/>
      <c r="L64" s="485"/>
      <c r="M64" s="485"/>
      <c r="N64" s="486"/>
      <c r="O64" s="272"/>
      <c r="P64" s="272"/>
      <c r="Q64" s="199"/>
      <c r="R64" s="200"/>
      <c r="S64" s="38" t="str">
        <f t="shared" si="4"/>
        <v xml:space="preserve"> </v>
      </c>
      <c r="T64" s="38" t="str">
        <f t="shared" si="5"/>
        <v xml:space="preserve"> </v>
      </c>
    </row>
    <row r="65" spans="1:20" ht="24.95" customHeight="1" x14ac:dyDescent="0.25">
      <c r="A65" s="197">
        <v>24</v>
      </c>
      <c r="B65" s="274"/>
      <c r="C65" s="482"/>
      <c r="D65" s="482"/>
      <c r="E65" s="484"/>
      <c r="F65" s="485"/>
      <c r="G65" s="485"/>
      <c r="H65" s="486"/>
      <c r="I65" s="284"/>
      <c r="J65" s="484"/>
      <c r="K65" s="485"/>
      <c r="L65" s="485"/>
      <c r="M65" s="485"/>
      <c r="N65" s="486"/>
      <c r="O65" s="201"/>
      <c r="P65" s="201"/>
      <c r="Q65" s="202"/>
      <c r="R65" s="200"/>
      <c r="S65" s="38" t="str">
        <f t="shared" si="4"/>
        <v xml:space="preserve"> </v>
      </c>
      <c r="T65" s="38" t="str">
        <f t="shared" si="5"/>
        <v xml:space="preserve"> </v>
      </c>
    </row>
    <row r="66" spans="1:20" ht="24.95" customHeight="1" x14ac:dyDescent="0.25">
      <c r="A66" s="197">
        <v>25</v>
      </c>
      <c r="B66" s="274"/>
      <c r="C66" s="482"/>
      <c r="D66" s="482"/>
      <c r="E66" s="484"/>
      <c r="F66" s="485"/>
      <c r="G66" s="485"/>
      <c r="H66" s="486"/>
      <c r="I66" s="284"/>
      <c r="J66" s="484"/>
      <c r="K66" s="485"/>
      <c r="L66" s="485"/>
      <c r="M66" s="485"/>
      <c r="N66" s="486"/>
      <c r="O66" s="272"/>
      <c r="P66" s="272"/>
      <c r="Q66" s="199"/>
      <c r="R66" s="200"/>
      <c r="S66" s="38" t="str">
        <f t="shared" si="4"/>
        <v xml:space="preserve"> </v>
      </c>
      <c r="T66" s="38" t="str">
        <f t="shared" si="5"/>
        <v xml:space="preserve"> </v>
      </c>
    </row>
    <row r="67" spans="1:20" ht="24.95" customHeight="1" x14ac:dyDescent="0.25">
      <c r="A67" s="197">
        <v>26</v>
      </c>
      <c r="B67" s="274"/>
      <c r="C67" s="482"/>
      <c r="D67" s="482"/>
      <c r="E67" s="483"/>
      <c r="F67" s="483"/>
      <c r="G67" s="483"/>
      <c r="H67" s="483"/>
      <c r="I67" s="285"/>
      <c r="J67" s="483"/>
      <c r="K67" s="483"/>
      <c r="L67" s="483"/>
      <c r="M67" s="483"/>
      <c r="N67" s="483"/>
      <c r="O67" s="201"/>
      <c r="P67" s="201"/>
      <c r="Q67" s="202"/>
      <c r="R67" s="200"/>
      <c r="S67" s="38" t="str">
        <f t="shared" si="4"/>
        <v xml:space="preserve"> </v>
      </c>
      <c r="T67" s="38" t="str">
        <f t="shared" si="5"/>
        <v xml:space="preserve"> </v>
      </c>
    </row>
    <row r="68" spans="1:20" ht="24.95" customHeight="1" x14ac:dyDescent="0.25">
      <c r="A68" s="197">
        <v>27</v>
      </c>
      <c r="B68" s="201"/>
      <c r="C68" s="482"/>
      <c r="D68" s="482"/>
      <c r="E68" s="483"/>
      <c r="F68" s="483"/>
      <c r="G68" s="483"/>
      <c r="H68" s="483"/>
      <c r="I68" s="280"/>
      <c r="J68" s="483"/>
      <c r="K68" s="483"/>
      <c r="L68" s="483"/>
      <c r="M68" s="483"/>
      <c r="N68" s="483"/>
      <c r="O68" s="201"/>
      <c r="P68" s="201"/>
      <c r="Q68" s="202"/>
      <c r="R68" s="200"/>
      <c r="S68" s="38" t="str">
        <f t="shared" si="4"/>
        <v xml:space="preserve"> </v>
      </c>
      <c r="T68" s="38" t="str">
        <f t="shared" si="5"/>
        <v xml:space="preserve"> </v>
      </c>
    </row>
    <row r="69" spans="1:20" ht="24.95" customHeight="1" x14ac:dyDescent="0.25">
      <c r="A69" s="197">
        <v>28</v>
      </c>
      <c r="B69" s="201"/>
      <c r="C69" s="482"/>
      <c r="D69" s="482"/>
      <c r="E69" s="483"/>
      <c r="F69" s="483"/>
      <c r="G69" s="483"/>
      <c r="H69" s="483"/>
      <c r="I69" s="280"/>
      <c r="J69" s="483"/>
      <c r="K69" s="483"/>
      <c r="L69" s="483"/>
      <c r="M69" s="483"/>
      <c r="N69" s="483"/>
      <c r="O69" s="201"/>
      <c r="P69" s="201"/>
      <c r="Q69" s="202"/>
      <c r="R69" s="200"/>
      <c r="S69" s="38" t="str">
        <f t="shared" si="4"/>
        <v xml:space="preserve"> </v>
      </c>
      <c r="T69" s="38" t="str">
        <f t="shared" si="5"/>
        <v xml:space="preserve"> </v>
      </c>
    </row>
    <row r="70" spans="1:20" ht="24.95" customHeight="1" x14ac:dyDescent="0.25">
      <c r="A70" s="197">
        <v>29</v>
      </c>
      <c r="B70" s="201"/>
      <c r="C70" s="482"/>
      <c r="D70" s="482"/>
      <c r="E70" s="483"/>
      <c r="F70" s="483"/>
      <c r="G70" s="483"/>
      <c r="H70" s="483"/>
      <c r="I70" s="280"/>
      <c r="J70" s="483"/>
      <c r="K70" s="483"/>
      <c r="L70" s="483"/>
      <c r="M70" s="483"/>
      <c r="N70" s="483"/>
      <c r="O70" s="201"/>
      <c r="P70" s="201"/>
      <c r="Q70" s="202"/>
      <c r="R70" s="200"/>
      <c r="S70" s="38" t="str">
        <f t="shared" si="4"/>
        <v xml:space="preserve"> </v>
      </c>
      <c r="T70" s="38" t="str">
        <f t="shared" si="5"/>
        <v xml:space="preserve"> </v>
      </c>
    </row>
    <row r="71" spans="1:20" ht="24.95" customHeight="1" x14ac:dyDescent="0.25">
      <c r="A71" s="197">
        <v>30</v>
      </c>
      <c r="B71" s="201"/>
      <c r="C71" s="482"/>
      <c r="D71" s="482"/>
      <c r="E71" s="483"/>
      <c r="F71" s="483"/>
      <c r="G71" s="483"/>
      <c r="H71" s="483"/>
      <c r="I71" s="280"/>
      <c r="J71" s="483"/>
      <c r="K71" s="483"/>
      <c r="L71" s="483"/>
      <c r="M71" s="483"/>
      <c r="N71" s="483"/>
      <c r="O71" s="201"/>
      <c r="P71" s="201"/>
      <c r="Q71" s="202"/>
      <c r="R71" s="200"/>
      <c r="S71" s="38" t="str">
        <f t="shared" si="4"/>
        <v xml:space="preserve"> </v>
      </c>
      <c r="T71" s="38" t="str">
        <f t="shared" si="5"/>
        <v xml:space="preserve"> </v>
      </c>
    </row>
    <row r="72" spans="1:20" ht="15.75" customHeight="1" x14ac:dyDescent="0.25">
      <c r="A72" s="204"/>
      <c r="B72" s="169"/>
      <c r="C72" s="205"/>
      <c r="D72" s="205"/>
      <c r="E72" s="206"/>
      <c r="F72" s="206"/>
      <c r="G72" s="206"/>
      <c r="H72" s="206"/>
      <c r="I72" s="169"/>
      <c r="J72" s="206"/>
      <c r="K72" s="206"/>
      <c r="L72" s="206"/>
      <c r="M72" s="206"/>
      <c r="N72" s="206"/>
      <c r="O72" s="169"/>
      <c r="P72" s="207" t="s">
        <v>181</v>
      </c>
      <c r="Q72" s="210">
        <f>SUM(Q62:Q71)+Q45</f>
        <v>0</v>
      </c>
      <c r="R72" s="208"/>
    </row>
    <row r="73" spans="1:20" ht="15" customHeight="1" x14ac:dyDescent="0.25">
      <c r="A73" s="3" t="s">
        <v>204</v>
      </c>
    </row>
    <row r="74" spans="1:20" ht="15" customHeight="1" x14ac:dyDescent="0.25">
      <c r="A74" s="209" t="s">
        <v>205</v>
      </c>
    </row>
    <row r="78" spans="1:20" ht="15" customHeight="1" x14ac:dyDescent="0.25">
      <c r="A78" s="75" t="s">
        <v>171</v>
      </c>
      <c r="B78" s="75"/>
      <c r="C78" s="75"/>
      <c r="D78" s="75"/>
      <c r="E78" s="75"/>
      <c r="F78" s="75"/>
      <c r="G78" s="75"/>
      <c r="H78" s="75"/>
      <c r="I78" s="75"/>
      <c r="J78" s="75"/>
      <c r="K78" s="75"/>
    </row>
    <row r="79" spans="1:20" ht="15" customHeight="1" x14ac:dyDescent="0.25">
      <c r="A79" s="273"/>
      <c r="B79" s="273"/>
      <c r="C79" s="273"/>
      <c r="D79" s="273"/>
      <c r="E79" s="273"/>
      <c r="F79" s="273"/>
      <c r="G79" s="273"/>
      <c r="H79" s="273"/>
      <c r="I79" s="273"/>
      <c r="J79" s="273"/>
      <c r="K79" s="273"/>
    </row>
    <row r="80" spans="1:20" ht="15" customHeight="1" x14ac:dyDescent="0.25">
      <c r="A80" s="275" t="s">
        <v>101</v>
      </c>
      <c r="I80" s="275" t="s">
        <v>102</v>
      </c>
      <c r="L80" s="275" t="s">
        <v>103</v>
      </c>
      <c r="O80" s="74" t="s">
        <v>127</v>
      </c>
      <c r="P80" s="74"/>
    </row>
    <row r="81" spans="1:20" ht="15" customHeight="1" x14ac:dyDescent="0.25">
      <c r="A81" s="275"/>
      <c r="I81" s="275"/>
      <c r="L81" s="275"/>
      <c r="O81" s="74"/>
      <c r="P81" s="74"/>
    </row>
    <row r="82" spans="1:20" ht="15.75" customHeight="1" x14ac:dyDescent="0.25">
      <c r="A82" s="348" t="s">
        <v>192</v>
      </c>
      <c r="B82" s="348"/>
      <c r="C82" s="348"/>
      <c r="D82" s="348"/>
      <c r="E82" s="348"/>
      <c r="F82" s="348"/>
      <c r="G82" s="348"/>
      <c r="H82" s="348"/>
      <c r="I82" s="348"/>
      <c r="J82" s="348"/>
      <c r="K82" s="348"/>
      <c r="L82" s="348"/>
      <c r="M82" s="348"/>
      <c r="N82" s="348"/>
      <c r="O82" s="348"/>
      <c r="P82" s="348"/>
      <c r="Q82" s="348"/>
      <c r="R82" s="348"/>
    </row>
    <row r="83" spans="1:20" ht="15" customHeight="1" x14ac:dyDescent="0.25">
      <c r="A83" s="187"/>
      <c r="B83" s="187"/>
      <c r="C83" s="187"/>
      <c r="D83" s="187"/>
      <c r="E83" s="187"/>
      <c r="F83" s="187"/>
      <c r="G83" s="187"/>
      <c r="H83" s="71" t="str">
        <f>'proje ve personel bilgileri'!$B$7</f>
        <v>/</v>
      </c>
      <c r="I83" s="70" t="s">
        <v>109</v>
      </c>
      <c r="J83" s="187"/>
      <c r="K83" s="187"/>
      <c r="L83" s="187"/>
      <c r="M83" s="187"/>
      <c r="N83" s="187"/>
      <c r="O83" s="187"/>
      <c r="P83" s="187"/>
      <c r="Q83" s="187"/>
      <c r="R83" s="187"/>
    </row>
    <row r="84" spans="1:20" ht="15" customHeight="1" x14ac:dyDescent="0.25">
      <c r="J84" s="188"/>
      <c r="R84" s="189" t="s">
        <v>206</v>
      </c>
    </row>
    <row r="85" spans="1:20" ht="15.75" customHeight="1" x14ac:dyDescent="0.25">
      <c r="A85" s="190" t="s">
        <v>207</v>
      </c>
      <c r="J85" s="188"/>
      <c r="R85" s="189"/>
    </row>
    <row r="86" spans="1:20" ht="15.75" customHeight="1" x14ac:dyDescent="0.25">
      <c r="A86" s="349" t="s">
        <v>2</v>
      </c>
      <c r="B86" s="350"/>
      <c r="C86" s="479">
        <f>'proje ve personel bilgileri'!$B$2</f>
        <v>0</v>
      </c>
      <c r="D86" s="480"/>
      <c r="E86" s="480"/>
      <c r="F86" s="480"/>
      <c r="G86" s="480"/>
      <c r="H86" s="480"/>
      <c r="I86" s="480"/>
      <c r="J86" s="480"/>
      <c r="K86" s="480"/>
      <c r="L86" s="480"/>
      <c r="M86" s="480"/>
      <c r="N86" s="480"/>
      <c r="O86" s="480"/>
      <c r="P86" s="480"/>
      <c r="Q86" s="480"/>
      <c r="R86" s="481"/>
    </row>
    <row r="87" spans="1:20" ht="15.75" customHeight="1" x14ac:dyDescent="0.25">
      <c r="A87" s="349" t="s">
        <v>184</v>
      </c>
      <c r="B87" s="350"/>
      <c r="C87" s="491">
        <f>'proje ve personel bilgileri'!$B$3</f>
        <v>0</v>
      </c>
      <c r="D87" s="492"/>
      <c r="E87" s="492"/>
      <c r="F87" s="492"/>
      <c r="G87" s="492"/>
      <c r="H87" s="492"/>
      <c r="I87" s="492"/>
      <c r="J87" s="492"/>
      <c r="K87" s="492"/>
      <c r="L87" s="492"/>
      <c r="M87" s="492"/>
      <c r="N87" s="492"/>
      <c r="O87" s="492"/>
      <c r="P87" s="492"/>
      <c r="Q87" s="492"/>
      <c r="R87" s="493"/>
    </row>
    <row r="88" spans="1:20" ht="60" customHeight="1" x14ac:dyDescent="0.25">
      <c r="A88" s="192" t="s">
        <v>87</v>
      </c>
      <c r="B88" s="193" t="s">
        <v>195</v>
      </c>
      <c r="C88" s="487" t="s">
        <v>196</v>
      </c>
      <c r="D88" s="487"/>
      <c r="E88" s="488" t="s">
        <v>197</v>
      </c>
      <c r="F88" s="489"/>
      <c r="G88" s="489"/>
      <c r="H88" s="490"/>
      <c r="I88" s="194" t="s">
        <v>198</v>
      </c>
      <c r="J88" s="488" t="s">
        <v>199</v>
      </c>
      <c r="K88" s="489"/>
      <c r="L88" s="489"/>
      <c r="M88" s="489"/>
      <c r="N88" s="490"/>
      <c r="O88" s="195" t="s">
        <v>200</v>
      </c>
      <c r="P88" s="195" t="s">
        <v>201</v>
      </c>
      <c r="Q88" s="195" t="s">
        <v>202</v>
      </c>
      <c r="R88" s="196" t="s">
        <v>203</v>
      </c>
    </row>
    <row r="89" spans="1:20" ht="24.95" customHeight="1" x14ac:dyDescent="0.25">
      <c r="A89" s="197">
        <v>31</v>
      </c>
      <c r="B89" s="274"/>
      <c r="C89" s="482"/>
      <c r="D89" s="482"/>
      <c r="E89" s="484"/>
      <c r="F89" s="485"/>
      <c r="G89" s="485"/>
      <c r="H89" s="486"/>
      <c r="I89" s="284"/>
      <c r="J89" s="484"/>
      <c r="K89" s="485"/>
      <c r="L89" s="485"/>
      <c r="M89" s="485"/>
      <c r="N89" s="486"/>
      <c r="O89" s="272"/>
      <c r="P89" s="272"/>
      <c r="Q89" s="199"/>
      <c r="R89" s="200"/>
      <c r="S89" s="38" t="str">
        <f t="shared" ref="S89:S98" si="6">IF(Q89&lt;&gt;0,(IF(R89=0,"KDV'li Tutar Zorunlu"," "))," ")</f>
        <v xml:space="preserve"> </v>
      </c>
      <c r="T89" s="38" t="str">
        <f t="shared" ref="T89:T98" si="7">IF(Q89&lt;&gt;0,(IF(O89=0,"Tarih Numara Zorunlu"," "))," ")</f>
        <v xml:space="preserve"> </v>
      </c>
    </row>
    <row r="90" spans="1:20" ht="24.95" customHeight="1" x14ac:dyDescent="0.25">
      <c r="A90" s="197">
        <v>32</v>
      </c>
      <c r="B90" s="274"/>
      <c r="C90" s="482"/>
      <c r="D90" s="482"/>
      <c r="E90" s="484"/>
      <c r="F90" s="485"/>
      <c r="G90" s="485"/>
      <c r="H90" s="486"/>
      <c r="I90" s="284"/>
      <c r="J90" s="484"/>
      <c r="K90" s="485"/>
      <c r="L90" s="485"/>
      <c r="M90" s="485"/>
      <c r="N90" s="486"/>
      <c r="O90" s="272"/>
      <c r="P90" s="272"/>
      <c r="Q90" s="199"/>
      <c r="R90" s="200"/>
      <c r="S90" s="38" t="str">
        <f t="shared" si="6"/>
        <v xml:space="preserve"> </v>
      </c>
      <c r="T90" s="38" t="str">
        <f t="shared" si="7"/>
        <v xml:space="preserve"> </v>
      </c>
    </row>
    <row r="91" spans="1:20" ht="24.95" customHeight="1" x14ac:dyDescent="0.25">
      <c r="A91" s="197">
        <v>33</v>
      </c>
      <c r="B91" s="274"/>
      <c r="C91" s="482"/>
      <c r="D91" s="482"/>
      <c r="E91" s="484"/>
      <c r="F91" s="485"/>
      <c r="G91" s="485"/>
      <c r="H91" s="486"/>
      <c r="I91" s="284"/>
      <c r="J91" s="484"/>
      <c r="K91" s="485"/>
      <c r="L91" s="485"/>
      <c r="M91" s="485"/>
      <c r="N91" s="486"/>
      <c r="O91" s="272"/>
      <c r="P91" s="272"/>
      <c r="Q91" s="199"/>
      <c r="R91" s="200"/>
      <c r="S91" s="38" t="str">
        <f t="shared" si="6"/>
        <v xml:space="preserve"> </v>
      </c>
      <c r="T91" s="38" t="str">
        <f t="shared" si="7"/>
        <v xml:space="preserve"> </v>
      </c>
    </row>
    <row r="92" spans="1:20" ht="24.95" customHeight="1" x14ac:dyDescent="0.25">
      <c r="A92" s="197">
        <v>34</v>
      </c>
      <c r="B92" s="274"/>
      <c r="C92" s="482"/>
      <c r="D92" s="482"/>
      <c r="E92" s="484"/>
      <c r="F92" s="485"/>
      <c r="G92" s="485"/>
      <c r="H92" s="486"/>
      <c r="I92" s="284"/>
      <c r="J92" s="484"/>
      <c r="K92" s="485"/>
      <c r="L92" s="485"/>
      <c r="M92" s="485"/>
      <c r="N92" s="486"/>
      <c r="O92" s="201"/>
      <c r="P92" s="201"/>
      <c r="Q92" s="202"/>
      <c r="R92" s="200"/>
      <c r="S92" s="38" t="str">
        <f t="shared" si="6"/>
        <v xml:space="preserve"> </v>
      </c>
      <c r="T92" s="38" t="str">
        <f t="shared" si="7"/>
        <v xml:space="preserve"> </v>
      </c>
    </row>
    <row r="93" spans="1:20" ht="24.95" customHeight="1" x14ac:dyDescent="0.25">
      <c r="A93" s="197">
        <v>35</v>
      </c>
      <c r="B93" s="274"/>
      <c r="C93" s="482"/>
      <c r="D93" s="482"/>
      <c r="E93" s="484"/>
      <c r="F93" s="485"/>
      <c r="G93" s="485"/>
      <c r="H93" s="486"/>
      <c r="I93" s="284"/>
      <c r="J93" s="484"/>
      <c r="K93" s="485"/>
      <c r="L93" s="485"/>
      <c r="M93" s="485"/>
      <c r="N93" s="486"/>
      <c r="O93" s="272"/>
      <c r="P93" s="272"/>
      <c r="Q93" s="199"/>
      <c r="R93" s="200"/>
      <c r="S93" s="38" t="str">
        <f t="shared" si="6"/>
        <v xml:space="preserve"> </v>
      </c>
      <c r="T93" s="38" t="str">
        <f t="shared" si="7"/>
        <v xml:space="preserve"> </v>
      </c>
    </row>
    <row r="94" spans="1:20" ht="24.95" customHeight="1" x14ac:dyDescent="0.25">
      <c r="A94" s="197">
        <v>36</v>
      </c>
      <c r="B94" s="274"/>
      <c r="C94" s="482"/>
      <c r="D94" s="482"/>
      <c r="E94" s="483"/>
      <c r="F94" s="483"/>
      <c r="G94" s="483"/>
      <c r="H94" s="483"/>
      <c r="I94" s="285"/>
      <c r="J94" s="483"/>
      <c r="K94" s="483"/>
      <c r="L94" s="483"/>
      <c r="M94" s="483"/>
      <c r="N94" s="483"/>
      <c r="O94" s="201"/>
      <c r="P94" s="201"/>
      <c r="Q94" s="202"/>
      <c r="R94" s="200"/>
      <c r="S94" s="38" t="str">
        <f t="shared" si="6"/>
        <v xml:space="preserve"> </v>
      </c>
      <c r="T94" s="38" t="str">
        <f t="shared" si="7"/>
        <v xml:space="preserve"> </v>
      </c>
    </row>
    <row r="95" spans="1:20" ht="24.95" customHeight="1" x14ac:dyDescent="0.25">
      <c r="A95" s="197">
        <v>37</v>
      </c>
      <c r="B95" s="201"/>
      <c r="C95" s="482"/>
      <c r="D95" s="482"/>
      <c r="E95" s="483"/>
      <c r="F95" s="483"/>
      <c r="G95" s="483"/>
      <c r="H95" s="483"/>
      <c r="I95" s="280"/>
      <c r="J95" s="483"/>
      <c r="K95" s="483"/>
      <c r="L95" s="483"/>
      <c r="M95" s="483"/>
      <c r="N95" s="483"/>
      <c r="O95" s="201"/>
      <c r="P95" s="201"/>
      <c r="Q95" s="202"/>
      <c r="R95" s="200"/>
      <c r="S95" s="38" t="str">
        <f t="shared" si="6"/>
        <v xml:space="preserve"> </v>
      </c>
      <c r="T95" s="38" t="str">
        <f t="shared" si="7"/>
        <v xml:space="preserve"> </v>
      </c>
    </row>
    <row r="96" spans="1:20" ht="24.95" customHeight="1" x14ac:dyDescent="0.25">
      <c r="A96" s="197">
        <v>38</v>
      </c>
      <c r="B96" s="201"/>
      <c r="C96" s="482"/>
      <c r="D96" s="482"/>
      <c r="E96" s="483"/>
      <c r="F96" s="483"/>
      <c r="G96" s="483"/>
      <c r="H96" s="483"/>
      <c r="I96" s="280"/>
      <c r="J96" s="483"/>
      <c r="K96" s="483"/>
      <c r="L96" s="483"/>
      <c r="M96" s="483"/>
      <c r="N96" s="483"/>
      <c r="O96" s="201"/>
      <c r="P96" s="201"/>
      <c r="Q96" s="202"/>
      <c r="R96" s="200"/>
      <c r="S96" s="38" t="str">
        <f t="shared" si="6"/>
        <v xml:space="preserve"> </v>
      </c>
      <c r="T96" s="38" t="str">
        <f t="shared" si="7"/>
        <v xml:space="preserve"> </v>
      </c>
    </row>
    <row r="97" spans="1:20" ht="24.95" customHeight="1" x14ac:dyDescent="0.25">
      <c r="A97" s="197">
        <v>39</v>
      </c>
      <c r="B97" s="201"/>
      <c r="C97" s="482"/>
      <c r="D97" s="482"/>
      <c r="E97" s="483"/>
      <c r="F97" s="483"/>
      <c r="G97" s="483"/>
      <c r="H97" s="483"/>
      <c r="I97" s="280"/>
      <c r="J97" s="483"/>
      <c r="K97" s="483"/>
      <c r="L97" s="483"/>
      <c r="M97" s="483"/>
      <c r="N97" s="483"/>
      <c r="O97" s="201"/>
      <c r="P97" s="201"/>
      <c r="Q97" s="202"/>
      <c r="R97" s="200"/>
      <c r="S97" s="38" t="str">
        <f t="shared" si="6"/>
        <v xml:space="preserve"> </v>
      </c>
      <c r="T97" s="38" t="str">
        <f t="shared" si="7"/>
        <v xml:space="preserve"> </v>
      </c>
    </row>
    <row r="98" spans="1:20" ht="24.95" customHeight="1" x14ac:dyDescent="0.25">
      <c r="A98" s="197">
        <v>40</v>
      </c>
      <c r="B98" s="201"/>
      <c r="C98" s="482"/>
      <c r="D98" s="482"/>
      <c r="E98" s="483"/>
      <c r="F98" s="483"/>
      <c r="G98" s="483"/>
      <c r="H98" s="483"/>
      <c r="I98" s="280"/>
      <c r="J98" s="483"/>
      <c r="K98" s="483"/>
      <c r="L98" s="483"/>
      <c r="M98" s="483"/>
      <c r="N98" s="483"/>
      <c r="O98" s="201"/>
      <c r="P98" s="201"/>
      <c r="Q98" s="202"/>
      <c r="R98" s="200"/>
      <c r="S98" s="38" t="str">
        <f t="shared" si="6"/>
        <v xml:space="preserve"> </v>
      </c>
      <c r="T98" s="38" t="str">
        <f t="shared" si="7"/>
        <v xml:space="preserve"> </v>
      </c>
    </row>
    <row r="99" spans="1:20" ht="15.75" customHeight="1" x14ac:dyDescent="0.25">
      <c r="A99" s="204"/>
      <c r="B99" s="169"/>
      <c r="C99" s="205"/>
      <c r="D99" s="205"/>
      <c r="E99" s="206"/>
      <c r="F99" s="206"/>
      <c r="G99" s="206"/>
      <c r="H99" s="206"/>
      <c r="I99" s="169"/>
      <c r="J99" s="206"/>
      <c r="K99" s="206"/>
      <c r="L99" s="206"/>
      <c r="M99" s="206"/>
      <c r="N99" s="206"/>
      <c r="O99" s="169"/>
      <c r="P99" s="207" t="s">
        <v>181</v>
      </c>
      <c r="Q99" s="210">
        <f>SUM(Q89:Q98)+Q72</f>
        <v>0</v>
      </c>
      <c r="R99" s="208"/>
    </row>
    <row r="100" spans="1:20" ht="15" customHeight="1" x14ac:dyDescent="0.25">
      <c r="A100" s="3" t="s">
        <v>204</v>
      </c>
    </row>
    <row r="101" spans="1:20" ht="15" customHeight="1" x14ac:dyDescent="0.25">
      <c r="A101" s="209" t="s">
        <v>205</v>
      </c>
    </row>
    <row r="105" spans="1:20" ht="15" customHeight="1" x14ac:dyDescent="0.25">
      <c r="A105" s="75" t="s">
        <v>171</v>
      </c>
      <c r="B105" s="75"/>
      <c r="C105" s="75"/>
      <c r="D105" s="75"/>
      <c r="E105" s="75"/>
      <c r="F105" s="75"/>
      <c r="G105" s="75"/>
      <c r="H105" s="75"/>
      <c r="I105" s="75"/>
      <c r="J105" s="75"/>
      <c r="K105" s="75"/>
    </row>
    <row r="106" spans="1:20" ht="15" customHeight="1" x14ac:dyDescent="0.25">
      <c r="A106" s="273"/>
      <c r="B106" s="273"/>
      <c r="C106" s="273"/>
      <c r="D106" s="273"/>
      <c r="E106" s="273"/>
      <c r="F106" s="273"/>
      <c r="G106" s="273"/>
      <c r="H106" s="273"/>
      <c r="I106" s="273"/>
      <c r="J106" s="273"/>
      <c r="K106" s="273"/>
    </row>
    <row r="107" spans="1:20" ht="15" customHeight="1" x14ac:dyDescent="0.25">
      <c r="A107" s="275" t="s">
        <v>101</v>
      </c>
      <c r="I107" s="275" t="s">
        <v>102</v>
      </c>
      <c r="L107" s="275" t="s">
        <v>103</v>
      </c>
      <c r="O107" s="74" t="s">
        <v>127</v>
      </c>
      <c r="P107" s="74"/>
    </row>
    <row r="108" spans="1:20" ht="15" customHeight="1" x14ac:dyDescent="0.25">
      <c r="A108" s="275"/>
      <c r="I108" s="275"/>
      <c r="L108" s="275"/>
      <c r="O108" s="74"/>
      <c r="P108" s="74"/>
    </row>
    <row r="109" spans="1:20" ht="15.75" customHeight="1" x14ac:dyDescent="0.25">
      <c r="A109" s="348" t="s">
        <v>192</v>
      </c>
      <c r="B109" s="348"/>
      <c r="C109" s="348"/>
      <c r="D109" s="348"/>
      <c r="E109" s="348"/>
      <c r="F109" s="348"/>
      <c r="G109" s="348"/>
      <c r="H109" s="348"/>
      <c r="I109" s="348"/>
      <c r="J109" s="348"/>
      <c r="K109" s="348"/>
      <c r="L109" s="348"/>
      <c r="M109" s="348"/>
      <c r="N109" s="348"/>
      <c r="O109" s="348"/>
      <c r="P109" s="348"/>
      <c r="Q109" s="348"/>
      <c r="R109" s="348"/>
    </row>
    <row r="110" spans="1:20" ht="15" customHeight="1" x14ac:dyDescent="0.25">
      <c r="A110" s="187"/>
      <c r="B110" s="187"/>
      <c r="C110" s="187"/>
      <c r="D110" s="187"/>
      <c r="E110" s="187"/>
      <c r="F110" s="187"/>
      <c r="G110" s="187"/>
      <c r="H110" s="71" t="str">
        <f>'proje ve personel bilgileri'!$B$7</f>
        <v>/</v>
      </c>
      <c r="I110" s="70" t="s">
        <v>109</v>
      </c>
      <c r="J110" s="187"/>
      <c r="K110" s="187"/>
      <c r="L110" s="187"/>
      <c r="M110" s="187"/>
      <c r="N110" s="187"/>
      <c r="O110" s="187"/>
      <c r="P110" s="187"/>
      <c r="Q110" s="187"/>
      <c r="R110" s="187"/>
    </row>
    <row r="111" spans="1:20" ht="15" customHeight="1" x14ac:dyDescent="0.25">
      <c r="J111" s="188"/>
      <c r="R111" s="189" t="s">
        <v>206</v>
      </c>
    </row>
    <row r="112" spans="1:20" ht="15.75" customHeight="1" x14ac:dyDescent="0.25">
      <c r="A112" s="190" t="s">
        <v>207</v>
      </c>
      <c r="J112" s="188"/>
      <c r="R112" s="189"/>
    </row>
    <row r="113" spans="1:20" ht="15.75" customHeight="1" x14ac:dyDescent="0.25">
      <c r="A113" s="349" t="s">
        <v>2</v>
      </c>
      <c r="B113" s="350"/>
      <c r="C113" s="479">
        <f>'proje ve personel bilgileri'!$B$2</f>
        <v>0</v>
      </c>
      <c r="D113" s="480"/>
      <c r="E113" s="480"/>
      <c r="F113" s="480"/>
      <c r="G113" s="480"/>
      <c r="H113" s="480"/>
      <c r="I113" s="480"/>
      <c r="J113" s="480"/>
      <c r="K113" s="480"/>
      <c r="L113" s="480"/>
      <c r="M113" s="480"/>
      <c r="N113" s="480"/>
      <c r="O113" s="480"/>
      <c r="P113" s="480"/>
      <c r="Q113" s="480"/>
      <c r="R113" s="481"/>
    </row>
    <row r="114" spans="1:20" ht="15.75" customHeight="1" x14ac:dyDescent="0.25">
      <c r="A114" s="349" t="s">
        <v>184</v>
      </c>
      <c r="B114" s="350"/>
      <c r="C114" s="491">
        <f>'proje ve personel bilgileri'!$B$3</f>
        <v>0</v>
      </c>
      <c r="D114" s="492"/>
      <c r="E114" s="492"/>
      <c r="F114" s="492"/>
      <c r="G114" s="492"/>
      <c r="H114" s="492"/>
      <c r="I114" s="492"/>
      <c r="J114" s="492"/>
      <c r="K114" s="492"/>
      <c r="L114" s="492"/>
      <c r="M114" s="492"/>
      <c r="N114" s="492"/>
      <c r="O114" s="492"/>
      <c r="P114" s="492"/>
      <c r="Q114" s="492"/>
      <c r="R114" s="493"/>
    </row>
    <row r="115" spans="1:20" ht="60" customHeight="1" x14ac:dyDescent="0.25">
      <c r="A115" s="192" t="s">
        <v>87</v>
      </c>
      <c r="B115" s="193" t="s">
        <v>195</v>
      </c>
      <c r="C115" s="487" t="s">
        <v>196</v>
      </c>
      <c r="D115" s="487"/>
      <c r="E115" s="488" t="s">
        <v>197</v>
      </c>
      <c r="F115" s="489"/>
      <c r="G115" s="489"/>
      <c r="H115" s="490"/>
      <c r="I115" s="194" t="s">
        <v>198</v>
      </c>
      <c r="J115" s="488" t="s">
        <v>199</v>
      </c>
      <c r="K115" s="489"/>
      <c r="L115" s="489"/>
      <c r="M115" s="489"/>
      <c r="N115" s="490"/>
      <c r="O115" s="195" t="s">
        <v>200</v>
      </c>
      <c r="P115" s="195" t="s">
        <v>201</v>
      </c>
      <c r="Q115" s="195" t="s">
        <v>202</v>
      </c>
      <c r="R115" s="196" t="s">
        <v>203</v>
      </c>
    </row>
    <row r="116" spans="1:20" ht="24.95" customHeight="1" x14ac:dyDescent="0.25">
      <c r="A116" s="197">
        <v>41</v>
      </c>
      <c r="B116" s="274"/>
      <c r="C116" s="482"/>
      <c r="D116" s="482"/>
      <c r="E116" s="484"/>
      <c r="F116" s="485"/>
      <c r="G116" s="485"/>
      <c r="H116" s="486"/>
      <c r="I116" s="284"/>
      <c r="J116" s="484"/>
      <c r="K116" s="485"/>
      <c r="L116" s="485"/>
      <c r="M116" s="485"/>
      <c r="N116" s="486"/>
      <c r="O116" s="272"/>
      <c r="P116" s="272"/>
      <c r="Q116" s="199"/>
      <c r="R116" s="200"/>
      <c r="S116" s="38" t="str">
        <f t="shared" ref="S116:S125" si="8">IF(Q116&lt;&gt;0,(IF(R116=0,"KDV'li Tutar Zorunlu"," "))," ")</f>
        <v xml:space="preserve"> </v>
      </c>
      <c r="T116" s="38" t="str">
        <f t="shared" ref="T116:T125" si="9">IF(Q116&lt;&gt;0,(IF(O116=0,"Tarih Numara Zorunlu"," "))," ")</f>
        <v xml:space="preserve"> </v>
      </c>
    </row>
    <row r="117" spans="1:20" ht="24.95" customHeight="1" x14ac:dyDescent="0.25">
      <c r="A117" s="197">
        <v>42</v>
      </c>
      <c r="B117" s="274"/>
      <c r="C117" s="482"/>
      <c r="D117" s="482"/>
      <c r="E117" s="484"/>
      <c r="F117" s="485"/>
      <c r="G117" s="485"/>
      <c r="H117" s="486"/>
      <c r="I117" s="284"/>
      <c r="J117" s="484"/>
      <c r="K117" s="485"/>
      <c r="L117" s="485"/>
      <c r="M117" s="485"/>
      <c r="N117" s="486"/>
      <c r="O117" s="272"/>
      <c r="P117" s="272"/>
      <c r="Q117" s="199"/>
      <c r="R117" s="200"/>
      <c r="S117" s="38" t="str">
        <f t="shared" si="8"/>
        <v xml:space="preserve"> </v>
      </c>
      <c r="T117" s="38" t="str">
        <f t="shared" si="9"/>
        <v xml:space="preserve"> </v>
      </c>
    </row>
    <row r="118" spans="1:20" ht="24.95" customHeight="1" x14ac:dyDescent="0.25">
      <c r="A118" s="197">
        <v>43</v>
      </c>
      <c r="B118" s="274"/>
      <c r="C118" s="482"/>
      <c r="D118" s="482"/>
      <c r="E118" s="484"/>
      <c r="F118" s="485"/>
      <c r="G118" s="485"/>
      <c r="H118" s="486"/>
      <c r="I118" s="284"/>
      <c r="J118" s="484"/>
      <c r="K118" s="485"/>
      <c r="L118" s="485"/>
      <c r="M118" s="485"/>
      <c r="N118" s="486"/>
      <c r="O118" s="272"/>
      <c r="P118" s="272"/>
      <c r="Q118" s="199"/>
      <c r="R118" s="200"/>
      <c r="S118" s="38" t="str">
        <f t="shared" si="8"/>
        <v xml:space="preserve"> </v>
      </c>
      <c r="T118" s="38" t="str">
        <f t="shared" si="9"/>
        <v xml:space="preserve"> </v>
      </c>
    </row>
    <row r="119" spans="1:20" ht="24.95" customHeight="1" x14ac:dyDescent="0.25">
      <c r="A119" s="197">
        <v>44</v>
      </c>
      <c r="B119" s="274"/>
      <c r="C119" s="482"/>
      <c r="D119" s="482"/>
      <c r="E119" s="484"/>
      <c r="F119" s="485"/>
      <c r="G119" s="485"/>
      <c r="H119" s="486"/>
      <c r="I119" s="284"/>
      <c r="J119" s="484"/>
      <c r="K119" s="485"/>
      <c r="L119" s="485"/>
      <c r="M119" s="485"/>
      <c r="N119" s="486"/>
      <c r="O119" s="201"/>
      <c r="P119" s="201"/>
      <c r="Q119" s="202"/>
      <c r="R119" s="200"/>
      <c r="S119" s="38" t="str">
        <f t="shared" si="8"/>
        <v xml:space="preserve"> </v>
      </c>
      <c r="T119" s="38" t="str">
        <f t="shared" si="9"/>
        <v xml:space="preserve"> </v>
      </c>
    </row>
    <row r="120" spans="1:20" ht="24.95" customHeight="1" x14ac:dyDescent="0.25">
      <c r="A120" s="197">
        <v>45</v>
      </c>
      <c r="B120" s="274"/>
      <c r="C120" s="482"/>
      <c r="D120" s="482"/>
      <c r="E120" s="484"/>
      <c r="F120" s="485"/>
      <c r="G120" s="485"/>
      <c r="H120" s="486"/>
      <c r="I120" s="284"/>
      <c r="J120" s="484"/>
      <c r="K120" s="485"/>
      <c r="L120" s="485"/>
      <c r="M120" s="485"/>
      <c r="N120" s="486"/>
      <c r="O120" s="272"/>
      <c r="P120" s="272"/>
      <c r="Q120" s="199"/>
      <c r="R120" s="200"/>
      <c r="S120" s="38" t="str">
        <f t="shared" si="8"/>
        <v xml:space="preserve"> </v>
      </c>
      <c r="T120" s="38" t="str">
        <f t="shared" si="9"/>
        <v xml:space="preserve"> </v>
      </c>
    </row>
    <row r="121" spans="1:20" ht="24.95" customHeight="1" x14ac:dyDescent="0.25">
      <c r="A121" s="197">
        <v>46</v>
      </c>
      <c r="B121" s="274"/>
      <c r="C121" s="482"/>
      <c r="D121" s="482"/>
      <c r="E121" s="483"/>
      <c r="F121" s="483"/>
      <c r="G121" s="483"/>
      <c r="H121" s="483"/>
      <c r="I121" s="285"/>
      <c r="J121" s="483"/>
      <c r="K121" s="483"/>
      <c r="L121" s="483"/>
      <c r="M121" s="483"/>
      <c r="N121" s="483"/>
      <c r="O121" s="201"/>
      <c r="P121" s="201"/>
      <c r="Q121" s="202"/>
      <c r="R121" s="200"/>
      <c r="S121" s="38" t="str">
        <f t="shared" si="8"/>
        <v xml:space="preserve"> </v>
      </c>
      <c r="T121" s="38" t="str">
        <f t="shared" si="9"/>
        <v xml:space="preserve"> </v>
      </c>
    </row>
    <row r="122" spans="1:20" ht="24.95" customHeight="1" x14ac:dyDescent="0.25">
      <c r="A122" s="197">
        <v>47</v>
      </c>
      <c r="B122" s="201"/>
      <c r="C122" s="482"/>
      <c r="D122" s="482"/>
      <c r="E122" s="483"/>
      <c r="F122" s="483"/>
      <c r="G122" s="483"/>
      <c r="H122" s="483"/>
      <c r="I122" s="280"/>
      <c r="J122" s="483"/>
      <c r="K122" s="483"/>
      <c r="L122" s="483"/>
      <c r="M122" s="483"/>
      <c r="N122" s="483"/>
      <c r="O122" s="201"/>
      <c r="P122" s="201"/>
      <c r="Q122" s="202"/>
      <c r="R122" s="200"/>
      <c r="S122" s="38" t="str">
        <f t="shared" si="8"/>
        <v xml:space="preserve"> </v>
      </c>
      <c r="T122" s="38" t="str">
        <f t="shared" si="9"/>
        <v xml:space="preserve"> </v>
      </c>
    </row>
    <row r="123" spans="1:20" ht="24.95" customHeight="1" x14ac:dyDescent="0.25">
      <c r="A123" s="197">
        <v>48</v>
      </c>
      <c r="B123" s="201"/>
      <c r="C123" s="482"/>
      <c r="D123" s="482"/>
      <c r="E123" s="483"/>
      <c r="F123" s="483"/>
      <c r="G123" s="483"/>
      <c r="H123" s="483"/>
      <c r="I123" s="280"/>
      <c r="J123" s="483"/>
      <c r="K123" s="483"/>
      <c r="L123" s="483"/>
      <c r="M123" s="483"/>
      <c r="N123" s="483"/>
      <c r="O123" s="201"/>
      <c r="P123" s="201"/>
      <c r="Q123" s="202"/>
      <c r="R123" s="200"/>
      <c r="S123" s="38" t="str">
        <f t="shared" si="8"/>
        <v xml:space="preserve"> </v>
      </c>
      <c r="T123" s="38" t="str">
        <f t="shared" si="9"/>
        <v xml:space="preserve"> </v>
      </c>
    </row>
    <row r="124" spans="1:20" ht="24.95" customHeight="1" x14ac:dyDescent="0.25">
      <c r="A124" s="197">
        <v>49</v>
      </c>
      <c r="B124" s="201"/>
      <c r="C124" s="482"/>
      <c r="D124" s="482"/>
      <c r="E124" s="483"/>
      <c r="F124" s="483"/>
      <c r="G124" s="483"/>
      <c r="H124" s="483"/>
      <c r="I124" s="280"/>
      <c r="J124" s="483"/>
      <c r="K124" s="483"/>
      <c r="L124" s="483"/>
      <c r="M124" s="483"/>
      <c r="N124" s="483"/>
      <c r="O124" s="201"/>
      <c r="P124" s="201"/>
      <c r="Q124" s="202"/>
      <c r="R124" s="200"/>
      <c r="S124" s="38" t="str">
        <f t="shared" si="8"/>
        <v xml:space="preserve"> </v>
      </c>
      <c r="T124" s="38" t="str">
        <f t="shared" si="9"/>
        <v xml:space="preserve"> </v>
      </c>
    </row>
    <row r="125" spans="1:20" ht="24.95" customHeight="1" x14ac:dyDescent="0.25">
      <c r="A125" s="197">
        <v>50</v>
      </c>
      <c r="B125" s="201"/>
      <c r="C125" s="482"/>
      <c r="D125" s="482"/>
      <c r="E125" s="483"/>
      <c r="F125" s="483"/>
      <c r="G125" s="483"/>
      <c r="H125" s="483"/>
      <c r="I125" s="280"/>
      <c r="J125" s="483"/>
      <c r="K125" s="483"/>
      <c r="L125" s="483"/>
      <c r="M125" s="483"/>
      <c r="N125" s="483"/>
      <c r="O125" s="201"/>
      <c r="P125" s="201"/>
      <c r="Q125" s="202"/>
      <c r="R125" s="200"/>
      <c r="S125" s="38" t="str">
        <f t="shared" si="8"/>
        <v xml:space="preserve"> </v>
      </c>
      <c r="T125" s="38" t="str">
        <f t="shared" si="9"/>
        <v xml:space="preserve"> </v>
      </c>
    </row>
    <row r="126" spans="1:20" ht="15.75" customHeight="1" x14ac:dyDescent="0.25">
      <c r="A126" s="204"/>
      <c r="B126" s="169"/>
      <c r="C126" s="205"/>
      <c r="D126" s="205"/>
      <c r="E126" s="206"/>
      <c r="F126" s="206"/>
      <c r="G126" s="206"/>
      <c r="H126" s="206"/>
      <c r="I126" s="169"/>
      <c r="J126" s="206"/>
      <c r="K126" s="206"/>
      <c r="L126" s="206"/>
      <c r="M126" s="206"/>
      <c r="N126" s="206"/>
      <c r="O126" s="169"/>
      <c r="P126" s="207" t="s">
        <v>181</v>
      </c>
      <c r="Q126" s="210">
        <f>SUM(Q116:Q125)+Q99</f>
        <v>0</v>
      </c>
      <c r="R126" s="208"/>
    </row>
    <row r="127" spans="1:20" ht="15" customHeight="1" x14ac:dyDescent="0.25">
      <c r="A127" s="3" t="s">
        <v>204</v>
      </c>
    </row>
    <row r="128" spans="1:20" ht="15" customHeight="1" x14ac:dyDescent="0.25">
      <c r="A128" s="209" t="s">
        <v>205</v>
      </c>
    </row>
    <row r="132" spans="1:20" ht="15" customHeight="1" x14ac:dyDescent="0.25">
      <c r="A132" s="75" t="s">
        <v>171</v>
      </c>
      <c r="B132" s="75"/>
      <c r="C132" s="75"/>
      <c r="D132" s="75"/>
      <c r="E132" s="75"/>
      <c r="F132" s="75"/>
      <c r="G132" s="75"/>
      <c r="H132" s="75"/>
      <c r="I132" s="75"/>
      <c r="J132" s="75"/>
      <c r="K132" s="75"/>
    </row>
    <row r="133" spans="1:20" ht="15" customHeight="1" x14ac:dyDescent="0.25">
      <c r="A133" s="273"/>
      <c r="B133" s="273"/>
      <c r="C133" s="273"/>
      <c r="D133" s="273"/>
      <c r="E133" s="273"/>
      <c r="F133" s="273"/>
      <c r="G133" s="273"/>
      <c r="H133" s="273"/>
      <c r="I133" s="273"/>
      <c r="J133" s="273"/>
      <c r="K133" s="273"/>
    </row>
    <row r="134" spans="1:20" ht="15" customHeight="1" x14ac:dyDescent="0.25">
      <c r="A134" s="275" t="s">
        <v>101</v>
      </c>
      <c r="I134" s="275" t="s">
        <v>102</v>
      </c>
      <c r="L134" s="275" t="s">
        <v>103</v>
      </c>
      <c r="O134" s="74" t="s">
        <v>127</v>
      </c>
      <c r="P134" s="74"/>
    </row>
    <row r="135" spans="1:20" ht="15" customHeight="1" x14ac:dyDescent="0.25">
      <c r="A135" s="275"/>
      <c r="I135" s="275"/>
      <c r="L135" s="275"/>
      <c r="O135" s="74"/>
      <c r="P135" s="74"/>
    </row>
    <row r="136" spans="1:20" ht="15.75" customHeight="1" x14ac:dyDescent="0.25">
      <c r="A136" s="348" t="s">
        <v>192</v>
      </c>
      <c r="B136" s="348"/>
      <c r="C136" s="348"/>
      <c r="D136" s="348"/>
      <c r="E136" s="348"/>
      <c r="F136" s="348"/>
      <c r="G136" s="348"/>
      <c r="H136" s="348"/>
      <c r="I136" s="348"/>
      <c r="J136" s="348"/>
      <c r="K136" s="348"/>
      <c r="L136" s="348"/>
      <c r="M136" s="348"/>
      <c r="N136" s="348"/>
      <c r="O136" s="348"/>
      <c r="P136" s="348"/>
      <c r="Q136" s="348"/>
      <c r="R136" s="348"/>
    </row>
    <row r="137" spans="1:20" ht="15" customHeight="1" x14ac:dyDescent="0.25">
      <c r="A137" s="187"/>
      <c r="B137" s="187"/>
      <c r="C137" s="187"/>
      <c r="D137" s="187"/>
      <c r="E137" s="187"/>
      <c r="F137" s="187"/>
      <c r="G137" s="187"/>
      <c r="H137" s="71" t="str">
        <f>'proje ve personel bilgileri'!$B$7</f>
        <v>/</v>
      </c>
      <c r="I137" s="70" t="s">
        <v>109</v>
      </c>
      <c r="J137" s="187"/>
      <c r="K137" s="187"/>
      <c r="L137" s="187"/>
      <c r="M137" s="187"/>
      <c r="N137" s="187"/>
      <c r="O137" s="187"/>
      <c r="P137" s="187"/>
      <c r="Q137" s="187"/>
      <c r="R137" s="187"/>
    </row>
    <row r="138" spans="1:20" ht="15" customHeight="1" x14ac:dyDescent="0.25">
      <c r="J138" s="188"/>
      <c r="R138" s="189" t="s">
        <v>206</v>
      </c>
    </row>
    <row r="139" spans="1:20" ht="15.75" customHeight="1" x14ac:dyDescent="0.25">
      <c r="A139" s="190" t="s">
        <v>207</v>
      </c>
      <c r="J139" s="188"/>
      <c r="R139" s="189"/>
    </row>
    <row r="140" spans="1:20" ht="15.75" customHeight="1" x14ac:dyDescent="0.25">
      <c r="A140" s="349" t="s">
        <v>2</v>
      </c>
      <c r="B140" s="350"/>
      <c r="C140" s="479">
        <f>'proje ve personel bilgileri'!$B$2</f>
        <v>0</v>
      </c>
      <c r="D140" s="480"/>
      <c r="E140" s="480"/>
      <c r="F140" s="480"/>
      <c r="G140" s="480"/>
      <c r="H140" s="480"/>
      <c r="I140" s="480"/>
      <c r="J140" s="480"/>
      <c r="K140" s="480"/>
      <c r="L140" s="480"/>
      <c r="M140" s="480"/>
      <c r="N140" s="480"/>
      <c r="O140" s="480"/>
      <c r="P140" s="480"/>
      <c r="Q140" s="480"/>
      <c r="R140" s="481"/>
    </row>
    <row r="141" spans="1:20" ht="15.75" customHeight="1" x14ac:dyDescent="0.25">
      <c r="A141" s="349" t="s">
        <v>184</v>
      </c>
      <c r="B141" s="350"/>
      <c r="C141" s="491">
        <f>'proje ve personel bilgileri'!$B$3</f>
        <v>0</v>
      </c>
      <c r="D141" s="492"/>
      <c r="E141" s="492"/>
      <c r="F141" s="492"/>
      <c r="G141" s="492"/>
      <c r="H141" s="492"/>
      <c r="I141" s="492"/>
      <c r="J141" s="492"/>
      <c r="K141" s="492"/>
      <c r="L141" s="492"/>
      <c r="M141" s="492"/>
      <c r="N141" s="492"/>
      <c r="O141" s="492"/>
      <c r="P141" s="492"/>
      <c r="Q141" s="492"/>
      <c r="R141" s="493"/>
    </row>
    <row r="142" spans="1:20" ht="60" customHeight="1" x14ac:dyDescent="0.25">
      <c r="A142" s="192" t="s">
        <v>87</v>
      </c>
      <c r="B142" s="193" t="s">
        <v>195</v>
      </c>
      <c r="C142" s="487" t="s">
        <v>196</v>
      </c>
      <c r="D142" s="487"/>
      <c r="E142" s="488" t="s">
        <v>197</v>
      </c>
      <c r="F142" s="489"/>
      <c r="G142" s="489"/>
      <c r="H142" s="490"/>
      <c r="I142" s="194" t="s">
        <v>198</v>
      </c>
      <c r="J142" s="488" t="s">
        <v>199</v>
      </c>
      <c r="K142" s="489"/>
      <c r="L142" s="489"/>
      <c r="M142" s="489"/>
      <c r="N142" s="490"/>
      <c r="O142" s="195" t="s">
        <v>200</v>
      </c>
      <c r="P142" s="195" t="s">
        <v>201</v>
      </c>
      <c r="Q142" s="195" t="s">
        <v>202</v>
      </c>
      <c r="R142" s="196" t="s">
        <v>203</v>
      </c>
    </row>
    <row r="143" spans="1:20" ht="24.95" customHeight="1" x14ac:dyDescent="0.25">
      <c r="A143" s="197">
        <v>51</v>
      </c>
      <c r="B143" s="274"/>
      <c r="C143" s="482"/>
      <c r="D143" s="482"/>
      <c r="E143" s="484"/>
      <c r="F143" s="485"/>
      <c r="G143" s="485"/>
      <c r="H143" s="486"/>
      <c r="I143" s="284"/>
      <c r="J143" s="484"/>
      <c r="K143" s="485"/>
      <c r="L143" s="485"/>
      <c r="M143" s="485"/>
      <c r="N143" s="486"/>
      <c r="O143" s="272"/>
      <c r="P143" s="272"/>
      <c r="Q143" s="199"/>
      <c r="R143" s="200"/>
      <c r="S143" s="38" t="str">
        <f t="shared" ref="S143:S152" si="10">IF(Q143&lt;&gt;0,(IF(R143=0,"KDV'li Tutar Zorunlu"," "))," ")</f>
        <v xml:space="preserve"> </v>
      </c>
      <c r="T143" s="38" t="str">
        <f t="shared" ref="T143:T152" si="11">IF(Q143&lt;&gt;0,(IF(O143=0,"Tarih Numara Zorunlu"," "))," ")</f>
        <v xml:space="preserve"> </v>
      </c>
    </row>
    <row r="144" spans="1:20" ht="24.95" customHeight="1" x14ac:dyDescent="0.25">
      <c r="A144" s="197">
        <v>52</v>
      </c>
      <c r="B144" s="274"/>
      <c r="C144" s="482"/>
      <c r="D144" s="482"/>
      <c r="E144" s="484"/>
      <c r="F144" s="485"/>
      <c r="G144" s="485"/>
      <c r="H144" s="486"/>
      <c r="I144" s="284"/>
      <c r="J144" s="484"/>
      <c r="K144" s="485"/>
      <c r="L144" s="485"/>
      <c r="M144" s="485"/>
      <c r="N144" s="486"/>
      <c r="O144" s="272"/>
      <c r="P144" s="272"/>
      <c r="Q144" s="199"/>
      <c r="R144" s="200"/>
      <c r="S144" s="38" t="str">
        <f t="shared" si="10"/>
        <v xml:space="preserve"> </v>
      </c>
      <c r="T144" s="38" t="str">
        <f t="shared" si="11"/>
        <v xml:space="preserve"> </v>
      </c>
    </row>
    <row r="145" spans="1:20" ht="24.95" customHeight="1" x14ac:dyDescent="0.25">
      <c r="A145" s="197">
        <v>53</v>
      </c>
      <c r="B145" s="274"/>
      <c r="C145" s="482"/>
      <c r="D145" s="482"/>
      <c r="E145" s="484"/>
      <c r="F145" s="485"/>
      <c r="G145" s="485"/>
      <c r="H145" s="486"/>
      <c r="I145" s="284"/>
      <c r="J145" s="484"/>
      <c r="K145" s="485"/>
      <c r="L145" s="485"/>
      <c r="M145" s="485"/>
      <c r="N145" s="486"/>
      <c r="O145" s="272"/>
      <c r="P145" s="272"/>
      <c r="Q145" s="199"/>
      <c r="R145" s="200"/>
      <c r="S145" s="38" t="str">
        <f t="shared" si="10"/>
        <v xml:space="preserve"> </v>
      </c>
      <c r="T145" s="38" t="str">
        <f t="shared" si="11"/>
        <v xml:space="preserve"> </v>
      </c>
    </row>
    <row r="146" spans="1:20" ht="24.95" customHeight="1" x14ac:dyDescent="0.25">
      <c r="A146" s="197">
        <v>54</v>
      </c>
      <c r="B146" s="274"/>
      <c r="C146" s="482"/>
      <c r="D146" s="482"/>
      <c r="E146" s="484"/>
      <c r="F146" s="485"/>
      <c r="G146" s="485"/>
      <c r="H146" s="486"/>
      <c r="I146" s="284"/>
      <c r="J146" s="484"/>
      <c r="K146" s="485"/>
      <c r="L146" s="485"/>
      <c r="M146" s="485"/>
      <c r="N146" s="486"/>
      <c r="O146" s="201"/>
      <c r="P146" s="201"/>
      <c r="Q146" s="202"/>
      <c r="R146" s="200"/>
      <c r="S146" s="38" t="str">
        <f t="shared" si="10"/>
        <v xml:space="preserve"> </v>
      </c>
      <c r="T146" s="38" t="str">
        <f t="shared" si="11"/>
        <v xml:space="preserve"> </v>
      </c>
    </row>
    <row r="147" spans="1:20" ht="24.95" customHeight="1" x14ac:dyDescent="0.25">
      <c r="A147" s="197">
        <v>55</v>
      </c>
      <c r="B147" s="274"/>
      <c r="C147" s="482"/>
      <c r="D147" s="482"/>
      <c r="E147" s="484"/>
      <c r="F147" s="485"/>
      <c r="G147" s="485"/>
      <c r="H147" s="486"/>
      <c r="I147" s="284"/>
      <c r="J147" s="484"/>
      <c r="K147" s="485"/>
      <c r="L147" s="485"/>
      <c r="M147" s="485"/>
      <c r="N147" s="486"/>
      <c r="O147" s="272"/>
      <c r="P147" s="272"/>
      <c r="Q147" s="199"/>
      <c r="R147" s="200"/>
      <c r="S147" s="38" t="str">
        <f t="shared" si="10"/>
        <v xml:space="preserve"> </v>
      </c>
      <c r="T147" s="38" t="str">
        <f t="shared" si="11"/>
        <v xml:space="preserve"> </v>
      </c>
    </row>
    <row r="148" spans="1:20" ht="24.95" customHeight="1" x14ac:dyDescent="0.25">
      <c r="A148" s="197">
        <v>56</v>
      </c>
      <c r="B148" s="274"/>
      <c r="C148" s="482"/>
      <c r="D148" s="482"/>
      <c r="E148" s="483"/>
      <c r="F148" s="483"/>
      <c r="G148" s="483"/>
      <c r="H148" s="483"/>
      <c r="I148" s="285"/>
      <c r="J148" s="483"/>
      <c r="K148" s="483"/>
      <c r="L148" s="483"/>
      <c r="M148" s="483"/>
      <c r="N148" s="483"/>
      <c r="O148" s="201"/>
      <c r="P148" s="201"/>
      <c r="Q148" s="202"/>
      <c r="R148" s="200"/>
      <c r="S148" s="38" t="str">
        <f t="shared" si="10"/>
        <v xml:space="preserve"> </v>
      </c>
      <c r="T148" s="38" t="str">
        <f t="shared" si="11"/>
        <v xml:space="preserve"> </v>
      </c>
    </row>
    <row r="149" spans="1:20" ht="24.95" customHeight="1" x14ac:dyDescent="0.25">
      <c r="A149" s="197">
        <v>57</v>
      </c>
      <c r="B149" s="201"/>
      <c r="C149" s="482"/>
      <c r="D149" s="482"/>
      <c r="E149" s="483"/>
      <c r="F149" s="483"/>
      <c r="G149" s="483"/>
      <c r="H149" s="483"/>
      <c r="I149" s="280"/>
      <c r="J149" s="483"/>
      <c r="K149" s="483"/>
      <c r="L149" s="483"/>
      <c r="M149" s="483"/>
      <c r="N149" s="483"/>
      <c r="O149" s="201"/>
      <c r="P149" s="201"/>
      <c r="Q149" s="202"/>
      <c r="R149" s="200"/>
      <c r="S149" s="38" t="str">
        <f t="shared" si="10"/>
        <v xml:space="preserve"> </v>
      </c>
      <c r="T149" s="38" t="str">
        <f t="shared" si="11"/>
        <v xml:space="preserve"> </v>
      </c>
    </row>
    <row r="150" spans="1:20" ht="24.95" customHeight="1" x14ac:dyDescent="0.25">
      <c r="A150" s="197">
        <v>58</v>
      </c>
      <c r="B150" s="201"/>
      <c r="C150" s="482"/>
      <c r="D150" s="482"/>
      <c r="E150" s="483"/>
      <c r="F150" s="483"/>
      <c r="G150" s="483"/>
      <c r="H150" s="483"/>
      <c r="I150" s="280"/>
      <c r="J150" s="483"/>
      <c r="K150" s="483"/>
      <c r="L150" s="483"/>
      <c r="M150" s="483"/>
      <c r="N150" s="483"/>
      <c r="O150" s="201"/>
      <c r="P150" s="201"/>
      <c r="Q150" s="202"/>
      <c r="R150" s="200"/>
      <c r="S150" s="38" t="str">
        <f t="shared" si="10"/>
        <v xml:space="preserve"> </v>
      </c>
      <c r="T150" s="38" t="str">
        <f t="shared" si="11"/>
        <v xml:space="preserve"> </v>
      </c>
    </row>
    <row r="151" spans="1:20" ht="24.95" customHeight="1" x14ac:dyDescent="0.25">
      <c r="A151" s="197">
        <v>59</v>
      </c>
      <c r="B151" s="201"/>
      <c r="C151" s="482"/>
      <c r="D151" s="482"/>
      <c r="E151" s="483"/>
      <c r="F151" s="483"/>
      <c r="G151" s="483"/>
      <c r="H151" s="483"/>
      <c r="I151" s="280"/>
      <c r="J151" s="483"/>
      <c r="K151" s="483"/>
      <c r="L151" s="483"/>
      <c r="M151" s="483"/>
      <c r="N151" s="483"/>
      <c r="O151" s="201"/>
      <c r="P151" s="201"/>
      <c r="Q151" s="202"/>
      <c r="R151" s="200"/>
      <c r="S151" s="38" t="str">
        <f t="shared" si="10"/>
        <v xml:space="preserve"> </v>
      </c>
      <c r="T151" s="38" t="str">
        <f t="shared" si="11"/>
        <v xml:space="preserve"> </v>
      </c>
    </row>
    <row r="152" spans="1:20" ht="24.95" customHeight="1" x14ac:dyDescent="0.25">
      <c r="A152" s="197">
        <v>60</v>
      </c>
      <c r="B152" s="201"/>
      <c r="C152" s="482"/>
      <c r="D152" s="482"/>
      <c r="E152" s="483"/>
      <c r="F152" s="483"/>
      <c r="G152" s="483"/>
      <c r="H152" s="483"/>
      <c r="I152" s="280"/>
      <c r="J152" s="483"/>
      <c r="K152" s="483"/>
      <c r="L152" s="483"/>
      <c r="M152" s="483"/>
      <c r="N152" s="483"/>
      <c r="O152" s="201"/>
      <c r="P152" s="201"/>
      <c r="Q152" s="202"/>
      <c r="R152" s="200"/>
      <c r="S152" s="38" t="str">
        <f t="shared" si="10"/>
        <v xml:space="preserve"> </v>
      </c>
      <c r="T152" s="38" t="str">
        <f t="shared" si="11"/>
        <v xml:space="preserve"> </v>
      </c>
    </row>
    <row r="153" spans="1:20" ht="15.75" customHeight="1" x14ac:dyDescent="0.25">
      <c r="A153" s="204"/>
      <c r="B153" s="169"/>
      <c r="C153" s="205"/>
      <c r="D153" s="205"/>
      <c r="E153" s="206"/>
      <c r="F153" s="206"/>
      <c r="G153" s="206"/>
      <c r="H153" s="206"/>
      <c r="I153" s="169"/>
      <c r="J153" s="206"/>
      <c r="K153" s="206"/>
      <c r="L153" s="206"/>
      <c r="M153" s="206"/>
      <c r="N153" s="206"/>
      <c r="O153" s="169"/>
      <c r="P153" s="207" t="s">
        <v>181</v>
      </c>
      <c r="Q153" s="210">
        <f>SUM(Q143:Q152)+Q126</f>
        <v>0</v>
      </c>
      <c r="R153" s="208"/>
    </row>
    <row r="154" spans="1:20" ht="15" customHeight="1" x14ac:dyDescent="0.25">
      <c r="A154" s="3" t="s">
        <v>204</v>
      </c>
    </row>
    <row r="155" spans="1:20" ht="15" customHeight="1" x14ac:dyDescent="0.25">
      <c r="A155" s="209" t="s">
        <v>205</v>
      </c>
    </row>
    <row r="159" spans="1:20" ht="15" customHeight="1" x14ac:dyDescent="0.25">
      <c r="A159" s="75" t="s">
        <v>171</v>
      </c>
      <c r="B159" s="75"/>
      <c r="C159" s="75"/>
      <c r="D159" s="75"/>
      <c r="E159" s="75"/>
      <c r="F159" s="75"/>
      <c r="G159" s="75"/>
      <c r="H159" s="75"/>
      <c r="I159" s="75"/>
      <c r="J159" s="75"/>
      <c r="K159" s="75"/>
    </row>
    <row r="160" spans="1:20" ht="15" customHeight="1" x14ac:dyDescent="0.25">
      <c r="A160" s="273"/>
      <c r="B160" s="273"/>
      <c r="C160" s="273"/>
      <c r="D160" s="273"/>
      <c r="E160" s="273"/>
      <c r="F160" s="273"/>
      <c r="G160" s="273"/>
      <c r="H160" s="273"/>
      <c r="I160" s="273"/>
      <c r="J160" s="273"/>
      <c r="K160" s="273"/>
    </row>
    <row r="161" spans="1:16" ht="15" customHeight="1" x14ac:dyDescent="0.25">
      <c r="A161" s="275" t="s">
        <v>101</v>
      </c>
      <c r="I161" s="275" t="s">
        <v>102</v>
      </c>
      <c r="L161" s="275" t="s">
        <v>103</v>
      </c>
      <c r="O161" s="74" t="s">
        <v>127</v>
      </c>
      <c r="P161" s="74"/>
    </row>
  </sheetData>
  <sheetProtection password="D0BF" sheet="1"/>
  <mergeCells count="228">
    <mergeCell ref="C9:D9"/>
    <mergeCell ref="E9:H9"/>
    <mergeCell ref="J9:N9"/>
    <mergeCell ref="C10:D10"/>
    <mergeCell ref="E10:H10"/>
    <mergeCell ref="J10:N10"/>
    <mergeCell ref="A1:R1"/>
    <mergeCell ref="C7:D7"/>
    <mergeCell ref="E7:H7"/>
    <mergeCell ref="J7:N7"/>
    <mergeCell ref="C8:D8"/>
    <mergeCell ref="E8:H8"/>
    <mergeCell ref="J8:N8"/>
    <mergeCell ref="A5:B5"/>
    <mergeCell ref="C5:R5"/>
    <mergeCell ref="A6:B6"/>
    <mergeCell ref="C6:R6"/>
    <mergeCell ref="C13:D13"/>
    <mergeCell ref="E13:H13"/>
    <mergeCell ref="J13:N13"/>
    <mergeCell ref="C14:D14"/>
    <mergeCell ref="E14:H14"/>
    <mergeCell ref="J14:N14"/>
    <mergeCell ref="C11:D11"/>
    <mergeCell ref="E11:H11"/>
    <mergeCell ref="J11:N11"/>
    <mergeCell ref="C12:D12"/>
    <mergeCell ref="E12:H12"/>
    <mergeCell ref="J12:N12"/>
    <mergeCell ref="C17:D17"/>
    <mergeCell ref="E17:H17"/>
    <mergeCell ref="J17:N17"/>
    <mergeCell ref="C15:D15"/>
    <mergeCell ref="E15:H15"/>
    <mergeCell ref="J15:N15"/>
    <mergeCell ref="C16:D16"/>
    <mergeCell ref="E16:H16"/>
    <mergeCell ref="J16:N16"/>
    <mergeCell ref="A28:R28"/>
    <mergeCell ref="C34:D34"/>
    <mergeCell ref="E34:H34"/>
    <mergeCell ref="J34:N34"/>
    <mergeCell ref="C35:D35"/>
    <mergeCell ref="E35:H35"/>
    <mergeCell ref="J35:N35"/>
    <mergeCell ref="A32:B32"/>
    <mergeCell ref="C32:R32"/>
    <mergeCell ref="A33:B33"/>
    <mergeCell ref="C33:R33"/>
    <mergeCell ref="E40:H40"/>
    <mergeCell ref="J40:N40"/>
    <mergeCell ref="C41:D41"/>
    <mergeCell ref="E41:H41"/>
    <mergeCell ref="J41:N41"/>
    <mergeCell ref="C40:D40"/>
    <mergeCell ref="J39:N39"/>
    <mergeCell ref="C36:D36"/>
    <mergeCell ref="E36:H36"/>
    <mergeCell ref="J36:N36"/>
    <mergeCell ref="C37:D37"/>
    <mergeCell ref="E37:H37"/>
    <mergeCell ref="J37:N37"/>
    <mergeCell ref="C38:D38"/>
    <mergeCell ref="E38:H38"/>
    <mergeCell ref="J38:N38"/>
    <mergeCell ref="C39:D39"/>
    <mergeCell ref="E39:H39"/>
    <mergeCell ref="C42:D42"/>
    <mergeCell ref="E42:H42"/>
    <mergeCell ref="J42:N42"/>
    <mergeCell ref="C43:D43"/>
    <mergeCell ref="E43:H43"/>
    <mergeCell ref="J43:N43"/>
    <mergeCell ref="A60:B60"/>
    <mergeCell ref="C60:R60"/>
    <mergeCell ref="C44:D44"/>
    <mergeCell ref="E44:H44"/>
    <mergeCell ref="J44:N44"/>
    <mergeCell ref="A59:B59"/>
    <mergeCell ref="C59:R59"/>
    <mergeCell ref="A55:R55"/>
    <mergeCell ref="C63:D63"/>
    <mergeCell ref="E63:H63"/>
    <mergeCell ref="J63:N63"/>
    <mergeCell ref="C64:D64"/>
    <mergeCell ref="E64:H64"/>
    <mergeCell ref="J64:N64"/>
    <mergeCell ref="C61:D61"/>
    <mergeCell ref="E61:H61"/>
    <mergeCell ref="J61:N61"/>
    <mergeCell ref="C62:D62"/>
    <mergeCell ref="E62:H62"/>
    <mergeCell ref="J62:N62"/>
    <mergeCell ref="C67:D67"/>
    <mergeCell ref="E67:H67"/>
    <mergeCell ref="J67:N67"/>
    <mergeCell ref="C68:D68"/>
    <mergeCell ref="E68:H68"/>
    <mergeCell ref="J68:N68"/>
    <mergeCell ref="C65:D65"/>
    <mergeCell ref="E65:H65"/>
    <mergeCell ref="J65:N65"/>
    <mergeCell ref="C66:D66"/>
    <mergeCell ref="E66:H66"/>
    <mergeCell ref="J66:N66"/>
    <mergeCell ref="C71:D71"/>
    <mergeCell ref="E71:H71"/>
    <mergeCell ref="J71:N71"/>
    <mergeCell ref="C69:D69"/>
    <mergeCell ref="E69:H69"/>
    <mergeCell ref="J69:N69"/>
    <mergeCell ref="C70:D70"/>
    <mergeCell ref="E70:H70"/>
    <mergeCell ref="J70:N70"/>
    <mergeCell ref="C90:D90"/>
    <mergeCell ref="E90:H90"/>
    <mergeCell ref="J90:N90"/>
    <mergeCell ref="C91:D91"/>
    <mergeCell ref="E91:H91"/>
    <mergeCell ref="J91:N91"/>
    <mergeCell ref="A82:R82"/>
    <mergeCell ref="C88:D88"/>
    <mergeCell ref="E88:H88"/>
    <mergeCell ref="J88:N88"/>
    <mergeCell ref="C89:D89"/>
    <mergeCell ref="E89:H89"/>
    <mergeCell ref="J89:N89"/>
    <mergeCell ref="A86:B86"/>
    <mergeCell ref="C86:R86"/>
    <mergeCell ref="A87:B87"/>
    <mergeCell ref="C87:R87"/>
    <mergeCell ref="C94:D94"/>
    <mergeCell ref="E94:H94"/>
    <mergeCell ref="J94:N94"/>
    <mergeCell ref="C95:D95"/>
    <mergeCell ref="E95:H95"/>
    <mergeCell ref="J95:N95"/>
    <mergeCell ref="C92:D92"/>
    <mergeCell ref="E92:H92"/>
    <mergeCell ref="J92:N92"/>
    <mergeCell ref="C93:D93"/>
    <mergeCell ref="E93:H93"/>
    <mergeCell ref="J93:N93"/>
    <mergeCell ref="C98:D98"/>
    <mergeCell ref="E98:H98"/>
    <mergeCell ref="J98:N98"/>
    <mergeCell ref="C96:D96"/>
    <mergeCell ref="E96:H96"/>
    <mergeCell ref="J96:N96"/>
    <mergeCell ref="C97:D97"/>
    <mergeCell ref="E97:H97"/>
    <mergeCell ref="J97:N97"/>
    <mergeCell ref="A109:R109"/>
    <mergeCell ref="C115:D115"/>
    <mergeCell ref="E115:H115"/>
    <mergeCell ref="J115:N115"/>
    <mergeCell ref="C116:D116"/>
    <mergeCell ref="E116:H116"/>
    <mergeCell ref="J116:N116"/>
    <mergeCell ref="A113:B113"/>
    <mergeCell ref="C113:R113"/>
    <mergeCell ref="A114:B114"/>
    <mergeCell ref="C114:R114"/>
    <mergeCell ref="E121:H121"/>
    <mergeCell ref="J121:N121"/>
    <mergeCell ref="C122:D122"/>
    <mergeCell ref="E122:H122"/>
    <mergeCell ref="J122:N122"/>
    <mergeCell ref="C121:D121"/>
    <mergeCell ref="J120:N120"/>
    <mergeCell ref="C117:D117"/>
    <mergeCell ref="E117:H117"/>
    <mergeCell ref="J117:N117"/>
    <mergeCell ref="C118:D118"/>
    <mergeCell ref="E118:H118"/>
    <mergeCell ref="J118:N118"/>
    <mergeCell ref="C119:D119"/>
    <mergeCell ref="E119:H119"/>
    <mergeCell ref="J119:N119"/>
    <mergeCell ref="C120:D120"/>
    <mergeCell ref="E120:H120"/>
    <mergeCell ref="C123:D123"/>
    <mergeCell ref="E123:H123"/>
    <mergeCell ref="J123:N123"/>
    <mergeCell ref="C124:D124"/>
    <mergeCell ref="E124:H124"/>
    <mergeCell ref="J124:N124"/>
    <mergeCell ref="A141:B141"/>
    <mergeCell ref="C141:R141"/>
    <mergeCell ref="C125:D125"/>
    <mergeCell ref="E125:H125"/>
    <mergeCell ref="J125:N125"/>
    <mergeCell ref="A140:B140"/>
    <mergeCell ref="C140:R140"/>
    <mergeCell ref="A136:R136"/>
    <mergeCell ref="C144:D144"/>
    <mergeCell ref="E144:H144"/>
    <mergeCell ref="J144:N144"/>
    <mergeCell ref="C145:D145"/>
    <mergeCell ref="E145:H145"/>
    <mergeCell ref="J145:N145"/>
    <mergeCell ref="C142:D142"/>
    <mergeCell ref="E142:H142"/>
    <mergeCell ref="J142:N142"/>
    <mergeCell ref="C143:D143"/>
    <mergeCell ref="E143:H143"/>
    <mergeCell ref="J143:N143"/>
    <mergeCell ref="C148:D148"/>
    <mergeCell ref="E148:H148"/>
    <mergeCell ref="J148:N148"/>
    <mergeCell ref="C149:D149"/>
    <mergeCell ref="E149:H149"/>
    <mergeCell ref="J149:N149"/>
    <mergeCell ref="C146:D146"/>
    <mergeCell ref="E146:H146"/>
    <mergeCell ref="J146:N146"/>
    <mergeCell ref="C147:D147"/>
    <mergeCell ref="E147:H147"/>
    <mergeCell ref="J147:N147"/>
    <mergeCell ref="C152:D152"/>
    <mergeCell ref="E152:H152"/>
    <mergeCell ref="J152:N152"/>
    <mergeCell ref="C150:D150"/>
    <mergeCell ref="E150:H150"/>
    <mergeCell ref="J150:N150"/>
    <mergeCell ref="C151:D151"/>
    <mergeCell ref="E151:H151"/>
    <mergeCell ref="J151:N151"/>
  </mergeCells>
  <pageMargins left="0.19685039370078999" right="0.11811023622047" top="0.74803149606299002" bottom="0.74803149606299002" header="0.31496062992126" footer="0.31496062992126"/>
  <pageSetup paperSize="9" scale="89" orientation="landscape"/>
  <colBreaks count="1" manualBreakCount="1">
    <brk id="18"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58"/>
  <sheetViews>
    <sheetView workbookViewId="0">
      <selection sqref="A1:N1"/>
    </sheetView>
  </sheetViews>
  <sheetFormatPr defaultColWidth="9.140625" defaultRowHeight="15" customHeight="1" x14ac:dyDescent="0.25"/>
  <cols>
    <col min="1" max="1" width="5.7109375" style="3" customWidth="1"/>
    <col min="2" max="2" width="8.5703125" style="3" customWidth="1"/>
    <col min="3" max="3" width="8.7109375" style="3" customWidth="1"/>
    <col min="4" max="4" width="17.5703125" style="3" customWidth="1"/>
    <col min="5" max="5" width="12.42578125" style="3" customWidth="1"/>
    <col min="6" max="8" width="9.140625" style="3"/>
    <col min="9" max="9" width="5.85546875" style="3" customWidth="1"/>
    <col min="10" max="10" width="3" style="3" customWidth="1"/>
    <col min="11" max="11" width="10.140625" style="3" customWidth="1"/>
    <col min="12" max="12" width="10.42578125" style="3" customWidth="1"/>
    <col min="13" max="13" width="11.7109375" style="3" customWidth="1"/>
  </cols>
  <sheetData>
    <row r="1" spans="1:18" ht="15.75" customHeight="1" x14ac:dyDescent="0.25">
      <c r="A1" s="348" t="s">
        <v>208</v>
      </c>
      <c r="B1" s="348"/>
      <c r="C1" s="348"/>
      <c r="D1" s="348"/>
      <c r="E1" s="348"/>
      <c r="F1" s="348"/>
      <c r="G1" s="348"/>
      <c r="H1" s="348"/>
      <c r="I1" s="348"/>
      <c r="J1" s="348"/>
      <c r="K1" s="348"/>
      <c r="L1" s="348"/>
      <c r="M1" s="348"/>
      <c r="N1" s="348"/>
    </row>
    <row r="2" spans="1:18" ht="15.75" customHeight="1" x14ac:dyDescent="0.25">
      <c r="A2" s="186"/>
      <c r="B2" s="186"/>
      <c r="C2" s="186"/>
      <c r="D2" s="186"/>
      <c r="E2" s="186"/>
      <c r="F2" s="186"/>
      <c r="G2" s="76" t="str">
        <f>'proje ve personel bilgileri'!$B$7</f>
        <v>/</v>
      </c>
      <c r="H2" s="77" t="s">
        <v>109</v>
      </c>
      <c r="I2" s="186"/>
      <c r="J2" s="186"/>
      <c r="K2" s="186"/>
      <c r="L2" s="186"/>
      <c r="M2" s="186"/>
      <c r="N2" s="186"/>
    </row>
    <row r="4" spans="1:18" ht="15.75" customHeight="1" x14ac:dyDescent="0.25">
      <c r="A4" s="190" t="s">
        <v>194</v>
      </c>
      <c r="N4" s="189" t="s">
        <v>209</v>
      </c>
    </row>
    <row r="5" spans="1:18" ht="15.75" customHeight="1" x14ac:dyDescent="0.25">
      <c r="A5" s="349" t="s">
        <v>2</v>
      </c>
      <c r="B5" s="350"/>
      <c r="C5" s="479">
        <f>'proje ve personel bilgileri'!$B$2</f>
        <v>0</v>
      </c>
      <c r="D5" s="480"/>
      <c r="E5" s="480"/>
      <c r="F5" s="480"/>
      <c r="G5" s="480"/>
      <c r="H5" s="480"/>
      <c r="I5" s="480"/>
      <c r="J5" s="480"/>
      <c r="K5" s="480"/>
      <c r="L5" s="480"/>
      <c r="M5" s="480"/>
      <c r="N5" s="481"/>
      <c r="O5" s="266"/>
      <c r="P5" s="266"/>
      <c r="Q5" s="266"/>
      <c r="R5" s="266"/>
    </row>
    <row r="6" spans="1:18" ht="15.75" customHeight="1" x14ac:dyDescent="0.25">
      <c r="A6" s="349" t="s">
        <v>184</v>
      </c>
      <c r="B6" s="350"/>
      <c r="C6" s="479">
        <f>'proje ve personel bilgileri'!$B$3</f>
        <v>0</v>
      </c>
      <c r="D6" s="480"/>
      <c r="E6" s="480"/>
      <c r="F6" s="480"/>
      <c r="G6" s="480"/>
      <c r="H6" s="480"/>
      <c r="I6" s="480"/>
      <c r="J6" s="480"/>
      <c r="K6" s="480"/>
      <c r="L6" s="480"/>
      <c r="M6" s="480"/>
      <c r="N6" s="481"/>
      <c r="O6" s="257"/>
      <c r="P6" s="257"/>
      <c r="Q6" s="257"/>
      <c r="R6" s="257"/>
    </row>
    <row r="7" spans="1:18" ht="60" customHeight="1" x14ac:dyDescent="0.25">
      <c r="A7" s="211" t="s">
        <v>87</v>
      </c>
      <c r="B7" s="212" t="s">
        <v>210</v>
      </c>
      <c r="C7" s="213" t="s">
        <v>211</v>
      </c>
      <c r="D7" s="213" t="s">
        <v>212</v>
      </c>
      <c r="E7" s="193" t="s">
        <v>213</v>
      </c>
      <c r="F7" s="488" t="s">
        <v>199</v>
      </c>
      <c r="G7" s="489"/>
      <c r="H7" s="489"/>
      <c r="I7" s="489"/>
      <c r="J7" s="490"/>
      <c r="K7" s="195" t="s">
        <v>200</v>
      </c>
      <c r="L7" s="195" t="s">
        <v>201</v>
      </c>
      <c r="M7" s="195" t="s">
        <v>202</v>
      </c>
      <c r="N7" s="196" t="s">
        <v>203</v>
      </c>
    </row>
    <row r="8" spans="1:18" ht="23.1" customHeight="1" x14ac:dyDescent="0.25">
      <c r="A8" s="214">
        <v>1</v>
      </c>
      <c r="B8" s="215"/>
      <c r="C8" s="278"/>
      <c r="D8" s="278"/>
      <c r="E8" s="259"/>
      <c r="F8" s="484"/>
      <c r="G8" s="485"/>
      <c r="H8" s="485"/>
      <c r="I8" s="485"/>
      <c r="J8" s="486"/>
      <c r="K8" s="216"/>
      <c r="L8" s="216"/>
      <c r="M8" s="217"/>
      <c r="N8" s="218"/>
      <c r="O8" s="38" t="str">
        <f t="shared" ref="O8:O17" si="0">IF(M8&lt;&gt;0,(IF(N8=0,"KDV'li Tutar Zorunlu"," "))," ")</f>
        <v xml:space="preserve"> </v>
      </c>
      <c r="P8" s="38" t="str">
        <f t="shared" ref="P8:P17" si="1">IF(M8&lt;&gt;0,(IF(K8=0,"Tarih Numara Zorunlu"," "))," ")</f>
        <v xml:space="preserve"> </v>
      </c>
    </row>
    <row r="9" spans="1:18" ht="23.1" customHeight="1" x14ac:dyDescent="0.25">
      <c r="A9" s="214">
        <v>2</v>
      </c>
      <c r="B9" s="215"/>
      <c r="C9" s="278"/>
      <c r="D9" s="278"/>
      <c r="E9" s="259"/>
      <c r="F9" s="484"/>
      <c r="G9" s="485"/>
      <c r="H9" s="485"/>
      <c r="I9" s="485"/>
      <c r="J9" s="486"/>
      <c r="K9" s="216"/>
      <c r="L9" s="216"/>
      <c r="M9" s="217"/>
      <c r="N9" s="218"/>
      <c r="O9" s="38" t="str">
        <f t="shared" si="0"/>
        <v xml:space="preserve"> </v>
      </c>
      <c r="P9" s="38" t="str">
        <f t="shared" si="1"/>
        <v xml:space="preserve"> </v>
      </c>
    </row>
    <row r="10" spans="1:18" ht="23.1" customHeight="1" x14ac:dyDescent="0.25">
      <c r="A10" s="214">
        <v>3</v>
      </c>
      <c r="B10" s="215"/>
      <c r="C10" s="278"/>
      <c r="D10" s="278"/>
      <c r="E10" s="259"/>
      <c r="F10" s="484"/>
      <c r="G10" s="485"/>
      <c r="H10" s="485"/>
      <c r="I10" s="485"/>
      <c r="J10" s="486"/>
      <c r="K10" s="216"/>
      <c r="L10" s="216"/>
      <c r="M10" s="217"/>
      <c r="N10" s="218"/>
      <c r="O10" s="38" t="str">
        <f t="shared" si="0"/>
        <v xml:space="preserve"> </v>
      </c>
      <c r="P10" s="38" t="str">
        <f t="shared" si="1"/>
        <v xml:space="preserve"> </v>
      </c>
    </row>
    <row r="11" spans="1:18" ht="23.1" customHeight="1" x14ac:dyDescent="0.25">
      <c r="A11" s="214">
        <v>4</v>
      </c>
      <c r="B11" s="215"/>
      <c r="C11" s="278"/>
      <c r="D11" s="278"/>
      <c r="E11" s="259"/>
      <c r="F11" s="484"/>
      <c r="G11" s="485"/>
      <c r="H11" s="485"/>
      <c r="I11" s="485"/>
      <c r="J11" s="486"/>
      <c r="K11" s="219"/>
      <c r="L11" s="219"/>
      <c r="M11" s="220"/>
      <c r="N11" s="218"/>
      <c r="O11" s="38" t="str">
        <f t="shared" si="0"/>
        <v xml:space="preserve"> </v>
      </c>
      <c r="P11" s="38" t="str">
        <f t="shared" si="1"/>
        <v xml:space="preserve"> </v>
      </c>
    </row>
    <row r="12" spans="1:18" ht="23.1" customHeight="1" x14ac:dyDescent="0.25">
      <c r="A12" s="214">
        <v>5</v>
      </c>
      <c r="B12" s="215"/>
      <c r="C12" s="278"/>
      <c r="D12" s="278"/>
      <c r="E12" s="259"/>
      <c r="F12" s="484"/>
      <c r="G12" s="485"/>
      <c r="H12" s="485"/>
      <c r="I12" s="485"/>
      <c r="J12" s="486"/>
      <c r="K12" s="219"/>
      <c r="L12" s="219"/>
      <c r="M12" s="220"/>
      <c r="N12" s="218"/>
      <c r="O12" s="38" t="str">
        <f t="shared" si="0"/>
        <v xml:space="preserve"> </v>
      </c>
      <c r="P12" s="38" t="str">
        <f t="shared" si="1"/>
        <v xml:space="preserve"> </v>
      </c>
    </row>
    <row r="13" spans="1:18" ht="23.1" customHeight="1" x14ac:dyDescent="0.25">
      <c r="A13" s="214">
        <v>6</v>
      </c>
      <c r="B13" s="215"/>
      <c r="C13" s="278"/>
      <c r="D13" s="278"/>
      <c r="E13" s="259"/>
      <c r="F13" s="484"/>
      <c r="G13" s="485"/>
      <c r="H13" s="485"/>
      <c r="I13" s="485"/>
      <c r="J13" s="486"/>
      <c r="K13" s="219"/>
      <c r="L13" s="219"/>
      <c r="M13" s="220"/>
      <c r="N13" s="218"/>
      <c r="O13" s="38" t="str">
        <f t="shared" si="0"/>
        <v xml:space="preserve"> </v>
      </c>
      <c r="P13" s="38" t="str">
        <f t="shared" si="1"/>
        <v xml:space="preserve"> </v>
      </c>
    </row>
    <row r="14" spans="1:18" ht="23.1" customHeight="1" x14ac:dyDescent="0.25">
      <c r="A14" s="214">
        <v>7</v>
      </c>
      <c r="B14" s="221"/>
      <c r="C14" s="279"/>
      <c r="D14" s="279"/>
      <c r="E14" s="280"/>
      <c r="F14" s="484"/>
      <c r="G14" s="485"/>
      <c r="H14" s="485"/>
      <c r="I14" s="485"/>
      <c r="J14" s="486"/>
      <c r="K14" s="219"/>
      <c r="L14" s="219"/>
      <c r="M14" s="220"/>
      <c r="N14" s="218"/>
      <c r="O14" s="38" t="str">
        <f t="shared" si="0"/>
        <v xml:space="preserve"> </v>
      </c>
      <c r="P14" s="38" t="str">
        <f t="shared" si="1"/>
        <v xml:space="preserve"> </v>
      </c>
    </row>
    <row r="15" spans="1:18" ht="23.1" customHeight="1" x14ac:dyDescent="0.25">
      <c r="A15" s="214">
        <v>8</v>
      </c>
      <c r="B15" s="221"/>
      <c r="C15" s="279"/>
      <c r="D15" s="279"/>
      <c r="E15" s="280"/>
      <c r="F15" s="484"/>
      <c r="G15" s="485"/>
      <c r="H15" s="485"/>
      <c r="I15" s="485"/>
      <c r="J15" s="486"/>
      <c r="K15" s="219"/>
      <c r="L15" s="219"/>
      <c r="M15" s="220"/>
      <c r="N15" s="218"/>
      <c r="O15" s="38" t="str">
        <f t="shared" si="0"/>
        <v xml:space="preserve"> </v>
      </c>
      <c r="P15" s="38" t="str">
        <f t="shared" si="1"/>
        <v xml:space="preserve"> </v>
      </c>
    </row>
    <row r="16" spans="1:18" ht="23.1" customHeight="1" x14ac:dyDescent="0.25">
      <c r="A16" s="214">
        <v>9</v>
      </c>
      <c r="B16" s="221"/>
      <c r="C16" s="279"/>
      <c r="D16" s="279"/>
      <c r="E16" s="280"/>
      <c r="F16" s="484"/>
      <c r="G16" s="485"/>
      <c r="H16" s="485"/>
      <c r="I16" s="485"/>
      <c r="J16" s="486"/>
      <c r="K16" s="219"/>
      <c r="L16" s="219"/>
      <c r="M16" s="220"/>
      <c r="N16" s="218"/>
      <c r="O16" s="38" t="str">
        <f t="shared" si="0"/>
        <v xml:space="preserve"> </v>
      </c>
      <c r="P16" s="38" t="str">
        <f t="shared" si="1"/>
        <v xml:space="preserve"> </v>
      </c>
    </row>
    <row r="17" spans="1:16" ht="23.1" customHeight="1" x14ac:dyDescent="0.25">
      <c r="A17" s="214">
        <v>10</v>
      </c>
      <c r="B17" s="221"/>
      <c r="C17" s="279"/>
      <c r="D17" s="279"/>
      <c r="E17" s="280"/>
      <c r="F17" s="484"/>
      <c r="G17" s="485"/>
      <c r="H17" s="485"/>
      <c r="I17" s="485"/>
      <c r="J17" s="486"/>
      <c r="K17" s="219"/>
      <c r="L17" s="219"/>
      <c r="M17" s="220"/>
      <c r="N17" s="218"/>
      <c r="O17" s="38" t="str">
        <f t="shared" si="0"/>
        <v xml:space="preserve"> </v>
      </c>
      <c r="P17" s="38" t="str">
        <f t="shared" si="1"/>
        <v xml:space="preserve"> </v>
      </c>
    </row>
    <row r="18" spans="1:16" ht="15.75" customHeight="1" x14ac:dyDescent="0.25">
      <c r="A18" s="3" t="s">
        <v>214</v>
      </c>
      <c r="L18" s="207" t="s">
        <v>181</v>
      </c>
      <c r="M18" s="210">
        <f>SUM(M8:M17)</f>
        <v>0</v>
      </c>
      <c r="N18" s="208"/>
    </row>
    <row r="19" spans="1:16" ht="15" customHeight="1" x14ac:dyDescent="0.25">
      <c r="A19" s="209" t="s">
        <v>215</v>
      </c>
    </row>
    <row r="20" spans="1:16" ht="15" customHeight="1" x14ac:dyDescent="0.25">
      <c r="A20" s="209"/>
    </row>
    <row r="21" spans="1:16" ht="15" customHeight="1" x14ac:dyDescent="0.25">
      <c r="A21" s="381" t="s">
        <v>171</v>
      </c>
      <c r="B21" s="381"/>
      <c r="C21" s="381"/>
      <c r="D21" s="381"/>
      <c r="E21" s="381"/>
      <c r="F21" s="381"/>
      <c r="G21" s="381"/>
      <c r="H21" s="381"/>
      <c r="I21" s="381"/>
      <c r="J21" s="381"/>
      <c r="K21" s="381"/>
      <c r="L21" s="381"/>
      <c r="M21" s="381"/>
      <c r="N21" s="381"/>
    </row>
    <row r="22" spans="1:16" ht="15" customHeight="1" x14ac:dyDescent="0.25">
      <c r="A22" s="252"/>
      <c r="B22" s="252"/>
      <c r="C22" s="252"/>
      <c r="D22" s="252"/>
      <c r="E22" s="252"/>
      <c r="F22" s="252"/>
      <c r="G22" s="252"/>
      <c r="H22" s="252"/>
      <c r="I22" s="252"/>
      <c r="J22" s="252"/>
      <c r="K22" s="252"/>
    </row>
    <row r="23" spans="1:16" ht="15" customHeight="1" x14ac:dyDescent="0.25">
      <c r="A23" s="255" t="s">
        <v>101</v>
      </c>
      <c r="F23" s="255" t="s">
        <v>102</v>
      </c>
      <c r="I23" s="255" t="s">
        <v>103</v>
      </c>
      <c r="L23" s="74" t="s">
        <v>127</v>
      </c>
      <c r="M23" s="74"/>
    </row>
    <row r="24" spans="1:16" ht="15" customHeight="1" x14ac:dyDescent="0.25">
      <c r="A24" s="255"/>
      <c r="F24" s="255"/>
      <c r="I24" s="255"/>
      <c r="L24" s="74"/>
      <c r="M24" s="74"/>
    </row>
    <row r="25" spans="1:16" ht="15.75" customHeight="1" x14ac:dyDescent="0.25">
      <c r="A25" s="348" t="s">
        <v>208</v>
      </c>
      <c r="B25" s="348"/>
      <c r="C25" s="348"/>
      <c r="D25" s="348"/>
      <c r="E25" s="348"/>
      <c r="F25" s="348"/>
      <c r="G25" s="348"/>
      <c r="H25" s="348"/>
      <c r="I25" s="348"/>
      <c r="J25" s="348"/>
      <c r="K25" s="348"/>
      <c r="L25" s="348"/>
      <c r="M25" s="348"/>
      <c r="N25" s="348"/>
    </row>
    <row r="26" spans="1:16" ht="15.75" customHeight="1" x14ac:dyDescent="0.25">
      <c r="A26" s="186"/>
      <c r="B26" s="186"/>
      <c r="C26" s="186"/>
      <c r="D26" s="186"/>
      <c r="E26" s="186"/>
      <c r="F26" s="186"/>
      <c r="G26" s="76" t="str">
        <f>'proje ve personel bilgileri'!$B$7</f>
        <v>/</v>
      </c>
      <c r="H26" s="77" t="s">
        <v>109</v>
      </c>
      <c r="I26" s="186"/>
      <c r="J26" s="186"/>
      <c r="K26" s="186"/>
      <c r="L26" s="186"/>
      <c r="M26" s="186"/>
      <c r="N26" s="186"/>
    </row>
    <row r="28" spans="1:16" ht="15.75" customHeight="1" x14ac:dyDescent="0.25">
      <c r="A28" s="190" t="s">
        <v>194</v>
      </c>
      <c r="B28" s="191"/>
      <c r="C28" s="191"/>
      <c r="D28" s="191"/>
      <c r="E28" s="191"/>
      <c r="F28" s="191"/>
      <c r="G28" s="191"/>
      <c r="H28" s="191"/>
      <c r="I28" s="191"/>
      <c r="J28" s="191"/>
      <c r="K28" s="191"/>
      <c r="L28" s="191"/>
      <c r="M28" s="191"/>
      <c r="N28" s="189" t="s">
        <v>209</v>
      </c>
    </row>
    <row r="29" spans="1:16" ht="15.75" customHeight="1" x14ac:dyDescent="0.25">
      <c r="A29" s="349" t="s">
        <v>2</v>
      </c>
      <c r="B29" s="350"/>
      <c r="C29" s="479">
        <f>'proje ve personel bilgileri'!$B$2</f>
        <v>0</v>
      </c>
      <c r="D29" s="480"/>
      <c r="E29" s="480"/>
      <c r="F29" s="480"/>
      <c r="G29" s="480"/>
      <c r="H29" s="480"/>
      <c r="I29" s="480"/>
      <c r="J29" s="480"/>
      <c r="K29" s="480"/>
      <c r="L29" s="480"/>
      <c r="M29" s="480"/>
      <c r="N29" s="481"/>
    </row>
    <row r="30" spans="1:16" ht="15.75" customHeight="1" x14ac:dyDescent="0.25">
      <c r="A30" s="349" t="s">
        <v>184</v>
      </c>
      <c r="B30" s="350"/>
      <c r="C30" s="479">
        <f>'proje ve personel bilgileri'!$B$3</f>
        <v>0</v>
      </c>
      <c r="D30" s="480"/>
      <c r="E30" s="480"/>
      <c r="F30" s="480"/>
      <c r="G30" s="480"/>
      <c r="H30" s="480"/>
      <c r="I30" s="480"/>
      <c r="J30" s="480"/>
      <c r="K30" s="480"/>
      <c r="L30" s="480"/>
      <c r="M30" s="480"/>
      <c r="N30" s="481"/>
    </row>
    <row r="31" spans="1:16" ht="60" customHeight="1" x14ac:dyDescent="0.25">
      <c r="A31" s="211" t="s">
        <v>87</v>
      </c>
      <c r="B31" s="212" t="s">
        <v>210</v>
      </c>
      <c r="C31" s="213" t="s">
        <v>211</v>
      </c>
      <c r="D31" s="213" t="s">
        <v>212</v>
      </c>
      <c r="E31" s="193" t="s">
        <v>213</v>
      </c>
      <c r="F31" s="488" t="s">
        <v>199</v>
      </c>
      <c r="G31" s="489"/>
      <c r="H31" s="489"/>
      <c r="I31" s="489"/>
      <c r="J31" s="490"/>
      <c r="K31" s="195" t="s">
        <v>200</v>
      </c>
      <c r="L31" s="195" t="s">
        <v>201</v>
      </c>
      <c r="M31" s="195" t="s">
        <v>202</v>
      </c>
      <c r="N31" s="196" t="s">
        <v>203</v>
      </c>
    </row>
    <row r="32" spans="1:16" ht="23.1" customHeight="1" x14ac:dyDescent="0.25">
      <c r="A32" s="214">
        <v>11</v>
      </c>
      <c r="B32" s="215"/>
      <c r="C32" s="278"/>
      <c r="D32" s="278"/>
      <c r="E32" s="259"/>
      <c r="F32" s="484"/>
      <c r="G32" s="485"/>
      <c r="H32" s="485"/>
      <c r="I32" s="485"/>
      <c r="J32" s="486"/>
      <c r="K32" s="216"/>
      <c r="L32" s="216"/>
      <c r="M32" s="217"/>
      <c r="N32" s="218"/>
      <c r="O32" s="38" t="str">
        <f t="shared" ref="O32:O41" si="2">IF(M32&lt;&gt;0,(IF(N32=0,"KDV'li Tutar Zorunlu"," "))," ")</f>
        <v xml:space="preserve"> </v>
      </c>
      <c r="P32" s="38" t="str">
        <f t="shared" ref="P32:P41" si="3">IF(M32&lt;&gt;0,(IF(K32=0,"Tarih Numara Zorunlu"," "))," ")</f>
        <v xml:space="preserve"> </v>
      </c>
    </row>
    <row r="33" spans="1:16" ht="23.1" customHeight="1" x14ac:dyDescent="0.25">
      <c r="A33" s="214">
        <v>12</v>
      </c>
      <c r="B33" s="215"/>
      <c r="C33" s="278"/>
      <c r="D33" s="278"/>
      <c r="E33" s="259"/>
      <c r="F33" s="484"/>
      <c r="G33" s="485"/>
      <c r="H33" s="485"/>
      <c r="I33" s="485"/>
      <c r="J33" s="486"/>
      <c r="K33" s="216"/>
      <c r="L33" s="216"/>
      <c r="M33" s="217"/>
      <c r="N33" s="218"/>
      <c r="O33" s="38" t="str">
        <f t="shared" si="2"/>
        <v xml:space="preserve"> </v>
      </c>
      <c r="P33" s="38" t="str">
        <f t="shared" si="3"/>
        <v xml:space="preserve"> </v>
      </c>
    </row>
    <row r="34" spans="1:16" ht="23.1" customHeight="1" x14ac:dyDescent="0.25">
      <c r="A34" s="214">
        <v>13</v>
      </c>
      <c r="B34" s="215"/>
      <c r="C34" s="278"/>
      <c r="D34" s="278"/>
      <c r="E34" s="259"/>
      <c r="F34" s="484"/>
      <c r="G34" s="485"/>
      <c r="H34" s="485"/>
      <c r="I34" s="485"/>
      <c r="J34" s="486"/>
      <c r="K34" s="216"/>
      <c r="L34" s="216"/>
      <c r="M34" s="217"/>
      <c r="N34" s="218"/>
      <c r="O34" s="38" t="str">
        <f t="shared" si="2"/>
        <v xml:space="preserve"> </v>
      </c>
      <c r="P34" s="38" t="str">
        <f t="shared" si="3"/>
        <v xml:space="preserve"> </v>
      </c>
    </row>
    <row r="35" spans="1:16" ht="23.1" customHeight="1" x14ac:dyDescent="0.25">
      <c r="A35" s="214">
        <v>14</v>
      </c>
      <c r="B35" s="215"/>
      <c r="C35" s="278"/>
      <c r="D35" s="278"/>
      <c r="E35" s="259"/>
      <c r="F35" s="484"/>
      <c r="G35" s="485"/>
      <c r="H35" s="485"/>
      <c r="I35" s="485"/>
      <c r="J35" s="486"/>
      <c r="K35" s="219"/>
      <c r="L35" s="219"/>
      <c r="M35" s="220"/>
      <c r="N35" s="218"/>
      <c r="O35" s="38" t="str">
        <f t="shared" si="2"/>
        <v xml:space="preserve"> </v>
      </c>
      <c r="P35" s="38" t="str">
        <f t="shared" si="3"/>
        <v xml:space="preserve"> </v>
      </c>
    </row>
    <row r="36" spans="1:16" ht="23.1" customHeight="1" x14ac:dyDescent="0.25">
      <c r="A36" s="214">
        <v>15</v>
      </c>
      <c r="B36" s="215"/>
      <c r="C36" s="278"/>
      <c r="D36" s="278"/>
      <c r="E36" s="259"/>
      <c r="F36" s="484"/>
      <c r="G36" s="485"/>
      <c r="H36" s="485"/>
      <c r="I36" s="485"/>
      <c r="J36" s="486"/>
      <c r="K36" s="219"/>
      <c r="L36" s="219"/>
      <c r="M36" s="220"/>
      <c r="N36" s="218"/>
      <c r="O36" s="38" t="str">
        <f t="shared" si="2"/>
        <v xml:space="preserve"> </v>
      </c>
      <c r="P36" s="38" t="str">
        <f t="shared" si="3"/>
        <v xml:space="preserve"> </v>
      </c>
    </row>
    <row r="37" spans="1:16" ht="23.1" customHeight="1" x14ac:dyDescent="0.25">
      <c r="A37" s="214">
        <v>16</v>
      </c>
      <c r="B37" s="215"/>
      <c r="C37" s="278"/>
      <c r="D37" s="278"/>
      <c r="E37" s="259"/>
      <c r="F37" s="484"/>
      <c r="G37" s="485"/>
      <c r="H37" s="485"/>
      <c r="I37" s="485"/>
      <c r="J37" s="486"/>
      <c r="K37" s="219"/>
      <c r="L37" s="219"/>
      <c r="M37" s="220"/>
      <c r="N37" s="218"/>
      <c r="O37" s="38" t="str">
        <f t="shared" si="2"/>
        <v xml:space="preserve"> </v>
      </c>
      <c r="P37" s="38" t="str">
        <f t="shared" si="3"/>
        <v xml:space="preserve"> </v>
      </c>
    </row>
    <row r="38" spans="1:16" ht="23.1" customHeight="1" x14ac:dyDescent="0.25">
      <c r="A38" s="214">
        <v>17</v>
      </c>
      <c r="B38" s="221"/>
      <c r="C38" s="279"/>
      <c r="D38" s="279"/>
      <c r="E38" s="280"/>
      <c r="F38" s="484"/>
      <c r="G38" s="485"/>
      <c r="H38" s="485"/>
      <c r="I38" s="485"/>
      <c r="J38" s="486"/>
      <c r="K38" s="219"/>
      <c r="L38" s="219"/>
      <c r="M38" s="220"/>
      <c r="N38" s="218"/>
      <c r="O38" s="38" t="str">
        <f t="shared" si="2"/>
        <v xml:space="preserve"> </v>
      </c>
      <c r="P38" s="38" t="str">
        <f t="shared" si="3"/>
        <v xml:space="preserve"> </v>
      </c>
    </row>
    <row r="39" spans="1:16" ht="23.1" customHeight="1" x14ac:dyDescent="0.25">
      <c r="A39" s="214">
        <v>18</v>
      </c>
      <c r="B39" s="221"/>
      <c r="C39" s="279"/>
      <c r="D39" s="279"/>
      <c r="E39" s="280"/>
      <c r="F39" s="484"/>
      <c r="G39" s="485"/>
      <c r="H39" s="485"/>
      <c r="I39" s="485"/>
      <c r="J39" s="486"/>
      <c r="K39" s="219"/>
      <c r="L39" s="219"/>
      <c r="M39" s="220"/>
      <c r="N39" s="218"/>
      <c r="O39" s="38" t="str">
        <f t="shared" si="2"/>
        <v xml:space="preserve"> </v>
      </c>
      <c r="P39" s="38" t="str">
        <f t="shared" si="3"/>
        <v xml:space="preserve"> </v>
      </c>
    </row>
    <row r="40" spans="1:16" ht="23.1" customHeight="1" x14ac:dyDescent="0.25">
      <c r="A40" s="214">
        <v>19</v>
      </c>
      <c r="B40" s="221"/>
      <c r="C40" s="279"/>
      <c r="D40" s="279"/>
      <c r="E40" s="280"/>
      <c r="F40" s="484"/>
      <c r="G40" s="485"/>
      <c r="H40" s="485"/>
      <c r="I40" s="485"/>
      <c r="J40" s="486"/>
      <c r="K40" s="219"/>
      <c r="L40" s="219"/>
      <c r="M40" s="220"/>
      <c r="N40" s="218"/>
      <c r="O40" s="38" t="str">
        <f t="shared" si="2"/>
        <v xml:space="preserve"> </v>
      </c>
      <c r="P40" s="38" t="str">
        <f t="shared" si="3"/>
        <v xml:space="preserve"> </v>
      </c>
    </row>
    <row r="41" spans="1:16" ht="23.1" customHeight="1" x14ac:dyDescent="0.25">
      <c r="A41" s="214">
        <v>20</v>
      </c>
      <c r="B41" s="221"/>
      <c r="C41" s="279"/>
      <c r="D41" s="279"/>
      <c r="E41" s="280"/>
      <c r="F41" s="484"/>
      <c r="G41" s="485"/>
      <c r="H41" s="485"/>
      <c r="I41" s="485"/>
      <c r="J41" s="486"/>
      <c r="K41" s="219"/>
      <c r="L41" s="219"/>
      <c r="M41" s="220"/>
      <c r="N41" s="218"/>
      <c r="O41" s="38" t="str">
        <f t="shared" si="2"/>
        <v xml:space="preserve"> </v>
      </c>
      <c r="P41" s="38" t="str">
        <f t="shared" si="3"/>
        <v xml:space="preserve"> </v>
      </c>
    </row>
    <row r="42" spans="1:16" ht="15.75" customHeight="1" x14ac:dyDescent="0.25">
      <c r="A42" s="3" t="s">
        <v>216</v>
      </c>
      <c r="L42" s="207" t="s">
        <v>181</v>
      </c>
      <c r="M42" s="210">
        <f>SUM(M32:M41)+M18</f>
        <v>0</v>
      </c>
      <c r="N42" s="208"/>
    </row>
    <row r="43" spans="1:16" ht="15" customHeight="1" x14ac:dyDescent="0.25">
      <c r="A43" s="209" t="s">
        <v>215</v>
      </c>
    </row>
    <row r="44" spans="1:16" ht="15" customHeight="1" x14ac:dyDescent="0.25">
      <c r="A44" s="209"/>
    </row>
    <row r="45" spans="1:16" ht="15" customHeight="1" x14ac:dyDescent="0.25">
      <c r="A45" s="381" t="s">
        <v>171</v>
      </c>
      <c r="B45" s="381"/>
      <c r="C45" s="381"/>
      <c r="D45" s="381"/>
      <c r="E45" s="381"/>
      <c r="F45" s="381"/>
      <c r="G45" s="381"/>
      <c r="H45" s="381"/>
      <c r="I45" s="381"/>
      <c r="J45" s="381"/>
      <c r="K45" s="381"/>
      <c r="L45" s="381"/>
      <c r="M45" s="381"/>
      <c r="N45" s="381"/>
    </row>
    <row r="46" spans="1:16" ht="15" customHeight="1" x14ac:dyDescent="0.25">
      <c r="A46" s="252"/>
      <c r="B46" s="252"/>
      <c r="C46" s="252"/>
      <c r="D46" s="252"/>
      <c r="E46" s="252"/>
      <c r="F46" s="252"/>
      <c r="G46" s="252"/>
      <c r="H46" s="252"/>
      <c r="I46" s="252"/>
      <c r="J46" s="252"/>
      <c r="K46" s="252"/>
    </row>
    <row r="47" spans="1:16" ht="15" customHeight="1" x14ac:dyDescent="0.25">
      <c r="A47" s="255" t="s">
        <v>101</v>
      </c>
      <c r="F47" s="255" t="s">
        <v>102</v>
      </c>
      <c r="I47" s="255" t="s">
        <v>103</v>
      </c>
      <c r="L47" s="74" t="s">
        <v>127</v>
      </c>
      <c r="M47" s="74"/>
    </row>
    <row r="48" spans="1:16" ht="15" customHeight="1" x14ac:dyDescent="0.25">
      <c r="A48" s="255"/>
      <c r="F48" s="255"/>
      <c r="I48" s="255"/>
      <c r="L48" s="74"/>
      <c r="M48" s="74"/>
    </row>
    <row r="49" spans="1:16" ht="15.75" customHeight="1" x14ac:dyDescent="0.25">
      <c r="A49" s="348" t="s">
        <v>208</v>
      </c>
      <c r="B49" s="348"/>
      <c r="C49" s="348"/>
      <c r="D49" s="348"/>
      <c r="E49" s="348"/>
      <c r="F49" s="348"/>
      <c r="G49" s="348"/>
      <c r="H49" s="348"/>
      <c r="I49" s="348"/>
      <c r="J49" s="348"/>
      <c r="K49" s="348"/>
      <c r="L49" s="348"/>
      <c r="M49" s="348"/>
      <c r="N49" s="348"/>
    </row>
    <row r="50" spans="1:16" ht="15.75" customHeight="1" x14ac:dyDescent="0.25">
      <c r="A50" s="186"/>
      <c r="B50" s="186"/>
      <c r="C50" s="186"/>
      <c r="D50" s="186"/>
      <c r="E50" s="186"/>
      <c r="F50" s="186"/>
      <c r="G50" s="76" t="str">
        <f>'proje ve personel bilgileri'!$B$7</f>
        <v>/</v>
      </c>
      <c r="H50" s="77" t="s">
        <v>109</v>
      </c>
      <c r="I50" s="186"/>
      <c r="J50" s="186"/>
      <c r="K50" s="186"/>
      <c r="L50" s="186"/>
      <c r="M50" s="186"/>
      <c r="N50" s="186"/>
    </row>
    <row r="52" spans="1:16" ht="15.75" customHeight="1" x14ac:dyDescent="0.25">
      <c r="A52" s="190" t="s">
        <v>194</v>
      </c>
      <c r="B52" s="191"/>
      <c r="C52" s="191"/>
      <c r="D52" s="191"/>
      <c r="E52" s="191"/>
      <c r="F52" s="191"/>
      <c r="G52" s="191"/>
      <c r="H52" s="191"/>
      <c r="I52" s="191"/>
      <c r="J52" s="191"/>
      <c r="K52" s="191"/>
      <c r="L52" s="191"/>
      <c r="M52" s="191"/>
      <c r="N52" s="189" t="s">
        <v>209</v>
      </c>
    </row>
    <row r="53" spans="1:16" ht="15.75" customHeight="1" x14ac:dyDescent="0.25">
      <c r="A53" s="349" t="s">
        <v>2</v>
      </c>
      <c r="B53" s="350"/>
      <c r="C53" s="479">
        <f>'proje ve personel bilgileri'!$B$2</f>
        <v>0</v>
      </c>
      <c r="D53" s="480"/>
      <c r="E53" s="480"/>
      <c r="F53" s="480"/>
      <c r="G53" s="480"/>
      <c r="H53" s="480"/>
      <c r="I53" s="480"/>
      <c r="J53" s="480"/>
      <c r="K53" s="480"/>
      <c r="L53" s="480"/>
      <c r="M53" s="480"/>
      <c r="N53" s="481"/>
    </row>
    <row r="54" spans="1:16" ht="15.75" customHeight="1" x14ac:dyDescent="0.25">
      <c r="A54" s="349" t="s">
        <v>184</v>
      </c>
      <c r="B54" s="350"/>
      <c r="C54" s="479">
        <f>'proje ve personel bilgileri'!$B$3</f>
        <v>0</v>
      </c>
      <c r="D54" s="480"/>
      <c r="E54" s="480"/>
      <c r="F54" s="480"/>
      <c r="G54" s="480"/>
      <c r="H54" s="480"/>
      <c r="I54" s="480"/>
      <c r="J54" s="480"/>
      <c r="K54" s="480"/>
      <c r="L54" s="480"/>
      <c r="M54" s="480"/>
      <c r="N54" s="481"/>
    </row>
    <row r="55" spans="1:16" ht="60" customHeight="1" x14ac:dyDescent="0.25">
      <c r="A55" s="211" t="s">
        <v>87</v>
      </c>
      <c r="B55" s="212" t="s">
        <v>210</v>
      </c>
      <c r="C55" s="213" t="s">
        <v>211</v>
      </c>
      <c r="D55" s="213" t="s">
        <v>212</v>
      </c>
      <c r="E55" s="193" t="s">
        <v>213</v>
      </c>
      <c r="F55" s="488" t="s">
        <v>199</v>
      </c>
      <c r="G55" s="489"/>
      <c r="H55" s="489"/>
      <c r="I55" s="489"/>
      <c r="J55" s="490"/>
      <c r="K55" s="195" t="s">
        <v>200</v>
      </c>
      <c r="L55" s="195" t="s">
        <v>201</v>
      </c>
      <c r="M55" s="195" t="s">
        <v>202</v>
      </c>
      <c r="N55" s="196" t="s">
        <v>203</v>
      </c>
    </row>
    <row r="56" spans="1:16" ht="23.1" customHeight="1" x14ac:dyDescent="0.25">
      <c r="A56" s="214">
        <v>21</v>
      </c>
      <c r="B56" s="215"/>
      <c r="C56" s="278"/>
      <c r="D56" s="278"/>
      <c r="E56" s="259"/>
      <c r="F56" s="484"/>
      <c r="G56" s="485"/>
      <c r="H56" s="485"/>
      <c r="I56" s="485"/>
      <c r="J56" s="486"/>
      <c r="K56" s="216"/>
      <c r="L56" s="216"/>
      <c r="M56" s="217"/>
      <c r="N56" s="218"/>
      <c r="O56" s="38" t="str">
        <f t="shared" ref="O56:O65" si="4">IF(M56&lt;&gt;0,(IF(N56=0,"KDV'li Tutar Zorunlu"," "))," ")</f>
        <v xml:space="preserve"> </v>
      </c>
      <c r="P56" s="38" t="str">
        <f t="shared" ref="P56:P65" si="5">IF(M56&lt;&gt;0,(IF(K56=0,"Tarih Numara Zorunlu"," "))," ")</f>
        <v xml:space="preserve"> </v>
      </c>
    </row>
    <row r="57" spans="1:16" ht="23.1" customHeight="1" x14ac:dyDescent="0.25">
      <c r="A57" s="214">
        <v>22</v>
      </c>
      <c r="B57" s="215"/>
      <c r="C57" s="278"/>
      <c r="D57" s="278"/>
      <c r="E57" s="259"/>
      <c r="F57" s="484"/>
      <c r="G57" s="485"/>
      <c r="H57" s="485"/>
      <c r="I57" s="485"/>
      <c r="J57" s="486"/>
      <c r="K57" s="216"/>
      <c r="L57" s="216"/>
      <c r="M57" s="217"/>
      <c r="N57" s="218"/>
      <c r="O57" s="38" t="str">
        <f t="shared" si="4"/>
        <v xml:space="preserve"> </v>
      </c>
      <c r="P57" s="38" t="str">
        <f t="shared" si="5"/>
        <v xml:space="preserve"> </v>
      </c>
    </row>
    <row r="58" spans="1:16" ht="23.1" customHeight="1" x14ac:dyDescent="0.25">
      <c r="A58" s="214">
        <v>23</v>
      </c>
      <c r="B58" s="215"/>
      <c r="C58" s="278"/>
      <c r="D58" s="278"/>
      <c r="E58" s="259"/>
      <c r="F58" s="484"/>
      <c r="G58" s="485"/>
      <c r="H58" s="485"/>
      <c r="I58" s="485"/>
      <c r="J58" s="486"/>
      <c r="K58" s="216"/>
      <c r="L58" s="216"/>
      <c r="M58" s="217"/>
      <c r="N58" s="218"/>
      <c r="O58" s="38" t="str">
        <f t="shared" si="4"/>
        <v xml:space="preserve"> </v>
      </c>
      <c r="P58" s="38" t="str">
        <f t="shared" si="5"/>
        <v xml:space="preserve"> </v>
      </c>
    </row>
    <row r="59" spans="1:16" ht="23.1" customHeight="1" x14ac:dyDescent="0.25">
      <c r="A59" s="214">
        <v>24</v>
      </c>
      <c r="B59" s="215"/>
      <c r="C59" s="278"/>
      <c r="D59" s="278"/>
      <c r="E59" s="259"/>
      <c r="F59" s="484"/>
      <c r="G59" s="485"/>
      <c r="H59" s="485"/>
      <c r="I59" s="485"/>
      <c r="J59" s="486"/>
      <c r="K59" s="219"/>
      <c r="L59" s="219"/>
      <c r="M59" s="220"/>
      <c r="N59" s="218"/>
      <c r="O59" s="38" t="str">
        <f t="shared" si="4"/>
        <v xml:space="preserve"> </v>
      </c>
      <c r="P59" s="38" t="str">
        <f t="shared" si="5"/>
        <v xml:space="preserve"> </v>
      </c>
    </row>
    <row r="60" spans="1:16" ht="23.1" customHeight="1" x14ac:dyDescent="0.25">
      <c r="A60" s="214">
        <v>25</v>
      </c>
      <c r="B60" s="215"/>
      <c r="C60" s="278"/>
      <c r="D60" s="278"/>
      <c r="E60" s="259"/>
      <c r="F60" s="484"/>
      <c r="G60" s="485"/>
      <c r="H60" s="485"/>
      <c r="I60" s="485"/>
      <c r="J60" s="486"/>
      <c r="K60" s="219"/>
      <c r="L60" s="219"/>
      <c r="M60" s="220"/>
      <c r="N60" s="218"/>
      <c r="O60" s="38" t="str">
        <f t="shared" si="4"/>
        <v xml:space="preserve"> </v>
      </c>
      <c r="P60" s="38" t="str">
        <f t="shared" si="5"/>
        <v xml:space="preserve"> </v>
      </c>
    </row>
    <row r="61" spans="1:16" ht="23.1" customHeight="1" x14ac:dyDescent="0.25">
      <c r="A61" s="214">
        <v>26</v>
      </c>
      <c r="B61" s="215"/>
      <c r="C61" s="278"/>
      <c r="D61" s="278"/>
      <c r="E61" s="259"/>
      <c r="F61" s="484"/>
      <c r="G61" s="485"/>
      <c r="H61" s="485"/>
      <c r="I61" s="485"/>
      <c r="J61" s="486"/>
      <c r="K61" s="219"/>
      <c r="L61" s="219"/>
      <c r="M61" s="220"/>
      <c r="N61" s="218"/>
      <c r="O61" s="38" t="str">
        <f t="shared" si="4"/>
        <v xml:space="preserve"> </v>
      </c>
      <c r="P61" s="38" t="str">
        <f t="shared" si="5"/>
        <v xml:space="preserve"> </v>
      </c>
    </row>
    <row r="62" spans="1:16" ht="23.1" customHeight="1" x14ac:dyDescent="0.25">
      <c r="A62" s="214">
        <v>27</v>
      </c>
      <c r="B62" s="221"/>
      <c r="C62" s="279"/>
      <c r="D62" s="279"/>
      <c r="E62" s="280"/>
      <c r="F62" s="484"/>
      <c r="G62" s="485"/>
      <c r="H62" s="485"/>
      <c r="I62" s="485"/>
      <c r="J62" s="486"/>
      <c r="K62" s="219"/>
      <c r="L62" s="219"/>
      <c r="M62" s="220"/>
      <c r="N62" s="218"/>
      <c r="O62" s="38" t="str">
        <f t="shared" si="4"/>
        <v xml:space="preserve"> </v>
      </c>
      <c r="P62" s="38" t="str">
        <f t="shared" si="5"/>
        <v xml:space="preserve"> </v>
      </c>
    </row>
    <row r="63" spans="1:16" ht="23.1" customHeight="1" x14ac:dyDescent="0.25">
      <c r="A63" s="214">
        <v>28</v>
      </c>
      <c r="B63" s="221"/>
      <c r="C63" s="279"/>
      <c r="D63" s="279"/>
      <c r="E63" s="280"/>
      <c r="F63" s="484"/>
      <c r="G63" s="485"/>
      <c r="H63" s="485"/>
      <c r="I63" s="485"/>
      <c r="J63" s="486"/>
      <c r="K63" s="219"/>
      <c r="L63" s="219"/>
      <c r="M63" s="220"/>
      <c r="N63" s="218"/>
      <c r="O63" s="38" t="str">
        <f t="shared" si="4"/>
        <v xml:space="preserve"> </v>
      </c>
      <c r="P63" s="38" t="str">
        <f t="shared" si="5"/>
        <v xml:space="preserve"> </v>
      </c>
    </row>
    <row r="64" spans="1:16" ht="23.1" customHeight="1" x14ac:dyDescent="0.25">
      <c r="A64" s="214">
        <v>29</v>
      </c>
      <c r="B64" s="221"/>
      <c r="C64" s="279"/>
      <c r="D64" s="279"/>
      <c r="E64" s="280"/>
      <c r="F64" s="484"/>
      <c r="G64" s="485"/>
      <c r="H64" s="485"/>
      <c r="I64" s="485"/>
      <c r="J64" s="486"/>
      <c r="K64" s="219"/>
      <c r="L64" s="219"/>
      <c r="M64" s="220"/>
      <c r="N64" s="218"/>
      <c r="O64" s="38" t="str">
        <f t="shared" si="4"/>
        <v xml:space="preserve"> </v>
      </c>
      <c r="P64" s="38" t="str">
        <f t="shared" si="5"/>
        <v xml:space="preserve"> </v>
      </c>
    </row>
    <row r="65" spans="1:16" ht="23.1" customHeight="1" x14ac:dyDescent="0.25">
      <c r="A65" s="214">
        <v>30</v>
      </c>
      <c r="B65" s="221"/>
      <c r="C65" s="279"/>
      <c r="D65" s="279"/>
      <c r="E65" s="280"/>
      <c r="F65" s="484"/>
      <c r="G65" s="485"/>
      <c r="H65" s="485"/>
      <c r="I65" s="485"/>
      <c r="J65" s="486"/>
      <c r="K65" s="219"/>
      <c r="L65" s="219"/>
      <c r="M65" s="220"/>
      <c r="N65" s="218"/>
      <c r="O65" s="38" t="str">
        <f t="shared" si="4"/>
        <v xml:space="preserve"> </v>
      </c>
      <c r="P65" s="38" t="str">
        <f t="shared" si="5"/>
        <v xml:space="preserve"> </v>
      </c>
    </row>
    <row r="66" spans="1:16" ht="15.75" customHeight="1" x14ac:dyDescent="0.25">
      <c r="A66" s="3" t="s">
        <v>216</v>
      </c>
      <c r="L66" s="207" t="s">
        <v>181</v>
      </c>
      <c r="M66" s="210">
        <f>SUM(M56:M65)+M42</f>
        <v>0</v>
      </c>
      <c r="N66" s="208"/>
    </row>
    <row r="67" spans="1:16" ht="15" customHeight="1" x14ac:dyDescent="0.25">
      <c r="A67" s="209" t="s">
        <v>217</v>
      </c>
    </row>
    <row r="68" spans="1:16" ht="15" customHeight="1" x14ac:dyDescent="0.25">
      <c r="A68" s="209"/>
    </row>
    <row r="69" spans="1:16" ht="15" customHeight="1" x14ac:dyDescent="0.25">
      <c r="A69" s="381" t="s">
        <v>171</v>
      </c>
      <c r="B69" s="381"/>
      <c r="C69" s="381"/>
      <c r="D69" s="381"/>
      <c r="E69" s="381"/>
      <c r="F69" s="381"/>
      <c r="G69" s="381"/>
      <c r="H69" s="381"/>
      <c r="I69" s="381"/>
      <c r="J69" s="381"/>
      <c r="K69" s="381"/>
      <c r="L69" s="381"/>
      <c r="M69" s="381"/>
      <c r="N69" s="381"/>
    </row>
    <row r="70" spans="1:16" ht="15" customHeight="1" x14ac:dyDescent="0.25">
      <c r="A70" s="252"/>
      <c r="B70" s="252"/>
      <c r="C70" s="252"/>
      <c r="D70" s="252"/>
      <c r="E70" s="252"/>
      <c r="F70" s="252"/>
      <c r="G70" s="252"/>
      <c r="H70" s="252"/>
      <c r="I70" s="252"/>
      <c r="J70" s="252"/>
      <c r="K70" s="252"/>
    </row>
    <row r="71" spans="1:16" ht="15" customHeight="1" x14ac:dyDescent="0.25">
      <c r="A71" s="255" t="s">
        <v>101</v>
      </c>
      <c r="F71" s="255" t="s">
        <v>102</v>
      </c>
      <c r="I71" s="255" t="s">
        <v>103</v>
      </c>
      <c r="L71" s="74" t="s">
        <v>127</v>
      </c>
      <c r="M71" s="74"/>
    </row>
    <row r="72" spans="1:16" ht="15" customHeight="1" x14ac:dyDescent="0.25">
      <c r="A72" s="255"/>
      <c r="F72" s="255"/>
      <c r="I72" s="255"/>
      <c r="L72" s="74"/>
      <c r="M72" s="74"/>
    </row>
    <row r="73" spans="1:16" ht="15.75" customHeight="1" x14ac:dyDescent="0.25">
      <c r="A73" s="348" t="s">
        <v>208</v>
      </c>
      <c r="B73" s="348"/>
      <c r="C73" s="348"/>
      <c r="D73" s="348"/>
      <c r="E73" s="348"/>
      <c r="F73" s="348"/>
      <c r="G73" s="348"/>
      <c r="H73" s="348"/>
      <c r="I73" s="348"/>
      <c r="J73" s="348"/>
      <c r="K73" s="348"/>
      <c r="L73" s="348"/>
      <c r="M73" s="348"/>
      <c r="N73" s="348"/>
    </row>
    <row r="74" spans="1:16" ht="15.75" customHeight="1" x14ac:dyDescent="0.25">
      <c r="A74" s="186"/>
      <c r="B74" s="186"/>
      <c r="C74" s="186"/>
      <c r="D74" s="186"/>
      <c r="E74" s="186"/>
      <c r="F74" s="186"/>
      <c r="G74" s="76" t="str">
        <f>'proje ve personel bilgileri'!$B$7</f>
        <v>/</v>
      </c>
      <c r="H74" s="77" t="s">
        <v>109</v>
      </c>
      <c r="I74" s="186"/>
      <c r="J74" s="186"/>
      <c r="K74" s="186"/>
      <c r="L74" s="186"/>
      <c r="M74" s="186"/>
      <c r="N74" s="186"/>
    </row>
    <row r="76" spans="1:16" ht="15.75" customHeight="1" x14ac:dyDescent="0.25">
      <c r="A76" s="190" t="s">
        <v>194</v>
      </c>
      <c r="B76" s="191"/>
      <c r="C76" s="191"/>
      <c r="D76" s="191"/>
      <c r="E76" s="191"/>
      <c r="F76" s="191"/>
      <c r="G76" s="191"/>
      <c r="H76" s="191"/>
      <c r="I76" s="191"/>
      <c r="J76" s="191"/>
      <c r="K76" s="191"/>
      <c r="L76" s="191"/>
      <c r="M76" s="191"/>
      <c r="N76" s="189" t="s">
        <v>209</v>
      </c>
    </row>
    <row r="77" spans="1:16" ht="15.75" customHeight="1" x14ac:dyDescent="0.25">
      <c r="A77" s="349" t="s">
        <v>2</v>
      </c>
      <c r="B77" s="350"/>
      <c r="C77" s="479">
        <f>'proje ve personel bilgileri'!$B$2</f>
        <v>0</v>
      </c>
      <c r="D77" s="480"/>
      <c r="E77" s="480"/>
      <c r="F77" s="480"/>
      <c r="G77" s="480"/>
      <c r="H77" s="480"/>
      <c r="I77" s="480"/>
      <c r="J77" s="480"/>
      <c r="K77" s="480"/>
      <c r="L77" s="480"/>
      <c r="M77" s="480"/>
      <c r="N77" s="481"/>
    </row>
    <row r="78" spans="1:16" ht="15.75" customHeight="1" x14ac:dyDescent="0.25">
      <c r="A78" s="349" t="s">
        <v>184</v>
      </c>
      <c r="B78" s="350"/>
      <c r="C78" s="479">
        <f>'proje ve personel bilgileri'!$B$3</f>
        <v>0</v>
      </c>
      <c r="D78" s="480"/>
      <c r="E78" s="480"/>
      <c r="F78" s="480"/>
      <c r="G78" s="480"/>
      <c r="H78" s="480"/>
      <c r="I78" s="480"/>
      <c r="J78" s="480"/>
      <c r="K78" s="480"/>
      <c r="L78" s="480"/>
      <c r="M78" s="480"/>
      <c r="N78" s="481"/>
    </row>
    <row r="79" spans="1:16" ht="60" customHeight="1" x14ac:dyDescent="0.25">
      <c r="A79" s="211" t="s">
        <v>87</v>
      </c>
      <c r="B79" s="212" t="s">
        <v>210</v>
      </c>
      <c r="C79" s="213" t="s">
        <v>211</v>
      </c>
      <c r="D79" s="213" t="s">
        <v>212</v>
      </c>
      <c r="E79" s="193" t="s">
        <v>213</v>
      </c>
      <c r="F79" s="488" t="s">
        <v>199</v>
      </c>
      <c r="G79" s="489"/>
      <c r="H79" s="489"/>
      <c r="I79" s="489"/>
      <c r="J79" s="490"/>
      <c r="K79" s="195" t="s">
        <v>200</v>
      </c>
      <c r="L79" s="195" t="s">
        <v>201</v>
      </c>
      <c r="M79" s="195" t="s">
        <v>202</v>
      </c>
      <c r="N79" s="196" t="s">
        <v>203</v>
      </c>
    </row>
    <row r="80" spans="1:16" ht="23.1" customHeight="1" x14ac:dyDescent="0.25">
      <c r="A80" s="214">
        <v>31</v>
      </c>
      <c r="B80" s="215"/>
      <c r="C80" s="278"/>
      <c r="D80" s="278"/>
      <c r="E80" s="259"/>
      <c r="F80" s="484"/>
      <c r="G80" s="485"/>
      <c r="H80" s="485"/>
      <c r="I80" s="485"/>
      <c r="J80" s="486"/>
      <c r="K80" s="216"/>
      <c r="L80" s="216"/>
      <c r="M80" s="217"/>
      <c r="N80" s="218"/>
      <c r="O80" s="38" t="str">
        <f t="shared" ref="O80:O89" si="6">IF(M80&lt;&gt;0,(IF(N80=0,"KDV'li Tutar Zorunlu"," "))," ")</f>
        <v xml:space="preserve"> </v>
      </c>
      <c r="P80" s="38" t="str">
        <f t="shared" ref="P80:P89" si="7">IF(M80&lt;&gt;0,(IF(K80=0,"Tarih Numara Zorunlu"," "))," ")</f>
        <v xml:space="preserve"> </v>
      </c>
    </row>
    <row r="81" spans="1:16" ht="23.1" customHeight="1" x14ac:dyDescent="0.25">
      <c r="A81" s="214">
        <v>32</v>
      </c>
      <c r="B81" s="215"/>
      <c r="C81" s="278"/>
      <c r="D81" s="278"/>
      <c r="E81" s="259"/>
      <c r="F81" s="484"/>
      <c r="G81" s="485"/>
      <c r="H81" s="485"/>
      <c r="I81" s="485"/>
      <c r="J81" s="486"/>
      <c r="K81" s="216"/>
      <c r="L81" s="216"/>
      <c r="M81" s="217"/>
      <c r="N81" s="218"/>
      <c r="O81" s="38" t="str">
        <f t="shared" si="6"/>
        <v xml:space="preserve"> </v>
      </c>
      <c r="P81" s="38" t="str">
        <f t="shared" si="7"/>
        <v xml:space="preserve"> </v>
      </c>
    </row>
    <row r="82" spans="1:16" ht="23.1" customHeight="1" x14ac:dyDescent="0.25">
      <c r="A82" s="214">
        <v>33</v>
      </c>
      <c r="B82" s="215"/>
      <c r="C82" s="278"/>
      <c r="D82" s="278"/>
      <c r="E82" s="259"/>
      <c r="F82" s="484"/>
      <c r="G82" s="485"/>
      <c r="H82" s="485"/>
      <c r="I82" s="485"/>
      <c r="J82" s="486"/>
      <c r="K82" s="216"/>
      <c r="L82" s="216"/>
      <c r="M82" s="217"/>
      <c r="N82" s="218"/>
      <c r="O82" s="38" t="str">
        <f t="shared" si="6"/>
        <v xml:space="preserve"> </v>
      </c>
      <c r="P82" s="38" t="str">
        <f t="shared" si="7"/>
        <v xml:space="preserve"> </v>
      </c>
    </row>
    <row r="83" spans="1:16" ht="23.1" customHeight="1" x14ac:dyDescent="0.25">
      <c r="A83" s="214">
        <v>34</v>
      </c>
      <c r="B83" s="215"/>
      <c r="C83" s="278"/>
      <c r="D83" s="278"/>
      <c r="E83" s="259"/>
      <c r="F83" s="484"/>
      <c r="G83" s="485"/>
      <c r="H83" s="485"/>
      <c r="I83" s="485"/>
      <c r="J83" s="486"/>
      <c r="K83" s="219"/>
      <c r="L83" s="219"/>
      <c r="M83" s="220"/>
      <c r="N83" s="218"/>
      <c r="O83" s="38" t="str">
        <f t="shared" si="6"/>
        <v xml:space="preserve"> </v>
      </c>
      <c r="P83" s="38" t="str">
        <f t="shared" si="7"/>
        <v xml:space="preserve"> </v>
      </c>
    </row>
    <row r="84" spans="1:16" ht="23.1" customHeight="1" x14ac:dyDescent="0.25">
      <c r="A84" s="214">
        <v>35</v>
      </c>
      <c r="B84" s="215"/>
      <c r="C84" s="278"/>
      <c r="D84" s="278"/>
      <c r="E84" s="259"/>
      <c r="F84" s="484"/>
      <c r="G84" s="485"/>
      <c r="H84" s="485"/>
      <c r="I84" s="485"/>
      <c r="J84" s="486"/>
      <c r="K84" s="219"/>
      <c r="L84" s="219"/>
      <c r="M84" s="220"/>
      <c r="N84" s="218"/>
      <c r="O84" s="38" t="str">
        <f t="shared" si="6"/>
        <v xml:space="preserve"> </v>
      </c>
      <c r="P84" s="38" t="str">
        <f t="shared" si="7"/>
        <v xml:space="preserve"> </v>
      </c>
    </row>
    <row r="85" spans="1:16" ht="23.1" customHeight="1" x14ac:dyDescent="0.25">
      <c r="A85" s="214">
        <v>36</v>
      </c>
      <c r="B85" s="215"/>
      <c r="C85" s="278"/>
      <c r="D85" s="278"/>
      <c r="E85" s="259"/>
      <c r="F85" s="484"/>
      <c r="G85" s="485"/>
      <c r="H85" s="485"/>
      <c r="I85" s="485"/>
      <c r="J85" s="486"/>
      <c r="K85" s="219"/>
      <c r="L85" s="219"/>
      <c r="M85" s="220"/>
      <c r="N85" s="218"/>
      <c r="O85" s="38" t="str">
        <f t="shared" si="6"/>
        <v xml:space="preserve"> </v>
      </c>
      <c r="P85" s="38" t="str">
        <f t="shared" si="7"/>
        <v xml:space="preserve"> </v>
      </c>
    </row>
    <row r="86" spans="1:16" ht="23.1" customHeight="1" x14ac:dyDescent="0.25">
      <c r="A86" s="214">
        <v>37</v>
      </c>
      <c r="B86" s="221"/>
      <c r="C86" s="279"/>
      <c r="D86" s="279"/>
      <c r="E86" s="280"/>
      <c r="F86" s="484"/>
      <c r="G86" s="485"/>
      <c r="H86" s="485"/>
      <c r="I86" s="485"/>
      <c r="J86" s="486"/>
      <c r="K86" s="219"/>
      <c r="L86" s="219"/>
      <c r="M86" s="220"/>
      <c r="N86" s="218"/>
      <c r="O86" s="38" t="str">
        <f t="shared" si="6"/>
        <v xml:space="preserve"> </v>
      </c>
      <c r="P86" s="38" t="str">
        <f t="shared" si="7"/>
        <v xml:space="preserve"> </v>
      </c>
    </row>
    <row r="87" spans="1:16" ht="23.1" customHeight="1" x14ac:dyDescent="0.25">
      <c r="A87" s="214">
        <v>38</v>
      </c>
      <c r="B87" s="221"/>
      <c r="C87" s="279"/>
      <c r="D87" s="279"/>
      <c r="E87" s="280"/>
      <c r="F87" s="484"/>
      <c r="G87" s="485"/>
      <c r="H87" s="485"/>
      <c r="I87" s="485"/>
      <c r="J87" s="486"/>
      <c r="K87" s="219"/>
      <c r="L87" s="219"/>
      <c r="M87" s="220"/>
      <c r="N87" s="218"/>
      <c r="O87" s="38" t="str">
        <f t="shared" si="6"/>
        <v xml:space="preserve"> </v>
      </c>
      <c r="P87" s="38" t="str">
        <f t="shared" si="7"/>
        <v xml:space="preserve"> </v>
      </c>
    </row>
    <row r="88" spans="1:16" ht="23.1" customHeight="1" x14ac:dyDescent="0.25">
      <c r="A88" s="214">
        <v>39</v>
      </c>
      <c r="B88" s="221"/>
      <c r="C88" s="279"/>
      <c r="D88" s="279"/>
      <c r="E88" s="280"/>
      <c r="F88" s="484"/>
      <c r="G88" s="485"/>
      <c r="H88" s="485"/>
      <c r="I88" s="485"/>
      <c r="J88" s="486"/>
      <c r="K88" s="219"/>
      <c r="L88" s="219"/>
      <c r="M88" s="220"/>
      <c r="N88" s="218"/>
      <c r="O88" s="38" t="str">
        <f t="shared" si="6"/>
        <v xml:space="preserve"> </v>
      </c>
      <c r="P88" s="38" t="str">
        <f t="shared" si="7"/>
        <v xml:space="preserve"> </v>
      </c>
    </row>
    <row r="89" spans="1:16" ht="23.1" customHeight="1" x14ac:dyDescent="0.25">
      <c r="A89" s="214">
        <v>40</v>
      </c>
      <c r="B89" s="221"/>
      <c r="C89" s="279"/>
      <c r="D89" s="279"/>
      <c r="E89" s="280"/>
      <c r="F89" s="484"/>
      <c r="G89" s="485"/>
      <c r="H89" s="485"/>
      <c r="I89" s="485"/>
      <c r="J89" s="486"/>
      <c r="K89" s="219"/>
      <c r="L89" s="219"/>
      <c r="M89" s="220"/>
      <c r="N89" s="218"/>
      <c r="O89" s="38" t="str">
        <f t="shared" si="6"/>
        <v xml:space="preserve"> </v>
      </c>
      <c r="P89" s="38" t="str">
        <f t="shared" si="7"/>
        <v xml:space="preserve"> </v>
      </c>
    </row>
    <row r="90" spans="1:16" ht="15.75" customHeight="1" x14ac:dyDescent="0.25">
      <c r="A90" s="3" t="s">
        <v>216</v>
      </c>
      <c r="L90" s="207" t="s">
        <v>181</v>
      </c>
      <c r="M90" s="210">
        <f>SUM(M80:M89)+M66</f>
        <v>0</v>
      </c>
      <c r="N90" s="208"/>
    </row>
    <row r="91" spans="1:16" ht="15" customHeight="1" x14ac:dyDescent="0.25">
      <c r="A91" s="209" t="s">
        <v>215</v>
      </c>
    </row>
    <row r="92" spans="1:16" ht="15" customHeight="1" x14ac:dyDescent="0.25">
      <c r="A92" s="209"/>
    </row>
    <row r="93" spans="1:16" ht="15" customHeight="1" x14ac:dyDescent="0.25">
      <c r="A93" s="381" t="s">
        <v>171</v>
      </c>
      <c r="B93" s="381"/>
      <c r="C93" s="381"/>
      <c r="D93" s="381"/>
      <c r="E93" s="381"/>
      <c r="F93" s="381"/>
      <c r="G93" s="381"/>
      <c r="H93" s="381"/>
      <c r="I93" s="381"/>
      <c r="J93" s="381"/>
      <c r="K93" s="381"/>
      <c r="L93" s="381"/>
      <c r="M93" s="381"/>
      <c r="N93" s="381"/>
    </row>
    <row r="94" spans="1:16" ht="15" customHeight="1" x14ac:dyDescent="0.25">
      <c r="A94" s="252"/>
      <c r="B94" s="252"/>
      <c r="C94" s="252"/>
      <c r="D94" s="252"/>
      <c r="E94" s="252"/>
      <c r="F94" s="252"/>
      <c r="G94" s="252"/>
      <c r="H94" s="252"/>
      <c r="I94" s="252"/>
      <c r="J94" s="252"/>
      <c r="K94" s="252"/>
    </row>
    <row r="95" spans="1:16" ht="15" customHeight="1" x14ac:dyDescent="0.25">
      <c r="A95" s="255" t="s">
        <v>101</v>
      </c>
      <c r="F95" s="255" t="s">
        <v>102</v>
      </c>
      <c r="I95" s="255" t="s">
        <v>103</v>
      </c>
      <c r="L95" s="74" t="s">
        <v>127</v>
      </c>
      <c r="M95" s="74"/>
    </row>
    <row r="97" spans="1:16" ht="15.75" customHeight="1" x14ac:dyDescent="0.25">
      <c r="A97" s="348" t="s">
        <v>208</v>
      </c>
      <c r="B97" s="348"/>
      <c r="C97" s="348"/>
      <c r="D97" s="348"/>
      <c r="E97" s="348"/>
      <c r="F97" s="348"/>
      <c r="G97" s="348"/>
      <c r="H97" s="348"/>
      <c r="I97" s="348"/>
      <c r="J97" s="348"/>
      <c r="K97" s="348"/>
      <c r="L97" s="348"/>
      <c r="M97" s="348"/>
      <c r="N97" s="348"/>
    </row>
    <row r="98" spans="1:16" ht="15.75" customHeight="1" x14ac:dyDescent="0.25">
      <c r="A98" s="186"/>
      <c r="B98" s="186"/>
      <c r="C98" s="186"/>
      <c r="D98" s="186"/>
      <c r="E98" s="186"/>
      <c r="F98" s="186"/>
      <c r="G98" s="76" t="str">
        <f>'proje ve personel bilgileri'!$B$7</f>
        <v>/</v>
      </c>
      <c r="H98" s="77" t="s">
        <v>109</v>
      </c>
      <c r="I98" s="186"/>
      <c r="J98" s="186"/>
      <c r="K98" s="186"/>
      <c r="L98" s="186"/>
      <c r="M98" s="186"/>
      <c r="N98" s="186"/>
    </row>
    <row r="100" spans="1:16" ht="15.75" customHeight="1" x14ac:dyDescent="0.25">
      <c r="A100" s="190" t="s">
        <v>194</v>
      </c>
      <c r="B100" s="191"/>
      <c r="C100" s="191"/>
      <c r="D100" s="191"/>
      <c r="E100" s="191"/>
      <c r="F100" s="191"/>
      <c r="G100" s="191"/>
      <c r="H100" s="191"/>
      <c r="I100" s="191"/>
      <c r="J100" s="191"/>
      <c r="K100" s="191"/>
      <c r="L100" s="191"/>
      <c r="M100" s="191"/>
      <c r="N100" s="189" t="s">
        <v>209</v>
      </c>
    </row>
    <row r="101" spans="1:16" ht="15.75" customHeight="1" x14ac:dyDescent="0.25">
      <c r="A101" s="349" t="s">
        <v>2</v>
      </c>
      <c r="B101" s="350"/>
      <c r="C101" s="479">
        <f>'proje ve personel bilgileri'!$B$2</f>
        <v>0</v>
      </c>
      <c r="D101" s="480"/>
      <c r="E101" s="480"/>
      <c r="F101" s="480"/>
      <c r="G101" s="480"/>
      <c r="H101" s="480"/>
      <c r="I101" s="480"/>
      <c r="J101" s="480"/>
      <c r="K101" s="480"/>
      <c r="L101" s="480"/>
      <c r="M101" s="480"/>
      <c r="N101" s="481"/>
    </row>
    <row r="102" spans="1:16" ht="15.75" customHeight="1" x14ac:dyDescent="0.25">
      <c r="A102" s="349" t="s">
        <v>184</v>
      </c>
      <c r="B102" s="350"/>
      <c r="C102" s="479">
        <f>'proje ve personel bilgileri'!$B$3</f>
        <v>0</v>
      </c>
      <c r="D102" s="480"/>
      <c r="E102" s="480"/>
      <c r="F102" s="480"/>
      <c r="G102" s="480"/>
      <c r="H102" s="480"/>
      <c r="I102" s="480"/>
      <c r="J102" s="480"/>
      <c r="K102" s="480"/>
      <c r="L102" s="480"/>
      <c r="M102" s="480"/>
      <c r="N102" s="481"/>
    </row>
    <row r="103" spans="1:16" ht="60" customHeight="1" x14ac:dyDescent="0.25">
      <c r="A103" s="211" t="s">
        <v>87</v>
      </c>
      <c r="B103" s="212" t="s">
        <v>210</v>
      </c>
      <c r="C103" s="213" t="s">
        <v>211</v>
      </c>
      <c r="D103" s="213" t="s">
        <v>212</v>
      </c>
      <c r="E103" s="193" t="s">
        <v>213</v>
      </c>
      <c r="F103" s="488" t="s">
        <v>199</v>
      </c>
      <c r="G103" s="489"/>
      <c r="H103" s="489"/>
      <c r="I103" s="489"/>
      <c r="J103" s="490"/>
      <c r="K103" s="195" t="s">
        <v>200</v>
      </c>
      <c r="L103" s="195" t="s">
        <v>201</v>
      </c>
      <c r="M103" s="195" t="s">
        <v>202</v>
      </c>
      <c r="N103" s="196" t="s">
        <v>203</v>
      </c>
    </row>
    <row r="104" spans="1:16" ht="23.1" customHeight="1" x14ac:dyDescent="0.25">
      <c r="A104" s="214">
        <v>41</v>
      </c>
      <c r="B104" s="215"/>
      <c r="C104" s="278"/>
      <c r="D104" s="278"/>
      <c r="E104" s="259"/>
      <c r="F104" s="484"/>
      <c r="G104" s="485"/>
      <c r="H104" s="485"/>
      <c r="I104" s="485"/>
      <c r="J104" s="486"/>
      <c r="K104" s="216"/>
      <c r="L104" s="216"/>
      <c r="M104" s="217"/>
      <c r="N104" s="218"/>
      <c r="O104" s="38" t="str">
        <f t="shared" ref="O104:O113" si="8">IF(M104&lt;&gt;0,(IF(N104=0,"KDV'li Tutar Zorunlu"," "))," ")</f>
        <v xml:space="preserve"> </v>
      </c>
      <c r="P104" s="38" t="str">
        <f t="shared" ref="P104:P113" si="9">IF(M104&lt;&gt;0,(IF(K104=0,"Tarih Numara Zorunlu"," "))," ")</f>
        <v xml:space="preserve"> </v>
      </c>
    </row>
    <row r="105" spans="1:16" ht="23.1" customHeight="1" x14ac:dyDescent="0.25">
      <c r="A105" s="214">
        <v>42</v>
      </c>
      <c r="B105" s="215"/>
      <c r="C105" s="278"/>
      <c r="D105" s="278"/>
      <c r="E105" s="259"/>
      <c r="F105" s="484"/>
      <c r="G105" s="485"/>
      <c r="H105" s="485"/>
      <c r="I105" s="485"/>
      <c r="J105" s="486"/>
      <c r="K105" s="216"/>
      <c r="L105" s="216"/>
      <c r="M105" s="217"/>
      <c r="N105" s="218"/>
      <c r="O105" s="38" t="str">
        <f t="shared" si="8"/>
        <v xml:space="preserve"> </v>
      </c>
      <c r="P105" s="38" t="str">
        <f t="shared" si="9"/>
        <v xml:space="preserve"> </v>
      </c>
    </row>
    <row r="106" spans="1:16" ht="23.1" customHeight="1" x14ac:dyDescent="0.25">
      <c r="A106" s="214">
        <v>43</v>
      </c>
      <c r="B106" s="215"/>
      <c r="C106" s="278"/>
      <c r="D106" s="278"/>
      <c r="E106" s="259"/>
      <c r="F106" s="484"/>
      <c r="G106" s="485"/>
      <c r="H106" s="485"/>
      <c r="I106" s="485"/>
      <c r="J106" s="486"/>
      <c r="K106" s="216"/>
      <c r="L106" s="216"/>
      <c r="M106" s="217"/>
      <c r="N106" s="218"/>
      <c r="O106" s="38" t="str">
        <f t="shared" si="8"/>
        <v xml:space="preserve"> </v>
      </c>
      <c r="P106" s="38" t="str">
        <f t="shared" si="9"/>
        <v xml:space="preserve"> </v>
      </c>
    </row>
    <row r="107" spans="1:16" ht="23.1" customHeight="1" x14ac:dyDescent="0.25">
      <c r="A107" s="214">
        <v>44</v>
      </c>
      <c r="B107" s="215"/>
      <c r="C107" s="278"/>
      <c r="D107" s="278"/>
      <c r="E107" s="259"/>
      <c r="F107" s="484"/>
      <c r="G107" s="485"/>
      <c r="H107" s="485"/>
      <c r="I107" s="485"/>
      <c r="J107" s="486"/>
      <c r="K107" s="219"/>
      <c r="L107" s="219"/>
      <c r="M107" s="220"/>
      <c r="N107" s="218"/>
      <c r="O107" s="38" t="str">
        <f t="shared" si="8"/>
        <v xml:space="preserve"> </v>
      </c>
      <c r="P107" s="38" t="str">
        <f t="shared" si="9"/>
        <v xml:space="preserve"> </v>
      </c>
    </row>
    <row r="108" spans="1:16" ht="23.1" customHeight="1" x14ac:dyDescent="0.25">
      <c r="A108" s="214">
        <v>45</v>
      </c>
      <c r="B108" s="215"/>
      <c r="C108" s="278"/>
      <c r="D108" s="278"/>
      <c r="E108" s="259"/>
      <c r="F108" s="484"/>
      <c r="G108" s="485"/>
      <c r="H108" s="485"/>
      <c r="I108" s="485"/>
      <c r="J108" s="486"/>
      <c r="K108" s="219"/>
      <c r="L108" s="219"/>
      <c r="M108" s="220"/>
      <c r="N108" s="218"/>
      <c r="O108" s="38" t="str">
        <f t="shared" si="8"/>
        <v xml:space="preserve"> </v>
      </c>
      <c r="P108" s="38" t="str">
        <f t="shared" si="9"/>
        <v xml:space="preserve"> </v>
      </c>
    </row>
    <row r="109" spans="1:16" ht="23.1" customHeight="1" x14ac:dyDescent="0.25">
      <c r="A109" s="214">
        <v>46</v>
      </c>
      <c r="B109" s="215"/>
      <c r="C109" s="278"/>
      <c r="D109" s="278"/>
      <c r="E109" s="259"/>
      <c r="F109" s="484"/>
      <c r="G109" s="485"/>
      <c r="H109" s="485"/>
      <c r="I109" s="485"/>
      <c r="J109" s="486"/>
      <c r="K109" s="219"/>
      <c r="L109" s="219"/>
      <c r="M109" s="220"/>
      <c r="N109" s="218"/>
      <c r="O109" s="38" t="str">
        <f t="shared" si="8"/>
        <v xml:space="preserve"> </v>
      </c>
      <c r="P109" s="38" t="str">
        <f t="shared" si="9"/>
        <v xml:space="preserve"> </v>
      </c>
    </row>
    <row r="110" spans="1:16" ht="23.1" customHeight="1" x14ac:dyDescent="0.25">
      <c r="A110" s="214">
        <v>47</v>
      </c>
      <c r="B110" s="221"/>
      <c r="C110" s="279"/>
      <c r="D110" s="279"/>
      <c r="E110" s="280"/>
      <c r="F110" s="484"/>
      <c r="G110" s="485"/>
      <c r="H110" s="485"/>
      <c r="I110" s="485"/>
      <c r="J110" s="486"/>
      <c r="K110" s="219"/>
      <c r="L110" s="219"/>
      <c r="M110" s="220"/>
      <c r="N110" s="218"/>
      <c r="O110" s="38" t="str">
        <f t="shared" si="8"/>
        <v xml:space="preserve"> </v>
      </c>
      <c r="P110" s="38" t="str">
        <f t="shared" si="9"/>
        <v xml:space="preserve"> </v>
      </c>
    </row>
    <row r="111" spans="1:16" ht="23.1" customHeight="1" x14ac:dyDescent="0.25">
      <c r="A111" s="214">
        <v>48</v>
      </c>
      <c r="B111" s="221"/>
      <c r="C111" s="279"/>
      <c r="D111" s="279"/>
      <c r="E111" s="280"/>
      <c r="F111" s="484"/>
      <c r="G111" s="485"/>
      <c r="H111" s="485"/>
      <c r="I111" s="485"/>
      <c r="J111" s="486"/>
      <c r="K111" s="219"/>
      <c r="L111" s="219"/>
      <c r="M111" s="220"/>
      <c r="N111" s="218"/>
      <c r="O111" s="38" t="str">
        <f t="shared" si="8"/>
        <v xml:space="preserve"> </v>
      </c>
      <c r="P111" s="38" t="str">
        <f t="shared" si="9"/>
        <v xml:space="preserve"> </v>
      </c>
    </row>
    <row r="112" spans="1:16" ht="23.1" customHeight="1" x14ac:dyDescent="0.25">
      <c r="A112" s="214">
        <v>49</v>
      </c>
      <c r="B112" s="221"/>
      <c r="C112" s="279"/>
      <c r="D112" s="279"/>
      <c r="E112" s="280"/>
      <c r="F112" s="484"/>
      <c r="G112" s="485"/>
      <c r="H112" s="485"/>
      <c r="I112" s="485"/>
      <c r="J112" s="486"/>
      <c r="K112" s="219"/>
      <c r="L112" s="219"/>
      <c r="M112" s="220"/>
      <c r="N112" s="218"/>
      <c r="O112" s="38" t="str">
        <f t="shared" si="8"/>
        <v xml:space="preserve"> </v>
      </c>
      <c r="P112" s="38" t="str">
        <f t="shared" si="9"/>
        <v xml:space="preserve"> </v>
      </c>
    </row>
    <row r="113" spans="1:16" ht="23.1" customHeight="1" x14ac:dyDescent="0.25">
      <c r="A113" s="214">
        <v>50</v>
      </c>
      <c r="B113" s="221"/>
      <c r="C113" s="279"/>
      <c r="D113" s="279"/>
      <c r="E113" s="280"/>
      <c r="F113" s="484"/>
      <c r="G113" s="485"/>
      <c r="H113" s="485"/>
      <c r="I113" s="485"/>
      <c r="J113" s="486"/>
      <c r="K113" s="219"/>
      <c r="L113" s="219"/>
      <c r="M113" s="220"/>
      <c r="N113" s="218"/>
      <c r="O113" s="38" t="str">
        <f t="shared" si="8"/>
        <v xml:space="preserve"> </v>
      </c>
      <c r="P113" s="38" t="str">
        <f t="shared" si="9"/>
        <v xml:space="preserve"> </v>
      </c>
    </row>
    <row r="114" spans="1:16" ht="15.75" customHeight="1" x14ac:dyDescent="0.25">
      <c r="A114" s="3" t="s">
        <v>216</v>
      </c>
      <c r="L114" s="207" t="s">
        <v>181</v>
      </c>
      <c r="M114" s="210">
        <f>SUM(M104:M113)+M90</f>
        <v>0</v>
      </c>
      <c r="N114" s="208"/>
    </row>
    <row r="115" spans="1:16" ht="15" customHeight="1" x14ac:dyDescent="0.25">
      <c r="A115" s="209" t="s">
        <v>215</v>
      </c>
    </row>
    <row r="116" spans="1:16" ht="15" customHeight="1" x14ac:dyDescent="0.25">
      <c r="A116" s="209"/>
    </row>
    <row r="117" spans="1:16" ht="15" customHeight="1" x14ac:dyDescent="0.25">
      <c r="A117" s="381" t="s">
        <v>171</v>
      </c>
      <c r="B117" s="381"/>
      <c r="C117" s="381"/>
      <c r="D117" s="381"/>
      <c r="E117" s="381"/>
      <c r="F117" s="381"/>
      <c r="G117" s="381"/>
      <c r="H117" s="381"/>
      <c r="I117" s="381"/>
      <c r="J117" s="381"/>
      <c r="K117" s="381"/>
      <c r="L117" s="381"/>
      <c r="M117" s="381"/>
      <c r="N117" s="381"/>
    </row>
    <row r="118" spans="1:16" ht="15" customHeight="1" x14ac:dyDescent="0.25">
      <c r="A118" s="252"/>
      <c r="B118" s="252"/>
      <c r="C118" s="252"/>
      <c r="D118" s="252"/>
      <c r="E118" s="252"/>
      <c r="F118" s="252"/>
      <c r="G118" s="252"/>
      <c r="H118" s="252"/>
      <c r="I118" s="252"/>
      <c r="J118" s="252"/>
      <c r="K118" s="252"/>
    </row>
    <row r="119" spans="1:16" ht="15" customHeight="1" x14ac:dyDescent="0.25">
      <c r="A119" s="255" t="s">
        <v>101</v>
      </c>
      <c r="F119" s="255" t="s">
        <v>102</v>
      </c>
      <c r="I119" s="255" t="s">
        <v>103</v>
      </c>
      <c r="L119" s="74" t="s">
        <v>127</v>
      </c>
      <c r="M119" s="74"/>
    </row>
    <row r="121" spans="1:16" ht="15.75" customHeight="1" x14ac:dyDescent="0.25">
      <c r="A121" s="348" t="s">
        <v>208</v>
      </c>
      <c r="B121" s="348"/>
      <c r="C121" s="348"/>
      <c r="D121" s="348"/>
      <c r="E121" s="348"/>
      <c r="F121" s="348"/>
      <c r="G121" s="348"/>
      <c r="H121" s="348"/>
      <c r="I121" s="348"/>
      <c r="J121" s="348"/>
      <c r="K121" s="348"/>
      <c r="L121" s="348"/>
      <c r="M121" s="348"/>
      <c r="N121" s="348"/>
    </row>
    <row r="122" spans="1:16" ht="15.75" customHeight="1" x14ac:dyDescent="0.25">
      <c r="A122" s="186"/>
      <c r="B122" s="186"/>
      <c r="C122" s="186"/>
      <c r="D122" s="186"/>
      <c r="E122" s="186"/>
      <c r="F122" s="186"/>
      <c r="G122" s="76" t="str">
        <f>'proje ve personel bilgileri'!$B$7</f>
        <v>/</v>
      </c>
      <c r="H122" s="77" t="s">
        <v>109</v>
      </c>
      <c r="I122" s="186"/>
      <c r="J122" s="186"/>
      <c r="K122" s="186"/>
      <c r="L122" s="186"/>
      <c r="M122" s="186"/>
      <c r="N122" s="186"/>
    </row>
    <row r="124" spans="1:16" ht="15.75" customHeight="1" x14ac:dyDescent="0.25">
      <c r="A124" s="190" t="s">
        <v>194</v>
      </c>
      <c r="B124" s="191"/>
      <c r="C124" s="191"/>
      <c r="D124" s="191"/>
      <c r="E124" s="191"/>
      <c r="F124" s="191"/>
      <c r="G124" s="191"/>
      <c r="H124" s="191"/>
      <c r="I124" s="191"/>
      <c r="J124" s="191"/>
      <c r="K124" s="191"/>
      <c r="L124" s="191"/>
      <c r="N124" s="189" t="s">
        <v>209</v>
      </c>
    </row>
    <row r="125" spans="1:16" ht="15.75" customHeight="1" x14ac:dyDescent="0.25">
      <c r="A125" s="349" t="s">
        <v>2</v>
      </c>
      <c r="B125" s="350"/>
      <c r="C125" s="479">
        <f>'proje ve personel bilgileri'!$B$2</f>
        <v>0</v>
      </c>
      <c r="D125" s="480"/>
      <c r="E125" s="480"/>
      <c r="F125" s="480"/>
      <c r="G125" s="480"/>
      <c r="H125" s="480"/>
      <c r="I125" s="480"/>
      <c r="J125" s="480"/>
      <c r="K125" s="480"/>
      <c r="L125" s="480"/>
      <c r="M125" s="480"/>
      <c r="N125" s="481"/>
    </row>
    <row r="126" spans="1:16" ht="15.75" customHeight="1" x14ac:dyDescent="0.25">
      <c r="A126" s="349" t="s">
        <v>184</v>
      </c>
      <c r="B126" s="350"/>
      <c r="C126" s="479">
        <f>'proje ve personel bilgileri'!$B$3</f>
        <v>0</v>
      </c>
      <c r="D126" s="480"/>
      <c r="E126" s="480"/>
      <c r="F126" s="480"/>
      <c r="G126" s="480"/>
      <c r="H126" s="480"/>
      <c r="I126" s="480"/>
      <c r="J126" s="480"/>
      <c r="K126" s="480"/>
      <c r="L126" s="480"/>
      <c r="M126" s="480"/>
      <c r="N126" s="481"/>
    </row>
    <row r="127" spans="1:16" ht="60" customHeight="1" x14ac:dyDescent="0.25">
      <c r="A127" s="211" t="s">
        <v>87</v>
      </c>
      <c r="B127" s="212" t="s">
        <v>210</v>
      </c>
      <c r="C127" s="213" t="s">
        <v>211</v>
      </c>
      <c r="D127" s="213" t="s">
        <v>212</v>
      </c>
      <c r="E127" s="193" t="s">
        <v>213</v>
      </c>
      <c r="F127" s="488" t="s">
        <v>199</v>
      </c>
      <c r="G127" s="489"/>
      <c r="H127" s="489"/>
      <c r="I127" s="489"/>
      <c r="J127" s="490"/>
      <c r="K127" s="195" t="s">
        <v>200</v>
      </c>
      <c r="L127" s="195" t="s">
        <v>201</v>
      </c>
      <c r="M127" s="195" t="s">
        <v>202</v>
      </c>
      <c r="N127" s="196" t="s">
        <v>203</v>
      </c>
    </row>
    <row r="128" spans="1:16" ht="23.1" customHeight="1" x14ac:dyDescent="0.25">
      <c r="A128" s="214">
        <v>51</v>
      </c>
      <c r="B128" s="215"/>
      <c r="C128" s="278"/>
      <c r="D128" s="278"/>
      <c r="E128" s="259"/>
      <c r="F128" s="484"/>
      <c r="G128" s="485"/>
      <c r="H128" s="485"/>
      <c r="I128" s="485"/>
      <c r="J128" s="486"/>
      <c r="K128" s="216"/>
      <c r="L128" s="216"/>
      <c r="M128" s="217"/>
      <c r="N128" s="218"/>
      <c r="O128" s="38" t="str">
        <f t="shared" ref="O128:O137" si="10">IF(M128&lt;&gt;0,(IF(N128=0,"KDV'li Tutar Zorunlu"," "))," ")</f>
        <v xml:space="preserve"> </v>
      </c>
      <c r="P128" s="38" t="str">
        <f t="shared" ref="P128:P137" si="11">IF(M128&lt;&gt;0,(IF(K128=0,"Tarih Numara Zorunlu"," "))," ")</f>
        <v xml:space="preserve"> </v>
      </c>
    </row>
    <row r="129" spans="1:16" ht="23.1" customHeight="1" x14ac:dyDescent="0.25">
      <c r="A129" s="214">
        <v>52</v>
      </c>
      <c r="B129" s="215"/>
      <c r="C129" s="278"/>
      <c r="D129" s="278"/>
      <c r="E129" s="259"/>
      <c r="F129" s="484"/>
      <c r="G129" s="485"/>
      <c r="H129" s="485"/>
      <c r="I129" s="485"/>
      <c r="J129" s="486"/>
      <c r="K129" s="216"/>
      <c r="L129" s="216"/>
      <c r="M129" s="217"/>
      <c r="N129" s="218"/>
      <c r="O129" s="38" t="str">
        <f t="shared" si="10"/>
        <v xml:space="preserve"> </v>
      </c>
      <c r="P129" s="38" t="str">
        <f t="shared" si="11"/>
        <v xml:space="preserve"> </v>
      </c>
    </row>
    <row r="130" spans="1:16" ht="23.1" customHeight="1" x14ac:dyDescent="0.25">
      <c r="A130" s="214">
        <v>53</v>
      </c>
      <c r="B130" s="215"/>
      <c r="C130" s="278"/>
      <c r="D130" s="278"/>
      <c r="E130" s="259"/>
      <c r="F130" s="484"/>
      <c r="G130" s="485"/>
      <c r="H130" s="485"/>
      <c r="I130" s="485"/>
      <c r="J130" s="486"/>
      <c r="K130" s="216"/>
      <c r="L130" s="216"/>
      <c r="M130" s="217"/>
      <c r="N130" s="218"/>
      <c r="O130" s="38" t="str">
        <f t="shared" si="10"/>
        <v xml:space="preserve"> </v>
      </c>
      <c r="P130" s="38" t="str">
        <f t="shared" si="11"/>
        <v xml:space="preserve"> </v>
      </c>
    </row>
    <row r="131" spans="1:16" ht="23.1" customHeight="1" x14ac:dyDescent="0.25">
      <c r="A131" s="214">
        <v>54</v>
      </c>
      <c r="B131" s="215"/>
      <c r="C131" s="278"/>
      <c r="D131" s="278"/>
      <c r="E131" s="259"/>
      <c r="F131" s="484"/>
      <c r="G131" s="485"/>
      <c r="H131" s="485"/>
      <c r="I131" s="485"/>
      <c r="J131" s="486"/>
      <c r="K131" s="219"/>
      <c r="L131" s="219"/>
      <c r="M131" s="220"/>
      <c r="N131" s="218"/>
      <c r="O131" s="38" t="str">
        <f t="shared" si="10"/>
        <v xml:space="preserve"> </v>
      </c>
      <c r="P131" s="38" t="str">
        <f t="shared" si="11"/>
        <v xml:space="preserve"> </v>
      </c>
    </row>
    <row r="132" spans="1:16" ht="23.1" customHeight="1" x14ac:dyDescent="0.25">
      <c r="A132" s="214">
        <v>55</v>
      </c>
      <c r="B132" s="215"/>
      <c r="C132" s="278"/>
      <c r="D132" s="278"/>
      <c r="E132" s="259"/>
      <c r="F132" s="484"/>
      <c r="G132" s="485"/>
      <c r="H132" s="485"/>
      <c r="I132" s="485"/>
      <c r="J132" s="486"/>
      <c r="K132" s="219"/>
      <c r="L132" s="219"/>
      <c r="M132" s="220"/>
      <c r="N132" s="218"/>
      <c r="O132" s="38" t="str">
        <f t="shared" si="10"/>
        <v xml:space="preserve"> </v>
      </c>
      <c r="P132" s="38" t="str">
        <f t="shared" si="11"/>
        <v xml:space="preserve"> </v>
      </c>
    </row>
    <row r="133" spans="1:16" ht="23.1" customHeight="1" x14ac:dyDescent="0.25">
      <c r="A133" s="214">
        <v>56</v>
      </c>
      <c r="B133" s="215"/>
      <c r="C133" s="278"/>
      <c r="D133" s="278"/>
      <c r="E133" s="259"/>
      <c r="F133" s="484"/>
      <c r="G133" s="485"/>
      <c r="H133" s="485"/>
      <c r="I133" s="485"/>
      <c r="J133" s="486"/>
      <c r="K133" s="219"/>
      <c r="L133" s="219"/>
      <c r="M133" s="220"/>
      <c r="N133" s="218"/>
      <c r="O133" s="38" t="str">
        <f t="shared" si="10"/>
        <v xml:space="preserve"> </v>
      </c>
      <c r="P133" s="38" t="str">
        <f t="shared" si="11"/>
        <v xml:space="preserve"> </v>
      </c>
    </row>
    <row r="134" spans="1:16" ht="23.1" customHeight="1" x14ac:dyDescent="0.25">
      <c r="A134" s="214">
        <v>57</v>
      </c>
      <c r="B134" s="221"/>
      <c r="C134" s="279"/>
      <c r="D134" s="279"/>
      <c r="E134" s="280"/>
      <c r="F134" s="484"/>
      <c r="G134" s="485"/>
      <c r="H134" s="485"/>
      <c r="I134" s="485"/>
      <c r="J134" s="486"/>
      <c r="K134" s="219"/>
      <c r="L134" s="219"/>
      <c r="M134" s="220"/>
      <c r="N134" s="218"/>
      <c r="O134" s="38" t="str">
        <f t="shared" si="10"/>
        <v xml:space="preserve"> </v>
      </c>
      <c r="P134" s="38" t="str">
        <f t="shared" si="11"/>
        <v xml:space="preserve"> </v>
      </c>
    </row>
    <row r="135" spans="1:16" ht="23.1" customHeight="1" x14ac:dyDescent="0.25">
      <c r="A135" s="214">
        <v>58</v>
      </c>
      <c r="B135" s="221"/>
      <c r="C135" s="279"/>
      <c r="D135" s="279"/>
      <c r="E135" s="280"/>
      <c r="F135" s="484"/>
      <c r="G135" s="485"/>
      <c r="H135" s="485"/>
      <c r="I135" s="485"/>
      <c r="J135" s="486"/>
      <c r="K135" s="219"/>
      <c r="L135" s="219"/>
      <c r="M135" s="220"/>
      <c r="N135" s="218"/>
      <c r="O135" s="38" t="str">
        <f t="shared" si="10"/>
        <v xml:space="preserve"> </v>
      </c>
      <c r="P135" s="38" t="str">
        <f t="shared" si="11"/>
        <v xml:space="preserve"> </v>
      </c>
    </row>
    <row r="136" spans="1:16" ht="23.1" customHeight="1" x14ac:dyDescent="0.25">
      <c r="A136" s="214">
        <v>59</v>
      </c>
      <c r="B136" s="221"/>
      <c r="C136" s="279"/>
      <c r="D136" s="279"/>
      <c r="E136" s="280"/>
      <c r="F136" s="484"/>
      <c r="G136" s="485"/>
      <c r="H136" s="485"/>
      <c r="I136" s="485"/>
      <c r="J136" s="486"/>
      <c r="K136" s="219"/>
      <c r="L136" s="219"/>
      <c r="M136" s="220"/>
      <c r="N136" s="218"/>
      <c r="O136" s="38" t="str">
        <f t="shared" si="10"/>
        <v xml:space="preserve"> </v>
      </c>
      <c r="P136" s="38" t="str">
        <f t="shared" si="11"/>
        <v xml:space="preserve"> </v>
      </c>
    </row>
    <row r="137" spans="1:16" ht="23.1" customHeight="1" x14ac:dyDescent="0.25">
      <c r="A137" s="214">
        <v>60</v>
      </c>
      <c r="B137" s="221"/>
      <c r="C137" s="279"/>
      <c r="D137" s="279"/>
      <c r="E137" s="280"/>
      <c r="F137" s="484"/>
      <c r="G137" s="485"/>
      <c r="H137" s="485"/>
      <c r="I137" s="485"/>
      <c r="J137" s="486"/>
      <c r="K137" s="219"/>
      <c r="L137" s="219"/>
      <c r="M137" s="220"/>
      <c r="N137" s="218"/>
      <c r="O137" s="38" t="str">
        <f t="shared" si="10"/>
        <v xml:space="preserve"> </v>
      </c>
      <c r="P137" s="38" t="str">
        <f t="shared" si="11"/>
        <v xml:space="preserve"> </v>
      </c>
    </row>
    <row r="138" spans="1:16" ht="15.75" customHeight="1" x14ac:dyDescent="0.25">
      <c r="A138" s="3" t="s">
        <v>216</v>
      </c>
      <c r="L138" s="207" t="s">
        <v>181</v>
      </c>
      <c r="M138" s="210">
        <f>SUM(M128:M137)+M114</f>
        <v>0</v>
      </c>
      <c r="N138" s="208"/>
    </row>
    <row r="139" spans="1:16" ht="15" customHeight="1" x14ac:dyDescent="0.25">
      <c r="A139" s="209" t="s">
        <v>217</v>
      </c>
    </row>
    <row r="140" spans="1:16" ht="15" customHeight="1" x14ac:dyDescent="0.25">
      <c r="A140" s="209"/>
    </row>
    <row r="141" spans="1:16" ht="15" customHeight="1" x14ac:dyDescent="0.25">
      <c r="A141" s="381" t="s">
        <v>171</v>
      </c>
      <c r="B141" s="381"/>
      <c r="C141" s="381"/>
      <c r="D141" s="381"/>
      <c r="E141" s="381"/>
      <c r="F141" s="381"/>
      <c r="G141" s="381"/>
      <c r="H141" s="381"/>
      <c r="I141" s="381"/>
      <c r="J141" s="381"/>
      <c r="K141" s="381"/>
      <c r="L141" s="381"/>
      <c r="M141" s="381"/>
      <c r="N141" s="381"/>
    </row>
    <row r="142" spans="1:16" ht="15" customHeight="1" x14ac:dyDescent="0.25">
      <c r="A142" s="252"/>
      <c r="B142" s="252"/>
      <c r="C142" s="252"/>
      <c r="D142" s="252"/>
      <c r="E142" s="252"/>
      <c r="F142" s="252"/>
      <c r="G142" s="252"/>
      <c r="H142" s="252"/>
      <c r="I142" s="252"/>
      <c r="J142" s="252"/>
      <c r="K142" s="252"/>
    </row>
    <row r="143" spans="1:16" ht="15" customHeight="1" x14ac:dyDescent="0.25">
      <c r="A143" s="255" t="s">
        <v>101</v>
      </c>
      <c r="F143" s="255" t="s">
        <v>102</v>
      </c>
      <c r="I143" s="255" t="s">
        <v>103</v>
      </c>
      <c r="L143" s="74" t="s">
        <v>127</v>
      </c>
      <c r="M143" s="74"/>
    </row>
    <row r="145" spans="1:16" ht="15.75" customHeight="1" x14ac:dyDescent="0.25">
      <c r="A145" s="348" t="s">
        <v>208</v>
      </c>
      <c r="B145" s="348"/>
      <c r="C145" s="348"/>
      <c r="D145" s="348"/>
      <c r="E145" s="348"/>
      <c r="F145" s="348"/>
      <c r="G145" s="348"/>
      <c r="H145" s="348"/>
      <c r="I145" s="348"/>
      <c r="J145" s="348"/>
      <c r="K145" s="348"/>
      <c r="L145" s="348"/>
      <c r="M145" s="348"/>
      <c r="N145" s="348"/>
    </row>
    <row r="146" spans="1:16" ht="15.75" customHeight="1" x14ac:dyDescent="0.25">
      <c r="A146" s="186"/>
      <c r="B146" s="186"/>
      <c r="C146" s="186"/>
      <c r="D146" s="186"/>
      <c r="E146" s="186"/>
      <c r="F146" s="186"/>
      <c r="G146" s="76" t="str">
        <f>'proje ve personel bilgileri'!$B$7</f>
        <v>/</v>
      </c>
      <c r="H146" s="77" t="s">
        <v>109</v>
      </c>
      <c r="I146" s="186"/>
      <c r="J146" s="186"/>
      <c r="K146" s="186"/>
      <c r="L146" s="186"/>
      <c r="M146" s="186"/>
      <c r="N146" s="186"/>
    </row>
    <row r="148" spans="1:16" ht="15.75" customHeight="1" x14ac:dyDescent="0.25">
      <c r="A148" s="190" t="s">
        <v>194</v>
      </c>
      <c r="B148" s="191"/>
      <c r="C148" s="191"/>
      <c r="D148" s="191"/>
      <c r="E148" s="191"/>
      <c r="F148" s="191"/>
      <c r="G148" s="191"/>
      <c r="H148" s="191"/>
      <c r="I148" s="191"/>
      <c r="J148" s="191"/>
      <c r="K148" s="191"/>
      <c r="L148" s="191"/>
      <c r="N148" s="189" t="s">
        <v>209</v>
      </c>
    </row>
    <row r="149" spans="1:16" ht="15.75" customHeight="1" x14ac:dyDescent="0.25">
      <c r="A149" s="349" t="s">
        <v>2</v>
      </c>
      <c r="B149" s="350"/>
      <c r="C149" s="479">
        <f>'proje ve personel bilgileri'!$B$2</f>
        <v>0</v>
      </c>
      <c r="D149" s="480"/>
      <c r="E149" s="480"/>
      <c r="F149" s="480"/>
      <c r="G149" s="480"/>
      <c r="H149" s="480"/>
      <c r="I149" s="480"/>
      <c r="J149" s="480"/>
      <c r="K149" s="480"/>
      <c r="L149" s="480"/>
      <c r="M149" s="480"/>
      <c r="N149" s="481"/>
    </row>
    <row r="150" spans="1:16" ht="15.75" customHeight="1" x14ac:dyDescent="0.25">
      <c r="A150" s="349" t="s">
        <v>184</v>
      </c>
      <c r="B150" s="350"/>
      <c r="C150" s="479">
        <f>'proje ve personel bilgileri'!$B$3</f>
        <v>0</v>
      </c>
      <c r="D150" s="480"/>
      <c r="E150" s="480"/>
      <c r="F150" s="480"/>
      <c r="G150" s="480"/>
      <c r="H150" s="480"/>
      <c r="I150" s="480"/>
      <c r="J150" s="480"/>
      <c r="K150" s="480"/>
      <c r="L150" s="480"/>
      <c r="M150" s="480"/>
      <c r="N150" s="481"/>
    </row>
    <row r="151" spans="1:16" ht="60" customHeight="1" x14ac:dyDescent="0.25">
      <c r="A151" s="211" t="s">
        <v>87</v>
      </c>
      <c r="B151" s="212" t="s">
        <v>210</v>
      </c>
      <c r="C151" s="213" t="s">
        <v>211</v>
      </c>
      <c r="D151" s="213" t="s">
        <v>212</v>
      </c>
      <c r="E151" s="193" t="s">
        <v>213</v>
      </c>
      <c r="F151" s="488" t="s">
        <v>199</v>
      </c>
      <c r="G151" s="489"/>
      <c r="H151" s="489"/>
      <c r="I151" s="489"/>
      <c r="J151" s="490"/>
      <c r="K151" s="195" t="s">
        <v>200</v>
      </c>
      <c r="L151" s="195" t="s">
        <v>201</v>
      </c>
      <c r="M151" s="195" t="s">
        <v>202</v>
      </c>
      <c r="N151" s="196" t="s">
        <v>203</v>
      </c>
    </row>
    <row r="152" spans="1:16" ht="24.95" customHeight="1" x14ac:dyDescent="0.25">
      <c r="A152" s="214">
        <v>61</v>
      </c>
      <c r="B152" s="215"/>
      <c r="C152" s="278"/>
      <c r="D152" s="278"/>
      <c r="E152" s="259"/>
      <c r="F152" s="484"/>
      <c r="G152" s="485"/>
      <c r="H152" s="485"/>
      <c r="I152" s="485"/>
      <c r="J152" s="486"/>
      <c r="K152" s="216"/>
      <c r="L152" s="216"/>
      <c r="M152" s="217"/>
      <c r="N152" s="218"/>
      <c r="O152" s="38" t="str">
        <f t="shared" ref="O152:O161" si="12">IF(M152&lt;&gt;0,(IF(N152=0,"KDV'li Tutar Zorunlu"," "))," ")</f>
        <v xml:space="preserve"> </v>
      </c>
      <c r="P152" s="38" t="str">
        <f t="shared" ref="P152:P161" si="13">IF(M152&lt;&gt;0,(IF(K152=0,"Tarih Numara Zorunlu"," "))," ")</f>
        <v xml:space="preserve"> </v>
      </c>
    </row>
    <row r="153" spans="1:16" ht="24.95" customHeight="1" x14ac:dyDescent="0.25">
      <c r="A153" s="214">
        <v>62</v>
      </c>
      <c r="B153" s="215"/>
      <c r="C153" s="278"/>
      <c r="D153" s="278"/>
      <c r="E153" s="259"/>
      <c r="F153" s="484"/>
      <c r="G153" s="485"/>
      <c r="H153" s="485"/>
      <c r="I153" s="485"/>
      <c r="J153" s="486"/>
      <c r="K153" s="216"/>
      <c r="L153" s="216"/>
      <c r="M153" s="217"/>
      <c r="N153" s="218"/>
      <c r="O153" s="38" t="str">
        <f t="shared" si="12"/>
        <v xml:space="preserve"> </v>
      </c>
      <c r="P153" s="38" t="str">
        <f t="shared" si="13"/>
        <v xml:space="preserve"> </v>
      </c>
    </row>
    <row r="154" spans="1:16" ht="24.95" customHeight="1" x14ac:dyDescent="0.25">
      <c r="A154" s="214">
        <v>63</v>
      </c>
      <c r="B154" s="215"/>
      <c r="C154" s="278"/>
      <c r="D154" s="278"/>
      <c r="E154" s="259"/>
      <c r="F154" s="484"/>
      <c r="G154" s="485"/>
      <c r="H154" s="485"/>
      <c r="I154" s="485"/>
      <c r="J154" s="486"/>
      <c r="K154" s="216"/>
      <c r="L154" s="216"/>
      <c r="M154" s="217"/>
      <c r="N154" s="218"/>
      <c r="O154" s="38" t="str">
        <f t="shared" si="12"/>
        <v xml:space="preserve"> </v>
      </c>
      <c r="P154" s="38" t="str">
        <f t="shared" si="13"/>
        <v xml:space="preserve"> </v>
      </c>
    </row>
    <row r="155" spans="1:16" ht="24.95" customHeight="1" x14ac:dyDescent="0.25">
      <c r="A155" s="214">
        <v>64</v>
      </c>
      <c r="B155" s="215"/>
      <c r="C155" s="278"/>
      <c r="D155" s="278"/>
      <c r="E155" s="259"/>
      <c r="F155" s="484"/>
      <c r="G155" s="485"/>
      <c r="H155" s="485"/>
      <c r="I155" s="485"/>
      <c r="J155" s="486"/>
      <c r="K155" s="219"/>
      <c r="L155" s="219"/>
      <c r="M155" s="220"/>
      <c r="N155" s="218"/>
      <c r="O155" s="38" t="str">
        <f t="shared" si="12"/>
        <v xml:space="preserve"> </v>
      </c>
      <c r="P155" s="38" t="str">
        <f t="shared" si="13"/>
        <v xml:space="preserve"> </v>
      </c>
    </row>
    <row r="156" spans="1:16" ht="24.95" customHeight="1" x14ac:dyDescent="0.25">
      <c r="A156" s="214">
        <v>65</v>
      </c>
      <c r="B156" s="215"/>
      <c r="C156" s="278"/>
      <c r="D156" s="278"/>
      <c r="E156" s="259"/>
      <c r="F156" s="484"/>
      <c r="G156" s="485"/>
      <c r="H156" s="485"/>
      <c r="I156" s="485"/>
      <c r="J156" s="486"/>
      <c r="K156" s="219"/>
      <c r="L156" s="219"/>
      <c r="M156" s="220"/>
      <c r="N156" s="218"/>
      <c r="O156" s="38" t="str">
        <f t="shared" si="12"/>
        <v xml:space="preserve"> </v>
      </c>
      <c r="P156" s="38" t="str">
        <f t="shared" si="13"/>
        <v xml:space="preserve"> </v>
      </c>
    </row>
    <row r="157" spans="1:16" ht="24.95" customHeight="1" x14ac:dyDescent="0.25">
      <c r="A157" s="214">
        <v>66</v>
      </c>
      <c r="B157" s="215"/>
      <c r="C157" s="278"/>
      <c r="D157" s="278"/>
      <c r="E157" s="259"/>
      <c r="F157" s="484"/>
      <c r="G157" s="485"/>
      <c r="H157" s="485"/>
      <c r="I157" s="485"/>
      <c r="J157" s="486"/>
      <c r="K157" s="219"/>
      <c r="L157" s="219"/>
      <c r="M157" s="220"/>
      <c r="N157" s="218"/>
      <c r="O157" s="38" t="str">
        <f t="shared" si="12"/>
        <v xml:space="preserve"> </v>
      </c>
      <c r="P157" s="38" t="str">
        <f t="shared" si="13"/>
        <v xml:space="preserve"> </v>
      </c>
    </row>
    <row r="158" spans="1:16" ht="24.95" customHeight="1" x14ac:dyDescent="0.25">
      <c r="A158" s="214">
        <v>67</v>
      </c>
      <c r="B158" s="221"/>
      <c r="C158" s="279"/>
      <c r="D158" s="279"/>
      <c r="E158" s="280"/>
      <c r="F158" s="484"/>
      <c r="G158" s="485"/>
      <c r="H158" s="485"/>
      <c r="I158" s="485"/>
      <c r="J158" s="486"/>
      <c r="K158" s="219"/>
      <c r="L158" s="219"/>
      <c r="M158" s="220"/>
      <c r="N158" s="218"/>
      <c r="O158" s="38" t="str">
        <f t="shared" si="12"/>
        <v xml:space="preserve"> </v>
      </c>
      <c r="P158" s="38" t="str">
        <f t="shared" si="13"/>
        <v xml:space="preserve"> </v>
      </c>
    </row>
    <row r="159" spans="1:16" ht="24.95" customHeight="1" x14ac:dyDescent="0.25">
      <c r="A159" s="214">
        <v>68</v>
      </c>
      <c r="B159" s="221"/>
      <c r="C159" s="279"/>
      <c r="D159" s="279"/>
      <c r="E159" s="280"/>
      <c r="F159" s="484"/>
      <c r="G159" s="485"/>
      <c r="H159" s="485"/>
      <c r="I159" s="485"/>
      <c r="J159" s="486"/>
      <c r="K159" s="219"/>
      <c r="L159" s="219"/>
      <c r="M159" s="220"/>
      <c r="N159" s="218"/>
      <c r="O159" s="38" t="str">
        <f t="shared" si="12"/>
        <v xml:space="preserve"> </v>
      </c>
      <c r="P159" s="38" t="str">
        <f t="shared" si="13"/>
        <v xml:space="preserve"> </v>
      </c>
    </row>
    <row r="160" spans="1:16" ht="24.95" customHeight="1" x14ac:dyDescent="0.25">
      <c r="A160" s="214">
        <v>69</v>
      </c>
      <c r="B160" s="221"/>
      <c r="C160" s="279"/>
      <c r="D160" s="279"/>
      <c r="E160" s="280"/>
      <c r="F160" s="484"/>
      <c r="G160" s="485"/>
      <c r="H160" s="485"/>
      <c r="I160" s="485"/>
      <c r="J160" s="486"/>
      <c r="K160" s="219"/>
      <c r="L160" s="219"/>
      <c r="M160" s="220"/>
      <c r="N160" s="218"/>
      <c r="O160" s="38" t="str">
        <f t="shared" si="12"/>
        <v xml:space="preserve"> </v>
      </c>
      <c r="P160" s="38" t="str">
        <f t="shared" si="13"/>
        <v xml:space="preserve"> </v>
      </c>
    </row>
    <row r="161" spans="1:16" ht="24.95" customHeight="1" x14ac:dyDescent="0.25">
      <c r="A161" s="214">
        <v>70</v>
      </c>
      <c r="B161" s="221"/>
      <c r="C161" s="279"/>
      <c r="D161" s="279"/>
      <c r="E161" s="280"/>
      <c r="F161" s="484"/>
      <c r="G161" s="485"/>
      <c r="H161" s="485"/>
      <c r="I161" s="485"/>
      <c r="J161" s="486"/>
      <c r="K161" s="219"/>
      <c r="L161" s="219"/>
      <c r="M161" s="220"/>
      <c r="N161" s="218"/>
      <c r="O161" s="38" t="str">
        <f t="shared" si="12"/>
        <v xml:space="preserve"> </v>
      </c>
      <c r="P161" s="38" t="str">
        <f t="shared" si="13"/>
        <v xml:space="preserve"> </v>
      </c>
    </row>
    <row r="162" spans="1:16" ht="15.75" customHeight="1" x14ac:dyDescent="0.25">
      <c r="A162" s="3" t="s">
        <v>216</v>
      </c>
      <c r="L162" s="207" t="s">
        <v>181</v>
      </c>
      <c r="M162" s="210">
        <f>SUM(M152:M161)+M138</f>
        <v>0</v>
      </c>
      <c r="N162" s="208"/>
    </row>
    <row r="163" spans="1:16" ht="15" customHeight="1" x14ac:dyDescent="0.25">
      <c r="A163" s="209" t="s">
        <v>217</v>
      </c>
    </row>
    <row r="164" spans="1:16" ht="15" customHeight="1" x14ac:dyDescent="0.25">
      <c r="A164" s="209"/>
    </row>
    <row r="165" spans="1:16" ht="15" customHeight="1" x14ac:dyDescent="0.25">
      <c r="A165" s="381" t="s">
        <v>171</v>
      </c>
      <c r="B165" s="381"/>
      <c r="C165" s="381"/>
      <c r="D165" s="381"/>
      <c r="E165" s="381"/>
      <c r="F165" s="381"/>
      <c r="G165" s="381"/>
      <c r="H165" s="381"/>
      <c r="I165" s="381"/>
      <c r="J165" s="381"/>
      <c r="K165" s="381"/>
      <c r="L165" s="381"/>
      <c r="M165" s="381"/>
      <c r="N165" s="381"/>
    </row>
    <row r="166" spans="1:16" ht="15" customHeight="1" x14ac:dyDescent="0.25">
      <c r="A166" s="273"/>
      <c r="B166" s="273"/>
      <c r="C166" s="273"/>
      <c r="D166" s="273"/>
      <c r="E166" s="273"/>
      <c r="F166" s="273"/>
      <c r="G166" s="273"/>
      <c r="H166" s="273"/>
      <c r="I166" s="273"/>
      <c r="J166" s="273"/>
      <c r="K166" s="273"/>
    </row>
    <row r="167" spans="1:16" ht="15" customHeight="1" x14ac:dyDescent="0.25">
      <c r="A167" s="275" t="s">
        <v>101</v>
      </c>
      <c r="F167" s="275" t="s">
        <v>102</v>
      </c>
      <c r="I167" s="275" t="s">
        <v>103</v>
      </c>
      <c r="L167" s="74" t="s">
        <v>127</v>
      </c>
      <c r="M167" s="74"/>
    </row>
    <row r="168" spans="1:16" ht="15.75" customHeight="1" x14ac:dyDescent="0.25">
      <c r="A168" s="348" t="s">
        <v>208</v>
      </c>
      <c r="B168" s="348"/>
      <c r="C168" s="348"/>
      <c r="D168" s="348"/>
      <c r="E168" s="348"/>
      <c r="F168" s="348"/>
      <c r="G168" s="348"/>
      <c r="H168" s="348"/>
      <c r="I168" s="348"/>
      <c r="J168" s="348"/>
      <c r="K168" s="348"/>
      <c r="L168" s="348"/>
      <c r="M168" s="348"/>
      <c r="N168" s="348"/>
    </row>
    <row r="169" spans="1:16" ht="15.75" customHeight="1" x14ac:dyDescent="0.25">
      <c r="A169" s="186"/>
      <c r="B169" s="186"/>
      <c r="C169" s="186"/>
      <c r="D169" s="186"/>
      <c r="E169" s="186"/>
      <c r="F169" s="186"/>
      <c r="G169" s="76" t="str">
        <f>'proje ve personel bilgileri'!$B$7</f>
        <v>/</v>
      </c>
      <c r="H169" s="77" t="s">
        <v>109</v>
      </c>
      <c r="I169" s="186"/>
      <c r="J169" s="186"/>
      <c r="K169" s="186"/>
      <c r="L169" s="186"/>
      <c r="M169" s="186"/>
      <c r="N169" s="186"/>
    </row>
    <row r="171" spans="1:16" ht="15.75" customHeight="1" x14ac:dyDescent="0.25">
      <c r="A171" s="190" t="s">
        <v>194</v>
      </c>
      <c r="B171" s="191"/>
      <c r="C171" s="191"/>
      <c r="D171" s="191"/>
      <c r="E171" s="191"/>
      <c r="F171" s="191"/>
      <c r="G171" s="191"/>
      <c r="H171" s="191"/>
      <c r="I171" s="191"/>
      <c r="J171" s="191"/>
      <c r="K171" s="191"/>
      <c r="L171" s="191"/>
      <c r="N171" s="189" t="s">
        <v>209</v>
      </c>
    </row>
    <row r="172" spans="1:16" ht="15.75" customHeight="1" x14ac:dyDescent="0.25">
      <c r="A172" s="349" t="s">
        <v>2</v>
      </c>
      <c r="B172" s="350"/>
      <c r="C172" s="479">
        <f>'proje ve personel bilgileri'!$B$2</f>
        <v>0</v>
      </c>
      <c r="D172" s="480"/>
      <c r="E172" s="480"/>
      <c r="F172" s="480"/>
      <c r="G172" s="480"/>
      <c r="H172" s="480"/>
      <c r="I172" s="480"/>
      <c r="J172" s="480"/>
      <c r="K172" s="480"/>
      <c r="L172" s="480"/>
      <c r="M172" s="480"/>
      <c r="N172" s="481"/>
    </row>
    <row r="173" spans="1:16" ht="15.75" customHeight="1" x14ac:dyDescent="0.25">
      <c r="A173" s="349" t="s">
        <v>184</v>
      </c>
      <c r="B173" s="350"/>
      <c r="C173" s="479">
        <f>'proje ve personel bilgileri'!$B$3</f>
        <v>0</v>
      </c>
      <c r="D173" s="480"/>
      <c r="E173" s="480"/>
      <c r="F173" s="480"/>
      <c r="G173" s="480"/>
      <c r="H173" s="480"/>
      <c r="I173" s="480"/>
      <c r="J173" s="480"/>
      <c r="K173" s="480"/>
      <c r="L173" s="480"/>
      <c r="M173" s="480"/>
      <c r="N173" s="481"/>
    </row>
    <row r="174" spans="1:16" ht="60" customHeight="1" x14ac:dyDescent="0.25">
      <c r="A174" s="211" t="s">
        <v>87</v>
      </c>
      <c r="B174" s="212" t="s">
        <v>210</v>
      </c>
      <c r="C174" s="213" t="s">
        <v>211</v>
      </c>
      <c r="D174" s="213" t="s">
        <v>212</v>
      </c>
      <c r="E174" s="193" t="s">
        <v>213</v>
      </c>
      <c r="F174" s="488" t="s">
        <v>199</v>
      </c>
      <c r="G174" s="489"/>
      <c r="H174" s="489"/>
      <c r="I174" s="489"/>
      <c r="J174" s="490"/>
      <c r="K174" s="195" t="s">
        <v>200</v>
      </c>
      <c r="L174" s="195" t="s">
        <v>201</v>
      </c>
      <c r="M174" s="195" t="s">
        <v>202</v>
      </c>
      <c r="N174" s="196" t="s">
        <v>203</v>
      </c>
    </row>
    <row r="175" spans="1:16" ht="24.95" customHeight="1" x14ac:dyDescent="0.25">
      <c r="A175" s="214">
        <v>71</v>
      </c>
      <c r="B175" s="215"/>
      <c r="C175" s="278"/>
      <c r="D175" s="278"/>
      <c r="E175" s="259"/>
      <c r="F175" s="484"/>
      <c r="G175" s="485"/>
      <c r="H175" s="485"/>
      <c r="I175" s="485"/>
      <c r="J175" s="486"/>
      <c r="K175" s="216"/>
      <c r="L175" s="216"/>
      <c r="M175" s="217"/>
      <c r="N175" s="218"/>
      <c r="O175" s="38" t="str">
        <f t="shared" ref="O175:O184" si="14">IF(M175&lt;&gt;0,(IF(N175=0,"KDV'li Tutar Zorunlu"," "))," ")</f>
        <v xml:space="preserve"> </v>
      </c>
      <c r="P175" s="38" t="str">
        <f t="shared" ref="P175:P184" si="15">IF(M175&lt;&gt;0,(IF(K175=0,"Tarih Numara Zorunlu"," "))," ")</f>
        <v xml:space="preserve"> </v>
      </c>
    </row>
    <row r="176" spans="1:16" ht="24.95" customHeight="1" x14ac:dyDescent="0.25">
      <c r="A176" s="214">
        <v>72</v>
      </c>
      <c r="B176" s="215"/>
      <c r="C176" s="278"/>
      <c r="D176" s="278"/>
      <c r="E176" s="259"/>
      <c r="F176" s="484"/>
      <c r="G176" s="485"/>
      <c r="H176" s="485"/>
      <c r="I176" s="485"/>
      <c r="J176" s="486"/>
      <c r="K176" s="216"/>
      <c r="L176" s="216"/>
      <c r="M176" s="217"/>
      <c r="N176" s="218"/>
      <c r="O176" s="38" t="str">
        <f t="shared" si="14"/>
        <v xml:space="preserve"> </v>
      </c>
      <c r="P176" s="38" t="str">
        <f t="shared" si="15"/>
        <v xml:space="preserve"> </v>
      </c>
    </row>
    <row r="177" spans="1:16" ht="24.95" customHeight="1" x14ac:dyDescent="0.25">
      <c r="A177" s="214">
        <v>73</v>
      </c>
      <c r="B177" s="215"/>
      <c r="C177" s="278"/>
      <c r="D177" s="278"/>
      <c r="E177" s="259"/>
      <c r="F177" s="484"/>
      <c r="G177" s="485"/>
      <c r="H177" s="485"/>
      <c r="I177" s="485"/>
      <c r="J177" s="486"/>
      <c r="K177" s="216"/>
      <c r="L177" s="216"/>
      <c r="M177" s="217"/>
      <c r="N177" s="218"/>
      <c r="O177" s="38" t="str">
        <f t="shared" si="14"/>
        <v xml:space="preserve"> </v>
      </c>
      <c r="P177" s="38" t="str">
        <f t="shared" si="15"/>
        <v xml:space="preserve"> </v>
      </c>
    </row>
    <row r="178" spans="1:16" ht="24.95" customHeight="1" x14ac:dyDescent="0.25">
      <c r="A178" s="214">
        <v>74</v>
      </c>
      <c r="B178" s="215"/>
      <c r="C178" s="278"/>
      <c r="D178" s="278"/>
      <c r="E178" s="259"/>
      <c r="F178" s="484"/>
      <c r="G178" s="485"/>
      <c r="H178" s="485"/>
      <c r="I178" s="485"/>
      <c r="J178" s="486"/>
      <c r="K178" s="219"/>
      <c r="L178" s="219"/>
      <c r="M178" s="220"/>
      <c r="N178" s="218"/>
      <c r="O178" s="38" t="str">
        <f t="shared" si="14"/>
        <v xml:space="preserve"> </v>
      </c>
      <c r="P178" s="38" t="str">
        <f t="shared" si="15"/>
        <v xml:space="preserve"> </v>
      </c>
    </row>
    <row r="179" spans="1:16" ht="24.95" customHeight="1" x14ac:dyDescent="0.25">
      <c r="A179" s="214">
        <v>75</v>
      </c>
      <c r="B179" s="215"/>
      <c r="C179" s="278"/>
      <c r="D179" s="278"/>
      <c r="E179" s="259"/>
      <c r="F179" s="484"/>
      <c r="G179" s="485"/>
      <c r="H179" s="485"/>
      <c r="I179" s="485"/>
      <c r="J179" s="486"/>
      <c r="K179" s="219"/>
      <c r="L179" s="219"/>
      <c r="M179" s="220"/>
      <c r="N179" s="218"/>
      <c r="O179" s="38" t="str">
        <f t="shared" si="14"/>
        <v xml:space="preserve"> </v>
      </c>
      <c r="P179" s="38" t="str">
        <f t="shared" si="15"/>
        <v xml:space="preserve"> </v>
      </c>
    </row>
    <row r="180" spans="1:16" ht="24.95" customHeight="1" x14ac:dyDescent="0.25">
      <c r="A180" s="214">
        <v>76</v>
      </c>
      <c r="B180" s="215"/>
      <c r="C180" s="278"/>
      <c r="D180" s="278"/>
      <c r="E180" s="259"/>
      <c r="F180" s="484"/>
      <c r="G180" s="485"/>
      <c r="H180" s="485"/>
      <c r="I180" s="485"/>
      <c r="J180" s="486"/>
      <c r="K180" s="219"/>
      <c r="L180" s="219"/>
      <c r="M180" s="220"/>
      <c r="N180" s="218"/>
      <c r="O180" s="38" t="str">
        <f t="shared" si="14"/>
        <v xml:space="preserve"> </v>
      </c>
      <c r="P180" s="38" t="str">
        <f t="shared" si="15"/>
        <v xml:space="preserve"> </v>
      </c>
    </row>
    <row r="181" spans="1:16" ht="24.95" customHeight="1" x14ac:dyDescent="0.25">
      <c r="A181" s="214">
        <v>77</v>
      </c>
      <c r="B181" s="221"/>
      <c r="C181" s="279"/>
      <c r="D181" s="279"/>
      <c r="E181" s="280"/>
      <c r="F181" s="484"/>
      <c r="G181" s="485"/>
      <c r="H181" s="485"/>
      <c r="I181" s="485"/>
      <c r="J181" s="486"/>
      <c r="K181" s="219"/>
      <c r="L181" s="219"/>
      <c r="M181" s="220"/>
      <c r="N181" s="218"/>
      <c r="O181" s="38" t="str">
        <f t="shared" si="14"/>
        <v xml:space="preserve"> </v>
      </c>
      <c r="P181" s="38" t="str">
        <f t="shared" si="15"/>
        <v xml:space="preserve"> </v>
      </c>
    </row>
    <row r="182" spans="1:16" ht="24.95" customHeight="1" x14ac:dyDescent="0.25">
      <c r="A182" s="214">
        <v>78</v>
      </c>
      <c r="B182" s="221"/>
      <c r="C182" s="279"/>
      <c r="D182" s="279"/>
      <c r="E182" s="280"/>
      <c r="F182" s="484"/>
      <c r="G182" s="485"/>
      <c r="H182" s="485"/>
      <c r="I182" s="485"/>
      <c r="J182" s="486"/>
      <c r="K182" s="219"/>
      <c r="L182" s="219"/>
      <c r="M182" s="220"/>
      <c r="N182" s="218"/>
      <c r="O182" s="38" t="str">
        <f t="shared" si="14"/>
        <v xml:space="preserve"> </v>
      </c>
      <c r="P182" s="38" t="str">
        <f t="shared" si="15"/>
        <v xml:space="preserve"> </v>
      </c>
    </row>
    <row r="183" spans="1:16" ht="24.95" customHeight="1" x14ac:dyDescent="0.25">
      <c r="A183" s="214">
        <v>79</v>
      </c>
      <c r="B183" s="221"/>
      <c r="C183" s="279"/>
      <c r="D183" s="279"/>
      <c r="E183" s="280"/>
      <c r="F183" s="484"/>
      <c r="G183" s="485"/>
      <c r="H183" s="485"/>
      <c r="I183" s="485"/>
      <c r="J183" s="486"/>
      <c r="K183" s="219"/>
      <c r="L183" s="219"/>
      <c r="M183" s="220"/>
      <c r="N183" s="218"/>
      <c r="O183" s="38" t="str">
        <f t="shared" si="14"/>
        <v xml:space="preserve"> </v>
      </c>
      <c r="P183" s="38" t="str">
        <f t="shared" si="15"/>
        <v xml:space="preserve"> </v>
      </c>
    </row>
    <row r="184" spans="1:16" ht="24.95" customHeight="1" x14ac:dyDescent="0.25">
      <c r="A184" s="214">
        <v>80</v>
      </c>
      <c r="B184" s="221"/>
      <c r="C184" s="279"/>
      <c r="D184" s="279"/>
      <c r="E184" s="280"/>
      <c r="F184" s="484"/>
      <c r="G184" s="485"/>
      <c r="H184" s="485"/>
      <c r="I184" s="485"/>
      <c r="J184" s="486"/>
      <c r="K184" s="219"/>
      <c r="L184" s="219"/>
      <c r="M184" s="220"/>
      <c r="N184" s="218"/>
      <c r="O184" s="38" t="str">
        <f t="shared" si="14"/>
        <v xml:space="preserve"> </v>
      </c>
      <c r="P184" s="38" t="str">
        <f t="shared" si="15"/>
        <v xml:space="preserve"> </v>
      </c>
    </row>
    <row r="185" spans="1:16" ht="15.75" customHeight="1" x14ac:dyDescent="0.25">
      <c r="A185" s="3" t="s">
        <v>216</v>
      </c>
      <c r="L185" s="207" t="s">
        <v>181</v>
      </c>
      <c r="M185" s="210">
        <f>SUM(M175:M184)+M162</f>
        <v>0</v>
      </c>
      <c r="N185" s="208"/>
    </row>
    <row r="186" spans="1:16" ht="15" customHeight="1" x14ac:dyDescent="0.25">
      <c r="A186" s="209" t="s">
        <v>217</v>
      </c>
    </row>
    <row r="187" spans="1:16" ht="15" customHeight="1" x14ac:dyDescent="0.25">
      <c r="A187" s="209"/>
    </row>
    <row r="188" spans="1:16" ht="15" customHeight="1" x14ac:dyDescent="0.25">
      <c r="A188" s="381" t="s">
        <v>171</v>
      </c>
      <c r="B188" s="381"/>
      <c r="C188" s="381"/>
      <c r="D188" s="381"/>
      <c r="E188" s="381"/>
      <c r="F188" s="381"/>
      <c r="G188" s="381"/>
      <c r="H188" s="381"/>
      <c r="I188" s="381"/>
      <c r="J188" s="381"/>
      <c r="K188" s="381"/>
      <c r="L188" s="381"/>
      <c r="M188" s="381"/>
      <c r="N188" s="381"/>
    </row>
    <row r="189" spans="1:16" ht="15" customHeight="1" x14ac:dyDescent="0.25">
      <c r="A189" s="273"/>
      <c r="B189" s="273"/>
      <c r="C189" s="273"/>
      <c r="D189" s="273"/>
      <c r="E189" s="273"/>
      <c r="F189" s="273"/>
      <c r="G189" s="273"/>
      <c r="H189" s="273"/>
      <c r="I189" s="273"/>
      <c r="J189" s="273"/>
      <c r="K189" s="273"/>
    </row>
    <row r="190" spans="1:16" ht="15" customHeight="1" x14ac:dyDescent="0.25">
      <c r="A190" s="275" t="s">
        <v>101</v>
      </c>
      <c r="F190" s="275" t="s">
        <v>102</v>
      </c>
      <c r="I190" s="275" t="s">
        <v>103</v>
      </c>
      <c r="L190" s="74" t="s">
        <v>127</v>
      </c>
      <c r="M190" s="74"/>
    </row>
    <row r="191" spans="1:16" ht="15.75" customHeight="1" x14ac:dyDescent="0.25">
      <c r="A191" s="348" t="s">
        <v>208</v>
      </c>
      <c r="B191" s="348"/>
      <c r="C191" s="348"/>
      <c r="D191" s="348"/>
      <c r="E191" s="348"/>
      <c r="F191" s="348"/>
      <c r="G191" s="348"/>
      <c r="H191" s="348"/>
      <c r="I191" s="348"/>
      <c r="J191" s="348"/>
      <c r="K191" s="348"/>
      <c r="L191" s="348"/>
      <c r="M191" s="348"/>
      <c r="N191" s="348"/>
    </row>
    <row r="192" spans="1:16" ht="15.75" customHeight="1" x14ac:dyDescent="0.25">
      <c r="A192" s="186"/>
      <c r="B192" s="186"/>
      <c r="C192" s="186"/>
      <c r="D192" s="186"/>
      <c r="E192" s="186"/>
      <c r="F192" s="186"/>
      <c r="G192" s="76" t="str">
        <f>'proje ve personel bilgileri'!$B$7</f>
        <v>/</v>
      </c>
      <c r="H192" s="77" t="s">
        <v>109</v>
      </c>
      <c r="I192" s="186"/>
      <c r="J192" s="186"/>
      <c r="K192" s="186"/>
      <c r="L192" s="186"/>
      <c r="M192" s="186"/>
      <c r="N192" s="186"/>
    </row>
    <row r="194" spans="1:16" ht="15.75" customHeight="1" x14ac:dyDescent="0.25">
      <c r="A194" s="190" t="s">
        <v>194</v>
      </c>
      <c r="B194" s="191"/>
      <c r="C194" s="191"/>
      <c r="D194" s="191"/>
      <c r="E194" s="191"/>
      <c r="F194" s="191"/>
      <c r="G194" s="191"/>
      <c r="H194" s="191"/>
      <c r="I194" s="191"/>
      <c r="J194" s="191"/>
      <c r="K194" s="191"/>
      <c r="L194" s="191"/>
      <c r="N194" s="189" t="s">
        <v>209</v>
      </c>
    </row>
    <row r="195" spans="1:16" ht="15.75" customHeight="1" x14ac:dyDescent="0.25">
      <c r="A195" s="349" t="s">
        <v>2</v>
      </c>
      <c r="B195" s="350"/>
      <c r="C195" s="479">
        <f>'proje ve personel bilgileri'!$B$2</f>
        <v>0</v>
      </c>
      <c r="D195" s="480"/>
      <c r="E195" s="480"/>
      <c r="F195" s="480"/>
      <c r="G195" s="480"/>
      <c r="H195" s="480"/>
      <c r="I195" s="480"/>
      <c r="J195" s="480"/>
      <c r="K195" s="480"/>
      <c r="L195" s="480"/>
      <c r="M195" s="480"/>
      <c r="N195" s="481"/>
    </row>
    <row r="196" spans="1:16" ht="15.75" customHeight="1" x14ac:dyDescent="0.25">
      <c r="A196" s="349" t="s">
        <v>184</v>
      </c>
      <c r="B196" s="350"/>
      <c r="C196" s="479">
        <f>'proje ve personel bilgileri'!$B$3</f>
        <v>0</v>
      </c>
      <c r="D196" s="480"/>
      <c r="E196" s="480"/>
      <c r="F196" s="480"/>
      <c r="G196" s="480"/>
      <c r="H196" s="480"/>
      <c r="I196" s="480"/>
      <c r="J196" s="480"/>
      <c r="K196" s="480"/>
      <c r="L196" s="480"/>
      <c r="M196" s="480"/>
      <c r="N196" s="481"/>
    </row>
    <row r="197" spans="1:16" ht="60" customHeight="1" x14ac:dyDescent="0.25">
      <c r="A197" s="211" t="s">
        <v>87</v>
      </c>
      <c r="B197" s="212" t="s">
        <v>210</v>
      </c>
      <c r="C197" s="213" t="s">
        <v>211</v>
      </c>
      <c r="D197" s="213" t="s">
        <v>212</v>
      </c>
      <c r="E197" s="193" t="s">
        <v>213</v>
      </c>
      <c r="F197" s="488" t="s">
        <v>199</v>
      </c>
      <c r="G197" s="489"/>
      <c r="H197" s="489"/>
      <c r="I197" s="489"/>
      <c r="J197" s="490"/>
      <c r="K197" s="195" t="s">
        <v>200</v>
      </c>
      <c r="L197" s="195" t="s">
        <v>201</v>
      </c>
      <c r="M197" s="195" t="s">
        <v>202</v>
      </c>
      <c r="N197" s="196" t="s">
        <v>203</v>
      </c>
    </row>
    <row r="198" spans="1:16" ht="24.95" customHeight="1" x14ac:dyDescent="0.25">
      <c r="A198" s="214">
        <v>81</v>
      </c>
      <c r="B198" s="215"/>
      <c r="C198" s="278"/>
      <c r="D198" s="278"/>
      <c r="E198" s="259"/>
      <c r="F198" s="484"/>
      <c r="G198" s="485"/>
      <c r="H198" s="485"/>
      <c r="I198" s="485"/>
      <c r="J198" s="486"/>
      <c r="K198" s="216"/>
      <c r="L198" s="216"/>
      <c r="M198" s="217"/>
      <c r="N198" s="218"/>
      <c r="O198" s="38" t="str">
        <f t="shared" ref="O198:O207" si="16">IF(M198&lt;&gt;0,(IF(N198=0,"KDV'li Tutar Zorunlu"," "))," ")</f>
        <v xml:space="preserve"> </v>
      </c>
      <c r="P198" s="38" t="str">
        <f t="shared" ref="P198:P207" si="17">IF(M198&lt;&gt;0,(IF(K198=0,"Tarih Numara Zorunlu"," "))," ")</f>
        <v xml:space="preserve"> </v>
      </c>
    </row>
    <row r="199" spans="1:16" ht="24.95" customHeight="1" x14ac:dyDescent="0.25">
      <c r="A199" s="214">
        <v>82</v>
      </c>
      <c r="B199" s="215"/>
      <c r="C199" s="278"/>
      <c r="D199" s="278"/>
      <c r="E199" s="259"/>
      <c r="F199" s="484"/>
      <c r="G199" s="485"/>
      <c r="H199" s="485"/>
      <c r="I199" s="485"/>
      <c r="J199" s="486"/>
      <c r="K199" s="216"/>
      <c r="L199" s="216"/>
      <c r="M199" s="217"/>
      <c r="N199" s="218"/>
      <c r="O199" s="38" t="str">
        <f t="shared" si="16"/>
        <v xml:space="preserve"> </v>
      </c>
      <c r="P199" s="38" t="str">
        <f t="shared" si="17"/>
        <v xml:space="preserve"> </v>
      </c>
    </row>
    <row r="200" spans="1:16" ht="24.95" customHeight="1" x14ac:dyDescent="0.25">
      <c r="A200" s="214">
        <v>83</v>
      </c>
      <c r="B200" s="215"/>
      <c r="C200" s="278"/>
      <c r="D200" s="278"/>
      <c r="E200" s="259"/>
      <c r="F200" s="484"/>
      <c r="G200" s="485"/>
      <c r="H200" s="485"/>
      <c r="I200" s="485"/>
      <c r="J200" s="486"/>
      <c r="K200" s="216"/>
      <c r="L200" s="216"/>
      <c r="M200" s="217"/>
      <c r="N200" s="218"/>
      <c r="O200" s="38" t="str">
        <f t="shared" si="16"/>
        <v xml:space="preserve"> </v>
      </c>
      <c r="P200" s="38" t="str">
        <f t="shared" si="17"/>
        <v xml:space="preserve"> </v>
      </c>
    </row>
    <row r="201" spans="1:16" ht="24.95" customHeight="1" x14ac:dyDescent="0.25">
      <c r="A201" s="214">
        <v>84</v>
      </c>
      <c r="B201" s="215"/>
      <c r="C201" s="278"/>
      <c r="D201" s="278"/>
      <c r="E201" s="259"/>
      <c r="F201" s="484"/>
      <c r="G201" s="485"/>
      <c r="H201" s="485"/>
      <c r="I201" s="485"/>
      <c r="J201" s="486"/>
      <c r="K201" s="219"/>
      <c r="L201" s="219"/>
      <c r="M201" s="220"/>
      <c r="N201" s="218"/>
      <c r="O201" s="38" t="str">
        <f t="shared" si="16"/>
        <v xml:space="preserve"> </v>
      </c>
      <c r="P201" s="38" t="str">
        <f t="shared" si="17"/>
        <v xml:space="preserve"> </v>
      </c>
    </row>
    <row r="202" spans="1:16" ht="24.95" customHeight="1" x14ac:dyDescent="0.25">
      <c r="A202" s="214">
        <v>85</v>
      </c>
      <c r="B202" s="215"/>
      <c r="C202" s="278"/>
      <c r="D202" s="278"/>
      <c r="E202" s="259"/>
      <c r="F202" s="484"/>
      <c r="G202" s="485"/>
      <c r="H202" s="485"/>
      <c r="I202" s="485"/>
      <c r="J202" s="486"/>
      <c r="K202" s="219"/>
      <c r="L202" s="219"/>
      <c r="M202" s="220"/>
      <c r="N202" s="218"/>
      <c r="O202" s="38" t="str">
        <f t="shared" si="16"/>
        <v xml:space="preserve"> </v>
      </c>
      <c r="P202" s="38" t="str">
        <f t="shared" si="17"/>
        <v xml:space="preserve"> </v>
      </c>
    </row>
    <row r="203" spans="1:16" ht="24.95" customHeight="1" x14ac:dyDescent="0.25">
      <c r="A203" s="214">
        <v>86</v>
      </c>
      <c r="B203" s="215"/>
      <c r="C203" s="278"/>
      <c r="D203" s="278"/>
      <c r="E203" s="259"/>
      <c r="F203" s="484"/>
      <c r="G203" s="485"/>
      <c r="H203" s="485"/>
      <c r="I203" s="485"/>
      <c r="J203" s="486"/>
      <c r="K203" s="219"/>
      <c r="L203" s="219"/>
      <c r="M203" s="220"/>
      <c r="N203" s="218"/>
      <c r="O203" s="38" t="str">
        <f t="shared" si="16"/>
        <v xml:space="preserve"> </v>
      </c>
      <c r="P203" s="38" t="str">
        <f t="shared" si="17"/>
        <v xml:space="preserve"> </v>
      </c>
    </row>
    <row r="204" spans="1:16" ht="24.95" customHeight="1" x14ac:dyDescent="0.25">
      <c r="A204" s="214">
        <v>87</v>
      </c>
      <c r="B204" s="221"/>
      <c r="C204" s="279"/>
      <c r="D204" s="279"/>
      <c r="E204" s="280"/>
      <c r="F204" s="484"/>
      <c r="G204" s="485"/>
      <c r="H204" s="485"/>
      <c r="I204" s="485"/>
      <c r="J204" s="486"/>
      <c r="K204" s="219"/>
      <c r="L204" s="219"/>
      <c r="M204" s="220"/>
      <c r="N204" s="218"/>
      <c r="O204" s="38" t="str">
        <f t="shared" si="16"/>
        <v xml:space="preserve"> </v>
      </c>
      <c r="P204" s="38" t="str">
        <f t="shared" si="17"/>
        <v xml:space="preserve"> </v>
      </c>
    </row>
    <row r="205" spans="1:16" ht="24.95" customHeight="1" x14ac:dyDescent="0.25">
      <c r="A205" s="214">
        <v>88</v>
      </c>
      <c r="B205" s="221"/>
      <c r="C205" s="279"/>
      <c r="D205" s="279"/>
      <c r="E205" s="280"/>
      <c r="F205" s="484"/>
      <c r="G205" s="485"/>
      <c r="H205" s="485"/>
      <c r="I205" s="485"/>
      <c r="J205" s="486"/>
      <c r="K205" s="219"/>
      <c r="L205" s="219"/>
      <c r="M205" s="220"/>
      <c r="N205" s="218"/>
      <c r="O205" s="38" t="str">
        <f t="shared" si="16"/>
        <v xml:space="preserve"> </v>
      </c>
      <c r="P205" s="38" t="str">
        <f t="shared" si="17"/>
        <v xml:space="preserve"> </v>
      </c>
    </row>
    <row r="206" spans="1:16" ht="24.95" customHeight="1" x14ac:dyDescent="0.25">
      <c r="A206" s="214">
        <v>89</v>
      </c>
      <c r="B206" s="221"/>
      <c r="C206" s="279"/>
      <c r="D206" s="279"/>
      <c r="E206" s="280"/>
      <c r="F206" s="484"/>
      <c r="G206" s="485"/>
      <c r="H206" s="485"/>
      <c r="I206" s="485"/>
      <c r="J206" s="486"/>
      <c r="K206" s="219"/>
      <c r="L206" s="219"/>
      <c r="M206" s="220"/>
      <c r="N206" s="218"/>
      <c r="O206" s="38" t="str">
        <f t="shared" si="16"/>
        <v xml:space="preserve"> </v>
      </c>
      <c r="P206" s="38" t="str">
        <f t="shared" si="17"/>
        <v xml:space="preserve"> </v>
      </c>
    </row>
    <row r="207" spans="1:16" ht="24.95" customHeight="1" x14ac:dyDescent="0.25">
      <c r="A207" s="214">
        <v>90</v>
      </c>
      <c r="B207" s="221"/>
      <c r="C207" s="279"/>
      <c r="D207" s="279"/>
      <c r="E207" s="280"/>
      <c r="F207" s="484"/>
      <c r="G207" s="485"/>
      <c r="H207" s="485"/>
      <c r="I207" s="485"/>
      <c r="J207" s="486"/>
      <c r="K207" s="219"/>
      <c r="L207" s="219"/>
      <c r="M207" s="220"/>
      <c r="N207" s="218"/>
      <c r="O207" s="38" t="str">
        <f t="shared" si="16"/>
        <v xml:space="preserve"> </v>
      </c>
      <c r="P207" s="38" t="str">
        <f t="shared" si="17"/>
        <v xml:space="preserve"> </v>
      </c>
    </row>
    <row r="208" spans="1:16" ht="15.75" customHeight="1" x14ac:dyDescent="0.25">
      <c r="A208" s="3" t="s">
        <v>216</v>
      </c>
      <c r="L208" s="207" t="s">
        <v>181</v>
      </c>
      <c r="M208" s="210">
        <f>SUM(M198:M207)+M185</f>
        <v>0</v>
      </c>
      <c r="N208" s="208"/>
    </row>
    <row r="209" spans="1:16" ht="15" customHeight="1" x14ac:dyDescent="0.25">
      <c r="A209" s="209" t="s">
        <v>217</v>
      </c>
    </row>
    <row r="210" spans="1:16" ht="15" customHeight="1" x14ac:dyDescent="0.25">
      <c r="A210" s="209"/>
    </row>
    <row r="211" spans="1:16" ht="15" customHeight="1" x14ac:dyDescent="0.25">
      <c r="A211" s="381" t="s">
        <v>171</v>
      </c>
      <c r="B211" s="381"/>
      <c r="C211" s="381"/>
      <c r="D211" s="381"/>
      <c r="E211" s="381"/>
      <c r="F211" s="381"/>
      <c r="G211" s="381"/>
      <c r="H211" s="381"/>
      <c r="I211" s="381"/>
      <c r="J211" s="381"/>
      <c r="K211" s="381"/>
      <c r="L211" s="381"/>
      <c r="M211" s="381"/>
      <c r="N211" s="381"/>
    </row>
    <row r="212" spans="1:16" ht="15" customHeight="1" x14ac:dyDescent="0.25">
      <c r="A212" s="273"/>
      <c r="B212" s="273"/>
      <c r="C212" s="273"/>
      <c r="D212" s="273"/>
      <c r="E212" s="273"/>
      <c r="F212" s="273"/>
      <c r="G212" s="273"/>
      <c r="H212" s="273"/>
      <c r="I212" s="273"/>
      <c r="J212" s="273"/>
      <c r="K212" s="273"/>
    </row>
    <row r="213" spans="1:16" ht="15" customHeight="1" x14ac:dyDescent="0.25">
      <c r="A213" s="275" t="s">
        <v>101</v>
      </c>
      <c r="F213" s="275" t="s">
        <v>102</v>
      </c>
      <c r="I213" s="275" t="s">
        <v>103</v>
      </c>
      <c r="L213" s="74" t="s">
        <v>127</v>
      </c>
      <c r="M213" s="74"/>
    </row>
    <row r="214" spans="1:16" ht="15.75" customHeight="1" x14ac:dyDescent="0.25">
      <c r="A214" s="348" t="s">
        <v>208</v>
      </c>
      <c r="B214" s="348"/>
      <c r="C214" s="348"/>
      <c r="D214" s="348"/>
      <c r="E214" s="348"/>
      <c r="F214" s="348"/>
      <c r="G214" s="348"/>
      <c r="H214" s="348"/>
      <c r="I214" s="348"/>
      <c r="J214" s="348"/>
      <c r="K214" s="348"/>
      <c r="L214" s="348"/>
      <c r="M214" s="348"/>
      <c r="N214" s="348"/>
    </row>
    <row r="215" spans="1:16" ht="15.75" customHeight="1" x14ac:dyDescent="0.25">
      <c r="A215" s="186"/>
      <c r="B215" s="186"/>
      <c r="C215" s="186"/>
      <c r="D215" s="186"/>
      <c r="E215" s="186"/>
      <c r="F215" s="186"/>
      <c r="G215" s="76" t="str">
        <f>'proje ve personel bilgileri'!$B$7</f>
        <v>/</v>
      </c>
      <c r="H215" s="77" t="s">
        <v>109</v>
      </c>
      <c r="I215" s="186"/>
      <c r="J215" s="186"/>
      <c r="K215" s="186"/>
      <c r="L215" s="186"/>
      <c r="M215" s="186"/>
      <c r="N215" s="186"/>
    </row>
    <row r="217" spans="1:16" ht="15.75" customHeight="1" x14ac:dyDescent="0.25">
      <c r="A217" s="190" t="s">
        <v>194</v>
      </c>
      <c r="B217" s="191"/>
      <c r="C217" s="191"/>
      <c r="D217" s="191"/>
      <c r="E217" s="191"/>
      <c r="F217" s="191"/>
      <c r="G217" s="191"/>
      <c r="H217" s="191"/>
      <c r="I217" s="191"/>
      <c r="J217" s="191"/>
      <c r="K217" s="191"/>
      <c r="L217" s="191"/>
      <c r="N217" s="189" t="s">
        <v>209</v>
      </c>
    </row>
    <row r="218" spans="1:16" ht="15.75" customHeight="1" x14ac:dyDescent="0.25">
      <c r="A218" s="349" t="s">
        <v>2</v>
      </c>
      <c r="B218" s="350"/>
      <c r="C218" s="479">
        <f>'proje ve personel bilgileri'!$B$2</f>
        <v>0</v>
      </c>
      <c r="D218" s="480"/>
      <c r="E218" s="480"/>
      <c r="F218" s="480"/>
      <c r="G218" s="480"/>
      <c r="H218" s="480"/>
      <c r="I218" s="480"/>
      <c r="J218" s="480"/>
      <c r="K218" s="480"/>
      <c r="L218" s="480"/>
      <c r="M218" s="480"/>
      <c r="N218" s="481"/>
    </row>
    <row r="219" spans="1:16" ht="15.75" customHeight="1" x14ac:dyDescent="0.25">
      <c r="A219" s="349" t="s">
        <v>184</v>
      </c>
      <c r="B219" s="350"/>
      <c r="C219" s="479">
        <f>'proje ve personel bilgileri'!$B$3</f>
        <v>0</v>
      </c>
      <c r="D219" s="480"/>
      <c r="E219" s="480"/>
      <c r="F219" s="480"/>
      <c r="G219" s="480"/>
      <c r="H219" s="480"/>
      <c r="I219" s="480"/>
      <c r="J219" s="480"/>
      <c r="K219" s="480"/>
      <c r="L219" s="480"/>
      <c r="M219" s="480"/>
      <c r="N219" s="481"/>
    </row>
    <row r="220" spans="1:16" ht="60" customHeight="1" x14ac:dyDescent="0.25">
      <c r="A220" s="211" t="s">
        <v>87</v>
      </c>
      <c r="B220" s="212" t="s">
        <v>210</v>
      </c>
      <c r="C220" s="213" t="s">
        <v>211</v>
      </c>
      <c r="D220" s="213" t="s">
        <v>212</v>
      </c>
      <c r="E220" s="193" t="s">
        <v>213</v>
      </c>
      <c r="F220" s="488" t="s">
        <v>199</v>
      </c>
      <c r="G220" s="489"/>
      <c r="H220" s="489"/>
      <c r="I220" s="489"/>
      <c r="J220" s="490"/>
      <c r="K220" s="195" t="s">
        <v>200</v>
      </c>
      <c r="L220" s="195" t="s">
        <v>201</v>
      </c>
      <c r="M220" s="195" t="s">
        <v>202</v>
      </c>
      <c r="N220" s="196" t="s">
        <v>203</v>
      </c>
    </row>
    <row r="221" spans="1:16" ht="24.95" customHeight="1" x14ac:dyDescent="0.25">
      <c r="A221" s="214">
        <v>91</v>
      </c>
      <c r="B221" s="215"/>
      <c r="C221" s="278"/>
      <c r="D221" s="278"/>
      <c r="E221" s="259"/>
      <c r="F221" s="484"/>
      <c r="G221" s="485"/>
      <c r="H221" s="485"/>
      <c r="I221" s="485"/>
      <c r="J221" s="486"/>
      <c r="K221" s="216"/>
      <c r="L221" s="216"/>
      <c r="M221" s="217"/>
      <c r="N221" s="218"/>
      <c r="O221" s="38" t="str">
        <f t="shared" ref="O221:O230" si="18">IF(M221&lt;&gt;0,(IF(N221=0,"KDV'li Tutar Zorunlu"," "))," ")</f>
        <v xml:space="preserve"> </v>
      </c>
      <c r="P221" s="38" t="str">
        <f t="shared" ref="P221:P230" si="19">IF(M221&lt;&gt;0,(IF(K221=0,"Tarih Numara Zorunlu"," "))," ")</f>
        <v xml:space="preserve"> </v>
      </c>
    </row>
    <row r="222" spans="1:16" ht="24.95" customHeight="1" x14ac:dyDescent="0.25">
      <c r="A222" s="214">
        <v>92</v>
      </c>
      <c r="B222" s="215"/>
      <c r="C222" s="278"/>
      <c r="D222" s="278"/>
      <c r="E222" s="259"/>
      <c r="F222" s="484"/>
      <c r="G222" s="485"/>
      <c r="H222" s="485"/>
      <c r="I222" s="485"/>
      <c r="J222" s="486"/>
      <c r="K222" s="216"/>
      <c r="L222" s="216"/>
      <c r="M222" s="217"/>
      <c r="N222" s="218"/>
      <c r="O222" s="38" t="str">
        <f t="shared" si="18"/>
        <v xml:space="preserve"> </v>
      </c>
      <c r="P222" s="38" t="str">
        <f t="shared" si="19"/>
        <v xml:space="preserve"> </v>
      </c>
    </row>
    <row r="223" spans="1:16" ht="24.95" customHeight="1" x14ac:dyDescent="0.25">
      <c r="A223" s="214">
        <v>93</v>
      </c>
      <c r="B223" s="215"/>
      <c r="C223" s="278"/>
      <c r="D223" s="278"/>
      <c r="E223" s="259"/>
      <c r="F223" s="484"/>
      <c r="G223" s="485"/>
      <c r="H223" s="485"/>
      <c r="I223" s="485"/>
      <c r="J223" s="486"/>
      <c r="K223" s="216"/>
      <c r="L223" s="216"/>
      <c r="M223" s="217"/>
      <c r="N223" s="218"/>
      <c r="O223" s="38" t="str">
        <f t="shared" si="18"/>
        <v xml:space="preserve"> </v>
      </c>
      <c r="P223" s="38" t="str">
        <f t="shared" si="19"/>
        <v xml:space="preserve"> </v>
      </c>
    </row>
    <row r="224" spans="1:16" ht="24.95" customHeight="1" x14ac:dyDescent="0.25">
      <c r="A224" s="214">
        <v>94</v>
      </c>
      <c r="B224" s="215"/>
      <c r="C224" s="278"/>
      <c r="D224" s="278"/>
      <c r="E224" s="259"/>
      <c r="F224" s="484"/>
      <c r="G224" s="485"/>
      <c r="H224" s="485"/>
      <c r="I224" s="485"/>
      <c r="J224" s="486"/>
      <c r="K224" s="219"/>
      <c r="L224" s="219"/>
      <c r="M224" s="220"/>
      <c r="N224" s="218"/>
      <c r="O224" s="38" t="str">
        <f t="shared" si="18"/>
        <v xml:space="preserve"> </v>
      </c>
      <c r="P224" s="38" t="str">
        <f t="shared" si="19"/>
        <v xml:space="preserve"> </v>
      </c>
    </row>
    <row r="225" spans="1:16" ht="24.95" customHeight="1" x14ac:dyDescent="0.25">
      <c r="A225" s="214">
        <v>95</v>
      </c>
      <c r="B225" s="215"/>
      <c r="C225" s="278"/>
      <c r="D225" s="278"/>
      <c r="E225" s="259"/>
      <c r="F225" s="484"/>
      <c r="G225" s="485"/>
      <c r="H225" s="485"/>
      <c r="I225" s="485"/>
      <c r="J225" s="486"/>
      <c r="K225" s="219"/>
      <c r="L225" s="219"/>
      <c r="M225" s="220"/>
      <c r="N225" s="218"/>
      <c r="O225" s="38" t="str">
        <f t="shared" si="18"/>
        <v xml:space="preserve"> </v>
      </c>
      <c r="P225" s="38" t="str">
        <f t="shared" si="19"/>
        <v xml:space="preserve"> </v>
      </c>
    </row>
    <row r="226" spans="1:16" ht="24.95" customHeight="1" x14ac:dyDescent="0.25">
      <c r="A226" s="214">
        <v>96</v>
      </c>
      <c r="B226" s="215"/>
      <c r="C226" s="278"/>
      <c r="D226" s="278"/>
      <c r="E226" s="259"/>
      <c r="F226" s="484"/>
      <c r="G226" s="485"/>
      <c r="H226" s="485"/>
      <c r="I226" s="485"/>
      <c r="J226" s="486"/>
      <c r="K226" s="219"/>
      <c r="L226" s="219"/>
      <c r="M226" s="220"/>
      <c r="N226" s="218"/>
      <c r="O226" s="38" t="str">
        <f t="shared" si="18"/>
        <v xml:space="preserve"> </v>
      </c>
      <c r="P226" s="38" t="str">
        <f t="shared" si="19"/>
        <v xml:space="preserve"> </v>
      </c>
    </row>
    <row r="227" spans="1:16" ht="24.95" customHeight="1" x14ac:dyDescent="0.25">
      <c r="A227" s="214">
        <v>97</v>
      </c>
      <c r="B227" s="221"/>
      <c r="C227" s="279"/>
      <c r="D227" s="279"/>
      <c r="E227" s="280"/>
      <c r="F227" s="484"/>
      <c r="G227" s="485"/>
      <c r="H227" s="485"/>
      <c r="I227" s="485"/>
      <c r="J227" s="486"/>
      <c r="K227" s="219"/>
      <c r="L227" s="219"/>
      <c r="M227" s="220"/>
      <c r="N227" s="218"/>
      <c r="O227" s="38" t="str">
        <f t="shared" si="18"/>
        <v xml:space="preserve"> </v>
      </c>
      <c r="P227" s="38" t="str">
        <f t="shared" si="19"/>
        <v xml:space="preserve"> </v>
      </c>
    </row>
    <row r="228" spans="1:16" ht="24.95" customHeight="1" x14ac:dyDescent="0.25">
      <c r="A228" s="214">
        <v>98</v>
      </c>
      <c r="B228" s="221"/>
      <c r="C228" s="279"/>
      <c r="D228" s="279"/>
      <c r="E228" s="280"/>
      <c r="F228" s="484"/>
      <c r="G228" s="485"/>
      <c r="H228" s="485"/>
      <c r="I228" s="485"/>
      <c r="J228" s="486"/>
      <c r="K228" s="219"/>
      <c r="L228" s="219"/>
      <c r="M228" s="220"/>
      <c r="N228" s="218"/>
      <c r="O228" s="38" t="str">
        <f t="shared" si="18"/>
        <v xml:space="preserve"> </v>
      </c>
      <c r="P228" s="38" t="str">
        <f t="shared" si="19"/>
        <v xml:space="preserve"> </v>
      </c>
    </row>
    <row r="229" spans="1:16" ht="24.95" customHeight="1" x14ac:dyDescent="0.25">
      <c r="A229" s="214">
        <v>99</v>
      </c>
      <c r="B229" s="221"/>
      <c r="C229" s="279"/>
      <c r="D229" s="279"/>
      <c r="E229" s="280"/>
      <c r="F229" s="484"/>
      <c r="G229" s="485"/>
      <c r="H229" s="485"/>
      <c r="I229" s="485"/>
      <c r="J229" s="486"/>
      <c r="K229" s="219"/>
      <c r="L229" s="219"/>
      <c r="M229" s="220"/>
      <c r="N229" s="218"/>
      <c r="O229" s="38" t="str">
        <f t="shared" si="18"/>
        <v xml:space="preserve"> </v>
      </c>
      <c r="P229" s="38" t="str">
        <f t="shared" si="19"/>
        <v xml:space="preserve"> </v>
      </c>
    </row>
    <row r="230" spans="1:16" ht="24.95" customHeight="1" x14ac:dyDescent="0.25">
      <c r="A230" s="214">
        <v>100</v>
      </c>
      <c r="B230" s="221"/>
      <c r="C230" s="279"/>
      <c r="D230" s="279"/>
      <c r="E230" s="280"/>
      <c r="F230" s="484"/>
      <c r="G230" s="485"/>
      <c r="H230" s="485"/>
      <c r="I230" s="485"/>
      <c r="J230" s="486"/>
      <c r="K230" s="219"/>
      <c r="L230" s="219"/>
      <c r="M230" s="220"/>
      <c r="N230" s="218"/>
      <c r="O230" s="38" t="str">
        <f t="shared" si="18"/>
        <v xml:space="preserve"> </v>
      </c>
      <c r="P230" s="38" t="str">
        <f t="shared" si="19"/>
        <v xml:space="preserve"> </v>
      </c>
    </row>
    <row r="231" spans="1:16" ht="15.75" customHeight="1" x14ac:dyDescent="0.25">
      <c r="A231" s="3" t="s">
        <v>216</v>
      </c>
      <c r="L231" s="207" t="s">
        <v>181</v>
      </c>
      <c r="M231" s="210">
        <f>SUM(M221:M230)+M208</f>
        <v>0</v>
      </c>
      <c r="N231" s="208"/>
    </row>
    <row r="232" spans="1:16" ht="15" customHeight="1" x14ac:dyDescent="0.25">
      <c r="A232" s="209" t="s">
        <v>217</v>
      </c>
    </row>
    <row r="233" spans="1:16" ht="15" customHeight="1" x14ac:dyDescent="0.25">
      <c r="A233" s="209"/>
    </row>
    <row r="234" spans="1:16" ht="15" customHeight="1" x14ac:dyDescent="0.25">
      <c r="A234" s="381" t="s">
        <v>171</v>
      </c>
      <c r="B234" s="381"/>
      <c r="C234" s="381"/>
      <c r="D234" s="381"/>
      <c r="E234" s="381"/>
      <c r="F234" s="381"/>
      <c r="G234" s="381"/>
      <c r="H234" s="381"/>
      <c r="I234" s="381"/>
      <c r="J234" s="381"/>
      <c r="K234" s="381"/>
      <c r="L234" s="381"/>
      <c r="M234" s="381"/>
      <c r="N234" s="381"/>
    </row>
    <row r="235" spans="1:16" ht="15" customHeight="1" x14ac:dyDescent="0.25">
      <c r="A235" s="273"/>
      <c r="B235" s="273"/>
      <c r="C235" s="273"/>
      <c r="D235" s="273"/>
      <c r="E235" s="273"/>
      <c r="F235" s="273"/>
      <c r="G235" s="273"/>
      <c r="H235" s="273"/>
      <c r="I235" s="273"/>
      <c r="J235" s="273"/>
      <c r="K235" s="273"/>
    </row>
    <row r="236" spans="1:16" ht="15" customHeight="1" x14ac:dyDescent="0.25">
      <c r="A236" s="275" t="s">
        <v>101</v>
      </c>
      <c r="F236" s="275" t="s">
        <v>102</v>
      </c>
      <c r="I236" s="275" t="s">
        <v>103</v>
      </c>
      <c r="L236" s="74" t="s">
        <v>127</v>
      </c>
      <c r="M236" s="74"/>
    </row>
    <row r="237" spans="1:16" ht="15.75" customHeight="1" x14ac:dyDescent="0.25">
      <c r="A237" s="348" t="s">
        <v>208</v>
      </c>
      <c r="B237" s="348"/>
      <c r="C237" s="348"/>
      <c r="D237" s="348"/>
      <c r="E237" s="348"/>
      <c r="F237" s="348"/>
      <c r="G237" s="348"/>
      <c r="H237" s="348"/>
      <c r="I237" s="348"/>
      <c r="J237" s="348"/>
      <c r="K237" s="348"/>
      <c r="L237" s="348"/>
      <c r="M237" s="348"/>
      <c r="N237" s="348"/>
    </row>
    <row r="238" spans="1:16" ht="15.75" customHeight="1" x14ac:dyDescent="0.25">
      <c r="A238" s="186"/>
      <c r="B238" s="186"/>
      <c r="C238" s="186"/>
      <c r="D238" s="186"/>
      <c r="E238" s="186"/>
      <c r="F238" s="186"/>
      <c r="G238" s="76" t="str">
        <f>'proje ve personel bilgileri'!$B$7</f>
        <v>/</v>
      </c>
      <c r="H238" s="77" t="s">
        <v>109</v>
      </c>
      <c r="I238" s="186"/>
      <c r="J238" s="186"/>
      <c r="K238" s="186"/>
      <c r="L238" s="186"/>
      <c r="M238" s="186"/>
      <c r="N238" s="186"/>
    </row>
    <row r="240" spans="1:16" ht="15.75" customHeight="1" x14ac:dyDescent="0.25">
      <c r="A240" s="190" t="s">
        <v>194</v>
      </c>
      <c r="B240" s="191"/>
      <c r="C240" s="191"/>
      <c r="D240" s="191"/>
      <c r="E240" s="191"/>
      <c r="F240" s="191"/>
      <c r="G240" s="191"/>
      <c r="H240" s="191"/>
      <c r="I240" s="191"/>
      <c r="J240" s="191"/>
      <c r="K240" s="191"/>
      <c r="L240" s="191"/>
      <c r="N240" s="189" t="s">
        <v>209</v>
      </c>
    </row>
    <row r="241" spans="1:16" ht="15.75" customHeight="1" x14ac:dyDescent="0.25">
      <c r="A241" s="349" t="s">
        <v>2</v>
      </c>
      <c r="B241" s="350"/>
      <c r="C241" s="479">
        <f>'proje ve personel bilgileri'!$B$2</f>
        <v>0</v>
      </c>
      <c r="D241" s="480"/>
      <c r="E241" s="480"/>
      <c r="F241" s="480"/>
      <c r="G241" s="480"/>
      <c r="H241" s="480"/>
      <c r="I241" s="480"/>
      <c r="J241" s="480"/>
      <c r="K241" s="480"/>
      <c r="L241" s="480"/>
      <c r="M241" s="480"/>
      <c r="N241" s="481"/>
    </row>
    <row r="242" spans="1:16" ht="15.75" customHeight="1" x14ac:dyDescent="0.25">
      <c r="A242" s="349" t="s">
        <v>184</v>
      </c>
      <c r="B242" s="350"/>
      <c r="C242" s="479">
        <f>'proje ve personel bilgileri'!$B$3</f>
        <v>0</v>
      </c>
      <c r="D242" s="480"/>
      <c r="E242" s="480"/>
      <c r="F242" s="480"/>
      <c r="G242" s="480"/>
      <c r="H242" s="480"/>
      <c r="I242" s="480"/>
      <c r="J242" s="480"/>
      <c r="K242" s="480"/>
      <c r="L242" s="480"/>
      <c r="M242" s="480"/>
      <c r="N242" s="481"/>
    </row>
    <row r="243" spans="1:16" ht="60" customHeight="1" x14ac:dyDescent="0.25">
      <c r="A243" s="211" t="s">
        <v>87</v>
      </c>
      <c r="B243" s="212" t="s">
        <v>210</v>
      </c>
      <c r="C243" s="213" t="s">
        <v>211</v>
      </c>
      <c r="D243" s="213" t="s">
        <v>212</v>
      </c>
      <c r="E243" s="193" t="s">
        <v>213</v>
      </c>
      <c r="F243" s="488" t="s">
        <v>199</v>
      </c>
      <c r="G243" s="489"/>
      <c r="H243" s="489"/>
      <c r="I243" s="489"/>
      <c r="J243" s="490"/>
      <c r="K243" s="195" t="s">
        <v>200</v>
      </c>
      <c r="L243" s="195" t="s">
        <v>201</v>
      </c>
      <c r="M243" s="195" t="s">
        <v>202</v>
      </c>
      <c r="N243" s="196" t="s">
        <v>203</v>
      </c>
    </row>
    <row r="244" spans="1:16" ht="24.95" customHeight="1" x14ac:dyDescent="0.25">
      <c r="A244" s="214">
        <v>101</v>
      </c>
      <c r="B244" s="281"/>
      <c r="C244" s="278"/>
      <c r="D244" s="278"/>
      <c r="E244" s="259"/>
      <c r="F244" s="484"/>
      <c r="G244" s="485"/>
      <c r="H244" s="485"/>
      <c r="I244" s="485"/>
      <c r="J244" s="486"/>
      <c r="K244" s="216"/>
      <c r="L244" s="216"/>
      <c r="M244" s="217"/>
      <c r="N244" s="218"/>
      <c r="O244" s="38" t="str">
        <f t="shared" ref="O244:O253" si="20">IF(M244&lt;&gt;0,(IF(N244=0,"KDV'li Tutar Zorunlu"," "))," ")</f>
        <v xml:space="preserve"> </v>
      </c>
      <c r="P244" s="38" t="str">
        <f t="shared" ref="P244:P253" si="21">IF(M244&lt;&gt;0,(IF(K244=0,"Tarih Numara Zorunlu"," "))," ")</f>
        <v xml:space="preserve"> </v>
      </c>
    </row>
    <row r="245" spans="1:16" ht="24.95" customHeight="1" x14ac:dyDescent="0.25">
      <c r="A245" s="214">
        <v>102</v>
      </c>
      <c r="B245" s="281"/>
      <c r="C245" s="278"/>
      <c r="D245" s="278"/>
      <c r="E245" s="259"/>
      <c r="F245" s="484"/>
      <c r="G245" s="485"/>
      <c r="H245" s="485"/>
      <c r="I245" s="485"/>
      <c r="J245" s="486"/>
      <c r="K245" s="216"/>
      <c r="L245" s="216"/>
      <c r="M245" s="217"/>
      <c r="N245" s="218"/>
      <c r="O245" s="38" t="str">
        <f t="shared" si="20"/>
        <v xml:space="preserve"> </v>
      </c>
      <c r="P245" s="38" t="str">
        <f t="shared" si="21"/>
        <v xml:space="preserve"> </v>
      </c>
    </row>
    <row r="246" spans="1:16" ht="24.95" customHeight="1" x14ac:dyDescent="0.25">
      <c r="A246" s="214">
        <v>103</v>
      </c>
      <c r="B246" s="281"/>
      <c r="C246" s="278"/>
      <c r="D246" s="278"/>
      <c r="E246" s="259"/>
      <c r="F246" s="484"/>
      <c r="G246" s="485"/>
      <c r="H246" s="485"/>
      <c r="I246" s="485"/>
      <c r="J246" s="486"/>
      <c r="K246" s="216"/>
      <c r="L246" s="216"/>
      <c r="M246" s="217"/>
      <c r="N246" s="218"/>
      <c r="O246" s="38" t="str">
        <f t="shared" si="20"/>
        <v xml:space="preserve"> </v>
      </c>
      <c r="P246" s="38" t="str">
        <f t="shared" si="21"/>
        <v xml:space="preserve"> </v>
      </c>
    </row>
    <row r="247" spans="1:16" ht="24.95" customHeight="1" x14ac:dyDescent="0.25">
      <c r="A247" s="214">
        <v>104</v>
      </c>
      <c r="B247" s="281"/>
      <c r="C247" s="278"/>
      <c r="D247" s="278"/>
      <c r="E247" s="259"/>
      <c r="F247" s="484"/>
      <c r="G247" s="485"/>
      <c r="H247" s="485"/>
      <c r="I247" s="485"/>
      <c r="J247" s="486"/>
      <c r="K247" s="219"/>
      <c r="L247" s="219"/>
      <c r="M247" s="220"/>
      <c r="N247" s="218"/>
      <c r="O247" s="38" t="str">
        <f t="shared" si="20"/>
        <v xml:space="preserve"> </v>
      </c>
      <c r="P247" s="38" t="str">
        <f t="shared" si="21"/>
        <v xml:space="preserve"> </v>
      </c>
    </row>
    <row r="248" spans="1:16" ht="24.95" customHeight="1" x14ac:dyDescent="0.25">
      <c r="A248" s="214">
        <v>105</v>
      </c>
      <c r="B248" s="281"/>
      <c r="C248" s="278"/>
      <c r="D248" s="278"/>
      <c r="E248" s="259"/>
      <c r="F248" s="484"/>
      <c r="G248" s="485"/>
      <c r="H248" s="485"/>
      <c r="I248" s="485"/>
      <c r="J248" s="486"/>
      <c r="K248" s="219"/>
      <c r="L248" s="219"/>
      <c r="M248" s="220"/>
      <c r="N248" s="218"/>
      <c r="O248" s="38" t="str">
        <f t="shared" si="20"/>
        <v xml:space="preserve"> </v>
      </c>
      <c r="P248" s="38" t="str">
        <f t="shared" si="21"/>
        <v xml:space="preserve"> </v>
      </c>
    </row>
    <row r="249" spans="1:16" ht="24.95" customHeight="1" x14ac:dyDescent="0.25">
      <c r="A249" s="214">
        <v>106</v>
      </c>
      <c r="B249" s="281"/>
      <c r="C249" s="278"/>
      <c r="D249" s="278"/>
      <c r="E249" s="259"/>
      <c r="F249" s="484"/>
      <c r="G249" s="485"/>
      <c r="H249" s="485"/>
      <c r="I249" s="485"/>
      <c r="J249" s="486"/>
      <c r="K249" s="219"/>
      <c r="L249" s="219"/>
      <c r="M249" s="220"/>
      <c r="N249" s="218"/>
      <c r="O249" s="38" t="str">
        <f t="shared" si="20"/>
        <v xml:space="preserve"> </v>
      </c>
      <c r="P249" s="38" t="str">
        <f t="shared" si="21"/>
        <v xml:space="preserve"> </v>
      </c>
    </row>
    <row r="250" spans="1:16" ht="24.95" customHeight="1" x14ac:dyDescent="0.25">
      <c r="A250" s="214">
        <v>107</v>
      </c>
      <c r="B250" s="282"/>
      <c r="C250" s="279"/>
      <c r="D250" s="279"/>
      <c r="E250" s="280"/>
      <c r="F250" s="484"/>
      <c r="G250" s="485"/>
      <c r="H250" s="485"/>
      <c r="I250" s="485"/>
      <c r="J250" s="486"/>
      <c r="K250" s="219"/>
      <c r="L250" s="219"/>
      <c r="M250" s="220"/>
      <c r="N250" s="218"/>
      <c r="O250" s="38" t="str">
        <f t="shared" si="20"/>
        <v xml:space="preserve"> </v>
      </c>
      <c r="P250" s="38" t="str">
        <f t="shared" si="21"/>
        <v xml:space="preserve"> </v>
      </c>
    </row>
    <row r="251" spans="1:16" ht="24.95" customHeight="1" x14ac:dyDescent="0.25">
      <c r="A251" s="214">
        <v>108</v>
      </c>
      <c r="B251" s="282"/>
      <c r="C251" s="279"/>
      <c r="D251" s="279"/>
      <c r="E251" s="280"/>
      <c r="F251" s="484"/>
      <c r="G251" s="485"/>
      <c r="H251" s="485"/>
      <c r="I251" s="485"/>
      <c r="J251" s="486"/>
      <c r="K251" s="219"/>
      <c r="L251" s="219"/>
      <c r="M251" s="220"/>
      <c r="N251" s="218"/>
      <c r="O251" s="38" t="str">
        <f t="shared" si="20"/>
        <v xml:space="preserve"> </v>
      </c>
      <c r="P251" s="38" t="str">
        <f t="shared" si="21"/>
        <v xml:space="preserve"> </v>
      </c>
    </row>
    <row r="252" spans="1:16" ht="24.95" customHeight="1" x14ac:dyDescent="0.25">
      <c r="A252" s="214">
        <v>109</v>
      </c>
      <c r="B252" s="282"/>
      <c r="C252" s="279"/>
      <c r="D252" s="279"/>
      <c r="E252" s="280"/>
      <c r="F252" s="484"/>
      <c r="G252" s="485"/>
      <c r="H252" s="485"/>
      <c r="I252" s="485"/>
      <c r="J252" s="486"/>
      <c r="K252" s="219"/>
      <c r="L252" s="219"/>
      <c r="M252" s="220"/>
      <c r="N252" s="218"/>
      <c r="O252" s="38" t="str">
        <f t="shared" si="20"/>
        <v xml:space="preserve"> </v>
      </c>
      <c r="P252" s="38" t="str">
        <f t="shared" si="21"/>
        <v xml:space="preserve"> </v>
      </c>
    </row>
    <row r="253" spans="1:16" ht="24.95" customHeight="1" x14ac:dyDescent="0.25">
      <c r="A253" s="214">
        <v>110</v>
      </c>
      <c r="B253" s="282"/>
      <c r="C253" s="279"/>
      <c r="D253" s="279"/>
      <c r="E253" s="280"/>
      <c r="F253" s="484"/>
      <c r="G253" s="485"/>
      <c r="H253" s="485"/>
      <c r="I253" s="485"/>
      <c r="J253" s="486"/>
      <c r="K253" s="219"/>
      <c r="L253" s="219"/>
      <c r="M253" s="220"/>
      <c r="N253" s="218"/>
      <c r="O253" s="38" t="str">
        <f t="shared" si="20"/>
        <v xml:space="preserve"> </v>
      </c>
      <c r="P253" s="38" t="str">
        <f t="shared" si="21"/>
        <v xml:space="preserve"> </v>
      </c>
    </row>
    <row r="254" spans="1:16" ht="15.75" customHeight="1" x14ac:dyDescent="0.25">
      <c r="A254" s="3" t="s">
        <v>216</v>
      </c>
      <c r="L254" s="207" t="s">
        <v>181</v>
      </c>
      <c r="M254" s="210">
        <f>SUM(M244:M253)+M231</f>
        <v>0</v>
      </c>
      <c r="N254" s="208"/>
    </row>
    <row r="255" spans="1:16" ht="15" customHeight="1" x14ac:dyDescent="0.25">
      <c r="A255" s="209" t="s">
        <v>217</v>
      </c>
    </row>
    <row r="256" spans="1:16" ht="15" customHeight="1" x14ac:dyDescent="0.25">
      <c r="A256" s="209"/>
    </row>
    <row r="257" spans="1:16" ht="15" customHeight="1" x14ac:dyDescent="0.25">
      <c r="A257" s="381" t="s">
        <v>171</v>
      </c>
      <c r="B257" s="381"/>
      <c r="C257" s="381"/>
      <c r="D257" s="381"/>
      <c r="E257" s="381"/>
      <c r="F257" s="381"/>
      <c r="G257" s="381"/>
      <c r="H257" s="381"/>
      <c r="I257" s="381"/>
      <c r="J257" s="381"/>
      <c r="K257" s="381"/>
      <c r="L257" s="381"/>
      <c r="M257" s="381"/>
      <c r="N257" s="381"/>
    </row>
    <row r="258" spans="1:16" ht="15" customHeight="1" x14ac:dyDescent="0.25">
      <c r="A258" s="273"/>
      <c r="B258" s="273"/>
      <c r="C258" s="273"/>
      <c r="D258" s="273"/>
      <c r="E258" s="273"/>
      <c r="F258" s="273"/>
      <c r="G258" s="273"/>
      <c r="H258" s="273"/>
      <c r="I258" s="273"/>
      <c r="J258" s="273"/>
      <c r="K258" s="273"/>
    </row>
    <row r="259" spans="1:16" ht="15" customHeight="1" x14ac:dyDescent="0.25">
      <c r="A259" s="275" t="s">
        <v>101</v>
      </c>
      <c r="F259" s="275" t="s">
        <v>102</v>
      </c>
      <c r="I259" s="275" t="s">
        <v>103</v>
      </c>
      <c r="L259" s="74" t="s">
        <v>127</v>
      </c>
      <c r="M259" s="74"/>
    </row>
    <row r="260" spans="1:16" ht="15.75" customHeight="1" x14ac:dyDescent="0.25">
      <c r="A260" s="348" t="s">
        <v>208</v>
      </c>
      <c r="B260" s="348"/>
      <c r="C260" s="348"/>
      <c r="D260" s="348"/>
      <c r="E260" s="348"/>
      <c r="F260" s="348"/>
      <c r="G260" s="348"/>
      <c r="H260" s="348"/>
      <c r="I260" s="348"/>
      <c r="J260" s="348"/>
      <c r="K260" s="348"/>
      <c r="L260" s="348"/>
      <c r="M260" s="348"/>
      <c r="N260" s="348"/>
    </row>
    <row r="261" spans="1:16" ht="15.75" customHeight="1" x14ac:dyDescent="0.25">
      <c r="A261" s="186"/>
      <c r="B261" s="186"/>
      <c r="C261" s="186"/>
      <c r="D261" s="186"/>
      <c r="E261" s="186"/>
      <c r="F261" s="186"/>
      <c r="G261" s="76" t="str">
        <f>'proje ve personel bilgileri'!$B$7</f>
        <v>/</v>
      </c>
      <c r="H261" s="77" t="s">
        <v>109</v>
      </c>
      <c r="I261" s="186"/>
      <c r="J261" s="186"/>
      <c r="K261" s="186"/>
      <c r="L261" s="186"/>
      <c r="M261" s="186"/>
      <c r="N261" s="186"/>
    </row>
    <row r="263" spans="1:16" ht="15.75" customHeight="1" x14ac:dyDescent="0.25">
      <c r="A263" s="190" t="s">
        <v>194</v>
      </c>
      <c r="B263" s="191"/>
      <c r="C263" s="191"/>
      <c r="D263" s="191"/>
      <c r="E263" s="191"/>
      <c r="F263" s="191"/>
      <c r="G263" s="191"/>
      <c r="H263" s="191"/>
      <c r="I263" s="191"/>
      <c r="J263" s="191"/>
      <c r="K263" s="191"/>
      <c r="L263" s="191"/>
      <c r="N263" s="189" t="s">
        <v>209</v>
      </c>
    </row>
    <row r="264" spans="1:16" ht="15.75" customHeight="1" x14ac:dyDescent="0.25">
      <c r="A264" s="349" t="s">
        <v>2</v>
      </c>
      <c r="B264" s="350"/>
      <c r="C264" s="479">
        <f>'proje ve personel bilgileri'!$B$2</f>
        <v>0</v>
      </c>
      <c r="D264" s="480"/>
      <c r="E264" s="480"/>
      <c r="F264" s="480"/>
      <c r="G264" s="480"/>
      <c r="H264" s="480"/>
      <c r="I264" s="480"/>
      <c r="J264" s="480"/>
      <c r="K264" s="480"/>
      <c r="L264" s="480"/>
      <c r="M264" s="480"/>
      <c r="N264" s="481"/>
    </row>
    <row r="265" spans="1:16" ht="15.75" customHeight="1" x14ac:dyDescent="0.25">
      <c r="A265" s="349" t="s">
        <v>184</v>
      </c>
      <c r="B265" s="350"/>
      <c r="C265" s="479">
        <f>'proje ve personel bilgileri'!$B$3</f>
        <v>0</v>
      </c>
      <c r="D265" s="480"/>
      <c r="E265" s="480"/>
      <c r="F265" s="480"/>
      <c r="G265" s="480"/>
      <c r="H265" s="480"/>
      <c r="I265" s="480"/>
      <c r="J265" s="480"/>
      <c r="K265" s="480"/>
      <c r="L265" s="480"/>
      <c r="M265" s="480"/>
      <c r="N265" s="481"/>
    </row>
    <row r="266" spans="1:16" ht="60" customHeight="1" x14ac:dyDescent="0.25">
      <c r="A266" s="211" t="s">
        <v>87</v>
      </c>
      <c r="B266" s="212" t="s">
        <v>210</v>
      </c>
      <c r="C266" s="213" t="s">
        <v>211</v>
      </c>
      <c r="D266" s="213" t="s">
        <v>212</v>
      </c>
      <c r="E266" s="193" t="s">
        <v>213</v>
      </c>
      <c r="F266" s="488" t="s">
        <v>199</v>
      </c>
      <c r="G266" s="489"/>
      <c r="H266" s="489"/>
      <c r="I266" s="489"/>
      <c r="J266" s="490"/>
      <c r="K266" s="195" t="s">
        <v>200</v>
      </c>
      <c r="L266" s="195" t="s">
        <v>201</v>
      </c>
      <c r="M266" s="195" t="s">
        <v>202</v>
      </c>
      <c r="N266" s="196" t="s">
        <v>203</v>
      </c>
    </row>
    <row r="267" spans="1:16" ht="24.95" customHeight="1" x14ac:dyDescent="0.25">
      <c r="A267" s="214">
        <v>111</v>
      </c>
      <c r="B267" s="215"/>
      <c r="C267" s="278"/>
      <c r="D267" s="278"/>
      <c r="E267" s="259"/>
      <c r="F267" s="484"/>
      <c r="G267" s="485"/>
      <c r="H267" s="485"/>
      <c r="I267" s="485"/>
      <c r="J267" s="486"/>
      <c r="K267" s="216"/>
      <c r="L267" s="216"/>
      <c r="M267" s="217"/>
      <c r="N267" s="218"/>
      <c r="O267" s="38" t="str">
        <f t="shared" ref="O267:O276" si="22">IF(M267&lt;&gt;0,(IF(N267=0,"KDV'li Tutar Zorunlu"," "))," ")</f>
        <v xml:space="preserve"> </v>
      </c>
      <c r="P267" s="38" t="str">
        <f t="shared" ref="P267:P276" si="23">IF(M267&lt;&gt;0,(IF(K267=0,"Tarih Numara Zorunlu"," "))," ")</f>
        <v xml:space="preserve"> </v>
      </c>
    </row>
    <row r="268" spans="1:16" ht="24.95" customHeight="1" x14ac:dyDescent="0.25">
      <c r="A268" s="214">
        <v>112</v>
      </c>
      <c r="B268" s="215"/>
      <c r="C268" s="278"/>
      <c r="D268" s="278"/>
      <c r="E268" s="259"/>
      <c r="F268" s="484"/>
      <c r="G268" s="485"/>
      <c r="H268" s="485"/>
      <c r="I268" s="485"/>
      <c r="J268" s="486"/>
      <c r="K268" s="216"/>
      <c r="L268" s="216"/>
      <c r="M268" s="217"/>
      <c r="N268" s="218"/>
      <c r="O268" s="38" t="str">
        <f t="shared" si="22"/>
        <v xml:space="preserve"> </v>
      </c>
      <c r="P268" s="38" t="str">
        <f t="shared" si="23"/>
        <v xml:space="preserve"> </v>
      </c>
    </row>
    <row r="269" spans="1:16" ht="24.95" customHeight="1" x14ac:dyDescent="0.25">
      <c r="A269" s="214">
        <v>113</v>
      </c>
      <c r="B269" s="215"/>
      <c r="C269" s="278"/>
      <c r="D269" s="278"/>
      <c r="E269" s="259"/>
      <c r="F269" s="484"/>
      <c r="G269" s="485"/>
      <c r="H269" s="485"/>
      <c r="I269" s="485"/>
      <c r="J269" s="486"/>
      <c r="K269" s="216"/>
      <c r="L269" s="216"/>
      <c r="M269" s="217"/>
      <c r="N269" s="218"/>
      <c r="O269" s="38" t="str">
        <f t="shared" si="22"/>
        <v xml:space="preserve"> </v>
      </c>
      <c r="P269" s="38" t="str">
        <f t="shared" si="23"/>
        <v xml:space="preserve"> </v>
      </c>
    </row>
    <row r="270" spans="1:16" ht="24.95" customHeight="1" x14ac:dyDescent="0.25">
      <c r="A270" s="214">
        <v>114</v>
      </c>
      <c r="B270" s="215"/>
      <c r="C270" s="278"/>
      <c r="D270" s="278"/>
      <c r="E270" s="259"/>
      <c r="F270" s="484"/>
      <c r="G270" s="485"/>
      <c r="H270" s="485"/>
      <c r="I270" s="485"/>
      <c r="J270" s="486"/>
      <c r="K270" s="219"/>
      <c r="L270" s="219"/>
      <c r="M270" s="220"/>
      <c r="N270" s="218"/>
      <c r="O270" s="38" t="str">
        <f t="shared" si="22"/>
        <v xml:space="preserve"> </v>
      </c>
      <c r="P270" s="38" t="str">
        <f t="shared" si="23"/>
        <v xml:space="preserve"> </v>
      </c>
    </row>
    <row r="271" spans="1:16" ht="24.95" customHeight="1" x14ac:dyDescent="0.25">
      <c r="A271" s="214">
        <v>115</v>
      </c>
      <c r="B271" s="215"/>
      <c r="C271" s="278"/>
      <c r="D271" s="278"/>
      <c r="E271" s="259"/>
      <c r="F271" s="484"/>
      <c r="G271" s="485"/>
      <c r="H271" s="485"/>
      <c r="I271" s="485"/>
      <c r="J271" s="486"/>
      <c r="K271" s="219"/>
      <c r="L271" s="219"/>
      <c r="M271" s="220"/>
      <c r="N271" s="218"/>
      <c r="O271" s="38" t="str">
        <f t="shared" si="22"/>
        <v xml:space="preserve"> </v>
      </c>
      <c r="P271" s="38" t="str">
        <f t="shared" si="23"/>
        <v xml:space="preserve"> </v>
      </c>
    </row>
    <row r="272" spans="1:16" ht="24.95" customHeight="1" x14ac:dyDescent="0.25">
      <c r="A272" s="214">
        <v>116</v>
      </c>
      <c r="B272" s="215"/>
      <c r="C272" s="278"/>
      <c r="D272" s="278"/>
      <c r="E272" s="259"/>
      <c r="F272" s="484"/>
      <c r="G272" s="485"/>
      <c r="H272" s="485"/>
      <c r="I272" s="485"/>
      <c r="J272" s="486"/>
      <c r="K272" s="219"/>
      <c r="L272" s="219"/>
      <c r="M272" s="220"/>
      <c r="N272" s="218"/>
      <c r="O272" s="38" t="str">
        <f t="shared" si="22"/>
        <v xml:space="preserve"> </v>
      </c>
      <c r="P272" s="38" t="str">
        <f t="shared" si="23"/>
        <v xml:space="preserve"> </v>
      </c>
    </row>
    <row r="273" spans="1:16" ht="24.95" customHeight="1" x14ac:dyDescent="0.25">
      <c r="A273" s="214">
        <v>117</v>
      </c>
      <c r="B273" s="221"/>
      <c r="C273" s="279"/>
      <c r="D273" s="279"/>
      <c r="E273" s="280"/>
      <c r="F273" s="484"/>
      <c r="G273" s="485"/>
      <c r="H273" s="485"/>
      <c r="I273" s="485"/>
      <c r="J273" s="486"/>
      <c r="K273" s="219"/>
      <c r="L273" s="219"/>
      <c r="M273" s="220"/>
      <c r="N273" s="218"/>
      <c r="O273" s="38" t="str">
        <f t="shared" si="22"/>
        <v xml:space="preserve"> </v>
      </c>
      <c r="P273" s="38" t="str">
        <f t="shared" si="23"/>
        <v xml:space="preserve"> </v>
      </c>
    </row>
    <row r="274" spans="1:16" ht="24.95" customHeight="1" x14ac:dyDescent="0.25">
      <c r="A274" s="214">
        <v>118</v>
      </c>
      <c r="B274" s="221"/>
      <c r="C274" s="279"/>
      <c r="D274" s="279"/>
      <c r="E274" s="280"/>
      <c r="F274" s="484"/>
      <c r="G274" s="485"/>
      <c r="H274" s="485"/>
      <c r="I274" s="485"/>
      <c r="J274" s="486"/>
      <c r="K274" s="219"/>
      <c r="L274" s="219"/>
      <c r="M274" s="220"/>
      <c r="N274" s="218"/>
      <c r="O274" s="38" t="str">
        <f t="shared" si="22"/>
        <v xml:space="preserve"> </v>
      </c>
      <c r="P274" s="38" t="str">
        <f t="shared" si="23"/>
        <v xml:space="preserve"> </v>
      </c>
    </row>
    <row r="275" spans="1:16" ht="24.95" customHeight="1" x14ac:dyDescent="0.25">
      <c r="A275" s="214">
        <v>119</v>
      </c>
      <c r="B275" s="221"/>
      <c r="C275" s="279"/>
      <c r="D275" s="279"/>
      <c r="E275" s="280"/>
      <c r="F275" s="484"/>
      <c r="G275" s="485"/>
      <c r="H275" s="485"/>
      <c r="I275" s="485"/>
      <c r="J275" s="486"/>
      <c r="K275" s="219"/>
      <c r="L275" s="219"/>
      <c r="M275" s="220"/>
      <c r="N275" s="218"/>
      <c r="O275" s="38" t="str">
        <f t="shared" si="22"/>
        <v xml:space="preserve"> </v>
      </c>
      <c r="P275" s="38" t="str">
        <f t="shared" si="23"/>
        <v xml:space="preserve"> </v>
      </c>
    </row>
    <row r="276" spans="1:16" ht="24.95" customHeight="1" x14ac:dyDescent="0.25">
      <c r="A276" s="214">
        <v>120</v>
      </c>
      <c r="B276" s="221"/>
      <c r="C276" s="279"/>
      <c r="D276" s="279"/>
      <c r="E276" s="280"/>
      <c r="F276" s="484"/>
      <c r="G276" s="485"/>
      <c r="H276" s="485"/>
      <c r="I276" s="485"/>
      <c r="J276" s="486"/>
      <c r="K276" s="219"/>
      <c r="L276" s="219"/>
      <c r="M276" s="220"/>
      <c r="N276" s="218"/>
      <c r="O276" s="38" t="str">
        <f t="shared" si="22"/>
        <v xml:space="preserve"> </v>
      </c>
      <c r="P276" s="38" t="str">
        <f t="shared" si="23"/>
        <v xml:space="preserve"> </v>
      </c>
    </row>
    <row r="277" spans="1:16" ht="15.75" customHeight="1" x14ac:dyDescent="0.25">
      <c r="A277" s="3" t="s">
        <v>216</v>
      </c>
      <c r="L277" s="207" t="s">
        <v>181</v>
      </c>
      <c r="M277" s="210">
        <f>SUM(M267:M276)+M254</f>
        <v>0</v>
      </c>
      <c r="N277" s="208"/>
    </row>
    <row r="278" spans="1:16" ht="15" customHeight="1" x14ac:dyDescent="0.25">
      <c r="A278" s="209" t="s">
        <v>217</v>
      </c>
    </row>
    <row r="279" spans="1:16" ht="15" customHeight="1" x14ac:dyDescent="0.25">
      <c r="A279" s="209"/>
    </row>
    <row r="280" spans="1:16" ht="15" customHeight="1" x14ac:dyDescent="0.25">
      <c r="A280" s="381" t="s">
        <v>171</v>
      </c>
      <c r="B280" s="381"/>
      <c r="C280" s="381"/>
      <c r="D280" s="381"/>
      <c r="E280" s="381"/>
      <c r="F280" s="381"/>
      <c r="G280" s="381"/>
      <c r="H280" s="381"/>
      <c r="I280" s="381"/>
      <c r="J280" s="381"/>
      <c r="K280" s="381"/>
      <c r="L280" s="381"/>
      <c r="M280" s="381"/>
      <c r="N280" s="381"/>
    </row>
    <row r="281" spans="1:16" ht="15" customHeight="1" x14ac:dyDescent="0.25">
      <c r="A281" s="273"/>
      <c r="B281" s="273"/>
      <c r="C281" s="273"/>
      <c r="D281" s="273"/>
      <c r="E281" s="273"/>
      <c r="F281" s="273"/>
      <c r="G281" s="273"/>
      <c r="H281" s="273"/>
      <c r="I281" s="273"/>
      <c r="J281" s="273"/>
      <c r="K281" s="273"/>
    </row>
    <row r="282" spans="1:16" ht="15" customHeight="1" x14ac:dyDescent="0.25">
      <c r="A282" s="275" t="s">
        <v>101</v>
      </c>
      <c r="F282" s="275" t="s">
        <v>102</v>
      </c>
      <c r="I282" s="275" t="s">
        <v>103</v>
      </c>
      <c r="L282" s="74" t="s">
        <v>127</v>
      </c>
      <c r="M282" s="74"/>
    </row>
    <row r="283" spans="1:16" ht="15.75" customHeight="1" x14ac:dyDescent="0.25">
      <c r="A283" s="348" t="s">
        <v>208</v>
      </c>
      <c r="B283" s="348"/>
      <c r="C283" s="348"/>
      <c r="D283" s="348"/>
      <c r="E283" s="348"/>
      <c r="F283" s="348"/>
      <c r="G283" s="348"/>
      <c r="H283" s="348"/>
      <c r="I283" s="348"/>
      <c r="J283" s="348"/>
      <c r="K283" s="348"/>
      <c r="L283" s="348"/>
      <c r="M283" s="348"/>
      <c r="N283" s="348"/>
    </row>
    <row r="284" spans="1:16" ht="15.75" customHeight="1" x14ac:dyDescent="0.25">
      <c r="A284" s="186"/>
      <c r="B284" s="186"/>
      <c r="C284" s="186"/>
      <c r="D284" s="186"/>
      <c r="E284" s="186"/>
      <c r="F284" s="186"/>
      <c r="G284" s="76" t="str">
        <f>'proje ve personel bilgileri'!$B$7</f>
        <v>/</v>
      </c>
      <c r="H284" s="77" t="s">
        <v>109</v>
      </c>
      <c r="I284" s="186"/>
      <c r="J284" s="186"/>
      <c r="K284" s="186"/>
      <c r="L284" s="186"/>
      <c r="M284" s="186"/>
      <c r="N284" s="186"/>
    </row>
    <row r="286" spans="1:16" ht="15.75" customHeight="1" x14ac:dyDescent="0.25">
      <c r="A286" s="190" t="s">
        <v>194</v>
      </c>
      <c r="B286" s="191"/>
      <c r="C286" s="191"/>
      <c r="D286" s="191"/>
      <c r="E286" s="191"/>
      <c r="F286" s="191"/>
      <c r="G286" s="191"/>
      <c r="H286" s="191"/>
      <c r="I286" s="191"/>
      <c r="J286" s="191"/>
      <c r="K286" s="191"/>
      <c r="L286" s="191"/>
      <c r="N286" s="189" t="s">
        <v>209</v>
      </c>
    </row>
    <row r="287" spans="1:16" ht="15.75" customHeight="1" x14ac:dyDescent="0.25">
      <c r="A287" s="349" t="s">
        <v>2</v>
      </c>
      <c r="B287" s="350"/>
      <c r="C287" s="479">
        <f>'proje ve personel bilgileri'!$B$2</f>
        <v>0</v>
      </c>
      <c r="D287" s="480"/>
      <c r="E287" s="480"/>
      <c r="F287" s="480"/>
      <c r="G287" s="480"/>
      <c r="H287" s="480"/>
      <c r="I287" s="480"/>
      <c r="J287" s="480"/>
      <c r="K287" s="480"/>
      <c r="L287" s="480"/>
      <c r="M287" s="480"/>
      <c r="N287" s="481"/>
    </row>
    <row r="288" spans="1:16" ht="15.75" customHeight="1" x14ac:dyDescent="0.25">
      <c r="A288" s="349" t="s">
        <v>184</v>
      </c>
      <c r="B288" s="350"/>
      <c r="C288" s="479">
        <f>'proje ve personel bilgileri'!$B$3</f>
        <v>0</v>
      </c>
      <c r="D288" s="480"/>
      <c r="E288" s="480"/>
      <c r="F288" s="480"/>
      <c r="G288" s="480"/>
      <c r="H288" s="480"/>
      <c r="I288" s="480"/>
      <c r="J288" s="480"/>
      <c r="K288" s="480"/>
      <c r="L288" s="480"/>
      <c r="M288" s="480"/>
      <c r="N288" s="481"/>
    </row>
    <row r="289" spans="1:16" ht="60" customHeight="1" x14ac:dyDescent="0.25">
      <c r="A289" s="211" t="s">
        <v>87</v>
      </c>
      <c r="B289" s="212" t="s">
        <v>210</v>
      </c>
      <c r="C289" s="213" t="s">
        <v>211</v>
      </c>
      <c r="D289" s="213" t="s">
        <v>212</v>
      </c>
      <c r="E289" s="193" t="s">
        <v>213</v>
      </c>
      <c r="F289" s="488" t="s">
        <v>199</v>
      </c>
      <c r="G289" s="489"/>
      <c r="H289" s="489"/>
      <c r="I289" s="489"/>
      <c r="J289" s="490"/>
      <c r="K289" s="195" t="s">
        <v>200</v>
      </c>
      <c r="L289" s="195" t="s">
        <v>201</v>
      </c>
      <c r="M289" s="195" t="s">
        <v>202</v>
      </c>
      <c r="N289" s="196" t="s">
        <v>203</v>
      </c>
    </row>
    <row r="290" spans="1:16" ht="24.95" customHeight="1" x14ac:dyDescent="0.25">
      <c r="A290" s="214">
        <v>121</v>
      </c>
      <c r="B290" s="215"/>
      <c r="C290" s="278"/>
      <c r="D290" s="278"/>
      <c r="E290" s="259"/>
      <c r="F290" s="484"/>
      <c r="G290" s="485"/>
      <c r="H290" s="485"/>
      <c r="I290" s="485"/>
      <c r="J290" s="486"/>
      <c r="K290" s="283"/>
      <c r="L290" s="216"/>
      <c r="M290" s="217"/>
      <c r="N290" s="218"/>
      <c r="O290" s="38" t="str">
        <f t="shared" ref="O290:O299" si="24">IF(M290&lt;&gt;0,(IF(N290=0,"KDV'li Tutar Zorunlu"," "))," ")</f>
        <v xml:space="preserve"> </v>
      </c>
      <c r="P290" s="38" t="str">
        <f t="shared" ref="P290:P299" si="25">IF(M290&lt;&gt;0,(IF(K290=0,"Tarih Numara Zorunlu"," "))," ")</f>
        <v xml:space="preserve"> </v>
      </c>
    </row>
    <row r="291" spans="1:16" ht="24.95" customHeight="1" x14ac:dyDescent="0.25">
      <c r="A291" s="214">
        <v>122</v>
      </c>
      <c r="B291" s="215"/>
      <c r="C291" s="278"/>
      <c r="D291" s="278"/>
      <c r="E291" s="259"/>
      <c r="F291" s="484"/>
      <c r="G291" s="485"/>
      <c r="H291" s="485"/>
      <c r="I291" s="485"/>
      <c r="J291" s="486"/>
      <c r="K291" s="216"/>
      <c r="L291" s="216"/>
      <c r="M291" s="217"/>
      <c r="N291" s="218"/>
      <c r="O291" s="38" t="str">
        <f t="shared" si="24"/>
        <v xml:space="preserve"> </v>
      </c>
      <c r="P291" s="38" t="str">
        <f t="shared" si="25"/>
        <v xml:space="preserve"> </v>
      </c>
    </row>
    <row r="292" spans="1:16" ht="24.95" customHeight="1" x14ac:dyDescent="0.25">
      <c r="A292" s="214">
        <v>123</v>
      </c>
      <c r="B292" s="215"/>
      <c r="C292" s="278"/>
      <c r="D292" s="278"/>
      <c r="E292" s="259"/>
      <c r="F292" s="484"/>
      <c r="G292" s="485"/>
      <c r="H292" s="485"/>
      <c r="I292" s="485"/>
      <c r="J292" s="486"/>
      <c r="K292" s="216"/>
      <c r="L292" s="216"/>
      <c r="M292" s="217"/>
      <c r="N292" s="218"/>
      <c r="O292" s="38" t="str">
        <f t="shared" si="24"/>
        <v xml:space="preserve"> </v>
      </c>
      <c r="P292" s="38" t="str">
        <f t="shared" si="25"/>
        <v xml:space="preserve"> </v>
      </c>
    </row>
    <row r="293" spans="1:16" ht="24.95" customHeight="1" x14ac:dyDescent="0.25">
      <c r="A293" s="214">
        <v>124</v>
      </c>
      <c r="B293" s="215"/>
      <c r="C293" s="278"/>
      <c r="D293" s="278"/>
      <c r="E293" s="259"/>
      <c r="F293" s="484"/>
      <c r="G293" s="485"/>
      <c r="H293" s="485"/>
      <c r="I293" s="485"/>
      <c r="J293" s="486"/>
      <c r="K293" s="219"/>
      <c r="L293" s="219"/>
      <c r="M293" s="220"/>
      <c r="N293" s="218"/>
      <c r="O293" s="38" t="str">
        <f t="shared" si="24"/>
        <v xml:space="preserve"> </v>
      </c>
      <c r="P293" s="38" t="str">
        <f t="shared" si="25"/>
        <v xml:space="preserve"> </v>
      </c>
    </row>
    <row r="294" spans="1:16" ht="24.95" customHeight="1" x14ac:dyDescent="0.25">
      <c r="A294" s="214">
        <v>125</v>
      </c>
      <c r="B294" s="215"/>
      <c r="C294" s="278"/>
      <c r="D294" s="278"/>
      <c r="E294" s="259"/>
      <c r="F294" s="484"/>
      <c r="G294" s="485"/>
      <c r="H294" s="485"/>
      <c r="I294" s="485"/>
      <c r="J294" s="486"/>
      <c r="K294" s="219"/>
      <c r="L294" s="219"/>
      <c r="M294" s="220"/>
      <c r="N294" s="218"/>
      <c r="O294" s="38" t="str">
        <f t="shared" si="24"/>
        <v xml:space="preserve"> </v>
      </c>
      <c r="P294" s="38" t="str">
        <f t="shared" si="25"/>
        <v xml:space="preserve"> </v>
      </c>
    </row>
    <row r="295" spans="1:16" ht="24.95" customHeight="1" x14ac:dyDescent="0.25">
      <c r="A295" s="214">
        <v>126</v>
      </c>
      <c r="B295" s="215"/>
      <c r="C295" s="278"/>
      <c r="D295" s="278"/>
      <c r="E295" s="259"/>
      <c r="F295" s="484"/>
      <c r="G295" s="485"/>
      <c r="H295" s="485"/>
      <c r="I295" s="485"/>
      <c r="J295" s="486"/>
      <c r="K295" s="219"/>
      <c r="L295" s="219"/>
      <c r="M295" s="220"/>
      <c r="N295" s="218"/>
      <c r="O295" s="38" t="str">
        <f t="shared" si="24"/>
        <v xml:space="preserve"> </v>
      </c>
      <c r="P295" s="38" t="str">
        <f t="shared" si="25"/>
        <v xml:space="preserve"> </v>
      </c>
    </row>
    <row r="296" spans="1:16" ht="24.95" customHeight="1" x14ac:dyDescent="0.25">
      <c r="A296" s="214">
        <v>127</v>
      </c>
      <c r="B296" s="221"/>
      <c r="C296" s="279"/>
      <c r="D296" s="279"/>
      <c r="E296" s="280"/>
      <c r="F296" s="484"/>
      <c r="G296" s="485"/>
      <c r="H296" s="485"/>
      <c r="I296" s="485"/>
      <c r="J296" s="486"/>
      <c r="K296" s="219"/>
      <c r="L296" s="219"/>
      <c r="M296" s="220"/>
      <c r="N296" s="218"/>
      <c r="O296" s="38" t="str">
        <f t="shared" si="24"/>
        <v xml:space="preserve"> </v>
      </c>
      <c r="P296" s="38" t="str">
        <f t="shared" si="25"/>
        <v xml:space="preserve"> </v>
      </c>
    </row>
    <row r="297" spans="1:16" ht="24.95" customHeight="1" x14ac:dyDescent="0.25">
      <c r="A297" s="214">
        <v>128</v>
      </c>
      <c r="B297" s="221"/>
      <c r="C297" s="279"/>
      <c r="D297" s="279"/>
      <c r="E297" s="280"/>
      <c r="F297" s="484"/>
      <c r="G297" s="485"/>
      <c r="H297" s="485"/>
      <c r="I297" s="485"/>
      <c r="J297" s="486"/>
      <c r="K297" s="219"/>
      <c r="L297" s="219"/>
      <c r="M297" s="220"/>
      <c r="N297" s="218"/>
      <c r="O297" s="38" t="str">
        <f t="shared" si="24"/>
        <v xml:space="preserve"> </v>
      </c>
      <c r="P297" s="38" t="str">
        <f t="shared" si="25"/>
        <v xml:space="preserve"> </v>
      </c>
    </row>
    <row r="298" spans="1:16" ht="24.95" customHeight="1" x14ac:dyDescent="0.25">
      <c r="A298" s="214">
        <v>129</v>
      </c>
      <c r="B298" s="221"/>
      <c r="C298" s="279"/>
      <c r="D298" s="279"/>
      <c r="E298" s="280"/>
      <c r="F298" s="484"/>
      <c r="G298" s="485"/>
      <c r="H298" s="485"/>
      <c r="I298" s="485"/>
      <c r="J298" s="486"/>
      <c r="K298" s="219"/>
      <c r="L298" s="219"/>
      <c r="M298" s="220"/>
      <c r="N298" s="218"/>
      <c r="O298" s="38" t="str">
        <f t="shared" si="24"/>
        <v xml:space="preserve"> </v>
      </c>
      <c r="P298" s="38" t="str">
        <f t="shared" si="25"/>
        <v xml:space="preserve"> </v>
      </c>
    </row>
    <row r="299" spans="1:16" ht="24.95" customHeight="1" x14ac:dyDescent="0.25">
      <c r="A299" s="214">
        <v>130</v>
      </c>
      <c r="B299" s="221"/>
      <c r="C299" s="279"/>
      <c r="D299" s="279"/>
      <c r="E299" s="280"/>
      <c r="F299" s="484"/>
      <c r="G299" s="485"/>
      <c r="H299" s="485"/>
      <c r="I299" s="485"/>
      <c r="J299" s="486"/>
      <c r="K299" s="219"/>
      <c r="L299" s="219"/>
      <c r="M299" s="220"/>
      <c r="N299" s="218"/>
      <c r="O299" s="38" t="str">
        <f t="shared" si="24"/>
        <v xml:space="preserve"> </v>
      </c>
      <c r="P299" s="38" t="str">
        <f t="shared" si="25"/>
        <v xml:space="preserve"> </v>
      </c>
    </row>
    <row r="300" spans="1:16" ht="15.75" customHeight="1" x14ac:dyDescent="0.25">
      <c r="A300" s="3" t="s">
        <v>216</v>
      </c>
      <c r="L300" s="207" t="s">
        <v>181</v>
      </c>
      <c r="M300" s="210">
        <f>SUM(M290:M299)+M277</f>
        <v>0</v>
      </c>
      <c r="N300" s="208"/>
    </row>
    <row r="301" spans="1:16" ht="15" customHeight="1" x14ac:dyDescent="0.25">
      <c r="A301" s="209" t="s">
        <v>217</v>
      </c>
    </row>
    <row r="302" spans="1:16" ht="15" customHeight="1" x14ac:dyDescent="0.25">
      <c r="A302" s="209"/>
    </row>
    <row r="303" spans="1:16" ht="15" customHeight="1" x14ac:dyDescent="0.25">
      <c r="A303" s="381" t="s">
        <v>171</v>
      </c>
      <c r="B303" s="381"/>
      <c r="C303" s="381"/>
      <c r="D303" s="381"/>
      <c r="E303" s="381"/>
      <c r="F303" s="381"/>
      <c r="G303" s="381"/>
      <c r="H303" s="381"/>
      <c r="I303" s="381"/>
      <c r="J303" s="381"/>
      <c r="K303" s="381"/>
      <c r="L303" s="381"/>
      <c r="M303" s="381"/>
      <c r="N303" s="381"/>
    </row>
    <row r="304" spans="1:16" ht="15" customHeight="1" x14ac:dyDescent="0.25">
      <c r="A304" s="273"/>
      <c r="B304" s="273"/>
      <c r="C304" s="273"/>
      <c r="D304" s="273"/>
      <c r="E304" s="273"/>
      <c r="F304" s="273"/>
      <c r="G304" s="273"/>
      <c r="H304" s="273"/>
      <c r="I304" s="273"/>
      <c r="J304" s="273"/>
      <c r="K304" s="273"/>
    </row>
    <row r="305" spans="1:16" ht="15" customHeight="1" x14ac:dyDescent="0.25">
      <c r="A305" s="275" t="s">
        <v>101</v>
      </c>
      <c r="F305" s="275" t="s">
        <v>102</v>
      </c>
      <c r="I305" s="275" t="s">
        <v>103</v>
      </c>
      <c r="L305" s="74" t="s">
        <v>127</v>
      </c>
      <c r="M305" s="74"/>
    </row>
    <row r="306" spans="1:16" ht="15.75" customHeight="1" x14ac:dyDescent="0.25">
      <c r="A306" s="348" t="s">
        <v>208</v>
      </c>
      <c r="B306" s="348"/>
      <c r="C306" s="348"/>
      <c r="D306" s="348"/>
      <c r="E306" s="348"/>
      <c r="F306" s="348"/>
      <c r="G306" s="348"/>
      <c r="H306" s="348"/>
      <c r="I306" s="348"/>
      <c r="J306" s="348"/>
      <c r="K306" s="348"/>
      <c r="L306" s="348"/>
      <c r="M306" s="348"/>
      <c r="N306" s="348"/>
    </row>
    <row r="307" spans="1:16" ht="15.75" customHeight="1" x14ac:dyDescent="0.25">
      <c r="A307" s="186"/>
      <c r="B307" s="186"/>
      <c r="C307" s="186"/>
      <c r="D307" s="186"/>
      <c r="E307" s="186"/>
      <c r="F307" s="186"/>
      <c r="G307" s="76" t="str">
        <f>'proje ve personel bilgileri'!$B$7</f>
        <v>/</v>
      </c>
      <c r="H307" s="77" t="s">
        <v>109</v>
      </c>
      <c r="I307" s="186"/>
      <c r="J307" s="186"/>
      <c r="K307" s="186"/>
      <c r="L307" s="186"/>
      <c r="M307" s="186"/>
      <c r="N307" s="186"/>
    </row>
    <row r="309" spans="1:16" ht="15.75" customHeight="1" x14ac:dyDescent="0.25">
      <c r="A309" s="190" t="s">
        <v>194</v>
      </c>
      <c r="B309" s="191"/>
      <c r="C309" s="191"/>
      <c r="D309" s="191"/>
      <c r="E309" s="191"/>
      <c r="F309" s="191"/>
      <c r="G309" s="191"/>
      <c r="H309" s="191"/>
      <c r="I309" s="191"/>
      <c r="J309" s="191"/>
      <c r="K309" s="191"/>
      <c r="L309" s="191"/>
      <c r="N309" s="189" t="s">
        <v>209</v>
      </c>
    </row>
    <row r="310" spans="1:16" ht="15.75" customHeight="1" x14ac:dyDescent="0.25">
      <c r="A310" s="349" t="s">
        <v>2</v>
      </c>
      <c r="B310" s="350"/>
      <c r="C310" s="479">
        <f>'proje ve personel bilgileri'!$B$2</f>
        <v>0</v>
      </c>
      <c r="D310" s="480"/>
      <c r="E310" s="480"/>
      <c r="F310" s="480"/>
      <c r="G310" s="480"/>
      <c r="H310" s="480"/>
      <c r="I310" s="480"/>
      <c r="J310" s="480"/>
      <c r="K310" s="480"/>
      <c r="L310" s="480"/>
      <c r="M310" s="480"/>
      <c r="N310" s="481"/>
    </row>
    <row r="311" spans="1:16" ht="15.75" customHeight="1" x14ac:dyDescent="0.25">
      <c r="A311" s="349" t="s">
        <v>184</v>
      </c>
      <c r="B311" s="350"/>
      <c r="C311" s="479">
        <f>'proje ve personel bilgileri'!$B$3</f>
        <v>0</v>
      </c>
      <c r="D311" s="480"/>
      <c r="E311" s="480"/>
      <c r="F311" s="480"/>
      <c r="G311" s="480"/>
      <c r="H311" s="480"/>
      <c r="I311" s="480"/>
      <c r="J311" s="480"/>
      <c r="K311" s="480"/>
      <c r="L311" s="480"/>
      <c r="M311" s="480"/>
      <c r="N311" s="481"/>
    </row>
    <row r="312" spans="1:16" ht="60" customHeight="1" x14ac:dyDescent="0.25">
      <c r="A312" s="211" t="s">
        <v>87</v>
      </c>
      <c r="B312" s="212" t="s">
        <v>210</v>
      </c>
      <c r="C312" s="213" t="s">
        <v>211</v>
      </c>
      <c r="D312" s="213" t="s">
        <v>212</v>
      </c>
      <c r="E312" s="193" t="s">
        <v>213</v>
      </c>
      <c r="F312" s="488" t="s">
        <v>199</v>
      </c>
      <c r="G312" s="489"/>
      <c r="H312" s="489"/>
      <c r="I312" s="489"/>
      <c r="J312" s="490"/>
      <c r="K312" s="195" t="s">
        <v>200</v>
      </c>
      <c r="L312" s="195" t="s">
        <v>201</v>
      </c>
      <c r="M312" s="195" t="s">
        <v>202</v>
      </c>
      <c r="N312" s="196" t="s">
        <v>203</v>
      </c>
    </row>
    <row r="313" spans="1:16" ht="24.95" customHeight="1" x14ac:dyDescent="0.25">
      <c r="A313" s="214">
        <v>131</v>
      </c>
      <c r="B313" s="215"/>
      <c r="C313" s="278"/>
      <c r="D313" s="278"/>
      <c r="E313" s="259"/>
      <c r="F313" s="484"/>
      <c r="G313" s="485"/>
      <c r="H313" s="485"/>
      <c r="I313" s="485"/>
      <c r="J313" s="486"/>
      <c r="K313" s="216"/>
      <c r="L313" s="216"/>
      <c r="M313" s="217"/>
      <c r="N313" s="218"/>
      <c r="O313" s="38" t="str">
        <f t="shared" ref="O313:O322" si="26">IF(M313&lt;&gt;0,(IF(N313=0,"KDV'li Tutar Zorunlu"," "))," ")</f>
        <v xml:space="preserve"> </v>
      </c>
      <c r="P313" s="38" t="str">
        <f t="shared" ref="P313:P322" si="27">IF(M313&lt;&gt;0,(IF(K313=0,"Tarih Numara Zorunlu"," "))," ")</f>
        <v xml:space="preserve"> </v>
      </c>
    </row>
    <row r="314" spans="1:16" ht="24.95" customHeight="1" x14ac:dyDescent="0.25">
      <c r="A314" s="214">
        <v>132</v>
      </c>
      <c r="B314" s="215"/>
      <c r="C314" s="278"/>
      <c r="D314" s="278"/>
      <c r="E314" s="259"/>
      <c r="F314" s="484"/>
      <c r="G314" s="485"/>
      <c r="H314" s="485"/>
      <c r="I314" s="485"/>
      <c r="J314" s="486"/>
      <c r="K314" s="216"/>
      <c r="L314" s="216"/>
      <c r="M314" s="217"/>
      <c r="N314" s="218"/>
      <c r="O314" s="38" t="str">
        <f t="shared" si="26"/>
        <v xml:space="preserve"> </v>
      </c>
      <c r="P314" s="38" t="str">
        <f t="shared" si="27"/>
        <v xml:space="preserve"> </v>
      </c>
    </row>
    <row r="315" spans="1:16" ht="24.95" customHeight="1" x14ac:dyDescent="0.25">
      <c r="A315" s="214">
        <v>133</v>
      </c>
      <c r="B315" s="215"/>
      <c r="C315" s="278"/>
      <c r="D315" s="278"/>
      <c r="E315" s="259"/>
      <c r="F315" s="484"/>
      <c r="G315" s="485"/>
      <c r="H315" s="485"/>
      <c r="I315" s="485"/>
      <c r="J315" s="486"/>
      <c r="K315" s="216"/>
      <c r="L315" s="216"/>
      <c r="M315" s="217"/>
      <c r="N315" s="218"/>
      <c r="O315" s="38" t="str">
        <f t="shared" si="26"/>
        <v xml:space="preserve"> </v>
      </c>
      <c r="P315" s="38" t="str">
        <f t="shared" si="27"/>
        <v xml:space="preserve"> </v>
      </c>
    </row>
    <row r="316" spans="1:16" ht="24.95" customHeight="1" x14ac:dyDescent="0.25">
      <c r="A316" s="214">
        <v>134</v>
      </c>
      <c r="B316" s="215"/>
      <c r="C316" s="278"/>
      <c r="D316" s="278"/>
      <c r="E316" s="259"/>
      <c r="F316" s="484"/>
      <c r="G316" s="485"/>
      <c r="H316" s="485"/>
      <c r="I316" s="485"/>
      <c r="J316" s="486"/>
      <c r="K316" s="219"/>
      <c r="L316" s="219"/>
      <c r="M316" s="220"/>
      <c r="N316" s="218"/>
      <c r="O316" s="38" t="str">
        <f t="shared" si="26"/>
        <v xml:space="preserve"> </v>
      </c>
      <c r="P316" s="38" t="str">
        <f t="shared" si="27"/>
        <v xml:space="preserve"> </v>
      </c>
    </row>
    <row r="317" spans="1:16" ht="24.95" customHeight="1" x14ac:dyDescent="0.25">
      <c r="A317" s="214">
        <v>135</v>
      </c>
      <c r="B317" s="215"/>
      <c r="C317" s="278"/>
      <c r="D317" s="278"/>
      <c r="E317" s="259"/>
      <c r="F317" s="484"/>
      <c r="G317" s="485"/>
      <c r="H317" s="485"/>
      <c r="I317" s="485"/>
      <c r="J317" s="486"/>
      <c r="K317" s="219"/>
      <c r="L317" s="219"/>
      <c r="M317" s="220"/>
      <c r="N317" s="218"/>
      <c r="O317" s="38" t="str">
        <f t="shared" si="26"/>
        <v xml:space="preserve"> </v>
      </c>
      <c r="P317" s="38" t="str">
        <f t="shared" si="27"/>
        <v xml:space="preserve"> </v>
      </c>
    </row>
    <row r="318" spans="1:16" ht="24.95" customHeight="1" x14ac:dyDescent="0.25">
      <c r="A318" s="214">
        <v>136</v>
      </c>
      <c r="B318" s="215"/>
      <c r="C318" s="278"/>
      <c r="D318" s="278"/>
      <c r="E318" s="259"/>
      <c r="F318" s="484"/>
      <c r="G318" s="485"/>
      <c r="H318" s="485"/>
      <c r="I318" s="485"/>
      <c r="J318" s="486"/>
      <c r="K318" s="219"/>
      <c r="L318" s="219"/>
      <c r="M318" s="220"/>
      <c r="N318" s="218"/>
      <c r="O318" s="38" t="str">
        <f t="shared" si="26"/>
        <v xml:space="preserve"> </v>
      </c>
      <c r="P318" s="38" t="str">
        <f t="shared" si="27"/>
        <v xml:space="preserve"> </v>
      </c>
    </row>
    <row r="319" spans="1:16" ht="24.95" customHeight="1" x14ac:dyDescent="0.25">
      <c r="A319" s="214">
        <v>137</v>
      </c>
      <c r="B319" s="221"/>
      <c r="C319" s="279"/>
      <c r="D319" s="279"/>
      <c r="E319" s="280"/>
      <c r="F319" s="484"/>
      <c r="G319" s="485"/>
      <c r="H319" s="485"/>
      <c r="I319" s="485"/>
      <c r="J319" s="486"/>
      <c r="K319" s="219"/>
      <c r="L319" s="219"/>
      <c r="M319" s="220"/>
      <c r="N319" s="218"/>
      <c r="O319" s="38" t="str">
        <f t="shared" si="26"/>
        <v xml:space="preserve"> </v>
      </c>
      <c r="P319" s="38" t="str">
        <f t="shared" si="27"/>
        <v xml:space="preserve"> </v>
      </c>
    </row>
    <row r="320" spans="1:16" ht="24.95" customHeight="1" x14ac:dyDescent="0.25">
      <c r="A320" s="214">
        <v>138</v>
      </c>
      <c r="B320" s="221"/>
      <c r="C320" s="279"/>
      <c r="D320" s="279"/>
      <c r="E320" s="280"/>
      <c r="F320" s="484"/>
      <c r="G320" s="485"/>
      <c r="H320" s="485"/>
      <c r="I320" s="485"/>
      <c r="J320" s="486"/>
      <c r="K320" s="219"/>
      <c r="L320" s="219"/>
      <c r="M320" s="220"/>
      <c r="N320" s="218"/>
      <c r="O320" s="38" t="str">
        <f t="shared" si="26"/>
        <v xml:space="preserve"> </v>
      </c>
      <c r="P320" s="38" t="str">
        <f t="shared" si="27"/>
        <v xml:space="preserve"> </v>
      </c>
    </row>
    <row r="321" spans="1:16" ht="24.95" customHeight="1" x14ac:dyDescent="0.25">
      <c r="A321" s="214">
        <v>139</v>
      </c>
      <c r="B321" s="221"/>
      <c r="C321" s="279"/>
      <c r="D321" s="279"/>
      <c r="E321" s="280"/>
      <c r="F321" s="484"/>
      <c r="G321" s="485"/>
      <c r="H321" s="485"/>
      <c r="I321" s="485"/>
      <c r="J321" s="486"/>
      <c r="K321" s="219"/>
      <c r="L321" s="219"/>
      <c r="M321" s="220"/>
      <c r="N321" s="218"/>
      <c r="O321" s="38" t="str">
        <f t="shared" si="26"/>
        <v xml:space="preserve"> </v>
      </c>
      <c r="P321" s="38" t="str">
        <f t="shared" si="27"/>
        <v xml:space="preserve"> </v>
      </c>
    </row>
    <row r="322" spans="1:16" ht="24.95" customHeight="1" x14ac:dyDescent="0.25">
      <c r="A322" s="214">
        <v>140</v>
      </c>
      <c r="B322" s="221"/>
      <c r="C322" s="279"/>
      <c r="D322" s="279"/>
      <c r="E322" s="280"/>
      <c r="F322" s="484"/>
      <c r="G322" s="485"/>
      <c r="H322" s="485"/>
      <c r="I322" s="485"/>
      <c r="J322" s="486"/>
      <c r="K322" s="219"/>
      <c r="L322" s="219"/>
      <c r="M322" s="220"/>
      <c r="N322" s="218"/>
      <c r="O322" s="38" t="str">
        <f t="shared" si="26"/>
        <v xml:space="preserve"> </v>
      </c>
      <c r="P322" s="38" t="str">
        <f t="shared" si="27"/>
        <v xml:space="preserve"> </v>
      </c>
    </row>
    <row r="323" spans="1:16" ht="15.75" customHeight="1" x14ac:dyDescent="0.25">
      <c r="A323" s="3" t="s">
        <v>216</v>
      </c>
      <c r="L323" s="207" t="s">
        <v>181</v>
      </c>
      <c r="M323" s="210">
        <f>SUM(M313:M322)+M300</f>
        <v>0</v>
      </c>
      <c r="N323" s="208"/>
    </row>
    <row r="324" spans="1:16" ht="15" customHeight="1" x14ac:dyDescent="0.25">
      <c r="A324" s="209" t="s">
        <v>217</v>
      </c>
    </row>
    <row r="325" spans="1:16" ht="15" customHeight="1" x14ac:dyDescent="0.25">
      <c r="A325" s="209"/>
    </row>
    <row r="326" spans="1:16" ht="15" customHeight="1" x14ac:dyDescent="0.25">
      <c r="A326" s="381" t="s">
        <v>171</v>
      </c>
      <c r="B326" s="381"/>
      <c r="C326" s="381"/>
      <c r="D326" s="381"/>
      <c r="E326" s="381"/>
      <c r="F326" s="381"/>
      <c r="G326" s="381"/>
      <c r="H326" s="381"/>
      <c r="I326" s="381"/>
      <c r="J326" s="381"/>
      <c r="K326" s="381"/>
      <c r="L326" s="381"/>
      <c r="M326" s="381"/>
      <c r="N326" s="381"/>
    </row>
    <row r="327" spans="1:16" ht="15" customHeight="1" x14ac:dyDescent="0.25">
      <c r="A327" s="273"/>
      <c r="B327" s="273"/>
      <c r="C327" s="273"/>
      <c r="D327" s="273"/>
      <c r="E327" s="273"/>
      <c r="F327" s="273"/>
      <c r="G327" s="273"/>
      <c r="H327" s="273"/>
      <c r="I327" s="273"/>
      <c r="J327" s="273"/>
      <c r="K327" s="273"/>
    </row>
    <row r="328" spans="1:16" ht="15" customHeight="1" x14ac:dyDescent="0.25">
      <c r="A328" s="275" t="s">
        <v>101</v>
      </c>
      <c r="F328" s="275" t="s">
        <v>102</v>
      </c>
      <c r="I328" s="275" t="s">
        <v>103</v>
      </c>
      <c r="L328" s="74" t="s">
        <v>127</v>
      </c>
      <c r="M328" s="74"/>
    </row>
    <row r="329" spans="1:16" ht="15.75" customHeight="1" x14ac:dyDescent="0.25">
      <c r="A329" s="348" t="s">
        <v>208</v>
      </c>
      <c r="B329" s="348"/>
      <c r="C329" s="348"/>
      <c r="D329" s="348"/>
      <c r="E329" s="348"/>
      <c r="F329" s="348"/>
      <c r="G329" s="348"/>
      <c r="H329" s="348"/>
      <c r="I329" s="348"/>
      <c r="J329" s="348"/>
      <c r="K329" s="348"/>
      <c r="L329" s="348"/>
      <c r="M329" s="348"/>
      <c r="N329" s="348"/>
    </row>
    <row r="330" spans="1:16" ht="15.75" customHeight="1" x14ac:dyDescent="0.25">
      <c r="A330" s="186"/>
      <c r="B330" s="186"/>
      <c r="C330" s="186"/>
      <c r="D330" s="186"/>
      <c r="E330" s="186"/>
      <c r="F330" s="186"/>
      <c r="G330" s="76" t="str">
        <f>'proje ve personel bilgileri'!$B$7</f>
        <v>/</v>
      </c>
      <c r="H330" s="77" t="s">
        <v>109</v>
      </c>
      <c r="I330" s="186"/>
      <c r="J330" s="186"/>
      <c r="K330" s="186"/>
      <c r="L330" s="186"/>
      <c r="M330" s="186"/>
      <c r="N330" s="186"/>
    </row>
    <row r="332" spans="1:16" ht="15.75" customHeight="1" x14ac:dyDescent="0.25">
      <c r="A332" s="190" t="s">
        <v>194</v>
      </c>
      <c r="B332" s="191"/>
      <c r="C332" s="191"/>
      <c r="D332" s="191"/>
      <c r="E332" s="191"/>
      <c r="F332" s="191"/>
      <c r="G332" s="191"/>
      <c r="H332" s="191"/>
      <c r="I332" s="191"/>
      <c r="J332" s="191"/>
      <c r="K332" s="191"/>
      <c r="L332" s="191"/>
      <c r="N332" s="189" t="s">
        <v>209</v>
      </c>
    </row>
    <row r="333" spans="1:16" ht="15.75" customHeight="1" x14ac:dyDescent="0.25">
      <c r="A333" s="349" t="s">
        <v>2</v>
      </c>
      <c r="B333" s="350"/>
      <c r="C333" s="479">
        <f>'proje ve personel bilgileri'!$B$2</f>
        <v>0</v>
      </c>
      <c r="D333" s="480"/>
      <c r="E333" s="480"/>
      <c r="F333" s="480"/>
      <c r="G333" s="480"/>
      <c r="H333" s="480"/>
      <c r="I333" s="480"/>
      <c r="J333" s="480"/>
      <c r="K333" s="480"/>
      <c r="L333" s="480"/>
      <c r="M333" s="480"/>
      <c r="N333" s="481"/>
    </row>
    <row r="334" spans="1:16" ht="15.75" customHeight="1" x14ac:dyDescent="0.25">
      <c r="A334" s="349" t="s">
        <v>184</v>
      </c>
      <c r="B334" s="350"/>
      <c r="C334" s="479">
        <f>'proje ve personel bilgileri'!$B$3</f>
        <v>0</v>
      </c>
      <c r="D334" s="480"/>
      <c r="E334" s="480"/>
      <c r="F334" s="480"/>
      <c r="G334" s="480"/>
      <c r="H334" s="480"/>
      <c r="I334" s="480"/>
      <c r="J334" s="480"/>
      <c r="K334" s="480"/>
      <c r="L334" s="480"/>
      <c r="M334" s="480"/>
      <c r="N334" s="481"/>
    </row>
    <row r="335" spans="1:16" ht="60" customHeight="1" x14ac:dyDescent="0.25">
      <c r="A335" s="211" t="s">
        <v>87</v>
      </c>
      <c r="B335" s="212" t="s">
        <v>210</v>
      </c>
      <c r="C335" s="213" t="s">
        <v>211</v>
      </c>
      <c r="D335" s="213" t="s">
        <v>212</v>
      </c>
      <c r="E335" s="193" t="s">
        <v>213</v>
      </c>
      <c r="F335" s="488" t="s">
        <v>199</v>
      </c>
      <c r="G335" s="489"/>
      <c r="H335" s="489"/>
      <c r="I335" s="489"/>
      <c r="J335" s="490"/>
      <c r="K335" s="195" t="s">
        <v>200</v>
      </c>
      <c r="L335" s="195" t="s">
        <v>201</v>
      </c>
      <c r="M335" s="195" t="s">
        <v>202</v>
      </c>
      <c r="N335" s="196" t="s">
        <v>203</v>
      </c>
    </row>
    <row r="336" spans="1:16" ht="24.95" customHeight="1" x14ac:dyDescent="0.25">
      <c r="A336" s="214">
        <v>151</v>
      </c>
      <c r="B336" s="215"/>
      <c r="C336" s="278"/>
      <c r="D336" s="278"/>
      <c r="E336" s="259"/>
      <c r="F336" s="484"/>
      <c r="G336" s="485"/>
      <c r="H336" s="485"/>
      <c r="I336" s="485"/>
      <c r="J336" s="486"/>
      <c r="K336" s="216"/>
      <c r="L336" s="216"/>
      <c r="M336" s="217"/>
      <c r="N336" s="218"/>
      <c r="O336" s="38" t="str">
        <f t="shared" ref="O336:O345" si="28">IF(M336&lt;&gt;0,(IF(N336=0,"KDV'li Tutar Zorunlu"," "))," ")</f>
        <v xml:space="preserve"> </v>
      </c>
      <c r="P336" s="38" t="str">
        <f t="shared" ref="P336:P345" si="29">IF(M336&lt;&gt;0,(IF(K336=0,"Tarih Numara Zorunlu"," "))," ")</f>
        <v xml:space="preserve"> </v>
      </c>
    </row>
    <row r="337" spans="1:16" ht="24.95" customHeight="1" x14ac:dyDescent="0.25">
      <c r="A337" s="214">
        <v>152</v>
      </c>
      <c r="B337" s="215"/>
      <c r="C337" s="278"/>
      <c r="D337" s="278"/>
      <c r="E337" s="259"/>
      <c r="F337" s="484"/>
      <c r="G337" s="485"/>
      <c r="H337" s="485"/>
      <c r="I337" s="485"/>
      <c r="J337" s="486"/>
      <c r="K337" s="216"/>
      <c r="L337" s="216"/>
      <c r="M337" s="217"/>
      <c r="N337" s="218"/>
      <c r="O337" s="38" t="str">
        <f t="shared" si="28"/>
        <v xml:space="preserve"> </v>
      </c>
      <c r="P337" s="38" t="str">
        <f t="shared" si="29"/>
        <v xml:space="preserve"> </v>
      </c>
    </row>
    <row r="338" spans="1:16" ht="24.95" customHeight="1" x14ac:dyDescent="0.25">
      <c r="A338" s="214">
        <v>153</v>
      </c>
      <c r="B338" s="215"/>
      <c r="C338" s="278"/>
      <c r="D338" s="278"/>
      <c r="E338" s="259"/>
      <c r="F338" s="484"/>
      <c r="G338" s="485"/>
      <c r="H338" s="485"/>
      <c r="I338" s="485"/>
      <c r="J338" s="486"/>
      <c r="K338" s="216"/>
      <c r="L338" s="216"/>
      <c r="M338" s="217"/>
      <c r="N338" s="218"/>
      <c r="O338" s="38" t="str">
        <f t="shared" si="28"/>
        <v xml:space="preserve"> </v>
      </c>
      <c r="P338" s="38" t="str">
        <f t="shared" si="29"/>
        <v xml:space="preserve"> </v>
      </c>
    </row>
    <row r="339" spans="1:16" ht="24.95" customHeight="1" x14ac:dyDescent="0.25">
      <c r="A339" s="214">
        <v>154</v>
      </c>
      <c r="B339" s="215"/>
      <c r="C339" s="278"/>
      <c r="D339" s="278"/>
      <c r="E339" s="259"/>
      <c r="F339" s="484"/>
      <c r="G339" s="485"/>
      <c r="H339" s="485"/>
      <c r="I339" s="485"/>
      <c r="J339" s="486"/>
      <c r="K339" s="219"/>
      <c r="L339" s="219"/>
      <c r="M339" s="220"/>
      <c r="N339" s="218"/>
      <c r="O339" s="38" t="str">
        <f t="shared" si="28"/>
        <v xml:space="preserve"> </v>
      </c>
      <c r="P339" s="38" t="str">
        <f t="shared" si="29"/>
        <v xml:space="preserve"> </v>
      </c>
    </row>
    <row r="340" spans="1:16" ht="24.95" customHeight="1" x14ac:dyDescent="0.25">
      <c r="A340" s="214">
        <v>155</v>
      </c>
      <c r="B340" s="215"/>
      <c r="C340" s="278"/>
      <c r="D340" s="278"/>
      <c r="E340" s="259"/>
      <c r="F340" s="484"/>
      <c r="G340" s="485"/>
      <c r="H340" s="485"/>
      <c r="I340" s="485"/>
      <c r="J340" s="486"/>
      <c r="K340" s="219"/>
      <c r="L340" s="219"/>
      <c r="M340" s="220"/>
      <c r="N340" s="218"/>
      <c r="O340" s="38" t="str">
        <f t="shared" si="28"/>
        <v xml:space="preserve"> </v>
      </c>
      <c r="P340" s="38" t="str">
        <f t="shared" si="29"/>
        <v xml:space="preserve"> </v>
      </c>
    </row>
    <row r="341" spans="1:16" ht="24.95" customHeight="1" x14ac:dyDescent="0.25">
      <c r="A341" s="214">
        <v>156</v>
      </c>
      <c r="B341" s="215"/>
      <c r="C341" s="278"/>
      <c r="D341" s="278"/>
      <c r="E341" s="259"/>
      <c r="F341" s="484"/>
      <c r="G341" s="485"/>
      <c r="H341" s="485"/>
      <c r="I341" s="485"/>
      <c r="J341" s="486"/>
      <c r="K341" s="219"/>
      <c r="L341" s="219"/>
      <c r="M341" s="220"/>
      <c r="N341" s="218"/>
      <c r="O341" s="38" t="str">
        <f t="shared" si="28"/>
        <v xml:space="preserve"> </v>
      </c>
      <c r="P341" s="38" t="str">
        <f t="shared" si="29"/>
        <v xml:space="preserve"> </v>
      </c>
    </row>
    <row r="342" spans="1:16" ht="24.95" customHeight="1" x14ac:dyDescent="0.25">
      <c r="A342" s="214">
        <v>157</v>
      </c>
      <c r="B342" s="221"/>
      <c r="C342" s="279"/>
      <c r="D342" s="279"/>
      <c r="E342" s="280"/>
      <c r="F342" s="484"/>
      <c r="G342" s="485"/>
      <c r="H342" s="485"/>
      <c r="I342" s="485"/>
      <c r="J342" s="486"/>
      <c r="K342" s="219"/>
      <c r="L342" s="219"/>
      <c r="M342" s="220"/>
      <c r="N342" s="218"/>
      <c r="O342" s="38" t="str">
        <f t="shared" si="28"/>
        <v xml:space="preserve"> </v>
      </c>
      <c r="P342" s="38" t="str">
        <f t="shared" si="29"/>
        <v xml:space="preserve"> </v>
      </c>
    </row>
    <row r="343" spans="1:16" ht="24.95" customHeight="1" x14ac:dyDescent="0.25">
      <c r="A343" s="214">
        <v>158</v>
      </c>
      <c r="B343" s="221"/>
      <c r="C343" s="279"/>
      <c r="D343" s="279"/>
      <c r="E343" s="280"/>
      <c r="F343" s="484"/>
      <c r="G343" s="485"/>
      <c r="H343" s="485"/>
      <c r="I343" s="485"/>
      <c r="J343" s="486"/>
      <c r="K343" s="219"/>
      <c r="L343" s="219"/>
      <c r="M343" s="220"/>
      <c r="N343" s="218"/>
      <c r="O343" s="38" t="str">
        <f t="shared" si="28"/>
        <v xml:space="preserve"> </v>
      </c>
      <c r="P343" s="38" t="str">
        <f t="shared" si="29"/>
        <v xml:space="preserve"> </v>
      </c>
    </row>
    <row r="344" spans="1:16" ht="24.95" customHeight="1" x14ac:dyDescent="0.25">
      <c r="A344" s="214">
        <v>159</v>
      </c>
      <c r="B344" s="221"/>
      <c r="C344" s="279"/>
      <c r="D344" s="279"/>
      <c r="E344" s="280"/>
      <c r="F344" s="484"/>
      <c r="G344" s="485"/>
      <c r="H344" s="485"/>
      <c r="I344" s="485"/>
      <c r="J344" s="486"/>
      <c r="K344" s="219"/>
      <c r="L344" s="219"/>
      <c r="M344" s="220"/>
      <c r="N344" s="218"/>
      <c r="O344" s="38" t="str">
        <f t="shared" si="28"/>
        <v xml:space="preserve"> </v>
      </c>
      <c r="P344" s="38" t="str">
        <f t="shared" si="29"/>
        <v xml:space="preserve"> </v>
      </c>
    </row>
    <row r="345" spans="1:16" ht="24.95" customHeight="1" x14ac:dyDescent="0.25">
      <c r="A345" s="214">
        <v>160</v>
      </c>
      <c r="B345" s="221"/>
      <c r="C345" s="279"/>
      <c r="D345" s="279"/>
      <c r="E345" s="280"/>
      <c r="F345" s="484"/>
      <c r="G345" s="485"/>
      <c r="H345" s="485"/>
      <c r="I345" s="485"/>
      <c r="J345" s="486"/>
      <c r="K345" s="219"/>
      <c r="L345" s="219"/>
      <c r="M345" s="220"/>
      <c r="N345" s="218"/>
      <c r="O345" s="38" t="str">
        <f t="shared" si="28"/>
        <v xml:space="preserve"> </v>
      </c>
      <c r="P345" s="38" t="str">
        <f t="shared" si="29"/>
        <v xml:space="preserve"> </v>
      </c>
    </row>
    <row r="346" spans="1:16" ht="15.75" customHeight="1" x14ac:dyDescent="0.25">
      <c r="A346" s="3" t="s">
        <v>216</v>
      </c>
      <c r="L346" s="207" t="s">
        <v>181</v>
      </c>
      <c r="M346" s="210">
        <f>SUM(M336:M345)+M323</f>
        <v>0</v>
      </c>
      <c r="N346" s="208"/>
    </row>
    <row r="347" spans="1:16" ht="15" customHeight="1" x14ac:dyDescent="0.25">
      <c r="A347" s="209" t="s">
        <v>217</v>
      </c>
    </row>
    <row r="348" spans="1:16" ht="15" customHeight="1" x14ac:dyDescent="0.25">
      <c r="A348" s="209"/>
    </row>
    <row r="349" spans="1:16" ht="15" customHeight="1" x14ac:dyDescent="0.25">
      <c r="A349" s="381" t="s">
        <v>171</v>
      </c>
      <c r="B349" s="381"/>
      <c r="C349" s="381"/>
      <c r="D349" s="381"/>
      <c r="E349" s="381"/>
      <c r="F349" s="381"/>
      <c r="G349" s="381"/>
      <c r="H349" s="381"/>
      <c r="I349" s="381"/>
      <c r="J349" s="381"/>
      <c r="K349" s="381"/>
      <c r="L349" s="381"/>
      <c r="M349" s="381"/>
      <c r="N349" s="381"/>
    </row>
    <row r="350" spans="1:16" ht="15" customHeight="1" x14ac:dyDescent="0.25">
      <c r="A350" s="273"/>
      <c r="B350" s="273"/>
      <c r="C350" s="273"/>
      <c r="D350" s="273"/>
      <c r="E350" s="273"/>
      <c r="F350" s="273"/>
      <c r="G350" s="273"/>
      <c r="H350" s="273"/>
      <c r="I350" s="273"/>
      <c r="J350" s="273"/>
      <c r="K350" s="273"/>
    </row>
    <row r="351" spans="1:16" ht="15" customHeight="1" x14ac:dyDescent="0.25">
      <c r="A351" s="275" t="s">
        <v>101</v>
      </c>
      <c r="F351" s="275" t="s">
        <v>102</v>
      </c>
      <c r="I351" s="275" t="s">
        <v>103</v>
      </c>
      <c r="L351" s="74" t="s">
        <v>127</v>
      </c>
      <c r="M351" s="74"/>
    </row>
    <row r="352" spans="1:16" ht="15.75" customHeight="1" x14ac:dyDescent="0.25">
      <c r="A352" s="348" t="s">
        <v>208</v>
      </c>
      <c r="B352" s="348"/>
      <c r="C352" s="348"/>
      <c r="D352" s="348"/>
      <c r="E352" s="348"/>
      <c r="F352" s="348"/>
      <c r="G352" s="348"/>
      <c r="H352" s="348"/>
      <c r="I352" s="348"/>
      <c r="J352" s="348"/>
      <c r="K352" s="348"/>
      <c r="L352" s="348"/>
      <c r="M352" s="348"/>
      <c r="N352" s="348"/>
    </row>
    <row r="353" spans="1:16" ht="15.75" customHeight="1" x14ac:dyDescent="0.25">
      <c r="A353" s="186"/>
      <c r="B353" s="186"/>
      <c r="C353" s="186"/>
      <c r="D353" s="186"/>
      <c r="E353" s="186"/>
      <c r="F353" s="186"/>
      <c r="G353" s="76" t="str">
        <f>'proje ve personel bilgileri'!$B$7</f>
        <v>/</v>
      </c>
      <c r="H353" s="77" t="s">
        <v>109</v>
      </c>
      <c r="I353" s="186"/>
      <c r="J353" s="186"/>
      <c r="K353" s="186"/>
      <c r="L353" s="186"/>
      <c r="M353" s="186"/>
      <c r="N353" s="186"/>
    </row>
    <row r="355" spans="1:16" ht="15.75" customHeight="1" x14ac:dyDescent="0.25">
      <c r="A355" s="190" t="s">
        <v>194</v>
      </c>
      <c r="B355" s="191"/>
      <c r="C355" s="191"/>
      <c r="D355" s="191"/>
      <c r="E355" s="191"/>
      <c r="F355" s="191"/>
      <c r="G355" s="191"/>
      <c r="H355" s="191"/>
      <c r="I355" s="191"/>
      <c r="J355" s="191"/>
      <c r="K355" s="191"/>
      <c r="L355" s="191"/>
      <c r="N355" s="189" t="s">
        <v>209</v>
      </c>
    </row>
    <row r="356" spans="1:16" ht="15.75" customHeight="1" x14ac:dyDescent="0.25">
      <c r="A356" s="349" t="s">
        <v>2</v>
      </c>
      <c r="B356" s="350"/>
      <c r="C356" s="479">
        <f>'proje ve personel bilgileri'!$B$2</f>
        <v>0</v>
      </c>
      <c r="D356" s="480"/>
      <c r="E356" s="480"/>
      <c r="F356" s="480"/>
      <c r="G356" s="480"/>
      <c r="H356" s="480"/>
      <c r="I356" s="480"/>
      <c r="J356" s="480"/>
      <c r="K356" s="480"/>
      <c r="L356" s="480"/>
      <c r="M356" s="480"/>
      <c r="N356" s="481"/>
    </row>
    <row r="357" spans="1:16" ht="15.75" customHeight="1" x14ac:dyDescent="0.25">
      <c r="A357" s="349" t="s">
        <v>184</v>
      </c>
      <c r="B357" s="350"/>
      <c r="C357" s="479">
        <f>'proje ve personel bilgileri'!$B$3</f>
        <v>0</v>
      </c>
      <c r="D357" s="480"/>
      <c r="E357" s="480"/>
      <c r="F357" s="480"/>
      <c r="G357" s="480"/>
      <c r="H357" s="480"/>
      <c r="I357" s="480"/>
      <c r="J357" s="480"/>
      <c r="K357" s="480"/>
      <c r="L357" s="480"/>
      <c r="M357" s="480"/>
      <c r="N357" s="481"/>
    </row>
    <row r="358" spans="1:16" ht="60" customHeight="1" x14ac:dyDescent="0.25">
      <c r="A358" s="211" t="s">
        <v>87</v>
      </c>
      <c r="B358" s="212" t="s">
        <v>210</v>
      </c>
      <c r="C358" s="213" t="s">
        <v>211</v>
      </c>
      <c r="D358" s="213" t="s">
        <v>212</v>
      </c>
      <c r="E358" s="193" t="s">
        <v>213</v>
      </c>
      <c r="F358" s="488" t="s">
        <v>199</v>
      </c>
      <c r="G358" s="489"/>
      <c r="H358" s="489"/>
      <c r="I358" s="489"/>
      <c r="J358" s="490"/>
      <c r="K358" s="195" t="s">
        <v>200</v>
      </c>
      <c r="L358" s="195" t="s">
        <v>201</v>
      </c>
      <c r="M358" s="195" t="s">
        <v>202</v>
      </c>
      <c r="N358" s="196" t="s">
        <v>203</v>
      </c>
    </row>
    <row r="359" spans="1:16" ht="24.95" customHeight="1" x14ac:dyDescent="0.25">
      <c r="A359" s="214">
        <v>161</v>
      </c>
      <c r="B359" s="215"/>
      <c r="C359" s="278"/>
      <c r="D359" s="278"/>
      <c r="E359" s="259"/>
      <c r="F359" s="484"/>
      <c r="G359" s="485"/>
      <c r="H359" s="485"/>
      <c r="I359" s="485"/>
      <c r="J359" s="486"/>
      <c r="K359" s="216"/>
      <c r="L359" s="216"/>
      <c r="M359" s="217"/>
      <c r="N359" s="218"/>
      <c r="O359" s="38" t="str">
        <f t="shared" ref="O359:O368" si="30">IF(M359&lt;&gt;0,(IF(N359=0,"KDV'li Tutar Zorunlu"," "))," ")</f>
        <v xml:space="preserve"> </v>
      </c>
      <c r="P359" s="38" t="str">
        <f t="shared" ref="P359:P368" si="31">IF(M359&lt;&gt;0,(IF(K359=0,"Tarih Numara Zorunlu"," "))," ")</f>
        <v xml:space="preserve"> </v>
      </c>
    </row>
    <row r="360" spans="1:16" ht="24.95" customHeight="1" x14ac:dyDescent="0.25">
      <c r="A360" s="214">
        <v>162</v>
      </c>
      <c r="B360" s="215"/>
      <c r="C360" s="278"/>
      <c r="D360" s="278"/>
      <c r="E360" s="259"/>
      <c r="F360" s="484"/>
      <c r="G360" s="485"/>
      <c r="H360" s="485"/>
      <c r="I360" s="485"/>
      <c r="J360" s="486"/>
      <c r="K360" s="216"/>
      <c r="L360" s="216"/>
      <c r="M360" s="217"/>
      <c r="N360" s="218"/>
      <c r="O360" s="38" t="str">
        <f t="shared" si="30"/>
        <v xml:space="preserve"> </v>
      </c>
      <c r="P360" s="38" t="str">
        <f t="shared" si="31"/>
        <v xml:space="preserve"> </v>
      </c>
    </row>
    <row r="361" spans="1:16" ht="24.95" customHeight="1" x14ac:dyDescent="0.25">
      <c r="A361" s="214">
        <v>163</v>
      </c>
      <c r="B361" s="215"/>
      <c r="C361" s="278"/>
      <c r="D361" s="278"/>
      <c r="E361" s="259"/>
      <c r="F361" s="484"/>
      <c r="G361" s="485"/>
      <c r="H361" s="485"/>
      <c r="I361" s="485"/>
      <c r="J361" s="486"/>
      <c r="K361" s="216"/>
      <c r="L361" s="216"/>
      <c r="M361" s="217"/>
      <c r="N361" s="218"/>
      <c r="O361" s="38" t="str">
        <f t="shared" si="30"/>
        <v xml:space="preserve"> </v>
      </c>
      <c r="P361" s="38" t="str">
        <f t="shared" si="31"/>
        <v xml:space="preserve"> </v>
      </c>
    </row>
    <row r="362" spans="1:16" ht="24.95" customHeight="1" x14ac:dyDescent="0.25">
      <c r="A362" s="214">
        <v>164</v>
      </c>
      <c r="B362" s="215"/>
      <c r="C362" s="278"/>
      <c r="D362" s="278"/>
      <c r="E362" s="259"/>
      <c r="F362" s="484"/>
      <c r="G362" s="485"/>
      <c r="H362" s="485"/>
      <c r="I362" s="485"/>
      <c r="J362" s="486"/>
      <c r="K362" s="219"/>
      <c r="L362" s="219"/>
      <c r="M362" s="220"/>
      <c r="N362" s="218"/>
      <c r="O362" s="38" t="str">
        <f t="shared" si="30"/>
        <v xml:space="preserve"> </v>
      </c>
      <c r="P362" s="38" t="str">
        <f t="shared" si="31"/>
        <v xml:space="preserve"> </v>
      </c>
    </row>
    <row r="363" spans="1:16" ht="24.95" customHeight="1" x14ac:dyDescent="0.25">
      <c r="A363" s="214">
        <v>165</v>
      </c>
      <c r="B363" s="215"/>
      <c r="C363" s="278"/>
      <c r="D363" s="278"/>
      <c r="E363" s="259"/>
      <c r="F363" s="484"/>
      <c r="G363" s="485"/>
      <c r="H363" s="485"/>
      <c r="I363" s="485"/>
      <c r="J363" s="486"/>
      <c r="K363" s="219"/>
      <c r="L363" s="219"/>
      <c r="M363" s="220"/>
      <c r="N363" s="218"/>
      <c r="O363" s="38" t="str">
        <f t="shared" si="30"/>
        <v xml:space="preserve"> </v>
      </c>
      <c r="P363" s="38" t="str">
        <f t="shared" si="31"/>
        <v xml:space="preserve"> </v>
      </c>
    </row>
    <row r="364" spans="1:16" ht="24.95" customHeight="1" x14ac:dyDescent="0.25">
      <c r="A364" s="214">
        <v>166</v>
      </c>
      <c r="B364" s="215"/>
      <c r="C364" s="278"/>
      <c r="D364" s="278"/>
      <c r="E364" s="259"/>
      <c r="F364" s="484"/>
      <c r="G364" s="485"/>
      <c r="H364" s="485"/>
      <c r="I364" s="485"/>
      <c r="J364" s="486"/>
      <c r="K364" s="219"/>
      <c r="L364" s="219"/>
      <c r="M364" s="220"/>
      <c r="N364" s="218"/>
      <c r="O364" s="38" t="str">
        <f t="shared" si="30"/>
        <v xml:space="preserve"> </v>
      </c>
      <c r="P364" s="38" t="str">
        <f t="shared" si="31"/>
        <v xml:space="preserve"> </v>
      </c>
    </row>
    <row r="365" spans="1:16" ht="24.95" customHeight="1" x14ac:dyDescent="0.25">
      <c r="A365" s="214">
        <v>167</v>
      </c>
      <c r="B365" s="221"/>
      <c r="C365" s="279"/>
      <c r="D365" s="279"/>
      <c r="E365" s="280"/>
      <c r="F365" s="484"/>
      <c r="G365" s="485"/>
      <c r="H365" s="485"/>
      <c r="I365" s="485"/>
      <c r="J365" s="486"/>
      <c r="K365" s="219"/>
      <c r="L365" s="219"/>
      <c r="M365" s="220"/>
      <c r="N365" s="218"/>
      <c r="O365" s="38" t="str">
        <f t="shared" si="30"/>
        <v xml:space="preserve"> </v>
      </c>
      <c r="P365" s="38" t="str">
        <f t="shared" si="31"/>
        <v xml:space="preserve"> </v>
      </c>
    </row>
    <row r="366" spans="1:16" ht="24.95" customHeight="1" x14ac:dyDescent="0.25">
      <c r="A366" s="214">
        <v>168</v>
      </c>
      <c r="B366" s="221"/>
      <c r="C366" s="279"/>
      <c r="D366" s="279"/>
      <c r="E366" s="280"/>
      <c r="F366" s="484"/>
      <c r="G366" s="485"/>
      <c r="H366" s="485"/>
      <c r="I366" s="485"/>
      <c r="J366" s="486"/>
      <c r="K366" s="219"/>
      <c r="L366" s="219"/>
      <c r="M366" s="220"/>
      <c r="N366" s="218"/>
      <c r="O366" s="38" t="str">
        <f t="shared" si="30"/>
        <v xml:space="preserve"> </v>
      </c>
      <c r="P366" s="38" t="str">
        <f t="shared" si="31"/>
        <v xml:space="preserve"> </v>
      </c>
    </row>
    <row r="367" spans="1:16" ht="24.95" customHeight="1" x14ac:dyDescent="0.25">
      <c r="A367" s="214">
        <v>169</v>
      </c>
      <c r="B367" s="221"/>
      <c r="C367" s="279"/>
      <c r="D367" s="279"/>
      <c r="E367" s="280"/>
      <c r="F367" s="484"/>
      <c r="G367" s="485"/>
      <c r="H367" s="485"/>
      <c r="I367" s="485"/>
      <c r="J367" s="486"/>
      <c r="K367" s="219"/>
      <c r="L367" s="219"/>
      <c r="M367" s="220"/>
      <c r="N367" s="218"/>
      <c r="O367" s="38" t="str">
        <f t="shared" si="30"/>
        <v xml:space="preserve"> </v>
      </c>
      <c r="P367" s="38" t="str">
        <f t="shared" si="31"/>
        <v xml:space="preserve"> </v>
      </c>
    </row>
    <row r="368" spans="1:16" ht="24.95" customHeight="1" x14ac:dyDescent="0.25">
      <c r="A368" s="214">
        <v>170</v>
      </c>
      <c r="B368" s="221"/>
      <c r="C368" s="279"/>
      <c r="D368" s="279"/>
      <c r="E368" s="280"/>
      <c r="F368" s="484"/>
      <c r="G368" s="485"/>
      <c r="H368" s="485"/>
      <c r="I368" s="485"/>
      <c r="J368" s="486"/>
      <c r="K368" s="219"/>
      <c r="L368" s="219"/>
      <c r="M368" s="220"/>
      <c r="N368" s="218"/>
      <c r="O368" s="38" t="str">
        <f t="shared" si="30"/>
        <v xml:space="preserve"> </v>
      </c>
      <c r="P368" s="38" t="str">
        <f t="shared" si="31"/>
        <v xml:space="preserve"> </v>
      </c>
    </row>
    <row r="369" spans="1:16" ht="15.75" customHeight="1" x14ac:dyDescent="0.25">
      <c r="A369" s="3" t="s">
        <v>216</v>
      </c>
      <c r="L369" s="207" t="s">
        <v>181</v>
      </c>
      <c r="M369" s="210">
        <f>SUM(M359:M368)+M346</f>
        <v>0</v>
      </c>
      <c r="N369" s="208"/>
    </row>
    <row r="370" spans="1:16" ht="15" customHeight="1" x14ac:dyDescent="0.25">
      <c r="A370" s="209" t="s">
        <v>217</v>
      </c>
    </row>
    <row r="371" spans="1:16" ht="15" customHeight="1" x14ac:dyDescent="0.25">
      <c r="A371" s="209"/>
    </row>
    <row r="372" spans="1:16" ht="15" customHeight="1" x14ac:dyDescent="0.25">
      <c r="A372" s="381" t="s">
        <v>171</v>
      </c>
      <c r="B372" s="381"/>
      <c r="C372" s="381"/>
      <c r="D372" s="381"/>
      <c r="E372" s="381"/>
      <c r="F372" s="381"/>
      <c r="G372" s="381"/>
      <c r="H372" s="381"/>
      <c r="I372" s="381"/>
      <c r="J372" s="381"/>
      <c r="K372" s="381"/>
      <c r="L372" s="381"/>
      <c r="M372" s="381"/>
      <c r="N372" s="381"/>
    </row>
    <row r="373" spans="1:16" ht="15" customHeight="1" x14ac:dyDescent="0.25">
      <c r="A373" s="273"/>
      <c r="B373" s="273"/>
      <c r="C373" s="273"/>
      <c r="D373" s="273"/>
      <c r="E373" s="273"/>
      <c r="F373" s="273"/>
      <c r="G373" s="273"/>
      <c r="H373" s="273"/>
      <c r="I373" s="273"/>
      <c r="J373" s="273"/>
      <c r="K373" s="273"/>
    </row>
    <row r="374" spans="1:16" ht="15" customHeight="1" x14ac:dyDescent="0.25">
      <c r="A374" s="275" t="s">
        <v>101</v>
      </c>
      <c r="F374" s="275" t="s">
        <v>102</v>
      </c>
      <c r="I374" s="275" t="s">
        <v>103</v>
      </c>
      <c r="L374" s="74" t="s">
        <v>127</v>
      </c>
      <c r="M374" s="74"/>
    </row>
    <row r="375" spans="1:16" ht="15.75" customHeight="1" x14ac:dyDescent="0.25">
      <c r="A375" s="348" t="s">
        <v>208</v>
      </c>
      <c r="B375" s="348"/>
      <c r="C375" s="348"/>
      <c r="D375" s="348"/>
      <c r="E375" s="348"/>
      <c r="F375" s="348"/>
      <c r="G375" s="348"/>
      <c r="H375" s="348"/>
      <c r="I375" s="348"/>
      <c r="J375" s="348"/>
      <c r="K375" s="348"/>
      <c r="L375" s="348"/>
      <c r="M375" s="348"/>
      <c r="N375" s="348"/>
    </row>
    <row r="376" spans="1:16" ht="15.75" customHeight="1" x14ac:dyDescent="0.25">
      <c r="A376" s="186"/>
      <c r="B376" s="186"/>
      <c r="C376" s="186"/>
      <c r="D376" s="186"/>
      <c r="E376" s="186"/>
      <c r="F376" s="186"/>
      <c r="G376" s="76" t="str">
        <f>'proje ve personel bilgileri'!$B$7</f>
        <v>/</v>
      </c>
      <c r="H376" s="77" t="s">
        <v>109</v>
      </c>
      <c r="I376" s="186"/>
      <c r="J376" s="186"/>
      <c r="K376" s="186"/>
      <c r="L376" s="186"/>
      <c r="M376" s="186"/>
      <c r="N376" s="186"/>
    </row>
    <row r="378" spans="1:16" ht="15.75" customHeight="1" x14ac:dyDescent="0.25">
      <c r="A378" s="190" t="s">
        <v>194</v>
      </c>
      <c r="B378" s="191"/>
      <c r="C378" s="191"/>
      <c r="D378" s="191"/>
      <c r="E378" s="191"/>
      <c r="F378" s="191"/>
      <c r="G378" s="191"/>
      <c r="H378" s="191"/>
      <c r="I378" s="191"/>
      <c r="J378" s="191"/>
      <c r="K378" s="191"/>
      <c r="L378" s="191"/>
      <c r="N378" s="189" t="s">
        <v>209</v>
      </c>
    </row>
    <row r="379" spans="1:16" ht="15.75" customHeight="1" x14ac:dyDescent="0.25">
      <c r="A379" s="349" t="s">
        <v>2</v>
      </c>
      <c r="B379" s="350"/>
      <c r="C379" s="479">
        <f>'proje ve personel bilgileri'!$B$2</f>
        <v>0</v>
      </c>
      <c r="D379" s="480"/>
      <c r="E379" s="480"/>
      <c r="F379" s="480"/>
      <c r="G379" s="480"/>
      <c r="H379" s="480"/>
      <c r="I379" s="480"/>
      <c r="J379" s="480"/>
      <c r="K379" s="480"/>
      <c r="L379" s="480"/>
      <c r="M379" s="480"/>
      <c r="N379" s="481"/>
    </row>
    <row r="380" spans="1:16" ht="15.75" customHeight="1" x14ac:dyDescent="0.25">
      <c r="A380" s="349" t="s">
        <v>184</v>
      </c>
      <c r="B380" s="350"/>
      <c r="C380" s="479">
        <f>'proje ve personel bilgileri'!$B$3</f>
        <v>0</v>
      </c>
      <c r="D380" s="480"/>
      <c r="E380" s="480"/>
      <c r="F380" s="480"/>
      <c r="G380" s="480"/>
      <c r="H380" s="480"/>
      <c r="I380" s="480"/>
      <c r="J380" s="480"/>
      <c r="K380" s="480"/>
      <c r="L380" s="480"/>
      <c r="M380" s="480"/>
      <c r="N380" s="481"/>
    </row>
    <row r="381" spans="1:16" ht="60" customHeight="1" x14ac:dyDescent="0.25">
      <c r="A381" s="211" t="s">
        <v>87</v>
      </c>
      <c r="B381" s="212" t="s">
        <v>210</v>
      </c>
      <c r="C381" s="213" t="s">
        <v>211</v>
      </c>
      <c r="D381" s="213" t="s">
        <v>212</v>
      </c>
      <c r="E381" s="193" t="s">
        <v>213</v>
      </c>
      <c r="F381" s="488" t="s">
        <v>199</v>
      </c>
      <c r="G381" s="489"/>
      <c r="H381" s="489"/>
      <c r="I381" s="489"/>
      <c r="J381" s="490"/>
      <c r="K381" s="195" t="s">
        <v>200</v>
      </c>
      <c r="L381" s="195" t="s">
        <v>201</v>
      </c>
      <c r="M381" s="195" t="s">
        <v>202</v>
      </c>
      <c r="N381" s="196" t="s">
        <v>203</v>
      </c>
    </row>
    <row r="382" spans="1:16" ht="24.95" customHeight="1" x14ac:dyDescent="0.25">
      <c r="A382" s="214">
        <v>171</v>
      </c>
      <c r="B382" s="215"/>
      <c r="C382" s="278"/>
      <c r="D382" s="278"/>
      <c r="E382" s="259"/>
      <c r="F382" s="484"/>
      <c r="G382" s="485"/>
      <c r="H382" s="485"/>
      <c r="I382" s="485"/>
      <c r="J382" s="486"/>
      <c r="K382" s="216"/>
      <c r="L382" s="216"/>
      <c r="M382" s="217"/>
      <c r="N382" s="218"/>
      <c r="O382" s="38" t="str">
        <f t="shared" ref="O382:O391" si="32">IF(M382&lt;&gt;0,(IF(N382=0,"KDV'li Tutar Zorunlu"," "))," ")</f>
        <v xml:space="preserve"> </v>
      </c>
      <c r="P382" s="38" t="str">
        <f t="shared" ref="P382:P391" si="33">IF(M382&lt;&gt;0,(IF(K382=0,"Tarih Numara Zorunlu"," "))," ")</f>
        <v xml:space="preserve"> </v>
      </c>
    </row>
    <row r="383" spans="1:16" ht="24.95" customHeight="1" x14ac:dyDescent="0.25">
      <c r="A383" s="214">
        <v>172</v>
      </c>
      <c r="B383" s="215"/>
      <c r="C383" s="278"/>
      <c r="D383" s="278"/>
      <c r="E383" s="259"/>
      <c r="F383" s="484"/>
      <c r="G383" s="485"/>
      <c r="H383" s="485"/>
      <c r="I383" s="485"/>
      <c r="J383" s="486"/>
      <c r="K383" s="216"/>
      <c r="L383" s="216"/>
      <c r="M383" s="217"/>
      <c r="N383" s="218"/>
      <c r="O383" s="38" t="str">
        <f t="shared" si="32"/>
        <v xml:space="preserve"> </v>
      </c>
      <c r="P383" s="38" t="str">
        <f t="shared" si="33"/>
        <v xml:space="preserve"> </v>
      </c>
    </row>
    <row r="384" spans="1:16" ht="24.95" customHeight="1" x14ac:dyDescent="0.25">
      <c r="A384" s="214">
        <v>173</v>
      </c>
      <c r="B384" s="215"/>
      <c r="C384" s="278"/>
      <c r="D384" s="278"/>
      <c r="E384" s="259"/>
      <c r="F384" s="484"/>
      <c r="G384" s="485"/>
      <c r="H384" s="485"/>
      <c r="I384" s="485"/>
      <c r="J384" s="486"/>
      <c r="K384" s="216"/>
      <c r="L384" s="216"/>
      <c r="M384" s="217"/>
      <c r="N384" s="218"/>
      <c r="O384" s="38" t="str">
        <f t="shared" si="32"/>
        <v xml:space="preserve"> </v>
      </c>
      <c r="P384" s="38" t="str">
        <f t="shared" si="33"/>
        <v xml:space="preserve"> </v>
      </c>
    </row>
    <row r="385" spans="1:16" ht="24.95" customHeight="1" x14ac:dyDescent="0.25">
      <c r="A385" s="214">
        <v>174</v>
      </c>
      <c r="B385" s="215"/>
      <c r="C385" s="278"/>
      <c r="D385" s="278"/>
      <c r="E385" s="259"/>
      <c r="F385" s="484"/>
      <c r="G385" s="485"/>
      <c r="H385" s="485"/>
      <c r="I385" s="485"/>
      <c r="J385" s="486"/>
      <c r="K385" s="219"/>
      <c r="L385" s="219"/>
      <c r="M385" s="220"/>
      <c r="N385" s="218"/>
      <c r="O385" s="38" t="str">
        <f t="shared" si="32"/>
        <v xml:space="preserve"> </v>
      </c>
      <c r="P385" s="38" t="str">
        <f t="shared" si="33"/>
        <v xml:space="preserve"> </v>
      </c>
    </row>
    <row r="386" spans="1:16" ht="24.95" customHeight="1" x14ac:dyDescent="0.25">
      <c r="A386" s="214">
        <v>175</v>
      </c>
      <c r="B386" s="215"/>
      <c r="C386" s="278"/>
      <c r="D386" s="278"/>
      <c r="E386" s="259"/>
      <c r="F386" s="484"/>
      <c r="G386" s="485"/>
      <c r="H386" s="485"/>
      <c r="I386" s="485"/>
      <c r="J386" s="486"/>
      <c r="K386" s="219"/>
      <c r="L386" s="219"/>
      <c r="M386" s="220"/>
      <c r="N386" s="218"/>
      <c r="O386" s="38" t="str">
        <f t="shared" si="32"/>
        <v xml:space="preserve"> </v>
      </c>
      <c r="P386" s="38" t="str">
        <f t="shared" si="33"/>
        <v xml:space="preserve"> </v>
      </c>
    </row>
    <row r="387" spans="1:16" ht="24.95" customHeight="1" x14ac:dyDescent="0.25">
      <c r="A387" s="214">
        <v>176</v>
      </c>
      <c r="B387" s="215"/>
      <c r="C387" s="278"/>
      <c r="D387" s="278"/>
      <c r="E387" s="259"/>
      <c r="F387" s="484"/>
      <c r="G387" s="485"/>
      <c r="H387" s="485"/>
      <c r="I387" s="485"/>
      <c r="J387" s="486"/>
      <c r="K387" s="219"/>
      <c r="L387" s="219"/>
      <c r="M387" s="220"/>
      <c r="N387" s="218"/>
      <c r="O387" s="38" t="str">
        <f t="shared" si="32"/>
        <v xml:space="preserve"> </v>
      </c>
      <c r="P387" s="38" t="str">
        <f t="shared" si="33"/>
        <v xml:space="preserve"> </v>
      </c>
    </row>
    <row r="388" spans="1:16" ht="24.95" customHeight="1" x14ac:dyDescent="0.25">
      <c r="A388" s="214">
        <v>177</v>
      </c>
      <c r="B388" s="221"/>
      <c r="C388" s="279"/>
      <c r="D388" s="279"/>
      <c r="E388" s="280"/>
      <c r="F388" s="484"/>
      <c r="G388" s="485"/>
      <c r="H388" s="485"/>
      <c r="I388" s="485"/>
      <c r="J388" s="486"/>
      <c r="K388" s="219"/>
      <c r="L388" s="219"/>
      <c r="M388" s="220"/>
      <c r="N388" s="218"/>
      <c r="O388" s="38" t="str">
        <f t="shared" si="32"/>
        <v xml:space="preserve"> </v>
      </c>
      <c r="P388" s="38" t="str">
        <f t="shared" si="33"/>
        <v xml:space="preserve"> </v>
      </c>
    </row>
    <row r="389" spans="1:16" ht="24.95" customHeight="1" x14ac:dyDescent="0.25">
      <c r="A389" s="214">
        <v>178</v>
      </c>
      <c r="B389" s="221"/>
      <c r="C389" s="279"/>
      <c r="D389" s="279"/>
      <c r="E389" s="280"/>
      <c r="F389" s="484"/>
      <c r="G389" s="485"/>
      <c r="H389" s="485"/>
      <c r="I389" s="485"/>
      <c r="J389" s="486"/>
      <c r="K389" s="219"/>
      <c r="L389" s="219"/>
      <c r="M389" s="220"/>
      <c r="N389" s="218"/>
      <c r="O389" s="38" t="str">
        <f t="shared" si="32"/>
        <v xml:space="preserve"> </v>
      </c>
      <c r="P389" s="38" t="str">
        <f t="shared" si="33"/>
        <v xml:space="preserve"> </v>
      </c>
    </row>
    <row r="390" spans="1:16" ht="24.95" customHeight="1" x14ac:dyDescent="0.25">
      <c r="A390" s="214">
        <v>179</v>
      </c>
      <c r="B390" s="221"/>
      <c r="C390" s="279"/>
      <c r="D390" s="279"/>
      <c r="E390" s="280"/>
      <c r="F390" s="484"/>
      <c r="G390" s="485"/>
      <c r="H390" s="485"/>
      <c r="I390" s="485"/>
      <c r="J390" s="486"/>
      <c r="K390" s="219"/>
      <c r="L390" s="219"/>
      <c r="M390" s="220"/>
      <c r="N390" s="218"/>
      <c r="O390" s="38" t="str">
        <f t="shared" si="32"/>
        <v xml:space="preserve"> </v>
      </c>
      <c r="P390" s="38" t="str">
        <f t="shared" si="33"/>
        <v xml:space="preserve"> </v>
      </c>
    </row>
    <row r="391" spans="1:16" ht="24.95" customHeight="1" x14ac:dyDescent="0.25">
      <c r="A391" s="214">
        <v>180</v>
      </c>
      <c r="B391" s="221"/>
      <c r="C391" s="279"/>
      <c r="D391" s="279"/>
      <c r="E391" s="280"/>
      <c r="F391" s="484"/>
      <c r="G391" s="485"/>
      <c r="H391" s="485"/>
      <c r="I391" s="485"/>
      <c r="J391" s="486"/>
      <c r="K391" s="219"/>
      <c r="L391" s="219"/>
      <c r="M391" s="220"/>
      <c r="N391" s="218"/>
      <c r="O391" s="38" t="str">
        <f t="shared" si="32"/>
        <v xml:space="preserve"> </v>
      </c>
      <c r="P391" s="38" t="str">
        <f t="shared" si="33"/>
        <v xml:space="preserve"> </v>
      </c>
    </row>
    <row r="392" spans="1:16" ht="15.75" customHeight="1" x14ac:dyDescent="0.25">
      <c r="A392" s="3" t="s">
        <v>216</v>
      </c>
      <c r="L392" s="207" t="s">
        <v>181</v>
      </c>
      <c r="M392" s="210">
        <f>SUM(M382:M391)+M369</f>
        <v>0</v>
      </c>
      <c r="N392" s="208"/>
    </row>
    <row r="393" spans="1:16" ht="15" customHeight="1" x14ac:dyDescent="0.25">
      <c r="A393" s="209" t="s">
        <v>217</v>
      </c>
    </row>
    <row r="394" spans="1:16" ht="15" customHeight="1" x14ac:dyDescent="0.25">
      <c r="A394" s="209"/>
    </row>
    <row r="395" spans="1:16" ht="15" customHeight="1" x14ac:dyDescent="0.25">
      <c r="A395" s="381" t="s">
        <v>171</v>
      </c>
      <c r="B395" s="381"/>
      <c r="C395" s="381"/>
      <c r="D395" s="381"/>
      <c r="E395" s="381"/>
      <c r="F395" s="381"/>
      <c r="G395" s="381"/>
      <c r="H395" s="381"/>
      <c r="I395" s="381"/>
      <c r="J395" s="381"/>
      <c r="K395" s="381"/>
      <c r="L395" s="381"/>
      <c r="M395" s="381"/>
      <c r="N395" s="381"/>
    </row>
    <row r="396" spans="1:16" ht="15" customHeight="1" x14ac:dyDescent="0.25">
      <c r="A396" s="273"/>
      <c r="B396" s="273"/>
      <c r="C396" s="273"/>
      <c r="D396" s="273"/>
      <c r="E396" s="273"/>
      <c r="F396" s="273"/>
      <c r="G396" s="273"/>
      <c r="H396" s="273"/>
      <c r="I396" s="273"/>
      <c r="J396" s="273"/>
      <c r="K396" s="273"/>
    </row>
    <row r="397" spans="1:16" ht="15" customHeight="1" x14ac:dyDescent="0.25">
      <c r="A397" s="275" t="s">
        <v>101</v>
      </c>
      <c r="F397" s="275" t="s">
        <v>102</v>
      </c>
      <c r="I397" s="275" t="s">
        <v>103</v>
      </c>
      <c r="L397" s="74" t="s">
        <v>127</v>
      </c>
      <c r="M397" s="74"/>
    </row>
    <row r="398" spans="1:16" ht="15.75" customHeight="1" x14ac:dyDescent="0.25">
      <c r="A398" s="348" t="s">
        <v>208</v>
      </c>
      <c r="B398" s="348"/>
      <c r="C398" s="348"/>
      <c r="D398" s="348"/>
      <c r="E398" s="348"/>
      <c r="F398" s="348"/>
      <c r="G398" s="348"/>
      <c r="H398" s="348"/>
      <c r="I398" s="348"/>
      <c r="J398" s="348"/>
      <c r="K398" s="348"/>
      <c r="L398" s="348"/>
      <c r="M398" s="348"/>
      <c r="N398" s="348"/>
    </row>
    <row r="399" spans="1:16" ht="15.75" customHeight="1" x14ac:dyDescent="0.25">
      <c r="A399" s="186"/>
      <c r="B399" s="186"/>
      <c r="C399" s="186"/>
      <c r="D399" s="186"/>
      <c r="E399" s="186"/>
      <c r="F399" s="186"/>
      <c r="G399" s="76" t="str">
        <f>'proje ve personel bilgileri'!$B$7</f>
        <v>/</v>
      </c>
      <c r="H399" s="77" t="s">
        <v>109</v>
      </c>
      <c r="I399" s="186"/>
      <c r="J399" s="186"/>
      <c r="K399" s="186"/>
      <c r="L399" s="186"/>
      <c r="M399" s="186"/>
      <c r="N399" s="186"/>
    </row>
    <row r="401" spans="1:16" ht="15.75" customHeight="1" x14ac:dyDescent="0.25">
      <c r="A401" s="190" t="s">
        <v>194</v>
      </c>
      <c r="B401" s="191"/>
      <c r="C401" s="191"/>
      <c r="D401" s="191"/>
      <c r="E401" s="191"/>
      <c r="F401" s="191"/>
      <c r="G401" s="191"/>
      <c r="H401" s="191"/>
      <c r="I401" s="191"/>
      <c r="J401" s="191"/>
      <c r="K401" s="191"/>
      <c r="L401" s="191"/>
      <c r="N401" s="189" t="s">
        <v>209</v>
      </c>
    </row>
    <row r="402" spans="1:16" ht="15.75" customHeight="1" x14ac:dyDescent="0.25">
      <c r="A402" s="349" t="s">
        <v>2</v>
      </c>
      <c r="B402" s="350"/>
      <c r="C402" s="479">
        <f>'proje ve personel bilgileri'!$B$2</f>
        <v>0</v>
      </c>
      <c r="D402" s="480"/>
      <c r="E402" s="480"/>
      <c r="F402" s="480"/>
      <c r="G402" s="480"/>
      <c r="H402" s="480"/>
      <c r="I402" s="480"/>
      <c r="J402" s="480"/>
      <c r="K402" s="480"/>
      <c r="L402" s="480"/>
      <c r="M402" s="480"/>
      <c r="N402" s="481"/>
    </row>
    <row r="403" spans="1:16" ht="15.75" customHeight="1" x14ac:dyDescent="0.25">
      <c r="A403" s="349" t="s">
        <v>184</v>
      </c>
      <c r="B403" s="350"/>
      <c r="C403" s="479">
        <f>'proje ve personel bilgileri'!$B$3</f>
        <v>0</v>
      </c>
      <c r="D403" s="480"/>
      <c r="E403" s="480"/>
      <c r="F403" s="480"/>
      <c r="G403" s="480"/>
      <c r="H403" s="480"/>
      <c r="I403" s="480"/>
      <c r="J403" s="480"/>
      <c r="K403" s="480"/>
      <c r="L403" s="480"/>
      <c r="M403" s="480"/>
      <c r="N403" s="481"/>
    </row>
    <row r="404" spans="1:16" ht="60" customHeight="1" x14ac:dyDescent="0.25">
      <c r="A404" s="211" t="s">
        <v>87</v>
      </c>
      <c r="B404" s="212" t="s">
        <v>210</v>
      </c>
      <c r="C404" s="213" t="s">
        <v>211</v>
      </c>
      <c r="D404" s="213" t="s">
        <v>212</v>
      </c>
      <c r="E404" s="193" t="s">
        <v>213</v>
      </c>
      <c r="F404" s="488" t="s">
        <v>199</v>
      </c>
      <c r="G404" s="489"/>
      <c r="H404" s="489"/>
      <c r="I404" s="489"/>
      <c r="J404" s="490"/>
      <c r="K404" s="195" t="s">
        <v>200</v>
      </c>
      <c r="L404" s="195" t="s">
        <v>201</v>
      </c>
      <c r="M404" s="195" t="s">
        <v>202</v>
      </c>
      <c r="N404" s="196" t="s">
        <v>203</v>
      </c>
    </row>
    <row r="405" spans="1:16" ht="24.95" customHeight="1" x14ac:dyDescent="0.25">
      <c r="A405" s="214">
        <v>181</v>
      </c>
      <c r="B405" s="215"/>
      <c r="C405" s="278"/>
      <c r="D405" s="278"/>
      <c r="E405" s="259"/>
      <c r="F405" s="484"/>
      <c r="G405" s="485"/>
      <c r="H405" s="485"/>
      <c r="I405" s="485"/>
      <c r="J405" s="486"/>
      <c r="K405" s="216"/>
      <c r="L405" s="216"/>
      <c r="M405" s="217"/>
      <c r="N405" s="218"/>
      <c r="O405" s="38" t="str">
        <f t="shared" ref="O405:O414" si="34">IF(M405&lt;&gt;0,(IF(N405=0,"KDV'li Tutar Zorunlu"," "))," ")</f>
        <v xml:space="preserve"> </v>
      </c>
      <c r="P405" s="38" t="str">
        <f t="shared" ref="P405:P414" si="35">IF(M405&lt;&gt;0,(IF(K405=0,"Tarih Numara Zorunlu"," "))," ")</f>
        <v xml:space="preserve"> </v>
      </c>
    </row>
    <row r="406" spans="1:16" ht="24.95" customHeight="1" x14ac:dyDescent="0.25">
      <c r="A406" s="214">
        <v>182</v>
      </c>
      <c r="B406" s="215"/>
      <c r="C406" s="278"/>
      <c r="D406" s="278"/>
      <c r="E406" s="259"/>
      <c r="F406" s="484"/>
      <c r="G406" s="485"/>
      <c r="H406" s="485"/>
      <c r="I406" s="485"/>
      <c r="J406" s="486"/>
      <c r="K406" s="216"/>
      <c r="L406" s="216"/>
      <c r="M406" s="217"/>
      <c r="N406" s="218"/>
      <c r="O406" s="38" t="str">
        <f t="shared" si="34"/>
        <v xml:space="preserve"> </v>
      </c>
      <c r="P406" s="38" t="str">
        <f t="shared" si="35"/>
        <v xml:space="preserve"> </v>
      </c>
    </row>
    <row r="407" spans="1:16" ht="24.95" customHeight="1" x14ac:dyDescent="0.25">
      <c r="A407" s="214">
        <v>183</v>
      </c>
      <c r="B407" s="215"/>
      <c r="C407" s="278"/>
      <c r="D407" s="278"/>
      <c r="E407" s="259"/>
      <c r="F407" s="484"/>
      <c r="G407" s="485"/>
      <c r="H407" s="485"/>
      <c r="I407" s="485"/>
      <c r="J407" s="486"/>
      <c r="K407" s="216"/>
      <c r="L407" s="216"/>
      <c r="M407" s="217"/>
      <c r="N407" s="218"/>
      <c r="O407" s="38" t="str">
        <f t="shared" si="34"/>
        <v xml:space="preserve"> </v>
      </c>
      <c r="P407" s="38" t="str">
        <f t="shared" si="35"/>
        <v xml:space="preserve"> </v>
      </c>
    </row>
    <row r="408" spans="1:16" ht="24.95" customHeight="1" x14ac:dyDescent="0.25">
      <c r="A408" s="214">
        <v>184</v>
      </c>
      <c r="B408" s="215"/>
      <c r="C408" s="278"/>
      <c r="D408" s="278"/>
      <c r="E408" s="259"/>
      <c r="F408" s="484"/>
      <c r="G408" s="485"/>
      <c r="H408" s="485"/>
      <c r="I408" s="485"/>
      <c r="J408" s="486"/>
      <c r="K408" s="219"/>
      <c r="L408" s="219"/>
      <c r="M408" s="220"/>
      <c r="N408" s="218"/>
      <c r="O408" s="38" t="str">
        <f t="shared" si="34"/>
        <v xml:space="preserve"> </v>
      </c>
      <c r="P408" s="38" t="str">
        <f t="shared" si="35"/>
        <v xml:space="preserve"> </v>
      </c>
    </row>
    <row r="409" spans="1:16" ht="24.95" customHeight="1" x14ac:dyDescent="0.25">
      <c r="A409" s="214">
        <v>185</v>
      </c>
      <c r="B409" s="215"/>
      <c r="C409" s="278"/>
      <c r="D409" s="278"/>
      <c r="E409" s="259"/>
      <c r="F409" s="484"/>
      <c r="G409" s="485"/>
      <c r="H409" s="485"/>
      <c r="I409" s="485"/>
      <c r="J409" s="486"/>
      <c r="K409" s="219"/>
      <c r="L409" s="219"/>
      <c r="M409" s="220"/>
      <c r="N409" s="218"/>
      <c r="O409" s="38" t="str">
        <f t="shared" si="34"/>
        <v xml:space="preserve"> </v>
      </c>
      <c r="P409" s="38" t="str">
        <f t="shared" si="35"/>
        <v xml:space="preserve"> </v>
      </c>
    </row>
    <row r="410" spans="1:16" ht="24.95" customHeight="1" x14ac:dyDescent="0.25">
      <c r="A410" s="214">
        <v>186</v>
      </c>
      <c r="B410" s="215"/>
      <c r="C410" s="278"/>
      <c r="D410" s="278"/>
      <c r="E410" s="259"/>
      <c r="F410" s="484"/>
      <c r="G410" s="485"/>
      <c r="H410" s="485"/>
      <c r="I410" s="485"/>
      <c r="J410" s="486"/>
      <c r="K410" s="219"/>
      <c r="L410" s="219"/>
      <c r="M410" s="220"/>
      <c r="N410" s="218"/>
      <c r="O410" s="38" t="str">
        <f t="shared" si="34"/>
        <v xml:space="preserve"> </v>
      </c>
      <c r="P410" s="38" t="str">
        <f t="shared" si="35"/>
        <v xml:space="preserve"> </v>
      </c>
    </row>
    <row r="411" spans="1:16" ht="24.95" customHeight="1" x14ac:dyDescent="0.25">
      <c r="A411" s="214">
        <v>187</v>
      </c>
      <c r="B411" s="221"/>
      <c r="C411" s="279"/>
      <c r="D411" s="279"/>
      <c r="E411" s="280"/>
      <c r="F411" s="484"/>
      <c r="G411" s="485"/>
      <c r="H411" s="485"/>
      <c r="I411" s="485"/>
      <c r="J411" s="486"/>
      <c r="K411" s="219"/>
      <c r="L411" s="219"/>
      <c r="M411" s="220"/>
      <c r="N411" s="218"/>
      <c r="O411" s="38" t="str">
        <f t="shared" si="34"/>
        <v xml:space="preserve"> </v>
      </c>
      <c r="P411" s="38" t="str">
        <f t="shared" si="35"/>
        <v xml:space="preserve"> </v>
      </c>
    </row>
    <row r="412" spans="1:16" ht="24.95" customHeight="1" x14ac:dyDescent="0.25">
      <c r="A412" s="214">
        <v>188</v>
      </c>
      <c r="B412" s="221"/>
      <c r="C412" s="279"/>
      <c r="D412" s="279"/>
      <c r="E412" s="280"/>
      <c r="F412" s="484"/>
      <c r="G412" s="485"/>
      <c r="H412" s="485"/>
      <c r="I412" s="485"/>
      <c r="J412" s="486"/>
      <c r="K412" s="219"/>
      <c r="L412" s="219"/>
      <c r="M412" s="220"/>
      <c r="N412" s="218"/>
      <c r="O412" s="38" t="str">
        <f t="shared" si="34"/>
        <v xml:space="preserve"> </v>
      </c>
      <c r="P412" s="38" t="str">
        <f t="shared" si="35"/>
        <v xml:space="preserve"> </v>
      </c>
    </row>
    <row r="413" spans="1:16" ht="24.95" customHeight="1" x14ac:dyDescent="0.25">
      <c r="A413" s="214">
        <v>189</v>
      </c>
      <c r="B413" s="221"/>
      <c r="C413" s="279"/>
      <c r="D413" s="279"/>
      <c r="E413" s="280"/>
      <c r="F413" s="484"/>
      <c r="G413" s="485"/>
      <c r="H413" s="485"/>
      <c r="I413" s="485"/>
      <c r="J413" s="486"/>
      <c r="K413" s="219"/>
      <c r="L413" s="219"/>
      <c r="M413" s="220"/>
      <c r="N413" s="218"/>
      <c r="O413" s="38" t="str">
        <f t="shared" si="34"/>
        <v xml:space="preserve"> </v>
      </c>
      <c r="P413" s="38" t="str">
        <f t="shared" si="35"/>
        <v xml:space="preserve"> </v>
      </c>
    </row>
    <row r="414" spans="1:16" ht="24.95" customHeight="1" x14ac:dyDescent="0.25">
      <c r="A414" s="214">
        <v>190</v>
      </c>
      <c r="B414" s="221"/>
      <c r="C414" s="279"/>
      <c r="D414" s="279"/>
      <c r="E414" s="280"/>
      <c r="F414" s="484"/>
      <c r="G414" s="485"/>
      <c r="H414" s="485"/>
      <c r="I414" s="485"/>
      <c r="J414" s="486"/>
      <c r="K414" s="219"/>
      <c r="L414" s="219"/>
      <c r="M414" s="220"/>
      <c r="N414" s="218"/>
      <c r="O414" s="38" t="str">
        <f t="shared" si="34"/>
        <v xml:space="preserve"> </v>
      </c>
      <c r="P414" s="38" t="str">
        <f t="shared" si="35"/>
        <v xml:space="preserve"> </v>
      </c>
    </row>
    <row r="415" spans="1:16" ht="15.75" customHeight="1" x14ac:dyDescent="0.25">
      <c r="A415" s="3" t="s">
        <v>216</v>
      </c>
      <c r="L415" s="207" t="s">
        <v>181</v>
      </c>
      <c r="M415" s="210">
        <f>SUM(M405:M414)+M392</f>
        <v>0</v>
      </c>
      <c r="N415" s="208"/>
    </row>
    <row r="416" spans="1:16" ht="15" customHeight="1" x14ac:dyDescent="0.25">
      <c r="A416" s="209" t="s">
        <v>217</v>
      </c>
    </row>
    <row r="417" spans="1:16" ht="15" customHeight="1" x14ac:dyDescent="0.25">
      <c r="A417" s="209"/>
    </row>
    <row r="418" spans="1:16" ht="15" customHeight="1" x14ac:dyDescent="0.25">
      <c r="A418" s="381" t="s">
        <v>171</v>
      </c>
      <c r="B418" s="381"/>
      <c r="C418" s="381"/>
      <c r="D418" s="381"/>
      <c r="E418" s="381"/>
      <c r="F418" s="381"/>
      <c r="G418" s="381"/>
      <c r="H418" s="381"/>
      <c r="I418" s="381"/>
      <c r="J418" s="381"/>
      <c r="K418" s="381"/>
      <c r="L418" s="381"/>
      <c r="M418" s="381"/>
      <c r="N418" s="381"/>
    </row>
    <row r="419" spans="1:16" ht="15" customHeight="1" x14ac:dyDescent="0.25">
      <c r="A419" s="273"/>
      <c r="B419" s="273"/>
      <c r="C419" s="273"/>
      <c r="D419" s="273"/>
      <c r="E419" s="273"/>
      <c r="F419" s="273"/>
      <c r="G419" s="273"/>
      <c r="H419" s="273"/>
      <c r="I419" s="273"/>
      <c r="J419" s="273"/>
      <c r="K419" s="273"/>
    </row>
    <row r="420" spans="1:16" ht="15" customHeight="1" x14ac:dyDescent="0.25">
      <c r="A420" s="275" t="s">
        <v>101</v>
      </c>
      <c r="F420" s="275" t="s">
        <v>102</v>
      </c>
      <c r="I420" s="275" t="s">
        <v>103</v>
      </c>
      <c r="L420" s="74" t="s">
        <v>127</v>
      </c>
      <c r="M420" s="74"/>
    </row>
    <row r="421" spans="1:16" ht="15.75" customHeight="1" x14ac:dyDescent="0.25">
      <c r="A421" s="348" t="s">
        <v>208</v>
      </c>
      <c r="B421" s="348"/>
      <c r="C421" s="348"/>
      <c r="D421" s="348"/>
      <c r="E421" s="348"/>
      <c r="F421" s="348"/>
      <c r="G421" s="348"/>
      <c r="H421" s="348"/>
      <c r="I421" s="348"/>
      <c r="J421" s="348"/>
      <c r="K421" s="348"/>
      <c r="L421" s="348"/>
      <c r="M421" s="348"/>
      <c r="N421" s="348"/>
    </row>
    <row r="422" spans="1:16" ht="15.75" customHeight="1" x14ac:dyDescent="0.25">
      <c r="A422" s="186"/>
      <c r="B422" s="186"/>
      <c r="C422" s="186"/>
      <c r="D422" s="186"/>
      <c r="E422" s="186"/>
      <c r="F422" s="186"/>
      <c r="G422" s="76" t="str">
        <f>'proje ve personel bilgileri'!$B$7</f>
        <v>/</v>
      </c>
      <c r="H422" s="77" t="s">
        <v>109</v>
      </c>
      <c r="I422" s="186"/>
      <c r="J422" s="186"/>
      <c r="K422" s="186"/>
      <c r="L422" s="186"/>
      <c r="M422" s="186"/>
      <c r="N422" s="186"/>
    </row>
    <row r="424" spans="1:16" ht="15.75" customHeight="1" x14ac:dyDescent="0.25">
      <c r="A424" s="190" t="s">
        <v>194</v>
      </c>
      <c r="B424" s="191"/>
      <c r="C424" s="191"/>
      <c r="D424" s="191"/>
      <c r="E424" s="191"/>
      <c r="F424" s="191"/>
      <c r="G424" s="191"/>
      <c r="H424" s="191"/>
      <c r="I424" s="191"/>
      <c r="J424" s="191"/>
      <c r="K424" s="191"/>
      <c r="L424" s="191"/>
      <c r="N424" s="189" t="s">
        <v>209</v>
      </c>
    </row>
    <row r="425" spans="1:16" ht="15.75" customHeight="1" x14ac:dyDescent="0.25">
      <c r="A425" s="349" t="s">
        <v>2</v>
      </c>
      <c r="B425" s="350"/>
      <c r="C425" s="479">
        <f>'proje ve personel bilgileri'!$B$2</f>
        <v>0</v>
      </c>
      <c r="D425" s="480"/>
      <c r="E425" s="480"/>
      <c r="F425" s="480"/>
      <c r="G425" s="480"/>
      <c r="H425" s="480"/>
      <c r="I425" s="480"/>
      <c r="J425" s="480"/>
      <c r="K425" s="480"/>
      <c r="L425" s="480"/>
      <c r="M425" s="480"/>
      <c r="N425" s="481"/>
    </row>
    <row r="426" spans="1:16" ht="15.75" customHeight="1" x14ac:dyDescent="0.25">
      <c r="A426" s="349" t="s">
        <v>184</v>
      </c>
      <c r="B426" s="350"/>
      <c r="C426" s="479">
        <f>'proje ve personel bilgileri'!$B$3</f>
        <v>0</v>
      </c>
      <c r="D426" s="480"/>
      <c r="E426" s="480"/>
      <c r="F426" s="480"/>
      <c r="G426" s="480"/>
      <c r="H426" s="480"/>
      <c r="I426" s="480"/>
      <c r="J426" s="480"/>
      <c r="K426" s="480"/>
      <c r="L426" s="480"/>
      <c r="M426" s="480"/>
      <c r="N426" s="481"/>
    </row>
    <row r="427" spans="1:16" ht="60" customHeight="1" x14ac:dyDescent="0.25">
      <c r="A427" s="211" t="s">
        <v>87</v>
      </c>
      <c r="B427" s="212" t="s">
        <v>210</v>
      </c>
      <c r="C427" s="213" t="s">
        <v>211</v>
      </c>
      <c r="D427" s="213" t="s">
        <v>212</v>
      </c>
      <c r="E427" s="193" t="s">
        <v>213</v>
      </c>
      <c r="F427" s="488" t="s">
        <v>199</v>
      </c>
      <c r="G427" s="489"/>
      <c r="H427" s="489"/>
      <c r="I427" s="489"/>
      <c r="J427" s="490"/>
      <c r="K427" s="195" t="s">
        <v>200</v>
      </c>
      <c r="L427" s="195" t="s">
        <v>201</v>
      </c>
      <c r="M427" s="195" t="s">
        <v>202</v>
      </c>
      <c r="N427" s="196" t="s">
        <v>203</v>
      </c>
    </row>
    <row r="428" spans="1:16" ht="24.95" customHeight="1" x14ac:dyDescent="0.25">
      <c r="A428" s="214">
        <v>191</v>
      </c>
      <c r="B428" s="215"/>
      <c r="C428" s="278"/>
      <c r="D428" s="278"/>
      <c r="E428" s="259"/>
      <c r="F428" s="484"/>
      <c r="G428" s="485"/>
      <c r="H428" s="485"/>
      <c r="I428" s="485"/>
      <c r="J428" s="486"/>
      <c r="K428" s="216"/>
      <c r="L428" s="216"/>
      <c r="M428" s="217"/>
      <c r="N428" s="218"/>
      <c r="O428" s="38" t="str">
        <f t="shared" ref="O428:O437" si="36">IF(M428&lt;&gt;0,(IF(N428=0,"KDV'li Tutar Zorunlu"," "))," ")</f>
        <v xml:space="preserve"> </v>
      </c>
      <c r="P428" s="38" t="str">
        <f t="shared" ref="P428:P437" si="37">IF(M428&lt;&gt;0,(IF(K428=0,"Tarih Numara Zorunlu"," "))," ")</f>
        <v xml:space="preserve"> </v>
      </c>
    </row>
    <row r="429" spans="1:16" ht="24.95" customHeight="1" x14ac:dyDescent="0.25">
      <c r="A429" s="214">
        <v>192</v>
      </c>
      <c r="B429" s="215"/>
      <c r="C429" s="278"/>
      <c r="D429" s="278"/>
      <c r="E429" s="259"/>
      <c r="F429" s="484"/>
      <c r="G429" s="485"/>
      <c r="H429" s="485"/>
      <c r="I429" s="485"/>
      <c r="J429" s="486"/>
      <c r="K429" s="216"/>
      <c r="L429" s="216"/>
      <c r="M429" s="217"/>
      <c r="N429" s="218"/>
      <c r="O429" s="38" t="str">
        <f t="shared" si="36"/>
        <v xml:space="preserve"> </v>
      </c>
      <c r="P429" s="38" t="str">
        <f t="shared" si="37"/>
        <v xml:space="preserve"> </v>
      </c>
    </row>
    <row r="430" spans="1:16" ht="24.95" customHeight="1" x14ac:dyDescent="0.25">
      <c r="A430" s="214">
        <v>193</v>
      </c>
      <c r="B430" s="215"/>
      <c r="C430" s="278"/>
      <c r="D430" s="278"/>
      <c r="E430" s="259"/>
      <c r="F430" s="484"/>
      <c r="G430" s="485"/>
      <c r="H430" s="485"/>
      <c r="I430" s="485"/>
      <c r="J430" s="486"/>
      <c r="K430" s="216"/>
      <c r="L430" s="216"/>
      <c r="M430" s="217"/>
      <c r="N430" s="218"/>
      <c r="O430" s="38" t="str">
        <f t="shared" si="36"/>
        <v xml:space="preserve"> </v>
      </c>
      <c r="P430" s="38" t="str">
        <f t="shared" si="37"/>
        <v xml:space="preserve"> </v>
      </c>
    </row>
    <row r="431" spans="1:16" ht="24.95" customHeight="1" x14ac:dyDescent="0.25">
      <c r="A431" s="214">
        <v>194</v>
      </c>
      <c r="B431" s="215"/>
      <c r="C431" s="278"/>
      <c r="D431" s="278"/>
      <c r="E431" s="259"/>
      <c r="F431" s="484"/>
      <c r="G431" s="485"/>
      <c r="H431" s="485"/>
      <c r="I431" s="485"/>
      <c r="J431" s="486"/>
      <c r="K431" s="219"/>
      <c r="L431" s="219"/>
      <c r="M431" s="220"/>
      <c r="N431" s="218"/>
      <c r="O431" s="38" t="str">
        <f t="shared" si="36"/>
        <v xml:space="preserve"> </v>
      </c>
      <c r="P431" s="38" t="str">
        <f t="shared" si="37"/>
        <v xml:space="preserve"> </v>
      </c>
    </row>
    <row r="432" spans="1:16" ht="24.95" customHeight="1" x14ac:dyDescent="0.25">
      <c r="A432" s="214">
        <v>195</v>
      </c>
      <c r="B432" s="215"/>
      <c r="C432" s="278"/>
      <c r="D432" s="278"/>
      <c r="E432" s="259"/>
      <c r="F432" s="484"/>
      <c r="G432" s="485"/>
      <c r="H432" s="485"/>
      <c r="I432" s="485"/>
      <c r="J432" s="486"/>
      <c r="K432" s="219"/>
      <c r="L432" s="219"/>
      <c r="M432" s="220"/>
      <c r="N432" s="218"/>
      <c r="O432" s="38" t="str">
        <f t="shared" si="36"/>
        <v xml:space="preserve"> </v>
      </c>
      <c r="P432" s="38" t="str">
        <f t="shared" si="37"/>
        <v xml:space="preserve"> </v>
      </c>
    </row>
    <row r="433" spans="1:16" ht="24.95" customHeight="1" x14ac:dyDescent="0.25">
      <c r="A433" s="214">
        <v>196</v>
      </c>
      <c r="B433" s="215"/>
      <c r="C433" s="278"/>
      <c r="D433" s="278"/>
      <c r="E433" s="259"/>
      <c r="F433" s="484"/>
      <c r="G433" s="485"/>
      <c r="H433" s="485"/>
      <c r="I433" s="485"/>
      <c r="J433" s="486"/>
      <c r="K433" s="219"/>
      <c r="L433" s="219"/>
      <c r="M433" s="220"/>
      <c r="N433" s="218"/>
      <c r="O433" s="38" t="str">
        <f t="shared" si="36"/>
        <v xml:space="preserve"> </v>
      </c>
      <c r="P433" s="38" t="str">
        <f t="shared" si="37"/>
        <v xml:space="preserve"> </v>
      </c>
    </row>
    <row r="434" spans="1:16" ht="24.95" customHeight="1" x14ac:dyDescent="0.25">
      <c r="A434" s="214">
        <v>197</v>
      </c>
      <c r="B434" s="221"/>
      <c r="C434" s="279"/>
      <c r="D434" s="279"/>
      <c r="E434" s="280"/>
      <c r="F434" s="484"/>
      <c r="G434" s="485"/>
      <c r="H434" s="485"/>
      <c r="I434" s="485"/>
      <c r="J434" s="486"/>
      <c r="K434" s="219"/>
      <c r="L434" s="219"/>
      <c r="M434" s="220"/>
      <c r="N434" s="218"/>
      <c r="O434" s="38" t="str">
        <f t="shared" si="36"/>
        <v xml:space="preserve"> </v>
      </c>
      <c r="P434" s="38" t="str">
        <f t="shared" si="37"/>
        <v xml:space="preserve"> </v>
      </c>
    </row>
    <row r="435" spans="1:16" ht="24.95" customHeight="1" x14ac:dyDescent="0.25">
      <c r="A435" s="214">
        <v>198</v>
      </c>
      <c r="B435" s="221"/>
      <c r="C435" s="279"/>
      <c r="D435" s="279"/>
      <c r="E435" s="280"/>
      <c r="F435" s="484"/>
      <c r="G435" s="485"/>
      <c r="H435" s="485"/>
      <c r="I435" s="485"/>
      <c r="J435" s="486"/>
      <c r="K435" s="219"/>
      <c r="L435" s="219"/>
      <c r="M435" s="220"/>
      <c r="N435" s="218"/>
      <c r="O435" s="38" t="str">
        <f t="shared" si="36"/>
        <v xml:space="preserve"> </v>
      </c>
      <c r="P435" s="38" t="str">
        <f t="shared" si="37"/>
        <v xml:space="preserve"> </v>
      </c>
    </row>
    <row r="436" spans="1:16" ht="24.95" customHeight="1" x14ac:dyDescent="0.25">
      <c r="A436" s="214">
        <v>199</v>
      </c>
      <c r="B436" s="221"/>
      <c r="C436" s="279"/>
      <c r="D436" s="279"/>
      <c r="E436" s="280"/>
      <c r="F436" s="484"/>
      <c r="G436" s="485"/>
      <c r="H436" s="485"/>
      <c r="I436" s="485"/>
      <c r="J436" s="486"/>
      <c r="K436" s="219"/>
      <c r="L436" s="219"/>
      <c r="M436" s="220"/>
      <c r="N436" s="218"/>
      <c r="O436" s="38" t="str">
        <f t="shared" si="36"/>
        <v xml:space="preserve"> </v>
      </c>
      <c r="P436" s="38" t="str">
        <f t="shared" si="37"/>
        <v xml:space="preserve"> </v>
      </c>
    </row>
    <row r="437" spans="1:16" ht="24.95" customHeight="1" x14ac:dyDescent="0.25">
      <c r="A437" s="214">
        <v>200</v>
      </c>
      <c r="B437" s="221"/>
      <c r="C437" s="279"/>
      <c r="D437" s="279"/>
      <c r="E437" s="280"/>
      <c r="F437" s="484"/>
      <c r="G437" s="485"/>
      <c r="H437" s="485"/>
      <c r="I437" s="485"/>
      <c r="J437" s="486"/>
      <c r="K437" s="219"/>
      <c r="L437" s="219"/>
      <c r="M437" s="220"/>
      <c r="N437" s="218"/>
      <c r="O437" s="38" t="str">
        <f t="shared" si="36"/>
        <v xml:space="preserve"> </v>
      </c>
      <c r="P437" s="38" t="str">
        <f t="shared" si="37"/>
        <v xml:space="preserve"> </v>
      </c>
    </row>
    <row r="438" spans="1:16" ht="15.75" customHeight="1" x14ac:dyDescent="0.25">
      <c r="A438" s="3" t="s">
        <v>216</v>
      </c>
      <c r="L438" s="207" t="s">
        <v>181</v>
      </c>
      <c r="M438" s="210">
        <f>SUM(M428:M437)+M415</f>
        <v>0</v>
      </c>
      <c r="N438" s="208"/>
    </row>
    <row r="439" spans="1:16" ht="15" customHeight="1" x14ac:dyDescent="0.25">
      <c r="A439" s="209" t="s">
        <v>217</v>
      </c>
    </row>
    <row r="440" spans="1:16" ht="15" customHeight="1" x14ac:dyDescent="0.25">
      <c r="A440" s="209"/>
    </row>
    <row r="441" spans="1:16" ht="15" customHeight="1" x14ac:dyDescent="0.25">
      <c r="A441" s="381" t="s">
        <v>171</v>
      </c>
      <c r="B441" s="381"/>
      <c r="C441" s="381"/>
      <c r="D441" s="381"/>
      <c r="E441" s="381"/>
      <c r="F441" s="381"/>
      <c r="G441" s="381"/>
      <c r="H441" s="381"/>
      <c r="I441" s="381"/>
      <c r="J441" s="381"/>
      <c r="K441" s="381"/>
      <c r="L441" s="381"/>
      <c r="M441" s="381"/>
      <c r="N441" s="381"/>
    </row>
    <row r="442" spans="1:16" ht="15" customHeight="1" x14ac:dyDescent="0.25">
      <c r="A442" s="273"/>
      <c r="B442" s="273"/>
      <c r="C442" s="273"/>
      <c r="D442" s="273"/>
      <c r="E442" s="273"/>
      <c r="F442" s="273"/>
      <c r="G442" s="273"/>
      <c r="H442" s="273"/>
      <c r="I442" s="273"/>
      <c r="J442" s="273"/>
      <c r="K442" s="273"/>
    </row>
    <row r="443" spans="1:16" ht="15" customHeight="1" x14ac:dyDescent="0.25">
      <c r="A443" s="275" t="s">
        <v>101</v>
      </c>
      <c r="F443" s="275" t="s">
        <v>102</v>
      </c>
      <c r="I443" s="275" t="s">
        <v>103</v>
      </c>
      <c r="L443" s="74" t="s">
        <v>127</v>
      </c>
      <c r="M443" s="74"/>
    </row>
    <row r="444" spans="1:16" ht="15.75" customHeight="1" x14ac:dyDescent="0.25">
      <c r="A444" s="348" t="s">
        <v>208</v>
      </c>
      <c r="B444" s="348"/>
      <c r="C444" s="348"/>
      <c r="D444" s="348"/>
      <c r="E444" s="348"/>
      <c r="F444" s="348"/>
      <c r="G444" s="348"/>
      <c r="H444" s="348"/>
      <c r="I444" s="348"/>
      <c r="J444" s="348"/>
      <c r="K444" s="348"/>
      <c r="L444" s="348"/>
      <c r="M444" s="348"/>
      <c r="N444" s="348"/>
    </row>
    <row r="445" spans="1:16" ht="15.75" customHeight="1" x14ac:dyDescent="0.25">
      <c r="A445" s="186"/>
      <c r="B445" s="186"/>
      <c r="C445" s="186"/>
      <c r="D445" s="186"/>
      <c r="E445" s="186"/>
      <c r="F445" s="186"/>
      <c r="G445" s="76" t="str">
        <f>'proje ve personel bilgileri'!$B$7</f>
        <v>/</v>
      </c>
      <c r="H445" s="77" t="s">
        <v>109</v>
      </c>
      <c r="I445" s="186"/>
      <c r="J445" s="186"/>
      <c r="K445" s="186"/>
      <c r="L445" s="186"/>
      <c r="M445" s="186"/>
      <c r="N445" s="186"/>
    </row>
    <row r="447" spans="1:16" ht="15.75" customHeight="1" x14ac:dyDescent="0.25">
      <c r="A447" s="190" t="s">
        <v>194</v>
      </c>
      <c r="B447" s="191"/>
      <c r="C447" s="191"/>
      <c r="D447" s="191"/>
      <c r="E447" s="191"/>
      <c r="F447" s="191"/>
      <c r="G447" s="191"/>
      <c r="H447" s="191"/>
      <c r="I447" s="191"/>
      <c r="J447" s="191"/>
      <c r="K447" s="191"/>
      <c r="L447" s="191"/>
      <c r="N447" s="189" t="s">
        <v>209</v>
      </c>
    </row>
    <row r="448" spans="1:16" ht="15.75" customHeight="1" x14ac:dyDescent="0.25">
      <c r="A448" s="349" t="s">
        <v>2</v>
      </c>
      <c r="B448" s="350"/>
      <c r="C448" s="479">
        <f>'proje ve personel bilgileri'!$B$2</f>
        <v>0</v>
      </c>
      <c r="D448" s="480"/>
      <c r="E448" s="480"/>
      <c r="F448" s="480"/>
      <c r="G448" s="480"/>
      <c r="H448" s="480"/>
      <c r="I448" s="480"/>
      <c r="J448" s="480"/>
      <c r="K448" s="480"/>
      <c r="L448" s="480"/>
      <c r="M448" s="480"/>
      <c r="N448" s="481"/>
    </row>
    <row r="449" spans="1:16" ht="15.75" customHeight="1" x14ac:dyDescent="0.25">
      <c r="A449" s="349" t="s">
        <v>184</v>
      </c>
      <c r="B449" s="350"/>
      <c r="C449" s="479">
        <f>'proje ve personel bilgileri'!$B$3</f>
        <v>0</v>
      </c>
      <c r="D449" s="480"/>
      <c r="E449" s="480"/>
      <c r="F449" s="480"/>
      <c r="G449" s="480"/>
      <c r="H449" s="480"/>
      <c r="I449" s="480"/>
      <c r="J449" s="480"/>
      <c r="K449" s="480"/>
      <c r="L449" s="480"/>
      <c r="M449" s="480"/>
      <c r="N449" s="481"/>
    </row>
    <row r="450" spans="1:16" ht="60" customHeight="1" x14ac:dyDescent="0.25">
      <c r="A450" s="211" t="s">
        <v>87</v>
      </c>
      <c r="B450" s="212" t="s">
        <v>210</v>
      </c>
      <c r="C450" s="213" t="s">
        <v>211</v>
      </c>
      <c r="D450" s="213" t="s">
        <v>212</v>
      </c>
      <c r="E450" s="193" t="s">
        <v>213</v>
      </c>
      <c r="F450" s="488" t="s">
        <v>199</v>
      </c>
      <c r="G450" s="489"/>
      <c r="H450" s="489"/>
      <c r="I450" s="489"/>
      <c r="J450" s="490"/>
      <c r="K450" s="195" t="s">
        <v>200</v>
      </c>
      <c r="L450" s="195" t="s">
        <v>201</v>
      </c>
      <c r="M450" s="195" t="s">
        <v>202</v>
      </c>
      <c r="N450" s="196" t="s">
        <v>203</v>
      </c>
    </row>
    <row r="451" spans="1:16" ht="24.95" customHeight="1" x14ac:dyDescent="0.25">
      <c r="A451" s="214">
        <v>201</v>
      </c>
      <c r="B451" s="215"/>
      <c r="C451" s="278"/>
      <c r="D451" s="278"/>
      <c r="E451" s="259"/>
      <c r="F451" s="484"/>
      <c r="G451" s="485"/>
      <c r="H451" s="485"/>
      <c r="I451" s="485"/>
      <c r="J451" s="486"/>
      <c r="K451" s="216"/>
      <c r="L451" s="216"/>
      <c r="M451" s="217"/>
      <c r="N451" s="218"/>
      <c r="O451" s="38" t="str">
        <f t="shared" ref="O451:O460" si="38">IF(M451&lt;&gt;0,(IF(N451=0,"KDV'li Tutar Zorunlu"," "))," ")</f>
        <v xml:space="preserve"> </v>
      </c>
      <c r="P451" s="38" t="str">
        <f t="shared" ref="P451:P460" si="39">IF(M451&lt;&gt;0,(IF(K451=0,"Tarih Numara Zorunlu"," "))," ")</f>
        <v xml:space="preserve"> </v>
      </c>
    </row>
    <row r="452" spans="1:16" ht="24.95" customHeight="1" x14ac:dyDescent="0.25">
      <c r="A452" s="214">
        <v>202</v>
      </c>
      <c r="B452" s="215"/>
      <c r="C452" s="278"/>
      <c r="D452" s="278"/>
      <c r="E452" s="259"/>
      <c r="F452" s="484"/>
      <c r="G452" s="485"/>
      <c r="H452" s="485"/>
      <c r="I452" s="485"/>
      <c r="J452" s="486"/>
      <c r="K452" s="216"/>
      <c r="L452" s="216"/>
      <c r="M452" s="217"/>
      <c r="N452" s="218"/>
      <c r="O452" s="38" t="str">
        <f t="shared" si="38"/>
        <v xml:space="preserve"> </v>
      </c>
      <c r="P452" s="38" t="str">
        <f t="shared" si="39"/>
        <v xml:space="preserve"> </v>
      </c>
    </row>
    <row r="453" spans="1:16" ht="24.95" customHeight="1" x14ac:dyDescent="0.25">
      <c r="A453" s="214">
        <v>203</v>
      </c>
      <c r="B453" s="215"/>
      <c r="C453" s="278"/>
      <c r="D453" s="278"/>
      <c r="E453" s="259"/>
      <c r="F453" s="484"/>
      <c r="G453" s="485"/>
      <c r="H453" s="485"/>
      <c r="I453" s="485"/>
      <c r="J453" s="486"/>
      <c r="K453" s="216"/>
      <c r="L453" s="216"/>
      <c r="M453" s="217"/>
      <c r="N453" s="218"/>
      <c r="O453" s="38" t="str">
        <f t="shared" si="38"/>
        <v xml:space="preserve"> </v>
      </c>
      <c r="P453" s="38" t="str">
        <f t="shared" si="39"/>
        <v xml:space="preserve"> </v>
      </c>
    </row>
    <row r="454" spans="1:16" ht="24.95" customHeight="1" x14ac:dyDescent="0.25">
      <c r="A454" s="214">
        <v>204</v>
      </c>
      <c r="B454" s="215"/>
      <c r="C454" s="278"/>
      <c r="D454" s="278"/>
      <c r="E454" s="259"/>
      <c r="F454" s="484"/>
      <c r="G454" s="485"/>
      <c r="H454" s="485"/>
      <c r="I454" s="485"/>
      <c r="J454" s="486"/>
      <c r="K454" s="219"/>
      <c r="L454" s="219"/>
      <c r="M454" s="220"/>
      <c r="N454" s="218"/>
      <c r="O454" s="38" t="str">
        <f t="shared" si="38"/>
        <v xml:space="preserve"> </v>
      </c>
      <c r="P454" s="38" t="str">
        <f t="shared" si="39"/>
        <v xml:space="preserve"> </v>
      </c>
    </row>
    <row r="455" spans="1:16" ht="24.95" customHeight="1" x14ac:dyDescent="0.25">
      <c r="A455" s="214">
        <v>205</v>
      </c>
      <c r="B455" s="215"/>
      <c r="C455" s="278"/>
      <c r="D455" s="278"/>
      <c r="E455" s="259"/>
      <c r="F455" s="484"/>
      <c r="G455" s="485"/>
      <c r="H455" s="485"/>
      <c r="I455" s="485"/>
      <c r="J455" s="486"/>
      <c r="K455" s="219"/>
      <c r="L455" s="219"/>
      <c r="M455" s="220"/>
      <c r="N455" s="218"/>
      <c r="O455" s="38" t="str">
        <f t="shared" si="38"/>
        <v xml:space="preserve"> </v>
      </c>
      <c r="P455" s="38" t="str">
        <f t="shared" si="39"/>
        <v xml:space="preserve"> </v>
      </c>
    </row>
    <row r="456" spans="1:16" ht="24.95" customHeight="1" x14ac:dyDescent="0.25">
      <c r="A456" s="214">
        <v>206</v>
      </c>
      <c r="B456" s="215"/>
      <c r="C456" s="278"/>
      <c r="D456" s="278"/>
      <c r="E456" s="259"/>
      <c r="F456" s="484"/>
      <c r="G456" s="485"/>
      <c r="H456" s="485"/>
      <c r="I456" s="485"/>
      <c r="J456" s="486"/>
      <c r="K456" s="219"/>
      <c r="L456" s="219"/>
      <c r="M456" s="220"/>
      <c r="N456" s="218"/>
      <c r="O456" s="38" t="str">
        <f t="shared" si="38"/>
        <v xml:space="preserve"> </v>
      </c>
      <c r="P456" s="38" t="str">
        <f t="shared" si="39"/>
        <v xml:space="preserve"> </v>
      </c>
    </row>
    <row r="457" spans="1:16" ht="24.95" customHeight="1" x14ac:dyDescent="0.25">
      <c r="A457" s="214">
        <v>207</v>
      </c>
      <c r="B457" s="221"/>
      <c r="C457" s="279"/>
      <c r="D457" s="279"/>
      <c r="E457" s="280"/>
      <c r="F457" s="484"/>
      <c r="G457" s="485"/>
      <c r="H457" s="485"/>
      <c r="I457" s="485"/>
      <c r="J457" s="486"/>
      <c r="K457" s="219"/>
      <c r="L457" s="219"/>
      <c r="M457" s="220"/>
      <c r="N457" s="218"/>
      <c r="O457" s="38" t="str">
        <f t="shared" si="38"/>
        <v xml:space="preserve"> </v>
      </c>
      <c r="P457" s="38" t="str">
        <f t="shared" si="39"/>
        <v xml:space="preserve"> </v>
      </c>
    </row>
    <row r="458" spans="1:16" ht="24.95" customHeight="1" x14ac:dyDescent="0.25">
      <c r="A458" s="214">
        <v>208</v>
      </c>
      <c r="B458" s="221"/>
      <c r="C458" s="279"/>
      <c r="D458" s="279"/>
      <c r="E458" s="280"/>
      <c r="F458" s="484"/>
      <c r="G458" s="485"/>
      <c r="H458" s="485"/>
      <c r="I458" s="485"/>
      <c r="J458" s="486"/>
      <c r="K458" s="219"/>
      <c r="L458" s="219"/>
      <c r="M458" s="220"/>
      <c r="N458" s="218"/>
      <c r="O458" s="38" t="str">
        <f t="shared" si="38"/>
        <v xml:space="preserve"> </v>
      </c>
      <c r="P458" s="38" t="str">
        <f t="shared" si="39"/>
        <v xml:space="preserve"> </v>
      </c>
    </row>
    <row r="459" spans="1:16" ht="24.95" customHeight="1" x14ac:dyDescent="0.25">
      <c r="A459" s="214">
        <v>209</v>
      </c>
      <c r="B459" s="221"/>
      <c r="C459" s="279"/>
      <c r="D459" s="279"/>
      <c r="E459" s="280"/>
      <c r="F459" s="484"/>
      <c r="G459" s="485"/>
      <c r="H459" s="485"/>
      <c r="I459" s="485"/>
      <c r="J459" s="486"/>
      <c r="K459" s="219"/>
      <c r="L459" s="219"/>
      <c r="M459" s="220"/>
      <c r="N459" s="218"/>
      <c r="O459" s="38" t="str">
        <f t="shared" si="38"/>
        <v xml:space="preserve"> </v>
      </c>
      <c r="P459" s="38" t="str">
        <f t="shared" si="39"/>
        <v xml:space="preserve"> </v>
      </c>
    </row>
    <row r="460" spans="1:16" ht="24.95" customHeight="1" x14ac:dyDescent="0.25">
      <c r="A460" s="214">
        <v>210</v>
      </c>
      <c r="B460" s="221"/>
      <c r="C460" s="279"/>
      <c r="D460" s="279"/>
      <c r="E460" s="280"/>
      <c r="F460" s="484"/>
      <c r="G460" s="485"/>
      <c r="H460" s="485"/>
      <c r="I460" s="485"/>
      <c r="J460" s="486"/>
      <c r="K460" s="219"/>
      <c r="L460" s="219"/>
      <c r="M460" s="220"/>
      <c r="N460" s="218"/>
      <c r="O460" s="38" t="str">
        <f t="shared" si="38"/>
        <v xml:space="preserve"> </v>
      </c>
      <c r="P460" s="38" t="str">
        <f t="shared" si="39"/>
        <v xml:space="preserve"> </v>
      </c>
    </row>
    <row r="461" spans="1:16" ht="15.75" customHeight="1" x14ac:dyDescent="0.25">
      <c r="A461" s="3" t="s">
        <v>216</v>
      </c>
      <c r="L461" s="207" t="s">
        <v>181</v>
      </c>
      <c r="M461" s="210">
        <f>SUM(M451:M460)+M438</f>
        <v>0</v>
      </c>
      <c r="N461" s="208"/>
    </row>
    <row r="462" spans="1:16" ht="15" customHeight="1" x14ac:dyDescent="0.25">
      <c r="A462" s="209" t="s">
        <v>217</v>
      </c>
    </row>
    <row r="463" spans="1:16" ht="15" customHeight="1" x14ac:dyDescent="0.25">
      <c r="A463" s="209"/>
    </row>
    <row r="464" spans="1:16" ht="15" customHeight="1" x14ac:dyDescent="0.25">
      <c r="A464" s="381" t="s">
        <v>171</v>
      </c>
      <c r="B464" s="381"/>
      <c r="C464" s="381"/>
      <c r="D464" s="381"/>
      <c r="E464" s="381"/>
      <c r="F464" s="381"/>
      <c r="G464" s="381"/>
      <c r="H464" s="381"/>
      <c r="I464" s="381"/>
      <c r="J464" s="381"/>
      <c r="K464" s="381"/>
      <c r="L464" s="381"/>
      <c r="M464" s="381"/>
      <c r="N464" s="381"/>
    </row>
    <row r="465" spans="1:16" ht="15" customHeight="1" x14ac:dyDescent="0.25">
      <c r="A465" s="273"/>
      <c r="B465" s="273"/>
      <c r="C465" s="273"/>
      <c r="D465" s="273"/>
      <c r="E465" s="273"/>
      <c r="F465" s="273"/>
      <c r="G465" s="273"/>
      <c r="H465" s="273"/>
      <c r="I465" s="273"/>
      <c r="J465" s="273"/>
      <c r="K465" s="273"/>
    </row>
    <row r="466" spans="1:16" ht="15" customHeight="1" x14ac:dyDescent="0.25">
      <c r="A466" s="275" t="s">
        <v>101</v>
      </c>
      <c r="F466" s="275" t="s">
        <v>102</v>
      </c>
      <c r="I466" s="275" t="s">
        <v>103</v>
      </c>
      <c r="L466" s="74" t="s">
        <v>127</v>
      </c>
      <c r="M466" s="74"/>
    </row>
    <row r="467" spans="1:16" ht="15.75" customHeight="1" x14ac:dyDescent="0.25">
      <c r="A467" s="348" t="s">
        <v>208</v>
      </c>
      <c r="B467" s="348"/>
      <c r="C467" s="348"/>
      <c r="D467" s="348"/>
      <c r="E467" s="348"/>
      <c r="F467" s="348"/>
      <c r="G467" s="348"/>
      <c r="H467" s="348"/>
      <c r="I467" s="348"/>
      <c r="J467" s="348"/>
      <c r="K467" s="348"/>
      <c r="L467" s="348"/>
      <c r="M467" s="348"/>
      <c r="N467" s="348"/>
    </row>
    <row r="468" spans="1:16" ht="15.75" customHeight="1" x14ac:dyDescent="0.25">
      <c r="A468" s="186"/>
      <c r="B468" s="186"/>
      <c r="C468" s="186"/>
      <c r="D468" s="186"/>
      <c r="E468" s="186"/>
      <c r="F468" s="186"/>
      <c r="G468" s="76" t="str">
        <f>'proje ve personel bilgileri'!$B$7</f>
        <v>/</v>
      </c>
      <c r="H468" s="77" t="s">
        <v>109</v>
      </c>
      <c r="I468" s="186"/>
      <c r="J468" s="186"/>
      <c r="K468" s="186"/>
      <c r="L468" s="186"/>
      <c r="M468" s="186"/>
      <c r="N468" s="186"/>
    </row>
    <row r="470" spans="1:16" ht="15.75" customHeight="1" x14ac:dyDescent="0.25">
      <c r="A470" s="190" t="s">
        <v>194</v>
      </c>
      <c r="B470" s="191"/>
      <c r="C470" s="191"/>
      <c r="D470" s="191"/>
      <c r="E470" s="191"/>
      <c r="F470" s="191"/>
      <c r="G470" s="191"/>
      <c r="H470" s="191"/>
      <c r="I470" s="191"/>
      <c r="J470" s="191"/>
      <c r="K470" s="191"/>
      <c r="L470" s="191"/>
      <c r="N470" s="189" t="s">
        <v>209</v>
      </c>
    </row>
    <row r="471" spans="1:16" ht="15.75" customHeight="1" x14ac:dyDescent="0.25">
      <c r="A471" s="349" t="s">
        <v>2</v>
      </c>
      <c r="B471" s="350"/>
      <c r="C471" s="479">
        <f>'proje ve personel bilgileri'!$B$2</f>
        <v>0</v>
      </c>
      <c r="D471" s="480"/>
      <c r="E471" s="480"/>
      <c r="F471" s="480"/>
      <c r="G471" s="480"/>
      <c r="H471" s="480"/>
      <c r="I471" s="480"/>
      <c r="J471" s="480"/>
      <c r="K471" s="480"/>
      <c r="L471" s="480"/>
      <c r="M471" s="480"/>
      <c r="N471" s="481"/>
    </row>
    <row r="472" spans="1:16" ht="15.75" customHeight="1" x14ac:dyDescent="0.25">
      <c r="A472" s="349" t="s">
        <v>184</v>
      </c>
      <c r="B472" s="350"/>
      <c r="C472" s="479">
        <f>'proje ve personel bilgileri'!$B$3</f>
        <v>0</v>
      </c>
      <c r="D472" s="480"/>
      <c r="E472" s="480"/>
      <c r="F472" s="480"/>
      <c r="G472" s="480"/>
      <c r="H472" s="480"/>
      <c r="I472" s="480"/>
      <c r="J472" s="480"/>
      <c r="K472" s="480"/>
      <c r="L472" s="480"/>
      <c r="M472" s="480"/>
      <c r="N472" s="481"/>
    </row>
    <row r="473" spans="1:16" ht="60" customHeight="1" x14ac:dyDescent="0.25">
      <c r="A473" s="211" t="s">
        <v>87</v>
      </c>
      <c r="B473" s="212" t="s">
        <v>210</v>
      </c>
      <c r="C473" s="213" t="s">
        <v>211</v>
      </c>
      <c r="D473" s="213" t="s">
        <v>212</v>
      </c>
      <c r="E473" s="193" t="s">
        <v>213</v>
      </c>
      <c r="F473" s="488" t="s">
        <v>199</v>
      </c>
      <c r="G473" s="489"/>
      <c r="H473" s="489"/>
      <c r="I473" s="489"/>
      <c r="J473" s="490"/>
      <c r="K473" s="195" t="s">
        <v>200</v>
      </c>
      <c r="L473" s="195" t="s">
        <v>201</v>
      </c>
      <c r="M473" s="195" t="s">
        <v>202</v>
      </c>
      <c r="N473" s="196" t="s">
        <v>203</v>
      </c>
    </row>
    <row r="474" spans="1:16" ht="24.95" customHeight="1" x14ac:dyDescent="0.25">
      <c r="A474" s="214">
        <v>211</v>
      </c>
      <c r="B474" s="215"/>
      <c r="C474" s="278"/>
      <c r="D474" s="278"/>
      <c r="E474" s="259"/>
      <c r="F474" s="484"/>
      <c r="G474" s="485"/>
      <c r="H474" s="485"/>
      <c r="I474" s="485"/>
      <c r="J474" s="486"/>
      <c r="K474" s="216"/>
      <c r="L474" s="216"/>
      <c r="M474" s="217"/>
      <c r="N474" s="218"/>
      <c r="O474" s="38" t="str">
        <f t="shared" ref="O474:O483" si="40">IF(M474&lt;&gt;0,(IF(N474=0,"KDV'li Tutar Zorunlu"," "))," ")</f>
        <v xml:space="preserve"> </v>
      </c>
      <c r="P474" s="38" t="str">
        <f t="shared" ref="P474:P483" si="41">IF(M474&lt;&gt;0,(IF(K474=0,"Tarih Numara Zorunlu"," "))," ")</f>
        <v xml:space="preserve"> </v>
      </c>
    </row>
    <row r="475" spans="1:16" ht="24.95" customHeight="1" x14ac:dyDescent="0.25">
      <c r="A475" s="214">
        <v>212</v>
      </c>
      <c r="B475" s="215"/>
      <c r="C475" s="278"/>
      <c r="D475" s="278"/>
      <c r="E475" s="259"/>
      <c r="F475" s="484"/>
      <c r="G475" s="485"/>
      <c r="H475" s="485"/>
      <c r="I475" s="485"/>
      <c r="J475" s="486"/>
      <c r="K475" s="216"/>
      <c r="L475" s="216"/>
      <c r="M475" s="217"/>
      <c r="N475" s="218"/>
      <c r="O475" s="38" t="str">
        <f t="shared" si="40"/>
        <v xml:space="preserve"> </v>
      </c>
      <c r="P475" s="38" t="str">
        <f t="shared" si="41"/>
        <v xml:space="preserve"> </v>
      </c>
    </row>
    <row r="476" spans="1:16" ht="24.95" customHeight="1" x14ac:dyDescent="0.25">
      <c r="A476" s="214">
        <v>213</v>
      </c>
      <c r="B476" s="215"/>
      <c r="C476" s="278"/>
      <c r="D476" s="278"/>
      <c r="E476" s="259"/>
      <c r="F476" s="484"/>
      <c r="G476" s="485"/>
      <c r="H476" s="485"/>
      <c r="I476" s="485"/>
      <c r="J476" s="486"/>
      <c r="K476" s="216"/>
      <c r="L476" s="216"/>
      <c r="M476" s="217"/>
      <c r="N476" s="218"/>
      <c r="O476" s="38" t="str">
        <f t="shared" si="40"/>
        <v xml:space="preserve"> </v>
      </c>
      <c r="P476" s="38" t="str">
        <f t="shared" si="41"/>
        <v xml:space="preserve"> </v>
      </c>
    </row>
    <row r="477" spans="1:16" ht="24.95" customHeight="1" x14ac:dyDescent="0.25">
      <c r="A477" s="214">
        <v>214</v>
      </c>
      <c r="B477" s="215"/>
      <c r="C477" s="278"/>
      <c r="D477" s="278"/>
      <c r="E477" s="259"/>
      <c r="F477" s="484"/>
      <c r="G477" s="485"/>
      <c r="H477" s="485"/>
      <c r="I477" s="485"/>
      <c r="J477" s="486"/>
      <c r="K477" s="219"/>
      <c r="L477" s="219"/>
      <c r="M477" s="220"/>
      <c r="N477" s="218"/>
      <c r="O477" s="38" t="str">
        <f t="shared" si="40"/>
        <v xml:space="preserve"> </v>
      </c>
      <c r="P477" s="38" t="str">
        <f t="shared" si="41"/>
        <v xml:space="preserve"> </v>
      </c>
    </row>
    <row r="478" spans="1:16" ht="24.95" customHeight="1" x14ac:dyDescent="0.25">
      <c r="A478" s="214">
        <v>215</v>
      </c>
      <c r="B478" s="215"/>
      <c r="C478" s="278"/>
      <c r="D478" s="278"/>
      <c r="E478" s="259"/>
      <c r="F478" s="484"/>
      <c r="G478" s="485"/>
      <c r="H478" s="485"/>
      <c r="I478" s="485"/>
      <c r="J478" s="486"/>
      <c r="K478" s="219"/>
      <c r="L478" s="219"/>
      <c r="M478" s="220"/>
      <c r="N478" s="218"/>
      <c r="O478" s="38" t="str">
        <f t="shared" si="40"/>
        <v xml:space="preserve"> </v>
      </c>
      <c r="P478" s="38" t="str">
        <f t="shared" si="41"/>
        <v xml:space="preserve"> </v>
      </c>
    </row>
    <row r="479" spans="1:16" ht="24.95" customHeight="1" x14ac:dyDescent="0.25">
      <c r="A479" s="214">
        <v>216</v>
      </c>
      <c r="B479" s="215"/>
      <c r="C479" s="278"/>
      <c r="D479" s="278"/>
      <c r="E479" s="259"/>
      <c r="F479" s="484"/>
      <c r="G479" s="485"/>
      <c r="H479" s="485"/>
      <c r="I479" s="485"/>
      <c r="J479" s="486"/>
      <c r="K479" s="219"/>
      <c r="L479" s="219"/>
      <c r="M479" s="220"/>
      <c r="N479" s="218"/>
      <c r="O479" s="38" t="str">
        <f t="shared" si="40"/>
        <v xml:space="preserve"> </v>
      </c>
      <c r="P479" s="38" t="str">
        <f t="shared" si="41"/>
        <v xml:space="preserve"> </v>
      </c>
    </row>
    <row r="480" spans="1:16" ht="24.95" customHeight="1" x14ac:dyDescent="0.25">
      <c r="A480" s="214">
        <v>217</v>
      </c>
      <c r="B480" s="221"/>
      <c r="C480" s="279"/>
      <c r="D480" s="279"/>
      <c r="E480" s="280"/>
      <c r="F480" s="484"/>
      <c r="G480" s="485"/>
      <c r="H480" s="485"/>
      <c r="I480" s="485"/>
      <c r="J480" s="486"/>
      <c r="K480" s="219"/>
      <c r="L480" s="219"/>
      <c r="M480" s="220"/>
      <c r="N480" s="218"/>
      <c r="O480" s="38" t="str">
        <f t="shared" si="40"/>
        <v xml:space="preserve"> </v>
      </c>
      <c r="P480" s="38" t="str">
        <f t="shared" si="41"/>
        <v xml:space="preserve"> </v>
      </c>
    </row>
    <row r="481" spans="1:16" ht="24.95" customHeight="1" x14ac:dyDescent="0.25">
      <c r="A481" s="214">
        <v>218</v>
      </c>
      <c r="B481" s="221"/>
      <c r="C481" s="279"/>
      <c r="D481" s="279"/>
      <c r="E481" s="280"/>
      <c r="F481" s="484"/>
      <c r="G481" s="485"/>
      <c r="H481" s="485"/>
      <c r="I481" s="485"/>
      <c r="J481" s="486"/>
      <c r="K481" s="219"/>
      <c r="L481" s="219"/>
      <c r="M481" s="220"/>
      <c r="N481" s="218"/>
      <c r="O481" s="38" t="str">
        <f t="shared" si="40"/>
        <v xml:space="preserve"> </v>
      </c>
      <c r="P481" s="38" t="str">
        <f t="shared" si="41"/>
        <v xml:space="preserve"> </v>
      </c>
    </row>
    <row r="482" spans="1:16" ht="24.95" customHeight="1" x14ac:dyDescent="0.25">
      <c r="A482" s="214">
        <v>219</v>
      </c>
      <c r="B482" s="221"/>
      <c r="C482" s="279"/>
      <c r="D482" s="279"/>
      <c r="E482" s="280"/>
      <c r="F482" s="484"/>
      <c r="G482" s="485"/>
      <c r="H482" s="485"/>
      <c r="I482" s="485"/>
      <c r="J482" s="486"/>
      <c r="K482" s="219"/>
      <c r="L482" s="219"/>
      <c r="M482" s="220"/>
      <c r="N482" s="218"/>
      <c r="O482" s="38" t="str">
        <f t="shared" si="40"/>
        <v xml:space="preserve"> </v>
      </c>
      <c r="P482" s="38" t="str">
        <f t="shared" si="41"/>
        <v xml:space="preserve"> </v>
      </c>
    </row>
    <row r="483" spans="1:16" ht="24.95" customHeight="1" x14ac:dyDescent="0.25">
      <c r="A483" s="214">
        <v>220</v>
      </c>
      <c r="B483" s="221"/>
      <c r="C483" s="279"/>
      <c r="D483" s="279"/>
      <c r="E483" s="280"/>
      <c r="F483" s="484"/>
      <c r="G483" s="485"/>
      <c r="H483" s="485"/>
      <c r="I483" s="485"/>
      <c r="J483" s="486"/>
      <c r="K483" s="219"/>
      <c r="L483" s="219"/>
      <c r="M483" s="220"/>
      <c r="N483" s="218"/>
      <c r="O483" s="38" t="str">
        <f t="shared" si="40"/>
        <v xml:space="preserve"> </v>
      </c>
      <c r="P483" s="38" t="str">
        <f t="shared" si="41"/>
        <v xml:space="preserve"> </v>
      </c>
    </row>
    <row r="484" spans="1:16" ht="15.75" customHeight="1" x14ac:dyDescent="0.25">
      <c r="A484" s="3" t="s">
        <v>216</v>
      </c>
      <c r="L484" s="207" t="s">
        <v>181</v>
      </c>
      <c r="M484" s="210">
        <f>SUM(M474:M483)+M461</f>
        <v>0</v>
      </c>
      <c r="N484" s="208"/>
    </row>
    <row r="485" spans="1:16" ht="15" customHeight="1" x14ac:dyDescent="0.25">
      <c r="A485" s="209" t="s">
        <v>217</v>
      </c>
    </row>
    <row r="486" spans="1:16" ht="15" customHeight="1" x14ac:dyDescent="0.25">
      <c r="A486" s="209"/>
    </row>
    <row r="487" spans="1:16" ht="15" customHeight="1" x14ac:dyDescent="0.25">
      <c r="A487" s="381" t="s">
        <v>171</v>
      </c>
      <c r="B487" s="381"/>
      <c r="C487" s="381"/>
      <c r="D487" s="381"/>
      <c r="E487" s="381"/>
      <c r="F487" s="381"/>
      <c r="G487" s="381"/>
      <c r="H487" s="381"/>
      <c r="I487" s="381"/>
      <c r="J487" s="381"/>
      <c r="K487" s="381"/>
      <c r="L487" s="381"/>
      <c r="M487" s="381"/>
      <c r="N487" s="381"/>
    </row>
    <row r="488" spans="1:16" ht="15" customHeight="1" x14ac:dyDescent="0.25">
      <c r="A488" s="273"/>
      <c r="B488" s="273"/>
      <c r="C488" s="273"/>
      <c r="D488" s="273"/>
      <c r="E488" s="273"/>
      <c r="F488" s="273"/>
      <c r="G488" s="273"/>
      <c r="H488" s="273"/>
      <c r="I488" s="273"/>
      <c r="J488" s="273"/>
      <c r="K488" s="273"/>
    </row>
    <row r="489" spans="1:16" ht="15" customHeight="1" x14ac:dyDescent="0.25">
      <c r="A489" s="275" t="s">
        <v>101</v>
      </c>
      <c r="F489" s="275" t="s">
        <v>102</v>
      </c>
      <c r="I489" s="275" t="s">
        <v>103</v>
      </c>
      <c r="L489" s="74" t="s">
        <v>127</v>
      </c>
      <c r="M489" s="74"/>
    </row>
    <row r="490" spans="1:16" ht="15.75" customHeight="1" x14ac:dyDescent="0.25">
      <c r="A490" s="348" t="s">
        <v>208</v>
      </c>
      <c r="B490" s="348"/>
      <c r="C490" s="348"/>
      <c r="D490" s="348"/>
      <c r="E490" s="348"/>
      <c r="F490" s="348"/>
      <c r="G490" s="348"/>
      <c r="H490" s="348"/>
      <c r="I490" s="348"/>
      <c r="J490" s="348"/>
      <c r="K490" s="348"/>
      <c r="L490" s="348"/>
      <c r="M490" s="348"/>
      <c r="N490" s="348"/>
    </row>
    <row r="491" spans="1:16" ht="15.75" customHeight="1" x14ac:dyDescent="0.25">
      <c r="A491" s="186"/>
      <c r="B491" s="186"/>
      <c r="C491" s="186"/>
      <c r="D491" s="186"/>
      <c r="E491" s="186"/>
      <c r="F491" s="186"/>
      <c r="G491" s="76" t="str">
        <f>'proje ve personel bilgileri'!$B$7</f>
        <v>/</v>
      </c>
      <c r="H491" s="77" t="s">
        <v>109</v>
      </c>
      <c r="I491" s="186"/>
      <c r="J491" s="186"/>
      <c r="K491" s="186"/>
      <c r="L491" s="186"/>
      <c r="M491" s="186"/>
      <c r="N491" s="186"/>
    </row>
    <row r="493" spans="1:16" ht="15.75" customHeight="1" x14ac:dyDescent="0.25">
      <c r="A493" s="190" t="s">
        <v>194</v>
      </c>
      <c r="B493" s="191"/>
      <c r="C493" s="191"/>
      <c r="D493" s="191"/>
      <c r="E493" s="191"/>
      <c r="F493" s="191"/>
      <c r="G493" s="191"/>
      <c r="H493" s="191"/>
      <c r="I493" s="191"/>
      <c r="J493" s="191"/>
      <c r="K493" s="191"/>
      <c r="L493" s="191"/>
      <c r="N493" s="189" t="s">
        <v>209</v>
      </c>
    </row>
    <row r="494" spans="1:16" ht="15.75" customHeight="1" x14ac:dyDescent="0.25">
      <c r="A494" s="349" t="s">
        <v>2</v>
      </c>
      <c r="B494" s="350"/>
      <c r="C494" s="479">
        <f>'proje ve personel bilgileri'!$B$2</f>
        <v>0</v>
      </c>
      <c r="D494" s="480"/>
      <c r="E494" s="480"/>
      <c r="F494" s="480"/>
      <c r="G494" s="480"/>
      <c r="H494" s="480"/>
      <c r="I494" s="480"/>
      <c r="J494" s="480"/>
      <c r="K494" s="480"/>
      <c r="L494" s="480"/>
      <c r="M494" s="480"/>
      <c r="N494" s="481"/>
    </row>
    <row r="495" spans="1:16" ht="15.75" customHeight="1" x14ac:dyDescent="0.25">
      <c r="A495" s="349" t="s">
        <v>184</v>
      </c>
      <c r="B495" s="350"/>
      <c r="C495" s="479">
        <f>'proje ve personel bilgileri'!$B$3</f>
        <v>0</v>
      </c>
      <c r="D495" s="480"/>
      <c r="E495" s="480"/>
      <c r="F495" s="480"/>
      <c r="G495" s="480"/>
      <c r="H495" s="480"/>
      <c r="I495" s="480"/>
      <c r="J495" s="480"/>
      <c r="K495" s="480"/>
      <c r="L495" s="480"/>
      <c r="M495" s="480"/>
      <c r="N495" s="481"/>
    </row>
    <row r="496" spans="1:16" ht="60" customHeight="1" x14ac:dyDescent="0.25">
      <c r="A496" s="211" t="s">
        <v>87</v>
      </c>
      <c r="B496" s="212" t="s">
        <v>210</v>
      </c>
      <c r="C496" s="213" t="s">
        <v>211</v>
      </c>
      <c r="D496" s="213" t="s">
        <v>212</v>
      </c>
      <c r="E496" s="193" t="s">
        <v>213</v>
      </c>
      <c r="F496" s="488" t="s">
        <v>199</v>
      </c>
      <c r="G496" s="489"/>
      <c r="H496" s="489"/>
      <c r="I496" s="489"/>
      <c r="J496" s="490"/>
      <c r="K496" s="195" t="s">
        <v>200</v>
      </c>
      <c r="L496" s="195" t="s">
        <v>201</v>
      </c>
      <c r="M496" s="195" t="s">
        <v>202</v>
      </c>
      <c r="N496" s="196" t="s">
        <v>203</v>
      </c>
    </row>
    <row r="497" spans="1:16" ht="24.95" customHeight="1" x14ac:dyDescent="0.25">
      <c r="A497" s="214">
        <v>221</v>
      </c>
      <c r="B497" s="215"/>
      <c r="C497" s="278"/>
      <c r="D497" s="278"/>
      <c r="E497" s="259"/>
      <c r="F497" s="484"/>
      <c r="G497" s="485"/>
      <c r="H497" s="485"/>
      <c r="I497" s="485"/>
      <c r="J497" s="486"/>
      <c r="K497" s="216"/>
      <c r="L497" s="216"/>
      <c r="M497" s="217"/>
      <c r="N497" s="218"/>
      <c r="O497" s="38" t="str">
        <f t="shared" ref="O497:O506" si="42">IF(M497&lt;&gt;0,(IF(N497=0,"KDV'li Tutar Zorunlu"," "))," ")</f>
        <v xml:space="preserve"> </v>
      </c>
      <c r="P497" s="38" t="str">
        <f t="shared" ref="P497:P506" si="43">IF(M497&lt;&gt;0,(IF(K497=0,"Tarih Numara Zorunlu"," "))," ")</f>
        <v xml:space="preserve"> </v>
      </c>
    </row>
    <row r="498" spans="1:16" ht="24.95" customHeight="1" x14ac:dyDescent="0.25">
      <c r="A498" s="214">
        <v>222</v>
      </c>
      <c r="B498" s="215"/>
      <c r="C498" s="278"/>
      <c r="D498" s="278"/>
      <c r="E498" s="259"/>
      <c r="F498" s="484"/>
      <c r="G498" s="485"/>
      <c r="H498" s="485"/>
      <c r="I498" s="485"/>
      <c r="J498" s="486"/>
      <c r="K498" s="216"/>
      <c r="L498" s="216"/>
      <c r="M498" s="217"/>
      <c r="N498" s="218"/>
      <c r="O498" s="38" t="str">
        <f t="shared" si="42"/>
        <v xml:space="preserve"> </v>
      </c>
      <c r="P498" s="38" t="str">
        <f t="shared" si="43"/>
        <v xml:space="preserve"> </v>
      </c>
    </row>
    <row r="499" spans="1:16" ht="24.95" customHeight="1" x14ac:dyDescent="0.25">
      <c r="A499" s="214">
        <v>223</v>
      </c>
      <c r="B499" s="215"/>
      <c r="C499" s="278"/>
      <c r="D499" s="278"/>
      <c r="E499" s="259"/>
      <c r="F499" s="484"/>
      <c r="G499" s="485"/>
      <c r="H499" s="485"/>
      <c r="I499" s="485"/>
      <c r="J499" s="486"/>
      <c r="K499" s="216"/>
      <c r="L499" s="216"/>
      <c r="M499" s="217"/>
      <c r="N499" s="218"/>
      <c r="O499" s="38" t="str">
        <f t="shared" si="42"/>
        <v xml:space="preserve"> </v>
      </c>
      <c r="P499" s="38" t="str">
        <f t="shared" si="43"/>
        <v xml:space="preserve"> </v>
      </c>
    </row>
    <row r="500" spans="1:16" ht="24.95" customHeight="1" x14ac:dyDescent="0.25">
      <c r="A500" s="214">
        <v>224</v>
      </c>
      <c r="B500" s="215"/>
      <c r="C500" s="278"/>
      <c r="D500" s="278"/>
      <c r="E500" s="259"/>
      <c r="F500" s="484"/>
      <c r="G500" s="485"/>
      <c r="H500" s="485"/>
      <c r="I500" s="485"/>
      <c r="J500" s="486"/>
      <c r="K500" s="219"/>
      <c r="L500" s="219"/>
      <c r="M500" s="220"/>
      <c r="N500" s="218"/>
      <c r="O500" s="38" t="str">
        <f t="shared" si="42"/>
        <v xml:space="preserve"> </v>
      </c>
      <c r="P500" s="38" t="str">
        <f t="shared" si="43"/>
        <v xml:space="preserve"> </v>
      </c>
    </row>
    <row r="501" spans="1:16" ht="24.95" customHeight="1" x14ac:dyDescent="0.25">
      <c r="A501" s="214">
        <v>225</v>
      </c>
      <c r="B501" s="215"/>
      <c r="C501" s="278"/>
      <c r="D501" s="278"/>
      <c r="E501" s="259"/>
      <c r="F501" s="484"/>
      <c r="G501" s="485"/>
      <c r="H501" s="485"/>
      <c r="I501" s="485"/>
      <c r="J501" s="486"/>
      <c r="K501" s="219"/>
      <c r="L501" s="219"/>
      <c r="M501" s="220"/>
      <c r="N501" s="218"/>
      <c r="O501" s="38" t="str">
        <f t="shared" si="42"/>
        <v xml:space="preserve"> </v>
      </c>
      <c r="P501" s="38" t="str">
        <f t="shared" si="43"/>
        <v xml:space="preserve"> </v>
      </c>
    </row>
    <row r="502" spans="1:16" ht="24.95" customHeight="1" x14ac:dyDescent="0.25">
      <c r="A502" s="214">
        <v>226</v>
      </c>
      <c r="B502" s="215"/>
      <c r="C502" s="278"/>
      <c r="D502" s="278"/>
      <c r="E502" s="259"/>
      <c r="F502" s="484"/>
      <c r="G502" s="485"/>
      <c r="H502" s="485"/>
      <c r="I502" s="485"/>
      <c r="J502" s="486"/>
      <c r="K502" s="219"/>
      <c r="L502" s="219"/>
      <c r="M502" s="220"/>
      <c r="N502" s="218"/>
      <c r="O502" s="38" t="str">
        <f t="shared" si="42"/>
        <v xml:space="preserve"> </v>
      </c>
      <c r="P502" s="38" t="str">
        <f t="shared" si="43"/>
        <v xml:space="preserve"> </v>
      </c>
    </row>
    <row r="503" spans="1:16" ht="24.95" customHeight="1" x14ac:dyDescent="0.25">
      <c r="A503" s="214">
        <v>227</v>
      </c>
      <c r="B503" s="221"/>
      <c r="C503" s="279"/>
      <c r="D503" s="279"/>
      <c r="E503" s="280"/>
      <c r="F503" s="484"/>
      <c r="G503" s="485"/>
      <c r="H503" s="485"/>
      <c r="I503" s="485"/>
      <c r="J503" s="486"/>
      <c r="K503" s="219"/>
      <c r="L503" s="219"/>
      <c r="M503" s="220"/>
      <c r="N503" s="218"/>
      <c r="O503" s="38" t="str">
        <f t="shared" si="42"/>
        <v xml:space="preserve"> </v>
      </c>
      <c r="P503" s="38" t="str">
        <f t="shared" si="43"/>
        <v xml:space="preserve"> </v>
      </c>
    </row>
    <row r="504" spans="1:16" ht="24.95" customHeight="1" x14ac:dyDescent="0.25">
      <c r="A504" s="214">
        <v>228</v>
      </c>
      <c r="B504" s="221"/>
      <c r="C504" s="279"/>
      <c r="D504" s="279"/>
      <c r="E504" s="280"/>
      <c r="F504" s="484"/>
      <c r="G504" s="485"/>
      <c r="H504" s="485"/>
      <c r="I504" s="485"/>
      <c r="J504" s="486"/>
      <c r="K504" s="219"/>
      <c r="L504" s="219"/>
      <c r="M504" s="220"/>
      <c r="N504" s="218"/>
      <c r="O504" s="38" t="str">
        <f t="shared" si="42"/>
        <v xml:space="preserve"> </v>
      </c>
      <c r="P504" s="38" t="str">
        <f t="shared" si="43"/>
        <v xml:space="preserve"> </v>
      </c>
    </row>
    <row r="505" spans="1:16" ht="24.95" customHeight="1" x14ac:dyDescent="0.25">
      <c r="A505" s="214">
        <v>229</v>
      </c>
      <c r="B505" s="221"/>
      <c r="C505" s="279"/>
      <c r="D505" s="279"/>
      <c r="E505" s="280"/>
      <c r="F505" s="484"/>
      <c r="G505" s="485"/>
      <c r="H505" s="485"/>
      <c r="I505" s="485"/>
      <c r="J505" s="486"/>
      <c r="K505" s="219"/>
      <c r="L505" s="219"/>
      <c r="M505" s="220"/>
      <c r="N505" s="218"/>
      <c r="O505" s="38" t="str">
        <f t="shared" si="42"/>
        <v xml:space="preserve"> </v>
      </c>
      <c r="P505" s="38" t="str">
        <f t="shared" si="43"/>
        <v xml:space="preserve"> </v>
      </c>
    </row>
    <row r="506" spans="1:16" ht="24.95" customHeight="1" x14ac:dyDescent="0.25">
      <c r="A506" s="214">
        <v>230</v>
      </c>
      <c r="B506" s="221"/>
      <c r="C506" s="279"/>
      <c r="D506" s="279"/>
      <c r="E506" s="280"/>
      <c r="F506" s="484"/>
      <c r="G506" s="485"/>
      <c r="H506" s="485"/>
      <c r="I506" s="485"/>
      <c r="J506" s="486"/>
      <c r="K506" s="219"/>
      <c r="L506" s="219"/>
      <c r="M506" s="220"/>
      <c r="N506" s="218"/>
      <c r="O506" s="38" t="str">
        <f t="shared" si="42"/>
        <v xml:space="preserve"> </v>
      </c>
      <c r="P506" s="38" t="str">
        <f t="shared" si="43"/>
        <v xml:space="preserve"> </v>
      </c>
    </row>
    <row r="507" spans="1:16" ht="15.75" customHeight="1" x14ac:dyDescent="0.25">
      <c r="A507" s="3" t="s">
        <v>216</v>
      </c>
      <c r="L507" s="207" t="s">
        <v>181</v>
      </c>
      <c r="M507" s="210">
        <f>SUM(M497:M506)+M484</f>
        <v>0</v>
      </c>
      <c r="N507" s="208"/>
    </row>
    <row r="508" spans="1:16" ht="15" customHeight="1" x14ac:dyDescent="0.25">
      <c r="A508" s="209" t="s">
        <v>217</v>
      </c>
    </row>
    <row r="509" spans="1:16" ht="15" customHeight="1" x14ac:dyDescent="0.25">
      <c r="A509" s="209"/>
    </row>
    <row r="510" spans="1:16" ht="15" customHeight="1" x14ac:dyDescent="0.25">
      <c r="A510" s="381" t="s">
        <v>171</v>
      </c>
      <c r="B510" s="381"/>
      <c r="C510" s="381"/>
      <c r="D510" s="381"/>
      <c r="E510" s="381"/>
      <c r="F510" s="381"/>
      <c r="G510" s="381"/>
      <c r="H510" s="381"/>
      <c r="I510" s="381"/>
      <c r="J510" s="381"/>
      <c r="K510" s="381"/>
      <c r="L510" s="381"/>
      <c r="M510" s="381"/>
      <c r="N510" s="381"/>
    </row>
    <row r="511" spans="1:16" ht="15" customHeight="1" x14ac:dyDescent="0.25">
      <c r="A511" s="273"/>
      <c r="B511" s="273"/>
      <c r="C511" s="273"/>
      <c r="D511" s="273"/>
      <c r="E511" s="273"/>
      <c r="F511" s="273"/>
      <c r="G511" s="273"/>
      <c r="H511" s="273"/>
      <c r="I511" s="273"/>
      <c r="J511" s="273"/>
      <c r="K511" s="273"/>
    </row>
    <row r="512" spans="1:16" ht="15" customHeight="1" x14ac:dyDescent="0.25">
      <c r="A512" s="275" t="s">
        <v>101</v>
      </c>
      <c r="F512" s="275" t="s">
        <v>102</v>
      </c>
      <c r="I512" s="275" t="s">
        <v>103</v>
      </c>
      <c r="L512" s="74" t="s">
        <v>127</v>
      </c>
      <c r="M512" s="74"/>
    </row>
    <row r="513" spans="1:16" ht="15.75" customHeight="1" x14ac:dyDescent="0.25">
      <c r="A513" s="348" t="s">
        <v>208</v>
      </c>
      <c r="B513" s="348"/>
      <c r="C513" s="348"/>
      <c r="D513" s="348"/>
      <c r="E513" s="348"/>
      <c r="F513" s="348"/>
      <c r="G513" s="348"/>
      <c r="H513" s="348"/>
      <c r="I513" s="348"/>
      <c r="J513" s="348"/>
      <c r="K513" s="348"/>
      <c r="L513" s="348"/>
      <c r="M513" s="348"/>
      <c r="N513" s="348"/>
    </row>
    <row r="514" spans="1:16" ht="15.75" customHeight="1" x14ac:dyDescent="0.25">
      <c r="A514" s="186"/>
      <c r="B514" s="186"/>
      <c r="C514" s="186"/>
      <c r="D514" s="186"/>
      <c r="E514" s="186"/>
      <c r="F514" s="186"/>
      <c r="G514" s="76" t="str">
        <f>'proje ve personel bilgileri'!$B$7</f>
        <v>/</v>
      </c>
      <c r="H514" s="77" t="s">
        <v>109</v>
      </c>
      <c r="I514" s="186"/>
      <c r="J514" s="186"/>
      <c r="K514" s="186"/>
      <c r="L514" s="186"/>
      <c r="M514" s="186"/>
      <c r="N514" s="186"/>
    </row>
    <row r="516" spans="1:16" ht="15.75" customHeight="1" x14ac:dyDescent="0.25">
      <c r="A516" s="190" t="s">
        <v>194</v>
      </c>
      <c r="B516" s="191"/>
      <c r="C516" s="191"/>
      <c r="D516" s="191"/>
      <c r="E516" s="191"/>
      <c r="F516" s="191"/>
      <c r="G516" s="191"/>
      <c r="H516" s="191"/>
      <c r="I516" s="191"/>
      <c r="J516" s="191"/>
      <c r="K516" s="191"/>
      <c r="L516" s="191"/>
      <c r="N516" s="189" t="s">
        <v>209</v>
      </c>
    </row>
    <row r="517" spans="1:16" ht="15.75" customHeight="1" x14ac:dyDescent="0.25">
      <c r="A517" s="349" t="s">
        <v>2</v>
      </c>
      <c r="B517" s="350"/>
      <c r="C517" s="479">
        <f>'proje ve personel bilgileri'!$B$2</f>
        <v>0</v>
      </c>
      <c r="D517" s="480"/>
      <c r="E517" s="480"/>
      <c r="F517" s="480"/>
      <c r="G517" s="480"/>
      <c r="H517" s="480"/>
      <c r="I517" s="480"/>
      <c r="J517" s="480"/>
      <c r="K517" s="480"/>
      <c r="L517" s="480"/>
      <c r="M517" s="480"/>
      <c r="N517" s="481"/>
    </row>
    <row r="518" spans="1:16" ht="15.75" customHeight="1" x14ac:dyDescent="0.25">
      <c r="A518" s="349" t="s">
        <v>184</v>
      </c>
      <c r="B518" s="350"/>
      <c r="C518" s="479">
        <f>'proje ve personel bilgileri'!$B$3</f>
        <v>0</v>
      </c>
      <c r="D518" s="480"/>
      <c r="E518" s="480"/>
      <c r="F518" s="480"/>
      <c r="G518" s="480"/>
      <c r="H518" s="480"/>
      <c r="I518" s="480"/>
      <c r="J518" s="480"/>
      <c r="K518" s="480"/>
      <c r="L518" s="480"/>
      <c r="M518" s="480"/>
      <c r="N518" s="481"/>
    </row>
    <row r="519" spans="1:16" ht="60" customHeight="1" x14ac:dyDescent="0.25">
      <c r="A519" s="211" t="s">
        <v>87</v>
      </c>
      <c r="B519" s="212" t="s">
        <v>210</v>
      </c>
      <c r="C519" s="213" t="s">
        <v>211</v>
      </c>
      <c r="D519" s="213" t="s">
        <v>212</v>
      </c>
      <c r="E519" s="193" t="s">
        <v>213</v>
      </c>
      <c r="F519" s="488" t="s">
        <v>199</v>
      </c>
      <c r="G519" s="489"/>
      <c r="H519" s="489"/>
      <c r="I519" s="489"/>
      <c r="J519" s="490"/>
      <c r="K519" s="195" t="s">
        <v>200</v>
      </c>
      <c r="L519" s="195" t="s">
        <v>201</v>
      </c>
      <c r="M519" s="195" t="s">
        <v>202</v>
      </c>
      <c r="N519" s="196" t="s">
        <v>203</v>
      </c>
    </row>
    <row r="520" spans="1:16" ht="24.95" customHeight="1" x14ac:dyDescent="0.25">
      <c r="A520" s="214">
        <v>231</v>
      </c>
      <c r="B520" s="215"/>
      <c r="C520" s="278"/>
      <c r="D520" s="278"/>
      <c r="E520" s="259"/>
      <c r="F520" s="484"/>
      <c r="G520" s="485"/>
      <c r="H520" s="485"/>
      <c r="I520" s="485"/>
      <c r="J520" s="486"/>
      <c r="K520" s="216"/>
      <c r="L520" s="216"/>
      <c r="M520" s="217"/>
      <c r="N520" s="218"/>
      <c r="O520" s="38" t="str">
        <f t="shared" ref="O520:O529" si="44">IF(M520&lt;&gt;0,(IF(N520=0,"KDV'li Tutar Zorunlu"," "))," ")</f>
        <v xml:space="preserve"> </v>
      </c>
      <c r="P520" s="38" t="str">
        <f t="shared" ref="P520:P529" si="45">IF(M520&lt;&gt;0,(IF(K520=0,"Tarih Numara Zorunlu"," "))," ")</f>
        <v xml:space="preserve"> </v>
      </c>
    </row>
    <row r="521" spans="1:16" ht="24.95" customHeight="1" x14ac:dyDescent="0.25">
      <c r="A521" s="214">
        <v>232</v>
      </c>
      <c r="B521" s="215"/>
      <c r="C521" s="278"/>
      <c r="D521" s="278"/>
      <c r="E521" s="259"/>
      <c r="F521" s="484"/>
      <c r="G521" s="485"/>
      <c r="H521" s="485"/>
      <c r="I521" s="485"/>
      <c r="J521" s="486"/>
      <c r="K521" s="216"/>
      <c r="L521" s="216"/>
      <c r="M521" s="217"/>
      <c r="N521" s="218"/>
      <c r="O521" s="38" t="str">
        <f t="shared" si="44"/>
        <v xml:space="preserve"> </v>
      </c>
      <c r="P521" s="38" t="str">
        <f t="shared" si="45"/>
        <v xml:space="preserve"> </v>
      </c>
    </row>
    <row r="522" spans="1:16" ht="24.95" customHeight="1" x14ac:dyDescent="0.25">
      <c r="A522" s="214">
        <v>233</v>
      </c>
      <c r="B522" s="215"/>
      <c r="C522" s="278"/>
      <c r="D522" s="278"/>
      <c r="E522" s="259"/>
      <c r="F522" s="484"/>
      <c r="G522" s="485"/>
      <c r="H522" s="485"/>
      <c r="I522" s="485"/>
      <c r="J522" s="486"/>
      <c r="K522" s="216"/>
      <c r="L522" s="216"/>
      <c r="M522" s="217"/>
      <c r="N522" s="218"/>
      <c r="O522" s="38" t="str">
        <f t="shared" si="44"/>
        <v xml:space="preserve"> </v>
      </c>
      <c r="P522" s="38" t="str">
        <f t="shared" si="45"/>
        <v xml:space="preserve"> </v>
      </c>
    </row>
    <row r="523" spans="1:16" ht="24.95" customHeight="1" x14ac:dyDescent="0.25">
      <c r="A523" s="214">
        <v>234</v>
      </c>
      <c r="B523" s="215"/>
      <c r="C523" s="278"/>
      <c r="D523" s="278"/>
      <c r="E523" s="259"/>
      <c r="F523" s="484"/>
      <c r="G523" s="485"/>
      <c r="H523" s="485"/>
      <c r="I523" s="485"/>
      <c r="J523" s="486"/>
      <c r="K523" s="219"/>
      <c r="L523" s="219"/>
      <c r="M523" s="220"/>
      <c r="N523" s="218"/>
      <c r="O523" s="38" t="str">
        <f t="shared" si="44"/>
        <v xml:space="preserve"> </v>
      </c>
      <c r="P523" s="38" t="str">
        <f t="shared" si="45"/>
        <v xml:space="preserve"> </v>
      </c>
    </row>
    <row r="524" spans="1:16" ht="24.95" customHeight="1" x14ac:dyDescent="0.25">
      <c r="A524" s="214">
        <v>235</v>
      </c>
      <c r="B524" s="215"/>
      <c r="C524" s="278"/>
      <c r="D524" s="278"/>
      <c r="E524" s="259"/>
      <c r="F524" s="484"/>
      <c r="G524" s="485"/>
      <c r="H524" s="485"/>
      <c r="I524" s="485"/>
      <c r="J524" s="486"/>
      <c r="K524" s="219"/>
      <c r="L524" s="219"/>
      <c r="M524" s="220"/>
      <c r="N524" s="218"/>
      <c r="O524" s="38" t="str">
        <f t="shared" si="44"/>
        <v xml:space="preserve"> </v>
      </c>
      <c r="P524" s="38" t="str">
        <f t="shared" si="45"/>
        <v xml:space="preserve"> </v>
      </c>
    </row>
    <row r="525" spans="1:16" ht="24.95" customHeight="1" x14ac:dyDescent="0.25">
      <c r="A525" s="214">
        <v>236</v>
      </c>
      <c r="B525" s="215"/>
      <c r="C525" s="278"/>
      <c r="D525" s="278"/>
      <c r="E525" s="259"/>
      <c r="F525" s="484"/>
      <c r="G525" s="485"/>
      <c r="H525" s="485"/>
      <c r="I525" s="485"/>
      <c r="J525" s="486"/>
      <c r="K525" s="219"/>
      <c r="L525" s="219"/>
      <c r="M525" s="220"/>
      <c r="N525" s="218"/>
      <c r="O525" s="38" t="str">
        <f t="shared" si="44"/>
        <v xml:space="preserve"> </v>
      </c>
      <c r="P525" s="38" t="str">
        <f t="shared" si="45"/>
        <v xml:space="preserve"> </v>
      </c>
    </row>
    <row r="526" spans="1:16" ht="24.95" customHeight="1" x14ac:dyDescent="0.25">
      <c r="A526" s="214">
        <v>237</v>
      </c>
      <c r="B526" s="221"/>
      <c r="C526" s="279"/>
      <c r="D526" s="279"/>
      <c r="E526" s="280"/>
      <c r="F526" s="484"/>
      <c r="G526" s="485"/>
      <c r="H526" s="485"/>
      <c r="I526" s="485"/>
      <c r="J526" s="486"/>
      <c r="K526" s="219"/>
      <c r="L526" s="219"/>
      <c r="M526" s="220"/>
      <c r="N526" s="218"/>
      <c r="O526" s="38" t="str">
        <f t="shared" si="44"/>
        <v xml:space="preserve"> </v>
      </c>
      <c r="P526" s="38" t="str">
        <f t="shared" si="45"/>
        <v xml:space="preserve"> </v>
      </c>
    </row>
    <row r="527" spans="1:16" ht="24.95" customHeight="1" x14ac:dyDescent="0.25">
      <c r="A527" s="214">
        <v>238</v>
      </c>
      <c r="B527" s="221"/>
      <c r="C527" s="279"/>
      <c r="D527" s="279"/>
      <c r="E527" s="280"/>
      <c r="F527" s="484"/>
      <c r="G527" s="485"/>
      <c r="H527" s="485"/>
      <c r="I527" s="485"/>
      <c r="J527" s="486"/>
      <c r="K527" s="219"/>
      <c r="L527" s="219"/>
      <c r="M527" s="220"/>
      <c r="N527" s="218"/>
      <c r="O527" s="38" t="str">
        <f t="shared" si="44"/>
        <v xml:space="preserve"> </v>
      </c>
      <c r="P527" s="38" t="str">
        <f t="shared" si="45"/>
        <v xml:space="preserve"> </v>
      </c>
    </row>
    <row r="528" spans="1:16" ht="24.95" customHeight="1" x14ac:dyDescent="0.25">
      <c r="A528" s="214">
        <v>239</v>
      </c>
      <c r="B528" s="221"/>
      <c r="C528" s="279"/>
      <c r="D528" s="279"/>
      <c r="E528" s="280"/>
      <c r="F528" s="484"/>
      <c r="G528" s="485"/>
      <c r="H528" s="485"/>
      <c r="I528" s="485"/>
      <c r="J528" s="486"/>
      <c r="K528" s="219"/>
      <c r="L528" s="219"/>
      <c r="M528" s="220"/>
      <c r="N528" s="218"/>
      <c r="O528" s="38" t="str">
        <f t="shared" si="44"/>
        <v xml:space="preserve"> </v>
      </c>
      <c r="P528" s="38" t="str">
        <f t="shared" si="45"/>
        <v xml:space="preserve"> </v>
      </c>
    </row>
    <row r="529" spans="1:16" ht="24.95" customHeight="1" x14ac:dyDescent="0.25">
      <c r="A529" s="214">
        <v>240</v>
      </c>
      <c r="B529" s="221"/>
      <c r="C529" s="279"/>
      <c r="D529" s="279"/>
      <c r="E529" s="280"/>
      <c r="F529" s="484"/>
      <c r="G529" s="485"/>
      <c r="H529" s="485"/>
      <c r="I529" s="485"/>
      <c r="J529" s="486"/>
      <c r="K529" s="219"/>
      <c r="L529" s="219"/>
      <c r="M529" s="220"/>
      <c r="N529" s="218"/>
      <c r="O529" s="38" t="str">
        <f t="shared" si="44"/>
        <v xml:space="preserve"> </v>
      </c>
      <c r="P529" s="38" t="str">
        <f t="shared" si="45"/>
        <v xml:space="preserve"> </v>
      </c>
    </row>
    <row r="530" spans="1:16" ht="15.75" customHeight="1" x14ac:dyDescent="0.25">
      <c r="A530" s="3" t="s">
        <v>216</v>
      </c>
      <c r="L530" s="207" t="s">
        <v>181</v>
      </c>
      <c r="M530" s="210">
        <f>SUM(M520:M529)+M507</f>
        <v>0</v>
      </c>
      <c r="N530" s="208"/>
    </row>
    <row r="531" spans="1:16" ht="15" customHeight="1" x14ac:dyDescent="0.25">
      <c r="A531" s="209" t="s">
        <v>217</v>
      </c>
    </row>
    <row r="532" spans="1:16" ht="15" customHeight="1" x14ac:dyDescent="0.25">
      <c r="A532" s="209"/>
    </row>
    <row r="533" spans="1:16" ht="15" customHeight="1" x14ac:dyDescent="0.25">
      <c r="A533" s="381" t="s">
        <v>171</v>
      </c>
      <c r="B533" s="381"/>
      <c r="C533" s="381"/>
      <c r="D533" s="381"/>
      <c r="E533" s="381"/>
      <c r="F533" s="381"/>
      <c r="G533" s="381"/>
      <c r="H533" s="381"/>
      <c r="I533" s="381"/>
      <c r="J533" s="381"/>
      <c r="K533" s="381"/>
      <c r="L533" s="381"/>
      <c r="M533" s="381"/>
      <c r="N533" s="381"/>
    </row>
    <row r="534" spans="1:16" ht="15" customHeight="1" x14ac:dyDescent="0.25">
      <c r="A534" s="273"/>
      <c r="B534" s="273"/>
      <c r="C534" s="273"/>
      <c r="D534" s="273"/>
      <c r="E534" s="273"/>
      <c r="F534" s="273"/>
      <c r="G534" s="273"/>
      <c r="H534" s="273"/>
      <c r="I534" s="273"/>
      <c r="J534" s="273"/>
      <c r="K534" s="273"/>
    </row>
    <row r="535" spans="1:16" ht="15" customHeight="1" x14ac:dyDescent="0.25">
      <c r="A535" s="275" t="s">
        <v>101</v>
      </c>
      <c r="F535" s="275" t="s">
        <v>102</v>
      </c>
      <c r="I535" s="275" t="s">
        <v>103</v>
      </c>
      <c r="L535" s="74" t="s">
        <v>127</v>
      </c>
      <c r="M535" s="74"/>
    </row>
    <row r="536" spans="1:16" ht="15.75" customHeight="1" x14ac:dyDescent="0.25">
      <c r="A536" s="348" t="s">
        <v>208</v>
      </c>
      <c r="B536" s="348"/>
      <c r="C536" s="348"/>
      <c r="D536" s="348"/>
      <c r="E536" s="348"/>
      <c r="F536" s="348"/>
      <c r="G536" s="348"/>
      <c r="H536" s="348"/>
      <c r="I536" s="348"/>
      <c r="J536" s="348"/>
      <c r="K536" s="348"/>
      <c r="L536" s="348"/>
      <c r="M536" s="348"/>
      <c r="N536" s="348"/>
    </row>
    <row r="537" spans="1:16" ht="15.75" customHeight="1" x14ac:dyDescent="0.25">
      <c r="A537" s="186"/>
      <c r="B537" s="186"/>
      <c r="C537" s="186"/>
      <c r="D537" s="186"/>
      <c r="E537" s="186"/>
      <c r="F537" s="186"/>
      <c r="G537" s="76" t="str">
        <f>'proje ve personel bilgileri'!$B$7</f>
        <v>/</v>
      </c>
      <c r="H537" s="77" t="s">
        <v>109</v>
      </c>
      <c r="I537" s="186"/>
      <c r="J537" s="186"/>
      <c r="K537" s="186"/>
      <c r="L537" s="186"/>
      <c r="M537" s="186"/>
      <c r="N537" s="186"/>
    </row>
    <row r="539" spans="1:16" ht="15.75" customHeight="1" x14ac:dyDescent="0.25">
      <c r="A539" s="190" t="s">
        <v>194</v>
      </c>
      <c r="B539" s="191"/>
      <c r="C539" s="191"/>
      <c r="D539" s="191"/>
      <c r="E539" s="191"/>
      <c r="F539" s="191"/>
      <c r="G539" s="191"/>
      <c r="H539" s="191"/>
      <c r="I539" s="191"/>
      <c r="J539" s="191"/>
      <c r="K539" s="191"/>
      <c r="L539" s="191"/>
      <c r="N539" s="189" t="s">
        <v>209</v>
      </c>
    </row>
    <row r="540" spans="1:16" ht="15.75" customHeight="1" x14ac:dyDescent="0.25">
      <c r="A540" s="349" t="s">
        <v>2</v>
      </c>
      <c r="B540" s="350"/>
      <c r="C540" s="479">
        <f>'proje ve personel bilgileri'!$B$2</f>
        <v>0</v>
      </c>
      <c r="D540" s="480"/>
      <c r="E540" s="480"/>
      <c r="F540" s="480"/>
      <c r="G540" s="480"/>
      <c r="H540" s="480"/>
      <c r="I540" s="480"/>
      <c r="J540" s="480"/>
      <c r="K540" s="480"/>
      <c r="L540" s="480"/>
      <c r="M540" s="480"/>
      <c r="N540" s="481"/>
    </row>
    <row r="541" spans="1:16" ht="15.75" customHeight="1" x14ac:dyDescent="0.25">
      <c r="A541" s="349" t="s">
        <v>184</v>
      </c>
      <c r="B541" s="350"/>
      <c r="C541" s="479">
        <f>'proje ve personel bilgileri'!$B$3</f>
        <v>0</v>
      </c>
      <c r="D541" s="480"/>
      <c r="E541" s="480"/>
      <c r="F541" s="480"/>
      <c r="G541" s="480"/>
      <c r="H541" s="480"/>
      <c r="I541" s="480"/>
      <c r="J541" s="480"/>
      <c r="K541" s="480"/>
      <c r="L541" s="480"/>
      <c r="M541" s="480"/>
      <c r="N541" s="481"/>
    </row>
    <row r="542" spans="1:16" ht="60" customHeight="1" x14ac:dyDescent="0.25">
      <c r="A542" s="211" t="s">
        <v>87</v>
      </c>
      <c r="B542" s="212" t="s">
        <v>210</v>
      </c>
      <c r="C542" s="213" t="s">
        <v>211</v>
      </c>
      <c r="D542" s="213" t="s">
        <v>212</v>
      </c>
      <c r="E542" s="193" t="s">
        <v>213</v>
      </c>
      <c r="F542" s="488" t="s">
        <v>199</v>
      </c>
      <c r="G542" s="489"/>
      <c r="H542" s="489"/>
      <c r="I542" s="489"/>
      <c r="J542" s="490"/>
      <c r="K542" s="195" t="s">
        <v>200</v>
      </c>
      <c r="L542" s="195" t="s">
        <v>201</v>
      </c>
      <c r="M542" s="195" t="s">
        <v>202</v>
      </c>
      <c r="N542" s="196" t="s">
        <v>203</v>
      </c>
    </row>
    <row r="543" spans="1:16" ht="24.95" customHeight="1" x14ac:dyDescent="0.25">
      <c r="A543" s="214">
        <v>241</v>
      </c>
      <c r="B543" s="215"/>
      <c r="C543" s="278"/>
      <c r="D543" s="278"/>
      <c r="E543" s="259"/>
      <c r="F543" s="484"/>
      <c r="G543" s="485"/>
      <c r="H543" s="485"/>
      <c r="I543" s="485"/>
      <c r="J543" s="486"/>
      <c r="K543" s="216"/>
      <c r="L543" s="216"/>
      <c r="M543" s="217"/>
      <c r="N543" s="218"/>
      <c r="O543" s="38" t="str">
        <f t="shared" ref="O543:O552" si="46">IF(M543&lt;&gt;0,(IF(N543=0,"KDV'li Tutar Zorunlu"," "))," ")</f>
        <v xml:space="preserve"> </v>
      </c>
      <c r="P543" s="38" t="str">
        <f t="shared" ref="P543:P552" si="47">IF(M543&lt;&gt;0,(IF(K543=0,"Tarih Numara Zorunlu"," "))," ")</f>
        <v xml:space="preserve"> </v>
      </c>
    </row>
    <row r="544" spans="1:16" ht="24.95" customHeight="1" x14ac:dyDescent="0.25">
      <c r="A544" s="214">
        <v>242</v>
      </c>
      <c r="B544" s="215"/>
      <c r="C544" s="278"/>
      <c r="D544" s="278"/>
      <c r="E544" s="259"/>
      <c r="F544" s="484"/>
      <c r="G544" s="485"/>
      <c r="H544" s="485"/>
      <c r="I544" s="485"/>
      <c r="J544" s="486"/>
      <c r="K544" s="216"/>
      <c r="L544" s="216"/>
      <c r="M544" s="217"/>
      <c r="N544" s="218"/>
      <c r="O544" s="38" t="str">
        <f t="shared" si="46"/>
        <v xml:space="preserve"> </v>
      </c>
      <c r="P544" s="38" t="str">
        <f t="shared" si="47"/>
        <v xml:space="preserve"> </v>
      </c>
    </row>
    <row r="545" spans="1:16" ht="24.95" customHeight="1" x14ac:dyDescent="0.25">
      <c r="A545" s="214">
        <v>243</v>
      </c>
      <c r="B545" s="215"/>
      <c r="C545" s="278"/>
      <c r="D545" s="278"/>
      <c r="E545" s="259"/>
      <c r="F545" s="484"/>
      <c r="G545" s="485"/>
      <c r="H545" s="485"/>
      <c r="I545" s="485"/>
      <c r="J545" s="486"/>
      <c r="K545" s="216"/>
      <c r="L545" s="216"/>
      <c r="M545" s="217"/>
      <c r="N545" s="218"/>
      <c r="O545" s="38" t="str">
        <f t="shared" si="46"/>
        <v xml:space="preserve"> </v>
      </c>
      <c r="P545" s="38" t="str">
        <f t="shared" si="47"/>
        <v xml:space="preserve"> </v>
      </c>
    </row>
    <row r="546" spans="1:16" ht="24.95" customHeight="1" x14ac:dyDescent="0.25">
      <c r="A546" s="214">
        <v>244</v>
      </c>
      <c r="B546" s="215"/>
      <c r="C546" s="278"/>
      <c r="D546" s="278"/>
      <c r="E546" s="259"/>
      <c r="F546" s="484"/>
      <c r="G546" s="485"/>
      <c r="H546" s="485"/>
      <c r="I546" s="485"/>
      <c r="J546" s="486"/>
      <c r="K546" s="219"/>
      <c r="L546" s="219"/>
      <c r="M546" s="220"/>
      <c r="N546" s="218"/>
      <c r="O546" s="38" t="str">
        <f t="shared" si="46"/>
        <v xml:space="preserve"> </v>
      </c>
      <c r="P546" s="38" t="str">
        <f t="shared" si="47"/>
        <v xml:space="preserve"> </v>
      </c>
    </row>
    <row r="547" spans="1:16" ht="24.95" customHeight="1" x14ac:dyDescent="0.25">
      <c r="A547" s="214">
        <v>245</v>
      </c>
      <c r="B547" s="215"/>
      <c r="C547" s="278"/>
      <c r="D547" s="278"/>
      <c r="E547" s="259"/>
      <c r="F547" s="484"/>
      <c r="G547" s="485"/>
      <c r="H547" s="485"/>
      <c r="I547" s="485"/>
      <c r="J547" s="486"/>
      <c r="K547" s="219"/>
      <c r="L547" s="219"/>
      <c r="M547" s="220"/>
      <c r="N547" s="218"/>
      <c r="O547" s="38" t="str">
        <f t="shared" si="46"/>
        <v xml:space="preserve"> </v>
      </c>
      <c r="P547" s="38" t="str">
        <f t="shared" si="47"/>
        <v xml:space="preserve"> </v>
      </c>
    </row>
    <row r="548" spans="1:16" ht="24.95" customHeight="1" x14ac:dyDescent="0.25">
      <c r="A548" s="214">
        <v>246</v>
      </c>
      <c r="B548" s="215"/>
      <c r="C548" s="278"/>
      <c r="D548" s="278"/>
      <c r="E548" s="259"/>
      <c r="F548" s="484"/>
      <c r="G548" s="485"/>
      <c r="H548" s="485"/>
      <c r="I548" s="485"/>
      <c r="J548" s="486"/>
      <c r="K548" s="219"/>
      <c r="L548" s="219"/>
      <c r="M548" s="220"/>
      <c r="N548" s="218"/>
      <c r="O548" s="38" t="str">
        <f t="shared" si="46"/>
        <v xml:space="preserve"> </v>
      </c>
      <c r="P548" s="38" t="str">
        <f t="shared" si="47"/>
        <v xml:space="preserve"> </v>
      </c>
    </row>
    <row r="549" spans="1:16" ht="24.95" customHeight="1" x14ac:dyDescent="0.25">
      <c r="A549" s="214">
        <v>247</v>
      </c>
      <c r="B549" s="221"/>
      <c r="C549" s="279"/>
      <c r="D549" s="279"/>
      <c r="E549" s="280"/>
      <c r="F549" s="484"/>
      <c r="G549" s="485"/>
      <c r="H549" s="485"/>
      <c r="I549" s="485"/>
      <c r="J549" s="486"/>
      <c r="K549" s="219"/>
      <c r="L549" s="219"/>
      <c r="M549" s="220"/>
      <c r="N549" s="218"/>
      <c r="O549" s="38" t="str">
        <f t="shared" si="46"/>
        <v xml:space="preserve"> </v>
      </c>
      <c r="P549" s="38" t="str">
        <f t="shared" si="47"/>
        <v xml:space="preserve"> </v>
      </c>
    </row>
    <row r="550" spans="1:16" ht="24.95" customHeight="1" x14ac:dyDescent="0.25">
      <c r="A550" s="214">
        <v>248</v>
      </c>
      <c r="B550" s="221"/>
      <c r="C550" s="279"/>
      <c r="D550" s="279"/>
      <c r="E550" s="280"/>
      <c r="F550" s="484"/>
      <c r="G550" s="485"/>
      <c r="H550" s="485"/>
      <c r="I550" s="485"/>
      <c r="J550" s="486"/>
      <c r="K550" s="219"/>
      <c r="L550" s="219"/>
      <c r="M550" s="220"/>
      <c r="N550" s="218"/>
      <c r="O550" s="38" t="str">
        <f t="shared" si="46"/>
        <v xml:space="preserve"> </v>
      </c>
      <c r="P550" s="38" t="str">
        <f t="shared" si="47"/>
        <v xml:space="preserve"> </v>
      </c>
    </row>
    <row r="551" spans="1:16" ht="24.95" customHeight="1" x14ac:dyDescent="0.25">
      <c r="A551" s="214">
        <v>249</v>
      </c>
      <c r="B551" s="221"/>
      <c r="C551" s="279"/>
      <c r="D551" s="279"/>
      <c r="E551" s="280"/>
      <c r="F551" s="484"/>
      <c r="G551" s="485"/>
      <c r="H551" s="485"/>
      <c r="I551" s="485"/>
      <c r="J551" s="486"/>
      <c r="K551" s="219"/>
      <c r="L551" s="219"/>
      <c r="M551" s="220"/>
      <c r="N551" s="218"/>
      <c r="O551" s="38" t="str">
        <f t="shared" si="46"/>
        <v xml:space="preserve"> </v>
      </c>
      <c r="P551" s="38" t="str">
        <f t="shared" si="47"/>
        <v xml:space="preserve"> </v>
      </c>
    </row>
    <row r="552" spans="1:16" ht="24.95" customHeight="1" x14ac:dyDescent="0.25">
      <c r="A552" s="214">
        <v>250</v>
      </c>
      <c r="B552" s="221"/>
      <c r="C552" s="279"/>
      <c r="D552" s="279"/>
      <c r="E552" s="280"/>
      <c r="F552" s="484"/>
      <c r="G552" s="485"/>
      <c r="H552" s="485"/>
      <c r="I552" s="485"/>
      <c r="J552" s="486"/>
      <c r="K552" s="219"/>
      <c r="L552" s="219"/>
      <c r="M552" s="220"/>
      <c r="N552" s="218"/>
      <c r="O552" s="38" t="str">
        <f t="shared" si="46"/>
        <v xml:space="preserve"> </v>
      </c>
      <c r="P552" s="38" t="str">
        <f t="shared" si="47"/>
        <v xml:space="preserve"> </v>
      </c>
    </row>
    <row r="553" spans="1:16" ht="15.75" customHeight="1" x14ac:dyDescent="0.25">
      <c r="A553" s="3" t="s">
        <v>216</v>
      </c>
      <c r="L553" s="207" t="s">
        <v>181</v>
      </c>
      <c r="M553" s="210">
        <f>SUM(M543:M552)+M530</f>
        <v>0</v>
      </c>
      <c r="N553" s="208"/>
    </row>
    <row r="554" spans="1:16" ht="15" customHeight="1" x14ac:dyDescent="0.25">
      <c r="A554" s="209" t="s">
        <v>217</v>
      </c>
    </row>
    <row r="555" spans="1:16" ht="15" customHeight="1" x14ac:dyDescent="0.25">
      <c r="A555" s="209"/>
    </row>
    <row r="556" spans="1:16" ht="15" customHeight="1" x14ac:dyDescent="0.25">
      <c r="A556" s="381" t="s">
        <v>171</v>
      </c>
      <c r="B556" s="381"/>
      <c r="C556" s="381"/>
      <c r="D556" s="381"/>
      <c r="E556" s="381"/>
      <c r="F556" s="381"/>
      <c r="G556" s="381"/>
      <c r="H556" s="381"/>
      <c r="I556" s="381"/>
      <c r="J556" s="381"/>
      <c r="K556" s="381"/>
      <c r="L556" s="381"/>
      <c r="M556" s="381"/>
      <c r="N556" s="381"/>
    </row>
    <row r="557" spans="1:16" ht="15" customHeight="1" x14ac:dyDescent="0.25">
      <c r="A557" s="273"/>
      <c r="B557" s="273"/>
      <c r="C557" s="273"/>
      <c r="D557" s="273"/>
      <c r="E557" s="273"/>
      <c r="F557" s="273"/>
      <c r="G557" s="273"/>
      <c r="H557" s="273"/>
      <c r="I557" s="273"/>
      <c r="J557" s="273"/>
      <c r="K557" s="273"/>
    </row>
    <row r="558" spans="1:16" ht="15" customHeight="1" x14ac:dyDescent="0.25">
      <c r="A558" s="275" t="s">
        <v>101</v>
      </c>
      <c r="F558" s="275" t="s">
        <v>102</v>
      </c>
      <c r="I558" s="275" t="s">
        <v>103</v>
      </c>
      <c r="L558" s="74" t="s">
        <v>127</v>
      </c>
      <c r="M558" s="74"/>
    </row>
  </sheetData>
  <sheetProtection password="D0BF" sheet="1"/>
  <mergeCells count="408">
    <mergeCell ref="A1:N1"/>
    <mergeCell ref="F14:J14"/>
    <mergeCell ref="F15:J15"/>
    <mergeCell ref="F16:J16"/>
    <mergeCell ref="F17:J17"/>
    <mergeCell ref="F7:J7"/>
    <mergeCell ref="F8:J8"/>
    <mergeCell ref="F9:J9"/>
    <mergeCell ref="F10:J10"/>
    <mergeCell ref="F11:J11"/>
    <mergeCell ref="F12:J12"/>
    <mergeCell ref="F13:J13"/>
    <mergeCell ref="A5:B5"/>
    <mergeCell ref="A6:B6"/>
    <mergeCell ref="C5:N5"/>
    <mergeCell ref="C6:N6"/>
    <mergeCell ref="F33:J33"/>
    <mergeCell ref="F34:J34"/>
    <mergeCell ref="F35:J35"/>
    <mergeCell ref="F36:J36"/>
    <mergeCell ref="F37:J37"/>
    <mergeCell ref="A21:N21"/>
    <mergeCell ref="A25:N25"/>
    <mergeCell ref="F31:J31"/>
    <mergeCell ref="F32:J32"/>
    <mergeCell ref="A29:B29"/>
    <mergeCell ref="C29:N29"/>
    <mergeCell ref="A30:B30"/>
    <mergeCell ref="C30:N30"/>
    <mergeCell ref="A49:N49"/>
    <mergeCell ref="F55:J55"/>
    <mergeCell ref="A53:B53"/>
    <mergeCell ref="C53:N53"/>
    <mergeCell ref="A54:B54"/>
    <mergeCell ref="C54:N54"/>
    <mergeCell ref="F38:J38"/>
    <mergeCell ref="F39:J39"/>
    <mergeCell ref="F40:J40"/>
    <mergeCell ref="F41:J41"/>
    <mergeCell ref="A45:N45"/>
    <mergeCell ref="F61:J61"/>
    <mergeCell ref="F62:J62"/>
    <mergeCell ref="F63:J63"/>
    <mergeCell ref="F64:J64"/>
    <mergeCell ref="F65:J65"/>
    <mergeCell ref="F56:J56"/>
    <mergeCell ref="F57:J57"/>
    <mergeCell ref="F58:J58"/>
    <mergeCell ref="F59:J59"/>
    <mergeCell ref="F60:J60"/>
    <mergeCell ref="A69:N69"/>
    <mergeCell ref="A73:N73"/>
    <mergeCell ref="F88:J88"/>
    <mergeCell ref="F89:J89"/>
    <mergeCell ref="A93:N93"/>
    <mergeCell ref="F79:J79"/>
    <mergeCell ref="F80:J80"/>
    <mergeCell ref="F81:J81"/>
    <mergeCell ref="F82:J82"/>
    <mergeCell ref="F83:J83"/>
    <mergeCell ref="F84:J84"/>
    <mergeCell ref="A77:B77"/>
    <mergeCell ref="C77:N77"/>
    <mergeCell ref="A78:B78"/>
    <mergeCell ref="C78:N78"/>
    <mergeCell ref="A126:B126"/>
    <mergeCell ref="C126:N126"/>
    <mergeCell ref="F108:J108"/>
    <mergeCell ref="F109:J109"/>
    <mergeCell ref="F110:J110"/>
    <mergeCell ref="F111:J111"/>
    <mergeCell ref="F112:J112"/>
    <mergeCell ref="F113:J113"/>
    <mergeCell ref="F103:J103"/>
    <mergeCell ref="F104:J104"/>
    <mergeCell ref="F105:J105"/>
    <mergeCell ref="F106:J106"/>
    <mergeCell ref="F107:J107"/>
    <mergeCell ref="A101:B101"/>
    <mergeCell ref="C101:N101"/>
    <mergeCell ref="A97:N97"/>
    <mergeCell ref="F85:J85"/>
    <mergeCell ref="F86:J86"/>
    <mergeCell ref="F87:J87"/>
    <mergeCell ref="F137:J137"/>
    <mergeCell ref="A141:N141"/>
    <mergeCell ref="F131:J131"/>
    <mergeCell ref="F132:J132"/>
    <mergeCell ref="F133:J133"/>
    <mergeCell ref="F134:J134"/>
    <mergeCell ref="F135:J135"/>
    <mergeCell ref="F136:J136"/>
    <mergeCell ref="A117:N117"/>
    <mergeCell ref="A121:N121"/>
    <mergeCell ref="F127:J127"/>
    <mergeCell ref="F128:J128"/>
    <mergeCell ref="F129:J129"/>
    <mergeCell ref="F130:J130"/>
    <mergeCell ref="A125:B125"/>
    <mergeCell ref="C125:N125"/>
    <mergeCell ref="A102:B102"/>
    <mergeCell ref="C102:N102"/>
    <mergeCell ref="F151:J151"/>
    <mergeCell ref="F152:J152"/>
    <mergeCell ref="F153:J153"/>
    <mergeCell ref="F154:J154"/>
    <mergeCell ref="F155:J155"/>
    <mergeCell ref="A145:N145"/>
    <mergeCell ref="A149:B149"/>
    <mergeCell ref="C149:N149"/>
    <mergeCell ref="A150:B150"/>
    <mergeCell ref="C150:N150"/>
    <mergeCell ref="F161:J161"/>
    <mergeCell ref="A165:N165"/>
    <mergeCell ref="A168:N168"/>
    <mergeCell ref="A172:B172"/>
    <mergeCell ref="C172:N172"/>
    <mergeCell ref="F156:J156"/>
    <mergeCell ref="F157:J157"/>
    <mergeCell ref="F158:J158"/>
    <mergeCell ref="F159:J159"/>
    <mergeCell ref="F160:J160"/>
    <mergeCell ref="F177:J177"/>
    <mergeCell ref="F178:J178"/>
    <mergeCell ref="F179:J179"/>
    <mergeCell ref="F180:J180"/>
    <mergeCell ref="F181:J181"/>
    <mergeCell ref="A173:B173"/>
    <mergeCell ref="C173:N173"/>
    <mergeCell ref="F174:J174"/>
    <mergeCell ref="F175:J175"/>
    <mergeCell ref="F176:J176"/>
    <mergeCell ref="A195:B195"/>
    <mergeCell ref="C195:N195"/>
    <mergeCell ref="A196:B196"/>
    <mergeCell ref="C196:N196"/>
    <mergeCell ref="F197:J197"/>
    <mergeCell ref="F182:J182"/>
    <mergeCell ref="F183:J183"/>
    <mergeCell ref="F184:J184"/>
    <mergeCell ref="A188:N188"/>
    <mergeCell ref="A191:N191"/>
    <mergeCell ref="F203:J203"/>
    <mergeCell ref="F204:J204"/>
    <mergeCell ref="F205:J205"/>
    <mergeCell ref="F206:J206"/>
    <mergeCell ref="F207:J207"/>
    <mergeCell ref="F198:J198"/>
    <mergeCell ref="F199:J199"/>
    <mergeCell ref="F200:J200"/>
    <mergeCell ref="F201:J201"/>
    <mergeCell ref="F202:J202"/>
    <mergeCell ref="F220:J220"/>
    <mergeCell ref="F221:J221"/>
    <mergeCell ref="F222:J222"/>
    <mergeCell ref="F223:J223"/>
    <mergeCell ref="F224:J224"/>
    <mergeCell ref="A211:N211"/>
    <mergeCell ref="A214:N214"/>
    <mergeCell ref="A218:B218"/>
    <mergeCell ref="C218:N218"/>
    <mergeCell ref="A219:B219"/>
    <mergeCell ref="C219:N219"/>
    <mergeCell ref="F230:J230"/>
    <mergeCell ref="A234:N234"/>
    <mergeCell ref="A237:N237"/>
    <mergeCell ref="A241:B241"/>
    <mergeCell ref="C241:N241"/>
    <mergeCell ref="F225:J225"/>
    <mergeCell ref="F226:J226"/>
    <mergeCell ref="F227:J227"/>
    <mergeCell ref="F228:J228"/>
    <mergeCell ref="F229:J229"/>
    <mergeCell ref="F246:J246"/>
    <mergeCell ref="F247:J247"/>
    <mergeCell ref="F248:J248"/>
    <mergeCell ref="F249:J249"/>
    <mergeCell ref="F250:J250"/>
    <mergeCell ref="A242:B242"/>
    <mergeCell ref="C242:N242"/>
    <mergeCell ref="F243:J243"/>
    <mergeCell ref="F244:J244"/>
    <mergeCell ref="F245:J245"/>
    <mergeCell ref="A264:B264"/>
    <mergeCell ref="C264:N264"/>
    <mergeCell ref="A265:B265"/>
    <mergeCell ref="C265:N265"/>
    <mergeCell ref="F266:J266"/>
    <mergeCell ref="F251:J251"/>
    <mergeCell ref="F252:J252"/>
    <mergeCell ref="F253:J253"/>
    <mergeCell ref="A257:N257"/>
    <mergeCell ref="A260:N260"/>
    <mergeCell ref="F272:J272"/>
    <mergeCell ref="F273:J273"/>
    <mergeCell ref="F274:J274"/>
    <mergeCell ref="F275:J275"/>
    <mergeCell ref="F276:J276"/>
    <mergeCell ref="F267:J267"/>
    <mergeCell ref="F268:J268"/>
    <mergeCell ref="F269:J269"/>
    <mergeCell ref="F270:J270"/>
    <mergeCell ref="F271:J271"/>
    <mergeCell ref="F289:J289"/>
    <mergeCell ref="F290:J290"/>
    <mergeCell ref="F291:J291"/>
    <mergeCell ref="F292:J292"/>
    <mergeCell ref="F293:J293"/>
    <mergeCell ref="A280:N280"/>
    <mergeCell ref="A283:N283"/>
    <mergeCell ref="A287:B287"/>
    <mergeCell ref="C287:N287"/>
    <mergeCell ref="A288:B288"/>
    <mergeCell ref="C288:N288"/>
    <mergeCell ref="F299:J299"/>
    <mergeCell ref="A303:N303"/>
    <mergeCell ref="A306:N306"/>
    <mergeCell ref="A310:B310"/>
    <mergeCell ref="C310:N310"/>
    <mergeCell ref="F294:J294"/>
    <mergeCell ref="F295:J295"/>
    <mergeCell ref="F296:J296"/>
    <mergeCell ref="F297:J297"/>
    <mergeCell ref="F298:J298"/>
    <mergeCell ref="F315:J315"/>
    <mergeCell ref="F316:J316"/>
    <mergeCell ref="F317:J317"/>
    <mergeCell ref="F318:J318"/>
    <mergeCell ref="F319:J319"/>
    <mergeCell ref="A311:B311"/>
    <mergeCell ref="C311:N311"/>
    <mergeCell ref="F312:J312"/>
    <mergeCell ref="F313:J313"/>
    <mergeCell ref="F314:J314"/>
    <mergeCell ref="A333:B333"/>
    <mergeCell ref="C333:N333"/>
    <mergeCell ref="A334:B334"/>
    <mergeCell ref="C334:N334"/>
    <mergeCell ref="F335:J335"/>
    <mergeCell ref="F320:J320"/>
    <mergeCell ref="F321:J321"/>
    <mergeCell ref="F322:J322"/>
    <mergeCell ref="A326:N326"/>
    <mergeCell ref="A329:N329"/>
    <mergeCell ref="F341:J341"/>
    <mergeCell ref="F342:J342"/>
    <mergeCell ref="F343:J343"/>
    <mergeCell ref="F344:J344"/>
    <mergeCell ref="F345:J345"/>
    <mergeCell ref="F336:J336"/>
    <mergeCell ref="F337:J337"/>
    <mergeCell ref="F338:J338"/>
    <mergeCell ref="F339:J339"/>
    <mergeCell ref="F340:J340"/>
    <mergeCell ref="F358:J358"/>
    <mergeCell ref="F359:J359"/>
    <mergeCell ref="F360:J360"/>
    <mergeCell ref="F361:J361"/>
    <mergeCell ref="F362:J362"/>
    <mergeCell ref="A349:N349"/>
    <mergeCell ref="A352:N352"/>
    <mergeCell ref="A356:B356"/>
    <mergeCell ref="C356:N356"/>
    <mergeCell ref="A357:B357"/>
    <mergeCell ref="C357:N357"/>
    <mergeCell ref="F368:J368"/>
    <mergeCell ref="A372:N372"/>
    <mergeCell ref="A375:N375"/>
    <mergeCell ref="A379:B379"/>
    <mergeCell ref="C379:N379"/>
    <mergeCell ref="F363:J363"/>
    <mergeCell ref="F364:J364"/>
    <mergeCell ref="F365:J365"/>
    <mergeCell ref="F366:J366"/>
    <mergeCell ref="F367:J367"/>
    <mergeCell ref="F384:J384"/>
    <mergeCell ref="F385:J385"/>
    <mergeCell ref="F386:J386"/>
    <mergeCell ref="F387:J387"/>
    <mergeCell ref="F388:J388"/>
    <mergeCell ref="A380:B380"/>
    <mergeCell ref="C380:N380"/>
    <mergeCell ref="F381:J381"/>
    <mergeCell ref="F382:J382"/>
    <mergeCell ref="F383:J383"/>
    <mergeCell ref="A402:B402"/>
    <mergeCell ref="C402:N402"/>
    <mergeCell ref="A403:B403"/>
    <mergeCell ref="C403:N403"/>
    <mergeCell ref="F404:J404"/>
    <mergeCell ref="F389:J389"/>
    <mergeCell ref="F390:J390"/>
    <mergeCell ref="F391:J391"/>
    <mergeCell ref="A395:N395"/>
    <mergeCell ref="A398:N398"/>
    <mergeCell ref="F410:J410"/>
    <mergeCell ref="F411:J411"/>
    <mergeCell ref="F412:J412"/>
    <mergeCell ref="F413:J413"/>
    <mergeCell ref="F414:J414"/>
    <mergeCell ref="F405:J405"/>
    <mergeCell ref="F406:J406"/>
    <mergeCell ref="F407:J407"/>
    <mergeCell ref="F408:J408"/>
    <mergeCell ref="F409:J409"/>
    <mergeCell ref="F427:J427"/>
    <mergeCell ref="F428:J428"/>
    <mergeCell ref="F429:J429"/>
    <mergeCell ref="F430:J430"/>
    <mergeCell ref="F431:J431"/>
    <mergeCell ref="A418:N418"/>
    <mergeCell ref="A421:N421"/>
    <mergeCell ref="A425:B425"/>
    <mergeCell ref="C425:N425"/>
    <mergeCell ref="A426:B426"/>
    <mergeCell ref="C426:N426"/>
    <mergeCell ref="F437:J437"/>
    <mergeCell ref="A441:N441"/>
    <mergeCell ref="A444:N444"/>
    <mergeCell ref="A448:B448"/>
    <mergeCell ref="C448:N448"/>
    <mergeCell ref="F432:J432"/>
    <mergeCell ref="F433:J433"/>
    <mergeCell ref="F434:J434"/>
    <mergeCell ref="F435:J435"/>
    <mergeCell ref="F436:J436"/>
    <mergeCell ref="F453:J453"/>
    <mergeCell ref="F454:J454"/>
    <mergeCell ref="F455:J455"/>
    <mergeCell ref="F456:J456"/>
    <mergeCell ref="F457:J457"/>
    <mergeCell ref="A449:B449"/>
    <mergeCell ref="C449:N449"/>
    <mergeCell ref="F450:J450"/>
    <mergeCell ref="F451:J451"/>
    <mergeCell ref="F452:J452"/>
    <mergeCell ref="A471:B471"/>
    <mergeCell ref="C471:N471"/>
    <mergeCell ref="A472:B472"/>
    <mergeCell ref="C472:N472"/>
    <mergeCell ref="F473:J473"/>
    <mergeCell ref="F458:J458"/>
    <mergeCell ref="F459:J459"/>
    <mergeCell ref="F460:J460"/>
    <mergeCell ref="A464:N464"/>
    <mergeCell ref="A467:N467"/>
    <mergeCell ref="F479:J479"/>
    <mergeCell ref="F480:J480"/>
    <mergeCell ref="F481:J481"/>
    <mergeCell ref="F482:J482"/>
    <mergeCell ref="F483:J483"/>
    <mergeCell ref="F474:J474"/>
    <mergeCell ref="F475:J475"/>
    <mergeCell ref="F476:J476"/>
    <mergeCell ref="F477:J477"/>
    <mergeCell ref="F478:J478"/>
    <mergeCell ref="F496:J496"/>
    <mergeCell ref="F497:J497"/>
    <mergeCell ref="F498:J498"/>
    <mergeCell ref="F499:J499"/>
    <mergeCell ref="F500:J500"/>
    <mergeCell ref="A487:N487"/>
    <mergeCell ref="A490:N490"/>
    <mergeCell ref="A494:B494"/>
    <mergeCell ref="C494:N494"/>
    <mergeCell ref="A495:B495"/>
    <mergeCell ref="C495:N495"/>
    <mergeCell ref="F506:J506"/>
    <mergeCell ref="A510:N510"/>
    <mergeCell ref="A513:N513"/>
    <mergeCell ref="A517:B517"/>
    <mergeCell ref="C517:N517"/>
    <mergeCell ref="F501:J501"/>
    <mergeCell ref="F502:J502"/>
    <mergeCell ref="F503:J503"/>
    <mergeCell ref="F504:J504"/>
    <mergeCell ref="F505:J505"/>
    <mergeCell ref="F522:J522"/>
    <mergeCell ref="F523:J523"/>
    <mergeCell ref="F524:J524"/>
    <mergeCell ref="F525:J525"/>
    <mergeCell ref="F526:J526"/>
    <mergeCell ref="A518:B518"/>
    <mergeCell ref="C518:N518"/>
    <mergeCell ref="F519:J519"/>
    <mergeCell ref="F520:J520"/>
    <mergeCell ref="F521:J521"/>
    <mergeCell ref="A540:B540"/>
    <mergeCell ref="C540:N540"/>
    <mergeCell ref="A541:B541"/>
    <mergeCell ref="C541:N541"/>
    <mergeCell ref="F542:J542"/>
    <mergeCell ref="F527:J527"/>
    <mergeCell ref="F528:J528"/>
    <mergeCell ref="F529:J529"/>
    <mergeCell ref="A533:N533"/>
    <mergeCell ref="A536:N536"/>
    <mergeCell ref="F543:J543"/>
    <mergeCell ref="F550:J550"/>
    <mergeCell ref="F551:J551"/>
    <mergeCell ref="F552:J552"/>
    <mergeCell ref="A556:N556"/>
    <mergeCell ref="F544:J544"/>
    <mergeCell ref="F545:J545"/>
    <mergeCell ref="F546:J546"/>
    <mergeCell ref="F547:J547"/>
    <mergeCell ref="F548:J548"/>
    <mergeCell ref="F549:J549"/>
  </mergeCells>
  <pageMargins left="0.70866141732282995" right="0.70866141732282995" top="0.74803149606299002" bottom="0.74803149606299002" header="0.31496062992126" footer="0.31496062992126"/>
  <pageSetup paperSize="9"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45"/>
  <sheetViews>
    <sheetView workbookViewId="0">
      <selection sqref="A1:N1"/>
    </sheetView>
  </sheetViews>
  <sheetFormatPr defaultColWidth="9.140625" defaultRowHeight="15" customHeight="1" x14ac:dyDescent="0.25"/>
  <cols>
    <col min="1" max="1" width="5.7109375" style="3" customWidth="1"/>
    <col min="2" max="2" width="8.5703125" style="3" customWidth="1"/>
    <col min="3" max="3" width="8.7109375" style="3" customWidth="1"/>
    <col min="4" max="4" width="17.5703125" style="3" customWidth="1"/>
    <col min="5" max="5" width="12.42578125" style="3" customWidth="1"/>
    <col min="6" max="8" width="9.140625" style="3"/>
    <col min="9" max="9" width="8.5703125" style="3" customWidth="1"/>
    <col min="10" max="10" width="3.7109375" style="3" customWidth="1"/>
    <col min="11" max="11" width="9.140625" style="3"/>
    <col min="12" max="12" width="10.42578125" style="3" customWidth="1"/>
  </cols>
  <sheetData>
    <row r="1" spans="1:16" ht="15.75" customHeight="1" x14ac:dyDescent="0.25">
      <c r="A1" s="348" t="s">
        <v>208</v>
      </c>
      <c r="B1" s="348"/>
      <c r="C1" s="348"/>
      <c r="D1" s="348"/>
      <c r="E1" s="348"/>
      <c r="F1" s="348"/>
      <c r="G1" s="348"/>
      <c r="H1" s="348"/>
      <c r="I1" s="348"/>
      <c r="J1" s="348"/>
      <c r="K1" s="348"/>
      <c r="L1" s="348"/>
      <c r="M1" s="348"/>
      <c r="N1" s="348"/>
    </row>
    <row r="2" spans="1:16" ht="15.75" customHeight="1" x14ac:dyDescent="0.25">
      <c r="A2" s="186"/>
      <c r="B2" s="186"/>
      <c r="C2" s="186"/>
      <c r="D2" s="186"/>
      <c r="E2" s="186"/>
      <c r="F2" s="186"/>
      <c r="G2" s="76" t="str">
        <f>'proje ve personel bilgileri'!$B$7</f>
        <v>/</v>
      </c>
      <c r="H2" s="77" t="s">
        <v>109</v>
      </c>
      <c r="I2" s="186"/>
      <c r="J2" s="186"/>
      <c r="K2" s="186"/>
      <c r="L2" s="186"/>
      <c r="M2" s="186"/>
      <c r="N2" s="186"/>
    </row>
    <row r="4" spans="1:16" ht="15.75" customHeight="1" x14ac:dyDescent="0.25">
      <c r="A4" s="190" t="s">
        <v>207</v>
      </c>
      <c r="B4" s="191"/>
      <c r="C4" s="191"/>
      <c r="D4" s="191"/>
      <c r="E4" s="191"/>
      <c r="F4" s="191"/>
      <c r="G4" s="191"/>
      <c r="H4" s="191"/>
      <c r="I4" s="191"/>
      <c r="J4" s="191"/>
      <c r="K4" s="191"/>
      <c r="L4" s="191"/>
      <c r="N4" s="189" t="s">
        <v>218</v>
      </c>
    </row>
    <row r="5" spans="1:16" ht="15.75" customHeight="1" x14ac:dyDescent="0.25">
      <c r="A5" s="349" t="s">
        <v>2</v>
      </c>
      <c r="B5" s="350"/>
      <c r="C5" s="479">
        <f>'proje ve personel bilgileri'!$B$2</f>
        <v>0</v>
      </c>
      <c r="D5" s="480"/>
      <c r="E5" s="480"/>
      <c r="F5" s="480"/>
      <c r="G5" s="480"/>
      <c r="H5" s="480"/>
      <c r="I5" s="480"/>
      <c r="J5" s="480"/>
      <c r="K5" s="480"/>
      <c r="L5" s="480"/>
      <c r="M5" s="480"/>
      <c r="N5" s="481"/>
    </row>
    <row r="6" spans="1:16" ht="15.75" customHeight="1" x14ac:dyDescent="0.25">
      <c r="A6" s="349" t="s">
        <v>184</v>
      </c>
      <c r="B6" s="350"/>
      <c r="C6" s="479">
        <f>'proje ve personel bilgileri'!$B$3</f>
        <v>0</v>
      </c>
      <c r="D6" s="480"/>
      <c r="E6" s="480"/>
      <c r="F6" s="480"/>
      <c r="G6" s="480"/>
      <c r="H6" s="480"/>
      <c r="I6" s="480"/>
      <c r="J6" s="480"/>
      <c r="K6" s="480"/>
      <c r="L6" s="480"/>
      <c r="M6" s="480"/>
      <c r="N6" s="481"/>
    </row>
    <row r="7" spans="1:16" ht="60" customHeight="1" x14ac:dyDescent="0.25">
      <c r="A7" s="211" t="s">
        <v>87</v>
      </c>
      <c r="B7" s="212" t="s">
        <v>210</v>
      </c>
      <c r="C7" s="213" t="s">
        <v>211</v>
      </c>
      <c r="D7" s="213" t="s">
        <v>212</v>
      </c>
      <c r="E7" s="193" t="s">
        <v>213</v>
      </c>
      <c r="F7" s="488" t="s">
        <v>199</v>
      </c>
      <c r="G7" s="489"/>
      <c r="H7" s="489"/>
      <c r="I7" s="489"/>
      <c r="J7" s="490"/>
      <c r="K7" s="195" t="s">
        <v>200</v>
      </c>
      <c r="L7" s="195" t="s">
        <v>201</v>
      </c>
      <c r="M7" s="195" t="s">
        <v>202</v>
      </c>
      <c r="N7" s="196" t="s">
        <v>203</v>
      </c>
    </row>
    <row r="8" spans="1:16" ht="23.1" customHeight="1" x14ac:dyDescent="0.25">
      <c r="A8" s="214">
        <v>1</v>
      </c>
      <c r="B8" s="215"/>
      <c r="C8" s="278"/>
      <c r="D8" s="278"/>
      <c r="E8" s="259"/>
      <c r="F8" s="484"/>
      <c r="G8" s="485"/>
      <c r="H8" s="485"/>
      <c r="I8" s="485"/>
      <c r="J8" s="486"/>
      <c r="K8" s="216"/>
      <c r="L8" s="216"/>
      <c r="M8" s="217"/>
      <c r="N8" s="218"/>
      <c r="O8" s="38" t="str">
        <f t="shared" ref="O8:O17" si="0">IF(M8&lt;&gt;0,(IF(N8=0,"KDV'li Tutar Zorunlu"," "))," ")</f>
        <v xml:space="preserve"> </v>
      </c>
      <c r="P8" s="38" t="str">
        <f t="shared" ref="P8:P17" si="1">IF(M8&lt;&gt;0,(IF(K8=0,"Tarih Numara Zorunlu"," "))," ")</f>
        <v xml:space="preserve"> </v>
      </c>
    </row>
    <row r="9" spans="1:16" ht="23.1" customHeight="1" x14ac:dyDescent="0.25">
      <c r="A9" s="214">
        <v>2</v>
      </c>
      <c r="B9" s="215"/>
      <c r="C9" s="278"/>
      <c r="D9" s="278"/>
      <c r="E9" s="259"/>
      <c r="F9" s="484"/>
      <c r="G9" s="485"/>
      <c r="H9" s="485"/>
      <c r="I9" s="485"/>
      <c r="J9" s="486"/>
      <c r="K9" s="216"/>
      <c r="L9" s="216"/>
      <c r="M9" s="217"/>
      <c r="N9" s="218"/>
      <c r="O9" s="38" t="str">
        <f t="shared" si="0"/>
        <v xml:space="preserve"> </v>
      </c>
      <c r="P9" s="38" t="str">
        <f t="shared" si="1"/>
        <v xml:space="preserve"> </v>
      </c>
    </row>
    <row r="10" spans="1:16" ht="23.1" customHeight="1" x14ac:dyDescent="0.25">
      <c r="A10" s="214">
        <v>3</v>
      </c>
      <c r="B10" s="215"/>
      <c r="C10" s="278"/>
      <c r="D10" s="278"/>
      <c r="E10" s="259"/>
      <c r="F10" s="484"/>
      <c r="G10" s="485"/>
      <c r="H10" s="485"/>
      <c r="I10" s="485"/>
      <c r="J10" s="486"/>
      <c r="K10" s="216"/>
      <c r="L10" s="216"/>
      <c r="M10" s="217"/>
      <c r="N10" s="218"/>
      <c r="O10" s="38" t="str">
        <f t="shared" si="0"/>
        <v xml:space="preserve"> </v>
      </c>
      <c r="P10" s="38" t="str">
        <f t="shared" si="1"/>
        <v xml:space="preserve"> </v>
      </c>
    </row>
    <row r="11" spans="1:16" ht="23.1" customHeight="1" x14ac:dyDescent="0.25">
      <c r="A11" s="214">
        <v>4</v>
      </c>
      <c r="B11" s="215"/>
      <c r="C11" s="278"/>
      <c r="D11" s="278"/>
      <c r="E11" s="259"/>
      <c r="F11" s="484"/>
      <c r="G11" s="485"/>
      <c r="H11" s="485"/>
      <c r="I11" s="485"/>
      <c r="J11" s="486"/>
      <c r="K11" s="219"/>
      <c r="L11" s="219"/>
      <c r="M11" s="220"/>
      <c r="N11" s="218"/>
      <c r="O11" s="38" t="str">
        <f t="shared" si="0"/>
        <v xml:space="preserve"> </v>
      </c>
      <c r="P11" s="38" t="str">
        <f t="shared" si="1"/>
        <v xml:space="preserve"> </v>
      </c>
    </row>
    <row r="12" spans="1:16" ht="23.1" customHeight="1" x14ac:dyDescent="0.25">
      <c r="A12" s="214">
        <v>5</v>
      </c>
      <c r="B12" s="215"/>
      <c r="C12" s="278"/>
      <c r="D12" s="278"/>
      <c r="E12" s="259"/>
      <c r="F12" s="484"/>
      <c r="G12" s="485"/>
      <c r="H12" s="485"/>
      <c r="I12" s="485"/>
      <c r="J12" s="486"/>
      <c r="K12" s="219"/>
      <c r="L12" s="219"/>
      <c r="M12" s="220"/>
      <c r="N12" s="218"/>
      <c r="O12" s="38" t="str">
        <f t="shared" si="0"/>
        <v xml:space="preserve"> </v>
      </c>
      <c r="P12" s="38" t="str">
        <f t="shared" si="1"/>
        <v xml:space="preserve"> </v>
      </c>
    </row>
    <row r="13" spans="1:16" ht="23.1" customHeight="1" x14ac:dyDescent="0.25">
      <c r="A13" s="214">
        <v>6</v>
      </c>
      <c r="B13" s="215"/>
      <c r="C13" s="278"/>
      <c r="D13" s="278"/>
      <c r="E13" s="259"/>
      <c r="F13" s="484"/>
      <c r="G13" s="485"/>
      <c r="H13" s="485"/>
      <c r="I13" s="485"/>
      <c r="J13" s="486"/>
      <c r="K13" s="219"/>
      <c r="L13" s="219"/>
      <c r="M13" s="220"/>
      <c r="N13" s="218"/>
      <c r="O13" s="38" t="str">
        <f t="shared" si="0"/>
        <v xml:space="preserve"> </v>
      </c>
      <c r="P13" s="38" t="str">
        <f t="shared" si="1"/>
        <v xml:space="preserve"> </v>
      </c>
    </row>
    <row r="14" spans="1:16" ht="23.1" customHeight="1" x14ac:dyDescent="0.25">
      <c r="A14" s="214">
        <v>7</v>
      </c>
      <c r="B14" s="221"/>
      <c r="C14" s="279"/>
      <c r="D14" s="279"/>
      <c r="E14" s="280"/>
      <c r="F14" s="484"/>
      <c r="G14" s="485"/>
      <c r="H14" s="485"/>
      <c r="I14" s="485"/>
      <c r="J14" s="486"/>
      <c r="K14" s="219"/>
      <c r="L14" s="219"/>
      <c r="M14" s="220"/>
      <c r="N14" s="218"/>
      <c r="O14" s="38" t="str">
        <f t="shared" si="0"/>
        <v xml:space="preserve"> </v>
      </c>
      <c r="P14" s="38" t="str">
        <f t="shared" si="1"/>
        <v xml:space="preserve"> </v>
      </c>
    </row>
    <row r="15" spans="1:16" ht="23.1" customHeight="1" x14ac:dyDescent="0.25">
      <c r="A15" s="214">
        <v>8</v>
      </c>
      <c r="B15" s="221"/>
      <c r="C15" s="279"/>
      <c r="D15" s="279"/>
      <c r="E15" s="280"/>
      <c r="F15" s="484"/>
      <c r="G15" s="485"/>
      <c r="H15" s="485"/>
      <c r="I15" s="485"/>
      <c r="J15" s="486"/>
      <c r="K15" s="219"/>
      <c r="L15" s="219"/>
      <c r="M15" s="220"/>
      <c r="N15" s="218"/>
      <c r="O15" s="38" t="str">
        <f t="shared" si="0"/>
        <v xml:space="preserve"> </v>
      </c>
      <c r="P15" s="38" t="str">
        <f t="shared" si="1"/>
        <v xml:space="preserve"> </v>
      </c>
    </row>
    <row r="16" spans="1:16" ht="23.1" customHeight="1" x14ac:dyDescent="0.25">
      <c r="A16" s="214">
        <v>9</v>
      </c>
      <c r="B16" s="221"/>
      <c r="C16" s="279"/>
      <c r="D16" s="279"/>
      <c r="E16" s="280"/>
      <c r="F16" s="484"/>
      <c r="G16" s="485"/>
      <c r="H16" s="485"/>
      <c r="I16" s="485"/>
      <c r="J16" s="486"/>
      <c r="K16" s="219"/>
      <c r="L16" s="219"/>
      <c r="M16" s="220"/>
      <c r="N16" s="218"/>
      <c r="O16" s="38" t="str">
        <f t="shared" si="0"/>
        <v xml:space="preserve"> </v>
      </c>
      <c r="P16" s="38" t="str">
        <f t="shared" si="1"/>
        <v xml:space="preserve"> </v>
      </c>
    </row>
    <row r="17" spans="1:16" ht="23.1" customHeight="1" x14ac:dyDescent="0.25">
      <c r="A17" s="214">
        <v>10</v>
      </c>
      <c r="B17" s="221"/>
      <c r="C17" s="279"/>
      <c r="D17" s="279"/>
      <c r="E17" s="280"/>
      <c r="F17" s="484"/>
      <c r="G17" s="485"/>
      <c r="H17" s="485"/>
      <c r="I17" s="485"/>
      <c r="J17" s="486"/>
      <c r="K17" s="219"/>
      <c r="L17" s="219"/>
      <c r="M17" s="220"/>
      <c r="N17" s="218"/>
      <c r="O17" s="38" t="str">
        <f t="shared" si="0"/>
        <v xml:space="preserve"> </v>
      </c>
      <c r="P17" s="38" t="str">
        <f t="shared" si="1"/>
        <v xml:space="preserve"> </v>
      </c>
    </row>
    <row r="18" spans="1:16" ht="15.75" customHeight="1" x14ac:dyDescent="0.25">
      <c r="A18" s="3" t="s">
        <v>216</v>
      </c>
      <c r="L18" s="207" t="s">
        <v>181</v>
      </c>
      <c r="M18" s="210">
        <f>SUM(M8:M17)</f>
        <v>0</v>
      </c>
      <c r="N18" s="208"/>
    </row>
    <row r="19" spans="1:16" ht="15" customHeight="1" x14ac:dyDescent="0.25">
      <c r="A19" s="209" t="s">
        <v>219</v>
      </c>
    </row>
    <row r="21" spans="1:16" ht="15" customHeight="1" x14ac:dyDescent="0.25">
      <c r="A21" s="381" t="s">
        <v>171</v>
      </c>
      <c r="B21" s="381"/>
      <c r="C21" s="381"/>
      <c r="D21" s="381"/>
      <c r="E21" s="381"/>
      <c r="F21" s="381"/>
      <c r="G21" s="381"/>
      <c r="H21" s="381"/>
      <c r="I21" s="381"/>
      <c r="J21" s="381"/>
      <c r="K21" s="381"/>
      <c r="L21" s="381"/>
      <c r="M21" s="381"/>
      <c r="N21" s="381"/>
    </row>
    <row r="22" spans="1:16" ht="15" customHeight="1" x14ac:dyDescent="0.25">
      <c r="A22" s="252"/>
      <c r="B22" s="252"/>
      <c r="C22" s="252"/>
      <c r="D22" s="252"/>
      <c r="E22" s="252"/>
      <c r="F22" s="252"/>
      <c r="G22" s="252"/>
      <c r="H22" s="252"/>
      <c r="I22" s="252"/>
      <c r="J22" s="252"/>
      <c r="K22" s="252"/>
    </row>
    <row r="23" spans="1:16" ht="15" customHeight="1" x14ac:dyDescent="0.25">
      <c r="A23" s="255" t="s">
        <v>101</v>
      </c>
      <c r="F23" s="255" t="s">
        <v>102</v>
      </c>
      <c r="I23" s="255" t="s">
        <v>103</v>
      </c>
      <c r="L23" s="74" t="s">
        <v>127</v>
      </c>
      <c r="M23" s="74"/>
    </row>
    <row r="25" spans="1:16" ht="15.75" customHeight="1" x14ac:dyDescent="0.25">
      <c r="A25" s="348" t="s">
        <v>208</v>
      </c>
      <c r="B25" s="348"/>
      <c r="C25" s="348"/>
      <c r="D25" s="348"/>
      <c r="E25" s="348"/>
      <c r="F25" s="348"/>
      <c r="G25" s="348"/>
      <c r="H25" s="348"/>
      <c r="I25" s="348"/>
      <c r="J25" s="348"/>
      <c r="K25" s="348"/>
      <c r="L25" s="348"/>
      <c r="M25" s="348"/>
      <c r="N25" s="348"/>
    </row>
    <row r="26" spans="1:16" ht="15.75" customHeight="1" x14ac:dyDescent="0.25">
      <c r="A26" s="186"/>
      <c r="B26" s="186"/>
      <c r="C26" s="186"/>
      <c r="D26" s="186"/>
      <c r="E26" s="186"/>
      <c r="F26" s="186"/>
      <c r="G26" s="76" t="str">
        <f>'proje ve personel bilgileri'!$B$7</f>
        <v>/</v>
      </c>
      <c r="H26" s="77" t="s">
        <v>109</v>
      </c>
      <c r="I26" s="186"/>
      <c r="J26" s="186"/>
      <c r="K26" s="186"/>
      <c r="L26" s="186"/>
      <c r="M26" s="186"/>
      <c r="N26" s="186"/>
    </row>
    <row r="28" spans="1:16" ht="15.75" customHeight="1" x14ac:dyDescent="0.25">
      <c r="A28" s="190" t="s">
        <v>207</v>
      </c>
      <c r="B28" s="191"/>
      <c r="C28" s="191"/>
      <c r="D28" s="191"/>
      <c r="E28" s="191"/>
      <c r="F28" s="191"/>
      <c r="G28" s="191"/>
      <c r="H28" s="191"/>
      <c r="I28" s="191"/>
      <c r="J28" s="191"/>
      <c r="K28" s="191"/>
      <c r="L28" s="191"/>
      <c r="N28" s="189" t="s">
        <v>218</v>
      </c>
    </row>
    <row r="29" spans="1:16" ht="15.75" customHeight="1" x14ac:dyDescent="0.25">
      <c r="A29" s="349" t="s">
        <v>2</v>
      </c>
      <c r="B29" s="350"/>
      <c r="C29" s="479">
        <f>'proje ve personel bilgileri'!$B$2</f>
        <v>0</v>
      </c>
      <c r="D29" s="480"/>
      <c r="E29" s="480"/>
      <c r="F29" s="480"/>
      <c r="G29" s="480"/>
      <c r="H29" s="480"/>
      <c r="I29" s="480"/>
      <c r="J29" s="480"/>
      <c r="K29" s="480"/>
      <c r="L29" s="480"/>
      <c r="M29" s="480"/>
      <c r="N29" s="481"/>
    </row>
    <row r="30" spans="1:16" ht="15.75" customHeight="1" x14ac:dyDescent="0.25">
      <c r="A30" s="349" t="s">
        <v>184</v>
      </c>
      <c r="B30" s="350"/>
      <c r="C30" s="479">
        <f>'proje ve personel bilgileri'!$B$3</f>
        <v>0</v>
      </c>
      <c r="D30" s="480"/>
      <c r="E30" s="480"/>
      <c r="F30" s="480"/>
      <c r="G30" s="480"/>
      <c r="H30" s="480"/>
      <c r="I30" s="480"/>
      <c r="J30" s="480"/>
      <c r="K30" s="480"/>
      <c r="L30" s="480"/>
      <c r="M30" s="480"/>
      <c r="N30" s="481"/>
    </row>
    <row r="31" spans="1:16" ht="60.75" customHeight="1" x14ac:dyDescent="0.25">
      <c r="A31" s="211" t="s">
        <v>87</v>
      </c>
      <c r="B31" s="212" t="s">
        <v>210</v>
      </c>
      <c r="C31" s="213" t="s">
        <v>211</v>
      </c>
      <c r="D31" s="213" t="s">
        <v>212</v>
      </c>
      <c r="E31" s="193" t="s">
        <v>213</v>
      </c>
      <c r="F31" s="488" t="s">
        <v>199</v>
      </c>
      <c r="G31" s="489"/>
      <c r="H31" s="489"/>
      <c r="I31" s="489"/>
      <c r="J31" s="490"/>
      <c r="K31" s="195" t="s">
        <v>200</v>
      </c>
      <c r="L31" s="195" t="s">
        <v>201</v>
      </c>
      <c r="M31" s="195" t="s">
        <v>202</v>
      </c>
      <c r="N31" s="196" t="s">
        <v>203</v>
      </c>
    </row>
    <row r="32" spans="1:16" ht="23.1" customHeight="1" x14ac:dyDescent="0.25">
      <c r="A32" s="214">
        <v>11</v>
      </c>
      <c r="B32" s="215"/>
      <c r="C32" s="278"/>
      <c r="D32" s="278"/>
      <c r="E32" s="259"/>
      <c r="F32" s="484"/>
      <c r="G32" s="485"/>
      <c r="H32" s="485"/>
      <c r="I32" s="485"/>
      <c r="J32" s="486"/>
      <c r="K32" s="216"/>
      <c r="L32" s="216"/>
      <c r="M32" s="217"/>
      <c r="N32" s="218"/>
      <c r="O32" s="38" t="str">
        <f t="shared" ref="O32:O41" si="2">IF(M32&lt;&gt;0,(IF(N32=0,"KDV'li Tutar Zorunlu"," "))," ")</f>
        <v xml:space="preserve"> </v>
      </c>
      <c r="P32" s="38" t="str">
        <f t="shared" ref="P32:P41" si="3">IF(M32&lt;&gt;0,(IF(K32=0,"Tarih Numara Zorunlu"," "))," ")</f>
        <v xml:space="preserve"> </v>
      </c>
    </row>
    <row r="33" spans="1:16" ht="23.1" customHeight="1" x14ac:dyDescent="0.25">
      <c r="A33" s="214">
        <v>12</v>
      </c>
      <c r="B33" s="215"/>
      <c r="C33" s="278"/>
      <c r="D33" s="278"/>
      <c r="E33" s="259"/>
      <c r="F33" s="484"/>
      <c r="G33" s="485"/>
      <c r="H33" s="485"/>
      <c r="I33" s="485"/>
      <c r="J33" s="486"/>
      <c r="K33" s="216"/>
      <c r="L33" s="216"/>
      <c r="M33" s="217"/>
      <c r="N33" s="218"/>
      <c r="O33" s="38" t="str">
        <f t="shared" si="2"/>
        <v xml:space="preserve"> </v>
      </c>
      <c r="P33" s="38" t="str">
        <f t="shared" si="3"/>
        <v xml:space="preserve"> </v>
      </c>
    </row>
    <row r="34" spans="1:16" ht="23.1" customHeight="1" x14ac:dyDescent="0.25">
      <c r="A34" s="214">
        <v>13</v>
      </c>
      <c r="B34" s="215"/>
      <c r="C34" s="278"/>
      <c r="D34" s="278"/>
      <c r="E34" s="259"/>
      <c r="F34" s="484"/>
      <c r="G34" s="485"/>
      <c r="H34" s="485"/>
      <c r="I34" s="485"/>
      <c r="J34" s="486"/>
      <c r="K34" s="216"/>
      <c r="L34" s="216"/>
      <c r="M34" s="217"/>
      <c r="N34" s="218"/>
      <c r="O34" s="38" t="str">
        <f t="shared" si="2"/>
        <v xml:space="preserve"> </v>
      </c>
      <c r="P34" s="38" t="str">
        <f t="shared" si="3"/>
        <v xml:space="preserve"> </v>
      </c>
    </row>
    <row r="35" spans="1:16" ht="23.1" customHeight="1" x14ac:dyDescent="0.25">
      <c r="A35" s="214">
        <v>14</v>
      </c>
      <c r="B35" s="215"/>
      <c r="C35" s="278"/>
      <c r="D35" s="278"/>
      <c r="E35" s="259"/>
      <c r="F35" s="484"/>
      <c r="G35" s="485"/>
      <c r="H35" s="485"/>
      <c r="I35" s="485"/>
      <c r="J35" s="486"/>
      <c r="K35" s="219"/>
      <c r="L35" s="219"/>
      <c r="M35" s="220"/>
      <c r="N35" s="218"/>
      <c r="O35" s="38" t="str">
        <f t="shared" si="2"/>
        <v xml:space="preserve"> </v>
      </c>
      <c r="P35" s="38" t="str">
        <f t="shared" si="3"/>
        <v xml:space="preserve"> </v>
      </c>
    </row>
    <row r="36" spans="1:16" ht="23.1" customHeight="1" x14ac:dyDescent="0.25">
      <c r="A36" s="214">
        <v>15</v>
      </c>
      <c r="B36" s="215"/>
      <c r="C36" s="278"/>
      <c r="D36" s="278"/>
      <c r="E36" s="259"/>
      <c r="F36" s="484"/>
      <c r="G36" s="485"/>
      <c r="H36" s="485"/>
      <c r="I36" s="485"/>
      <c r="J36" s="486"/>
      <c r="K36" s="219"/>
      <c r="L36" s="219"/>
      <c r="M36" s="220"/>
      <c r="N36" s="218"/>
      <c r="O36" s="38" t="str">
        <f t="shared" si="2"/>
        <v xml:space="preserve"> </v>
      </c>
      <c r="P36" s="38" t="str">
        <f t="shared" si="3"/>
        <v xml:space="preserve"> </v>
      </c>
    </row>
    <row r="37" spans="1:16" ht="23.1" customHeight="1" x14ac:dyDescent="0.25">
      <c r="A37" s="214">
        <v>16</v>
      </c>
      <c r="B37" s="215"/>
      <c r="C37" s="278"/>
      <c r="D37" s="278"/>
      <c r="E37" s="259"/>
      <c r="F37" s="484"/>
      <c r="G37" s="485"/>
      <c r="H37" s="485"/>
      <c r="I37" s="485"/>
      <c r="J37" s="486"/>
      <c r="K37" s="219"/>
      <c r="L37" s="219"/>
      <c r="M37" s="220"/>
      <c r="N37" s="218"/>
      <c r="O37" s="38" t="str">
        <f t="shared" si="2"/>
        <v xml:space="preserve"> </v>
      </c>
      <c r="P37" s="38" t="str">
        <f t="shared" si="3"/>
        <v xml:space="preserve"> </v>
      </c>
    </row>
    <row r="38" spans="1:16" ht="23.1" customHeight="1" x14ac:dyDescent="0.25">
      <c r="A38" s="214">
        <v>17</v>
      </c>
      <c r="B38" s="221"/>
      <c r="C38" s="279"/>
      <c r="D38" s="279"/>
      <c r="E38" s="280"/>
      <c r="F38" s="484"/>
      <c r="G38" s="485"/>
      <c r="H38" s="485"/>
      <c r="I38" s="485"/>
      <c r="J38" s="486"/>
      <c r="K38" s="219"/>
      <c r="L38" s="219"/>
      <c r="M38" s="220"/>
      <c r="N38" s="218"/>
      <c r="O38" s="38" t="str">
        <f t="shared" si="2"/>
        <v xml:space="preserve"> </v>
      </c>
      <c r="P38" s="38" t="str">
        <f t="shared" si="3"/>
        <v xml:space="preserve"> </v>
      </c>
    </row>
    <row r="39" spans="1:16" ht="23.1" customHeight="1" x14ac:dyDescent="0.25">
      <c r="A39" s="214">
        <v>18</v>
      </c>
      <c r="B39" s="221"/>
      <c r="C39" s="279"/>
      <c r="D39" s="279"/>
      <c r="E39" s="280"/>
      <c r="F39" s="484"/>
      <c r="G39" s="485"/>
      <c r="H39" s="485"/>
      <c r="I39" s="485"/>
      <c r="J39" s="486"/>
      <c r="K39" s="219"/>
      <c r="L39" s="219"/>
      <c r="M39" s="220"/>
      <c r="N39" s="218"/>
      <c r="O39" s="38" t="str">
        <f t="shared" si="2"/>
        <v xml:space="preserve"> </v>
      </c>
      <c r="P39" s="38" t="str">
        <f t="shared" si="3"/>
        <v xml:space="preserve"> </v>
      </c>
    </row>
    <row r="40" spans="1:16" ht="23.1" customHeight="1" x14ac:dyDescent="0.25">
      <c r="A40" s="214">
        <v>19</v>
      </c>
      <c r="B40" s="221"/>
      <c r="C40" s="279"/>
      <c r="D40" s="279"/>
      <c r="E40" s="280"/>
      <c r="F40" s="484"/>
      <c r="G40" s="485"/>
      <c r="H40" s="485"/>
      <c r="I40" s="485"/>
      <c r="J40" s="486"/>
      <c r="K40" s="219"/>
      <c r="L40" s="219"/>
      <c r="M40" s="220"/>
      <c r="N40" s="218"/>
      <c r="O40" s="38" t="str">
        <f t="shared" si="2"/>
        <v xml:space="preserve"> </v>
      </c>
      <c r="P40" s="38" t="str">
        <f t="shared" si="3"/>
        <v xml:space="preserve"> </v>
      </c>
    </row>
    <row r="41" spans="1:16" ht="23.1" customHeight="1" x14ac:dyDescent="0.25">
      <c r="A41" s="214">
        <v>20</v>
      </c>
      <c r="B41" s="221"/>
      <c r="C41" s="279"/>
      <c r="D41" s="279"/>
      <c r="E41" s="280"/>
      <c r="F41" s="484"/>
      <c r="G41" s="485"/>
      <c r="H41" s="485"/>
      <c r="I41" s="485"/>
      <c r="J41" s="486"/>
      <c r="K41" s="219"/>
      <c r="L41" s="219"/>
      <c r="M41" s="220"/>
      <c r="N41" s="218"/>
      <c r="O41" s="38" t="str">
        <f t="shared" si="2"/>
        <v xml:space="preserve"> </v>
      </c>
      <c r="P41" s="38" t="str">
        <f t="shared" si="3"/>
        <v xml:space="preserve"> </v>
      </c>
    </row>
    <row r="42" spans="1:16" ht="15.75" customHeight="1" x14ac:dyDescent="0.25">
      <c r="A42" s="3" t="s">
        <v>216</v>
      </c>
      <c r="L42" s="207" t="s">
        <v>181</v>
      </c>
      <c r="M42" s="210">
        <f>SUM(M32:M41)+M18</f>
        <v>0</v>
      </c>
      <c r="N42" s="208"/>
    </row>
    <row r="43" spans="1:16" ht="15" customHeight="1" x14ac:dyDescent="0.25">
      <c r="A43" s="209" t="s">
        <v>219</v>
      </c>
    </row>
    <row r="44" spans="1:16" ht="15" customHeight="1" x14ac:dyDescent="0.25">
      <c r="A44" s="209"/>
    </row>
    <row r="45" spans="1:16" ht="15" customHeight="1" x14ac:dyDescent="0.25">
      <c r="A45" s="381" t="s">
        <v>171</v>
      </c>
      <c r="B45" s="381"/>
      <c r="C45" s="381"/>
      <c r="D45" s="381"/>
      <c r="E45" s="381"/>
      <c r="F45" s="381"/>
      <c r="G45" s="381"/>
      <c r="H45" s="381"/>
      <c r="I45" s="381"/>
      <c r="J45" s="381"/>
      <c r="K45" s="381"/>
      <c r="L45" s="381"/>
      <c r="M45" s="381"/>
      <c r="N45" s="381"/>
    </row>
    <row r="46" spans="1:16" ht="15" customHeight="1" x14ac:dyDescent="0.25">
      <c r="A46" s="252"/>
      <c r="B46" s="252"/>
      <c r="C46" s="252"/>
      <c r="D46" s="252"/>
      <c r="E46" s="252"/>
      <c r="F46" s="252"/>
      <c r="G46" s="252"/>
      <c r="H46" s="252"/>
      <c r="I46" s="252"/>
      <c r="J46" s="252"/>
      <c r="K46" s="252"/>
    </row>
    <row r="47" spans="1:16" ht="15" customHeight="1" x14ac:dyDescent="0.25">
      <c r="A47" s="255" t="s">
        <v>101</v>
      </c>
      <c r="F47" s="255" t="s">
        <v>102</v>
      </c>
      <c r="I47" s="255" t="s">
        <v>103</v>
      </c>
      <c r="L47" s="74" t="s">
        <v>127</v>
      </c>
      <c r="M47" s="74"/>
    </row>
    <row r="49" spans="1:16" ht="15.75" customHeight="1" x14ac:dyDescent="0.25">
      <c r="A49" s="348" t="s">
        <v>208</v>
      </c>
      <c r="B49" s="348"/>
      <c r="C49" s="348"/>
      <c r="D49" s="348"/>
      <c r="E49" s="348"/>
      <c r="F49" s="348"/>
      <c r="G49" s="348"/>
      <c r="H49" s="348"/>
      <c r="I49" s="348"/>
      <c r="J49" s="348"/>
      <c r="K49" s="348"/>
      <c r="L49" s="348"/>
      <c r="M49" s="348"/>
      <c r="N49" s="348"/>
    </row>
    <row r="50" spans="1:16" ht="15.75" customHeight="1" x14ac:dyDescent="0.25">
      <c r="A50" s="186"/>
      <c r="B50" s="186"/>
      <c r="C50" s="186"/>
      <c r="D50" s="186"/>
      <c r="E50" s="186"/>
      <c r="F50" s="186"/>
      <c r="G50" s="76" t="str">
        <f>'proje ve personel bilgileri'!$B$7</f>
        <v>/</v>
      </c>
      <c r="H50" s="77" t="s">
        <v>109</v>
      </c>
      <c r="I50" s="186"/>
      <c r="J50" s="186"/>
      <c r="K50" s="186"/>
      <c r="L50" s="186"/>
      <c r="M50" s="186"/>
      <c r="N50" s="186"/>
    </row>
    <row r="52" spans="1:16" ht="15.75" customHeight="1" x14ac:dyDescent="0.25">
      <c r="A52" s="190" t="s">
        <v>207</v>
      </c>
      <c r="B52" s="191"/>
      <c r="C52" s="191"/>
      <c r="D52" s="191"/>
      <c r="E52" s="191"/>
      <c r="F52" s="191"/>
      <c r="G52" s="191"/>
      <c r="H52" s="191"/>
      <c r="I52" s="191"/>
      <c r="J52" s="191"/>
      <c r="K52" s="191"/>
      <c r="L52" s="191"/>
      <c r="M52" s="191"/>
      <c r="N52" s="189" t="s">
        <v>218</v>
      </c>
    </row>
    <row r="53" spans="1:16" ht="15.75" customHeight="1" x14ac:dyDescent="0.25">
      <c r="A53" s="349" t="s">
        <v>2</v>
      </c>
      <c r="B53" s="350"/>
      <c r="C53" s="479">
        <f>'proje ve personel bilgileri'!$B$2</f>
        <v>0</v>
      </c>
      <c r="D53" s="480"/>
      <c r="E53" s="480"/>
      <c r="F53" s="480"/>
      <c r="G53" s="480"/>
      <c r="H53" s="480"/>
      <c r="I53" s="480"/>
      <c r="J53" s="480"/>
      <c r="K53" s="480"/>
      <c r="L53" s="480"/>
      <c r="M53" s="480"/>
      <c r="N53" s="481"/>
    </row>
    <row r="54" spans="1:16" ht="15.75" customHeight="1" x14ac:dyDescent="0.25">
      <c r="A54" s="349" t="s">
        <v>184</v>
      </c>
      <c r="B54" s="350"/>
      <c r="C54" s="479">
        <f>'proje ve personel bilgileri'!$B$3</f>
        <v>0</v>
      </c>
      <c r="D54" s="480"/>
      <c r="E54" s="480"/>
      <c r="F54" s="480"/>
      <c r="G54" s="480"/>
      <c r="H54" s="480"/>
      <c r="I54" s="480"/>
      <c r="J54" s="480"/>
      <c r="K54" s="480"/>
      <c r="L54" s="480"/>
      <c r="M54" s="480"/>
      <c r="N54" s="481"/>
    </row>
    <row r="55" spans="1:16" ht="60" customHeight="1" x14ac:dyDescent="0.25">
      <c r="A55" s="211" t="s">
        <v>87</v>
      </c>
      <c r="B55" s="212" t="s">
        <v>210</v>
      </c>
      <c r="C55" s="213" t="s">
        <v>211</v>
      </c>
      <c r="D55" s="213" t="s">
        <v>212</v>
      </c>
      <c r="E55" s="193" t="s">
        <v>213</v>
      </c>
      <c r="F55" s="488" t="s">
        <v>199</v>
      </c>
      <c r="G55" s="489"/>
      <c r="H55" s="489"/>
      <c r="I55" s="489"/>
      <c r="J55" s="490"/>
      <c r="K55" s="195" t="s">
        <v>200</v>
      </c>
      <c r="L55" s="195" t="s">
        <v>201</v>
      </c>
      <c r="M55" s="195" t="s">
        <v>202</v>
      </c>
      <c r="N55" s="196" t="s">
        <v>203</v>
      </c>
    </row>
    <row r="56" spans="1:16" ht="23.1" customHeight="1" x14ac:dyDescent="0.25">
      <c r="A56" s="214">
        <v>21</v>
      </c>
      <c r="B56" s="215"/>
      <c r="C56" s="278"/>
      <c r="D56" s="278"/>
      <c r="E56" s="259"/>
      <c r="F56" s="484"/>
      <c r="G56" s="485"/>
      <c r="H56" s="485"/>
      <c r="I56" s="485"/>
      <c r="J56" s="486"/>
      <c r="K56" s="216"/>
      <c r="L56" s="216"/>
      <c r="M56" s="217"/>
      <c r="N56" s="218"/>
      <c r="O56" s="38" t="str">
        <f t="shared" ref="O56:O65" si="4">IF(M56&lt;&gt;0,(IF(N56=0,"KDV'li Tutar Zorunlu"," "))," ")</f>
        <v xml:space="preserve"> </v>
      </c>
      <c r="P56" s="38" t="str">
        <f t="shared" ref="P56:P65" si="5">IF(M56&lt;&gt;0,(IF(K56=0,"Tarih Numara Zorunlu"," "))," ")</f>
        <v xml:space="preserve"> </v>
      </c>
    </row>
    <row r="57" spans="1:16" ht="23.1" customHeight="1" x14ac:dyDescent="0.25">
      <c r="A57" s="214">
        <v>22</v>
      </c>
      <c r="B57" s="215"/>
      <c r="C57" s="278"/>
      <c r="D57" s="278"/>
      <c r="E57" s="259"/>
      <c r="F57" s="484"/>
      <c r="G57" s="485"/>
      <c r="H57" s="485"/>
      <c r="I57" s="485"/>
      <c r="J57" s="486"/>
      <c r="K57" s="216"/>
      <c r="L57" s="216"/>
      <c r="M57" s="217"/>
      <c r="N57" s="218"/>
      <c r="O57" s="38" t="str">
        <f t="shared" si="4"/>
        <v xml:space="preserve"> </v>
      </c>
      <c r="P57" s="38" t="str">
        <f t="shared" si="5"/>
        <v xml:space="preserve"> </v>
      </c>
    </row>
    <row r="58" spans="1:16" ht="23.1" customHeight="1" x14ac:dyDescent="0.25">
      <c r="A58" s="214">
        <v>23</v>
      </c>
      <c r="B58" s="215"/>
      <c r="C58" s="278"/>
      <c r="D58" s="278"/>
      <c r="E58" s="259"/>
      <c r="F58" s="484"/>
      <c r="G58" s="485"/>
      <c r="H58" s="485"/>
      <c r="I58" s="485"/>
      <c r="J58" s="486"/>
      <c r="K58" s="216"/>
      <c r="L58" s="216"/>
      <c r="M58" s="217"/>
      <c r="N58" s="218"/>
      <c r="O58" s="38" t="str">
        <f t="shared" si="4"/>
        <v xml:space="preserve"> </v>
      </c>
      <c r="P58" s="38" t="str">
        <f t="shared" si="5"/>
        <v xml:space="preserve"> </v>
      </c>
    </row>
    <row r="59" spans="1:16" ht="23.1" customHeight="1" x14ac:dyDescent="0.25">
      <c r="A59" s="214">
        <v>24</v>
      </c>
      <c r="B59" s="215"/>
      <c r="C59" s="278"/>
      <c r="D59" s="278"/>
      <c r="E59" s="259"/>
      <c r="F59" s="484"/>
      <c r="G59" s="485"/>
      <c r="H59" s="485"/>
      <c r="I59" s="485"/>
      <c r="J59" s="486"/>
      <c r="K59" s="219"/>
      <c r="L59" s="219"/>
      <c r="M59" s="220"/>
      <c r="N59" s="218"/>
      <c r="O59" s="38" t="str">
        <f t="shared" si="4"/>
        <v xml:space="preserve"> </v>
      </c>
      <c r="P59" s="38" t="str">
        <f t="shared" si="5"/>
        <v xml:space="preserve"> </v>
      </c>
    </row>
    <row r="60" spans="1:16" ht="23.1" customHeight="1" x14ac:dyDescent="0.25">
      <c r="A60" s="214">
        <v>25</v>
      </c>
      <c r="B60" s="215"/>
      <c r="C60" s="278"/>
      <c r="D60" s="278"/>
      <c r="E60" s="259"/>
      <c r="F60" s="484"/>
      <c r="G60" s="485"/>
      <c r="H60" s="485"/>
      <c r="I60" s="485"/>
      <c r="J60" s="486"/>
      <c r="K60" s="219"/>
      <c r="L60" s="219"/>
      <c r="M60" s="220"/>
      <c r="N60" s="218"/>
      <c r="O60" s="38" t="str">
        <f t="shared" si="4"/>
        <v xml:space="preserve"> </v>
      </c>
      <c r="P60" s="38" t="str">
        <f t="shared" si="5"/>
        <v xml:space="preserve"> </v>
      </c>
    </row>
    <row r="61" spans="1:16" ht="23.1" customHeight="1" x14ac:dyDescent="0.25">
      <c r="A61" s="214">
        <v>26</v>
      </c>
      <c r="B61" s="215"/>
      <c r="C61" s="278"/>
      <c r="D61" s="278"/>
      <c r="E61" s="259"/>
      <c r="F61" s="484"/>
      <c r="G61" s="485"/>
      <c r="H61" s="485"/>
      <c r="I61" s="485"/>
      <c r="J61" s="486"/>
      <c r="K61" s="219"/>
      <c r="L61" s="219"/>
      <c r="M61" s="220"/>
      <c r="N61" s="218"/>
      <c r="O61" s="38" t="str">
        <f t="shared" si="4"/>
        <v xml:space="preserve"> </v>
      </c>
      <c r="P61" s="38" t="str">
        <f t="shared" si="5"/>
        <v xml:space="preserve"> </v>
      </c>
    </row>
    <row r="62" spans="1:16" ht="23.1" customHeight="1" x14ac:dyDescent="0.25">
      <c r="A62" s="214">
        <v>27</v>
      </c>
      <c r="B62" s="221"/>
      <c r="C62" s="279"/>
      <c r="D62" s="279"/>
      <c r="E62" s="280"/>
      <c r="F62" s="484"/>
      <c r="G62" s="485"/>
      <c r="H62" s="485"/>
      <c r="I62" s="485"/>
      <c r="J62" s="486"/>
      <c r="K62" s="219"/>
      <c r="L62" s="219"/>
      <c r="M62" s="220"/>
      <c r="N62" s="218"/>
      <c r="O62" s="38" t="str">
        <f t="shared" si="4"/>
        <v xml:space="preserve"> </v>
      </c>
      <c r="P62" s="38" t="str">
        <f t="shared" si="5"/>
        <v xml:space="preserve"> </v>
      </c>
    </row>
    <row r="63" spans="1:16" ht="23.1" customHeight="1" x14ac:dyDescent="0.25">
      <c r="A63" s="214">
        <v>28</v>
      </c>
      <c r="B63" s="221"/>
      <c r="C63" s="279"/>
      <c r="D63" s="279"/>
      <c r="E63" s="280"/>
      <c r="F63" s="484"/>
      <c r="G63" s="485"/>
      <c r="H63" s="485"/>
      <c r="I63" s="485"/>
      <c r="J63" s="486"/>
      <c r="K63" s="219"/>
      <c r="L63" s="219"/>
      <c r="M63" s="220"/>
      <c r="N63" s="218"/>
      <c r="O63" s="38" t="str">
        <f t="shared" si="4"/>
        <v xml:space="preserve"> </v>
      </c>
      <c r="P63" s="38" t="str">
        <f t="shared" si="5"/>
        <v xml:space="preserve"> </v>
      </c>
    </row>
    <row r="64" spans="1:16" ht="23.1" customHeight="1" x14ac:dyDescent="0.25">
      <c r="A64" s="214">
        <v>29</v>
      </c>
      <c r="B64" s="221"/>
      <c r="C64" s="279"/>
      <c r="D64" s="279"/>
      <c r="E64" s="280"/>
      <c r="F64" s="484"/>
      <c r="G64" s="485"/>
      <c r="H64" s="485"/>
      <c r="I64" s="485"/>
      <c r="J64" s="486"/>
      <c r="K64" s="219"/>
      <c r="L64" s="219"/>
      <c r="M64" s="220"/>
      <c r="N64" s="218"/>
      <c r="O64" s="38" t="str">
        <f t="shared" si="4"/>
        <v xml:space="preserve"> </v>
      </c>
      <c r="P64" s="38" t="str">
        <f t="shared" si="5"/>
        <v xml:space="preserve"> </v>
      </c>
    </row>
    <row r="65" spans="1:16" ht="23.1" customHeight="1" x14ac:dyDescent="0.25">
      <c r="A65" s="214">
        <v>30</v>
      </c>
      <c r="B65" s="221"/>
      <c r="C65" s="279"/>
      <c r="D65" s="279"/>
      <c r="E65" s="280"/>
      <c r="F65" s="484"/>
      <c r="G65" s="485"/>
      <c r="H65" s="485"/>
      <c r="I65" s="485"/>
      <c r="J65" s="486"/>
      <c r="K65" s="219"/>
      <c r="L65" s="219"/>
      <c r="M65" s="220"/>
      <c r="N65" s="218"/>
      <c r="O65" s="38" t="str">
        <f t="shared" si="4"/>
        <v xml:space="preserve"> </v>
      </c>
      <c r="P65" s="38" t="str">
        <f t="shared" si="5"/>
        <v xml:space="preserve"> </v>
      </c>
    </row>
    <row r="66" spans="1:16" ht="15.75" customHeight="1" x14ac:dyDescent="0.25">
      <c r="A66" s="3" t="s">
        <v>220</v>
      </c>
      <c r="L66" s="207" t="s">
        <v>181</v>
      </c>
      <c r="M66" s="210">
        <f>SUM(M56:M65)+M42</f>
        <v>0</v>
      </c>
      <c r="N66" s="208"/>
    </row>
    <row r="67" spans="1:16" ht="15" customHeight="1" x14ac:dyDescent="0.25">
      <c r="A67" s="209" t="s">
        <v>219</v>
      </c>
    </row>
    <row r="68" spans="1:16" ht="15" customHeight="1" x14ac:dyDescent="0.25">
      <c r="A68" s="209"/>
    </row>
    <row r="69" spans="1:16" ht="15" customHeight="1" x14ac:dyDescent="0.25">
      <c r="A69" s="381" t="s">
        <v>171</v>
      </c>
      <c r="B69" s="381"/>
      <c r="C69" s="381"/>
      <c r="D69" s="381"/>
      <c r="E69" s="381"/>
      <c r="F69" s="381"/>
      <c r="G69" s="381"/>
      <c r="H69" s="381"/>
      <c r="I69" s="381"/>
      <c r="J69" s="381"/>
      <c r="K69" s="381"/>
      <c r="L69" s="381"/>
      <c r="M69" s="381"/>
      <c r="N69" s="381"/>
    </row>
    <row r="70" spans="1:16" ht="15" customHeight="1" x14ac:dyDescent="0.25">
      <c r="A70" s="252"/>
      <c r="B70" s="252"/>
      <c r="C70" s="252"/>
      <c r="D70" s="252"/>
      <c r="E70" s="252"/>
      <c r="F70" s="252"/>
      <c r="G70" s="252"/>
      <c r="H70" s="252"/>
      <c r="I70" s="252"/>
      <c r="J70" s="252"/>
      <c r="K70" s="252"/>
    </row>
    <row r="71" spans="1:16" ht="15" customHeight="1" x14ac:dyDescent="0.25">
      <c r="A71" s="255" t="s">
        <v>101</v>
      </c>
      <c r="F71" s="255" t="s">
        <v>102</v>
      </c>
      <c r="I71" s="255" t="s">
        <v>103</v>
      </c>
      <c r="L71" s="74" t="s">
        <v>127</v>
      </c>
      <c r="M71" s="74"/>
    </row>
    <row r="73" spans="1:16" ht="15.75" customHeight="1" x14ac:dyDescent="0.25">
      <c r="A73" s="348" t="s">
        <v>208</v>
      </c>
      <c r="B73" s="348"/>
      <c r="C73" s="348"/>
      <c r="D73" s="348"/>
      <c r="E73" s="348"/>
      <c r="F73" s="348"/>
      <c r="G73" s="348"/>
      <c r="H73" s="348"/>
      <c r="I73" s="348"/>
      <c r="J73" s="348"/>
      <c r="K73" s="348"/>
      <c r="L73" s="348"/>
      <c r="M73" s="348"/>
      <c r="N73" s="348"/>
    </row>
    <row r="74" spans="1:16" ht="15.75" customHeight="1" x14ac:dyDescent="0.25">
      <c r="A74" s="186"/>
      <c r="B74" s="186"/>
      <c r="C74" s="186"/>
      <c r="D74" s="186"/>
      <c r="E74" s="186"/>
      <c r="F74" s="186"/>
      <c r="G74" s="76" t="str">
        <f>'proje ve personel bilgileri'!$B$7</f>
        <v>/</v>
      </c>
      <c r="H74" s="77" t="s">
        <v>109</v>
      </c>
      <c r="I74" s="186"/>
      <c r="J74" s="186"/>
      <c r="K74" s="186"/>
      <c r="L74" s="186"/>
      <c r="M74" s="186"/>
      <c r="N74" s="186"/>
    </row>
    <row r="76" spans="1:16" ht="15.75" customHeight="1" x14ac:dyDescent="0.25">
      <c r="A76" s="190" t="s">
        <v>207</v>
      </c>
      <c r="B76" s="191"/>
      <c r="C76" s="191"/>
      <c r="D76" s="191"/>
      <c r="E76" s="191"/>
      <c r="F76" s="191"/>
      <c r="G76" s="191"/>
      <c r="H76" s="191"/>
      <c r="I76" s="191"/>
      <c r="J76" s="191"/>
      <c r="K76" s="191"/>
      <c r="L76" s="191"/>
      <c r="M76" s="191"/>
      <c r="N76" s="189" t="s">
        <v>218</v>
      </c>
    </row>
    <row r="77" spans="1:16" ht="15.75" customHeight="1" x14ac:dyDescent="0.25">
      <c r="A77" s="349" t="s">
        <v>2</v>
      </c>
      <c r="B77" s="350"/>
      <c r="C77" s="479">
        <f>'proje ve personel bilgileri'!$B$2</f>
        <v>0</v>
      </c>
      <c r="D77" s="480"/>
      <c r="E77" s="480"/>
      <c r="F77" s="480"/>
      <c r="G77" s="480"/>
      <c r="H77" s="480"/>
      <c r="I77" s="480"/>
      <c r="J77" s="480"/>
      <c r="K77" s="480"/>
      <c r="L77" s="480"/>
      <c r="M77" s="480"/>
      <c r="N77" s="481"/>
    </row>
    <row r="78" spans="1:16" ht="15.75" customHeight="1" x14ac:dyDescent="0.25">
      <c r="A78" s="349" t="s">
        <v>184</v>
      </c>
      <c r="B78" s="350"/>
      <c r="C78" s="479">
        <f>'proje ve personel bilgileri'!$B$3</f>
        <v>0</v>
      </c>
      <c r="D78" s="480"/>
      <c r="E78" s="480"/>
      <c r="F78" s="480"/>
      <c r="G78" s="480"/>
      <c r="H78" s="480"/>
      <c r="I78" s="480"/>
      <c r="J78" s="480"/>
      <c r="K78" s="480"/>
      <c r="L78" s="480"/>
      <c r="M78" s="480"/>
      <c r="N78" s="481"/>
    </row>
    <row r="79" spans="1:16" ht="60" customHeight="1" x14ac:dyDescent="0.25">
      <c r="A79" s="211" t="s">
        <v>87</v>
      </c>
      <c r="B79" s="212" t="s">
        <v>210</v>
      </c>
      <c r="C79" s="213" t="s">
        <v>211</v>
      </c>
      <c r="D79" s="213" t="s">
        <v>212</v>
      </c>
      <c r="E79" s="193" t="s">
        <v>213</v>
      </c>
      <c r="F79" s="488" t="s">
        <v>199</v>
      </c>
      <c r="G79" s="489"/>
      <c r="H79" s="489"/>
      <c r="I79" s="489"/>
      <c r="J79" s="490"/>
      <c r="K79" s="195" t="s">
        <v>200</v>
      </c>
      <c r="L79" s="195" t="s">
        <v>201</v>
      </c>
      <c r="M79" s="195" t="s">
        <v>202</v>
      </c>
      <c r="N79" s="196" t="s">
        <v>203</v>
      </c>
    </row>
    <row r="80" spans="1:16" ht="23.1" customHeight="1" x14ac:dyDescent="0.25">
      <c r="A80" s="214">
        <v>31</v>
      </c>
      <c r="B80" s="215"/>
      <c r="C80" s="278"/>
      <c r="D80" s="278"/>
      <c r="E80" s="259"/>
      <c r="F80" s="484"/>
      <c r="G80" s="485"/>
      <c r="H80" s="485"/>
      <c r="I80" s="485"/>
      <c r="J80" s="486"/>
      <c r="K80" s="216"/>
      <c r="L80" s="216"/>
      <c r="M80" s="217"/>
      <c r="N80" s="218"/>
      <c r="O80" s="38" t="str">
        <f t="shared" ref="O80:O89" si="6">IF(M80&lt;&gt;0,(IF(N80=0,"KDV'li Tutar Zorunlu"," "))," ")</f>
        <v xml:space="preserve"> </v>
      </c>
      <c r="P80" s="38" t="str">
        <f t="shared" ref="P80:P89" si="7">IF(M80&lt;&gt;0,(IF(K80=0,"Tarih Numara Zorunlu"," "))," ")</f>
        <v xml:space="preserve"> </v>
      </c>
    </row>
    <row r="81" spans="1:16" ht="23.1" customHeight="1" x14ac:dyDescent="0.25">
      <c r="A81" s="214">
        <v>32</v>
      </c>
      <c r="B81" s="215"/>
      <c r="C81" s="278"/>
      <c r="D81" s="278"/>
      <c r="E81" s="259"/>
      <c r="F81" s="484"/>
      <c r="G81" s="485"/>
      <c r="H81" s="485"/>
      <c r="I81" s="485"/>
      <c r="J81" s="486"/>
      <c r="K81" s="216"/>
      <c r="L81" s="216"/>
      <c r="M81" s="217"/>
      <c r="N81" s="218"/>
      <c r="O81" s="38" t="str">
        <f t="shared" si="6"/>
        <v xml:space="preserve"> </v>
      </c>
      <c r="P81" s="38" t="str">
        <f t="shared" si="7"/>
        <v xml:space="preserve"> </v>
      </c>
    </row>
    <row r="82" spans="1:16" ht="23.1" customHeight="1" x14ac:dyDescent="0.25">
      <c r="A82" s="214">
        <v>33</v>
      </c>
      <c r="B82" s="215"/>
      <c r="C82" s="278"/>
      <c r="D82" s="278"/>
      <c r="E82" s="259"/>
      <c r="F82" s="484"/>
      <c r="G82" s="485"/>
      <c r="H82" s="485"/>
      <c r="I82" s="485"/>
      <c r="J82" s="486"/>
      <c r="K82" s="216"/>
      <c r="L82" s="216"/>
      <c r="M82" s="217"/>
      <c r="N82" s="218"/>
      <c r="O82" s="38" t="str">
        <f t="shared" si="6"/>
        <v xml:space="preserve"> </v>
      </c>
      <c r="P82" s="38" t="str">
        <f t="shared" si="7"/>
        <v xml:space="preserve"> </v>
      </c>
    </row>
    <row r="83" spans="1:16" ht="23.1" customHeight="1" x14ac:dyDescent="0.25">
      <c r="A83" s="214">
        <v>34</v>
      </c>
      <c r="B83" s="215"/>
      <c r="C83" s="278"/>
      <c r="D83" s="278"/>
      <c r="E83" s="259"/>
      <c r="F83" s="484"/>
      <c r="G83" s="485"/>
      <c r="H83" s="485"/>
      <c r="I83" s="485"/>
      <c r="J83" s="486"/>
      <c r="K83" s="219"/>
      <c r="L83" s="219"/>
      <c r="M83" s="220"/>
      <c r="N83" s="218"/>
      <c r="O83" s="38" t="str">
        <f t="shared" si="6"/>
        <v xml:space="preserve"> </v>
      </c>
      <c r="P83" s="38" t="str">
        <f t="shared" si="7"/>
        <v xml:space="preserve"> </v>
      </c>
    </row>
    <row r="84" spans="1:16" ht="23.1" customHeight="1" x14ac:dyDescent="0.25">
      <c r="A84" s="214">
        <v>35</v>
      </c>
      <c r="B84" s="215"/>
      <c r="C84" s="278"/>
      <c r="D84" s="278"/>
      <c r="E84" s="259"/>
      <c r="F84" s="484"/>
      <c r="G84" s="485"/>
      <c r="H84" s="485"/>
      <c r="I84" s="485"/>
      <c r="J84" s="486"/>
      <c r="K84" s="219"/>
      <c r="L84" s="219"/>
      <c r="M84" s="220"/>
      <c r="N84" s="218"/>
      <c r="O84" s="38" t="str">
        <f t="shared" si="6"/>
        <v xml:space="preserve"> </v>
      </c>
      <c r="P84" s="38" t="str">
        <f t="shared" si="7"/>
        <v xml:space="preserve"> </v>
      </c>
    </row>
    <row r="85" spans="1:16" ht="23.1" customHeight="1" x14ac:dyDescent="0.25">
      <c r="A85" s="214">
        <v>36</v>
      </c>
      <c r="B85" s="215"/>
      <c r="C85" s="278"/>
      <c r="D85" s="278"/>
      <c r="E85" s="259"/>
      <c r="F85" s="484"/>
      <c r="G85" s="485"/>
      <c r="H85" s="485"/>
      <c r="I85" s="485"/>
      <c r="J85" s="486"/>
      <c r="K85" s="219"/>
      <c r="L85" s="219"/>
      <c r="M85" s="220"/>
      <c r="N85" s="218"/>
      <c r="O85" s="38" t="str">
        <f t="shared" si="6"/>
        <v xml:space="preserve"> </v>
      </c>
      <c r="P85" s="38" t="str">
        <f t="shared" si="7"/>
        <v xml:space="preserve"> </v>
      </c>
    </row>
    <row r="86" spans="1:16" ht="23.1" customHeight="1" x14ac:dyDescent="0.25">
      <c r="A86" s="214">
        <v>37</v>
      </c>
      <c r="B86" s="221"/>
      <c r="C86" s="279"/>
      <c r="D86" s="279"/>
      <c r="E86" s="280"/>
      <c r="F86" s="484"/>
      <c r="G86" s="485"/>
      <c r="H86" s="485"/>
      <c r="I86" s="485"/>
      <c r="J86" s="486"/>
      <c r="K86" s="219"/>
      <c r="L86" s="219"/>
      <c r="M86" s="220"/>
      <c r="N86" s="218"/>
      <c r="O86" s="38" t="str">
        <f t="shared" si="6"/>
        <v xml:space="preserve"> </v>
      </c>
      <c r="P86" s="38" t="str">
        <f t="shared" si="7"/>
        <v xml:space="preserve"> </v>
      </c>
    </row>
    <row r="87" spans="1:16" ht="23.1" customHeight="1" x14ac:dyDescent="0.25">
      <c r="A87" s="214">
        <v>38</v>
      </c>
      <c r="B87" s="221"/>
      <c r="C87" s="279"/>
      <c r="D87" s="279"/>
      <c r="E87" s="280"/>
      <c r="F87" s="484"/>
      <c r="G87" s="485"/>
      <c r="H87" s="485"/>
      <c r="I87" s="485"/>
      <c r="J87" s="486"/>
      <c r="K87" s="219"/>
      <c r="L87" s="219"/>
      <c r="M87" s="220"/>
      <c r="N87" s="218"/>
      <c r="O87" s="38" t="str">
        <f t="shared" si="6"/>
        <v xml:space="preserve"> </v>
      </c>
      <c r="P87" s="38" t="str">
        <f t="shared" si="7"/>
        <v xml:space="preserve"> </v>
      </c>
    </row>
    <row r="88" spans="1:16" ht="23.1" customHeight="1" x14ac:dyDescent="0.25">
      <c r="A88" s="214">
        <v>39</v>
      </c>
      <c r="B88" s="221"/>
      <c r="C88" s="279"/>
      <c r="D88" s="279"/>
      <c r="E88" s="280"/>
      <c r="F88" s="484"/>
      <c r="G88" s="485"/>
      <c r="H88" s="485"/>
      <c r="I88" s="485"/>
      <c r="J88" s="486"/>
      <c r="K88" s="219"/>
      <c r="L88" s="219"/>
      <c r="M88" s="220"/>
      <c r="N88" s="218"/>
      <c r="O88" s="38" t="str">
        <f t="shared" si="6"/>
        <v xml:space="preserve"> </v>
      </c>
      <c r="P88" s="38" t="str">
        <f t="shared" si="7"/>
        <v xml:space="preserve"> </v>
      </c>
    </row>
    <row r="89" spans="1:16" ht="23.1" customHeight="1" x14ac:dyDescent="0.25">
      <c r="A89" s="214">
        <v>40</v>
      </c>
      <c r="B89" s="221"/>
      <c r="C89" s="279"/>
      <c r="D89" s="279"/>
      <c r="E89" s="280"/>
      <c r="F89" s="484"/>
      <c r="G89" s="485"/>
      <c r="H89" s="485"/>
      <c r="I89" s="485"/>
      <c r="J89" s="486"/>
      <c r="K89" s="219"/>
      <c r="L89" s="219"/>
      <c r="M89" s="220"/>
      <c r="N89" s="218"/>
      <c r="O89" s="38" t="str">
        <f t="shared" si="6"/>
        <v xml:space="preserve"> </v>
      </c>
      <c r="P89" s="38" t="str">
        <f t="shared" si="7"/>
        <v xml:space="preserve"> </v>
      </c>
    </row>
    <row r="90" spans="1:16" ht="15.75" customHeight="1" x14ac:dyDescent="0.25">
      <c r="A90" s="3" t="s">
        <v>216</v>
      </c>
      <c r="L90" s="207" t="s">
        <v>181</v>
      </c>
      <c r="M90" s="210">
        <f>SUM(M80:M89)+M66</f>
        <v>0</v>
      </c>
      <c r="N90" s="208"/>
    </row>
    <row r="91" spans="1:16" ht="15" customHeight="1" x14ac:dyDescent="0.25">
      <c r="A91" s="209" t="s">
        <v>219</v>
      </c>
    </row>
    <row r="92" spans="1:16" ht="15" customHeight="1" x14ac:dyDescent="0.25">
      <c r="A92" s="209"/>
    </row>
    <row r="93" spans="1:16" ht="15" customHeight="1" x14ac:dyDescent="0.25">
      <c r="A93" s="381" t="s">
        <v>171</v>
      </c>
      <c r="B93" s="381"/>
      <c r="C93" s="381"/>
      <c r="D93" s="381"/>
      <c r="E93" s="381"/>
      <c r="F93" s="381"/>
      <c r="G93" s="381"/>
      <c r="H93" s="381"/>
      <c r="I93" s="381"/>
      <c r="J93" s="381"/>
      <c r="K93" s="381"/>
      <c r="L93" s="381"/>
      <c r="M93" s="381"/>
      <c r="N93" s="381"/>
    </row>
    <row r="94" spans="1:16" ht="15" customHeight="1" x14ac:dyDescent="0.25">
      <c r="A94" s="252"/>
      <c r="B94" s="252"/>
      <c r="C94" s="252"/>
      <c r="D94" s="252"/>
      <c r="E94" s="252"/>
      <c r="F94" s="252"/>
      <c r="G94" s="252"/>
      <c r="H94" s="252"/>
      <c r="I94" s="252"/>
      <c r="J94" s="252"/>
      <c r="K94" s="252"/>
    </row>
    <row r="95" spans="1:16" ht="15" customHeight="1" x14ac:dyDescent="0.25">
      <c r="A95" s="255" t="s">
        <v>101</v>
      </c>
      <c r="F95" s="255" t="s">
        <v>102</v>
      </c>
      <c r="I95" s="255" t="s">
        <v>103</v>
      </c>
      <c r="L95" s="74" t="s">
        <v>127</v>
      </c>
      <c r="M95" s="74"/>
    </row>
    <row r="97" spans="1:16" ht="15.75" customHeight="1" x14ac:dyDescent="0.25">
      <c r="A97" s="348" t="s">
        <v>208</v>
      </c>
      <c r="B97" s="348"/>
      <c r="C97" s="348"/>
      <c r="D97" s="348"/>
      <c r="E97" s="348"/>
      <c r="F97" s="348"/>
      <c r="G97" s="348"/>
      <c r="H97" s="348"/>
      <c r="I97" s="348"/>
      <c r="J97" s="348"/>
      <c r="K97" s="348"/>
      <c r="L97" s="348"/>
      <c r="M97" s="348"/>
      <c r="N97" s="348"/>
    </row>
    <row r="98" spans="1:16" ht="15.75" customHeight="1" x14ac:dyDescent="0.25">
      <c r="A98" s="186"/>
      <c r="B98" s="186"/>
      <c r="C98" s="186"/>
      <c r="D98" s="186"/>
      <c r="E98" s="186"/>
      <c r="F98" s="186"/>
      <c r="G98" s="76" t="str">
        <f>'proje ve personel bilgileri'!$B$7</f>
        <v>/</v>
      </c>
      <c r="H98" s="77" t="s">
        <v>109</v>
      </c>
      <c r="I98" s="186"/>
      <c r="J98" s="186"/>
      <c r="K98" s="186"/>
      <c r="L98" s="186"/>
      <c r="M98" s="186"/>
      <c r="N98" s="186"/>
    </row>
    <row r="100" spans="1:16" ht="15.75" customHeight="1" x14ac:dyDescent="0.25">
      <c r="A100" s="190" t="s">
        <v>207</v>
      </c>
      <c r="B100" s="191"/>
      <c r="C100" s="191"/>
      <c r="D100" s="191"/>
      <c r="E100" s="191"/>
      <c r="F100" s="191"/>
      <c r="G100" s="191"/>
      <c r="H100" s="191"/>
      <c r="I100" s="191"/>
      <c r="J100" s="191"/>
      <c r="K100" s="191"/>
      <c r="L100" s="191"/>
      <c r="M100" s="191"/>
      <c r="N100" s="189" t="s">
        <v>218</v>
      </c>
    </row>
    <row r="101" spans="1:16" ht="15.75" customHeight="1" x14ac:dyDescent="0.25">
      <c r="A101" s="349" t="s">
        <v>2</v>
      </c>
      <c r="B101" s="350"/>
      <c r="C101" s="479">
        <f>'proje ve personel bilgileri'!$B$2</f>
        <v>0</v>
      </c>
      <c r="D101" s="480"/>
      <c r="E101" s="480"/>
      <c r="F101" s="480"/>
      <c r="G101" s="480"/>
      <c r="H101" s="480"/>
      <c r="I101" s="480"/>
      <c r="J101" s="480"/>
      <c r="K101" s="480"/>
      <c r="L101" s="480"/>
      <c r="M101" s="480"/>
      <c r="N101" s="481"/>
    </row>
    <row r="102" spans="1:16" ht="15.75" customHeight="1" x14ac:dyDescent="0.25">
      <c r="A102" s="349" t="s">
        <v>184</v>
      </c>
      <c r="B102" s="350"/>
      <c r="C102" s="479">
        <f>'proje ve personel bilgileri'!$B$3</f>
        <v>0</v>
      </c>
      <c r="D102" s="480"/>
      <c r="E102" s="480"/>
      <c r="F102" s="480"/>
      <c r="G102" s="480"/>
      <c r="H102" s="480"/>
      <c r="I102" s="480"/>
      <c r="J102" s="480"/>
      <c r="K102" s="480"/>
      <c r="L102" s="480"/>
      <c r="M102" s="480"/>
      <c r="N102" s="481"/>
    </row>
    <row r="103" spans="1:16" ht="60" customHeight="1" x14ac:dyDescent="0.25">
      <c r="A103" s="211" t="s">
        <v>87</v>
      </c>
      <c r="B103" s="212" t="s">
        <v>210</v>
      </c>
      <c r="C103" s="213" t="s">
        <v>211</v>
      </c>
      <c r="D103" s="213" t="s">
        <v>212</v>
      </c>
      <c r="E103" s="193" t="s">
        <v>213</v>
      </c>
      <c r="F103" s="488" t="s">
        <v>199</v>
      </c>
      <c r="G103" s="489"/>
      <c r="H103" s="489"/>
      <c r="I103" s="489"/>
      <c r="J103" s="490"/>
      <c r="K103" s="195" t="s">
        <v>200</v>
      </c>
      <c r="L103" s="195" t="s">
        <v>201</v>
      </c>
      <c r="M103" s="195" t="s">
        <v>202</v>
      </c>
      <c r="N103" s="196" t="s">
        <v>203</v>
      </c>
    </row>
    <row r="104" spans="1:16" ht="23.1" customHeight="1" x14ac:dyDescent="0.25">
      <c r="A104" s="214">
        <v>41</v>
      </c>
      <c r="B104" s="215"/>
      <c r="C104" s="278"/>
      <c r="D104" s="278"/>
      <c r="E104" s="259"/>
      <c r="F104" s="484"/>
      <c r="G104" s="485"/>
      <c r="H104" s="485"/>
      <c r="I104" s="485"/>
      <c r="J104" s="486"/>
      <c r="K104" s="216"/>
      <c r="L104" s="216"/>
      <c r="M104" s="217"/>
      <c r="N104" s="218"/>
      <c r="O104" s="38" t="str">
        <f t="shared" ref="O104:O113" si="8">IF(M104&lt;&gt;0,(IF(N104=0,"KDV'li Tutar Zorunlu"," "))," ")</f>
        <v xml:space="preserve"> </v>
      </c>
      <c r="P104" s="38" t="str">
        <f t="shared" ref="P104:P113" si="9">IF(M104&lt;&gt;0,(IF(K104=0,"Tarih Numara Zorunlu"," "))," ")</f>
        <v xml:space="preserve"> </v>
      </c>
    </row>
    <row r="105" spans="1:16" ht="23.1" customHeight="1" x14ac:dyDescent="0.25">
      <c r="A105" s="214">
        <v>42</v>
      </c>
      <c r="B105" s="215"/>
      <c r="C105" s="278"/>
      <c r="D105" s="278"/>
      <c r="E105" s="259"/>
      <c r="F105" s="484"/>
      <c r="G105" s="485"/>
      <c r="H105" s="485"/>
      <c r="I105" s="485"/>
      <c r="J105" s="486"/>
      <c r="K105" s="216"/>
      <c r="L105" s="216"/>
      <c r="M105" s="217"/>
      <c r="N105" s="218"/>
      <c r="O105" s="38" t="str">
        <f t="shared" si="8"/>
        <v xml:space="preserve"> </v>
      </c>
      <c r="P105" s="38" t="str">
        <f t="shared" si="9"/>
        <v xml:space="preserve"> </v>
      </c>
    </row>
    <row r="106" spans="1:16" ht="23.1" customHeight="1" x14ac:dyDescent="0.25">
      <c r="A106" s="214">
        <v>43</v>
      </c>
      <c r="B106" s="215"/>
      <c r="C106" s="278"/>
      <c r="D106" s="278"/>
      <c r="E106" s="259"/>
      <c r="F106" s="484"/>
      <c r="G106" s="485"/>
      <c r="H106" s="485"/>
      <c r="I106" s="485"/>
      <c r="J106" s="486"/>
      <c r="K106" s="216"/>
      <c r="L106" s="216"/>
      <c r="M106" s="217"/>
      <c r="N106" s="218"/>
      <c r="O106" s="38" t="str">
        <f t="shared" si="8"/>
        <v xml:space="preserve"> </v>
      </c>
      <c r="P106" s="38" t="str">
        <f t="shared" si="9"/>
        <v xml:space="preserve"> </v>
      </c>
    </row>
    <row r="107" spans="1:16" ht="23.1" customHeight="1" x14ac:dyDescent="0.25">
      <c r="A107" s="214">
        <v>44</v>
      </c>
      <c r="B107" s="215"/>
      <c r="C107" s="278"/>
      <c r="D107" s="278"/>
      <c r="E107" s="259"/>
      <c r="F107" s="484"/>
      <c r="G107" s="485"/>
      <c r="H107" s="485"/>
      <c r="I107" s="485"/>
      <c r="J107" s="486"/>
      <c r="K107" s="219"/>
      <c r="L107" s="219"/>
      <c r="M107" s="220"/>
      <c r="N107" s="218"/>
      <c r="O107" s="38" t="str">
        <f t="shared" si="8"/>
        <v xml:space="preserve"> </v>
      </c>
      <c r="P107" s="38" t="str">
        <f t="shared" si="9"/>
        <v xml:space="preserve"> </v>
      </c>
    </row>
    <row r="108" spans="1:16" ht="23.1" customHeight="1" x14ac:dyDescent="0.25">
      <c r="A108" s="214">
        <v>45</v>
      </c>
      <c r="B108" s="215"/>
      <c r="C108" s="278"/>
      <c r="D108" s="278"/>
      <c r="E108" s="259"/>
      <c r="F108" s="484"/>
      <c r="G108" s="485"/>
      <c r="H108" s="485"/>
      <c r="I108" s="485"/>
      <c r="J108" s="486"/>
      <c r="K108" s="219"/>
      <c r="L108" s="219"/>
      <c r="M108" s="220"/>
      <c r="N108" s="218"/>
      <c r="O108" s="38" t="str">
        <f t="shared" si="8"/>
        <v xml:space="preserve"> </v>
      </c>
      <c r="P108" s="38" t="str">
        <f t="shared" si="9"/>
        <v xml:space="preserve"> </v>
      </c>
    </row>
    <row r="109" spans="1:16" ht="23.1" customHeight="1" x14ac:dyDescent="0.25">
      <c r="A109" s="214">
        <v>46</v>
      </c>
      <c r="B109" s="215"/>
      <c r="C109" s="278"/>
      <c r="D109" s="278"/>
      <c r="E109" s="259"/>
      <c r="F109" s="484"/>
      <c r="G109" s="485"/>
      <c r="H109" s="485"/>
      <c r="I109" s="485"/>
      <c r="J109" s="486"/>
      <c r="K109" s="219"/>
      <c r="L109" s="219"/>
      <c r="M109" s="220"/>
      <c r="N109" s="218"/>
      <c r="O109" s="38" t="str">
        <f t="shared" si="8"/>
        <v xml:space="preserve"> </v>
      </c>
      <c r="P109" s="38" t="str">
        <f t="shared" si="9"/>
        <v xml:space="preserve"> </v>
      </c>
    </row>
    <row r="110" spans="1:16" ht="23.1" customHeight="1" x14ac:dyDescent="0.25">
      <c r="A110" s="214">
        <v>47</v>
      </c>
      <c r="B110" s="221"/>
      <c r="C110" s="279"/>
      <c r="D110" s="279"/>
      <c r="E110" s="280"/>
      <c r="F110" s="484"/>
      <c r="G110" s="485"/>
      <c r="H110" s="485"/>
      <c r="I110" s="485"/>
      <c r="J110" s="486"/>
      <c r="K110" s="219"/>
      <c r="L110" s="219"/>
      <c r="M110" s="220"/>
      <c r="N110" s="218"/>
      <c r="O110" s="38" t="str">
        <f t="shared" si="8"/>
        <v xml:space="preserve"> </v>
      </c>
      <c r="P110" s="38" t="str">
        <f t="shared" si="9"/>
        <v xml:space="preserve"> </v>
      </c>
    </row>
    <row r="111" spans="1:16" ht="23.1" customHeight="1" x14ac:dyDescent="0.25">
      <c r="A111" s="214">
        <v>48</v>
      </c>
      <c r="B111" s="221"/>
      <c r="C111" s="279"/>
      <c r="D111" s="279"/>
      <c r="E111" s="280"/>
      <c r="F111" s="484"/>
      <c r="G111" s="485"/>
      <c r="H111" s="485"/>
      <c r="I111" s="485"/>
      <c r="J111" s="486"/>
      <c r="K111" s="219"/>
      <c r="L111" s="219"/>
      <c r="M111" s="220"/>
      <c r="N111" s="218"/>
      <c r="O111" s="38" t="str">
        <f t="shared" si="8"/>
        <v xml:space="preserve"> </v>
      </c>
      <c r="P111" s="38" t="str">
        <f t="shared" si="9"/>
        <v xml:space="preserve"> </v>
      </c>
    </row>
    <row r="112" spans="1:16" ht="23.1" customHeight="1" x14ac:dyDescent="0.25">
      <c r="A112" s="214">
        <v>49</v>
      </c>
      <c r="B112" s="221"/>
      <c r="C112" s="279"/>
      <c r="D112" s="279"/>
      <c r="E112" s="280"/>
      <c r="F112" s="484"/>
      <c r="G112" s="485"/>
      <c r="H112" s="485"/>
      <c r="I112" s="485"/>
      <c r="J112" s="486"/>
      <c r="K112" s="219"/>
      <c r="L112" s="219"/>
      <c r="M112" s="220"/>
      <c r="N112" s="218"/>
      <c r="O112" s="38" t="str">
        <f t="shared" si="8"/>
        <v xml:space="preserve"> </v>
      </c>
      <c r="P112" s="38" t="str">
        <f t="shared" si="9"/>
        <v xml:space="preserve"> </v>
      </c>
    </row>
    <row r="113" spans="1:16" ht="23.1" customHeight="1" x14ac:dyDescent="0.25">
      <c r="A113" s="214">
        <v>50</v>
      </c>
      <c r="B113" s="221"/>
      <c r="C113" s="279"/>
      <c r="D113" s="279"/>
      <c r="E113" s="280"/>
      <c r="F113" s="484"/>
      <c r="G113" s="485"/>
      <c r="H113" s="485"/>
      <c r="I113" s="485"/>
      <c r="J113" s="486"/>
      <c r="K113" s="219"/>
      <c r="L113" s="219"/>
      <c r="M113" s="220"/>
      <c r="N113" s="218"/>
      <c r="O113" s="38" t="str">
        <f t="shared" si="8"/>
        <v xml:space="preserve"> </v>
      </c>
      <c r="P113" s="38" t="str">
        <f t="shared" si="9"/>
        <v xml:space="preserve"> </v>
      </c>
    </row>
    <row r="114" spans="1:16" ht="15.75" customHeight="1" x14ac:dyDescent="0.25">
      <c r="A114" s="3" t="s">
        <v>216</v>
      </c>
      <c r="L114" s="207" t="s">
        <v>181</v>
      </c>
      <c r="M114" s="210">
        <f>SUM(M104:M113)+M90</f>
        <v>0</v>
      </c>
      <c r="N114" s="208"/>
    </row>
    <row r="115" spans="1:16" ht="15" customHeight="1" x14ac:dyDescent="0.25">
      <c r="A115" s="209" t="s">
        <v>219</v>
      </c>
    </row>
    <row r="116" spans="1:16" ht="15" customHeight="1" x14ac:dyDescent="0.25">
      <c r="A116" s="209"/>
    </row>
    <row r="117" spans="1:16" ht="15" customHeight="1" x14ac:dyDescent="0.25">
      <c r="A117" s="381" t="s">
        <v>171</v>
      </c>
      <c r="B117" s="381"/>
      <c r="C117" s="381"/>
      <c r="D117" s="381"/>
      <c r="E117" s="381"/>
      <c r="F117" s="381"/>
      <c r="G117" s="381"/>
      <c r="H117" s="381"/>
      <c r="I117" s="381"/>
      <c r="J117" s="381"/>
      <c r="K117" s="381"/>
      <c r="L117" s="381"/>
      <c r="M117" s="381"/>
      <c r="N117" s="381"/>
    </row>
    <row r="118" spans="1:16" ht="15" customHeight="1" x14ac:dyDescent="0.25">
      <c r="A118" s="252"/>
      <c r="B118" s="252"/>
      <c r="C118" s="252"/>
      <c r="D118" s="252"/>
      <c r="E118" s="252"/>
      <c r="F118" s="252"/>
      <c r="G118" s="252"/>
      <c r="H118" s="252"/>
      <c r="I118" s="252"/>
      <c r="J118" s="252"/>
      <c r="K118" s="252"/>
    </row>
    <row r="119" spans="1:16" ht="15" customHeight="1" x14ac:dyDescent="0.25">
      <c r="A119" s="255" t="s">
        <v>101</v>
      </c>
      <c r="F119" s="255" t="s">
        <v>102</v>
      </c>
      <c r="I119" s="255" t="s">
        <v>103</v>
      </c>
      <c r="L119" s="74" t="s">
        <v>127</v>
      </c>
      <c r="M119" s="74"/>
    </row>
    <row r="121" spans="1:16" ht="15.75" customHeight="1" x14ac:dyDescent="0.25">
      <c r="A121" s="348" t="s">
        <v>208</v>
      </c>
      <c r="B121" s="348"/>
      <c r="C121" s="348"/>
      <c r="D121" s="348"/>
      <c r="E121" s="348"/>
      <c r="F121" s="348"/>
      <c r="G121" s="348"/>
      <c r="H121" s="348"/>
      <c r="I121" s="348"/>
      <c r="J121" s="348"/>
      <c r="K121" s="348"/>
      <c r="L121" s="348"/>
      <c r="M121" s="348"/>
      <c r="N121" s="348"/>
    </row>
    <row r="122" spans="1:16" ht="15.75" customHeight="1" x14ac:dyDescent="0.25">
      <c r="A122" s="186"/>
      <c r="B122" s="186"/>
      <c r="C122" s="186"/>
      <c r="D122" s="186"/>
      <c r="E122" s="186"/>
      <c r="F122" s="186"/>
      <c r="G122" s="76" t="str">
        <f>'proje ve personel bilgileri'!$B$7</f>
        <v>/</v>
      </c>
      <c r="H122" s="77" t="s">
        <v>109</v>
      </c>
      <c r="I122" s="186"/>
      <c r="J122" s="186"/>
      <c r="K122" s="186"/>
      <c r="L122" s="186"/>
      <c r="M122" s="186"/>
      <c r="N122" s="186"/>
    </row>
    <row r="124" spans="1:16" ht="15.75" customHeight="1" x14ac:dyDescent="0.25">
      <c r="A124" s="190" t="s">
        <v>207</v>
      </c>
      <c r="B124" s="191"/>
      <c r="C124" s="191"/>
      <c r="D124" s="191"/>
      <c r="E124" s="191"/>
      <c r="F124" s="191"/>
      <c r="G124" s="191"/>
      <c r="H124" s="191"/>
      <c r="I124" s="191"/>
      <c r="J124" s="191"/>
      <c r="K124" s="191"/>
      <c r="L124" s="191"/>
      <c r="M124" s="191"/>
      <c r="N124" s="189" t="s">
        <v>218</v>
      </c>
    </row>
    <row r="125" spans="1:16" ht="15.75" customHeight="1" x14ac:dyDescent="0.25">
      <c r="A125" s="349" t="s">
        <v>2</v>
      </c>
      <c r="B125" s="350"/>
      <c r="C125" s="479">
        <f>'proje ve personel bilgileri'!$B$2</f>
        <v>0</v>
      </c>
      <c r="D125" s="480"/>
      <c r="E125" s="480"/>
      <c r="F125" s="480"/>
      <c r="G125" s="480"/>
      <c r="H125" s="480"/>
      <c r="I125" s="480"/>
      <c r="J125" s="480"/>
      <c r="K125" s="480"/>
      <c r="L125" s="480"/>
      <c r="M125" s="480"/>
      <c r="N125" s="481"/>
    </row>
    <row r="126" spans="1:16" ht="15.75" customHeight="1" x14ac:dyDescent="0.25">
      <c r="A126" s="349" t="s">
        <v>184</v>
      </c>
      <c r="B126" s="350"/>
      <c r="C126" s="479">
        <f>'proje ve personel bilgileri'!$B$3</f>
        <v>0</v>
      </c>
      <c r="D126" s="480"/>
      <c r="E126" s="480"/>
      <c r="F126" s="480"/>
      <c r="G126" s="480"/>
      <c r="H126" s="480"/>
      <c r="I126" s="480"/>
      <c r="J126" s="480"/>
      <c r="K126" s="480"/>
      <c r="L126" s="480"/>
      <c r="M126" s="480"/>
      <c r="N126" s="481"/>
    </row>
    <row r="127" spans="1:16" ht="60" customHeight="1" x14ac:dyDescent="0.25">
      <c r="A127" s="211" t="s">
        <v>87</v>
      </c>
      <c r="B127" s="212" t="s">
        <v>210</v>
      </c>
      <c r="C127" s="213" t="s">
        <v>211</v>
      </c>
      <c r="D127" s="213" t="s">
        <v>212</v>
      </c>
      <c r="E127" s="193" t="s">
        <v>213</v>
      </c>
      <c r="F127" s="488" t="s">
        <v>199</v>
      </c>
      <c r="G127" s="489"/>
      <c r="H127" s="489"/>
      <c r="I127" s="489"/>
      <c r="J127" s="490"/>
      <c r="K127" s="195" t="s">
        <v>200</v>
      </c>
      <c r="L127" s="195" t="s">
        <v>201</v>
      </c>
      <c r="M127" s="195" t="s">
        <v>202</v>
      </c>
      <c r="N127" s="196" t="s">
        <v>203</v>
      </c>
    </row>
    <row r="128" spans="1:16" ht="23.1" customHeight="1" x14ac:dyDescent="0.25">
      <c r="A128" s="214">
        <v>51</v>
      </c>
      <c r="B128" s="215"/>
      <c r="C128" s="278"/>
      <c r="D128" s="278"/>
      <c r="E128" s="259"/>
      <c r="F128" s="484"/>
      <c r="G128" s="485"/>
      <c r="H128" s="485"/>
      <c r="I128" s="485"/>
      <c r="J128" s="486"/>
      <c r="K128" s="216"/>
      <c r="L128" s="216"/>
      <c r="M128" s="217"/>
      <c r="N128" s="218"/>
      <c r="O128" s="38" t="str">
        <f t="shared" ref="O128:O137" si="10">IF(M128&lt;&gt;0,(IF(N128=0,"KDV'li Tutar Zorunlu"," "))," ")</f>
        <v xml:space="preserve"> </v>
      </c>
      <c r="P128" s="38" t="str">
        <f t="shared" ref="P128:P137" si="11">IF(M128&lt;&gt;0,(IF(K128=0,"Tarih Numara Zorunlu"," "))," ")</f>
        <v xml:space="preserve"> </v>
      </c>
    </row>
    <row r="129" spans="1:16" ht="23.1" customHeight="1" x14ac:dyDescent="0.25">
      <c r="A129" s="214">
        <v>52</v>
      </c>
      <c r="B129" s="215"/>
      <c r="C129" s="278"/>
      <c r="D129" s="278"/>
      <c r="E129" s="259"/>
      <c r="F129" s="484"/>
      <c r="G129" s="485"/>
      <c r="H129" s="485"/>
      <c r="I129" s="485"/>
      <c r="J129" s="486"/>
      <c r="K129" s="216"/>
      <c r="L129" s="216"/>
      <c r="M129" s="217"/>
      <c r="N129" s="218"/>
      <c r="O129" s="38" t="str">
        <f t="shared" si="10"/>
        <v xml:space="preserve"> </v>
      </c>
      <c r="P129" s="38" t="str">
        <f t="shared" si="11"/>
        <v xml:space="preserve"> </v>
      </c>
    </row>
    <row r="130" spans="1:16" ht="23.1" customHeight="1" x14ac:dyDescent="0.25">
      <c r="A130" s="214">
        <v>53</v>
      </c>
      <c r="B130" s="215"/>
      <c r="C130" s="278"/>
      <c r="D130" s="278"/>
      <c r="E130" s="259"/>
      <c r="F130" s="484"/>
      <c r="G130" s="485"/>
      <c r="H130" s="485"/>
      <c r="I130" s="485"/>
      <c r="J130" s="486"/>
      <c r="K130" s="216"/>
      <c r="L130" s="216"/>
      <c r="M130" s="217"/>
      <c r="N130" s="218"/>
      <c r="O130" s="38" t="str">
        <f t="shared" si="10"/>
        <v xml:space="preserve"> </v>
      </c>
      <c r="P130" s="38" t="str">
        <f t="shared" si="11"/>
        <v xml:space="preserve"> </v>
      </c>
    </row>
    <row r="131" spans="1:16" ht="23.1" customHeight="1" x14ac:dyDescent="0.25">
      <c r="A131" s="214">
        <v>54</v>
      </c>
      <c r="B131" s="215"/>
      <c r="C131" s="278"/>
      <c r="D131" s="278"/>
      <c r="E131" s="259"/>
      <c r="F131" s="484"/>
      <c r="G131" s="485"/>
      <c r="H131" s="485"/>
      <c r="I131" s="485"/>
      <c r="J131" s="486"/>
      <c r="K131" s="219"/>
      <c r="L131" s="219"/>
      <c r="M131" s="220"/>
      <c r="N131" s="218"/>
      <c r="O131" s="38" t="str">
        <f t="shared" si="10"/>
        <v xml:space="preserve"> </v>
      </c>
      <c r="P131" s="38" t="str">
        <f t="shared" si="11"/>
        <v xml:space="preserve"> </v>
      </c>
    </row>
    <row r="132" spans="1:16" ht="23.1" customHeight="1" x14ac:dyDescent="0.25">
      <c r="A132" s="214">
        <v>55</v>
      </c>
      <c r="B132" s="215"/>
      <c r="C132" s="278"/>
      <c r="D132" s="278"/>
      <c r="E132" s="259"/>
      <c r="F132" s="484"/>
      <c r="G132" s="485"/>
      <c r="H132" s="485"/>
      <c r="I132" s="485"/>
      <c r="J132" s="486"/>
      <c r="K132" s="219"/>
      <c r="L132" s="219"/>
      <c r="M132" s="220"/>
      <c r="N132" s="218"/>
      <c r="O132" s="38" t="str">
        <f t="shared" si="10"/>
        <v xml:space="preserve"> </v>
      </c>
      <c r="P132" s="38" t="str">
        <f t="shared" si="11"/>
        <v xml:space="preserve"> </v>
      </c>
    </row>
    <row r="133" spans="1:16" ht="23.1" customHeight="1" x14ac:dyDescent="0.25">
      <c r="A133" s="214">
        <v>56</v>
      </c>
      <c r="B133" s="215"/>
      <c r="C133" s="278"/>
      <c r="D133" s="278"/>
      <c r="E133" s="259"/>
      <c r="F133" s="484"/>
      <c r="G133" s="485"/>
      <c r="H133" s="485"/>
      <c r="I133" s="485"/>
      <c r="J133" s="486"/>
      <c r="K133" s="219"/>
      <c r="L133" s="219"/>
      <c r="M133" s="220"/>
      <c r="N133" s="218"/>
      <c r="O133" s="38" t="str">
        <f t="shared" si="10"/>
        <v xml:space="preserve"> </v>
      </c>
      <c r="P133" s="38" t="str">
        <f t="shared" si="11"/>
        <v xml:space="preserve"> </v>
      </c>
    </row>
    <row r="134" spans="1:16" ht="23.1" customHeight="1" x14ac:dyDescent="0.25">
      <c r="A134" s="214">
        <v>57</v>
      </c>
      <c r="B134" s="221"/>
      <c r="C134" s="279"/>
      <c r="D134" s="279"/>
      <c r="E134" s="280"/>
      <c r="F134" s="484"/>
      <c r="G134" s="485"/>
      <c r="H134" s="485"/>
      <c r="I134" s="485"/>
      <c r="J134" s="486"/>
      <c r="K134" s="219"/>
      <c r="L134" s="219"/>
      <c r="M134" s="220"/>
      <c r="N134" s="218"/>
      <c r="O134" s="38" t="str">
        <f t="shared" si="10"/>
        <v xml:space="preserve"> </v>
      </c>
      <c r="P134" s="38" t="str">
        <f t="shared" si="11"/>
        <v xml:space="preserve"> </v>
      </c>
    </row>
    <row r="135" spans="1:16" ht="23.1" customHeight="1" x14ac:dyDescent="0.25">
      <c r="A135" s="214">
        <v>58</v>
      </c>
      <c r="B135" s="221"/>
      <c r="C135" s="279"/>
      <c r="D135" s="279"/>
      <c r="E135" s="280"/>
      <c r="F135" s="484"/>
      <c r="G135" s="485"/>
      <c r="H135" s="485"/>
      <c r="I135" s="485"/>
      <c r="J135" s="486"/>
      <c r="K135" s="219"/>
      <c r="L135" s="219"/>
      <c r="M135" s="220"/>
      <c r="N135" s="218"/>
      <c r="O135" s="38" t="str">
        <f t="shared" si="10"/>
        <v xml:space="preserve"> </v>
      </c>
      <c r="P135" s="38" t="str">
        <f t="shared" si="11"/>
        <v xml:space="preserve"> </v>
      </c>
    </row>
    <row r="136" spans="1:16" ht="23.1" customHeight="1" x14ac:dyDescent="0.25">
      <c r="A136" s="214">
        <v>59</v>
      </c>
      <c r="B136" s="221"/>
      <c r="C136" s="279"/>
      <c r="D136" s="279"/>
      <c r="E136" s="280"/>
      <c r="F136" s="484"/>
      <c r="G136" s="485"/>
      <c r="H136" s="485"/>
      <c r="I136" s="485"/>
      <c r="J136" s="486"/>
      <c r="K136" s="219"/>
      <c r="L136" s="219"/>
      <c r="M136" s="220"/>
      <c r="N136" s="218"/>
      <c r="O136" s="38" t="str">
        <f t="shared" si="10"/>
        <v xml:space="preserve"> </v>
      </c>
      <c r="P136" s="38" t="str">
        <f t="shared" si="11"/>
        <v xml:space="preserve"> </v>
      </c>
    </row>
    <row r="137" spans="1:16" ht="23.1" customHeight="1" x14ac:dyDescent="0.25">
      <c r="A137" s="214">
        <v>60</v>
      </c>
      <c r="B137" s="221"/>
      <c r="C137" s="279"/>
      <c r="D137" s="279"/>
      <c r="E137" s="280"/>
      <c r="F137" s="484"/>
      <c r="G137" s="485"/>
      <c r="H137" s="485"/>
      <c r="I137" s="485"/>
      <c r="J137" s="486"/>
      <c r="K137" s="219"/>
      <c r="L137" s="219"/>
      <c r="M137" s="220"/>
      <c r="N137" s="218"/>
      <c r="O137" s="38" t="str">
        <f t="shared" si="10"/>
        <v xml:space="preserve"> </v>
      </c>
      <c r="P137" s="38" t="str">
        <f t="shared" si="11"/>
        <v xml:space="preserve"> </v>
      </c>
    </row>
    <row r="138" spans="1:16" ht="15.75" customHeight="1" x14ac:dyDescent="0.25">
      <c r="A138" s="3" t="s">
        <v>216</v>
      </c>
      <c r="L138" s="207" t="s">
        <v>181</v>
      </c>
      <c r="M138" s="210">
        <f>SUM(M128:M137)+M114</f>
        <v>0</v>
      </c>
      <c r="N138" s="208"/>
    </row>
    <row r="139" spans="1:16" ht="15" customHeight="1" x14ac:dyDescent="0.25">
      <c r="A139" s="209" t="s">
        <v>219</v>
      </c>
    </row>
    <row r="140" spans="1:16" ht="15" customHeight="1" x14ac:dyDescent="0.25">
      <c r="A140" s="209"/>
    </row>
    <row r="143" spans="1:16" ht="15" customHeight="1" x14ac:dyDescent="0.25">
      <c r="A143" s="381" t="s">
        <v>171</v>
      </c>
      <c r="B143" s="381"/>
      <c r="C143" s="381"/>
      <c r="D143" s="381"/>
      <c r="E143" s="381"/>
      <c r="F143" s="381"/>
      <c r="G143" s="381"/>
      <c r="H143" s="381"/>
      <c r="I143" s="381"/>
      <c r="J143" s="381"/>
      <c r="K143" s="381"/>
      <c r="L143" s="381"/>
      <c r="M143" s="381"/>
      <c r="N143" s="381"/>
    </row>
    <row r="144" spans="1:16" ht="15" customHeight="1" x14ac:dyDescent="0.25">
      <c r="A144" s="252"/>
      <c r="B144" s="252"/>
      <c r="C144" s="252"/>
      <c r="D144" s="252"/>
      <c r="E144" s="252"/>
      <c r="F144" s="252"/>
      <c r="G144" s="252"/>
      <c r="H144" s="252"/>
      <c r="I144" s="252"/>
      <c r="J144" s="252"/>
      <c r="K144" s="252"/>
    </row>
    <row r="145" spans="1:13" ht="15" customHeight="1" x14ac:dyDescent="0.25">
      <c r="A145" s="255" t="s">
        <v>101</v>
      </c>
      <c r="F145" s="255" t="s">
        <v>102</v>
      </c>
      <c r="I145" s="255" t="s">
        <v>103</v>
      </c>
      <c r="L145" s="74" t="s">
        <v>127</v>
      </c>
      <c r="M145" s="74"/>
    </row>
  </sheetData>
  <sheetProtection password="D0BF" sheet="1"/>
  <mergeCells count="102">
    <mergeCell ref="F11:J11"/>
    <mergeCell ref="A5:B5"/>
    <mergeCell ref="C5:N5"/>
    <mergeCell ref="A6:B6"/>
    <mergeCell ref="C6:N6"/>
    <mergeCell ref="A1:N1"/>
    <mergeCell ref="F7:J7"/>
    <mergeCell ref="F8:J8"/>
    <mergeCell ref="F9:J9"/>
    <mergeCell ref="F10:J10"/>
    <mergeCell ref="F17:J17"/>
    <mergeCell ref="A21:N21"/>
    <mergeCell ref="A25:N25"/>
    <mergeCell ref="F31:J31"/>
    <mergeCell ref="F32:J32"/>
    <mergeCell ref="F12:J12"/>
    <mergeCell ref="F13:J13"/>
    <mergeCell ref="F14:J14"/>
    <mergeCell ref="F15:J15"/>
    <mergeCell ref="F16:J16"/>
    <mergeCell ref="F35:J35"/>
    <mergeCell ref="F36:J36"/>
    <mergeCell ref="F37:J37"/>
    <mergeCell ref="F38:J38"/>
    <mergeCell ref="F39:J39"/>
    <mergeCell ref="F33:J33"/>
    <mergeCell ref="F34:J34"/>
    <mergeCell ref="A29:B29"/>
    <mergeCell ref="C29:N29"/>
    <mergeCell ref="A30:B30"/>
    <mergeCell ref="C30:N30"/>
    <mergeCell ref="F56:J56"/>
    <mergeCell ref="F57:J57"/>
    <mergeCell ref="A53:B53"/>
    <mergeCell ref="C53:N53"/>
    <mergeCell ref="A54:B54"/>
    <mergeCell ref="C54:N54"/>
    <mergeCell ref="F40:J40"/>
    <mergeCell ref="F41:J41"/>
    <mergeCell ref="A45:N45"/>
    <mergeCell ref="A49:N49"/>
    <mergeCell ref="F55:J55"/>
    <mergeCell ref="F63:J63"/>
    <mergeCell ref="F64:J64"/>
    <mergeCell ref="F65:J65"/>
    <mergeCell ref="A69:N69"/>
    <mergeCell ref="A73:N73"/>
    <mergeCell ref="F58:J58"/>
    <mergeCell ref="F59:J59"/>
    <mergeCell ref="F60:J60"/>
    <mergeCell ref="F61:J61"/>
    <mergeCell ref="F62:J62"/>
    <mergeCell ref="F81:J81"/>
    <mergeCell ref="F82:J82"/>
    <mergeCell ref="F83:J83"/>
    <mergeCell ref="F84:J84"/>
    <mergeCell ref="F85:J85"/>
    <mergeCell ref="F79:J79"/>
    <mergeCell ref="F80:J80"/>
    <mergeCell ref="A77:B77"/>
    <mergeCell ref="C77:N77"/>
    <mergeCell ref="A78:B78"/>
    <mergeCell ref="C78:N78"/>
    <mergeCell ref="A97:N97"/>
    <mergeCell ref="F103:J103"/>
    <mergeCell ref="A101:B101"/>
    <mergeCell ref="C101:N101"/>
    <mergeCell ref="A102:B102"/>
    <mergeCell ref="C102:N102"/>
    <mergeCell ref="F86:J86"/>
    <mergeCell ref="F87:J87"/>
    <mergeCell ref="F88:J88"/>
    <mergeCell ref="F89:J89"/>
    <mergeCell ref="A93:N93"/>
    <mergeCell ref="F109:J109"/>
    <mergeCell ref="F110:J110"/>
    <mergeCell ref="F111:J111"/>
    <mergeCell ref="F112:J112"/>
    <mergeCell ref="F113:J113"/>
    <mergeCell ref="F104:J104"/>
    <mergeCell ref="F105:J105"/>
    <mergeCell ref="F106:J106"/>
    <mergeCell ref="F107:J107"/>
    <mergeCell ref="F108:J108"/>
    <mergeCell ref="A117:N117"/>
    <mergeCell ref="A121:N121"/>
    <mergeCell ref="F135:J135"/>
    <mergeCell ref="F136:J136"/>
    <mergeCell ref="F137:J137"/>
    <mergeCell ref="A125:B125"/>
    <mergeCell ref="C125:N125"/>
    <mergeCell ref="A126:B126"/>
    <mergeCell ref="C126:N126"/>
    <mergeCell ref="A143:N143"/>
    <mergeCell ref="F127:J127"/>
    <mergeCell ref="F128:J128"/>
    <mergeCell ref="F129:J129"/>
    <mergeCell ref="F130:J130"/>
    <mergeCell ref="F131:J131"/>
    <mergeCell ref="F132:J132"/>
    <mergeCell ref="F133:J133"/>
    <mergeCell ref="F134:J134"/>
  </mergeCells>
  <pageMargins left="0.70866141732282995" right="0.70866141732282995" top="0.74803149606299002" bottom="0.74803149606299002" header="0.31496062992126" footer="0.31496062992126"/>
  <pageSetup paperSize="9"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12"/>
  <sheetViews>
    <sheetView workbookViewId="0">
      <selection sqref="A1:I1"/>
    </sheetView>
  </sheetViews>
  <sheetFormatPr defaultColWidth="9.140625" defaultRowHeight="15" customHeight="1" x14ac:dyDescent="0.25"/>
  <cols>
    <col min="1" max="1" width="7.85546875" style="3" customWidth="1"/>
    <col min="2" max="2" width="4.85546875" style="3" customWidth="1"/>
    <col min="3" max="3" width="5.42578125" style="3" customWidth="1"/>
    <col min="4" max="4" width="36.7109375" style="3" customWidth="1"/>
    <col min="5" max="5" width="8.42578125" style="3" customWidth="1"/>
    <col min="6" max="6" width="13" style="3" customWidth="1"/>
    <col min="7" max="7" width="13.85546875" style="3" customWidth="1"/>
    <col min="8" max="8" width="11.85546875" style="3" customWidth="1"/>
    <col min="9" max="9" width="13.85546875" style="3" customWidth="1"/>
    <col min="10" max="10" width="14.42578125" style="3" customWidth="1"/>
    <col min="11" max="11" width="12.7109375" style="3" customWidth="1"/>
  </cols>
  <sheetData>
    <row r="1" spans="1:11" ht="15.75" customHeight="1" x14ac:dyDescent="0.25">
      <c r="A1" s="348" t="s">
        <v>221</v>
      </c>
      <c r="B1" s="348"/>
      <c r="C1" s="348"/>
      <c r="D1" s="348"/>
      <c r="E1" s="348"/>
      <c r="F1" s="348"/>
      <c r="G1" s="348"/>
      <c r="H1" s="348"/>
      <c r="I1" s="348"/>
    </row>
    <row r="2" spans="1:11" ht="15" customHeight="1" x14ac:dyDescent="0.25">
      <c r="A2" s="70"/>
      <c r="B2" s="70"/>
      <c r="C2" s="70"/>
      <c r="D2" s="71" t="str">
        <f>'proje ve personel bilgileri'!$B$7</f>
        <v>/</v>
      </c>
      <c r="E2" s="70" t="s">
        <v>109</v>
      </c>
      <c r="G2" s="70"/>
      <c r="H2" s="70"/>
      <c r="I2" s="70"/>
    </row>
    <row r="3" spans="1:11" ht="18.75" customHeight="1" x14ac:dyDescent="0.25">
      <c r="A3" s="64" t="s">
        <v>222</v>
      </c>
      <c r="I3" s="64" t="s">
        <v>223</v>
      </c>
    </row>
    <row r="4" spans="1:11" ht="15.75" customHeight="1" x14ac:dyDescent="0.25">
      <c r="A4" s="435" t="s">
        <v>224</v>
      </c>
      <c r="B4" s="436"/>
      <c r="C4" s="351">
        <f>'proje ve personel bilgileri'!$B$2</f>
        <v>0</v>
      </c>
      <c r="D4" s="352"/>
      <c r="E4" s="352"/>
      <c r="F4" s="352"/>
      <c r="G4" s="352"/>
      <c r="H4" s="352"/>
      <c r="I4" s="353"/>
    </row>
    <row r="5" spans="1:11" ht="15.75" customHeight="1" x14ac:dyDescent="0.25">
      <c r="A5" s="509" t="s">
        <v>225</v>
      </c>
      <c r="B5" s="510"/>
      <c r="C5" s="356">
        <f>'proje ve personel bilgileri'!$B$3</f>
        <v>0</v>
      </c>
      <c r="D5" s="357"/>
      <c r="E5" s="357"/>
      <c r="F5" s="357"/>
      <c r="G5" s="357"/>
      <c r="H5" s="357"/>
      <c r="I5" s="358"/>
    </row>
    <row r="6" spans="1:11" ht="59.25" customHeight="1" x14ac:dyDescent="0.25">
      <c r="A6" s="343" t="s">
        <v>87</v>
      </c>
      <c r="B6" s="346" t="s">
        <v>226</v>
      </c>
      <c r="C6" s="347"/>
      <c r="D6" s="343" t="s">
        <v>227</v>
      </c>
      <c r="E6" s="343" t="s">
        <v>228</v>
      </c>
      <c r="F6" s="344" t="s">
        <v>176</v>
      </c>
      <c r="G6" s="506"/>
      <c r="H6" s="343" t="s">
        <v>189</v>
      </c>
      <c r="I6" s="343" t="s">
        <v>178</v>
      </c>
    </row>
    <row r="7" spans="1:11" ht="14.25" customHeight="1" x14ac:dyDescent="0.25">
      <c r="A7" s="338"/>
      <c r="B7" s="339"/>
      <c r="C7" s="340"/>
      <c r="D7" s="338"/>
      <c r="E7" s="338"/>
      <c r="F7" s="507"/>
      <c r="G7" s="508"/>
      <c r="H7" s="338"/>
      <c r="I7" s="338"/>
    </row>
    <row r="8" spans="1:11" ht="15.75" customHeight="1" x14ac:dyDescent="0.25">
      <c r="A8" s="505"/>
      <c r="B8" s="339"/>
      <c r="C8" s="340"/>
      <c r="D8" s="338"/>
      <c r="E8" s="338"/>
      <c r="F8" s="85" t="s">
        <v>179</v>
      </c>
      <c r="G8" s="87" t="s">
        <v>180</v>
      </c>
      <c r="H8" s="338"/>
      <c r="I8" s="338"/>
    </row>
    <row r="9" spans="1:11" ht="15" customHeight="1" x14ac:dyDescent="0.25">
      <c r="A9" s="1">
        <v>1</v>
      </c>
      <c r="B9" s="504"/>
      <c r="C9" s="504"/>
      <c r="D9" s="133" t="s">
        <v>229</v>
      </c>
      <c r="E9" s="133"/>
      <c r="F9" s="133"/>
      <c r="G9" s="133"/>
      <c r="H9" s="134">
        <f>G016A!G958</f>
        <v>0</v>
      </c>
      <c r="I9" s="135"/>
      <c r="J9" s="37"/>
      <c r="K9" s="37"/>
    </row>
    <row r="10" spans="1:11" ht="15" customHeight="1" x14ac:dyDescent="0.25">
      <c r="A10" s="2">
        <v>2</v>
      </c>
      <c r="B10" s="500"/>
      <c r="C10" s="500"/>
      <c r="D10" s="136"/>
      <c r="E10" s="136"/>
      <c r="F10" s="136"/>
      <c r="G10" s="136"/>
      <c r="H10" s="137"/>
      <c r="I10" s="138"/>
      <c r="J10" s="38" t="str">
        <f t="shared" ref="J10:J28" si="0">IF(H10&lt;&gt;0,(IF(I10=0,"KDV'li Tutar Zorunlu"," "))," ")</f>
        <v xml:space="preserve"> </v>
      </c>
      <c r="K10" s="38" t="str">
        <f t="shared" ref="K10:K28" si="1">IF(H10&lt;&gt;0,(IF(F10=0,"Tarih Numara Zorunlu"," "))," ")</f>
        <v xml:space="preserve"> </v>
      </c>
    </row>
    <row r="11" spans="1:11" ht="15" customHeight="1" x14ac:dyDescent="0.25">
      <c r="A11" s="2">
        <v>3</v>
      </c>
      <c r="B11" s="500"/>
      <c r="C11" s="500"/>
      <c r="D11" s="136"/>
      <c r="E11" s="136"/>
      <c r="F11" s="136"/>
      <c r="G11" s="136"/>
      <c r="H11" s="137"/>
      <c r="I11" s="138"/>
      <c r="J11" s="38" t="str">
        <f t="shared" si="0"/>
        <v xml:space="preserve"> </v>
      </c>
      <c r="K11" s="38" t="str">
        <f t="shared" si="1"/>
        <v xml:space="preserve"> </v>
      </c>
    </row>
    <row r="12" spans="1:11" ht="15" customHeight="1" x14ac:dyDescent="0.25">
      <c r="A12" s="2">
        <v>4</v>
      </c>
      <c r="B12" s="500"/>
      <c r="C12" s="500"/>
      <c r="D12" s="136"/>
      <c r="E12" s="136"/>
      <c r="F12" s="136"/>
      <c r="G12" s="136"/>
      <c r="H12" s="137"/>
      <c r="I12" s="138"/>
      <c r="J12" s="38" t="str">
        <f t="shared" si="0"/>
        <v xml:space="preserve"> </v>
      </c>
      <c r="K12" s="38" t="str">
        <f t="shared" si="1"/>
        <v xml:space="preserve"> </v>
      </c>
    </row>
    <row r="13" spans="1:11" ht="15" customHeight="1" x14ac:dyDescent="0.25">
      <c r="A13" s="2">
        <v>5</v>
      </c>
      <c r="B13" s="500"/>
      <c r="C13" s="500"/>
      <c r="D13" s="136"/>
      <c r="E13" s="136"/>
      <c r="F13" s="136"/>
      <c r="G13" s="136"/>
      <c r="H13" s="137"/>
      <c r="I13" s="138"/>
      <c r="J13" s="38" t="str">
        <f t="shared" si="0"/>
        <v xml:space="preserve"> </v>
      </c>
      <c r="K13" s="38" t="str">
        <f t="shared" si="1"/>
        <v xml:space="preserve"> </v>
      </c>
    </row>
    <row r="14" spans="1:11" ht="15" customHeight="1" x14ac:dyDescent="0.25">
      <c r="A14" s="2">
        <v>6</v>
      </c>
      <c r="B14" s="477"/>
      <c r="C14" s="477"/>
      <c r="D14" s="136"/>
      <c r="E14" s="136"/>
      <c r="F14" s="136"/>
      <c r="G14" s="136"/>
      <c r="H14" s="137"/>
      <c r="I14" s="138"/>
      <c r="J14" s="38" t="str">
        <f t="shared" si="0"/>
        <v xml:space="preserve"> </v>
      </c>
      <c r="K14" s="38" t="str">
        <f t="shared" si="1"/>
        <v xml:space="preserve"> </v>
      </c>
    </row>
    <row r="15" spans="1:11" ht="15" customHeight="1" x14ac:dyDescent="0.25">
      <c r="A15" s="2">
        <v>7</v>
      </c>
      <c r="B15" s="477"/>
      <c r="C15" s="477"/>
      <c r="D15" s="136"/>
      <c r="E15" s="136"/>
      <c r="F15" s="136"/>
      <c r="G15" s="136"/>
      <c r="H15" s="137"/>
      <c r="I15" s="138"/>
      <c r="J15" s="38" t="str">
        <f t="shared" si="0"/>
        <v xml:space="preserve"> </v>
      </c>
      <c r="K15" s="38" t="str">
        <f t="shared" si="1"/>
        <v xml:space="preserve"> </v>
      </c>
    </row>
    <row r="16" spans="1:11" ht="15" customHeight="1" x14ac:dyDescent="0.25">
      <c r="A16" s="2">
        <v>8</v>
      </c>
      <c r="B16" s="477"/>
      <c r="C16" s="477"/>
      <c r="D16" s="136"/>
      <c r="E16" s="136"/>
      <c r="F16" s="136"/>
      <c r="G16" s="136"/>
      <c r="H16" s="137"/>
      <c r="I16" s="138"/>
      <c r="J16" s="38" t="str">
        <f t="shared" si="0"/>
        <v xml:space="preserve"> </v>
      </c>
      <c r="K16" s="38" t="str">
        <f t="shared" si="1"/>
        <v xml:space="preserve"> </v>
      </c>
    </row>
    <row r="17" spans="1:11" ht="15" customHeight="1" x14ac:dyDescent="0.25">
      <c r="A17" s="2">
        <v>9</v>
      </c>
      <c r="B17" s="477"/>
      <c r="C17" s="477"/>
      <c r="D17" s="136"/>
      <c r="E17" s="136"/>
      <c r="F17" s="136"/>
      <c r="G17" s="136"/>
      <c r="H17" s="137"/>
      <c r="I17" s="138"/>
      <c r="J17" s="38" t="str">
        <f t="shared" si="0"/>
        <v xml:space="preserve"> </v>
      </c>
      <c r="K17" s="38" t="str">
        <f t="shared" si="1"/>
        <v xml:space="preserve"> </v>
      </c>
    </row>
    <row r="18" spans="1:11" ht="15" customHeight="1" x14ac:dyDescent="0.25">
      <c r="A18" s="2">
        <v>10</v>
      </c>
      <c r="B18" s="477"/>
      <c r="C18" s="477"/>
      <c r="D18" s="136"/>
      <c r="E18" s="136"/>
      <c r="F18" s="136"/>
      <c r="G18" s="136"/>
      <c r="H18" s="137"/>
      <c r="I18" s="138"/>
      <c r="J18" s="38" t="str">
        <f t="shared" si="0"/>
        <v xml:space="preserve"> </v>
      </c>
      <c r="K18" s="38" t="str">
        <f t="shared" si="1"/>
        <v xml:space="preserve"> </v>
      </c>
    </row>
    <row r="19" spans="1:11" ht="15" customHeight="1" x14ac:dyDescent="0.25">
      <c r="A19" s="2">
        <v>11</v>
      </c>
      <c r="B19" s="477"/>
      <c r="C19" s="477"/>
      <c r="D19" s="136"/>
      <c r="E19" s="136"/>
      <c r="F19" s="136"/>
      <c r="G19" s="136"/>
      <c r="H19" s="137"/>
      <c r="I19" s="138"/>
      <c r="J19" s="38" t="str">
        <f t="shared" si="0"/>
        <v xml:space="preserve"> </v>
      </c>
      <c r="K19" s="38" t="str">
        <f t="shared" si="1"/>
        <v xml:space="preserve"> </v>
      </c>
    </row>
    <row r="20" spans="1:11" ht="15" customHeight="1" x14ac:dyDescent="0.25">
      <c r="A20" s="2">
        <v>12</v>
      </c>
      <c r="B20" s="477"/>
      <c r="C20" s="477"/>
      <c r="D20" s="136"/>
      <c r="E20" s="136"/>
      <c r="F20" s="136"/>
      <c r="G20" s="136"/>
      <c r="H20" s="137"/>
      <c r="I20" s="138"/>
      <c r="J20" s="38" t="str">
        <f t="shared" si="0"/>
        <v xml:space="preserve"> </v>
      </c>
      <c r="K20" s="38" t="str">
        <f t="shared" si="1"/>
        <v xml:space="preserve"> </v>
      </c>
    </row>
    <row r="21" spans="1:11" ht="15" customHeight="1" x14ac:dyDescent="0.25">
      <c r="A21" s="2">
        <v>13</v>
      </c>
      <c r="B21" s="477"/>
      <c r="C21" s="477"/>
      <c r="D21" s="136"/>
      <c r="E21" s="136"/>
      <c r="F21" s="136"/>
      <c r="G21" s="136"/>
      <c r="H21" s="137"/>
      <c r="I21" s="138"/>
      <c r="J21" s="38" t="str">
        <f t="shared" si="0"/>
        <v xml:space="preserve"> </v>
      </c>
      <c r="K21" s="38" t="str">
        <f t="shared" si="1"/>
        <v xml:space="preserve"> </v>
      </c>
    </row>
    <row r="22" spans="1:11" ht="15" customHeight="1" x14ac:dyDescent="0.25">
      <c r="A22" s="2">
        <v>14</v>
      </c>
      <c r="B22" s="477"/>
      <c r="C22" s="477"/>
      <c r="D22" s="136"/>
      <c r="E22" s="136"/>
      <c r="F22" s="136"/>
      <c r="G22" s="136"/>
      <c r="H22" s="137"/>
      <c r="I22" s="138"/>
      <c r="J22" s="38" t="str">
        <f t="shared" si="0"/>
        <v xml:space="preserve"> </v>
      </c>
      <c r="K22" s="38" t="str">
        <f t="shared" si="1"/>
        <v xml:space="preserve"> </v>
      </c>
    </row>
    <row r="23" spans="1:11" ht="15" customHeight="1" x14ac:dyDescent="0.25">
      <c r="A23" s="2">
        <v>15</v>
      </c>
      <c r="B23" s="477"/>
      <c r="C23" s="477"/>
      <c r="D23" s="136"/>
      <c r="E23" s="136"/>
      <c r="F23" s="136"/>
      <c r="G23" s="136"/>
      <c r="H23" s="137"/>
      <c r="I23" s="138"/>
      <c r="J23" s="38" t="str">
        <f t="shared" si="0"/>
        <v xml:space="preserve"> </v>
      </c>
      <c r="K23" s="38" t="str">
        <f t="shared" si="1"/>
        <v xml:space="preserve"> </v>
      </c>
    </row>
    <row r="24" spans="1:11" ht="15" customHeight="1" x14ac:dyDescent="0.25">
      <c r="A24" s="2">
        <v>16</v>
      </c>
      <c r="B24" s="477"/>
      <c r="C24" s="477"/>
      <c r="D24" s="136"/>
      <c r="E24" s="136"/>
      <c r="F24" s="136"/>
      <c r="G24" s="136"/>
      <c r="H24" s="137"/>
      <c r="I24" s="138"/>
      <c r="J24" s="38" t="str">
        <f t="shared" si="0"/>
        <v xml:space="preserve"> </v>
      </c>
      <c r="K24" s="38" t="str">
        <f t="shared" si="1"/>
        <v xml:space="preserve"> </v>
      </c>
    </row>
    <row r="25" spans="1:11" ht="15" customHeight="1" x14ac:dyDescent="0.25">
      <c r="A25" s="2">
        <v>17</v>
      </c>
      <c r="B25" s="477"/>
      <c r="C25" s="477"/>
      <c r="D25" s="136"/>
      <c r="E25" s="136"/>
      <c r="F25" s="136"/>
      <c r="G25" s="136"/>
      <c r="H25" s="137"/>
      <c r="I25" s="138"/>
      <c r="J25" s="38" t="str">
        <f t="shared" si="0"/>
        <v xml:space="preserve"> </v>
      </c>
      <c r="K25" s="38" t="str">
        <f t="shared" si="1"/>
        <v xml:space="preserve"> </v>
      </c>
    </row>
    <row r="26" spans="1:11" ht="15" customHeight="1" x14ac:dyDescent="0.25">
      <c r="A26" s="2">
        <v>18</v>
      </c>
      <c r="B26" s="477"/>
      <c r="C26" s="477"/>
      <c r="D26" s="136"/>
      <c r="E26" s="136"/>
      <c r="F26" s="136"/>
      <c r="G26" s="136"/>
      <c r="H26" s="137"/>
      <c r="I26" s="138"/>
      <c r="J26" s="38" t="str">
        <f t="shared" si="0"/>
        <v xml:space="preserve"> </v>
      </c>
      <c r="K26" s="38" t="str">
        <f t="shared" si="1"/>
        <v xml:space="preserve"> </v>
      </c>
    </row>
    <row r="27" spans="1:11" ht="15" customHeight="1" x14ac:dyDescent="0.25">
      <c r="A27" s="2">
        <v>19</v>
      </c>
      <c r="B27" s="500"/>
      <c r="C27" s="500"/>
      <c r="D27" s="136"/>
      <c r="E27" s="136"/>
      <c r="F27" s="136"/>
      <c r="G27" s="136"/>
      <c r="H27" s="137"/>
      <c r="I27" s="138"/>
      <c r="J27" s="38" t="str">
        <f t="shared" si="0"/>
        <v xml:space="preserve"> </v>
      </c>
      <c r="K27" s="38" t="str">
        <f t="shared" si="1"/>
        <v xml:space="preserve"> </v>
      </c>
    </row>
    <row r="28" spans="1:11" ht="15.75" customHeight="1" x14ac:dyDescent="0.25">
      <c r="A28" s="83">
        <v>20</v>
      </c>
      <c r="B28" s="501"/>
      <c r="C28" s="501"/>
      <c r="D28" s="139"/>
      <c r="E28" s="139"/>
      <c r="F28" s="139"/>
      <c r="G28" s="139"/>
      <c r="H28" s="140"/>
      <c r="I28" s="141"/>
      <c r="J28" s="38" t="str">
        <f t="shared" si="0"/>
        <v xml:space="preserve"> </v>
      </c>
      <c r="K28" s="38" t="str">
        <f t="shared" si="1"/>
        <v xml:space="preserve"> </v>
      </c>
    </row>
    <row r="29" spans="1:11" ht="21" customHeight="1" x14ac:dyDescent="0.25">
      <c r="A29" s="455"/>
      <c r="B29" s="455"/>
      <c r="C29" s="455"/>
      <c r="D29" s="455"/>
      <c r="E29" s="455"/>
      <c r="F29" s="86"/>
      <c r="G29" s="91" t="s">
        <v>230</v>
      </c>
      <c r="H29" s="41">
        <f>SUM(H9:H28)</f>
        <v>0</v>
      </c>
      <c r="I29" s="49"/>
    </row>
    <row r="30" spans="1:11" ht="15" customHeight="1" x14ac:dyDescent="0.25">
      <c r="A30" s="46"/>
      <c r="B30" s="46"/>
      <c r="C30" s="46"/>
      <c r="D30" s="46"/>
      <c r="E30" s="46"/>
      <c r="F30" s="46"/>
      <c r="G30" s="46"/>
      <c r="H30" s="46"/>
      <c r="I30" s="46"/>
    </row>
    <row r="31" spans="1:11" ht="15.75" customHeight="1" x14ac:dyDescent="0.25">
      <c r="A31" s="502" t="s">
        <v>171</v>
      </c>
      <c r="B31" s="502"/>
      <c r="C31" s="502"/>
      <c r="D31" s="502"/>
      <c r="E31" s="502"/>
      <c r="F31" s="502"/>
      <c r="G31" s="502"/>
      <c r="H31" s="502"/>
      <c r="I31" s="502"/>
      <c r="J31" s="502"/>
      <c r="K31" s="502"/>
    </row>
    <row r="32" spans="1:11" ht="15" customHeight="1" x14ac:dyDescent="0.25">
      <c r="A32" s="50"/>
    </row>
    <row r="33" spans="1:13" ht="15" customHeight="1" x14ac:dyDescent="0.25">
      <c r="A33" s="89" t="s">
        <v>101</v>
      </c>
      <c r="D33" s="503" t="s">
        <v>231</v>
      </c>
      <c r="E33" s="503"/>
      <c r="F33" s="503"/>
      <c r="G33" s="503"/>
      <c r="H33" s="503"/>
      <c r="I33" s="503"/>
      <c r="M33" s="74"/>
    </row>
    <row r="36" spans="1:13" ht="15.75" customHeight="1" x14ac:dyDescent="0.25">
      <c r="A36" s="348" t="s">
        <v>221</v>
      </c>
      <c r="B36" s="348"/>
      <c r="C36" s="348"/>
      <c r="D36" s="348"/>
      <c r="E36" s="348"/>
      <c r="F36" s="348"/>
      <c r="G36" s="348"/>
      <c r="H36" s="348"/>
      <c r="I36" s="348"/>
    </row>
    <row r="37" spans="1:13" ht="15" customHeight="1" x14ac:dyDescent="0.25">
      <c r="A37" s="70"/>
      <c r="B37" s="70"/>
      <c r="C37" s="70"/>
      <c r="D37" s="71" t="str">
        <f>'proje ve personel bilgileri'!$B$7</f>
        <v>/</v>
      </c>
      <c r="E37" s="70" t="s">
        <v>109</v>
      </c>
      <c r="F37" s="70"/>
      <c r="G37" s="70"/>
      <c r="H37" s="70"/>
      <c r="I37" s="70"/>
    </row>
    <row r="38" spans="1:13" ht="18.75" customHeight="1" x14ac:dyDescent="0.25">
      <c r="A38" s="64" t="s">
        <v>222</v>
      </c>
      <c r="I38" s="64" t="s">
        <v>223</v>
      </c>
    </row>
    <row r="39" spans="1:13" ht="15.75" customHeight="1" x14ac:dyDescent="0.25">
      <c r="A39" s="435" t="s">
        <v>224</v>
      </c>
      <c r="B39" s="436"/>
      <c r="C39" s="351">
        <f>'proje ve personel bilgileri'!$B$2</f>
        <v>0</v>
      </c>
      <c r="D39" s="352"/>
      <c r="E39" s="352"/>
      <c r="F39" s="352"/>
      <c r="G39" s="352"/>
      <c r="H39" s="352"/>
      <c r="I39" s="353"/>
    </row>
    <row r="40" spans="1:13" ht="15.75" customHeight="1" x14ac:dyDescent="0.25">
      <c r="A40" s="509" t="s">
        <v>225</v>
      </c>
      <c r="B40" s="510"/>
      <c r="C40" s="356">
        <f>'proje ve personel bilgileri'!$B$3</f>
        <v>0</v>
      </c>
      <c r="D40" s="357"/>
      <c r="E40" s="357"/>
      <c r="F40" s="357"/>
      <c r="G40" s="357"/>
      <c r="H40" s="357"/>
      <c r="I40" s="358"/>
    </row>
    <row r="41" spans="1:13" ht="15" customHeight="1" x14ac:dyDescent="0.25">
      <c r="A41" s="343" t="s">
        <v>87</v>
      </c>
      <c r="B41" s="346" t="s">
        <v>226</v>
      </c>
      <c r="C41" s="347"/>
      <c r="D41" s="343" t="s">
        <v>227</v>
      </c>
      <c r="E41" s="343" t="s">
        <v>228</v>
      </c>
      <c r="F41" s="344" t="s">
        <v>176</v>
      </c>
      <c r="G41" s="506"/>
      <c r="H41" s="343" t="s">
        <v>189</v>
      </c>
      <c r="I41" s="343" t="s">
        <v>178</v>
      </c>
    </row>
    <row r="42" spans="1:13" ht="15.75" customHeight="1" x14ac:dyDescent="0.25">
      <c r="A42" s="338"/>
      <c r="B42" s="339"/>
      <c r="C42" s="340"/>
      <c r="D42" s="338"/>
      <c r="E42" s="338"/>
      <c r="F42" s="507"/>
      <c r="G42" s="508"/>
      <c r="H42" s="338"/>
      <c r="I42" s="338"/>
    </row>
    <row r="43" spans="1:13" ht="44.25" customHeight="1" x14ac:dyDescent="0.25">
      <c r="A43" s="505"/>
      <c r="B43" s="339"/>
      <c r="C43" s="340"/>
      <c r="D43" s="338"/>
      <c r="E43" s="338"/>
      <c r="F43" s="85" t="s">
        <v>179</v>
      </c>
      <c r="G43" s="87" t="s">
        <v>180</v>
      </c>
      <c r="H43" s="338"/>
      <c r="I43" s="338"/>
    </row>
    <row r="44" spans="1:13" ht="15" customHeight="1" x14ac:dyDescent="0.25">
      <c r="A44" s="1">
        <v>21</v>
      </c>
      <c r="B44" s="504"/>
      <c r="C44" s="504"/>
      <c r="D44" s="133"/>
      <c r="E44" s="133"/>
      <c r="F44" s="133"/>
      <c r="G44" s="133"/>
      <c r="H44" s="142"/>
      <c r="I44" s="135"/>
      <c r="J44" s="38" t="str">
        <f t="shared" ref="J44:J63" si="2">IF(H44&lt;&gt;0,(IF(I44=0,"KDV'li Tutar Zorunlu"," "))," ")</f>
        <v xml:space="preserve"> </v>
      </c>
      <c r="K44" s="38" t="str">
        <f t="shared" ref="K44:K63" si="3">IF(H44&lt;&gt;0,(IF(F44=0,"Tarih Numara Zorunlu"," "))," ")</f>
        <v xml:space="preserve"> </v>
      </c>
    </row>
    <row r="45" spans="1:13" ht="15.75" customHeight="1" x14ac:dyDescent="0.25">
      <c r="A45" s="2">
        <v>22</v>
      </c>
      <c r="B45" s="500"/>
      <c r="C45" s="500"/>
      <c r="D45" s="136"/>
      <c r="E45" s="136"/>
      <c r="F45" s="136"/>
      <c r="G45" s="136"/>
      <c r="H45" s="137"/>
      <c r="I45" s="138"/>
      <c r="J45" s="38" t="str">
        <f t="shared" si="2"/>
        <v xml:space="preserve"> </v>
      </c>
      <c r="K45" s="38" t="str">
        <f t="shared" si="3"/>
        <v xml:space="preserve"> </v>
      </c>
    </row>
    <row r="46" spans="1:13" ht="15" customHeight="1" x14ac:dyDescent="0.25">
      <c r="A46" s="1">
        <v>23</v>
      </c>
      <c r="B46" s="500"/>
      <c r="C46" s="500"/>
      <c r="D46" s="136"/>
      <c r="E46" s="136"/>
      <c r="F46" s="136"/>
      <c r="G46" s="136"/>
      <c r="H46" s="137"/>
      <c r="I46" s="138"/>
      <c r="J46" s="38" t="str">
        <f t="shared" si="2"/>
        <v xml:space="preserve"> </v>
      </c>
      <c r="K46" s="38" t="str">
        <f t="shared" si="3"/>
        <v xml:space="preserve"> </v>
      </c>
    </row>
    <row r="47" spans="1:13" ht="15.75" customHeight="1" x14ac:dyDescent="0.25">
      <c r="A47" s="2">
        <v>24</v>
      </c>
      <c r="B47" s="500"/>
      <c r="C47" s="500"/>
      <c r="D47" s="136"/>
      <c r="E47" s="136"/>
      <c r="F47" s="136"/>
      <c r="G47" s="136"/>
      <c r="H47" s="137"/>
      <c r="I47" s="138"/>
      <c r="J47" s="38" t="str">
        <f t="shared" si="2"/>
        <v xml:space="preserve"> </v>
      </c>
      <c r="K47" s="38" t="str">
        <f t="shared" si="3"/>
        <v xml:space="preserve"> </v>
      </c>
    </row>
    <row r="48" spans="1:13" ht="15" customHeight="1" x14ac:dyDescent="0.25">
      <c r="A48" s="1">
        <v>25</v>
      </c>
      <c r="B48" s="500"/>
      <c r="C48" s="500"/>
      <c r="D48" s="136"/>
      <c r="E48" s="136"/>
      <c r="F48" s="136"/>
      <c r="G48" s="136"/>
      <c r="H48" s="137"/>
      <c r="I48" s="138"/>
      <c r="J48" s="38" t="str">
        <f t="shared" si="2"/>
        <v xml:space="preserve"> </v>
      </c>
      <c r="K48" s="38" t="str">
        <f t="shared" si="3"/>
        <v xml:space="preserve"> </v>
      </c>
    </row>
    <row r="49" spans="1:11" ht="15.75" customHeight="1" x14ac:dyDescent="0.25">
      <c r="A49" s="2">
        <v>26</v>
      </c>
      <c r="B49" s="477"/>
      <c r="C49" s="477"/>
      <c r="D49" s="136"/>
      <c r="E49" s="136"/>
      <c r="F49" s="136"/>
      <c r="G49" s="136"/>
      <c r="H49" s="137"/>
      <c r="I49" s="138"/>
      <c r="J49" s="38" t="str">
        <f t="shared" si="2"/>
        <v xml:space="preserve"> </v>
      </c>
      <c r="K49" s="38" t="str">
        <f t="shared" si="3"/>
        <v xml:space="preserve"> </v>
      </c>
    </row>
    <row r="50" spans="1:11" ht="15" customHeight="1" x14ac:dyDescent="0.25">
      <c r="A50" s="1">
        <v>27</v>
      </c>
      <c r="B50" s="477"/>
      <c r="C50" s="477"/>
      <c r="D50" s="136"/>
      <c r="E50" s="136"/>
      <c r="F50" s="136"/>
      <c r="G50" s="136"/>
      <c r="H50" s="137"/>
      <c r="I50" s="138"/>
      <c r="J50" s="38" t="str">
        <f t="shared" si="2"/>
        <v xml:space="preserve"> </v>
      </c>
      <c r="K50" s="38" t="str">
        <f t="shared" si="3"/>
        <v xml:space="preserve"> </v>
      </c>
    </row>
    <row r="51" spans="1:11" ht="15.75" customHeight="1" x14ac:dyDescent="0.25">
      <c r="A51" s="2">
        <v>28</v>
      </c>
      <c r="B51" s="477"/>
      <c r="C51" s="477"/>
      <c r="D51" s="136"/>
      <c r="E51" s="136"/>
      <c r="F51" s="136"/>
      <c r="G51" s="136"/>
      <c r="H51" s="137"/>
      <c r="I51" s="138"/>
      <c r="J51" s="38" t="str">
        <f t="shared" si="2"/>
        <v xml:space="preserve"> </v>
      </c>
      <c r="K51" s="38" t="str">
        <f t="shared" si="3"/>
        <v xml:space="preserve"> </v>
      </c>
    </row>
    <row r="52" spans="1:11" ht="15" customHeight="1" x14ac:dyDescent="0.25">
      <c r="A52" s="1">
        <v>29</v>
      </c>
      <c r="B52" s="477"/>
      <c r="C52" s="477"/>
      <c r="D52" s="136"/>
      <c r="E52" s="136"/>
      <c r="F52" s="136"/>
      <c r="G52" s="136"/>
      <c r="H52" s="137"/>
      <c r="I52" s="138"/>
      <c r="J52" s="38" t="str">
        <f t="shared" si="2"/>
        <v xml:space="preserve"> </v>
      </c>
      <c r="K52" s="38" t="str">
        <f t="shared" si="3"/>
        <v xml:space="preserve"> </v>
      </c>
    </row>
    <row r="53" spans="1:11" ht="15.75" customHeight="1" x14ac:dyDescent="0.25">
      <c r="A53" s="2">
        <v>30</v>
      </c>
      <c r="B53" s="477"/>
      <c r="C53" s="477"/>
      <c r="D53" s="136"/>
      <c r="E53" s="136"/>
      <c r="F53" s="136"/>
      <c r="G53" s="136"/>
      <c r="H53" s="137"/>
      <c r="I53" s="138"/>
      <c r="J53" s="38" t="str">
        <f t="shared" si="2"/>
        <v xml:space="preserve"> </v>
      </c>
      <c r="K53" s="38" t="str">
        <f t="shared" si="3"/>
        <v xml:space="preserve"> </v>
      </c>
    </row>
    <row r="54" spans="1:11" ht="15" customHeight="1" x14ac:dyDescent="0.25">
      <c r="A54" s="1">
        <v>31</v>
      </c>
      <c r="B54" s="477"/>
      <c r="C54" s="477"/>
      <c r="D54" s="136"/>
      <c r="E54" s="136"/>
      <c r="F54" s="136"/>
      <c r="G54" s="136"/>
      <c r="H54" s="137"/>
      <c r="I54" s="138"/>
      <c r="J54" s="38" t="str">
        <f t="shared" si="2"/>
        <v xml:space="preserve"> </v>
      </c>
      <c r="K54" s="38" t="str">
        <f t="shared" si="3"/>
        <v xml:space="preserve"> </v>
      </c>
    </row>
    <row r="55" spans="1:11" ht="15.75" customHeight="1" x14ac:dyDescent="0.25">
      <c r="A55" s="2">
        <v>32</v>
      </c>
      <c r="B55" s="477"/>
      <c r="C55" s="477"/>
      <c r="D55" s="136"/>
      <c r="E55" s="136"/>
      <c r="F55" s="136"/>
      <c r="G55" s="136"/>
      <c r="H55" s="137"/>
      <c r="I55" s="138"/>
      <c r="J55" s="38" t="str">
        <f t="shared" si="2"/>
        <v xml:space="preserve"> </v>
      </c>
      <c r="K55" s="38" t="str">
        <f t="shared" si="3"/>
        <v xml:space="preserve"> </v>
      </c>
    </row>
    <row r="56" spans="1:11" ht="15" customHeight="1" x14ac:dyDescent="0.25">
      <c r="A56" s="1">
        <v>33</v>
      </c>
      <c r="B56" s="477"/>
      <c r="C56" s="477"/>
      <c r="D56" s="136"/>
      <c r="E56" s="136"/>
      <c r="F56" s="136"/>
      <c r="G56" s="136"/>
      <c r="H56" s="137"/>
      <c r="I56" s="138"/>
      <c r="J56" s="38" t="str">
        <f t="shared" si="2"/>
        <v xml:space="preserve"> </v>
      </c>
      <c r="K56" s="38" t="str">
        <f t="shared" si="3"/>
        <v xml:space="preserve"> </v>
      </c>
    </row>
    <row r="57" spans="1:11" ht="15.75" customHeight="1" x14ac:dyDescent="0.25">
      <c r="A57" s="2">
        <v>34</v>
      </c>
      <c r="B57" s="477"/>
      <c r="C57" s="477"/>
      <c r="D57" s="136"/>
      <c r="E57" s="136"/>
      <c r="F57" s="136"/>
      <c r="G57" s="136"/>
      <c r="H57" s="137"/>
      <c r="I57" s="138"/>
      <c r="J57" s="38" t="str">
        <f t="shared" si="2"/>
        <v xml:space="preserve"> </v>
      </c>
      <c r="K57" s="38" t="str">
        <f t="shared" si="3"/>
        <v xml:space="preserve"> </v>
      </c>
    </row>
    <row r="58" spans="1:11" ht="15" customHeight="1" x14ac:dyDescent="0.25">
      <c r="A58" s="1">
        <v>35</v>
      </c>
      <c r="B58" s="477"/>
      <c r="C58" s="477"/>
      <c r="D58" s="136"/>
      <c r="E58" s="136"/>
      <c r="F58" s="136"/>
      <c r="G58" s="136"/>
      <c r="H58" s="137"/>
      <c r="I58" s="138"/>
      <c r="J58" s="38" t="str">
        <f t="shared" si="2"/>
        <v xml:space="preserve"> </v>
      </c>
      <c r="K58" s="38" t="str">
        <f t="shared" si="3"/>
        <v xml:space="preserve"> </v>
      </c>
    </row>
    <row r="59" spans="1:11" ht="15.75" customHeight="1" x14ac:dyDescent="0.25">
      <c r="A59" s="2">
        <v>36</v>
      </c>
      <c r="B59" s="477"/>
      <c r="C59" s="477"/>
      <c r="D59" s="136"/>
      <c r="E59" s="136"/>
      <c r="F59" s="136"/>
      <c r="G59" s="136"/>
      <c r="H59" s="137"/>
      <c r="I59" s="138"/>
      <c r="J59" s="38" t="str">
        <f t="shared" si="2"/>
        <v xml:space="preserve"> </v>
      </c>
      <c r="K59" s="38" t="str">
        <f t="shared" si="3"/>
        <v xml:space="preserve"> </v>
      </c>
    </row>
    <row r="60" spans="1:11" ht="15" customHeight="1" x14ac:dyDescent="0.25">
      <c r="A60" s="1">
        <v>37</v>
      </c>
      <c r="B60" s="477"/>
      <c r="C60" s="477"/>
      <c r="D60" s="136"/>
      <c r="E60" s="136"/>
      <c r="F60" s="136"/>
      <c r="G60" s="136"/>
      <c r="H60" s="137"/>
      <c r="I60" s="138"/>
      <c r="J60" s="38" t="str">
        <f t="shared" si="2"/>
        <v xml:space="preserve"> </v>
      </c>
      <c r="K60" s="38" t="str">
        <f t="shared" si="3"/>
        <v xml:space="preserve"> </v>
      </c>
    </row>
    <row r="61" spans="1:11" ht="15.75" customHeight="1" x14ac:dyDescent="0.25">
      <c r="A61" s="2">
        <v>38</v>
      </c>
      <c r="B61" s="477"/>
      <c r="C61" s="477"/>
      <c r="D61" s="136"/>
      <c r="E61" s="136"/>
      <c r="F61" s="136"/>
      <c r="G61" s="136"/>
      <c r="H61" s="137"/>
      <c r="I61" s="138"/>
      <c r="J61" s="38" t="str">
        <f t="shared" si="2"/>
        <v xml:space="preserve"> </v>
      </c>
      <c r="K61" s="38" t="str">
        <f t="shared" si="3"/>
        <v xml:space="preserve"> </v>
      </c>
    </row>
    <row r="62" spans="1:11" ht="15" customHeight="1" x14ac:dyDescent="0.25">
      <c r="A62" s="1">
        <v>39</v>
      </c>
      <c r="B62" s="500"/>
      <c r="C62" s="500"/>
      <c r="D62" s="136"/>
      <c r="E62" s="136"/>
      <c r="F62" s="136"/>
      <c r="G62" s="136"/>
      <c r="H62" s="137"/>
      <c r="I62" s="138"/>
      <c r="J62" s="38" t="str">
        <f t="shared" si="2"/>
        <v xml:space="preserve"> </v>
      </c>
      <c r="K62" s="38" t="str">
        <f t="shared" si="3"/>
        <v xml:space="preserve"> </v>
      </c>
    </row>
    <row r="63" spans="1:11" ht="15.75" customHeight="1" x14ac:dyDescent="0.25">
      <c r="A63" s="2">
        <v>40</v>
      </c>
      <c r="B63" s="501"/>
      <c r="C63" s="501"/>
      <c r="D63" s="139"/>
      <c r="E63" s="139"/>
      <c r="F63" s="139"/>
      <c r="G63" s="139"/>
      <c r="H63" s="140"/>
      <c r="I63" s="141"/>
      <c r="J63" s="38" t="str">
        <f t="shared" si="2"/>
        <v xml:space="preserve"> </v>
      </c>
      <c r="K63" s="38" t="str">
        <f t="shared" si="3"/>
        <v xml:space="preserve"> </v>
      </c>
    </row>
    <row r="64" spans="1:11" ht="20.25" customHeight="1" x14ac:dyDescent="0.25">
      <c r="A64" s="455"/>
      <c r="B64" s="455"/>
      <c r="C64" s="455"/>
      <c r="D64" s="455"/>
      <c r="E64" s="455"/>
      <c r="F64" s="86"/>
      <c r="G64" s="91" t="s">
        <v>230</v>
      </c>
      <c r="H64" s="41">
        <f>SUM(H44:H63)+H29</f>
        <v>0</v>
      </c>
      <c r="I64" s="49"/>
    </row>
    <row r="65" spans="1:11" ht="15" customHeight="1" x14ac:dyDescent="0.25">
      <c r="A65" s="46"/>
      <c r="B65" s="46"/>
      <c r="C65" s="46"/>
      <c r="D65" s="46"/>
      <c r="E65" s="46"/>
      <c r="F65" s="46"/>
      <c r="G65" s="46"/>
      <c r="H65" s="46"/>
      <c r="I65" s="46"/>
    </row>
    <row r="66" spans="1:11" ht="15" customHeight="1" x14ac:dyDescent="0.25">
      <c r="A66" s="502" t="s">
        <v>171</v>
      </c>
      <c r="B66" s="502"/>
      <c r="C66" s="502"/>
      <c r="D66" s="502"/>
      <c r="E66" s="502"/>
      <c r="F66" s="502"/>
      <c r="G66" s="502"/>
      <c r="H66" s="502"/>
      <c r="I66" s="502"/>
      <c r="J66" s="502"/>
      <c r="K66" s="502"/>
    </row>
    <row r="67" spans="1:11" ht="15" customHeight="1" x14ac:dyDescent="0.25">
      <c r="A67" s="50"/>
    </row>
    <row r="68" spans="1:11" ht="15" customHeight="1" x14ac:dyDescent="0.25">
      <c r="A68" s="89" t="s">
        <v>101</v>
      </c>
      <c r="D68" s="503" t="s">
        <v>231</v>
      </c>
      <c r="E68" s="503"/>
      <c r="F68" s="503"/>
      <c r="G68" s="503"/>
      <c r="H68" s="503"/>
      <c r="I68" s="503"/>
    </row>
    <row r="71" spans="1:11" ht="15.75" customHeight="1" x14ac:dyDescent="0.25">
      <c r="A71" s="348" t="s">
        <v>221</v>
      </c>
      <c r="B71" s="348"/>
      <c r="C71" s="348"/>
      <c r="D71" s="348"/>
      <c r="E71" s="348"/>
      <c r="F71" s="348"/>
      <c r="G71" s="348"/>
      <c r="H71" s="348"/>
      <c r="I71" s="348"/>
    </row>
    <row r="72" spans="1:11" ht="15" customHeight="1" x14ac:dyDescent="0.25">
      <c r="A72" s="70"/>
      <c r="B72" s="70"/>
      <c r="C72" s="70"/>
      <c r="D72" s="71" t="str">
        <f>'proje ve personel bilgileri'!$B$7</f>
        <v>/</v>
      </c>
      <c r="E72" s="70" t="s">
        <v>109</v>
      </c>
      <c r="F72" s="70"/>
      <c r="G72" s="70"/>
      <c r="H72" s="70"/>
      <c r="I72" s="70"/>
    </row>
    <row r="73" spans="1:11" ht="18.75" customHeight="1" x14ac:dyDescent="0.25">
      <c r="A73" s="64" t="s">
        <v>222</v>
      </c>
      <c r="I73" s="64" t="s">
        <v>223</v>
      </c>
    </row>
    <row r="74" spans="1:11" ht="15.75" customHeight="1" x14ac:dyDescent="0.25">
      <c r="A74" s="435" t="s">
        <v>224</v>
      </c>
      <c r="B74" s="436"/>
      <c r="C74" s="351">
        <f>'proje ve personel bilgileri'!$B$2</f>
        <v>0</v>
      </c>
      <c r="D74" s="352"/>
      <c r="E74" s="352"/>
      <c r="F74" s="352"/>
      <c r="G74" s="352"/>
      <c r="H74" s="352"/>
      <c r="I74" s="353"/>
    </row>
    <row r="75" spans="1:11" ht="15.75" customHeight="1" x14ac:dyDescent="0.25">
      <c r="A75" s="509" t="s">
        <v>225</v>
      </c>
      <c r="B75" s="510"/>
      <c r="C75" s="356">
        <f>'proje ve personel bilgileri'!$B$3</f>
        <v>0</v>
      </c>
      <c r="D75" s="357"/>
      <c r="E75" s="357"/>
      <c r="F75" s="357"/>
      <c r="G75" s="357"/>
      <c r="H75" s="357"/>
      <c r="I75" s="358"/>
    </row>
    <row r="76" spans="1:11" ht="15" customHeight="1" x14ac:dyDescent="0.25">
      <c r="A76" s="343" t="s">
        <v>87</v>
      </c>
      <c r="B76" s="346" t="s">
        <v>226</v>
      </c>
      <c r="C76" s="347"/>
      <c r="D76" s="343" t="s">
        <v>227</v>
      </c>
      <c r="E76" s="343" t="s">
        <v>228</v>
      </c>
      <c r="F76" s="344" t="s">
        <v>176</v>
      </c>
      <c r="G76" s="506"/>
      <c r="H76" s="343" t="s">
        <v>189</v>
      </c>
      <c r="I76" s="343" t="s">
        <v>178</v>
      </c>
    </row>
    <row r="77" spans="1:11" ht="13.5" customHeight="1" x14ac:dyDescent="0.25">
      <c r="A77" s="338"/>
      <c r="B77" s="339"/>
      <c r="C77" s="340"/>
      <c r="D77" s="338"/>
      <c r="E77" s="338"/>
      <c r="F77" s="507"/>
      <c r="G77" s="508"/>
      <c r="H77" s="338"/>
      <c r="I77" s="338"/>
    </row>
    <row r="78" spans="1:11" ht="59.25" customHeight="1" x14ac:dyDescent="0.25">
      <c r="A78" s="505"/>
      <c r="B78" s="339"/>
      <c r="C78" s="340"/>
      <c r="D78" s="338"/>
      <c r="E78" s="338"/>
      <c r="F78" s="85" t="s">
        <v>179</v>
      </c>
      <c r="G78" s="87" t="s">
        <v>180</v>
      </c>
      <c r="H78" s="338"/>
      <c r="I78" s="338"/>
    </row>
    <row r="79" spans="1:11" ht="15" customHeight="1" x14ac:dyDescent="0.25">
      <c r="A79" s="1">
        <v>41</v>
      </c>
      <c r="B79" s="504"/>
      <c r="C79" s="504"/>
      <c r="D79" s="133"/>
      <c r="E79" s="133"/>
      <c r="F79" s="133"/>
      <c r="G79" s="133"/>
      <c r="H79" s="142"/>
      <c r="I79" s="135"/>
      <c r="J79" s="38" t="str">
        <f t="shared" ref="J79:J98" si="4">IF(H79&lt;&gt;0,(IF(I79=0,"KDV'li Tutar Zorunlu"," "))," ")</f>
        <v xml:space="preserve"> </v>
      </c>
      <c r="K79" s="38" t="str">
        <f t="shared" ref="K79:K98" si="5">IF(H79&lt;&gt;0,(IF(F79=0,"Tarih Numara Zorunlu"," "))," ")</f>
        <v xml:space="preserve"> </v>
      </c>
    </row>
    <row r="80" spans="1:11" ht="15.75" customHeight="1" x14ac:dyDescent="0.25">
      <c r="A80" s="2">
        <v>42</v>
      </c>
      <c r="B80" s="500"/>
      <c r="C80" s="500"/>
      <c r="D80" s="136"/>
      <c r="E80" s="136"/>
      <c r="F80" s="136"/>
      <c r="G80" s="136"/>
      <c r="H80" s="137"/>
      <c r="I80" s="138"/>
      <c r="J80" s="38" t="str">
        <f t="shared" si="4"/>
        <v xml:space="preserve"> </v>
      </c>
      <c r="K80" s="38" t="str">
        <f t="shared" si="5"/>
        <v xml:space="preserve"> </v>
      </c>
    </row>
    <row r="81" spans="1:11" ht="15" customHeight="1" x14ac:dyDescent="0.25">
      <c r="A81" s="1">
        <v>43</v>
      </c>
      <c r="B81" s="500"/>
      <c r="C81" s="500"/>
      <c r="D81" s="136"/>
      <c r="E81" s="136"/>
      <c r="F81" s="136"/>
      <c r="G81" s="136"/>
      <c r="H81" s="137"/>
      <c r="I81" s="138"/>
      <c r="J81" s="38" t="str">
        <f t="shared" si="4"/>
        <v xml:space="preserve"> </v>
      </c>
      <c r="K81" s="38" t="str">
        <f t="shared" si="5"/>
        <v xml:space="preserve"> </v>
      </c>
    </row>
    <row r="82" spans="1:11" ht="15.75" customHeight="1" x14ac:dyDescent="0.25">
      <c r="A82" s="2">
        <v>44</v>
      </c>
      <c r="B82" s="500"/>
      <c r="C82" s="500"/>
      <c r="D82" s="136"/>
      <c r="E82" s="136"/>
      <c r="F82" s="136"/>
      <c r="G82" s="136"/>
      <c r="H82" s="137"/>
      <c r="I82" s="138"/>
      <c r="J82" s="38" t="str">
        <f t="shared" si="4"/>
        <v xml:space="preserve"> </v>
      </c>
      <c r="K82" s="38" t="str">
        <f t="shared" si="5"/>
        <v xml:space="preserve"> </v>
      </c>
    </row>
    <row r="83" spans="1:11" ht="15" customHeight="1" x14ac:dyDescent="0.25">
      <c r="A83" s="1">
        <v>45</v>
      </c>
      <c r="B83" s="500"/>
      <c r="C83" s="500"/>
      <c r="D83" s="136"/>
      <c r="E83" s="136"/>
      <c r="F83" s="136"/>
      <c r="G83" s="136"/>
      <c r="H83" s="137"/>
      <c r="I83" s="138"/>
      <c r="J83" s="38" t="str">
        <f t="shared" si="4"/>
        <v xml:space="preserve"> </v>
      </c>
      <c r="K83" s="38" t="str">
        <f t="shared" si="5"/>
        <v xml:space="preserve"> </v>
      </c>
    </row>
    <row r="84" spans="1:11" ht="15.75" customHeight="1" x14ac:dyDescent="0.25">
      <c r="A84" s="2">
        <v>46</v>
      </c>
      <c r="B84" s="477"/>
      <c r="C84" s="477"/>
      <c r="D84" s="136"/>
      <c r="E84" s="136"/>
      <c r="F84" s="136"/>
      <c r="G84" s="136"/>
      <c r="H84" s="137"/>
      <c r="I84" s="138"/>
      <c r="J84" s="38" t="str">
        <f t="shared" si="4"/>
        <v xml:space="preserve"> </v>
      </c>
      <c r="K84" s="38" t="str">
        <f t="shared" si="5"/>
        <v xml:space="preserve"> </v>
      </c>
    </row>
    <row r="85" spans="1:11" ht="15" customHeight="1" x14ac:dyDescent="0.25">
      <c r="A85" s="1">
        <v>47</v>
      </c>
      <c r="B85" s="477"/>
      <c r="C85" s="477"/>
      <c r="D85" s="136"/>
      <c r="E85" s="136"/>
      <c r="F85" s="136"/>
      <c r="G85" s="136"/>
      <c r="H85" s="137"/>
      <c r="I85" s="138"/>
      <c r="J85" s="38" t="str">
        <f t="shared" si="4"/>
        <v xml:space="preserve"> </v>
      </c>
      <c r="K85" s="38" t="str">
        <f t="shared" si="5"/>
        <v xml:space="preserve"> </v>
      </c>
    </row>
    <row r="86" spans="1:11" ht="15.75" customHeight="1" x14ac:dyDescent="0.25">
      <c r="A86" s="2">
        <v>48</v>
      </c>
      <c r="B86" s="477"/>
      <c r="C86" s="477"/>
      <c r="D86" s="136"/>
      <c r="E86" s="136"/>
      <c r="F86" s="136"/>
      <c r="G86" s="136"/>
      <c r="H86" s="137"/>
      <c r="I86" s="138"/>
      <c r="J86" s="38" t="str">
        <f t="shared" si="4"/>
        <v xml:space="preserve"> </v>
      </c>
      <c r="K86" s="38" t="str">
        <f t="shared" si="5"/>
        <v xml:space="preserve"> </v>
      </c>
    </row>
    <row r="87" spans="1:11" ht="15" customHeight="1" x14ac:dyDescent="0.25">
      <c r="A87" s="1">
        <v>49</v>
      </c>
      <c r="B87" s="477"/>
      <c r="C87" s="477"/>
      <c r="D87" s="136"/>
      <c r="E87" s="136"/>
      <c r="F87" s="136"/>
      <c r="G87" s="136"/>
      <c r="H87" s="137"/>
      <c r="I87" s="138"/>
      <c r="J87" s="38" t="str">
        <f t="shared" si="4"/>
        <v xml:space="preserve"> </v>
      </c>
      <c r="K87" s="38" t="str">
        <f t="shared" si="5"/>
        <v xml:space="preserve"> </v>
      </c>
    </row>
    <row r="88" spans="1:11" ht="15.75" customHeight="1" x14ac:dyDescent="0.25">
      <c r="A88" s="2">
        <v>50</v>
      </c>
      <c r="B88" s="477"/>
      <c r="C88" s="477"/>
      <c r="D88" s="136"/>
      <c r="E88" s="136"/>
      <c r="F88" s="136"/>
      <c r="G88" s="136"/>
      <c r="H88" s="137"/>
      <c r="I88" s="138"/>
      <c r="J88" s="38" t="str">
        <f t="shared" si="4"/>
        <v xml:space="preserve"> </v>
      </c>
      <c r="K88" s="38" t="str">
        <f t="shared" si="5"/>
        <v xml:space="preserve"> </v>
      </c>
    </row>
    <row r="89" spans="1:11" ht="15" customHeight="1" x14ac:dyDescent="0.25">
      <c r="A89" s="1">
        <v>51</v>
      </c>
      <c r="B89" s="477"/>
      <c r="C89" s="477"/>
      <c r="D89" s="136"/>
      <c r="E89" s="136"/>
      <c r="F89" s="136"/>
      <c r="G89" s="136"/>
      <c r="H89" s="137"/>
      <c r="I89" s="138"/>
      <c r="J89" s="38" t="str">
        <f t="shared" si="4"/>
        <v xml:space="preserve"> </v>
      </c>
      <c r="K89" s="38" t="str">
        <f t="shared" si="5"/>
        <v xml:space="preserve"> </v>
      </c>
    </row>
    <row r="90" spans="1:11" ht="15.75" customHeight="1" x14ac:dyDescent="0.25">
      <c r="A90" s="2">
        <v>52</v>
      </c>
      <c r="B90" s="477"/>
      <c r="C90" s="477"/>
      <c r="D90" s="136"/>
      <c r="E90" s="136"/>
      <c r="F90" s="136"/>
      <c r="G90" s="136"/>
      <c r="H90" s="137"/>
      <c r="I90" s="138"/>
      <c r="J90" s="38" t="str">
        <f t="shared" si="4"/>
        <v xml:space="preserve"> </v>
      </c>
      <c r="K90" s="38" t="str">
        <f t="shared" si="5"/>
        <v xml:space="preserve"> </v>
      </c>
    </row>
    <row r="91" spans="1:11" ht="15" customHeight="1" x14ac:dyDescent="0.25">
      <c r="A91" s="1">
        <v>53</v>
      </c>
      <c r="B91" s="477"/>
      <c r="C91" s="477"/>
      <c r="D91" s="136"/>
      <c r="E91" s="136"/>
      <c r="F91" s="136"/>
      <c r="G91" s="136"/>
      <c r="H91" s="137"/>
      <c r="I91" s="138"/>
      <c r="J91" s="38" t="str">
        <f t="shared" si="4"/>
        <v xml:space="preserve"> </v>
      </c>
      <c r="K91" s="38" t="str">
        <f t="shared" si="5"/>
        <v xml:space="preserve"> </v>
      </c>
    </row>
    <row r="92" spans="1:11" ht="15.75" customHeight="1" x14ac:dyDescent="0.25">
      <c r="A92" s="2">
        <v>54</v>
      </c>
      <c r="B92" s="477"/>
      <c r="C92" s="477"/>
      <c r="D92" s="136"/>
      <c r="E92" s="136"/>
      <c r="F92" s="136"/>
      <c r="G92" s="136"/>
      <c r="H92" s="137"/>
      <c r="I92" s="138"/>
      <c r="J92" s="38" t="str">
        <f t="shared" si="4"/>
        <v xml:space="preserve"> </v>
      </c>
      <c r="K92" s="38" t="str">
        <f t="shared" si="5"/>
        <v xml:space="preserve"> </v>
      </c>
    </row>
    <row r="93" spans="1:11" ht="15" customHeight="1" x14ac:dyDescent="0.25">
      <c r="A93" s="1">
        <v>55</v>
      </c>
      <c r="B93" s="477"/>
      <c r="C93" s="477"/>
      <c r="D93" s="136"/>
      <c r="E93" s="136"/>
      <c r="F93" s="136"/>
      <c r="G93" s="136"/>
      <c r="H93" s="137"/>
      <c r="I93" s="138"/>
      <c r="J93" s="38" t="str">
        <f t="shared" si="4"/>
        <v xml:space="preserve"> </v>
      </c>
      <c r="K93" s="38" t="str">
        <f t="shared" si="5"/>
        <v xml:space="preserve"> </v>
      </c>
    </row>
    <row r="94" spans="1:11" ht="15.75" customHeight="1" x14ac:dyDescent="0.25">
      <c r="A94" s="2">
        <v>56</v>
      </c>
      <c r="B94" s="477"/>
      <c r="C94" s="477"/>
      <c r="D94" s="136"/>
      <c r="E94" s="136"/>
      <c r="F94" s="136"/>
      <c r="G94" s="136"/>
      <c r="H94" s="137"/>
      <c r="I94" s="138"/>
      <c r="J94" s="38" t="str">
        <f t="shared" si="4"/>
        <v xml:space="preserve"> </v>
      </c>
      <c r="K94" s="38" t="str">
        <f t="shared" si="5"/>
        <v xml:space="preserve"> </v>
      </c>
    </row>
    <row r="95" spans="1:11" ht="15" customHeight="1" x14ac:dyDescent="0.25">
      <c r="A95" s="1">
        <v>57</v>
      </c>
      <c r="B95" s="477"/>
      <c r="C95" s="477"/>
      <c r="D95" s="136"/>
      <c r="E95" s="136"/>
      <c r="F95" s="136"/>
      <c r="G95" s="136"/>
      <c r="H95" s="137"/>
      <c r="I95" s="138"/>
      <c r="J95" s="38" t="str">
        <f t="shared" si="4"/>
        <v xml:space="preserve"> </v>
      </c>
      <c r="K95" s="38" t="str">
        <f t="shared" si="5"/>
        <v xml:space="preserve"> </v>
      </c>
    </row>
    <row r="96" spans="1:11" ht="15.75" customHeight="1" x14ac:dyDescent="0.25">
      <c r="A96" s="2">
        <v>58</v>
      </c>
      <c r="B96" s="477"/>
      <c r="C96" s="477"/>
      <c r="D96" s="136"/>
      <c r="E96" s="136"/>
      <c r="F96" s="136"/>
      <c r="G96" s="136"/>
      <c r="H96" s="137"/>
      <c r="I96" s="138"/>
      <c r="J96" s="38" t="str">
        <f t="shared" si="4"/>
        <v xml:space="preserve"> </v>
      </c>
      <c r="K96" s="38" t="str">
        <f t="shared" si="5"/>
        <v xml:space="preserve"> </v>
      </c>
    </row>
    <row r="97" spans="1:11" ht="15" customHeight="1" x14ac:dyDescent="0.25">
      <c r="A97" s="1">
        <v>59</v>
      </c>
      <c r="B97" s="500"/>
      <c r="C97" s="500"/>
      <c r="D97" s="136"/>
      <c r="E97" s="136"/>
      <c r="F97" s="136"/>
      <c r="G97" s="136"/>
      <c r="H97" s="137"/>
      <c r="I97" s="138"/>
      <c r="J97" s="38" t="str">
        <f t="shared" si="4"/>
        <v xml:space="preserve"> </v>
      </c>
      <c r="K97" s="38" t="str">
        <f t="shared" si="5"/>
        <v xml:space="preserve"> </v>
      </c>
    </row>
    <row r="98" spans="1:11" ht="15.75" customHeight="1" x14ac:dyDescent="0.25">
      <c r="A98" s="2">
        <v>60</v>
      </c>
      <c r="B98" s="501"/>
      <c r="C98" s="501"/>
      <c r="D98" s="139"/>
      <c r="E98" s="139"/>
      <c r="F98" s="139"/>
      <c r="G98" s="139"/>
      <c r="H98" s="140"/>
      <c r="I98" s="141"/>
      <c r="J98" s="38" t="str">
        <f t="shared" si="4"/>
        <v xml:space="preserve"> </v>
      </c>
      <c r="K98" s="38" t="str">
        <f t="shared" si="5"/>
        <v xml:space="preserve"> </v>
      </c>
    </row>
    <row r="99" spans="1:11" ht="21" customHeight="1" x14ac:dyDescent="0.25">
      <c r="A99" s="455"/>
      <c r="B99" s="455"/>
      <c r="C99" s="455"/>
      <c r="D99" s="455"/>
      <c r="E99" s="455"/>
      <c r="F99" s="86"/>
      <c r="G99" s="91" t="s">
        <v>230</v>
      </c>
      <c r="H99" s="41">
        <f>SUM(H79:H98)+H64</f>
        <v>0</v>
      </c>
      <c r="I99" s="49"/>
    </row>
    <row r="100" spans="1:11" ht="15" customHeight="1" x14ac:dyDescent="0.25">
      <c r="A100" s="46"/>
      <c r="B100" s="46"/>
      <c r="C100" s="46"/>
      <c r="D100" s="46"/>
      <c r="E100" s="46"/>
      <c r="F100" s="46"/>
      <c r="G100" s="46"/>
      <c r="H100" s="46"/>
      <c r="I100" s="46"/>
    </row>
    <row r="101" spans="1:11" ht="15" customHeight="1" x14ac:dyDescent="0.25">
      <c r="A101" s="502" t="s">
        <v>171</v>
      </c>
      <c r="B101" s="502"/>
      <c r="C101" s="502"/>
      <c r="D101" s="502"/>
      <c r="E101" s="502"/>
      <c r="F101" s="502"/>
      <c r="G101" s="502"/>
      <c r="H101" s="502"/>
      <c r="I101" s="502"/>
      <c r="J101" s="502"/>
      <c r="K101" s="502"/>
    </row>
    <row r="102" spans="1:11" ht="15" customHeight="1" x14ac:dyDescent="0.25">
      <c r="A102" s="50"/>
    </row>
    <row r="103" spans="1:11" ht="15" customHeight="1" x14ac:dyDescent="0.25">
      <c r="A103" s="89" t="s">
        <v>101</v>
      </c>
      <c r="D103" s="503" t="s">
        <v>231</v>
      </c>
      <c r="E103" s="503"/>
      <c r="F103" s="503"/>
      <c r="G103" s="503"/>
      <c r="H103" s="503"/>
      <c r="I103" s="503"/>
    </row>
    <row r="104" spans="1:11" ht="15" customHeight="1" x14ac:dyDescent="0.25">
      <c r="A104" s="89"/>
      <c r="D104" s="89"/>
      <c r="E104" s="89"/>
      <c r="F104" s="89"/>
      <c r="G104" s="89"/>
      <c r="H104" s="89"/>
      <c r="I104" s="89"/>
    </row>
    <row r="105" spans="1:11" ht="15.75" customHeight="1" x14ac:dyDescent="0.25">
      <c r="A105" s="348" t="s">
        <v>221</v>
      </c>
      <c r="B105" s="348"/>
      <c r="C105" s="348"/>
      <c r="D105" s="348"/>
      <c r="E105" s="348"/>
      <c r="F105" s="348"/>
      <c r="G105" s="348"/>
      <c r="H105" s="348"/>
      <c r="I105" s="348"/>
    </row>
    <row r="106" spans="1:11" ht="15" customHeight="1" x14ac:dyDescent="0.25">
      <c r="A106" s="70"/>
      <c r="B106" s="70"/>
      <c r="C106" s="70"/>
      <c r="D106" s="71" t="str">
        <f>'proje ve personel bilgileri'!$B$7</f>
        <v>/</v>
      </c>
      <c r="E106" s="70" t="s">
        <v>109</v>
      </c>
      <c r="F106" s="70"/>
      <c r="G106" s="70"/>
      <c r="H106" s="70"/>
      <c r="I106" s="70"/>
    </row>
    <row r="107" spans="1:11" ht="18.75" customHeight="1" x14ac:dyDescent="0.25">
      <c r="A107" s="64" t="s">
        <v>222</v>
      </c>
      <c r="I107" s="64" t="s">
        <v>223</v>
      </c>
    </row>
    <row r="108" spans="1:11" ht="15.75" customHeight="1" x14ac:dyDescent="0.25">
      <c r="A108" s="435" t="s">
        <v>224</v>
      </c>
      <c r="B108" s="436"/>
      <c r="C108" s="351">
        <f>'proje ve personel bilgileri'!$B$2</f>
        <v>0</v>
      </c>
      <c r="D108" s="352"/>
      <c r="E108" s="352"/>
      <c r="F108" s="352"/>
      <c r="G108" s="352"/>
      <c r="H108" s="352"/>
      <c r="I108" s="353"/>
    </row>
    <row r="109" spans="1:11" ht="15.75" customHeight="1" x14ac:dyDescent="0.25">
      <c r="A109" s="509" t="s">
        <v>225</v>
      </c>
      <c r="B109" s="510"/>
      <c r="C109" s="356">
        <f>'proje ve personel bilgileri'!$B$3</f>
        <v>0</v>
      </c>
      <c r="D109" s="357"/>
      <c r="E109" s="357"/>
      <c r="F109" s="357"/>
      <c r="G109" s="357"/>
      <c r="H109" s="357"/>
      <c r="I109" s="358"/>
    </row>
    <row r="110" spans="1:11" ht="15" customHeight="1" x14ac:dyDescent="0.25">
      <c r="A110" s="343" t="s">
        <v>87</v>
      </c>
      <c r="B110" s="346" t="s">
        <v>226</v>
      </c>
      <c r="C110" s="347"/>
      <c r="D110" s="343" t="s">
        <v>227</v>
      </c>
      <c r="E110" s="343" t="s">
        <v>228</v>
      </c>
      <c r="F110" s="344" t="s">
        <v>176</v>
      </c>
      <c r="G110" s="506"/>
      <c r="H110" s="343" t="s">
        <v>189</v>
      </c>
      <c r="I110" s="343" t="s">
        <v>178</v>
      </c>
    </row>
    <row r="111" spans="1:11" ht="15.75" customHeight="1" x14ac:dyDescent="0.25">
      <c r="A111" s="338"/>
      <c r="B111" s="339"/>
      <c r="C111" s="340"/>
      <c r="D111" s="338"/>
      <c r="E111" s="338"/>
      <c r="F111" s="507"/>
      <c r="G111" s="508"/>
      <c r="H111" s="338"/>
      <c r="I111" s="338"/>
    </row>
    <row r="112" spans="1:11" ht="57" customHeight="1" x14ac:dyDescent="0.25">
      <c r="A112" s="505"/>
      <c r="B112" s="339"/>
      <c r="C112" s="340"/>
      <c r="D112" s="338"/>
      <c r="E112" s="338"/>
      <c r="F112" s="85" t="s">
        <v>179</v>
      </c>
      <c r="G112" s="87" t="s">
        <v>180</v>
      </c>
      <c r="H112" s="338"/>
      <c r="I112" s="338"/>
    </row>
    <row r="113" spans="1:11" ht="15" customHeight="1" x14ac:dyDescent="0.25">
      <c r="A113" s="1">
        <v>61</v>
      </c>
      <c r="B113" s="504"/>
      <c r="C113" s="504"/>
      <c r="D113" s="133"/>
      <c r="E113" s="133"/>
      <c r="F113" s="133"/>
      <c r="G113" s="133"/>
      <c r="H113" s="142"/>
      <c r="I113" s="135"/>
      <c r="J113" s="38" t="str">
        <f t="shared" ref="J113:J132" si="6">IF(H113&lt;&gt;0,(IF(I113=0,"KDV'li Tutar Zorunlu"," "))," ")</f>
        <v xml:space="preserve"> </v>
      </c>
      <c r="K113" s="38" t="str">
        <f t="shared" ref="K113:K132" si="7">IF(H113&lt;&gt;0,(IF(F113=0,"Tarih Numara Zorunlu"," "))," ")</f>
        <v xml:space="preserve"> </v>
      </c>
    </row>
    <row r="114" spans="1:11" ht="15.75" customHeight="1" x14ac:dyDescent="0.25">
      <c r="A114" s="2">
        <v>62</v>
      </c>
      <c r="B114" s="500"/>
      <c r="C114" s="500"/>
      <c r="D114" s="136"/>
      <c r="E114" s="136"/>
      <c r="F114" s="136"/>
      <c r="G114" s="136"/>
      <c r="H114" s="137"/>
      <c r="I114" s="138"/>
      <c r="J114" s="38" t="str">
        <f t="shared" si="6"/>
        <v xml:space="preserve"> </v>
      </c>
      <c r="K114" s="38" t="str">
        <f t="shared" si="7"/>
        <v xml:space="preserve"> </v>
      </c>
    </row>
    <row r="115" spans="1:11" ht="15" customHeight="1" x14ac:dyDescent="0.25">
      <c r="A115" s="1">
        <v>63</v>
      </c>
      <c r="B115" s="500"/>
      <c r="C115" s="500"/>
      <c r="D115" s="136"/>
      <c r="E115" s="136"/>
      <c r="F115" s="136"/>
      <c r="G115" s="136"/>
      <c r="H115" s="137"/>
      <c r="I115" s="138"/>
      <c r="J115" s="38" t="str">
        <f t="shared" si="6"/>
        <v xml:space="preserve"> </v>
      </c>
      <c r="K115" s="38" t="str">
        <f t="shared" si="7"/>
        <v xml:space="preserve"> </v>
      </c>
    </row>
    <row r="116" spans="1:11" ht="15.75" customHeight="1" x14ac:dyDescent="0.25">
      <c r="A116" s="2">
        <v>64</v>
      </c>
      <c r="B116" s="500"/>
      <c r="C116" s="500"/>
      <c r="D116" s="136"/>
      <c r="E116" s="136"/>
      <c r="F116" s="136"/>
      <c r="G116" s="136"/>
      <c r="H116" s="137"/>
      <c r="I116" s="138"/>
      <c r="J116" s="38" t="str">
        <f t="shared" si="6"/>
        <v xml:space="preserve"> </v>
      </c>
      <c r="K116" s="38" t="str">
        <f t="shared" si="7"/>
        <v xml:space="preserve"> </v>
      </c>
    </row>
    <row r="117" spans="1:11" ht="15" customHeight="1" x14ac:dyDescent="0.25">
      <c r="A117" s="1">
        <v>65</v>
      </c>
      <c r="B117" s="500"/>
      <c r="C117" s="500"/>
      <c r="D117" s="136"/>
      <c r="E117" s="136"/>
      <c r="F117" s="136"/>
      <c r="G117" s="136"/>
      <c r="H117" s="137"/>
      <c r="I117" s="138"/>
      <c r="J117" s="38" t="str">
        <f t="shared" si="6"/>
        <v xml:space="preserve"> </v>
      </c>
      <c r="K117" s="38" t="str">
        <f t="shared" si="7"/>
        <v xml:space="preserve"> </v>
      </c>
    </row>
    <row r="118" spans="1:11" ht="15.75" customHeight="1" x14ac:dyDescent="0.25">
      <c r="A118" s="2">
        <v>66</v>
      </c>
      <c r="B118" s="477"/>
      <c r="C118" s="477"/>
      <c r="D118" s="136"/>
      <c r="E118" s="136"/>
      <c r="F118" s="136"/>
      <c r="G118" s="136"/>
      <c r="H118" s="137"/>
      <c r="I118" s="138"/>
      <c r="J118" s="38" t="str">
        <f t="shared" si="6"/>
        <v xml:space="preserve"> </v>
      </c>
      <c r="K118" s="38" t="str">
        <f t="shared" si="7"/>
        <v xml:space="preserve"> </v>
      </c>
    </row>
    <row r="119" spans="1:11" ht="15" customHeight="1" x14ac:dyDescent="0.25">
      <c r="A119" s="1">
        <v>67</v>
      </c>
      <c r="B119" s="477"/>
      <c r="C119" s="477"/>
      <c r="D119" s="136"/>
      <c r="E119" s="136"/>
      <c r="F119" s="136"/>
      <c r="G119" s="136"/>
      <c r="H119" s="137"/>
      <c r="I119" s="138"/>
      <c r="J119" s="38" t="str">
        <f t="shared" si="6"/>
        <v xml:space="preserve"> </v>
      </c>
      <c r="K119" s="38" t="str">
        <f t="shared" si="7"/>
        <v xml:space="preserve"> </v>
      </c>
    </row>
    <row r="120" spans="1:11" ht="15.75" customHeight="1" x14ac:dyDescent="0.25">
      <c r="A120" s="2">
        <v>68</v>
      </c>
      <c r="B120" s="477"/>
      <c r="C120" s="477"/>
      <c r="D120" s="136"/>
      <c r="E120" s="136"/>
      <c r="F120" s="136"/>
      <c r="G120" s="136"/>
      <c r="H120" s="137"/>
      <c r="I120" s="138"/>
      <c r="J120" s="38" t="str">
        <f t="shared" si="6"/>
        <v xml:space="preserve"> </v>
      </c>
      <c r="K120" s="38" t="str">
        <f t="shared" si="7"/>
        <v xml:space="preserve"> </v>
      </c>
    </row>
    <row r="121" spans="1:11" ht="15" customHeight="1" x14ac:dyDescent="0.25">
      <c r="A121" s="1">
        <v>69</v>
      </c>
      <c r="B121" s="477"/>
      <c r="C121" s="477"/>
      <c r="D121" s="136"/>
      <c r="E121" s="136"/>
      <c r="F121" s="136"/>
      <c r="G121" s="136"/>
      <c r="H121" s="137"/>
      <c r="I121" s="138"/>
      <c r="J121" s="38" t="str">
        <f t="shared" si="6"/>
        <v xml:space="preserve"> </v>
      </c>
      <c r="K121" s="38" t="str">
        <f t="shared" si="7"/>
        <v xml:space="preserve"> </v>
      </c>
    </row>
    <row r="122" spans="1:11" ht="15.75" customHeight="1" x14ac:dyDescent="0.25">
      <c r="A122" s="2">
        <v>70</v>
      </c>
      <c r="B122" s="477"/>
      <c r="C122" s="477"/>
      <c r="D122" s="136"/>
      <c r="E122" s="136"/>
      <c r="F122" s="136"/>
      <c r="G122" s="136"/>
      <c r="H122" s="137"/>
      <c r="I122" s="138"/>
      <c r="J122" s="38" t="str">
        <f t="shared" si="6"/>
        <v xml:space="preserve"> </v>
      </c>
      <c r="K122" s="38" t="str">
        <f t="shared" si="7"/>
        <v xml:space="preserve"> </v>
      </c>
    </row>
    <row r="123" spans="1:11" ht="15" customHeight="1" x14ac:dyDescent="0.25">
      <c r="A123" s="1">
        <v>71</v>
      </c>
      <c r="B123" s="477"/>
      <c r="C123" s="477"/>
      <c r="D123" s="136"/>
      <c r="E123" s="136"/>
      <c r="F123" s="136"/>
      <c r="G123" s="136"/>
      <c r="H123" s="137"/>
      <c r="I123" s="138"/>
      <c r="J123" s="38" t="str">
        <f t="shared" si="6"/>
        <v xml:space="preserve"> </v>
      </c>
      <c r="K123" s="38" t="str">
        <f t="shared" si="7"/>
        <v xml:space="preserve"> </v>
      </c>
    </row>
    <row r="124" spans="1:11" ht="15.75" customHeight="1" x14ac:dyDescent="0.25">
      <c r="A124" s="2">
        <v>72</v>
      </c>
      <c r="B124" s="477"/>
      <c r="C124" s="477"/>
      <c r="D124" s="136"/>
      <c r="E124" s="136"/>
      <c r="F124" s="136"/>
      <c r="G124" s="136"/>
      <c r="H124" s="137"/>
      <c r="I124" s="138"/>
      <c r="J124" s="38" t="str">
        <f t="shared" si="6"/>
        <v xml:space="preserve"> </v>
      </c>
      <c r="K124" s="38" t="str">
        <f t="shared" si="7"/>
        <v xml:space="preserve"> </v>
      </c>
    </row>
    <row r="125" spans="1:11" ht="15" customHeight="1" x14ac:dyDescent="0.25">
      <c r="A125" s="1">
        <v>73</v>
      </c>
      <c r="B125" s="477"/>
      <c r="C125" s="477"/>
      <c r="D125" s="136"/>
      <c r="E125" s="136"/>
      <c r="F125" s="136"/>
      <c r="G125" s="136"/>
      <c r="H125" s="137"/>
      <c r="I125" s="138"/>
      <c r="J125" s="38" t="str">
        <f t="shared" si="6"/>
        <v xml:space="preserve"> </v>
      </c>
      <c r="K125" s="38" t="str">
        <f t="shared" si="7"/>
        <v xml:space="preserve"> </v>
      </c>
    </row>
    <row r="126" spans="1:11" ht="15.75" customHeight="1" x14ac:dyDescent="0.25">
      <c r="A126" s="2">
        <v>74</v>
      </c>
      <c r="B126" s="477"/>
      <c r="C126" s="477"/>
      <c r="D126" s="136"/>
      <c r="E126" s="136"/>
      <c r="F126" s="136"/>
      <c r="G126" s="136"/>
      <c r="H126" s="137"/>
      <c r="I126" s="138"/>
      <c r="J126" s="38" t="str">
        <f t="shared" si="6"/>
        <v xml:space="preserve"> </v>
      </c>
      <c r="K126" s="38" t="str">
        <f t="shared" si="7"/>
        <v xml:space="preserve"> </v>
      </c>
    </row>
    <row r="127" spans="1:11" ht="15" customHeight="1" x14ac:dyDescent="0.25">
      <c r="A127" s="1">
        <v>75</v>
      </c>
      <c r="B127" s="477"/>
      <c r="C127" s="477"/>
      <c r="D127" s="136"/>
      <c r="E127" s="136"/>
      <c r="F127" s="136"/>
      <c r="G127" s="136"/>
      <c r="H127" s="137"/>
      <c r="I127" s="138"/>
      <c r="J127" s="38" t="str">
        <f t="shared" si="6"/>
        <v xml:space="preserve"> </v>
      </c>
      <c r="K127" s="38" t="str">
        <f t="shared" si="7"/>
        <v xml:space="preserve"> </v>
      </c>
    </row>
    <row r="128" spans="1:11" ht="15.75" customHeight="1" x14ac:dyDescent="0.25">
      <c r="A128" s="2">
        <v>76</v>
      </c>
      <c r="B128" s="477"/>
      <c r="C128" s="477"/>
      <c r="D128" s="136"/>
      <c r="E128" s="136"/>
      <c r="F128" s="136"/>
      <c r="G128" s="136"/>
      <c r="H128" s="137"/>
      <c r="I128" s="138"/>
      <c r="J128" s="38" t="str">
        <f t="shared" si="6"/>
        <v xml:space="preserve"> </v>
      </c>
      <c r="K128" s="38" t="str">
        <f t="shared" si="7"/>
        <v xml:space="preserve"> </v>
      </c>
    </row>
    <row r="129" spans="1:11" ht="15" customHeight="1" x14ac:dyDescent="0.25">
      <c r="A129" s="1">
        <v>77</v>
      </c>
      <c r="B129" s="477"/>
      <c r="C129" s="477"/>
      <c r="D129" s="136"/>
      <c r="E129" s="136"/>
      <c r="F129" s="136"/>
      <c r="G129" s="136"/>
      <c r="H129" s="137"/>
      <c r="I129" s="138"/>
      <c r="J129" s="38" t="str">
        <f t="shared" si="6"/>
        <v xml:space="preserve"> </v>
      </c>
      <c r="K129" s="38" t="str">
        <f t="shared" si="7"/>
        <v xml:space="preserve"> </v>
      </c>
    </row>
    <row r="130" spans="1:11" ht="15.75" customHeight="1" x14ac:dyDescent="0.25">
      <c r="A130" s="2">
        <v>78</v>
      </c>
      <c r="B130" s="477"/>
      <c r="C130" s="477"/>
      <c r="D130" s="136"/>
      <c r="E130" s="136"/>
      <c r="F130" s="136"/>
      <c r="G130" s="136"/>
      <c r="H130" s="137"/>
      <c r="I130" s="138"/>
      <c r="J130" s="38" t="str">
        <f t="shared" si="6"/>
        <v xml:space="preserve"> </v>
      </c>
      <c r="K130" s="38" t="str">
        <f t="shared" si="7"/>
        <v xml:space="preserve"> </v>
      </c>
    </row>
    <row r="131" spans="1:11" ht="15" customHeight="1" x14ac:dyDescent="0.25">
      <c r="A131" s="1">
        <v>79</v>
      </c>
      <c r="B131" s="500"/>
      <c r="C131" s="500"/>
      <c r="D131" s="136"/>
      <c r="E131" s="136"/>
      <c r="F131" s="136"/>
      <c r="G131" s="136"/>
      <c r="H131" s="137"/>
      <c r="I131" s="138"/>
      <c r="J131" s="38" t="str">
        <f t="shared" si="6"/>
        <v xml:space="preserve"> </v>
      </c>
      <c r="K131" s="38" t="str">
        <f t="shared" si="7"/>
        <v xml:space="preserve"> </v>
      </c>
    </row>
    <row r="132" spans="1:11" ht="15.75" customHeight="1" x14ac:dyDescent="0.25">
      <c r="A132" s="2">
        <v>80</v>
      </c>
      <c r="B132" s="501"/>
      <c r="C132" s="501"/>
      <c r="D132" s="139"/>
      <c r="E132" s="139"/>
      <c r="F132" s="139"/>
      <c r="G132" s="139"/>
      <c r="H132" s="140"/>
      <c r="I132" s="141"/>
      <c r="J132" s="38" t="str">
        <f t="shared" si="6"/>
        <v xml:space="preserve"> </v>
      </c>
      <c r="K132" s="38" t="str">
        <f t="shared" si="7"/>
        <v xml:space="preserve"> </v>
      </c>
    </row>
    <row r="133" spans="1:11" ht="18" customHeight="1" x14ac:dyDescent="0.25">
      <c r="A133" s="455"/>
      <c r="B133" s="455"/>
      <c r="C133" s="455"/>
      <c r="D133" s="455"/>
      <c r="E133" s="455"/>
      <c r="F133" s="86"/>
      <c r="G133" s="91" t="s">
        <v>230</v>
      </c>
      <c r="H133" s="41">
        <f>SUM(H113:H132)+H99</f>
        <v>0</v>
      </c>
      <c r="I133" s="49"/>
    </row>
    <row r="134" spans="1:11" ht="15" customHeight="1" x14ac:dyDescent="0.25">
      <c r="A134" s="46"/>
      <c r="B134" s="46"/>
      <c r="C134" s="46"/>
      <c r="D134" s="46"/>
      <c r="E134" s="46"/>
      <c r="F134" s="46"/>
      <c r="G134" s="46"/>
      <c r="H134" s="46"/>
      <c r="I134" s="46"/>
    </row>
    <row r="135" spans="1:11" ht="15" customHeight="1" x14ac:dyDescent="0.25">
      <c r="A135" s="502" t="s">
        <v>171</v>
      </c>
      <c r="B135" s="502"/>
      <c r="C135" s="502"/>
      <c r="D135" s="502"/>
      <c r="E135" s="502"/>
      <c r="F135" s="502"/>
      <c r="G135" s="502"/>
      <c r="H135" s="502"/>
      <c r="I135" s="502"/>
      <c r="J135" s="502"/>
      <c r="K135" s="502"/>
    </row>
    <row r="136" spans="1:11" ht="15" customHeight="1" x14ac:dyDescent="0.25">
      <c r="A136" s="50"/>
    </row>
    <row r="137" spans="1:11" ht="15" customHeight="1" x14ac:dyDescent="0.25">
      <c r="A137" s="89" t="s">
        <v>101</v>
      </c>
      <c r="D137" s="503" t="s">
        <v>231</v>
      </c>
      <c r="E137" s="503"/>
      <c r="F137" s="503"/>
      <c r="G137" s="503"/>
      <c r="H137" s="503"/>
      <c r="I137" s="503"/>
    </row>
    <row r="138" spans="1:11" ht="15" customHeight="1" x14ac:dyDescent="0.25">
      <c r="A138" s="89"/>
      <c r="D138" s="89"/>
      <c r="E138" s="89"/>
      <c r="F138" s="89"/>
      <c r="G138" s="89"/>
      <c r="H138" s="89"/>
      <c r="I138" s="89"/>
    </row>
    <row r="140" spans="1:11" ht="15.75" customHeight="1" x14ac:dyDescent="0.25">
      <c r="A140" s="348" t="s">
        <v>221</v>
      </c>
      <c r="B140" s="348"/>
      <c r="C140" s="348"/>
      <c r="D140" s="348"/>
      <c r="E140" s="348"/>
      <c r="F140" s="348"/>
      <c r="G140" s="348"/>
      <c r="H140" s="348"/>
      <c r="I140" s="348"/>
    </row>
    <row r="141" spans="1:11" ht="15" customHeight="1" x14ac:dyDescent="0.25">
      <c r="A141" s="70"/>
      <c r="B141" s="70"/>
      <c r="C141" s="70"/>
      <c r="D141" s="71" t="str">
        <f>'proje ve personel bilgileri'!$B$7</f>
        <v>/</v>
      </c>
      <c r="E141" s="70" t="s">
        <v>109</v>
      </c>
      <c r="F141" s="70"/>
      <c r="G141" s="70"/>
      <c r="H141" s="70"/>
      <c r="I141" s="70"/>
    </row>
    <row r="142" spans="1:11" ht="18.75" customHeight="1" x14ac:dyDescent="0.25">
      <c r="A142" s="64" t="s">
        <v>222</v>
      </c>
      <c r="I142" s="64" t="s">
        <v>223</v>
      </c>
    </row>
    <row r="143" spans="1:11" ht="15.75" customHeight="1" x14ac:dyDescent="0.25">
      <c r="A143" s="435" t="s">
        <v>224</v>
      </c>
      <c r="B143" s="436"/>
      <c r="C143" s="351">
        <f>'proje ve personel bilgileri'!$B$2</f>
        <v>0</v>
      </c>
      <c r="D143" s="352"/>
      <c r="E143" s="352"/>
      <c r="F143" s="352"/>
      <c r="G143" s="352"/>
      <c r="H143" s="352"/>
      <c r="I143" s="353"/>
    </row>
    <row r="144" spans="1:11" ht="15.75" customHeight="1" x14ac:dyDescent="0.25">
      <c r="A144" s="509" t="s">
        <v>225</v>
      </c>
      <c r="B144" s="510"/>
      <c r="C144" s="356">
        <f>'proje ve personel bilgileri'!$B$3</f>
        <v>0</v>
      </c>
      <c r="D144" s="357"/>
      <c r="E144" s="357"/>
      <c r="F144" s="357"/>
      <c r="G144" s="357"/>
      <c r="H144" s="357"/>
      <c r="I144" s="358"/>
    </row>
    <row r="145" spans="1:11" ht="15" customHeight="1" x14ac:dyDescent="0.25">
      <c r="A145" s="343" t="s">
        <v>87</v>
      </c>
      <c r="B145" s="346" t="s">
        <v>226</v>
      </c>
      <c r="C145" s="347"/>
      <c r="D145" s="343" t="s">
        <v>227</v>
      </c>
      <c r="E145" s="343" t="s">
        <v>228</v>
      </c>
      <c r="F145" s="344" t="s">
        <v>176</v>
      </c>
      <c r="G145" s="506"/>
      <c r="H145" s="343" t="s">
        <v>189</v>
      </c>
      <c r="I145" s="343" t="s">
        <v>178</v>
      </c>
    </row>
    <row r="146" spans="1:11" ht="15.75" customHeight="1" x14ac:dyDescent="0.25">
      <c r="A146" s="338"/>
      <c r="B146" s="339"/>
      <c r="C146" s="340"/>
      <c r="D146" s="338"/>
      <c r="E146" s="338"/>
      <c r="F146" s="507"/>
      <c r="G146" s="508"/>
      <c r="H146" s="338"/>
      <c r="I146" s="338"/>
    </row>
    <row r="147" spans="1:11" ht="57.75" customHeight="1" x14ac:dyDescent="0.25">
      <c r="A147" s="505"/>
      <c r="B147" s="339"/>
      <c r="C147" s="340"/>
      <c r="D147" s="338"/>
      <c r="E147" s="338"/>
      <c r="F147" s="85" t="s">
        <v>179</v>
      </c>
      <c r="G147" s="87" t="s">
        <v>180</v>
      </c>
      <c r="H147" s="338"/>
      <c r="I147" s="338"/>
    </row>
    <row r="148" spans="1:11" ht="15" customHeight="1" x14ac:dyDescent="0.25">
      <c r="A148" s="1">
        <v>81</v>
      </c>
      <c r="B148" s="504"/>
      <c r="C148" s="504"/>
      <c r="D148" s="133"/>
      <c r="E148" s="133"/>
      <c r="F148" s="133"/>
      <c r="G148" s="133"/>
      <c r="H148" s="142"/>
      <c r="I148" s="135"/>
      <c r="J148" s="38" t="str">
        <f t="shared" ref="J148:J167" si="8">IF(H148&lt;&gt;0,(IF(I148=0,"KDV'li Tutar Zorunlu"," "))," ")</f>
        <v xml:space="preserve"> </v>
      </c>
      <c r="K148" s="38" t="str">
        <f t="shared" ref="K148:K167" si="9">IF(H148&lt;&gt;0,(IF(F148=0,"Tarih Numara Zorunlu"," "))," ")</f>
        <v xml:space="preserve"> </v>
      </c>
    </row>
    <row r="149" spans="1:11" ht="15.75" customHeight="1" x14ac:dyDescent="0.25">
      <c r="A149" s="2">
        <v>82</v>
      </c>
      <c r="B149" s="500"/>
      <c r="C149" s="500"/>
      <c r="D149" s="136"/>
      <c r="E149" s="136"/>
      <c r="F149" s="136"/>
      <c r="G149" s="136"/>
      <c r="H149" s="137"/>
      <c r="I149" s="138"/>
      <c r="J149" s="38" t="str">
        <f t="shared" si="8"/>
        <v xml:space="preserve"> </v>
      </c>
      <c r="K149" s="38" t="str">
        <f t="shared" si="9"/>
        <v xml:space="preserve"> </v>
      </c>
    </row>
    <row r="150" spans="1:11" ht="15" customHeight="1" x14ac:dyDescent="0.25">
      <c r="A150" s="1">
        <v>83</v>
      </c>
      <c r="B150" s="500"/>
      <c r="C150" s="500"/>
      <c r="D150" s="136"/>
      <c r="E150" s="136"/>
      <c r="F150" s="136"/>
      <c r="G150" s="136"/>
      <c r="H150" s="137"/>
      <c r="I150" s="138"/>
      <c r="J150" s="38" t="str">
        <f t="shared" si="8"/>
        <v xml:space="preserve"> </v>
      </c>
      <c r="K150" s="38" t="str">
        <f t="shared" si="9"/>
        <v xml:space="preserve"> </v>
      </c>
    </row>
    <row r="151" spans="1:11" ht="15.75" customHeight="1" x14ac:dyDescent="0.25">
      <c r="A151" s="2">
        <v>84</v>
      </c>
      <c r="B151" s="500"/>
      <c r="C151" s="500"/>
      <c r="D151" s="136"/>
      <c r="E151" s="136"/>
      <c r="F151" s="136"/>
      <c r="G151" s="136"/>
      <c r="H151" s="137"/>
      <c r="I151" s="138"/>
      <c r="J151" s="38" t="str">
        <f t="shared" si="8"/>
        <v xml:space="preserve"> </v>
      </c>
      <c r="K151" s="38" t="str">
        <f t="shared" si="9"/>
        <v xml:space="preserve"> </v>
      </c>
    </row>
    <row r="152" spans="1:11" ht="15" customHeight="1" x14ac:dyDescent="0.25">
      <c r="A152" s="1">
        <v>85</v>
      </c>
      <c r="B152" s="500"/>
      <c r="C152" s="500"/>
      <c r="D152" s="136"/>
      <c r="E152" s="136"/>
      <c r="F152" s="136"/>
      <c r="G152" s="136"/>
      <c r="H152" s="137"/>
      <c r="I152" s="138"/>
      <c r="J152" s="38" t="str">
        <f t="shared" si="8"/>
        <v xml:space="preserve"> </v>
      </c>
      <c r="K152" s="38" t="str">
        <f t="shared" si="9"/>
        <v xml:space="preserve"> </v>
      </c>
    </row>
    <row r="153" spans="1:11" ht="15.75" customHeight="1" x14ac:dyDescent="0.25">
      <c r="A153" s="2">
        <v>86</v>
      </c>
      <c r="B153" s="477"/>
      <c r="C153" s="477"/>
      <c r="D153" s="136"/>
      <c r="E153" s="136"/>
      <c r="F153" s="136"/>
      <c r="G153" s="136"/>
      <c r="H153" s="137"/>
      <c r="I153" s="138"/>
      <c r="J153" s="38" t="str">
        <f t="shared" si="8"/>
        <v xml:space="preserve"> </v>
      </c>
      <c r="K153" s="38" t="str">
        <f t="shared" si="9"/>
        <v xml:space="preserve"> </v>
      </c>
    </row>
    <row r="154" spans="1:11" ht="15" customHeight="1" x14ac:dyDescent="0.25">
      <c r="A154" s="1">
        <v>87</v>
      </c>
      <c r="B154" s="477"/>
      <c r="C154" s="477"/>
      <c r="D154" s="136"/>
      <c r="E154" s="136"/>
      <c r="F154" s="136"/>
      <c r="G154" s="136"/>
      <c r="H154" s="137"/>
      <c r="I154" s="138"/>
      <c r="J154" s="38" t="str">
        <f t="shared" si="8"/>
        <v xml:space="preserve"> </v>
      </c>
      <c r="K154" s="38" t="str">
        <f t="shared" si="9"/>
        <v xml:space="preserve"> </v>
      </c>
    </row>
    <row r="155" spans="1:11" ht="15.75" customHeight="1" x14ac:dyDescent="0.25">
      <c r="A155" s="2">
        <v>88</v>
      </c>
      <c r="B155" s="477"/>
      <c r="C155" s="477"/>
      <c r="D155" s="136"/>
      <c r="E155" s="136"/>
      <c r="F155" s="136"/>
      <c r="G155" s="136"/>
      <c r="H155" s="137"/>
      <c r="I155" s="138"/>
      <c r="J155" s="38" t="str">
        <f t="shared" si="8"/>
        <v xml:space="preserve"> </v>
      </c>
      <c r="K155" s="38" t="str">
        <f t="shared" si="9"/>
        <v xml:space="preserve"> </v>
      </c>
    </row>
    <row r="156" spans="1:11" ht="15" customHeight="1" x14ac:dyDescent="0.25">
      <c r="A156" s="1">
        <v>89</v>
      </c>
      <c r="B156" s="477"/>
      <c r="C156" s="477"/>
      <c r="D156" s="136"/>
      <c r="E156" s="136"/>
      <c r="F156" s="136"/>
      <c r="G156" s="136"/>
      <c r="H156" s="137"/>
      <c r="I156" s="138"/>
      <c r="J156" s="38" t="str">
        <f t="shared" si="8"/>
        <v xml:space="preserve"> </v>
      </c>
      <c r="K156" s="38" t="str">
        <f t="shared" si="9"/>
        <v xml:space="preserve"> </v>
      </c>
    </row>
    <row r="157" spans="1:11" ht="15.75" customHeight="1" x14ac:dyDescent="0.25">
      <c r="A157" s="2">
        <v>90</v>
      </c>
      <c r="B157" s="477"/>
      <c r="C157" s="477"/>
      <c r="D157" s="136"/>
      <c r="E157" s="136"/>
      <c r="F157" s="136"/>
      <c r="G157" s="136"/>
      <c r="H157" s="137"/>
      <c r="I157" s="138"/>
      <c r="J157" s="38" t="str">
        <f t="shared" si="8"/>
        <v xml:space="preserve"> </v>
      </c>
      <c r="K157" s="38" t="str">
        <f t="shared" si="9"/>
        <v xml:space="preserve"> </v>
      </c>
    </row>
    <row r="158" spans="1:11" ht="15" customHeight="1" x14ac:dyDescent="0.25">
      <c r="A158" s="1">
        <v>91</v>
      </c>
      <c r="B158" s="477"/>
      <c r="C158" s="477"/>
      <c r="D158" s="136"/>
      <c r="E158" s="136"/>
      <c r="F158" s="136"/>
      <c r="G158" s="136"/>
      <c r="H158" s="137"/>
      <c r="I158" s="138"/>
      <c r="J158" s="38" t="str">
        <f t="shared" si="8"/>
        <v xml:space="preserve"> </v>
      </c>
      <c r="K158" s="38" t="str">
        <f t="shared" si="9"/>
        <v xml:space="preserve"> </v>
      </c>
    </row>
    <row r="159" spans="1:11" ht="15.75" customHeight="1" x14ac:dyDescent="0.25">
      <c r="A159" s="2">
        <v>92</v>
      </c>
      <c r="B159" s="477"/>
      <c r="C159" s="477"/>
      <c r="D159" s="136"/>
      <c r="E159" s="136"/>
      <c r="F159" s="136"/>
      <c r="G159" s="136"/>
      <c r="H159" s="137"/>
      <c r="I159" s="138"/>
      <c r="J159" s="38" t="str">
        <f t="shared" si="8"/>
        <v xml:space="preserve"> </v>
      </c>
      <c r="K159" s="38" t="str">
        <f t="shared" si="9"/>
        <v xml:space="preserve"> </v>
      </c>
    </row>
    <row r="160" spans="1:11" ht="15" customHeight="1" x14ac:dyDescent="0.25">
      <c r="A160" s="1">
        <v>93</v>
      </c>
      <c r="B160" s="477"/>
      <c r="C160" s="477"/>
      <c r="D160" s="136"/>
      <c r="E160" s="136"/>
      <c r="F160" s="136"/>
      <c r="G160" s="136"/>
      <c r="H160" s="137"/>
      <c r="I160" s="138"/>
      <c r="J160" s="38" t="str">
        <f t="shared" si="8"/>
        <v xml:space="preserve"> </v>
      </c>
      <c r="K160" s="38" t="str">
        <f t="shared" si="9"/>
        <v xml:space="preserve"> </v>
      </c>
    </row>
    <row r="161" spans="1:11" ht="15.75" customHeight="1" x14ac:dyDescent="0.25">
      <c r="A161" s="2">
        <v>94</v>
      </c>
      <c r="B161" s="477"/>
      <c r="C161" s="477"/>
      <c r="D161" s="136"/>
      <c r="E161" s="136"/>
      <c r="F161" s="136"/>
      <c r="G161" s="136"/>
      <c r="H161" s="137"/>
      <c r="I161" s="138"/>
      <c r="J161" s="38" t="str">
        <f t="shared" si="8"/>
        <v xml:space="preserve"> </v>
      </c>
      <c r="K161" s="38" t="str">
        <f t="shared" si="9"/>
        <v xml:space="preserve"> </v>
      </c>
    </row>
    <row r="162" spans="1:11" ht="15" customHeight="1" x14ac:dyDescent="0.25">
      <c r="A162" s="1">
        <v>95</v>
      </c>
      <c r="B162" s="477"/>
      <c r="C162" s="477"/>
      <c r="D162" s="136"/>
      <c r="E162" s="136"/>
      <c r="F162" s="136"/>
      <c r="G162" s="136"/>
      <c r="H162" s="137"/>
      <c r="I162" s="138"/>
      <c r="J162" s="38" t="str">
        <f t="shared" si="8"/>
        <v xml:space="preserve"> </v>
      </c>
      <c r="K162" s="38" t="str">
        <f t="shared" si="9"/>
        <v xml:space="preserve"> </v>
      </c>
    </row>
    <row r="163" spans="1:11" ht="15.75" customHeight="1" x14ac:dyDescent="0.25">
      <c r="A163" s="2">
        <v>96</v>
      </c>
      <c r="B163" s="477"/>
      <c r="C163" s="477"/>
      <c r="D163" s="136"/>
      <c r="E163" s="136"/>
      <c r="F163" s="136"/>
      <c r="G163" s="136"/>
      <c r="H163" s="137"/>
      <c r="I163" s="138"/>
      <c r="J163" s="38" t="str">
        <f t="shared" si="8"/>
        <v xml:space="preserve"> </v>
      </c>
      <c r="K163" s="38" t="str">
        <f t="shared" si="9"/>
        <v xml:space="preserve"> </v>
      </c>
    </row>
    <row r="164" spans="1:11" ht="15" customHeight="1" x14ac:dyDescent="0.25">
      <c r="A164" s="1">
        <v>97</v>
      </c>
      <c r="B164" s="477"/>
      <c r="C164" s="477"/>
      <c r="D164" s="136"/>
      <c r="E164" s="136"/>
      <c r="F164" s="136"/>
      <c r="G164" s="136"/>
      <c r="H164" s="137"/>
      <c r="I164" s="138"/>
      <c r="J164" s="38" t="str">
        <f t="shared" si="8"/>
        <v xml:space="preserve"> </v>
      </c>
      <c r="K164" s="38" t="str">
        <f t="shared" si="9"/>
        <v xml:space="preserve"> </v>
      </c>
    </row>
    <row r="165" spans="1:11" ht="15.75" customHeight="1" x14ac:dyDescent="0.25">
      <c r="A165" s="2">
        <v>98</v>
      </c>
      <c r="B165" s="477"/>
      <c r="C165" s="477"/>
      <c r="D165" s="136"/>
      <c r="E165" s="136"/>
      <c r="F165" s="136"/>
      <c r="G165" s="136"/>
      <c r="H165" s="137"/>
      <c r="I165" s="138"/>
      <c r="J165" s="38" t="str">
        <f t="shared" si="8"/>
        <v xml:space="preserve"> </v>
      </c>
      <c r="K165" s="38" t="str">
        <f t="shared" si="9"/>
        <v xml:space="preserve"> </v>
      </c>
    </row>
    <row r="166" spans="1:11" ht="15" customHeight="1" x14ac:dyDescent="0.25">
      <c r="A166" s="1">
        <v>99</v>
      </c>
      <c r="B166" s="500"/>
      <c r="C166" s="500"/>
      <c r="D166" s="136"/>
      <c r="E166" s="136"/>
      <c r="F166" s="136"/>
      <c r="G166" s="136"/>
      <c r="H166" s="137"/>
      <c r="I166" s="138"/>
      <c r="J166" s="38" t="str">
        <f t="shared" si="8"/>
        <v xml:space="preserve"> </v>
      </c>
      <c r="K166" s="38" t="str">
        <f t="shared" si="9"/>
        <v xml:space="preserve"> </v>
      </c>
    </row>
    <row r="167" spans="1:11" ht="15.75" customHeight="1" x14ac:dyDescent="0.25">
      <c r="A167" s="2">
        <v>100</v>
      </c>
      <c r="B167" s="501"/>
      <c r="C167" s="501"/>
      <c r="D167" s="139"/>
      <c r="E167" s="139"/>
      <c r="F167" s="139"/>
      <c r="G167" s="139"/>
      <c r="H167" s="140"/>
      <c r="I167" s="141"/>
      <c r="J167" s="38" t="str">
        <f t="shared" si="8"/>
        <v xml:space="preserve"> </v>
      </c>
      <c r="K167" s="38" t="str">
        <f t="shared" si="9"/>
        <v xml:space="preserve"> </v>
      </c>
    </row>
    <row r="168" spans="1:11" ht="30.75" customHeight="1" x14ac:dyDescent="0.25">
      <c r="A168" s="455"/>
      <c r="B168" s="455"/>
      <c r="C168" s="455"/>
      <c r="D168" s="455"/>
      <c r="E168" s="455"/>
      <c r="F168" s="86"/>
      <c r="G168" s="91" t="s">
        <v>230</v>
      </c>
      <c r="H168" s="41">
        <f>SUM(H148:H167)+H133</f>
        <v>0</v>
      </c>
      <c r="I168" s="49"/>
    </row>
    <row r="169" spans="1:11" ht="15" customHeight="1" x14ac:dyDescent="0.25">
      <c r="A169" s="46"/>
      <c r="B169" s="46"/>
      <c r="C169" s="46"/>
      <c r="D169" s="46"/>
      <c r="E169" s="46"/>
      <c r="F169" s="46"/>
      <c r="G169" s="46"/>
      <c r="H169" s="46"/>
      <c r="I169" s="46"/>
    </row>
    <row r="170" spans="1:11" ht="15" customHeight="1" x14ac:dyDescent="0.25">
      <c r="A170" s="502" t="s">
        <v>171</v>
      </c>
      <c r="B170" s="502"/>
      <c r="C170" s="502"/>
      <c r="D170" s="502"/>
      <c r="E170" s="502"/>
      <c r="F170" s="502"/>
      <c r="G170" s="502"/>
      <c r="H170" s="502"/>
      <c r="I170" s="502"/>
      <c r="J170" s="502"/>
      <c r="K170" s="502"/>
    </row>
    <row r="171" spans="1:11" ht="15" customHeight="1" x14ac:dyDescent="0.25">
      <c r="A171" s="50"/>
    </row>
    <row r="172" spans="1:11" ht="15" customHeight="1" x14ac:dyDescent="0.25">
      <c r="A172" s="89" t="s">
        <v>101</v>
      </c>
      <c r="D172" s="503" t="s">
        <v>231</v>
      </c>
      <c r="E172" s="503"/>
      <c r="F172" s="503"/>
      <c r="G172" s="503"/>
      <c r="H172" s="503"/>
      <c r="I172" s="503"/>
    </row>
    <row r="174" spans="1:11" ht="15.75" customHeight="1" x14ac:dyDescent="0.25">
      <c r="A174" s="348" t="s">
        <v>221</v>
      </c>
      <c r="B174" s="348"/>
      <c r="C174" s="348"/>
      <c r="D174" s="348"/>
      <c r="E174" s="348"/>
      <c r="F174" s="348"/>
      <c r="G174" s="348"/>
      <c r="H174" s="348"/>
      <c r="I174" s="348"/>
    </row>
    <row r="175" spans="1:11" ht="15" customHeight="1" x14ac:dyDescent="0.25">
      <c r="A175" s="70"/>
      <c r="B175" s="70"/>
      <c r="C175" s="70"/>
      <c r="D175" s="71" t="str">
        <f>'proje ve personel bilgileri'!$B$7</f>
        <v>/</v>
      </c>
      <c r="E175" s="70" t="s">
        <v>109</v>
      </c>
      <c r="F175" s="70"/>
      <c r="G175" s="70"/>
      <c r="H175" s="70"/>
      <c r="I175" s="70"/>
    </row>
    <row r="176" spans="1:11" ht="18.75" customHeight="1" x14ac:dyDescent="0.25">
      <c r="A176" s="64" t="s">
        <v>222</v>
      </c>
      <c r="I176" s="64" t="s">
        <v>223</v>
      </c>
    </row>
    <row r="177" spans="1:11" ht="15.75" customHeight="1" x14ac:dyDescent="0.25">
      <c r="A177" s="435" t="s">
        <v>224</v>
      </c>
      <c r="B177" s="436"/>
      <c r="C177" s="351">
        <f>'proje ve personel bilgileri'!$B$2</f>
        <v>0</v>
      </c>
      <c r="D177" s="352"/>
      <c r="E177" s="352"/>
      <c r="F177" s="352"/>
      <c r="G177" s="352"/>
      <c r="H177" s="352"/>
      <c r="I177" s="353"/>
    </row>
    <row r="178" spans="1:11" ht="15.75" customHeight="1" x14ac:dyDescent="0.25">
      <c r="A178" s="509" t="s">
        <v>225</v>
      </c>
      <c r="B178" s="510"/>
      <c r="C178" s="356">
        <f>'proje ve personel bilgileri'!$B$3</f>
        <v>0</v>
      </c>
      <c r="D178" s="357"/>
      <c r="E178" s="357"/>
      <c r="F178" s="357"/>
      <c r="G178" s="357"/>
      <c r="H178" s="357"/>
      <c r="I178" s="358"/>
    </row>
    <row r="179" spans="1:11" ht="15" customHeight="1" x14ac:dyDescent="0.25">
      <c r="A179" s="343" t="s">
        <v>87</v>
      </c>
      <c r="B179" s="346" t="s">
        <v>226</v>
      </c>
      <c r="C179" s="347"/>
      <c r="D179" s="343" t="s">
        <v>227</v>
      </c>
      <c r="E179" s="343" t="s">
        <v>228</v>
      </c>
      <c r="F179" s="344" t="s">
        <v>176</v>
      </c>
      <c r="G179" s="506"/>
      <c r="H179" s="343" t="s">
        <v>189</v>
      </c>
      <c r="I179" s="343" t="s">
        <v>178</v>
      </c>
    </row>
    <row r="180" spans="1:11" ht="15.75" customHeight="1" x14ac:dyDescent="0.25">
      <c r="A180" s="338"/>
      <c r="B180" s="339"/>
      <c r="C180" s="340"/>
      <c r="D180" s="338"/>
      <c r="E180" s="338"/>
      <c r="F180" s="507"/>
      <c r="G180" s="508"/>
      <c r="H180" s="338"/>
      <c r="I180" s="338"/>
    </row>
    <row r="181" spans="1:11" ht="59.25" customHeight="1" x14ac:dyDescent="0.25">
      <c r="A181" s="505"/>
      <c r="B181" s="339"/>
      <c r="C181" s="340"/>
      <c r="D181" s="338"/>
      <c r="E181" s="338"/>
      <c r="F181" s="85" t="s">
        <v>179</v>
      </c>
      <c r="G181" s="87" t="s">
        <v>180</v>
      </c>
      <c r="H181" s="338"/>
      <c r="I181" s="338"/>
    </row>
    <row r="182" spans="1:11" ht="15" customHeight="1" x14ac:dyDescent="0.25">
      <c r="A182" s="1">
        <v>101</v>
      </c>
      <c r="B182" s="504"/>
      <c r="C182" s="504"/>
      <c r="D182" s="133"/>
      <c r="E182" s="133"/>
      <c r="F182" s="133"/>
      <c r="G182" s="133"/>
      <c r="H182" s="142"/>
      <c r="I182" s="135"/>
      <c r="J182" s="38" t="str">
        <f t="shared" ref="J182:J201" si="10">IF(H182&lt;&gt;0,(IF(I182=0,"KDV'li Tutar Zorunlu"," "))," ")</f>
        <v xml:space="preserve"> </v>
      </c>
      <c r="K182" s="38" t="str">
        <f t="shared" ref="K182:K201" si="11">IF(H182&lt;&gt;0,(IF(F182=0,"Tarih Numara Zorunlu"," "))," ")</f>
        <v xml:space="preserve"> </v>
      </c>
    </row>
    <row r="183" spans="1:11" ht="15.75" customHeight="1" x14ac:dyDescent="0.25">
      <c r="A183" s="2">
        <v>102</v>
      </c>
      <c r="B183" s="500"/>
      <c r="C183" s="500"/>
      <c r="D183" s="136"/>
      <c r="E183" s="136"/>
      <c r="F183" s="136"/>
      <c r="G183" s="136"/>
      <c r="H183" s="137"/>
      <c r="I183" s="138"/>
      <c r="J183" s="38" t="str">
        <f t="shared" si="10"/>
        <v xml:space="preserve"> </v>
      </c>
      <c r="K183" s="38" t="str">
        <f t="shared" si="11"/>
        <v xml:space="preserve"> </v>
      </c>
    </row>
    <row r="184" spans="1:11" ht="15" customHeight="1" x14ac:dyDescent="0.25">
      <c r="A184" s="1">
        <v>103</v>
      </c>
      <c r="B184" s="500"/>
      <c r="C184" s="500"/>
      <c r="D184" s="136"/>
      <c r="E184" s="136"/>
      <c r="F184" s="136"/>
      <c r="G184" s="136"/>
      <c r="H184" s="137"/>
      <c r="I184" s="138"/>
      <c r="J184" s="38" t="str">
        <f t="shared" si="10"/>
        <v xml:space="preserve"> </v>
      </c>
      <c r="K184" s="38" t="str">
        <f t="shared" si="11"/>
        <v xml:space="preserve"> </v>
      </c>
    </row>
    <row r="185" spans="1:11" ht="15.75" customHeight="1" x14ac:dyDescent="0.25">
      <c r="A185" s="2">
        <v>104</v>
      </c>
      <c r="B185" s="500"/>
      <c r="C185" s="500"/>
      <c r="D185" s="136"/>
      <c r="E185" s="136"/>
      <c r="F185" s="136"/>
      <c r="G185" s="136"/>
      <c r="H185" s="137"/>
      <c r="I185" s="138"/>
      <c r="J185" s="38" t="str">
        <f t="shared" si="10"/>
        <v xml:space="preserve"> </v>
      </c>
      <c r="K185" s="38" t="str">
        <f t="shared" si="11"/>
        <v xml:space="preserve"> </v>
      </c>
    </row>
    <row r="186" spans="1:11" ht="15" customHeight="1" x14ac:dyDescent="0.25">
      <c r="A186" s="1">
        <v>105</v>
      </c>
      <c r="B186" s="500"/>
      <c r="C186" s="500"/>
      <c r="D186" s="136"/>
      <c r="E186" s="136"/>
      <c r="F186" s="136"/>
      <c r="G186" s="136"/>
      <c r="H186" s="137"/>
      <c r="I186" s="138"/>
      <c r="J186" s="38" t="str">
        <f t="shared" si="10"/>
        <v xml:space="preserve"> </v>
      </c>
      <c r="K186" s="38" t="str">
        <f t="shared" si="11"/>
        <v xml:space="preserve"> </v>
      </c>
    </row>
    <row r="187" spans="1:11" ht="15.75" customHeight="1" x14ac:dyDescent="0.25">
      <c r="A187" s="2">
        <v>106</v>
      </c>
      <c r="B187" s="477"/>
      <c r="C187" s="477"/>
      <c r="D187" s="136"/>
      <c r="E187" s="136"/>
      <c r="F187" s="136"/>
      <c r="G187" s="136"/>
      <c r="H187" s="137"/>
      <c r="I187" s="138"/>
      <c r="J187" s="38" t="str">
        <f t="shared" si="10"/>
        <v xml:space="preserve"> </v>
      </c>
      <c r="K187" s="38" t="str">
        <f t="shared" si="11"/>
        <v xml:space="preserve"> </v>
      </c>
    </row>
    <row r="188" spans="1:11" ht="15" customHeight="1" x14ac:dyDescent="0.25">
      <c r="A188" s="1">
        <v>107</v>
      </c>
      <c r="B188" s="477"/>
      <c r="C188" s="477"/>
      <c r="D188" s="136"/>
      <c r="E188" s="136"/>
      <c r="F188" s="136"/>
      <c r="G188" s="136"/>
      <c r="H188" s="137"/>
      <c r="I188" s="138"/>
      <c r="J188" s="38" t="str">
        <f t="shared" si="10"/>
        <v xml:space="preserve"> </v>
      </c>
      <c r="K188" s="38" t="str">
        <f t="shared" si="11"/>
        <v xml:space="preserve"> </v>
      </c>
    </row>
    <row r="189" spans="1:11" ht="15.75" customHeight="1" x14ac:dyDescent="0.25">
      <c r="A189" s="2">
        <v>108</v>
      </c>
      <c r="B189" s="477"/>
      <c r="C189" s="477"/>
      <c r="D189" s="136"/>
      <c r="E189" s="136"/>
      <c r="F189" s="136"/>
      <c r="G189" s="136"/>
      <c r="H189" s="137"/>
      <c r="I189" s="138"/>
      <c r="J189" s="38" t="str">
        <f t="shared" si="10"/>
        <v xml:space="preserve"> </v>
      </c>
      <c r="K189" s="38" t="str">
        <f t="shared" si="11"/>
        <v xml:space="preserve"> </v>
      </c>
    </row>
    <row r="190" spans="1:11" ht="15" customHeight="1" x14ac:dyDescent="0.25">
      <c r="A190" s="1">
        <v>109</v>
      </c>
      <c r="B190" s="477"/>
      <c r="C190" s="477"/>
      <c r="D190" s="136"/>
      <c r="E190" s="136"/>
      <c r="F190" s="136"/>
      <c r="G190" s="136"/>
      <c r="H190" s="137"/>
      <c r="I190" s="138"/>
      <c r="J190" s="38" t="str">
        <f t="shared" si="10"/>
        <v xml:space="preserve"> </v>
      </c>
      <c r="K190" s="38" t="str">
        <f t="shared" si="11"/>
        <v xml:space="preserve"> </v>
      </c>
    </row>
    <row r="191" spans="1:11" ht="15.75" customHeight="1" x14ac:dyDescent="0.25">
      <c r="A191" s="2">
        <v>110</v>
      </c>
      <c r="B191" s="477"/>
      <c r="C191" s="477"/>
      <c r="D191" s="136"/>
      <c r="E191" s="136"/>
      <c r="F191" s="136"/>
      <c r="G191" s="136"/>
      <c r="H191" s="137"/>
      <c r="I191" s="138"/>
      <c r="J191" s="38" t="str">
        <f t="shared" si="10"/>
        <v xml:space="preserve"> </v>
      </c>
      <c r="K191" s="38" t="str">
        <f t="shared" si="11"/>
        <v xml:space="preserve"> </v>
      </c>
    </row>
    <row r="192" spans="1:11" ht="15" customHeight="1" x14ac:dyDescent="0.25">
      <c r="A192" s="1">
        <v>111</v>
      </c>
      <c r="B192" s="477"/>
      <c r="C192" s="477"/>
      <c r="D192" s="136"/>
      <c r="E192" s="136"/>
      <c r="F192" s="136"/>
      <c r="G192" s="136"/>
      <c r="H192" s="137"/>
      <c r="I192" s="138"/>
      <c r="J192" s="38" t="str">
        <f t="shared" si="10"/>
        <v xml:space="preserve"> </v>
      </c>
      <c r="K192" s="38" t="str">
        <f t="shared" si="11"/>
        <v xml:space="preserve"> </v>
      </c>
    </row>
    <row r="193" spans="1:11" ht="15.75" customHeight="1" x14ac:dyDescent="0.25">
      <c r="A193" s="2">
        <v>112</v>
      </c>
      <c r="B193" s="477"/>
      <c r="C193" s="477"/>
      <c r="D193" s="136"/>
      <c r="E193" s="136"/>
      <c r="F193" s="136"/>
      <c r="G193" s="136"/>
      <c r="H193" s="137"/>
      <c r="I193" s="138"/>
      <c r="J193" s="38" t="str">
        <f t="shared" si="10"/>
        <v xml:space="preserve"> </v>
      </c>
      <c r="K193" s="38" t="str">
        <f t="shared" si="11"/>
        <v xml:space="preserve"> </v>
      </c>
    </row>
    <row r="194" spans="1:11" ht="15" customHeight="1" x14ac:dyDescent="0.25">
      <c r="A194" s="1">
        <v>113</v>
      </c>
      <c r="B194" s="477"/>
      <c r="C194" s="477"/>
      <c r="D194" s="136"/>
      <c r="E194" s="136"/>
      <c r="F194" s="136"/>
      <c r="G194" s="136"/>
      <c r="H194" s="137"/>
      <c r="I194" s="138"/>
      <c r="J194" s="38" t="str">
        <f t="shared" si="10"/>
        <v xml:space="preserve"> </v>
      </c>
      <c r="K194" s="38" t="str">
        <f t="shared" si="11"/>
        <v xml:space="preserve"> </v>
      </c>
    </row>
    <row r="195" spans="1:11" ht="15.75" customHeight="1" x14ac:dyDescent="0.25">
      <c r="A195" s="2">
        <v>114</v>
      </c>
      <c r="B195" s="477"/>
      <c r="C195" s="477"/>
      <c r="D195" s="136"/>
      <c r="E195" s="136"/>
      <c r="F195" s="136"/>
      <c r="G195" s="136"/>
      <c r="H195" s="137"/>
      <c r="I195" s="138"/>
      <c r="J195" s="38" t="str">
        <f t="shared" si="10"/>
        <v xml:space="preserve"> </v>
      </c>
      <c r="K195" s="38" t="str">
        <f t="shared" si="11"/>
        <v xml:space="preserve"> </v>
      </c>
    </row>
    <row r="196" spans="1:11" ht="15" customHeight="1" x14ac:dyDescent="0.25">
      <c r="A196" s="1">
        <v>115</v>
      </c>
      <c r="B196" s="477"/>
      <c r="C196" s="477"/>
      <c r="D196" s="136"/>
      <c r="E196" s="136"/>
      <c r="F196" s="136"/>
      <c r="G196" s="136"/>
      <c r="H196" s="137"/>
      <c r="I196" s="138"/>
      <c r="J196" s="38" t="str">
        <f t="shared" si="10"/>
        <v xml:space="preserve"> </v>
      </c>
      <c r="K196" s="38" t="str">
        <f t="shared" si="11"/>
        <v xml:space="preserve"> </v>
      </c>
    </row>
    <row r="197" spans="1:11" ht="15.75" customHeight="1" x14ac:dyDescent="0.25">
      <c r="A197" s="2">
        <v>116</v>
      </c>
      <c r="B197" s="477"/>
      <c r="C197" s="477"/>
      <c r="D197" s="136"/>
      <c r="E197" s="136"/>
      <c r="F197" s="136"/>
      <c r="G197" s="136"/>
      <c r="H197" s="137"/>
      <c r="I197" s="138"/>
      <c r="J197" s="38" t="str">
        <f t="shared" si="10"/>
        <v xml:space="preserve"> </v>
      </c>
      <c r="K197" s="38" t="str">
        <f t="shared" si="11"/>
        <v xml:space="preserve"> </v>
      </c>
    </row>
    <row r="198" spans="1:11" ht="15" customHeight="1" x14ac:dyDescent="0.25">
      <c r="A198" s="1">
        <v>117</v>
      </c>
      <c r="B198" s="477"/>
      <c r="C198" s="477"/>
      <c r="D198" s="136"/>
      <c r="E198" s="136"/>
      <c r="F198" s="136"/>
      <c r="G198" s="136"/>
      <c r="H198" s="137"/>
      <c r="I198" s="138"/>
      <c r="J198" s="38" t="str">
        <f t="shared" si="10"/>
        <v xml:space="preserve"> </v>
      </c>
      <c r="K198" s="38" t="str">
        <f t="shared" si="11"/>
        <v xml:space="preserve"> </v>
      </c>
    </row>
    <row r="199" spans="1:11" ht="15.75" customHeight="1" x14ac:dyDescent="0.25">
      <c r="A199" s="2">
        <v>118</v>
      </c>
      <c r="B199" s="477"/>
      <c r="C199" s="477"/>
      <c r="D199" s="136"/>
      <c r="E199" s="136"/>
      <c r="F199" s="136"/>
      <c r="G199" s="136"/>
      <c r="H199" s="137"/>
      <c r="I199" s="138"/>
      <c r="J199" s="38" t="str">
        <f t="shared" si="10"/>
        <v xml:space="preserve"> </v>
      </c>
      <c r="K199" s="38" t="str">
        <f t="shared" si="11"/>
        <v xml:space="preserve"> </v>
      </c>
    </row>
    <row r="200" spans="1:11" ht="15" customHeight="1" x14ac:dyDescent="0.25">
      <c r="A200" s="1">
        <v>119</v>
      </c>
      <c r="B200" s="500"/>
      <c r="C200" s="500"/>
      <c r="D200" s="136"/>
      <c r="E200" s="136"/>
      <c r="F200" s="136"/>
      <c r="G200" s="136"/>
      <c r="H200" s="137"/>
      <c r="I200" s="138"/>
      <c r="J200" s="38" t="str">
        <f t="shared" si="10"/>
        <v xml:space="preserve"> </v>
      </c>
      <c r="K200" s="38" t="str">
        <f t="shared" si="11"/>
        <v xml:space="preserve"> </v>
      </c>
    </row>
    <row r="201" spans="1:11" ht="15.75" customHeight="1" x14ac:dyDescent="0.25">
      <c r="A201" s="2">
        <v>120</v>
      </c>
      <c r="B201" s="501"/>
      <c r="C201" s="501"/>
      <c r="D201" s="139"/>
      <c r="E201" s="139"/>
      <c r="F201" s="139"/>
      <c r="G201" s="139"/>
      <c r="H201" s="140"/>
      <c r="I201" s="141"/>
      <c r="J201" s="38" t="str">
        <f t="shared" si="10"/>
        <v xml:space="preserve"> </v>
      </c>
      <c r="K201" s="38" t="str">
        <f t="shared" si="11"/>
        <v xml:space="preserve"> </v>
      </c>
    </row>
    <row r="202" spans="1:11" ht="21" customHeight="1" x14ac:dyDescent="0.25">
      <c r="A202" s="455"/>
      <c r="B202" s="455"/>
      <c r="C202" s="455"/>
      <c r="D202" s="455"/>
      <c r="E202" s="455"/>
      <c r="F202" s="86"/>
      <c r="G202" s="91" t="s">
        <v>230</v>
      </c>
      <c r="H202" s="41">
        <f>SUM(H182:H201)+H168</f>
        <v>0</v>
      </c>
      <c r="I202" s="49"/>
    </row>
    <row r="203" spans="1:11" ht="15" customHeight="1" x14ac:dyDescent="0.25">
      <c r="A203" s="46"/>
      <c r="B203" s="46"/>
      <c r="C203" s="46"/>
      <c r="D203" s="46"/>
      <c r="E203" s="46"/>
      <c r="F203" s="46"/>
      <c r="G203" s="46"/>
      <c r="H203" s="46"/>
      <c r="I203" s="46"/>
    </row>
    <row r="204" spans="1:11" ht="15" customHeight="1" x14ac:dyDescent="0.25">
      <c r="A204" s="502" t="s">
        <v>171</v>
      </c>
      <c r="B204" s="502"/>
      <c r="C204" s="502"/>
      <c r="D204" s="502"/>
      <c r="E204" s="502"/>
      <c r="F204" s="502"/>
      <c r="G204" s="502"/>
      <c r="H204" s="502"/>
      <c r="I204" s="502"/>
      <c r="J204" s="502"/>
      <c r="K204" s="502"/>
    </row>
    <row r="205" spans="1:11" ht="15" customHeight="1" x14ac:dyDescent="0.25">
      <c r="A205" s="50"/>
    </row>
    <row r="206" spans="1:11" ht="15" customHeight="1" x14ac:dyDescent="0.25">
      <c r="A206" s="89" t="s">
        <v>101</v>
      </c>
      <c r="D206" s="503" t="s">
        <v>231</v>
      </c>
      <c r="E206" s="503"/>
      <c r="F206" s="503"/>
      <c r="G206" s="503"/>
      <c r="H206" s="503"/>
      <c r="I206" s="503"/>
    </row>
    <row r="208" spans="1:11" ht="15.75" customHeight="1" x14ac:dyDescent="0.25">
      <c r="A208" s="348" t="s">
        <v>221</v>
      </c>
      <c r="B208" s="348"/>
      <c r="C208" s="348"/>
      <c r="D208" s="348"/>
      <c r="E208" s="348"/>
      <c r="F208" s="348"/>
      <c r="G208" s="348"/>
      <c r="H208" s="348"/>
      <c r="I208" s="348"/>
    </row>
    <row r="209" spans="1:11" ht="15" customHeight="1" x14ac:dyDescent="0.25">
      <c r="A209" s="70"/>
      <c r="B209" s="70"/>
      <c r="C209" s="70"/>
      <c r="D209" s="71" t="str">
        <f>'proje ve personel bilgileri'!$B$7</f>
        <v>/</v>
      </c>
      <c r="E209" s="70" t="s">
        <v>109</v>
      </c>
      <c r="F209" s="70"/>
      <c r="G209" s="70"/>
      <c r="H209" s="70"/>
      <c r="I209" s="70"/>
    </row>
    <row r="210" spans="1:11" ht="18.75" customHeight="1" x14ac:dyDescent="0.25">
      <c r="A210" s="64" t="s">
        <v>222</v>
      </c>
      <c r="I210" s="64" t="s">
        <v>223</v>
      </c>
    </row>
    <row r="211" spans="1:11" ht="15.75" customHeight="1" x14ac:dyDescent="0.25">
      <c r="A211" s="435" t="s">
        <v>224</v>
      </c>
      <c r="B211" s="436"/>
      <c r="C211" s="351">
        <f>'proje ve personel bilgileri'!$B$2</f>
        <v>0</v>
      </c>
      <c r="D211" s="352"/>
      <c r="E211" s="352"/>
      <c r="F211" s="352"/>
      <c r="G211" s="352"/>
      <c r="H211" s="352"/>
      <c r="I211" s="353"/>
    </row>
    <row r="212" spans="1:11" ht="15.75" customHeight="1" x14ac:dyDescent="0.25">
      <c r="A212" s="509" t="s">
        <v>225</v>
      </c>
      <c r="B212" s="510"/>
      <c r="C212" s="356">
        <f>'proje ve personel bilgileri'!$B$3</f>
        <v>0</v>
      </c>
      <c r="D212" s="357"/>
      <c r="E212" s="357"/>
      <c r="F212" s="357"/>
      <c r="G212" s="357"/>
      <c r="H212" s="357"/>
      <c r="I212" s="358"/>
    </row>
    <row r="213" spans="1:11" ht="15" customHeight="1" x14ac:dyDescent="0.25">
      <c r="A213" s="343" t="s">
        <v>87</v>
      </c>
      <c r="B213" s="346" t="s">
        <v>226</v>
      </c>
      <c r="C213" s="347"/>
      <c r="D213" s="343" t="s">
        <v>227</v>
      </c>
      <c r="E213" s="343" t="s">
        <v>228</v>
      </c>
      <c r="F213" s="344" t="s">
        <v>176</v>
      </c>
      <c r="G213" s="506"/>
      <c r="H213" s="343" t="s">
        <v>189</v>
      </c>
      <c r="I213" s="343" t="s">
        <v>178</v>
      </c>
    </row>
    <row r="214" spans="1:11" ht="15.75" customHeight="1" x14ac:dyDescent="0.25">
      <c r="A214" s="338"/>
      <c r="B214" s="339"/>
      <c r="C214" s="340"/>
      <c r="D214" s="338"/>
      <c r="E214" s="338"/>
      <c r="F214" s="507"/>
      <c r="G214" s="508"/>
      <c r="H214" s="338"/>
      <c r="I214" s="338"/>
    </row>
    <row r="215" spans="1:11" ht="57" customHeight="1" x14ac:dyDescent="0.25">
      <c r="A215" s="505"/>
      <c r="B215" s="339"/>
      <c r="C215" s="340"/>
      <c r="D215" s="338"/>
      <c r="E215" s="338"/>
      <c r="F215" s="85" t="s">
        <v>179</v>
      </c>
      <c r="G215" s="87" t="s">
        <v>180</v>
      </c>
      <c r="H215" s="338"/>
      <c r="I215" s="338"/>
    </row>
    <row r="216" spans="1:11" ht="15" customHeight="1" x14ac:dyDescent="0.25">
      <c r="A216" s="1">
        <v>121</v>
      </c>
      <c r="B216" s="504"/>
      <c r="C216" s="504"/>
      <c r="D216" s="133"/>
      <c r="E216" s="133"/>
      <c r="F216" s="133"/>
      <c r="G216" s="133"/>
      <c r="H216" s="142"/>
      <c r="I216" s="135"/>
      <c r="J216" s="38" t="str">
        <f t="shared" ref="J216:J235" si="12">IF(H216&lt;&gt;0,(IF(I216=0,"KDV'li Tutar Zorunlu"," "))," ")</f>
        <v xml:space="preserve"> </v>
      </c>
      <c r="K216" s="38" t="str">
        <f t="shared" ref="K216:K235" si="13">IF(H216&lt;&gt;0,(IF(F216=0,"Tarih Numara Zorunlu"," "))," ")</f>
        <v xml:space="preserve"> </v>
      </c>
    </row>
    <row r="217" spans="1:11" ht="15.75" customHeight="1" x14ac:dyDescent="0.25">
      <c r="A217" s="2">
        <v>122</v>
      </c>
      <c r="B217" s="500"/>
      <c r="C217" s="500"/>
      <c r="D217" s="136"/>
      <c r="E217" s="136"/>
      <c r="F217" s="136"/>
      <c r="G217" s="136"/>
      <c r="H217" s="137"/>
      <c r="I217" s="138"/>
      <c r="J217" s="38" t="str">
        <f t="shared" si="12"/>
        <v xml:space="preserve"> </v>
      </c>
      <c r="K217" s="38" t="str">
        <f t="shared" si="13"/>
        <v xml:space="preserve"> </v>
      </c>
    </row>
    <row r="218" spans="1:11" ht="15" customHeight="1" x14ac:dyDescent="0.25">
      <c r="A218" s="1">
        <v>123</v>
      </c>
      <c r="B218" s="500"/>
      <c r="C218" s="500"/>
      <c r="D218" s="136"/>
      <c r="E218" s="136"/>
      <c r="F218" s="136"/>
      <c r="G218" s="136"/>
      <c r="H218" s="137"/>
      <c r="I218" s="138"/>
      <c r="J218" s="38" t="str">
        <f t="shared" si="12"/>
        <v xml:space="preserve"> </v>
      </c>
      <c r="K218" s="38" t="str">
        <f t="shared" si="13"/>
        <v xml:space="preserve"> </v>
      </c>
    </row>
    <row r="219" spans="1:11" ht="15.75" customHeight="1" x14ac:dyDescent="0.25">
      <c r="A219" s="2">
        <v>124</v>
      </c>
      <c r="B219" s="500"/>
      <c r="C219" s="500"/>
      <c r="D219" s="136"/>
      <c r="E219" s="136"/>
      <c r="F219" s="136"/>
      <c r="G219" s="136"/>
      <c r="H219" s="137"/>
      <c r="I219" s="138"/>
      <c r="J219" s="38" t="str">
        <f t="shared" si="12"/>
        <v xml:space="preserve"> </v>
      </c>
      <c r="K219" s="38" t="str">
        <f t="shared" si="13"/>
        <v xml:space="preserve"> </v>
      </c>
    </row>
    <row r="220" spans="1:11" ht="15" customHeight="1" x14ac:dyDescent="0.25">
      <c r="A220" s="1">
        <v>125</v>
      </c>
      <c r="B220" s="500"/>
      <c r="C220" s="500"/>
      <c r="D220" s="136"/>
      <c r="E220" s="136"/>
      <c r="F220" s="136"/>
      <c r="G220" s="136"/>
      <c r="H220" s="137"/>
      <c r="I220" s="138"/>
      <c r="J220" s="38" t="str">
        <f t="shared" si="12"/>
        <v xml:space="preserve"> </v>
      </c>
      <c r="K220" s="38" t="str">
        <f t="shared" si="13"/>
        <v xml:space="preserve"> </v>
      </c>
    </row>
    <row r="221" spans="1:11" ht="15.75" customHeight="1" x14ac:dyDescent="0.25">
      <c r="A221" s="2">
        <v>126</v>
      </c>
      <c r="B221" s="477"/>
      <c r="C221" s="477"/>
      <c r="D221" s="136"/>
      <c r="E221" s="136"/>
      <c r="F221" s="136"/>
      <c r="G221" s="136"/>
      <c r="H221" s="137"/>
      <c r="I221" s="138"/>
      <c r="J221" s="38" t="str">
        <f t="shared" si="12"/>
        <v xml:space="preserve"> </v>
      </c>
      <c r="K221" s="38" t="str">
        <f t="shared" si="13"/>
        <v xml:space="preserve"> </v>
      </c>
    </row>
    <row r="222" spans="1:11" ht="15" customHeight="1" x14ac:dyDescent="0.25">
      <c r="A222" s="1">
        <v>127</v>
      </c>
      <c r="B222" s="477"/>
      <c r="C222" s="477"/>
      <c r="D222" s="136"/>
      <c r="E222" s="136"/>
      <c r="F222" s="136"/>
      <c r="G222" s="136"/>
      <c r="H222" s="137"/>
      <c r="I222" s="138"/>
      <c r="J222" s="38" t="str">
        <f t="shared" si="12"/>
        <v xml:space="preserve"> </v>
      </c>
      <c r="K222" s="38" t="str">
        <f t="shared" si="13"/>
        <v xml:space="preserve"> </v>
      </c>
    </row>
    <row r="223" spans="1:11" ht="15.75" customHeight="1" x14ac:dyDescent="0.25">
      <c r="A223" s="2">
        <v>128</v>
      </c>
      <c r="B223" s="477"/>
      <c r="C223" s="477"/>
      <c r="D223" s="136"/>
      <c r="E223" s="136"/>
      <c r="F223" s="136"/>
      <c r="G223" s="136"/>
      <c r="H223" s="137"/>
      <c r="I223" s="138"/>
      <c r="J223" s="38" t="str">
        <f t="shared" si="12"/>
        <v xml:space="preserve"> </v>
      </c>
      <c r="K223" s="38" t="str">
        <f t="shared" si="13"/>
        <v xml:space="preserve"> </v>
      </c>
    </row>
    <row r="224" spans="1:11" ht="15" customHeight="1" x14ac:dyDescent="0.25">
      <c r="A224" s="1">
        <v>129</v>
      </c>
      <c r="B224" s="477"/>
      <c r="C224" s="477"/>
      <c r="D224" s="136"/>
      <c r="E224" s="136"/>
      <c r="F224" s="136"/>
      <c r="G224" s="136"/>
      <c r="H224" s="137"/>
      <c r="I224" s="138"/>
      <c r="J224" s="38" t="str">
        <f t="shared" si="12"/>
        <v xml:space="preserve"> </v>
      </c>
      <c r="K224" s="38" t="str">
        <f t="shared" si="13"/>
        <v xml:space="preserve"> </v>
      </c>
    </row>
    <row r="225" spans="1:11" ht="15.75" customHeight="1" x14ac:dyDescent="0.25">
      <c r="A225" s="2">
        <v>130</v>
      </c>
      <c r="B225" s="477"/>
      <c r="C225" s="477"/>
      <c r="D225" s="136"/>
      <c r="E225" s="136"/>
      <c r="F225" s="136"/>
      <c r="G225" s="136"/>
      <c r="H225" s="137"/>
      <c r="I225" s="138"/>
      <c r="J225" s="38" t="str">
        <f t="shared" si="12"/>
        <v xml:space="preserve"> </v>
      </c>
      <c r="K225" s="38" t="str">
        <f t="shared" si="13"/>
        <v xml:space="preserve"> </v>
      </c>
    </row>
    <row r="226" spans="1:11" ht="15" customHeight="1" x14ac:dyDescent="0.25">
      <c r="A226" s="1">
        <v>131</v>
      </c>
      <c r="B226" s="477"/>
      <c r="C226" s="477"/>
      <c r="D226" s="136"/>
      <c r="E226" s="136"/>
      <c r="F226" s="136"/>
      <c r="G226" s="136"/>
      <c r="H226" s="137"/>
      <c r="I226" s="138"/>
      <c r="J226" s="38" t="str">
        <f t="shared" si="12"/>
        <v xml:space="preserve"> </v>
      </c>
      <c r="K226" s="38" t="str">
        <f t="shared" si="13"/>
        <v xml:space="preserve"> </v>
      </c>
    </row>
    <row r="227" spans="1:11" ht="15.75" customHeight="1" x14ac:dyDescent="0.25">
      <c r="A227" s="2">
        <v>132</v>
      </c>
      <c r="B227" s="477"/>
      <c r="C227" s="477"/>
      <c r="D227" s="136"/>
      <c r="E227" s="136"/>
      <c r="F227" s="136"/>
      <c r="G227" s="136"/>
      <c r="H227" s="137"/>
      <c r="I227" s="138"/>
      <c r="J227" s="38" t="str">
        <f t="shared" si="12"/>
        <v xml:space="preserve"> </v>
      </c>
      <c r="K227" s="38" t="str">
        <f t="shared" si="13"/>
        <v xml:space="preserve"> </v>
      </c>
    </row>
    <row r="228" spans="1:11" ht="15" customHeight="1" x14ac:dyDescent="0.25">
      <c r="A228" s="1">
        <v>133</v>
      </c>
      <c r="B228" s="477"/>
      <c r="C228" s="477"/>
      <c r="D228" s="136"/>
      <c r="E228" s="136"/>
      <c r="F228" s="136"/>
      <c r="G228" s="136"/>
      <c r="H228" s="137"/>
      <c r="I228" s="138"/>
      <c r="J228" s="38" t="str">
        <f t="shared" si="12"/>
        <v xml:space="preserve"> </v>
      </c>
      <c r="K228" s="38" t="str">
        <f t="shared" si="13"/>
        <v xml:space="preserve"> </v>
      </c>
    </row>
    <row r="229" spans="1:11" ht="15.75" customHeight="1" x14ac:dyDescent="0.25">
      <c r="A229" s="2">
        <v>134</v>
      </c>
      <c r="B229" s="477"/>
      <c r="C229" s="477"/>
      <c r="D229" s="136"/>
      <c r="E229" s="136"/>
      <c r="F229" s="136"/>
      <c r="G229" s="136"/>
      <c r="H229" s="137"/>
      <c r="I229" s="138"/>
      <c r="J229" s="38" t="str">
        <f t="shared" si="12"/>
        <v xml:space="preserve"> </v>
      </c>
      <c r="K229" s="38" t="str">
        <f t="shared" si="13"/>
        <v xml:space="preserve"> </v>
      </c>
    </row>
    <row r="230" spans="1:11" ht="15" customHeight="1" x14ac:dyDescent="0.25">
      <c r="A230" s="1">
        <v>135</v>
      </c>
      <c r="B230" s="477"/>
      <c r="C230" s="477"/>
      <c r="D230" s="136"/>
      <c r="E230" s="136"/>
      <c r="F230" s="136"/>
      <c r="G230" s="136"/>
      <c r="H230" s="137"/>
      <c r="I230" s="138"/>
      <c r="J230" s="38" t="str">
        <f t="shared" si="12"/>
        <v xml:space="preserve"> </v>
      </c>
      <c r="K230" s="38" t="str">
        <f t="shared" si="13"/>
        <v xml:space="preserve"> </v>
      </c>
    </row>
    <row r="231" spans="1:11" ht="15.75" customHeight="1" x14ac:dyDescent="0.25">
      <c r="A231" s="2">
        <v>136</v>
      </c>
      <c r="B231" s="477"/>
      <c r="C231" s="477"/>
      <c r="D231" s="136"/>
      <c r="E231" s="136"/>
      <c r="F231" s="136"/>
      <c r="G231" s="136"/>
      <c r="H231" s="137"/>
      <c r="I231" s="138"/>
      <c r="J231" s="38" t="str">
        <f t="shared" si="12"/>
        <v xml:space="preserve"> </v>
      </c>
      <c r="K231" s="38" t="str">
        <f t="shared" si="13"/>
        <v xml:space="preserve"> </v>
      </c>
    </row>
    <row r="232" spans="1:11" ht="15" customHeight="1" x14ac:dyDescent="0.25">
      <c r="A232" s="1">
        <v>137</v>
      </c>
      <c r="B232" s="477"/>
      <c r="C232" s="477"/>
      <c r="D232" s="136"/>
      <c r="E232" s="136"/>
      <c r="F232" s="136"/>
      <c r="G232" s="136"/>
      <c r="H232" s="137"/>
      <c r="I232" s="138"/>
      <c r="J232" s="38" t="str">
        <f t="shared" si="12"/>
        <v xml:space="preserve"> </v>
      </c>
      <c r="K232" s="38" t="str">
        <f t="shared" si="13"/>
        <v xml:space="preserve"> </v>
      </c>
    </row>
    <row r="233" spans="1:11" ht="15.75" customHeight="1" x14ac:dyDescent="0.25">
      <c r="A233" s="2">
        <v>138</v>
      </c>
      <c r="B233" s="477"/>
      <c r="C233" s="477"/>
      <c r="D233" s="136"/>
      <c r="E233" s="136"/>
      <c r="F233" s="136"/>
      <c r="G233" s="136"/>
      <c r="H233" s="137"/>
      <c r="I233" s="138"/>
      <c r="J233" s="38" t="str">
        <f t="shared" si="12"/>
        <v xml:space="preserve"> </v>
      </c>
      <c r="K233" s="38" t="str">
        <f t="shared" si="13"/>
        <v xml:space="preserve"> </v>
      </c>
    </row>
    <row r="234" spans="1:11" ht="15" customHeight="1" x14ac:dyDescent="0.25">
      <c r="A234" s="1">
        <v>139</v>
      </c>
      <c r="B234" s="500"/>
      <c r="C234" s="500"/>
      <c r="D234" s="136"/>
      <c r="E234" s="136"/>
      <c r="F234" s="136"/>
      <c r="G234" s="136"/>
      <c r="H234" s="137"/>
      <c r="I234" s="138"/>
      <c r="J234" s="38" t="str">
        <f t="shared" si="12"/>
        <v xml:space="preserve"> </v>
      </c>
      <c r="K234" s="38" t="str">
        <f t="shared" si="13"/>
        <v xml:space="preserve"> </v>
      </c>
    </row>
    <row r="235" spans="1:11" ht="15.75" customHeight="1" x14ac:dyDescent="0.25">
      <c r="A235" s="2">
        <v>140</v>
      </c>
      <c r="B235" s="501"/>
      <c r="C235" s="501"/>
      <c r="D235" s="139"/>
      <c r="E235" s="139"/>
      <c r="F235" s="139"/>
      <c r="G235" s="139"/>
      <c r="H235" s="140"/>
      <c r="I235" s="141"/>
      <c r="J235" s="38" t="str">
        <f t="shared" si="12"/>
        <v xml:space="preserve"> </v>
      </c>
      <c r="K235" s="38" t="str">
        <f t="shared" si="13"/>
        <v xml:space="preserve"> </v>
      </c>
    </row>
    <row r="236" spans="1:11" ht="18" customHeight="1" x14ac:dyDescent="0.25">
      <c r="A236" s="455"/>
      <c r="B236" s="455"/>
      <c r="C236" s="455"/>
      <c r="D236" s="455"/>
      <c r="E236" s="455"/>
      <c r="F236" s="86"/>
      <c r="G236" s="91" t="s">
        <v>230</v>
      </c>
      <c r="H236" s="41">
        <f>SUM(H216:H235)+H202</f>
        <v>0</v>
      </c>
      <c r="I236" s="49"/>
    </row>
    <row r="237" spans="1:11" ht="15" customHeight="1" x14ac:dyDescent="0.25">
      <c r="A237" s="46"/>
      <c r="B237" s="46"/>
      <c r="C237" s="46"/>
      <c r="D237" s="46"/>
      <c r="E237" s="46"/>
      <c r="F237" s="46"/>
      <c r="G237" s="46"/>
      <c r="H237" s="46"/>
      <c r="I237" s="46"/>
    </row>
    <row r="238" spans="1:11" ht="15" customHeight="1" x14ac:dyDescent="0.25">
      <c r="A238" s="502" t="s">
        <v>171</v>
      </c>
      <c r="B238" s="502"/>
      <c r="C238" s="502"/>
      <c r="D238" s="502"/>
      <c r="E238" s="502"/>
      <c r="F238" s="502"/>
      <c r="G238" s="502"/>
      <c r="H238" s="502"/>
      <c r="I238" s="502"/>
      <c r="J238" s="502"/>
      <c r="K238" s="502"/>
    </row>
    <row r="239" spans="1:11" ht="15" customHeight="1" x14ac:dyDescent="0.25">
      <c r="A239" s="50"/>
    </row>
    <row r="240" spans="1:11" ht="15" customHeight="1" x14ac:dyDescent="0.25">
      <c r="A240" s="89" t="s">
        <v>101</v>
      </c>
      <c r="D240" s="503" t="s">
        <v>231</v>
      </c>
      <c r="E240" s="503"/>
      <c r="F240" s="503"/>
      <c r="G240" s="503"/>
      <c r="H240" s="503"/>
      <c r="I240" s="503"/>
    </row>
    <row r="243" spans="1:11" ht="15.75" customHeight="1" x14ac:dyDescent="0.25">
      <c r="A243" s="348" t="s">
        <v>221</v>
      </c>
      <c r="B243" s="348"/>
      <c r="C243" s="348"/>
      <c r="D243" s="348"/>
      <c r="E243" s="348"/>
      <c r="F243" s="348"/>
      <c r="G243" s="348"/>
      <c r="H243" s="348"/>
      <c r="I243" s="348"/>
    </row>
    <row r="244" spans="1:11" ht="15" customHeight="1" x14ac:dyDescent="0.25">
      <c r="A244" s="70"/>
      <c r="B244" s="70"/>
      <c r="C244" s="70"/>
      <c r="D244" s="71" t="str">
        <f>'proje ve personel bilgileri'!$B$7</f>
        <v>/</v>
      </c>
      <c r="E244" s="70" t="s">
        <v>109</v>
      </c>
      <c r="F244" s="70"/>
      <c r="G244" s="70"/>
      <c r="H244" s="70"/>
      <c r="I244" s="70"/>
    </row>
    <row r="245" spans="1:11" ht="18.75" customHeight="1" x14ac:dyDescent="0.25">
      <c r="A245" s="64" t="s">
        <v>222</v>
      </c>
      <c r="I245" s="64" t="s">
        <v>223</v>
      </c>
    </row>
    <row r="246" spans="1:11" ht="15.75" customHeight="1" x14ac:dyDescent="0.25">
      <c r="A246" s="435" t="s">
        <v>224</v>
      </c>
      <c r="B246" s="436"/>
      <c r="C246" s="351">
        <f>'proje ve personel bilgileri'!$B$2</f>
        <v>0</v>
      </c>
      <c r="D246" s="352"/>
      <c r="E246" s="352"/>
      <c r="F246" s="352"/>
      <c r="G246" s="352"/>
      <c r="H246" s="352"/>
      <c r="I246" s="353"/>
    </row>
    <row r="247" spans="1:11" ht="15.75" customHeight="1" x14ac:dyDescent="0.25">
      <c r="A247" s="509" t="s">
        <v>225</v>
      </c>
      <c r="B247" s="510"/>
      <c r="C247" s="356">
        <f>'proje ve personel bilgileri'!$B$3</f>
        <v>0</v>
      </c>
      <c r="D247" s="357"/>
      <c r="E247" s="357"/>
      <c r="F247" s="357"/>
      <c r="G247" s="357"/>
      <c r="H247" s="357"/>
      <c r="I247" s="358"/>
    </row>
    <row r="248" spans="1:11" ht="15" customHeight="1" x14ac:dyDescent="0.25">
      <c r="A248" s="343" t="s">
        <v>87</v>
      </c>
      <c r="B248" s="346" t="s">
        <v>226</v>
      </c>
      <c r="C248" s="347"/>
      <c r="D248" s="343" t="s">
        <v>227</v>
      </c>
      <c r="E248" s="343" t="s">
        <v>228</v>
      </c>
      <c r="F248" s="344" t="s">
        <v>176</v>
      </c>
      <c r="G248" s="506"/>
      <c r="H248" s="343" t="s">
        <v>189</v>
      </c>
      <c r="I248" s="343" t="s">
        <v>178</v>
      </c>
    </row>
    <row r="249" spans="1:11" ht="15.75" customHeight="1" x14ac:dyDescent="0.25">
      <c r="A249" s="338"/>
      <c r="B249" s="339"/>
      <c r="C249" s="340"/>
      <c r="D249" s="338"/>
      <c r="E249" s="338"/>
      <c r="F249" s="507"/>
      <c r="G249" s="508"/>
      <c r="H249" s="338"/>
      <c r="I249" s="338"/>
    </row>
    <row r="250" spans="1:11" ht="58.5" customHeight="1" x14ac:dyDescent="0.25">
      <c r="A250" s="505"/>
      <c r="B250" s="339"/>
      <c r="C250" s="340"/>
      <c r="D250" s="338"/>
      <c r="E250" s="338"/>
      <c r="F250" s="85" t="s">
        <v>179</v>
      </c>
      <c r="G250" s="87" t="s">
        <v>180</v>
      </c>
      <c r="H250" s="338"/>
      <c r="I250" s="338"/>
    </row>
    <row r="251" spans="1:11" ht="15" customHeight="1" x14ac:dyDescent="0.25">
      <c r="A251" s="1">
        <v>141</v>
      </c>
      <c r="B251" s="504"/>
      <c r="C251" s="504"/>
      <c r="D251" s="133"/>
      <c r="E251" s="133"/>
      <c r="F251" s="133"/>
      <c r="G251" s="133"/>
      <c r="H251" s="142"/>
      <c r="I251" s="135"/>
      <c r="J251" s="38" t="str">
        <f t="shared" ref="J251:J270" si="14">IF(H251&lt;&gt;0,(IF(I251=0,"KDV'li Tutar Zorunlu"," "))," ")</f>
        <v xml:space="preserve"> </v>
      </c>
      <c r="K251" s="38" t="str">
        <f t="shared" ref="K251:K270" si="15">IF(H251&lt;&gt;0,(IF(F251=0,"Tarih Numara Zorunlu"," "))," ")</f>
        <v xml:space="preserve"> </v>
      </c>
    </row>
    <row r="252" spans="1:11" ht="15.75" customHeight="1" x14ac:dyDescent="0.25">
      <c r="A252" s="2">
        <v>142</v>
      </c>
      <c r="B252" s="500"/>
      <c r="C252" s="500"/>
      <c r="D252" s="136"/>
      <c r="E252" s="136"/>
      <c r="F252" s="136"/>
      <c r="G252" s="136"/>
      <c r="H252" s="137"/>
      <c r="I252" s="138"/>
      <c r="J252" s="38" t="str">
        <f t="shared" si="14"/>
        <v xml:space="preserve"> </v>
      </c>
      <c r="K252" s="38" t="str">
        <f t="shared" si="15"/>
        <v xml:space="preserve"> </v>
      </c>
    </row>
    <row r="253" spans="1:11" ht="15" customHeight="1" x14ac:dyDescent="0.25">
      <c r="A253" s="1">
        <v>143</v>
      </c>
      <c r="B253" s="500"/>
      <c r="C253" s="500"/>
      <c r="D253" s="136"/>
      <c r="E253" s="136"/>
      <c r="F253" s="136"/>
      <c r="G253" s="136"/>
      <c r="H253" s="137"/>
      <c r="I253" s="138"/>
      <c r="J253" s="38" t="str">
        <f t="shared" si="14"/>
        <v xml:space="preserve"> </v>
      </c>
      <c r="K253" s="38" t="str">
        <f t="shared" si="15"/>
        <v xml:space="preserve"> </v>
      </c>
    </row>
    <row r="254" spans="1:11" ht="15.75" customHeight="1" x14ac:dyDescent="0.25">
      <c r="A254" s="2">
        <v>144</v>
      </c>
      <c r="B254" s="500"/>
      <c r="C254" s="500"/>
      <c r="D254" s="136"/>
      <c r="E254" s="136"/>
      <c r="F254" s="136"/>
      <c r="G254" s="136"/>
      <c r="H254" s="137"/>
      <c r="I254" s="138"/>
      <c r="J254" s="38" t="str">
        <f t="shared" si="14"/>
        <v xml:space="preserve"> </v>
      </c>
      <c r="K254" s="38" t="str">
        <f t="shared" si="15"/>
        <v xml:space="preserve"> </v>
      </c>
    </row>
    <row r="255" spans="1:11" ht="15" customHeight="1" x14ac:dyDescent="0.25">
      <c r="A255" s="1">
        <v>145</v>
      </c>
      <c r="B255" s="500"/>
      <c r="C255" s="500"/>
      <c r="D255" s="136"/>
      <c r="E255" s="136"/>
      <c r="F255" s="136"/>
      <c r="G255" s="136"/>
      <c r="H255" s="137"/>
      <c r="I255" s="138"/>
      <c r="J255" s="38" t="str">
        <f t="shared" si="14"/>
        <v xml:space="preserve"> </v>
      </c>
      <c r="K255" s="38" t="str">
        <f t="shared" si="15"/>
        <v xml:space="preserve"> </v>
      </c>
    </row>
    <row r="256" spans="1:11" ht="15.75" customHeight="1" x14ac:dyDescent="0.25">
      <c r="A256" s="2">
        <v>146</v>
      </c>
      <c r="B256" s="477"/>
      <c r="C256" s="477"/>
      <c r="D256" s="136"/>
      <c r="E256" s="136"/>
      <c r="F256" s="136"/>
      <c r="G256" s="136"/>
      <c r="H256" s="137"/>
      <c r="I256" s="138"/>
      <c r="J256" s="38" t="str">
        <f t="shared" si="14"/>
        <v xml:space="preserve"> </v>
      </c>
      <c r="K256" s="38" t="str">
        <f t="shared" si="15"/>
        <v xml:space="preserve"> </v>
      </c>
    </row>
    <row r="257" spans="1:11" ht="15" customHeight="1" x14ac:dyDescent="0.25">
      <c r="A257" s="1">
        <v>147</v>
      </c>
      <c r="B257" s="477"/>
      <c r="C257" s="477"/>
      <c r="D257" s="136"/>
      <c r="E257" s="136"/>
      <c r="F257" s="136"/>
      <c r="G257" s="136"/>
      <c r="H257" s="137"/>
      <c r="I257" s="138"/>
      <c r="J257" s="38" t="str">
        <f t="shared" si="14"/>
        <v xml:space="preserve"> </v>
      </c>
      <c r="K257" s="38" t="str">
        <f t="shared" si="15"/>
        <v xml:space="preserve"> </v>
      </c>
    </row>
    <row r="258" spans="1:11" ht="15.75" customHeight="1" x14ac:dyDescent="0.25">
      <c r="A258" s="2">
        <v>148</v>
      </c>
      <c r="B258" s="477"/>
      <c r="C258" s="477"/>
      <c r="D258" s="136"/>
      <c r="E258" s="136"/>
      <c r="F258" s="136"/>
      <c r="G258" s="136"/>
      <c r="H258" s="137"/>
      <c r="I258" s="138"/>
      <c r="J258" s="38" t="str">
        <f t="shared" si="14"/>
        <v xml:space="preserve"> </v>
      </c>
      <c r="K258" s="38" t="str">
        <f t="shared" si="15"/>
        <v xml:space="preserve"> </v>
      </c>
    </row>
    <row r="259" spans="1:11" ht="15" customHeight="1" x14ac:dyDescent="0.25">
      <c r="A259" s="1">
        <v>149</v>
      </c>
      <c r="B259" s="477"/>
      <c r="C259" s="477"/>
      <c r="D259" s="136"/>
      <c r="E259" s="136"/>
      <c r="F259" s="136"/>
      <c r="G259" s="136"/>
      <c r="H259" s="137"/>
      <c r="I259" s="138"/>
      <c r="J259" s="38" t="str">
        <f t="shared" si="14"/>
        <v xml:space="preserve"> </v>
      </c>
      <c r="K259" s="38" t="str">
        <f t="shared" si="15"/>
        <v xml:space="preserve"> </v>
      </c>
    </row>
    <row r="260" spans="1:11" ht="15.75" customHeight="1" x14ac:dyDescent="0.25">
      <c r="A260" s="2">
        <v>150</v>
      </c>
      <c r="B260" s="477"/>
      <c r="C260" s="477"/>
      <c r="D260" s="136"/>
      <c r="E260" s="136"/>
      <c r="F260" s="136"/>
      <c r="G260" s="136"/>
      <c r="H260" s="137"/>
      <c r="I260" s="138"/>
      <c r="J260" s="38" t="str">
        <f t="shared" si="14"/>
        <v xml:space="preserve"> </v>
      </c>
      <c r="K260" s="38" t="str">
        <f t="shared" si="15"/>
        <v xml:space="preserve"> </v>
      </c>
    </row>
    <row r="261" spans="1:11" ht="15" customHeight="1" x14ac:dyDescent="0.25">
      <c r="A261" s="1">
        <v>151</v>
      </c>
      <c r="B261" s="477"/>
      <c r="C261" s="477"/>
      <c r="D261" s="136"/>
      <c r="E261" s="136"/>
      <c r="F261" s="136"/>
      <c r="G261" s="136"/>
      <c r="H261" s="137"/>
      <c r="I261" s="138"/>
      <c r="J261" s="38" t="str">
        <f t="shared" si="14"/>
        <v xml:space="preserve"> </v>
      </c>
      <c r="K261" s="38" t="str">
        <f t="shared" si="15"/>
        <v xml:space="preserve"> </v>
      </c>
    </row>
    <row r="262" spans="1:11" ht="15.75" customHeight="1" x14ac:dyDescent="0.25">
      <c r="A262" s="2">
        <v>152</v>
      </c>
      <c r="B262" s="477"/>
      <c r="C262" s="477"/>
      <c r="D262" s="136"/>
      <c r="E262" s="136"/>
      <c r="F262" s="136"/>
      <c r="G262" s="136"/>
      <c r="H262" s="137"/>
      <c r="I262" s="138"/>
      <c r="J262" s="38" t="str">
        <f t="shared" si="14"/>
        <v xml:space="preserve"> </v>
      </c>
      <c r="K262" s="38" t="str">
        <f t="shared" si="15"/>
        <v xml:space="preserve"> </v>
      </c>
    </row>
    <row r="263" spans="1:11" ht="15" customHeight="1" x14ac:dyDescent="0.25">
      <c r="A263" s="1">
        <v>153</v>
      </c>
      <c r="B263" s="477"/>
      <c r="C263" s="477"/>
      <c r="D263" s="136"/>
      <c r="E263" s="136"/>
      <c r="F263" s="136"/>
      <c r="G263" s="136"/>
      <c r="H263" s="137"/>
      <c r="I263" s="138"/>
      <c r="J263" s="38" t="str">
        <f t="shared" si="14"/>
        <v xml:space="preserve"> </v>
      </c>
      <c r="K263" s="38" t="str">
        <f t="shared" si="15"/>
        <v xml:space="preserve"> </v>
      </c>
    </row>
    <row r="264" spans="1:11" ht="15.75" customHeight="1" x14ac:dyDescent="0.25">
      <c r="A264" s="2">
        <v>154</v>
      </c>
      <c r="B264" s="477"/>
      <c r="C264" s="477"/>
      <c r="D264" s="136"/>
      <c r="E264" s="136"/>
      <c r="F264" s="136"/>
      <c r="G264" s="136"/>
      <c r="H264" s="137"/>
      <c r="I264" s="138"/>
      <c r="J264" s="38" t="str">
        <f t="shared" si="14"/>
        <v xml:space="preserve"> </v>
      </c>
      <c r="K264" s="38" t="str">
        <f t="shared" si="15"/>
        <v xml:space="preserve"> </v>
      </c>
    </row>
    <row r="265" spans="1:11" ht="15" customHeight="1" x14ac:dyDescent="0.25">
      <c r="A265" s="1">
        <v>155</v>
      </c>
      <c r="B265" s="477"/>
      <c r="C265" s="477"/>
      <c r="D265" s="136"/>
      <c r="E265" s="136"/>
      <c r="F265" s="136"/>
      <c r="G265" s="136"/>
      <c r="H265" s="137"/>
      <c r="I265" s="138"/>
      <c r="J265" s="38" t="str">
        <f t="shared" si="14"/>
        <v xml:space="preserve"> </v>
      </c>
      <c r="K265" s="38" t="str">
        <f t="shared" si="15"/>
        <v xml:space="preserve"> </v>
      </c>
    </row>
    <row r="266" spans="1:11" ht="15.75" customHeight="1" x14ac:dyDescent="0.25">
      <c r="A266" s="2">
        <v>156</v>
      </c>
      <c r="B266" s="477"/>
      <c r="C266" s="477"/>
      <c r="D266" s="136"/>
      <c r="E266" s="136"/>
      <c r="F266" s="136"/>
      <c r="G266" s="136"/>
      <c r="H266" s="137"/>
      <c r="I266" s="138"/>
      <c r="J266" s="38" t="str">
        <f t="shared" si="14"/>
        <v xml:space="preserve"> </v>
      </c>
      <c r="K266" s="38" t="str">
        <f t="shared" si="15"/>
        <v xml:space="preserve"> </v>
      </c>
    </row>
    <row r="267" spans="1:11" ht="15" customHeight="1" x14ac:dyDescent="0.25">
      <c r="A267" s="1">
        <v>157</v>
      </c>
      <c r="B267" s="477"/>
      <c r="C267" s="477"/>
      <c r="D267" s="136"/>
      <c r="E267" s="136"/>
      <c r="F267" s="136"/>
      <c r="G267" s="136"/>
      <c r="H267" s="137"/>
      <c r="I267" s="138"/>
      <c r="J267" s="38" t="str">
        <f t="shared" si="14"/>
        <v xml:space="preserve"> </v>
      </c>
      <c r="K267" s="38" t="str">
        <f t="shared" si="15"/>
        <v xml:space="preserve"> </v>
      </c>
    </row>
    <row r="268" spans="1:11" ht="15.75" customHeight="1" x14ac:dyDescent="0.25">
      <c r="A268" s="2">
        <v>158</v>
      </c>
      <c r="B268" s="477"/>
      <c r="C268" s="477"/>
      <c r="D268" s="136"/>
      <c r="E268" s="136"/>
      <c r="F268" s="136"/>
      <c r="G268" s="136"/>
      <c r="H268" s="137"/>
      <c r="I268" s="138"/>
      <c r="J268" s="38" t="str">
        <f t="shared" si="14"/>
        <v xml:space="preserve"> </v>
      </c>
      <c r="K268" s="38" t="str">
        <f t="shared" si="15"/>
        <v xml:space="preserve"> </v>
      </c>
    </row>
    <row r="269" spans="1:11" ht="15" customHeight="1" x14ac:dyDescent="0.25">
      <c r="A269" s="1">
        <v>159</v>
      </c>
      <c r="B269" s="500"/>
      <c r="C269" s="500"/>
      <c r="D269" s="136"/>
      <c r="E269" s="136"/>
      <c r="F269" s="136"/>
      <c r="G269" s="136"/>
      <c r="H269" s="137"/>
      <c r="I269" s="138"/>
      <c r="J269" s="38" t="str">
        <f t="shared" si="14"/>
        <v xml:space="preserve"> </v>
      </c>
      <c r="K269" s="38" t="str">
        <f t="shared" si="15"/>
        <v xml:space="preserve"> </v>
      </c>
    </row>
    <row r="270" spans="1:11" ht="15.75" customHeight="1" x14ac:dyDescent="0.25">
      <c r="A270" s="2">
        <v>160</v>
      </c>
      <c r="B270" s="501"/>
      <c r="C270" s="501"/>
      <c r="D270" s="139"/>
      <c r="E270" s="139"/>
      <c r="F270" s="139"/>
      <c r="G270" s="139"/>
      <c r="H270" s="140"/>
      <c r="I270" s="141"/>
      <c r="J270" s="38" t="str">
        <f t="shared" si="14"/>
        <v xml:space="preserve"> </v>
      </c>
      <c r="K270" s="38" t="str">
        <f t="shared" si="15"/>
        <v xml:space="preserve"> </v>
      </c>
    </row>
    <row r="271" spans="1:11" ht="19.5" customHeight="1" x14ac:dyDescent="0.25">
      <c r="A271" s="455"/>
      <c r="B271" s="455"/>
      <c r="C271" s="455"/>
      <c r="D271" s="455"/>
      <c r="E271" s="455"/>
      <c r="F271" s="86"/>
      <c r="G271" s="91" t="s">
        <v>230</v>
      </c>
      <c r="H271" s="41">
        <f>SUM(H251:H270)+H236</f>
        <v>0</v>
      </c>
      <c r="I271" s="49"/>
    </row>
    <row r="272" spans="1:11" ht="15" customHeight="1" x14ac:dyDescent="0.25">
      <c r="A272" s="46"/>
      <c r="B272" s="46"/>
      <c r="C272" s="46"/>
      <c r="D272" s="46"/>
      <c r="E272" s="46"/>
      <c r="F272" s="46"/>
      <c r="G272" s="46"/>
      <c r="H272" s="46"/>
      <c r="I272" s="46"/>
    </row>
    <row r="273" spans="1:11" ht="15" customHeight="1" x14ac:dyDescent="0.25">
      <c r="A273" s="502" t="s">
        <v>171</v>
      </c>
      <c r="B273" s="502"/>
      <c r="C273" s="502"/>
      <c r="D273" s="502"/>
      <c r="E273" s="502"/>
      <c r="F273" s="502"/>
      <c r="G273" s="502"/>
      <c r="H273" s="502"/>
      <c r="I273" s="502"/>
      <c r="J273" s="502"/>
      <c r="K273" s="502"/>
    </row>
    <row r="274" spans="1:11" ht="15" customHeight="1" x14ac:dyDescent="0.25">
      <c r="A274" s="50"/>
    </row>
    <row r="275" spans="1:11" ht="15" customHeight="1" x14ac:dyDescent="0.25">
      <c r="A275" s="89" t="s">
        <v>101</v>
      </c>
      <c r="D275" s="503" t="s">
        <v>231</v>
      </c>
      <c r="E275" s="503"/>
      <c r="F275" s="503"/>
      <c r="G275" s="503"/>
      <c r="H275" s="503"/>
      <c r="I275" s="503"/>
    </row>
    <row r="276" spans="1:11" ht="15" customHeight="1" x14ac:dyDescent="0.25">
      <c r="A276" s="89"/>
      <c r="D276" s="89"/>
      <c r="E276" s="89"/>
      <c r="F276" s="89"/>
      <c r="G276" s="89"/>
      <c r="H276" s="89"/>
      <c r="I276" s="89"/>
    </row>
    <row r="277" spans="1:11" ht="15.75" customHeight="1" x14ac:dyDescent="0.25">
      <c r="A277" s="348" t="s">
        <v>221</v>
      </c>
      <c r="B277" s="348"/>
      <c r="C277" s="348"/>
      <c r="D277" s="348"/>
      <c r="E277" s="348"/>
      <c r="F277" s="348"/>
      <c r="G277" s="348"/>
      <c r="H277" s="348"/>
      <c r="I277" s="348"/>
    </row>
    <row r="278" spans="1:11" ht="15" customHeight="1" x14ac:dyDescent="0.25">
      <c r="A278" s="70"/>
      <c r="B278" s="70"/>
      <c r="C278" s="70"/>
      <c r="D278" s="71" t="str">
        <f>'proje ve personel bilgileri'!$B$7</f>
        <v>/</v>
      </c>
      <c r="E278" s="70" t="s">
        <v>109</v>
      </c>
      <c r="F278" s="70"/>
      <c r="G278" s="70"/>
      <c r="H278" s="70"/>
      <c r="I278" s="70"/>
    </row>
    <row r="279" spans="1:11" ht="18.75" customHeight="1" x14ac:dyDescent="0.25">
      <c r="A279" s="64" t="s">
        <v>222</v>
      </c>
      <c r="I279" s="64" t="s">
        <v>223</v>
      </c>
    </row>
    <row r="280" spans="1:11" ht="15.75" customHeight="1" x14ac:dyDescent="0.25">
      <c r="A280" s="435" t="s">
        <v>224</v>
      </c>
      <c r="B280" s="436"/>
      <c r="C280" s="351">
        <f>'proje ve personel bilgileri'!$B$2</f>
        <v>0</v>
      </c>
      <c r="D280" s="352"/>
      <c r="E280" s="352"/>
      <c r="F280" s="352"/>
      <c r="G280" s="352"/>
      <c r="H280" s="352"/>
      <c r="I280" s="353"/>
    </row>
    <row r="281" spans="1:11" ht="15.75" customHeight="1" x14ac:dyDescent="0.25">
      <c r="A281" s="509" t="s">
        <v>225</v>
      </c>
      <c r="B281" s="510"/>
      <c r="C281" s="356">
        <f>'proje ve personel bilgileri'!$B$3</f>
        <v>0</v>
      </c>
      <c r="D281" s="357"/>
      <c r="E281" s="357"/>
      <c r="F281" s="357"/>
      <c r="G281" s="357"/>
      <c r="H281" s="357"/>
      <c r="I281" s="358"/>
    </row>
    <row r="282" spans="1:11" ht="15" customHeight="1" x14ac:dyDescent="0.25">
      <c r="A282" s="343" t="s">
        <v>87</v>
      </c>
      <c r="B282" s="346" t="s">
        <v>226</v>
      </c>
      <c r="C282" s="347"/>
      <c r="D282" s="343" t="s">
        <v>227</v>
      </c>
      <c r="E282" s="343" t="s">
        <v>228</v>
      </c>
      <c r="F282" s="344" t="s">
        <v>176</v>
      </c>
      <c r="G282" s="506"/>
      <c r="H282" s="343" t="s">
        <v>189</v>
      </c>
      <c r="I282" s="343" t="s">
        <v>178</v>
      </c>
    </row>
    <row r="283" spans="1:11" ht="15.75" customHeight="1" x14ac:dyDescent="0.25">
      <c r="A283" s="338"/>
      <c r="B283" s="339"/>
      <c r="C283" s="340"/>
      <c r="D283" s="338"/>
      <c r="E283" s="338"/>
      <c r="F283" s="507"/>
      <c r="G283" s="508"/>
      <c r="H283" s="338"/>
      <c r="I283" s="338"/>
    </row>
    <row r="284" spans="1:11" ht="57.75" customHeight="1" x14ac:dyDescent="0.25">
      <c r="A284" s="505"/>
      <c r="B284" s="339"/>
      <c r="C284" s="340"/>
      <c r="D284" s="338"/>
      <c r="E284" s="338"/>
      <c r="F284" s="85" t="s">
        <v>179</v>
      </c>
      <c r="G284" s="87" t="s">
        <v>180</v>
      </c>
      <c r="H284" s="338"/>
      <c r="I284" s="338"/>
    </row>
    <row r="285" spans="1:11" ht="15" customHeight="1" x14ac:dyDescent="0.25">
      <c r="A285" s="1">
        <v>161</v>
      </c>
      <c r="B285" s="504"/>
      <c r="C285" s="504"/>
      <c r="D285" s="133"/>
      <c r="E285" s="133"/>
      <c r="F285" s="133"/>
      <c r="G285" s="133"/>
      <c r="H285" s="142"/>
      <c r="I285" s="135"/>
      <c r="J285" s="38" t="str">
        <f t="shared" ref="J285:J304" si="16">IF(H285&lt;&gt;0,(IF(I285=0,"KDV'li Tutar Zorunlu"," "))," ")</f>
        <v xml:space="preserve"> </v>
      </c>
      <c r="K285" s="38" t="str">
        <f t="shared" ref="K285:K304" si="17">IF(H285&lt;&gt;0,(IF(F285=0,"Tarih Numara Zorunlu"," "))," ")</f>
        <v xml:space="preserve"> </v>
      </c>
    </row>
    <row r="286" spans="1:11" ht="15.75" customHeight="1" x14ac:dyDescent="0.25">
      <c r="A286" s="2">
        <v>162</v>
      </c>
      <c r="B286" s="500"/>
      <c r="C286" s="500"/>
      <c r="D286" s="136"/>
      <c r="E286" s="136"/>
      <c r="F286" s="136"/>
      <c r="G286" s="136"/>
      <c r="H286" s="137"/>
      <c r="I286" s="138"/>
      <c r="J286" s="38" t="str">
        <f t="shared" si="16"/>
        <v xml:space="preserve"> </v>
      </c>
      <c r="K286" s="38" t="str">
        <f t="shared" si="17"/>
        <v xml:space="preserve"> </v>
      </c>
    </row>
    <row r="287" spans="1:11" ht="15" customHeight="1" x14ac:dyDescent="0.25">
      <c r="A287" s="1">
        <v>163</v>
      </c>
      <c r="B287" s="500"/>
      <c r="C287" s="500"/>
      <c r="D287" s="136"/>
      <c r="E287" s="136"/>
      <c r="F287" s="136"/>
      <c r="G287" s="136"/>
      <c r="H287" s="137"/>
      <c r="I287" s="138"/>
      <c r="J287" s="38" t="str">
        <f t="shared" si="16"/>
        <v xml:space="preserve"> </v>
      </c>
      <c r="K287" s="38" t="str">
        <f t="shared" si="17"/>
        <v xml:space="preserve"> </v>
      </c>
    </row>
    <row r="288" spans="1:11" ht="15.75" customHeight="1" x14ac:dyDescent="0.25">
      <c r="A288" s="2">
        <v>164</v>
      </c>
      <c r="B288" s="500"/>
      <c r="C288" s="500"/>
      <c r="D288" s="136"/>
      <c r="E288" s="136"/>
      <c r="F288" s="136"/>
      <c r="G288" s="136"/>
      <c r="H288" s="137"/>
      <c r="I288" s="138"/>
      <c r="J288" s="38" t="str">
        <f t="shared" si="16"/>
        <v xml:space="preserve"> </v>
      </c>
      <c r="K288" s="38" t="str">
        <f t="shared" si="17"/>
        <v xml:space="preserve"> </v>
      </c>
    </row>
    <row r="289" spans="1:11" ht="15" customHeight="1" x14ac:dyDescent="0.25">
      <c r="A289" s="1">
        <v>165</v>
      </c>
      <c r="B289" s="500"/>
      <c r="C289" s="500"/>
      <c r="D289" s="136"/>
      <c r="E289" s="136"/>
      <c r="F289" s="136"/>
      <c r="G289" s="136"/>
      <c r="H289" s="137"/>
      <c r="I289" s="138"/>
      <c r="J289" s="38" t="str">
        <f t="shared" si="16"/>
        <v xml:space="preserve"> </v>
      </c>
      <c r="K289" s="38" t="str">
        <f t="shared" si="17"/>
        <v xml:space="preserve"> </v>
      </c>
    </row>
    <row r="290" spans="1:11" ht="15.75" customHeight="1" x14ac:dyDescent="0.25">
      <c r="A290" s="2">
        <v>166</v>
      </c>
      <c r="B290" s="477"/>
      <c r="C290" s="477"/>
      <c r="D290" s="136"/>
      <c r="E290" s="136"/>
      <c r="F290" s="136"/>
      <c r="G290" s="136"/>
      <c r="H290" s="137"/>
      <c r="I290" s="138"/>
      <c r="J290" s="38" t="str">
        <f t="shared" si="16"/>
        <v xml:space="preserve"> </v>
      </c>
      <c r="K290" s="38" t="str">
        <f t="shared" si="17"/>
        <v xml:space="preserve"> </v>
      </c>
    </row>
    <row r="291" spans="1:11" ht="15" customHeight="1" x14ac:dyDescent="0.25">
      <c r="A291" s="1">
        <v>167</v>
      </c>
      <c r="B291" s="477"/>
      <c r="C291" s="477"/>
      <c r="D291" s="136"/>
      <c r="E291" s="136"/>
      <c r="F291" s="136"/>
      <c r="G291" s="136"/>
      <c r="H291" s="137"/>
      <c r="I291" s="138"/>
      <c r="J291" s="38" t="str">
        <f t="shared" si="16"/>
        <v xml:space="preserve"> </v>
      </c>
      <c r="K291" s="38" t="str">
        <f t="shared" si="17"/>
        <v xml:space="preserve"> </v>
      </c>
    </row>
    <row r="292" spans="1:11" ht="15.75" customHeight="1" x14ac:dyDescent="0.25">
      <c r="A292" s="2">
        <v>168</v>
      </c>
      <c r="B292" s="477"/>
      <c r="C292" s="477"/>
      <c r="D292" s="136"/>
      <c r="E292" s="136"/>
      <c r="F292" s="136"/>
      <c r="G292" s="136"/>
      <c r="H292" s="137"/>
      <c r="I292" s="138"/>
      <c r="J292" s="38" t="str">
        <f t="shared" si="16"/>
        <v xml:space="preserve"> </v>
      </c>
      <c r="K292" s="38" t="str">
        <f t="shared" si="17"/>
        <v xml:space="preserve"> </v>
      </c>
    </row>
    <row r="293" spans="1:11" ht="15" customHeight="1" x14ac:dyDescent="0.25">
      <c r="A293" s="1">
        <v>169</v>
      </c>
      <c r="B293" s="477"/>
      <c r="C293" s="477"/>
      <c r="D293" s="136"/>
      <c r="E293" s="136"/>
      <c r="F293" s="136"/>
      <c r="G293" s="136"/>
      <c r="H293" s="137"/>
      <c r="I293" s="138"/>
      <c r="J293" s="38" t="str">
        <f t="shared" si="16"/>
        <v xml:space="preserve"> </v>
      </c>
      <c r="K293" s="38" t="str">
        <f t="shared" si="17"/>
        <v xml:space="preserve"> </v>
      </c>
    </row>
    <row r="294" spans="1:11" ht="15.75" customHeight="1" x14ac:dyDescent="0.25">
      <c r="A294" s="2">
        <v>170</v>
      </c>
      <c r="B294" s="477"/>
      <c r="C294" s="477"/>
      <c r="D294" s="136"/>
      <c r="E294" s="136"/>
      <c r="F294" s="136"/>
      <c r="G294" s="136"/>
      <c r="H294" s="137"/>
      <c r="I294" s="138"/>
      <c r="J294" s="38" t="str">
        <f t="shared" si="16"/>
        <v xml:space="preserve"> </v>
      </c>
      <c r="K294" s="38" t="str">
        <f t="shared" si="17"/>
        <v xml:space="preserve"> </v>
      </c>
    </row>
    <row r="295" spans="1:11" ht="15" customHeight="1" x14ac:dyDescent="0.25">
      <c r="A295" s="1">
        <v>171</v>
      </c>
      <c r="B295" s="477"/>
      <c r="C295" s="477"/>
      <c r="D295" s="136"/>
      <c r="E295" s="136"/>
      <c r="F295" s="136"/>
      <c r="G295" s="136"/>
      <c r="H295" s="137"/>
      <c r="I295" s="138"/>
      <c r="J295" s="38" t="str">
        <f t="shared" si="16"/>
        <v xml:space="preserve"> </v>
      </c>
      <c r="K295" s="38" t="str">
        <f t="shared" si="17"/>
        <v xml:space="preserve"> </v>
      </c>
    </row>
    <row r="296" spans="1:11" ht="15.75" customHeight="1" x14ac:dyDescent="0.25">
      <c r="A296" s="2">
        <v>172</v>
      </c>
      <c r="B296" s="477"/>
      <c r="C296" s="477"/>
      <c r="D296" s="136"/>
      <c r="E296" s="136"/>
      <c r="F296" s="136"/>
      <c r="G296" s="136"/>
      <c r="H296" s="137"/>
      <c r="I296" s="138"/>
      <c r="J296" s="38" t="str">
        <f t="shared" si="16"/>
        <v xml:space="preserve"> </v>
      </c>
      <c r="K296" s="38" t="str">
        <f t="shared" si="17"/>
        <v xml:space="preserve"> </v>
      </c>
    </row>
    <row r="297" spans="1:11" ht="15" customHeight="1" x14ac:dyDescent="0.25">
      <c r="A297" s="1">
        <v>173</v>
      </c>
      <c r="B297" s="477"/>
      <c r="C297" s="477"/>
      <c r="D297" s="136"/>
      <c r="E297" s="136"/>
      <c r="F297" s="136"/>
      <c r="G297" s="136"/>
      <c r="H297" s="137"/>
      <c r="I297" s="138"/>
      <c r="J297" s="38" t="str">
        <f t="shared" si="16"/>
        <v xml:space="preserve"> </v>
      </c>
      <c r="K297" s="38" t="str">
        <f t="shared" si="17"/>
        <v xml:space="preserve"> </v>
      </c>
    </row>
    <row r="298" spans="1:11" ht="15.75" customHeight="1" x14ac:dyDescent="0.25">
      <c r="A298" s="2">
        <v>174</v>
      </c>
      <c r="B298" s="477"/>
      <c r="C298" s="477"/>
      <c r="D298" s="136"/>
      <c r="E298" s="136"/>
      <c r="F298" s="136"/>
      <c r="G298" s="136"/>
      <c r="H298" s="137"/>
      <c r="I298" s="138"/>
      <c r="J298" s="38" t="str">
        <f t="shared" si="16"/>
        <v xml:space="preserve"> </v>
      </c>
      <c r="K298" s="38" t="str">
        <f t="shared" si="17"/>
        <v xml:space="preserve"> </v>
      </c>
    </row>
    <row r="299" spans="1:11" ht="15" customHeight="1" x14ac:dyDescent="0.25">
      <c r="A299" s="1">
        <v>175</v>
      </c>
      <c r="B299" s="477"/>
      <c r="C299" s="477"/>
      <c r="D299" s="136"/>
      <c r="E299" s="136"/>
      <c r="F299" s="136"/>
      <c r="G299" s="136"/>
      <c r="H299" s="137"/>
      <c r="I299" s="138"/>
      <c r="J299" s="38" t="str">
        <f t="shared" si="16"/>
        <v xml:space="preserve"> </v>
      </c>
      <c r="K299" s="38" t="str">
        <f t="shared" si="17"/>
        <v xml:space="preserve"> </v>
      </c>
    </row>
    <row r="300" spans="1:11" ht="15.75" customHeight="1" x14ac:dyDescent="0.25">
      <c r="A300" s="2">
        <v>176</v>
      </c>
      <c r="B300" s="477"/>
      <c r="C300" s="477"/>
      <c r="D300" s="136"/>
      <c r="E300" s="136"/>
      <c r="F300" s="136"/>
      <c r="G300" s="136"/>
      <c r="H300" s="137"/>
      <c r="I300" s="138"/>
      <c r="J300" s="38" t="str">
        <f t="shared" si="16"/>
        <v xml:space="preserve"> </v>
      </c>
      <c r="K300" s="38" t="str">
        <f t="shared" si="17"/>
        <v xml:space="preserve"> </v>
      </c>
    </row>
    <row r="301" spans="1:11" ht="15" customHeight="1" x14ac:dyDescent="0.25">
      <c r="A301" s="1">
        <v>177</v>
      </c>
      <c r="B301" s="477"/>
      <c r="C301" s="477"/>
      <c r="D301" s="136"/>
      <c r="E301" s="136"/>
      <c r="F301" s="136"/>
      <c r="G301" s="136"/>
      <c r="H301" s="137"/>
      <c r="I301" s="138"/>
      <c r="J301" s="38" t="str">
        <f t="shared" si="16"/>
        <v xml:space="preserve"> </v>
      </c>
      <c r="K301" s="38" t="str">
        <f t="shared" si="17"/>
        <v xml:space="preserve"> </v>
      </c>
    </row>
    <row r="302" spans="1:11" ht="15.75" customHeight="1" x14ac:dyDescent="0.25">
      <c r="A302" s="2">
        <v>178</v>
      </c>
      <c r="B302" s="477"/>
      <c r="C302" s="477"/>
      <c r="D302" s="136"/>
      <c r="E302" s="136"/>
      <c r="F302" s="136"/>
      <c r="G302" s="136"/>
      <c r="H302" s="137"/>
      <c r="I302" s="138"/>
      <c r="J302" s="38" t="str">
        <f t="shared" si="16"/>
        <v xml:space="preserve"> </v>
      </c>
      <c r="K302" s="38" t="str">
        <f t="shared" si="17"/>
        <v xml:space="preserve"> </v>
      </c>
    </row>
    <row r="303" spans="1:11" ht="15" customHeight="1" x14ac:dyDescent="0.25">
      <c r="A303" s="1">
        <v>179</v>
      </c>
      <c r="B303" s="500"/>
      <c r="C303" s="500"/>
      <c r="D303" s="136"/>
      <c r="E303" s="136"/>
      <c r="F303" s="136"/>
      <c r="G303" s="136"/>
      <c r="H303" s="137"/>
      <c r="I303" s="138"/>
      <c r="J303" s="38" t="str">
        <f t="shared" si="16"/>
        <v xml:space="preserve"> </v>
      </c>
      <c r="K303" s="38" t="str">
        <f t="shared" si="17"/>
        <v xml:space="preserve"> </v>
      </c>
    </row>
    <row r="304" spans="1:11" ht="15.75" customHeight="1" x14ac:dyDescent="0.25">
      <c r="A304" s="2">
        <v>180</v>
      </c>
      <c r="B304" s="501"/>
      <c r="C304" s="501"/>
      <c r="D304" s="139"/>
      <c r="E304" s="139"/>
      <c r="F304" s="139"/>
      <c r="G304" s="139"/>
      <c r="H304" s="140"/>
      <c r="I304" s="141"/>
      <c r="J304" s="38" t="str">
        <f t="shared" si="16"/>
        <v xml:space="preserve"> </v>
      </c>
      <c r="K304" s="38" t="str">
        <f t="shared" si="17"/>
        <v xml:space="preserve"> </v>
      </c>
    </row>
    <row r="305" spans="1:11" ht="30.75" customHeight="1" x14ac:dyDescent="0.25">
      <c r="A305" s="455"/>
      <c r="B305" s="455"/>
      <c r="C305" s="455"/>
      <c r="D305" s="455"/>
      <c r="E305" s="455"/>
      <c r="F305" s="86"/>
      <c r="G305" s="91" t="s">
        <v>230</v>
      </c>
      <c r="H305" s="41">
        <f>SUM(H285:H304)+H271</f>
        <v>0</v>
      </c>
      <c r="I305" s="49"/>
    </row>
    <row r="306" spans="1:11" ht="15" customHeight="1" x14ac:dyDescent="0.25">
      <c r="A306" s="46"/>
      <c r="B306" s="46"/>
      <c r="C306" s="46"/>
      <c r="D306" s="46"/>
      <c r="E306" s="46"/>
      <c r="F306" s="46"/>
      <c r="G306" s="46"/>
      <c r="H306" s="46"/>
      <c r="I306" s="46"/>
    </row>
    <row r="307" spans="1:11" ht="15" customHeight="1" x14ac:dyDescent="0.25">
      <c r="A307" s="502" t="s">
        <v>171</v>
      </c>
      <c r="B307" s="502"/>
      <c r="C307" s="502"/>
      <c r="D307" s="502"/>
      <c r="E307" s="502"/>
      <c r="F307" s="502"/>
      <c r="G307" s="502"/>
      <c r="H307" s="502"/>
      <c r="I307" s="502"/>
      <c r="J307" s="502"/>
      <c r="K307" s="502"/>
    </row>
    <row r="308" spans="1:11" ht="15" customHeight="1" x14ac:dyDescent="0.25">
      <c r="A308" s="50"/>
    </row>
    <row r="309" spans="1:11" ht="15" customHeight="1" x14ac:dyDescent="0.25">
      <c r="A309" s="89" t="s">
        <v>101</v>
      </c>
      <c r="D309" s="503" t="s">
        <v>231</v>
      </c>
      <c r="E309" s="503"/>
      <c r="F309" s="503"/>
      <c r="G309" s="503"/>
      <c r="H309" s="503"/>
      <c r="I309" s="503"/>
    </row>
    <row r="311" spans="1:11" ht="15.75" customHeight="1" x14ac:dyDescent="0.25">
      <c r="A311" s="348" t="s">
        <v>221</v>
      </c>
      <c r="B311" s="348"/>
      <c r="C311" s="348"/>
      <c r="D311" s="348"/>
      <c r="E311" s="348"/>
      <c r="F311" s="348"/>
      <c r="G311" s="348"/>
      <c r="H311" s="348"/>
      <c r="I311" s="348"/>
    </row>
    <row r="312" spans="1:11" ht="15" customHeight="1" x14ac:dyDescent="0.25">
      <c r="A312" s="70"/>
      <c r="B312" s="70"/>
      <c r="C312" s="70"/>
      <c r="D312" s="71" t="str">
        <f>'proje ve personel bilgileri'!$B$7</f>
        <v>/</v>
      </c>
      <c r="E312" s="70" t="s">
        <v>109</v>
      </c>
      <c r="F312" s="70"/>
      <c r="G312" s="70"/>
      <c r="H312" s="70"/>
      <c r="I312" s="70"/>
    </row>
    <row r="313" spans="1:11" ht="18.75" customHeight="1" x14ac:dyDescent="0.25">
      <c r="A313" s="64" t="s">
        <v>222</v>
      </c>
      <c r="I313" s="64" t="s">
        <v>223</v>
      </c>
    </row>
    <row r="314" spans="1:11" ht="15.75" customHeight="1" x14ac:dyDescent="0.25">
      <c r="A314" s="435" t="s">
        <v>224</v>
      </c>
      <c r="B314" s="436"/>
      <c r="C314" s="351">
        <f>'proje ve personel bilgileri'!$B$2</f>
        <v>0</v>
      </c>
      <c r="D314" s="352"/>
      <c r="E314" s="352"/>
      <c r="F314" s="352"/>
      <c r="G314" s="352"/>
      <c r="H314" s="352"/>
      <c r="I314" s="353"/>
    </row>
    <row r="315" spans="1:11" ht="15.75" customHeight="1" x14ac:dyDescent="0.25">
      <c r="A315" s="509" t="s">
        <v>225</v>
      </c>
      <c r="B315" s="510"/>
      <c r="C315" s="356">
        <f>'proje ve personel bilgileri'!$B$3</f>
        <v>0</v>
      </c>
      <c r="D315" s="357"/>
      <c r="E315" s="357"/>
      <c r="F315" s="357"/>
      <c r="G315" s="357"/>
      <c r="H315" s="357"/>
      <c r="I315" s="358"/>
    </row>
    <row r="316" spans="1:11" ht="15" customHeight="1" x14ac:dyDescent="0.25">
      <c r="A316" s="343" t="s">
        <v>87</v>
      </c>
      <c r="B316" s="346" t="s">
        <v>226</v>
      </c>
      <c r="C316" s="347"/>
      <c r="D316" s="343" t="s">
        <v>227</v>
      </c>
      <c r="E316" s="343" t="s">
        <v>228</v>
      </c>
      <c r="F316" s="344" t="s">
        <v>176</v>
      </c>
      <c r="G316" s="506"/>
      <c r="H316" s="343" t="s">
        <v>189</v>
      </c>
      <c r="I316" s="343" t="s">
        <v>178</v>
      </c>
    </row>
    <row r="317" spans="1:11" ht="15.75" customHeight="1" x14ac:dyDescent="0.25">
      <c r="A317" s="338"/>
      <c r="B317" s="339"/>
      <c r="C317" s="340"/>
      <c r="D317" s="338"/>
      <c r="E317" s="338"/>
      <c r="F317" s="507"/>
      <c r="G317" s="508"/>
      <c r="H317" s="338"/>
      <c r="I317" s="338"/>
    </row>
    <row r="318" spans="1:11" ht="57.75" customHeight="1" x14ac:dyDescent="0.25">
      <c r="A318" s="505"/>
      <c r="B318" s="339"/>
      <c r="C318" s="340"/>
      <c r="D318" s="338"/>
      <c r="E318" s="338"/>
      <c r="F318" s="85" t="s">
        <v>179</v>
      </c>
      <c r="G318" s="87" t="s">
        <v>180</v>
      </c>
      <c r="H318" s="338"/>
      <c r="I318" s="338"/>
    </row>
    <row r="319" spans="1:11" ht="15" customHeight="1" x14ac:dyDescent="0.25">
      <c r="A319" s="1">
        <v>181</v>
      </c>
      <c r="B319" s="504"/>
      <c r="C319" s="504"/>
      <c r="D319" s="133"/>
      <c r="E319" s="133"/>
      <c r="F319" s="133"/>
      <c r="G319" s="133"/>
      <c r="H319" s="142"/>
      <c r="I319" s="135"/>
      <c r="J319" s="38" t="str">
        <f t="shared" ref="J319:J338" si="18">IF(H319&lt;&gt;0,(IF(I319=0,"KDV'li Tutar Zorunlu"," "))," ")</f>
        <v xml:space="preserve"> </v>
      </c>
      <c r="K319" s="38" t="str">
        <f t="shared" ref="K319:K338" si="19">IF(H319&lt;&gt;0,(IF(F319=0,"Tarih Numara Zorunlu"," "))," ")</f>
        <v xml:space="preserve"> </v>
      </c>
    </row>
    <row r="320" spans="1:11" ht="15.75" customHeight="1" x14ac:dyDescent="0.25">
      <c r="A320" s="2">
        <v>182</v>
      </c>
      <c r="B320" s="500"/>
      <c r="C320" s="500"/>
      <c r="D320" s="136"/>
      <c r="E320" s="136"/>
      <c r="F320" s="136"/>
      <c r="G320" s="136"/>
      <c r="H320" s="137"/>
      <c r="I320" s="138"/>
      <c r="J320" s="38" t="str">
        <f t="shared" si="18"/>
        <v xml:space="preserve"> </v>
      </c>
      <c r="K320" s="38" t="str">
        <f t="shared" si="19"/>
        <v xml:space="preserve"> </v>
      </c>
    </row>
    <row r="321" spans="1:11" ht="15" customHeight="1" x14ac:dyDescent="0.25">
      <c r="A321" s="1">
        <v>183</v>
      </c>
      <c r="B321" s="500"/>
      <c r="C321" s="500"/>
      <c r="D321" s="136"/>
      <c r="E321" s="136"/>
      <c r="F321" s="136"/>
      <c r="G321" s="136"/>
      <c r="H321" s="137"/>
      <c r="I321" s="138"/>
      <c r="J321" s="38" t="str">
        <f t="shared" si="18"/>
        <v xml:space="preserve"> </v>
      </c>
      <c r="K321" s="38" t="str">
        <f t="shared" si="19"/>
        <v xml:space="preserve"> </v>
      </c>
    </row>
    <row r="322" spans="1:11" ht="15.75" customHeight="1" x14ac:dyDescent="0.25">
      <c r="A322" s="2">
        <v>184</v>
      </c>
      <c r="B322" s="500"/>
      <c r="C322" s="500"/>
      <c r="D322" s="136"/>
      <c r="E322" s="136"/>
      <c r="F322" s="136"/>
      <c r="G322" s="136"/>
      <c r="H322" s="137"/>
      <c r="I322" s="138"/>
      <c r="J322" s="38" t="str">
        <f t="shared" si="18"/>
        <v xml:space="preserve"> </v>
      </c>
      <c r="K322" s="38" t="str">
        <f t="shared" si="19"/>
        <v xml:space="preserve"> </v>
      </c>
    </row>
    <row r="323" spans="1:11" ht="15" customHeight="1" x14ac:dyDescent="0.25">
      <c r="A323" s="1">
        <v>185</v>
      </c>
      <c r="B323" s="500"/>
      <c r="C323" s="500"/>
      <c r="D323" s="136"/>
      <c r="E323" s="136"/>
      <c r="F323" s="136"/>
      <c r="G323" s="136"/>
      <c r="H323" s="137"/>
      <c r="I323" s="138"/>
      <c r="J323" s="38" t="str">
        <f t="shared" si="18"/>
        <v xml:space="preserve"> </v>
      </c>
      <c r="K323" s="38" t="str">
        <f t="shared" si="19"/>
        <v xml:space="preserve"> </v>
      </c>
    </row>
    <row r="324" spans="1:11" ht="15.75" customHeight="1" x14ac:dyDescent="0.25">
      <c r="A324" s="2">
        <v>186</v>
      </c>
      <c r="B324" s="477"/>
      <c r="C324" s="477"/>
      <c r="D324" s="136"/>
      <c r="E324" s="136"/>
      <c r="F324" s="136"/>
      <c r="G324" s="136"/>
      <c r="H324" s="137"/>
      <c r="I324" s="138"/>
      <c r="J324" s="38" t="str">
        <f t="shared" si="18"/>
        <v xml:space="preserve"> </v>
      </c>
      <c r="K324" s="38" t="str">
        <f t="shared" si="19"/>
        <v xml:space="preserve"> </v>
      </c>
    </row>
    <row r="325" spans="1:11" ht="15" customHeight="1" x14ac:dyDescent="0.25">
      <c r="A325" s="1">
        <v>187</v>
      </c>
      <c r="B325" s="477"/>
      <c r="C325" s="477"/>
      <c r="D325" s="136"/>
      <c r="E325" s="136"/>
      <c r="F325" s="136"/>
      <c r="G325" s="136"/>
      <c r="H325" s="137"/>
      <c r="I325" s="138"/>
      <c r="J325" s="38" t="str">
        <f t="shared" si="18"/>
        <v xml:space="preserve"> </v>
      </c>
      <c r="K325" s="38" t="str">
        <f t="shared" si="19"/>
        <v xml:space="preserve"> </v>
      </c>
    </row>
    <row r="326" spans="1:11" ht="15.75" customHeight="1" x14ac:dyDescent="0.25">
      <c r="A326" s="2">
        <v>188</v>
      </c>
      <c r="B326" s="477"/>
      <c r="C326" s="477"/>
      <c r="D326" s="136"/>
      <c r="E326" s="136"/>
      <c r="F326" s="136"/>
      <c r="G326" s="136"/>
      <c r="H326" s="137"/>
      <c r="I326" s="138"/>
      <c r="J326" s="38" t="str">
        <f t="shared" si="18"/>
        <v xml:space="preserve"> </v>
      </c>
      <c r="K326" s="38" t="str">
        <f t="shared" si="19"/>
        <v xml:space="preserve"> </v>
      </c>
    </row>
    <row r="327" spans="1:11" ht="15" customHeight="1" x14ac:dyDescent="0.25">
      <c r="A327" s="1">
        <v>189</v>
      </c>
      <c r="B327" s="477"/>
      <c r="C327" s="477"/>
      <c r="D327" s="136"/>
      <c r="E327" s="136"/>
      <c r="F327" s="136"/>
      <c r="G327" s="136"/>
      <c r="H327" s="137"/>
      <c r="I327" s="138"/>
      <c r="J327" s="38" t="str">
        <f t="shared" si="18"/>
        <v xml:space="preserve"> </v>
      </c>
      <c r="K327" s="38" t="str">
        <f t="shared" si="19"/>
        <v xml:space="preserve"> </v>
      </c>
    </row>
    <row r="328" spans="1:11" ht="15.75" customHeight="1" x14ac:dyDescent="0.25">
      <c r="A328" s="2">
        <v>190</v>
      </c>
      <c r="B328" s="477"/>
      <c r="C328" s="477"/>
      <c r="D328" s="136"/>
      <c r="E328" s="136"/>
      <c r="F328" s="136"/>
      <c r="G328" s="136"/>
      <c r="H328" s="137"/>
      <c r="I328" s="138"/>
      <c r="J328" s="38" t="str">
        <f t="shared" si="18"/>
        <v xml:space="preserve"> </v>
      </c>
      <c r="K328" s="38" t="str">
        <f t="shared" si="19"/>
        <v xml:space="preserve"> </v>
      </c>
    </row>
    <row r="329" spans="1:11" ht="15" customHeight="1" x14ac:dyDescent="0.25">
      <c r="A329" s="1">
        <v>191</v>
      </c>
      <c r="B329" s="477"/>
      <c r="C329" s="477"/>
      <c r="D329" s="136"/>
      <c r="E329" s="136"/>
      <c r="F329" s="136"/>
      <c r="G329" s="136"/>
      <c r="H329" s="137"/>
      <c r="I329" s="138"/>
      <c r="J329" s="38" t="str">
        <f t="shared" si="18"/>
        <v xml:space="preserve"> </v>
      </c>
      <c r="K329" s="38" t="str">
        <f t="shared" si="19"/>
        <v xml:space="preserve"> </v>
      </c>
    </row>
    <row r="330" spans="1:11" ht="15.75" customHeight="1" x14ac:dyDescent="0.25">
      <c r="A330" s="2">
        <v>192</v>
      </c>
      <c r="B330" s="477"/>
      <c r="C330" s="477"/>
      <c r="D330" s="136"/>
      <c r="E330" s="136"/>
      <c r="F330" s="136"/>
      <c r="G330" s="136"/>
      <c r="H330" s="137"/>
      <c r="I330" s="138"/>
      <c r="J330" s="38" t="str">
        <f t="shared" si="18"/>
        <v xml:space="preserve"> </v>
      </c>
      <c r="K330" s="38" t="str">
        <f t="shared" si="19"/>
        <v xml:space="preserve"> </v>
      </c>
    </row>
    <row r="331" spans="1:11" ht="15" customHeight="1" x14ac:dyDescent="0.25">
      <c r="A331" s="1">
        <v>193</v>
      </c>
      <c r="B331" s="477"/>
      <c r="C331" s="477"/>
      <c r="D331" s="136"/>
      <c r="E331" s="136"/>
      <c r="F331" s="136"/>
      <c r="G331" s="136"/>
      <c r="H331" s="137"/>
      <c r="I331" s="138"/>
      <c r="J331" s="38" t="str">
        <f t="shared" si="18"/>
        <v xml:space="preserve"> </v>
      </c>
      <c r="K331" s="38" t="str">
        <f t="shared" si="19"/>
        <v xml:space="preserve"> </v>
      </c>
    </row>
    <row r="332" spans="1:11" ht="15.75" customHeight="1" x14ac:dyDescent="0.25">
      <c r="A332" s="2">
        <v>194</v>
      </c>
      <c r="B332" s="477"/>
      <c r="C332" s="477"/>
      <c r="D332" s="136"/>
      <c r="E332" s="136"/>
      <c r="F332" s="136"/>
      <c r="G332" s="136"/>
      <c r="H332" s="137"/>
      <c r="I332" s="138"/>
      <c r="J332" s="38" t="str">
        <f t="shared" si="18"/>
        <v xml:space="preserve"> </v>
      </c>
      <c r="K332" s="38" t="str">
        <f t="shared" si="19"/>
        <v xml:space="preserve"> </v>
      </c>
    </row>
    <row r="333" spans="1:11" ht="15" customHeight="1" x14ac:dyDescent="0.25">
      <c r="A333" s="1">
        <v>195</v>
      </c>
      <c r="B333" s="477"/>
      <c r="C333" s="477"/>
      <c r="D333" s="136"/>
      <c r="E333" s="136"/>
      <c r="F333" s="136"/>
      <c r="G333" s="136"/>
      <c r="H333" s="137"/>
      <c r="I333" s="138"/>
      <c r="J333" s="38" t="str">
        <f t="shared" si="18"/>
        <v xml:space="preserve"> </v>
      </c>
      <c r="K333" s="38" t="str">
        <f t="shared" si="19"/>
        <v xml:space="preserve"> </v>
      </c>
    </row>
    <row r="334" spans="1:11" ht="15.75" customHeight="1" x14ac:dyDescent="0.25">
      <c r="A334" s="2">
        <v>196</v>
      </c>
      <c r="B334" s="477"/>
      <c r="C334" s="477"/>
      <c r="D334" s="136"/>
      <c r="E334" s="136"/>
      <c r="F334" s="136"/>
      <c r="G334" s="136"/>
      <c r="H334" s="137"/>
      <c r="I334" s="138"/>
      <c r="J334" s="38" t="str">
        <f t="shared" si="18"/>
        <v xml:space="preserve"> </v>
      </c>
      <c r="K334" s="38" t="str">
        <f t="shared" si="19"/>
        <v xml:space="preserve"> </v>
      </c>
    </row>
    <row r="335" spans="1:11" ht="15" customHeight="1" x14ac:dyDescent="0.25">
      <c r="A335" s="1">
        <v>197</v>
      </c>
      <c r="B335" s="477"/>
      <c r="C335" s="477"/>
      <c r="D335" s="136"/>
      <c r="E335" s="136"/>
      <c r="F335" s="136"/>
      <c r="G335" s="136"/>
      <c r="H335" s="137"/>
      <c r="I335" s="138"/>
      <c r="J335" s="38" t="str">
        <f t="shared" si="18"/>
        <v xml:space="preserve"> </v>
      </c>
      <c r="K335" s="38" t="str">
        <f t="shared" si="19"/>
        <v xml:space="preserve"> </v>
      </c>
    </row>
    <row r="336" spans="1:11" ht="15.75" customHeight="1" x14ac:dyDescent="0.25">
      <c r="A336" s="2">
        <v>198</v>
      </c>
      <c r="B336" s="477"/>
      <c r="C336" s="477"/>
      <c r="D336" s="136"/>
      <c r="E336" s="136"/>
      <c r="F336" s="136"/>
      <c r="G336" s="136"/>
      <c r="H336" s="137"/>
      <c r="I336" s="138"/>
      <c r="J336" s="38" t="str">
        <f t="shared" si="18"/>
        <v xml:space="preserve"> </v>
      </c>
      <c r="K336" s="38" t="str">
        <f t="shared" si="19"/>
        <v xml:space="preserve"> </v>
      </c>
    </row>
    <row r="337" spans="1:11" ht="15" customHeight="1" x14ac:dyDescent="0.25">
      <c r="A337" s="1">
        <v>199</v>
      </c>
      <c r="B337" s="500"/>
      <c r="C337" s="500"/>
      <c r="D337" s="136"/>
      <c r="E337" s="136"/>
      <c r="F337" s="136"/>
      <c r="G337" s="136"/>
      <c r="H337" s="137"/>
      <c r="I337" s="138"/>
      <c r="J337" s="38" t="str">
        <f t="shared" si="18"/>
        <v xml:space="preserve"> </v>
      </c>
      <c r="K337" s="38" t="str">
        <f t="shared" si="19"/>
        <v xml:space="preserve"> </v>
      </c>
    </row>
    <row r="338" spans="1:11" ht="15.75" customHeight="1" x14ac:dyDescent="0.25">
      <c r="A338" s="2">
        <v>200</v>
      </c>
      <c r="B338" s="501"/>
      <c r="C338" s="501"/>
      <c r="D338" s="139"/>
      <c r="E338" s="139"/>
      <c r="F338" s="139"/>
      <c r="G338" s="139"/>
      <c r="H338" s="140"/>
      <c r="I338" s="141"/>
      <c r="J338" s="38" t="str">
        <f t="shared" si="18"/>
        <v xml:space="preserve"> </v>
      </c>
      <c r="K338" s="38" t="str">
        <f t="shared" si="19"/>
        <v xml:space="preserve"> </v>
      </c>
    </row>
    <row r="339" spans="1:11" ht="18.75" customHeight="1" x14ac:dyDescent="0.25">
      <c r="A339" s="455"/>
      <c r="B339" s="455"/>
      <c r="C339" s="455"/>
      <c r="D339" s="455"/>
      <c r="E339" s="455"/>
      <c r="F339" s="86"/>
      <c r="G339" s="91" t="s">
        <v>230</v>
      </c>
      <c r="H339" s="41">
        <f>SUM(H319:H338)+H305</f>
        <v>0</v>
      </c>
      <c r="I339" s="49"/>
    </row>
    <row r="340" spans="1:11" ht="15" customHeight="1" x14ac:dyDescent="0.25">
      <c r="A340" s="46"/>
      <c r="B340" s="46"/>
      <c r="C340" s="46"/>
      <c r="D340" s="46"/>
      <c r="E340" s="46"/>
      <c r="F340" s="46"/>
      <c r="G340" s="46"/>
      <c r="H340" s="46"/>
      <c r="I340" s="46"/>
    </row>
    <row r="341" spans="1:11" ht="15" customHeight="1" x14ac:dyDescent="0.25">
      <c r="A341" s="502" t="s">
        <v>171</v>
      </c>
      <c r="B341" s="502"/>
      <c r="C341" s="502"/>
      <c r="D341" s="502"/>
      <c r="E341" s="502"/>
      <c r="F341" s="502"/>
      <c r="G341" s="502"/>
      <c r="H341" s="502"/>
      <c r="I341" s="502"/>
      <c r="J341" s="502"/>
      <c r="K341" s="502"/>
    </row>
    <row r="342" spans="1:11" ht="15" customHeight="1" x14ac:dyDescent="0.25">
      <c r="A342" s="50"/>
    </row>
    <row r="343" spans="1:11" ht="15" customHeight="1" x14ac:dyDescent="0.25">
      <c r="A343" s="89" t="s">
        <v>101</v>
      </c>
      <c r="D343" s="503" t="s">
        <v>231</v>
      </c>
      <c r="E343" s="503"/>
      <c r="F343" s="503"/>
      <c r="G343" s="503"/>
      <c r="H343" s="503"/>
      <c r="I343" s="503"/>
    </row>
    <row r="344" spans="1:11" ht="15" customHeight="1" x14ac:dyDescent="0.25">
      <c r="A344" s="89"/>
      <c r="D344" s="89"/>
      <c r="E344" s="89"/>
      <c r="F344" s="89"/>
      <c r="G344" s="89"/>
      <c r="H344" s="89"/>
      <c r="I344" s="89"/>
    </row>
    <row r="345" spans="1:11" ht="15.75" customHeight="1" x14ac:dyDescent="0.25">
      <c r="A345" s="348" t="s">
        <v>221</v>
      </c>
      <c r="B345" s="348"/>
      <c r="C345" s="348"/>
      <c r="D345" s="348"/>
      <c r="E345" s="348"/>
      <c r="F345" s="348"/>
      <c r="G345" s="348"/>
      <c r="H345" s="348"/>
      <c r="I345" s="348"/>
    </row>
    <row r="346" spans="1:11" ht="15" customHeight="1" x14ac:dyDescent="0.25">
      <c r="A346" s="70"/>
      <c r="B346" s="70"/>
      <c r="C346" s="70"/>
      <c r="D346" s="71" t="str">
        <f>'proje ve personel bilgileri'!$B$7</f>
        <v>/</v>
      </c>
      <c r="E346" s="70" t="s">
        <v>109</v>
      </c>
      <c r="F346" s="70"/>
      <c r="G346" s="70"/>
      <c r="H346" s="70"/>
      <c r="I346" s="70"/>
    </row>
    <row r="347" spans="1:11" ht="18.75" customHeight="1" x14ac:dyDescent="0.25">
      <c r="A347" s="64" t="s">
        <v>222</v>
      </c>
      <c r="I347" s="64" t="s">
        <v>223</v>
      </c>
    </row>
    <row r="348" spans="1:11" ht="15.75" customHeight="1" x14ac:dyDescent="0.25">
      <c r="A348" s="435" t="s">
        <v>224</v>
      </c>
      <c r="B348" s="436"/>
      <c r="C348" s="351">
        <f>'proje ve personel bilgileri'!$B$2</f>
        <v>0</v>
      </c>
      <c r="D348" s="352"/>
      <c r="E348" s="352"/>
      <c r="F348" s="352"/>
      <c r="G348" s="352"/>
      <c r="H348" s="352"/>
      <c r="I348" s="353"/>
    </row>
    <row r="349" spans="1:11" ht="15.75" customHeight="1" x14ac:dyDescent="0.25">
      <c r="A349" s="509" t="s">
        <v>225</v>
      </c>
      <c r="B349" s="510"/>
      <c r="C349" s="356">
        <f>'proje ve personel bilgileri'!$B$3</f>
        <v>0</v>
      </c>
      <c r="D349" s="357"/>
      <c r="E349" s="357"/>
      <c r="F349" s="357"/>
      <c r="G349" s="357"/>
      <c r="H349" s="357"/>
      <c r="I349" s="358"/>
    </row>
    <row r="350" spans="1:11" ht="15" customHeight="1" x14ac:dyDescent="0.25">
      <c r="A350" s="343" t="s">
        <v>87</v>
      </c>
      <c r="B350" s="346" t="s">
        <v>226</v>
      </c>
      <c r="C350" s="347"/>
      <c r="D350" s="343" t="s">
        <v>227</v>
      </c>
      <c r="E350" s="343" t="s">
        <v>228</v>
      </c>
      <c r="F350" s="344" t="s">
        <v>176</v>
      </c>
      <c r="G350" s="506"/>
      <c r="H350" s="343" t="s">
        <v>189</v>
      </c>
      <c r="I350" s="343" t="s">
        <v>178</v>
      </c>
    </row>
    <row r="351" spans="1:11" ht="15.75" customHeight="1" x14ac:dyDescent="0.25">
      <c r="A351" s="338"/>
      <c r="B351" s="339"/>
      <c r="C351" s="340"/>
      <c r="D351" s="338"/>
      <c r="E351" s="338"/>
      <c r="F351" s="507"/>
      <c r="G351" s="508"/>
      <c r="H351" s="338"/>
      <c r="I351" s="338"/>
    </row>
    <row r="352" spans="1:11" ht="57.75" customHeight="1" x14ac:dyDescent="0.25">
      <c r="A352" s="505"/>
      <c r="B352" s="339"/>
      <c r="C352" s="340"/>
      <c r="D352" s="338"/>
      <c r="E352" s="338"/>
      <c r="F352" s="85" t="s">
        <v>179</v>
      </c>
      <c r="G352" s="87" t="s">
        <v>180</v>
      </c>
      <c r="H352" s="338"/>
      <c r="I352" s="338"/>
    </row>
    <row r="353" spans="1:11" ht="15" customHeight="1" x14ac:dyDescent="0.25">
      <c r="A353" s="1">
        <v>201</v>
      </c>
      <c r="B353" s="504"/>
      <c r="C353" s="504"/>
      <c r="D353" s="133"/>
      <c r="E353" s="133"/>
      <c r="F353" s="133"/>
      <c r="G353" s="133"/>
      <c r="H353" s="142"/>
      <c r="I353" s="135"/>
      <c r="J353" s="38" t="str">
        <f t="shared" ref="J353:J372" si="20">IF(H353&lt;&gt;0,(IF(I353=0,"KDV'li Tutar Zorunlu"," "))," ")</f>
        <v xml:space="preserve"> </v>
      </c>
      <c r="K353" s="38" t="str">
        <f t="shared" ref="K353:K372" si="21">IF(H353&lt;&gt;0,(IF(F353=0,"Tarih Numara Zorunlu"," "))," ")</f>
        <v xml:space="preserve"> </v>
      </c>
    </row>
    <row r="354" spans="1:11" ht="15.75" customHeight="1" x14ac:dyDescent="0.25">
      <c r="A354" s="2">
        <v>202</v>
      </c>
      <c r="B354" s="500"/>
      <c r="C354" s="500"/>
      <c r="D354" s="136"/>
      <c r="E354" s="136"/>
      <c r="F354" s="136"/>
      <c r="G354" s="136"/>
      <c r="H354" s="137"/>
      <c r="I354" s="138"/>
      <c r="J354" s="38" t="str">
        <f t="shared" si="20"/>
        <v xml:space="preserve"> </v>
      </c>
      <c r="K354" s="38" t="str">
        <f t="shared" si="21"/>
        <v xml:space="preserve"> </v>
      </c>
    </row>
    <row r="355" spans="1:11" ht="15" customHeight="1" x14ac:dyDescent="0.25">
      <c r="A355" s="1">
        <v>203</v>
      </c>
      <c r="B355" s="500"/>
      <c r="C355" s="500"/>
      <c r="D355" s="136"/>
      <c r="E355" s="136"/>
      <c r="F355" s="136"/>
      <c r="G355" s="136"/>
      <c r="H355" s="137"/>
      <c r="I355" s="138"/>
      <c r="J355" s="38" t="str">
        <f t="shared" si="20"/>
        <v xml:space="preserve"> </v>
      </c>
      <c r="K355" s="38" t="str">
        <f t="shared" si="21"/>
        <v xml:space="preserve"> </v>
      </c>
    </row>
    <row r="356" spans="1:11" ht="15.75" customHeight="1" x14ac:dyDescent="0.25">
      <c r="A356" s="2">
        <v>204</v>
      </c>
      <c r="B356" s="500"/>
      <c r="C356" s="500"/>
      <c r="D356" s="136"/>
      <c r="E356" s="136"/>
      <c r="F356" s="136"/>
      <c r="G356" s="136"/>
      <c r="H356" s="137"/>
      <c r="I356" s="138"/>
      <c r="J356" s="38" t="str">
        <f t="shared" si="20"/>
        <v xml:space="preserve"> </v>
      </c>
      <c r="K356" s="38" t="str">
        <f t="shared" si="21"/>
        <v xml:space="preserve"> </v>
      </c>
    </row>
    <row r="357" spans="1:11" ht="15" customHeight="1" x14ac:dyDescent="0.25">
      <c r="A357" s="1">
        <v>205</v>
      </c>
      <c r="B357" s="500"/>
      <c r="C357" s="500"/>
      <c r="D357" s="136"/>
      <c r="E357" s="136"/>
      <c r="F357" s="136"/>
      <c r="G357" s="136"/>
      <c r="H357" s="137"/>
      <c r="I357" s="138"/>
      <c r="J357" s="38" t="str">
        <f t="shared" si="20"/>
        <v xml:space="preserve"> </v>
      </c>
      <c r="K357" s="38" t="str">
        <f t="shared" si="21"/>
        <v xml:space="preserve"> </v>
      </c>
    </row>
    <row r="358" spans="1:11" ht="15.75" customHeight="1" x14ac:dyDescent="0.25">
      <c r="A358" s="2">
        <v>206</v>
      </c>
      <c r="B358" s="477"/>
      <c r="C358" s="477"/>
      <c r="D358" s="136"/>
      <c r="E358" s="136"/>
      <c r="F358" s="136"/>
      <c r="G358" s="136"/>
      <c r="H358" s="137"/>
      <c r="I358" s="138"/>
      <c r="J358" s="38" t="str">
        <f t="shared" si="20"/>
        <v xml:space="preserve"> </v>
      </c>
      <c r="K358" s="38" t="str">
        <f t="shared" si="21"/>
        <v xml:space="preserve"> </v>
      </c>
    </row>
    <row r="359" spans="1:11" ht="15" customHeight="1" x14ac:dyDescent="0.25">
      <c r="A359" s="1">
        <v>207</v>
      </c>
      <c r="B359" s="477"/>
      <c r="C359" s="477"/>
      <c r="D359" s="136"/>
      <c r="E359" s="136"/>
      <c r="F359" s="136"/>
      <c r="G359" s="136"/>
      <c r="H359" s="137"/>
      <c r="I359" s="138"/>
      <c r="J359" s="38" t="str">
        <f t="shared" si="20"/>
        <v xml:space="preserve"> </v>
      </c>
      <c r="K359" s="38" t="str">
        <f t="shared" si="21"/>
        <v xml:space="preserve"> </v>
      </c>
    </row>
    <row r="360" spans="1:11" ht="15.75" customHeight="1" x14ac:dyDescent="0.25">
      <c r="A360" s="2">
        <v>208</v>
      </c>
      <c r="B360" s="477"/>
      <c r="C360" s="477"/>
      <c r="D360" s="136"/>
      <c r="E360" s="136"/>
      <c r="F360" s="136"/>
      <c r="G360" s="136"/>
      <c r="H360" s="137"/>
      <c r="I360" s="138"/>
      <c r="J360" s="38" t="str">
        <f t="shared" si="20"/>
        <v xml:space="preserve"> </v>
      </c>
      <c r="K360" s="38" t="str">
        <f t="shared" si="21"/>
        <v xml:space="preserve"> </v>
      </c>
    </row>
    <row r="361" spans="1:11" ht="15" customHeight="1" x14ac:dyDescent="0.25">
      <c r="A361" s="1">
        <v>209</v>
      </c>
      <c r="B361" s="477"/>
      <c r="C361" s="477"/>
      <c r="D361" s="136"/>
      <c r="E361" s="136"/>
      <c r="F361" s="136"/>
      <c r="G361" s="136"/>
      <c r="H361" s="137"/>
      <c r="I361" s="138"/>
      <c r="J361" s="38" t="str">
        <f t="shared" si="20"/>
        <v xml:space="preserve"> </v>
      </c>
      <c r="K361" s="38" t="str">
        <f t="shared" si="21"/>
        <v xml:space="preserve"> </v>
      </c>
    </row>
    <row r="362" spans="1:11" ht="15.75" customHeight="1" x14ac:dyDescent="0.25">
      <c r="A362" s="2">
        <v>210</v>
      </c>
      <c r="B362" s="477"/>
      <c r="C362" s="477"/>
      <c r="D362" s="136"/>
      <c r="E362" s="136"/>
      <c r="F362" s="136"/>
      <c r="G362" s="136"/>
      <c r="H362" s="137"/>
      <c r="I362" s="138"/>
      <c r="J362" s="38" t="str">
        <f t="shared" si="20"/>
        <v xml:space="preserve"> </v>
      </c>
      <c r="K362" s="38" t="str">
        <f t="shared" si="21"/>
        <v xml:space="preserve"> </v>
      </c>
    </row>
    <row r="363" spans="1:11" ht="15" customHeight="1" x14ac:dyDescent="0.25">
      <c r="A363" s="1">
        <v>211</v>
      </c>
      <c r="B363" s="477"/>
      <c r="C363" s="477"/>
      <c r="D363" s="136"/>
      <c r="E363" s="136"/>
      <c r="F363" s="136"/>
      <c r="G363" s="136"/>
      <c r="H363" s="137"/>
      <c r="I363" s="138"/>
      <c r="J363" s="38" t="str">
        <f t="shared" si="20"/>
        <v xml:space="preserve"> </v>
      </c>
      <c r="K363" s="38" t="str">
        <f t="shared" si="21"/>
        <v xml:space="preserve"> </v>
      </c>
    </row>
    <row r="364" spans="1:11" ht="15.75" customHeight="1" x14ac:dyDescent="0.25">
      <c r="A364" s="2">
        <v>212</v>
      </c>
      <c r="B364" s="477"/>
      <c r="C364" s="477"/>
      <c r="D364" s="136"/>
      <c r="E364" s="136"/>
      <c r="F364" s="136"/>
      <c r="G364" s="136"/>
      <c r="H364" s="137"/>
      <c r="I364" s="138"/>
      <c r="J364" s="38" t="str">
        <f t="shared" si="20"/>
        <v xml:space="preserve"> </v>
      </c>
      <c r="K364" s="38" t="str">
        <f t="shared" si="21"/>
        <v xml:space="preserve"> </v>
      </c>
    </row>
    <row r="365" spans="1:11" ht="15" customHeight="1" x14ac:dyDescent="0.25">
      <c r="A365" s="1">
        <v>213</v>
      </c>
      <c r="B365" s="477"/>
      <c r="C365" s="477"/>
      <c r="D365" s="136"/>
      <c r="E365" s="136"/>
      <c r="F365" s="136"/>
      <c r="G365" s="136"/>
      <c r="H365" s="137"/>
      <c r="I365" s="138"/>
      <c r="J365" s="38" t="str">
        <f t="shared" si="20"/>
        <v xml:space="preserve"> </v>
      </c>
      <c r="K365" s="38" t="str">
        <f t="shared" si="21"/>
        <v xml:space="preserve"> </v>
      </c>
    </row>
    <row r="366" spans="1:11" ht="15.75" customHeight="1" x14ac:dyDescent="0.25">
      <c r="A366" s="2">
        <v>214</v>
      </c>
      <c r="B366" s="477"/>
      <c r="C366" s="477"/>
      <c r="D366" s="136"/>
      <c r="E366" s="136"/>
      <c r="F366" s="136"/>
      <c r="G366" s="136"/>
      <c r="H366" s="137"/>
      <c r="I366" s="138"/>
      <c r="J366" s="38" t="str">
        <f t="shared" si="20"/>
        <v xml:space="preserve"> </v>
      </c>
      <c r="K366" s="38" t="str">
        <f t="shared" si="21"/>
        <v xml:space="preserve"> </v>
      </c>
    </row>
    <row r="367" spans="1:11" ht="15" customHeight="1" x14ac:dyDescent="0.25">
      <c r="A367" s="1">
        <v>215</v>
      </c>
      <c r="B367" s="477"/>
      <c r="C367" s="477"/>
      <c r="D367" s="136"/>
      <c r="E367" s="136"/>
      <c r="F367" s="136"/>
      <c r="G367" s="136"/>
      <c r="H367" s="137"/>
      <c r="I367" s="138"/>
      <c r="J367" s="38" t="str">
        <f t="shared" si="20"/>
        <v xml:space="preserve"> </v>
      </c>
      <c r="K367" s="38" t="str">
        <f t="shared" si="21"/>
        <v xml:space="preserve"> </v>
      </c>
    </row>
    <row r="368" spans="1:11" ht="15.75" customHeight="1" x14ac:dyDescent="0.25">
      <c r="A368" s="2">
        <v>216</v>
      </c>
      <c r="B368" s="477"/>
      <c r="C368" s="477"/>
      <c r="D368" s="136"/>
      <c r="E368" s="136"/>
      <c r="F368" s="136"/>
      <c r="G368" s="136"/>
      <c r="H368" s="137"/>
      <c r="I368" s="138"/>
      <c r="J368" s="38" t="str">
        <f t="shared" si="20"/>
        <v xml:space="preserve"> </v>
      </c>
      <c r="K368" s="38" t="str">
        <f t="shared" si="21"/>
        <v xml:space="preserve"> </v>
      </c>
    </row>
    <row r="369" spans="1:11" ht="15" customHeight="1" x14ac:dyDescent="0.25">
      <c r="A369" s="1">
        <v>217</v>
      </c>
      <c r="B369" s="477"/>
      <c r="C369" s="477"/>
      <c r="D369" s="136"/>
      <c r="E369" s="136"/>
      <c r="F369" s="136"/>
      <c r="G369" s="136"/>
      <c r="H369" s="137"/>
      <c r="I369" s="138"/>
      <c r="J369" s="38" t="str">
        <f t="shared" si="20"/>
        <v xml:space="preserve"> </v>
      </c>
      <c r="K369" s="38" t="str">
        <f t="shared" si="21"/>
        <v xml:space="preserve"> </v>
      </c>
    </row>
    <row r="370" spans="1:11" ht="15.75" customHeight="1" x14ac:dyDescent="0.25">
      <c r="A370" s="2">
        <v>218</v>
      </c>
      <c r="B370" s="477"/>
      <c r="C370" s="477"/>
      <c r="D370" s="136"/>
      <c r="E370" s="136"/>
      <c r="F370" s="136"/>
      <c r="G370" s="136"/>
      <c r="H370" s="137"/>
      <c r="I370" s="138"/>
      <c r="J370" s="38" t="str">
        <f t="shared" si="20"/>
        <v xml:space="preserve"> </v>
      </c>
      <c r="K370" s="38" t="str">
        <f t="shared" si="21"/>
        <v xml:space="preserve"> </v>
      </c>
    </row>
    <row r="371" spans="1:11" ht="15" customHeight="1" x14ac:dyDescent="0.25">
      <c r="A371" s="1">
        <v>219</v>
      </c>
      <c r="B371" s="500"/>
      <c r="C371" s="500"/>
      <c r="D371" s="136"/>
      <c r="E371" s="136"/>
      <c r="F371" s="136"/>
      <c r="G371" s="136"/>
      <c r="H371" s="137"/>
      <c r="I371" s="138"/>
      <c r="J371" s="38" t="str">
        <f t="shared" si="20"/>
        <v xml:space="preserve"> </v>
      </c>
      <c r="K371" s="38" t="str">
        <f t="shared" si="21"/>
        <v xml:space="preserve"> </v>
      </c>
    </row>
    <row r="372" spans="1:11" ht="15.75" customHeight="1" x14ac:dyDescent="0.25">
      <c r="A372" s="83">
        <v>220</v>
      </c>
      <c r="B372" s="501"/>
      <c r="C372" s="501"/>
      <c r="D372" s="139"/>
      <c r="E372" s="139"/>
      <c r="F372" s="139"/>
      <c r="G372" s="139"/>
      <c r="H372" s="140"/>
      <c r="I372" s="141"/>
      <c r="J372" s="38" t="str">
        <f t="shared" si="20"/>
        <v xml:space="preserve"> </v>
      </c>
      <c r="K372" s="38" t="str">
        <f t="shared" si="21"/>
        <v xml:space="preserve"> </v>
      </c>
    </row>
    <row r="373" spans="1:11" ht="19.5" customHeight="1" x14ac:dyDescent="0.25">
      <c r="A373" s="455"/>
      <c r="B373" s="455"/>
      <c r="C373" s="455"/>
      <c r="D373" s="455"/>
      <c r="E373" s="455"/>
      <c r="F373" s="86"/>
      <c r="G373" s="91" t="s">
        <v>230</v>
      </c>
      <c r="H373" s="41">
        <f>SUM(H353:H372)+H339</f>
        <v>0</v>
      </c>
      <c r="I373" s="49"/>
    </row>
    <row r="374" spans="1:11" ht="15" customHeight="1" x14ac:dyDescent="0.25">
      <c r="A374" s="46"/>
      <c r="B374" s="46"/>
      <c r="C374" s="46"/>
      <c r="D374" s="46"/>
      <c r="E374" s="46"/>
      <c r="F374" s="46"/>
      <c r="G374" s="46"/>
      <c r="H374" s="46"/>
      <c r="I374" s="46"/>
    </row>
    <row r="375" spans="1:11" ht="15" customHeight="1" x14ac:dyDescent="0.25">
      <c r="A375" s="502" t="s">
        <v>171</v>
      </c>
      <c r="B375" s="502"/>
      <c r="C375" s="502"/>
      <c r="D375" s="502"/>
      <c r="E375" s="502"/>
      <c r="F375" s="502"/>
      <c r="G375" s="502"/>
      <c r="H375" s="502"/>
      <c r="I375" s="502"/>
      <c r="J375" s="502"/>
      <c r="K375" s="502"/>
    </row>
    <row r="376" spans="1:11" ht="15" customHeight="1" x14ac:dyDescent="0.25">
      <c r="A376" s="50"/>
    </row>
    <row r="377" spans="1:11" ht="15" customHeight="1" x14ac:dyDescent="0.25">
      <c r="A377" s="89" t="s">
        <v>101</v>
      </c>
      <c r="D377" s="503" t="s">
        <v>231</v>
      </c>
      <c r="E377" s="503"/>
      <c r="F377" s="503"/>
      <c r="G377" s="503"/>
      <c r="H377" s="503"/>
      <c r="I377" s="503"/>
    </row>
    <row r="378" spans="1:11" ht="15" customHeight="1" x14ac:dyDescent="0.25">
      <c r="A378" s="89"/>
      <c r="D378" s="89"/>
      <c r="E378" s="89"/>
      <c r="F378" s="89"/>
      <c r="G378" s="89"/>
      <c r="H378" s="89"/>
      <c r="I378" s="89"/>
    </row>
    <row r="379" spans="1:11" ht="15.75" customHeight="1" x14ac:dyDescent="0.25">
      <c r="A379" s="348" t="s">
        <v>221</v>
      </c>
      <c r="B379" s="348"/>
      <c r="C379" s="348"/>
      <c r="D379" s="348"/>
      <c r="E379" s="348"/>
      <c r="F379" s="348"/>
      <c r="G379" s="348"/>
      <c r="H379" s="348"/>
      <c r="I379" s="348"/>
    </row>
    <row r="380" spans="1:11" ht="15" customHeight="1" x14ac:dyDescent="0.25">
      <c r="A380" s="70"/>
      <c r="B380" s="70"/>
      <c r="C380" s="70"/>
      <c r="D380" s="71" t="str">
        <f>'proje ve personel bilgileri'!$B$7</f>
        <v>/</v>
      </c>
      <c r="E380" s="70" t="s">
        <v>109</v>
      </c>
      <c r="F380" s="70"/>
      <c r="G380" s="70"/>
      <c r="H380" s="70"/>
      <c r="I380" s="70"/>
    </row>
    <row r="381" spans="1:11" ht="18.75" customHeight="1" x14ac:dyDescent="0.25">
      <c r="A381" s="64" t="s">
        <v>222</v>
      </c>
      <c r="I381" s="64" t="s">
        <v>223</v>
      </c>
    </row>
    <row r="382" spans="1:11" ht="15.75" customHeight="1" x14ac:dyDescent="0.25">
      <c r="A382" s="435" t="s">
        <v>224</v>
      </c>
      <c r="B382" s="436"/>
      <c r="C382" s="351">
        <f>'proje ve personel bilgileri'!$B$2</f>
        <v>0</v>
      </c>
      <c r="D382" s="352"/>
      <c r="E382" s="352"/>
      <c r="F382" s="352"/>
      <c r="G382" s="352"/>
      <c r="H382" s="352"/>
      <c r="I382" s="353"/>
    </row>
    <row r="383" spans="1:11" ht="15.75" customHeight="1" x14ac:dyDescent="0.25">
      <c r="A383" s="509" t="s">
        <v>225</v>
      </c>
      <c r="B383" s="510"/>
      <c r="C383" s="356">
        <f>'proje ve personel bilgileri'!$B$3</f>
        <v>0</v>
      </c>
      <c r="D383" s="357"/>
      <c r="E383" s="357"/>
      <c r="F383" s="357"/>
      <c r="G383" s="357"/>
      <c r="H383" s="357"/>
      <c r="I383" s="358"/>
    </row>
    <row r="384" spans="1:11" ht="15" customHeight="1" x14ac:dyDescent="0.25">
      <c r="A384" s="343" t="s">
        <v>87</v>
      </c>
      <c r="B384" s="346" t="s">
        <v>226</v>
      </c>
      <c r="C384" s="347"/>
      <c r="D384" s="343" t="s">
        <v>227</v>
      </c>
      <c r="E384" s="343" t="s">
        <v>228</v>
      </c>
      <c r="F384" s="344" t="s">
        <v>176</v>
      </c>
      <c r="G384" s="506"/>
      <c r="H384" s="343" t="s">
        <v>189</v>
      </c>
      <c r="I384" s="343" t="s">
        <v>178</v>
      </c>
    </row>
    <row r="385" spans="1:11" ht="15.75" customHeight="1" x14ac:dyDescent="0.25">
      <c r="A385" s="338"/>
      <c r="B385" s="339"/>
      <c r="C385" s="340"/>
      <c r="D385" s="338"/>
      <c r="E385" s="338"/>
      <c r="F385" s="507"/>
      <c r="G385" s="508"/>
      <c r="H385" s="338"/>
      <c r="I385" s="338"/>
    </row>
    <row r="386" spans="1:11" ht="57" customHeight="1" x14ac:dyDescent="0.25">
      <c r="A386" s="505"/>
      <c r="B386" s="339"/>
      <c r="C386" s="340"/>
      <c r="D386" s="338"/>
      <c r="E386" s="338"/>
      <c r="F386" s="85" t="s">
        <v>179</v>
      </c>
      <c r="G386" s="87" t="s">
        <v>180</v>
      </c>
      <c r="H386" s="338"/>
      <c r="I386" s="338"/>
    </row>
    <row r="387" spans="1:11" ht="15" customHeight="1" x14ac:dyDescent="0.25">
      <c r="A387" s="1">
        <v>221</v>
      </c>
      <c r="B387" s="504"/>
      <c r="C387" s="504"/>
      <c r="D387" s="133"/>
      <c r="E387" s="133"/>
      <c r="F387" s="133"/>
      <c r="G387" s="133"/>
      <c r="H387" s="142"/>
      <c r="I387" s="135"/>
      <c r="J387" s="38" t="str">
        <f t="shared" ref="J387:J406" si="22">IF(H387&lt;&gt;0,(IF(I387=0,"KDV'li Tutar Zorunlu"," "))," ")</f>
        <v xml:space="preserve"> </v>
      </c>
      <c r="K387" s="38" t="str">
        <f t="shared" ref="K387:K406" si="23">IF(H387&lt;&gt;0,(IF(F387=0,"Tarih Numara Zorunlu"," "))," ")</f>
        <v xml:space="preserve"> </v>
      </c>
    </row>
    <row r="388" spans="1:11" ht="15.75" customHeight="1" x14ac:dyDescent="0.25">
      <c r="A388" s="2">
        <v>222</v>
      </c>
      <c r="B388" s="500"/>
      <c r="C388" s="500"/>
      <c r="D388" s="136"/>
      <c r="E388" s="136"/>
      <c r="F388" s="136"/>
      <c r="G388" s="136"/>
      <c r="H388" s="137"/>
      <c r="I388" s="138"/>
      <c r="J388" s="38" t="str">
        <f t="shared" si="22"/>
        <v xml:space="preserve"> </v>
      </c>
      <c r="K388" s="38" t="str">
        <f t="shared" si="23"/>
        <v xml:space="preserve"> </v>
      </c>
    </row>
    <row r="389" spans="1:11" ht="15" customHeight="1" x14ac:dyDescent="0.25">
      <c r="A389" s="1">
        <v>223</v>
      </c>
      <c r="B389" s="500"/>
      <c r="C389" s="500"/>
      <c r="D389" s="136"/>
      <c r="E389" s="136"/>
      <c r="F389" s="136"/>
      <c r="G389" s="136"/>
      <c r="H389" s="137"/>
      <c r="I389" s="138"/>
      <c r="J389" s="38" t="str">
        <f t="shared" si="22"/>
        <v xml:space="preserve"> </v>
      </c>
      <c r="K389" s="38" t="str">
        <f t="shared" si="23"/>
        <v xml:space="preserve"> </v>
      </c>
    </row>
    <row r="390" spans="1:11" ht="15.75" customHeight="1" x14ac:dyDescent="0.25">
      <c r="A390" s="2">
        <v>224</v>
      </c>
      <c r="B390" s="500"/>
      <c r="C390" s="500"/>
      <c r="D390" s="136"/>
      <c r="E390" s="136"/>
      <c r="F390" s="136"/>
      <c r="G390" s="136"/>
      <c r="H390" s="137"/>
      <c r="I390" s="138"/>
      <c r="J390" s="38" t="str">
        <f t="shared" si="22"/>
        <v xml:space="preserve"> </v>
      </c>
      <c r="K390" s="38" t="str">
        <f t="shared" si="23"/>
        <v xml:space="preserve"> </v>
      </c>
    </row>
    <row r="391" spans="1:11" ht="15" customHeight="1" x14ac:dyDescent="0.25">
      <c r="A391" s="1">
        <v>225</v>
      </c>
      <c r="B391" s="500"/>
      <c r="C391" s="500"/>
      <c r="D391" s="136"/>
      <c r="E391" s="136"/>
      <c r="F391" s="136"/>
      <c r="G391" s="136"/>
      <c r="H391" s="137"/>
      <c r="I391" s="138"/>
      <c r="J391" s="38" t="str">
        <f t="shared" si="22"/>
        <v xml:space="preserve"> </v>
      </c>
      <c r="K391" s="38" t="str">
        <f t="shared" si="23"/>
        <v xml:space="preserve"> </v>
      </c>
    </row>
    <row r="392" spans="1:11" ht="15.75" customHeight="1" x14ac:dyDescent="0.25">
      <c r="A392" s="2">
        <v>226</v>
      </c>
      <c r="B392" s="477"/>
      <c r="C392" s="477"/>
      <c r="D392" s="136"/>
      <c r="E392" s="136"/>
      <c r="F392" s="136"/>
      <c r="G392" s="136"/>
      <c r="H392" s="137"/>
      <c r="I392" s="138"/>
      <c r="J392" s="38" t="str">
        <f t="shared" si="22"/>
        <v xml:space="preserve"> </v>
      </c>
      <c r="K392" s="38" t="str">
        <f t="shared" si="23"/>
        <v xml:space="preserve"> </v>
      </c>
    </row>
    <row r="393" spans="1:11" ht="15" customHeight="1" x14ac:dyDescent="0.25">
      <c r="A393" s="1">
        <v>227</v>
      </c>
      <c r="B393" s="477"/>
      <c r="C393" s="477"/>
      <c r="D393" s="136"/>
      <c r="E393" s="136"/>
      <c r="F393" s="136"/>
      <c r="G393" s="136"/>
      <c r="H393" s="137"/>
      <c r="I393" s="138"/>
      <c r="J393" s="38" t="str">
        <f t="shared" si="22"/>
        <v xml:space="preserve"> </v>
      </c>
      <c r="K393" s="38" t="str">
        <f t="shared" si="23"/>
        <v xml:space="preserve"> </v>
      </c>
    </row>
    <row r="394" spans="1:11" ht="15.75" customHeight="1" x14ac:dyDescent="0.25">
      <c r="A394" s="2">
        <v>228</v>
      </c>
      <c r="B394" s="477"/>
      <c r="C394" s="477"/>
      <c r="D394" s="136"/>
      <c r="E394" s="136"/>
      <c r="F394" s="136"/>
      <c r="G394" s="136"/>
      <c r="H394" s="137"/>
      <c r="I394" s="138"/>
      <c r="J394" s="38" t="str">
        <f t="shared" si="22"/>
        <v xml:space="preserve"> </v>
      </c>
      <c r="K394" s="38" t="str">
        <f t="shared" si="23"/>
        <v xml:space="preserve"> </v>
      </c>
    </row>
    <row r="395" spans="1:11" ht="15" customHeight="1" x14ac:dyDescent="0.25">
      <c r="A395" s="1">
        <v>229</v>
      </c>
      <c r="B395" s="477"/>
      <c r="C395" s="477"/>
      <c r="D395" s="136"/>
      <c r="E395" s="136"/>
      <c r="F395" s="136"/>
      <c r="G395" s="136"/>
      <c r="H395" s="137"/>
      <c r="I395" s="138"/>
      <c r="J395" s="38" t="str">
        <f t="shared" si="22"/>
        <v xml:space="preserve"> </v>
      </c>
      <c r="K395" s="38" t="str">
        <f t="shared" si="23"/>
        <v xml:space="preserve"> </v>
      </c>
    </row>
    <row r="396" spans="1:11" ht="15.75" customHeight="1" x14ac:dyDescent="0.25">
      <c r="A396" s="2">
        <v>230</v>
      </c>
      <c r="B396" s="477"/>
      <c r="C396" s="477"/>
      <c r="D396" s="136"/>
      <c r="E396" s="136"/>
      <c r="F396" s="136"/>
      <c r="G396" s="136"/>
      <c r="H396" s="137"/>
      <c r="I396" s="138"/>
      <c r="J396" s="38" t="str">
        <f t="shared" si="22"/>
        <v xml:space="preserve"> </v>
      </c>
      <c r="K396" s="38" t="str">
        <f t="shared" si="23"/>
        <v xml:space="preserve"> </v>
      </c>
    </row>
    <row r="397" spans="1:11" ht="15" customHeight="1" x14ac:dyDescent="0.25">
      <c r="A397" s="1">
        <v>231</v>
      </c>
      <c r="B397" s="477"/>
      <c r="C397" s="477"/>
      <c r="D397" s="136"/>
      <c r="E397" s="136"/>
      <c r="F397" s="136"/>
      <c r="G397" s="136"/>
      <c r="H397" s="137"/>
      <c r="I397" s="138"/>
      <c r="J397" s="38" t="str">
        <f t="shared" si="22"/>
        <v xml:space="preserve"> </v>
      </c>
      <c r="K397" s="38" t="str">
        <f t="shared" si="23"/>
        <v xml:space="preserve"> </v>
      </c>
    </row>
    <row r="398" spans="1:11" ht="15.75" customHeight="1" x14ac:dyDescent="0.25">
      <c r="A398" s="2">
        <v>232</v>
      </c>
      <c r="B398" s="477"/>
      <c r="C398" s="477"/>
      <c r="D398" s="136"/>
      <c r="E398" s="136"/>
      <c r="F398" s="136"/>
      <c r="G398" s="136"/>
      <c r="H398" s="137"/>
      <c r="I398" s="138"/>
      <c r="J398" s="38" t="str">
        <f t="shared" si="22"/>
        <v xml:space="preserve"> </v>
      </c>
      <c r="K398" s="38" t="str">
        <f t="shared" si="23"/>
        <v xml:space="preserve"> </v>
      </c>
    </row>
    <row r="399" spans="1:11" ht="15" customHeight="1" x14ac:dyDescent="0.25">
      <c r="A399" s="1">
        <v>233</v>
      </c>
      <c r="B399" s="477"/>
      <c r="C399" s="477"/>
      <c r="D399" s="136"/>
      <c r="E399" s="136"/>
      <c r="F399" s="136"/>
      <c r="G399" s="136"/>
      <c r="H399" s="137"/>
      <c r="I399" s="138"/>
      <c r="J399" s="38" t="str">
        <f t="shared" si="22"/>
        <v xml:space="preserve"> </v>
      </c>
      <c r="K399" s="38" t="str">
        <f t="shared" si="23"/>
        <v xml:space="preserve"> </v>
      </c>
    </row>
    <row r="400" spans="1:11" ht="15.75" customHeight="1" x14ac:dyDescent="0.25">
      <c r="A400" s="2">
        <v>234</v>
      </c>
      <c r="B400" s="477"/>
      <c r="C400" s="477"/>
      <c r="D400" s="136"/>
      <c r="E400" s="136"/>
      <c r="F400" s="136"/>
      <c r="G400" s="136"/>
      <c r="H400" s="137"/>
      <c r="I400" s="138"/>
      <c r="J400" s="38" t="str">
        <f t="shared" si="22"/>
        <v xml:space="preserve"> </v>
      </c>
      <c r="K400" s="38" t="str">
        <f t="shared" si="23"/>
        <v xml:space="preserve"> </v>
      </c>
    </row>
    <row r="401" spans="1:11" ht="15" customHeight="1" x14ac:dyDescent="0.25">
      <c r="A401" s="1">
        <v>235</v>
      </c>
      <c r="B401" s="477"/>
      <c r="C401" s="477"/>
      <c r="D401" s="136"/>
      <c r="E401" s="136"/>
      <c r="F401" s="136"/>
      <c r="G401" s="136"/>
      <c r="H401" s="137"/>
      <c r="I401" s="138"/>
      <c r="J401" s="38" t="str">
        <f t="shared" si="22"/>
        <v xml:space="preserve"> </v>
      </c>
      <c r="K401" s="38" t="str">
        <f t="shared" si="23"/>
        <v xml:space="preserve"> </v>
      </c>
    </row>
    <row r="402" spans="1:11" ht="15.75" customHeight="1" x14ac:dyDescent="0.25">
      <c r="A402" s="2">
        <v>236</v>
      </c>
      <c r="B402" s="477"/>
      <c r="C402" s="477"/>
      <c r="D402" s="136"/>
      <c r="E402" s="136"/>
      <c r="F402" s="136"/>
      <c r="G402" s="136"/>
      <c r="H402" s="137"/>
      <c r="I402" s="138"/>
      <c r="J402" s="38" t="str">
        <f t="shared" si="22"/>
        <v xml:space="preserve"> </v>
      </c>
      <c r="K402" s="38" t="str">
        <f t="shared" si="23"/>
        <v xml:space="preserve"> </v>
      </c>
    </row>
    <row r="403" spans="1:11" ht="15" customHeight="1" x14ac:dyDescent="0.25">
      <c r="A403" s="1">
        <v>237</v>
      </c>
      <c r="B403" s="477"/>
      <c r="C403" s="477"/>
      <c r="D403" s="136"/>
      <c r="E403" s="136"/>
      <c r="F403" s="136"/>
      <c r="G403" s="136"/>
      <c r="H403" s="137"/>
      <c r="I403" s="138"/>
      <c r="J403" s="38" t="str">
        <f t="shared" si="22"/>
        <v xml:space="preserve"> </v>
      </c>
      <c r="K403" s="38" t="str">
        <f t="shared" si="23"/>
        <v xml:space="preserve"> </v>
      </c>
    </row>
    <row r="404" spans="1:11" ht="15.75" customHeight="1" x14ac:dyDescent="0.25">
      <c r="A404" s="2">
        <v>238</v>
      </c>
      <c r="B404" s="477"/>
      <c r="C404" s="477"/>
      <c r="D404" s="136"/>
      <c r="E404" s="136"/>
      <c r="F404" s="136"/>
      <c r="G404" s="136"/>
      <c r="H404" s="137"/>
      <c r="I404" s="138"/>
      <c r="J404" s="38" t="str">
        <f t="shared" si="22"/>
        <v xml:space="preserve"> </v>
      </c>
      <c r="K404" s="38" t="str">
        <f t="shared" si="23"/>
        <v xml:space="preserve"> </v>
      </c>
    </row>
    <row r="405" spans="1:11" ht="15" customHeight="1" x14ac:dyDescent="0.25">
      <c r="A405" s="1">
        <v>239</v>
      </c>
      <c r="B405" s="500"/>
      <c r="C405" s="500"/>
      <c r="D405" s="136"/>
      <c r="E405" s="136"/>
      <c r="F405" s="136"/>
      <c r="G405" s="136"/>
      <c r="H405" s="137"/>
      <c r="I405" s="138"/>
      <c r="J405" s="38" t="str">
        <f t="shared" si="22"/>
        <v xml:space="preserve"> </v>
      </c>
      <c r="K405" s="38" t="str">
        <f t="shared" si="23"/>
        <v xml:space="preserve"> </v>
      </c>
    </row>
    <row r="406" spans="1:11" ht="15.75" customHeight="1" x14ac:dyDescent="0.25">
      <c r="A406" s="2">
        <v>240</v>
      </c>
      <c r="B406" s="501"/>
      <c r="C406" s="501"/>
      <c r="D406" s="139"/>
      <c r="E406" s="139"/>
      <c r="F406" s="139"/>
      <c r="G406" s="139"/>
      <c r="H406" s="140"/>
      <c r="I406" s="141"/>
      <c r="J406" s="38" t="str">
        <f t="shared" si="22"/>
        <v xml:space="preserve"> </v>
      </c>
      <c r="K406" s="38" t="str">
        <f t="shared" si="23"/>
        <v xml:space="preserve"> </v>
      </c>
    </row>
    <row r="407" spans="1:11" ht="18.75" customHeight="1" x14ac:dyDescent="0.25">
      <c r="A407" s="455"/>
      <c r="B407" s="455"/>
      <c r="C407" s="455"/>
      <c r="D407" s="455"/>
      <c r="E407" s="455"/>
      <c r="F407" s="86"/>
      <c r="G407" s="91" t="s">
        <v>230</v>
      </c>
      <c r="H407" s="41">
        <f>SUM(H387:H406)+H373</f>
        <v>0</v>
      </c>
      <c r="I407" s="49"/>
    </row>
    <row r="408" spans="1:11" ht="15" customHeight="1" x14ac:dyDescent="0.25">
      <c r="A408" s="46"/>
      <c r="B408" s="46"/>
      <c r="C408" s="46"/>
      <c r="D408" s="46"/>
      <c r="E408" s="46"/>
      <c r="F408" s="46"/>
      <c r="G408" s="46"/>
      <c r="H408" s="46"/>
      <c r="I408" s="46"/>
    </row>
    <row r="409" spans="1:11" ht="15" customHeight="1" x14ac:dyDescent="0.25">
      <c r="A409" s="502" t="s">
        <v>171</v>
      </c>
      <c r="B409" s="502"/>
      <c r="C409" s="502"/>
      <c r="D409" s="502"/>
      <c r="E409" s="502"/>
      <c r="F409" s="502"/>
      <c r="G409" s="502"/>
      <c r="H409" s="502"/>
      <c r="I409" s="502"/>
      <c r="J409" s="502"/>
      <c r="K409" s="502"/>
    </row>
    <row r="410" spans="1:11" ht="15" customHeight="1" x14ac:dyDescent="0.25">
      <c r="A410" s="50"/>
    </row>
    <row r="411" spans="1:11" ht="15" customHeight="1" x14ac:dyDescent="0.25">
      <c r="A411" s="89" t="s">
        <v>101</v>
      </c>
      <c r="D411" s="503" t="s">
        <v>231</v>
      </c>
      <c r="E411" s="503"/>
      <c r="F411" s="503"/>
      <c r="G411" s="503"/>
      <c r="H411" s="503"/>
      <c r="I411" s="503"/>
    </row>
    <row r="412" spans="1:11" ht="15" customHeight="1" x14ac:dyDescent="0.25">
      <c r="A412" s="89"/>
      <c r="D412" s="89"/>
      <c r="E412" s="89"/>
      <c r="F412" s="89"/>
      <c r="G412" s="89"/>
      <c r="H412" s="89"/>
      <c r="I412" s="89"/>
    </row>
    <row r="413" spans="1:11" ht="15.75" customHeight="1" x14ac:dyDescent="0.25">
      <c r="A413" s="348" t="s">
        <v>221</v>
      </c>
      <c r="B413" s="348"/>
      <c r="C413" s="348"/>
      <c r="D413" s="348"/>
      <c r="E413" s="348"/>
      <c r="F413" s="348"/>
      <c r="G413" s="348"/>
      <c r="H413" s="348"/>
      <c r="I413" s="348"/>
    </row>
    <row r="414" spans="1:11" ht="15" customHeight="1" x14ac:dyDescent="0.25">
      <c r="A414" s="70"/>
      <c r="B414" s="70"/>
      <c r="C414" s="70"/>
      <c r="D414" s="71" t="str">
        <f>'proje ve personel bilgileri'!$B$7</f>
        <v>/</v>
      </c>
      <c r="E414" s="70" t="s">
        <v>109</v>
      </c>
      <c r="F414" s="70"/>
      <c r="G414" s="70"/>
      <c r="H414" s="70"/>
      <c r="I414" s="70"/>
    </row>
    <row r="415" spans="1:11" ht="18.75" customHeight="1" x14ac:dyDescent="0.25">
      <c r="A415" s="64" t="s">
        <v>222</v>
      </c>
      <c r="I415" s="64" t="s">
        <v>223</v>
      </c>
    </row>
    <row r="416" spans="1:11" ht="15.75" customHeight="1" x14ac:dyDescent="0.25">
      <c r="A416" s="435" t="s">
        <v>224</v>
      </c>
      <c r="B416" s="436"/>
      <c r="C416" s="351">
        <f>'proje ve personel bilgileri'!$B$2</f>
        <v>0</v>
      </c>
      <c r="D416" s="352"/>
      <c r="E416" s="352"/>
      <c r="F416" s="352"/>
      <c r="G416" s="352"/>
      <c r="H416" s="352"/>
      <c r="I416" s="353"/>
    </row>
    <row r="417" spans="1:11" ht="15.75" customHeight="1" x14ac:dyDescent="0.25">
      <c r="A417" s="509" t="s">
        <v>225</v>
      </c>
      <c r="B417" s="510"/>
      <c r="C417" s="356">
        <f>'proje ve personel bilgileri'!$B$3</f>
        <v>0</v>
      </c>
      <c r="D417" s="357"/>
      <c r="E417" s="357"/>
      <c r="F417" s="357"/>
      <c r="G417" s="357"/>
      <c r="H417" s="357"/>
      <c r="I417" s="358"/>
    </row>
    <row r="418" spans="1:11" ht="15" customHeight="1" x14ac:dyDescent="0.25">
      <c r="A418" s="343" t="s">
        <v>87</v>
      </c>
      <c r="B418" s="346" t="s">
        <v>226</v>
      </c>
      <c r="C418" s="347"/>
      <c r="D418" s="343" t="s">
        <v>227</v>
      </c>
      <c r="E418" s="343" t="s">
        <v>228</v>
      </c>
      <c r="F418" s="344" t="s">
        <v>176</v>
      </c>
      <c r="G418" s="506"/>
      <c r="H418" s="343" t="s">
        <v>189</v>
      </c>
      <c r="I418" s="343" t="s">
        <v>178</v>
      </c>
    </row>
    <row r="419" spans="1:11" ht="15.75" customHeight="1" x14ac:dyDescent="0.25">
      <c r="A419" s="338"/>
      <c r="B419" s="339"/>
      <c r="C419" s="340"/>
      <c r="D419" s="338"/>
      <c r="E419" s="338"/>
      <c r="F419" s="507"/>
      <c r="G419" s="508"/>
      <c r="H419" s="338"/>
      <c r="I419" s="338"/>
    </row>
    <row r="420" spans="1:11" ht="56.25" customHeight="1" x14ac:dyDescent="0.25">
      <c r="A420" s="505"/>
      <c r="B420" s="339"/>
      <c r="C420" s="340"/>
      <c r="D420" s="338"/>
      <c r="E420" s="338"/>
      <c r="F420" s="85" t="s">
        <v>179</v>
      </c>
      <c r="G420" s="87" t="s">
        <v>180</v>
      </c>
      <c r="H420" s="338"/>
      <c r="I420" s="338"/>
    </row>
    <row r="421" spans="1:11" ht="15" customHeight="1" x14ac:dyDescent="0.25">
      <c r="A421" s="1">
        <v>241</v>
      </c>
      <c r="B421" s="504"/>
      <c r="C421" s="504"/>
      <c r="D421" s="133"/>
      <c r="E421" s="133"/>
      <c r="F421" s="133"/>
      <c r="G421" s="133"/>
      <c r="H421" s="142"/>
      <c r="I421" s="135"/>
      <c r="J421" s="38" t="str">
        <f t="shared" ref="J421:J440" si="24">IF(H421&lt;&gt;0,(IF(I421=0,"KDV'li Tutar Zorunlu"," "))," ")</f>
        <v xml:space="preserve"> </v>
      </c>
      <c r="K421" s="38" t="str">
        <f t="shared" ref="K421:K440" si="25">IF(H421&lt;&gt;0,(IF(F421=0,"Tarih Numara Zorunlu"," "))," ")</f>
        <v xml:space="preserve"> </v>
      </c>
    </row>
    <row r="422" spans="1:11" ht="15.75" customHeight="1" x14ac:dyDescent="0.25">
      <c r="A422" s="2">
        <v>242</v>
      </c>
      <c r="B422" s="500"/>
      <c r="C422" s="500"/>
      <c r="D422" s="136"/>
      <c r="E422" s="136"/>
      <c r="F422" s="136"/>
      <c r="G422" s="136"/>
      <c r="H422" s="137"/>
      <c r="I422" s="138"/>
      <c r="J422" s="38" t="str">
        <f t="shared" si="24"/>
        <v xml:space="preserve"> </v>
      </c>
      <c r="K422" s="38" t="str">
        <f t="shared" si="25"/>
        <v xml:space="preserve"> </v>
      </c>
    </row>
    <row r="423" spans="1:11" ht="15" customHeight="1" x14ac:dyDescent="0.25">
      <c r="A423" s="1">
        <v>243</v>
      </c>
      <c r="B423" s="500"/>
      <c r="C423" s="500"/>
      <c r="D423" s="136"/>
      <c r="E423" s="136"/>
      <c r="F423" s="136"/>
      <c r="G423" s="136"/>
      <c r="H423" s="137"/>
      <c r="I423" s="138"/>
      <c r="J423" s="38" t="str">
        <f t="shared" si="24"/>
        <v xml:space="preserve"> </v>
      </c>
      <c r="K423" s="38" t="str">
        <f t="shared" si="25"/>
        <v xml:space="preserve"> </v>
      </c>
    </row>
    <row r="424" spans="1:11" ht="15.75" customHeight="1" x14ac:dyDescent="0.25">
      <c r="A424" s="2">
        <v>244</v>
      </c>
      <c r="B424" s="500"/>
      <c r="C424" s="500"/>
      <c r="D424" s="136"/>
      <c r="E424" s="136"/>
      <c r="F424" s="136"/>
      <c r="G424" s="136"/>
      <c r="H424" s="137"/>
      <c r="I424" s="138"/>
      <c r="J424" s="38" t="str">
        <f t="shared" si="24"/>
        <v xml:space="preserve"> </v>
      </c>
      <c r="K424" s="38" t="str">
        <f t="shared" si="25"/>
        <v xml:space="preserve"> </v>
      </c>
    </row>
    <row r="425" spans="1:11" ht="15" customHeight="1" x14ac:dyDescent="0.25">
      <c r="A425" s="1">
        <v>245</v>
      </c>
      <c r="B425" s="500"/>
      <c r="C425" s="500"/>
      <c r="D425" s="136"/>
      <c r="E425" s="136"/>
      <c r="F425" s="136"/>
      <c r="G425" s="136"/>
      <c r="H425" s="137"/>
      <c r="I425" s="138"/>
      <c r="J425" s="38" t="str">
        <f t="shared" si="24"/>
        <v xml:space="preserve"> </v>
      </c>
      <c r="K425" s="38" t="str">
        <f t="shared" si="25"/>
        <v xml:space="preserve"> </v>
      </c>
    </row>
    <row r="426" spans="1:11" ht="15.75" customHeight="1" x14ac:dyDescent="0.25">
      <c r="A426" s="2">
        <v>246</v>
      </c>
      <c r="B426" s="477"/>
      <c r="C426" s="477"/>
      <c r="D426" s="136"/>
      <c r="E426" s="136"/>
      <c r="F426" s="136"/>
      <c r="G426" s="136"/>
      <c r="H426" s="137"/>
      <c r="I426" s="138"/>
      <c r="J426" s="38" t="str">
        <f t="shared" si="24"/>
        <v xml:space="preserve"> </v>
      </c>
      <c r="K426" s="38" t="str">
        <f t="shared" si="25"/>
        <v xml:space="preserve"> </v>
      </c>
    </row>
    <row r="427" spans="1:11" ht="15" customHeight="1" x14ac:dyDescent="0.25">
      <c r="A427" s="1">
        <v>247</v>
      </c>
      <c r="B427" s="477"/>
      <c r="C427" s="477"/>
      <c r="D427" s="136"/>
      <c r="E427" s="136"/>
      <c r="F427" s="136"/>
      <c r="G427" s="136"/>
      <c r="H427" s="137"/>
      <c r="I427" s="138"/>
      <c r="J427" s="38" t="str">
        <f t="shared" si="24"/>
        <v xml:space="preserve"> </v>
      </c>
      <c r="K427" s="38" t="str">
        <f t="shared" si="25"/>
        <v xml:space="preserve"> </v>
      </c>
    </row>
    <row r="428" spans="1:11" ht="15.75" customHeight="1" x14ac:dyDescent="0.25">
      <c r="A428" s="2">
        <v>248</v>
      </c>
      <c r="B428" s="477"/>
      <c r="C428" s="477"/>
      <c r="D428" s="136"/>
      <c r="E428" s="136"/>
      <c r="F428" s="136"/>
      <c r="G428" s="136"/>
      <c r="H428" s="137"/>
      <c r="I428" s="138"/>
      <c r="J428" s="38" t="str">
        <f t="shared" si="24"/>
        <v xml:space="preserve"> </v>
      </c>
      <c r="K428" s="38" t="str">
        <f t="shared" si="25"/>
        <v xml:space="preserve"> </v>
      </c>
    </row>
    <row r="429" spans="1:11" ht="15" customHeight="1" x14ac:dyDescent="0.25">
      <c r="A429" s="1">
        <v>249</v>
      </c>
      <c r="B429" s="477"/>
      <c r="C429" s="477"/>
      <c r="D429" s="136"/>
      <c r="E429" s="136"/>
      <c r="F429" s="136"/>
      <c r="G429" s="136"/>
      <c r="H429" s="137"/>
      <c r="I429" s="138"/>
      <c r="J429" s="38" t="str">
        <f t="shared" si="24"/>
        <v xml:space="preserve"> </v>
      </c>
      <c r="K429" s="38" t="str">
        <f t="shared" si="25"/>
        <v xml:space="preserve"> </v>
      </c>
    </row>
    <row r="430" spans="1:11" ht="15.75" customHeight="1" x14ac:dyDescent="0.25">
      <c r="A430" s="2">
        <v>250</v>
      </c>
      <c r="B430" s="477"/>
      <c r="C430" s="477"/>
      <c r="D430" s="136"/>
      <c r="E430" s="136"/>
      <c r="F430" s="136"/>
      <c r="G430" s="136"/>
      <c r="H430" s="137"/>
      <c r="I430" s="138"/>
      <c r="J430" s="38" t="str">
        <f t="shared" si="24"/>
        <v xml:space="preserve"> </v>
      </c>
      <c r="K430" s="38" t="str">
        <f t="shared" si="25"/>
        <v xml:space="preserve"> </v>
      </c>
    </row>
    <row r="431" spans="1:11" ht="15" customHeight="1" x14ac:dyDescent="0.25">
      <c r="A431" s="1">
        <v>251</v>
      </c>
      <c r="B431" s="477"/>
      <c r="C431" s="477"/>
      <c r="D431" s="136"/>
      <c r="E431" s="136"/>
      <c r="F431" s="136"/>
      <c r="G431" s="136"/>
      <c r="H431" s="137"/>
      <c r="I431" s="138"/>
      <c r="J431" s="38" t="str">
        <f t="shared" si="24"/>
        <v xml:space="preserve"> </v>
      </c>
      <c r="K431" s="38" t="str">
        <f t="shared" si="25"/>
        <v xml:space="preserve"> </v>
      </c>
    </row>
    <row r="432" spans="1:11" ht="15.75" customHeight="1" x14ac:dyDescent="0.25">
      <c r="A432" s="2">
        <v>252</v>
      </c>
      <c r="B432" s="477"/>
      <c r="C432" s="477"/>
      <c r="D432" s="136"/>
      <c r="E432" s="136"/>
      <c r="F432" s="136"/>
      <c r="G432" s="136"/>
      <c r="H432" s="137"/>
      <c r="I432" s="138"/>
      <c r="J432" s="38" t="str">
        <f t="shared" si="24"/>
        <v xml:space="preserve"> </v>
      </c>
      <c r="K432" s="38" t="str">
        <f t="shared" si="25"/>
        <v xml:space="preserve"> </v>
      </c>
    </row>
    <row r="433" spans="1:11" ht="15" customHeight="1" x14ac:dyDescent="0.25">
      <c r="A433" s="1">
        <v>253</v>
      </c>
      <c r="B433" s="477"/>
      <c r="C433" s="477"/>
      <c r="D433" s="136"/>
      <c r="E433" s="136"/>
      <c r="F433" s="136"/>
      <c r="G433" s="136"/>
      <c r="H433" s="137"/>
      <c r="I433" s="138"/>
      <c r="J433" s="38" t="str">
        <f t="shared" si="24"/>
        <v xml:space="preserve"> </v>
      </c>
      <c r="K433" s="38" t="str">
        <f t="shared" si="25"/>
        <v xml:space="preserve"> </v>
      </c>
    </row>
    <row r="434" spans="1:11" ht="15.75" customHeight="1" x14ac:dyDescent="0.25">
      <c r="A434" s="2">
        <v>254</v>
      </c>
      <c r="B434" s="477"/>
      <c r="C434" s="477"/>
      <c r="D434" s="136"/>
      <c r="E434" s="136"/>
      <c r="F434" s="136"/>
      <c r="G434" s="136"/>
      <c r="H434" s="137"/>
      <c r="I434" s="138"/>
      <c r="J434" s="38" t="str">
        <f t="shared" si="24"/>
        <v xml:space="preserve"> </v>
      </c>
      <c r="K434" s="38" t="str">
        <f t="shared" si="25"/>
        <v xml:space="preserve"> </v>
      </c>
    </row>
    <row r="435" spans="1:11" ht="15" customHeight="1" x14ac:dyDescent="0.25">
      <c r="A435" s="1">
        <v>255</v>
      </c>
      <c r="B435" s="477"/>
      <c r="C435" s="477"/>
      <c r="D435" s="136"/>
      <c r="E435" s="136"/>
      <c r="F435" s="136"/>
      <c r="G435" s="136"/>
      <c r="H435" s="137"/>
      <c r="I435" s="138"/>
      <c r="J435" s="38" t="str">
        <f t="shared" si="24"/>
        <v xml:space="preserve"> </v>
      </c>
      <c r="K435" s="38" t="str">
        <f t="shared" si="25"/>
        <v xml:space="preserve"> </v>
      </c>
    </row>
    <row r="436" spans="1:11" ht="15.75" customHeight="1" x14ac:dyDescent="0.25">
      <c r="A436" s="2">
        <v>256</v>
      </c>
      <c r="B436" s="477"/>
      <c r="C436" s="477"/>
      <c r="D436" s="136"/>
      <c r="E436" s="136"/>
      <c r="F436" s="136"/>
      <c r="G436" s="136"/>
      <c r="H436" s="137"/>
      <c r="I436" s="138"/>
      <c r="J436" s="38" t="str">
        <f t="shared" si="24"/>
        <v xml:space="preserve"> </v>
      </c>
      <c r="K436" s="38" t="str">
        <f t="shared" si="25"/>
        <v xml:space="preserve"> </v>
      </c>
    </row>
    <row r="437" spans="1:11" ht="15" customHeight="1" x14ac:dyDescent="0.25">
      <c r="A437" s="1">
        <v>257</v>
      </c>
      <c r="B437" s="477"/>
      <c r="C437" s="477"/>
      <c r="D437" s="136"/>
      <c r="E437" s="136"/>
      <c r="F437" s="136"/>
      <c r="G437" s="136"/>
      <c r="H437" s="137"/>
      <c r="I437" s="138"/>
      <c r="J437" s="38" t="str">
        <f t="shared" si="24"/>
        <v xml:space="preserve"> </v>
      </c>
      <c r="K437" s="38" t="str">
        <f t="shared" si="25"/>
        <v xml:space="preserve"> </v>
      </c>
    </row>
    <row r="438" spans="1:11" ht="15.75" customHeight="1" x14ac:dyDescent="0.25">
      <c r="A438" s="2">
        <v>258</v>
      </c>
      <c r="B438" s="477"/>
      <c r="C438" s="477"/>
      <c r="D438" s="136"/>
      <c r="E438" s="136"/>
      <c r="F438" s="136"/>
      <c r="G438" s="136"/>
      <c r="H438" s="137"/>
      <c r="I438" s="138"/>
      <c r="J438" s="38" t="str">
        <f t="shared" si="24"/>
        <v xml:space="preserve"> </v>
      </c>
      <c r="K438" s="38" t="str">
        <f t="shared" si="25"/>
        <v xml:space="preserve"> </v>
      </c>
    </row>
    <row r="439" spans="1:11" ht="15" customHeight="1" x14ac:dyDescent="0.25">
      <c r="A439" s="1">
        <v>259</v>
      </c>
      <c r="B439" s="500"/>
      <c r="C439" s="500"/>
      <c r="D439" s="136"/>
      <c r="E439" s="136"/>
      <c r="F439" s="136"/>
      <c r="G439" s="136"/>
      <c r="H439" s="137"/>
      <c r="I439" s="138"/>
      <c r="J439" s="38" t="str">
        <f t="shared" si="24"/>
        <v xml:space="preserve"> </v>
      </c>
      <c r="K439" s="38" t="str">
        <f t="shared" si="25"/>
        <v xml:space="preserve"> </v>
      </c>
    </row>
    <row r="440" spans="1:11" ht="15.75" customHeight="1" x14ac:dyDescent="0.25">
      <c r="A440" s="2">
        <v>260</v>
      </c>
      <c r="B440" s="501"/>
      <c r="C440" s="501"/>
      <c r="D440" s="139"/>
      <c r="E440" s="139"/>
      <c r="F440" s="139"/>
      <c r="G440" s="139"/>
      <c r="H440" s="140"/>
      <c r="I440" s="141"/>
      <c r="J440" s="38" t="str">
        <f t="shared" si="24"/>
        <v xml:space="preserve"> </v>
      </c>
      <c r="K440" s="38" t="str">
        <f t="shared" si="25"/>
        <v xml:space="preserve"> </v>
      </c>
    </row>
    <row r="441" spans="1:11" ht="18" customHeight="1" x14ac:dyDescent="0.25">
      <c r="A441" s="455"/>
      <c r="B441" s="455"/>
      <c r="C441" s="455"/>
      <c r="D441" s="455"/>
      <c r="E441" s="455"/>
      <c r="F441" s="86"/>
      <c r="G441" s="91" t="s">
        <v>230</v>
      </c>
      <c r="H441" s="41">
        <f>SUM(H421:H440)+H407</f>
        <v>0</v>
      </c>
      <c r="I441" s="49"/>
    </row>
    <row r="442" spans="1:11" ht="15" customHeight="1" x14ac:dyDescent="0.25">
      <c r="A442" s="46"/>
      <c r="B442" s="46"/>
      <c r="C442" s="46"/>
      <c r="D442" s="46"/>
      <c r="E442" s="46"/>
      <c r="F442" s="46"/>
      <c r="G442" s="46"/>
      <c r="H442" s="46"/>
      <c r="I442" s="46"/>
    </row>
    <row r="443" spans="1:11" ht="15" customHeight="1" x14ac:dyDescent="0.25">
      <c r="A443" s="502" t="s">
        <v>171</v>
      </c>
      <c r="B443" s="502"/>
      <c r="C443" s="502"/>
      <c r="D443" s="502"/>
      <c r="E443" s="502"/>
      <c r="F443" s="502"/>
      <c r="G443" s="502"/>
      <c r="H443" s="502"/>
      <c r="I443" s="502"/>
      <c r="J443" s="502"/>
      <c r="K443" s="502"/>
    </row>
    <row r="444" spans="1:11" ht="15" customHeight="1" x14ac:dyDescent="0.25">
      <c r="A444" s="50"/>
    </row>
    <row r="445" spans="1:11" ht="15" customHeight="1" x14ac:dyDescent="0.25">
      <c r="A445" s="89" t="s">
        <v>101</v>
      </c>
      <c r="D445" s="503" t="s">
        <v>231</v>
      </c>
      <c r="E445" s="503"/>
      <c r="F445" s="503"/>
      <c r="G445" s="503"/>
      <c r="H445" s="503"/>
      <c r="I445" s="503"/>
    </row>
    <row r="448" spans="1:11" ht="15.75" customHeight="1" x14ac:dyDescent="0.25">
      <c r="A448" s="348" t="s">
        <v>221</v>
      </c>
      <c r="B448" s="348"/>
      <c r="C448" s="348"/>
      <c r="D448" s="348"/>
      <c r="E448" s="348"/>
      <c r="F448" s="348"/>
      <c r="G448" s="348"/>
      <c r="H448" s="348"/>
      <c r="I448" s="348"/>
    </row>
    <row r="449" spans="1:11" ht="15" customHeight="1" x14ac:dyDescent="0.25">
      <c r="A449" s="70"/>
      <c r="B449" s="70"/>
      <c r="C449" s="70"/>
      <c r="D449" s="71" t="str">
        <f>'proje ve personel bilgileri'!$B$7</f>
        <v>/</v>
      </c>
      <c r="E449" s="70" t="s">
        <v>109</v>
      </c>
      <c r="F449" s="70"/>
      <c r="G449" s="70"/>
      <c r="H449" s="70"/>
      <c r="I449" s="70"/>
    </row>
    <row r="450" spans="1:11" ht="18.75" customHeight="1" x14ac:dyDescent="0.25">
      <c r="A450" s="64" t="s">
        <v>222</v>
      </c>
      <c r="I450" s="64" t="s">
        <v>223</v>
      </c>
    </row>
    <row r="451" spans="1:11" ht="15.75" customHeight="1" x14ac:dyDescent="0.25">
      <c r="A451" s="435" t="s">
        <v>224</v>
      </c>
      <c r="B451" s="436"/>
      <c r="C451" s="351">
        <f>'proje ve personel bilgileri'!$B$2</f>
        <v>0</v>
      </c>
      <c r="D451" s="352"/>
      <c r="E451" s="352"/>
      <c r="F451" s="352"/>
      <c r="G451" s="352"/>
      <c r="H451" s="352"/>
      <c r="I451" s="353"/>
    </row>
    <row r="452" spans="1:11" ht="15.75" customHeight="1" x14ac:dyDescent="0.25">
      <c r="A452" s="509" t="s">
        <v>225</v>
      </c>
      <c r="B452" s="510"/>
      <c r="C452" s="356">
        <f>'proje ve personel bilgileri'!$B$3</f>
        <v>0</v>
      </c>
      <c r="D452" s="357"/>
      <c r="E452" s="357"/>
      <c r="F452" s="357"/>
      <c r="G452" s="357"/>
      <c r="H452" s="357"/>
      <c r="I452" s="358"/>
    </row>
    <row r="453" spans="1:11" ht="15" customHeight="1" x14ac:dyDescent="0.25">
      <c r="A453" s="343" t="s">
        <v>87</v>
      </c>
      <c r="B453" s="346" t="s">
        <v>226</v>
      </c>
      <c r="C453" s="347"/>
      <c r="D453" s="343" t="s">
        <v>227</v>
      </c>
      <c r="E453" s="343" t="s">
        <v>228</v>
      </c>
      <c r="F453" s="344" t="s">
        <v>176</v>
      </c>
      <c r="G453" s="506"/>
      <c r="H453" s="343" t="s">
        <v>189</v>
      </c>
      <c r="I453" s="343" t="s">
        <v>178</v>
      </c>
    </row>
    <row r="454" spans="1:11" ht="15.75" customHeight="1" x14ac:dyDescent="0.25">
      <c r="A454" s="338"/>
      <c r="B454" s="339"/>
      <c r="C454" s="340"/>
      <c r="D454" s="338"/>
      <c r="E454" s="338"/>
      <c r="F454" s="507"/>
      <c r="G454" s="508"/>
      <c r="H454" s="338"/>
      <c r="I454" s="338"/>
    </row>
    <row r="455" spans="1:11" ht="58.5" customHeight="1" x14ac:dyDescent="0.25">
      <c r="A455" s="505"/>
      <c r="B455" s="339"/>
      <c r="C455" s="340"/>
      <c r="D455" s="338"/>
      <c r="E455" s="338"/>
      <c r="F455" s="85" t="s">
        <v>179</v>
      </c>
      <c r="G455" s="87" t="s">
        <v>180</v>
      </c>
      <c r="H455" s="338"/>
      <c r="I455" s="338"/>
    </row>
    <row r="456" spans="1:11" ht="15" customHeight="1" x14ac:dyDescent="0.25">
      <c r="A456" s="1">
        <v>261</v>
      </c>
      <c r="B456" s="504"/>
      <c r="C456" s="504"/>
      <c r="D456" s="133"/>
      <c r="E456" s="133"/>
      <c r="F456" s="133"/>
      <c r="G456" s="133"/>
      <c r="H456" s="142"/>
      <c r="I456" s="135"/>
      <c r="J456" s="38" t="str">
        <f t="shared" ref="J456:J475" si="26">IF(H456&lt;&gt;0,(IF(I456=0,"KDV'li Tutar Zorunlu"," "))," ")</f>
        <v xml:space="preserve"> </v>
      </c>
      <c r="K456" s="38" t="str">
        <f t="shared" ref="K456:K475" si="27">IF(H456&lt;&gt;0,(IF(F456=0,"Tarih Numara Zorunlu"," "))," ")</f>
        <v xml:space="preserve"> </v>
      </c>
    </row>
    <row r="457" spans="1:11" ht="15.75" customHeight="1" x14ac:dyDescent="0.25">
      <c r="A457" s="2">
        <v>262</v>
      </c>
      <c r="B457" s="500"/>
      <c r="C457" s="500"/>
      <c r="D457" s="136"/>
      <c r="E457" s="136"/>
      <c r="F457" s="136"/>
      <c r="G457" s="136"/>
      <c r="H457" s="137"/>
      <c r="I457" s="138"/>
      <c r="J457" s="38" t="str">
        <f t="shared" si="26"/>
        <v xml:space="preserve"> </v>
      </c>
      <c r="K457" s="38" t="str">
        <f t="shared" si="27"/>
        <v xml:space="preserve"> </v>
      </c>
    </row>
    <row r="458" spans="1:11" ht="15" customHeight="1" x14ac:dyDescent="0.25">
      <c r="A458" s="1">
        <v>263</v>
      </c>
      <c r="B458" s="500"/>
      <c r="C458" s="500"/>
      <c r="D458" s="136"/>
      <c r="E458" s="136"/>
      <c r="F458" s="136"/>
      <c r="G458" s="136"/>
      <c r="H458" s="137"/>
      <c r="I458" s="138"/>
      <c r="J458" s="38" t="str">
        <f t="shared" si="26"/>
        <v xml:space="preserve"> </v>
      </c>
      <c r="K458" s="38" t="str">
        <f t="shared" si="27"/>
        <v xml:space="preserve"> </v>
      </c>
    </row>
    <row r="459" spans="1:11" ht="15.75" customHeight="1" x14ac:dyDescent="0.25">
      <c r="A459" s="2">
        <v>264</v>
      </c>
      <c r="B459" s="500"/>
      <c r="C459" s="500"/>
      <c r="D459" s="136"/>
      <c r="E459" s="136"/>
      <c r="F459" s="136"/>
      <c r="G459" s="136"/>
      <c r="H459" s="137"/>
      <c r="I459" s="138"/>
      <c r="J459" s="38" t="str">
        <f t="shared" si="26"/>
        <v xml:space="preserve"> </v>
      </c>
      <c r="K459" s="38" t="str">
        <f t="shared" si="27"/>
        <v xml:space="preserve"> </v>
      </c>
    </row>
    <row r="460" spans="1:11" ht="15" customHeight="1" x14ac:dyDescent="0.25">
      <c r="A460" s="1">
        <v>265</v>
      </c>
      <c r="B460" s="500"/>
      <c r="C460" s="500"/>
      <c r="D460" s="136"/>
      <c r="E460" s="136"/>
      <c r="F460" s="136"/>
      <c r="G460" s="136"/>
      <c r="H460" s="137"/>
      <c r="I460" s="138"/>
      <c r="J460" s="38" t="str">
        <f t="shared" si="26"/>
        <v xml:space="preserve"> </v>
      </c>
      <c r="K460" s="38" t="str">
        <f t="shared" si="27"/>
        <v xml:space="preserve"> </v>
      </c>
    </row>
    <row r="461" spans="1:11" ht="15.75" customHeight="1" x14ac:dyDescent="0.25">
      <c r="A461" s="2">
        <v>266</v>
      </c>
      <c r="B461" s="477"/>
      <c r="C461" s="477"/>
      <c r="D461" s="136"/>
      <c r="E461" s="136"/>
      <c r="F461" s="136"/>
      <c r="G461" s="136"/>
      <c r="H461" s="137"/>
      <c r="I461" s="138"/>
      <c r="J461" s="38" t="str">
        <f t="shared" si="26"/>
        <v xml:space="preserve"> </v>
      </c>
      <c r="K461" s="38" t="str">
        <f t="shared" si="27"/>
        <v xml:space="preserve"> </v>
      </c>
    </row>
    <row r="462" spans="1:11" ht="15" customHeight="1" x14ac:dyDescent="0.25">
      <c r="A462" s="1">
        <v>267</v>
      </c>
      <c r="B462" s="477"/>
      <c r="C462" s="477"/>
      <c r="D462" s="136"/>
      <c r="E462" s="136"/>
      <c r="F462" s="136"/>
      <c r="G462" s="136"/>
      <c r="H462" s="137"/>
      <c r="I462" s="138"/>
      <c r="J462" s="38" t="str">
        <f t="shared" si="26"/>
        <v xml:space="preserve"> </v>
      </c>
      <c r="K462" s="38" t="str">
        <f t="shared" si="27"/>
        <v xml:space="preserve"> </v>
      </c>
    </row>
    <row r="463" spans="1:11" ht="15.75" customHeight="1" x14ac:dyDescent="0.25">
      <c r="A463" s="2">
        <v>268</v>
      </c>
      <c r="B463" s="477"/>
      <c r="C463" s="477"/>
      <c r="D463" s="136"/>
      <c r="E463" s="136"/>
      <c r="F463" s="136"/>
      <c r="G463" s="136"/>
      <c r="H463" s="137"/>
      <c r="I463" s="138"/>
      <c r="J463" s="38" t="str">
        <f t="shared" si="26"/>
        <v xml:space="preserve"> </v>
      </c>
      <c r="K463" s="38" t="str">
        <f t="shared" si="27"/>
        <v xml:space="preserve"> </v>
      </c>
    </row>
    <row r="464" spans="1:11" ht="15" customHeight="1" x14ac:dyDescent="0.25">
      <c r="A464" s="1">
        <v>269</v>
      </c>
      <c r="B464" s="477"/>
      <c r="C464" s="477"/>
      <c r="D464" s="136"/>
      <c r="E464" s="136"/>
      <c r="F464" s="136"/>
      <c r="G464" s="136"/>
      <c r="H464" s="137"/>
      <c r="I464" s="138"/>
      <c r="J464" s="38" t="str">
        <f t="shared" si="26"/>
        <v xml:space="preserve"> </v>
      </c>
      <c r="K464" s="38" t="str">
        <f t="shared" si="27"/>
        <v xml:space="preserve"> </v>
      </c>
    </row>
    <row r="465" spans="1:11" ht="15.75" customHeight="1" x14ac:dyDescent="0.25">
      <c r="A465" s="2">
        <v>270</v>
      </c>
      <c r="B465" s="477"/>
      <c r="C465" s="477"/>
      <c r="D465" s="136"/>
      <c r="E465" s="136"/>
      <c r="F465" s="136"/>
      <c r="G465" s="136"/>
      <c r="H465" s="137"/>
      <c r="I465" s="138"/>
      <c r="J465" s="38" t="str">
        <f t="shared" si="26"/>
        <v xml:space="preserve"> </v>
      </c>
      <c r="K465" s="38" t="str">
        <f t="shared" si="27"/>
        <v xml:space="preserve"> </v>
      </c>
    </row>
    <row r="466" spans="1:11" ht="15" customHeight="1" x14ac:dyDescent="0.25">
      <c r="A466" s="1">
        <v>271</v>
      </c>
      <c r="B466" s="477"/>
      <c r="C466" s="477"/>
      <c r="D466" s="136"/>
      <c r="E466" s="136"/>
      <c r="F466" s="136"/>
      <c r="G466" s="136"/>
      <c r="H466" s="137"/>
      <c r="I466" s="138"/>
      <c r="J466" s="38" t="str">
        <f t="shared" si="26"/>
        <v xml:space="preserve"> </v>
      </c>
      <c r="K466" s="38" t="str">
        <f t="shared" si="27"/>
        <v xml:space="preserve"> </v>
      </c>
    </row>
    <row r="467" spans="1:11" ht="15.75" customHeight="1" x14ac:dyDescent="0.25">
      <c r="A467" s="2">
        <v>272</v>
      </c>
      <c r="B467" s="477"/>
      <c r="C467" s="477"/>
      <c r="D467" s="136"/>
      <c r="E467" s="136"/>
      <c r="F467" s="136"/>
      <c r="G467" s="136"/>
      <c r="H467" s="137"/>
      <c r="I467" s="138"/>
      <c r="J467" s="38" t="str">
        <f t="shared" si="26"/>
        <v xml:space="preserve"> </v>
      </c>
      <c r="K467" s="38" t="str">
        <f t="shared" si="27"/>
        <v xml:space="preserve"> </v>
      </c>
    </row>
    <row r="468" spans="1:11" ht="15" customHeight="1" x14ac:dyDescent="0.25">
      <c r="A468" s="1">
        <v>273</v>
      </c>
      <c r="B468" s="477"/>
      <c r="C468" s="477"/>
      <c r="D468" s="136"/>
      <c r="E468" s="136"/>
      <c r="F468" s="136"/>
      <c r="G468" s="136"/>
      <c r="H468" s="137"/>
      <c r="I468" s="138"/>
      <c r="J468" s="38" t="str">
        <f t="shared" si="26"/>
        <v xml:space="preserve"> </v>
      </c>
      <c r="K468" s="38" t="str">
        <f t="shared" si="27"/>
        <v xml:space="preserve"> </v>
      </c>
    </row>
    <row r="469" spans="1:11" ht="15.75" customHeight="1" x14ac:dyDescent="0.25">
      <c r="A469" s="2">
        <v>274</v>
      </c>
      <c r="B469" s="477"/>
      <c r="C469" s="477"/>
      <c r="D469" s="136"/>
      <c r="E469" s="136"/>
      <c r="F469" s="136"/>
      <c r="G469" s="136"/>
      <c r="H469" s="137"/>
      <c r="I469" s="138"/>
      <c r="J469" s="38" t="str">
        <f t="shared" si="26"/>
        <v xml:space="preserve"> </v>
      </c>
      <c r="K469" s="38" t="str">
        <f t="shared" si="27"/>
        <v xml:space="preserve"> </v>
      </c>
    </row>
    <row r="470" spans="1:11" ht="15" customHeight="1" x14ac:dyDescent="0.25">
      <c r="A470" s="1">
        <v>275</v>
      </c>
      <c r="B470" s="477"/>
      <c r="C470" s="477"/>
      <c r="D470" s="136"/>
      <c r="E470" s="136"/>
      <c r="F470" s="136"/>
      <c r="G470" s="136"/>
      <c r="H470" s="137"/>
      <c r="I470" s="138"/>
      <c r="J470" s="38" t="str">
        <f t="shared" si="26"/>
        <v xml:space="preserve"> </v>
      </c>
      <c r="K470" s="38" t="str">
        <f t="shared" si="27"/>
        <v xml:space="preserve"> </v>
      </c>
    </row>
    <row r="471" spans="1:11" ht="15.75" customHeight="1" x14ac:dyDescent="0.25">
      <c r="A471" s="2">
        <v>276</v>
      </c>
      <c r="B471" s="477"/>
      <c r="C471" s="477"/>
      <c r="D471" s="136"/>
      <c r="E471" s="136"/>
      <c r="F471" s="136"/>
      <c r="G471" s="136"/>
      <c r="H471" s="137"/>
      <c r="I471" s="138"/>
      <c r="J471" s="38" t="str">
        <f t="shared" si="26"/>
        <v xml:space="preserve"> </v>
      </c>
      <c r="K471" s="38" t="str">
        <f t="shared" si="27"/>
        <v xml:space="preserve"> </v>
      </c>
    </row>
    <row r="472" spans="1:11" ht="15" customHeight="1" x14ac:dyDescent="0.25">
      <c r="A472" s="1">
        <v>277</v>
      </c>
      <c r="B472" s="477"/>
      <c r="C472" s="477"/>
      <c r="D472" s="136"/>
      <c r="E472" s="136"/>
      <c r="F472" s="136"/>
      <c r="G472" s="136"/>
      <c r="H472" s="137"/>
      <c r="I472" s="138"/>
      <c r="J472" s="38" t="str">
        <f t="shared" si="26"/>
        <v xml:space="preserve"> </v>
      </c>
      <c r="K472" s="38" t="str">
        <f t="shared" si="27"/>
        <v xml:space="preserve"> </v>
      </c>
    </row>
    <row r="473" spans="1:11" ht="15.75" customHeight="1" x14ac:dyDescent="0.25">
      <c r="A473" s="2">
        <v>278</v>
      </c>
      <c r="B473" s="477"/>
      <c r="C473" s="477"/>
      <c r="D473" s="136"/>
      <c r="E473" s="136"/>
      <c r="F473" s="136"/>
      <c r="G473" s="136"/>
      <c r="H473" s="137"/>
      <c r="I473" s="138"/>
      <c r="J473" s="38" t="str">
        <f t="shared" si="26"/>
        <v xml:space="preserve"> </v>
      </c>
      <c r="K473" s="38" t="str">
        <f t="shared" si="27"/>
        <v xml:space="preserve"> </v>
      </c>
    </row>
    <row r="474" spans="1:11" ht="15" customHeight="1" x14ac:dyDescent="0.25">
      <c r="A474" s="1">
        <v>279</v>
      </c>
      <c r="B474" s="500"/>
      <c r="C474" s="500"/>
      <c r="D474" s="136"/>
      <c r="E474" s="136"/>
      <c r="F474" s="136"/>
      <c r="G474" s="136"/>
      <c r="H474" s="137"/>
      <c r="I474" s="138"/>
      <c r="J474" s="38" t="str">
        <f t="shared" si="26"/>
        <v xml:space="preserve"> </v>
      </c>
      <c r="K474" s="38" t="str">
        <f t="shared" si="27"/>
        <v xml:space="preserve"> </v>
      </c>
    </row>
    <row r="475" spans="1:11" ht="15.75" customHeight="1" x14ac:dyDescent="0.25">
      <c r="A475" s="83">
        <v>280</v>
      </c>
      <c r="B475" s="501"/>
      <c r="C475" s="501"/>
      <c r="D475" s="139"/>
      <c r="E475" s="139"/>
      <c r="F475" s="139"/>
      <c r="G475" s="139"/>
      <c r="H475" s="140"/>
      <c r="I475" s="141"/>
      <c r="J475" s="38" t="str">
        <f t="shared" si="26"/>
        <v xml:space="preserve"> </v>
      </c>
      <c r="K475" s="38" t="str">
        <f t="shared" si="27"/>
        <v xml:space="preserve"> </v>
      </c>
    </row>
    <row r="476" spans="1:11" ht="18.75" customHeight="1" x14ac:dyDescent="0.25">
      <c r="A476" s="455"/>
      <c r="B476" s="455"/>
      <c r="C476" s="455"/>
      <c r="D476" s="455"/>
      <c r="E476" s="455"/>
      <c r="F476" s="86"/>
      <c r="G476" s="91" t="s">
        <v>230</v>
      </c>
      <c r="H476" s="41">
        <f>SUM(H456:H475)+H441</f>
        <v>0</v>
      </c>
      <c r="I476" s="49"/>
    </row>
    <row r="477" spans="1:11" ht="15" customHeight="1" x14ac:dyDescent="0.25">
      <c r="A477" s="46"/>
      <c r="B477" s="46"/>
      <c r="C477" s="46"/>
      <c r="D477" s="46"/>
      <c r="E477" s="46"/>
      <c r="F477" s="46"/>
      <c r="G477" s="46"/>
      <c r="H477" s="46"/>
      <c r="I477" s="46"/>
    </row>
    <row r="478" spans="1:11" ht="15" customHeight="1" x14ac:dyDescent="0.25">
      <c r="A478" s="502" t="s">
        <v>171</v>
      </c>
      <c r="B478" s="502"/>
      <c r="C478" s="502"/>
      <c r="D478" s="502"/>
      <c r="E478" s="502"/>
      <c r="F478" s="502"/>
      <c r="G478" s="502"/>
      <c r="H478" s="502"/>
      <c r="I478" s="502"/>
      <c r="J478" s="502"/>
      <c r="K478" s="502"/>
    </row>
    <row r="479" spans="1:11" ht="15" customHeight="1" x14ac:dyDescent="0.25">
      <c r="A479" s="50"/>
    </row>
    <row r="480" spans="1:11" ht="15" customHeight="1" x14ac:dyDescent="0.25">
      <c r="A480" s="89" t="s">
        <v>101</v>
      </c>
      <c r="D480" s="503" t="s">
        <v>231</v>
      </c>
      <c r="E480" s="503"/>
      <c r="F480" s="503"/>
      <c r="G480" s="503"/>
      <c r="H480" s="503"/>
      <c r="I480" s="503"/>
    </row>
    <row r="481" spans="1:11" ht="15" customHeight="1" x14ac:dyDescent="0.25">
      <c r="A481" s="89"/>
      <c r="D481" s="89"/>
      <c r="E481" s="89"/>
      <c r="F481" s="89"/>
      <c r="G481" s="89"/>
      <c r="H481" s="89"/>
      <c r="I481" s="89"/>
    </row>
    <row r="482" spans="1:11" ht="15.75" customHeight="1" x14ac:dyDescent="0.25">
      <c r="A482" s="348" t="s">
        <v>221</v>
      </c>
      <c r="B482" s="348"/>
      <c r="C482" s="348"/>
      <c r="D482" s="348"/>
      <c r="E482" s="348"/>
      <c r="F482" s="348"/>
      <c r="G482" s="348"/>
      <c r="H482" s="348"/>
      <c r="I482" s="348"/>
    </row>
    <row r="483" spans="1:11" ht="15" customHeight="1" x14ac:dyDescent="0.25">
      <c r="A483" s="70"/>
      <c r="B483" s="70"/>
      <c r="C483" s="70"/>
      <c r="D483" s="71" t="str">
        <f>'proje ve personel bilgileri'!$B$7</f>
        <v>/</v>
      </c>
      <c r="E483" s="70" t="s">
        <v>109</v>
      </c>
      <c r="F483" s="70"/>
      <c r="G483" s="70"/>
      <c r="H483" s="70"/>
      <c r="I483" s="70"/>
    </row>
    <row r="484" spans="1:11" ht="18.75" customHeight="1" x14ac:dyDescent="0.25">
      <c r="A484" s="64" t="s">
        <v>222</v>
      </c>
      <c r="I484" s="64" t="s">
        <v>223</v>
      </c>
    </row>
    <row r="485" spans="1:11" ht="15.75" customHeight="1" x14ac:dyDescent="0.25">
      <c r="A485" s="435" t="s">
        <v>224</v>
      </c>
      <c r="B485" s="436"/>
      <c r="C485" s="351">
        <f>'proje ve personel bilgileri'!$B$2</f>
        <v>0</v>
      </c>
      <c r="D485" s="352"/>
      <c r="E485" s="352"/>
      <c r="F485" s="352"/>
      <c r="G485" s="352"/>
      <c r="H485" s="352"/>
      <c r="I485" s="353"/>
    </row>
    <row r="486" spans="1:11" ht="15.75" customHeight="1" x14ac:dyDescent="0.25">
      <c r="A486" s="509" t="s">
        <v>225</v>
      </c>
      <c r="B486" s="510"/>
      <c r="C486" s="356">
        <f>'proje ve personel bilgileri'!$B$3</f>
        <v>0</v>
      </c>
      <c r="D486" s="357"/>
      <c r="E486" s="357"/>
      <c r="F486" s="357"/>
      <c r="G486" s="357"/>
      <c r="H486" s="357"/>
      <c r="I486" s="358"/>
    </row>
    <row r="487" spans="1:11" ht="15" customHeight="1" x14ac:dyDescent="0.25">
      <c r="A487" s="343" t="s">
        <v>87</v>
      </c>
      <c r="B487" s="346" t="s">
        <v>226</v>
      </c>
      <c r="C487" s="347"/>
      <c r="D487" s="343" t="s">
        <v>227</v>
      </c>
      <c r="E487" s="343" t="s">
        <v>228</v>
      </c>
      <c r="F487" s="344" t="s">
        <v>176</v>
      </c>
      <c r="G487" s="506"/>
      <c r="H487" s="343" t="s">
        <v>189</v>
      </c>
      <c r="I487" s="343" t="s">
        <v>178</v>
      </c>
    </row>
    <row r="488" spans="1:11" ht="15.75" customHeight="1" x14ac:dyDescent="0.25">
      <c r="A488" s="338"/>
      <c r="B488" s="339"/>
      <c r="C488" s="340"/>
      <c r="D488" s="338"/>
      <c r="E488" s="338"/>
      <c r="F488" s="507"/>
      <c r="G488" s="508"/>
      <c r="H488" s="338"/>
      <c r="I488" s="338"/>
    </row>
    <row r="489" spans="1:11" ht="57.75" customHeight="1" x14ac:dyDescent="0.25">
      <c r="A489" s="505"/>
      <c r="B489" s="339"/>
      <c r="C489" s="340"/>
      <c r="D489" s="338"/>
      <c r="E489" s="338"/>
      <c r="F489" s="85" t="s">
        <v>179</v>
      </c>
      <c r="G489" s="87" t="s">
        <v>180</v>
      </c>
      <c r="H489" s="338"/>
      <c r="I489" s="338"/>
    </row>
    <row r="490" spans="1:11" ht="15" customHeight="1" x14ac:dyDescent="0.25">
      <c r="A490" s="1">
        <v>281</v>
      </c>
      <c r="B490" s="504"/>
      <c r="C490" s="504"/>
      <c r="D490" s="133"/>
      <c r="E490" s="133"/>
      <c r="F490" s="133"/>
      <c r="G490" s="133"/>
      <c r="H490" s="142"/>
      <c r="I490" s="135"/>
      <c r="J490" s="38" t="str">
        <f t="shared" ref="J490:J509" si="28">IF(H490&lt;&gt;0,(IF(I490=0,"KDV'li Tutar Zorunlu"," "))," ")</f>
        <v xml:space="preserve"> </v>
      </c>
      <c r="K490" s="38" t="str">
        <f t="shared" ref="K490:K509" si="29">IF(H490&lt;&gt;0,(IF(F490=0,"Tarih Numara Zorunlu"," "))," ")</f>
        <v xml:space="preserve"> </v>
      </c>
    </row>
    <row r="491" spans="1:11" ht="15.75" customHeight="1" x14ac:dyDescent="0.25">
      <c r="A491" s="2">
        <v>282</v>
      </c>
      <c r="B491" s="500"/>
      <c r="C491" s="500"/>
      <c r="D491" s="136"/>
      <c r="E491" s="136"/>
      <c r="F491" s="136"/>
      <c r="G491" s="136"/>
      <c r="H491" s="137"/>
      <c r="I491" s="138"/>
      <c r="J491" s="38" t="str">
        <f t="shared" si="28"/>
        <v xml:space="preserve"> </v>
      </c>
      <c r="K491" s="38" t="str">
        <f t="shared" si="29"/>
        <v xml:space="preserve"> </v>
      </c>
    </row>
    <row r="492" spans="1:11" ht="15" customHeight="1" x14ac:dyDescent="0.25">
      <c r="A492" s="1">
        <v>283</v>
      </c>
      <c r="B492" s="500"/>
      <c r="C492" s="500"/>
      <c r="D492" s="136"/>
      <c r="E492" s="136"/>
      <c r="F492" s="136"/>
      <c r="G492" s="136"/>
      <c r="H492" s="137"/>
      <c r="I492" s="138"/>
      <c r="J492" s="38" t="str">
        <f t="shared" si="28"/>
        <v xml:space="preserve"> </v>
      </c>
      <c r="K492" s="38" t="str">
        <f t="shared" si="29"/>
        <v xml:space="preserve"> </v>
      </c>
    </row>
    <row r="493" spans="1:11" ht="15.75" customHeight="1" x14ac:dyDescent="0.25">
      <c r="A493" s="2">
        <v>284</v>
      </c>
      <c r="B493" s="500"/>
      <c r="C493" s="500"/>
      <c r="D493" s="136"/>
      <c r="E493" s="136"/>
      <c r="F493" s="136"/>
      <c r="G493" s="136"/>
      <c r="H493" s="137"/>
      <c r="I493" s="138"/>
      <c r="J493" s="38" t="str">
        <f t="shared" si="28"/>
        <v xml:space="preserve"> </v>
      </c>
      <c r="K493" s="38" t="str">
        <f t="shared" si="29"/>
        <v xml:space="preserve"> </v>
      </c>
    </row>
    <row r="494" spans="1:11" ht="15" customHeight="1" x14ac:dyDescent="0.25">
      <c r="A494" s="1">
        <v>285</v>
      </c>
      <c r="B494" s="500"/>
      <c r="C494" s="500"/>
      <c r="D494" s="136"/>
      <c r="E494" s="136"/>
      <c r="F494" s="136"/>
      <c r="G494" s="136"/>
      <c r="H494" s="137"/>
      <c r="I494" s="138"/>
      <c r="J494" s="38" t="str">
        <f t="shared" si="28"/>
        <v xml:space="preserve"> </v>
      </c>
      <c r="K494" s="38" t="str">
        <f t="shared" si="29"/>
        <v xml:space="preserve"> </v>
      </c>
    </row>
    <row r="495" spans="1:11" ht="15.75" customHeight="1" x14ac:dyDescent="0.25">
      <c r="A495" s="2">
        <v>286</v>
      </c>
      <c r="B495" s="477"/>
      <c r="C495" s="477"/>
      <c r="D495" s="136"/>
      <c r="E495" s="136"/>
      <c r="F495" s="136"/>
      <c r="G495" s="136"/>
      <c r="H495" s="137"/>
      <c r="I495" s="138"/>
      <c r="J495" s="38" t="str">
        <f t="shared" si="28"/>
        <v xml:space="preserve"> </v>
      </c>
      <c r="K495" s="38" t="str">
        <f t="shared" si="29"/>
        <v xml:space="preserve"> </v>
      </c>
    </row>
    <row r="496" spans="1:11" ht="15" customHeight="1" x14ac:dyDescent="0.25">
      <c r="A496" s="1">
        <v>287</v>
      </c>
      <c r="B496" s="477"/>
      <c r="C496" s="477"/>
      <c r="D496" s="136"/>
      <c r="E496" s="136"/>
      <c r="F496" s="136"/>
      <c r="G496" s="136"/>
      <c r="H496" s="137"/>
      <c r="I496" s="138"/>
      <c r="J496" s="38" t="str">
        <f t="shared" si="28"/>
        <v xml:space="preserve"> </v>
      </c>
      <c r="K496" s="38" t="str">
        <f t="shared" si="29"/>
        <v xml:space="preserve"> </v>
      </c>
    </row>
    <row r="497" spans="1:11" ht="15.75" customHeight="1" x14ac:dyDescent="0.25">
      <c r="A497" s="2">
        <v>288</v>
      </c>
      <c r="B497" s="477"/>
      <c r="C497" s="477"/>
      <c r="D497" s="136"/>
      <c r="E497" s="136"/>
      <c r="F497" s="136"/>
      <c r="G497" s="136"/>
      <c r="H497" s="137"/>
      <c r="I497" s="138"/>
      <c r="J497" s="38" t="str">
        <f t="shared" si="28"/>
        <v xml:space="preserve"> </v>
      </c>
      <c r="K497" s="38" t="str">
        <f t="shared" si="29"/>
        <v xml:space="preserve"> </v>
      </c>
    </row>
    <row r="498" spans="1:11" ht="15" customHeight="1" x14ac:dyDescent="0.25">
      <c r="A498" s="1">
        <v>289</v>
      </c>
      <c r="B498" s="477"/>
      <c r="C498" s="477"/>
      <c r="D498" s="136"/>
      <c r="E498" s="136"/>
      <c r="F498" s="136"/>
      <c r="G498" s="136"/>
      <c r="H498" s="137"/>
      <c r="I498" s="138"/>
      <c r="J498" s="38" t="str">
        <f t="shared" si="28"/>
        <v xml:space="preserve"> </v>
      </c>
      <c r="K498" s="38" t="str">
        <f t="shared" si="29"/>
        <v xml:space="preserve"> </v>
      </c>
    </row>
    <row r="499" spans="1:11" ht="15.75" customHeight="1" x14ac:dyDescent="0.25">
      <c r="A499" s="2">
        <v>290</v>
      </c>
      <c r="B499" s="477"/>
      <c r="C499" s="477"/>
      <c r="D499" s="136"/>
      <c r="E499" s="136"/>
      <c r="F499" s="136"/>
      <c r="G499" s="136"/>
      <c r="H499" s="137"/>
      <c r="I499" s="138"/>
      <c r="J499" s="38" t="str">
        <f t="shared" si="28"/>
        <v xml:space="preserve"> </v>
      </c>
      <c r="K499" s="38" t="str">
        <f t="shared" si="29"/>
        <v xml:space="preserve"> </v>
      </c>
    </row>
    <row r="500" spans="1:11" ht="15" customHeight="1" x14ac:dyDescent="0.25">
      <c r="A500" s="1">
        <v>291</v>
      </c>
      <c r="B500" s="477"/>
      <c r="C500" s="477"/>
      <c r="D500" s="136"/>
      <c r="E500" s="136"/>
      <c r="F500" s="136"/>
      <c r="G500" s="136"/>
      <c r="H500" s="137"/>
      <c r="I500" s="138"/>
      <c r="J500" s="38" t="str">
        <f t="shared" si="28"/>
        <v xml:space="preserve"> </v>
      </c>
      <c r="K500" s="38" t="str">
        <f t="shared" si="29"/>
        <v xml:space="preserve"> </v>
      </c>
    </row>
    <row r="501" spans="1:11" ht="15.75" customHeight="1" x14ac:dyDescent="0.25">
      <c r="A501" s="2">
        <v>292</v>
      </c>
      <c r="B501" s="477"/>
      <c r="C501" s="477"/>
      <c r="D501" s="136"/>
      <c r="E501" s="136"/>
      <c r="F501" s="136"/>
      <c r="G501" s="136"/>
      <c r="H501" s="137"/>
      <c r="I501" s="138"/>
      <c r="J501" s="38" t="str">
        <f t="shared" si="28"/>
        <v xml:space="preserve"> </v>
      </c>
      <c r="K501" s="38" t="str">
        <f t="shared" si="29"/>
        <v xml:space="preserve"> </v>
      </c>
    </row>
    <row r="502" spans="1:11" ht="15" customHeight="1" x14ac:dyDescent="0.25">
      <c r="A502" s="1">
        <v>293</v>
      </c>
      <c r="B502" s="477"/>
      <c r="C502" s="477"/>
      <c r="D502" s="136"/>
      <c r="E502" s="136"/>
      <c r="F502" s="136"/>
      <c r="G502" s="136"/>
      <c r="H502" s="137"/>
      <c r="I502" s="138"/>
      <c r="J502" s="38" t="str">
        <f t="shared" si="28"/>
        <v xml:space="preserve"> </v>
      </c>
      <c r="K502" s="38" t="str">
        <f t="shared" si="29"/>
        <v xml:space="preserve"> </v>
      </c>
    </row>
    <row r="503" spans="1:11" ht="15.75" customHeight="1" x14ac:dyDescent="0.25">
      <c r="A503" s="2">
        <v>294</v>
      </c>
      <c r="B503" s="477"/>
      <c r="C503" s="477"/>
      <c r="D503" s="136"/>
      <c r="E503" s="136"/>
      <c r="F503" s="136"/>
      <c r="G503" s="136"/>
      <c r="H503" s="137"/>
      <c r="I503" s="138"/>
      <c r="J503" s="38" t="str">
        <f t="shared" si="28"/>
        <v xml:space="preserve"> </v>
      </c>
      <c r="K503" s="38" t="str">
        <f t="shared" si="29"/>
        <v xml:space="preserve"> </v>
      </c>
    </row>
    <row r="504" spans="1:11" ht="15" customHeight="1" x14ac:dyDescent="0.25">
      <c r="A504" s="1">
        <v>295</v>
      </c>
      <c r="B504" s="477"/>
      <c r="C504" s="477"/>
      <c r="D504" s="136"/>
      <c r="E504" s="136"/>
      <c r="F504" s="136"/>
      <c r="G504" s="136"/>
      <c r="H504" s="137"/>
      <c r="I504" s="138"/>
      <c r="J504" s="38" t="str">
        <f t="shared" si="28"/>
        <v xml:space="preserve"> </v>
      </c>
      <c r="K504" s="38" t="str">
        <f t="shared" si="29"/>
        <v xml:space="preserve"> </v>
      </c>
    </row>
    <row r="505" spans="1:11" ht="15.75" customHeight="1" x14ac:dyDescent="0.25">
      <c r="A505" s="2">
        <v>296</v>
      </c>
      <c r="B505" s="477"/>
      <c r="C505" s="477"/>
      <c r="D505" s="136"/>
      <c r="E505" s="136"/>
      <c r="F505" s="136"/>
      <c r="G505" s="136"/>
      <c r="H505" s="137"/>
      <c r="I505" s="138"/>
      <c r="J505" s="38" t="str">
        <f t="shared" si="28"/>
        <v xml:space="preserve"> </v>
      </c>
      <c r="K505" s="38" t="str">
        <f t="shared" si="29"/>
        <v xml:space="preserve"> </v>
      </c>
    </row>
    <row r="506" spans="1:11" ht="15" customHeight="1" x14ac:dyDescent="0.25">
      <c r="A506" s="1">
        <v>297</v>
      </c>
      <c r="B506" s="477"/>
      <c r="C506" s="477"/>
      <c r="D506" s="136"/>
      <c r="E506" s="136"/>
      <c r="F506" s="136"/>
      <c r="G506" s="136"/>
      <c r="H506" s="137"/>
      <c r="I506" s="138"/>
      <c r="J506" s="38" t="str">
        <f t="shared" si="28"/>
        <v xml:space="preserve"> </v>
      </c>
      <c r="K506" s="38" t="str">
        <f t="shared" si="29"/>
        <v xml:space="preserve"> </v>
      </c>
    </row>
    <row r="507" spans="1:11" ht="15.75" customHeight="1" x14ac:dyDescent="0.25">
      <c r="A507" s="2">
        <v>298</v>
      </c>
      <c r="B507" s="477"/>
      <c r="C507" s="477"/>
      <c r="D507" s="136"/>
      <c r="E507" s="136"/>
      <c r="F507" s="136"/>
      <c r="G507" s="136"/>
      <c r="H507" s="137"/>
      <c r="I507" s="138"/>
      <c r="J507" s="38" t="str">
        <f t="shared" si="28"/>
        <v xml:space="preserve"> </v>
      </c>
      <c r="K507" s="38" t="str">
        <f t="shared" si="29"/>
        <v xml:space="preserve"> </v>
      </c>
    </row>
    <row r="508" spans="1:11" ht="15" customHeight="1" x14ac:dyDescent="0.25">
      <c r="A508" s="1">
        <v>299</v>
      </c>
      <c r="B508" s="500"/>
      <c r="C508" s="500"/>
      <c r="D508" s="136"/>
      <c r="E508" s="136"/>
      <c r="F508" s="136"/>
      <c r="G508" s="136"/>
      <c r="H508" s="137"/>
      <c r="I508" s="138"/>
      <c r="J508" s="38" t="str">
        <f t="shared" si="28"/>
        <v xml:space="preserve"> </v>
      </c>
      <c r="K508" s="38" t="str">
        <f t="shared" si="29"/>
        <v xml:space="preserve"> </v>
      </c>
    </row>
    <row r="509" spans="1:11" ht="15.75" customHeight="1" x14ac:dyDescent="0.25">
      <c r="A509" s="2">
        <v>300</v>
      </c>
      <c r="B509" s="501"/>
      <c r="C509" s="501"/>
      <c r="D509" s="139"/>
      <c r="E509" s="139"/>
      <c r="F509" s="139"/>
      <c r="G509" s="139"/>
      <c r="H509" s="140"/>
      <c r="I509" s="141"/>
      <c r="J509" s="38" t="str">
        <f t="shared" si="28"/>
        <v xml:space="preserve"> </v>
      </c>
      <c r="K509" s="38" t="str">
        <f t="shared" si="29"/>
        <v xml:space="preserve"> </v>
      </c>
    </row>
    <row r="510" spans="1:11" ht="20.25" customHeight="1" x14ac:dyDescent="0.25">
      <c r="A510" s="455"/>
      <c r="B510" s="455"/>
      <c r="C510" s="455"/>
      <c r="D510" s="455"/>
      <c r="E510" s="455"/>
      <c r="F510" s="86"/>
      <c r="G510" s="91" t="s">
        <v>230</v>
      </c>
      <c r="H510" s="41">
        <f>SUM(H490:H509)+H476</f>
        <v>0</v>
      </c>
      <c r="I510" s="49"/>
    </row>
    <row r="511" spans="1:11" ht="15" customHeight="1" x14ac:dyDescent="0.25">
      <c r="A511" s="46"/>
      <c r="B511" s="46"/>
      <c r="C511" s="46"/>
      <c r="D511" s="46"/>
      <c r="E511" s="46"/>
      <c r="F511" s="46"/>
      <c r="G511" s="46"/>
      <c r="H511" s="46"/>
      <c r="I511" s="46"/>
    </row>
    <row r="512" spans="1:11" ht="15" customHeight="1" x14ac:dyDescent="0.25">
      <c r="A512" s="502" t="s">
        <v>171</v>
      </c>
      <c r="B512" s="502"/>
      <c r="C512" s="502"/>
      <c r="D512" s="502"/>
      <c r="E512" s="502"/>
      <c r="F512" s="502"/>
      <c r="G512" s="502"/>
      <c r="H512" s="502"/>
      <c r="I512" s="502"/>
      <c r="J512" s="502"/>
      <c r="K512" s="502"/>
    </row>
    <row r="513" spans="1:11" ht="15" customHeight="1" x14ac:dyDescent="0.25">
      <c r="A513" s="50"/>
    </row>
    <row r="514" spans="1:11" ht="15" customHeight="1" x14ac:dyDescent="0.25">
      <c r="A514" s="89" t="s">
        <v>101</v>
      </c>
      <c r="D514" s="503" t="s">
        <v>231</v>
      </c>
      <c r="E514" s="503"/>
      <c r="F514" s="503"/>
      <c r="G514" s="503"/>
      <c r="H514" s="503"/>
      <c r="I514" s="503"/>
    </row>
    <row r="515" spans="1:11" ht="15" customHeight="1" x14ac:dyDescent="0.25">
      <c r="A515" s="89"/>
      <c r="D515" s="89"/>
      <c r="E515" s="89"/>
      <c r="F515" s="89"/>
      <c r="G515" s="89"/>
      <c r="H515" s="89"/>
      <c r="I515" s="89"/>
    </row>
    <row r="516" spans="1:11" ht="15.75" customHeight="1" x14ac:dyDescent="0.25">
      <c r="A516" s="348" t="s">
        <v>221</v>
      </c>
      <c r="B516" s="348"/>
      <c r="C516" s="348"/>
      <c r="D516" s="348"/>
      <c r="E516" s="348"/>
      <c r="F516" s="348"/>
      <c r="G516" s="348"/>
      <c r="H516" s="348"/>
      <c r="I516" s="348"/>
    </row>
    <row r="517" spans="1:11" ht="15" customHeight="1" x14ac:dyDescent="0.25">
      <c r="A517" s="70"/>
      <c r="B517" s="70"/>
      <c r="C517" s="70"/>
      <c r="D517" s="71" t="str">
        <f>'proje ve personel bilgileri'!$B$7</f>
        <v>/</v>
      </c>
      <c r="E517" s="70" t="s">
        <v>109</v>
      </c>
      <c r="F517" s="70"/>
      <c r="G517" s="70"/>
      <c r="H517" s="70"/>
      <c r="I517" s="70"/>
    </row>
    <row r="518" spans="1:11" ht="18.75" customHeight="1" x14ac:dyDescent="0.25">
      <c r="A518" s="64" t="s">
        <v>222</v>
      </c>
      <c r="I518" s="64" t="s">
        <v>223</v>
      </c>
    </row>
    <row r="519" spans="1:11" ht="15.75" customHeight="1" x14ac:dyDescent="0.25">
      <c r="A519" s="435" t="s">
        <v>224</v>
      </c>
      <c r="B519" s="436"/>
      <c r="C519" s="351">
        <f>'proje ve personel bilgileri'!$B$2</f>
        <v>0</v>
      </c>
      <c r="D519" s="352"/>
      <c r="E519" s="352"/>
      <c r="F519" s="352"/>
      <c r="G519" s="352"/>
      <c r="H519" s="352"/>
      <c r="I519" s="353"/>
    </row>
    <row r="520" spans="1:11" ht="15.75" customHeight="1" x14ac:dyDescent="0.25">
      <c r="A520" s="509" t="s">
        <v>225</v>
      </c>
      <c r="B520" s="510"/>
      <c r="C520" s="356">
        <f>'proje ve personel bilgileri'!$B$3</f>
        <v>0</v>
      </c>
      <c r="D520" s="357"/>
      <c r="E520" s="357"/>
      <c r="F520" s="357"/>
      <c r="G520" s="357"/>
      <c r="H520" s="357"/>
      <c r="I520" s="358"/>
    </row>
    <row r="521" spans="1:11" ht="15" customHeight="1" x14ac:dyDescent="0.25">
      <c r="A521" s="343" t="s">
        <v>87</v>
      </c>
      <c r="B521" s="346" t="s">
        <v>226</v>
      </c>
      <c r="C521" s="347"/>
      <c r="D521" s="343" t="s">
        <v>227</v>
      </c>
      <c r="E521" s="343" t="s">
        <v>228</v>
      </c>
      <c r="F521" s="344" t="s">
        <v>176</v>
      </c>
      <c r="G521" s="506"/>
      <c r="H521" s="343" t="s">
        <v>189</v>
      </c>
      <c r="I521" s="343" t="s">
        <v>178</v>
      </c>
    </row>
    <row r="522" spans="1:11" ht="15.75" customHeight="1" x14ac:dyDescent="0.25">
      <c r="A522" s="338"/>
      <c r="B522" s="339"/>
      <c r="C522" s="340"/>
      <c r="D522" s="338"/>
      <c r="E522" s="338"/>
      <c r="F522" s="507"/>
      <c r="G522" s="508"/>
      <c r="H522" s="338"/>
      <c r="I522" s="338"/>
    </row>
    <row r="523" spans="1:11" ht="58.5" customHeight="1" x14ac:dyDescent="0.25">
      <c r="A523" s="505"/>
      <c r="B523" s="339"/>
      <c r="C523" s="340"/>
      <c r="D523" s="338"/>
      <c r="E523" s="338"/>
      <c r="F523" s="85" t="s">
        <v>179</v>
      </c>
      <c r="G523" s="87" t="s">
        <v>180</v>
      </c>
      <c r="H523" s="338"/>
      <c r="I523" s="338"/>
    </row>
    <row r="524" spans="1:11" ht="15" customHeight="1" x14ac:dyDescent="0.25">
      <c r="A524" s="1">
        <v>301</v>
      </c>
      <c r="B524" s="504"/>
      <c r="C524" s="504"/>
      <c r="D524" s="133"/>
      <c r="E524" s="133"/>
      <c r="F524" s="133"/>
      <c r="G524" s="133"/>
      <c r="H524" s="142"/>
      <c r="I524" s="135"/>
      <c r="J524" s="38" t="str">
        <f t="shared" ref="J524:J543" si="30">IF(H524&lt;&gt;0,(IF(I524=0,"KDV'li Tutar Zorunlu"," "))," ")</f>
        <v xml:space="preserve"> </v>
      </c>
      <c r="K524" s="38" t="str">
        <f t="shared" ref="K524:K543" si="31">IF(H524&lt;&gt;0,(IF(F524=0,"Tarih Numara Zorunlu"," "))," ")</f>
        <v xml:space="preserve"> </v>
      </c>
    </row>
    <row r="525" spans="1:11" ht="15.75" customHeight="1" x14ac:dyDescent="0.25">
      <c r="A525" s="2">
        <v>302</v>
      </c>
      <c r="B525" s="500"/>
      <c r="C525" s="500"/>
      <c r="D525" s="136"/>
      <c r="E525" s="136"/>
      <c r="F525" s="136"/>
      <c r="G525" s="136"/>
      <c r="H525" s="137"/>
      <c r="I525" s="138"/>
      <c r="J525" s="38" t="str">
        <f t="shared" si="30"/>
        <v xml:space="preserve"> </v>
      </c>
      <c r="K525" s="38" t="str">
        <f t="shared" si="31"/>
        <v xml:space="preserve"> </v>
      </c>
    </row>
    <row r="526" spans="1:11" ht="15" customHeight="1" x14ac:dyDescent="0.25">
      <c r="A526" s="1">
        <v>303</v>
      </c>
      <c r="B526" s="500"/>
      <c r="C526" s="500"/>
      <c r="D526" s="136"/>
      <c r="E526" s="136"/>
      <c r="F526" s="136"/>
      <c r="G526" s="136"/>
      <c r="H526" s="137"/>
      <c r="I526" s="138"/>
      <c r="J526" s="38" t="str">
        <f t="shared" si="30"/>
        <v xml:space="preserve"> </v>
      </c>
      <c r="K526" s="38" t="str">
        <f t="shared" si="31"/>
        <v xml:space="preserve"> </v>
      </c>
    </row>
    <row r="527" spans="1:11" ht="15.75" customHeight="1" x14ac:dyDescent="0.25">
      <c r="A527" s="2">
        <v>304</v>
      </c>
      <c r="B527" s="500"/>
      <c r="C527" s="500"/>
      <c r="D527" s="136"/>
      <c r="E527" s="136"/>
      <c r="F527" s="136"/>
      <c r="G527" s="136"/>
      <c r="H527" s="137"/>
      <c r="I527" s="138"/>
      <c r="J527" s="38" t="str">
        <f t="shared" si="30"/>
        <v xml:space="preserve"> </v>
      </c>
      <c r="K527" s="38" t="str">
        <f t="shared" si="31"/>
        <v xml:space="preserve"> </v>
      </c>
    </row>
    <row r="528" spans="1:11" ht="15" customHeight="1" x14ac:dyDescent="0.25">
      <c r="A528" s="1">
        <v>305</v>
      </c>
      <c r="B528" s="500"/>
      <c r="C528" s="500"/>
      <c r="D528" s="136"/>
      <c r="E528" s="136"/>
      <c r="F528" s="136"/>
      <c r="G528" s="136"/>
      <c r="H528" s="137"/>
      <c r="I528" s="138"/>
      <c r="J528" s="38" t="str">
        <f t="shared" si="30"/>
        <v xml:space="preserve"> </v>
      </c>
      <c r="K528" s="38" t="str">
        <f t="shared" si="31"/>
        <v xml:space="preserve"> </v>
      </c>
    </row>
    <row r="529" spans="1:11" ht="15.75" customHeight="1" x14ac:dyDescent="0.25">
      <c r="A529" s="2">
        <v>306</v>
      </c>
      <c r="B529" s="477"/>
      <c r="C529" s="477"/>
      <c r="D529" s="136"/>
      <c r="E529" s="136"/>
      <c r="F529" s="136"/>
      <c r="G529" s="136"/>
      <c r="H529" s="137"/>
      <c r="I529" s="138"/>
      <c r="J529" s="38" t="str">
        <f t="shared" si="30"/>
        <v xml:space="preserve"> </v>
      </c>
      <c r="K529" s="38" t="str">
        <f t="shared" si="31"/>
        <v xml:space="preserve"> </v>
      </c>
    </row>
    <row r="530" spans="1:11" ht="15" customHeight="1" x14ac:dyDescent="0.25">
      <c r="A530" s="1">
        <v>307</v>
      </c>
      <c r="B530" s="477"/>
      <c r="C530" s="477"/>
      <c r="D530" s="136"/>
      <c r="E530" s="136"/>
      <c r="F530" s="136"/>
      <c r="G530" s="136"/>
      <c r="H530" s="137"/>
      <c r="I530" s="138"/>
      <c r="J530" s="38" t="str">
        <f t="shared" si="30"/>
        <v xml:space="preserve"> </v>
      </c>
      <c r="K530" s="38" t="str">
        <f t="shared" si="31"/>
        <v xml:space="preserve"> </v>
      </c>
    </row>
    <row r="531" spans="1:11" ht="15.75" customHeight="1" x14ac:dyDescent="0.25">
      <c r="A531" s="2">
        <v>308</v>
      </c>
      <c r="B531" s="477"/>
      <c r="C531" s="477"/>
      <c r="D531" s="136"/>
      <c r="E531" s="136"/>
      <c r="F531" s="136"/>
      <c r="G531" s="136"/>
      <c r="H531" s="137"/>
      <c r="I531" s="138"/>
      <c r="J531" s="38" t="str">
        <f t="shared" si="30"/>
        <v xml:space="preserve"> </v>
      </c>
      <c r="K531" s="38" t="str">
        <f t="shared" si="31"/>
        <v xml:space="preserve"> </v>
      </c>
    </row>
    <row r="532" spans="1:11" ht="15" customHeight="1" x14ac:dyDescent="0.25">
      <c r="A532" s="1">
        <v>309</v>
      </c>
      <c r="B532" s="477"/>
      <c r="C532" s="477"/>
      <c r="D532" s="136"/>
      <c r="E532" s="136"/>
      <c r="F532" s="136"/>
      <c r="G532" s="136"/>
      <c r="H532" s="137"/>
      <c r="I532" s="138"/>
      <c r="J532" s="38" t="str">
        <f t="shared" si="30"/>
        <v xml:space="preserve"> </v>
      </c>
      <c r="K532" s="38" t="str">
        <f t="shared" si="31"/>
        <v xml:space="preserve"> </v>
      </c>
    </row>
    <row r="533" spans="1:11" ht="15.75" customHeight="1" x14ac:dyDescent="0.25">
      <c r="A533" s="2">
        <v>310</v>
      </c>
      <c r="B533" s="477"/>
      <c r="C533" s="477"/>
      <c r="D533" s="136"/>
      <c r="E533" s="136"/>
      <c r="F533" s="136"/>
      <c r="G533" s="136"/>
      <c r="H533" s="137"/>
      <c r="I533" s="138"/>
      <c r="J533" s="38" t="str">
        <f t="shared" si="30"/>
        <v xml:space="preserve"> </v>
      </c>
      <c r="K533" s="38" t="str">
        <f t="shared" si="31"/>
        <v xml:space="preserve"> </v>
      </c>
    </row>
    <row r="534" spans="1:11" ht="15" customHeight="1" x14ac:dyDescent="0.25">
      <c r="A534" s="1">
        <v>311</v>
      </c>
      <c r="B534" s="477"/>
      <c r="C534" s="477"/>
      <c r="D534" s="136"/>
      <c r="E534" s="136"/>
      <c r="F534" s="136"/>
      <c r="G534" s="136"/>
      <c r="H534" s="137"/>
      <c r="I534" s="138"/>
      <c r="J534" s="38" t="str">
        <f t="shared" si="30"/>
        <v xml:space="preserve"> </v>
      </c>
      <c r="K534" s="38" t="str">
        <f t="shared" si="31"/>
        <v xml:space="preserve"> </v>
      </c>
    </row>
    <row r="535" spans="1:11" ht="15.75" customHeight="1" x14ac:dyDescent="0.25">
      <c r="A535" s="2">
        <v>312</v>
      </c>
      <c r="B535" s="477"/>
      <c r="C535" s="477"/>
      <c r="D535" s="136"/>
      <c r="E535" s="136"/>
      <c r="F535" s="136"/>
      <c r="G535" s="136"/>
      <c r="H535" s="137"/>
      <c r="I535" s="138"/>
      <c r="J535" s="38" t="str">
        <f t="shared" si="30"/>
        <v xml:space="preserve"> </v>
      </c>
      <c r="K535" s="38" t="str">
        <f t="shared" si="31"/>
        <v xml:space="preserve"> </v>
      </c>
    </row>
    <row r="536" spans="1:11" ht="15" customHeight="1" x14ac:dyDescent="0.25">
      <c r="A536" s="1">
        <v>313</v>
      </c>
      <c r="B536" s="477"/>
      <c r="C536" s="477"/>
      <c r="D536" s="136"/>
      <c r="E536" s="136"/>
      <c r="F536" s="136"/>
      <c r="G536" s="136"/>
      <c r="H536" s="137"/>
      <c r="I536" s="138"/>
      <c r="J536" s="38" t="str">
        <f t="shared" si="30"/>
        <v xml:space="preserve"> </v>
      </c>
      <c r="K536" s="38" t="str">
        <f t="shared" si="31"/>
        <v xml:space="preserve"> </v>
      </c>
    </row>
    <row r="537" spans="1:11" ht="15.75" customHeight="1" x14ac:dyDescent="0.25">
      <c r="A537" s="2">
        <v>314</v>
      </c>
      <c r="B537" s="477"/>
      <c r="C537" s="477"/>
      <c r="D537" s="136"/>
      <c r="E537" s="136"/>
      <c r="F537" s="136"/>
      <c r="G537" s="136"/>
      <c r="H537" s="137"/>
      <c r="I537" s="138"/>
      <c r="J537" s="38" t="str">
        <f t="shared" si="30"/>
        <v xml:space="preserve"> </v>
      </c>
      <c r="K537" s="38" t="str">
        <f t="shared" si="31"/>
        <v xml:space="preserve"> </v>
      </c>
    </row>
    <row r="538" spans="1:11" ht="15" customHeight="1" x14ac:dyDescent="0.25">
      <c r="A538" s="1">
        <v>315</v>
      </c>
      <c r="B538" s="477"/>
      <c r="C538" s="477"/>
      <c r="D538" s="136"/>
      <c r="E538" s="136"/>
      <c r="F538" s="136"/>
      <c r="G538" s="136"/>
      <c r="H538" s="137"/>
      <c r="I538" s="138"/>
      <c r="J538" s="38" t="str">
        <f t="shared" si="30"/>
        <v xml:space="preserve"> </v>
      </c>
      <c r="K538" s="38" t="str">
        <f t="shared" si="31"/>
        <v xml:space="preserve"> </v>
      </c>
    </row>
    <row r="539" spans="1:11" ht="15.75" customHeight="1" x14ac:dyDescent="0.25">
      <c r="A539" s="2">
        <v>316</v>
      </c>
      <c r="B539" s="477"/>
      <c r="C539" s="477"/>
      <c r="D539" s="136"/>
      <c r="E539" s="136"/>
      <c r="F539" s="136"/>
      <c r="G539" s="136"/>
      <c r="H539" s="137"/>
      <c r="I539" s="138"/>
      <c r="J539" s="38" t="str">
        <f t="shared" si="30"/>
        <v xml:space="preserve"> </v>
      </c>
      <c r="K539" s="38" t="str">
        <f t="shared" si="31"/>
        <v xml:space="preserve"> </v>
      </c>
    </row>
    <row r="540" spans="1:11" ht="15" customHeight="1" x14ac:dyDescent="0.25">
      <c r="A540" s="1">
        <v>317</v>
      </c>
      <c r="B540" s="477"/>
      <c r="C540" s="477"/>
      <c r="D540" s="136"/>
      <c r="E540" s="136"/>
      <c r="F540" s="136"/>
      <c r="G540" s="136"/>
      <c r="H540" s="137"/>
      <c r="I540" s="138"/>
      <c r="J540" s="38" t="str">
        <f t="shared" si="30"/>
        <v xml:space="preserve"> </v>
      </c>
      <c r="K540" s="38" t="str">
        <f t="shared" si="31"/>
        <v xml:space="preserve"> </v>
      </c>
    </row>
    <row r="541" spans="1:11" ht="15.75" customHeight="1" x14ac:dyDescent="0.25">
      <c r="A541" s="2">
        <v>318</v>
      </c>
      <c r="B541" s="477"/>
      <c r="C541" s="477"/>
      <c r="D541" s="136"/>
      <c r="E541" s="136"/>
      <c r="F541" s="136"/>
      <c r="G541" s="136"/>
      <c r="H541" s="137"/>
      <c r="I541" s="138"/>
      <c r="J541" s="38" t="str">
        <f t="shared" si="30"/>
        <v xml:space="preserve"> </v>
      </c>
      <c r="K541" s="38" t="str">
        <f t="shared" si="31"/>
        <v xml:space="preserve"> </v>
      </c>
    </row>
    <row r="542" spans="1:11" ht="15" customHeight="1" x14ac:dyDescent="0.25">
      <c r="A542" s="1">
        <v>319</v>
      </c>
      <c r="B542" s="500"/>
      <c r="C542" s="500"/>
      <c r="D542" s="136"/>
      <c r="E542" s="136"/>
      <c r="F542" s="136"/>
      <c r="G542" s="136"/>
      <c r="H542" s="137"/>
      <c r="I542" s="138"/>
      <c r="J542" s="38" t="str">
        <f t="shared" si="30"/>
        <v xml:space="preserve"> </v>
      </c>
      <c r="K542" s="38" t="str">
        <f t="shared" si="31"/>
        <v xml:space="preserve"> </v>
      </c>
    </row>
    <row r="543" spans="1:11" ht="15.75" customHeight="1" x14ac:dyDescent="0.25">
      <c r="A543" s="2">
        <v>320</v>
      </c>
      <c r="B543" s="501"/>
      <c r="C543" s="501"/>
      <c r="D543" s="139"/>
      <c r="E543" s="139"/>
      <c r="F543" s="139"/>
      <c r="G543" s="139"/>
      <c r="H543" s="140"/>
      <c r="I543" s="141"/>
      <c r="J543" s="38" t="str">
        <f t="shared" si="30"/>
        <v xml:space="preserve"> </v>
      </c>
      <c r="K543" s="38" t="str">
        <f t="shared" si="31"/>
        <v xml:space="preserve"> </v>
      </c>
    </row>
    <row r="544" spans="1:11" ht="17.25" customHeight="1" x14ac:dyDescent="0.25">
      <c r="A544" s="455"/>
      <c r="B544" s="455"/>
      <c r="C544" s="455"/>
      <c r="D544" s="455"/>
      <c r="E544" s="455"/>
      <c r="F544" s="86"/>
      <c r="G544" s="91" t="s">
        <v>230</v>
      </c>
      <c r="H544" s="41">
        <f>SUM(H524:H543)+H510</f>
        <v>0</v>
      </c>
      <c r="I544" s="49"/>
    </row>
    <row r="545" spans="1:11" ht="15" customHeight="1" x14ac:dyDescent="0.25">
      <c r="A545" s="46"/>
      <c r="B545" s="46"/>
      <c r="C545" s="46"/>
      <c r="D545" s="46"/>
      <c r="E545" s="46"/>
      <c r="F545" s="46"/>
      <c r="G545" s="46"/>
      <c r="H545" s="46"/>
      <c r="I545" s="46"/>
    </row>
    <row r="546" spans="1:11" ht="15" customHeight="1" x14ac:dyDescent="0.25">
      <c r="A546" s="502" t="s">
        <v>171</v>
      </c>
      <c r="B546" s="502"/>
      <c r="C546" s="502"/>
      <c r="D546" s="502"/>
      <c r="E546" s="502"/>
      <c r="F546" s="502"/>
      <c r="G546" s="502"/>
      <c r="H546" s="502"/>
      <c r="I546" s="502"/>
      <c r="J546" s="502"/>
      <c r="K546" s="502"/>
    </row>
    <row r="547" spans="1:11" ht="15" customHeight="1" x14ac:dyDescent="0.25">
      <c r="A547" s="50"/>
    </row>
    <row r="548" spans="1:11" ht="15" customHeight="1" x14ac:dyDescent="0.25">
      <c r="A548" s="89" t="s">
        <v>101</v>
      </c>
      <c r="D548" s="503" t="s">
        <v>231</v>
      </c>
      <c r="E548" s="503"/>
      <c r="F548" s="503"/>
      <c r="G548" s="503"/>
      <c r="H548" s="503"/>
      <c r="I548" s="503"/>
    </row>
    <row r="549" spans="1:11" ht="15" customHeight="1" x14ac:dyDescent="0.25">
      <c r="A549" s="89"/>
      <c r="D549" s="89"/>
      <c r="E549" s="89"/>
      <c r="F549" s="89"/>
      <c r="G549" s="89"/>
      <c r="H549" s="89"/>
      <c r="I549" s="89"/>
    </row>
    <row r="550" spans="1:11" ht="15.75" customHeight="1" x14ac:dyDescent="0.25">
      <c r="A550" s="348" t="s">
        <v>221</v>
      </c>
      <c r="B550" s="348"/>
      <c r="C550" s="348"/>
      <c r="D550" s="348"/>
      <c r="E550" s="348"/>
      <c r="F550" s="348"/>
      <c r="G550" s="348"/>
      <c r="H550" s="348"/>
      <c r="I550" s="348"/>
    </row>
    <row r="551" spans="1:11" ht="15" customHeight="1" x14ac:dyDescent="0.25">
      <c r="A551" s="70"/>
      <c r="B551" s="70"/>
      <c r="C551" s="70"/>
      <c r="D551" s="71" t="str">
        <f>'proje ve personel bilgileri'!$B$7</f>
        <v>/</v>
      </c>
      <c r="E551" s="70" t="s">
        <v>109</v>
      </c>
      <c r="F551" s="70"/>
      <c r="G551" s="70"/>
      <c r="H551" s="70"/>
      <c r="I551" s="70"/>
    </row>
    <row r="552" spans="1:11" ht="18.75" customHeight="1" x14ac:dyDescent="0.25">
      <c r="A552" s="64" t="s">
        <v>222</v>
      </c>
      <c r="I552" s="64" t="s">
        <v>223</v>
      </c>
    </row>
    <row r="553" spans="1:11" ht="15.75" customHeight="1" x14ac:dyDescent="0.25">
      <c r="A553" s="435" t="s">
        <v>224</v>
      </c>
      <c r="B553" s="436"/>
      <c r="C553" s="351">
        <f>'proje ve personel bilgileri'!$B$2</f>
        <v>0</v>
      </c>
      <c r="D553" s="352"/>
      <c r="E553" s="352"/>
      <c r="F553" s="352"/>
      <c r="G553" s="352"/>
      <c r="H553" s="352"/>
      <c r="I553" s="353"/>
    </row>
    <row r="554" spans="1:11" ht="15.75" customHeight="1" x14ac:dyDescent="0.25">
      <c r="A554" s="509" t="s">
        <v>225</v>
      </c>
      <c r="B554" s="510"/>
      <c r="C554" s="356">
        <f>'proje ve personel bilgileri'!$B$3</f>
        <v>0</v>
      </c>
      <c r="D554" s="357"/>
      <c r="E554" s="357"/>
      <c r="F554" s="357"/>
      <c r="G554" s="357"/>
      <c r="H554" s="357"/>
      <c r="I554" s="358"/>
    </row>
    <row r="555" spans="1:11" ht="15" customHeight="1" x14ac:dyDescent="0.25">
      <c r="A555" s="343" t="s">
        <v>87</v>
      </c>
      <c r="B555" s="346" t="s">
        <v>226</v>
      </c>
      <c r="C555" s="347"/>
      <c r="D555" s="343" t="s">
        <v>227</v>
      </c>
      <c r="E555" s="343" t="s">
        <v>228</v>
      </c>
      <c r="F555" s="344" t="s">
        <v>176</v>
      </c>
      <c r="G555" s="506"/>
      <c r="H555" s="343" t="s">
        <v>189</v>
      </c>
      <c r="I555" s="343" t="s">
        <v>178</v>
      </c>
    </row>
    <row r="556" spans="1:11" ht="15.75" customHeight="1" x14ac:dyDescent="0.25">
      <c r="A556" s="338"/>
      <c r="B556" s="339"/>
      <c r="C556" s="340"/>
      <c r="D556" s="338"/>
      <c r="E556" s="338"/>
      <c r="F556" s="507"/>
      <c r="G556" s="508"/>
      <c r="H556" s="338"/>
      <c r="I556" s="338"/>
    </row>
    <row r="557" spans="1:11" ht="57.75" customHeight="1" x14ac:dyDescent="0.25">
      <c r="A557" s="505"/>
      <c r="B557" s="339"/>
      <c r="C557" s="340"/>
      <c r="D557" s="338"/>
      <c r="E557" s="338"/>
      <c r="F557" s="85" t="s">
        <v>179</v>
      </c>
      <c r="G557" s="87" t="s">
        <v>180</v>
      </c>
      <c r="H557" s="338"/>
      <c r="I557" s="338"/>
    </row>
    <row r="558" spans="1:11" ht="15" customHeight="1" x14ac:dyDescent="0.25">
      <c r="A558" s="1">
        <v>321</v>
      </c>
      <c r="B558" s="504"/>
      <c r="C558" s="504"/>
      <c r="D558" s="133"/>
      <c r="E558" s="133"/>
      <c r="F558" s="133"/>
      <c r="G558" s="133"/>
      <c r="H558" s="142"/>
      <c r="I558" s="135"/>
      <c r="J558" s="38" t="str">
        <f t="shared" ref="J558:J577" si="32">IF(H558&lt;&gt;0,(IF(I558=0,"KDV'li Tutar Zorunlu"," "))," ")</f>
        <v xml:space="preserve"> </v>
      </c>
      <c r="K558" s="38" t="str">
        <f t="shared" ref="K558:K577" si="33">IF(H558&lt;&gt;0,(IF(F558=0,"Tarih Numara Zorunlu"," "))," ")</f>
        <v xml:space="preserve"> </v>
      </c>
    </row>
    <row r="559" spans="1:11" ht="15.75" customHeight="1" x14ac:dyDescent="0.25">
      <c r="A559" s="2">
        <v>322</v>
      </c>
      <c r="B559" s="500"/>
      <c r="C559" s="500"/>
      <c r="D559" s="136"/>
      <c r="E559" s="136"/>
      <c r="F559" s="136"/>
      <c r="G559" s="136"/>
      <c r="H559" s="137"/>
      <c r="I559" s="138"/>
      <c r="J559" s="38" t="str">
        <f t="shared" si="32"/>
        <v xml:space="preserve"> </v>
      </c>
      <c r="K559" s="38" t="str">
        <f t="shared" si="33"/>
        <v xml:space="preserve"> </v>
      </c>
    </row>
    <row r="560" spans="1:11" ht="15" customHeight="1" x14ac:dyDescent="0.25">
      <c r="A560" s="1">
        <v>323</v>
      </c>
      <c r="B560" s="500"/>
      <c r="C560" s="500"/>
      <c r="D560" s="136"/>
      <c r="E560" s="136"/>
      <c r="F560" s="136"/>
      <c r="G560" s="136"/>
      <c r="H560" s="137"/>
      <c r="I560" s="138"/>
      <c r="J560" s="38" t="str">
        <f t="shared" si="32"/>
        <v xml:space="preserve"> </v>
      </c>
      <c r="K560" s="38" t="str">
        <f t="shared" si="33"/>
        <v xml:space="preserve"> </v>
      </c>
    </row>
    <row r="561" spans="1:11" ht="15.75" customHeight="1" x14ac:dyDescent="0.25">
      <c r="A561" s="2">
        <v>324</v>
      </c>
      <c r="B561" s="500"/>
      <c r="C561" s="500"/>
      <c r="D561" s="136"/>
      <c r="E561" s="136"/>
      <c r="F561" s="136"/>
      <c r="G561" s="136"/>
      <c r="H561" s="137"/>
      <c r="I561" s="138"/>
      <c r="J561" s="38" t="str">
        <f t="shared" si="32"/>
        <v xml:space="preserve"> </v>
      </c>
      <c r="K561" s="38" t="str">
        <f t="shared" si="33"/>
        <v xml:space="preserve"> </v>
      </c>
    </row>
    <row r="562" spans="1:11" ht="15" customHeight="1" x14ac:dyDescent="0.25">
      <c r="A562" s="1">
        <v>325</v>
      </c>
      <c r="B562" s="500"/>
      <c r="C562" s="500"/>
      <c r="D562" s="136"/>
      <c r="E562" s="136"/>
      <c r="F562" s="136"/>
      <c r="G562" s="136"/>
      <c r="H562" s="137"/>
      <c r="I562" s="138"/>
      <c r="J562" s="38" t="str">
        <f t="shared" si="32"/>
        <v xml:space="preserve"> </v>
      </c>
      <c r="K562" s="38" t="str">
        <f t="shared" si="33"/>
        <v xml:space="preserve"> </v>
      </c>
    </row>
    <row r="563" spans="1:11" ht="15.75" customHeight="1" x14ac:dyDescent="0.25">
      <c r="A563" s="2">
        <v>326</v>
      </c>
      <c r="B563" s="477"/>
      <c r="C563" s="477"/>
      <c r="D563" s="136"/>
      <c r="E563" s="136"/>
      <c r="F563" s="136"/>
      <c r="G563" s="136"/>
      <c r="H563" s="137"/>
      <c r="I563" s="138"/>
      <c r="J563" s="38" t="str">
        <f t="shared" si="32"/>
        <v xml:space="preserve"> </v>
      </c>
      <c r="K563" s="38" t="str">
        <f t="shared" si="33"/>
        <v xml:space="preserve"> </v>
      </c>
    </row>
    <row r="564" spans="1:11" ht="15" customHeight="1" x14ac:dyDescent="0.25">
      <c r="A564" s="1">
        <v>327</v>
      </c>
      <c r="B564" s="477"/>
      <c r="C564" s="477"/>
      <c r="D564" s="136"/>
      <c r="E564" s="136"/>
      <c r="F564" s="136"/>
      <c r="G564" s="136"/>
      <c r="H564" s="137"/>
      <c r="I564" s="138"/>
      <c r="J564" s="38" t="str">
        <f t="shared" si="32"/>
        <v xml:space="preserve"> </v>
      </c>
      <c r="K564" s="38" t="str">
        <f t="shared" si="33"/>
        <v xml:space="preserve"> </v>
      </c>
    </row>
    <row r="565" spans="1:11" ht="15.75" customHeight="1" x14ac:dyDescent="0.25">
      <c r="A565" s="2">
        <v>328</v>
      </c>
      <c r="B565" s="477"/>
      <c r="C565" s="477"/>
      <c r="D565" s="136"/>
      <c r="E565" s="136"/>
      <c r="F565" s="136"/>
      <c r="G565" s="136"/>
      <c r="H565" s="137"/>
      <c r="I565" s="138"/>
      <c r="J565" s="38" t="str">
        <f t="shared" si="32"/>
        <v xml:space="preserve"> </v>
      </c>
      <c r="K565" s="38" t="str">
        <f t="shared" si="33"/>
        <v xml:space="preserve"> </v>
      </c>
    </row>
    <row r="566" spans="1:11" ht="15" customHeight="1" x14ac:dyDescent="0.25">
      <c r="A566" s="1">
        <v>329</v>
      </c>
      <c r="B566" s="477"/>
      <c r="C566" s="477"/>
      <c r="D566" s="136"/>
      <c r="E566" s="136"/>
      <c r="F566" s="136"/>
      <c r="G566" s="136"/>
      <c r="H566" s="137"/>
      <c r="I566" s="138"/>
      <c r="J566" s="38" t="str">
        <f t="shared" si="32"/>
        <v xml:space="preserve"> </v>
      </c>
      <c r="K566" s="38" t="str">
        <f t="shared" si="33"/>
        <v xml:space="preserve"> </v>
      </c>
    </row>
    <row r="567" spans="1:11" ht="15.75" customHeight="1" x14ac:dyDescent="0.25">
      <c r="A567" s="2">
        <v>330</v>
      </c>
      <c r="B567" s="477"/>
      <c r="C567" s="477"/>
      <c r="D567" s="136"/>
      <c r="E567" s="136"/>
      <c r="F567" s="136"/>
      <c r="G567" s="136"/>
      <c r="H567" s="137"/>
      <c r="I567" s="138"/>
      <c r="J567" s="38" t="str">
        <f t="shared" si="32"/>
        <v xml:space="preserve"> </v>
      </c>
      <c r="K567" s="38" t="str">
        <f t="shared" si="33"/>
        <v xml:space="preserve"> </v>
      </c>
    </row>
    <row r="568" spans="1:11" ht="15" customHeight="1" x14ac:dyDescent="0.25">
      <c r="A568" s="1">
        <v>331</v>
      </c>
      <c r="B568" s="477"/>
      <c r="C568" s="477"/>
      <c r="D568" s="136"/>
      <c r="E568" s="136"/>
      <c r="F568" s="136"/>
      <c r="G568" s="136"/>
      <c r="H568" s="137"/>
      <c r="I568" s="138"/>
      <c r="J568" s="38" t="str">
        <f t="shared" si="32"/>
        <v xml:space="preserve"> </v>
      </c>
      <c r="K568" s="38" t="str">
        <f t="shared" si="33"/>
        <v xml:space="preserve"> </v>
      </c>
    </row>
    <row r="569" spans="1:11" ht="15.75" customHeight="1" x14ac:dyDescent="0.25">
      <c r="A569" s="2">
        <v>332</v>
      </c>
      <c r="B569" s="477"/>
      <c r="C569" s="477"/>
      <c r="D569" s="136"/>
      <c r="E569" s="136"/>
      <c r="F569" s="136"/>
      <c r="G569" s="136"/>
      <c r="H569" s="137"/>
      <c r="I569" s="138"/>
      <c r="J569" s="38" t="str">
        <f t="shared" si="32"/>
        <v xml:space="preserve"> </v>
      </c>
      <c r="K569" s="38" t="str">
        <f t="shared" si="33"/>
        <v xml:space="preserve"> </v>
      </c>
    </row>
    <row r="570" spans="1:11" ht="15" customHeight="1" x14ac:dyDescent="0.25">
      <c r="A570" s="1">
        <v>333</v>
      </c>
      <c r="B570" s="477"/>
      <c r="C570" s="477"/>
      <c r="D570" s="136"/>
      <c r="E570" s="136"/>
      <c r="F570" s="136"/>
      <c r="G570" s="136"/>
      <c r="H570" s="137"/>
      <c r="I570" s="138"/>
      <c r="J570" s="38" t="str">
        <f t="shared" si="32"/>
        <v xml:space="preserve"> </v>
      </c>
      <c r="K570" s="38" t="str">
        <f t="shared" si="33"/>
        <v xml:space="preserve"> </v>
      </c>
    </row>
    <row r="571" spans="1:11" ht="15.75" customHeight="1" x14ac:dyDescent="0.25">
      <c r="A571" s="2">
        <v>334</v>
      </c>
      <c r="B571" s="477"/>
      <c r="C571" s="477"/>
      <c r="D571" s="136"/>
      <c r="E571" s="136"/>
      <c r="F571" s="136"/>
      <c r="G571" s="136"/>
      <c r="H571" s="137"/>
      <c r="I571" s="138"/>
      <c r="J571" s="38" t="str">
        <f t="shared" si="32"/>
        <v xml:space="preserve"> </v>
      </c>
      <c r="K571" s="38" t="str">
        <f t="shared" si="33"/>
        <v xml:space="preserve"> </v>
      </c>
    </row>
    <row r="572" spans="1:11" ht="15" customHeight="1" x14ac:dyDescent="0.25">
      <c r="A572" s="1">
        <v>335</v>
      </c>
      <c r="B572" s="477"/>
      <c r="C572" s="477"/>
      <c r="D572" s="136"/>
      <c r="E572" s="136"/>
      <c r="F572" s="136"/>
      <c r="G572" s="136"/>
      <c r="H572" s="137"/>
      <c r="I572" s="138"/>
      <c r="J572" s="38" t="str">
        <f t="shared" si="32"/>
        <v xml:space="preserve"> </v>
      </c>
      <c r="K572" s="38" t="str">
        <f t="shared" si="33"/>
        <v xml:space="preserve"> </v>
      </c>
    </row>
    <row r="573" spans="1:11" ht="15.75" customHeight="1" x14ac:dyDescent="0.25">
      <c r="A573" s="2">
        <v>336</v>
      </c>
      <c r="B573" s="477"/>
      <c r="C573" s="477"/>
      <c r="D573" s="136"/>
      <c r="E573" s="136"/>
      <c r="F573" s="136"/>
      <c r="G573" s="136"/>
      <c r="H573" s="137"/>
      <c r="I573" s="138"/>
      <c r="J573" s="38" t="str">
        <f t="shared" si="32"/>
        <v xml:space="preserve"> </v>
      </c>
      <c r="K573" s="38" t="str">
        <f t="shared" si="33"/>
        <v xml:space="preserve"> </v>
      </c>
    </row>
    <row r="574" spans="1:11" ht="15" customHeight="1" x14ac:dyDescent="0.25">
      <c r="A574" s="1">
        <v>337</v>
      </c>
      <c r="B574" s="477"/>
      <c r="C574" s="477"/>
      <c r="D574" s="136"/>
      <c r="E574" s="136"/>
      <c r="F574" s="136"/>
      <c r="G574" s="136"/>
      <c r="H574" s="137"/>
      <c r="I574" s="138"/>
      <c r="J574" s="38" t="str">
        <f t="shared" si="32"/>
        <v xml:space="preserve"> </v>
      </c>
      <c r="K574" s="38" t="str">
        <f t="shared" si="33"/>
        <v xml:space="preserve"> </v>
      </c>
    </row>
    <row r="575" spans="1:11" ht="15.75" customHeight="1" x14ac:dyDescent="0.25">
      <c r="A575" s="2">
        <v>338</v>
      </c>
      <c r="B575" s="477"/>
      <c r="C575" s="477"/>
      <c r="D575" s="136"/>
      <c r="E575" s="136"/>
      <c r="F575" s="136"/>
      <c r="G575" s="136"/>
      <c r="H575" s="137"/>
      <c r="I575" s="138"/>
      <c r="J575" s="38" t="str">
        <f t="shared" si="32"/>
        <v xml:space="preserve"> </v>
      </c>
      <c r="K575" s="38" t="str">
        <f t="shared" si="33"/>
        <v xml:space="preserve"> </v>
      </c>
    </row>
    <row r="576" spans="1:11" ht="15" customHeight="1" x14ac:dyDescent="0.25">
      <c r="A576" s="1">
        <v>339</v>
      </c>
      <c r="B576" s="500"/>
      <c r="C576" s="500"/>
      <c r="D576" s="136"/>
      <c r="E576" s="136"/>
      <c r="F576" s="136"/>
      <c r="G576" s="136"/>
      <c r="H576" s="137"/>
      <c r="I576" s="138"/>
      <c r="J576" s="38" t="str">
        <f t="shared" si="32"/>
        <v xml:space="preserve"> </v>
      </c>
      <c r="K576" s="38" t="str">
        <f t="shared" si="33"/>
        <v xml:space="preserve"> </v>
      </c>
    </row>
    <row r="577" spans="1:11" ht="15.75" customHeight="1" x14ac:dyDescent="0.25">
      <c r="A577" s="2">
        <v>340</v>
      </c>
      <c r="B577" s="501"/>
      <c r="C577" s="501"/>
      <c r="D577" s="139"/>
      <c r="E577" s="139"/>
      <c r="F577" s="139"/>
      <c r="G577" s="139"/>
      <c r="H577" s="140"/>
      <c r="I577" s="141"/>
      <c r="J577" s="38" t="str">
        <f t="shared" si="32"/>
        <v xml:space="preserve"> </v>
      </c>
      <c r="K577" s="38" t="str">
        <f t="shared" si="33"/>
        <v xml:space="preserve"> </v>
      </c>
    </row>
    <row r="578" spans="1:11" ht="30.75" customHeight="1" x14ac:dyDescent="0.25">
      <c r="A578" s="455"/>
      <c r="B578" s="455"/>
      <c r="C578" s="455"/>
      <c r="D578" s="455"/>
      <c r="E578" s="455"/>
      <c r="F578" s="86"/>
      <c r="G578" s="91" t="s">
        <v>230</v>
      </c>
      <c r="H578" s="41">
        <f>SUM(H558:H577)+H544</f>
        <v>0</v>
      </c>
      <c r="I578" s="49"/>
    </row>
    <row r="579" spans="1:11" ht="15" customHeight="1" x14ac:dyDescent="0.25">
      <c r="A579" s="46"/>
      <c r="B579" s="46"/>
      <c r="C579" s="46"/>
      <c r="D579" s="46"/>
      <c r="E579" s="46"/>
      <c r="F579" s="46"/>
      <c r="G579" s="46"/>
      <c r="H579" s="46"/>
      <c r="I579" s="46"/>
    </row>
    <row r="580" spans="1:11" ht="15" customHeight="1" x14ac:dyDescent="0.25">
      <c r="A580" s="502" t="s">
        <v>171</v>
      </c>
      <c r="B580" s="502"/>
      <c r="C580" s="502"/>
      <c r="D580" s="502"/>
      <c r="E580" s="502"/>
      <c r="F580" s="502"/>
      <c r="G580" s="502"/>
      <c r="H580" s="502"/>
      <c r="I580" s="502"/>
      <c r="J580" s="502"/>
      <c r="K580" s="502"/>
    </row>
    <row r="581" spans="1:11" ht="15" customHeight="1" x14ac:dyDescent="0.25">
      <c r="A581" s="50"/>
    </row>
    <row r="582" spans="1:11" ht="15" customHeight="1" x14ac:dyDescent="0.25">
      <c r="A582" s="89" t="s">
        <v>101</v>
      </c>
      <c r="D582" s="503" t="s">
        <v>231</v>
      </c>
      <c r="E582" s="503"/>
      <c r="F582" s="503"/>
      <c r="G582" s="503"/>
      <c r="H582" s="503"/>
      <c r="I582" s="503"/>
    </row>
    <row r="584" spans="1:11" ht="15.75" customHeight="1" x14ac:dyDescent="0.25">
      <c r="A584" s="348" t="s">
        <v>221</v>
      </c>
      <c r="B584" s="348"/>
      <c r="C584" s="348"/>
      <c r="D584" s="348"/>
      <c r="E584" s="348"/>
      <c r="F584" s="348"/>
      <c r="G584" s="348"/>
      <c r="H584" s="348"/>
      <c r="I584" s="348"/>
    </row>
    <row r="585" spans="1:11" ht="15" customHeight="1" x14ac:dyDescent="0.25">
      <c r="A585" s="70"/>
      <c r="B585" s="70"/>
      <c r="C585" s="70"/>
      <c r="D585" s="71" t="str">
        <f>'proje ve personel bilgileri'!$B$7</f>
        <v>/</v>
      </c>
      <c r="E585" s="70" t="s">
        <v>109</v>
      </c>
      <c r="F585" s="70"/>
      <c r="G585" s="70"/>
      <c r="H585" s="70"/>
      <c r="I585" s="70"/>
    </row>
    <row r="586" spans="1:11" ht="18.75" customHeight="1" x14ac:dyDescent="0.25">
      <c r="A586" s="64" t="s">
        <v>222</v>
      </c>
      <c r="I586" s="64" t="s">
        <v>223</v>
      </c>
    </row>
    <row r="587" spans="1:11" ht="15.75" customHeight="1" x14ac:dyDescent="0.25">
      <c r="A587" s="435" t="s">
        <v>224</v>
      </c>
      <c r="B587" s="436"/>
      <c r="C587" s="351">
        <f>'proje ve personel bilgileri'!$B$2</f>
        <v>0</v>
      </c>
      <c r="D587" s="352"/>
      <c r="E587" s="352"/>
      <c r="F587" s="352"/>
      <c r="G587" s="352"/>
      <c r="H587" s="352"/>
      <c r="I587" s="353"/>
    </row>
    <row r="588" spans="1:11" ht="15.75" customHeight="1" x14ac:dyDescent="0.25">
      <c r="A588" s="509" t="s">
        <v>225</v>
      </c>
      <c r="B588" s="510"/>
      <c r="C588" s="356">
        <f>'proje ve personel bilgileri'!$B$3</f>
        <v>0</v>
      </c>
      <c r="D588" s="357"/>
      <c r="E588" s="357"/>
      <c r="F588" s="357"/>
      <c r="G588" s="357"/>
      <c r="H588" s="357"/>
      <c r="I588" s="358"/>
    </row>
    <row r="589" spans="1:11" ht="15" customHeight="1" x14ac:dyDescent="0.25">
      <c r="A589" s="343" t="s">
        <v>87</v>
      </c>
      <c r="B589" s="346" t="s">
        <v>226</v>
      </c>
      <c r="C589" s="347"/>
      <c r="D589" s="343" t="s">
        <v>227</v>
      </c>
      <c r="E589" s="343" t="s">
        <v>228</v>
      </c>
      <c r="F589" s="344" t="s">
        <v>176</v>
      </c>
      <c r="G589" s="506"/>
      <c r="H589" s="343" t="s">
        <v>189</v>
      </c>
      <c r="I589" s="343" t="s">
        <v>178</v>
      </c>
    </row>
    <row r="590" spans="1:11" ht="15.75" customHeight="1" x14ac:dyDescent="0.25">
      <c r="A590" s="338"/>
      <c r="B590" s="339"/>
      <c r="C590" s="340"/>
      <c r="D590" s="338"/>
      <c r="E590" s="338"/>
      <c r="F590" s="507"/>
      <c r="G590" s="508"/>
      <c r="H590" s="338"/>
      <c r="I590" s="338"/>
    </row>
    <row r="591" spans="1:11" ht="57.75" customHeight="1" x14ac:dyDescent="0.25">
      <c r="A591" s="505"/>
      <c r="B591" s="339"/>
      <c r="C591" s="340"/>
      <c r="D591" s="338"/>
      <c r="E591" s="338"/>
      <c r="F591" s="85" t="s">
        <v>179</v>
      </c>
      <c r="G591" s="87" t="s">
        <v>180</v>
      </c>
      <c r="H591" s="338"/>
      <c r="I591" s="338"/>
    </row>
    <row r="592" spans="1:11" ht="15" customHeight="1" x14ac:dyDescent="0.25">
      <c r="A592" s="1">
        <v>341</v>
      </c>
      <c r="B592" s="504"/>
      <c r="C592" s="504"/>
      <c r="D592" s="133"/>
      <c r="E592" s="133"/>
      <c r="F592" s="133"/>
      <c r="G592" s="133"/>
      <c r="H592" s="142"/>
      <c r="I592" s="135"/>
      <c r="J592" s="38" t="str">
        <f t="shared" ref="J592:J611" si="34">IF(H592&lt;&gt;0,(IF(I592=0,"KDV'li Tutar Zorunlu"," "))," ")</f>
        <v xml:space="preserve"> </v>
      </c>
      <c r="K592" s="38" t="str">
        <f t="shared" ref="K592:K611" si="35">IF(H592&lt;&gt;0,(IF(F592=0,"Tarih Numara Zorunlu"," "))," ")</f>
        <v xml:space="preserve"> </v>
      </c>
    </row>
    <row r="593" spans="1:11" ht="15.75" customHeight="1" x14ac:dyDescent="0.25">
      <c r="A593" s="2">
        <v>342</v>
      </c>
      <c r="B593" s="500"/>
      <c r="C593" s="500"/>
      <c r="D593" s="136"/>
      <c r="E593" s="136"/>
      <c r="F593" s="136"/>
      <c r="G593" s="136"/>
      <c r="H593" s="137"/>
      <c r="I593" s="138"/>
      <c r="J593" s="38" t="str">
        <f t="shared" si="34"/>
        <v xml:space="preserve"> </v>
      </c>
      <c r="K593" s="38" t="str">
        <f t="shared" si="35"/>
        <v xml:space="preserve"> </v>
      </c>
    </row>
    <row r="594" spans="1:11" ht="15" customHeight="1" x14ac:dyDescent="0.25">
      <c r="A594" s="1">
        <v>343</v>
      </c>
      <c r="B594" s="500"/>
      <c r="C594" s="500"/>
      <c r="D594" s="136"/>
      <c r="E594" s="136"/>
      <c r="F594" s="136"/>
      <c r="G594" s="136"/>
      <c r="H594" s="137"/>
      <c r="I594" s="138"/>
      <c r="J594" s="38" t="str">
        <f t="shared" si="34"/>
        <v xml:space="preserve"> </v>
      </c>
      <c r="K594" s="38" t="str">
        <f t="shared" si="35"/>
        <v xml:space="preserve"> </v>
      </c>
    </row>
    <row r="595" spans="1:11" ht="15.75" customHeight="1" x14ac:dyDescent="0.25">
      <c r="A595" s="2">
        <v>344</v>
      </c>
      <c r="B595" s="500"/>
      <c r="C595" s="500"/>
      <c r="D595" s="136"/>
      <c r="E595" s="136"/>
      <c r="F595" s="136"/>
      <c r="G595" s="136"/>
      <c r="H595" s="137"/>
      <c r="I595" s="138"/>
      <c r="J595" s="38" t="str">
        <f t="shared" si="34"/>
        <v xml:space="preserve"> </v>
      </c>
      <c r="K595" s="38" t="str">
        <f t="shared" si="35"/>
        <v xml:space="preserve"> </v>
      </c>
    </row>
    <row r="596" spans="1:11" ht="15" customHeight="1" x14ac:dyDescent="0.25">
      <c r="A596" s="1">
        <v>345</v>
      </c>
      <c r="B596" s="500"/>
      <c r="C596" s="500"/>
      <c r="D596" s="136"/>
      <c r="E596" s="136"/>
      <c r="F596" s="136"/>
      <c r="G596" s="136"/>
      <c r="H596" s="137"/>
      <c r="I596" s="138"/>
      <c r="J596" s="38" t="str">
        <f t="shared" si="34"/>
        <v xml:space="preserve"> </v>
      </c>
      <c r="K596" s="38" t="str">
        <f t="shared" si="35"/>
        <v xml:space="preserve"> </v>
      </c>
    </row>
    <row r="597" spans="1:11" ht="15.75" customHeight="1" x14ac:dyDescent="0.25">
      <c r="A597" s="2">
        <v>346</v>
      </c>
      <c r="B597" s="477"/>
      <c r="C597" s="477"/>
      <c r="D597" s="136"/>
      <c r="E597" s="136"/>
      <c r="F597" s="136"/>
      <c r="G597" s="136"/>
      <c r="H597" s="137"/>
      <c r="I597" s="138"/>
      <c r="J597" s="38" t="str">
        <f t="shared" si="34"/>
        <v xml:space="preserve"> </v>
      </c>
      <c r="K597" s="38" t="str">
        <f t="shared" si="35"/>
        <v xml:space="preserve"> </v>
      </c>
    </row>
    <row r="598" spans="1:11" ht="15" customHeight="1" x14ac:dyDescent="0.25">
      <c r="A598" s="1">
        <v>347</v>
      </c>
      <c r="B598" s="477"/>
      <c r="C598" s="477"/>
      <c r="D598" s="136"/>
      <c r="E598" s="136"/>
      <c r="F598" s="136"/>
      <c r="G598" s="136"/>
      <c r="H598" s="137"/>
      <c r="I598" s="138"/>
      <c r="J598" s="38" t="str">
        <f t="shared" si="34"/>
        <v xml:space="preserve"> </v>
      </c>
      <c r="K598" s="38" t="str">
        <f t="shared" si="35"/>
        <v xml:space="preserve"> </v>
      </c>
    </row>
    <row r="599" spans="1:11" ht="15.75" customHeight="1" x14ac:dyDescent="0.25">
      <c r="A599" s="2">
        <v>348</v>
      </c>
      <c r="B599" s="477"/>
      <c r="C599" s="477"/>
      <c r="D599" s="136"/>
      <c r="E599" s="136"/>
      <c r="F599" s="136"/>
      <c r="G599" s="136"/>
      <c r="H599" s="137"/>
      <c r="I599" s="138"/>
      <c r="J599" s="38" t="str">
        <f t="shared" si="34"/>
        <v xml:space="preserve"> </v>
      </c>
      <c r="K599" s="38" t="str">
        <f t="shared" si="35"/>
        <v xml:space="preserve"> </v>
      </c>
    </row>
    <row r="600" spans="1:11" ht="15" customHeight="1" x14ac:dyDescent="0.25">
      <c r="A600" s="1">
        <v>349</v>
      </c>
      <c r="B600" s="477"/>
      <c r="C600" s="477"/>
      <c r="D600" s="136"/>
      <c r="E600" s="136"/>
      <c r="F600" s="136"/>
      <c r="G600" s="136"/>
      <c r="H600" s="137"/>
      <c r="I600" s="138"/>
      <c r="J600" s="38" t="str">
        <f t="shared" si="34"/>
        <v xml:space="preserve"> </v>
      </c>
      <c r="K600" s="38" t="str">
        <f t="shared" si="35"/>
        <v xml:space="preserve"> </v>
      </c>
    </row>
    <row r="601" spans="1:11" ht="15.75" customHeight="1" x14ac:dyDescent="0.25">
      <c r="A601" s="2">
        <v>350</v>
      </c>
      <c r="B601" s="477"/>
      <c r="C601" s="477"/>
      <c r="D601" s="136"/>
      <c r="E601" s="136"/>
      <c r="F601" s="136"/>
      <c r="G601" s="136"/>
      <c r="H601" s="137"/>
      <c r="I601" s="138"/>
      <c r="J601" s="38" t="str">
        <f t="shared" si="34"/>
        <v xml:space="preserve"> </v>
      </c>
      <c r="K601" s="38" t="str">
        <f t="shared" si="35"/>
        <v xml:space="preserve"> </v>
      </c>
    </row>
    <row r="602" spans="1:11" ht="15" customHeight="1" x14ac:dyDescent="0.25">
      <c r="A602" s="1">
        <v>351</v>
      </c>
      <c r="B602" s="477"/>
      <c r="C602" s="477"/>
      <c r="D602" s="136"/>
      <c r="E602" s="136"/>
      <c r="F602" s="136"/>
      <c r="G602" s="136"/>
      <c r="H602" s="137"/>
      <c r="I602" s="138"/>
      <c r="J602" s="38" t="str">
        <f t="shared" si="34"/>
        <v xml:space="preserve"> </v>
      </c>
      <c r="K602" s="38" t="str">
        <f t="shared" si="35"/>
        <v xml:space="preserve"> </v>
      </c>
    </row>
    <row r="603" spans="1:11" ht="15.75" customHeight="1" x14ac:dyDescent="0.25">
      <c r="A603" s="2">
        <v>352</v>
      </c>
      <c r="B603" s="477"/>
      <c r="C603" s="477"/>
      <c r="D603" s="136"/>
      <c r="E603" s="136"/>
      <c r="F603" s="136"/>
      <c r="G603" s="136"/>
      <c r="H603" s="137"/>
      <c r="I603" s="138"/>
      <c r="J603" s="38" t="str">
        <f t="shared" si="34"/>
        <v xml:space="preserve"> </v>
      </c>
      <c r="K603" s="38" t="str">
        <f t="shared" si="35"/>
        <v xml:space="preserve"> </v>
      </c>
    </row>
    <row r="604" spans="1:11" ht="15" customHeight="1" x14ac:dyDescent="0.25">
      <c r="A604" s="1">
        <v>353</v>
      </c>
      <c r="B604" s="477"/>
      <c r="C604" s="477"/>
      <c r="D604" s="136"/>
      <c r="E604" s="136"/>
      <c r="F604" s="136"/>
      <c r="G604" s="136"/>
      <c r="H604" s="137"/>
      <c r="I604" s="138"/>
      <c r="J604" s="38" t="str">
        <f t="shared" si="34"/>
        <v xml:space="preserve"> </v>
      </c>
      <c r="K604" s="38" t="str">
        <f t="shared" si="35"/>
        <v xml:space="preserve"> </v>
      </c>
    </row>
    <row r="605" spans="1:11" ht="15.75" customHeight="1" x14ac:dyDescent="0.25">
      <c r="A605" s="2">
        <v>354</v>
      </c>
      <c r="B605" s="477"/>
      <c r="C605" s="477"/>
      <c r="D605" s="136"/>
      <c r="E605" s="136"/>
      <c r="F605" s="136"/>
      <c r="G605" s="136"/>
      <c r="H605" s="137"/>
      <c r="I605" s="138"/>
      <c r="J605" s="38" t="str">
        <f t="shared" si="34"/>
        <v xml:space="preserve"> </v>
      </c>
      <c r="K605" s="38" t="str">
        <f t="shared" si="35"/>
        <v xml:space="preserve"> </v>
      </c>
    </row>
    <row r="606" spans="1:11" ht="15" customHeight="1" x14ac:dyDescent="0.25">
      <c r="A606" s="1">
        <v>355</v>
      </c>
      <c r="B606" s="477"/>
      <c r="C606" s="477"/>
      <c r="D606" s="136"/>
      <c r="E606" s="136"/>
      <c r="F606" s="136"/>
      <c r="G606" s="136"/>
      <c r="H606" s="137"/>
      <c r="I606" s="138"/>
      <c r="J606" s="38" t="str">
        <f t="shared" si="34"/>
        <v xml:space="preserve"> </v>
      </c>
      <c r="K606" s="38" t="str">
        <f t="shared" si="35"/>
        <v xml:space="preserve"> </v>
      </c>
    </row>
    <row r="607" spans="1:11" ht="15.75" customHeight="1" x14ac:dyDescent="0.25">
      <c r="A607" s="2">
        <v>356</v>
      </c>
      <c r="B607" s="477"/>
      <c r="C607" s="477"/>
      <c r="D607" s="136"/>
      <c r="E607" s="136"/>
      <c r="F607" s="136"/>
      <c r="G607" s="136"/>
      <c r="H607" s="137"/>
      <c r="I607" s="138"/>
      <c r="J607" s="38" t="str">
        <f t="shared" si="34"/>
        <v xml:space="preserve"> </v>
      </c>
      <c r="K607" s="38" t="str">
        <f t="shared" si="35"/>
        <v xml:space="preserve"> </v>
      </c>
    </row>
    <row r="608" spans="1:11" ht="15" customHeight="1" x14ac:dyDescent="0.25">
      <c r="A608" s="1">
        <v>357</v>
      </c>
      <c r="B608" s="477"/>
      <c r="C608" s="477"/>
      <c r="D608" s="136"/>
      <c r="E608" s="136"/>
      <c r="F608" s="136"/>
      <c r="G608" s="136"/>
      <c r="H608" s="137"/>
      <c r="I608" s="138"/>
      <c r="J608" s="38" t="str">
        <f t="shared" si="34"/>
        <v xml:space="preserve"> </v>
      </c>
      <c r="K608" s="38" t="str">
        <f t="shared" si="35"/>
        <v xml:space="preserve"> </v>
      </c>
    </row>
    <row r="609" spans="1:11" ht="15.75" customHeight="1" x14ac:dyDescent="0.25">
      <c r="A609" s="2">
        <v>358</v>
      </c>
      <c r="B609" s="477"/>
      <c r="C609" s="477"/>
      <c r="D609" s="136"/>
      <c r="E609" s="136"/>
      <c r="F609" s="136"/>
      <c r="G609" s="136"/>
      <c r="H609" s="137"/>
      <c r="I609" s="138"/>
      <c r="J609" s="38" t="str">
        <f t="shared" si="34"/>
        <v xml:space="preserve"> </v>
      </c>
      <c r="K609" s="38" t="str">
        <f t="shared" si="35"/>
        <v xml:space="preserve"> </v>
      </c>
    </row>
    <row r="610" spans="1:11" ht="15" customHeight="1" x14ac:dyDescent="0.25">
      <c r="A610" s="1">
        <v>359</v>
      </c>
      <c r="B610" s="500"/>
      <c r="C610" s="500"/>
      <c r="D610" s="136"/>
      <c r="E610" s="136"/>
      <c r="F610" s="136"/>
      <c r="G610" s="136"/>
      <c r="H610" s="137"/>
      <c r="I610" s="138"/>
      <c r="J610" s="38" t="str">
        <f t="shared" si="34"/>
        <v xml:space="preserve"> </v>
      </c>
      <c r="K610" s="38" t="str">
        <f t="shared" si="35"/>
        <v xml:space="preserve"> </v>
      </c>
    </row>
    <row r="611" spans="1:11" ht="15.75" customHeight="1" x14ac:dyDescent="0.25">
      <c r="A611" s="2">
        <v>360</v>
      </c>
      <c r="B611" s="501"/>
      <c r="C611" s="501"/>
      <c r="D611" s="139"/>
      <c r="E611" s="139"/>
      <c r="F611" s="139"/>
      <c r="G611" s="139"/>
      <c r="H611" s="140"/>
      <c r="I611" s="141"/>
      <c r="J611" s="38" t="str">
        <f t="shared" si="34"/>
        <v xml:space="preserve"> </v>
      </c>
      <c r="K611" s="38" t="str">
        <f t="shared" si="35"/>
        <v xml:space="preserve"> </v>
      </c>
    </row>
    <row r="612" spans="1:11" ht="18" customHeight="1" x14ac:dyDescent="0.25">
      <c r="A612" s="455"/>
      <c r="B612" s="455"/>
      <c r="C612" s="455"/>
      <c r="D612" s="455"/>
      <c r="E612" s="455"/>
      <c r="F612" s="86"/>
      <c r="G612" s="91" t="s">
        <v>230</v>
      </c>
      <c r="H612" s="41">
        <f>SUM(H592:H611)+H578</f>
        <v>0</v>
      </c>
      <c r="I612" s="49"/>
    </row>
    <row r="613" spans="1:11" ht="15" customHeight="1" x14ac:dyDescent="0.25">
      <c r="A613" s="46"/>
      <c r="B613" s="46"/>
      <c r="C613" s="46"/>
      <c r="D613" s="46"/>
      <c r="E613" s="46"/>
      <c r="F613" s="46"/>
      <c r="G613" s="46"/>
      <c r="H613" s="46"/>
      <c r="I613" s="46"/>
    </row>
    <row r="614" spans="1:11" ht="15" customHeight="1" x14ac:dyDescent="0.25">
      <c r="A614" s="502" t="s">
        <v>171</v>
      </c>
      <c r="B614" s="502"/>
      <c r="C614" s="502"/>
      <c r="D614" s="502"/>
      <c r="E614" s="502"/>
      <c r="F614" s="502"/>
      <c r="G614" s="502"/>
      <c r="H614" s="502"/>
      <c r="I614" s="502"/>
      <c r="J614" s="502"/>
      <c r="K614" s="502"/>
    </row>
    <row r="615" spans="1:11" ht="15" customHeight="1" x14ac:dyDescent="0.25">
      <c r="A615" s="50"/>
    </row>
    <row r="616" spans="1:11" ht="15" customHeight="1" x14ac:dyDescent="0.25">
      <c r="A616" s="89" t="s">
        <v>101</v>
      </c>
      <c r="D616" s="503" t="s">
        <v>231</v>
      </c>
      <c r="E616" s="503"/>
      <c r="F616" s="503"/>
      <c r="G616" s="503"/>
      <c r="H616" s="503"/>
      <c r="I616" s="503"/>
    </row>
    <row r="617" spans="1:11" ht="15" customHeight="1" x14ac:dyDescent="0.25">
      <c r="A617" s="89"/>
      <c r="D617" s="89"/>
      <c r="E617" s="89"/>
      <c r="F617" s="89"/>
      <c r="G617" s="89"/>
      <c r="H617" s="89"/>
      <c r="I617" s="89"/>
    </row>
    <row r="618" spans="1:11" ht="15.75" customHeight="1" x14ac:dyDescent="0.25">
      <c r="A618" s="348" t="s">
        <v>221</v>
      </c>
      <c r="B618" s="348"/>
      <c r="C618" s="348"/>
      <c r="D618" s="348"/>
      <c r="E618" s="348"/>
      <c r="F618" s="348"/>
      <c r="G618" s="348"/>
      <c r="H618" s="348"/>
      <c r="I618" s="348"/>
    </row>
    <row r="619" spans="1:11" ht="15" customHeight="1" x14ac:dyDescent="0.25">
      <c r="A619" s="70"/>
      <c r="B619" s="70"/>
      <c r="C619" s="70"/>
      <c r="D619" s="71" t="str">
        <f>'proje ve personel bilgileri'!$B$7</f>
        <v>/</v>
      </c>
      <c r="E619" s="70" t="s">
        <v>109</v>
      </c>
      <c r="F619" s="70"/>
      <c r="G619" s="70"/>
      <c r="H619" s="70"/>
      <c r="I619" s="70"/>
    </row>
    <row r="620" spans="1:11" ht="18.75" customHeight="1" x14ac:dyDescent="0.25">
      <c r="A620" s="64" t="s">
        <v>222</v>
      </c>
      <c r="I620" s="64" t="s">
        <v>223</v>
      </c>
    </row>
    <row r="621" spans="1:11" ht="15.75" customHeight="1" x14ac:dyDescent="0.25">
      <c r="A621" s="435" t="s">
        <v>224</v>
      </c>
      <c r="B621" s="436"/>
      <c r="C621" s="351">
        <f>'proje ve personel bilgileri'!$B$2</f>
        <v>0</v>
      </c>
      <c r="D621" s="352"/>
      <c r="E621" s="352"/>
      <c r="F621" s="352"/>
      <c r="G621" s="352"/>
      <c r="H621" s="352"/>
      <c r="I621" s="353"/>
    </row>
    <row r="622" spans="1:11" ht="15.75" customHeight="1" x14ac:dyDescent="0.25">
      <c r="A622" s="509" t="s">
        <v>225</v>
      </c>
      <c r="B622" s="510"/>
      <c r="C622" s="356">
        <f>'proje ve personel bilgileri'!$B$3</f>
        <v>0</v>
      </c>
      <c r="D622" s="357"/>
      <c r="E622" s="357"/>
      <c r="F622" s="357"/>
      <c r="G622" s="357"/>
      <c r="H622" s="357"/>
      <c r="I622" s="358"/>
    </row>
    <row r="623" spans="1:11" ht="15" customHeight="1" x14ac:dyDescent="0.25">
      <c r="A623" s="343" t="s">
        <v>87</v>
      </c>
      <c r="B623" s="346" t="s">
        <v>226</v>
      </c>
      <c r="C623" s="347"/>
      <c r="D623" s="343" t="s">
        <v>227</v>
      </c>
      <c r="E623" s="343" t="s">
        <v>228</v>
      </c>
      <c r="F623" s="344" t="s">
        <v>176</v>
      </c>
      <c r="G623" s="506"/>
      <c r="H623" s="343" t="s">
        <v>189</v>
      </c>
      <c r="I623" s="343" t="s">
        <v>178</v>
      </c>
    </row>
    <row r="624" spans="1:11" ht="15.75" customHeight="1" x14ac:dyDescent="0.25">
      <c r="A624" s="338"/>
      <c r="B624" s="339"/>
      <c r="C624" s="340"/>
      <c r="D624" s="338"/>
      <c r="E624" s="338"/>
      <c r="F624" s="507"/>
      <c r="G624" s="508"/>
      <c r="H624" s="338"/>
      <c r="I624" s="338"/>
    </row>
    <row r="625" spans="1:11" ht="57.75" customHeight="1" x14ac:dyDescent="0.25">
      <c r="A625" s="505"/>
      <c r="B625" s="339"/>
      <c r="C625" s="340"/>
      <c r="D625" s="338"/>
      <c r="E625" s="338"/>
      <c r="F625" s="85" t="s">
        <v>179</v>
      </c>
      <c r="G625" s="87" t="s">
        <v>180</v>
      </c>
      <c r="H625" s="338"/>
      <c r="I625" s="338"/>
    </row>
    <row r="626" spans="1:11" ht="15" customHeight="1" x14ac:dyDescent="0.25">
      <c r="A626" s="1">
        <v>361</v>
      </c>
      <c r="B626" s="504"/>
      <c r="C626" s="504"/>
      <c r="D626" s="133"/>
      <c r="E626" s="133"/>
      <c r="F626" s="133"/>
      <c r="G626" s="133"/>
      <c r="H626" s="142"/>
      <c r="I626" s="135"/>
      <c r="J626" s="38" t="str">
        <f t="shared" ref="J626:J645" si="36">IF(H626&lt;&gt;0,(IF(I626=0,"KDV'li Tutar Zorunlu"," "))," ")</f>
        <v xml:space="preserve"> </v>
      </c>
      <c r="K626" s="38" t="str">
        <f t="shared" ref="K626:K645" si="37">IF(H626&lt;&gt;0,(IF(F626=0,"Tarih Numara Zorunlu"," "))," ")</f>
        <v xml:space="preserve"> </v>
      </c>
    </row>
    <row r="627" spans="1:11" ht="15.75" customHeight="1" x14ac:dyDescent="0.25">
      <c r="A627" s="2">
        <v>362</v>
      </c>
      <c r="B627" s="500"/>
      <c r="C627" s="500"/>
      <c r="D627" s="136"/>
      <c r="E627" s="136"/>
      <c r="F627" s="136"/>
      <c r="G627" s="136"/>
      <c r="H627" s="137"/>
      <c r="I627" s="138"/>
      <c r="J627" s="38" t="str">
        <f t="shared" si="36"/>
        <v xml:space="preserve"> </v>
      </c>
      <c r="K627" s="38" t="str">
        <f t="shared" si="37"/>
        <v xml:space="preserve"> </v>
      </c>
    </row>
    <row r="628" spans="1:11" ht="15" customHeight="1" x14ac:dyDescent="0.25">
      <c r="A628" s="1">
        <v>363</v>
      </c>
      <c r="B628" s="500"/>
      <c r="C628" s="500"/>
      <c r="D628" s="136"/>
      <c r="E628" s="136"/>
      <c r="F628" s="136"/>
      <c r="G628" s="136"/>
      <c r="H628" s="137"/>
      <c r="I628" s="138"/>
      <c r="J628" s="38" t="str">
        <f t="shared" si="36"/>
        <v xml:space="preserve"> </v>
      </c>
      <c r="K628" s="38" t="str">
        <f t="shared" si="37"/>
        <v xml:space="preserve"> </v>
      </c>
    </row>
    <row r="629" spans="1:11" ht="15.75" customHeight="1" x14ac:dyDescent="0.25">
      <c r="A629" s="2">
        <v>364</v>
      </c>
      <c r="B629" s="500"/>
      <c r="C629" s="500"/>
      <c r="D629" s="136"/>
      <c r="E629" s="136"/>
      <c r="F629" s="136"/>
      <c r="G629" s="136"/>
      <c r="H629" s="137"/>
      <c r="I629" s="138"/>
      <c r="J629" s="38" t="str">
        <f t="shared" si="36"/>
        <v xml:space="preserve"> </v>
      </c>
      <c r="K629" s="38" t="str">
        <f t="shared" si="37"/>
        <v xml:space="preserve"> </v>
      </c>
    </row>
    <row r="630" spans="1:11" ht="15" customHeight="1" x14ac:dyDescent="0.25">
      <c r="A630" s="1">
        <v>365</v>
      </c>
      <c r="B630" s="500"/>
      <c r="C630" s="500"/>
      <c r="D630" s="136"/>
      <c r="E630" s="136"/>
      <c r="F630" s="136"/>
      <c r="G630" s="136"/>
      <c r="H630" s="137"/>
      <c r="I630" s="138"/>
      <c r="J630" s="38" t="str">
        <f t="shared" si="36"/>
        <v xml:space="preserve"> </v>
      </c>
      <c r="K630" s="38" t="str">
        <f t="shared" si="37"/>
        <v xml:space="preserve"> </v>
      </c>
    </row>
    <row r="631" spans="1:11" ht="15.75" customHeight="1" x14ac:dyDescent="0.25">
      <c r="A631" s="2">
        <v>366</v>
      </c>
      <c r="B631" s="477"/>
      <c r="C631" s="477"/>
      <c r="D631" s="136"/>
      <c r="E631" s="136"/>
      <c r="F631" s="136"/>
      <c r="G631" s="136"/>
      <c r="H631" s="137"/>
      <c r="I631" s="138"/>
      <c r="J631" s="38" t="str">
        <f t="shared" si="36"/>
        <v xml:space="preserve"> </v>
      </c>
      <c r="K631" s="38" t="str">
        <f t="shared" si="37"/>
        <v xml:space="preserve"> </v>
      </c>
    </row>
    <row r="632" spans="1:11" ht="15" customHeight="1" x14ac:dyDescent="0.25">
      <c r="A632" s="1">
        <v>367</v>
      </c>
      <c r="B632" s="477"/>
      <c r="C632" s="477"/>
      <c r="D632" s="136"/>
      <c r="E632" s="136"/>
      <c r="F632" s="136"/>
      <c r="G632" s="136"/>
      <c r="H632" s="137"/>
      <c r="I632" s="138"/>
      <c r="J632" s="38" t="str">
        <f t="shared" si="36"/>
        <v xml:space="preserve"> </v>
      </c>
      <c r="K632" s="38" t="str">
        <f t="shared" si="37"/>
        <v xml:space="preserve"> </v>
      </c>
    </row>
    <row r="633" spans="1:11" ht="15.75" customHeight="1" x14ac:dyDescent="0.25">
      <c r="A633" s="2">
        <v>368</v>
      </c>
      <c r="B633" s="477"/>
      <c r="C633" s="477"/>
      <c r="D633" s="136"/>
      <c r="E633" s="136"/>
      <c r="F633" s="136"/>
      <c r="G633" s="136"/>
      <c r="H633" s="137"/>
      <c r="I633" s="138"/>
      <c r="J633" s="38" t="str">
        <f t="shared" si="36"/>
        <v xml:space="preserve"> </v>
      </c>
      <c r="K633" s="38" t="str">
        <f t="shared" si="37"/>
        <v xml:space="preserve"> </v>
      </c>
    </row>
    <row r="634" spans="1:11" ht="15" customHeight="1" x14ac:dyDescent="0.25">
      <c r="A634" s="1">
        <v>369</v>
      </c>
      <c r="B634" s="477"/>
      <c r="C634" s="477"/>
      <c r="D634" s="136"/>
      <c r="E634" s="136"/>
      <c r="F634" s="136"/>
      <c r="G634" s="136"/>
      <c r="H634" s="137"/>
      <c r="I634" s="138"/>
      <c r="J634" s="38" t="str">
        <f t="shared" si="36"/>
        <v xml:space="preserve"> </v>
      </c>
      <c r="K634" s="38" t="str">
        <f t="shared" si="37"/>
        <v xml:space="preserve"> </v>
      </c>
    </row>
    <row r="635" spans="1:11" ht="15.75" customHeight="1" x14ac:dyDescent="0.25">
      <c r="A635" s="2">
        <v>370</v>
      </c>
      <c r="B635" s="477"/>
      <c r="C635" s="477"/>
      <c r="D635" s="136"/>
      <c r="E635" s="136"/>
      <c r="F635" s="136"/>
      <c r="G635" s="136"/>
      <c r="H635" s="137"/>
      <c r="I635" s="138"/>
      <c r="J635" s="38" t="str">
        <f t="shared" si="36"/>
        <v xml:space="preserve"> </v>
      </c>
      <c r="K635" s="38" t="str">
        <f t="shared" si="37"/>
        <v xml:space="preserve"> </v>
      </c>
    </row>
    <row r="636" spans="1:11" ht="15" customHeight="1" x14ac:dyDescent="0.25">
      <c r="A636" s="1">
        <v>371</v>
      </c>
      <c r="B636" s="477"/>
      <c r="C636" s="477"/>
      <c r="D636" s="136"/>
      <c r="E636" s="136"/>
      <c r="F636" s="136"/>
      <c r="G636" s="136"/>
      <c r="H636" s="137"/>
      <c r="I636" s="138"/>
      <c r="J636" s="38" t="str">
        <f t="shared" si="36"/>
        <v xml:space="preserve"> </v>
      </c>
      <c r="K636" s="38" t="str">
        <f t="shared" si="37"/>
        <v xml:space="preserve"> </v>
      </c>
    </row>
    <row r="637" spans="1:11" ht="15.75" customHeight="1" x14ac:dyDescent="0.25">
      <c r="A637" s="2">
        <v>372</v>
      </c>
      <c r="B637" s="477"/>
      <c r="C637" s="477"/>
      <c r="D637" s="136"/>
      <c r="E637" s="136"/>
      <c r="F637" s="136"/>
      <c r="G637" s="136"/>
      <c r="H637" s="137"/>
      <c r="I637" s="138"/>
      <c r="J637" s="38" t="str">
        <f t="shared" si="36"/>
        <v xml:space="preserve"> </v>
      </c>
      <c r="K637" s="38" t="str">
        <f t="shared" si="37"/>
        <v xml:space="preserve"> </v>
      </c>
    </row>
    <row r="638" spans="1:11" ht="15" customHeight="1" x14ac:dyDescent="0.25">
      <c r="A638" s="1">
        <v>373</v>
      </c>
      <c r="B638" s="477"/>
      <c r="C638" s="477"/>
      <c r="D638" s="136"/>
      <c r="E638" s="136"/>
      <c r="F638" s="136"/>
      <c r="G638" s="136"/>
      <c r="H638" s="137"/>
      <c r="I638" s="138"/>
      <c r="J638" s="38" t="str">
        <f t="shared" si="36"/>
        <v xml:space="preserve"> </v>
      </c>
      <c r="K638" s="38" t="str">
        <f t="shared" si="37"/>
        <v xml:space="preserve"> </v>
      </c>
    </row>
    <row r="639" spans="1:11" ht="15.75" customHeight="1" x14ac:dyDescent="0.25">
      <c r="A639" s="2">
        <v>374</v>
      </c>
      <c r="B639" s="477"/>
      <c r="C639" s="477"/>
      <c r="D639" s="136"/>
      <c r="E639" s="136"/>
      <c r="F639" s="136"/>
      <c r="G639" s="136"/>
      <c r="H639" s="137"/>
      <c r="I639" s="138"/>
      <c r="J639" s="38" t="str">
        <f t="shared" si="36"/>
        <v xml:space="preserve"> </v>
      </c>
      <c r="K639" s="38" t="str">
        <f t="shared" si="37"/>
        <v xml:space="preserve"> </v>
      </c>
    </row>
    <row r="640" spans="1:11" ht="15" customHeight="1" x14ac:dyDescent="0.25">
      <c r="A640" s="1">
        <v>375</v>
      </c>
      <c r="B640" s="477"/>
      <c r="C640" s="477"/>
      <c r="D640" s="136"/>
      <c r="E640" s="136"/>
      <c r="F640" s="136"/>
      <c r="G640" s="136"/>
      <c r="H640" s="137"/>
      <c r="I640" s="138"/>
      <c r="J640" s="38" t="str">
        <f t="shared" si="36"/>
        <v xml:space="preserve"> </v>
      </c>
      <c r="K640" s="38" t="str">
        <f t="shared" si="37"/>
        <v xml:space="preserve"> </v>
      </c>
    </row>
    <row r="641" spans="1:11" ht="15.75" customHeight="1" x14ac:dyDescent="0.25">
      <c r="A641" s="2">
        <v>376</v>
      </c>
      <c r="B641" s="477"/>
      <c r="C641" s="477"/>
      <c r="D641" s="136"/>
      <c r="E641" s="136"/>
      <c r="F641" s="136"/>
      <c r="G641" s="136"/>
      <c r="H641" s="137"/>
      <c r="I641" s="138"/>
      <c r="J641" s="38" t="str">
        <f t="shared" si="36"/>
        <v xml:space="preserve"> </v>
      </c>
      <c r="K641" s="38" t="str">
        <f t="shared" si="37"/>
        <v xml:space="preserve"> </v>
      </c>
    </row>
    <row r="642" spans="1:11" ht="15" customHeight="1" x14ac:dyDescent="0.25">
      <c r="A642" s="1">
        <v>377</v>
      </c>
      <c r="B642" s="477"/>
      <c r="C642" s="477"/>
      <c r="D642" s="136"/>
      <c r="E642" s="136"/>
      <c r="F642" s="136"/>
      <c r="G642" s="136"/>
      <c r="H642" s="137"/>
      <c r="I642" s="138"/>
      <c r="J642" s="38" t="str">
        <f t="shared" si="36"/>
        <v xml:space="preserve"> </v>
      </c>
      <c r="K642" s="38" t="str">
        <f t="shared" si="37"/>
        <v xml:space="preserve"> </v>
      </c>
    </row>
    <row r="643" spans="1:11" ht="15.75" customHeight="1" x14ac:dyDescent="0.25">
      <c r="A643" s="2">
        <v>378</v>
      </c>
      <c r="B643" s="477"/>
      <c r="C643" s="477"/>
      <c r="D643" s="136"/>
      <c r="E643" s="136"/>
      <c r="F643" s="136"/>
      <c r="G643" s="136"/>
      <c r="H643" s="137"/>
      <c r="I643" s="138"/>
      <c r="J643" s="38" t="str">
        <f t="shared" si="36"/>
        <v xml:space="preserve"> </v>
      </c>
      <c r="K643" s="38" t="str">
        <f t="shared" si="37"/>
        <v xml:space="preserve"> </v>
      </c>
    </row>
    <row r="644" spans="1:11" ht="15" customHeight="1" x14ac:dyDescent="0.25">
      <c r="A644" s="1">
        <v>379</v>
      </c>
      <c r="B644" s="500"/>
      <c r="C644" s="500"/>
      <c r="D644" s="136"/>
      <c r="E644" s="136"/>
      <c r="F644" s="136"/>
      <c r="G644" s="136"/>
      <c r="H644" s="137"/>
      <c r="I644" s="138"/>
      <c r="J644" s="38" t="str">
        <f t="shared" si="36"/>
        <v xml:space="preserve"> </v>
      </c>
      <c r="K644" s="38" t="str">
        <f t="shared" si="37"/>
        <v xml:space="preserve"> </v>
      </c>
    </row>
    <row r="645" spans="1:11" ht="15.75" customHeight="1" x14ac:dyDescent="0.25">
      <c r="A645" s="2">
        <v>380</v>
      </c>
      <c r="B645" s="501"/>
      <c r="C645" s="501"/>
      <c r="D645" s="139"/>
      <c r="E645" s="139"/>
      <c r="F645" s="139"/>
      <c r="G645" s="139"/>
      <c r="H645" s="140"/>
      <c r="I645" s="141"/>
      <c r="J645" s="38" t="str">
        <f t="shared" si="36"/>
        <v xml:space="preserve"> </v>
      </c>
      <c r="K645" s="38" t="str">
        <f t="shared" si="37"/>
        <v xml:space="preserve"> </v>
      </c>
    </row>
    <row r="646" spans="1:11" ht="17.25" customHeight="1" x14ac:dyDescent="0.25">
      <c r="A646" s="455"/>
      <c r="B646" s="455"/>
      <c r="C646" s="455"/>
      <c r="D646" s="455"/>
      <c r="E646" s="455"/>
      <c r="F646" s="86"/>
      <c r="G646" s="91" t="s">
        <v>230</v>
      </c>
      <c r="H646" s="41">
        <f>SUM(H626:H645)+H612</f>
        <v>0</v>
      </c>
      <c r="I646" s="49"/>
    </row>
    <row r="647" spans="1:11" ht="15" customHeight="1" x14ac:dyDescent="0.25">
      <c r="A647" s="46"/>
      <c r="B647" s="46"/>
      <c r="C647" s="46"/>
      <c r="D647" s="46"/>
      <c r="E647" s="46"/>
      <c r="F647" s="46"/>
      <c r="G647" s="46"/>
      <c r="H647" s="46"/>
      <c r="I647" s="46"/>
    </row>
    <row r="648" spans="1:11" ht="15" customHeight="1" x14ac:dyDescent="0.25">
      <c r="A648" s="502" t="s">
        <v>171</v>
      </c>
      <c r="B648" s="502"/>
      <c r="C648" s="502"/>
      <c r="D648" s="502"/>
      <c r="E648" s="502"/>
      <c r="F648" s="502"/>
      <c r="G648" s="502"/>
      <c r="H648" s="502"/>
      <c r="I648" s="502"/>
      <c r="J648" s="502"/>
      <c r="K648" s="502"/>
    </row>
    <row r="649" spans="1:11" ht="15" customHeight="1" x14ac:dyDescent="0.25">
      <c r="A649" s="50"/>
    </row>
    <row r="650" spans="1:11" ht="15" customHeight="1" x14ac:dyDescent="0.25">
      <c r="A650" s="89" t="s">
        <v>101</v>
      </c>
      <c r="D650" s="503" t="s">
        <v>231</v>
      </c>
      <c r="E650" s="503"/>
      <c r="F650" s="503"/>
      <c r="G650" s="503"/>
      <c r="H650" s="503"/>
      <c r="I650" s="503"/>
    </row>
    <row r="653" spans="1:11" ht="15.75" customHeight="1" x14ac:dyDescent="0.25">
      <c r="A653" s="348" t="s">
        <v>221</v>
      </c>
      <c r="B653" s="348"/>
      <c r="C653" s="348"/>
      <c r="D653" s="348"/>
      <c r="E653" s="348"/>
      <c r="F653" s="348"/>
      <c r="G653" s="348"/>
      <c r="H653" s="348"/>
      <c r="I653" s="348"/>
    </row>
    <row r="654" spans="1:11" ht="15" customHeight="1" x14ac:dyDescent="0.25">
      <c r="A654" s="70"/>
      <c r="B654" s="70"/>
      <c r="C654" s="70"/>
      <c r="D654" s="71" t="str">
        <f>'proje ve personel bilgileri'!$B$7</f>
        <v>/</v>
      </c>
      <c r="E654" s="70" t="s">
        <v>109</v>
      </c>
      <c r="F654" s="70"/>
      <c r="G654" s="70"/>
      <c r="H654" s="70"/>
      <c r="I654" s="70"/>
    </row>
    <row r="655" spans="1:11" ht="18.75" customHeight="1" x14ac:dyDescent="0.25">
      <c r="A655" s="64" t="s">
        <v>222</v>
      </c>
      <c r="I655" s="64" t="s">
        <v>223</v>
      </c>
    </row>
    <row r="656" spans="1:11" ht="15.75" customHeight="1" x14ac:dyDescent="0.25">
      <c r="A656" s="435" t="s">
        <v>224</v>
      </c>
      <c r="B656" s="436"/>
      <c r="C656" s="351">
        <f>'proje ve personel bilgileri'!$B$2</f>
        <v>0</v>
      </c>
      <c r="D656" s="352"/>
      <c r="E656" s="352"/>
      <c r="F656" s="352"/>
      <c r="G656" s="352"/>
      <c r="H656" s="352"/>
      <c r="I656" s="353"/>
    </row>
    <row r="657" spans="1:11" ht="15.75" customHeight="1" x14ac:dyDescent="0.25">
      <c r="A657" s="509" t="s">
        <v>225</v>
      </c>
      <c r="B657" s="510"/>
      <c r="C657" s="356">
        <f>'proje ve personel bilgileri'!$B$3</f>
        <v>0</v>
      </c>
      <c r="D657" s="357"/>
      <c r="E657" s="357"/>
      <c r="F657" s="357"/>
      <c r="G657" s="357"/>
      <c r="H657" s="357"/>
      <c r="I657" s="358"/>
    </row>
    <row r="658" spans="1:11" ht="15" customHeight="1" x14ac:dyDescent="0.25">
      <c r="A658" s="343" t="s">
        <v>87</v>
      </c>
      <c r="B658" s="346" t="s">
        <v>226</v>
      </c>
      <c r="C658" s="347"/>
      <c r="D658" s="343" t="s">
        <v>227</v>
      </c>
      <c r="E658" s="343" t="s">
        <v>228</v>
      </c>
      <c r="F658" s="344" t="s">
        <v>176</v>
      </c>
      <c r="G658" s="506"/>
      <c r="H658" s="343" t="s">
        <v>189</v>
      </c>
      <c r="I658" s="343" t="s">
        <v>178</v>
      </c>
    </row>
    <row r="659" spans="1:11" ht="15.75" customHeight="1" x14ac:dyDescent="0.25">
      <c r="A659" s="338"/>
      <c r="B659" s="339"/>
      <c r="C659" s="340"/>
      <c r="D659" s="338"/>
      <c r="E659" s="338"/>
      <c r="F659" s="507"/>
      <c r="G659" s="508"/>
      <c r="H659" s="338"/>
      <c r="I659" s="338"/>
    </row>
    <row r="660" spans="1:11" ht="57.75" customHeight="1" x14ac:dyDescent="0.25">
      <c r="A660" s="505"/>
      <c r="B660" s="339"/>
      <c r="C660" s="340"/>
      <c r="D660" s="338"/>
      <c r="E660" s="338"/>
      <c r="F660" s="85" t="s">
        <v>179</v>
      </c>
      <c r="G660" s="87" t="s">
        <v>180</v>
      </c>
      <c r="H660" s="338"/>
      <c r="I660" s="338"/>
    </row>
    <row r="661" spans="1:11" ht="15" customHeight="1" x14ac:dyDescent="0.25">
      <c r="A661" s="1">
        <v>381</v>
      </c>
      <c r="B661" s="504"/>
      <c r="C661" s="504"/>
      <c r="D661" s="133"/>
      <c r="E661" s="133"/>
      <c r="F661" s="133"/>
      <c r="G661" s="133"/>
      <c r="H661" s="142"/>
      <c r="I661" s="135"/>
      <c r="J661" s="38" t="str">
        <f t="shared" ref="J661:J680" si="38">IF(H661&lt;&gt;0,(IF(I661=0,"KDV'li Tutar Zorunlu"," "))," ")</f>
        <v xml:space="preserve"> </v>
      </c>
      <c r="K661" s="38" t="str">
        <f t="shared" ref="K661:K680" si="39">IF(H661&lt;&gt;0,(IF(F661=0,"Tarih Numara Zorunlu"," "))," ")</f>
        <v xml:space="preserve"> </v>
      </c>
    </row>
    <row r="662" spans="1:11" ht="15.75" customHeight="1" x14ac:dyDescent="0.25">
      <c r="A662" s="2">
        <v>382</v>
      </c>
      <c r="B662" s="500"/>
      <c r="C662" s="500"/>
      <c r="D662" s="136"/>
      <c r="E662" s="136"/>
      <c r="F662" s="136"/>
      <c r="G662" s="136"/>
      <c r="H662" s="137"/>
      <c r="I662" s="138"/>
      <c r="J662" s="38" t="str">
        <f t="shared" si="38"/>
        <v xml:space="preserve"> </v>
      </c>
      <c r="K662" s="38" t="str">
        <f t="shared" si="39"/>
        <v xml:space="preserve"> </v>
      </c>
    </row>
    <row r="663" spans="1:11" ht="15" customHeight="1" x14ac:dyDescent="0.25">
      <c r="A663" s="1">
        <v>383</v>
      </c>
      <c r="B663" s="500"/>
      <c r="C663" s="500"/>
      <c r="D663" s="136"/>
      <c r="E663" s="136"/>
      <c r="F663" s="136"/>
      <c r="G663" s="136"/>
      <c r="H663" s="137"/>
      <c r="I663" s="138"/>
      <c r="J663" s="38" t="str">
        <f t="shared" si="38"/>
        <v xml:space="preserve"> </v>
      </c>
      <c r="K663" s="38" t="str">
        <f t="shared" si="39"/>
        <v xml:space="preserve"> </v>
      </c>
    </row>
    <row r="664" spans="1:11" ht="15.75" customHeight="1" x14ac:dyDescent="0.25">
      <c r="A664" s="2">
        <v>384</v>
      </c>
      <c r="B664" s="500"/>
      <c r="C664" s="500"/>
      <c r="D664" s="136"/>
      <c r="E664" s="136"/>
      <c r="F664" s="136"/>
      <c r="G664" s="136"/>
      <c r="H664" s="137"/>
      <c r="I664" s="138"/>
      <c r="J664" s="38" t="str">
        <f t="shared" si="38"/>
        <v xml:space="preserve"> </v>
      </c>
      <c r="K664" s="38" t="str">
        <f t="shared" si="39"/>
        <v xml:space="preserve"> </v>
      </c>
    </row>
    <row r="665" spans="1:11" ht="15" customHeight="1" x14ac:dyDescent="0.25">
      <c r="A665" s="1">
        <v>385</v>
      </c>
      <c r="B665" s="500"/>
      <c r="C665" s="500"/>
      <c r="D665" s="136"/>
      <c r="E665" s="136"/>
      <c r="F665" s="136"/>
      <c r="G665" s="136"/>
      <c r="H665" s="137"/>
      <c r="I665" s="138"/>
      <c r="J665" s="38" t="str">
        <f t="shared" si="38"/>
        <v xml:space="preserve"> </v>
      </c>
      <c r="K665" s="38" t="str">
        <f t="shared" si="39"/>
        <v xml:space="preserve"> </v>
      </c>
    </row>
    <row r="666" spans="1:11" ht="15.75" customHeight="1" x14ac:dyDescent="0.25">
      <c r="A666" s="2">
        <v>386</v>
      </c>
      <c r="B666" s="477"/>
      <c r="C666" s="477"/>
      <c r="D666" s="136"/>
      <c r="E666" s="136"/>
      <c r="F666" s="136"/>
      <c r="G666" s="136"/>
      <c r="H666" s="137"/>
      <c r="I666" s="138"/>
      <c r="J666" s="38" t="str">
        <f t="shared" si="38"/>
        <v xml:space="preserve"> </v>
      </c>
      <c r="K666" s="38" t="str">
        <f t="shared" si="39"/>
        <v xml:space="preserve"> </v>
      </c>
    </row>
    <row r="667" spans="1:11" ht="15" customHeight="1" x14ac:dyDescent="0.25">
      <c r="A667" s="1">
        <v>387</v>
      </c>
      <c r="B667" s="477"/>
      <c r="C667" s="477"/>
      <c r="D667" s="136"/>
      <c r="E667" s="136"/>
      <c r="F667" s="136"/>
      <c r="G667" s="136"/>
      <c r="H667" s="137"/>
      <c r="I667" s="138"/>
      <c r="J667" s="38" t="str">
        <f t="shared" si="38"/>
        <v xml:space="preserve"> </v>
      </c>
      <c r="K667" s="38" t="str">
        <f t="shared" si="39"/>
        <v xml:space="preserve"> </v>
      </c>
    </row>
    <row r="668" spans="1:11" ht="15.75" customHeight="1" x14ac:dyDescent="0.25">
      <c r="A668" s="2">
        <v>388</v>
      </c>
      <c r="B668" s="477"/>
      <c r="C668" s="477"/>
      <c r="D668" s="136"/>
      <c r="E668" s="136"/>
      <c r="F668" s="136"/>
      <c r="G668" s="136"/>
      <c r="H668" s="137"/>
      <c r="I668" s="138"/>
      <c r="J668" s="38" t="str">
        <f t="shared" si="38"/>
        <v xml:space="preserve"> </v>
      </c>
      <c r="K668" s="38" t="str">
        <f t="shared" si="39"/>
        <v xml:space="preserve"> </v>
      </c>
    </row>
    <row r="669" spans="1:11" ht="15" customHeight="1" x14ac:dyDescent="0.25">
      <c r="A669" s="1">
        <v>389</v>
      </c>
      <c r="B669" s="477"/>
      <c r="C669" s="477"/>
      <c r="D669" s="136"/>
      <c r="E669" s="136"/>
      <c r="F669" s="136"/>
      <c r="G669" s="136"/>
      <c r="H669" s="137"/>
      <c r="I669" s="138"/>
      <c r="J669" s="38" t="str">
        <f t="shared" si="38"/>
        <v xml:space="preserve"> </v>
      </c>
      <c r="K669" s="38" t="str">
        <f t="shared" si="39"/>
        <v xml:space="preserve"> </v>
      </c>
    </row>
    <row r="670" spans="1:11" ht="15.75" customHeight="1" x14ac:dyDescent="0.25">
      <c r="A670" s="2">
        <v>390</v>
      </c>
      <c r="B670" s="477"/>
      <c r="C670" s="477"/>
      <c r="D670" s="136"/>
      <c r="E670" s="136"/>
      <c r="F670" s="136"/>
      <c r="G670" s="136"/>
      <c r="H670" s="137"/>
      <c r="I670" s="138"/>
      <c r="J670" s="38" t="str">
        <f t="shared" si="38"/>
        <v xml:space="preserve"> </v>
      </c>
      <c r="K670" s="38" t="str">
        <f t="shared" si="39"/>
        <v xml:space="preserve"> </v>
      </c>
    </row>
    <row r="671" spans="1:11" ht="15" customHeight="1" x14ac:dyDescent="0.25">
      <c r="A671" s="1">
        <v>391</v>
      </c>
      <c r="B671" s="477"/>
      <c r="C671" s="477"/>
      <c r="D671" s="136"/>
      <c r="E671" s="136"/>
      <c r="F671" s="136"/>
      <c r="G671" s="136"/>
      <c r="H671" s="137"/>
      <c r="I671" s="138"/>
      <c r="J671" s="38" t="str">
        <f t="shared" si="38"/>
        <v xml:space="preserve"> </v>
      </c>
      <c r="K671" s="38" t="str">
        <f t="shared" si="39"/>
        <v xml:space="preserve"> </v>
      </c>
    </row>
    <row r="672" spans="1:11" ht="15.75" customHeight="1" x14ac:dyDescent="0.25">
      <c r="A672" s="2">
        <v>392</v>
      </c>
      <c r="B672" s="477"/>
      <c r="C672" s="477"/>
      <c r="D672" s="136"/>
      <c r="E672" s="136"/>
      <c r="F672" s="136"/>
      <c r="G672" s="136"/>
      <c r="H672" s="137"/>
      <c r="I672" s="138"/>
      <c r="J672" s="38" t="str">
        <f t="shared" si="38"/>
        <v xml:space="preserve"> </v>
      </c>
      <c r="K672" s="38" t="str">
        <f t="shared" si="39"/>
        <v xml:space="preserve"> </v>
      </c>
    </row>
    <row r="673" spans="1:11" ht="15" customHeight="1" x14ac:dyDescent="0.25">
      <c r="A673" s="1">
        <v>393</v>
      </c>
      <c r="B673" s="477"/>
      <c r="C673" s="477"/>
      <c r="D673" s="136"/>
      <c r="E673" s="136"/>
      <c r="F673" s="136"/>
      <c r="G673" s="136"/>
      <c r="H673" s="137"/>
      <c r="I673" s="138"/>
      <c r="J673" s="38" t="str">
        <f t="shared" si="38"/>
        <v xml:space="preserve"> </v>
      </c>
      <c r="K673" s="38" t="str">
        <f t="shared" si="39"/>
        <v xml:space="preserve"> </v>
      </c>
    </row>
    <row r="674" spans="1:11" ht="15.75" customHeight="1" x14ac:dyDescent="0.25">
      <c r="A674" s="2">
        <v>394</v>
      </c>
      <c r="B674" s="477"/>
      <c r="C674" s="477"/>
      <c r="D674" s="136"/>
      <c r="E674" s="136"/>
      <c r="F674" s="136"/>
      <c r="G674" s="136"/>
      <c r="H674" s="137"/>
      <c r="I674" s="138"/>
      <c r="J674" s="38" t="str">
        <f t="shared" si="38"/>
        <v xml:space="preserve"> </v>
      </c>
      <c r="K674" s="38" t="str">
        <f t="shared" si="39"/>
        <v xml:space="preserve"> </v>
      </c>
    </row>
    <row r="675" spans="1:11" ht="15" customHeight="1" x14ac:dyDescent="0.25">
      <c r="A675" s="1">
        <v>395</v>
      </c>
      <c r="B675" s="477"/>
      <c r="C675" s="477"/>
      <c r="D675" s="136"/>
      <c r="E675" s="136"/>
      <c r="F675" s="136"/>
      <c r="G675" s="136"/>
      <c r="H675" s="137"/>
      <c r="I675" s="138"/>
      <c r="J675" s="38" t="str">
        <f t="shared" si="38"/>
        <v xml:space="preserve"> </v>
      </c>
      <c r="K675" s="38" t="str">
        <f t="shared" si="39"/>
        <v xml:space="preserve"> </v>
      </c>
    </row>
    <row r="676" spans="1:11" ht="15.75" customHeight="1" x14ac:dyDescent="0.25">
      <c r="A676" s="2">
        <v>396</v>
      </c>
      <c r="B676" s="477"/>
      <c r="C676" s="477"/>
      <c r="D676" s="136"/>
      <c r="E676" s="136"/>
      <c r="F676" s="136"/>
      <c r="G676" s="136"/>
      <c r="H676" s="137"/>
      <c r="I676" s="138"/>
      <c r="J676" s="38" t="str">
        <f t="shared" si="38"/>
        <v xml:space="preserve"> </v>
      </c>
      <c r="K676" s="38" t="str">
        <f t="shared" si="39"/>
        <v xml:space="preserve"> </v>
      </c>
    </row>
    <row r="677" spans="1:11" ht="15" customHeight="1" x14ac:dyDescent="0.25">
      <c r="A677" s="1">
        <v>397</v>
      </c>
      <c r="B677" s="477"/>
      <c r="C677" s="477"/>
      <c r="D677" s="136"/>
      <c r="E677" s="136"/>
      <c r="F677" s="136"/>
      <c r="G677" s="136"/>
      <c r="H677" s="137"/>
      <c r="I677" s="138"/>
      <c r="J677" s="38" t="str">
        <f t="shared" si="38"/>
        <v xml:space="preserve"> </v>
      </c>
      <c r="K677" s="38" t="str">
        <f t="shared" si="39"/>
        <v xml:space="preserve"> </v>
      </c>
    </row>
    <row r="678" spans="1:11" ht="15.75" customHeight="1" x14ac:dyDescent="0.25">
      <c r="A678" s="2">
        <v>398</v>
      </c>
      <c r="B678" s="477"/>
      <c r="C678" s="477"/>
      <c r="D678" s="136"/>
      <c r="E678" s="136"/>
      <c r="F678" s="136"/>
      <c r="G678" s="136"/>
      <c r="H678" s="137"/>
      <c r="I678" s="138"/>
      <c r="J678" s="38" t="str">
        <f t="shared" si="38"/>
        <v xml:space="preserve"> </v>
      </c>
      <c r="K678" s="38" t="str">
        <f t="shared" si="39"/>
        <v xml:space="preserve"> </v>
      </c>
    </row>
    <row r="679" spans="1:11" ht="15" customHeight="1" x14ac:dyDescent="0.25">
      <c r="A679" s="1">
        <v>399</v>
      </c>
      <c r="B679" s="500"/>
      <c r="C679" s="500"/>
      <c r="D679" s="136"/>
      <c r="E679" s="136"/>
      <c r="F679" s="136"/>
      <c r="G679" s="136"/>
      <c r="H679" s="137"/>
      <c r="I679" s="138"/>
      <c r="J679" s="38" t="str">
        <f t="shared" si="38"/>
        <v xml:space="preserve"> </v>
      </c>
      <c r="K679" s="38" t="str">
        <f t="shared" si="39"/>
        <v xml:space="preserve"> </v>
      </c>
    </row>
    <row r="680" spans="1:11" ht="15.75" customHeight="1" x14ac:dyDescent="0.25">
      <c r="A680" s="2">
        <v>400</v>
      </c>
      <c r="B680" s="501"/>
      <c r="C680" s="501"/>
      <c r="D680" s="139"/>
      <c r="E680" s="139"/>
      <c r="F680" s="139"/>
      <c r="G680" s="139"/>
      <c r="H680" s="140"/>
      <c r="I680" s="141"/>
      <c r="J680" s="38" t="str">
        <f t="shared" si="38"/>
        <v xml:space="preserve"> </v>
      </c>
      <c r="K680" s="38" t="str">
        <f t="shared" si="39"/>
        <v xml:space="preserve"> </v>
      </c>
    </row>
    <row r="681" spans="1:11" ht="18" customHeight="1" x14ac:dyDescent="0.25">
      <c r="A681" s="455"/>
      <c r="B681" s="455"/>
      <c r="C681" s="455"/>
      <c r="D681" s="455"/>
      <c r="E681" s="455"/>
      <c r="F681" s="86"/>
      <c r="G681" s="91" t="s">
        <v>230</v>
      </c>
      <c r="H681" s="41">
        <f>SUM(H661:H680)+H646</f>
        <v>0</v>
      </c>
      <c r="I681" s="49"/>
    </row>
    <row r="682" spans="1:11" ht="15" customHeight="1" x14ac:dyDescent="0.25">
      <c r="A682" s="46"/>
      <c r="B682" s="46"/>
      <c r="C682" s="46"/>
      <c r="D682" s="46"/>
      <c r="E682" s="46"/>
      <c r="F682" s="46"/>
      <c r="G682" s="46"/>
      <c r="H682" s="46"/>
      <c r="I682" s="46"/>
    </row>
    <row r="683" spans="1:11" ht="15" customHeight="1" x14ac:dyDescent="0.25">
      <c r="A683" s="502" t="s">
        <v>171</v>
      </c>
      <c r="B683" s="502"/>
      <c r="C683" s="502"/>
      <c r="D683" s="502"/>
      <c r="E683" s="502"/>
      <c r="F683" s="502"/>
      <c r="G683" s="502"/>
      <c r="H683" s="502"/>
      <c r="I683" s="502"/>
      <c r="J683" s="502"/>
      <c r="K683" s="502"/>
    </row>
    <row r="684" spans="1:11" ht="15" customHeight="1" x14ac:dyDescent="0.25">
      <c r="A684" s="50"/>
    </row>
    <row r="685" spans="1:11" ht="15" customHeight="1" x14ac:dyDescent="0.25">
      <c r="A685" s="89" t="s">
        <v>101</v>
      </c>
      <c r="D685" s="503" t="s">
        <v>231</v>
      </c>
      <c r="E685" s="503"/>
      <c r="F685" s="503"/>
      <c r="G685" s="503"/>
      <c r="H685" s="503"/>
      <c r="I685" s="503"/>
    </row>
    <row r="686" spans="1:11" ht="15" customHeight="1" x14ac:dyDescent="0.25">
      <c r="A686" s="89"/>
      <c r="D686" s="89"/>
      <c r="E686" s="89"/>
      <c r="F686" s="89"/>
      <c r="G686" s="89"/>
      <c r="H686" s="89"/>
      <c r="I686" s="89"/>
    </row>
    <row r="687" spans="1:11" ht="15.75" customHeight="1" x14ac:dyDescent="0.25">
      <c r="A687" s="348" t="s">
        <v>221</v>
      </c>
      <c r="B687" s="348"/>
      <c r="C687" s="348"/>
      <c r="D687" s="348"/>
      <c r="E687" s="348"/>
      <c r="F687" s="348"/>
      <c r="G687" s="348"/>
      <c r="H687" s="348"/>
      <c r="I687" s="348"/>
    </row>
    <row r="688" spans="1:11" ht="15" customHeight="1" x14ac:dyDescent="0.25">
      <c r="A688" s="70"/>
      <c r="B688" s="70"/>
      <c r="C688" s="70"/>
      <c r="D688" s="71" t="str">
        <f>'proje ve personel bilgileri'!$B$7</f>
        <v>/</v>
      </c>
      <c r="E688" s="70" t="s">
        <v>109</v>
      </c>
      <c r="F688" s="70"/>
      <c r="G688" s="70"/>
      <c r="H688" s="70"/>
      <c r="I688" s="70"/>
    </row>
    <row r="689" spans="1:11" ht="18.75" customHeight="1" x14ac:dyDescent="0.25">
      <c r="A689" s="64" t="s">
        <v>222</v>
      </c>
      <c r="I689" s="64" t="s">
        <v>223</v>
      </c>
    </row>
    <row r="690" spans="1:11" ht="15.75" customHeight="1" x14ac:dyDescent="0.25">
      <c r="A690" s="435" t="s">
        <v>224</v>
      </c>
      <c r="B690" s="436"/>
      <c r="C690" s="351">
        <f>'proje ve personel bilgileri'!$B$2</f>
        <v>0</v>
      </c>
      <c r="D690" s="352"/>
      <c r="E690" s="352"/>
      <c r="F690" s="352"/>
      <c r="G690" s="352"/>
      <c r="H690" s="352"/>
      <c r="I690" s="353"/>
    </row>
    <row r="691" spans="1:11" ht="15.75" customHeight="1" x14ac:dyDescent="0.25">
      <c r="A691" s="509" t="s">
        <v>225</v>
      </c>
      <c r="B691" s="510"/>
      <c r="C691" s="356">
        <f>'proje ve personel bilgileri'!$B$3</f>
        <v>0</v>
      </c>
      <c r="D691" s="357"/>
      <c r="E691" s="357"/>
      <c r="F691" s="357"/>
      <c r="G691" s="357"/>
      <c r="H691" s="357"/>
      <c r="I691" s="358"/>
    </row>
    <row r="692" spans="1:11" ht="15" customHeight="1" x14ac:dyDescent="0.25">
      <c r="A692" s="343" t="s">
        <v>87</v>
      </c>
      <c r="B692" s="346" t="s">
        <v>226</v>
      </c>
      <c r="C692" s="347"/>
      <c r="D692" s="343" t="s">
        <v>227</v>
      </c>
      <c r="E692" s="343" t="s">
        <v>228</v>
      </c>
      <c r="F692" s="344" t="s">
        <v>176</v>
      </c>
      <c r="G692" s="506"/>
      <c r="H692" s="343" t="s">
        <v>189</v>
      </c>
      <c r="I692" s="343" t="s">
        <v>178</v>
      </c>
    </row>
    <row r="693" spans="1:11" ht="15.75" customHeight="1" x14ac:dyDescent="0.25">
      <c r="A693" s="338"/>
      <c r="B693" s="339"/>
      <c r="C693" s="340"/>
      <c r="D693" s="338"/>
      <c r="E693" s="338"/>
      <c r="F693" s="507"/>
      <c r="G693" s="508"/>
      <c r="H693" s="338"/>
      <c r="I693" s="338"/>
    </row>
    <row r="694" spans="1:11" ht="58.5" customHeight="1" x14ac:dyDescent="0.25">
      <c r="A694" s="505"/>
      <c r="B694" s="339"/>
      <c r="C694" s="340"/>
      <c r="D694" s="338"/>
      <c r="E694" s="338"/>
      <c r="F694" s="85" t="s">
        <v>179</v>
      </c>
      <c r="G694" s="87" t="s">
        <v>180</v>
      </c>
      <c r="H694" s="338"/>
      <c r="I694" s="338"/>
    </row>
    <row r="695" spans="1:11" ht="15" customHeight="1" x14ac:dyDescent="0.25">
      <c r="A695" s="1">
        <v>401</v>
      </c>
      <c r="B695" s="504"/>
      <c r="C695" s="504"/>
      <c r="D695" s="133"/>
      <c r="E695" s="133"/>
      <c r="F695" s="133"/>
      <c r="G695" s="133"/>
      <c r="H695" s="142"/>
      <c r="I695" s="135"/>
      <c r="J695" s="38" t="str">
        <f t="shared" ref="J695:J714" si="40">IF(H695&lt;&gt;0,(IF(I695=0,"KDV'li Tutar Zorunlu"," "))," ")</f>
        <v xml:space="preserve"> </v>
      </c>
      <c r="K695" s="38" t="str">
        <f t="shared" ref="K695:K714" si="41">IF(H695&lt;&gt;0,(IF(F695=0,"Tarih Numara Zorunlu"," "))," ")</f>
        <v xml:space="preserve"> </v>
      </c>
    </row>
    <row r="696" spans="1:11" ht="15.75" customHeight="1" x14ac:dyDescent="0.25">
      <c r="A696" s="2">
        <v>402</v>
      </c>
      <c r="B696" s="500"/>
      <c r="C696" s="500"/>
      <c r="D696" s="136"/>
      <c r="E696" s="136"/>
      <c r="F696" s="136"/>
      <c r="G696" s="136"/>
      <c r="H696" s="137"/>
      <c r="I696" s="138"/>
      <c r="J696" s="38" t="str">
        <f t="shared" si="40"/>
        <v xml:space="preserve"> </v>
      </c>
      <c r="K696" s="38" t="str">
        <f t="shared" si="41"/>
        <v xml:space="preserve"> </v>
      </c>
    </row>
    <row r="697" spans="1:11" ht="15" customHeight="1" x14ac:dyDescent="0.25">
      <c r="A697" s="1">
        <v>403</v>
      </c>
      <c r="B697" s="500"/>
      <c r="C697" s="500"/>
      <c r="D697" s="136"/>
      <c r="E697" s="136"/>
      <c r="F697" s="136"/>
      <c r="G697" s="136"/>
      <c r="H697" s="137"/>
      <c r="I697" s="138"/>
      <c r="J697" s="38" t="str">
        <f t="shared" si="40"/>
        <v xml:space="preserve"> </v>
      </c>
      <c r="K697" s="38" t="str">
        <f t="shared" si="41"/>
        <v xml:space="preserve"> </v>
      </c>
    </row>
    <row r="698" spans="1:11" ht="15.75" customHeight="1" x14ac:dyDescent="0.25">
      <c r="A698" s="2">
        <v>404</v>
      </c>
      <c r="B698" s="500"/>
      <c r="C698" s="500"/>
      <c r="D698" s="136"/>
      <c r="E698" s="136"/>
      <c r="F698" s="136"/>
      <c r="G698" s="136"/>
      <c r="H698" s="137"/>
      <c r="I698" s="138"/>
      <c r="J698" s="38" t="str">
        <f t="shared" si="40"/>
        <v xml:space="preserve"> </v>
      </c>
      <c r="K698" s="38" t="str">
        <f t="shared" si="41"/>
        <v xml:space="preserve"> </v>
      </c>
    </row>
    <row r="699" spans="1:11" ht="15" customHeight="1" x14ac:dyDescent="0.25">
      <c r="A699" s="1">
        <v>405</v>
      </c>
      <c r="B699" s="500"/>
      <c r="C699" s="500"/>
      <c r="D699" s="136"/>
      <c r="E699" s="136"/>
      <c r="F699" s="136"/>
      <c r="G699" s="136"/>
      <c r="H699" s="137"/>
      <c r="I699" s="138"/>
      <c r="J699" s="38" t="str">
        <f t="shared" si="40"/>
        <v xml:space="preserve"> </v>
      </c>
      <c r="K699" s="38" t="str">
        <f t="shared" si="41"/>
        <v xml:space="preserve"> </v>
      </c>
    </row>
    <row r="700" spans="1:11" ht="15.75" customHeight="1" x14ac:dyDescent="0.25">
      <c r="A700" s="2">
        <v>406</v>
      </c>
      <c r="B700" s="477"/>
      <c r="C700" s="477"/>
      <c r="D700" s="136"/>
      <c r="E700" s="136"/>
      <c r="F700" s="136"/>
      <c r="G700" s="136"/>
      <c r="H700" s="137"/>
      <c r="I700" s="138"/>
      <c r="J700" s="38" t="str">
        <f t="shared" si="40"/>
        <v xml:space="preserve"> </v>
      </c>
      <c r="K700" s="38" t="str">
        <f t="shared" si="41"/>
        <v xml:space="preserve"> </v>
      </c>
    </row>
    <row r="701" spans="1:11" ht="15" customHeight="1" x14ac:dyDescent="0.25">
      <c r="A701" s="1">
        <v>407</v>
      </c>
      <c r="B701" s="477"/>
      <c r="C701" s="477"/>
      <c r="D701" s="136"/>
      <c r="E701" s="136"/>
      <c r="F701" s="136"/>
      <c r="G701" s="136"/>
      <c r="H701" s="137"/>
      <c r="I701" s="138"/>
      <c r="J701" s="38" t="str">
        <f t="shared" si="40"/>
        <v xml:space="preserve"> </v>
      </c>
      <c r="K701" s="38" t="str">
        <f t="shared" si="41"/>
        <v xml:space="preserve"> </v>
      </c>
    </row>
    <row r="702" spans="1:11" ht="15.75" customHeight="1" x14ac:dyDescent="0.25">
      <c r="A702" s="2">
        <v>408</v>
      </c>
      <c r="B702" s="477"/>
      <c r="C702" s="477"/>
      <c r="D702" s="136"/>
      <c r="E702" s="136"/>
      <c r="F702" s="136"/>
      <c r="G702" s="136"/>
      <c r="H702" s="137"/>
      <c r="I702" s="138"/>
      <c r="J702" s="38" t="str">
        <f t="shared" si="40"/>
        <v xml:space="preserve"> </v>
      </c>
      <c r="K702" s="38" t="str">
        <f t="shared" si="41"/>
        <v xml:space="preserve"> </v>
      </c>
    </row>
    <row r="703" spans="1:11" ht="15" customHeight="1" x14ac:dyDescent="0.25">
      <c r="A703" s="1">
        <v>409</v>
      </c>
      <c r="B703" s="477"/>
      <c r="C703" s="477"/>
      <c r="D703" s="136"/>
      <c r="E703" s="136"/>
      <c r="F703" s="136"/>
      <c r="G703" s="136"/>
      <c r="H703" s="137"/>
      <c r="I703" s="138"/>
      <c r="J703" s="38" t="str">
        <f t="shared" si="40"/>
        <v xml:space="preserve"> </v>
      </c>
      <c r="K703" s="38" t="str">
        <f t="shared" si="41"/>
        <v xml:space="preserve"> </v>
      </c>
    </row>
    <row r="704" spans="1:11" ht="15.75" customHeight="1" x14ac:dyDescent="0.25">
      <c r="A704" s="2">
        <v>410</v>
      </c>
      <c r="B704" s="477"/>
      <c r="C704" s="477"/>
      <c r="D704" s="136"/>
      <c r="E704" s="136"/>
      <c r="F704" s="136"/>
      <c r="G704" s="136"/>
      <c r="H704" s="137"/>
      <c r="I704" s="138"/>
      <c r="J704" s="38" t="str">
        <f t="shared" si="40"/>
        <v xml:space="preserve"> </v>
      </c>
      <c r="K704" s="38" t="str">
        <f t="shared" si="41"/>
        <v xml:space="preserve"> </v>
      </c>
    </row>
    <row r="705" spans="1:11" ht="15" customHeight="1" x14ac:dyDescent="0.25">
      <c r="A705" s="1">
        <v>411</v>
      </c>
      <c r="B705" s="477"/>
      <c r="C705" s="477"/>
      <c r="D705" s="136"/>
      <c r="E705" s="136"/>
      <c r="F705" s="136"/>
      <c r="G705" s="136"/>
      <c r="H705" s="137"/>
      <c r="I705" s="138"/>
      <c r="J705" s="38" t="str">
        <f t="shared" si="40"/>
        <v xml:space="preserve"> </v>
      </c>
      <c r="K705" s="38" t="str">
        <f t="shared" si="41"/>
        <v xml:space="preserve"> </v>
      </c>
    </row>
    <row r="706" spans="1:11" ht="15.75" customHeight="1" x14ac:dyDescent="0.25">
      <c r="A706" s="2">
        <v>412</v>
      </c>
      <c r="B706" s="477"/>
      <c r="C706" s="477"/>
      <c r="D706" s="136"/>
      <c r="E706" s="136"/>
      <c r="F706" s="136"/>
      <c r="G706" s="136"/>
      <c r="H706" s="137"/>
      <c r="I706" s="138"/>
      <c r="J706" s="38" t="str">
        <f t="shared" si="40"/>
        <v xml:space="preserve"> </v>
      </c>
      <c r="K706" s="38" t="str">
        <f t="shared" si="41"/>
        <v xml:space="preserve"> </v>
      </c>
    </row>
    <row r="707" spans="1:11" ht="15" customHeight="1" x14ac:dyDescent="0.25">
      <c r="A707" s="1">
        <v>413</v>
      </c>
      <c r="B707" s="477"/>
      <c r="C707" s="477"/>
      <c r="D707" s="136"/>
      <c r="E707" s="136"/>
      <c r="F707" s="136"/>
      <c r="G707" s="136"/>
      <c r="H707" s="137"/>
      <c r="I707" s="138"/>
      <c r="J707" s="38" t="str">
        <f t="shared" si="40"/>
        <v xml:space="preserve"> </v>
      </c>
      <c r="K707" s="38" t="str">
        <f t="shared" si="41"/>
        <v xml:space="preserve"> </v>
      </c>
    </row>
    <row r="708" spans="1:11" ht="15.75" customHeight="1" x14ac:dyDescent="0.25">
      <c r="A708" s="2">
        <v>414</v>
      </c>
      <c r="B708" s="477"/>
      <c r="C708" s="477"/>
      <c r="D708" s="136"/>
      <c r="E708" s="136"/>
      <c r="F708" s="136"/>
      <c r="G708" s="136"/>
      <c r="H708" s="137"/>
      <c r="I708" s="138"/>
      <c r="J708" s="38" t="str">
        <f t="shared" si="40"/>
        <v xml:space="preserve"> </v>
      </c>
      <c r="K708" s="38" t="str">
        <f t="shared" si="41"/>
        <v xml:space="preserve"> </v>
      </c>
    </row>
    <row r="709" spans="1:11" ht="15" customHeight="1" x14ac:dyDescent="0.25">
      <c r="A709" s="1">
        <v>415</v>
      </c>
      <c r="B709" s="477"/>
      <c r="C709" s="477"/>
      <c r="D709" s="136"/>
      <c r="E709" s="136"/>
      <c r="F709" s="136"/>
      <c r="G709" s="136"/>
      <c r="H709" s="137"/>
      <c r="I709" s="138"/>
      <c r="J709" s="38" t="str">
        <f t="shared" si="40"/>
        <v xml:space="preserve"> </v>
      </c>
      <c r="K709" s="38" t="str">
        <f t="shared" si="41"/>
        <v xml:space="preserve"> </v>
      </c>
    </row>
    <row r="710" spans="1:11" ht="15.75" customHeight="1" x14ac:dyDescent="0.25">
      <c r="A710" s="2">
        <v>416</v>
      </c>
      <c r="B710" s="477"/>
      <c r="C710" s="477"/>
      <c r="D710" s="136"/>
      <c r="E710" s="136"/>
      <c r="F710" s="136"/>
      <c r="G710" s="136"/>
      <c r="H710" s="137"/>
      <c r="I710" s="138"/>
      <c r="J710" s="38" t="str">
        <f t="shared" si="40"/>
        <v xml:space="preserve"> </v>
      </c>
      <c r="K710" s="38" t="str">
        <f t="shared" si="41"/>
        <v xml:space="preserve"> </v>
      </c>
    </row>
    <row r="711" spans="1:11" ht="15" customHeight="1" x14ac:dyDescent="0.25">
      <c r="A711" s="1">
        <v>417</v>
      </c>
      <c r="B711" s="477"/>
      <c r="C711" s="477"/>
      <c r="D711" s="136"/>
      <c r="E711" s="136"/>
      <c r="F711" s="136"/>
      <c r="G711" s="136"/>
      <c r="H711" s="137"/>
      <c r="I711" s="138"/>
      <c r="J711" s="38" t="str">
        <f t="shared" si="40"/>
        <v xml:space="preserve"> </v>
      </c>
      <c r="K711" s="38" t="str">
        <f t="shared" si="41"/>
        <v xml:space="preserve"> </v>
      </c>
    </row>
    <row r="712" spans="1:11" ht="15.75" customHeight="1" x14ac:dyDescent="0.25">
      <c r="A712" s="2">
        <v>418</v>
      </c>
      <c r="B712" s="477"/>
      <c r="C712" s="477"/>
      <c r="D712" s="136"/>
      <c r="E712" s="136"/>
      <c r="F712" s="136"/>
      <c r="G712" s="136"/>
      <c r="H712" s="137"/>
      <c r="I712" s="138"/>
      <c r="J712" s="38" t="str">
        <f t="shared" si="40"/>
        <v xml:space="preserve"> </v>
      </c>
      <c r="K712" s="38" t="str">
        <f t="shared" si="41"/>
        <v xml:space="preserve"> </v>
      </c>
    </row>
    <row r="713" spans="1:11" ht="15" customHeight="1" x14ac:dyDescent="0.25">
      <c r="A713" s="1">
        <v>419</v>
      </c>
      <c r="B713" s="500"/>
      <c r="C713" s="500"/>
      <c r="D713" s="136"/>
      <c r="E713" s="136"/>
      <c r="F713" s="136"/>
      <c r="G713" s="136"/>
      <c r="H713" s="137"/>
      <c r="I713" s="138"/>
      <c r="J713" s="38" t="str">
        <f t="shared" si="40"/>
        <v xml:space="preserve"> </v>
      </c>
      <c r="K713" s="38" t="str">
        <f t="shared" si="41"/>
        <v xml:space="preserve"> </v>
      </c>
    </row>
    <row r="714" spans="1:11" ht="15.75" customHeight="1" x14ac:dyDescent="0.25">
      <c r="A714" s="2">
        <v>420</v>
      </c>
      <c r="B714" s="501"/>
      <c r="C714" s="501"/>
      <c r="D714" s="139"/>
      <c r="E714" s="139"/>
      <c r="F714" s="139"/>
      <c r="G714" s="139"/>
      <c r="H714" s="140"/>
      <c r="I714" s="141"/>
      <c r="J714" s="38" t="str">
        <f t="shared" si="40"/>
        <v xml:space="preserve"> </v>
      </c>
      <c r="K714" s="38" t="str">
        <f t="shared" si="41"/>
        <v xml:space="preserve"> </v>
      </c>
    </row>
    <row r="715" spans="1:11" ht="19.5" customHeight="1" x14ac:dyDescent="0.25">
      <c r="A715" s="455"/>
      <c r="B715" s="455"/>
      <c r="C715" s="455"/>
      <c r="D715" s="455"/>
      <c r="E715" s="455"/>
      <c r="F715" s="86"/>
      <c r="G715" s="91" t="s">
        <v>230</v>
      </c>
      <c r="H715" s="41">
        <f>SUM(H695:H714)+H681</f>
        <v>0</v>
      </c>
      <c r="I715" s="49"/>
    </row>
    <row r="716" spans="1:11" ht="15" customHeight="1" x14ac:dyDescent="0.25">
      <c r="A716" s="46"/>
      <c r="B716" s="46"/>
      <c r="C716" s="46"/>
      <c r="D716" s="46"/>
      <c r="E716" s="46"/>
      <c r="F716" s="46"/>
      <c r="G716" s="46"/>
      <c r="H716" s="46"/>
      <c r="I716" s="46"/>
    </row>
    <row r="717" spans="1:11" ht="15" customHeight="1" x14ac:dyDescent="0.25">
      <c r="A717" s="502" t="s">
        <v>171</v>
      </c>
      <c r="B717" s="502"/>
      <c r="C717" s="502"/>
      <c r="D717" s="502"/>
      <c r="E717" s="502"/>
      <c r="F717" s="502"/>
      <c r="G717" s="502"/>
      <c r="H717" s="502"/>
      <c r="I717" s="502"/>
      <c r="J717" s="502"/>
      <c r="K717" s="502"/>
    </row>
    <row r="718" spans="1:11" ht="15" customHeight="1" x14ac:dyDescent="0.25">
      <c r="A718" s="50"/>
    </row>
    <row r="719" spans="1:11" ht="15" customHeight="1" x14ac:dyDescent="0.25">
      <c r="A719" s="89" t="s">
        <v>101</v>
      </c>
      <c r="D719" s="503" t="s">
        <v>231</v>
      </c>
      <c r="E719" s="503"/>
      <c r="F719" s="503"/>
      <c r="G719" s="503"/>
      <c r="H719" s="503"/>
      <c r="I719" s="503"/>
    </row>
    <row r="720" spans="1:11" ht="15" customHeight="1" x14ac:dyDescent="0.25">
      <c r="A720" s="89"/>
      <c r="D720" s="89"/>
      <c r="E720" s="89"/>
      <c r="F720" s="89"/>
      <c r="G720" s="89"/>
      <c r="H720" s="89"/>
      <c r="I720" s="89"/>
    </row>
    <row r="721" spans="1:11" ht="15.75" customHeight="1" x14ac:dyDescent="0.25">
      <c r="A721" s="348" t="s">
        <v>221</v>
      </c>
      <c r="B721" s="348"/>
      <c r="C721" s="348"/>
      <c r="D721" s="348"/>
      <c r="E721" s="348"/>
      <c r="F721" s="348"/>
      <c r="G721" s="348"/>
      <c r="H721" s="348"/>
      <c r="I721" s="348"/>
    </row>
    <row r="722" spans="1:11" ht="15" customHeight="1" x14ac:dyDescent="0.25">
      <c r="A722" s="70"/>
      <c r="B722" s="70"/>
      <c r="C722" s="70"/>
      <c r="D722" s="71" t="str">
        <f>'proje ve personel bilgileri'!$B$7</f>
        <v>/</v>
      </c>
      <c r="E722" s="70" t="s">
        <v>109</v>
      </c>
      <c r="F722" s="70"/>
      <c r="G722" s="70"/>
      <c r="H722" s="70"/>
      <c r="I722" s="70"/>
    </row>
    <row r="723" spans="1:11" ht="18.75" customHeight="1" x14ac:dyDescent="0.25">
      <c r="A723" s="64" t="s">
        <v>222</v>
      </c>
      <c r="I723" s="64" t="s">
        <v>223</v>
      </c>
    </row>
    <row r="724" spans="1:11" ht="15.75" customHeight="1" x14ac:dyDescent="0.25">
      <c r="A724" s="435" t="s">
        <v>224</v>
      </c>
      <c r="B724" s="436"/>
      <c r="C724" s="351">
        <f>'proje ve personel bilgileri'!$B$2</f>
        <v>0</v>
      </c>
      <c r="D724" s="352"/>
      <c r="E724" s="352"/>
      <c r="F724" s="352"/>
      <c r="G724" s="352"/>
      <c r="H724" s="352"/>
      <c r="I724" s="353"/>
    </row>
    <row r="725" spans="1:11" ht="15.75" customHeight="1" x14ac:dyDescent="0.25">
      <c r="A725" s="509" t="s">
        <v>225</v>
      </c>
      <c r="B725" s="510"/>
      <c r="C725" s="356">
        <f>'proje ve personel bilgileri'!$B$3</f>
        <v>0</v>
      </c>
      <c r="D725" s="357"/>
      <c r="E725" s="357"/>
      <c r="F725" s="357"/>
      <c r="G725" s="357"/>
      <c r="H725" s="357"/>
      <c r="I725" s="358"/>
    </row>
    <row r="726" spans="1:11" ht="15" customHeight="1" x14ac:dyDescent="0.25">
      <c r="A726" s="343" t="s">
        <v>87</v>
      </c>
      <c r="B726" s="346" t="s">
        <v>226</v>
      </c>
      <c r="C726" s="347"/>
      <c r="D726" s="343" t="s">
        <v>227</v>
      </c>
      <c r="E726" s="343" t="s">
        <v>228</v>
      </c>
      <c r="F726" s="344" t="s">
        <v>176</v>
      </c>
      <c r="G726" s="506"/>
      <c r="H726" s="343" t="s">
        <v>189</v>
      </c>
      <c r="I726" s="343" t="s">
        <v>178</v>
      </c>
    </row>
    <row r="727" spans="1:11" ht="15.75" customHeight="1" x14ac:dyDescent="0.25">
      <c r="A727" s="338"/>
      <c r="B727" s="339"/>
      <c r="C727" s="340"/>
      <c r="D727" s="338"/>
      <c r="E727" s="338"/>
      <c r="F727" s="507"/>
      <c r="G727" s="508"/>
      <c r="H727" s="338"/>
      <c r="I727" s="338"/>
    </row>
    <row r="728" spans="1:11" ht="57.75" customHeight="1" x14ac:dyDescent="0.25">
      <c r="A728" s="505"/>
      <c r="B728" s="339"/>
      <c r="C728" s="340"/>
      <c r="D728" s="338"/>
      <c r="E728" s="338"/>
      <c r="F728" s="85" t="s">
        <v>179</v>
      </c>
      <c r="G728" s="87" t="s">
        <v>180</v>
      </c>
      <c r="H728" s="338"/>
      <c r="I728" s="338"/>
    </row>
    <row r="729" spans="1:11" ht="15" customHeight="1" x14ac:dyDescent="0.25">
      <c r="A729" s="1">
        <v>421</v>
      </c>
      <c r="B729" s="504"/>
      <c r="C729" s="504"/>
      <c r="D729" s="133"/>
      <c r="E729" s="133"/>
      <c r="F729" s="133"/>
      <c r="G729" s="133"/>
      <c r="H729" s="142"/>
      <c r="I729" s="135"/>
      <c r="J729" s="38" t="str">
        <f t="shared" ref="J729:J748" si="42">IF(H729&lt;&gt;0,(IF(I729=0,"KDV'li Tutar Zorunlu"," "))," ")</f>
        <v xml:space="preserve"> </v>
      </c>
      <c r="K729" s="38" t="str">
        <f t="shared" ref="K729:K748" si="43">IF(H729&lt;&gt;0,(IF(F729=0,"Tarih Numara Zorunlu"," "))," ")</f>
        <v xml:space="preserve"> </v>
      </c>
    </row>
    <row r="730" spans="1:11" ht="15.75" customHeight="1" x14ac:dyDescent="0.25">
      <c r="A730" s="2">
        <v>422</v>
      </c>
      <c r="B730" s="500"/>
      <c r="C730" s="500"/>
      <c r="D730" s="136"/>
      <c r="E730" s="136"/>
      <c r="F730" s="136"/>
      <c r="G730" s="136"/>
      <c r="H730" s="137"/>
      <c r="I730" s="138"/>
      <c r="J730" s="38" t="str">
        <f t="shared" si="42"/>
        <v xml:space="preserve"> </v>
      </c>
      <c r="K730" s="38" t="str">
        <f t="shared" si="43"/>
        <v xml:space="preserve"> </v>
      </c>
    </row>
    <row r="731" spans="1:11" ht="15" customHeight="1" x14ac:dyDescent="0.25">
      <c r="A731" s="1">
        <v>423</v>
      </c>
      <c r="B731" s="500"/>
      <c r="C731" s="500"/>
      <c r="D731" s="136"/>
      <c r="E731" s="136"/>
      <c r="F731" s="136"/>
      <c r="G731" s="136"/>
      <c r="H731" s="137"/>
      <c r="I731" s="138"/>
      <c r="J731" s="38" t="str">
        <f t="shared" si="42"/>
        <v xml:space="preserve"> </v>
      </c>
      <c r="K731" s="38" t="str">
        <f t="shared" si="43"/>
        <v xml:space="preserve"> </v>
      </c>
    </row>
    <row r="732" spans="1:11" ht="15.75" customHeight="1" x14ac:dyDescent="0.25">
      <c r="A732" s="2">
        <v>424</v>
      </c>
      <c r="B732" s="500"/>
      <c r="C732" s="500"/>
      <c r="D732" s="136"/>
      <c r="E732" s="136"/>
      <c r="F732" s="136"/>
      <c r="G732" s="136"/>
      <c r="H732" s="137"/>
      <c r="I732" s="138"/>
      <c r="J732" s="38" t="str">
        <f t="shared" si="42"/>
        <v xml:space="preserve"> </v>
      </c>
      <c r="K732" s="38" t="str">
        <f t="shared" si="43"/>
        <v xml:space="preserve"> </v>
      </c>
    </row>
    <row r="733" spans="1:11" ht="15" customHeight="1" x14ac:dyDescent="0.25">
      <c r="A733" s="1">
        <v>425</v>
      </c>
      <c r="B733" s="500"/>
      <c r="C733" s="500"/>
      <c r="D733" s="136"/>
      <c r="E733" s="136"/>
      <c r="F733" s="136"/>
      <c r="G733" s="136"/>
      <c r="H733" s="137"/>
      <c r="I733" s="138"/>
      <c r="J733" s="38" t="str">
        <f t="shared" si="42"/>
        <v xml:space="preserve"> </v>
      </c>
      <c r="K733" s="38" t="str">
        <f t="shared" si="43"/>
        <v xml:space="preserve"> </v>
      </c>
    </row>
    <row r="734" spans="1:11" ht="15.75" customHeight="1" x14ac:dyDescent="0.25">
      <c r="A734" s="2">
        <v>426</v>
      </c>
      <c r="B734" s="477"/>
      <c r="C734" s="477"/>
      <c r="D734" s="136"/>
      <c r="E734" s="136"/>
      <c r="F734" s="136"/>
      <c r="G734" s="136"/>
      <c r="H734" s="137"/>
      <c r="I734" s="138"/>
      <c r="J734" s="38" t="str">
        <f t="shared" si="42"/>
        <v xml:space="preserve"> </v>
      </c>
      <c r="K734" s="38" t="str">
        <f t="shared" si="43"/>
        <v xml:space="preserve"> </v>
      </c>
    </row>
    <row r="735" spans="1:11" ht="15" customHeight="1" x14ac:dyDescent="0.25">
      <c r="A735" s="1">
        <v>427</v>
      </c>
      <c r="B735" s="477"/>
      <c r="C735" s="477"/>
      <c r="D735" s="136"/>
      <c r="E735" s="136"/>
      <c r="F735" s="136"/>
      <c r="G735" s="136"/>
      <c r="H735" s="137"/>
      <c r="I735" s="138"/>
      <c r="J735" s="38" t="str">
        <f t="shared" si="42"/>
        <v xml:space="preserve"> </v>
      </c>
      <c r="K735" s="38" t="str">
        <f t="shared" si="43"/>
        <v xml:space="preserve"> </v>
      </c>
    </row>
    <row r="736" spans="1:11" ht="15.75" customHeight="1" x14ac:dyDescent="0.25">
      <c r="A736" s="2">
        <v>428</v>
      </c>
      <c r="B736" s="477"/>
      <c r="C736" s="477"/>
      <c r="D736" s="136"/>
      <c r="E736" s="136"/>
      <c r="F736" s="136"/>
      <c r="G736" s="136"/>
      <c r="H736" s="137"/>
      <c r="I736" s="138"/>
      <c r="J736" s="38" t="str">
        <f t="shared" si="42"/>
        <v xml:space="preserve"> </v>
      </c>
      <c r="K736" s="38" t="str">
        <f t="shared" si="43"/>
        <v xml:space="preserve"> </v>
      </c>
    </row>
    <row r="737" spans="1:11" ht="15" customHeight="1" x14ac:dyDescent="0.25">
      <c r="A737" s="1">
        <v>429</v>
      </c>
      <c r="B737" s="477"/>
      <c r="C737" s="477"/>
      <c r="D737" s="136"/>
      <c r="E737" s="136"/>
      <c r="F737" s="136"/>
      <c r="G737" s="136"/>
      <c r="H737" s="137"/>
      <c r="I737" s="138"/>
      <c r="J737" s="38" t="str">
        <f t="shared" si="42"/>
        <v xml:space="preserve"> </v>
      </c>
      <c r="K737" s="38" t="str">
        <f t="shared" si="43"/>
        <v xml:space="preserve"> </v>
      </c>
    </row>
    <row r="738" spans="1:11" ht="15.75" customHeight="1" x14ac:dyDescent="0.25">
      <c r="A738" s="2">
        <v>430</v>
      </c>
      <c r="B738" s="477"/>
      <c r="C738" s="477"/>
      <c r="D738" s="136"/>
      <c r="E738" s="136"/>
      <c r="F738" s="136"/>
      <c r="G738" s="136"/>
      <c r="H738" s="137"/>
      <c r="I738" s="138"/>
      <c r="J738" s="38" t="str">
        <f t="shared" si="42"/>
        <v xml:space="preserve"> </v>
      </c>
      <c r="K738" s="38" t="str">
        <f t="shared" si="43"/>
        <v xml:space="preserve"> </v>
      </c>
    </row>
    <row r="739" spans="1:11" ht="15" customHeight="1" x14ac:dyDescent="0.25">
      <c r="A739" s="1">
        <v>431</v>
      </c>
      <c r="B739" s="477"/>
      <c r="C739" s="477"/>
      <c r="D739" s="136"/>
      <c r="E739" s="136"/>
      <c r="F739" s="136"/>
      <c r="G739" s="136"/>
      <c r="H739" s="137"/>
      <c r="I739" s="138"/>
      <c r="J739" s="38" t="str">
        <f t="shared" si="42"/>
        <v xml:space="preserve"> </v>
      </c>
      <c r="K739" s="38" t="str">
        <f t="shared" si="43"/>
        <v xml:space="preserve"> </v>
      </c>
    </row>
    <row r="740" spans="1:11" ht="15.75" customHeight="1" x14ac:dyDescent="0.25">
      <c r="A740" s="2">
        <v>432</v>
      </c>
      <c r="B740" s="477"/>
      <c r="C740" s="477"/>
      <c r="D740" s="136"/>
      <c r="E740" s="136"/>
      <c r="F740" s="136"/>
      <c r="G740" s="136"/>
      <c r="H740" s="137"/>
      <c r="I740" s="138"/>
      <c r="J740" s="38" t="str">
        <f t="shared" si="42"/>
        <v xml:space="preserve"> </v>
      </c>
      <c r="K740" s="38" t="str">
        <f t="shared" si="43"/>
        <v xml:space="preserve"> </v>
      </c>
    </row>
    <row r="741" spans="1:11" ht="15" customHeight="1" x14ac:dyDescent="0.25">
      <c r="A741" s="1">
        <v>433</v>
      </c>
      <c r="B741" s="477"/>
      <c r="C741" s="477"/>
      <c r="D741" s="136"/>
      <c r="E741" s="136"/>
      <c r="F741" s="136"/>
      <c r="G741" s="136"/>
      <c r="H741" s="137"/>
      <c r="I741" s="138"/>
      <c r="J741" s="38" t="str">
        <f t="shared" si="42"/>
        <v xml:space="preserve"> </v>
      </c>
      <c r="K741" s="38" t="str">
        <f t="shared" si="43"/>
        <v xml:space="preserve"> </v>
      </c>
    </row>
    <row r="742" spans="1:11" ht="15.75" customHeight="1" x14ac:dyDescent="0.25">
      <c r="A742" s="2">
        <v>434</v>
      </c>
      <c r="B742" s="477"/>
      <c r="C742" s="477"/>
      <c r="D742" s="136"/>
      <c r="E742" s="136"/>
      <c r="F742" s="136"/>
      <c r="G742" s="136"/>
      <c r="H742" s="137"/>
      <c r="I742" s="138"/>
      <c r="J742" s="38" t="str">
        <f t="shared" si="42"/>
        <v xml:space="preserve"> </v>
      </c>
      <c r="K742" s="38" t="str">
        <f t="shared" si="43"/>
        <v xml:space="preserve"> </v>
      </c>
    </row>
    <row r="743" spans="1:11" ht="15" customHeight="1" x14ac:dyDescent="0.25">
      <c r="A743" s="1">
        <v>435</v>
      </c>
      <c r="B743" s="477"/>
      <c r="C743" s="477"/>
      <c r="D743" s="136"/>
      <c r="E743" s="136"/>
      <c r="F743" s="136"/>
      <c r="G743" s="136"/>
      <c r="H743" s="137"/>
      <c r="I743" s="138"/>
      <c r="J743" s="38" t="str">
        <f t="shared" si="42"/>
        <v xml:space="preserve"> </v>
      </c>
      <c r="K743" s="38" t="str">
        <f t="shared" si="43"/>
        <v xml:space="preserve"> </v>
      </c>
    </row>
    <row r="744" spans="1:11" ht="15.75" customHeight="1" x14ac:dyDescent="0.25">
      <c r="A744" s="2">
        <v>436</v>
      </c>
      <c r="B744" s="477"/>
      <c r="C744" s="477"/>
      <c r="D744" s="136"/>
      <c r="E744" s="136"/>
      <c r="F744" s="136"/>
      <c r="G744" s="136"/>
      <c r="H744" s="137"/>
      <c r="I744" s="138"/>
      <c r="J744" s="38" t="str">
        <f t="shared" si="42"/>
        <v xml:space="preserve"> </v>
      </c>
      <c r="K744" s="38" t="str">
        <f t="shared" si="43"/>
        <v xml:space="preserve"> </v>
      </c>
    </row>
    <row r="745" spans="1:11" ht="15" customHeight="1" x14ac:dyDescent="0.25">
      <c r="A745" s="1">
        <v>437</v>
      </c>
      <c r="B745" s="477"/>
      <c r="C745" s="477"/>
      <c r="D745" s="136"/>
      <c r="E745" s="136"/>
      <c r="F745" s="136"/>
      <c r="G745" s="136"/>
      <c r="H745" s="137"/>
      <c r="I745" s="138"/>
      <c r="J745" s="38" t="str">
        <f t="shared" si="42"/>
        <v xml:space="preserve"> </v>
      </c>
      <c r="K745" s="38" t="str">
        <f t="shared" si="43"/>
        <v xml:space="preserve"> </v>
      </c>
    </row>
    <row r="746" spans="1:11" ht="15.75" customHeight="1" x14ac:dyDescent="0.25">
      <c r="A746" s="2">
        <v>438</v>
      </c>
      <c r="B746" s="477"/>
      <c r="C746" s="477"/>
      <c r="D746" s="136"/>
      <c r="E746" s="136"/>
      <c r="F746" s="136"/>
      <c r="G746" s="136"/>
      <c r="H746" s="137"/>
      <c r="I746" s="138"/>
      <c r="J746" s="38" t="str">
        <f t="shared" si="42"/>
        <v xml:space="preserve"> </v>
      </c>
      <c r="K746" s="38" t="str">
        <f t="shared" si="43"/>
        <v xml:space="preserve"> </v>
      </c>
    </row>
    <row r="747" spans="1:11" ht="15" customHeight="1" x14ac:dyDescent="0.25">
      <c r="A747" s="1">
        <v>439</v>
      </c>
      <c r="B747" s="500"/>
      <c r="C747" s="500"/>
      <c r="D747" s="136"/>
      <c r="E747" s="136"/>
      <c r="F747" s="136"/>
      <c r="G747" s="136"/>
      <c r="H747" s="137"/>
      <c r="I747" s="138"/>
      <c r="J747" s="38" t="str">
        <f t="shared" si="42"/>
        <v xml:space="preserve"> </v>
      </c>
      <c r="K747" s="38" t="str">
        <f t="shared" si="43"/>
        <v xml:space="preserve"> </v>
      </c>
    </row>
    <row r="748" spans="1:11" ht="15.75" customHeight="1" x14ac:dyDescent="0.25">
      <c r="A748" s="2">
        <v>440</v>
      </c>
      <c r="B748" s="501"/>
      <c r="C748" s="501"/>
      <c r="D748" s="139"/>
      <c r="E748" s="139"/>
      <c r="F748" s="139"/>
      <c r="G748" s="139"/>
      <c r="H748" s="140"/>
      <c r="I748" s="141"/>
      <c r="J748" s="38" t="str">
        <f t="shared" si="42"/>
        <v xml:space="preserve"> </v>
      </c>
      <c r="K748" s="38" t="str">
        <f t="shared" si="43"/>
        <v xml:space="preserve"> </v>
      </c>
    </row>
    <row r="749" spans="1:11" ht="16.5" customHeight="1" x14ac:dyDescent="0.25">
      <c r="A749" s="455"/>
      <c r="B749" s="455"/>
      <c r="C749" s="455"/>
      <c r="D749" s="455"/>
      <c r="E749" s="455"/>
      <c r="F749" s="86"/>
      <c r="G749" s="91" t="s">
        <v>230</v>
      </c>
      <c r="H749" s="41">
        <f>SUM(H729:H748)+H715</f>
        <v>0</v>
      </c>
      <c r="I749" s="49"/>
    </row>
    <row r="750" spans="1:11" ht="15" customHeight="1" x14ac:dyDescent="0.25">
      <c r="A750" s="46"/>
      <c r="B750" s="46"/>
      <c r="C750" s="46"/>
      <c r="D750" s="46"/>
      <c r="E750" s="46"/>
      <c r="F750" s="46"/>
      <c r="G750" s="46"/>
      <c r="H750" s="46"/>
      <c r="I750" s="46"/>
    </row>
    <row r="751" spans="1:11" ht="15" customHeight="1" x14ac:dyDescent="0.25">
      <c r="A751" s="502" t="s">
        <v>171</v>
      </c>
      <c r="B751" s="502"/>
      <c r="C751" s="502"/>
      <c r="D751" s="502"/>
      <c r="E751" s="502"/>
      <c r="F751" s="502"/>
      <c r="G751" s="502"/>
      <c r="H751" s="502"/>
      <c r="I751" s="502"/>
      <c r="J751" s="502"/>
      <c r="K751" s="502"/>
    </row>
    <row r="752" spans="1:11" ht="15" customHeight="1" x14ac:dyDescent="0.25">
      <c r="A752" s="50"/>
    </row>
    <row r="753" spans="1:11" ht="15" customHeight="1" x14ac:dyDescent="0.25">
      <c r="A753" s="89" t="s">
        <v>101</v>
      </c>
      <c r="D753" s="503" t="s">
        <v>231</v>
      </c>
      <c r="E753" s="503"/>
      <c r="F753" s="503"/>
      <c r="G753" s="503"/>
      <c r="H753" s="503"/>
      <c r="I753" s="503"/>
    </row>
    <row r="756" spans="1:11" ht="15.75" customHeight="1" x14ac:dyDescent="0.25">
      <c r="A756" s="348" t="s">
        <v>221</v>
      </c>
      <c r="B756" s="348"/>
      <c r="C756" s="348"/>
      <c r="D756" s="348"/>
      <c r="E756" s="348"/>
      <c r="F756" s="348"/>
      <c r="G756" s="348"/>
      <c r="H756" s="348"/>
      <c r="I756" s="348"/>
    </row>
    <row r="757" spans="1:11" ht="15" customHeight="1" x14ac:dyDescent="0.25">
      <c r="A757" s="70"/>
      <c r="B757" s="70"/>
      <c r="C757" s="70"/>
      <c r="D757" s="71" t="str">
        <f>'proje ve personel bilgileri'!$B$7</f>
        <v>/</v>
      </c>
      <c r="E757" s="70" t="s">
        <v>109</v>
      </c>
      <c r="F757" s="70"/>
      <c r="G757" s="70"/>
      <c r="H757" s="70"/>
      <c r="I757" s="70"/>
    </row>
    <row r="758" spans="1:11" ht="18.75" customHeight="1" x14ac:dyDescent="0.25">
      <c r="A758" s="64" t="s">
        <v>222</v>
      </c>
      <c r="I758" s="64" t="s">
        <v>223</v>
      </c>
    </row>
    <row r="759" spans="1:11" ht="15.75" customHeight="1" x14ac:dyDescent="0.25">
      <c r="A759" s="435" t="s">
        <v>224</v>
      </c>
      <c r="B759" s="436"/>
      <c r="C759" s="351">
        <f>'proje ve personel bilgileri'!$B$2</f>
        <v>0</v>
      </c>
      <c r="D759" s="352"/>
      <c r="E759" s="352"/>
      <c r="F759" s="352"/>
      <c r="G759" s="352"/>
      <c r="H759" s="352"/>
      <c r="I759" s="353"/>
    </row>
    <row r="760" spans="1:11" ht="15.75" customHeight="1" x14ac:dyDescent="0.25">
      <c r="A760" s="509" t="s">
        <v>225</v>
      </c>
      <c r="B760" s="510"/>
      <c r="C760" s="356">
        <f>'proje ve personel bilgileri'!$B$3</f>
        <v>0</v>
      </c>
      <c r="D760" s="357"/>
      <c r="E760" s="357"/>
      <c r="F760" s="357"/>
      <c r="G760" s="357"/>
      <c r="H760" s="357"/>
      <c r="I760" s="358"/>
    </row>
    <row r="761" spans="1:11" ht="15" customHeight="1" x14ac:dyDescent="0.25">
      <c r="A761" s="343" t="s">
        <v>87</v>
      </c>
      <c r="B761" s="346" t="s">
        <v>226</v>
      </c>
      <c r="C761" s="347"/>
      <c r="D761" s="343" t="s">
        <v>227</v>
      </c>
      <c r="E761" s="343" t="s">
        <v>228</v>
      </c>
      <c r="F761" s="344" t="s">
        <v>176</v>
      </c>
      <c r="G761" s="506"/>
      <c r="H761" s="343" t="s">
        <v>189</v>
      </c>
      <c r="I761" s="343" t="s">
        <v>178</v>
      </c>
    </row>
    <row r="762" spans="1:11" ht="15.75" customHeight="1" x14ac:dyDescent="0.25">
      <c r="A762" s="338"/>
      <c r="B762" s="339"/>
      <c r="C762" s="340"/>
      <c r="D762" s="338"/>
      <c r="E762" s="338"/>
      <c r="F762" s="507"/>
      <c r="G762" s="508"/>
      <c r="H762" s="338"/>
      <c r="I762" s="338"/>
    </row>
    <row r="763" spans="1:11" ht="57" customHeight="1" x14ac:dyDescent="0.25">
      <c r="A763" s="505"/>
      <c r="B763" s="339"/>
      <c r="C763" s="340"/>
      <c r="D763" s="338"/>
      <c r="E763" s="338"/>
      <c r="F763" s="85" t="s">
        <v>179</v>
      </c>
      <c r="G763" s="87" t="s">
        <v>180</v>
      </c>
      <c r="H763" s="338"/>
      <c r="I763" s="338"/>
    </row>
    <row r="764" spans="1:11" ht="15" customHeight="1" x14ac:dyDescent="0.25">
      <c r="A764" s="1">
        <v>421</v>
      </c>
      <c r="B764" s="504"/>
      <c r="C764" s="504"/>
      <c r="D764" s="133"/>
      <c r="E764" s="133"/>
      <c r="F764" s="133"/>
      <c r="G764" s="133"/>
      <c r="H764" s="142"/>
      <c r="I764" s="135"/>
      <c r="J764" s="38" t="str">
        <f t="shared" ref="J764:J783" si="44">IF(H764&lt;&gt;0,(IF(I764=0,"KDV'li Tutar Zorunlu"," "))," ")</f>
        <v xml:space="preserve"> </v>
      </c>
      <c r="K764" s="38" t="str">
        <f t="shared" ref="K764:K783" si="45">IF(H764&lt;&gt;0,(IF(F764=0,"Tarih Numara Zorunlu"," "))," ")</f>
        <v xml:space="preserve"> </v>
      </c>
    </row>
    <row r="765" spans="1:11" ht="15.75" customHeight="1" x14ac:dyDescent="0.25">
      <c r="A765" s="2">
        <v>422</v>
      </c>
      <c r="B765" s="500"/>
      <c r="C765" s="500"/>
      <c r="D765" s="136"/>
      <c r="E765" s="136"/>
      <c r="F765" s="136"/>
      <c r="G765" s="136"/>
      <c r="H765" s="137"/>
      <c r="I765" s="138"/>
      <c r="J765" s="38" t="str">
        <f t="shared" si="44"/>
        <v xml:space="preserve"> </v>
      </c>
      <c r="K765" s="38" t="str">
        <f t="shared" si="45"/>
        <v xml:space="preserve"> </v>
      </c>
    </row>
    <row r="766" spans="1:11" ht="15" customHeight="1" x14ac:dyDescent="0.25">
      <c r="A766" s="1">
        <v>423</v>
      </c>
      <c r="B766" s="500"/>
      <c r="C766" s="500"/>
      <c r="D766" s="136"/>
      <c r="E766" s="136"/>
      <c r="F766" s="136"/>
      <c r="G766" s="136"/>
      <c r="H766" s="137"/>
      <c r="I766" s="138"/>
      <c r="J766" s="38" t="str">
        <f t="shared" si="44"/>
        <v xml:space="preserve"> </v>
      </c>
      <c r="K766" s="38" t="str">
        <f t="shared" si="45"/>
        <v xml:space="preserve"> </v>
      </c>
    </row>
    <row r="767" spans="1:11" ht="15.75" customHeight="1" x14ac:dyDescent="0.25">
      <c r="A767" s="2">
        <v>424</v>
      </c>
      <c r="B767" s="500"/>
      <c r="C767" s="500"/>
      <c r="D767" s="136"/>
      <c r="E767" s="136"/>
      <c r="F767" s="136"/>
      <c r="G767" s="136"/>
      <c r="H767" s="137"/>
      <c r="I767" s="138"/>
      <c r="J767" s="38" t="str">
        <f t="shared" si="44"/>
        <v xml:space="preserve"> </v>
      </c>
      <c r="K767" s="38" t="str">
        <f t="shared" si="45"/>
        <v xml:space="preserve"> </v>
      </c>
    </row>
    <row r="768" spans="1:11" ht="15" customHeight="1" x14ac:dyDescent="0.25">
      <c r="A768" s="1">
        <v>425</v>
      </c>
      <c r="B768" s="500"/>
      <c r="C768" s="500"/>
      <c r="D768" s="136"/>
      <c r="E768" s="136"/>
      <c r="F768" s="136"/>
      <c r="G768" s="136"/>
      <c r="H768" s="137"/>
      <c r="I768" s="138"/>
      <c r="J768" s="38" t="str">
        <f t="shared" si="44"/>
        <v xml:space="preserve"> </v>
      </c>
      <c r="K768" s="38" t="str">
        <f t="shared" si="45"/>
        <v xml:space="preserve"> </v>
      </c>
    </row>
    <row r="769" spans="1:11" ht="15.75" customHeight="1" x14ac:dyDescent="0.25">
      <c r="A769" s="2">
        <v>426</v>
      </c>
      <c r="B769" s="477"/>
      <c r="C769" s="477"/>
      <c r="D769" s="136"/>
      <c r="E769" s="136"/>
      <c r="F769" s="136"/>
      <c r="G769" s="136"/>
      <c r="H769" s="137"/>
      <c r="I769" s="138"/>
      <c r="J769" s="38" t="str">
        <f t="shared" si="44"/>
        <v xml:space="preserve"> </v>
      </c>
      <c r="K769" s="38" t="str">
        <f t="shared" si="45"/>
        <v xml:space="preserve"> </v>
      </c>
    </row>
    <row r="770" spans="1:11" ht="15" customHeight="1" x14ac:dyDescent="0.25">
      <c r="A770" s="1">
        <v>427</v>
      </c>
      <c r="B770" s="477"/>
      <c r="C770" s="477"/>
      <c r="D770" s="136"/>
      <c r="E770" s="136"/>
      <c r="F770" s="136"/>
      <c r="G770" s="136"/>
      <c r="H770" s="137"/>
      <c r="I770" s="138"/>
      <c r="J770" s="38" t="str">
        <f t="shared" si="44"/>
        <v xml:space="preserve"> </v>
      </c>
      <c r="K770" s="38" t="str">
        <f t="shared" si="45"/>
        <v xml:space="preserve"> </v>
      </c>
    </row>
    <row r="771" spans="1:11" ht="15.75" customHeight="1" x14ac:dyDescent="0.25">
      <c r="A771" s="2">
        <v>428</v>
      </c>
      <c r="B771" s="477"/>
      <c r="C771" s="477"/>
      <c r="D771" s="136"/>
      <c r="E771" s="136"/>
      <c r="F771" s="136"/>
      <c r="G771" s="136"/>
      <c r="H771" s="137"/>
      <c r="I771" s="138"/>
      <c r="J771" s="38" t="str">
        <f t="shared" si="44"/>
        <v xml:space="preserve"> </v>
      </c>
      <c r="K771" s="38" t="str">
        <f t="shared" si="45"/>
        <v xml:space="preserve"> </v>
      </c>
    </row>
    <row r="772" spans="1:11" ht="15" customHeight="1" x14ac:dyDescent="0.25">
      <c r="A772" s="1">
        <v>429</v>
      </c>
      <c r="B772" s="477"/>
      <c r="C772" s="477"/>
      <c r="D772" s="136"/>
      <c r="E772" s="136"/>
      <c r="F772" s="136"/>
      <c r="G772" s="136"/>
      <c r="H772" s="137"/>
      <c r="I772" s="138"/>
      <c r="J772" s="38" t="str">
        <f t="shared" si="44"/>
        <v xml:space="preserve"> </v>
      </c>
      <c r="K772" s="38" t="str">
        <f t="shared" si="45"/>
        <v xml:space="preserve"> </v>
      </c>
    </row>
    <row r="773" spans="1:11" ht="15.75" customHeight="1" x14ac:dyDescent="0.25">
      <c r="A773" s="2">
        <v>430</v>
      </c>
      <c r="B773" s="477"/>
      <c r="C773" s="477"/>
      <c r="D773" s="136"/>
      <c r="E773" s="136"/>
      <c r="F773" s="136"/>
      <c r="G773" s="136"/>
      <c r="H773" s="137"/>
      <c r="I773" s="138"/>
      <c r="J773" s="38" t="str">
        <f t="shared" si="44"/>
        <v xml:space="preserve"> </v>
      </c>
      <c r="K773" s="38" t="str">
        <f t="shared" si="45"/>
        <v xml:space="preserve"> </v>
      </c>
    </row>
    <row r="774" spans="1:11" ht="15" customHeight="1" x14ac:dyDescent="0.25">
      <c r="A774" s="1">
        <v>431</v>
      </c>
      <c r="B774" s="477"/>
      <c r="C774" s="477"/>
      <c r="D774" s="136"/>
      <c r="E774" s="136"/>
      <c r="F774" s="136"/>
      <c r="G774" s="136"/>
      <c r="H774" s="137"/>
      <c r="I774" s="138"/>
      <c r="J774" s="38" t="str">
        <f t="shared" si="44"/>
        <v xml:space="preserve"> </v>
      </c>
      <c r="K774" s="38" t="str">
        <f t="shared" si="45"/>
        <v xml:space="preserve"> </v>
      </c>
    </row>
    <row r="775" spans="1:11" ht="15.75" customHeight="1" x14ac:dyDescent="0.25">
      <c r="A775" s="2">
        <v>432</v>
      </c>
      <c r="B775" s="477"/>
      <c r="C775" s="477"/>
      <c r="D775" s="136"/>
      <c r="E775" s="136"/>
      <c r="F775" s="136"/>
      <c r="G775" s="136"/>
      <c r="H775" s="137"/>
      <c r="I775" s="138"/>
      <c r="J775" s="38" t="str">
        <f t="shared" si="44"/>
        <v xml:space="preserve"> </v>
      </c>
      <c r="K775" s="38" t="str">
        <f t="shared" si="45"/>
        <v xml:space="preserve"> </v>
      </c>
    </row>
    <row r="776" spans="1:11" ht="15" customHeight="1" x14ac:dyDescent="0.25">
      <c r="A776" s="1">
        <v>433</v>
      </c>
      <c r="B776" s="477"/>
      <c r="C776" s="477"/>
      <c r="D776" s="136"/>
      <c r="E776" s="136"/>
      <c r="F776" s="136"/>
      <c r="G776" s="136"/>
      <c r="H776" s="137"/>
      <c r="I776" s="138"/>
      <c r="J776" s="38" t="str">
        <f t="shared" si="44"/>
        <v xml:space="preserve"> </v>
      </c>
      <c r="K776" s="38" t="str">
        <f t="shared" si="45"/>
        <v xml:space="preserve"> </v>
      </c>
    </row>
    <row r="777" spans="1:11" ht="15.75" customHeight="1" x14ac:dyDescent="0.25">
      <c r="A777" s="2">
        <v>434</v>
      </c>
      <c r="B777" s="477"/>
      <c r="C777" s="477"/>
      <c r="D777" s="136"/>
      <c r="E777" s="136"/>
      <c r="F777" s="136"/>
      <c r="G777" s="136"/>
      <c r="H777" s="137"/>
      <c r="I777" s="138"/>
      <c r="J777" s="38" t="str">
        <f t="shared" si="44"/>
        <v xml:space="preserve"> </v>
      </c>
      <c r="K777" s="38" t="str">
        <f t="shared" si="45"/>
        <v xml:space="preserve"> </v>
      </c>
    </row>
    <row r="778" spans="1:11" ht="15" customHeight="1" x14ac:dyDescent="0.25">
      <c r="A778" s="1">
        <v>435</v>
      </c>
      <c r="B778" s="477"/>
      <c r="C778" s="477"/>
      <c r="D778" s="136"/>
      <c r="E778" s="136"/>
      <c r="F778" s="136"/>
      <c r="G778" s="136"/>
      <c r="H778" s="137"/>
      <c r="I778" s="138"/>
      <c r="J778" s="38" t="str">
        <f t="shared" si="44"/>
        <v xml:space="preserve"> </v>
      </c>
      <c r="K778" s="38" t="str">
        <f t="shared" si="45"/>
        <v xml:space="preserve"> </v>
      </c>
    </row>
    <row r="779" spans="1:11" ht="15.75" customHeight="1" x14ac:dyDescent="0.25">
      <c r="A779" s="2">
        <v>436</v>
      </c>
      <c r="B779" s="477"/>
      <c r="C779" s="477"/>
      <c r="D779" s="136"/>
      <c r="E779" s="136"/>
      <c r="F779" s="136"/>
      <c r="G779" s="136"/>
      <c r="H779" s="137"/>
      <c r="I779" s="138"/>
      <c r="J779" s="38" t="str">
        <f t="shared" si="44"/>
        <v xml:space="preserve"> </v>
      </c>
      <c r="K779" s="38" t="str">
        <f t="shared" si="45"/>
        <v xml:space="preserve"> </v>
      </c>
    </row>
    <row r="780" spans="1:11" ht="15" customHeight="1" x14ac:dyDescent="0.25">
      <c r="A780" s="1">
        <v>437</v>
      </c>
      <c r="B780" s="477"/>
      <c r="C780" s="477"/>
      <c r="D780" s="136"/>
      <c r="E780" s="136"/>
      <c r="F780" s="136"/>
      <c r="G780" s="136"/>
      <c r="H780" s="137"/>
      <c r="I780" s="138"/>
      <c r="J780" s="38" t="str">
        <f t="shared" si="44"/>
        <v xml:space="preserve"> </v>
      </c>
      <c r="K780" s="38" t="str">
        <f t="shared" si="45"/>
        <v xml:space="preserve"> </v>
      </c>
    </row>
    <row r="781" spans="1:11" ht="15.75" customHeight="1" x14ac:dyDescent="0.25">
      <c r="A781" s="2">
        <v>438</v>
      </c>
      <c r="B781" s="477"/>
      <c r="C781" s="477"/>
      <c r="D781" s="136"/>
      <c r="E781" s="136"/>
      <c r="F781" s="136"/>
      <c r="G781" s="136"/>
      <c r="H781" s="137"/>
      <c r="I781" s="138"/>
      <c r="J781" s="38" t="str">
        <f t="shared" si="44"/>
        <v xml:space="preserve"> </v>
      </c>
      <c r="K781" s="38" t="str">
        <f t="shared" si="45"/>
        <v xml:space="preserve"> </v>
      </c>
    </row>
    <row r="782" spans="1:11" ht="15" customHeight="1" x14ac:dyDescent="0.25">
      <c r="A782" s="1">
        <v>439</v>
      </c>
      <c r="B782" s="500"/>
      <c r="C782" s="500"/>
      <c r="D782" s="136"/>
      <c r="E782" s="136"/>
      <c r="F782" s="136"/>
      <c r="G782" s="136"/>
      <c r="H782" s="137"/>
      <c r="I782" s="138"/>
      <c r="J782" s="38" t="str">
        <f t="shared" si="44"/>
        <v xml:space="preserve"> </v>
      </c>
      <c r="K782" s="38" t="str">
        <f t="shared" si="45"/>
        <v xml:space="preserve"> </v>
      </c>
    </row>
    <row r="783" spans="1:11" ht="15.75" customHeight="1" x14ac:dyDescent="0.25">
      <c r="A783" s="2">
        <v>440</v>
      </c>
      <c r="B783" s="501"/>
      <c r="C783" s="501"/>
      <c r="D783" s="139"/>
      <c r="E783" s="139"/>
      <c r="F783" s="139"/>
      <c r="G783" s="139"/>
      <c r="H783" s="140"/>
      <c r="I783" s="141"/>
      <c r="J783" s="38" t="str">
        <f t="shared" si="44"/>
        <v xml:space="preserve"> </v>
      </c>
      <c r="K783" s="38" t="str">
        <f t="shared" si="45"/>
        <v xml:space="preserve"> </v>
      </c>
    </row>
    <row r="784" spans="1:11" ht="19.5" customHeight="1" x14ac:dyDescent="0.25">
      <c r="A784" s="455"/>
      <c r="B784" s="455"/>
      <c r="C784" s="455"/>
      <c r="D784" s="455"/>
      <c r="E784" s="455"/>
      <c r="F784" s="86"/>
      <c r="G784" s="91" t="s">
        <v>230</v>
      </c>
      <c r="H784" s="41">
        <f>SUM(H764:H783)+H749</f>
        <v>0</v>
      </c>
      <c r="I784" s="49"/>
    </row>
    <row r="785" spans="1:11" ht="15" customHeight="1" x14ac:dyDescent="0.25">
      <c r="A785" s="46"/>
      <c r="B785" s="46"/>
      <c r="C785" s="46"/>
      <c r="D785" s="46"/>
      <c r="E785" s="46"/>
      <c r="F785" s="46"/>
      <c r="G785" s="46"/>
      <c r="H785" s="46"/>
      <c r="I785" s="46"/>
    </row>
    <row r="786" spans="1:11" ht="15" customHeight="1" x14ac:dyDescent="0.25">
      <c r="A786" s="502" t="s">
        <v>171</v>
      </c>
      <c r="B786" s="502"/>
      <c r="C786" s="502"/>
      <c r="D786" s="502"/>
      <c r="E786" s="502"/>
      <c r="F786" s="502"/>
      <c r="G786" s="502"/>
      <c r="H786" s="502"/>
      <c r="I786" s="502"/>
      <c r="J786" s="502"/>
      <c r="K786" s="502"/>
    </row>
    <row r="787" spans="1:11" ht="15" customHeight="1" x14ac:dyDescent="0.25">
      <c r="A787" s="50"/>
    </row>
    <row r="788" spans="1:11" ht="15" customHeight="1" x14ac:dyDescent="0.25">
      <c r="A788" s="89" t="s">
        <v>101</v>
      </c>
      <c r="D788" s="503" t="s">
        <v>231</v>
      </c>
      <c r="E788" s="503"/>
      <c r="F788" s="503"/>
      <c r="G788" s="503"/>
      <c r="H788" s="503"/>
      <c r="I788" s="503"/>
    </row>
    <row r="789" spans="1:11" ht="15" customHeight="1" x14ac:dyDescent="0.25">
      <c r="A789" s="89"/>
      <c r="D789" s="89"/>
      <c r="E789" s="89"/>
      <c r="F789" s="89"/>
      <c r="G789" s="89"/>
      <c r="H789" s="89"/>
      <c r="I789" s="89"/>
    </row>
    <row r="790" spans="1:11" ht="15.75" customHeight="1" x14ac:dyDescent="0.25">
      <c r="A790" s="348" t="s">
        <v>221</v>
      </c>
      <c r="B790" s="348"/>
      <c r="C790" s="348"/>
      <c r="D790" s="348"/>
      <c r="E790" s="348"/>
      <c r="F790" s="348"/>
      <c r="G790" s="348"/>
      <c r="H790" s="348"/>
      <c r="I790" s="348"/>
    </row>
    <row r="791" spans="1:11" ht="15" customHeight="1" x14ac:dyDescent="0.25">
      <c r="A791" s="70"/>
      <c r="B791" s="70"/>
      <c r="C791" s="70"/>
      <c r="D791" s="71" t="str">
        <f>'proje ve personel bilgileri'!$B$7</f>
        <v>/</v>
      </c>
      <c r="E791" s="70" t="s">
        <v>109</v>
      </c>
      <c r="F791" s="70"/>
      <c r="G791" s="70"/>
      <c r="H791" s="70"/>
      <c r="I791" s="70"/>
    </row>
    <row r="792" spans="1:11" ht="18.75" customHeight="1" x14ac:dyDescent="0.25">
      <c r="A792" s="64" t="s">
        <v>222</v>
      </c>
      <c r="I792" s="64" t="s">
        <v>223</v>
      </c>
    </row>
    <row r="793" spans="1:11" ht="15.75" customHeight="1" x14ac:dyDescent="0.25">
      <c r="A793" s="435" t="s">
        <v>224</v>
      </c>
      <c r="B793" s="436"/>
      <c r="C793" s="351">
        <f>'proje ve personel bilgileri'!$B$2</f>
        <v>0</v>
      </c>
      <c r="D793" s="352"/>
      <c r="E793" s="352"/>
      <c r="F793" s="352"/>
      <c r="G793" s="352"/>
      <c r="H793" s="352"/>
      <c r="I793" s="353"/>
    </row>
    <row r="794" spans="1:11" ht="15.75" customHeight="1" x14ac:dyDescent="0.25">
      <c r="A794" s="509" t="s">
        <v>225</v>
      </c>
      <c r="B794" s="510"/>
      <c r="C794" s="356">
        <f>'proje ve personel bilgileri'!$B$3</f>
        <v>0</v>
      </c>
      <c r="D794" s="357"/>
      <c r="E794" s="357"/>
      <c r="F794" s="357"/>
      <c r="G794" s="357"/>
      <c r="H794" s="357"/>
      <c r="I794" s="358"/>
    </row>
    <row r="795" spans="1:11" ht="15" customHeight="1" x14ac:dyDescent="0.25">
      <c r="A795" s="343" t="s">
        <v>87</v>
      </c>
      <c r="B795" s="346" t="s">
        <v>226</v>
      </c>
      <c r="C795" s="347"/>
      <c r="D795" s="343" t="s">
        <v>227</v>
      </c>
      <c r="E795" s="343" t="s">
        <v>228</v>
      </c>
      <c r="F795" s="344" t="s">
        <v>176</v>
      </c>
      <c r="G795" s="506"/>
      <c r="H795" s="343" t="s">
        <v>189</v>
      </c>
      <c r="I795" s="343" t="s">
        <v>178</v>
      </c>
    </row>
    <row r="796" spans="1:11" ht="15.75" customHeight="1" x14ac:dyDescent="0.25">
      <c r="A796" s="338"/>
      <c r="B796" s="339"/>
      <c r="C796" s="340"/>
      <c r="D796" s="338"/>
      <c r="E796" s="338"/>
      <c r="F796" s="507"/>
      <c r="G796" s="508"/>
      <c r="H796" s="338"/>
      <c r="I796" s="338"/>
    </row>
    <row r="797" spans="1:11" ht="56.25" customHeight="1" x14ac:dyDescent="0.25">
      <c r="A797" s="505"/>
      <c r="B797" s="339"/>
      <c r="C797" s="340"/>
      <c r="D797" s="338"/>
      <c r="E797" s="338"/>
      <c r="F797" s="85" t="s">
        <v>179</v>
      </c>
      <c r="G797" s="87" t="s">
        <v>180</v>
      </c>
      <c r="H797" s="338"/>
      <c r="I797" s="338"/>
    </row>
    <row r="798" spans="1:11" ht="15" customHeight="1" x14ac:dyDescent="0.25">
      <c r="A798" s="1">
        <v>441</v>
      </c>
      <c r="B798" s="504"/>
      <c r="C798" s="504"/>
      <c r="D798" s="133"/>
      <c r="E798" s="133"/>
      <c r="F798" s="133"/>
      <c r="G798" s="133"/>
      <c r="H798" s="142"/>
      <c r="I798" s="135"/>
      <c r="J798" s="38" t="str">
        <f t="shared" ref="J798:J817" si="46">IF(H798&lt;&gt;0,(IF(I798=0,"KDV'li Tutar Zorunlu"," "))," ")</f>
        <v xml:space="preserve"> </v>
      </c>
      <c r="K798" s="38" t="str">
        <f t="shared" ref="K798:K817" si="47">IF(H798&lt;&gt;0,(IF(F798=0,"Tarih Numara Zorunlu"," "))," ")</f>
        <v xml:space="preserve"> </v>
      </c>
    </row>
    <row r="799" spans="1:11" ht="15.75" customHeight="1" x14ac:dyDescent="0.25">
      <c r="A799" s="2">
        <v>442</v>
      </c>
      <c r="B799" s="500"/>
      <c r="C799" s="500"/>
      <c r="D799" s="136"/>
      <c r="E799" s="136"/>
      <c r="F799" s="136"/>
      <c r="G799" s="136"/>
      <c r="H799" s="137"/>
      <c r="I799" s="138"/>
      <c r="J799" s="38" t="str">
        <f t="shared" si="46"/>
        <v xml:space="preserve"> </v>
      </c>
      <c r="K799" s="38" t="str">
        <f t="shared" si="47"/>
        <v xml:space="preserve"> </v>
      </c>
    </row>
    <row r="800" spans="1:11" ht="15" customHeight="1" x14ac:dyDescent="0.25">
      <c r="A800" s="1">
        <v>443</v>
      </c>
      <c r="B800" s="500"/>
      <c r="C800" s="500"/>
      <c r="D800" s="136"/>
      <c r="E800" s="136"/>
      <c r="F800" s="136"/>
      <c r="G800" s="136"/>
      <c r="H800" s="137"/>
      <c r="I800" s="138"/>
      <c r="J800" s="38" t="str">
        <f t="shared" si="46"/>
        <v xml:space="preserve"> </v>
      </c>
      <c r="K800" s="38" t="str">
        <f t="shared" si="47"/>
        <v xml:space="preserve"> </v>
      </c>
    </row>
    <row r="801" spans="1:11" ht="15.75" customHeight="1" x14ac:dyDescent="0.25">
      <c r="A801" s="2">
        <v>444</v>
      </c>
      <c r="B801" s="500"/>
      <c r="C801" s="500"/>
      <c r="D801" s="136"/>
      <c r="E801" s="136"/>
      <c r="F801" s="136"/>
      <c r="G801" s="136"/>
      <c r="H801" s="137"/>
      <c r="I801" s="138"/>
      <c r="J801" s="38" t="str">
        <f t="shared" si="46"/>
        <v xml:space="preserve"> </v>
      </c>
      <c r="K801" s="38" t="str">
        <f t="shared" si="47"/>
        <v xml:space="preserve"> </v>
      </c>
    </row>
    <row r="802" spans="1:11" ht="15" customHeight="1" x14ac:dyDescent="0.25">
      <c r="A802" s="1">
        <v>445</v>
      </c>
      <c r="B802" s="500"/>
      <c r="C802" s="500"/>
      <c r="D802" s="136"/>
      <c r="E802" s="136"/>
      <c r="F802" s="136"/>
      <c r="G802" s="136"/>
      <c r="H802" s="137"/>
      <c r="I802" s="138"/>
      <c r="J802" s="38" t="str">
        <f t="shared" si="46"/>
        <v xml:space="preserve"> </v>
      </c>
      <c r="K802" s="38" t="str">
        <f t="shared" si="47"/>
        <v xml:space="preserve"> </v>
      </c>
    </row>
    <row r="803" spans="1:11" ht="15.75" customHeight="1" x14ac:dyDescent="0.25">
      <c r="A803" s="2">
        <v>446</v>
      </c>
      <c r="B803" s="477"/>
      <c r="C803" s="477"/>
      <c r="D803" s="136"/>
      <c r="E803" s="136"/>
      <c r="F803" s="136"/>
      <c r="G803" s="136"/>
      <c r="H803" s="137"/>
      <c r="I803" s="138"/>
      <c r="J803" s="38" t="str">
        <f t="shared" si="46"/>
        <v xml:space="preserve"> </v>
      </c>
      <c r="K803" s="38" t="str">
        <f t="shared" si="47"/>
        <v xml:space="preserve"> </v>
      </c>
    </row>
    <row r="804" spans="1:11" ht="15" customHeight="1" x14ac:dyDescent="0.25">
      <c r="A804" s="1">
        <v>447</v>
      </c>
      <c r="B804" s="477"/>
      <c r="C804" s="477"/>
      <c r="D804" s="136"/>
      <c r="E804" s="136"/>
      <c r="F804" s="136"/>
      <c r="G804" s="136"/>
      <c r="H804" s="137"/>
      <c r="I804" s="138"/>
      <c r="J804" s="38" t="str">
        <f t="shared" si="46"/>
        <v xml:space="preserve"> </v>
      </c>
      <c r="K804" s="38" t="str">
        <f t="shared" si="47"/>
        <v xml:space="preserve"> </v>
      </c>
    </row>
    <row r="805" spans="1:11" ht="15.75" customHeight="1" x14ac:dyDescent="0.25">
      <c r="A805" s="2">
        <v>448</v>
      </c>
      <c r="B805" s="477"/>
      <c r="C805" s="477"/>
      <c r="D805" s="136"/>
      <c r="E805" s="136"/>
      <c r="F805" s="136"/>
      <c r="G805" s="136"/>
      <c r="H805" s="137"/>
      <c r="I805" s="138"/>
      <c r="J805" s="38" t="str">
        <f t="shared" si="46"/>
        <v xml:space="preserve"> </v>
      </c>
      <c r="K805" s="38" t="str">
        <f t="shared" si="47"/>
        <v xml:space="preserve"> </v>
      </c>
    </row>
    <row r="806" spans="1:11" ht="15" customHeight="1" x14ac:dyDescent="0.25">
      <c r="A806" s="1">
        <v>449</v>
      </c>
      <c r="B806" s="477"/>
      <c r="C806" s="477"/>
      <c r="D806" s="136"/>
      <c r="E806" s="136"/>
      <c r="F806" s="136"/>
      <c r="G806" s="136"/>
      <c r="H806" s="137"/>
      <c r="I806" s="138"/>
      <c r="J806" s="38" t="str">
        <f t="shared" si="46"/>
        <v xml:space="preserve"> </v>
      </c>
      <c r="K806" s="38" t="str">
        <f t="shared" si="47"/>
        <v xml:space="preserve"> </v>
      </c>
    </row>
    <row r="807" spans="1:11" ht="15.75" customHeight="1" x14ac:dyDescent="0.25">
      <c r="A807" s="2">
        <v>450</v>
      </c>
      <c r="B807" s="477"/>
      <c r="C807" s="477"/>
      <c r="D807" s="136"/>
      <c r="E807" s="136"/>
      <c r="F807" s="136"/>
      <c r="G807" s="136"/>
      <c r="H807" s="137"/>
      <c r="I807" s="138"/>
      <c r="J807" s="38" t="str">
        <f t="shared" si="46"/>
        <v xml:space="preserve"> </v>
      </c>
      <c r="K807" s="38" t="str">
        <f t="shared" si="47"/>
        <v xml:space="preserve"> </v>
      </c>
    </row>
    <row r="808" spans="1:11" ht="15" customHeight="1" x14ac:dyDescent="0.25">
      <c r="A808" s="1">
        <v>451</v>
      </c>
      <c r="B808" s="477"/>
      <c r="C808" s="477"/>
      <c r="D808" s="136"/>
      <c r="E808" s="136"/>
      <c r="F808" s="136"/>
      <c r="G808" s="136"/>
      <c r="H808" s="137"/>
      <c r="I808" s="138"/>
      <c r="J808" s="38" t="str">
        <f t="shared" si="46"/>
        <v xml:space="preserve"> </v>
      </c>
      <c r="K808" s="38" t="str">
        <f t="shared" si="47"/>
        <v xml:space="preserve"> </v>
      </c>
    </row>
    <row r="809" spans="1:11" ht="15.75" customHeight="1" x14ac:dyDescent="0.25">
      <c r="A809" s="2">
        <v>452</v>
      </c>
      <c r="B809" s="477"/>
      <c r="C809" s="477"/>
      <c r="D809" s="136"/>
      <c r="E809" s="136"/>
      <c r="F809" s="136"/>
      <c r="G809" s="136"/>
      <c r="H809" s="137"/>
      <c r="I809" s="138"/>
      <c r="J809" s="38" t="str">
        <f t="shared" si="46"/>
        <v xml:space="preserve"> </v>
      </c>
      <c r="K809" s="38" t="str">
        <f t="shared" si="47"/>
        <v xml:space="preserve"> </v>
      </c>
    </row>
    <row r="810" spans="1:11" ht="15" customHeight="1" x14ac:dyDescent="0.25">
      <c r="A810" s="1">
        <v>453</v>
      </c>
      <c r="B810" s="477"/>
      <c r="C810" s="477"/>
      <c r="D810" s="136"/>
      <c r="E810" s="136"/>
      <c r="F810" s="136"/>
      <c r="G810" s="136"/>
      <c r="H810" s="137"/>
      <c r="I810" s="138"/>
      <c r="J810" s="38" t="str">
        <f t="shared" si="46"/>
        <v xml:space="preserve"> </v>
      </c>
      <c r="K810" s="38" t="str">
        <f t="shared" si="47"/>
        <v xml:space="preserve"> </v>
      </c>
    </row>
    <row r="811" spans="1:11" ht="15.75" customHeight="1" x14ac:dyDescent="0.25">
      <c r="A811" s="2">
        <v>454</v>
      </c>
      <c r="B811" s="477"/>
      <c r="C811" s="477"/>
      <c r="D811" s="136"/>
      <c r="E811" s="136"/>
      <c r="F811" s="136"/>
      <c r="G811" s="136"/>
      <c r="H811" s="137"/>
      <c r="I811" s="138"/>
      <c r="J811" s="38" t="str">
        <f t="shared" si="46"/>
        <v xml:space="preserve"> </v>
      </c>
      <c r="K811" s="38" t="str">
        <f t="shared" si="47"/>
        <v xml:space="preserve"> </v>
      </c>
    </row>
    <row r="812" spans="1:11" ht="15" customHeight="1" x14ac:dyDescent="0.25">
      <c r="A812" s="1">
        <v>455</v>
      </c>
      <c r="B812" s="477"/>
      <c r="C812" s="477"/>
      <c r="D812" s="136"/>
      <c r="E812" s="136"/>
      <c r="F812" s="136"/>
      <c r="G812" s="136"/>
      <c r="H812" s="137"/>
      <c r="I812" s="138"/>
      <c r="J812" s="38" t="str">
        <f t="shared" si="46"/>
        <v xml:space="preserve"> </v>
      </c>
      <c r="K812" s="38" t="str">
        <f t="shared" si="47"/>
        <v xml:space="preserve"> </v>
      </c>
    </row>
    <row r="813" spans="1:11" ht="15.75" customHeight="1" x14ac:dyDescent="0.25">
      <c r="A813" s="2">
        <v>456</v>
      </c>
      <c r="B813" s="477"/>
      <c r="C813" s="477"/>
      <c r="D813" s="136"/>
      <c r="E813" s="136"/>
      <c r="F813" s="136"/>
      <c r="G813" s="136"/>
      <c r="H813" s="137"/>
      <c r="I813" s="138"/>
      <c r="J813" s="38" t="str">
        <f t="shared" si="46"/>
        <v xml:space="preserve"> </v>
      </c>
      <c r="K813" s="38" t="str">
        <f t="shared" si="47"/>
        <v xml:space="preserve"> </v>
      </c>
    </row>
    <row r="814" spans="1:11" ht="15" customHeight="1" x14ac:dyDescent="0.25">
      <c r="A814" s="1">
        <v>457</v>
      </c>
      <c r="B814" s="477"/>
      <c r="C814" s="477"/>
      <c r="D814" s="136"/>
      <c r="E814" s="136"/>
      <c r="F814" s="136"/>
      <c r="G814" s="136"/>
      <c r="H814" s="137"/>
      <c r="I814" s="138"/>
      <c r="J814" s="38" t="str">
        <f t="shared" si="46"/>
        <v xml:space="preserve"> </v>
      </c>
      <c r="K814" s="38" t="str">
        <f t="shared" si="47"/>
        <v xml:space="preserve"> </v>
      </c>
    </row>
    <row r="815" spans="1:11" ht="15.75" customHeight="1" x14ac:dyDescent="0.25">
      <c r="A815" s="2">
        <v>458</v>
      </c>
      <c r="B815" s="477"/>
      <c r="C815" s="477"/>
      <c r="D815" s="136"/>
      <c r="E815" s="136"/>
      <c r="F815" s="136"/>
      <c r="G815" s="136"/>
      <c r="H815" s="137"/>
      <c r="I815" s="138"/>
      <c r="J815" s="38" t="str">
        <f t="shared" si="46"/>
        <v xml:space="preserve"> </v>
      </c>
      <c r="K815" s="38" t="str">
        <f t="shared" si="47"/>
        <v xml:space="preserve"> </v>
      </c>
    </row>
    <row r="816" spans="1:11" ht="15" customHeight="1" x14ac:dyDescent="0.25">
      <c r="A816" s="1">
        <v>459</v>
      </c>
      <c r="B816" s="500"/>
      <c r="C816" s="500"/>
      <c r="D816" s="136"/>
      <c r="E816" s="136"/>
      <c r="F816" s="136"/>
      <c r="G816" s="136"/>
      <c r="H816" s="137"/>
      <c r="I816" s="138"/>
      <c r="J816" s="38" t="str">
        <f t="shared" si="46"/>
        <v xml:space="preserve"> </v>
      </c>
      <c r="K816" s="38" t="str">
        <f t="shared" si="47"/>
        <v xml:space="preserve"> </v>
      </c>
    </row>
    <row r="817" spans="1:11" ht="15.75" customHeight="1" x14ac:dyDescent="0.25">
      <c r="A817" s="2">
        <v>460</v>
      </c>
      <c r="B817" s="501"/>
      <c r="C817" s="501"/>
      <c r="D817" s="139"/>
      <c r="E817" s="139"/>
      <c r="F817" s="139"/>
      <c r="G817" s="139"/>
      <c r="H817" s="140"/>
      <c r="I817" s="141"/>
      <c r="J817" s="38" t="str">
        <f t="shared" si="46"/>
        <v xml:space="preserve"> </v>
      </c>
      <c r="K817" s="38" t="str">
        <f t="shared" si="47"/>
        <v xml:space="preserve"> </v>
      </c>
    </row>
    <row r="818" spans="1:11" ht="19.5" customHeight="1" x14ac:dyDescent="0.25">
      <c r="A818" s="455"/>
      <c r="B818" s="455"/>
      <c r="C818" s="455"/>
      <c r="D818" s="455"/>
      <c r="E818" s="455"/>
      <c r="F818" s="86"/>
      <c r="G818" s="91" t="s">
        <v>230</v>
      </c>
      <c r="H818" s="41">
        <f>SUM(H798:H817)+H784</f>
        <v>0</v>
      </c>
      <c r="I818" s="49"/>
    </row>
    <row r="819" spans="1:11" ht="15" customHeight="1" x14ac:dyDescent="0.25">
      <c r="A819" s="46"/>
      <c r="B819" s="46"/>
      <c r="C819" s="46"/>
      <c r="D819" s="46"/>
      <c r="E819" s="46"/>
      <c r="F819" s="46"/>
      <c r="G819" s="46"/>
      <c r="H819" s="46"/>
      <c r="I819" s="46"/>
    </row>
    <row r="820" spans="1:11" ht="15" customHeight="1" x14ac:dyDescent="0.25">
      <c r="A820" s="502" t="s">
        <v>171</v>
      </c>
      <c r="B820" s="502"/>
      <c r="C820" s="502"/>
      <c r="D820" s="502"/>
      <c r="E820" s="502"/>
      <c r="F820" s="502"/>
      <c r="G820" s="502"/>
      <c r="H820" s="502"/>
      <c r="I820" s="502"/>
      <c r="J820" s="502"/>
      <c r="K820" s="502"/>
    </row>
    <row r="821" spans="1:11" ht="15" customHeight="1" x14ac:dyDescent="0.25">
      <c r="A821" s="50"/>
    </row>
    <row r="822" spans="1:11" ht="15" customHeight="1" x14ac:dyDescent="0.25">
      <c r="A822" s="89" t="s">
        <v>101</v>
      </c>
      <c r="D822" s="503" t="s">
        <v>231</v>
      </c>
      <c r="E822" s="503"/>
      <c r="F822" s="503"/>
      <c r="G822" s="503"/>
      <c r="H822" s="503"/>
      <c r="I822" s="503"/>
    </row>
    <row r="823" spans="1:11" ht="15" customHeight="1" x14ac:dyDescent="0.25">
      <c r="A823" s="89"/>
      <c r="D823" s="89"/>
      <c r="E823" s="89"/>
      <c r="F823" s="89"/>
      <c r="G823" s="89"/>
      <c r="H823" s="89"/>
      <c r="I823" s="89"/>
    </row>
    <row r="824" spans="1:11" ht="15.75" customHeight="1" x14ac:dyDescent="0.25">
      <c r="A824" s="348" t="s">
        <v>221</v>
      </c>
      <c r="B824" s="348"/>
      <c r="C824" s="348"/>
      <c r="D824" s="348"/>
      <c r="E824" s="348"/>
      <c r="F824" s="348"/>
      <c r="G824" s="348"/>
      <c r="H824" s="348"/>
      <c r="I824" s="348"/>
    </row>
    <row r="825" spans="1:11" ht="15" customHeight="1" x14ac:dyDescent="0.25">
      <c r="A825" s="70"/>
      <c r="B825" s="70"/>
      <c r="C825" s="70"/>
      <c r="D825" s="71" t="str">
        <f>'proje ve personel bilgileri'!$B$7</f>
        <v>/</v>
      </c>
      <c r="E825" s="70" t="s">
        <v>109</v>
      </c>
      <c r="F825" s="70"/>
      <c r="G825" s="70"/>
      <c r="H825" s="70"/>
      <c r="I825" s="70"/>
    </row>
    <row r="826" spans="1:11" ht="18.75" customHeight="1" x14ac:dyDescent="0.25">
      <c r="A826" s="64" t="s">
        <v>222</v>
      </c>
      <c r="I826" s="64" t="s">
        <v>223</v>
      </c>
    </row>
    <row r="827" spans="1:11" ht="15.75" customHeight="1" x14ac:dyDescent="0.25">
      <c r="A827" s="435" t="s">
        <v>224</v>
      </c>
      <c r="B827" s="436"/>
      <c r="C827" s="351">
        <f>'proje ve personel bilgileri'!$B$2</f>
        <v>0</v>
      </c>
      <c r="D827" s="352"/>
      <c r="E827" s="352"/>
      <c r="F827" s="352"/>
      <c r="G827" s="352"/>
      <c r="H827" s="352"/>
      <c r="I827" s="353"/>
    </row>
    <row r="828" spans="1:11" ht="15.75" customHeight="1" x14ac:dyDescent="0.25">
      <c r="A828" s="509" t="s">
        <v>225</v>
      </c>
      <c r="B828" s="510"/>
      <c r="C828" s="356">
        <f>'proje ve personel bilgileri'!$B$3</f>
        <v>0</v>
      </c>
      <c r="D828" s="357"/>
      <c r="E828" s="357"/>
      <c r="F828" s="357"/>
      <c r="G828" s="357"/>
      <c r="H828" s="357"/>
      <c r="I828" s="358"/>
    </row>
    <row r="829" spans="1:11" ht="15" customHeight="1" x14ac:dyDescent="0.25">
      <c r="A829" s="343" t="s">
        <v>87</v>
      </c>
      <c r="B829" s="346" t="s">
        <v>226</v>
      </c>
      <c r="C829" s="347"/>
      <c r="D829" s="343" t="s">
        <v>227</v>
      </c>
      <c r="E829" s="343" t="s">
        <v>228</v>
      </c>
      <c r="F829" s="344" t="s">
        <v>176</v>
      </c>
      <c r="G829" s="506"/>
      <c r="H829" s="343" t="s">
        <v>189</v>
      </c>
      <c r="I829" s="343" t="s">
        <v>178</v>
      </c>
    </row>
    <row r="830" spans="1:11" ht="15.75" customHeight="1" x14ac:dyDescent="0.25">
      <c r="A830" s="338"/>
      <c r="B830" s="339"/>
      <c r="C830" s="340"/>
      <c r="D830" s="338"/>
      <c r="E830" s="338"/>
      <c r="F830" s="507"/>
      <c r="G830" s="508"/>
      <c r="H830" s="338"/>
      <c r="I830" s="338"/>
    </row>
    <row r="831" spans="1:11" ht="57" customHeight="1" x14ac:dyDescent="0.25">
      <c r="A831" s="505"/>
      <c r="B831" s="339"/>
      <c r="C831" s="340"/>
      <c r="D831" s="338"/>
      <c r="E831" s="338"/>
      <c r="F831" s="85" t="s">
        <v>179</v>
      </c>
      <c r="G831" s="87" t="s">
        <v>180</v>
      </c>
      <c r="H831" s="338"/>
      <c r="I831" s="338"/>
    </row>
    <row r="832" spans="1:11" ht="15" customHeight="1" x14ac:dyDescent="0.25">
      <c r="A832" s="1">
        <v>461</v>
      </c>
      <c r="B832" s="504"/>
      <c r="C832" s="504"/>
      <c r="D832" s="133"/>
      <c r="E832" s="133"/>
      <c r="F832" s="133"/>
      <c r="G832" s="133"/>
      <c r="H832" s="142"/>
      <c r="I832" s="135"/>
      <c r="J832" s="38" t="str">
        <f t="shared" ref="J832:J851" si="48">IF(H832&lt;&gt;0,(IF(I832=0,"KDV'li Tutar Zorunlu"," "))," ")</f>
        <v xml:space="preserve"> </v>
      </c>
      <c r="K832" s="38" t="str">
        <f t="shared" ref="K832:K851" si="49">IF(H832&lt;&gt;0,(IF(F832=0,"Tarih Numara Zorunlu"," "))," ")</f>
        <v xml:space="preserve"> </v>
      </c>
    </row>
    <row r="833" spans="1:11" ht="15.75" customHeight="1" x14ac:dyDescent="0.25">
      <c r="A833" s="2">
        <v>462</v>
      </c>
      <c r="B833" s="500"/>
      <c r="C833" s="500"/>
      <c r="D833" s="136"/>
      <c r="E833" s="136"/>
      <c r="F833" s="136"/>
      <c r="G833" s="136"/>
      <c r="H833" s="137"/>
      <c r="I833" s="138"/>
      <c r="J833" s="38" t="str">
        <f t="shared" si="48"/>
        <v xml:space="preserve"> </v>
      </c>
      <c r="K833" s="38" t="str">
        <f t="shared" si="49"/>
        <v xml:space="preserve"> </v>
      </c>
    </row>
    <row r="834" spans="1:11" ht="15" customHeight="1" x14ac:dyDescent="0.25">
      <c r="A834" s="1">
        <v>463</v>
      </c>
      <c r="B834" s="500"/>
      <c r="C834" s="500"/>
      <c r="D834" s="136"/>
      <c r="E834" s="136"/>
      <c r="F834" s="136"/>
      <c r="G834" s="136"/>
      <c r="H834" s="137"/>
      <c r="I834" s="138"/>
      <c r="J834" s="38" t="str">
        <f t="shared" si="48"/>
        <v xml:space="preserve"> </v>
      </c>
      <c r="K834" s="38" t="str">
        <f t="shared" si="49"/>
        <v xml:space="preserve"> </v>
      </c>
    </row>
    <row r="835" spans="1:11" ht="15.75" customHeight="1" x14ac:dyDescent="0.25">
      <c r="A835" s="2">
        <v>464</v>
      </c>
      <c r="B835" s="500"/>
      <c r="C835" s="500"/>
      <c r="D835" s="136"/>
      <c r="E835" s="136"/>
      <c r="F835" s="136"/>
      <c r="G835" s="136"/>
      <c r="H835" s="137"/>
      <c r="I835" s="138"/>
      <c r="J835" s="38" t="str">
        <f t="shared" si="48"/>
        <v xml:space="preserve"> </v>
      </c>
      <c r="K835" s="38" t="str">
        <f t="shared" si="49"/>
        <v xml:space="preserve"> </v>
      </c>
    </row>
    <row r="836" spans="1:11" ht="15" customHeight="1" x14ac:dyDescent="0.25">
      <c r="A836" s="1">
        <v>465</v>
      </c>
      <c r="B836" s="500"/>
      <c r="C836" s="500"/>
      <c r="D836" s="136"/>
      <c r="E836" s="136"/>
      <c r="F836" s="136"/>
      <c r="G836" s="136"/>
      <c r="H836" s="137"/>
      <c r="I836" s="138"/>
      <c r="J836" s="38" t="str">
        <f t="shared" si="48"/>
        <v xml:space="preserve"> </v>
      </c>
      <c r="K836" s="38" t="str">
        <f t="shared" si="49"/>
        <v xml:space="preserve"> </v>
      </c>
    </row>
    <row r="837" spans="1:11" ht="15.75" customHeight="1" x14ac:dyDescent="0.25">
      <c r="A837" s="2">
        <v>466</v>
      </c>
      <c r="B837" s="477"/>
      <c r="C837" s="477"/>
      <c r="D837" s="136"/>
      <c r="E837" s="136"/>
      <c r="F837" s="136"/>
      <c r="G837" s="136"/>
      <c r="H837" s="137"/>
      <c r="I837" s="138"/>
      <c r="J837" s="38" t="str">
        <f t="shared" si="48"/>
        <v xml:space="preserve"> </v>
      </c>
      <c r="K837" s="38" t="str">
        <f t="shared" si="49"/>
        <v xml:space="preserve"> </v>
      </c>
    </row>
    <row r="838" spans="1:11" ht="15" customHeight="1" x14ac:dyDescent="0.25">
      <c r="A838" s="1">
        <v>467</v>
      </c>
      <c r="B838" s="477"/>
      <c r="C838" s="477"/>
      <c r="D838" s="136"/>
      <c r="E838" s="136"/>
      <c r="F838" s="136"/>
      <c r="G838" s="136"/>
      <c r="H838" s="137"/>
      <c r="I838" s="138"/>
      <c r="J838" s="38" t="str">
        <f t="shared" si="48"/>
        <v xml:space="preserve"> </v>
      </c>
      <c r="K838" s="38" t="str">
        <f t="shared" si="49"/>
        <v xml:space="preserve"> </v>
      </c>
    </row>
    <row r="839" spans="1:11" ht="15.75" customHeight="1" x14ac:dyDescent="0.25">
      <c r="A839" s="2">
        <v>468</v>
      </c>
      <c r="B839" s="477"/>
      <c r="C839" s="477"/>
      <c r="D839" s="136"/>
      <c r="E839" s="136"/>
      <c r="F839" s="136"/>
      <c r="G839" s="136"/>
      <c r="H839" s="137"/>
      <c r="I839" s="138"/>
      <c r="J839" s="38" t="str">
        <f t="shared" si="48"/>
        <v xml:space="preserve"> </v>
      </c>
      <c r="K839" s="38" t="str">
        <f t="shared" si="49"/>
        <v xml:space="preserve"> </v>
      </c>
    </row>
    <row r="840" spans="1:11" ht="15" customHeight="1" x14ac:dyDescent="0.25">
      <c r="A840" s="1">
        <v>469</v>
      </c>
      <c r="B840" s="477"/>
      <c r="C840" s="477"/>
      <c r="D840" s="136"/>
      <c r="E840" s="136"/>
      <c r="F840" s="136"/>
      <c r="G840" s="136"/>
      <c r="H840" s="137"/>
      <c r="I840" s="138"/>
      <c r="J840" s="38" t="str">
        <f t="shared" si="48"/>
        <v xml:space="preserve"> </v>
      </c>
      <c r="K840" s="38" t="str">
        <f t="shared" si="49"/>
        <v xml:space="preserve"> </v>
      </c>
    </row>
    <row r="841" spans="1:11" ht="15.75" customHeight="1" x14ac:dyDescent="0.25">
      <c r="A841" s="2">
        <v>470</v>
      </c>
      <c r="B841" s="477"/>
      <c r="C841" s="477"/>
      <c r="D841" s="136"/>
      <c r="E841" s="136"/>
      <c r="F841" s="136"/>
      <c r="G841" s="136"/>
      <c r="H841" s="137"/>
      <c r="I841" s="138"/>
      <c r="J841" s="38" t="str">
        <f t="shared" si="48"/>
        <v xml:space="preserve"> </v>
      </c>
      <c r="K841" s="38" t="str">
        <f t="shared" si="49"/>
        <v xml:space="preserve"> </v>
      </c>
    </row>
    <row r="842" spans="1:11" ht="15" customHeight="1" x14ac:dyDescent="0.25">
      <c r="A842" s="1">
        <v>471</v>
      </c>
      <c r="B842" s="477"/>
      <c r="C842" s="477"/>
      <c r="D842" s="136"/>
      <c r="E842" s="136"/>
      <c r="F842" s="136"/>
      <c r="G842" s="136"/>
      <c r="H842" s="137"/>
      <c r="I842" s="138"/>
      <c r="J842" s="38" t="str">
        <f t="shared" si="48"/>
        <v xml:space="preserve"> </v>
      </c>
      <c r="K842" s="38" t="str">
        <f t="shared" si="49"/>
        <v xml:space="preserve"> </v>
      </c>
    </row>
    <row r="843" spans="1:11" ht="15.75" customHeight="1" x14ac:dyDescent="0.25">
      <c r="A843" s="2">
        <v>472</v>
      </c>
      <c r="B843" s="477"/>
      <c r="C843" s="477"/>
      <c r="D843" s="136"/>
      <c r="E843" s="136"/>
      <c r="F843" s="136"/>
      <c r="G843" s="136"/>
      <c r="H843" s="137"/>
      <c r="I843" s="138"/>
      <c r="J843" s="38" t="str">
        <f t="shared" si="48"/>
        <v xml:space="preserve"> </v>
      </c>
      <c r="K843" s="38" t="str">
        <f t="shared" si="49"/>
        <v xml:space="preserve"> </v>
      </c>
    </row>
    <row r="844" spans="1:11" ht="15" customHeight="1" x14ac:dyDescent="0.25">
      <c r="A844" s="1">
        <v>473</v>
      </c>
      <c r="B844" s="477"/>
      <c r="C844" s="477"/>
      <c r="D844" s="136"/>
      <c r="E844" s="136"/>
      <c r="F844" s="136"/>
      <c r="G844" s="136"/>
      <c r="H844" s="137"/>
      <c r="I844" s="138"/>
      <c r="J844" s="38" t="str">
        <f t="shared" si="48"/>
        <v xml:space="preserve"> </v>
      </c>
      <c r="K844" s="38" t="str">
        <f t="shared" si="49"/>
        <v xml:space="preserve"> </v>
      </c>
    </row>
    <row r="845" spans="1:11" ht="15.75" customHeight="1" x14ac:dyDescent="0.25">
      <c r="A845" s="2">
        <v>474</v>
      </c>
      <c r="B845" s="477"/>
      <c r="C845" s="477"/>
      <c r="D845" s="136"/>
      <c r="E845" s="136"/>
      <c r="F845" s="136"/>
      <c r="G845" s="136"/>
      <c r="H845" s="137"/>
      <c r="I845" s="138"/>
      <c r="J845" s="38" t="str">
        <f t="shared" si="48"/>
        <v xml:space="preserve"> </v>
      </c>
      <c r="K845" s="38" t="str">
        <f t="shared" si="49"/>
        <v xml:space="preserve"> </v>
      </c>
    </row>
    <row r="846" spans="1:11" ht="15" customHeight="1" x14ac:dyDescent="0.25">
      <c r="A846" s="1">
        <v>475</v>
      </c>
      <c r="B846" s="477"/>
      <c r="C846" s="477"/>
      <c r="D846" s="136"/>
      <c r="E846" s="136"/>
      <c r="F846" s="136"/>
      <c r="G846" s="136"/>
      <c r="H846" s="137"/>
      <c r="I846" s="138"/>
      <c r="J846" s="38" t="str">
        <f t="shared" si="48"/>
        <v xml:space="preserve"> </v>
      </c>
      <c r="K846" s="38" t="str">
        <f t="shared" si="49"/>
        <v xml:space="preserve"> </v>
      </c>
    </row>
    <row r="847" spans="1:11" ht="15.75" customHeight="1" x14ac:dyDescent="0.25">
      <c r="A847" s="2">
        <v>476</v>
      </c>
      <c r="B847" s="477"/>
      <c r="C847" s="477"/>
      <c r="D847" s="136"/>
      <c r="E847" s="136"/>
      <c r="F847" s="136"/>
      <c r="G847" s="136"/>
      <c r="H847" s="137"/>
      <c r="I847" s="138"/>
      <c r="J847" s="38" t="str">
        <f t="shared" si="48"/>
        <v xml:space="preserve"> </v>
      </c>
      <c r="K847" s="38" t="str">
        <f t="shared" si="49"/>
        <v xml:space="preserve"> </v>
      </c>
    </row>
    <row r="848" spans="1:11" ht="15" customHeight="1" x14ac:dyDescent="0.25">
      <c r="A848" s="1">
        <v>477</v>
      </c>
      <c r="B848" s="477"/>
      <c r="C848" s="477"/>
      <c r="D848" s="136"/>
      <c r="E848" s="136"/>
      <c r="F848" s="136"/>
      <c r="G848" s="136"/>
      <c r="H848" s="137"/>
      <c r="I848" s="138"/>
      <c r="J848" s="38" t="str">
        <f t="shared" si="48"/>
        <v xml:space="preserve"> </v>
      </c>
      <c r="K848" s="38" t="str">
        <f t="shared" si="49"/>
        <v xml:space="preserve"> </v>
      </c>
    </row>
    <row r="849" spans="1:11" ht="15.75" customHeight="1" x14ac:dyDescent="0.25">
      <c r="A849" s="2">
        <v>478</v>
      </c>
      <c r="B849" s="477"/>
      <c r="C849" s="477"/>
      <c r="D849" s="136"/>
      <c r="E849" s="136"/>
      <c r="F849" s="136"/>
      <c r="G849" s="136"/>
      <c r="H849" s="137"/>
      <c r="I849" s="138"/>
      <c r="J849" s="38" t="str">
        <f t="shared" si="48"/>
        <v xml:space="preserve"> </v>
      </c>
      <c r="K849" s="38" t="str">
        <f t="shared" si="49"/>
        <v xml:space="preserve"> </v>
      </c>
    </row>
    <row r="850" spans="1:11" ht="15" customHeight="1" x14ac:dyDescent="0.25">
      <c r="A850" s="1">
        <v>479</v>
      </c>
      <c r="B850" s="500"/>
      <c r="C850" s="500"/>
      <c r="D850" s="136"/>
      <c r="E850" s="136"/>
      <c r="F850" s="136"/>
      <c r="G850" s="136"/>
      <c r="H850" s="137"/>
      <c r="I850" s="138"/>
      <c r="J850" s="38" t="str">
        <f t="shared" si="48"/>
        <v xml:space="preserve"> </v>
      </c>
      <c r="K850" s="38" t="str">
        <f t="shared" si="49"/>
        <v xml:space="preserve"> </v>
      </c>
    </row>
    <row r="851" spans="1:11" ht="15.75" customHeight="1" x14ac:dyDescent="0.25">
      <c r="A851" s="2">
        <v>480</v>
      </c>
      <c r="B851" s="501"/>
      <c r="C851" s="501"/>
      <c r="D851" s="139"/>
      <c r="E851" s="139"/>
      <c r="F851" s="139"/>
      <c r="G851" s="139"/>
      <c r="H851" s="140"/>
      <c r="I851" s="141"/>
      <c r="J851" s="38" t="str">
        <f t="shared" si="48"/>
        <v xml:space="preserve"> </v>
      </c>
      <c r="K851" s="38" t="str">
        <f t="shared" si="49"/>
        <v xml:space="preserve"> </v>
      </c>
    </row>
    <row r="852" spans="1:11" ht="17.25" customHeight="1" x14ac:dyDescent="0.25">
      <c r="A852" s="455"/>
      <c r="B852" s="455"/>
      <c r="C852" s="455"/>
      <c r="D852" s="455"/>
      <c r="E852" s="455"/>
      <c r="F852" s="86"/>
      <c r="G852" s="91" t="s">
        <v>230</v>
      </c>
      <c r="H852" s="41">
        <f>SUM(H832:H851)+H818</f>
        <v>0</v>
      </c>
      <c r="I852" s="49"/>
    </row>
    <row r="853" spans="1:11" ht="15" customHeight="1" x14ac:dyDescent="0.25">
      <c r="A853" s="46"/>
      <c r="B853" s="46"/>
      <c r="C853" s="46"/>
      <c r="D853" s="46"/>
      <c r="E853" s="46"/>
      <c r="F853" s="46"/>
      <c r="G853" s="46"/>
      <c r="H853" s="46"/>
      <c r="I853" s="46"/>
    </row>
    <row r="854" spans="1:11" ht="15" customHeight="1" x14ac:dyDescent="0.25">
      <c r="A854" s="502" t="s">
        <v>171</v>
      </c>
      <c r="B854" s="502"/>
      <c r="C854" s="502"/>
      <c r="D854" s="502"/>
      <c r="E854" s="502"/>
      <c r="F854" s="502"/>
      <c r="G854" s="502"/>
      <c r="H854" s="502"/>
      <c r="I854" s="502"/>
      <c r="J854" s="502"/>
      <c r="K854" s="502"/>
    </row>
    <row r="855" spans="1:11" ht="15" customHeight="1" x14ac:dyDescent="0.25">
      <c r="A855" s="50"/>
    </row>
    <row r="856" spans="1:11" ht="15" customHeight="1" x14ac:dyDescent="0.25">
      <c r="A856" s="89" t="s">
        <v>101</v>
      </c>
      <c r="D856" s="503" t="s">
        <v>231</v>
      </c>
      <c r="E856" s="503"/>
      <c r="F856" s="503"/>
      <c r="G856" s="503"/>
      <c r="H856" s="503"/>
      <c r="I856" s="503"/>
    </row>
    <row r="859" spans="1:11" ht="15.75" customHeight="1" x14ac:dyDescent="0.25">
      <c r="A859" s="348" t="s">
        <v>221</v>
      </c>
      <c r="B859" s="348"/>
      <c r="C859" s="348"/>
      <c r="D859" s="348"/>
      <c r="E859" s="348"/>
      <c r="F859" s="348"/>
      <c r="G859" s="348"/>
      <c r="H859" s="348"/>
      <c r="I859" s="348"/>
    </row>
    <row r="860" spans="1:11" ht="15" customHeight="1" x14ac:dyDescent="0.25">
      <c r="A860" s="70"/>
      <c r="B860" s="70"/>
      <c r="C860" s="70"/>
      <c r="D860" s="71" t="str">
        <f>'proje ve personel bilgileri'!$B$7</f>
        <v>/</v>
      </c>
      <c r="E860" s="70" t="s">
        <v>109</v>
      </c>
      <c r="F860" s="70"/>
      <c r="G860" s="70"/>
      <c r="H860" s="70"/>
      <c r="I860" s="70"/>
    </row>
    <row r="861" spans="1:11" ht="18.75" customHeight="1" x14ac:dyDescent="0.25">
      <c r="A861" s="64" t="s">
        <v>222</v>
      </c>
      <c r="I861" s="64" t="s">
        <v>223</v>
      </c>
    </row>
    <row r="862" spans="1:11" ht="15.75" customHeight="1" x14ac:dyDescent="0.25">
      <c r="A862" s="435" t="s">
        <v>224</v>
      </c>
      <c r="B862" s="436"/>
      <c r="C862" s="351">
        <f>'proje ve personel bilgileri'!$B$2</f>
        <v>0</v>
      </c>
      <c r="D862" s="352"/>
      <c r="E862" s="352"/>
      <c r="F862" s="352"/>
      <c r="G862" s="352"/>
      <c r="H862" s="352"/>
      <c r="I862" s="353"/>
    </row>
    <row r="863" spans="1:11" ht="15.75" customHeight="1" x14ac:dyDescent="0.25">
      <c r="A863" s="509" t="s">
        <v>225</v>
      </c>
      <c r="B863" s="510"/>
      <c r="C863" s="356">
        <f>'proje ve personel bilgileri'!$B$3</f>
        <v>0</v>
      </c>
      <c r="D863" s="357"/>
      <c r="E863" s="357"/>
      <c r="F863" s="357"/>
      <c r="G863" s="357"/>
      <c r="H863" s="357"/>
      <c r="I863" s="358"/>
    </row>
    <row r="864" spans="1:11" ht="15" customHeight="1" x14ac:dyDescent="0.25">
      <c r="A864" s="343" t="s">
        <v>87</v>
      </c>
      <c r="B864" s="346" t="s">
        <v>226</v>
      </c>
      <c r="C864" s="347"/>
      <c r="D864" s="343" t="s">
        <v>227</v>
      </c>
      <c r="E864" s="343" t="s">
        <v>228</v>
      </c>
      <c r="F864" s="344" t="s">
        <v>176</v>
      </c>
      <c r="G864" s="506"/>
      <c r="H864" s="343" t="s">
        <v>189</v>
      </c>
      <c r="I864" s="343" t="s">
        <v>178</v>
      </c>
    </row>
    <row r="865" spans="1:11" ht="15.75" customHeight="1" x14ac:dyDescent="0.25">
      <c r="A865" s="338"/>
      <c r="B865" s="339"/>
      <c r="C865" s="340"/>
      <c r="D865" s="338"/>
      <c r="E865" s="338"/>
      <c r="F865" s="507"/>
      <c r="G865" s="508"/>
      <c r="H865" s="338"/>
      <c r="I865" s="338"/>
    </row>
    <row r="866" spans="1:11" ht="58.5" customHeight="1" x14ac:dyDescent="0.25">
      <c r="A866" s="505"/>
      <c r="B866" s="339"/>
      <c r="C866" s="340"/>
      <c r="D866" s="338"/>
      <c r="E866" s="338"/>
      <c r="F866" s="85" t="s">
        <v>179</v>
      </c>
      <c r="G866" s="87" t="s">
        <v>180</v>
      </c>
      <c r="H866" s="338"/>
      <c r="I866" s="338"/>
    </row>
    <row r="867" spans="1:11" ht="15" customHeight="1" x14ac:dyDescent="0.25">
      <c r="A867" s="1">
        <v>481</v>
      </c>
      <c r="B867" s="504"/>
      <c r="C867" s="504"/>
      <c r="D867" s="133"/>
      <c r="E867" s="133"/>
      <c r="F867" s="133"/>
      <c r="G867" s="133"/>
      <c r="H867" s="142"/>
      <c r="I867" s="135"/>
      <c r="J867" s="38" t="str">
        <f t="shared" ref="J867:J886" si="50">IF(H867&lt;&gt;0,(IF(I867=0,"KDV'li Tutar Zorunlu"," "))," ")</f>
        <v xml:space="preserve"> </v>
      </c>
      <c r="K867" s="38" t="str">
        <f t="shared" ref="K867:K886" si="51">IF(H867&lt;&gt;0,(IF(F867=0,"Tarih Numara Zorunlu"," "))," ")</f>
        <v xml:space="preserve"> </v>
      </c>
    </row>
    <row r="868" spans="1:11" ht="15.75" customHeight="1" x14ac:dyDescent="0.25">
      <c r="A868" s="2">
        <v>482</v>
      </c>
      <c r="B868" s="500"/>
      <c r="C868" s="500"/>
      <c r="D868" s="136"/>
      <c r="E868" s="136"/>
      <c r="F868" s="136"/>
      <c r="G868" s="136"/>
      <c r="H868" s="137"/>
      <c r="I868" s="138"/>
      <c r="J868" s="38" t="str">
        <f t="shared" si="50"/>
        <v xml:space="preserve"> </v>
      </c>
      <c r="K868" s="38" t="str">
        <f t="shared" si="51"/>
        <v xml:space="preserve"> </v>
      </c>
    </row>
    <row r="869" spans="1:11" ht="15" customHeight="1" x14ac:dyDescent="0.25">
      <c r="A869" s="1">
        <v>483</v>
      </c>
      <c r="B869" s="500"/>
      <c r="C869" s="500"/>
      <c r="D869" s="136"/>
      <c r="E869" s="136"/>
      <c r="F869" s="136"/>
      <c r="G869" s="136"/>
      <c r="H869" s="137"/>
      <c r="I869" s="138"/>
      <c r="J869" s="38" t="str">
        <f t="shared" si="50"/>
        <v xml:space="preserve"> </v>
      </c>
      <c r="K869" s="38" t="str">
        <f t="shared" si="51"/>
        <v xml:space="preserve"> </v>
      </c>
    </row>
    <row r="870" spans="1:11" ht="15.75" customHeight="1" x14ac:dyDescent="0.25">
      <c r="A870" s="2">
        <v>484</v>
      </c>
      <c r="B870" s="500"/>
      <c r="C870" s="500"/>
      <c r="D870" s="136"/>
      <c r="E870" s="136"/>
      <c r="F870" s="136"/>
      <c r="G870" s="136"/>
      <c r="H870" s="137"/>
      <c r="I870" s="138"/>
      <c r="J870" s="38" t="str">
        <f t="shared" si="50"/>
        <v xml:space="preserve"> </v>
      </c>
      <c r="K870" s="38" t="str">
        <f t="shared" si="51"/>
        <v xml:space="preserve"> </v>
      </c>
    </row>
    <row r="871" spans="1:11" ht="15" customHeight="1" x14ac:dyDescent="0.25">
      <c r="A871" s="1">
        <v>485</v>
      </c>
      <c r="B871" s="500"/>
      <c r="C871" s="500"/>
      <c r="D871" s="136"/>
      <c r="E871" s="136"/>
      <c r="F871" s="136"/>
      <c r="G871" s="136"/>
      <c r="H871" s="137"/>
      <c r="I871" s="138"/>
      <c r="J871" s="38" t="str">
        <f t="shared" si="50"/>
        <v xml:space="preserve"> </v>
      </c>
      <c r="K871" s="38" t="str">
        <f t="shared" si="51"/>
        <v xml:space="preserve"> </v>
      </c>
    </row>
    <row r="872" spans="1:11" ht="15.75" customHeight="1" x14ac:dyDescent="0.25">
      <c r="A872" s="2">
        <v>486</v>
      </c>
      <c r="B872" s="477"/>
      <c r="C872" s="477"/>
      <c r="D872" s="136"/>
      <c r="E872" s="136"/>
      <c r="F872" s="136"/>
      <c r="G872" s="136"/>
      <c r="H872" s="137"/>
      <c r="I872" s="138"/>
      <c r="J872" s="38" t="str">
        <f t="shared" si="50"/>
        <v xml:space="preserve"> </v>
      </c>
      <c r="K872" s="38" t="str">
        <f t="shared" si="51"/>
        <v xml:space="preserve"> </v>
      </c>
    </row>
    <row r="873" spans="1:11" ht="15" customHeight="1" x14ac:dyDescent="0.25">
      <c r="A873" s="1">
        <v>487</v>
      </c>
      <c r="B873" s="477"/>
      <c r="C873" s="477"/>
      <c r="D873" s="136"/>
      <c r="E873" s="136"/>
      <c r="F873" s="136"/>
      <c r="G873" s="136"/>
      <c r="H873" s="137"/>
      <c r="I873" s="138"/>
      <c r="J873" s="38" t="str">
        <f t="shared" si="50"/>
        <v xml:space="preserve"> </v>
      </c>
      <c r="K873" s="38" t="str">
        <f t="shared" si="51"/>
        <v xml:space="preserve"> </v>
      </c>
    </row>
    <row r="874" spans="1:11" ht="15.75" customHeight="1" x14ac:dyDescent="0.25">
      <c r="A874" s="2">
        <v>488</v>
      </c>
      <c r="B874" s="477"/>
      <c r="C874" s="477"/>
      <c r="D874" s="136"/>
      <c r="E874" s="136"/>
      <c r="F874" s="136"/>
      <c r="G874" s="136"/>
      <c r="H874" s="137"/>
      <c r="I874" s="138"/>
      <c r="J874" s="38" t="str">
        <f t="shared" si="50"/>
        <v xml:space="preserve"> </v>
      </c>
      <c r="K874" s="38" t="str">
        <f t="shared" si="51"/>
        <v xml:space="preserve"> </v>
      </c>
    </row>
    <row r="875" spans="1:11" ht="15" customHeight="1" x14ac:dyDescent="0.25">
      <c r="A875" s="1">
        <v>489</v>
      </c>
      <c r="B875" s="477"/>
      <c r="C875" s="477"/>
      <c r="D875" s="136"/>
      <c r="E875" s="136"/>
      <c r="F875" s="136"/>
      <c r="G875" s="136"/>
      <c r="H875" s="137"/>
      <c r="I875" s="138"/>
      <c r="J875" s="38" t="str">
        <f t="shared" si="50"/>
        <v xml:space="preserve"> </v>
      </c>
      <c r="K875" s="38" t="str">
        <f t="shared" si="51"/>
        <v xml:space="preserve"> </v>
      </c>
    </row>
    <row r="876" spans="1:11" ht="15.75" customHeight="1" x14ac:dyDescent="0.25">
      <c r="A876" s="2">
        <v>490</v>
      </c>
      <c r="B876" s="477"/>
      <c r="C876" s="477"/>
      <c r="D876" s="136"/>
      <c r="E876" s="136"/>
      <c r="F876" s="136"/>
      <c r="G876" s="136"/>
      <c r="H876" s="137"/>
      <c r="I876" s="138"/>
      <c r="J876" s="38" t="str">
        <f t="shared" si="50"/>
        <v xml:space="preserve"> </v>
      </c>
      <c r="K876" s="38" t="str">
        <f t="shared" si="51"/>
        <v xml:space="preserve"> </v>
      </c>
    </row>
    <row r="877" spans="1:11" ht="15" customHeight="1" x14ac:dyDescent="0.25">
      <c r="A877" s="1">
        <v>491</v>
      </c>
      <c r="B877" s="477"/>
      <c r="C877" s="477"/>
      <c r="D877" s="136"/>
      <c r="E877" s="136"/>
      <c r="F877" s="136"/>
      <c r="G877" s="136"/>
      <c r="H877" s="137"/>
      <c r="I877" s="138"/>
      <c r="J877" s="38" t="str">
        <f t="shared" si="50"/>
        <v xml:space="preserve"> </v>
      </c>
      <c r="K877" s="38" t="str">
        <f t="shared" si="51"/>
        <v xml:space="preserve"> </v>
      </c>
    </row>
    <row r="878" spans="1:11" ht="15.75" customHeight="1" x14ac:dyDescent="0.25">
      <c r="A878" s="2">
        <v>492</v>
      </c>
      <c r="B878" s="477"/>
      <c r="C878" s="477"/>
      <c r="D878" s="136"/>
      <c r="E878" s="136"/>
      <c r="F878" s="136"/>
      <c r="G878" s="136"/>
      <c r="H878" s="137"/>
      <c r="I878" s="138"/>
      <c r="J878" s="38" t="str">
        <f t="shared" si="50"/>
        <v xml:space="preserve"> </v>
      </c>
      <c r="K878" s="38" t="str">
        <f t="shared" si="51"/>
        <v xml:space="preserve"> </v>
      </c>
    </row>
    <row r="879" spans="1:11" ht="15" customHeight="1" x14ac:dyDescent="0.25">
      <c r="A879" s="1">
        <v>493</v>
      </c>
      <c r="B879" s="477"/>
      <c r="C879" s="477"/>
      <c r="D879" s="136"/>
      <c r="E879" s="136"/>
      <c r="F879" s="136"/>
      <c r="G879" s="136"/>
      <c r="H879" s="137"/>
      <c r="I879" s="138"/>
      <c r="J879" s="38" t="str">
        <f t="shared" si="50"/>
        <v xml:space="preserve"> </v>
      </c>
      <c r="K879" s="38" t="str">
        <f t="shared" si="51"/>
        <v xml:space="preserve"> </v>
      </c>
    </row>
    <row r="880" spans="1:11" ht="15.75" customHeight="1" x14ac:dyDescent="0.25">
      <c r="A880" s="2">
        <v>494</v>
      </c>
      <c r="B880" s="477"/>
      <c r="C880" s="477"/>
      <c r="D880" s="136"/>
      <c r="E880" s="136"/>
      <c r="F880" s="136"/>
      <c r="G880" s="136"/>
      <c r="H880" s="137"/>
      <c r="I880" s="138"/>
      <c r="J880" s="38" t="str">
        <f t="shared" si="50"/>
        <v xml:space="preserve"> </v>
      </c>
      <c r="K880" s="38" t="str">
        <f t="shared" si="51"/>
        <v xml:space="preserve"> </v>
      </c>
    </row>
    <row r="881" spans="1:11" ht="15" customHeight="1" x14ac:dyDescent="0.25">
      <c r="A881" s="1">
        <v>495</v>
      </c>
      <c r="B881" s="477"/>
      <c r="C881" s="477"/>
      <c r="D881" s="136"/>
      <c r="E881" s="136"/>
      <c r="F881" s="136"/>
      <c r="G881" s="136"/>
      <c r="H881" s="137"/>
      <c r="I881" s="138"/>
      <c r="J881" s="38" t="str">
        <f t="shared" si="50"/>
        <v xml:space="preserve"> </v>
      </c>
      <c r="K881" s="38" t="str">
        <f t="shared" si="51"/>
        <v xml:space="preserve"> </v>
      </c>
    </row>
    <row r="882" spans="1:11" ht="15.75" customHeight="1" x14ac:dyDescent="0.25">
      <c r="A882" s="2">
        <v>496</v>
      </c>
      <c r="B882" s="477"/>
      <c r="C882" s="477"/>
      <c r="D882" s="136"/>
      <c r="E882" s="136"/>
      <c r="F882" s="136"/>
      <c r="G882" s="136"/>
      <c r="H882" s="137"/>
      <c r="I882" s="138"/>
      <c r="J882" s="38" t="str">
        <f t="shared" si="50"/>
        <v xml:space="preserve"> </v>
      </c>
      <c r="K882" s="38" t="str">
        <f t="shared" si="51"/>
        <v xml:space="preserve"> </v>
      </c>
    </row>
    <row r="883" spans="1:11" ht="15" customHeight="1" x14ac:dyDescent="0.25">
      <c r="A883" s="1">
        <v>497</v>
      </c>
      <c r="B883" s="477"/>
      <c r="C883" s="477"/>
      <c r="D883" s="136"/>
      <c r="E883" s="136"/>
      <c r="F883" s="136"/>
      <c r="G883" s="136"/>
      <c r="H883" s="137"/>
      <c r="I883" s="138"/>
      <c r="J883" s="38" t="str">
        <f t="shared" si="50"/>
        <v xml:space="preserve"> </v>
      </c>
      <c r="K883" s="38" t="str">
        <f t="shared" si="51"/>
        <v xml:space="preserve"> </v>
      </c>
    </row>
    <row r="884" spans="1:11" ht="15.75" customHeight="1" x14ac:dyDescent="0.25">
      <c r="A884" s="2">
        <v>498</v>
      </c>
      <c r="B884" s="477"/>
      <c r="C884" s="477"/>
      <c r="D884" s="136"/>
      <c r="E884" s="136"/>
      <c r="F884" s="136"/>
      <c r="G884" s="136"/>
      <c r="H884" s="137"/>
      <c r="I884" s="138"/>
      <c r="J884" s="38" t="str">
        <f t="shared" si="50"/>
        <v xml:space="preserve"> </v>
      </c>
      <c r="K884" s="38" t="str">
        <f t="shared" si="51"/>
        <v xml:space="preserve"> </v>
      </c>
    </row>
    <row r="885" spans="1:11" ht="15" customHeight="1" x14ac:dyDescent="0.25">
      <c r="A885" s="1">
        <v>499</v>
      </c>
      <c r="B885" s="500"/>
      <c r="C885" s="500"/>
      <c r="D885" s="136"/>
      <c r="E885" s="136"/>
      <c r="F885" s="136"/>
      <c r="G885" s="136"/>
      <c r="H885" s="137"/>
      <c r="I885" s="138"/>
      <c r="J885" s="38" t="str">
        <f t="shared" si="50"/>
        <v xml:space="preserve"> </v>
      </c>
      <c r="K885" s="38" t="str">
        <f t="shared" si="51"/>
        <v xml:space="preserve"> </v>
      </c>
    </row>
    <row r="886" spans="1:11" ht="15.75" customHeight="1" x14ac:dyDescent="0.25">
      <c r="A886" s="2">
        <v>500</v>
      </c>
      <c r="B886" s="501"/>
      <c r="C886" s="501"/>
      <c r="D886" s="139"/>
      <c r="E886" s="139"/>
      <c r="F886" s="139"/>
      <c r="G886" s="139"/>
      <c r="H886" s="140"/>
      <c r="I886" s="141"/>
      <c r="J886" s="38" t="str">
        <f t="shared" si="50"/>
        <v xml:space="preserve"> </v>
      </c>
      <c r="K886" s="38" t="str">
        <f t="shared" si="51"/>
        <v xml:space="preserve"> </v>
      </c>
    </row>
    <row r="887" spans="1:11" ht="18" customHeight="1" x14ac:dyDescent="0.25">
      <c r="A887" s="455"/>
      <c r="B887" s="455"/>
      <c r="C887" s="455"/>
      <c r="D887" s="455"/>
      <c r="E887" s="455"/>
      <c r="F887" s="86"/>
      <c r="G887" s="91" t="s">
        <v>230</v>
      </c>
      <c r="H887" s="41">
        <f>SUM(H867:H886)+H852</f>
        <v>0</v>
      </c>
      <c r="I887" s="49"/>
    </row>
    <row r="888" spans="1:11" ht="15" customHeight="1" x14ac:dyDescent="0.25">
      <c r="A888" s="46"/>
      <c r="B888" s="46"/>
      <c r="C888" s="46"/>
      <c r="D888" s="46"/>
      <c r="E888" s="46"/>
      <c r="F888" s="46"/>
      <c r="G888" s="46"/>
      <c r="H888" s="46"/>
      <c r="I888" s="46"/>
    </row>
    <row r="889" spans="1:11" ht="15" customHeight="1" x14ac:dyDescent="0.25">
      <c r="A889" s="502" t="s">
        <v>171</v>
      </c>
      <c r="B889" s="502"/>
      <c r="C889" s="502"/>
      <c r="D889" s="502"/>
      <c r="E889" s="502"/>
      <c r="F889" s="502"/>
      <c r="G889" s="502"/>
      <c r="H889" s="502"/>
      <c r="I889" s="502"/>
      <c r="J889" s="502"/>
      <c r="K889" s="502"/>
    </row>
    <row r="890" spans="1:11" ht="15" customHeight="1" x14ac:dyDescent="0.25">
      <c r="A890" s="50"/>
    </row>
    <row r="891" spans="1:11" ht="15" customHeight="1" x14ac:dyDescent="0.25">
      <c r="A891" s="89" t="s">
        <v>101</v>
      </c>
      <c r="D891" s="503" t="s">
        <v>231</v>
      </c>
      <c r="E891" s="503"/>
      <c r="F891" s="503"/>
      <c r="G891" s="503"/>
      <c r="H891" s="503"/>
      <c r="I891" s="503"/>
    </row>
    <row r="892" spans="1:11" ht="15" customHeight="1" x14ac:dyDescent="0.25">
      <c r="A892" s="89"/>
      <c r="D892" s="89"/>
      <c r="E892" s="89"/>
      <c r="F892" s="89"/>
      <c r="G892" s="89"/>
      <c r="H892" s="89"/>
      <c r="I892" s="89"/>
    </row>
    <row r="893" spans="1:11" ht="15.75" customHeight="1" x14ac:dyDescent="0.25">
      <c r="A893" s="348" t="s">
        <v>221</v>
      </c>
      <c r="B893" s="348"/>
      <c r="C893" s="348"/>
      <c r="D893" s="348"/>
      <c r="E893" s="348"/>
      <c r="F893" s="348"/>
      <c r="G893" s="348"/>
      <c r="H893" s="348"/>
      <c r="I893" s="348"/>
    </row>
    <row r="894" spans="1:11" ht="15" customHeight="1" x14ac:dyDescent="0.25">
      <c r="A894" s="70"/>
      <c r="B894" s="70"/>
      <c r="C894" s="70"/>
      <c r="D894" s="71" t="str">
        <f>'proje ve personel bilgileri'!$B$7</f>
        <v>/</v>
      </c>
      <c r="E894" s="70" t="s">
        <v>109</v>
      </c>
      <c r="F894" s="70"/>
      <c r="G894" s="70"/>
      <c r="H894" s="70"/>
      <c r="I894" s="70"/>
    </row>
    <row r="895" spans="1:11" ht="18.75" customHeight="1" x14ac:dyDescent="0.25">
      <c r="A895" s="64" t="s">
        <v>222</v>
      </c>
      <c r="I895" s="64" t="s">
        <v>223</v>
      </c>
    </row>
    <row r="896" spans="1:11" ht="15.75" customHeight="1" x14ac:dyDescent="0.25">
      <c r="A896" s="435" t="s">
        <v>224</v>
      </c>
      <c r="B896" s="436"/>
      <c r="C896" s="351">
        <f>'proje ve personel bilgileri'!$B$2</f>
        <v>0</v>
      </c>
      <c r="D896" s="352"/>
      <c r="E896" s="352"/>
      <c r="F896" s="352"/>
      <c r="G896" s="352"/>
      <c r="H896" s="352"/>
      <c r="I896" s="353"/>
    </row>
    <row r="897" spans="1:11" ht="15.75" customHeight="1" x14ac:dyDescent="0.25">
      <c r="A897" s="509" t="s">
        <v>225</v>
      </c>
      <c r="B897" s="510"/>
      <c r="C897" s="356">
        <f>'proje ve personel bilgileri'!$B$3</f>
        <v>0</v>
      </c>
      <c r="D897" s="357"/>
      <c r="E897" s="357"/>
      <c r="F897" s="357"/>
      <c r="G897" s="357"/>
      <c r="H897" s="357"/>
      <c r="I897" s="358"/>
    </row>
    <row r="898" spans="1:11" ht="15" customHeight="1" x14ac:dyDescent="0.25">
      <c r="A898" s="343" t="s">
        <v>87</v>
      </c>
      <c r="B898" s="346" t="s">
        <v>226</v>
      </c>
      <c r="C898" s="347"/>
      <c r="D898" s="343" t="s">
        <v>227</v>
      </c>
      <c r="E898" s="343" t="s">
        <v>228</v>
      </c>
      <c r="F898" s="344" t="s">
        <v>176</v>
      </c>
      <c r="G898" s="506"/>
      <c r="H898" s="343" t="s">
        <v>189</v>
      </c>
      <c r="I898" s="343" t="s">
        <v>178</v>
      </c>
    </row>
    <row r="899" spans="1:11" ht="15.75" customHeight="1" x14ac:dyDescent="0.25">
      <c r="A899" s="338"/>
      <c r="B899" s="339"/>
      <c r="C899" s="340"/>
      <c r="D899" s="338"/>
      <c r="E899" s="338"/>
      <c r="F899" s="507"/>
      <c r="G899" s="508"/>
      <c r="H899" s="338"/>
      <c r="I899" s="338"/>
    </row>
    <row r="900" spans="1:11" ht="56.25" customHeight="1" x14ac:dyDescent="0.25">
      <c r="A900" s="505"/>
      <c r="B900" s="339"/>
      <c r="C900" s="340"/>
      <c r="D900" s="338"/>
      <c r="E900" s="338"/>
      <c r="F900" s="85" t="s">
        <v>179</v>
      </c>
      <c r="G900" s="87" t="s">
        <v>180</v>
      </c>
      <c r="H900" s="338"/>
      <c r="I900" s="338"/>
    </row>
    <row r="901" spans="1:11" ht="15" customHeight="1" x14ac:dyDescent="0.25">
      <c r="A901" s="1">
        <v>501</v>
      </c>
      <c r="B901" s="504"/>
      <c r="C901" s="504"/>
      <c r="D901" s="133"/>
      <c r="E901" s="133"/>
      <c r="F901" s="133"/>
      <c r="G901" s="133"/>
      <c r="H901" s="142"/>
      <c r="I901" s="135"/>
      <c r="J901" s="38" t="str">
        <f t="shared" ref="J901:J920" si="52">IF(H901&lt;&gt;0,(IF(I901=0,"KDV'li Tutar Zorunlu"," "))," ")</f>
        <v xml:space="preserve"> </v>
      </c>
      <c r="K901" s="38" t="str">
        <f t="shared" ref="K901:K920" si="53">IF(H901&lt;&gt;0,(IF(F901=0,"Tarih Numara Zorunlu"," "))," ")</f>
        <v xml:space="preserve"> </v>
      </c>
    </row>
    <row r="902" spans="1:11" ht="15.75" customHeight="1" x14ac:dyDescent="0.25">
      <c r="A902" s="2">
        <v>502</v>
      </c>
      <c r="B902" s="500"/>
      <c r="C902" s="500"/>
      <c r="D902" s="136"/>
      <c r="E902" s="136"/>
      <c r="F902" s="136"/>
      <c r="G902" s="136"/>
      <c r="H902" s="137"/>
      <c r="I902" s="138"/>
      <c r="J902" s="38" t="str">
        <f t="shared" si="52"/>
        <v xml:space="preserve"> </v>
      </c>
      <c r="K902" s="38" t="str">
        <f t="shared" si="53"/>
        <v xml:space="preserve"> </v>
      </c>
    </row>
    <row r="903" spans="1:11" ht="15" customHeight="1" x14ac:dyDescent="0.25">
      <c r="A903" s="1">
        <v>503</v>
      </c>
      <c r="B903" s="500"/>
      <c r="C903" s="500"/>
      <c r="D903" s="136"/>
      <c r="E903" s="136"/>
      <c r="F903" s="136"/>
      <c r="G903" s="136"/>
      <c r="H903" s="137"/>
      <c r="I903" s="138"/>
      <c r="J903" s="38" t="str">
        <f t="shared" si="52"/>
        <v xml:space="preserve"> </v>
      </c>
      <c r="K903" s="38" t="str">
        <f t="shared" si="53"/>
        <v xml:space="preserve"> </v>
      </c>
    </row>
    <row r="904" spans="1:11" ht="15.75" customHeight="1" x14ac:dyDescent="0.25">
      <c r="A904" s="2">
        <v>504</v>
      </c>
      <c r="B904" s="500"/>
      <c r="C904" s="500"/>
      <c r="D904" s="136"/>
      <c r="E904" s="136"/>
      <c r="F904" s="136"/>
      <c r="G904" s="136"/>
      <c r="H904" s="137"/>
      <c r="I904" s="138"/>
      <c r="J904" s="38" t="str">
        <f t="shared" si="52"/>
        <v xml:space="preserve"> </v>
      </c>
      <c r="K904" s="38" t="str">
        <f t="shared" si="53"/>
        <v xml:space="preserve"> </v>
      </c>
    </row>
    <row r="905" spans="1:11" ht="15" customHeight="1" x14ac:dyDescent="0.25">
      <c r="A905" s="1">
        <v>505</v>
      </c>
      <c r="B905" s="500"/>
      <c r="C905" s="500"/>
      <c r="D905" s="136"/>
      <c r="E905" s="136"/>
      <c r="F905" s="136"/>
      <c r="G905" s="136"/>
      <c r="H905" s="137"/>
      <c r="I905" s="138"/>
      <c r="J905" s="38" t="str">
        <f t="shared" si="52"/>
        <v xml:space="preserve"> </v>
      </c>
      <c r="K905" s="38" t="str">
        <f t="shared" si="53"/>
        <v xml:space="preserve"> </v>
      </c>
    </row>
    <row r="906" spans="1:11" ht="15.75" customHeight="1" x14ac:dyDescent="0.25">
      <c r="A906" s="2">
        <v>506</v>
      </c>
      <c r="B906" s="477"/>
      <c r="C906" s="477"/>
      <c r="D906" s="136"/>
      <c r="E906" s="136"/>
      <c r="F906" s="136"/>
      <c r="G906" s="136"/>
      <c r="H906" s="137"/>
      <c r="I906" s="138"/>
      <c r="J906" s="38" t="str">
        <f t="shared" si="52"/>
        <v xml:space="preserve"> </v>
      </c>
      <c r="K906" s="38" t="str">
        <f t="shared" si="53"/>
        <v xml:space="preserve"> </v>
      </c>
    </row>
    <row r="907" spans="1:11" ht="15" customHeight="1" x14ac:dyDescent="0.25">
      <c r="A907" s="1">
        <v>507</v>
      </c>
      <c r="B907" s="477"/>
      <c r="C907" s="477"/>
      <c r="D907" s="136"/>
      <c r="E907" s="136"/>
      <c r="F907" s="136"/>
      <c r="G907" s="136"/>
      <c r="H907" s="137"/>
      <c r="I907" s="138"/>
      <c r="J907" s="38" t="str">
        <f t="shared" si="52"/>
        <v xml:space="preserve"> </v>
      </c>
      <c r="K907" s="38" t="str">
        <f t="shared" si="53"/>
        <v xml:space="preserve"> </v>
      </c>
    </row>
    <row r="908" spans="1:11" ht="15.75" customHeight="1" x14ac:dyDescent="0.25">
      <c r="A908" s="2">
        <v>508</v>
      </c>
      <c r="B908" s="477"/>
      <c r="C908" s="477"/>
      <c r="D908" s="136"/>
      <c r="E908" s="136"/>
      <c r="F908" s="136"/>
      <c r="G908" s="136"/>
      <c r="H908" s="137"/>
      <c r="I908" s="138"/>
      <c r="J908" s="38" t="str">
        <f t="shared" si="52"/>
        <v xml:space="preserve"> </v>
      </c>
      <c r="K908" s="38" t="str">
        <f t="shared" si="53"/>
        <v xml:space="preserve"> </v>
      </c>
    </row>
    <row r="909" spans="1:11" ht="15" customHeight="1" x14ac:dyDescent="0.25">
      <c r="A909" s="1">
        <v>509</v>
      </c>
      <c r="B909" s="477"/>
      <c r="C909" s="477"/>
      <c r="D909" s="136"/>
      <c r="E909" s="136"/>
      <c r="F909" s="136"/>
      <c r="G909" s="136"/>
      <c r="H909" s="137"/>
      <c r="I909" s="138"/>
      <c r="J909" s="38" t="str">
        <f t="shared" si="52"/>
        <v xml:space="preserve"> </v>
      </c>
      <c r="K909" s="38" t="str">
        <f t="shared" si="53"/>
        <v xml:space="preserve"> </v>
      </c>
    </row>
    <row r="910" spans="1:11" ht="15.75" customHeight="1" x14ac:dyDescent="0.25">
      <c r="A910" s="2">
        <v>510</v>
      </c>
      <c r="B910" s="477"/>
      <c r="C910" s="477"/>
      <c r="D910" s="136"/>
      <c r="E910" s="136"/>
      <c r="F910" s="136"/>
      <c r="G910" s="136"/>
      <c r="H910" s="137"/>
      <c r="I910" s="138"/>
      <c r="J910" s="38" t="str">
        <f t="shared" si="52"/>
        <v xml:space="preserve"> </v>
      </c>
      <c r="K910" s="38" t="str">
        <f t="shared" si="53"/>
        <v xml:space="preserve"> </v>
      </c>
    </row>
    <row r="911" spans="1:11" ht="15" customHeight="1" x14ac:dyDescent="0.25">
      <c r="A911" s="1">
        <v>511</v>
      </c>
      <c r="B911" s="477"/>
      <c r="C911" s="477"/>
      <c r="D911" s="136"/>
      <c r="E911" s="136"/>
      <c r="F911" s="136"/>
      <c r="G911" s="136"/>
      <c r="H911" s="137"/>
      <c r="I911" s="138"/>
      <c r="J911" s="38" t="str">
        <f t="shared" si="52"/>
        <v xml:space="preserve"> </v>
      </c>
      <c r="K911" s="38" t="str">
        <f t="shared" si="53"/>
        <v xml:space="preserve"> </v>
      </c>
    </row>
    <row r="912" spans="1:11" ht="15.75" customHeight="1" x14ac:dyDescent="0.25">
      <c r="A912" s="2">
        <v>512</v>
      </c>
      <c r="B912" s="477"/>
      <c r="C912" s="477"/>
      <c r="D912" s="136"/>
      <c r="E912" s="136"/>
      <c r="F912" s="136"/>
      <c r="G912" s="136"/>
      <c r="H912" s="137"/>
      <c r="I912" s="138"/>
      <c r="J912" s="38" t="str">
        <f t="shared" si="52"/>
        <v xml:space="preserve"> </v>
      </c>
      <c r="K912" s="38" t="str">
        <f t="shared" si="53"/>
        <v xml:space="preserve"> </v>
      </c>
    </row>
    <row r="913" spans="1:11" ht="15" customHeight="1" x14ac:dyDescent="0.25">
      <c r="A913" s="1">
        <v>513</v>
      </c>
      <c r="B913" s="477"/>
      <c r="C913" s="477"/>
      <c r="D913" s="136"/>
      <c r="E913" s="136"/>
      <c r="F913" s="136"/>
      <c r="G913" s="136"/>
      <c r="H913" s="137"/>
      <c r="I913" s="138"/>
      <c r="J913" s="38" t="str">
        <f t="shared" si="52"/>
        <v xml:space="preserve"> </v>
      </c>
      <c r="K913" s="38" t="str">
        <f t="shared" si="53"/>
        <v xml:space="preserve"> </v>
      </c>
    </row>
    <row r="914" spans="1:11" ht="15.75" customHeight="1" x14ac:dyDescent="0.25">
      <c r="A914" s="2">
        <v>514</v>
      </c>
      <c r="B914" s="477"/>
      <c r="C914" s="477"/>
      <c r="D914" s="136"/>
      <c r="E914" s="136"/>
      <c r="F914" s="136"/>
      <c r="G914" s="136"/>
      <c r="H914" s="137"/>
      <c r="I914" s="138"/>
      <c r="J914" s="38" t="str">
        <f t="shared" si="52"/>
        <v xml:space="preserve"> </v>
      </c>
      <c r="K914" s="38" t="str">
        <f t="shared" si="53"/>
        <v xml:space="preserve"> </v>
      </c>
    </row>
    <row r="915" spans="1:11" ht="15" customHeight="1" x14ac:dyDescent="0.25">
      <c r="A915" s="1">
        <v>515</v>
      </c>
      <c r="B915" s="477"/>
      <c r="C915" s="477"/>
      <c r="D915" s="136"/>
      <c r="E915" s="136"/>
      <c r="F915" s="136"/>
      <c r="G915" s="136"/>
      <c r="H915" s="137"/>
      <c r="I915" s="138"/>
      <c r="J915" s="38" t="str">
        <f t="shared" si="52"/>
        <v xml:space="preserve"> </v>
      </c>
      <c r="K915" s="38" t="str">
        <f t="shared" si="53"/>
        <v xml:space="preserve"> </v>
      </c>
    </row>
    <row r="916" spans="1:11" ht="15.75" customHeight="1" x14ac:dyDescent="0.25">
      <c r="A916" s="2">
        <v>516</v>
      </c>
      <c r="B916" s="477"/>
      <c r="C916" s="477"/>
      <c r="D916" s="136"/>
      <c r="E916" s="136"/>
      <c r="F916" s="136"/>
      <c r="G916" s="136"/>
      <c r="H916" s="137"/>
      <c r="I916" s="138"/>
      <c r="J916" s="38" t="str">
        <f t="shared" si="52"/>
        <v xml:space="preserve"> </v>
      </c>
      <c r="K916" s="38" t="str">
        <f t="shared" si="53"/>
        <v xml:space="preserve"> </v>
      </c>
    </row>
    <row r="917" spans="1:11" ht="15" customHeight="1" x14ac:dyDescent="0.25">
      <c r="A917" s="1">
        <v>517</v>
      </c>
      <c r="B917" s="477"/>
      <c r="C917" s="477"/>
      <c r="D917" s="136"/>
      <c r="E917" s="136"/>
      <c r="F917" s="136"/>
      <c r="G917" s="136"/>
      <c r="H917" s="137"/>
      <c r="I917" s="138"/>
      <c r="J917" s="38" t="str">
        <f t="shared" si="52"/>
        <v xml:space="preserve"> </v>
      </c>
      <c r="K917" s="38" t="str">
        <f t="shared" si="53"/>
        <v xml:space="preserve"> </v>
      </c>
    </row>
    <row r="918" spans="1:11" ht="15.75" customHeight="1" x14ac:dyDescent="0.25">
      <c r="A918" s="2">
        <v>518</v>
      </c>
      <c r="B918" s="477"/>
      <c r="C918" s="477"/>
      <c r="D918" s="136"/>
      <c r="E918" s="136"/>
      <c r="F918" s="136"/>
      <c r="G918" s="136"/>
      <c r="H918" s="137"/>
      <c r="I918" s="138"/>
      <c r="J918" s="38" t="str">
        <f t="shared" si="52"/>
        <v xml:space="preserve"> </v>
      </c>
      <c r="K918" s="38" t="str">
        <f t="shared" si="53"/>
        <v xml:space="preserve"> </v>
      </c>
    </row>
    <row r="919" spans="1:11" ht="15" customHeight="1" x14ac:dyDescent="0.25">
      <c r="A919" s="1">
        <v>519</v>
      </c>
      <c r="B919" s="500"/>
      <c r="C919" s="500"/>
      <c r="D919" s="136"/>
      <c r="E919" s="136"/>
      <c r="F919" s="136"/>
      <c r="G919" s="136"/>
      <c r="H919" s="137"/>
      <c r="I919" s="138"/>
      <c r="J919" s="38" t="str">
        <f t="shared" si="52"/>
        <v xml:space="preserve"> </v>
      </c>
      <c r="K919" s="38" t="str">
        <f t="shared" si="53"/>
        <v xml:space="preserve"> </v>
      </c>
    </row>
    <row r="920" spans="1:11" ht="15.75" customHeight="1" x14ac:dyDescent="0.25">
      <c r="A920" s="2">
        <v>520</v>
      </c>
      <c r="B920" s="501"/>
      <c r="C920" s="501"/>
      <c r="D920" s="139"/>
      <c r="E920" s="139"/>
      <c r="F920" s="139"/>
      <c r="G920" s="139"/>
      <c r="H920" s="140"/>
      <c r="I920" s="141"/>
      <c r="J920" s="38" t="str">
        <f t="shared" si="52"/>
        <v xml:space="preserve"> </v>
      </c>
      <c r="K920" s="38" t="str">
        <f t="shared" si="53"/>
        <v xml:space="preserve"> </v>
      </c>
    </row>
    <row r="921" spans="1:11" ht="19.5" customHeight="1" x14ac:dyDescent="0.25">
      <c r="A921" s="455"/>
      <c r="B921" s="455"/>
      <c r="C921" s="455"/>
      <c r="D921" s="455"/>
      <c r="E921" s="455"/>
      <c r="F921" s="86"/>
      <c r="G921" s="91" t="s">
        <v>230</v>
      </c>
      <c r="H921" s="41">
        <f>SUM(H901:H920)+H887</f>
        <v>0</v>
      </c>
      <c r="I921" s="49"/>
    </row>
    <row r="922" spans="1:11" ht="15" customHeight="1" x14ac:dyDescent="0.25">
      <c r="A922" s="46"/>
      <c r="B922" s="46"/>
      <c r="C922" s="46"/>
      <c r="D922" s="46"/>
      <c r="E922" s="46"/>
      <c r="F922" s="46"/>
      <c r="G922" s="46"/>
      <c r="H922" s="46"/>
      <c r="I922" s="46"/>
    </row>
    <row r="923" spans="1:11" ht="15" customHeight="1" x14ac:dyDescent="0.25">
      <c r="A923" s="502" t="s">
        <v>171</v>
      </c>
      <c r="B923" s="502"/>
      <c r="C923" s="502"/>
      <c r="D923" s="502"/>
      <c r="E923" s="502"/>
      <c r="F923" s="502"/>
      <c r="G923" s="502"/>
      <c r="H923" s="502"/>
      <c r="I923" s="502"/>
      <c r="J923" s="502"/>
      <c r="K923" s="502"/>
    </row>
    <row r="924" spans="1:11" ht="15" customHeight="1" x14ac:dyDescent="0.25">
      <c r="A924" s="50"/>
    </row>
    <row r="925" spans="1:11" ht="15" customHeight="1" x14ac:dyDescent="0.25">
      <c r="A925" s="89" t="s">
        <v>101</v>
      </c>
      <c r="D925" s="503" t="s">
        <v>231</v>
      </c>
      <c r="E925" s="503"/>
      <c r="F925" s="503"/>
      <c r="G925" s="503"/>
      <c r="H925" s="503"/>
      <c r="I925" s="503"/>
    </row>
    <row r="926" spans="1:11" ht="15" customHeight="1" x14ac:dyDescent="0.25">
      <c r="A926" s="89"/>
      <c r="D926" s="89"/>
      <c r="E926" s="89"/>
      <c r="F926" s="89"/>
      <c r="G926" s="89"/>
      <c r="H926" s="89"/>
      <c r="I926" s="89"/>
    </row>
    <row r="927" spans="1:11" ht="15.75" customHeight="1" x14ac:dyDescent="0.25">
      <c r="A927" s="348" t="s">
        <v>221</v>
      </c>
      <c r="B927" s="348"/>
      <c r="C927" s="348"/>
      <c r="D927" s="348"/>
      <c r="E927" s="348"/>
      <c r="F927" s="348"/>
      <c r="G927" s="348"/>
      <c r="H927" s="348"/>
      <c r="I927" s="348"/>
    </row>
    <row r="928" spans="1:11" ht="15" customHeight="1" x14ac:dyDescent="0.25">
      <c r="A928" s="70"/>
      <c r="B928" s="70"/>
      <c r="C928" s="70"/>
      <c r="D928" s="71" t="str">
        <f>'proje ve personel bilgileri'!$B$7</f>
        <v>/</v>
      </c>
      <c r="E928" s="70" t="s">
        <v>109</v>
      </c>
      <c r="F928" s="70"/>
      <c r="G928" s="70"/>
      <c r="H928" s="70"/>
      <c r="I928" s="70"/>
    </row>
    <row r="929" spans="1:11" ht="18.75" customHeight="1" x14ac:dyDescent="0.25">
      <c r="A929" s="64" t="s">
        <v>222</v>
      </c>
      <c r="I929" s="64" t="s">
        <v>223</v>
      </c>
    </row>
    <row r="930" spans="1:11" ht="15.75" customHeight="1" x14ac:dyDescent="0.25">
      <c r="A930" s="435" t="s">
        <v>224</v>
      </c>
      <c r="B930" s="436"/>
      <c r="C930" s="351">
        <f>'proje ve personel bilgileri'!$B$2</f>
        <v>0</v>
      </c>
      <c r="D930" s="352"/>
      <c r="E930" s="352"/>
      <c r="F930" s="352"/>
      <c r="G930" s="352"/>
      <c r="H930" s="352"/>
      <c r="I930" s="353"/>
    </row>
    <row r="931" spans="1:11" ht="15.75" customHeight="1" x14ac:dyDescent="0.25">
      <c r="A931" s="509" t="s">
        <v>225</v>
      </c>
      <c r="B931" s="510"/>
      <c r="C931" s="356">
        <f>'proje ve personel bilgileri'!$B$3</f>
        <v>0</v>
      </c>
      <c r="D931" s="357"/>
      <c r="E931" s="357"/>
      <c r="F931" s="357"/>
      <c r="G931" s="357"/>
      <c r="H931" s="357"/>
      <c r="I931" s="358"/>
    </row>
    <row r="932" spans="1:11" ht="15" customHeight="1" x14ac:dyDescent="0.25">
      <c r="A932" s="343" t="s">
        <v>87</v>
      </c>
      <c r="B932" s="346" t="s">
        <v>226</v>
      </c>
      <c r="C932" s="347"/>
      <c r="D932" s="343" t="s">
        <v>227</v>
      </c>
      <c r="E932" s="343" t="s">
        <v>228</v>
      </c>
      <c r="F932" s="344" t="s">
        <v>176</v>
      </c>
      <c r="G932" s="506"/>
      <c r="H932" s="343" t="s">
        <v>189</v>
      </c>
      <c r="I932" s="343" t="s">
        <v>178</v>
      </c>
    </row>
    <row r="933" spans="1:11" ht="15.75" customHeight="1" x14ac:dyDescent="0.25">
      <c r="A933" s="338"/>
      <c r="B933" s="339"/>
      <c r="C933" s="340"/>
      <c r="D933" s="338"/>
      <c r="E933" s="338"/>
      <c r="F933" s="507"/>
      <c r="G933" s="508"/>
      <c r="H933" s="338"/>
      <c r="I933" s="338"/>
    </row>
    <row r="934" spans="1:11" ht="59.25" customHeight="1" x14ac:dyDescent="0.25">
      <c r="A934" s="505"/>
      <c r="B934" s="339"/>
      <c r="C934" s="340"/>
      <c r="D934" s="338"/>
      <c r="E934" s="338"/>
      <c r="F934" s="85" t="s">
        <v>179</v>
      </c>
      <c r="G934" s="87" t="s">
        <v>180</v>
      </c>
      <c r="H934" s="338"/>
      <c r="I934" s="338"/>
    </row>
    <row r="935" spans="1:11" ht="15" customHeight="1" x14ac:dyDescent="0.25">
      <c r="A935" s="1">
        <v>521</v>
      </c>
      <c r="B935" s="504"/>
      <c r="C935" s="504"/>
      <c r="D935" s="133"/>
      <c r="E935" s="133"/>
      <c r="F935" s="133"/>
      <c r="G935" s="133"/>
      <c r="H935" s="142"/>
      <c r="I935" s="135"/>
      <c r="J935" s="38" t="str">
        <f t="shared" ref="J935:J954" si="54">IF(H935&lt;&gt;0,(IF(I935=0,"KDV'li Tutar Zorunlu"," "))," ")</f>
        <v xml:space="preserve"> </v>
      </c>
      <c r="K935" s="38" t="str">
        <f t="shared" ref="K935:K954" si="55">IF(H935&lt;&gt;0,(IF(F935=0,"Tarih Numara Zorunlu"," "))," ")</f>
        <v xml:space="preserve"> </v>
      </c>
    </row>
    <row r="936" spans="1:11" ht="15.75" customHeight="1" x14ac:dyDescent="0.25">
      <c r="A936" s="2">
        <v>522</v>
      </c>
      <c r="B936" s="500"/>
      <c r="C936" s="500"/>
      <c r="D936" s="136"/>
      <c r="E936" s="136"/>
      <c r="F936" s="136"/>
      <c r="G936" s="136"/>
      <c r="H936" s="137"/>
      <c r="I936" s="138"/>
      <c r="J936" s="38" t="str">
        <f t="shared" si="54"/>
        <v xml:space="preserve"> </v>
      </c>
      <c r="K936" s="38" t="str">
        <f t="shared" si="55"/>
        <v xml:space="preserve"> </v>
      </c>
    </row>
    <row r="937" spans="1:11" ht="15" customHeight="1" x14ac:dyDescent="0.25">
      <c r="A937" s="1">
        <v>523</v>
      </c>
      <c r="B937" s="500"/>
      <c r="C937" s="500"/>
      <c r="D937" s="136"/>
      <c r="E937" s="136"/>
      <c r="F937" s="136"/>
      <c r="G937" s="136"/>
      <c r="H937" s="137"/>
      <c r="I937" s="138"/>
      <c r="J937" s="38" t="str">
        <f t="shared" si="54"/>
        <v xml:space="preserve"> </v>
      </c>
      <c r="K937" s="38" t="str">
        <f t="shared" si="55"/>
        <v xml:space="preserve"> </v>
      </c>
    </row>
    <row r="938" spans="1:11" ht="15.75" customHeight="1" x14ac:dyDescent="0.25">
      <c r="A938" s="2">
        <v>524</v>
      </c>
      <c r="B938" s="500"/>
      <c r="C938" s="500"/>
      <c r="D938" s="136"/>
      <c r="E938" s="136"/>
      <c r="F938" s="136"/>
      <c r="G938" s="136"/>
      <c r="H938" s="137"/>
      <c r="I938" s="138"/>
      <c r="J938" s="38" t="str">
        <f t="shared" si="54"/>
        <v xml:space="preserve"> </v>
      </c>
      <c r="K938" s="38" t="str">
        <f t="shared" si="55"/>
        <v xml:space="preserve"> </v>
      </c>
    </row>
    <row r="939" spans="1:11" ht="15" customHeight="1" x14ac:dyDescent="0.25">
      <c r="A939" s="1">
        <v>525</v>
      </c>
      <c r="B939" s="500"/>
      <c r="C939" s="500"/>
      <c r="D939" s="136"/>
      <c r="E939" s="136"/>
      <c r="F939" s="136"/>
      <c r="G939" s="136"/>
      <c r="H939" s="137"/>
      <c r="I939" s="138"/>
      <c r="J939" s="38" t="str">
        <f t="shared" si="54"/>
        <v xml:space="preserve"> </v>
      </c>
      <c r="K939" s="38" t="str">
        <f t="shared" si="55"/>
        <v xml:space="preserve"> </v>
      </c>
    </row>
    <row r="940" spans="1:11" ht="15.75" customHeight="1" x14ac:dyDescent="0.25">
      <c r="A940" s="2">
        <v>526</v>
      </c>
      <c r="B940" s="477"/>
      <c r="C940" s="477"/>
      <c r="D940" s="136"/>
      <c r="E940" s="136"/>
      <c r="F940" s="136"/>
      <c r="G940" s="136"/>
      <c r="H940" s="137"/>
      <c r="I940" s="138"/>
      <c r="J940" s="38" t="str">
        <f t="shared" si="54"/>
        <v xml:space="preserve"> </v>
      </c>
      <c r="K940" s="38" t="str">
        <f t="shared" si="55"/>
        <v xml:space="preserve"> </v>
      </c>
    </row>
    <row r="941" spans="1:11" ht="15" customHeight="1" x14ac:dyDescent="0.25">
      <c r="A941" s="1">
        <v>527</v>
      </c>
      <c r="B941" s="477"/>
      <c r="C941" s="477"/>
      <c r="D941" s="136"/>
      <c r="E941" s="136"/>
      <c r="F941" s="136"/>
      <c r="G941" s="136"/>
      <c r="H941" s="137"/>
      <c r="I941" s="138"/>
      <c r="J941" s="38" t="str">
        <f t="shared" si="54"/>
        <v xml:space="preserve"> </v>
      </c>
      <c r="K941" s="38" t="str">
        <f t="shared" si="55"/>
        <v xml:space="preserve"> </v>
      </c>
    </row>
    <row r="942" spans="1:11" ht="15.75" customHeight="1" x14ac:dyDescent="0.25">
      <c r="A942" s="2">
        <v>528</v>
      </c>
      <c r="B942" s="477"/>
      <c r="C942" s="477"/>
      <c r="D942" s="136"/>
      <c r="E942" s="136"/>
      <c r="F942" s="136"/>
      <c r="G942" s="136"/>
      <c r="H942" s="137"/>
      <c r="I942" s="138"/>
      <c r="J942" s="38" t="str">
        <f t="shared" si="54"/>
        <v xml:space="preserve"> </v>
      </c>
      <c r="K942" s="38" t="str">
        <f t="shared" si="55"/>
        <v xml:space="preserve"> </v>
      </c>
    </row>
    <row r="943" spans="1:11" ht="15" customHeight="1" x14ac:dyDescent="0.25">
      <c r="A943" s="1">
        <v>529</v>
      </c>
      <c r="B943" s="477"/>
      <c r="C943" s="477"/>
      <c r="D943" s="136"/>
      <c r="E943" s="136"/>
      <c r="F943" s="136"/>
      <c r="G943" s="136"/>
      <c r="H943" s="137"/>
      <c r="I943" s="138"/>
      <c r="J943" s="38" t="str">
        <f t="shared" si="54"/>
        <v xml:space="preserve"> </v>
      </c>
      <c r="K943" s="38" t="str">
        <f t="shared" si="55"/>
        <v xml:space="preserve"> </v>
      </c>
    </row>
    <row r="944" spans="1:11" ht="15.75" customHeight="1" x14ac:dyDescent="0.25">
      <c r="A944" s="2">
        <v>530</v>
      </c>
      <c r="B944" s="477"/>
      <c r="C944" s="477"/>
      <c r="D944" s="136"/>
      <c r="E944" s="136"/>
      <c r="F944" s="136"/>
      <c r="G944" s="136"/>
      <c r="H944" s="137"/>
      <c r="I944" s="138"/>
      <c r="J944" s="38" t="str">
        <f t="shared" si="54"/>
        <v xml:space="preserve"> </v>
      </c>
      <c r="K944" s="38" t="str">
        <f t="shared" si="55"/>
        <v xml:space="preserve"> </v>
      </c>
    </row>
    <row r="945" spans="1:11" ht="15" customHeight="1" x14ac:dyDescent="0.25">
      <c r="A945" s="1">
        <v>531</v>
      </c>
      <c r="B945" s="477"/>
      <c r="C945" s="477"/>
      <c r="D945" s="136"/>
      <c r="E945" s="136"/>
      <c r="F945" s="136"/>
      <c r="G945" s="136"/>
      <c r="H945" s="137"/>
      <c r="I945" s="138"/>
      <c r="J945" s="38" t="str">
        <f t="shared" si="54"/>
        <v xml:space="preserve"> </v>
      </c>
      <c r="K945" s="38" t="str">
        <f t="shared" si="55"/>
        <v xml:space="preserve"> </v>
      </c>
    </row>
    <row r="946" spans="1:11" ht="15.75" customHeight="1" x14ac:dyDescent="0.25">
      <c r="A946" s="2">
        <v>532</v>
      </c>
      <c r="B946" s="477"/>
      <c r="C946" s="477"/>
      <c r="D946" s="136"/>
      <c r="E946" s="136"/>
      <c r="F946" s="136"/>
      <c r="G946" s="136"/>
      <c r="H946" s="137"/>
      <c r="I946" s="138"/>
      <c r="J946" s="38" t="str">
        <f t="shared" si="54"/>
        <v xml:space="preserve"> </v>
      </c>
      <c r="K946" s="38" t="str">
        <f t="shared" si="55"/>
        <v xml:space="preserve"> </v>
      </c>
    </row>
    <row r="947" spans="1:11" ht="15" customHeight="1" x14ac:dyDescent="0.25">
      <c r="A947" s="1">
        <v>533</v>
      </c>
      <c r="B947" s="477"/>
      <c r="C947" s="477"/>
      <c r="D947" s="136"/>
      <c r="E947" s="136"/>
      <c r="F947" s="136"/>
      <c r="G947" s="136"/>
      <c r="H947" s="137"/>
      <c r="I947" s="138"/>
      <c r="J947" s="38" t="str">
        <f t="shared" si="54"/>
        <v xml:space="preserve"> </v>
      </c>
      <c r="K947" s="38" t="str">
        <f t="shared" si="55"/>
        <v xml:space="preserve"> </v>
      </c>
    </row>
    <row r="948" spans="1:11" ht="15.75" customHeight="1" x14ac:dyDescent="0.25">
      <c r="A948" s="2">
        <v>534</v>
      </c>
      <c r="B948" s="477"/>
      <c r="C948" s="477"/>
      <c r="D948" s="136"/>
      <c r="E948" s="136"/>
      <c r="F948" s="136"/>
      <c r="G948" s="136"/>
      <c r="H948" s="137"/>
      <c r="I948" s="138"/>
      <c r="J948" s="38" t="str">
        <f t="shared" si="54"/>
        <v xml:space="preserve"> </v>
      </c>
      <c r="K948" s="38" t="str">
        <f t="shared" si="55"/>
        <v xml:space="preserve"> </v>
      </c>
    </row>
    <row r="949" spans="1:11" ht="15" customHeight="1" x14ac:dyDescent="0.25">
      <c r="A949" s="1">
        <v>535</v>
      </c>
      <c r="B949" s="477"/>
      <c r="C949" s="477"/>
      <c r="D949" s="136"/>
      <c r="E949" s="136"/>
      <c r="F949" s="136"/>
      <c r="G949" s="136"/>
      <c r="H949" s="137"/>
      <c r="I949" s="138"/>
      <c r="J949" s="38" t="str">
        <f t="shared" si="54"/>
        <v xml:space="preserve"> </v>
      </c>
      <c r="K949" s="38" t="str">
        <f t="shared" si="55"/>
        <v xml:space="preserve"> </v>
      </c>
    </row>
    <row r="950" spans="1:11" ht="15.75" customHeight="1" x14ac:dyDescent="0.25">
      <c r="A950" s="2">
        <v>536</v>
      </c>
      <c r="B950" s="477"/>
      <c r="C950" s="477"/>
      <c r="D950" s="136"/>
      <c r="E950" s="136"/>
      <c r="F950" s="136"/>
      <c r="G950" s="136"/>
      <c r="H950" s="137"/>
      <c r="I950" s="138"/>
      <c r="J950" s="38" t="str">
        <f t="shared" si="54"/>
        <v xml:space="preserve"> </v>
      </c>
      <c r="K950" s="38" t="str">
        <f t="shared" si="55"/>
        <v xml:space="preserve"> </v>
      </c>
    </row>
    <row r="951" spans="1:11" ht="15" customHeight="1" x14ac:dyDescent="0.25">
      <c r="A951" s="1">
        <v>537</v>
      </c>
      <c r="B951" s="477"/>
      <c r="C951" s="477"/>
      <c r="D951" s="136"/>
      <c r="E951" s="136"/>
      <c r="F951" s="136"/>
      <c r="G951" s="136"/>
      <c r="H951" s="137"/>
      <c r="I951" s="138"/>
      <c r="J951" s="38" t="str">
        <f t="shared" si="54"/>
        <v xml:space="preserve"> </v>
      </c>
      <c r="K951" s="38" t="str">
        <f t="shared" si="55"/>
        <v xml:space="preserve"> </v>
      </c>
    </row>
    <row r="952" spans="1:11" ht="15.75" customHeight="1" x14ac:dyDescent="0.25">
      <c r="A952" s="2">
        <v>538</v>
      </c>
      <c r="B952" s="477"/>
      <c r="C952" s="477"/>
      <c r="D952" s="136"/>
      <c r="E952" s="136"/>
      <c r="F952" s="136"/>
      <c r="G952" s="136"/>
      <c r="H952" s="137"/>
      <c r="I952" s="138"/>
      <c r="J952" s="38" t="str">
        <f t="shared" si="54"/>
        <v xml:space="preserve"> </v>
      </c>
      <c r="K952" s="38" t="str">
        <f t="shared" si="55"/>
        <v xml:space="preserve"> </v>
      </c>
    </row>
    <row r="953" spans="1:11" ht="15" customHeight="1" x14ac:dyDescent="0.25">
      <c r="A953" s="1">
        <v>539</v>
      </c>
      <c r="B953" s="500"/>
      <c r="C953" s="500"/>
      <c r="D953" s="136"/>
      <c r="E953" s="136"/>
      <c r="F953" s="136"/>
      <c r="G953" s="136"/>
      <c r="H953" s="137"/>
      <c r="I953" s="138"/>
      <c r="J953" s="38" t="str">
        <f t="shared" si="54"/>
        <v xml:space="preserve"> </v>
      </c>
      <c r="K953" s="38" t="str">
        <f t="shared" si="55"/>
        <v xml:space="preserve"> </v>
      </c>
    </row>
    <row r="954" spans="1:11" ht="15.75" customHeight="1" x14ac:dyDescent="0.25">
      <c r="A954" s="2">
        <v>540</v>
      </c>
      <c r="B954" s="501"/>
      <c r="C954" s="501"/>
      <c r="D954" s="139"/>
      <c r="E954" s="139"/>
      <c r="F954" s="139"/>
      <c r="G954" s="139"/>
      <c r="H954" s="140"/>
      <c r="I954" s="141"/>
      <c r="J954" s="38" t="str">
        <f t="shared" si="54"/>
        <v xml:space="preserve"> </v>
      </c>
      <c r="K954" s="38" t="str">
        <f t="shared" si="55"/>
        <v xml:space="preserve"> </v>
      </c>
    </row>
    <row r="955" spans="1:11" ht="17.25" customHeight="1" x14ac:dyDescent="0.25">
      <c r="A955" s="455"/>
      <c r="B955" s="455"/>
      <c r="C955" s="455"/>
      <c r="D955" s="455"/>
      <c r="E955" s="455"/>
      <c r="F955" s="86"/>
      <c r="G955" s="91" t="s">
        <v>230</v>
      </c>
      <c r="H955" s="41">
        <f>SUM(H935:H954)+H921</f>
        <v>0</v>
      </c>
      <c r="I955" s="49"/>
    </row>
    <row r="956" spans="1:11" ht="15" customHeight="1" x14ac:dyDescent="0.25">
      <c r="A956" s="46"/>
      <c r="B956" s="46"/>
      <c r="C956" s="46"/>
      <c r="D956" s="46"/>
      <c r="E956" s="46"/>
      <c r="F956" s="46"/>
      <c r="G956" s="46"/>
      <c r="H956" s="46"/>
      <c r="I956" s="46"/>
    </row>
    <row r="957" spans="1:11" ht="15" customHeight="1" x14ac:dyDescent="0.25">
      <c r="A957" s="502" t="s">
        <v>171</v>
      </c>
      <c r="B957" s="502"/>
      <c r="C957" s="502"/>
      <c r="D957" s="502"/>
      <c r="E957" s="502"/>
      <c r="F957" s="502"/>
      <c r="G957" s="502"/>
      <c r="H957" s="502"/>
      <c r="I957" s="502"/>
      <c r="J957" s="502"/>
      <c r="K957" s="502"/>
    </row>
    <row r="958" spans="1:11" ht="15" customHeight="1" x14ac:dyDescent="0.25">
      <c r="A958" s="50"/>
    </row>
    <row r="959" spans="1:11" ht="15" customHeight="1" x14ac:dyDescent="0.25">
      <c r="A959" s="89" t="s">
        <v>101</v>
      </c>
      <c r="D959" s="503" t="s">
        <v>231</v>
      </c>
      <c r="E959" s="503"/>
      <c r="F959" s="503"/>
      <c r="G959" s="503"/>
      <c r="H959" s="503"/>
      <c r="I959" s="503"/>
    </row>
    <row r="960" spans="1:11" ht="15" customHeight="1" x14ac:dyDescent="0.25">
      <c r="A960" s="89"/>
      <c r="D960" s="89"/>
      <c r="E960" s="89"/>
      <c r="F960" s="89"/>
      <c r="G960" s="89"/>
      <c r="H960" s="89"/>
      <c r="I960" s="89"/>
    </row>
    <row r="961" spans="1:11" ht="15.75" customHeight="1" x14ac:dyDescent="0.25">
      <c r="A961" s="348" t="s">
        <v>221</v>
      </c>
      <c r="B961" s="348"/>
      <c r="C961" s="348"/>
      <c r="D961" s="348"/>
      <c r="E961" s="348"/>
      <c r="F961" s="348"/>
      <c r="G961" s="348"/>
      <c r="H961" s="348"/>
      <c r="I961" s="348"/>
    </row>
    <row r="962" spans="1:11" ht="15" customHeight="1" x14ac:dyDescent="0.25">
      <c r="A962" s="70"/>
      <c r="B962" s="70"/>
      <c r="C962" s="70"/>
      <c r="D962" s="71" t="str">
        <f>'proje ve personel bilgileri'!$B$7</f>
        <v>/</v>
      </c>
      <c r="E962" s="70" t="s">
        <v>109</v>
      </c>
      <c r="F962" s="70"/>
      <c r="G962" s="70"/>
      <c r="H962" s="70"/>
      <c r="I962" s="70"/>
    </row>
    <row r="963" spans="1:11" ht="18.75" customHeight="1" x14ac:dyDescent="0.25">
      <c r="A963" s="64" t="s">
        <v>222</v>
      </c>
      <c r="I963" s="64" t="s">
        <v>223</v>
      </c>
    </row>
    <row r="964" spans="1:11" ht="15.75" customHeight="1" x14ac:dyDescent="0.25">
      <c r="A964" s="435" t="s">
        <v>224</v>
      </c>
      <c r="B964" s="436"/>
      <c r="C964" s="351">
        <f>'proje ve personel bilgileri'!$B$2</f>
        <v>0</v>
      </c>
      <c r="D964" s="352"/>
      <c r="E964" s="352"/>
      <c r="F964" s="352"/>
      <c r="G964" s="352"/>
      <c r="H964" s="352"/>
      <c r="I964" s="353"/>
    </row>
    <row r="965" spans="1:11" ht="15.75" customHeight="1" x14ac:dyDescent="0.25">
      <c r="A965" s="509" t="s">
        <v>225</v>
      </c>
      <c r="B965" s="510"/>
      <c r="C965" s="356">
        <f>'proje ve personel bilgileri'!$B$3</f>
        <v>0</v>
      </c>
      <c r="D965" s="357"/>
      <c r="E965" s="357"/>
      <c r="F965" s="357"/>
      <c r="G965" s="357"/>
      <c r="H965" s="357"/>
      <c r="I965" s="358"/>
    </row>
    <row r="966" spans="1:11" ht="15" customHeight="1" x14ac:dyDescent="0.25">
      <c r="A966" s="343" t="s">
        <v>87</v>
      </c>
      <c r="B966" s="346" t="s">
        <v>226</v>
      </c>
      <c r="C966" s="347"/>
      <c r="D966" s="343" t="s">
        <v>227</v>
      </c>
      <c r="E966" s="343" t="s">
        <v>228</v>
      </c>
      <c r="F966" s="344" t="s">
        <v>176</v>
      </c>
      <c r="G966" s="506"/>
      <c r="H966" s="343" t="s">
        <v>189</v>
      </c>
      <c r="I966" s="343" t="s">
        <v>178</v>
      </c>
    </row>
    <row r="967" spans="1:11" ht="15.75" customHeight="1" x14ac:dyDescent="0.25">
      <c r="A967" s="338"/>
      <c r="B967" s="339"/>
      <c r="C967" s="340"/>
      <c r="D967" s="338"/>
      <c r="E967" s="338"/>
      <c r="F967" s="507"/>
      <c r="G967" s="508"/>
      <c r="H967" s="338"/>
      <c r="I967" s="338"/>
    </row>
    <row r="968" spans="1:11" ht="58.5" customHeight="1" x14ac:dyDescent="0.25">
      <c r="A968" s="505"/>
      <c r="B968" s="339"/>
      <c r="C968" s="340"/>
      <c r="D968" s="338"/>
      <c r="E968" s="338"/>
      <c r="F968" s="85" t="s">
        <v>179</v>
      </c>
      <c r="G968" s="87" t="s">
        <v>180</v>
      </c>
      <c r="H968" s="338"/>
      <c r="I968" s="338"/>
    </row>
    <row r="969" spans="1:11" ht="15" customHeight="1" x14ac:dyDescent="0.25">
      <c r="A969" s="1">
        <v>541</v>
      </c>
      <c r="B969" s="504"/>
      <c r="C969" s="504"/>
      <c r="D969" s="133"/>
      <c r="E969" s="133"/>
      <c r="F969" s="133"/>
      <c r="G969" s="133"/>
      <c r="H969" s="142"/>
      <c r="I969" s="135"/>
      <c r="J969" s="38" t="str">
        <f t="shared" ref="J969:J988" si="56">IF(H969&lt;&gt;0,(IF(I969=0,"KDV'li Tutar Zorunlu"," "))," ")</f>
        <v xml:space="preserve"> </v>
      </c>
      <c r="K969" s="38" t="str">
        <f t="shared" ref="K969:K988" si="57">IF(H969&lt;&gt;0,(IF(F969=0,"Tarih Numara Zorunlu"," "))," ")</f>
        <v xml:space="preserve"> </v>
      </c>
    </row>
    <row r="970" spans="1:11" ht="15.75" customHeight="1" x14ac:dyDescent="0.25">
      <c r="A970" s="2">
        <v>542</v>
      </c>
      <c r="B970" s="500"/>
      <c r="C970" s="500"/>
      <c r="D970" s="136"/>
      <c r="E970" s="136"/>
      <c r="F970" s="136"/>
      <c r="G970" s="136"/>
      <c r="H970" s="137"/>
      <c r="I970" s="138"/>
      <c r="J970" s="38" t="str">
        <f t="shared" si="56"/>
        <v xml:space="preserve"> </v>
      </c>
      <c r="K970" s="38" t="str">
        <f t="shared" si="57"/>
        <v xml:space="preserve"> </v>
      </c>
    </row>
    <row r="971" spans="1:11" ht="15" customHeight="1" x14ac:dyDescent="0.25">
      <c r="A971" s="1">
        <v>543</v>
      </c>
      <c r="B971" s="500"/>
      <c r="C971" s="500"/>
      <c r="D971" s="136"/>
      <c r="E971" s="136"/>
      <c r="F971" s="136"/>
      <c r="G971" s="136"/>
      <c r="H971" s="137"/>
      <c r="I971" s="138"/>
      <c r="J971" s="38" t="str">
        <f t="shared" si="56"/>
        <v xml:space="preserve"> </v>
      </c>
      <c r="K971" s="38" t="str">
        <f t="shared" si="57"/>
        <v xml:space="preserve"> </v>
      </c>
    </row>
    <row r="972" spans="1:11" ht="15.75" customHeight="1" x14ac:dyDescent="0.25">
      <c r="A972" s="2">
        <v>544</v>
      </c>
      <c r="B972" s="500"/>
      <c r="C972" s="500"/>
      <c r="D972" s="136"/>
      <c r="E972" s="136"/>
      <c r="F972" s="136"/>
      <c r="G972" s="136"/>
      <c r="H972" s="137"/>
      <c r="I972" s="138"/>
      <c r="J972" s="38" t="str">
        <f t="shared" si="56"/>
        <v xml:space="preserve"> </v>
      </c>
      <c r="K972" s="38" t="str">
        <f t="shared" si="57"/>
        <v xml:space="preserve"> </v>
      </c>
    </row>
    <row r="973" spans="1:11" ht="15" customHeight="1" x14ac:dyDescent="0.25">
      <c r="A973" s="1">
        <v>545</v>
      </c>
      <c r="B973" s="500"/>
      <c r="C973" s="500"/>
      <c r="D973" s="136"/>
      <c r="E973" s="136"/>
      <c r="F973" s="136"/>
      <c r="G973" s="136"/>
      <c r="H973" s="137"/>
      <c r="I973" s="138"/>
      <c r="J973" s="38" t="str">
        <f t="shared" si="56"/>
        <v xml:space="preserve"> </v>
      </c>
      <c r="K973" s="38" t="str">
        <f t="shared" si="57"/>
        <v xml:space="preserve"> </v>
      </c>
    </row>
    <row r="974" spans="1:11" ht="15.75" customHeight="1" x14ac:dyDescent="0.25">
      <c r="A974" s="2">
        <v>546</v>
      </c>
      <c r="B974" s="477"/>
      <c r="C974" s="477"/>
      <c r="D974" s="136"/>
      <c r="E974" s="136"/>
      <c r="F974" s="136"/>
      <c r="G974" s="136"/>
      <c r="H974" s="137"/>
      <c r="I974" s="138"/>
      <c r="J974" s="38" t="str">
        <f t="shared" si="56"/>
        <v xml:space="preserve"> </v>
      </c>
      <c r="K974" s="38" t="str">
        <f t="shared" si="57"/>
        <v xml:space="preserve"> </v>
      </c>
    </row>
    <row r="975" spans="1:11" ht="15" customHeight="1" x14ac:dyDescent="0.25">
      <c r="A975" s="1">
        <v>547</v>
      </c>
      <c r="B975" s="477"/>
      <c r="C975" s="477"/>
      <c r="D975" s="136"/>
      <c r="E975" s="136"/>
      <c r="F975" s="136"/>
      <c r="G975" s="136"/>
      <c r="H975" s="137"/>
      <c r="I975" s="138"/>
      <c r="J975" s="38" t="str">
        <f t="shared" si="56"/>
        <v xml:space="preserve"> </v>
      </c>
      <c r="K975" s="38" t="str">
        <f t="shared" si="57"/>
        <v xml:space="preserve"> </v>
      </c>
    </row>
    <row r="976" spans="1:11" ht="15.75" customHeight="1" x14ac:dyDescent="0.25">
      <c r="A976" s="2">
        <v>548</v>
      </c>
      <c r="B976" s="477"/>
      <c r="C976" s="477"/>
      <c r="D976" s="136"/>
      <c r="E976" s="136"/>
      <c r="F976" s="136"/>
      <c r="G976" s="136"/>
      <c r="H976" s="137"/>
      <c r="I976" s="138"/>
      <c r="J976" s="38" t="str">
        <f t="shared" si="56"/>
        <v xml:space="preserve"> </v>
      </c>
      <c r="K976" s="38" t="str">
        <f t="shared" si="57"/>
        <v xml:space="preserve"> </v>
      </c>
    </row>
    <row r="977" spans="1:11" ht="15" customHeight="1" x14ac:dyDescent="0.25">
      <c r="A977" s="1">
        <v>549</v>
      </c>
      <c r="B977" s="477"/>
      <c r="C977" s="477"/>
      <c r="D977" s="136"/>
      <c r="E977" s="136"/>
      <c r="F977" s="136"/>
      <c r="G977" s="136"/>
      <c r="H977" s="137"/>
      <c r="I977" s="138"/>
      <c r="J977" s="38" t="str">
        <f t="shared" si="56"/>
        <v xml:space="preserve"> </v>
      </c>
      <c r="K977" s="38" t="str">
        <f t="shared" si="57"/>
        <v xml:space="preserve"> </v>
      </c>
    </row>
    <row r="978" spans="1:11" ht="15.75" customHeight="1" x14ac:dyDescent="0.25">
      <c r="A978" s="2">
        <v>550</v>
      </c>
      <c r="B978" s="477"/>
      <c r="C978" s="477"/>
      <c r="D978" s="136"/>
      <c r="E978" s="136"/>
      <c r="F978" s="136"/>
      <c r="G978" s="136"/>
      <c r="H978" s="137"/>
      <c r="I978" s="138"/>
      <c r="J978" s="38" t="str">
        <f t="shared" si="56"/>
        <v xml:space="preserve"> </v>
      </c>
      <c r="K978" s="38" t="str">
        <f t="shared" si="57"/>
        <v xml:space="preserve"> </v>
      </c>
    </row>
    <row r="979" spans="1:11" ht="15" customHeight="1" x14ac:dyDescent="0.25">
      <c r="A979" s="1">
        <v>551</v>
      </c>
      <c r="B979" s="477"/>
      <c r="C979" s="477"/>
      <c r="D979" s="136"/>
      <c r="E979" s="136"/>
      <c r="F979" s="136"/>
      <c r="G979" s="136"/>
      <c r="H979" s="137"/>
      <c r="I979" s="138"/>
      <c r="J979" s="38" t="str">
        <f t="shared" si="56"/>
        <v xml:space="preserve"> </v>
      </c>
      <c r="K979" s="38" t="str">
        <f t="shared" si="57"/>
        <v xml:space="preserve"> </v>
      </c>
    </row>
    <row r="980" spans="1:11" ht="15.75" customHeight="1" x14ac:dyDescent="0.25">
      <c r="A980" s="2">
        <v>552</v>
      </c>
      <c r="B980" s="477"/>
      <c r="C980" s="477"/>
      <c r="D980" s="136"/>
      <c r="E980" s="136"/>
      <c r="F980" s="136"/>
      <c r="G980" s="136"/>
      <c r="H980" s="137"/>
      <c r="I980" s="138"/>
      <c r="J980" s="38" t="str">
        <f t="shared" si="56"/>
        <v xml:space="preserve"> </v>
      </c>
      <c r="K980" s="38" t="str">
        <f t="shared" si="57"/>
        <v xml:space="preserve"> </v>
      </c>
    </row>
    <row r="981" spans="1:11" ht="15" customHeight="1" x14ac:dyDescent="0.25">
      <c r="A981" s="1">
        <v>553</v>
      </c>
      <c r="B981" s="477"/>
      <c r="C981" s="477"/>
      <c r="D981" s="136"/>
      <c r="E981" s="136"/>
      <c r="F981" s="136"/>
      <c r="G981" s="136"/>
      <c r="H981" s="137"/>
      <c r="I981" s="138"/>
      <c r="J981" s="38" t="str">
        <f t="shared" si="56"/>
        <v xml:space="preserve"> </v>
      </c>
      <c r="K981" s="38" t="str">
        <f t="shared" si="57"/>
        <v xml:space="preserve"> </v>
      </c>
    </row>
    <row r="982" spans="1:11" ht="15.75" customHeight="1" x14ac:dyDescent="0.25">
      <c r="A982" s="2">
        <v>554</v>
      </c>
      <c r="B982" s="477"/>
      <c r="C982" s="477"/>
      <c r="D982" s="136"/>
      <c r="E982" s="136"/>
      <c r="F982" s="136"/>
      <c r="G982" s="136"/>
      <c r="H982" s="137"/>
      <c r="I982" s="138"/>
      <c r="J982" s="38" t="str">
        <f t="shared" si="56"/>
        <v xml:space="preserve"> </v>
      </c>
      <c r="K982" s="38" t="str">
        <f t="shared" si="57"/>
        <v xml:space="preserve"> </v>
      </c>
    </row>
    <row r="983" spans="1:11" ht="15" customHeight="1" x14ac:dyDescent="0.25">
      <c r="A983" s="1">
        <v>555</v>
      </c>
      <c r="B983" s="477"/>
      <c r="C983" s="477"/>
      <c r="D983" s="136"/>
      <c r="E983" s="136"/>
      <c r="F983" s="136"/>
      <c r="G983" s="136"/>
      <c r="H983" s="137"/>
      <c r="I983" s="138"/>
      <c r="J983" s="38" t="str">
        <f t="shared" si="56"/>
        <v xml:space="preserve"> </v>
      </c>
      <c r="K983" s="38" t="str">
        <f t="shared" si="57"/>
        <v xml:space="preserve"> </v>
      </c>
    </row>
    <row r="984" spans="1:11" ht="15.75" customHeight="1" x14ac:dyDescent="0.25">
      <c r="A984" s="2">
        <v>556</v>
      </c>
      <c r="B984" s="477"/>
      <c r="C984" s="477"/>
      <c r="D984" s="136"/>
      <c r="E984" s="136"/>
      <c r="F984" s="136"/>
      <c r="G984" s="136"/>
      <c r="H984" s="137"/>
      <c r="I984" s="138"/>
      <c r="J984" s="38" t="str">
        <f t="shared" si="56"/>
        <v xml:space="preserve"> </v>
      </c>
      <c r="K984" s="38" t="str">
        <f t="shared" si="57"/>
        <v xml:space="preserve"> </v>
      </c>
    </row>
    <row r="985" spans="1:11" ht="15" customHeight="1" x14ac:dyDescent="0.25">
      <c r="A985" s="1">
        <v>557</v>
      </c>
      <c r="B985" s="477"/>
      <c r="C985" s="477"/>
      <c r="D985" s="136"/>
      <c r="E985" s="136"/>
      <c r="F985" s="136"/>
      <c r="G985" s="136"/>
      <c r="H985" s="137"/>
      <c r="I985" s="138"/>
      <c r="J985" s="38" t="str">
        <f t="shared" si="56"/>
        <v xml:space="preserve"> </v>
      </c>
      <c r="K985" s="38" t="str">
        <f t="shared" si="57"/>
        <v xml:space="preserve"> </v>
      </c>
    </row>
    <row r="986" spans="1:11" ht="15.75" customHeight="1" x14ac:dyDescent="0.25">
      <c r="A986" s="2">
        <v>558</v>
      </c>
      <c r="B986" s="477"/>
      <c r="C986" s="477"/>
      <c r="D986" s="136"/>
      <c r="E986" s="136"/>
      <c r="F986" s="136"/>
      <c r="G986" s="136"/>
      <c r="H986" s="137"/>
      <c r="I986" s="138"/>
      <c r="J986" s="38" t="str">
        <f t="shared" si="56"/>
        <v xml:space="preserve"> </v>
      </c>
      <c r="K986" s="38" t="str">
        <f t="shared" si="57"/>
        <v xml:space="preserve"> </v>
      </c>
    </row>
    <row r="987" spans="1:11" ht="15" customHeight="1" x14ac:dyDescent="0.25">
      <c r="A987" s="1">
        <v>559</v>
      </c>
      <c r="B987" s="500"/>
      <c r="C987" s="500"/>
      <c r="D987" s="136"/>
      <c r="E987" s="136"/>
      <c r="F987" s="136"/>
      <c r="G987" s="136"/>
      <c r="H987" s="137"/>
      <c r="I987" s="138"/>
      <c r="J987" s="38" t="str">
        <f t="shared" si="56"/>
        <v xml:space="preserve"> </v>
      </c>
      <c r="K987" s="38" t="str">
        <f t="shared" si="57"/>
        <v xml:space="preserve"> </v>
      </c>
    </row>
    <row r="988" spans="1:11" ht="15.75" customHeight="1" x14ac:dyDescent="0.25">
      <c r="A988" s="2">
        <v>560</v>
      </c>
      <c r="B988" s="501"/>
      <c r="C988" s="501"/>
      <c r="D988" s="139"/>
      <c r="E988" s="139"/>
      <c r="F988" s="139"/>
      <c r="G988" s="139"/>
      <c r="H988" s="140"/>
      <c r="I988" s="141"/>
      <c r="J988" s="38" t="str">
        <f t="shared" si="56"/>
        <v xml:space="preserve"> </v>
      </c>
      <c r="K988" s="38" t="str">
        <f t="shared" si="57"/>
        <v xml:space="preserve"> </v>
      </c>
    </row>
    <row r="989" spans="1:11" ht="20.25" customHeight="1" x14ac:dyDescent="0.25">
      <c r="A989" s="455"/>
      <c r="B989" s="455"/>
      <c r="C989" s="455"/>
      <c r="D989" s="455"/>
      <c r="E989" s="455"/>
      <c r="F989" s="86"/>
      <c r="G989" s="91" t="s">
        <v>230</v>
      </c>
      <c r="H989" s="41">
        <f>SUM(H969:H988)+H955</f>
        <v>0</v>
      </c>
      <c r="I989" s="49"/>
    </row>
    <row r="990" spans="1:11" ht="15" customHeight="1" x14ac:dyDescent="0.25">
      <c r="A990" s="46"/>
      <c r="B990" s="46"/>
      <c r="C990" s="46"/>
      <c r="D990" s="46"/>
      <c r="E990" s="46"/>
      <c r="F990" s="46"/>
      <c r="G990" s="46"/>
      <c r="H990" s="46"/>
      <c r="I990" s="46"/>
    </row>
    <row r="991" spans="1:11" ht="15" customHeight="1" x14ac:dyDescent="0.25">
      <c r="A991" s="502" t="s">
        <v>171</v>
      </c>
      <c r="B991" s="502"/>
      <c r="C991" s="502"/>
      <c r="D991" s="502"/>
      <c r="E991" s="502"/>
      <c r="F991" s="502"/>
      <c r="G991" s="502"/>
      <c r="H991" s="502"/>
      <c r="I991" s="502"/>
      <c r="J991" s="502"/>
      <c r="K991" s="502"/>
    </row>
    <row r="992" spans="1:11" ht="15" customHeight="1" x14ac:dyDescent="0.25">
      <c r="A992" s="50"/>
    </row>
    <row r="993" spans="1:11" ht="15" customHeight="1" x14ac:dyDescent="0.25">
      <c r="A993" s="89" t="s">
        <v>101</v>
      </c>
      <c r="D993" s="503" t="s">
        <v>231</v>
      </c>
      <c r="E993" s="503"/>
      <c r="F993" s="503"/>
      <c r="G993" s="503"/>
      <c r="H993" s="503"/>
      <c r="I993" s="503"/>
    </row>
    <row r="994" spans="1:11" ht="15" customHeight="1" x14ac:dyDescent="0.25">
      <c r="A994" s="89"/>
      <c r="D994" s="89"/>
      <c r="E994" s="89"/>
      <c r="F994" s="89"/>
      <c r="G994" s="89"/>
      <c r="H994" s="89"/>
      <c r="I994" s="89"/>
    </row>
    <row r="995" spans="1:11" ht="15.75" customHeight="1" x14ac:dyDescent="0.25">
      <c r="A995" s="348" t="s">
        <v>221</v>
      </c>
      <c r="B995" s="348"/>
      <c r="C995" s="348"/>
      <c r="D995" s="348"/>
      <c r="E995" s="348"/>
      <c r="F995" s="348"/>
      <c r="G995" s="348"/>
      <c r="H995" s="348"/>
      <c r="I995" s="348"/>
    </row>
    <row r="996" spans="1:11" ht="15" customHeight="1" x14ac:dyDescent="0.25">
      <c r="A996" s="70"/>
      <c r="B996" s="70"/>
      <c r="C996" s="70"/>
      <c r="D996" s="71" t="str">
        <f>'proje ve personel bilgileri'!$B$7</f>
        <v>/</v>
      </c>
      <c r="E996" s="70" t="s">
        <v>109</v>
      </c>
      <c r="F996" s="70"/>
      <c r="G996" s="70"/>
      <c r="H996" s="70"/>
      <c r="I996" s="70"/>
    </row>
    <row r="997" spans="1:11" ht="18.75" customHeight="1" x14ac:dyDescent="0.25">
      <c r="A997" s="64" t="s">
        <v>222</v>
      </c>
      <c r="I997" s="64" t="s">
        <v>223</v>
      </c>
    </row>
    <row r="998" spans="1:11" ht="15.75" customHeight="1" x14ac:dyDescent="0.25">
      <c r="A998" s="435" t="s">
        <v>224</v>
      </c>
      <c r="B998" s="436"/>
      <c r="C998" s="351">
        <f>'proje ve personel bilgileri'!$B$2</f>
        <v>0</v>
      </c>
      <c r="D998" s="352"/>
      <c r="E998" s="352"/>
      <c r="F998" s="352"/>
      <c r="G998" s="352"/>
      <c r="H998" s="352"/>
      <c r="I998" s="353"/>
    </row>
    <row r="999" spans="1:11" ht="15.75" customHeight="1" x14ac:dyDescent="0.25">
      <c r="A999" s="509" t="s">
        <v>225</v>
      </c>
      <c r="B999" s="510"/>
      <c r="C999" s="356">
        <f>'proje ve personel bilgileri'!$B$3</f>
        <v>0</v>
      </c>
      <c r="D999" s="357"/>
      <c r="E999" s="357"/>
      <c r="F999" s="357"/>
      <c r="G999" s="357"/>
      <c r="H999" s="357"/>
      <c r="I999" s="358"/>
    </row>
    <row r="1000" spans="1:11" ht="15" customHeight="1" x14ac:dyDescent="0.25">
      <c r="A1000" s="343" t="s">
        <v>87</v>
      </c>
      <c r="B1000" s="346" t="s">
        <v>226</v>
      </c>
      <c r="C1000" s="347"/>
      <c r="D1000" s="343" t="s">
        <v>227</v>
      </c>
      <c r="E1000" s="343" t="s">
        <v>228</v>
      </c>
      <c r="F1000" s="344" t="s">
        <v>176</v>
      </c>
      <c r="G1000" s="506"/>
      <c r="H1000" s="343" t="s">
        <v>189</v>
      </c>
      <c r="I1000" s="343" t="s">
        <v>178</v>
      </c>
    </row>
    <row r="1001" spans="1:11" ht="15.75" customHeight="1" x14ac:dyDescent="0.25">
      <c r="A1001" s="338"/>
      <c r="B1001" s="339"/>
      <c r="C1001" s="340"/>
      <c r="D1001" s="338"/>
      <c r="E1001" s="338"/>
      <c r="F1001" s="507"/>
      <c r="G1001" s="508"/>
      <c r="H1001" s="338"/>
      <c r="I1001" s="338"/>
    </row>
    <row r="1002" spans="1:11" ht="59.25" customHeight="1" x14ac:dyDescent="0.25">
      <c r="A1002" s="505"/>
      <c r="B1002" s="339"/>
      <c r="C1002" s="340"/>
      <c r="D1002" s="338"/>
      <c r="E1002" s="338"/>
      <c r="F1002" s="85" t="s">
        <v>179</v>
      </c>
      <c r="G1002" s="87" t="s">
        <v>180</v>
      </c>
      <c r="H1002" s="338"/>
      <c r="I1002" s="338"/>
    </row>
    <row r="1003" spans="1:11" ht="15" customHeight="1" x14ac:dyDescent="0.25">
      <c r="A1003" s="1">
        <v>561</v>
      </c>
      <c r="B1003" s="504"/>
      <c r="C1003" s="504"/>
      <c r="D1003" s="133"/>
      <c r="E1003" s="133"/>
      <c r="F1003" s="133"/>
      <c r="G1003" s="133"/>
      <c r="H1003" s="142"/>
      <c r="I1003" s="135"/>
      <c r="J1003" s="38" t="str">
        <f t="shared" ref="J1003:J1022" si="58">IF(H1003&lt;&gt;0,(IF(I1003=0,"KDV'li Tutar Zorunlu"," "))," ")</f>
        <v xml:space="preserve"> </v>
      </c>
      <c r="K1003" s="38" t="str">
        <f t="shared" ref="K1003:K1022" si="59">IF(H1003&lt;&gt;0,(IF(F1003=0,"Tarih Numara Zorunlu"," "))," ")</f>
        <v xml:space="preserve"> </v>
      </c>
    </row>
    <row r="1004" spans="1:11" ht="15.75" customHeight="1" x14ac:dyDescent="0.25">
      <c r="A1004" s="2">
        <v>562</v>
      </c>
      <c r="B1004" s="500"/>
      <c r="C1004" s="500"/>
      <c r="D1004" s="136"/>
      <c r="E1004" s="136"/>
      <c r="F1004" s="136"/>
      <c r="G1004" s="136"/>
      <c r="H1004" s="137"/>
      <c r="I1004" s="138"/>
      <c r="J1004" s="38" t="str">
        <f t="shared" si="58"/>
        <v xml:space="preserve"> </v>
      </c>
      <c r="K1004" s="38" t="str">
        <f t="shared" si="59"/>
        <v xml:space="preserve"> </v>
      </c>
    </row>
    <row r="1005" spans="1:11" ht="15" customHeight="1" x14ac:dyDescent="0.25">
      <c r="A1005" s="1">
        <v>563</v>
      </c>
      <c r="B1005" s="500"/>
      <c r="C1005" s="500"/>
      <c r="D1005" s="136"/>
      <c r="E1005" s="136"/>
      <c r="F1005" s="136"/>
      <c r="G1005" s="136"/>
      <c r="H1005" s="137"/>
      <c r="I1005" s="138"/>
      <c r="J1005" s="38" t="str">
        <f t="shared" si="58"/>
        <v xml:space="preserve"> </v>
      </c>
      <c r="K1005" s="38" t="str">
        <f t="shared" si="59"/>
        <v xml:space="preserve"> </v>
      </c>
    </row>
    <row r="1006" spans="1:11" ht="15.75" customHeight="1" x14ac:dyDescent="0.25">
      <c r="A1006" s="2">
        <v>564</v>
      </c>
      <c r="B1006" s="500"/>
      <c r="C1006" s="500"/>
      <c r="D1006" s="136"/>
      <c r="E1006" s="136"/>
      <c r="F1006" s="136"/>
      <c r="G1006" s="136"/>
      <c r="H1006" s="137"/>
      <c r="I1006" s="138"/>
      <c r="J1006" s="38" t="str">
        <f t="shared" si="58"/>
        <v xml:space="preserve"> </v>
      </c>
      <c r="K1006" s="38" t="str">
        <f t="shared" si="59"/>
        <v xml:space="preserve"> </v>
      </c>
    </row>
    <row r="1007" spans="1:11" ht="15" customHeight="1" x14ac:dyDescent="0.25">
      <c r="A1007" s="1">
        <v>565</v>
      </c>
      <c r="B1007" s="500"/>
      <c r="C1007" s="500"/>
      <c r="D1007" s="136"/>
      <c r="E1007" s="136"/>
      <c r="F1007" s="136"/>
      <c r="G1007" s="136"/>
      <c r="H1007" s="137"/>
      <c r="I1007" s="138"/>
      <c r="J1007" s="38" t="str">
        <f t="shared" si="58"/>
        <v xml:space="preserve"> </v>
      </c>
      <c r="K1007" s="38" t="str">
        <f t="shared" si="59"/>
        <v xml:space="preserve"> </v>
      </c>
    </row>
    <row r="1008" spans="1:11" ht="15.75" customHeight="1" x14ac:dyDescent="0.25">
      <c r="A1008" s="2">
        <v>566</v>
      </c>
      <c r="B1008" s="477"/>
      <c r="C1008" s="477"/>
      <c r="D1008" s="136"/>
      <c r="E1008" s="136"/>
      <c r="F1008" s="136"/>
      <c r="G1008" s="136"/>
      <c r="H1008" s="137"/>
      <c r="I1008" s="138"/>
      <c r="J1008" s="38" t="str">
        <f t="shared" si="58"/>
        <v xml:space="preserve"> </v>
      </c>
      <c r="K1008" s="38" t="str">
        <f t="shared" si="59"/>
        <v xml:space="preserve"> </v>
      </c>
    </row>
    <row r="1009" spans="1:11" ht="15" customHeight="1" x14ac:dyDescent="0.25">
      <c r="A1009" s="1">
        <v>567</v>
      </c>
      <c r="B1009" s="477"/>
      <c r="C1009" s="477"/>
      <c r="D1009" s="136"/>
      <c r="E1009" s="136"/>
      <c r="F1009" s="136"/>
      <c r="G1009" s="136"/>
      <c r="H1009" s="137"/>
      <c r="I1009" s="138"/>
      <c r="J1009" s="38" t="str">
        <f t="shared" si="58"/>
        <v xml:space="preserve"> </v>
      </c>
      <c r="K1009" s="38" t="str">
        <f t="shared" si="59"/>
        <v xml:space="preserve"> </v>
      </c>
    </row>
    <row r="1010" spans="1:11" ht="15.75" customHeight="1" x14ac:dyDescent="0.25">
      <c r="A1010" s="2">
        <v>568</v>
      </c>
      <c r="B1010" s="477"/>
      <c r="C1010" s="477"/>
      <c r="D1010" s="136"/>
      <c r="E1010" s="136"/>
      <c r="F1010" s="136"/>
      <c r="G1010" s="136"/>
      <c r="H1010" s="137"/>
      <c r="I1010" s="138"/>
      <c r="J1010" s="38" t="str">
        <f t="shared" si="58"/>
        <v xml:space="preserve"> </v>
      </c>
      <c r="K1010" s="38" t="str">
        <f t="shared" si="59"/>
        <v xml:space="preserve"> </v>
      </c>
    </row>
    <row r="1011" spans="1:11" ht="15" customHeight="1" x14ac:dyDescent="0.25">
      <c r="A1011" s="1">
        <v>569</v>
      </c>
      <c r="B1011" s="477"/>
      <c r="C1011" s="477"/>
      <c r="D1011" s="136"/>
      <c r="E1011" s="136"/>
      <c r="F1011" s="136"/>
      <c r="G1011" s="136"/>
      <c r="H1011" s="137"/>
      <c r="I1011" s="138"/>
      <c r="J1011" s="38" t="str">
        <f t="shared" si="58"/>
        <v xml:space="preserve"> </v>
      </c>
      <c r="K1011" s="38" t="str">
        <f t="shared" si="59"/>
        <v xml:space="preserve"> </v>
      </c>
    </row>
    <row r="1012" spans="1:11" ht="15.75" customHeight="1" x14ac:dyDescent="0.25">
      <c r="A1012" s="2">
        <v>570</v>
      </c>
      <c r="B1012" s="477"/>
      <c r="C1012" s="477"/>
      <c r="D1012" s="136"/>
      <c r="E1012" s="136"/>
      <c r="F1012" s="136"/>
      <c r="G1012" s="136"/>
      <c r="H1012" s="137"/>
      <c r="I1012" s="138"/>
      <c r="J1012" s="38" t="str">
        <f t="shared" si="58"/>
        <v xml:space="preserve"> </v>
      </c>
      <c r="K1012" s="38" t="str">
        <f t="shared" si="59"/>
        <v xml:space="preserve"> </v>
      </c>
    </row>
    <row r="1013" spans="1:11" ht="15" customHeight="1" x14ac:dyDescent="0.25">
      <c r="A1013" s="1">
        <v>571</v>
      </c>
      <c r="B1013" s="477"/>
      <c r="C1013" s="477"/>
      <c r="D1013" s="136"/>
      <c r="E1013" s="136"/>
      <c r="F1013" s="136"/>
      <c r="G1013" s="136"/>
      <c r="H1013" s="137"/>
      <c r="I1013" s="138"/>
      <c r="J1013" s="38" t="str">
        <f t="shared" si="58"/>
        <v xml:space="preserve"> </v>
      </c>
      <c r="K1013" s="38" t="str">
        <f t="shared" si="59"/>
        <v xml:space="preserve"> </v>
      </c>
    </row>
    <row r="1014" spans="1:11" ht="15.75" customHeight="1" x14ac:dyDescent="0.25">
      <c r="A1014" s="2">
        <v>572</v>
      </c>
      <c r="B1014" s="477"/>
      <c r="C1014" s="477"/>
      <c r="D1014" s="136"/>
      <c r="E1014" s="136"/>
      <c r="F1014" s="136"/>
      <c r="G1014" s="136"/>
      <c r="H1014" s="137"/>
      <c r="I1014" s="138"/>
      <c r="J1014" s="38" t="str">
        <f t="shared" si="58"/>
        <v xml:space="preserve"> </v>
      </c>
      <c r="K1014" s="38" t="str">
        <f t="shared" si="59"/>
        <v xml:space="preserve"> </v>
      </c>
    </row>
    <row r="1015" spans="1:11" ht="15" customHeight="1" x14ac:dyDescent="0.25">
      <c r="A1015" s="1">
        <v>573</v>
      </c>
      <c r="B1015" s="477"/>
      <c r="C1015" s="477"/>
      <c r="D1015" s="136"/>
      <c r="E1015" s="136"/>
      <c r="F1015" s="136"/>
      <c r="G1015" s="136"/>
      <c r="H1015" s="137"/>
      <c r="I1015" s="138"/>
      <c r="J1015" s="38" t="str">
        <f t="shared" si="58"/>
        <v xml:space="preserve"> </v>
      </c>
      <c r="K1015" s="38" t="str">
        <f t="shared" si="59"/>
        <v xml:space="preserve"> </v>
      </c>
    </row>
    <row r="1016" spans="1:11" ht="15.75" customHeight="1" x14ac:dyDescent="0.25">
      <c r="A1016" s="2">
        <v>574</v>
      </c>
      <c r="B1016" s="477"/>
      <c r="C1016" s="477"/>
      <c r="D1016" s="136"/>
      <c r="E1016" s="136"/>
      <c r="F1016" s="136"/>
      <c r="G1016" s="136"/>
      <c r="H1016" s="137"/>
      <c r="I1016" s="138"/>
      <c r="J1016" s="38" t="str">
        <f t="shared" si="58"/>
        <v xml:space="preserve"> </v>
      </c>
      <c r="K1016" s="38" t="str">
        <f t="shared" si="59"/>
        <v xml:space="preserve"> </v>
      </c>
    </row>
    <row r="1017" spans="1:11" ht="15" customHeight="1" x14ac:dyDescent="0.25">
      <c r="A1017" s="1">
        <v>575</v>
      </c>
      <c r="B1017" s="477"/>
      <c r="C1017" s="477"/>
      <c r="D1017" s="136"/>
      <c r="E1017" s="136"/>
      <c r="F1017" s="136"/>
      <c r="G1017" s="136"/>
      <c r="H1017" s="137"/>
      <c r="I1017" s="138"/>
      <c r="J1017" s="38" t="str">
        <f t="shared" si="58"/>
        <v xml:space="preserve"> </v>
      </c>
      <c r="K1017" s="38" t="str">
        <f t="shared" si="59"/>
        <v xml:space="preserve"> </v>
      </c>
    </row>
    <row r="1018" spans="1:11" ht="15.75" customHeight="1" x14ac:dyDescent="0.25">
      <c r="A1018" s="2">
        <v>576</v>
      </c>
      <c r="B1018" s="477"/>
      <c r="C1018" s="477"/>
      <c r="D1018" s="136"/>
      <c r="E1018" s="136"/>
      <c r="F1018" s="136"/>
      <c r="G1018" s="136"/>
      <c r="H1018" s="137"/>
      <c r="I1018" s="138"/>
      <c r="J1018" s="38" t="str">
        <f t="shared" si="58"/>
        <v xml:space="preserve"> </v>
      </c>
      <c r="K1018" s="38" t="str">
        <f t="shared" si="59"/>
        <v xml:space="preserve"> </v>
      </c>
    </row>
    <row r="1019" spans="1:11" ht="15" customHeight="1" x14ac:dyDescent="0.25">
      <c r="A1019" s="1">
        <v>577</v>
      </c>
      <c r="B1019" s="477"/>
      <c r="C1019" s="477"/>
      <c r="D1019" s="136"/>
      <c r="E1019" s="136"/>
      <c r="F1019" s="136"/>
      <c r="G1019" s="136"/>
      <c r="H1019" s="137"/>
      <c r="I1019" s="138"/>
      <c r="J1019" s="38" t="str">
        <f t="shared" si="58"/>
        <v xml:space="preserve"> </v>
      </c>
      <c r="K1019" s="38" t="str">
        <f t="shared" si="59"/>
        <v xml:space="preserve"> </v>
      </c>
    </row>
    <row r="1020" spans="1:11" ht="15.75" customHeight="1" x14ac:dyDescent="0.25">
      <c r="A1020" s="2">
        <v>578</v>
      </c>
      <c r="B1020" s="477"/>
      <c r="C1020" s="477"/>
      <c r="D1020" s="136"/>
      <c r="E1020" s="136"/>
      <c r="F1020" s="136"/>
      <c r="G1020" s="136"/>
      <c r="H1020" s="137"/>
      <c r="I1020" s="138"/>
      <c r="J1020" s="38" t="str">
        <f t="shared" si="58"/>
        <v xml:space="preserve"> </v>
      </c>
      <c r="K1020" s="38" t="str">
        <f t="shared" si="59"/>
        <v xml:space="preserve"> </v>
      </c>
    </row>
    <row r="1021" spans="1:11" ht="15" customHeight="1" x14ac:dyDescent="0.25">
      <c r="A1021" s="1">
        <v>579</v>
      </c>
      <c r="B1021" s="500"/>
      <c r="C1021" s="500"/>
      <c r="D1021" s="136"/>
      <c r="E1021" s="136"/>
      <c r="F1021" s="136"/>
      <c r="G1021" s="136"/>
      <c r="H1021" s="137"/>
      <c r="I1021" s="138"/>
      <c r="J1021" s="38" t="str">
        <f t="shared" si="58"/>
        <v xml:space="preserve"> </v>
      </c>
      <c r="K1021" s="38" t="str">
        <f t="shared" si="59"/>
        <v xml:space="preserve"> </v>
      </c>
    </row>
    <row r="1022" spans="1:11" ht="15.75" customHeight="1" x14ac:dyDescent="0.25">
      <c r="A1022" s="2">
        <v>580</v>
      </c>
      <c r="B1022" s="501"/>
      <c r="C1022" s="501"/>
      <c r="D1022" s="139"/>
      <c r="E1022" s="139"/>
      <c r="F1022" s="139"/>
      <c r="G1022" s="139"/>
      <c r="H1022" s="140"/>
      <c r="I1022" s="141"/>
      <c r="J1022" s="38" t="str">
        <f t="shared" si="58"/>
        <v xml:space="preserve"> </v>
      </c>
      <c r="K1022" s="38" t="str">
        <f t="shared" si="59"/>
        <v xml:space="preserve"> </v>
      </c>
    </row>
    <row r="1023" spans="1:11" ht="19.5" customHeight="1" x14ac:dyDescent="0.25">
      <c r="A1023" s="455"/>
      <c r="B1023" s="455"/>
      <c r="C1023" s="455"/>
      <c r="D1023" s="455"/>
      <c r="E1023" s="455"/>
      <c r="F1023" s="86"/>
      <c r="G1023" s="91" t="s">
        <v>230</v>
      </c>
      <c r="H1023" s="41">
        <f>SUM(H1003:H1022)+H989</f>
        <v>0</v>
      </c>
      <c r="I1023" s="49"/>
    </row>
    <row r="1024" spans="1:11" ht="15" customHeight="1" x14ac:dyDescent="0.25">
      <c r="A1024" s="46"/>
      <c r="B1024" s="46"/>
      <c r="C1024" s="46"/>
      <c r="D1024" s="46"/>
      <c r="E1024" s="46"/>
      <c r="F1024" s="46"/>
      <c r="G1024" s="46"/>
      <c r="H1024" s="46"/>
      <c r="I1024" s="46"/>
    </row>
    <row r="1025" spans="1:11" ht="15" customHeight="1" x14ac:dyDescent="0.25">
      <c r="A1025" s="502" t="s">
        <v>171</v>
      </c>
      <c r="B1025" s="502"/>
      <c r="C1025" s="502"/>
      <c r="D1025" s="502"/>
      <c r="E1025" s="502"/>
      <c r="F1025" s="502"/>
      <c r="G1025" s="502"/>
      <c r="H1025" s="502"/>
      <c r="I1025" s="502"/>
      <c r="J1025" s="502"/>
      <c r="K1025" s="502"/>
    </row>
    <row r="1026" spans="1:11" ht="15" customHeight="1" x14ac:dyDescent="0.25">
      <c r="A1026" s="50"/>
    </row>
    <row r="1027" spans="1:11" ht="15" customHeight="1" x14ac:dyDescent="0.25">
      <c r="A1027" s="89" t="s">
        <v>101</v>
      </c>
      <c r="D1027" s="503" t="s">
        <v>231</v>
      </c>
      <c r="E1027" s="503"/>
      <c r="F1027" s="503"/>
      <c r="G1027" s="503"/>
      <c r="H1027" s="503"/>
      <c r="I1027" s="503"/>
    </row>
    <row r="1028" spans="1:11" ht="15" customHeight="1" x14ac:dyDescent="0.25">
      <c r="A1028" s="89"/>
      <c r="D1028" s="89"/>
      <c r="E1028" s="89"/>
      <c r="F1028" s="89"/>
      <c r="G1028" s="89"/>
      <c r="H1028" s="89"/>
      <c r="I1028" s="89"/>
    </row>
    <row r="1029" spans="1:11" ht="15.75" customHeight="1" x14ac:dyDescent="0.25">
      <c r="A1029" s="348" t="s">
        <v>221</v>
      </c>
      <c r="B1029" s="348"/>
      <c r="C1029" s="348"/>
      <c r="D1029" s="348"/>
      <c r="E1029" s="348"/>
      <c r="F1029" s="348"/>
      <c r="G1029" s="348"/>
      <c r="H1029" s="348"/>
      <c r="I1029" s="348"/>
    </row>
    <row r="1030" spans="1:11" ht="15" customHeight="1" x14ac:dyDescent="0.25">
      <c r="A1030" s="70"/>
      <c r="B1030" s="70"/>
      <c r="C1030" s="70"/>
      <c r="D1030" s="71" t="str">
        <f>'proje ve personel bilgileri'!$B$7</f>
        <v>/</v>
      </c>
      <c r="E1030" s="70" t="s">
        <v>109</v>
      </c>
      <c r="F1030" s="70"/>
      <c r="G1030" s="70"/>
      <c r="H1030" s="70"/>
      <c r="I1030" s="70"/>
    </row>
    <row r="1031" spans="1:11" ht="18.75" customHeight="1" x14ac:dyDescent="0.25">
      <c r="A1031" s="64" t="s">
        <v>222</v>
      </c>
      <c r="I1031" s="64" t="s">
        <v>223</v>
      </c>
    </row>
    <row r="1032" spans="1:11" ht="15.75" customHeight="1" x14ac:dyDescent="0.25">
      <c r="A1032" s="435" t="s">
        <v>224</v>
      </c>
      <c r="B1032" s="436"/>
      <c r="C1032" s="351">
        <f>'proje ve personel bilgileri'!$B$2</f>
        <v>0</v>
      </c>
      <c r="D1032" s="352"/>
      <c r="E1032" s="352"/>
      <c r="F1032" s="352"/>
      <c r="G1032" s="352"/>
      <c r="H1032" s="352"/>
      <c r="I1032" s="353"/>
    </row>
    <row r="1033" spans="1:11" ht="15.75" customHeight="1" x14ac:dyDescent="0.25">
      <c r="A1033" s="509" t="s">
        <v>225</v>
      </c>
      <c r="B1033" s="510"/>
      <c r="C1033" s="356">
        <f>'proje ve personel bilgileri'!$B$3</f>
        <v>0</v>
      </c>
      <c r="D1033" s="357"/>
      <c r="E1033" s="357"/>
      <c r="F1033" s="357"/>
      <c r="G1033" s="357"/>
      <c r="H1033" s="357"/>
      <c r="I1033" s="358"/>
    </row>
    <row r="1034" spans="1:11" ht="15" customHeight="1" x14ac:dyDescent="0.25">
      <c r="A1034" s="343" t="s">
        <v>87</v>
      </c>
      <c r="B1034" s="346" t="s">
        <v>226</v>
      </c>
      <c r="C1034" s="347"/>
      <c r="D1034" s="343" t="s">
        <v>227</v>
      </c>
      <c r="E1034" s="343" t="s">
        <v>228</v>
      </c>
      <c r="F1034" s="344" t="s">
        <v>176</v>
      </c>
      <c r="G1034" s="506"/>
      <c r="H1034" s="343" t="s">
        <v>189</v>
      </c>
      <c r="I1034" s="343" t="s">
        <v>178</v>
      </c>
    </row>
    <row r="1035" spans="1:11" ht="15.75" customHeight="1" x14ac:dyDescent="0.25">
      <c r="A1035" s="338"/>
      <c r="B1035" s="339"/>
      <c r="C1035" s="340"/>
      <c r="D1035" s="338"/>
      <c r="E1035" s="338"/>
      <c r="F1035" s="507"/>
      <c r="G1035" s="508"/>
      <c r="H1035" s="338"/>
      <c r="I1035" s="338"/>
    </row>
    <row r="1036" spans="1:11" ht="59.25" customHeight="1" x14ac:dyDescent="0.25">
      <c r="A1036" s="505"/>
      <c r="B1036" s="339"/>
      <c r="C1036" s="340"/>
      <c r="D1036" s="338"/>
      <c r="E1036" s="338"/>
      <c r="F1036" s="85" t="s">
        <v>179</v>
      </c>
      <c r="G1036" s="87" t="s">
        <v>180</v>
      </c>
      <c r="H1036" s="338"/>
      <c r="I1036" s="338"/>
    </row>
    <row r="1037" spans="1:11" ht="15" customHeight="1" x14ac:dyDescent="0.25">
      <c r="A1037" s="1">
        <v>581</v>
      </c>
      <c r="B1037" s="504"/>
      <c r="C1037" s="504"/>
      <c r="D1037" s="133"/>
      <c r="E1037" s="133"/>
      <c r="F1037" s="133"/>
      <c r="G1037" s="133"/>
      <c r="H1037" s="142"/>
      <c r="I1037" s="135"/>
      <c r="J1037" s="38" t="str">
        <f t="shared" ref="J1037:J1056" si="60">IF(H1037&lt;&gt;0,(IF(I1037=0,"KDV'li Tutar Zorunlu"," "))," ")</f>
        <v xml:space="preserve"> </v>
      </c>
      <c r="K1037" s="38" t="str">
        <f t="shared" ref="K1037:K1056" si="61">IF(H1037&lt;&gt;0,(IF(F1037=0,"Tarih Numara Zorunlu"," "))," ")</f>
        <v xml:space="preserve"> </v>
      </c>
    </row>
    <row r="1038" spans="1:11" ht="15.75" customHeight="1" x14ac:dyDescent="0.25">
      <c r="A1038" s="2">
        <v>582</v>
      </c>
      <c r="B1038" s="500"/>
      <c r="C1038" s="500"/>
      <c r="D1038" s="136"/>
      <c r="E1038" s="136"/>
      <c r="F1038" s="136"/>
      <c r="G1038" s="136"/>
      <c r="H1038" s="137"/>
      <c r="I1038" s="138"/>
      <c r="J1038" s="38" t="str">
        <f t="shared" si="60"/>
        <v xml:space="preserve"> </v>
      </c>
      <c r="K1038" s="38" t="str">
        <f t="shared" si="61"/>
        <v xml:space="preserve"> </v>
      </c>
    </row>
    <row r="1039" spans="1:11" ht="15" customHeight="1" x14ac:dyDescent="0.25">
      <c r="A1039" s="1">
        <v>583</v>
      </c>
      <c r="B1039" s="500"/>
      <c r="C1039" s="500"/>
      <c r="D1039" s="136"/>
      <c r="E1039" s="136"/>
      <c r="F1039" s="136"/>
      <c r="G1039" s="136"/>
      <c r="H1039" s="137"/>
      <c r="I1039" s="138"/>
      <c r="J1039" s="38" t="str">
        <f t="shared" si="60"/>
        <v xml:space="preserve"> </v>
      </c>
      <c r="K1039" s="38" t="str">
        <f t="shared" si="61"/>
        <v xml:space="preserve"> </v>
      </c>
    </row>
    <row r="1040" spans="1:11" ht="15.75" customHeight="1" x14ac:dyDescent="0.25">
      <c r="A1040" s="2">
        <v>584</v>
      </c>
      <c r="B1040" s="500"/>
      <c r="C1040" s="500"/>
      <c r="D1040" s="136"/>
      <c r="E1040" s="136"/>
      <c r="F1040" s="136"/>
      <c r="G1040" s="136"/>
      <c r="H1040" s="137"/>
      <c r="I1040" s="138"/>
      <c r="J1040" s="38" t="str">
        <f t="shared" si="60"/>
        <v xml:space="preserve"> </v>
      </c>
      <c r="K1040" s="38" t="str">
        <f t="shared" si="61"/>
        <v xml:space="preserve"> </v>
      </c>
    </row>
    <row r="1041" spans="1:11" ht="15" customHeight="1" x14ac:dyDescent="0.25">
      <c r="A1041" s="1">
        <v>585</v>
      </c>
      <c r="B1041" s="500"/>
      <c r="C1041" s="500"/>
      <c r="D1041" s="136"/>
      <c r="E1041" s="136"/>
      <c r="F1041" s="136"/>
      <c r="G1041" s="136"/>
      <c r="H1041" s="137"/>
      <c r="I1041" s="138"/>
      <c r="J1041" s="38" t="str">
        <f t="shared" si="60"/>
        <v xml:space="preserve"> </v>
      </c>
      <c r="K1041" s="38" t="str">
        <f t="shared" si="61"/>
        <v xml:space="preserve"> </v>
      </c>
    </row>
    <row r="1042" spans="1:11" ht="15.75" customHeight="1" x14ac:dyDescent="0.25">
      <c r="A1042" s="2">
        <v>586</v>
      </c>
      <c r="B1042" s="477"/>
      <c r="C1042" s="477"/>
      <c r="D1042" s="136"/>
      <c r="E1042" s="136"/>
      <c r="F1042" s="136"/>
      <c r="G1042" s="136"/>
      <c r="H1042" s="137"/>
      <c r="I1042" s="138"/>
      <c r="J1042" s="38" t="str">
        <f t="shared" si="60"/>
        <v xml:space="preserve"> </v>
      </c>
      <c r="K1042" s="38" t="str">
        <f t="shared" si="61"/>
        <v xml:space="preserve"> </v>
      </c>
    </row>
    <row r="1043" spans="1:11" ht="15" customHeight="1" x14ac:dyDescent="0.25">
      <c r="A1043" s="1">
        <v>587</v>
      </c>
      <c r="B1043" s="477"/>
      <c r="C1043" s="477"/>
      <c r="D1043" s="136"/>
      <c r="E1043" s="136"/>
      <c r="F1043" s="136"/>
      <c r="G1043" s="136"/>
      <c r="H1043" s="137"/>
      <c r="I1043" s="138"/>
      <c r="J1043" s="38" t="str">
        <f t="shared" si="60"/>
        <v xml:space="preserve"> </v>
      </c>
      <c r="K1043" s="38" t="str">
        <f t="shared" si="61"/>
        <v xml:space="preserve"> </v>
      </c>
    </row>
    <row r="1044" spans="1:11" ht="15.75" customHeight="1" x14ac:dyDescent="0.25">
      <c r="A1044" s="2">
        <v>588</v>
      </c>
      <c r="B1044" s="477"/>
      <c r="C1044" s="477"/>
      <c r="D1044" s="136"/>
      <c r="E1044" s="136"/>
      <c r="F1044" s="136"/>
      <c r="G1044" s="136"/>
      <c r="H1044" s="137"/>
      <c r="I1044" s="138"/>
      <c r="J1044" s="38" t="str">
        <f t="shared" si="60"/>
        <v xml:space="preserve"> </v>
      </c>
      <c r="K1044" s="38" t="str">
        <f t="shared" si="61"/>
        <v xml:space="preserve"> </v>
      </c>
    </row>
    <row r="1045" spans="1:11" ht="15" customHeight="1" x14ac:dyDescent="0.25">
      <c r="A1045" s="1">
        <v>589</v>
      </c>
      <c r="B1045" s="477"/>
      <c r="C1045" s="477"/>
      <c r="D1045" s="136"/>
      <c r="E1045" s="136"/>
      <c r="F1045" s="136"/>
      <c r="G1045" s="136"/>
      <c r="H1045" s="137"/>
      <c r="I1045" s="138"/>
      <c r="J1045" s="38" t="str">
        <f t="shared" si="60"/>
        <v xml:space="preserve"> </v>
      </c>
      <c r="K1045" s="38" t="str">
        <f t="shared" si="61"/>
        <v xml:space="preserve"> </v>
      </c>
    </row>
    <row r="1046" spans="1:11" ht="15.75" customHeight="1" x14ac:dyDescent="0.25">
      <c r="A1046" s="2">
        <v>590</v>
      </c>
      <c r="B1046" s="477"/>
      <c r="C1046" s="477"/>
      <c r="D1046" s="136"/>
      <c r="E1046" s="136"/>
      <c r="F1046" s="136"/>
      <c r="G1046" s="136"/>
      <c r="H1046" s="137"/>
      <c r="I1046" s="138"/>
      <c r="J1046" s="38" t="str">
        <f t="shared" si="60"/>
        <v xml:space="preserve"> </v>
      </c>
      <c r="K1046" s="38" t="str">
        <f t="shared" si="61"/>
        <v xml:space="preserve"> </v>
      </c>
    </row>
    <row r="1047" spans="1:11" ht="15" customHeight="1" x14ac:dyDescent="0.25">
      <c r="A1047" s="1">
        <v>591</v>
      </c>
      <c r="B1047" s="477"/>
      <c r="C1047" s="477"/>
      <c r="D1047" s="136"/>
      <c r="E1047" s="136"/>
      <c r="F1047" s="136"/>
      <c r="G1047" s="136"/>
      <c r="H1047" s="137"/>
      <c r="I1047" s="138"/>
      <c r="J1047" s="38" t="str">
        <f t="shared" si="60"/>
        <v xml:space="preserve"> </v>
      </c>
      <c r="K1047" s="38" t="str">
        <f t="shared" si="61"/>
        <v xml:space="preserve"> </v>
      </c>
    </row>
    <row r="1048" spans="1:11" ht="15.75" customHeight="1" x14ac:dyDescent="0.25">
      <c r="A1048" s="2">
        <v>592</v>
      </c>
      <c r="B1048" s="477"/>
      <c r="C1048" s="477"/>
      <c r="D1048" s="136"/>
      <c r="E1048" s="136"/>
      <c r="F1048" s="136"/>
      <c r="G1048" s="136"/>
      <c r="H1048" s="137"/>
      <c r="I1048" s="138"/>
      <c r="J1048" s="38" t="str">
        <f t="shared" si="60"/>
        <v xml:space="preserve"> </v>
      </c>
      <c r="K1048" s="38" t="str">
        <f t="shared" si="61"/>
        <v xml:space="preserve"> </v>
      </c>
    </row>
    <row r="1049" spans="1:11" ht="15" customHeight="1" x14ac:dyDescent="0.25">
      <c r="A1049" s="1">
        <v>593</v>
      </c>
      <c r="B1049" s="477"/>
      <c r="C1049" s="477"/>
      <c r="D1049" s="136"/>
      <c r="E1049" s="136"/>
      <c r="F1049" s="136"/>
      <c r="G1049" s="136"/>
      <c r="H1049" s="137"/>
      <c r="I1049" s="138"/>
      <c r="J1049" s="38" t="str">
        <f t="shared" si="60"/>
        <v xml:space="preserve"> </v>
      </c>
      <c r="K1049" s="38" t="str">
        <f t="shared" si="61"/>
        <v xml:space="preserve"> </v>
      </c>
    </row>
    <row r="1050" spans="1:11" ht="15.75" customHeight="1" x14ac:dyDescent="0.25">
      <c r="A1050" s="2">
        <v>594</v>
      </c>
      <c r="B1050" s="477"/>
      <c r="C1050" s="477"/>
      <c r="D1050" s="136"/>
      <c r="E1050" s="136"/>
      <c r="F1050" s="136"/>
      <c r="G1050" s="136"/>
      <c r="H1050" s="137"/>
      <c r="I1050" s="138"/>
      <c r="J1050" s="38" t="str">
        <f t="shared" si="60"/>
        <v xml:space="preserve"> </v>
      </c>
      <c r="K1050" s="38" t="str">
        <f t="shared" si="61"/>
        <v xml:space="preserve"> </v>
      </c>
    </row>
    <row r="1051" spans="1:11" ht="15" customHeight="1" x14ac:dyDescent="0.25">
      <c r="A1051" s="1">
        <v>595</v>
      </c>
      <c r="B1051" s="477"/>
      <c r="C1051" s="477"/>
      <c r="D1051" s="136"/>
      <c r="E1051" s="136"/>
      <c r="F1051" s="136"/>
      <c r="G1051" s="136"/>
      <c r="H1051" s="137"/>
      <c r="I1051" s="138"/>
      <c r="J1051" s="38" t="str">
        <f t="shared" si="60"/>
        <v xml:space="preserve"> </v>
      </c>
      <c r="K1051" s="38" t="str">
        <f t="shared" si="61"/>
        <v xml:space="preserve"> </v>
      </c>
    </row>
    <row r="1052" spans="1:11" ht="15.75" customHeight="1" x14ac:dyDescent="0.25">
      <c r="A1052" s="2">
        <v>596</v>
      </c>
      <c r="B1052" s="477"/>
      <c r="C1052" s="477"/>
      <c r="D1052" s="136"/>
      <c r="E1052" s="136"/>
      <c r="F1052" s="136"/>
      <c r="G1052" s="136"/>
      <c r="H1052" s="137"/>
      <c r="I1052" s="138"/>
      <c r="J1052" s="38" t="str">
        <f t="shared" si="60"/>
        <v xml:space="preserve"> </v>
      </c>
      <c r="K1052" s="38" t="str">
        <f t="shared" si="61"/>
        <v xml:space="preserve"> </v>
      </c>
    </row>
    <row r="1053" spans="1:11" ht="15" customHeight="1" x14ac:dyDescent="0.25">
      <c r="A1053" s="1">
        <v>597</v>
      </c>
      <c r="B1053" s="477"/>
      <c r="C1053" s="477"/>
      <c r="D1053" s="136"/>
      <c r="E1053" s="136"/>
      <c r="F1053" s="136"/>
      <c r="G1053" s="136"/>
      <c r="H1053" s="137"/>
      <c r="I1053" s="138"/>
      <c r="J1053" s="38" t="str">
        <f t="shared" si="60"/>
        <v xml:space="preserve"> </v>
      </c>
      <c r="K1053" s="38" t="str">
        <f t="shared" si="61"/>
        <v xml:space="preserve"> </v>
      </c>
    </row>
    <row r="1054" spans="1:11" ht="15.75" customHeight="1" x14ac:dyDescent="0.25">
      <c r="A1054" s="2">
        <v>598</v>
      </c>
      <c r="B1054" s="477"/>
      <c r="C1054" s="477"/>
      <c r="D1054" s="136"/>
      <c r="E1054" s="136"/>
      <c r="F1054" s="136"/>
      <c r="G1054" s="136"/>
      <c r="H1054" s="137"/>
      <c r="I1054" s="138"/>
      <c r="J1054" s="38" t="str">
        <f t="shared" si="60"/>
        <v xml:space="preserve"> </v>
      </c>
      <c r="K1054" s="38" t="str">
        <f t="shared" si="61"/>
        <v xml:space="preserve"> </v>
      </c>
    </row>
    <row r="1055" spans="1:11" ht="15" customHeight="1" x14ac:dyDescent="0.25">
      <c r="A1055" s="1">
        <v>599</v>
      </c>
      <c r="B1055" s="500"/>
      <c r="C1055" s="500"/>
      <c r="D1055" s="136"/>
      <c r="E1055" s="136"/>
      <c r="F1055" s="136"/>
      <c r="G1055" s="136"/>
      <c r="H1055" s="137"/>
      <c r="I1055" s="138"/>
      <c r="J1055" s="38" t="str">
        <f t="shared" si="60"/>
        <v xml:space="preserve"> </v>
      </c>
      <c r="K1055" s="38" t="str">
        <f t="shared" si="61"/>
        <v xml:space="preserve"> </v>
      </c>
    </row>
    <row r="1056" spans="1:11" ht="15.75" customHeight="1" x14ac:dyDescent="0.25">
      <c r="A1056" s="2">
        <v>600</v>
      </c>
      <c r="B1056" s="501"/>
      <c r="C1056" s="501"/>
      <c r="D1056" s="139"/>
      <c r="E1056" s="139"/>
      <c r="F1056" s="139"/>
      <c r="G1056" s="139"/>
      <c r="H1056" s="140"/>
      <c r="I1056" s="141"/>
      <c r="J1056" s="38" t="str">
        <f t="shared" si="60"/>
        <v xml:space="preserve"> </v>
      </c>
      <c r="K1056" s="38" t="str">
        <f t="shared" si="61"/>
        <v xml:space="preserve"> </v>
      </c>
    </row>
    <row r="1057" spans="1:11" ht="18.75" customHeight="1" x14ac:dyDescent="0.25">
      <c r="A1057" s="455"/>
      <c r="B1057" s="455"/>
      <c r="C1057" s="455"/>
      <c r="D1057" s="455"/>
      <c r="E1057" s="455"/>
      <c r="F1057" s="86"/>
      <c r="G1057" s="91" t="s">
        <v>230</v>
      </c>
      <c r="H1057" s="41">
        <f>SUM(H1037:H1056)+H1023</f>
        <v>0</v>
      </c>
      <c r="I1057" s="49"/>
    </row>
    <row r="1058" spans="1:11" ht="15" customHeight="1" x14ac:dyDescent="0.25">
      <c r="A1058" s="46"/>
      <c r="B1058" s="46"/>
      <c r="C1058" s="46"/>
      <c r="D1058" s="46"/>
      <c r="E1058" s="46"/>
      <c r="F1058" s="46"/>
      <c r="G1058" s="46"/>
      <c r="H1058" s="46"/>
      <c r="I1058" s="46"/>
    </row>
    <row r="1059" spans="1:11" ht="15" customHeight="1" x14ac:dyDescent="0.25">
      <c r="A1059" s="502" t="s">
        <v>171</v>
      </c>
      <c r="B1059" s="502"/>
      <c r="C1059" s="502"/>
      <c r="D1059" s="502"/>
      <c r="E1059" s="502"/>
      <c r="F1059" s="502"/>
      <c r="G1059" s="502"/>
      <c r="H1059" s="502"/>
      <c r="I1059" s="502"/>
      <c r="J1059" s="502"/>
      <c r="K1059" s="502"/>
    </row>
    <row r="1060" spans="1:11" ht="15" customHeight="1" x14ac:dyDescent="0.25">
      <c r="A1060" s="50"/>
    </row>
    <row r="1061" spans="1:11" ht="15" customHeight="1" x14ac:dyDescent="0.25">
      <c r="A1061" s="89" t="s">
        <v>101</v>
      </c>
      <c r="D1061" s="503" t="s">
        <v>231</v>
      </c>
      <c r="E1061" s="503"/>
      <c r="F1061" s="503"/>
      <c r="G1061" s="503"/>
      <c r="H1061" s="503"/>
      <c r="I1061" s="503"/>
    </row>
    <row r="1062" spans="1:11" ht="15" customHeight="1" x14ac:dyDescent="0.25">
      <c r="A1062" s="89"/>
      <c r="D1062" s="89"/>
      <c r="E1062" s="89"/>
      <c r="F1062" s="89"/>
      <c r="G1062" s="89"/>
      <c r="H1062" s="89"/>
      <c r="I1062" s="89"/>
    </row>
    <row r="1063" spans="1:11" ht="15.75" customHeight="1" x14ac:dyDescent="0.25">
      <c r="A1063" s="348" t="s">
        <v>221</v>
      </c>
      <c r="B1063" s="348"/>
      <c r="C1063" s="348"/>
      <c r="D1063" s="348"/>
      <c r="E1063" s="348"/>
      <c r="F1063" s="348"/>
      <c r="G1063" s="348"/>
      <c r="H1063" s="348"/>
      <c r="I1063" s="348"/>
    </row>
    <row r="1064" spans="1:11" ht="15" customHeight="1" x14ac:dyDescent="0.25">
      <c r="A1064" s="70"/>
      <c r="B1064" s="70"/>
      <c r="C1064" s="70"/>
      <c r="D1064" s="71" t="str">
        <f>'proje ve personel bilgileri'!$B$7</f>
        <v>/</v>
      </c>
      <c r="E1064" s="70" t="s">
        <v>109</v>
      </c>
      <c r="F1064" s="70"/>
      <c r="G1064" s="70"/>
      <c r="H1064" s="70"/>
      <c r="I1064" s="70"/>
    </row>
    <row r="1065" spans="1:11" ht="18.75" customHeight="1" x14ac:dyDescent="0.25">
      <c r="A1065" s="64" t="s">
        <v>222</v>
      </c>
      <c r="I1065" s="64" t="s">
        <v>223</v>
      </c>
    </row>
    <row r="1066" spans="1:11" ht="15.75" customHeight="1" x14ac:dyDescent="0.25">
      <c r="A1066" s="435" t="s">
        <v>224</v>
      </c>
      <c r="B1066" s="436"/>
      <c r="C1066" s="351">
        <f>'proje ve personel bilgileri'!$B$2</f>
        <v>0</v>
      </c>
      <c r="D1066" s="352"/>
      <c r="E1066" s="352"/>
      <c r="F1066" s="352"/>
      <c r="G1066" s="352"/>
      <c r="H1066" s="352"/>
      <c r="I1066" s="353"/>
    </row>
    <row r="1067" spans="1:11" ht="15.75" customHeight="1" x14ac:dyDescent="0.25">
      <c r="A1067" s="509" t="s">
        <v>225</v>
      </c>
      <c r="B1067" s="510"/>
      <c r="C1067" s="356">
        <f>'proje ve personel bilgileri'!$B$3</f>
        <v>0</v>
      </c>
      <c r="D1067" s="357"/>
      <c r="E1067" s="357"/>
      <c r="F1067" s="357"/>
      <c r="G1067" s="357"/>
      <c r="H1067" s="357"/>
      <c r="I1067" s="358"/>
    </row>
    <row r="1068" spans="1:11" ht="15" customHeight="1" x14ac:dyDescent="0.25">
      <c r="A1068" s="343" t="s">
        <v>87</v>
      </c>
      <c r="B1068" s="346" t="s">
        <v>226</v>
      </c>
      <c r="C1068" s="347"/>
      <c r="D1068" s="343" t="s">
        <v>227</v>
      </c>
      <c r="E1068" s="343" t="s">
        <v>228</v>
      </c>
      <c r="F1068" s="344" t="s">
        <v>176</v>
      </c>
      <c r="G1068" s="506"/>
      <c r="H1068" s="343" t="s">
        <v>189</v>
      </c>
      <c r="I1068" s="343" t="s">
        <v>178</v>
      </c>
    </row>
    <row r="1069" spans="1:11" ht="15.75" customHeight="1" x14ac:dyDescent="0.25">
      <c r="A1069" s="338"/>
      <c r="B1069" s="339"/>
      <c r="C1069" s="340"/>
      <c r="D1069" s="338"/>
      <c r="E1069" s="338"/>
      <c r="F1069" s="507"/>
      <c r="G1069" s="508"/>
      <c r="H1069" s="338"/>
      <c r="I1069" s="338"/>
    </row>
    <row r="1070" spans="1:11" ht="57.75" customHeight="1" x14ac:dyDescent="0.25">
      <c r="A1070" s="505"/>
      <c r="B1070" s="339"/>
      <c r="C1070" s="340"/>
      <c r="D1070" s="338"/>
      <c r="E1070" s="338"/>
      <c r="F1070" s="85" t="s">
        <v>179</v>
      </c>
      <c r="G1070" s="87" t="s">
        <v>180</v>
      </c>
      <c r="H1070" s="338"/>
      <c r="I1070" s="338"/>
    </row>
    <row r="1071" spans="1:11" ht="15" customHeight="1" x14ac:dyDescent="0.25">
      <c r="A1071" s="1">
        <v>601</v>
      </c>
      <c r="B1071" s="504"/>
      <c r="C1071" s="504"/>
      <c r="D1071" s="133"/>
      <c r="E1071" s="133"/>
      <c r="F1071" s="133"/>
      <c r="G1071" s="133"/>
      <c r="H1071" s="142"/>
      <c r="I1071" s="135"/>
      <c r="J1071" s="38" t="str">
        <f t="shared" ref="J1071:J1090" si="62">IF(H1071&lt;&gt;0,(IF(I1071=0,"KDV'li Tutar Zorunlu"," "))," ")</f>
        <v xml:space="preserve"> </v>
      </c>
      <c r="K1071" s="38" t="str">
        <f t="shared" ref="K1071:K1090" si="63">IF(H1071&lt;&gt;0,(IF(F1071=0,"Tarih Numara Zorunlu"," "))," ")</f>
        <v xml:space="preserve"> </v>
      </c>
    </row>
    <row r="1072" spans="1:11" ht="15.75" customHeight="1" x14ac:dyDescent="0.25">
      <c r="A1072" s="2">
        <v>602</v>
      </c>
      <c r="B1072" s="500"/>
      <c r="C1072" s="500"/>
      <c r="D1072" s="136"/>
      <c r="E1072" s="136"/>
      <c r="F1072" s="136"/>
      <c r="G1072" s="136"/>
      <c r="H1072" s="137"/>
      <c r="I1072" s="138"/>
      <c r="J1072" s="38" t="str">
        <f t="shared" si="62"/>
        <v xml:space="preserve"> </v>
      </c>
      <c r="K1072" s="38" t="str">
        <f t="shared" si="63"/>
        <v xml:space="preserve"> </v>
      </c>
    </row>
    <row r="1073" spans="1:11" ht="15" customHeight="1" x14ac:dyDescent="0.25">
      <c r="A1073" s="1">
        <v>603</v>
      </c>
      <c r="B1073" s="500"/>
      <c r="C1073" s="500"/>
      <c r="D1073" s="136"/>
      <c r="E1073" s="136"/>
      <c r="F1073" s="136"/>
      <c r="G1073" s="136"/>
      <c r="H1073" s="137"/>
      <c r="I1073" s="138"/>
      <c r="J1073" s="38" t="str">
        <f t="shared" si="62"/>
        <v xml:space="preserve"> </v>
      </c>
      <c r="K1073" s="38" t="str">
        <f t="shared" si="63"/>
        <v xml:space="preserve"> </v>
      </c>
    </row>
    <row r="1074" spans="1:11" ht="15.75" customHeight="1" x14ac:dyDescent="0.25">
      <c r="A1074" s="2">
        <v>604</v>
      </c>
      <c r="B1074" s="500"/>
      <c r="C1074" s="500"/>
      <c r="D1074" s="136"/>
      <c r="E1074" s="136"/>
      <c r="F1074" s="136"/>
      <c r="G1074" s="136"/>
      <c r="H1074" s="137"/>
      <c r="I1074" s="138"/>
      <c r="J1074" s="38" t="str">
        <f t="shared" si="62"/>
        <v xml:space="preserve"> </v>
      </c>
      <c r="K1074" s="38" t="str">
        <f t="shared" si="63"/>
        <v xml:space="preserve"> </v>
      </c>
    </row>
    <row r="1075" spans="1:11" ht="15" customHeight="1" x14ac:dyDescent="0.25">
      <c r="A1075" s="1">
        <v>605</v>
      </c>
      <c r="B1075" s="500"/>
      <c r="C1075" s="500"/>
      <c r="D1075" s="136"/>
      <c r="E1075" s="136"/>
      <c r="F1075" s="136"/>
      <c r="G1075" s="136"/>
      <c r="H1075" s="137"/>
      <c r="I1075" s="138"/>
      <c r="J1075" s="38" t="str">
        <f t="shared" si="62"/>
        <v xml:space="preserve"> </v>
      </c>
      <c r="K1075" s="38" t="str">
        <f t="shared" si="63"/>
        <v xml:space="preserve"> </v>
      </c>
    </row>
    <row r="1076" spans="1:11" ht="15.75" customHeight="1" x14ac:dyDescent="0.25">
      <c r="A1076" s="2">
        <v>606</v>
      </c>
      <c r="B1076" s="477"/>
      <c r="C1076" s="477"/>
      <c r="D1076" s="136"/>
      <c r="E1076" s="136"/>
      <c r="F1076" s="136"/>
      <c r="G1076" s="136"/>
      <c r="H1076" s="137"/>
      <c r="I1076" s="138"/>
      <c r="J1076" s="38" t="str">
        <f t="shared" si="62"/>
        <v xml:space="preserve"> </v>
      </c>
      <c r="K1076" s="38" t="str">
        <f t="shared" si="63"/>
        <v xml:space="preserve"> </v>
      </c>
    </row>
    <row r="1077" spans="1:11" ht="15" customHeight="1" x14ac:dyDescent="0.25">
      <c r="A1077" s="1">
        <v>607</v>
      </c>
      <c r="B1077" s="477"/>
      <c r="C1077" s="477"/>
      <c r="D1077" s="136"/>
      <c r="E1077" s="136"/>
      <c r="F1077" s="136"/>
      <c r="G1077" s="136"/>
      <c r="H1077" s="137"/>
      <c r="I1077" s="138"/>
      <c r="J1077" s="38" t="str">
        <f t="shared" si="62"/>
        <v xml:space="preserve"> </v>
      </c>
      <c r="K1077" s="38" t="str">
        <f t="shared" si="63"/>
        <v xml:space="preserve"> </v>
      </c>
    </row>
    <row r="1078" spans="1:11" ht="15.75" customHeight="1" x14ac:dyDescent="0.25">
      <c r="A1078" s="2">
        <v>608</v>
      </c>
      <c r="B1078" s="477"/>
      <c r="C1078" s="477"/>
      <c r="D1078" s="136"/>
      <c r="E1078" s="136"/>
      <c r="F1078" s="136"/>
      <c r="G1078" s="136"/>
      <c r="H1078" s="137"/>
      <c r="I1078" s="138"/>
      <c r="J1078" s="38" t="str">
        <f t="shared" si="62"/>
        <v xml:space="preserve"> </v>
      </c>
      <c r="K1078" s="38" t="str">
        <f t="shared" si="63"/>
        <v xml:space="preserve"> </v>
      </c>
    </row>
    <row r="1079" spans="1:11" ht="15" customHeight="1" x14ac:dyDescent="0.25">
      <c r="A1079" s="1">
        <v>609</v>
      </c>
      <c r="B1079" s="477"/>
      <c r="C1079" s="477"/>
      <c r="D1079" s="136"/>
      <c r="E1079" s="136"/>
      <c r="F1079" s="136"/>
      <c r="G1079" s="136"/>
      <c r="H1079" s="137"/>
      <c r="I1079" s="138"/>
      <c r="J1079" s="38" t="str">
        <f t="shared" si="62"/>
        <v xml:space="preserve"> </v>
      </c>
      <c r="K1079" s="38" t="str">
        <f t="shared" si="63"/>
        <v xml:space="preserve"> </v>
      </c>
    </row>
    <row r="1080" spans="1:11" ht="15.75" customHeight="1" x14ac:dyDescent="0.25">
      <c r="A1080" s="2">
        <v>610</v>
      </c>
      <c r="B1080" s="477"/>
      <c r="C1080" s="477"/>
      <c r="D1080" s="136"/>
      <c r="E1080" s="136"/>
      <c r="F1080" s="136"/>
      <c r="G1080" s="136"/>
      <c r="H1080" s="137"/>
      <c r="I1080" s="138"/>
      <c r="J1080" s="38" t="str">
        <f t="shared" si="62"/>
        <v xml:space="preserve"> </v>
      </c>
      <c r="K1080" s="38" t="str">
        <f t="shared" si="63"/>
        <v xml:space="preserve"> </v>
      </c>
    </row>
    <row r="1081" spans="1:11" ht="15" customHeight="1" x14ac:dyDescent="0.25">
      <c r="A1081" s="1">
        <v>611</v>
      </c>
      <c r="B1081" s="477"/>
      <c r="C1081" s="477"/>
      <c r="D1081" s="136"/>
      <c r="E1081" s="136"/>
      <c r="F1081" s="136"/>
      <c r="G1081" s="136"/>
      <c r="H1081" s="137"/>
      <c r="I1081" s="138"/>
      <c r="J1081" s="38" t="str">
        <f t="shared" si="62"/>
        <v xml:space="preserve"> </v>
      </c>
      <c r="K1081" s="38" t="str">
        <f t="shared" si="63"/>
        <v xml:space="preserve"> </v>
      </c>
    </row>
    <row r="1082" spans="1:11" ht="15.75" customHeight="1" x14ac:dyDescent="0.25">
      <c r="A1082" s="2">
        <v>612</v>
      </c>
      <c r="B1082" s="477"/>
      <c r="C1082" s="477"/>
      <c r="D1082" s="136"/>
      <c r="E1082" s="136"/>
      <c r="F1082" s="136"/>
      <c r="G1082" s="136"/>
      <c r="H1082" s="137"/>
      <c r="I1082" s="138"/>
      <c r="J1082" s="38" t="str">
        <f t="shared" si="62"/>
        <v xml:space="preserve"> </v>
      </c>
      <c r="K1082" s="38" t="str">
        <f t="shared" si="63"/>
        <v xml:space="preserve"> </v>
      </c>
    </row>
    <row r="1083" spans="1:11" ht="15" customHeight="1" x14ac:dyDescent="0.25">
      <c r="A1083" s="1">
        <v>613</v>
      </c>
      <c r="B1083" s="477"/>
      <c r="C1083" s="477"/>
      <c r="D1083" s="136"/>
      <c r="E1083" s="136"/>
      <c r="F1083" s="136"/>
      <c r="G1083" s="136"/>
      <c r="H1083" s="137"/>
      <c r="I1083" s="138"/>
      <c r="J1083" s="38" t="str">
        <f t="shared" si="62"/>
        <v xml:space="preserve"> </v>
      </c>
      <c r="K1083" s="38" t="str">
        <f t="shared" si="63"/>
        <v xml:space="preserve"> </v>
      </c>
    </row>
    <row r="1084" spans="1:11" ht="15.75" customHeight="1" x14ac:dyDescent="0.25">
      <c r="A1084" s="2">
        <v>614</v>
      </c>
      <c r="B1084" s="477"/>
      <c r="C1084" s="477"/>
      <c r="D1084" s="136"/>
      <c r="E1084" s="136"/>
      <c r="F1084" s="136"/>
      <c r="G1084" s="136"/>
      <c r="H1084" s="137"/>
      <c r="I1084" s="138"/>
      <c r="J1084" s="38" t="str">
        <f t="shared" si="62"/>
        <v xml:space="preserve"> </v>
      </c>
      <c r="K1084" s="38" t="str">
        <f t="shared" si="63"/>
        <v xml:space="preserve"> </v>
      </c>
    </row>
    <row r="1085" spans="1:11" ht="15" customHeight="1" x14ac:dyDescent="0.25">
      <c r="A1085" s="1">
        <v>615</v>
      </c>
      <c r="B1085" s="477"/>
      <c r="C1085" s="477"/>
      <c r="D1085" s="136"/>
      <c r="E1085" s="136"/>
      <c r="F1085" s="136"/>
      <c r="G1085" s="136"/>
      <c r="H1085" s="137"/>
      <c r="I1085" s="138"/>
      <c r="J1085" s="38" t="str">
        <f t="shared" si="62"/>
        <v xml:space="preserve"> </v>
      </c>
      <c r="K1085" s="38" t="str">
        <f t="shared" si="63"/>
        <v xml:space="preserve"> </v>
      </c>
    </row>
    <row r="1086" spans="1:11" ht="15.75" customHeight="1" x14ac:dyDescent="0.25">
      <c r="A1086" s="2">
        <v>616</v>
      </c>
      <c r="B1086" s="477"/>
      <c r="C1086" s="477"/>
      <c r="D1086" s="136"/>
      <c r="E1086" s="136"/>
      <c r="F1086" s="136"/>
      <c r="G1086" s="136"/>
      <c r="H1086" s="137"/>
      <c r="I1086" s="138"/>
      <c r="J1086" s="38" t="str">
        <f t="shared" si="62"/>
        <v xml:space="preserve"> </v>
      </c>
      <c r="K1086" s="38" t="str">
        <f t="shared" si="63"/>
        <v xml:space="preserve"> </v>
      </c>
    </row>
    <row r="1087" spans="1:11" ht="15" customHeight="1" x14ac:dyDescent="0.25">
      <c r="A1087" s="1">
        <v>617</v>
      </c>
      <c r="B1087" s="477"/>
      <c r="C1087" s="477"/>
      <c r="D1087" s="136"/>
      <c r="E1087" s="136"/>
      <c r="F1087" s="136"/>
      <c r="G1087" s="136"/>
      <c r="H1087" s="137"/>
      <c r="I1087" s="138"/>
      <c r="J1087" s="38" t="str">
        <f t="shared" si="62"/>
        <v xml:space="preserve"> </v>
      </c>
      <c r="K1087" s="38" t="str">
        <f t="shared" si="63"/>
        <v xml:space="preserve"> </v>
      </c>
    </row>
    <row r="1088" spans="1:11" ht="15.75" customHeight="1" x14ac:dyDescent="0.25">
      <c r="A1088" s="2">
        <v>618</v>
      </c>
      <c r="B1088" s="477"/>
      <c r="C1088" s="477"/>
      <c r="D1088" s="136"/>
      <c r="E1088" s="136"/>
      <c r="F1088" s="136"/>
      <c r="G1088" s="136"/>
      <c r="H1088" s="137"/>
      <c r="I1088" s="138"/>
      <c r="J1088" s="38" t="str">
        <f t="shared" si="62"/>
        <v xml:space="preserve"> </v>
      </c>
      <c r="K1088" s="38" t="str">
        <f t="shared" si="63"/>
        <v xml:space="preserve"> </v>
      </c>
    </row>
    <row r="1089" spans="1:11" ht="15" customHeight="1" x14ac:dyDescent="0.25">
      <c r="A1089" s="1">
        <v>619</v>
      </c>
      <c r="B1089" s="500"/>
      <c r="C1089" s="500"/>
      <c r="D1089" s="136"/>
      <c r="E1089" s="136"/>
      <c r="F1089" s="136"/>
      <c r="G1089" s="136"/>
      <c r="H1089" s="137"/>
      <c r="I1089" s="138"/>
      <c r="J1089" s="38" t="str">
        <f t="shared" si="62"/>
        <v xml:space="preserve"> </v>
      </c>
      <c r="K1089" s="38" t="str">
        <f t="shared" si="63"/>
        <v xml:space="preserve"> </v>
      </c>
    </row>
    <row r="1090" spans="1:11" ht="15.75" customHeight="1" x14ac:dyDescent="0.25">
      <c r="A1090" s="2">
        <v>620</v>
      </c>
      <c r="B1090" s="501"/>
      <c r="C1090" s="501"/>
      <c r="D1090" s="139"/>
      <c r="E1090" s="139"/>
      <c r="F1090" s="139"/>
      <c r="G1090" s="139"/>
      <c r="H1090" s="140"/>
      <c r="I1090" s="141"/>
      <c r="J1090" s="38" t="str">
        <f t="shared" si="62"/>
        <v xml:space="preserve"> </v>
      </c>
      <c r="K1090" s="38" t="str">
        <f t="shared" si="63"/>
        <v xml:space="preserve"> </v>
      </c>
    </row>
    <row r="1091" spans="1:11" ht="21" customHeight="1" x14ac:dyDescent="0.25">
      <c r="A1091" s="455"/>
      <c r="B1091" s="455"/>
      <c r="C1091" s="455"/>
      <c r="D1091" s="455"/>
      <c r="E1091" s="455"/>
      <c r="F1091" s="86"/>
      <c r="G1091" s="91" t="s">
        <v>230</v>
      </c>
      <c r="H1091" s="41">
        <f>SUM(H1071:H1090)+H1057</f>
        <v>0</v>
      </c>
      <c r="I1091" s="49"/>
    </row>
    <row r="1092" spans="1:11" ht="15" customHeight="1" x14ac:dyDescent="0.25">
      <c r="A1092" s="46"/>
      <c r="B1092" s="46"/>
      <c r="C1092" s="46"/>
      <c r="D1092" s="46"/>
      <c r="E1092" s="46"/>
      <c r="F1092" s="46"/>
      <c r="G1092" s="46"/>
      <c r="H1092" s="46"/>
      <c r="I1092" s="46"/>
    </row>
    <row r="1093" spans="1:11" ht="15" customHeight="1" x14ac:dyDescent="0.25">
      <c r="A1093" s="502" t="s">
        <v>171</v>
      </c>
      <c r="B1093" s="502"/>
      <c r="C1093" s="502"/>
      <c r="D1093" s="502"/>
      <c r="E1093" s="502"/>
      <c r="F1093" s="502"/>
      <c r="G1093" s="502"/>
      <c r="H1093" s="502"/>
      <c r="I1093" s="502"/>
      <c r="J1093" s="502"/>
      <c r="K1093" s="502"/>
    </row>
    <row r="1094" spans="1:11" ht="15" customHeight="1" x14ac:dyDescent="0.25">
      <c r="A1094" s="50"/>
    </row>
    <row r="1095" spans="1:11" ht="15" customHeight="1" x14ac:dyDescent="0.25">
      <c r="A1095" s="89" t="s">
        <v>101</v>
      </c>
      <c r="D1095" s="503" t="s">
        <v>231</v>
      </c>
      <c r="E1095" s="503"/>
      <c r="F1095" s="503"/>
      <c r="G1095" s="503"/>
      <c r="H1095" s="503"/>
      <c r="I1095" s="503"/>
    </row>
    <row r="1097" spans="1:11" ht="15.75" customHeight="1" x14ac:dyDescent="0.25">
      <c r="A1097" s="348" t="s">
        <v>221</v>
      </c>
      <c r="B1097" s="348"/>
      <c r="C1097" s="348"/>
      <c r="D1097" s="348"/>
      <c r="E1097" s="348"/>
      <c r="F1097" s="348"/>
      <c r="G1097" s="348"/>
      <c r="H1097" s="348"/>
      <c r="I1097" s="348"/>
    </row>
    <row r="1098" spans="1:11" ht="15" customHeight="1" x14ac:dyDescent="0.25">
      <c r="A1098" s="70"/>
      <c r="B1098" s="70"/>
      <c r="C1098" s="70"/>
      <c r="D1098" s="71" t="str">
        <f>'proje ve personel bilgileri'!$B$7</f>
        <v>/</v>
      </c>
      <c r="E1098" s="70" t="s">
        <v>109</v>
      </c>
      <c r="F1098" s="70"/>
      <c r="G1098" s="70"/>
      <c r="H1098" s="70"/>
      <c r="I1098" s="70"/>
    </row>
    <row r="1099" spans="1:11" ht="18.75" customHeight="1" x14ac:dyDescent="0.25">
      <c r="A1099" s="64" t="s">
        <v>222</v>
      </c>
      <c r="I1099" s="64" t="s">
        <v>223</v>
      </c>
    </row>
    <row r="1100" spans="1:11" ht="15.75" customHeight="1" x14ac:dyDescent="0.25">
      <c r="A1100" s="435" t="s">
        <v>224</v>
      </c>
      <c r="B1100" s="436"/>
      <c r="C1100" s="351">
        <f>'proje ve personel bilgileri'!$B$2</f>
        <v>0</v>
      </c>
      <c r="D1100" s="352"/>
      <c r="E1100" s="352"/>
      <c r="F1100" s="352"/>
      <c r="G1100" s="352"/>
      <c r="H1100" s="352"/>
      <c r="I1100" s="353"/>
    </row>
    <row r="1101" spans="1:11" ht="15.75" customHeight="1" x14ac:dyDescent="0.25">
      <c r="A1101" s="509" t="s">
        <v>225</v>
      </c>
      <c r="B1101" s="510"/>
      <c r="C1101" s="356">
        <f>'proje ve personel bilgileri'!$B$3</f>
        <v>0</v>
      </c>
      <c r="D1101" s="357"/>
      <c r="E1101" s="357"/>
      <c r="F1101" s="357"/>
      <c r="G1101" s="357"/>
      <c r="H1101" s="357"/>
      <c r="I1101" s="358"/>
    </row>
    <row r="1102" spans="1:11" ht="15" customHeight="1" x14ac:dyDescent="0.25">
      <c r="A1102" s="343" t="s">
        <v>87</v>
      </c>
      <c r="B1102" s="346" t="s">
        <v>226</v>
      </c>
      <c r="C1102" s="347"/>
      <c r="D1102" s="343" t="s">
        <v>227</v>
      </c>
      <c r="E1102" s="343" t="s">
        <v>228</v>
      </c>
      <c r="F1102" s="344" t="s">
        <v>176</v>
      </c>
      <c r="G1102" s="506"/>
      <c r="H1102" s="343" t="s">
        <v>189</v>
      </c>
      <c r="I1102" s="343" t="s">
        <v>178</v>
      </c>
    </row>
    <row r="1103" spans="1:11" ht="15.75" customHeight="1" x14ac:dyDescent="0.25">
      <c r="A1103" s="338"/>
      <c r="B1103" s="339"/>
      <c r="C1103" s="340"/>
      <c r="D1103" s="338"/>
      <c r="E1103" s="338"/>
      <c r="F1103" s="507"/>
      <c r="G1103" s="508"/>
      <c r="H1103" s="338"/>
      <c r="I1103" s="338"/>
    </row>
    <row r="1104" spans="1:11" ht="57.75" customHeight="1" x14ac:dyDescent="0.25">
      <c r="A1104" s="505"/>
      <c r="B1104" s="339"/>
      <c r="C1104" s="340"/>
      <c r="D1104" s="338"/>
      <c r="E1104" s="338"/>
      <c r="F1104" s="85" t="s">
        <v>179</v>
      </c>
      <c r="G1104" s="87" t="s">
        <v>180</v>
      </c>
      <c r="H1104" s="338"/>
      <c r="I1104" s="338"/>
    </row>
    <row r="1105" spans="1:11" ht="15" customHeight="1" x14ac:dyDescent="0.25">
      <c r="A1105" s="1">
        <v>621</v>
      </c>
      <c r="B1105" s="504"/>
      <c r="C1105" s="504"/>
      <c r="D1105" s="133"/>
      <c r="E1105" s="133"/>
      <c r="F1105" s="133"/>
      <c r="G1105" s="133"/>
      <c r="H1105" s="142"/>
      <c r="I1105" s="135"/>
      <c r="J1105" s="38" t="str">
        <f t="shared" ref="J1105:J1124" si="64">IF(H1105&lt;&gt;0,(IF(I1105=0,"KDV'li Tutar Zorunlu"," "))," ")</f>
        <v xml:space="preserve"> </v>
      </c>
      <c r="K1105" s="38" t="str">
        <f t="shared" ref="K1105:K1124" si="65">IF(H1105&lt;&gt;0,(IF(F1105=0,"Tarih Numara Zorunlu"," "))," ")</f>
        <v xml:space="preserve"> </v>
      </c>
    </row>
    <row r="1106" spans="1:11" ht="15.75" customHeight="1" x14ac:dyDescent="0.25">
      <c r="A1106" s="2">
        <v>622</v>
      </c>
      <c r="B1106" s="500"/>
      <c r="C1106" s="500"/>
      <c r="D1106" s="136"/>
      <c r="E1106" s="136"/>
      <c r="F1106" s="136"/>
      <c r="G1106" s="136"/>
      <c r="H1106" s="137"/>
      <c r="I1106" s="138"/>
      <c r="J1106" s="38" t="str">
        <f t="shared" si="64"/>
        <v xml:space="preserve"> </v>
      </c>
      <c r="K1106" s="38" t="str">
        <f t="shared" si="65"/>
        <v xml:space="preserve"> </v>
      </c>
    </row>
    <row r="1107" spans="1:11" ht="15" customHeight="1" x14ac:dyDescent="0.25">
      <c r="A1107" s="1">
        <v>623</v>
      </c>
      <c r="B1107" s="500"/>
      <c r="C1107" s="500"/>
      <c r="D1107" s="136"/>
      <c r="E1107" s="136"/>
      <c r="F1107" s="136"/>
      <c r="G1107" s="136"/>
      <c r="H1107" s="137"/>
      <c r="I1107" s="138"/>
      <c r="J1107" s="38" t="str">
        <f t="shared" si="64"/>
        <v xml:space="preserve"> </v>
      </c>
      <c r="K1107" s="38" t="str">
        <f t="shared" si="65"/>
        <v xml:space="preserve"> </v>
      </c>
    </row>
    <row r="1108" spans="1:11" ht="15.75" customHeight="1" x14ac:dyDescent="0.25">
      <c r="A1108" s="2">
        <v>624</v>
      </c>
      <c r="B1108" s="500"/>
      <c r="C1108" s="500"/>
      <c r="D1108" s="136"/>
      <c r="E1108" s="136"/>
      <c r="F1108" s="136"/>
      <c r="G1108" s="136"/>
      <c r="H1108" s="137"/>
      <c r="I1108" s="138"/>
      <c r="J1108" s="38" t="str">
        <f t="shared" si="64"/>
        <v xml:space="preserve"> </v>
      </c>
      <c r="K1108" s="38" t="str">
        <f t="shared" si="65"/>
        <v xml:space="preserve"> </v>
      </c>
    </row>
    <row r="1109" spans="1:11" ht="15" customHeight="1" x14ac:dyDescent="0.25">
      <c r="A1109" s="1">
        <v>625</v>
      </c>
      <c r="B1109" s="500"/>
      <c r="C1109" s="500"/>
      <c r="D1109" s="136"/>
      <c r="E1109" s="136"/>
      <c r="F1109" s="136"/>
      <c r="G1109" s="136"/>
      <c r="H1109" s="137"/>
      <c r="I1109" s="138"/>
      <c r="J1109" s="38" t="str">
        <f t="shared" si="64"/>
        <v xml:space="preserve"> </v>
      </c>
      <c r="K1109" s="38" t="str">
        <f t="shared" si="65"/>
        <v xml:space="preserve"> </v>
      </c>
    </row>
    <row r="1110" spans="1:11" ht="15.75" customHeight="1" x14ac:dyDescent="0.25">
      <c r="A1110" s="2">
        <v>626</v>
      </c>
      <c r="B1110" s="477"/>
      <c r="C1110" s="477"/>
      <c r="D1110" s="136"/>
      <c r="E1110" s="136"/>
      <c r="F1110" s="136"/>
      <c r="G1110" s="136"/>
      <c r="H1110" s="137"/>
      <c r="I1110" s="138"/>
      <c r="J1110" s="38" t="str">
        <f t="shared" si="64"/>
        <v xml:space="preserve"> </v>
      </c>
      <c r="K1110" s="38" t="str">
        <f t="shared" si="65"/>
        <v xml:space="preserve"> </v>
      </c>
    </row>
    <row r="1111" spans="1:11" ht="15" customHeight="1" x14ac:dyDescent="0.25">
      <c r="A1111" s="1">
        <v>627</v>
      </c>
      <c r="B1111" s="477"/>
      <c r="C1111" s="477"/>
      <c r="D1111" s="136"/>
      <c r="E1111" s="136"/>
      <c r="F1111" s="136"/>
      <c r="G1111" s="136"/>
      <c r="H1111" s="137"/>
      <c r="I1111" s="138"/>
      <c r="J1111" s="38" t="str">
        <f t="shared" si="64"/>
        <v xml:space="preserve"> </v>
      </c>
      <c r="K1111" s="38" t="str">
        <f t="shared" si="65"/>
        <v xml:space="preserve"> </v>
      </c>
    </row>
    <row r="1112" spans="1:11" ht="15.75" customHeight="1" x14ac:dyDescent="0.25">
      <c r="A1112" s="2">
        <v>628</v>
      </c>
      <c r="B1112" s="477"/>
      <c r="C1112" s="477"/>
      <c r="D1112" s="136"/>
      <c r="E1112" s="136"/>
      <c r="F1112" s="136"/>
      <c r="G1112" s="136"/>
      <c r="H1112" s="137"/>
      <c r="I1112" s="138"/>
      <c r="J1112" s="38" t="str">
        <f t="shared" si="64"/>
        <v xml:space="preserve"> </v>
      </c>
      <c r="K1112" s="38" t="str">
        <f t="shared" si="65"/>
        <v xml:space="preserve"> </v>
      </c>
    </row>
    <row r="1113" spans="1:11" ht="15" customHeight="1" x14ac:dyDescent="0.25">
      <c r="A1113" s="1">
        <v>629</v>
      </c>
      <c r="B1113" s="477"/>
      <c r="C1113" s="477"/>
      <c r="D1113" s="136"/>
      <c r="E1113" s="136"/>
      <c r="F1113" s="136"/>
      <c r="G1113" s="136"/>
      <c r="H1113" s="137"/>
      <c r="I1113" s="138"/>
      <c r="J1113" s="38" t="str">
        <f t="shared" si="64"/>
        <v xml:space="preserve"> </v>
      </c>
      <c r="K1113" s="38" t="str">
        <f t="shared" si="65"/>
        <v xml:space="preserve"> </v>
      </c>
    </row>
    <row r="1114" spans="1:11" ht="15.75" customHeight="1" x14ac:dyDescent="0.25">
      <c r="A1114" s="2">
        <v>630</v>
      </c>
      <c r="B1114" s="477"/>
      <c r="C1114" s="477"/>
      <c r="D1114" s="136"/>
      <c r="E1114" s="136"/>
      <c r="F1114" s="136"/>
      <c r="G1114" s="136"/>
      <c r="H1114" s="137"/>
      <c r="I1114" s="138"/>
      <c r="J1114" s="38" t="str">
        <f t="shared" si="64"/>
        <v xml:space="preserve"> </v>
      </c>
      <c r="K1114" s="38" t="str">
        <f t="shared" si="65"/>
        <v xml:space="preserve"> </v>
      </c>
    </row>
    <row r="1115" spans="1:11" ht="15" customHeight="1" x14ac:dyDescent="0.25">
      <c r="A1115" s="1">
        <v>631</v>
      </c>
      <c r="B1115" s="477"/>
      <c r="C1115" s="477"/>
      <c r="D1115" s="136"/>
      <c r="E1115" s="136"/>
      <c r="F1115" s="136"/>
      <c r="G1115" s="136"/>
      <c r="H1115" s="137"/>
      <c r="I1115" s="138"/>
      <c r="J1115" s="38" t="str">
        <f t="shared" si="64"/>
        <v xml:space="preserve"> </v>
      </c>
      <c r="K1115" s="38" t="str">
        <f t="shared" si="65"/>
        <v xml:space="preserve"> </v>
      </c>
    </row>
    <row r="1116" spans="1:11" ht="15.75" customHeight="1" x14ac:dyDescent="0.25">
      <c r="A1116" s="2">
        <v>632</v>
      </c>
      <c r="B1116" s="477"/>
      <c r="C1116" s="477"/>
      <c r="D1116" s="136"/>
      <c r="E1116" s="136"/>
      <c r="F1116" s="136"/>
      <c r="G1116" s="136"/>
      <c r="H1116" s="137"/>
      <c r="I1116" s="138"/>
      <c r="J1116" s="38" t="str">
        <f t="shared" si="64"/>
        <v xml:space="preserve"> </v>
      </c>
      <c r="K1116" s="38" t="str">
        <f t="shared" si="65"/>
        <v xml:space="preserve"> </v>
      </c>
    </row>
    <row r="1117" spans="1:11" ht="15" customHeight="1" x14ac:dyDescent="0.25">
      <c r="A1117" s="1">
        <v>633</v>
      </c>
      <c r="B1117" s="477"/>
      <c r="C1117" s="477"/>
      <c r="D1117" s="136"/>
      <c r="E1117" s="136"/>
      <c r="F1117" s="136"/>
      <c r="G1117" s="136"/>
      <c r="H1117" s="137"/>
      <c r="I1117" s="138"/>
      <c r="J1117" s="38" t="str">
        <f t="shared" si="64"/>
        <v xml:space="preserve"> </v>
      </c>
      <c r="K1117" s="38" t="str">
        <f t="shared" si="65"/>
        <v xml:space="preserve"> </v>
      </c>
    </row>
    <row r="1118" spans="1:11" ht="15.75" customHeight="1" x14ac:dyDescent="0.25">
      <c r="A1118" s="2">
        <v>634</v>
      </c>
      <c r="B1118" s="477"/>
      <c r="C1118" s="477"/>
      <c r="D1118" s="136"/>
      <c r="E1118" s="136"/>
      <c r="F1118" s="136"/>
      <c r="G1118" s="136"/>
      <c r="H1118" s="137"/>
      <c r="I1118" s="138"/>
      <c r="J1118" s="38" t="str">
        <f t="shared" si="64"/>
        <v xml:space="preserve"> </v>
      </c>
      <c r="K1118" s="38" t="str">
        <f t="shared" si="65"/>
        <v xml:space="preserve"> </v>
      </c>
    </row>
    <row r="1119" spans="1:11" ht="15" customHeight="1" x14ac:dyDescent="0.25">
      <c r="A1119" s="1">
        <v>635</v>
      </c>
      <c r="B1119" s="477"/>
      <c r="C1119" s="477"/>
      <c r="D1119" s="136"/>
      <c r="E1119" s="136"/>
      <c r="F1119" s="136"/>
      <c r="G1119" s="136"/>
      <c r="H1119" s="137"/>
      <c r="I1119" s="138"/>
      <c r="J1119" s="38" t="str">
        <f t="shared" si="64"/>
        <v xml:space="preserve"> </v>
      </c>
      <c r="K1119" s="38" t="str">
        <f t="shared" si="65"/>
        <v xml:space="preserve"> </v>
      </c>
    </row>
    <row r="1120" spans="1:11" ht="15.75" customHeight="1" x14ac:dyDescent="0.25">
      <c r="A1120" s="2">
        <v>636</v>
      </c>
      <c r="B1120" s="477"/>
      <c r="C1120" s="477"/>
      <c r="D1120" s="136"/>
      <c r="E1120" s="136"/>
      <c r="F1120" s="136"/>
      <c r="G1120" s="136"/>
      <c r="H1120" s="137"/>
      <c r="I1120" s="138"/>
      <c r="J1120" s="38" t="str">
        <f t="shared" si="64"/>
        <v xml:space="preserve"> </v>
      </c>
      <c r="K1120" s="38" t="str">
        <f t="shared" si="65"/>
        <v xml:space="preserve"> </v>
      </c>
    </row>
    <row r="1121" spans="1:11" ht="15" customHeight="1" x14ac:dyDescent="0.25">
      <c r="A1121" s="1">
        <v>637</v>
      </c>
      <c r="B1121" s="477"/>
      <c r="C1121" s="477"/>
      <c r="D1121" s="136"/>
      <c r="E1121" s="136"/>
      <c r="F1121" s="136"/>
      <c r="G1121" s="136"/>
      <c r="H1121" s="137"/>
      <c r="I1121" s="138"/>
      <c r="J1121" s="38" t="str">
        <f t="shared" si="64"/>
        <v xml:space="preserve"> </v>
      </c>
      <c r="K1121" s="38" t="str">
        <f t="shared" si="65"/>
        <v xml:space="preserve"> </v>
      </c>
    </row>
    <row r="1122" spans="1:11" ht="15.75" customHeight="1" x14ac:dyDescent="0.25">
      <c r="A1122" s="2">
        <v>638</v>
      </c>
      <c r="B1122" s="477"/>
      <c r="C1122" s="477"/>
      <c r="D1122" s="136"/>
      <c r="E1122" s="136"/>
      <c r="F1122" s="136"/>
      <c r="G1122" s="136"/>
      <c r="H1122" s="137"/>
      <c r="I1122" s="138"/>
      <c r="J1122" s="38" t="str">
        <f t="shared" si="64"/>
        <v xml:space="preserve"> </v>
      </c>
      <c r="K1122" s="38" t="str">
        <f t="shared" si="65"/>
        <v xml:space="preserve"> </v>
      </c>
    </row>
    <row r="1123" spans="1:11" ht="15" customHeight="1" x14ac:dyDescent="0.25">
      <c r="A1123" s="1">
        <v>639</v>
      </c>
      <c r="B1123" s="500"/>
      <c r="C1123" s="500"/>
      <c r="D1123" s="136"/>
      <c r="E1123" s="136"/>
      <c r="F1123" s="136"/>
      <c r="G1123" s="136"/>
      <c r="H1123" s="137"/>
      <c r="I1123" s="138"/>
      <c r="J1123" s="38" t="str">
        <f t="shared" si="64"/>
        <v xml:space="preserve"> </v>
      </c>
      <c r="K1123" s="38" t="str">
        <f t="shared" si="65"/>
        <v xml:space="preserve"> </v>
      </c>
    </row>
    <row r="1124" spans="1:11" ht="15.75" customHeight="1" x14ac:dyDescent="0.25">
      <c r="A1124" s="2">
        <v>640</v>
      </c>
      <c r="B1124" s="501"/>
      <c r="C1124" s="501"/>
      <c r="D1124" s="139"/>
      <c r="E1124" s="139"/>
      <c r="F1124" s="139"/>
      <c r="G1124" s="139"/>
      <c r="H1124" s="140"/>
      <c r="I1124" s="141"/>
      <c r="J1124" s="38" t="str">
        <f t="shared" si="64"/>
        <v xml:space="preserve"> </v>
      </c>
      <c r="K1124" s="38" t="str">
        <f t="shared" si="65"/>
        <v xml:space="preserve"> </v>
      </c>
    </row>
    <row r="1125" spans="1:11" ht="18.75" customHeight="1" x14ac:dyDescent="0.25">
      <c r="A1125" s="455"/>
      <c r="B1125" s="455"/>
      <c r="C1125" s="455"/>
      <c r="D1125" s="455"/>
      <c r="E1125" s="455"/>
      <c r="F1125" s="86"/>
      <c r="G1125" s="91" t="s">
        <v>230</v>
      </c>
      <c r="H1125" s="41">
        <f>SUM(H1105:H1124)+H1091</f>
        <v>0</v>
      </c>
      <c r="I1125" s="49"/>
    </row>
    <row r="1126" spans="1:11" ht="15" customHeight="1" x14ac:dyDescent="0.25">
      <c r="A1126" s="46"/>
      <c r="B1126" s="46"/>
      <c r="C1126" s="46"/>
      <c r="D1126" s="46"/>
      <c r="E1126" s="46"/>
      <c r="F1126" s="46"/>
      <c r="G1126" s="46"/>
      <c r="H1126" s="46"/>
      <c r="I1126" s="46"/>
    </row>
    <row r="1127" spans="1:11" ht="15" customHeight="1" x14ac:dyDescent="0.25">
      <c r="A1127" s="502" t="s">
        <v>171</v>
      </c>
      <c r="B1127" s="502"/>
      <c r="C1127" s="502"/>
      <c r="D1127" s="502"/>
      <c r="E1127" s="502"/>
      <c r="F1127" s="502"/>
      <c r="G1127" s="502"/>
      <c r="H1127" s="502"/>
      <c r="I1127" s="502"/>
      <c r="J1127" s="502"/>
      <c r="K1127" s="502"/>
    </row>
    <row r="1128" spans="1:11" ht="15" customHeight="1" x14ac:dyDescent="0.25">
      <c r="A1128" s="50"/>
    </row>
    <row r="1129" spans="1:11" ht="15" customHeight="1" x14ac:dyDescent="0.25">
      <c r="A1129" s="89" t="s">
        <v>101</v>
      </c>
      <c r="D1129" s="503" t="s">
        <v>231</v>
      </c>
      <c r="E1129" s="503"/>
      <c r="F1129" s="503"/>
      <c r="G1129" s="503"/>
      <c r="H1129" s="503"/>
      <c r="I1129" s="503"/>
    </row>
    <row r="1130" spans="1:11" ht="15" customHeight="1" x14ac:dyDescent="0.25">
      <c r="A1130" s="89"/>
      <c r="D1130" s="89"/>
      <c r="E1130" s="89"/>
      <c r="F1130" s="89"/>
      <c r="G1130" s="89"/>
      <c r="H1130" s="89"/>
      <c r="I1130" s="89"/>
    </row>
    <row r="1131" spans="1:11" ht="15.75" customHeight="1" x14ac:dyDescent="0.25">
      <c r="A1131" s="348" t="s">
        <v>221</v>
      </c>
      <c r="B1131" s="348"/>
      <c r="C1131" s="348"/>
      <c r="D1131" s="348"/>
      <c r="E1131" s="348"/>
      <c r="F1131" s="348"/>
      <c r="G1131" s="348"/>
      <c r="H1131" s="348"/>
      <c r="I1131" s="348"/>
    </row>
    <row r="1132" spans="1:11" ht="15" customHeight="1" x14ac:dyDescent="0.25">
      <c r="A1132" s="70"/>
      <c r="B1132" s="70"/>
      <c r="C1132" s="70"/>
      <c r="D1132" s="71" t="str">
        <f>'proje ve personel bilgileri'!$B$7</f>
        <v>/</v>
      </c>
      <c r="E1132" s="70" t="s">
        <v>109</v>
      </c>
      <c r="F1132" s="70"/>
      <c r="G1132" s="70"/>
      <c r="H1132" s="70"/>
      <c r="I1132" s="70"/>
    </row>
    <row r="1133" spans="1:11" ht="18.75" customHeight="1" x14ac:dyDescent="0.25">
      <c r="A1133" s="64" t="s">
        <v>222</v>
      </c>
      <c r="I1133" s="64" t="s">
        <v>223</v>
      </c>
    </row>
    <row r="1134" spans="1:11" ht="15.75" customHeight="1" x14ac:dyDescent="0.25">
      <c r="A1134" s="435" t="s">
        <v>224</v>
      </c>
      <c r="B1134" s="436"/>
      <c r="C1134" s="351">
        <f>'proje ve personel bilgileri'!$B$2</f>
        <v>0</v>
      </c>
      <c r="D1134" s="352"/>
      <c r="E1134" s="352"/>
      <c r="F1134" s="352"/>
      <c r="G1134" s="352"/>
      <c r="H1134" s="352"/>
      <c r="I1134" s="353"/>
    </row>
    <row r="1135" spans="1:11" ht="15.75" customHeight="1" x14ac:dyDescent="0.25">
      <c r="A1135" s="509" t="s">
        <v>225</v>
      </c>
      <c r="B1135" s="510"/>
      <c r="C1135" s="356">
        <f>'proje ve personel bilgileri'!$B$3</f>
        <v>0</v>
      </c>
      <c r="D1135" s="357"/>
      <c r="E1135" s="357"/>
      <c r="F1135" s="357"/>
      <c r="G1135" s="357"/>
      <c r="H1135" s="357"/>
      <c r="I1135" s="358"/>
    </row>
    <row r="1136" spans="1:11" ht="15" customHeight="1" x14ac:dyDescent="0.25">
      <c r="A1136" s="343" t="s">
        <v>87</v>
      </c>
      <c r="B1136" s="346" t="s">
        <v>226</v>
      </c>
      <c r="C1136" s="347"/>
      <c r="D1136" s="343" t="s">
        <v>227</v>
      </c>
      <c r="E1136" s="343" t="s">
        <v>228</v>
      </c>
      <c r="F1136" s="344" t="s">
        <v>176</v>
      </c>
      <c r="G1136" s="506"/>
      <c r="H1136" s="343" t="s">
        <v>189</v>
      </c>
      <c r="I1136" s="343" t="s">
        <v>178</v>
      </c>
    </row>
    <row r="1137" spans="1:11" ht="15.75" customHeight="1" x14ac:dyDescent="0.25">
      <c r="A1137" s="338"/>
      <c r="B1137" s="339"/>
      <c r="C1137" s="340"/>
      <c r="D1137" s="338"/>
      <c r="E1137" s="338"/>
      <c r="F1137" s="507"/>
      <c r="G1137" s="508"/>
      <c r="H1137" s="338"/>
      <c r="I1137" s="338"/>
    </row>
    <row r="1138" spans="1:11" ht="57.75" customHeight="1" x14ac:dyDescent="0.25">
      <c r="A1138" s="505"/>
      <c r="B1138" s="339"/>
      <c r="C1138" s="340"/>
      <c r="D1138" s="338"/>
      <c r="E1138" s="338"/>
      <c r="F1138" s="85" t="s">
        <v>179</v>
      </c>
      <c r="G1138" s="87" t="s">
        <v>180</v>
      </c>
      <c r="H1138" s="338"/>
      <c r="I1138" s="338"/>
    </row>
    <row r="1139" spans="1:11" ht="15" customHeight="1" x14ac:dyDescent="0.25">
      <c r="A1139" s="1">
        <v>641</v>
      </c>
      <c r="B1139" s="504"/>
      <c r="C1139" s="504"/>
      <c r="D1139" s="133"/>
      <c r="E1139" s="133"/>
      <c r="F1139" s="133"/>
      <c r="G1139" s="133"/>
      <c r="H1139" s="142"/>
      <c r="I1139" s="135"/>
      <c r="J1139" s="38" t="str">
        <f t="shared" ref="J1139:J1158" si="66">IF(H1139&lt;&gt;0,(IF(I1139=0,"KDV'li Tutar Zorunlu"," "))," ")</f>
        <v xml:space="preserve"> </v>
      </c>
      <c r="K1139" s="38" t="str">
        <f t="shared" ref="K1139:K1158" si="67">IF(H1139&lt;&gt;0,(IF(F1139=0,"Tarih Numara Zorunlu"," "))," ")</f>
        <v xml:space="preserve"> </v>
      </c>
    </row>
    <row r="1140" spans="1:11" ht="15.75" customHeight="1" x14ac:dyDescent="0.25">
      <c r="A1140" s="2">
        <v>642</v>
      </c>
      <c r="B1140" s="500"/>
      <c r="C1140" s="500"/>
      <c r="D1140" s="136"/>
      <c r="E1140" s="136"/>
      <c r="F1140" s="136"/>
      <c r="G1140" s="136"/>
      <c r="H1140" s="137"/>
      <c r="I1140" s="138"/>
      <c r="J1140" s="38" t="str">
        <f t="shared" si="66"/>
        <v xml:space="preserve"> </v>
      </c>
      <c r="K1140" s="38" t="str">
        <f t="shared" si="67"/>
        <v xml:space="preserve"> </v>
      </c>
    </row>
    <row r="1141" spans="1:11" ht="15" customHeight="1" x14ac:dyDescent="0.25">
      <c r="A1141" s="1">
        <v>643</v>
      </c>
      <c r="B1141" s="500"/>
      <c r="C1141" s="500"/>
      <c r="D1141" s="136"/>
      <c r="E1141" s="136"/>
      <c r="F1141" s="136"/>
      <c r="G1141" s="136"/>
      <c r="H1141" s="137"/>
      <c r="I1141" s="138"/>
      <c r="J1141" s="38" t="str">
        <f t="shared" si="66"/>
        <v xml:space="preserve"> </v>
      </c>
      <c r="K1141" s="38" t="str">
        <f t="shared" si="67"/>
        <v xml:space="preserve"> </v>
      </c>
    </row>
    <row r="1142" spans="1:11" ht="15.75" customHeight="1" x14ac:dyDescent="0.25">
      <c r="A1142" s="2">
        <v>644</v>
      </c>
      <c r="B1142" s="500"/>
      <c r="C1142" s="500"/>
      <c r="D1142" s="136"/>
      <c r="E1142" s="136"/>
      <c r="F1142" s="136"/>
      <c r="G1142" s="136"/>
      <c r="H1142" s="137"/>
      <c r="I1142" s="138"/>
      <c r="J1142" s="38" t="str">
        <f t="shared" si="66"/>
        <v xml:space="preserve"> </v>
      </c>
      <c r="K1142" s="38" t="str">
        <f t="shared" si="67"/>
        <v xml:space="preserve"> </v>
      </c>
    </row>
    <row r="1143" spans="1:11" ht="15" customHeight="1" x14ac:dyDescent="0.25">
      <c r="A1143" s="1">
        <v>645</v>
      </c>
      <c r="B1143" s="500"/>
      <c r="C1143" s="500"/>
      <c r="D1143" s="136"/>
      <c r="E1143" s="136"/>
      <c r="F1143" s="136"/>
      <c r="G1143" s="136"/>
      <c r="H1143" s="137"/>
      <c r="I1143" s="138"/>
      <c r="J1143" s="38" t="str">
        <f t="shared" si="66"/>
        <v xml:space="preserve"> </v>
      </c>
      <c r="K1143" s="38" t="str">
        <f t="shared" si="67"/>
        <v xml:space="preserve"> </v>
      </c>
    </row>
    <row r="1144" spans="1:11" ht="15.75" customHeight="1" x14ac:dyDescent="0.25">
      <c r="A1144" s="2">
        <v>646</v>
      </c>
      <c r="B1144" s="477"/>
      <c r="C1144" s="477"/>
      <c r="D1144" s="136"/>
      <c r="E1144" s="136"/>
      <c r="F1144" s="136"/>
      <c r="G1144" s="136"/>
      <c r="H1144" s="137"/>
      <c r="I1144" s="138"/>
      <c r="J1144" s="38" t="str">
        <f t="shared" si="66"/>
        <v xml:space="preserve"> </v>
      </c>
      <c r="K1144" s="38" t="str">
        <f t="shared" si="67"/>
        <v xml:space="preserve"> </v>
      </c>
    </row>
    <row r="1145" spans="1:11" ht="15" customHeight="1" x14ac:dyDescent="0.25">
      <c r="A1145" s="1">
        <v>647</v>
      </c>
      <c r="B1145" s="477"/>
      <c r="C1145" s="477"/>
      <c r="D1145" s="136"/>
      <c r="E1145" s="136"/>
      <c r="F1145" s="136"/>
      <c r="G1145" s="136"/>
      <c r="H1145" s="137"/>
      <c r="I1145" s="138"/>
      <c r="J1145" s="38" t="str">
        <f t="shared" si="66"/>
        <v xml:space="preserve"> </v>
      </c>
      <c r="K1145" s="38" t="str">
        <f t="shared" si="67"/>
        <v xml:space="preserve"> </v>
      </c>
    </row>
    <row r="1146" spans="1:11" ht="15.75" customHeight="1" x14ac:dyDescent="0.25">
      <c r="A1146" s="2">
        <v>648</v>
      </c>
      <c r="B1146" s="477"/>
      <c r="C1146" s="477"/>
      <c r="D1146" s="136"/>
      <c r="E1146" s="136"/>
      <c r="F1146" s="136"/>
      <c r="G1146" s="136"/>
      <c r="H1146" s="137"/>
      <c r="I1146" s="138"/>
      <c r="J1146" s="38" t="str">
        <f t="shared" si="66"/>
        <v xml:space="preserve"> </v>
      </c>
      <c r="K1146" s="38" t="str">
        <f t="shared" si="67"/>
        <v xml:space="preserve"> </v>
      </c>
    </row>
    <row r="1147" spans="1:11" ht="15" customHeight="1" x14ac:dyDescent="0.25">
      <c r="A1147" s="1">
        <v>649</v>
      </c>
      <c r="B1147" s="477"/>
      <c r="C1147" s="477"/>
      <c r="D1147" s="136"/>
      <c r="E1147" s="136"/>
      <c r="F1147" s="136"/>
      <c r="G1147" s="136"/>
      <c r="H1147" s="137"/>
      <c r="I1147" s="138"/>
      <c r="J1147" s="38" t="str">
        <f t="shared" si="66"/>
        <v xml:space="preserve"> </v>
      </c>
      <c r="K1147" s="38" t="str">
        <f t="shared" si="67"/>
        <v xml:space="preserve"> </v>
      </c>
    </row>
    <row r="1148" spans="1:11" ht="15.75" customHeight="1" x14ac:dyDescent="0.25">
      <c r="A1148" s="2">
        <v>650</v>
      </c>
      <c r="B1148" s="477"/>
      <c r="C1148" s="477"/>
      <c r="D1148" s="136"/>
      <c r="E1148" s="136"/>
      <c r="F1148" s="136"/>
      <c r="G1148" s="136"/>
      <c r="H1148" s="137"/>
      <c r="I1148" s="138"/>
      <c r="J1148" s="38" t="str">
        <f t="shared" si="66"/>
        <v xml:space="preserve"> </v>
      </c>
      <c r="K1148" s="38" t="str">
        <f t="shared" si="67"/>
        <v xml:space="preserve"> </v>
      </c>
    </row>
    <row r="1149" spans="1:11" ht="15" customHeight="1" x14ac:dyDescent="0.25">
      <c r="A1149" s="1">
        <v>651</v>
      </c>
      <c r="B1149" s="477"/>
      <c r="C1149" s="477"/>
      <c r="D1149" s="136"/>
      <c r="E1149" s="136"/>
      <c r="F1149" s="136"/>
      <c r="G1149" s="136"/>
      <c r="H1149" s="137"/>
      <c r="I1149" s="138"/>
      <c r="J1149" s="38" t="str">
        <f t="shared" si="66"/>
        <v xml:space="preserve"> </v>
      </c>
      <c r="K1149" s="38" t="str">
        <f t="shared" si="67"/>
        <v xml:space="preserve"> </v>
      </c>
    </row>
    <row r="1150" spans="1:11" ht="15.75" customHeight="1" x14ac:dyDescent="0.25">
      <c r="A1150" s="2">
        <v>652</v>
      </c>
      <c r="B1150" s="477"/>
      <c r="C1150" s="477"/>
      <c r="D1150" s="136"/>
      <c r="E1150" s="136"/>
      <c r="F1150" s="136"/>
      <c r="G1150" s="136"/>
      <c r="H1150" s="137"/>
      <c r="I1150" s="138"/>
      <c r="J1150" s="38" t="str">
        <f t="shared" si="66"/>
        <v xml:space="preserve"> </v>
      </c>
      <c r="K1150" s="38" t="str">
        <f t="shared" si="67"/>
        <v xml:space="preserve"> </v>
      </c>
    </row>
    <row r="1151" spans="1:11" ht="15" customHeight="1" x14ac:dyDescent="0.25">
      <c r="A1151" s="1">
        <v>653</v>
      </c>
      <c r="B1151" s="477"/>
      <c r="C1151" s="477"/>
      <c r="D1151" s="136"/>
      <c r="E1151" s="136"/>
      <c r="F1151" s="136"/>
      <c r="G1151" s="136"/>
      <c r="H1151" s="137"/>
      <c r="I1151" s="138"/>
      <c r="J1151" s="38" t="str">
        <f t="shared" si="66"/>
        <v xml:space="preserve"> </v>
      </c>
      <c r="K1151" s="38" t="str">
        <f t="shared" si="67"/>
        <v xml:space="preserve"> </v>
      </c>
    </row>
    <row r="1152" spans="1:11" ht="15.75" customHeight="1" x14ac:dyDescent="0.25">
      <c r="A1152" s="2">
        <v>654</v>
      </c>
      <c r="B1152" s="477"/>
      <c r="C1152" s="477"/>
      <c r="D1152" s="136"/>
      <c r="E1152" s="136"/>
      <c r="F1152" s="136"/>
      <c r="G1152" s="136"/>
      <c r="H1152" s="137"/>
      <c r="I1152" s="138"/>
      <c r="J1152" s="38" t="str">
        <f t="shared" si="66"/>
        <v xml:space="preserve"> </v>
      </c>
      <c r="K1152" s="38" t="str">
        <f t="shared" si="67"/>
        <v xml:space="preserve"> </v>
      </c>
    </row>
    <row r="1153" spans="1:11" ht="15" customHeight="1" x14ac:dyDescent="0.25">
      <c r="A1153" s="1">
        <v>655</v>
      </c>
      <c r="B1153" s="477"/>
      <c r="C1153" s="477"/>
      <c r="D1153" s="136"/>
      <c r="E1153" s="136"/>
      <c r="F1153" s="136"/>
      <c r="G1153" s="136"/>
      <c r="H1153" s="137"/>
      <c r="I1153" s="138"/>
      <c r="J1153" s="38" t="str">
        <f t="shared" si="66"/>
        <v xml:space="preserve"> </v>
      </c>
      <c r="K1153" s="38" t="str">
        <f t="shared" si="67"/>
        <v xml:space="preserve"> </v>
      </c>
    </row>
    <row r="1154" spans="1:11" ht="15.75" customHeight="1" x14ac:dyDescent="0.25">
      <c r="A1154" s="2">
        <v>656</v>
      </c>
      <c r="B1154" s="477"/>
      <c r="C1154" s="477"/>
      <c r="D1154" s="136"/>
      <c r="E1154" s="136"/>
      <c r="F1154" s="136"/>
      <c r="G1154" s="136"/>
      <c r="H1154" s="137"/>
      <c r="I1154" s="138"/>
      <c r="J1154" s="38" t="str">
        <f t="shared" si="66"/>
        <v xml:space="preserve"> </v>
      </c>
      <c r="K1154" s="38" t="str">
        <f t="shared" si="67"/>
        <v xml:space="preserve"> </v>
      </c>
    </row>
    <row r="1155" spans="1:11" ht="15" customHeight="1" x14ac:dyDescent="0.25">
      <c r="A1155" s="1">
        <v>657</v>
      </c>
      <c r="B1155" s="477"/>
      <c r="C1155" s="477"/>
      <c r="D1155" s="136"/>
      <c r="E1155" s="136"/>
      <c r="F1155" s="136"/>
      <c r="G1155" s="136"/>
      <c r="H1155" s="137"/>
      <c r="I1155" s="138"/>
      <c r="J1155" s="38" t="str">
        <f t="shared" si="66"/>
        <v xml:space="preserve"> </v>
      </c>
      <c r="K1155" s="38" t="str">
        <f t="shared" si="67"/>
        <v xml:space="preserve"> </v>
      </c>
    </row>
    <row r="1156" spans="1:11" ht="15.75" customHeight="1" x14ac:dyDescent="0.25">
      <c r="A1156" s="2">
        <v>658</v>
      </c>
      <c r="B1156" s="477"/>
      <c r="C1156" s="477"/>
      <c r="D1156" s="136"/>
      <c r="E1156" s="136"/>
      <c r="F1156" s="136"/>
      <c r="G1156" s="136"/>
      <c r="H1156" s="137"/>
      <c r="I1156" s="138"/>
      <c r="J1156" s="38" t="str">
        <f t="shared" si="66"/>
        <v xml:space="preserve"> </v>
      </c>
      <c r="K1156" s="38" t="str">
        <f t="shared" si="67"/>
        <v xml:space="preserve"> </v>
      </c>
    </row>
    <row r="1157" spans="1:11" ht="15" customHeight="1" x14ac:dyDescent="0.25">
      <c r="A1157" s="1">
        <v>659</v>
      </c>
      <c r="B1157" s="500"/>
      <c r="C1157" s="500"/>
      <c r="D1157" s="136"/>
      <c r="E1157" s="136"/>
      <c r="F1157" s="136"/>
      <c r="G1157" s="136"/>
      <c r="H1157" s="137"/>
      <c r="I1157" s="138"/>
      <c r="J1157" s="38" t="str">
        <f t="shared" si="66"/>
        <v xml:space="preserve"> </v>
      </c>
      <c r="K1157" s="38" t="str">
        <f t="shared" si="67"/>
        <v xml:space="preserve"> </v>
      </c>
    </row>
    <row r="1158" spans="1:11" ht="15.75" customHeight="1" x14ac:dyDescent="0.25">
      <c r="A1158" s="2">
        <v>660</v>
      </c>
      <c r="B1158" s="501"/>
      <c r="C1158" s="501"/>
      <c r="D1158" s="139"/>
      <c r="E1158" s="139"/>
      <c r="F1158" s="139"/>
      <c r="G1158" s="139"/>
      <c r="H1158" s="140"/>
      <c r="I1158" s="141"/>
      <c r="J1158" s="38" t="str">
        <f t="shared" si="66"/>
        <v xml:space="preserve"> </v>
      </c>
      <c r="K1158" s="38" t="str">
        <f t="shared" si="67"/>
        <v xml:space="preserve"> </v>
      </c>
    </row>
    <row r="1159" spans="1:11" ht="20.25" customHeight="1" x14ac:dyDescent="0.25">
      <c r="A1159" s="455"/>
      <c r="B1159" s="455"/>
      <c r="C1159" s="455"/>
      <c r="D1159" s="455"/>
      <c r="E1159" s="455"/>
      <c r="F1159" s="86"/>
      <c r="G1159" s="91" t="s">
        <v>230</v>
      </c>
      <c r="H1159" s="41">
        <f>SUM(H1139:H1158)+H1125</f>
        <v>0</v>
      </c>
      <c r="I1159" s="49"/>
    </row>
    <row r="1160" spans="1:11" ht="15" customHeight="1" x14ac:dyDescent="0.25">
      <c r="A1160" s="46"/>
      <c r="B1160" s="46"/>
      <c r="C1160" s="46"/>
      <c r="D1160" s="46"/>
      <c r="E1160" s="46"/>
      <c r="F1160" s="46"/>
      <c r="G1160" s="46"/>
      <c r="H1160" s="46"/>
      <c r="I1160" s="46"/>
    </row>
    <row r="1161" spans="1:11" ht="15" customHeight="1" x14ac:dyDescent="0.25">
      <c r="A1161" s="502" t="s">
        <v>171</v>
      </c>
      <c r="B1161" s="502"/>
      <c r="C1161" s="502"/>
      <c r="D1161" s="502"/>
      <c r="E1161" s="502"/>
      <c r="F1161" s="502"/>
      <c r="G1161" s="502"/>
      <c r="H1161" s="502"/>
      <c r="I1161" s="502"/>
      <c r="J1161" s="502"/>
      <c r="K1161" s="502"/>
    </row>
    <row r="1162" spans="1:11" ht="15" customHeight="1" x14ac:dyDescent="0.25">
      <c r="A1162" s="50"/>
    </row>
    <row r="1163" spans="1:11" ht="15" customHeight="1" x14ac:dyDescent="0.25">
      <c r="A1163" s="89" t="s">
        <v>101</v>
      </c>
      <c r="D1163" s="503" t="s">
        <v>231</v>
      </c>
      <c r="E1163" s="503"/>
      <c r="F1163" s="503"/>
      <c r="G1163" s="503"/>
      <c r="H1163" s="503"/>
      <c r="I1163" s="503"/>
    </row>
    <row r="1164" spans="1:11" ht="15" customHeight="1" x14ac:dyDescent="0.25">
      <c r="A1164" s="89"/>
      <c r="D1164" s="89"/>
      <c r="E1164" s="89"/>
      <c r="F1164" s="89"/>
      <c r="G1164" s="89"/>
      <c r="H1164" s="89"/>
      <c r="I1164" s="89"/>
    </row>
    <row r="1165" spans="1:11" ht="15.75" customHeight="1" x14ac:dyDescent="0.25">
      <c r="A1165" s="348" t="s">
        <v>221</v>
      </c>
      <c r="B1165" s="348"/>
      <c r="C1165" s="348"/>
      <c r="D1165" s="348"/>
      <c r="E1165" s="348"/>
      <c r="F1165" s="348"/>
      <c r="G1165" s="348"/>
      <c r="H1165" s="348"/>
      <c r="I1165" s="348"/>
    </row>
    <row r="1166" spans="1:11" ht="15" customHeight="1" x14ac:dyDescent="0.25">
      <c r="A1166" s="70"/>
      <c r="B1166" s="70"/>
      <c r="C1166" s="70"/>
      <c r="D1166" s="71" t="str">
        <f>'proje ve personel bilgileri'!$B$7</f>
        <v>/</v>
      </c>
      <c r="E1166" s="70" t="s">
        <v>109</v>
      </c>
      <c r="F1166" s="70"/>
      <c r="G1166" s="70"/>
      <c r="H1166" s="70"/>
      <c r="I1166" s="70"/>
    </row>
    <row r="1167" spans="1:11" ht="18.75" customHeight="1" x14ac:dyDescent="0.25">
      <c r="A1167" s="64" t="s">
        <v>222</v>
      </c>
      <c r="I1167" s="64" t="s">
        <v>223</v>
      </c>
    </row>
    <row r="1168" spans="1:11" ht="15.75" customHeight="1" x14ac:dyDescent="0.25">
      <c r="A1168" s="435" t="s">
        <v>224</v>
      </c>
      <c r="B1168" s="436"/>
      <c r="C1168" s="351">
        <f>'proje ve personel bilgileri'!$B$2</f>
        <v>0</v>
      </c>
      <c r="D1168" s="352"/>
      <c r="E1168" s="352"/>
      <c r="F1168" s="352"/>
      <c r="G1168" s="352"/>
      <c r="H1168" s="352"/>
      <c r="I1168" s="353"/>
    </row>
    <row r="1169" spans="1:11" ht="15.75" customHeight="1" x14ac:dyDescent="0.25">
      <c r="A1169" s="509" t="s">
        <v>225</v>
      </c>
      <c r="B1169" s="510"/>
      <c r="C1169" s="356">
        <f>'proje ve personel bilgileri'!$B$3</f>
        <v>0</v>
      </c>
      <c r="D1169" s="357"/>
      <c r="E1169" s="357"/>
      <c r="F1169" s="357"/>
      <c r="G1169" s="357"/>
      <c r="H1169" s="357"/>
      <c r="I1169" s="358"/>
    </row>
    <row r="1170" spans="1:11" ht="15" customHeight="1" x14ac:dyDescent="0.25">
      <c r="A1170" s="343" t="s">
        <v>87</v>
      </c>
      <c r="B1170" s="346" t="s">
        <v>226</v>
      </c>
      <c r="C1170" s="347"/>
      <c r="D1170" s="343" t="s">
        <v>227</v>
      </c>
      <c r="E1170" s="343" t="s">
        <v>228</v>
      </c>
      <c r="F1170" s="344" t="s">
        <v>176</v>
      </c>
      <c r="G1170" s="506"/>
      <c r="H1170" s="343" t="s">
        <v>189</v>
      </c>
      <c r="I1170" s="343" t="s">
        <v>178</v>
      </c>
    </row>
    <row r="1171" spans="1:11" ht="15.75" customHeight="1" x14ac:dyDescent="0.25">
      <c r="A1171" s="338"/>
      <c r="B1171" s="339"/>
      <c r="C1171" s="340"/>
      <c r="D1171" s="338"/>
      <c r="E1171" s="338"/>
      <c r="F1171" s="507"/>
      <c r="G1171" s="508"/>
      <c r="H1171" s="338"/>
      <c r="I1171" s="338"/>
    </row>
    <row r="1172" spans="1:11" ht="58.5" customHeight="1" x14ac:dyDescent="0.25">
      <c r="A1172" s="505"/>
      <c r="B1172" s="339"/>
      <c r="C1172" s="340"/>
      <c r="D1172" s="338"/>
      <c r="E1172" s="338"/>
      <c r="F1172" s="85" t="s">
        <v>179</v>
      </c>
      <c r="G1172" s="87" t="s">
        <v>180</v>
      </c>
      <c r="H1172" s="338"/>
      <c r="I1172" s="338"/>
    </row>
    <row r="1173" spans="1:11" ht="15" customHeight="1" x14ac:dyDescent="0.25">
      <c r="A1173" s="1">
        <v>661</v>
      </c>
      <c r="B1173" s="504"/>
      <c r="C1173" s="504"/>
      <c r="D1173" s="133"/>
      <c r="E1173" s="133"/>
      <c r="F1173" s="133"/>
      <c r="G1173" s="133"/>
      <c r="H1173" s="142"/>
      <c r="I1173" s="135"/>
      <c r="J1173" s="38" t="str">
        <f t="shared" ref="J1173:J1192" si="68">IF(H1173&lt;&gt;0,(IF(I1173=0,"KDV'li Tutar Zorunlu"," "))," ")</f>
        <v xml:space="preserve"> </v>
      </c>
      <c r="K1173" s="38" t="str">
        <f t="shared" ref="K1173:K1192" si="69">IF(H1173&lt;&gt;0,(IF(F1173=0,"Tarih Numara Zorunlu"," "))," ")</f>
        <v xml:space="preserve"> </v>
      </c>
    </row>
    <row r="1174" spans="1:11" ht="15.75" customHeight="1" x14ac:dyDescent="0.25">
      <c r="A1174" s="2">
        <v>662</v>
      </c>
      <c r="B1174" s="500"/>
      <c r="C1174" s="500"/>
      <c r="D1174" s="136"/>
      <c r="E1174" s="136"/>
      <c r="F1174" s="136"/>
      <c r="G1174" s="136"/>
      <c r="H1174" s="137"/>
      <c r="I1174" s="138"/>
      <c r="J1174" s="38" t="str">
        <f t="shared" si="68"/>
        <v xml:space="preserve"> </v>
      </c>
      <c r="K1174" s="38" t="str">
        <f t="shared" si="69"/>
        <v xml:space="preserve"> </v>
      </c>
    </row>
    <row r="1175" spans="1:11" ht="15" customHeight="1" x14ac:dyDescent="0.25">
      <c r="A1175" s="1">
        <v>663</v>
      </c>
      <c r="B1175" s="500"/>
      <c r="C1175" s="500"/>
      <c r="D1175" s="136"/>
      <c r="E1175" s="136"/>
      <c r="F1175" s="136"/>
      <c r="G1175" s="136"/>
      <c r="H1175" s="137"/>
      <c r="I1175" s="138"/>
      <c r="J1175" s="38" t="str">
        <f t="shared" si="68"/>
        <v xml:space="preserve"> </v>
      </c>
      <c r="K1175" s="38" t="str">
        <f t="shared" si="69"/>
        <v xml:space="preserve"> </v>
      </c>
    </row>
    <row r="1176" spans="1:11" ht="15.75" customHeight="1" x14ac:dyDescent="0.25">
      <c r="A1176" s="2">
        <v>664</v>
      </c>
      <c r="B1176" s="500"/>
      <c r="C1176" s="500"/>
      <c r="D1176" s="136"/>
      <c r="E1176" s="136"/>
      <c r="F1176" s="136"/>
      <c r="G1176" s="136"/>
      <c r="H1176" s="137"/>
      <c r="I1176" s="138"/>
      <c r="J1176" s="38" t="str">
        <f t="shared" si="68"/>
        <v xml:space="preserve"> </v>
      </c>
      <c r="K1176" s="38" t="str">
        <f t="shared" si="69"/>
        <v xml:space="preserve"> </v>
      </c>
    </row>
    <row r="1177" spans="1:11" ht="15" customHeight="1" x14ac:dyDescent="0.25">
      <c r="A1177" s="1">
        <v>665</v>
      </c>
      <c r="B1177" s="500"/>
      <c r="C1177" s="500"/>
      <c r="D1177" s="136"/>
      <c r="E1177" s="136"/>
      <c r="F1177" s="136"/>
      <c r="G1177" s="136"/>
      <c r="H1177" s="137"/>
      <c r="I1177" s="138"/>
      <c r="J1177" s="38" t="str">
        <f t="shared" si="68"/>
        <v xml:space="preserve"> </v>
      </c>
      <c r="K1177" s="38" t="str">
        <f t="shared" si="69"/>
        <v xml:space="preserve"> </v>
      </c>
    </row>
    <row r="1178" spans="1:11" ht="15.75" customHeight="1" x14ac:dyDescent="0.25">
      <c r="A1178" s="2">
        <v>666</v>
      </c>
      <c r="B1178" s="477"/>
      <c r="C1178" s="477"/>
      <c r="D1178" s="136"/>
      <c r="E1178" s="136"/>
      <c r="F1178" s="136"/>
      <c r="G1178" s="136"/>
      <c r="H1178" s="137"/>
      <c r="I1178" s="138"/>
      <c r="J1178" s="38" t="str">
        <f t="shared" si="68"/>
        <v xml:space="preserve"> </v>
      </c>
      <c r="K1178" s="38" t="str">
        <f t="shared" si="69"/>
        <v xml:space="preserve"> </v>
      </c>
    </row>
    <row r="1179" spans="1:11" ht="15" customHeight="1" x14ac:dyDescent="0.25">
      <c r="A1179" s="1">
        <v>667</v>
      </c>
      <c r="B1179" s="477"/>
      <c r="C1179" s="477"/>
      <c r="D1179" s="136"/>
      <c r="E1179" s="136"/>
      <c r="F1179" s="136"/>
      <c r="G1179" s="136"/>
      <c r="H1179" s="137"/>
      <c r="I1179" s="138"/>
      <c r="J1179" s="38" t="str">
        <f t="shared" si="68"/>
        <v xml:space="preserve"> </v>
      </c>
      <c r="K1179" s="38" t="str">
        <f t="shared" si="69"/>
        <v xml:space="preserve"> </v>
      </c>
    </row>
    <row r="1180" spans="1:11" ht="15.75" customHeight="1" x14ac:dyDescent="0.25">
      <c r="A1180" s="2">
        <v>668</v>
      </c>
      <c r="B1180" s="477"/>
      <c r="C1180" s="477"/>
      <c r="D1180" s="136"/>
      <c r="E1180" s="136"/>
      <c r="F1180" s="136"/>
      <c r="G1180" s="136"/>
      <c r="H1180" s="137"/>
      <c r="I1180" s="138"/>
      <c r="J1180" s="38" t="str">
        <f t="shared" si="68"/>
        <v xml:space="preserve"> </v>
      </c>
      <c r="K1180" s="38" t="str">
        <f t="shared" si="69"/>
        <v xml:space="preserve"> </v>
      </c>
    </row>
    <row r="1181" spans="1:11" ht="15" customHeight="1" x14ac:dyDescent="0.25">
      <c r="A1181" s="1">
        <v>669</v>
      </c>
      <c r="B1181" s="477"/>
      <c r="C1181" s="477"/>
      <c r="D1181" s="136"/>
      <c r="E1181" s="136"/>
      <c r="F1181" s="136"/>
      <c r="G1181" s="136"/>
      <c r="H1181" s="137"/>
      <c r="I1181" s="138"/>
      <c r="J1181" s="38" t="str">
        <f t="shared" si="68"/>
        <v xml:space="preserve"> </v>
      </c>
      <c r="K1181" s="38" t="str">
        <f t="shared" si="69"/>
        <v xml:space="preserve"> </v>
      </c>
    </row>
    <row r="1182" spans="1:11" ht="15.75" customHeight="1" x14ac:dyDescent="0.25">
      <c r="A1182" s="2">
        <v>670</v>
      </c>
      <c r="B1182" s="477"/>
      <c r="C1182" s="477"/>
      <c r="D1182" s="136"/>
      <c r="E1182" s="136"/>
      <c r="F1182" s="136"/>
      <c r="G1182" s="136"/>
      <c r="H1182" s="137"/>
      <c r="I1182" s="138"/>
      <c r="J1182" s="38" t="str">
        <f t="shared" si="68"/>
        <v xml:space="preserve"> </v>
      </c>
      <c r="K1182" s="38" t="str">
        <f t="shared" si="69"/>
        <v xml:space="preserve"> </v>
      </c>
    </row>
    <row r="1183" spans="1:11" ht="15" customHeight="1" x14ac:dyDescent="0.25">
      <c r="A1183" s="1">
        <v>671</v>
      </c>
      <c r="B1183" s="477"/>
      <c r="C1183" s="477"/>
      <c r="D1183" s="136"/>
      <c r="E1183" s="136"/>
      <c r="F1183" s="136"/>
      <c r="G1183" s="136"/>
      <c r="H1183" s="137"/>
      <c r="I1183" s="138"/>
      <c r="J1183" s="38" t="str">
        <f t="shared" si="68"/>
        <v xml:space="preserve"> </v>
      </c>
      <c r="K1183" s="38" t="str">
        <f t="shared" si="69"/>
        <v xml:space="preserve"> </v>
      </c>
    </row>
    <row r="1184" spans="1:11" ht="15.75" customHeight="1" x14ac:dyDescent="0.25">
      <c r="A1184" s="2">
        <v>672</v>
      </c>
      <c r="B1184" s="477"/>
      <c r="C1184" s="477"/>
      <c r="D1184" s="136"/>
      <c r="E1184" s="136"/>
      <c r="F1184" s="136"/>
      <c r="G1184" s="136"/>
      <c r="H1184" s="137"/>
      <c r="I1184" s="138"/>
      <c r="J1184" s="38" t="str">
        <f t="shared" si="68"/>
        <v xml:space="preserve"> </v>
      </c>
      <c r="K1184" s="38" t="str">
        <f t="shared" si="69"/>
        <v xml:space="preserve"> </v>
      </c>
    </row>
    <row r="1185" spans="1:11" ht="15" customHeight="1" x14ac:dyDescent="0.25">
      <c r="A1185" s="1">
        <v>673</v>
      </c>
      <c r="B1185" s="477"/>
      <c r="C1185" s="477"/>
      <c r="D1185" s="136"/>
      <c r="E1185" s="136"/>
      <c r="F1185" s="136"/>
      <c r="G1185" s="136"/>
      <c r="H1185" s="137"/>
      <c r="I1185" s="138"/>
      <c r="J1185" s="38" t="str">
        <f t="shared" si="68"/>
        <v xml:space="preserve"> </v>
      </c>
      <c r="K1185" s="38" t="str">
        <f t="shared" si="69"/>
        <v xml:space="preserve"> </v>
      </c>
    </row>
    <row r="1186" spans="1:11" ht="15.75" customHeight="1" x14ac:dyDescent="0.25">
      <c r="A1186" s="2">
        <v>674</v>
      </c>
      <c r="B1186" s="477"/>
      <c r="C1186" s="477"/>
      <c r="D1186" s="136"/>
      <c r="E1186" s="136"/>
      <c r="F1186" s="136"/>
      <c r="G1186" s="136"/>
      <c r="H1186" s="137"/>
      <c r="I1186" s="138"/>
      <c r="J1186" s="38" t="str">
        <f t="shared" si="68"/>
        <v xml:space="preserve"> </v>
      </c>
      <c r="K1186" s="38" t="str">
        <f t="shared" si="69"/>
        <v xml:space="preserve"> </v>
      </c>
    </row>
    <row r="1187" spans="1:11" ht="15" customHeight="1" x14ac:dyDescent="0.25">
      <c r="A1187" s="1">
        <v>675</v>
      </c>
      <c r="B1187" s="477"/>
      <c r="C1187" s="477"/>
      <c r="D1187" s="136"/>
      <c r="E1187" s="136"/>
      <c r="F1187" s="136"/>
      <c r="G1187" s="136"/>
      <c r="H1187" s="137"/>
      <c r="I1187" s="138"/>
      <c r="J1187" s="38" t="str">
        <f t="shared" si="68"/>
        <v xml:space="preserve"> </v>
      </c>
      <c r="K1187" s="38" t="str">
        <f t="shared" si="69"/>
        <v xml:space="preserve"> </v>
      </c>
    </row>
    <row r="1188" spans="1:11" ht="15.75" customHeight="1" x14ac:dyDescent="0.25">
      <c r="A1188" s="2">
        <v>676</v>
      </c>
      <c r="B1188" s="477"/>
      <c r="C1188" s="477"/>
      <c r="D1188" s="136"/>
      <c r="E1188" s="136"/>
      <c r="F1188" s="136"/>
      <c r="G1188" s="136"/>
      <c r="H1188" s="137"/>
      <c r="I1188" s="138"/>
      <c r="J1188" s="38" t="str">
        <f t="shared" si="68"/>
        <v xml:space="preserve"> </v>
      </c>
      <c r="K1188" s="38" t="str">
        <f t="shared" si="69"/>
        <v xml:space="preserve"> </v>
      </c>
    </row>
    <row r="1189" spans="1:11" ht="15" customHeight="1" x14ac:dyDescent="0.25">
      <c r="A1189" s="1">
        <v>677</v>
      </c>
      <c r="B1189" s="477"/>
      <c r="C1189" s="477"/>
      <c r="D1189" s="136"/>
      <c r="E1189" s="136"/>
      <c r="F1189" s="136"/>
      <c r="G1189" s="136"/>
      <c r="H1189" s="137"/>
      <c r="I1189" s="138"/>
      <c r="J1189" s="38" t="str">
        <f t="shared" si="68"/>
        <v xml:space="preserve"> </v>
      </c>
      <c r="K1189" s="38" t="str">
        <f t="shared" si="69"/>
        <v xml:space="preserve"> </v>
      </c>
    </row>
    <row r="1190" spans="1:11" ht="15.75" customHeight="1" x14ac:dyDescent="0.25">
      <c r="A1190" s="2">
        <v>678</v>
      </c>
      <c r="B1190" s="477"/>
      <c r="C1190" s="477"/>
      <c r="D1190" s="136"/>
      <c r="E1190" s="136"/>
      <c r="F1190" s="136"/>
      <c r="G1190" s="136"/>
      <c r="H1190" s="137"/>
      <c r="I1190" s="138"/>
      <c r="J1190" s="38" t="str">
        <f t="shared" si="68"/>
        <v xml:space="preserve"> </v>
      </c>
      <c r="K1190" s="38" t="str">
        <f t="shared" si="69"/>
        <v xml:space="preserve"> </v>
      </c>
    </row>
    <row r="1191" spans="1:11" ht="15" customHeight="1" x14ac:dyDescent="0.25">
      <c r="A1191" s="1">
        <v>679</v>
      </c>
      <c r="B1191" s="500"/>
      <c r="C1191" s="500"/>
      <c r="D1191" s="136"/>
      <c r="E1191" s="136"/>
      <c r="F1191" s="136"/>
      <c r="G1191" s="136"/>
      <c r="H1191" s="137"/>
      <c r="I1191" s="138"/>
      <c r="J1191" s="38" t="str">
        <f t="shared" si="68"/>
        <v xml:space="preserve"> </v>
      </c>
      <c r="K1191" s="38" t="str">
        <f t="shared" si="69"/>
        <v xml:space="preserve"> </v>
      </c>
    </row>
    <row r="1192" spans="1:11" ht="15.75" customHeight="1" x14ac:dyDescent="0.25">
      <c r="A1192" s="2">
        <v>680</v>
      </c>
      <c r="B1192" s="501"/>
      <c r="C1192" s="501"/>
      <c r="D1192" s="139"/>
      <c r="E1192" s="139"/>
      <c r="F1192" s="139"/>
      <c r="G1192" s="139"/>
      <c r="H1192" s="140"/>
      <c r="I1192" s="141"/>
      <c r="J1192" s="38" t="str">
        <f t="shared" si="68"/>
        <v xml:space="preserve"> </v>
      </c>
      <c r="K1192" s="38" t="str">
        <f t="shared" si="69"/>
        <v xml:space="preserve"> </v>
      </c>
    </row>
    <row r="1193" spans="1:11" ht="21" customHeight="1" x14ac:dyDescent="0.25">
      <c r="A1193" s="455"/>
      <c r="B1193" s="455"/>
      <c r="C1193" s="455"/>
      <c r="D1193" s="455"/>
      <c r="E1193" s="455"/>
      <c r="F1193" s="86"/>
      <c r="G1193" s="91" t="s">
        <v>230</v>
      </c>
      <c r="H1193" s="41">
        <f>SUM(H1173:H1192)+H1159</f>
        <v>0</v>
      </c>
      <c r="I1193" s="49"/>
    </row>
    <row r="1194" spans="1:11" ht="15" customHeight="1" x14ac:dyDescent="0.25">
      <c r="A1194" s="46"/>
      <c r="B1194" s="46"/>
      <c r="C1194" s="46"/>
      <c r="D1194" s="46"/>
      <c r="E1194" s="46"/>
      <c r="F1194" s="46"/>
      <c r="G1194" s="46"/>
      <c r="H1194" s="46"/>
      <c r="I1194" s="46"/>
    </row>
    <row r="1195" spans="1:11" ht="15" customHeight="1" x14ac:dyDescent="0.25">
      <c r="A1195" s="502" t="s">
        <v>171</v>
      </c>
      <c r="B1195" s="502"/>
      <c r="C1195" s="502"/>
      <c r="D1195" s="502"/>
      <c r="E1195" s="502"/>
      <c r="F1195" s="502"/>
      <c r="G1195" s="502"/>
      <c r="H1195" s="502"/>
      <c r="I1195" s="502"/>
      <c r="J1195" s="502"/>
      <c r="K1195" s="502"/>
    </row>
    <row r="1196" spans="1:11" ht="15" customHeight="1" x14ac:dyDescent="0.25">
      <c r="A1196" s="50"/>
    </row>
    <row r="1197" spans="1:11" ht="15" customHeight="1" x14ac:dyDescent="0.25">
      <c r="A1197" s="89" t="s">
        <v>101</v>
      </c>
      <c r="D1197" s="503" t="s">
        <v>231</v>
      </c>
      <c r="E1197" s="503"/>
      <c r="F1197" s="503"/>
      <c r="G1197" s="503"/>
      <c r="H1197" s="503"/>
      <c r="I1197" s="503"/>
    </row>
    <row r="1198" spans="1:11" ht="15" customHeight="1" x14ac:dyDescent="0.25">
      <c r="A1198" s="89"/>
      <c r="D1198" s="89"/>
      <c r="E1198" s="89"/>
      <c r="F1198" s="89"/>
      <c r="G1198" s="89"/>
      <c r="H1198" s="89"/>
      <c r="I1198" s="89"/>
    </row>
    <row r="1199" spans="1:11" ht="15.75" customHeight="1" x14ac:dyDescent="0.25">
      <c r="A1199" s="348" t="s">
        <v>221</v>
      </c>
      <c r="B1199" s="348"/>
      <c r="C1199" s="348"/>
      <c r="D1199" s="348"/>
      <c r="E1199" s="348"/>
      <c r="F1199" s="348"/>
      <c r="G1199" s="348"/>
      <c r="H1199" s="348"/>
      <c r="I1199" s="348"/>
    </row>
    <row r="1200" spans="1:11" ht="15" customHeight="1" x14ac:dyDescent="0.25">
      <c r="A1200" s="70"/>
      <c r="B1200" s="70"/>
      <c r="C1200" s="70"/>
      <c r="D1200" s="71" t="str">
        <f>'proje ve personel bilgileri'!$B$7</f>
        <v>/</v>
      </c>
      <c r="E1200" s="70" t="s">
        <v>109</v>
      </c>
      <c r="F1200" s="70"/>
      <c r="G1200" s="70"/>
      <c r="H1200" s="70"/>
      <c r="I1200" s="70"/>
    </row>
    <row r="1201" spans="1:11" ht="18.75" customHeight="1" x14ac:dyDescent="0.25">
      <c r="A1201" s="64" t="s">
        <v>222</v>
      </c>
      <c r="I1201" s="64" t="s">
        <v>223</v>
      </c>
    </row>
    <row r="1202" spans="1:11" ht="15.75" customHeight="1" x14ac:dyDescent="0.25">
      <c r="A1202" s="435" t="s">
        <v>224</v>
      </c>
      <c r="B1202" s="436"/>
      <c r="C1202" s="351">
        <f>'proje ve personel bilgileri'!$B$2</f>
        <v>0</v>
      </c>
      <c r="D1202" s="352"/>
      <c r="E1202" s="352"/>
      <c r="F1202" s="352"/>
      <c r="G1202" s="352"/>
      <c r="H1202" s="352"/>
      <c r="I1202" s="353"/>
    </row>
    <row r="1203" spans="1:11" ht="15.75" customHeight="1" x14ac:dyDescent="0.25">
      <c r="A1203" s="509" t="s">
        <v>225</v>
      </c>
      <c r="B1203" s="510"/>
      <c r="C1203" s="356">
        <f>'proje ve personel bilgileri'!$B$3</f>
        <v>0</v>
      </c>
      <c r="D1203" s="357"/>
      <c r="E1203" s="357"/>
      <c r="F1203" s="357"/>
      <c r="G1203" s="357"/>
      <c r="H1203" s="357"/>
      <c r="I1203" s="358"/>
    </row>
    <row r="1204" spans="1:11" ht="15" customHeight="1" x14ac:dyDescent="0.25">
      <c r="A1204" s="343" t="s">
        <v>87</v>
      </c>
      <c r="B1204" s="346" t="s">
        <v>226</v>
      </c>
      <c r="C1204" s="347"/>
      <c r="D1204" s="343" t="s">
        <v>227</v>
      </c>
      <c r="E1204" s="343" t="s">
        <v>228</v>
      </c>
      <c r="F1204" s="344" t="s">
        <v>176</v>
      </c>
      <c r="G1204" s="506"/>
      <c r="H1204" s="343" t="s">
        <v>189</v>
      </c>
      <c r="I1204" s="343" t="s">
        <v>178</v>
      </c>
    </row>
    <row r="1205" spans="1:11" ht="15.75" customHeight="1" x14ac:dyDescent="0.25">
      <c r="A1205" s="338"/>
      <c r="B1205" s="339"/>
      <c r="C1205" s="340"/>
      <c r="D1205" s="338"/>
      <c r="E1205" s="338"/>
      <c r="F1205" s="507"/>
      <c r="G1205" s="508"/>
      <c r="H1205" s="338"/>
      <c r="I1205" s="338"/>
    </row>
    <row r="1206" spans="1:11" ht="57" customHeight="1" x14ac:dyDescent="0.25">
      <c r="A1206" s="505"/>
      <c r="B1206" s="339"/>
      <c r="C1206" s="340"/>
      <c r="D1206" s="338"/>
      <c r="E1206" s="338"/>
      <c r="F1206" s="85" t="s">
        <v>179</v>
      </c>
      <c r="G1206" s="87" t="s">
        <v>180</v>
      </c>
      <c r="H1206" s="338"/>
      <c r="I1206" s="338"/>
    </row>
    <row r="1207" spans="1:11" ht="15" customHeight="1" x14ac:dyDescent="0.25">
      <c r="A1207" s="1">
        <v>681</v>
      </c>
      <c r="B1207" s="504"/>
      <c r="C1207" s="504"/>
      <c r="D1207" s="133"/>
      <c r="E1207" s="133"/>
      <c r="F1207" s="133"/>
      <c r="G1207" s="133"/>
      <c r="H1207" s="142"/>
      <c r="I1207" s="135"/>
      <c r="J1207" s="38" t="str">
        <f t="shared" ref="J1207:J1226" si="70">IF(H1207&lt;&gt;0,(IF(I1207=0,"KDV'li Tutar Zorunlu"," "))," ")</f>
        <v xml:space="preserve"> </v>
      </c>
      <c r="K1207" s="38" t="str">
        <f t="shared" ref="K1207:K1226" si="71">IF(H1207&lt;&gt;0,(IF(F1207=0,"Tarih Numara Zorunlu"," "))," ")</f>
        <v xml:space="preserve"> </v>
      </c>
    </row>
    <row r="1208" spans="1:11" ht="15.75" customHeight="1" x14ac:dyDescent="0.25">
      <c r="A1208" s="2">
        <v>682</v>
      </c>
      <c r="B1208" s="500"/>
      <c r="C1208" s="500"/>
      <c r="D1208" s="136"/>
      <c r="E1208" s="136"/>
      <c r="F1208" s="136"/>
      <c r="G1208" s="136"/>
      <c r="H1208" s="137"/>
      <c r="I1208" s="138"/>
      <c r="J1208" s="38" t="str">
        <f t="shared" si="70"/>
        <v xml:space="preserve"> </v>
      </c>
      <c r="K1208" s="38" t="str">
        <f t="shared" si="71"/>
        <v xml:space="preserve"> </v>
      </c>
    </row>
    <row r="1209" spans="1:11" ht="15" customHeight="1" x14ac:dyDescent="0.25">
      <c r="A1209" s="1">
        <v>683</v>
      </c>
      <c r="B1209" s="500"/>
      <c r="C1209" s="500"/>
      <c r="D1209" s="136"/>
      <c r="E1209" s="136"/>
      <c r="F1209" s="136"/>
      <c r="G1209" s="136"/>
      <c r="H1209" s="137"/>
      <c r="I1209" s="138"/>
      <c r="J1209" s="38" t="str">
        <f t="shared" si="70"/>
        <v xml:space="preserve"> </v>
      </c>
      <c r="K1209" s="38" t="str">
        <f t="shared" si="71"/>
        <v xml:space="preserve"> </v>
      </c>
    </row>
    <row r="1210" spans="1:11" ht="15.75" customHeight="1" x14ac:dyDescent="0.25">
      <c r="A1210" s="2">
        <v>684</v>
      </c>
      <c r="B1210" s="500"/>
      <c r="C1210" s="500"/>
      <c r="D1210" s="136"/>
      <c r="E1210" s="136"/>
      <c r="F1210" s="136"/>
      <c r="G1210" s="136"/>
      <c r="H1210" s="137"/>
      <c r="I1210" s="138"/>
      <c r="J1210" s="38" t="str">
        <f t="shared" si="70"/>
        <v xml:space="preserve"> </v>
      </c>
      <c r="K1210" s="38" t="str">
        <f t="shared" si="71"/>
        <v xml:space="preserve"> </v>
      </c>
    </row>
    <row r="1211" spans="1:11" ht="15" customHeight="1" x14ac:dyDescent="0.25">
      <c r="A1211" s="1">
        <v>685</v>
      </c>
      <c r="B1211" s="500"/>
      <c r="C1211" s="500"/>
      <c r="D1211" s="136"/>
      <c r="E1211" s="136"/>
      <c r="F1211" s="136"/>
      <c r="G1211" s="136"/>
      <c r="H1211" s="137"/>
      <c r="I1211" s="138"/>
      <c r="J1211" s="38" t="str">
        <f t="shared" si="70"/>
        <v xml:space="preserve"> </v>
      </c>
      <c r="K1211" s="38" t="str">
        <f t="shared" si="71"/>
        <v xml:space="preserve"> </v>
      </c>
    </row>
    <row r="1212" spans="1:11" ht="15.75" customHeight="1" x14ac:dyDescent="0.25">
      <c r="A1212" s="2">
        <v>686</v>
      </c>
      <c r="B1212" s="477"/>
      <c r="C1212" s="477"/>
      <c r="D1212" s="136"/>
      <c r="E1212" s="136"/>
      <c r="F1212" s="136"/>
      <c r="G1212" s="136"/>
      <c r="H1212" s="137"/>
      <c r="I1212" s="138"/>
      <c r="J1212" s="38" t="str">
        <f t="shared" si="70"/>
        <v xml:space="preserve"> </v>
      </c>
      <c r="K1212" s="38" t="str">
        <f t="shared" si="71"/>
        <v xml:space="preserve"> </v>
      </c>
    </row>
    <row r="1213" spans="1:11" ht="15" customHeight="1" x14ac:dyDescent="0.25">
      <c r="A1213" s="1">
        <v>687</v>
      </c>
      <c r="B1213" s="477"/>
      <c r="C1213" s="477"/>
      <c r="D1213" s="136"/>
      <c r="E1213" s="136"/>
      <c r="F1213" s="136"/>
      <c r="G1213" s="136"/>
      <c r="H1213" s="137"/>
      <c r="I1213" s="138"/>
      <c r="J1213" s="38" t="str">
        <f t="shared" si="70"/>
        <v xml:space="preserve"> </v>
      </c>
      <c r="K1213" s="38" t="str">
        <f t="shared" si="71"/>
        <v xml:space="preserve"> </v>
      </c>
    </row>
    <row r="1214" spans="1:11" ht="15.75" customHeight="1" x14ac:dyDescent="0.25">
      <c r="A1214" s="2">
        <v>688</v>
      </c>
      <c r="B1214" s="477"/>
      <c r="C1214" s="477"/>
      <c r="D1214" s="136"/>
      <c r="E1214" s="136"/>
      <c r="F1214" s="136"/>
      <c r="G1214" s="136"/>
      <c r="H1214" s="137"/>
      <c r="I1214" s="138"/>
      <c r="J1214" s="38" t="str">
        <f t="shared" si="70"/>
        <v xml:space="preserve"> </v>
      </c>
      <c r="K1214" s="38" t="str">
        <f t="shared" si="71"/>
        <v xml:space="preserve"> </v>
      </c>
    </row>
    <row r="1215" spans="1:11" ht="15" customHeight="1" x14ac:dyDescent="0.25">
      <c r="A1215" s="1">
        <v>689</v>
      </c>
      <c r="B1215" s="477"/>
      <c r="C1215" s="477"/>
      <c r="D1215" s="136"/>
      <c r="E1215" s="136"/>
      <c r="F1215" s="136"/>
      <c r="G1215" s="136"/>
      <c r="H1215" s="137"/>
      <c r="I1215" s="138"/>
      <c r="J1215" s="38" t="str">
        <f t="shared" si="70"/>
        <v xml:space="preserve"> </v>
      </c>
      <c r="K1215" s="38" t="str">
        <f t="shared" si="71"/>
        <v xml:space="preserve"> </v>
      </c>
    </row>
    <row r="1216" spans="1:11" ht="15.75" customHeight="1" x14ac:dyDescent="0.25">
      <c r="A1216" s="2">
        <v>690</v>
      </c>
      <c r="B1216" s="477"/>
      <c r="C1216" s="477"/>
      <c r="D1216" s="136"/>
      <c r="E1216" s="136"/>
      <c r="F1216" s="136"/>
      <c r="G1216" s="136"/>
      <c r="H1216" s="137"/>
      <c r="I1216" s="138"/>
      <c r="J1216" s="38" t="str">
        <f t="shared" si="70"/>
        <v xml:space="preserve"> </v>
      </c>
      <c r="K1216" s="38" t="str">
        <f t="shared" si="71"/>
        <v xml:space="preserve"> </v>
      </c>
    </row>
    <row r="1217" spans="1:11" ht="15" customHeight="1" x14ac:dyDescent="0.25">
      <c r="A1217" s="1">
        <v>691</v>
      </c>
      <c r="B1217" s="477"/>
      <c r="C1217" s="477"/>
      <c r="D1217" s="136"/>
      <c r="E1217" s="136"/>
      <c r="F1217" s="136"/>
      <c r="G1217" s="136"/>
      <c r="H1217" s="137"/>
      <c r="I1217" s="138"/>
      <c r="J1217" s="38" t="str">
        <f t="shared" si="70"/>
        <v xml:space="preserve"> </v>
      </c>
      <c r="K1217" s="38" t="str">
        <f t="shared" si="71"/>
        <v xml:space="preserve"> </v>
      </c>
    </row>
    <row r="1218" spans="1:11" ht="15.75" customHeight="1" x14ac:dyDescent="0.25">
      <c r="A1218" s="2">
        <v>692</v>
      </c>
      <c r="B1218" s="477"/>
      <c r="C1218" s="477"/>
      <c r="D1218" s="136"/>
      <c r="E1218" s="136"/>
      <c r="F1218" s="136"/>
      <c r="G1218" s="136"/>
      <c r="H1218" s="137"/>
      <c r="I1218" s="138"/>
      <c r="J1218" s="38" t="str">
        <f t="shared" si="70"/>
        <v xml:space="preserve"> </v>
      </c>
      <c r="K1218" s="38" t="str">
        <f t="shared" si="71"/>
        <v xml:space="preserve"> </v>
      </c>
    </row>
    <row r="1219" spans="1:11" ht="15" customHeight="1" x14ac:dyDescent="0.25">
      <c r="A1219" s="1">
        <v>693</v>
      </c>
      <c r="B1219" s="477"/>
      <c r="C1219" s="477"/>
      <c r="D1219" s="136"/>
      <c r="E1219" s="136"/>
      <c r="F1219" s="136"/>
      <c r="G1219" s="136"/>
      <c r="H1219" s="137"/>
      <c r="I1219" s="138"/>
      <c r="J1219" s="38" t="str">
        <f t="shared" si="70"/>
        <v xml:space="preserve"> </v>
      </c>
      <c r="K1219" s="38" t="str">
        <f t="shared" si="71"/>
        <v xml:space="preserve"> </v>
      </c>
    </row>
    <row r="1220" spans="1:11" ht="15.75" customHeight="1" x14ac:dyDescent="0.25">
      <c r="A1220" s="2">
        <v>694</v>
      </c>
      <c r="B1220" s="477"/>
      <c r="C1220" s="477"/>
      <c r="D1220" s="136"/>
      <c r="E1220" s="136"/>
      <c r="F1220" s="136"/>
      <c r="G1220" s="136"/>
      <c r="H1220" s="137"/>
      <c r="I1220" s="138"/>
      <c r="J1220" s="38" t="str">
        <f t="shared" si="70"/>
        <v xml:space="preserve"> </v>
      </c>
      <c r="K1220" s="38" t="str">
        <f t="shared" si="71"/>
        <v xml:space="preserve"> </v>
      </c>
    </row>
    <row r="1221" spans="1:11" ht="15" customHeight="1" x14ac:dyDescent="0.25">
      <c r="A1221" s="1">
        <v>695</v>
      </c>
      <c r="B1221" s="477"/>
      <c r="C1221" s="477"/>
      <c r="D1221" s="136"/>
      <c r="E1221" s="136"/>
      <c r="F1221" s="136"/>
      <c r="G1221" s="136"/>
      <c r="H1221" s="137"/>
      <c r="I1221" s="138"/>
      <c r="J1221" s="38" t="str">
        <f t="shared" si="70"/>
        <v xml:space="preserve"> </v>
      </c>
      <c r="K1221" s="38" t="str">
        <f t="shared" si="71"/>
        <v xml:space="preserve"> </v>
      </c>
    </row>
    <row r="1222" spans="1:11" ht="15.75" customHeight="1" x14ac:dyDescent="0.25">
      <c r="A1222" s="2">
        <v>696</v>
      </c>
      <c r="B1222" s="477"/>
      <c r="C1222" s="477"/>
      <c r="D1222" s="136"/>
      <c r="E1222" s="136"/>
      <c r="F1222" s="136"/>
      <c r="G1222" s="136"/>
      <c r="H1222" s="137"/>
      <c r="I1222" s="138"/>
      <c r="J1222" s="38" t="str">
        <f t="shared" si="70"/>
        <v xml:space="preserve"> </v>
      </c>
      <c r="K1222" s="38" t="str">
        <f t="shared" si="71"/>
        <v xml:space="preserve"> </v>
      </c>
    </row>
    <row r="1223" spans="1:11" ht="15" customHeight="1" x14ac:dyDescent="0.25">
      <c r="A1223" s="1">
        <v>697</v>
      </c>
      <c r="B1223" s="477"/>
      <c r="C1223" s="477"/>
      <c r="D1223" s="136"/>
      <c r="E1223" s="136"/>
      <c r="F1223" s="136"/>
      <c r="G1223" s="136"/>
      <c r="H1223" s="137"/>
      <c r="I1223" s="138"/>
      <c r="J1223" s="38" t="str">
        <f t="shared" si="70"/>
        <v xml:space="preserve"> </v>
      </c>
      <c r="K1223" s="38" t="str">
        <f t="shared" si="71"/>
        <v xml:space="preserve"> </v>
      </c>
    </row>
    <row r="1224" spans="1:11" ht="15.75" customHeight="1" x14ac:dyDescent="0.25">
      <c r="A1224" s="2">
        <v>698</v>
      </c>
      <c r="B1224" s="477"/>
      <c r="C1224" s="477"/>
      <c r="D1224" s="136"/>
      <c r="E1224" s="136"/>
      <c r="F1224" s="136"/>
      <c r="G1224" s="136"/>
      <c r="H1224" s="137"/>
      <c r="I1224" s="138"/>
      <c r="J1224" s="38" t="str">
        <f t="shared" si="70"/>
        <v xml:space="preserve"> </v>
      </c>
      <c r="K1224" s="38" t="str">
        <f t="shared" si="71"/>
        <v xml:space="preserve"> </v>
      </c>
    </row>
    <row r="1225" spans="1:11" ht="15" customHeight="1" x14ac:dyDescent="0.25">
      <c r="A1225" s="1">
        <v>699</v>
      </c>
      <c r="B1225" s="500"/>
      <c r="C1225" s="500"/>
      <c r="D1225" s="136"/>
      <c r="E1225" s="136"/>
      <c r="F1225" s="136"/>
      <c r="G1225" s="136"/>
      <c r="H1225" s="137"/>
      <c r="I1225" s="138"/>
      <c r="J1225" s="38" t="str">
        <f t="shared" si="70"/>
        <v xml:space="preserve"> </v>
      </c>
      <c r="K1225" s="38" t="str">
        <f t="shared" si="71"/>
        <v xml:space="preserve"> </v>
      </c>
    </row>
    <row r="1226" spans="1:11" ht="15.75" customHeight="1" x14ac:dyDescent="0.25">
      <c r="A1226" s="2">
        <v>700</v>
      </c>
      <c r="B1226" s="501"/>
      <c r="C1226" s="501"/>
      <c r="D1226" s="139"/>
      <c r="E1226" s="139"/>
      <c r="F1226" s="139"/>
      <c r="G1226" s="139"/>
      <c r="H1226" s="140"/>
      <c r="I1226" s="141"/>
      <c r="J1226" s="38" t="str">
        <f t="shared" si="70"/>
        <v xml:space="preserve"> </v>
      </c>
      <c r="K1226" s="38" t="str">
        <f t="shared" si="71"/>
        <v xml:space="preserve"> </v>
      </c>
    </row>
    <row r="1227" spans="1:11" ht="20.25" customHeight="1" x14ac:dyDescent="0.25">
      <c r="A1227" s="455"/>
      <c r="B1227" s="455"/>
      <c r="C1227" s="455"/>
      <c r="D1227" s="455"/>
      <c r="E1227" s="455"/>
      <c r="F1227" s="86"/>
      <c r="G1227" s="91" t="s">
        <v>230</v>
      </c>
      <c r="H1227" s="41">
        <f>SUM(H1207:H1226)+H1193</f>
        <v>0</v>
      </c>
      <c r="I1227" s="49"/>
    </row>
    <row r="1228" spans="1:11" ht="15" customHeight="1" x14ac:dyDescent="0.25">
      <c r="A1228" s="46"/>
      <c r="B1228" s="46"/>
      <c r="C1228" s="46"/>
      <c r="D1228" s="46"/>
      <c r="E1228" s="46"/>
      <c r="F1228" s="46"/>
      <c r="G1228" s="46"/>
      <c r="H1228" s="46"/>
      <c r="I1228" s="46"/>
    </row>
    <row r="1229" spans="1:11" ht="15" customHeight="1" x14ac:dyDescent="0.25">
      <c r="A1229" s="502" t="s">
        <v>171</v>
      </c>
      <c r="B1229" s="502"/>
      <c r="C1229" s="502"/>
      <c r="D1229" s="502"/>
      <c r="E1229" s="502"/>
      <c r="F1229" s="502"/>
      <c r="G1229" s="502"/>
      <c r="H1229" s="502"/>
      <c r="I1229" s="502"/>
      <c r="J1229" s="502"/>
      <c r="K1229" s="502"/>
    </row>
    <row r="1230" spans="1:11" ht="15" customHeight="1" x14ac:dyDescent="0.25">
      <c r="A1230" s="50"/>
    </row>
    <row r="1231" spans="1:11" ht="15" customHeight="1" x14ac:dyDescent="0.25">
      <c r="A1231" s="89" t="s">
        <v>101</v>
      </c>
      <c r="D1231" s="503" t="s">
        <v>231</v>
      </c>
      <c r="E1231" s="503"/>
      <c r="F1231" s="503"/>
      <c r="G1231" s="503"/>
      <c r="H1231" s="503"/>
      <c r="I1231" s="503"/>
    </row>
    <row r="1232" spans="1:11" ht="15" customHeight="1" x14ac:dyDescent="0.25">
      <c r="A1232" s="89"/>
      <c r="D1232" s="89"/>
      <c r="E1232" s="89"/>
      <c r="F1232" s="89"/>
      <c r="G1232" s="89"/>
      <c r="H1232" s="89"/>
      <c r="I1232" s="89"/>
    </row>
    <row r="1233" spans="1:11" ht="15.75" customHeight="1" x14ac:dyDescent="0.25">
      <c r="A1233" s="348" t="s">
        <v>221</v>
      </c>
      <c r="B1233" s="348"/>
      <c r="C1233" s="348"/>
      <c r="D1233" s="348"/>
      <c r="E1233" s="348"/>
      <c r="F1233" s="348"/>
      <c r="G1233" s="348"/>
      <c r="H1233" s="348"/>
      <c r="I1233" s="348"/>
    </row>
    <row r="1234" spans="1:11" ht="15" customHeight="1" x14ac:dyDescent="0.25">
      <c r="A1234" s="70"/>
      <c r="B1234" s="70"/>
      <c r="C1234" s="70"/>
      <c r="D1234" s="71" t="str">
        <f>'proje ve personel bilgileri'!$B$7</f>
        <v>/</v>
      </c>
      <c r="E1234" s="70" t="s">
        <v>109</v>
      </c>
      <c r="F1234" s="70"/>
      <c r="G1234" s="70"/>
      <c r="H1234" s="70"/>
      <c r="I1234" s="70"/>
    </row>
    <row r="1235" spans="1:11" ht="18.75" customHeight="1" x14ac:dyDescent="0.25">
      <c r="A1235" s="64" t="s">
        <v>222</v>
      </c>
      <c r="I1235" s="64" t="s">
        <v>223</v>
      </c>
    </row>
    <row r="1236" spans="1:11" ht="15.75" customHeight="1" x14ac:dyDescent="0.25">
      <c r="A1236" s="435" t="s">
        <v>224</v>
      </c>
      <c r="B1236" s="436"/>
      <c r="C1236" s="351">
        <f>'proje ve personel bilgileri'!$B$2</f>
        <v>0</v>
      </c>
      <c r="D1236" s="352"/>
      <c r="E1236" s="352"/>
      <c r="F1236" s="352"/>
      <c r="G1236" s="352"/>
      <c r="H1236" s="352"/>
      <c r="I1236" s="353"/>
    </row>
    <row r="1237" spans="1:11" ht="15.75" customHeight="1" x14ac:dyDescent="0.25">
      <c r="A1237" s="509" t="s">
        <v>225</v>
      </c>
      <c r="B1237" s="510"/>
      <c r="C1237" s="356">
        <f>'proje ve personel bilgileri'!$B$3</f>
        <v>0</v>
      </c>
      <c r="D1237" s="357"/>
      <c r="E1237" s="357"/>
      <c r="F1237" s="357"/>
      <c r="G1237" s="357"/>
      <c r="H1237" s="357"/>
      <c r="I1237" s="358"/>
    </row>
    <row r="1238" spans="1:11" ht="15" customHeight="1" x14ac:dyDescent="0.25">
      <c r="A1238" s="343" t="s">
        <v>87</v>
      </c>
      <c r="B1238" s="346" t="s">
        <v>226</v>
      </c>
      <c r="C1238" s="347"/>
      <c r="D1238" s="343" t="s">
        <v>227</v>
      </c>
      <c r="E1238" s="343" t="s">
        <v>228</v>
      </c>
      <c r="F1238" s="344" t="s">
        <v>176</v>
      </c>
      <c r="G1238" s="506"/>
      <c r="H1238" s="343" t="s">
        <v>189</v>
      </c>
      <c r="I1238" s="343" t="s">
        <v>178</v>
      </c>
    </row>
    <row r="1239" spans="1:11" ht="15.75" customHeight="1" x14ac:dyDescent="0.25">
      <c r="A1239" s="338"/>
      <c r="B1239" s="339"/>
      <c r="C1239" s="340"/>
      <c r="D1239" s="338"/>
      <c r="E1239" s="338"/>
      <c r="F1239" s="507"/>
      <c r="G1239" s="508"/>
      <c r="H1239" s="338"/>
      <c r="I1239" s="338"/>
    </row>
    <row r="1240" spans="1:11" ht="57" customHeight="1" x14ac:dyDescent="0.25">
      <c r="A1240" s="505"/>
      <c r="B1240" s="339"/>
      <c r="C1240" s="340"/>
      <c r="D1240" s="338"/>
      <c r="E1240" s="338"/>
      <c r="F1240" s="85" t="s">
        <v>179</v>
      </c>
      <c r="G1240" s="87" t="s">
        <v>180</v>
      </c>
      <c r="H1240" s="338"/>
      <c r="I1240" s="338"/>
    </row>
    <row r="1241" spans="1:11" ht="15" customHeight="1" x14ac:dyDescent="0.25">
      <c r="A1241" s="1">
        <v>701</v>
      </c>
      <c r="B1241" s="504"/>
      <c r="C1241" s="504"/>
      <c r="D1241" s="133"/>
      <c r="E1241" s="133"/>
      <c r="F1241" s="133"/>
      <c r="G1241" s="133"/>
      <c r="H1241" s="142"/>
      <c r="I1241" s="135"/>
      <c r="J1241" s="38" t="str">
        <f t="shared" ref="J1241:J1260" si="72">IF(H1241&lt;&gt;0,(IF(I1241=0,"KDV'li Tutar Zorunlu"," "))," ")</f>
        <v xml:space="preserve"> </v>
      </c>
      <c r="K1241" s="38" t="str">
        <f t="shared" ref="K1241:K1260" si="73">IF(H1241&lt;&gt;0,(IF(F1241=0,"Tarih Numara Zorunlu"," "))," ")</f>
        <v xml:space="preserve"> </v>
      </c>
    </row>
    <row r="1242" spans="1:11" ht="15.75" customHeight="1" x14ac:dyDescent="0.25">
      <c r="A1242" s="2">
        <v>702</v>
      </c>
      <c r="B1242" s="500"/>
      <c r="C1242" s="500"/>
      <c r="D1242" s="136"/>
      <c r="E1242" s="136"/>
      <c r="F1242" s="136"/>
      <c r="G1242" s="136"/>
      <c r="H1242" s="137"/>
      <c r="I1242" s="138"/>
      <c r="J1242" s="38" t="str">
        <f t="shared" si="72"/>
        <v xml:space="preserve"> </v>
      </c>
      <c r="K1242" s="38" t="str">
        <f t="shared" si="73"/>
        <v xml:space="preserve"> </v>
      </c>
    </row>
    <row r="1243" spans="1:11" ht="15" customHeight="1" x14ac:dyDescent="0.25">
      <c r="A1243" s="1">
        <v>703</v>
      </c>
      <c r="B1243" s="500"/>
      <c r="C1243" s="500"/>
      <c r="D1243" s="136"/>
      <c r="E1243" s="136"/>
      <c r="F1243" s="136"/>
      <c r="G1243" s="136"/>
      <c r="H1243" s="137"/>
      <c r="I1243" s="138"/>
      <c r="J1243" s="38" t="str">
        <f t="shared" si="72"/>
        <v xml:space="preserve"> </v>
      </c>
      <c r="K1243" s="38" t="str">
        <f t="shared" si="73"/>
        <v xml:space="preserve"> </v>
      </c>
    </row>
    <row r="1244" spans="1:11" ht="15.75" customHeight="1" x14ac:dyDescent="0.25">
      <c r="A1244" s="2">
        <v>704</v>
      </c>
      <c r="B1244" s="500"/>
      <c r="C1244" s="500"/>
      <c r="D1244" s="136"/>
      <c r="E1244" s="136"/>
      <c r="F1244" s="136"/>
      <c r="G1244" s="136"/>
      <c r="H1244" s="137"/>
      <c r="I1244" s="138"/>
      <c r="J1244" s="38" t="str">
        <f t="shared" si="72"/>
        <v xml:space="preserve"> </v>
      </c>
      <c r="K1244" s="38" t="str">
        <f t="shared" si="73"/>
        <v xml:space="preserve"> </v>
      </c>
    </row>
    <row r="1245" spans="1:11" ht="15" customHeight="1" x14ac:dyDescent="0.25">
      <c r="A1245" s="1">
        <v>705</v>
      </c>
      <c r="B1245" s="500"/>
      <c r="C1245" s="500"/>
      <c r="D1245" s="136"/>
      <c r="E1245" s="136"/>
      <c r="F1245" s="136"/>
      <c r="G1245" s="136"/>
      <c r="H1245" s="137"/>
      <c r="I1245" s="138"/>
      <c r="J1245" s="38" t="str">
        <f t="shared" si="72"/>
        <v xml:space="preserve"> </v>
      </c>
      <c r="K1245" s="38" t="str">
        <f t="shared" si="73"/>
        <v xml:space="preserve"> </v>
      </c>
    </row>
    <row r="1246" spans="1:11" ht="15.75" customHeight="1" x14ac:dyDescent="0.25">
      <c r="A1246" s="2">
        <v>706</v>
      </c>
      <c r="B1246" s="477"/>
      <c r="C1246" s="477"/>
      <c r="D1246" s="136"/>
      <c r="E1246" s="136"/>
      <c r="F1246" s="136"/>
      <c r="G1246" s="136"/>
      <c r="H1246" s="137"/>
      <c r="I1246" s="138"/>
      <c r="J1246" s="38" t="str">
        <f t="shared" si="72"/>
        <v xml:space="preserve"> </v>
      </c>
      <c r="K1246" s="38" t="str">
        <f t="shared" si="73"/>
        <v xml:space="preserve"> </v>
      </c>
    </row>
    <row r="1247" spans="1:11" ht="15" customHeight="1" x14ac:dyDescent="0.25">
      <c r="A1247" s="1">
        <v>707</v>
      </c>
      <c r="B1247" s="477"/>
      <c r="C1247" s="477"/>
      <c r="D1247" s="136"/>
      <c r="E1247" s="136"/>
      <c r="F1247" s="136"/>
      <c r="G1247" s="136"/>
      <c r="H1247" s="137"/>
      <c r="I1247" s="138"/>
      <c r="J1247" s="38" t="str">
        <f t="shared" si="72"/>
        <v xml:space="preserve"> </v>
      </c>
      <c r="K1247" s="38" t="str">
        <f t="shared" si="73"/>
        <v xml:space="preserve"> </v>
      </c>
    </row>
    <row r="1248" spans="1:11" ht="15.75" customHeight="1" x14ac:dyDescent="0.25">
      <c r="A1248" s="2">
        <v>708</v>
      </c>
      <c r="B1248" s="477"/>
      <c r="C1248" s="477"/>
      <c r="D1248" s="136"/>
      <c r="E1248" s="136"/>
      <c r="F1248" s="136"/>
      <c r="G1248" s="136"/>
      <c r="H1248" s="137"/>
      <c r="I1248" s="138"/>
      <c r="J1248" s="38" t="str">
        <f t="shared" si="72"/>
        <v xml:space="preserve"> </v>
      </c>
      <c r="K1248" s="38" t="str">
        <f t="shared" si="73"/>
        <v xml:space="preserve"> </v>
      </c>
    </row>
    <row r="1249" spans="1:11" ht="15" customHeight="1" x14ac:dyDescent="0.25">
      <c r="A1249" s="1">
        <v>709</v>
      </c>
      <c r="B1249" s="477"/>
      <c r="C1249" s="477"/>
      <c r="D1249" s="136"/>
      <c r="E1249" s="136"/>
      <c r="F1249" s="136"/>
      <c r="G1249" s="136"/>
      <c r="H1249" s="137"/>
      <c r="I1249" s="138"/>
      <c r="J1249" s="38" t="str">
        <f t="shared" si="72"/>
        <v xml:space="preserve"> </v>
      </c>
      <c r="K1249" s="38" t="str">
        <f t="shared" si="73"/>
        <v xml:space="preserve"> </v>
      </c>
    </row>
    <row r="1250" spans="1:11" ht="15.75" customHeight="1" x14ac:dyDescent="0.25">
      <c r="A1250" s="2">
        <v>710</v>
      </c>
      <c r="B1250" s="477"/>
      <c r="C1250" s="477"/>
      <c r="D1250" s="136"/>
      <c r="E1250" s="136"/>
      <c r="F1250" s="136"/>
      <c r="G1250" s="136"/>
      <c r="H1250" s="137"/>
      <c r="I1250" s="138"/>
      <c r="J1250" s="38" t="str">
        <f t="shared" si="72"/>
        <v xml:space="preserve"> </v>
      </c>
      <c r="K1250" s="38" t="str">
        <f t="shared" si="73"/>
        <v xml:space="preserve"> </v>
      </c>
    </row>
    <row r="1251" spans="1:11" ht="15" customHeight="1" x14ac:dyDescent="0.25">
      <c r="A1251" s="1">
        <v>711</v>
      </c>
      <c r="B1251" s="477"/>
      <c r="C1251" s="477"/>
      <c r="D1251" s="136"/>
      <c r="E1251" s="136"/>
      <c r="F1251" s="136"/>
      <c r="G1251" s="136"/>
      <c r="H1251" s="137"/>
      <c r="I1251" s="138"/>
      <c r="J1251" s="38" t="str">
        <f t="shared" si="72"/>
        <v xml:space="preserve"> </v>
      </c>
      <c r="K1251" s="38" t="str">
        <f t="shared" si="73"/>
        <v xml:space="preserve"> </v>
      </c>
    </row>
    <row r="1252" spans="1:11" ht="15.75" customHeight="1" x14ac:dyDescent="0.25">
      <c r="A1252" s="2">
        <v>712</v>
      </c>
      <c r="B1252" s="477"/>
      <c r="C1252" s="477"/>
      <c r="D1252" s="136"/>
      <c r="E1252" s="136"/>
      <c r="F1252" s="136"/>
      <c r="G1252" s="136"/>
      <c r="H1252" s="137"/>
      <c r="I1252" s="138"/>
      <c r="J1252" s="38" t="str">
        <f t="shared" si="72"/>
        <v xml:space="preserve"> </v>
      </c>
      <c r="K1252" s="38" t="str">
        <f t="shared" si="73"/>
        <v xml:space="preserve"> </v>
      </c>
    </row>
    <row r="1253" spans="1:11" ht="15" customHeight="1" x14ac:dyDescent="0.25">
      <c r="A1253" s="1">
        <v>713</v>
      </c>
      <c r="B1253" s="477"/>
      <c r="C1253" s="477"/>
      <c r="D1253" s="136"/>
      <c r="E1253" s="136"/>
      <c r="F1253" s="136"/>
      <c r="G1253" s="136"/>
      <c r="H1253" s="137"/>
      <c r="I1253" s="138"/>
      <c r="J1253" s="38" t="str">
        <f t="shared" si="72"/>
        <v xml:space="preserve"> </v>
      </c>
      <c r="K1253" s="38" t="str">
        <f t="shared" si="73"/>
        <v xml:space="preserve"> </v>
      </c>
    </row>
    <row r="1254" spans="1:11" ht="15.75" customHeight="1" x14ac:dyDescent="0.25">
      <c r="A1254" s="2">
        <v>714</v>
      </c>
      <c r="B1254" s="477"/>
      <c r="C1254" s="477"/>
      <c r="D1254" s="136"/>
      <c r="E1254" s="136"/>
      <c r="F1254" s="136"/>
      <c r="G1254" s="136"/>
      <c r="H1254" s="137"/>
      <c r="I1254" s="138"/>
      <c r="J1254" s="38" t="str">
        <f t="shared" si="72"/>
        <v xml:space="preserve"> </v>
      </c>
      <c r="K1254" s="38" t="str">
        <f t="shared" si="73"/>
        <v xml:space="preserve"> </v>
      </c>
    </row>
    <row r="1255" spans="1:11" ht="15" customHeight="1" x14ac:dyDescent="0.25">
      <c r="A1255" s="1">
        <v>715</v>
      </c>
      <c r="B1255" s="477"/>
      <c r="C1255" s="477"/>
      <c r="D1255" s="136"/>
      <c r="E1255" s="136"/>
      <c r="F1255" s="136"/>
      <c r="G1255" s="136"/>
      <c r="H1255" s="137"/>
      <c r="I1255" s="138"/>
      <c r="J1255" s="38" t="str">
        <f t="shared" si="72"/>
        <v xml:space="preserve"> </v>
      </c>
      <c r="K1255" s="38" t="str">
        <f t="shared" si="73"/>
        <v xml:space="preserve"> </v>
      </c>
    </row>
    <row r="1256" spans="1:11" ht="15.75" customHeight="1" x14ac:dyDescent="0.25">
      <c r="A1256" s="2">
        <v>716</v>
      </c>
      <c r="B1256" s="477"/>
      <c r="C1256" s="477"/>
      <c r="D1256" s="136"/>
      <c r="E1256" s="136"/>
      <c r="F1256" s="136"/>
      <c r="G1256" s="136"/>
      <c r="H1256" s="137"/>
      <c r="I1256" s="138"/>
      <c r="J1256" s="38" t="str">
        <f t="shared" si="72"/>
        <v xml:space="preserve"> </v>
      </c>
      <c r="K1256" s="38" t="str">
        <f t="shared" si="73"/>
        <v xml:space="preserve"> </v>
      </c>
    </row>
    <row r="1257" spans="1:11" ht="15" customHeight="1" x14ac:dyDescent="0.25">
      <c r="A1257" s="1">
        <v>717</v>
      </c>
      <c r="B1257" s="477"/>
      <c r="C1257" s="477"/>
      <c r="D1257" s="136"/>
      <c r="E1257" s="136"/>
      <c r="F1257" s="136"/>
      <c r="G1257" s="136"/>
      <c r="H1257" s="137"/>
      <c r="I1257" s="138"/>
      <c r="J1257" s="38" t="str">
        <f t="shared" si="72"/>
        <v xml:space="preserve"> </v>
      </c>
      <c r="K1257" s="38" t="str">
        <f t="shared" si="73"/>
        <v xml:space="preserve"> </v>
      </c>
    </row>
    <row r="1258" spans="1:11" ht="15.75" customHeight="1" x14ac:dyDescent="0.25">
      <c r="A1258" s="2">
        <v>718</v>
      </c>
      <c r="B1258" s="477"/>
      <c r="C1258" s="477"/>
      <c r="D1258" s="136"/>
      <c r="E1258" s="136"/>
      <c r="F1258" s="136"/>
      <c r="G1258" s="136"/>
      <c r="H1258" s="137"/>
      <c r="I1258" s="138"/>
      <c r="J1258" s="38" t="str">
        <f t="shared" si="72"/>
        <v xml:space="preserve"> </v>
      </c>
      <c r="K1258" s="38" t="str">
        <f t="shared" si="73"/>
        <v xml:space="preserve"> </v>
      </c>
    </row>
    <row r="1259" spans="1:11" ht="15" customHeight="1" x14ac:dyDescent="0.25">
      <c r="A1259" s="1">
        <v>719</v>
      </c>
      <c r="B1259" s="500"/>
      <c r="C1259" s="500"/>
      <c r="D1259" s="136"/>
      <c r="E1259" s="136"/>
      <c r="F1259" s="136"/>
      <c r="G1259" s="136"/>
      <c r="H1259" s="137"/>
      <c r="I1259" s="138"/>
      <c r="J1259" s="38" t="str">
        <f t="shared" si="72"/>
        <v xml:space="preserve"> </v>
      </c>
      <c r="K1259" s="38" t="str">
        <f t="shared" si="73"/>
        <v xml:space="preserve"> </v>
      </c>
    </row>
    <row r="1260" spans="1:11" ht="15.75" customHeight="1" x14ac:dyDescent="0.25">
      <c r="A1260" s="2">
        <v>720</v>
      </c>
      <c r="B1260" s="501"/>
      <c r="C1260" s="501"/>
      <c r="D1260" s="139"/>
      <c r="E1260" s="139"/>
      <c r="F1260" s="139"/>
      <c r="G1260" s="139"/>
      <c r="H1260" s="140"/>
      <c r="I1260" s="141"/>
      <c r="J1260" s="38" t="str">
        <f t="shared" si="72"/>
        <v xml:space="preserve"> </v>
      </c>
      <c r="K1260" s="38" t="str">
        <f t="shared" si="73"/>
        <v xml:space="preserve"> </v>
      </c>
    </row>
    <row r="1261" spans="1:11" ht="17.25" customHeight="1" x14ac:dyDescent="0.25">
      <c r="A1261" s="455"/>
      <c r="B1261" s="455"/>
      <c r="C1261" s="455"/>
      <c r="D1261" s="455"/>
      <c r="E1261" s="455"/>
      <c r="F1261" s="86"/>
      <c r="G1261" s="91" t="s">
        <v>230</v>
      </c>
      <c r="H1261" s="41">
        <f>SUM(H1241:H1260)+H1227</f>
        <v>0</v>
      </c>
      <c r="I1261" s="49"/>
    </row>
    <row r="1262" spans="1:11" ht="15" customHeight="1" x14ac:dyDescent="0.25">
      <c r="A1262" s="46"/>
      <c r="B1262" s="46"/>
      <c r="C1262" s="46"/>
      <c r="D1262" s="46"/>
      <c r="E1262" s="46"/>
      <c r="F1262" s="46"/>
      <c r="G1262" s="46"/>
      <c r="H1262" s="46"/>
      <c r="I1262" s="46"/>
    </row>
    <row r="1263" spans="1:11" ht="15" customHeight="1" x14ac:dyDescent="0.25">
      <c r="A1263" s="502" t="s">
        <v>171</v>
      </c>
      <c r="B1263" s="502"/>
      <c r="C1263" s="502"/>
      <c r="D1263" s="502"/>
      <c r="E1263" s="502"/>
      <c r="F1263" s="502"/>
      <c r="G1263" s="502"/>
      <c r="H1263" s="502"/>
      <c r="I1263" s="502"/>
      <c r="J1263" s="502"/>
      <c r="K1263" s="502"/>
    </row>
    <row r="1264" spans="1:11" ht="15" customHeight="1" x14ac:dyDescent="0.25">
      <c r="A1264" s="50"/>
    </row>
    <row r="1265" spans="1:11" ht="15" customHeight="1" x14ac:dyDescent="0.25">
      <c r="A1265" s="89" t="s">
        <v>101</v>
      </c>
      <c r="D1265" s="503" t="s">
        <v>231</v>
      </c>
      <c r="E1265" s="503"/>
      <c r="F1265" s="503"/>
      <c r="G1265" s="503"/>
      <c r="H1265" s="503"/>
      <c r="I1265" s="503"/>
    </row>
    <row r="1266" spans="1:11" ht="15" customHeight="1" x14ac:dyDescent="0.25">
      <c r="A1266" s="89"/>
      <c r="D1266" s="89"/>
      <c r="E1266" s="89"/>
      <c r="F1266" s="89"/>
      <c r="G1266" s="89"/>
      <c r="H1266" s="89"/>
      <c r="I1266" s="89"/>
    </row>
    <row r="1268" spans="1:11" ht="15.75" customHeight="1" x14ac:dyDescent="0.25">
      <c r="A1268" s="348" t="s">
        <v>221</v>
      </c>
      <c r="B1268" s="348"/>
      <c r="C1268" s="348"/>
      <c r="D1268" s="348"/>
      <c r="E1268" s="348"/>
      <c r="F1268" s="348"/>
      <c r="G1268" s="348"/>
      <c r="H1268" s="348"/>
      <c r="I1268" s="348"/>
    </row>
    <row r="1269" spans="1:11" ht="15" customHeight="1" x14ac:dyDescent="0.25">
      <c r="A1269" s="70"/>
      <c r="B1269" s="70"/>
      <c r="C1269" s="70"/>
      <c r="D1269" s="71" t="str">
        <f>'proje ve personel bilgileri'!$B$7</f>
        <v>/</v>
      </c>
      <c r="E1269" s="70" t="s">
        <v>109</v>
      </c>
      <c r="F1269" s="70"/>
      <c r="G1269" s="70"/>
      <c r="H1269" s="70"/>
      <c r="I1269" s="70"/>
    </row>
    <row r="1270" spans="1:11" ht="18.75" customHeight="1" x14ac:dyDescent="0.25">
      <c r="A1270" s="64" t="s">
        <v>222</v>
      </c>
      <c r="I1270" s="64" t="s">
        <v>223</v>
      </c>
    </row>
    <row r="1271" spans="1:11" ht="15.75" customHeight="1" x14ac:dyDescent="0.25">
      <c r="A1271" s="435" t="s">
        <v>224</v>
      </c>
      <c r="B1271" s="436"/>
      <c r="C1271" s="351">
        <f>'proje ve personel bilgileri'!$B$2</f>
        <v>0</v>
      </c>
      <c r="D1271" s="352"/>
      <c r="E1271" s="352"/>
      <c r="F1271" s="352"/>
      <c r="G1271" s="352"/>
      <c r="H1271" s="352"/>
      <c r="I1271" s="353"/>
    </row>
    <row r="1272" spans="1:11" ht="15.75" customHeight="1" x14ac:dyDescent="0.25">
      <c r="A1272" s="509" t="s">
        <v>225</v>
      </c>
      <c r="B1272" s="510"/>
      <c r="C1272" s="356">
        <f>'proje ve personel bilgileri'!$B$3</f>
        <v>0</v>
      </c>
      <c r="D1272" s="357"/>
      <c r="E1272" s="357"/>
      <c r="F1272" s="357"/>
      <c r="G1272" s="357"/>
      <c r="H1272" s="357"/>
      <c r="I1272" s="358"/>
    </row>
    <row r="1273" spans="1:11" ht="15" customHeight="1" x14ac:dyDescent="0.25">
      <c r="A1273" s="343" t="s">
        <v>87</v>
      </c>
      <c r="B1273" s="346" t="s">
        <v>226</v>
      </c>
      <c r="C1273" s="347"/>
      <c r="D1273" s="343" t="s">
        <v>227</v>
      </c>
      <c r="E1273" s="343" t="s">
        <v>228</v>
      </c>
      <c r="F1273" s="344" t="s">
        <v>176</v>
      </c>
      <c r="G1273" s="506"/>
      <c r="H1273" s="343" t="s">
        <v>189</v>
      </c>
      <c r="I1273" s="343" t="s">
        <v>178</v>
      </c>
    </row>
    <row r="1274" spans="1:11" ht="15.75" customHeight="1" x14ac:dyDescent="0.25">
      <c r="A1274" s="338"/>
      <c r="B1274" s="339"/>
      <c r="C1274" s="340"/>
      <c r="D1274" s="338"/>
      <c r="E1274" s="338"/>
      <c r="F1274" s="507"/>
      <c r="G1274" s="508"/>
      <c r="H1274" s="338"/>
      <c r="I1274" s="338"/>
    </row>
    <row r="1275" spans="1:11" ht="57" customHeight="1" x14ac:dyDescent="0.25">
      <c r="A1275" s="505"/>
      <c r="B1275" s="339"/>
      <c r="C1275" s="340"/>
      <c r="D1275" s="338"/>
      <c r="E1275" s="338"/>
      <c r="F1275" s="85" t="s">
        <v>179</v>
      </c>
      <c r="G1275" s="87" t="s">
        <v>180</v>
      </c>
      <c r="H1275" s="338"/>
      <c r="I1275" s="338"/>
    </row>
    <row r="1276" spans="1:11" ht="15" customHeight="1" x14ac:dyDescent="0.25">
      <c r="A1276" s="1">
        <v>721</v>
      </c>
      <c r="B1276" s="504"/>
      <c r="C1276" s="504"/>
      <c r="D1276" s="133"/>
      <c r="E1276" s="133"/>
      <c r="F1276" s="133"/>
      <c r="G1276" s="133"/>
      <c r="H1276" s="142"/>
      <c r="I1276" s="135"/>
      <c r="J1276" s="38" t="str">
        <f t="shared" ref="J1276:J1295" si="74">IF(H1276&lt;&gt;0,(IF(I1276=0,"KDV'li Tutar Zorunlu"," "))," ")</f>
        <v xml:space="preserve"> </v>
      </c>
      <c r="K1276" s="38" t="str">
        <f t="shared" ref="K1276:K1295" si="75">IF(H1276&lt;&gt;0,(IF(F1276=0,"Tarih Numara Zorunlu"," "))," ")</f>
        <v xml:space="preserve"> </v>
      </c>
    </row>
    <row r="1277" spans="1:11" ht="15.75" customHeight="1" x14ac:dyDescent="0.25">
      <c r="A1277" s="2">
        <v>722</v>
      </c>
      <c r="B1277" s="500"/>
      <c r="C1277" s="500"/>
      <c r="D1277" s="136"/>
      <c r="E1277" s="136"/>
      <c r="F1277" s="136"/>
      <c r="G1277" s="136"/>
      <c r="H1277" s="137"/>
      <c r="I1277" s="138"/>
      <c r="J1277" s="38" t="str">
        <f t="shared" si="74"/>
        <v xml:space="preserve"> </v>
      </c>
      <c r="K1277" s="38" t="str">
        <f t="shared" si="75"/>
        <v xml:space="preserve"> </v>
      </c>
    </row>
    <row r="1278" spans="1:11" ht="15" customHeight="1" x14ac:dyDescent="0.25">
      <c r="A1278" s="1">
        <v>723</v>
      </c>
      <c r="B1278" s="500"/>
      <c r="C1278" s="500"/>
      <c r="D1278" s="136"/>
      <c r="E1278" s="136"/>
      <c r="F1278" s="136"/>
      <c r="G1278" s="136"/>
      <c r="H1278" s="137"/>
      <c r="I1278" s="138"/>
      <c r="J1278" s="38" t="str">
        <f t="shared" si="74"/>
        <v xml:space="preserve"> </v>
      </c>
      <c r="K1278" s="38" t="str">
        <f t="shared" si="75"/>
        <v xml:space="preserve"> </v>
      </c>
    </row>
    <row r="1279" spans="1:11" ht="15.75" customHeight="1" x14ac:dyDescent="0.25">
      <c r="A1279" s="2">
        <v>724</v>
      </c>
      <c r="B1279" s="500"/>
      <c r="C1279" s="500"/>
      <c r="D1279" s="136"/>
      <c r="E1279" s="136"/>
      <c r="F1279" s="136"/>
      <c r="G1279" s="136"/>
      <c r="H1279" s="137"/>
      <c r="I1279" s="138"/>
      <c r="J1279" s="38" t="str">
        <f t="shared" si="74"/>
        <v xml:space="preserve"> </v>
      </c>
      <c r="K1279" s="38" t="str">
        <f t="shared" si="75"/>
        <v xml:space="preserve"> </v>
      </c>
    </row>
    <row r="1280" spans="1:11" ht="15" customHeight="1" x14ac:dyDescent="0.25">
      <c r="A1280" s="1">
        <v>725</v>
      </c>
      <c r="B1280" s="500"/>
      <c r="C1280" s="500"/>
      <c r="D1280" s="136"/>
      <c r="E1280" s="136"/>
      <c r="F1280" s="136"/>
      <c r="G1280" s="136"/>
      <c r="H1280" s="137"/>
      <c r="I1280" s="138"/>
      <c r="J1280" s="38" t="str">
        <f t="shared" si="74"/>
        <v xml:space="preserve"> </v>
      </c>
      <c r="K1280" s="38" t="str">
        <f t="shared" si="75"/>
        <v xml:space="preserve"> </v>
      </c>
    </row>
    <row r="1281" spans="1:11" ht="15.75" customHeight="1" x14ac:dyDescent="0.25">
      <c r="A1281" s="2">
        <v>726</v>
      </c>
      <c r="B1281" s="477"/>
      <c r="C1281" s="477"/>
      <c r="D1281" s="136"/>
      <c r="E1281" s="136"/>
      <c r="F1281" s="136"/>
      <c r="G1281" s="136"/>
      <c r="H1281" s="137"/>
      <c r="I1281" s="138"/>
      <c r="J1281" s="38" t="str">
        <f t="shared" si="74"/>
        <v xml:space="preserve"> </v>
      </c>
      <c r="K1281" s="38" t="str">
        <f t="shared" si="75"/>
        <v xml:space="preserve"> </v>
      </c>
    </row>
    <row r="1282" spans="1:11" ht="15" customHeight="1" x14ac:dyDescent="0.25">
      <c r="A1282" s="1">
        <v>727</v>
      </c>
      <c r="B1282" s="477"/>
      <c r="C1282" s="477"/>
      <c r="D1282" s="136"/>
      <c r="E1282" s="136"/>
      <c r="F1282" s="136"/>
      <c r="G1282" s="136"/>
      <c r="H1282" s="137"/>
      <c r="I1282" s="138"/>
      <c r="J1282" s="38" t="str">
        <f t="shared" si="74"/>
        <v xml:space="preserve"> </v>
      </c>
      <c r="K1282" s="38" t="str">
        <f t="shared" si="75"/>
        <v xml:space="preserve"> </v>
      </c>
    </row>
    <row r="1283" spans="1:11" ht="15.75" customHeight="1" x14ac:dyDescent="0.25">
      <c r="A1283" s="2">
        <v>728</v>
      </c>
      <c r="B1283" s="477"/>
      <c r="C1283" s="477"/>
      <c r="D1283" s="136"/>
      <c r="E1283" s="136"/>
      <c r="F1283" s="136"/>
      <c r="G1283" s="136"/>
      <c r="H1283" s="137"/>
      <c r="I1283" s="138"/>
      <c r="J1283" s="38" t="str">
        <f t="shared" si="74"/>
        <v xml:space="preserve"> </v>
      </c>
      <c r="K1283" s="38" t="str">
        <f t="shared" si="75"/>
        <v xml:space="preserve"> </v>
      </c>
    </row>
    <row r="1284" spans="1:11" ht="15" customHeight="1" x14ac:dyDescent="0.25">
      <c r="A1284" s="1">
        <v>729</v>
      </c>
      <c r="B1284" s="477"/>
      <c r="C1284" s="477"/>
      <c r="D1284" s="136"/>
      <c r="E1284" s="136"/>
      <c r="F1284" s="136"/>
      <c r="G1284" s="136"/>
      <c r="H1284" s="137"/>
      <c r="I1284" s="138"/>
      <c r="J1284" s="38" t="str">
        <f t="shared" si="74"/>
        <v xml:space="preserve"> </v>
      </c>
      <c r="K1284" s="38" t="str">
        <f t="shared" si="75"/>
        <v xml:space="preserve"> </v>
      </c>
    </row>
    <row r="1285" spans="1:11" ht="15.75" customHeight="1" x14ac:dyDescent="0.25">
      <c r="A1285" s="2">
        <v>730</v>
      </c>
      <c r="B1285" s="477"/>
      <c r="C1285" s="477"/>
      <c r="D1285" s="136"/>
      <c r="E1285" s="136"/>
      <c r="F1285" s="136"/>
      <c r="G1285" s="136"/>
      <c r="H1285" s="137"/>
      <c r="I1285" s="138"/>
      <c r="J1285" s="38" t="str">
        <f t="shared" si="74"/>
        <v xml:space="preserve"> </v>
      </c>
      <c r="K1285" s="38" t="str">
        <f t="shared" si="75"/>
        <v xml:space="preserve"> </v>
      </c>
    </row>
    <row r="1286" spans="1:11" ht="15" customHeight="1" x14ac:dyDescent="0.25">
      <c r="A1286" s="1">
        <v>731</v>
      </c>
      <c r="B1286" s="477"/>
      <c r="C1286" s="477"/>
      <c r="D1286" s="136"/>
      <c r="E1286" s="136"/>
      <c r="F1286" s="136"/>
      <c r="G1286" s="136"/>
      <c r="H1286" s="137"/>
      <c r="I1286" s="138"/>
      <c r="J1286" s="38" t="str">
        <f t="shared" si="74"/>
        <v xml:space="preserve"> </v>
      </c>
      <c r="K1286" s="38" t="str">
        <f t="shared" si="75"/>
        <v xml:space="preserve"> </v>
      </c>
    </row>
    <row r="1287" spans="1:11" ht="15.75" customHeight="1" x14ac:dyDescent="0.25">
      <c r="A1287" s="2">
        <v>732</v>
      </c>
      <c r="B1287" s="477"/>
      <c r="C1287" s="477"/>
      <c r="D1287" s="136"/>
      <c r="E1287" s="136"/>
      <c r="F1287" s="136"/>
      <c r="G1287" s="136"/>
      <c r="H1287" s="137"/>
      <c r="I1287" s="138"/>
      <c r="J1287" s="38" t="str">
        <f t="shared" si="74"/>
        <v xml:space="preserve"> </v>
      </c>
      <c r="K1287" s="38" t="str">
        <f t="shared" si="75"/>
        <v xml:space="preserve"> </v>
      </c>
    </row>
    <row r="1288" spans="1:11" ht="15" customHeight="1" x14ac:dyDescent="0.25">
      <c r="A1288" s="1">
        <v>733</v>
      </c>
      <c r="B1288" s="477"/>
      <c r="C1288" s="477"/>
      <c r="D1288" s="136"/>
      <c r="E1288" s="136"/>
      <c r="F1288" s="136"/>
      <c r="G1288" s="136"/>
      <c r="H1288" s="137"/>
      <c r="I1288" s="138"/>
      <c r="J1288" s="38" t="str">
        <f t="shared" si="74"/>
        <v xml:space="preserve"> </v>
      </c>
      <c r="K1288" s="38" t="str">
        <f t="shared" si="75"/>
        <v xml:space="preserve"> </v>
      </c>
    </row>
    <row r="1289" spans="1:11" ht="15.75" customHeight="1" x14ac:dyDescent="0.25">
      <c r="A1289" s="2">
        <v>734</v>
      </c>
      <c r="B1289" s="477"/>
      <c r="C1289" s="477"/>
      <c r="D1289" s="136"/>
      <c r="E1289" s="136"/>
      <c r="F1289" s="136"/>
      <c r="G1289" s="136"/>
      <c r="H1289" s="137"/>
      <c r="I1289" s="138"/>
      <c r="J1289" s="38" t="str">
        <f t="shared" si="74"/>
        <v xml:space="preserve"> </v>
      </c>
      <c r="K1289" s="38" t="str">
        <f t="shared" si="75"/>
        <v xml:space="preserve"> </v>
      </c>
    </row>
    <row r="1290" spans="1:11" ht="15" customHeight="1" x14ac:dyDescent="0.25">
      <c r="A1290" s="1">
        <v>735</v>
      </c>
      <c r="B1290" s="477"/>
      <c r="C1290" s="477"/>
      <c r="D1290" s="136"/>
      <c r="E1290" s="136"/>
      <c r="F1290" s="136"/>
      <c r="G1290" s="136"/>
      <c r="H1290" s="137"/>
      <c r="I1290" s="138"/>
      <c r="J1290" s="38" t="str">
        <f t="shared" si="74"/>
        <v xml:space="preserve"> </v>
      </c>
      <c r="K1290" s="38" t="str">
        <f t="shared" si="75"/>
        <v xml:space="preserve"> </v>
      </c>
    </row>
    <row r="1291" spans="1:11" ht="15.75" customHeight="1" x14ac:dyDescent="0.25">
      <c r="A1291" s="2">
        <v>736</v>
      </c>
      <c r="B1291" s="477"/>
      <c r="C1291" s="477"/>
      <c r="D1291" s="136"/>
      <c r="E1291" s="136"/>
      <c r="F1291" s="136"/>
      <c r="G1291" s="136"/>
      <c r="H1291" s="137"/>
      <c r="I1291" s="138"/>
      <c r="J1291" s="38" t="str">
        <f t="shared" si="74"/>
        <v xml:space="preserve"> </v>
      </c>
      <c r="K1291" s="38" t="str">
        <f t="shared" si="75"/>
        <v xml:space="preserve"> </v>
      </c>
    </row>
    <row r="1292" spans="1:11" ht="15" customHeight="1" x14ac:dyDescent="0.25">
      <c r="A1292" s="1">
        <v>737</v>
      </c>
      <c r="B1292" s="477"/>
      <c r="C1292" s="477"/>
      <c r="D1292" s="136"/>
      <c r="E1292" s="136"/>
      <c r="F1292" s="136"/>
      <c r="G1292" s="136"/>
      <c r="H1292" s="137"/>
      <c r="I1292" s="138"/>
      <c r="J1292" s="38" t="str">
        <f t="shared" si="74"/>
        <v xml:space="preserve"> </v>
      </c>
      <c r="K1292" s="38" t="str">
        <f t="shared" si="75"/>
        <v xml:space="preserve"> </v>
      </c>
    </row>
    <row r="1293" spans="1:11" ht="15.75" customHeight="1" x14ac:dyDescent="0.25">
      <c r="A1293" s="2">
        <v>738</v>
      </c>
      <c r="B1293" s="477"/>
      <c r="C1293" s="477"/>
      <c r="D1293" s="136"/>
      <c r="E1293" s="136"/>
      <c r="F1293" s="136"/>
      <c r="G1293" s="136"/>
      <c r="H1293" s="137"/>
      <c r="I1293" s="138"/>
      <c r="J1293" s="38" t="str">
        <f t="shared" si="74"/>
        <v xml:space="preserve"> </v>
      </c>
      <c r="K1293" s="38" t="str">
        <f t="shared" si="75"/>
        <v xml:space="preserve"> </v>
      </c>
    </row>
    <row r="1294" spans="1:11" ht="15" customHeight="1" x14ac:dyDescent="0.25">
      <c r="A1294" s="1">
        <v>739</v>
      </c>
      <c r="B1294" s="500"/>
      <c r="C1294" s="500"/>
      <c r="D1294" s="136"/>
      <c r="E1294" s="136"/>
      <c r="F1294" s="136"/>
      <c r="G1294" s="136"/>
      <c r="H1294" s="137"/>
      <c r="I1294" s="138"/>
      <c r="J1294" s="38" t="str">
        <f t="shared" si="74"/>
        <v xml:space="preserve"> </v>
      </c>
      <c r="K1294" s="38" t="str">
        <f t="shared" si="75"/>
        <v xml:space="preserve"> </v>
      </c>
    </row>
    <row r="1295" spans="1:11" ht="15.75" customHeight="1" x14ac:dyDescent="0.25">
      <c r="A1295" s="2">
        <v>740</v>
      </c>
      <c r="B1295" s="501"/>
      <c r="C1295" s="501"/>
      <c r="D1295" s="139"/>
      <c r="E1295" s="139"/>
      <c r="F1295" s="139"/>
      <c r="G1295" s="139"/>
      <c r="H1295" s="140"/>
      <c r="I1295" s="141"/>
      <c r="J1295" s="38" t="str">
        <f t="shared" si="74"/>
        <v xml:space="preserve"> </v>
      </c>
      <c r="K1295" s="38" t="str">
        <f t="shared" si="75"/>
        <v xml:space="preserve"> </v>
      </c>
    </row>
    <row r="1296" spans="1:11" ht="18" customHeight="1" x14ac:dyDescent="0.25">
      <c r="A1296" s="455"/>
      <c r="B1296" s="455"/>
      <c r="C1296" s="455"/>
      <c r="D1296" s="455"/>
      <c r="E1296" s="455"/>
      <c r="F1296" s="86"/>
      <c r="G1296" s="91" t="s">
        <v>230</v>
      </c>
      <c r="H1296" s="41">
        <f>SUM(H1276:H1295)+H1261</f>
        <v>0</v>
      </c>
      <c r="I1296" s="49"/>
    </row>
    <row r="1297" spans="1:11" ht="15" customHeight="1" x14ac:dyDescent="0.25">
      <c r="A1297" s="46"/>
      <c r="B1297" s="46"/>
      <c r="C1297" s="46"/>
      <c r="D1297" s="46"/>
      <c r="E1297" s="46"/>
      <c r="F1297" s="46"/>
      <c r="G1297" s="46"/>
      <c r="H1297" s="46"/>
      <c r="I1297" s="46"/>
    </row>
    <row r="1298" spans="1:11" ht="15" customHeight="1" x14ac:dyDescent="0.25">
      <c r="A1298" s="502" t="s">
        <v>171</v>
      </c>
      <c r="B1298" s="502"/>
      <c r="C1298" s="502"/>
      <c r="D1298" s="502"/>
      <c r="E1298" s="502"/>
      <c r="F1298" s="502"/>
      <c r="G1298" s="502"/>
      <c r="H1298" s="502"/>
      <c r="I1298" s="502"/>
      <c r="J1298" s="502"/>
      <c r="K1298" s="502"/>
    </row>
    <row r="1299" spans="1:11" ht="15" customHeight="1" x14ac:dyDescent="0.25">
      <c r="A1299" s="50"/>
    </row>
    <row r="1300" spans="1:11" ht="15" customHeight="1" x14ac:dyDescent="0.25">
      <c r="A1300" s="89" t="s">
        <v>101</v>
      </c>
      <c r="D1300" s="503" t="s">
        <v>231</v>
      </c>
      <c r="E1300" s="503"/>
      <c r="F1300" s="503"/>
      <c r="G1300" s="503"/>
      <c r="H1300" s="503"/>
      <c r="I1300" s="503"/>
    </row>
    <row r="1302" spans="1:11" ht="15.75" customHeight="1" x14ac:dyDescent="0.25">
      <c r="A1302" s="348" t="s">
        <v>221</v>
      </c>
      <c r="B1302" s="348"/>
      <c r="C1302" s="348"/>
      <c r="D1302" s="348"/>
      <c r="E1302" s="348"/>
      <c r="F1302" s="348"/>
      <c r="G1302" s="348"/>
      <c r="H1302" s="348"/>
      <c r="I1302" s="348"/>
    </row>
    <row r="1303" spans="1:11" ht="15" customHeight="1" x14ac:dyDescent="0.25">
      <c r="A1303" s="70"/>
      <c r="B1303" s="70"/>
      <c r="C1303" s="70"/>
      <c r="D1303" s="71" t="str">
        <f>'proje ve personel bilgileri'!$B$7</f>
        <v>/</v>
      </c>
      <c r="E1303" s="70" t="s">
        <v>109</v>
      </c>
      <c r="F1303" s="70"/>
      <c r="G1303" s="70"/>
      <c r="H1303" s="70"/>
      <c r="I1303" s="70"/>
    </row>
    <row r="1304" spans="1:11" ht="18.75" customHeight="1" x14ac:dyDescent="0.25">
      <c r="A1304" s="64" t="s">
        <v>222</v>
      </c>
      <c r="I1304" s="64" t="s">
        <v>223</v>
      </c>
    </row>
    <row r="1305" spans="1:11" ht="15.75" customHeight="1" x14ac:dyDescent="0.25">
      <c r="A1305" s="435" t="s">
        <v>224</v>
      </c>
      <c r="B1305" s="436"/>
      <c r="C1305" s="351">
        <f>'proje ve personel bilgileri'!$B$2</f>
        <v>0</v>
      </c>
      <c r="D1305" s="352"/>
      <c r="E1305" s="352"/>
      <c r="F1305" s="352"/>
      <c r="G1305" s="352"/>
      <c r="H1305" s="352"/>
      <c r="I1305" s="353"/>
    </row>
    <row r="1306" spans="1:11" ht="15.75" customHeight="1" x14ac:dyDescent="0.25">
      <c r="A1306" s="509" t="s">
        <v>225</v>
      </c>
      <c r="B1306" s="510"/>
      <c r="C1306" s="356">
        <f>'proje ve personel bilgileri'!$B$3</f>
        <v>0</v>
      </c>
      <c r="D1306" s="357"/>
      <c r="E1306" s="357"/>
      <c r="F1306" s="357"/>
      <c r="G1306" s="357"/>
      <c r="H1306" s="357"/>
      <c r="I1306" s="358"/>
    </row>
    <row r="1307" spans="1:11" ht="15" customHeight="1" x14ac:dyDescent="0.25">
      <c r="A1307" s="343" t="s">
        <v>87</v>
      </c>
      <c r="B1307" s="346" t="s">
        <v>226</v>
      </c>
      <c r="C1307" s="347"/>
      <c r="D1307" s="343" t="s">
        <v>227</v>
      </c>
      <c r="E1307" s="343" t="s">
        <v>228</v>
      </c>
      <c r="F1307" s="344" t="s">
        <v>176</v>
      </c>
      <c r="G1307" s="506"/>
      <c r="H1307" s="343" t="s">
        <v>189</v>
      </c>
      <c r="I1307" s="343" t="s">
        <v>178</v>
      </c>
    </row>
    <row r="1308" spans="1:11" ht="15.75" customHeight="1" x14ac:dyDescent="0.25">
      <c r="A1308" s="338"/>
      <c r="B1308" s="339"/>
      <c r="C1308" s="340"/>
      <c r="D1308" s="338"/>
      <c r="E1308" s="338"/>
      <c r="F1308" s="507"/>
      <c r="G1308" s="508"/>
      <c r="H1308" s="338"/>
      <c r="I1308" s="338"/>
    </row>
    <row r="1309" spans="1:11" ht="58.5" customHeight="1" x14ac:dyDescent="0.25">
      <c r="A1309" s="505"/>
      <c r="B1309" s="339"/>
      <c r="C1309" s="340"/>
      <c r="D1309" s="338"/>
      <c r="E1309" s="338"/>
      <c r="F1309" s="85" t="s">
        <v>179</v>
      </c>
      <c r="G1309" s="87" t="s">
        <v>180</v>
      </c>
      <c r="H1309" s="338"/>
      <c r="I1309" s="338"/>
    </row>
    <row r="1310" spans="1:11" ht="15" customHeight="1" x14ac:dyDescent="0.25">
      <c r="A1310" s="1">
        <v>741</v>
      </c>
      <c r="B1310" s="504"/>
      <c r="C1310" s="504"/>
      <c r="D1310" s="133"/>
      <c r="E1310" s="133"/>
      <c r="F1310" s="133"/>
      <c r="G1310" s="133"/>
      <c r="H1310" s="142"/>
      <c r="I1310" s="135"/>
      <c r="J1310" s="38" t="str">
        <f t="shared" ref="J1310:J1329" si="76">IF(H1310&lt;&gt;0,(IF(I1310=0,"KDV'li Tutar Zorunlu"," "))," ")</f>
        <v xml:space="preserve"> </v>
      </c>
      <c r="K1310" s="38" t="str">
        <f t="shared" ref="K1310:K1329" si="77">IF(H1310&lt;&gt;0,(IF(F1310=0,"Tarih Numara Zorunlu"," "))," ")</f>
        <v xml:space="preserve"> </v>
      </c>
    </row>
    <row r="1311" spans="1:11" ht="15.75" customHeight="1" x14ac:dyDescent="0.25">
      <c r="A1311" s="2">
        <v>742</v>
      </c>
      <c r="B1311" s="500"/>
      <c r="C1311" s="500"/>
      <c r="D1311" s="136"/>
      <c r="E1311" s="136"/>
      <c r="F1311" s="136"/>
      <c r="G1311" s="136"/>
      <c r="H1311" s="137"/>
      <c r="I1311" s="138"/>
      <c r="J1311" s="38" t="str">
        <f t="shared" si="76"/>
        <v xml:space="preserve"> </v>
      </c>
      <c r="K1311" s="38" t="str">
        <f t="shared" si="77"/>
        <v xml:space="preserve"> </v>
      </c>
    </row>
    <row r="1312" spans="1:11" ht="15" customHeight="1" x14ac:dyDescent="0.25">
      <c r="A1312" s="1">
        <v>743</v>
      </c>
      <c r="B1312" s="500"/>
      <c r="C1312" s="500"/>
      <c r="D1312" s="136"/>
      <c r="E1312" s="136"/>
      <c r="F1312" s="136"/>
      <c r="G1312" s="136"/>
      <c r="H1312" s="137"/>
      <c r="I1312" s="138"/>
      <c r="J1312" s="38" t="str">
        <f t="shared" si="76"/>
        <v xml:space="preserve"> </v>
      </c>
      <c r="K1312" s="38" t="str">
        <f t="shared" si="77"/>
        <v xml:space="preserve"> </v>
      </c>
    </row>
    <row r="1313" spans="1:11" ht="15.75" customHeight="1" x14ac:dyDescent="0.25">
      <c r="A1313" s="2">
        <v>744</v>
      </c>
      <c r="B1313" s="500"/>
      <c r="C1313" s="500"/>
      <c r="D1313" s="136"/>
      <c r="E1313" s="136"/>
      <c r="F1313" s="136"/>
      <c r="G1313" s="136"/>
      <c r="H1313" s="137"/>
      <c r="I1313" s="138"/>
      <c r="J1313" s="38" t="str">
        <f t="shared" si="76"/>
        <v xml:space="preserve"> </v>
      </c>
      <c r="K1313" s="38" t="str">
        <f t="shared" si="77"/>
        <v xml:space="preserve"> </v>
      </c>
    </row>
    <row r="1314" spans="1:11" ht="15" customHeight="1" x14ac:dyDescent="0.25">
      <c r="A1314" s="1">
        <v>745</v>
      </c>
      <c r="B1314" s="500"/>
      <c r="C1314" s="500"/>
      <c r="D1314" s="136"/>
      <c r="E1314" s="136"/>
      <c r="F1314" s="136"/>
      <c r="G1314" s="136"/>
      <c r="H1314" s="137"/>
      <c r="I1314" s="138"/>
      <c r="J1314" s="38" t="str">
        <f t="shared" si="76"/>
        <v xml:space="preserve"> </v>
      </c>
      <c r="K1314" s="38" t="str">
        <f t="shared" si="77"/>
        <v xml:space="preserve"> </v>
      </c>
    </row>
    <row r="1315" spans="1:11" ht="15.75" customHeight="1" x14ac:dyDescent="0.25">
      <c r="A1315" s="2">
        <v>746</v>
      </c>
      <c r="B1315" s="477"/>
      <c r="C1315" s="477"/>
      <c r="D1315" s="136"/>
      <c r="E1315" s="136"/>
      <c r="F1315" s="136"/>
      <c r="G1315" s="136"/>
      <c r="H1315" s="137"/>
      <c r="I1315" s="138"/>
      <c r="J1315" s="38" t="str">
        <f t="shared" si="76"/>
        <v xml:space="preserve"> </v>
      </c>
      <c r="K1315" s="38" t="str">
        <f t="shared" si="77"/>
        <v xml:space="preserve"> </v>
      </c>
    </row>
    <row r="1316" spans="1:11" ht="15" customHeight="1" x14ac:dyDescent="0.25">
      <c r="A1316" s="1">
        <v>747</v>
      </c>
      <c r="B1316" s="477"/>
      <c r="C1316" s="477"/>
      <c r="D1316" s="136"/>
      <c r="E1316" s="136"/>
      <c r="F1316" s="136"/>
      <c r="G1316" s="136"/>
      <c r="H1316" s="137"/>
      <c r="I1316" s="138"/>
      <c r="J1316" s="38" t="str">
        <f t="shared" si="76"/>
        <v xml:space="preserve"> </v>
      </c>
      <c r="K1316" s="38" t="str">
        <f t="shared" si="77"/>
        <v xml:space="preserve"> </v>
      </c>
    </row>
    <row r="1317" spans="1:11" ht="15.75" customHeight="1" x14ac:dyDescent="0.25">
      <c r="A1317" s="2">
        <v>748</v>
      </c>
      <c r="B1317" s="477"/>
      <c r="C1317" s="477"/>
      <c r="D1317" s="136"/>
      <c r="E1317" s="136"/>
      <c r="F1317" s="136"/>
      <c r="G1317" s="136"/>
      <c r="H1317" s="137"/>
      <c r="I1317" s="138"/>
      <c r="J1317" s="38" t="str">
        <f t="shared" si="76"/>
        <v xml:space="preserve"> </v>
      </c>
      <c r="K1317" s="38" t="str">
        <f t="shared" si="77"/>
        <v xml:space="preserve"> </v>
      </c>
    </row>
    <row r="1318" spans="1:11" ht="15" customHeight="1" x14ac:dyDescent="0.25">
      <c r="A1318" s="1">
        <v>749</v>
      </c>
      <c r="B1318" s="477"/>
      <c r="C1318" s="477"/>
      <c r="D1318" s="136"/>
      <c r="E1318" s="136"/>
      <c r="F1318" s="136"/>
      <c r="G1318" s="136"/>
      <c r="H1318" s="137"/>
      <c r="I1318" s="138"/>
      <c r="J1318" s="38" t="str">
        <f t="shared" si="76"/>
        <v xml:space="preserve"> </v>
      </c>
      <c r="K1318" s="38" t="str">
        <f t="shared" si="77"/>
        <v xml:space="preserve"> </v>
      </c>
    </row>
    <row r="1319" spans="1:11" ht="15.75" customHeight="1" x14ac:dyDescent="0.25">
      <c r="A1319" s="2">
        <v>750</v>
      </c>
      <c r="B1319" s="477"/>
      <c r="C1319" s="477"/>
      <c r="D1319" s="136"/>
      <c r="E1319" s="136"/>
      <c r="F1319" s="136"/>
      <c r="G1319" s="136"/>
      <c r="H1319" s="137"/>
      <c r="I1319" s="138"/>
      <c r="J1319" s="38" t="str">
        <f t="shared" si="76"/>
        <v xml:space="preserve"> </v>
      </c>
      <c r="K1319" s="38" t="str">
        <f t="shared" si="77"/>
        <v xml:space="preserve"> </v>
      </c>
    </row>
    <row r="1320" spans="1:11" ht="15" customHeight="1" x14ac:dyDescent="0.25">
      <c r="A1320" s="1">
        <v>751</v>
      </c>
      <c r="B1320" s="477"/>
      <c r="C1320" s="477"/>
      <c r="D1320" s="136"/>
      <c r="E1320" s="136"/>
      <c r="F1320" s="136"/>
      <c r="G1320" s="136"/>
      <c r="H1320" s="137"/>
      <c r="I1320" s="138"/>
      <c r="J1320" s="38" t="str">
        <f t="shared" si="76"/>
        <v xml:space="preserve"> </v>
      </c>
      <c r="K1320" s="38" t="str">
        <f t="shared" si="77"/>
        <v xml:space="preserve"> </v>
      </c>
    </row>
    <row r="1321" spans="1:11" ht="15.75" customHeight="1" x14ac:dyDescent="0.25">
      <c r="A1321" s="2">
        <v>752</v>
      </c>
      <c r="B1321" s="477"/>
      <c r="C1321" s="477"/>
      <c r="D1321" s="136"/>
      <c r="E1321" s="136"/>
      <c r="F1321" s="136"/>
      <c r="G1321" s="136"/>
      <c r="H1321" s="137"/>
      <c r="I1321" s="138"/>
      <c r="J1321" s="38" t="str">
        <f t="shared" si="76"/>
        <v xml:space="preserve"> </v>
      </c>
      <c r="K1321" s="38" t="str">
        <f t="shared" si="77"/>
        <v xml:space="preserve"> </v>
      </c>
    </row>
    <row r="1322" spans="1:11" ht="15" customHeight="1" x14ac:dyDescent="0.25">
      <c r="A1322" s="1">
        <v>753</v>
      </c>
      <c r="B1322" s="477"/>
      <c r="C1322" s="477"/>
      <c r="D1322" s="136"/>
      <c r="E1322" s="136"/>
      <c r="F1322" s="136"/>
      <c r="G1322" s="136"/>
      <c r="H1322" s="137"/>
      <c r="I1322" s="138"/>
      <c r="J1322" s="38" t="str">
        <f t="shared" si="76"/>
        <v xml:space="preserve"> </v>
      </c>
      <c r="K1322" s="38" t="str">
        <f t="shared" si="77"/>
        <v xml:space="preserve"> </v>
      </c>
    </row>
    <row r="1323" spans="1:11" ht="15.75" customHeight="1" x14ac:dyDescent="0.25">
      <c r="A1323" s="2">
        <v>754</v>
      </c>
      <c r="B1323" s="477"/>
      <c r="C1323" s="477"/>
      <c r="D1323" s="136"/>
      <c r="E1323" s="136"/>
      <c r="F1323" s="136"/>
      <c r="G1323" s="136"/>
      <c r="H1323" s="137"/>
      <c r="I1323" s="138"/>
      <c r="J1323" s="38" t="str">
        <f t="shared" si="76"/>
        <v xml:space="preserve"> </v>
      </c>
      <c r="K1323" s="38" t="str">
        <f t="shared" si="77"/>
        <v xml:space="preserve"> </v>
      </c>
    </row>
    <row r="1324" spans="1:11" ht="15" customHeight="1" x14ac:dyDescent="0.25">
      <c r="A1324" s="1">
        <v>755</v>
      </c>
      <c r="B1324" s="477"/>
      <c r="C1324" s="477"/>
      <c r="D1324" s="136"/>
      <c r="E1324" s="136"/>
      <c r="F1324" s="136"/>
      <c r="G1324" s="136"/>
      <c r="H1324" s="137"/>
      <c r="I1324" s="138"/>
      <c r="J1324" s="38" t="str">
        <f t="shared" si="76"/>
        <v xml:space="preserve"> </v>
      </c>
      <c r="K1324" s="38" t="str">
        <f t="shared" si="77"/>
        <v xml:space="preserve"> </v>
      </c>
    </row>
    <row r="1325" spans="1:11" ht="15.75" customHeight="1" x14ac:dyDescent="0.25">
      <c r="A1325" s="2">
        <v>756</v>
      </c>
      <c r="B1325" s="477"/>
      <c r="C1325" s="477"/>
      <c r="D1325" s="136"/>
      <c r="E1325" s="136"/>
      <c r="F1325" s="136"/>
      <c r="G1325" s="136"/>
      <c r="H1325" s="137"/>
      <c r="I1325" s="138"/>
      <c r="J1325" s="38" t="str">
        <f t="shared" si="76"/>
        <v xml:space="preserve"> </v>
      </c>
      <c r="K1325" s="38" t="str">
        <f t="shared" si="77"/>
        <v xml:space="preserve"> </v>
      </c>
    </row>
    <row r="1326" spans="1:11" ht="15" customHeight="1" x14ac:dyDescent="0.25">
      <c r="A1326" s="1">
        <v>757</v>
      </c>
      <c r="B1326" s="477"/>
      <c r="C1326" s="477"/>
      <c r="D1326" s="136"/>
      <c r="E1326" s="136"/>
      <c r="F1326" s="136"/>
      <c r="G1326" s="136"/>
      <c r="H1326" s="137"/>
      <c r="I1326" s="138"/>
      <c r="J1326" s="38" t="str">
        <f t="shared" si="76"/>
        <v xml:space="preserve"> </v>
      </c>
      <c r="K1326" s="38" t="str">
        <f t="shared" si="77"/>
        <v xml:space="preserve"> </v>
      </c>
    </row>
    <row r="1327" spans="1:11" ht="15.75" customHeight="1" x14ac:dyDescent="0.25">
      <c r="A1327" s="2">
        <v>758</v>
      </c>
      <c r="B1327" s="477"/>
      <c r="C1327" s="477"/>
      <c r="D1327" s="136"/>
      <c r="E1327" s="136"/>
      <c r="F1327" s="136"/>
      <c r="G1327" s="136"/>
      <c r="H1327" s="137"/>
      <c r="I1327" s="138"/>
      <c r="J1327" s="38" t="str">
        <f t="shared" si="76"/>
        <v xml:space="preserve"> </v>
      </c>
      <c r="K1327" s="38" t="str">
        <f t="shared" si="77"/>
        <v xml:space="preserve"> </v>
      </c>
    </row>
    <row r="1328" spans="1:11" ht="15" customHeight="1" x14ac:dyDescent="0.25">
      <c r="A1328" s="1">
        <v>759</v>
      </c>
      <c r="B1328" s="500"/>
      <c r="C1328" s="500"/>
      <c r="D1328" s="136"/>
      <c r="E1328" s="136"/>
      <c r="F1328" s="136"/>
      <c r="G1328" s="136"/>
      <c r="H1328" s="137"/>
      <c r="I1328" s="138"/>
      <c r="J1328" s="38" t="str">
        <f t="shared" si="76"/>
        <v xml:space="preserve"> </v>
      </c>
      <c r="K1328" s="38" t="str">
        <f t="shared" si="77"/>
        <v xml:space="preserve"> </v>
      </c>
    </row>
    <row r="1329" spans="1:11" ht="15.75" customHeight="1" x14ac:dyDescent="0.25">
      <c r="A1329" s="2">
        <v>760</v>
      </c>
      <c r="B1329" s="501"/>
      <c r="C1329" s="501"/>
      <c r="D1329" s="139"/>
      <c r="E1329" s="139"/>
      <c r="F1329" s="139"/>
      <c r="G1329" s="139"/>
      <c r="H1329" s="140"/>
      <c r="I1329" s="141"/>
      <c r="J1329" s="38" t="str">
        <f t="shared" si="76"/>
        <v xml:space="preserve"> </v>
      </c>
      <c r="K1329" s="38" t="str">
        <f t="shared" si="77"/>
        <v xml:space="preserve"> </v>
      </c>
    </row>
    <row r="1330" spans="1:11" ht="18.75" customHeight="1" x14ac:dyDescent="0.25">
      <c r="A1330" s="455"/>
      <c r="B1330" s="455"/>
      <c r="C1330" s="455"/>
      <c r="D1330" s="455"/>
      <c r="E1330" s="455"/>
      <c r="F1330" s="86"/>
      <c r="G1330" s="91" t="s">
        <v>230</v>
      </c>
      <c r="H1330" s="41">
        <f>SUM(H1310:H1329)+H1296</f>
        <v>0</v>
      </c>
      <c r="I1330" s="49"/>
    </row>
    <row r="1331" spans="1:11" ht="15" customHeight="1" x14ac:dyDescent="0.25">
      <c r="A1331" s="46"/>
      <c r="B1331" s="46"/>
      <c r="C1331" s="46"/>
      <c r="D1331" s="46"/>
      <c r="E1331" s="46"/>
      <c r="F1331" s="46"/>
      <c r="G1331" s="46"/>
      <c r="H1331" s="46"/>
      <c r="I1331" s="46"/>
    </row>
    <row r="1332" spans="1:11" ht="15" customHeight="1" x14ac:dyDescent="0.25">
      <c r="A1332" s="502" t="s">
        <v>171</v>
      </c>
      <c r="B1332" s="502"/>
      <c r="C1332" s="502"/>
      <c r="D1332" s="502"/>
      <c r="E1332" s="502"/>
      <c r="F1332" s="502"/>
      <c r="G1332" s="502"/>
      <c r="H1332" s="502"/>
      <c r="I1332" s="502"/>
      <c r="J1332" s="502"/>
      <c r="K1332" s="502"/>
    </row>
    <row r="1333" spans="1:11" ht="15" customHeight="1" x14ac:dyDescent="0.25">
      <c r="A1333" s="50"/>
    </row>
    <row r="1334" spans="1:11" ht="15" customHeight="1" x14ac:dyDescent="0.25">
      <c r="A1334" s="89" t="s">
        <v>101</v>
      </c>
      <c r="D1334" s="503" t="s">
        <v>231</v>
      </c>
      <c r="E1334" s="503"/>
      <c r="F1334" s="503"/>
      <c r="G1334" s="503"/>
      <c r="H1334" s="503"/>
      <c r="I1334" s="503"/>
    </row>
    <row r="1335" spans="1:11" ht="15" customHeight="1" x14ac:dyDescent="0.25">
      <c r="A1335" s="89"/>
      <c r="D1335" s="89"/>
      <c r="E1335" s="89"/>
      <c r="F1335" s="89"/>
      <c r="G1335" s="89"/>
      <c r="H1335" s="89"/>
      <c r="I1335" s="89"/>
    </row>
    <row r="1336" spans="1:11" ht="15.75" customHeight="1" x14ac:dyDescent="0.25">
      <c r="A1336" s="348" t="s">
        <v>221</v>
      </c>
      <c r="B1336" s="348"/>
      <c r="C1336" s="348"/>
      <c r="D1336" s="348"/>
      <c r="E1336" s="348"/>
      <c r="F1336" s="348"/>
      <c r="G1336" s="348"/>
      <c r="H1336" s="348"/>
      <c r="I1336" s="348"/>
    </row>
    <row r="1337" spans="1:11" ht="15" customHeight="1" x14ac:dyDescent="0.25">
      <c r="A1337" s="70"/>
      <c r="B1337" s="70"/>
      <c r="C1337" s="70"/>
      <c r="D1337" s="71" t="str">
        <f>'proje ve personel bilgileri'!$B$7</f>
        <v>/</v>
      </c>
      <c r="E1337" s="70" t="s">
        <v>109</v>
      </c>
      <c r="F1337" s="70"/>
      <c r="G1337" s="70"/>
      <c r="H1337" s="70"/>
      <c r="I1337" s="70"/>
    </row>
    <row r="1338" spans="1:11" ht="18.75" customHeight="1" x14ac:dyDescent="0.25">
      <c r="A1338" s="64" t="s">
        <v>222</v>
      </c>
      <c r="I1338" s="64" t="s">
        <v>223</v>
      </c>
    </row>
    <row r="1339" spans="1:11" ht="15.75" customHeight="1" x14ac:dyDescent="0.25">
      <c r="A1339" s="435" t="s">
        <v>224</v>
      </c>
      <c r="B1339" s="436"/>
      <c r="C1339" s="351">
        <f>'proje ve personel bilgileri'!$B$2</f>
        <v>0</v>
      </c>
      <c r="D1339" s="352"/>
      <c r="E1339" s="352"/>
      <c r="F1339" s="352"/>
      <c r="G1339" s="352"/>
      <c r="H1339" s="352"/>
      <c r="I1339" s="353"/>
    </row>
    <row r="1340" spans="1:11" ht="15.75" customHeight="1" x14ac:dyDescent="0.25">
      <c r="A1340" s="509" t="s">
        <v>225</v>
      </c>
      <c r="B1340" s="510"/>
      <c r="C1340" s="356">
        <f>'proje ve personel bilgileri'!$B$3</f>
        <v>0</v>
      </c>
      <c r="D1340" s="357"/>
      <c r="E1340" s="357"/>
      <c r="F1340" s="357"/>
      <c r="G1340" s="357"/>
      <c r="H1340" s="357"/>
      <c r="I1340" s="358"/>
    </row>
    <row r="1341" spans="1:11" ht="15" customHeight="1" x14ac:dyDescent="0.25">
      <c r="A1341" s="343" t="s">
        <v>87</v>
      </c>
      <c r="B1341" s="346" t="s">
        <v>226</v>
      </c>
      <c r="C1341" s="347"/>
      <c r="D1341" s="343" t="s">
        <v>227</v>
      </c>
      <c r="E1341" s="343" t="s">
        <v>228</v>
      </c>
      <c r="F1341" s="344" t="s">
        <v>176</v>
      </c>
      <c r="G1341" s="506"/>
      <c r="H1341" s="343" t="s">
        <v>189</v>
      </c>
      <c r="I1341" s="343" t="s">
        <v>178</v>
      </c>
    </row>
    <row r="1342" spans="1:11" ht="15.75" customHeight="1" x14ac:dyDescent="0.25">
      <c r="A1342" s="338"/>
      <c r="B1342" s="339"/>
      <c r="C1342" s="340"/>
      <c r="D1342" s="338"/>
      <c r="E1342" s="338"/>
      <c r="F1342" s="507"/>
      <c r="G1342" s="508"/>
      <c r="H1342" s="338"/>
      <c r="I1342" s="338"/>
    </row>
    <row r="1343" spans="1:11" ht="57" customHeight="1" x14ac:dyDescent="0.25">
      <c r="A1343" s="505"/>
      <c r="B1343" s="339"/>
      <c r="C1343" s="340"/>
      <c r="D1343" s="338"/>
      <c r="E1343" s="338"/>
      <c r="F1343" s="85" t="s">
        <v>179</v>
      </c>
      <c r="G1343" s="87" t="s">
        <v>180</v>
      </c>
      <c r="H1343" s="338"/>
      <c r="I1343" s="338"/>
    </row>
    <row r="1344" spans="1:11" ht="15" customHeight="1" x14ac:dyDescent="0.25">
      <c r="A1344" s="1">
        <v>761</v>
      </c>
      <c r="B1344" s="504"/>
      <c r="C1344" s="504"/>
      <c r="D1344" s="133"/>
      <c r="E1344" s="133"/>
      <c r="F1344" s="133"/>
      <c r="G1344" s="133"/>
      <c r="H1344" s="142"/>
      <c r="I1344" s="135"/>
      <c r="J1344" s="38" t="str">
        <f t="shared" ref="J1344:J1363" si="78">IF(H1344&lt;&gt;0,(IF(I1344=0,"KDV'li Tutar Zorunlu"," "))," ")</f>
        <v xml:space="preserve"> </v>
      </c>
      <c r="K1344" s="38" t="str">
        <f t="shared" ref="K1344:K1363" si="79">IF(H1344&lt;&gt;0,(IF(F1344=0,"Tarih Numara Zorunlu"," "))," ")</f>
        <v xml:space="preserve"> </v>
      </c>
    </row>
    <row r="1345" spans="1:11" ht="15.75" customHeight="1" x14ac:dyDescent="0.25">
      <c r="A1345" s="2">
        <v>762</v>
      </c>
      <c r="B1345" s="500"/>
      <c r="C1345" s="500"/>
      <c r="D1345" s="136"/>
      <c r="E1345" s="136"/>
      <c r="F1345" s="136"/>
      <c r="G1345" s="136"/>
      <c r="H1345" s="137"/>
      <c r="I1345" s="138"/>
      <c r="J1345" s="38" t="str">
        <f t="shared" si="78"/>
        <v xml:space="preserve"> </v>
      </c>
      <c r="K1345" s="38" t="str">
        <f t="shared" si="79"/>
        <v xml:space="preserve"> </v>
      </c>
    </row>
    <row r="1346" spans="1:11" ht="15" customHeight="1" x14ac:dyDescent="0.25">
      <c r="A1346" s="1">
        <v>763</v>
      </c>
      <c r="B1346" s="500"/>
      <c r="C1346" s="500"/>
      <c r="D1346" s="136"/>
      <c r="E1346" s="136"/>
      <c r="F1346" s="136"/>
      <c r="G1346" s="136"/>
      <c r="H1346" s="137"/>
      <c r="I1346" s="138"/>
      <c r="J1346" s="38" t="str">
        <f t="shared" si="78"/>
        <v xml:space="preserve"> </v>
      </c>
      <c r="K1346" s="38" t="str">
        <f t="shared" si="79"/>
        <v xml:space="preserve"> </v>
      </c>
    </row>
    <row r="1347" spans="1:11" ht="15.75" customHeight="1" x14ac:dyDescent="0.25">
      <c r="A1347" s="2">
        <v>764</v>
      </c>
      <c r="B1347" s="500"/>
      <c r="C1347" s="500"/>
      <c r="D1347" s="136"/>
      <c r="E1347" s="136"/>
      <c r="F1347" s="136"/>
      <c r="G1347" s="136"/>
      <c r="H1347" s="137"/>
      <c r="I1347" s="138"/>
      <c r="J1347" s="38" t="str">
        <f t="shared" si="78"/>
        <v xml:space="preserve"> </v>
      </c>
      <c r="K1347" s="38" t="str">
        <f t="shared" si="79"/>
        <v xml:space="preserve"> </v>
      </c>
    </row>
    <row r="1348" spans="1:11" ht="15" customHeight="1" x14ac:dyDescent="0.25">
      <c r="A1348" s="1">
        <v>765</v>
      </c>
      <c r="B1348" s="500"/>
      <c r="C1348" s="500"/>
      <c r="D1348" s="136"/>
      <c r="E1348" s="136"/>
      <c r="F1348" s="136"/>
      <c r="G1348" s="136"/>
      <c r="H1348" s="137"/>
      <c r="I1348" s="138"/>
      <c r="J1348" s="38" t="str">
        <f t="shared" si="78"/>
        <v xml:space="preserve"> </v>
      </c>
      <c r="K1348" s="38" t="str">
        <f t="shared" si="79"/>
        <v xml:space="preserve"> </v>
      </c>
    </row>
    <row r="1349" spans="1:11" ht="15.75" customHeight="1" x14ac:dyDescent="0.25">
      <c r="A1349" s="2">
        <v>766</v>
      </c>
      <c r="B1349" s="477"/>
      <c r="C1349" s="477"/>
      <c r="D1349" s="136"/>
      <c r="E1349" s="136"/>
      <c r="F1349" s="136"/>
      <c r="G1349" s="136"/>
      <c r="H1349" s="137"/>
      <c r="I1349" s="138"/>
      <c r="J1349" s="38" t="str">
        <f t="shared" si="78"/>
        <v xml:space="preserve"> </v>
      </c>
      <c r="K1349" s="38" t="str">
        <f t="shared" si="79"/>
        <v xml:space="preserve"> </v>
      </c>
    </row>
    <row r="1350" spans="1:11" ht="15" customHeight="1" x14ac:dyDescent="0.25">
      <c r="A1350" s="1">
        <v>767</v>
      </c>
      <c r="B1350" s="477"/>
      <c r="C1350" s="477"/>
      <c r="D1350" s="136"/>
      <c r="E1350" s="136"/>
      <c r="F1350" s="136"/>
      <c r="G1350" s="136"/>
      <c r="H1350" s="137"/>
      <c r="I1350" s="138"/>
      <c r="J1350" s="38" t="str">
        <f t="shared" si="78"/>
        <v xml:space="preserve"> </v>
      </c>
      <c r="K1350" s="38" t="str">
        <f t="shared" si="79"/>
        <v xml:space="preserve"> </v>
      </c>
    </row>
    <row r="1351" spans="1:11" ht="15.75" customHeight="1" x14ac:dyDescent="0.25">
      <c r="A1351" s="2">
        <v>768</v>
      </c>
      <c r="B1351" s="477"/>
      <c r="C1351" s="477"/>
      <c r="D1351" s="136"/>
      <c r="E1351" s="136"/>
      <c r="F1351" s="136"/>
      <c r="G1351" s="136"/>
      <c r="H1351" s="137"/>
      <c r="I1351" s="138"/>
      <c r="J1351" s="38" t="str">
        <f t="shared" si="78"/>
        <v xml:space="preserve"> </v>
      </c>
      <c r="K1351" s="38" t="str">
        <f t="shared" si="79"/>
        <v xml:space="preserve"> </v>
      </c>
    </row>
    <row r="1352" spans="1:11" ht="15" customHeight="1" x14ac:dyDescent="0.25">
      <c r="A1352" s="1">
        <v>769</v>
      </c>
      <c r="B1352" s="477"/>
      <c r="C1352" s="477"/>
      <c r="D1352" s="136"/>
      <c r="E1352" s="136"/>
      <c r="F1352" s="136"/>
      <c r="G1352" s="136"/>
      <c r="H1352" s="137"/>
      <c r="I1352" s="138"/>
      <c r="J1352" s="38" t="str">
        <f t="shared" si="78"/>
        <v xml:space="preserve"> </v>
      </c>
      <c r="K1352" s="38" t="str">
        <f t="shared" si="79"/>
        <v xml:space="preserve"> </v>
      </c>
    </row>
    <row r="1353" spans="1:11" ht="15.75" customHeight="1" x14ac:dyDescent="0.25">
      <c r="A1353" s="2">
        <v>770</v>
      </c>
      <c r="B1353" s="477"/>
      <c r="C1353" s="477"/>
      <c r="D1353" s="136"/>
      <c r="E1353" s="136"/>
      <c r="F1353" s="136"/>
      <c r="G1353" s="136"/>
      <c r="H1353" s="137"/>
      <c r="I1353" s="138"/>
      <c r="J1353" s="38" t="str">
        <f t="shared" si="78"/>
        <v xml:space="preserve"> </v>
      </c>
      <c r="K1353" s="38" t="str">
        <f t="shared" si="79"/>
        <v xml:space="preserve"> </v>
      </c>
    </row>
    <row r="1354" spans="1:11" ht="15" customHeight="1" x14ac:dyDescent="0.25">
      <c r="A1354" s="1">
        <v>771</v>
      </c>
      <c r="B1354" s="477"/>
      <c r="C1354" s="477"/>
      <c r="D1354" s="136"/>
      <c r="E1354" s="136"/>
      <c r="F1354" s="136"/>
      <c r="G1354" s="136"/>
      <c r="H1354" s="137"/>
      <c r="I1354" s="138"/>
      <c r="J1354" s="38" t="str">
        <f t="shared" si="78"/>
        <v xml:space="preserve"> </v>
      </c>
      <c r="K1354" s="38" t="str">
        <f t="shared" si="79"/>
        <v xml:space="preserve"> </v>
      </c>
    </row>
    <row r="1355" spans="1:11" ht="15.75" customHeight="1" x14ac:dyDescent="0.25">
      <c r="A1355" s="2">
        <v>772</v>
      </c>
      <c r="B1355" s="477"/>
      <c r="C1355" s="477"/>
      <c r="D1355" s="136"/>
      <c r="E1355" s="136"/>
      <c r="F1355" s="136"/>
      <c r="G1355" s="136"/>
      <c r="H1355" s="137"/>
      <c r="I1355" s="138"/>
      <c r="J1355" s="38" t="str">
        <f t="shared" si="78"/>
        <v xml:space="preserve"> </v>
      </c>
      <c r="K1355" s="38" t="str">
        <f t="shared" si="79"/>
        <v xml:space="preserve"> </v>
      </c>
    </row>
    <row r="1356" spans="1:11" ht="15" customHeight="1" x14ac:dyDescent="0.25">
      <c r="A1356" s="1">
        <v>773</v>
      </c>
      <c r="B1356" s="477"/>
      <c r="C1356" s="477"/>
      <c r="D1356" s="136"/>
      <c r="E1356" s="136"/>
      <c r="F1356" s="136"/>
      <c r="G1356" s="136"/>
      <c r="H1356" s="137"/>
      <c r="I1356" s="138"/>
      <c r="J1356" s="38" t="str">
        <f t="shared" si="78"/>
        <v xml:space="preserve"> </v>
      </c>
      <c r="K1356" s="38" t="str">
        <f t="shared" si="79"/>
        <v xml:space="preserve"> </v>
      </c>
    </row>
    <row r="1357" spans="1:11" ht="15.75" customHeight="1" x14ac:dyDescent="0.25">
      <c r="A1357" s="2">
        <v>774</v>
      </c>
      <c r="B1357" s="477"/>
      <c r="C1357" s="477"/>
      <c r="D1357" s="136"/>
      <c r="E1357" s="136"/>
      <c r="F1357" s="136"/>
      <c r="G1357" s="136"/>
      <c r="H1357" s="137"/>
      <c r="I1357" s="138"/>
      <c r="J1357" s="38" t="str">
        <f t="shared" si="78"/>
        <v xml:space="preserve"> </v>
      </c>
      <c r="K1357" s="38" t="str">
        <f t="shared" si="79"/>
        <v xml:space="preserve"> </v>
      </c>
    </row>
    <row r="1358" spans="1:11" ht="15" customHeight="1" x14ac:dyDescent="0.25">
      <c r="A1358" s="1">
        <v>775</v>
      </c>
      <c r="B1358" s="477"/>
      <c r="C1358" s="477"/>
      <c r="D1358" s="136"/>
      <c r="E1358" s="136"/>
      <c r="F1358" s="136"/>
      <c r="G1358" s="136"/>
      <c r="H1358" s="137"/>
      <c r="I1358" s="138"/>
      <c r="J1358" s="38" t="str">
        <f t="shared" si="78"/>
        <v xml:space="preserve"> </v>
      </c>
      <c r="K1358" s="38" t="str">
        <f t="shared" si="79"/>
        <v xml:space="preserve"> </v>
      </c>
    </row>
    <row r="1359" spans="1:11" ht="15.75" customHeight="1" x14ac:dyDescent="0.25">
      <c r="A1359" s="2">
        <v>776</v>
      </c>
      <c r="B1359" s="477"/>
      <c r="C1359" s="477"/>
      <c r="D1359" s="136"/>
      <c r="E1359" s="136"/>
      <c r="F1359" s="136"/>
      <c r="G1359" s="136"/>
      <c r="H1359" s="137"/>
      <c r="I1359" s="138"/>
      <c r="J1359" s="38" t="str">
        <f t="shared" si="78"/>
        <v xml:space="preserve"> </v>
      </c>
      <c r="K1359" s="38" t="str">
        <f t="shared" si="79"/>
        <v xml:space="preserve"> </v>
      </c>
    </row>
    <row r="1360" spans="1:11" ht="15" customHeight="1" x14ac:dyDescent="0.25">
      <c r="A1360" s="1">
        <v>777</v>
      </c>
      <c r="B1360" s="477"/>
      <c r="C1360" s="477"/>
      <c r="D1360" s="136"/>
      <c r="E1360" s="136"/>
      <c r="F1360" s="136"/>
      <c r="G1360" s="136"/>
      <c r="H1360" s="137"/>
      <c r="I1360" s="138"/>
      <c r="J1360" s="38" t="str">
        <f t="shared" si="78"/>
        <v xml:space="preserve"> </v>
      </c>
      <c r="K1360" s="38" t="str">
        <f t="shared" si="79"/>
        <v xml:space="preserve"> </v>
      </c>
    </row>
    <row r="1361" spans="1:11" ht="15.75" customHeight="1" x14ac:dyDescent="0.25">
      <c r="A1361" s="2">
        <v>778</v>
      </c>
      <c r="B1361" s="477"/>
      <c r="C1361" s="477"/>
      <c r="D1361" s="136"/>
      <c r="E1361" s="136"/>
      <c r="F1361" s="136"/>
      <c r="G1361" s="136"/>
      <c r="H1361" s="137"/>
      <c r="I1361" s="138"/>
      <c r="J1361" s="38" t="str">
        <f t="shared" si="78"/>
        <v xml:space="preserve"> </v>
      </c>
      <c r="K1361" s="38" t="str">
        <f t="shared" si="79"/>
        <v xml:space="preserve"> </v>
      </c>
    </row>
    <row r="1362" spans="1:11" ht="15" customHeight="1" x14ac:dyDescent="0.25">
      <c r="A1362" s="1">
        <v>779</v>
      </c>
      <c r="B1362" s="500"/>
      <c r="C1362" s="500"/>
      <c r="D1362" s="136"/>
      <c r="E1362" s="136"/>
      <c r="F1362" s="136"/>
      <c r="G1362" s="136"/>
      <c r="H1362" s="137"/>
      <c r="I1362" s="138"/>
      <c r="J1362" s="38" t="str">
        <f t="shared" si="78"/>
        <v xml:space="preserve"> </v>
      </c>
      <c r="K1362" s="38" t="str">
        <f t="shared" si="79"/>
        <v xml:space="preserve"> </v>
      </c>
    </row>
    <row r="1363" spans="1:11" ht="15.75" customHeight="1" x14ac:dyDescent="0.25">
      <c r="A1363" s="2">
        <v>780</v>
      </c>
      <c r="B1363" s="501"/>
      <c r="C1363" s="501"/>
      <c r="D1363" s="139"/>
      <c r="E1363" s="139"/>
      <c r="F1363" s="139"/>
      <c r="G1363" s="139"/>
      <c r="H1363" s="140"/>
      <c r="I1363" s="141"/>
      <c r="J1363" s="38" t="str">
        <f t="shared" si="78"/>
        <v xml:space="preserve"> </v>
      </c>
      <c r="K1363" s="38" t="str">
        <f t="shared" si="79"/>
        <v xml:space="preserve"> </v>
      </c>
    </row>
    <row r="1364" spans="1:11" ht="20.25" customHeight="1" x14ac:dyDescent="0.25">
      <c r="A1364" s="455"/>
      <c r="B1364" s="455"/>
      <c r="C1364" s="455"/>
      <c r="D1364" s="455"/>
      <c r="E1364" s="455"/>
      <c r="F1364" s="86"/>
      <c r="G1364" s="91" t="s">
        <v>230</v>
      </c>
      <c r="H1364" s="41">
        <f>SUM(H1344:H1363)+H1330</f>
        <v>0</v>
      </c>
      <c r="I1364" s="49"/>
    </row>
    <row r="1365" spans="1:11" ht="15" customHeight="1" x14ac:dyDescent="0.25">
      <c r="A1365" s="46"/>
      <c r="B1365" s="46"/>
      <c r="C1365" s="46"/>
      <c r="D1365" s="46"/>
      <c r="E1365" s="46"/>
      <c r="F1365" s="46"/>
      <c r="G1365" s="46"/>
      <c r="H1365" s="46"/>
      <c r="I1365" s="46"/>
    </row>
    <row r="1366" spans="1:11" ht="15" customHeight="1" x14ac:dyDescent="0.25">
      <c r="A1366" s="502" t="s">
        <v>171</v>
      </c>
      <c r="B1366" s="502"/>
      <c r="C1366" s="502"/>
      <c r="D1366" s="502"/>
      <c r="E1366" s="502"/>
      <c r="F1366" s="502"/>
      <c r="G1366" s="502"/>
      <c r="H1366" s="502"/>
      <c r="I1366" s="502"/>
      <c r="J1366" s="502"/>
      <c r="K1366" s="502"/>
    </row>
    <row r="1367" spans="1:11" ht="15" customHeight="1" x14ac:dyDescent="0.25">
      <c r="A1367" s="50"/>
    </row>
    <row r="1368" spans="1:11" ht="15" customHeight="1" x14ac:dyDescent="0.25">
      <c r="A1368" s="89" t="s">
        <v>101</v>
      </c>
      <c r="D1368" s="503" t="s">
        <v>231</v>
      </c>
      <c r="E1368" s="503"/>
      <c r="F1368" s="503"/>
      <c r="G1368" s="503"/>
      <c r="H1368" s="503"/>
      <c r="I1368" s="503"/>
    </row>
    <row r="1369" spans="1:11" ht="15" customHeight="1" x14ac:dyDescent="0.25">
      <c r="A1369" s="89"/>
      <c r="D1369" s="89"/>
      <c r="E1369" s="89"/>
      <c r="F1369" s="89"/>
      <c r="G1369" s="89"/>
      <c r="H1369" s="89"/>
      <c r="I1369" s="89"/>
    </row>
    <row r="1370" spans="1:11" ht="15.75" customHeight="1" x14ac:dyDescent="0.25">
      <c r="A1370" s="348" t="s">
        <v>221</v>
      </c>
      <c r="B1370" s="348"/>
      <c r="C1370" s="348"/>
      <c r="D1370" s="348"/>
      <c r="E1370" s="348"/>
      <c r="F1370" s="348"/>
      <c r="G1370" s="348"/>
      <c r="H1370" s="348"/>
      <c r="I1370" s="348"/>
    </row>
    <row r="1371" spans="1:11" ht="15" customHeight="1" x14ac:dyDescent="0.25">
      <c r="A1371" s="70"/>
      <c r="B1371" s="70"/>
      <c r="C1371" s="70"/>
      <c r="D1371" s="71" t="str">
        <f>'proje ve personel bilgileri'!$B$7</f>
        <v>/</v>
      </c>
      <c r="E1371" s="70" t="s">
        <v>109</v>
      </c>
      <c r="F1371" s="70"/>
      <c r="G1371" s="70"/>
      <c r="H1371" s="70"/>
      <c r="I1371" s="70"/>
    </row>
    <row r="1372" spans="1:11" ht="18.75" customHeight="1" x14ac:dyDescent="0.25">
      <c r="A1372" s="64" t="s">
        <v>222</v>
      </c>
      <c r="I1372" s="64" t="s">
        <v>223</v>
      </c>
    </row>
    <row r="1373" spans="1:11" ht="15.75" customHeight="1" x14ac:dyDescent="0.25">
      <c r="A1373" s="435" t="s">
        <v>224</v>
      </c>
      <c r="B1373" s="436"/>
      <c r="C1373" s="351">
        <f>'proje ve personel bilgileri'!$B$2</f>
        <v>0</v>
      </c>
      <c r="D1373" s="352"/>
      <c r="E1373" s="352"/>
      <c r="F1373" s="352"/>
      <c r="G1373" s="352"/>
      <c r="H1373" s="352"/>
      <c r="I1373" s="353"/>
    </row>
    <row r="1374" spans="1:11" ht="15.75" customHeight="1" x14ac:dyDescent="0.25">
      <c r="A1374" s="509" t="s">
        <v>225</v>
      </c>
      <c r="B1374" s="510"/>
      <c r="C1374" s="356">
        <f>'proje ve personel bilgileri'!$B$3</f>
        <v>0</v>
      </c>
      <c r="D1374" s="357"/>
      <c r="E1374" s="357"/>
      <c r="F1374" s="357"/>
      <c r="G1374" s="357"/>
      <c r="H1374" s="357"/>
      <c r="I1374" s="358"/>
    </row>
    <row r="1375" spans="1:11" ht="15" customHeight="1" x14ac:dyDescent="0.25">
      <c r="A1375" s="343" t="s">
        <v>87</v>
      </c>
      <c r="B1375" s="346" t="s">
        <v>226</v>
      </c>
      <c r="C1375" s="347"/>
      <c r="D1375" s="343" t="s">
        <v>227</v>
      </c>
      <c r="E1375" s="343" t="s">
        <v>228</v>
      </c>
      <c r="F1375" s="344" t="s">
        <v>176</v>
      </c>
      <c r="G1375" s="506"/>
      <c r="H1375" s="343" t="s">
        <v>189</v>
      </c>
      <c r="I1375" s="343" t="s">
        <v>178</v>
      </c>
    </row>
    <row r="1376" spans="1:11" ht="15.75" customHeight="1" x14ac:dyDescent="0.25">
      <c r="A1376" s="338"/>
      <c r="B1376" s="339"/>
      <c r="C1376" s="340"/>
      <c r="D1376" s="338"/>
      <c r="E1376" s="338"/>
      <c r="F1376" s="507"/>
      <c r="G1376" s="508"/>
      <c r="H1376" s="338"/>
      <c r="I1376" s="338"/>
    </row>
    <row r="1377" spans="1:11" ht="57.75" customHeight="1" x14ac:dyDescent="0.25">
      <c r="A1377" s="505"/>
      <c r="B1377" s="339"/>
      <c r="C1377" s="340"/>
      <c r="D1377" s="338"/>
      <c r="E1377" s="338"/>
      <c r="F1377" s="85" t="s">
        <v>179</v>
      </c>
      <c r="G1377" s="87" t="s">
        <v>180</v>
      </c>
      <c r="H1377" s="338"/>
      <c r="I1377" s="338"/>
    </row>
    <row r="1378" spans="1:11" ht="15" customHeight="1" x14ac:dyDescent="0.25">
      <c r="A1378" s="1">
        <v>781</v>
      </c>
      <c r="B1378" s="504"/>
      <c r="C1378" s="504"/>
      <c r="D1378" s="133"/>
      <c r="E1378" s="133"/>
      <c r="F1378" s="133"/>
      <c r="G1378" s="133"/>
      <c r="H1378" s="142"/>
      <c r="I1378" s="135"/>
      <c r="J1378" s="38" t="str">
        <f t="shared" ref="J1378:J1397" si="80">IF(H1378&lt;&gt;0,(IF(I1378=0,"KDV'li Tutar Zorunlu"," "))," ")</f>
        <v xml:space="preserve"> </v>
      </c>
      <c r="K1378" s="38" t="str">
        <f t="shared" ref="K1378:K1397" si="81">IF(H1378&lt;&gt;0,(IF(F1378=0,"Tarih Numara Zorunlu"," "))," ")</f>
        <v xml:space="preserve"> </v>
      </c>
    </row>
    <row r="1379" spans="1:11" ht="15.75" customHeight="1" x14ac:dyDescent="0.25">
      <c r="A1379" s="2">
        <v>782</v>
      </c>
      <c r="B1379" s="500"/>
      <c r="C1379" s="500"/>
      <c r="D1379" s="136"/>
      <c r="E1379" s="136"/>
      <c r="F1379" s="136"/>
      <c r="G1379" s="136"/>
      <c r="H1379" s="137"/>
      <c r="I1379" s="138"/>
      <c r="J1379" s="38" t="str">
        <f t="shared" si="80"/>
        <v xml:space="preserve"> </v>
      </c>
      <c r="K1379" s="38" t="str">
        <f t="shared" si="81"/>
        <v xml:space="preserve"> </v>
      </c>
    </row>
    <row r="1380" spans="1:11" ht="15" customHeight="1" x14ac:dyDescent="0.25">
      <c r="A1380" s="1">
        <v>783</v>
      </c>
      <c r="B1380" s="500"/>
      <c r="C1380" s="500"/>
      <c r="D1380" s="136"/>
      <c r="E1380" s="136"/>
      <c r="F1380" s="136"/>
      <c r="G1380" s="136"/>
      <c r="H1380" s="137"/>
      <c r="I1380" s="138"/>
      <c r="J1380" s="38" t="str">
        <f t="shared" si="80"/>
        <v xml:space="preserve"> </v>
      </c>
      <c r="K1380" s="38" t="str">
        <f t="shared" si="81"/>
        <v xml:space="preserve"> </v>
      </c>
    </row>
    <row r="1381" spans="1:11" ht="15.75" customHeight="1" x14ac:dyDescent="0.25">
      <c r="A1381" s="2">
        <v>784</v>
      </c>
      <c r="B1381" s="500"/>
      <c r="C1381" s="500"/>
      <c r="D1381" s="136"/>
      <c r="E1381" s="136"/>
      <c r="F1381" s="136"/>
      <c r="G1381" s="136"/>
      <c r="H1381" s="137"/>
      <c r="I1381" s="138"/>
      <c r="J1381" s="38" t="str">
        <f t="shared" si="80"/>
        <v xml:space="preserve"> </v>
      </c>
      <c r="K1381" s="38" t="str">
        <f t="shared" si="81"/>
        <v xml:space="preserve"> </v>
      </c>
    </row>
    <row r="1382" spans="1:11" ht="15" customHeight="1" x14ac:dyDescent="0.25">
      <c r="A1382" s="1">
        <v>785</v>
      </c>
      <c r="B1382" s="500"/>
      <c r="C1382" s="500"/>
      <c r="D1382" s="136"/>
      <c r="E1382" s="136"/>
      <c r="F1382" s="136"/>
      <c r="G1382" s="136"/>
      <c r="H1382" s="137"/>
      <c r="I1382" s="138"/>
      <c r="J1382" s="38" t="str">
        <f t="shared" si="80"/>
        <v xml:space="preserve"> </v>
      </c>
      <c r="K1382" s="38" t="str">
        <f t="shared" si="81"/>
        <v xml:space="preserve"> </v>
      </c>
    </row>
    <row r="1383" spans="1:11" ht="15.75" customHeight="1" x14ac:dyDescent="0.25">
      <c r="A1383" s="2">
        <v>786</v>
      </c>
      <c r="B1383" s="477"/>
      <c r="C1383" s="477"/>
      <c r="D1383" s="136"/>
      <c r="E1383" s="136"/>
      <c r="F1383" s="136"/>
      <c r="G1383" s="136"/>
      <c r="H1383" s="137"/>
      <c r="I1383" s="138"/>
      <c r="J1383" s="38" t="str">
        <f t="shared" si="80"/>
        <v xml:space="preserve"> </v>
      </c>
      <c r="K1383" s="38" t="str">
        <f t="shared" si="81"/>
        <v xml:space="preserve"> </v>
      </c>
    </row>
    <row r="1384" spans="1:11" ht="15" customHeight="1" x14ac:dyDescent="0.25">
      <c r="A1384" s="1">
        <v>787</v>
      </c>
      <c r="B1384" s="477"/>
      <c r="C1384" s="477"/>
      <c r="D1384" s="136"/>
      <c r="E1384" s="136"/>
      <c r="F1384" s="136"/>
      <c r="G1384" s="136"/>
      <c r="H1384" s="137"/>
      <c r="I1384" s="138"/>
      <c r="J1384" s="38" t="str">
        <f t="shared" si="80"/>
        <v xml:space="preserve"> </v>
      </c>
      <c r="K1384" s="38" t="str">
        <f t="shared" si="81"/>
        <v xml:space="preserve"> </v>
      </c>
    </row>
    <row r="1385" spans="1:11" ht="15.75" customHeight="1" x14ac:dyDescent="0.25">
      <c r="A1385" s="2">
        <v>788</v>
      </c>
      <c r="B1385" s="477"/>
      <c r="C1385" s="477"/>
      <c r="D1385" s="136"/>
      <c r="E1385" s="136"/>
      <c r="F1385" s="136"/>
      <c r="G1385" s="136"/>
      <c r="H1385" s="137"/>
      <c r="I1385" s="138"/>
      <c r="J1385" s="38" t="str">
        <f t="shared" si="80"/>
        <v xml:space="preserve"> </v>
      </c>
      <c r="K1385" s="38" t="str">
        <f t="shared" si="81"/>
        <v xml:space="preserve"> </v>
      </c>
    </row>
    <row r="1386" spans="1:11" ht="15" customHeight="1" x14ac:dyDescent="0.25">
      <c r="A1386" s="1">
        <v>789</v>
      </c>
      <c r="B1386" s="477"/>
      <c r="C1386" s="477"/>
      <c r="D1386" s="136"/>
      <c r="E1386" s="136"/>
      <c r="F1386" s="136"/>
      <c r="G1386" s="136"/>
      <c r="H1386" s="137"/>
      <c r="I1386" s="138"/>
      <c r="J1386" s="38" t="str">
        <f t="shared" si="80"/>
        <v xml:space="preserve"> </v>
      </c>
      <c r="K1386" s="38" t="str">
        <f t="shared" si="81"/>
        <v xml:space="preserve"> </v>
      </c>
    </row>
    <row r="1387" spans="1:11" ht="15.75" customHeight="1" x14ac:dyDescent="0.25">
      <c r="A1387" s="2">
        <v>790</v>
      </c>
      <c r="B1387" s="477"/>
      <c r="C1387" s="477"/>
      <c r="D1387" s="136"/>
      <c r="E1387" s="136"/>
      <c r="F1387" s="136"/>
      <c r="G1387" s="136"/>
      <c r="H1387" s="137"/>
      <c r="I1387" s="138"/>
      <c r="J1387" s="38" t="str">
        <f t="shared" si="80"/>
        <v xml:space="preserve"> </v>
      </c>
      <c r="K1387" s="38" t="str">
        <f t="shared" si="81"/>
        <v xml:space="preserve"> </v>
      </c>
    </row>
    <row r="1388" spans="1:11" ht="15" customHeight="1" x14ac:dyDescent="0.25">
      <c r="A1388" s="1">
        <v>791</v>
      </c>
      <c r="B1388" s="477"/>
      <c r="C1388" s="477"/>
      <c r="D1388" s="136"/>
      <c r="E1388" s="136"/>
      <c r="F1388" s="136"/>
      <c r="G1388" s="136"/>
      <c r="H1388" s="137"/>
      <c r="I1388" s="138"/>
      <c r="J1388" s="38" t="str">
        <f t="shared" si="80"/>
        <v xml:space="preserve"> </v>
      </c>
      <c r="K1388" s="38" t="str">
        <f t="shared" si="81"/>
        <v xml:space="preserve"> </v>
      </c>
    </row>
    <row r="1389" spans="1:11" ht="15.75" customHeight="1" x14ac:dyDescent="0.25">
      <c r="A1389" s="2">
        <v>792</v>
      </c>
      <c r="B1389" s="477"/>
      <c r="C1389" s="477"/>
      <c r="D1389" s="136"/>
      <c r="E1389" s="136"/>
      <c r="F1389" s="136"/>
      <c r="G1389" s="136"/>
      <c r="H1389" s="137"/>
      <c r="I1389" s="138"/>
      <c r="J1389" s="38" t="str">
        <f t="shared" si="80"/>
        <v xml:space="preserve"> </v>
      </c>
      <c r="K1389" s="38" t="str">
        <f t="shared" si="81"/>
        <v xml:space="preserve"> </v>
      </c>
    </row>
    <row r="1390" spans="1:11" ht="15" customHeight="1" x14ac:dyDescent="0.25">
      <c r="A1390" s="1">
        <v>793</v>
      </c>
      <c r="B1390" s="477"/>
      <c r="C1390" s="477"/>
      <c r="D1390" s="136"/>
      <c r="E1390" s="136"/>
      <c r="F1390" s="136"/>
      <c r="G1390" s="136"/>
      <c r="H1390" s="137"/>
      <c r="I1390" s="138"/>
      <c r="J1390" s="38" t="str">
        <f t="shared" si="80"/>
        <v xml:space="preserve"> </v>
      </c>
      <c r="K1390" s="38" t="str">
        <f t="shared" si="81"/>
        <v xml:space="preserve"> </v>
      </c>
    </row>
    <row r="1391" spans="1:11" ht="15.75" customHeight="1" x14ac:dyDescent="0.25">
      <c r="A1391" s="2">
        <v>794</v>
      </c>
      <c r="B1391" s="477"/>
      <c r="C1391" s="477"/>
      <c r="D1391" s="136"/>
      <c r="E1391" s="136"/>
      <c r="F1391" s="136"/>
      <c r="G1391" s="136"/>
      <c r="H1391" s="137"/>
      <c r="I1391" s="138"/>
      <c r="J1391" s="38" t="str">
        <f t="shared" si="80"/>
        <v xml:space="preserve"> </v>
      </c>
      <c r="K1391" s="38" t="str">
        <f t="shared" si="81"/>
        <v xml:space="preserve"> </v>
      </c>
    </row>
    <row r="1392" spans="1:11" ht="15" customHeight="1" x14ac:dyDescent="0.25">
      <c r="A1392" s="1">
        <v>795</v>
      </c>
      <c r="B1392" s="477"/>
      <c r="C1392" s="477"/>
      <c r="D1392" s="136"/>
      <c r="E1392" s="136"/>
      <c r="F1392" s="136"/>
      <c r="G1392" s="136"/>
      <c r="H1392" s="137"/>
      <c r="I1392" s="138"/>
      <c r="J1392" s="38" t="str">
        <f t="shared" si="80"/>
        <v xml:space="preserve"> </v>
      </c>
      <c r="K1392" s="38" t="str">
        <f t="shared" si="81"/>
        <v xml:space="preserve"> </v>
      </c>
    </row>
    <row r="1393" spans="1:11" ht="15.75" customHeight="1" x14ac:dyDescent="0.25">
      <c r="A1393" s="2">
        <v>796</v>
      </c>
      <c r="B1393" s="477"/>
      <c r="C1393" s="477"/>
      <c r="D1393" s="136"/>
      <c r="E1393" s="136"/>
      <c r="F1393" s="136"/>
      <c r="G1393" s="136"/>
      <c r="H1393" s="137"/>
      <c r="I1393" s="138"/>
      <c r="J1393" s="38" t="str">
        <f t="shared" si="80"/>
        <v xml:space="preserve"> </v>
      </c>
      <c r="K1393" s="38" t="str">
        <f t="shared" si="81"/>
        <v xml:space="preserve"> </v>
      </c>
    </row>
    <row r="1394" spans="1:11" ht="15" customHeight="1" x14ac:dyDescent="0.25">
      <c r="A1394" s="1">
        <v>797</v>
      </c>
      <c r="B1394" s="477"/>
      <c r="C1394" s="477"/>
      <c r="D1394" s="136"/>
      <c r="E1394" s="136"/>
      <c r="F1394" s="136"/>
      <c r="G1394" s="136"/>
      <c r="H1394" s="137"/>
      <c r="I1394" s="138"/>
      <c r="J1394" s="38" t="str">
        <f t="shared" si="80"/>
        <v xml:space="preserve"> </v>
      </c>
      <c r="K1394" s="38" t="str">
        <f t="shared" si="81"/>
        <v xml:space="preserve"> </v>
      </c>
    </row>
    <row r="1395" spans="1:11" ht="15.75" customHeight="1" x14ac:dyDescent="0.25">
      <c r="A1395" s="2">
        <v>798</v>
      </c>
      <c r="B1395" s="477"/>
      <c r="C1395" s="477"/>
      <c r="D1395" s="136"/>
      <c r="E1395" s="136"/>
      <c r="F1395" s="136"/>
      <c r="G1395" s="136"/>
      <c r="H1395" s="137"/>
      <c r="I1395" s="138"/>
      <c r="J1395" s="38" t="str">
        <f t="shared" si="80"/>
        <v xml:space="preserve"> </v>
      </c>
      <c r="K1395" s="38" t="str">
        <f t="shared" si="81"/>
        <v xml:space="preserve"> </v>
      </c>
    </row>
    <row r="1396" spans="1:11" ht="15" customHeight="1" x14ac:dyDescent="0.25">
      <c r="A1396" s="1">
        <v>799</v>
      </c>
      <c r="B1396" s="500"/>
      <c r="C1396" s="500"/>
      <c r="D1396" s="136"/>
      <c r="E1396" s="136"/>
      <c r="F1396" s="136"/>
      <c r="G1396" s="136"/>
      <c r="H1396" s="137"/>
      <c r="I1396" s="138"/>
      <c r="J1396" s="38" t="str">
        <f t="shared" si="80"/>
        <v xml:space="preserve"> </v>
      </c>
      <c r="K1396" s="38" t="str">
        <f t="shared" si="81"/>
        <v xml:space="preserve"> </v>
      </c>
    </row>
    <row r="1397" spans="1:11" ht="15.75" customHeight="1" x14ac:dyDescent="0.25">
      <c r="A1397" s="2">
        <v>800</v>
      </c>
      <c r="B1397" s="501"/>
      <c r="C1397" s="501"/>
      <c r="D1397" s="139"/>
      <c r="E1397" s="139"/>
      <c r="F1397" s="139"/>
      <c r="G1397" s="139"/>
      <c r="H1397" s="140"/>
      <c r="I1397" s="141"/>
      <c r="J1397" s="38" t="str">
        <f t="shared" si="80"/>
        <v xml:space="preserve"> </v>
      </c>
      <c r="K1397" s="38" t="str">
        <f t="shared" si="81"/>
        <v xml:space="preserve"> </v>
      </c>
    </row>
    <row r="1398" spans="1:11" ht="18.75" customHeight="1" x14ac:dyDescent="0.25">
      <c r="A1398" s="455"/>
      <c r="B1398" s="455"/>
      <c r="C1398" s="455"/>
      <c r="D1398" s="455"/>
      <c r="E1398" s="455"/>
      <c r="F1398" s="86"/>
      <c r="G1398" s="91" t="s">
        <v>230</v>
      </c>
      <c r="H1398" s="41">
        <f>SUM(H1378:H1397)+H1364</f>
        <v>0</v>
      </c>
      <c r="I1398" s="49"/>
    </row>
    <row r="1399" spans="1:11" ht="15" customHeight="1" x14ac:dyDescent="0.25">
      <c r="A1399" s="46"/>
      <c r="B1399" s="46"/>
      <c r="C1399" s="46"/>
      <c r="D1399" s="46"/>
      <c r="E1399" s="46"/>
      <c r="F1399" s="46"/>
      <c r="G1399" s="46"/>
      <c r="H1399" s="46"/>
      <c r="I1399" s="46"/>
    </row>
    <row r="1400" spans="1:11" ht="15" customHeight="1" x14ac:dyDescent="0.25">
      <c r="A1400" s="502" t="s">
        <v>171</v>
      </c>
      <c r="B1400" s="502"/>
      <c r="C1400" s="502"/>
      <c r="D1400" s="502"/>
      <c r="E1400" s="502"/>
      <c r="F1400" s="502"/>
      <c r="G1400" s="502"/>
      <c r="H1400" s="502"/>
      <c r="I1400" s="502"/>
      <c r="J1400" s="502"/>
      <c r="K1400" s="502"/>
    </row>
    <row r="1401" spans="1:11" ht="15" customHeight="1" x14ac:dyDescent="0.25">
      <c r="A1401" s="50"/>
    </row>
    <row r="1402" spans="1:11" ht="15" customHeight="1" x14ac:dyDescent="0.25">
      <c r="A1402" s="89" t="s">
        <v>101</v>
      </c>
      <c r="D1402" s="503" t="s">
        <v>231</v>
      </c>
      <c r="E1402" s="503"/>
      <c r="F1402" s="503"/>
      <c r="G1402" s="503"/>
      <c r="H1402" s="503"/>
      <c r="I1402" s="503"/>
    </row>
    <row r="1403" spans="1:11" ht="15" customHeight="1" x14ac:dyDescent="0.25">
      <c r="A1403" s="89"/>
      <c r="D1403" s="89"/>
      <c r="E1403" s="89"/>
      <c r="F1403" s="89"/>
      <c r="G1403" s="89"/>
      <c r="H1403" s="89"/>
      <c r="I1403" s="89"/>
    </row>
    <row r="1404" spans="1:11" ht="15.75" customHeight="1" x14ac:dyDescent="0.25">
      <c r="A1404" s="348" t="s">
        <v>221</v>
      </c>
      <c r="B1404" s="348"/>
      <c r="C1404" s="348"/>
      <c r="D1404" s="348"/>
      <c r="E1404" s="348"/>
      <c r="F1404" s="348"/>
      <c r="G1404" s="348"/>
      <c r="H1404" s="348"/>
      <c r="I1404" s="348"/>
    </row>
    <row r="1405" spans="1:11" ht="15" customHeight="1" x14ac:dyDescent="0.25">
      <c r="A1405" s="70"/>
      <c r="B1405" s="70"/>
      <c r="C1405" s="70"/>
      <c r="D1405" s="71" t="str">
        <f>'proje ve personel bilgileri'!$B$7</f>
        <v>/</v>
      </c>
      <c r="E1405" s="70" t="s">
        <v>109</v>
      </c>
      <c r="F1405" s="70"/>
      <c r="G1405" s="70"/>
      <c r="H1405" s="70"/>
      <c r="I1405" s="70"/>
    </row>
    <row r="1406" spans="1:11" ht="18.75" customHeight="1" x14ac:dyDescent="0.25">
      <c r="A1406" s="64" t="s">
        <v>222</v>
      </c>
      <c r="I1406" s="64" t="s">
        <v>223</v>
      </c>
    </row>
    <row r="1407" spans="1:11" ht="15.75" customHeight="1" x14ac:dyDescent="0.25">
      <c r="A1407" s="435" t="s">
        <v>224</v>
      </c>
      <c r="B1407" s="436"/>
      <c r="C1407" s="351">
        <f>'proje ve personel bilgileri'!$B$2</f>
        <v>0</v>
      </c>
      <c r="D1407" s="352"/>
      <c r="E1407" s="352"/>
      <c r="F1407" s="352"/>
      <c r="G1407" s="352"/>
      <c r="H1407" s="352"/>
      <c r="I1407" s="353"/>
    </row>
    <row r="1408" spans="1:11" ht="15.75" customHeight="1" x14ac:dyDescent="0.25">
      <c r="A1408" s="509" t="s">
        <v>225</v>
      </c>
      <c r="B1408" s="510"/>
      <c r="C1408" s="356">
        <f>'proje ve personel bilgileri'!$B$3</f>
        <v>0</v>
      </c>
      <c r="D1408" s="357"/>
      <c r="E1408" s="357"/>
      <c r="F1408" s="357"/>
      <c r="G1408" s="357"/>
      <c r="H1408" s="357"/>
      <c r="I1408" s="358"/>
    </row>
    <row r="1409" spans="1:11" ht="15" customHeight="1" x14ac:dyDescent="0.25">
      <c r="A1409" s="343" t="s">
        <v>87</v>
      </c>
      <c r="B1409" s="346" t="s">
        <v>226</v>
      </c>
      <c r="C1409" s="347"/>
      <c r="D1409" s="343" t="s">
        <v>227</v>
      </c>
      <c r="E1409" s="343" t="s">
        <v>228</v>
      </c>
      <c r="F1409" s="344" t="s">
        <v>176</v>
      </c>
      <c r="G1409" s="506"/>
      <c r="H1409" s="343" t="s">
        <v>189</v>
      </c>
      <c r="I1409" s="343" t="s">
        <v>178</v>
      </c>
    </row>
    <row r="1410" spans="1:11" ht="15.75" customHeight="1" x14ac:dyDescent="0.25">
      <c r="A1410" s="338"/>
      <c r="B1410" s="339"/>
      <c r="C1410" s="340"/>
      <c r="D1410" s="338"/>
      <c r="E1410" s="338"/>
      <c r="F1410" s="507"/>
      <c r="G1410" s="508"/>
      <c r="H1410" s="338"/>
      <c r="I1410" s="338"/>
    </row>
    <row r="1411" spans="1:11" ht="58.5" customHeight="1" x14ac:dyDescent="0.25">
      <c r="A1411" s="505"/>
      <c r="B1411" s="339"/>
      <c r="C1411" s="340"/>
      <c r="D1411" s="338"/>
      <c r="E1411" s="338"/>
      <c r="F1411" s="85" t="s">
        <v>179</v>
      </c>
      <c r="G1411" s="87" t="s">
        <v>180</v>
      </c>
      <c r="H1411" s="338"/>
      <c r="I1411" s="338"/>
    </row>
    <row r="1412" spans="1:11" ht="15" customHeight="1" x14ac:dyDescent="0.25">
      <c r="A1412" s="1">
        <v>801</v>
      </c>
      <c r="B1412" s="504"/>
      <c r="C1412" s="504"/>
      <c r="D1412" s="133"/>
      <c r="E1412" s="133"/>
      <c r="F1412" s="133"/>
      <c r="G1412" s="133"/>
      <c r="H1412" s="142"/>
      <c r="I1412" s="135"/>
      <c r="J1412" s="38" t="str">
        <f t="shared" ref="J1412:J1431" si="82">IF(H1412&lt;&gt;0,(IF(I1412=0,"KDV'li Tutar Zorunlu"," "))," ")</f>
        <v xml:space="preserve"> </v>
      </c>
      <c r="K1412" s="38" t="str">
        <f t="shared" ref="K1412:K1431" si="83">IF(H1412&lt;&gt;0,(IF(F1412=0,"Tarih Numara Zorunlu"," "))," ")</f>
        <v xml:space="preserve"> </v>
      </c>
    </row>
    <row r="1413" spans="1:11" ht="15.75" customHeight="1" x14ac:dyDescent="0.25">
      <c r="A1413" s="2">
        <v>802</v>
      </c>
      <c r="B1413" s="500"/>
      <c r="C1413" s="500"/>
      <c r="D1413" s="136"/>
      <c r="E1413" s="136"/>
      <c r="F1413" s="136"/>
      <c r="G1413" s="136"/>
      <c r="H1413" s="137"/>
      <c r="I1413" s="138"/>
      <c r="J1413" s="38" t="str">
        <f t="shared" si="82"/>
        <v xml:space="preserve"> </v>
      </c>
      <c r="K1413" s="38" t="str">
        <f t="shared" si="83"/>
        <v xml:space="preserve"> </v>
      </c>
    </row>
    <row r="1414" spans="1:11" ht="15" customHeight="1" x14ac:dyDescent="0.25">
      <c r="A1414" s="1">
        <v>803</v>
      </c>
      <c r="B1414" s="500"/>
      <c r="C1414" s="500"/>
      <c r="D1414" s="136"/>
      <c r="E1414" s="136"/>
      <c r="F1414" s="136"/>
      <c r="G1414" s="136"/>
      <c r="H1414" s="137"/>
      <c r="I1414" s="138"/>
      <c r="J1414" s="38" t="str">
        <f t="shared" si="82"/>
        <v xml:space="preserve"> </v>
      </c>
      <c r="K1414" s="38" t="str">
        <f t="shared" si="83"/>
        <v xml:space="preserve"> </v>
      </c>
    </row>
    <row r="1415" spans="1:11" ht="15.75" customHeight="1" x14ac:dyDescent="0.25">
      <c r="A1415" s="2">
        <v>804</v>
      </c>
      <c r="B1415" s="500"/>
      <c r="C1415" s="500"/>
      <c r="D1415" s="136"/>
      <c r="E1415" s="136"/>
      <c r="F1415" s="136"/>
      <c r="G1415" s="136"/>
      <c r="H1415" s="137"/>
      <c r="I1415" s="138"/>
      <c r="J1415" s="38" t="str">
        <f t="shared" si="82"/>
        <v xml:space="preserve"> </v>
      </c>
      <c r="K1415" s="38" t="str">
        <f t="shared" si="83"/>
        <v xml:space="preserve"> </v>
      </c>
    </row>
    <row r="1416" spans="1:11" ht="15" customHeight="1" x14ac:dyDescent="0.25">
      <c r="A1416" s="1">
        <v>805</v>
      </c>
      <c r="B1416" s="500"/>
      <c r="C1416" s="500"/>
      <c r="D1416" s="136"/>
      <c r="E1416" s="136"/>
      <c r="F1416" s="136"/>
      <c r="G1416" s="136"/>
      <c r="H1416" s="137"/>
      <c r="I1416" s="138"/>
      <c r="J1416" s="38" t="str">
        <f t="shared" si="82"/>
        <v xml:space="preserve"> </v>
      </c>
      <c r="K1416" s="38" t="str">
        <f t="shared" si="83"/>
        <v xml:space="preserve"> </v>
      </c>
    </row>
    <row r="1417" spans="1:11" ht="15.75" customHeight="1" x14ac:dyDescent="0.25">
      <c r="A1417" s="2">
        <v>806</v>
      </c>
      <c r="B1417" s="477"/>
      <c r="C1417" s="477"/>
      <c r="D1417" s="136"/>
      <c r="E1417" s="136"/>
      <c r="F1417" s="136"/>
      <c r="G1417" s="136"/>
      <c r="H1417" s="137"/>
      <c r="I1417" s="138"/>
      <c r="J1417" s="38" t="str">
        <f t="shared" si="82"/>
        <v xml:space="preserve"> </v>
      </c>
      <c r="K1417" s="38" t="str">
        <f t="shared" si="83"/>
        <v xml:space="preserve"> </v>
      </c>
    </row>
    <row r="1418" spans="1:11" ht="15" customHeight="1" x14ac:dyDescent="0.25">
      <c r="A1418" s="1">
        <v>807</v>
      </c>
      <c r="B1418" s="477"/>
      <c r="C1418" s="477"/>
      <c r="D1418" s="136"/>
      <c r="E1418" s="136"/>
      <c r="F1418" s="136"/>
      <c r="G1418" s="136"/>
      <c r="H1418" s="137"/>
      <c r="I1418" s="138"/>
      <c r="J1418" s="38" t="str">
        <f t="shared" si="82"/>
        <v xml:space="preserve"> </v>
      </c>
      <c r="K1418" s="38" t="str">
        <f t="shared" si="83"/>
        <v xml:space="preserve"> </v>
      </c>
    </row>
    <row r="1419" spans="1:11" ht="15.75" customHeight="1" x14ac:dyDescent="0.25">
      <c r="A1419" s="2">
        <v>808</v>
      </c>
      <c r="B1419" s="477"/>
      <c r="C1419" s="477"/>
      <c r="D1419" s="136"/>
      <c r="E1419" s="136"/>
      <c r="F1419" s="136"/>
      <c r="G1419" s="136"/>
      <c r="H1419" s="137"/>
      <c r="I1419" s="138"/>
      <c r="J1419" s="38" t="str">
        <f t="shared" si="82"/>
        <v xml:space="preserve"> </v>
      </c>
      <c r="K1419" s="38" t="str">
        <f t="shared" si="83"/>
        <v xml:space="preserve"> </v>
      </c>
    </row>
    <row r="1420" spans="1:11" ht="15" customHeight="1" x14ac:dyDescent="0.25">
      <c r="A1420" s="1">
        <v>809</v>
      </c>
      <c r="B1420" s="477"/>
      <c r="C1420" s="477"/>
      <c r="D1420" s="136"/>
      <c r="E1420" s="136"/>
      <c r="F1420" s="136"/>
      <c r="G1420" s="136"/>
      <c r="H1420" s="137"/>
      <c r="I1420" s="138"/>
      <c r="J1420" s="38" t="str">
        <f t="shared" si="82"/>
        <v xml:space="preserve"> </v>
      </c>
      <c r="K1420" s="38" t="str">
        <f t="shared" si="83"/>
        <v xml:space="preserve"> </v>
      </c>
    </row>
    <row r="1421" spans="1:11" ht="15.75" customHeight="1" x14ac:dyDescent="0.25">
      <c r="A1421" s="2">
        <v>810</v>
      </c>
      <c r="B1421" s="477"/>
      <c r="C1421" s="477"/>
      <c r="D1421" s="136"/>
      <c r="E1421" s="136"/>
      <c r="F1421" s="136"/>
      <c r="G1421" s="136"/>
      <c r="H1421" s="137"/>
      <c r="I1421" s="138"/>
      <c r="J1421" s="38" t="str">
        <f t="shared" si="82"/>
        <v xml:space="preserve"> </v>
      </c>
      <c r="K1421" s="38" t="str">
        <f t="shared" si="83"/>
        <v xml:space="preserve"> </v>
      </c>
    </row>
    <row r="1422" spans="1:11" ht="15" customHeight="1" x14ac:dyDescent="0.25">
      <c r="A1422" s="1">
        <v>811</v>
      </c>
      <c r="B1422" s="477"/>
      <c r="C1422" s="477"/>
      <c r="D1422" s="136"/>
      <c r="E1422" s="136"/>
      <c r="F1422" s="136"/>
      <c r="G1422" s="136"/>
      <c r="H1422" s="137"/>
      <c r="I1422" s="138"/>
      <c r="J1422" s="38" t="str">
        <f t="shared" si="82"/>
        <v xml:space="preserve"> </v>
      </c>
      <c r="K1422" s="38" t="str">
        <f t="shared" si="83"/>
        <v xml:space="preserve"> </v>
      </c>
    </row>
    <row r="1423" spans="1:11" ht="15.75" customHeight="1" x14ac:dyDescent="0.25">
      <c r="A1423" s="2">
        <v>812</v>
      </c>
      <c r="B1423" s="477"/>
      <c r="C1423" s="477"/>
      <c r="D1423" s="136"/>
      <c r="E1423" s="136"/>
      <c r="F1423" s="136"/>
      <c r="G1423" s="136"/>
      <c r="H1423" s="137"/>
      <c r="I1423" s="138"/>
      <c r="J1423" s="38" t="str">
        <f t="shared" si="82"/>
        <v xml:space="preserve"> </v>
      </c>
      <c r="K1423" s="38" t="str">
        <f t="shared" si="83"/>
        <v xml:space="preserve"> </v>
      </c>
    </row>
    <row r="1424" spans="1:11" ht="15" customHeight="1" x14ac:dyDescent="0.25">
      <c r="A1424" s="1">
        <v>813</v>
      </c>
      <c r="B1424" s="477"/>
      <c r="C1424" s="477"/>
      <c r="D1424" s="136"/>
      <c r="E1424" s="136"/>
      <c r="F1424" s="136"/>
      <c r="G1424" s="136"/>
      <c r="H1424" s="137"/>
      <c r="I1424" s="138"/>
      <c r="J1424" s="38" t="str">
        <f t="shared" si="82"/>
        <v xml:space="preserve"> </v>
      </c>
      <c r="K1424" s="38" t="str">
        <f t="shared" si="83"/>
        <v xml:space="preserve"> </v>
      </c>
    </row>
    <row r="1425" spans="1:11" ht="15.75" customHeight="1" x14ac:dyDescent="0.25">
      <c r="A1425" s="2">
        <v>814</v>
      </c>
      <c r="B1425" s="477"/>
      <c r="C1425" s="477"/>
      <c r="D1425" s="136"/>
      <c r="E1425" s="136"/>
      <c r="F1425" s="136"/>
      <c r="G1425" s="136"/>
      <c r="H1425" s="137"/>
      <c r="I1425" s="138"/>
      <c r="J1425" s="38" t="str">
        <f t="shared" si="82"/>
        <v xml:space="preserve"> </v>
      </c>
      <c r="K1425" s="38" t="str">
        <f t="shared" si="83"/>
        <v xml:space="preserve"> </v>
      </c>
    </row>
    <row r="1426" spans="1:11" ht="15" customHeight="1" x14ac:dyDescent="0.25">
      <c r="A1426" s="1">
        <v>815</v>
      </c>
      <c r="B1426" s="477"/>
      <c r="C1426" s="477"/>
      <c r="D1426" s="136"/>
      <c r="E1426" s="136"/>
      <c r="F1426" s="136"/>
      <c r="G1426" s="136"/>
      <c r="H1426" s="137"/>
      <c r="I1426" s="138"/>
      <c r="J1426" s="38" t="str">
        <f t="shared" si="82"/>
        <v xml:space="preserve"> </v>
      </c>
      <c r="K1426" s="38" t="str">
        <f t="shared" si="83"/>
        <v xml:space="preserve"> </v>
      </c>
    </row>
    <row r="1427" spans="1:11" ht="15.75" customHeight="1" x14ac:dyDescent="0.25">
      <c r="A1427" s="2">
        <v>816</v>
      </c>
      <c r="B1427" s="477"/>
      <c r="C1427" s="477"/>
      <c r="D1427" s="136"/>
      <c r="E1427" s="136"/>
      <c r="F1427" s="136"/>
      <c r="G1427" s="136"/>
      <c r="H1427" s="137"/>
      <c r="I1427" s="138"/>
      <c r="J1427" s="38" t="str">
        <f t="shared" si="82"/>
        <v xml:space="preserve"> </v>
      </c>
      <c r="K1427" s="38" t="str">
        <f t="shared" si="83"/>
        <v xml:space="preserve"> </v>
      </c>
    </row>
    <row r="1428" spans="1:11" ht="15" customHeight="1" x14ac:dyDescent="0.25">
      <c r="A1428" s="1">
        <v>817</v>
      </c>
      <c r="B1428" s="477"/>
      <c r="C1428" s="477"/>
      <c r="D1428" s="136"/>
      <c r="E1428" s="136"/>
      <c r="F1428" s="136"/>
      <c r="G1428" s="136"/>
      <c r="H1428" s="137"/>
      <c r="I1428" s="138"/>
      <c r="J1428" s="38" t="str">
        <f t="shared" si="82"/>
        <v xml:space="preserve"> </v>
      </c>
      <c r="K1428" s="38" t="str">
        <f t="shared" si="83"/>
        <v xml:space="preserve"> </v>
      </c>
    </row>
    <row r="1429" spans="1:11" ht="15.75" customHeight="1" x14ac:dyDescent="0.25">
      <c r="A1429" s="2">
        <v>818</v>
      </c>
      <c r="B1429" s="477"/>
      <c r="C1429" s="477"/>
      <c r="D1429" s="136"/>
      <c r="E1429" s="136"/>
      <c r="F1429" s="136"/>
      <c r="G1429" s="136"/>
      <c r="H1429" s="137"/>
      <c r="I1429" s="138"/>
      <c r="J1429" s="38" t="str">
        <f t="shared" si="82"/>
        <v xml:space="preserve"> </v>
      </c>
      <c r="K1429" s="38" t="str">
        <f t="shared" si="83"/>
        <v xml:space="preserve"> </v>
      </c>
    </row>
    <row r="1430" spans="1:11" ht="15" customHeight="1" x14ac:dyDescent="0.25">
      <c r="A1430" s="1">
        <v>819</v>
      </c>
      <c r="B1430" s="500"/>
      <c r="C1430" s="500"/>
      <c r="D1430" s="136"/>
      <c r="E1430" s="136"/>
      <c r="F1430" s="136"/>
      <c r="G1430" s="136"/>
      <c r="H1430" s="137"/>
      <c r="I1430" s="138"/>
      <c r="J1430" s="38" t="str">
        <f t="shared" si="82"/>
        <v xml:space="preserve"> </v>
      </c>
      <c r="K1430" s="38" t="str">
        <f t="shared" si="83"/>
        <v xml:space="preserve"> </v>
      </c>
    </row>
    <row r="1431" spans="1:11" ht="15.75" customHeight="1" x14ac:dyDescent="0.25">
      <c r="A1431" s="2">
        <v>820</v>
      </c>
      <c r="B1431" s="501"/>
      <c r="C1431" s="501"/>
      <c r="D1431" s="139"/>
      <c r="E1431" s="139"/>
      <c r="F1431" s="139"/>
      <c r="G1431" s="139"/>
      <c r="H1431" s="140"/>
      <c r="I1431" s="141"/>
      <c r="J1431" s="38" t="str">
        <f t="shared" si="82"/>
        <v xml:space="preserve"> </v>
      </c>
      <c r="K1431" s="38" t="str">
        <f t="shared" si="83"/>
        <v xml:space="preserve"> </v>
      </c>
    </row>
    <row r="1432" spans="1:11" ht="20.25" customHeight="1" x14ac:dyDescent="0.25">
      <c r="A1432" s="455"/>
      <c r="B1432" s="455"/>
      <c r="C1432" s="455"/>
      <c r="D1432" s="455"/>
      <c r="E1432" s="455"/>
      <c r="F1432" s="86"/>
      <c r="G1432" s="91" t="s">
        <v>230</v>
      </c>
      <c r="H1432" s="41">
        <f>SUM(H1412:H1431)+H1398</f>
        <v>0</v>
      </c>
      <c r="I1432" s="49"/>
    </row>
    <row r="1433" spans="1:11" ht="15" customHeight="1" x14ac:dyDescent="0.25">
      <c r="A1433" s="46"/>
      <c r="B1433" s="46"/>
      <c r="C1433" s="46"/>
      <c r="D1433" s="46"/>
      <c r="E1433" s="46"/>
      <c r="F1433" s="46"/>
      <c r="G1433" s="46"/>
      <c r="H1433" s="46"/>
      <c r="I1433" s="46"/>
    </row>
    <row r="1434" spans="1:11" ht="15" customHeight="1" x14ac:dyDescent="0.25">
      <c r="A1434" s="502" t="s">
        <v>171</v>
      </c>
      <c r="B1434" s="502"/>
      <c r="C1434" s="502"/>
      <c r="D1434" s="502"/>
      <c r="E1434" s="502"/>
      <c r="F1434" s="502"/>
      <c r="G1434" s="502"/>
      <c r="H1434" s="502"/>
      <c r="I1434" s="502"/>
      <c r="J1434" s="502"/>
      <c r="K1434" s="502"/>
    </row>
    <row r="1435" spans="1:11" ht="15" customHeight="1" x14ac:dyDescent="0.25">
      <c r="A1435" s="50"/>
    </row>
    <row r="1436" spans="1:11" ht="15" customHeight="1" x14ac:dyDescent="0.25">
      <c r="A1436" s="89" t="s">
        <v>101</v>
      </c>
      <c r="D1436" s="503" t="s">
        <v>231</v>
      </c>
      <c r="E1436" s="503"/>
      <c r="F1436" s="503"/>
      <c r="G1436" s="503"/>
      <c r="H1436" s="503"/>
      <c r="I1436" s="503"/>
    </row>
    <row r="1437" spans="1:11" ht="15" customHeight="1" x14ac:dyDescent="0.25">
      <c r="A1437" s="89"/>
      <c r="D1437" s="89"/>
      <c r="E1437" s="89"/>
      <c r="F1437" s="89"/>
      <c r="G1437" s="89"/>
      <c r="H1437" s="89"/>
      <c r="I1437" s="89"/>
    </row>
    <row r="1438" spans="1:11" ht="15.75" customHeight="1" x14ac:dyDescent="0.25">
      <c r="A1438" s="348" t="s">
        <v>221</v>
      </c>
      <c r="B1438" s="348"/>
      <c r="C1438" s="348"/>
      <c r="D1438" s="348"/>
      <c r="E1438" s="348"/>
      <c r="F1438" s="348"/>
      <c r="G1438" s="348"/>
      <c r="H1438" s="348"/>
      <c r="I1438" s="348"/>
    </row>
    <row r="1439" spans="1:11" ht="15" customHeight="1" x14ac:dyDescent="0.25">
      <c r="A1439" s="70"/>
      <c r="B1439" s="70"/>
      <c r="C1439" s="70"/>
      <c r="D1439" s="71" t="str">
        <f>'proje ve personel bilgileri'!$B$7</f>
        <v>/</v>
      </c>
      <c r="E1439" s="70" t="s">
        <v>109</v>
      </c>
      <c r="F1439" s="70"/>
      <c r="G1439" s="70"/>
      <c r="H1439" s="70"/>
      <c r="I1439" s="70"/>
    </row>
    <row r="1440" spans="1:11" ht="18.75" customHeight="1" x14ac:dyDescent="0.25">
      <c r="A1440" s="64" t="s">
        <v>222</v>
      </c>
      <c r="I1440" s="64" t="s">
        <v>223</v>
      </c>
    </row>
    <row r="1441" spans="1:11" ht="15.75" customHeight="1" x14ac:dyDescent="0.25">
      <c r="A1441" s="435" t="s">
        <v>224</v>
      </c>
      <c r="B1441" s="436"/>
      <c r="C1441" s="351">
        <f>'proje ve personel bilgileri'!$B$2</f>
        <v>0</v>
      </c>
      <c r="D1441" s="352"/>
      <c r="E1441" s="352"/>
      <c r="F1441" s="352"/>
      <c r="G1441" s="352"/>
      <c r="H1441" s="352"/>
      <c r="I1441" s="353"/>
    </row>
    <row r="1442" spans="1:11" ht="15.75" customHeight="1" x14ac:dyDescent="0.25">
      <c r="A1442" s="509" t="s">
        <v>225</v>
      </c>
      <c r="B1442" s="510"/>
      <c r="C1442" s="356">
        <f>'proje ve personel bilgileri'!$B$3</f>
        <v>0</v>
      </c>
      <c r="D1442" s="357"/>
      <c r="E1442" s="357"/>
      <c r="F1442" s="357"/>
      <c r="G1442" s="357"/>
      <c r="H1442" s="357"/>
      <c r="I1442" s="358"/>
    </row>
    <row r="1443" spans="1:11" ht="15" customHeight="1" x14ac:dyDescent="0.25">
      <c r="A1443" s="343" t="s">
        <v>87</v>
      </c>
      <c r="B1443" s="346" t="s">
        <v>226</v>
      </c>
      <c r="C1443" s="347"/>
      <c r="D1443" s="343" t="s">
        <v>227</v>
      </c>
      <c r="E1443" s="343" t="s">
        <v>228</v>
      </c>
      <c r="F1443" s="344" t="s">
        <v>176</v>
      </c>
      <c r="G1443" s="506"/>
      <c r="H1443" s="343" t="s">
        <v>189</v>
      </c>
      <c r="I1443" s="343" t="s">
        <v>178</v>
      </c>
    </row>
    <row r="1444" spans="1:11" ht="15.75" customHeight="1" x14ac:dyDescent="0.25">
      <c r="A1444" s="338"/>
      <c r="B1444" s="339"/>
      <c r="C1444" s="340"/>
      <c r="D1444" s="338"/>
      <c r="E1444" s="338"/>
      <c r="F1444" s="507"/>
      <c r="G1444" s="508"/>
      <c r="H1444" s="338"/>
      <c r="I1444" s="338"/>
    </row>
    <row r="1445" spans="1:11" ht="58.5" customHeight="1" x14ac:dyDescent="0.25">
      <c r="A1445" s="505"/>
      <c r="B1445" s="339"/>
      <c r="C1445" s="340"/>
      <c r="D1445" s="338"/>
      <c r="E1445" s="338"/>
      <c r="F1445" s="85" t="s">
        <v>179</v>
      </c>
      <c r="G1445" s="87" t="s">
        <v>180</v>
      </c>
      <c r="H1445" s="338"/>
      <c r="I1445" s="338"/>
    </row>
    <row r="1446" spans="1:11" ht="15" customHeight="1" x14ac:dyDescent="0.25">
      <c r="A1446" s="1">
        <v>841</v>
      </c>
      <c r="B1446" s="504"/>
      <c r="C1446" s="504"/>
      <c r="D1446" s="133"/>
      <c r="E1446" s="133"/>
      <c r="F1446" s="133"/>
      <c r="G1446" s="133"/>
      <c r="H1446" s="142"/>
      <c r="I1446" s="135"/>
      <c r="J1446" s="38" t="str">
        <f t="shared" ref="J1446:J1465" si="84">IF(H1446&lt;&gt;0,(IF(I1446=0,"KDV'li Tutar Zorunlu"," "))," ")</f>
        <v xml:space="preserve"> </v>
      </c>
      <c r="K1446" s="38" t="str">
        <f t="shared" ref="K1446:K1465" si="85">IF(H1446&lt;&gt;0,(IF(F1446=0,"Tarih Numara Zorunlu"," "))," ")</f>
        <v xml:space="preserve"> </v>
      </c>
    </row>
    <row r="1447" spans="1:11" ht="15.75" customHeight="1" x14ac:dyDescent="0.25">
      <c r="A1447" s="2">
        <v>842</v>
      </c>
      <c r="B1447" s="500"/>
      <c r="C1447" s="500"/>
      <c r="D1447" s="136"/>
      <c r="E1447" s="136"/>
      <c r="F1447" s="136"/>
      <c r="G1447" s="136"/>
      <c r="H1447" s="137"/>
      <c r="I1447" s="138"/>
      <c r="J1447" s="38" t="str">
        <f t="shared" si="84"/>
        <v xml:space="preserve"> </v>
      </c>
      <c r="K1447" s="38" t="str">
        <f t="shared" si="85"/>
        <v xml:space="preserve"> </v>
      </c>
    </row>
    <row r="1448" spans="1:11" ht="15" customHeight="1" x14ac:dyDescent="0.25">
      <c r="A1448" s="1">
        <v>843</v>
      </c>
      <c r="B1448" s="500"/>
      <c r="C1448" s="500"/>
      <c r="D1448" s="136"/>
      <c r="E1448" s="136"/>
      <c r="F1448" s="136"/>
      <c r="G1448" s="136"/>
      <c r="H1448" s="137"/>
      <c r="I1448" s="138"/>
      <c r="J1448" s="38" t="str">
        <f t="shared" si="84"/>
        <v xml:space="preserve"> </v>
      </c>
      <c r="K1448" s="38" t="str">
        <f t="shared" si="85"/>
        <v xml:space="preserve"> </v>
      </c>
    </row>
    <row r="1449" spans="1:11" ht="15.75" customHeight="1" x14ac:dyDescent="0.25">
      <c r="A1449" s="2">
        <v>844</v>
      </c>
      <c r="B1449" s="500"/>
      <c r="C1449" s="500"/>
      <c r="D1449" s="136"/>
      <c r="E1449" s="136"/>
      <c r="F1449" s="136"/>
      <c r="G1449" s="136"/>
      <c r="H1449" s="137"/>
      <c r="I1449" s="138"/>
      <c r="J1449" s="38" t="str">
        <f t="shared" si="84"/>
        <v xml:space="preserve"> </v>
      </c>
      <c r="K1449" s="38" t="str">
        <f t="shared" si="85"/>
        <v xml:space="preserve"> </v>
      </c>
    </row>
    <row r="1450" spans="1:11" ht="15" customHeight="1" x14ac:dyDescent="0.25">
      <c r="A1450" s="1">
        <v>845</v>
      </c>
      <c r="B1450" s="500"/>
      <c r="C1450" s="500"/>
      <c r="D1450" s="136"/>
      <c r="E1450" s="136"/>
      <c r="F1450" s="136"/>
      <c r="G1450" s="136"/>
      <c r="H1450" s="137"/>
      <c r="I1450" s="138"/>
      <c r="J1450" s="38" t="str">
        <f t="shared" si="84"/>
        <v xml:space="preserve"> </v>
      </c>
      <c r="K1450" s="38" t="str">
        <f t="shared" si="85"/>
        <v xml:space="preserve"> </v>
      </c>
    </row>
    <row r="1451" spans="1:11" ht="15.75" customHeight="1" x14ac:dyDescent="0.25">
      <c r="A1451" s="2">
        <v>846</v>
      </c>
      <c r="B1451" s="477"/>
      <c r="C1451" s="477"/>
      <c r="D1451" s="136"/>
      <c r="E1451" s="136"/>
      <c r="F1451" s="136"/>
      <c r="G1451" s="136"/>
      <c r="H1451" s="137"/>
      <c r="I1451" s="138"/>
      <c r="J1451" s="38" t="str">
        <f t="shared" si="84"/>
        <v xml:space="preserve"> </v>
      </c>
      <c r="K1451" s="38" t="str">
        <f t="shared" si="85"/>
        <v xml:space="preserve"> </v>
      </c>
    </row>
    <row r="1452" spans="1:11" ht="15" customHeight="1" x14ac:dyDescent="0.25">
      <c r="A1452" s="1">
        <v>847</v>
      </c>
      <c r="B1452" s="477"/>
      <c r="C1452" s="477"/>
      <c r="D1452" s="136"/>
      <c r="E1452" s="136"/>
      <c r="F1452" s="136"/>
      <c r="G1452" s="136"/>
      <c r="H1452" s="137"/>
      <c r="I1452" s="138"/>
      <c r="J1452" s="38" t="str">
        <f t="shared" si="84"/>
        <v xml:space="preserve"> </v>
      </c>
      <c r="K1452" s="38" t="str">
        <f t="shared" si="85"/>
        <v xml:space="preserve"> </v>
      </c>
    </row>
    <row r="1453" spans="1:11" ht="15.75" customHeight="1" x14ac:dyDescent="0.25">
      <c r="A1453" s="2">
        <v>848</v>
      </c>
      <c r="B1453" s="477"/>
      <c r="C1453" s="477"/>
      <c r="D1453" s="136"/>
      <c r="E1453" s="136"/>
      <c r="F1453" s="136"/>
      <c r="G1453" s="136"/>
      <c r="H1453" s="137"/>
      <c r="I1453" s="138"/>
      <c r="J1453" s="38" t="str">
        <f t="shared" si="84"/>
        <v xml:space="preserve"> </v>
      </c>
      <c r="K1453" s="38" t="str">
        <f t="shared" si="85"/>
        <v xml:space="preserve"> </v>
      </c>
    </row>
    <row r="1454" spans="1:11" ht="15" customHeight="1" x14ac:dyDescent="0.25">
      <c r="A1454" s="1">
        <v>849</v>
      </c>
      <c r="B1454" s="477"/>
      <c r="C1454" s="477"/>
      <c r="D1454" s="136"/>
      <c r="E1454" s="136"/>
      <c r="F1454" s="136"/>
      <c r="G1454" s="136"/>
      <c r="H1454" s="137"/>
      <c r="I1454" s="138"/>
      <c r="J1454" s="38" t="str">
        <f t="shared" si="84"/>
        <v xml:space="preserve"> </v>
      </c>
      <c r="K1454" s="38" t="str">
        <f t="shared" si="85"/>
        <v xml:space="preserve"> </v>
      </c>
    </row>
    <row r="1455" spans="1:11" ht="15.75" customHeight="1" x14ac:dyDescent="0.25">
      <c r="A1455" s="2">
        <v>850</v>
      </c>
      <c r="B1455" s="477"/>
      <c r="C1455" s="477"/>
      <c r="D1455" s="136"/>
      <c r="E1455" s="136"/>
      <c r="F1455" s="136"/>
      <c r="G1455" s="136"/>
      <c r="H1455" s="137"/>
      <c r="I1455" s="138"/>
      <c r="J1455" s="38" t="str">
        <f t="shared" si="84"/>
        <v xml:space="preserve"> </v>
      </c>
      <c r="K1455" s="38" t="str">
        <f t="shared" si="85"/>
        <v xml:space="preserve"> </v>
      </c>
    </row>
    <row r="1456" spans="1:11" ht="15" customHeight="1" x14ac:dyDescent="0.25">
      <c r="A1456" s="1">
        <v>851</v>
      </c>
      <c r="B1456" s="477"/>
      <c r="C1456" s="477"/>
      <c r="D1456" s="136"/>
      <c r="E1456" s="136"/>
      <c r="F1456" s="136"/>
      <c r="G1456" s="136"/>
      <c r="H1456" s="137"/>
      <c r="I1456" s="138"/>
      <c r="J1456" s="38" t="str">
        <f t="shared" si="84"/>
        <v xml:space="preserve"> </v>
      </c>
      <c r="K1456" s="38" t="str">
        <f t="shared" si="85"/>
        <v xml:space="preserve"> </v>
      </c>
    </row>
    <row r="1457" spans="1:11" ht="15.75" customHeight="1" x14ac:dyDescent="0.25">
      <c r="A1457" s="2">
        <v>852</v>
      </c>
      <c r="B1457" s="477"/>
      <c r="C1457" s="477"/>
      <c r="D1457" s="136"/>
      <c r="E1457" s="136"/>
      <c r="F1457" s="136"/>
      <c r="G1457" s="136"/>
      <c r="H1457" s="137"/>
      <c r="I1457" s="138"/>
      <c r="J1457" s="38" t="str">
        <f t="shared" si="84"/>
        <v xml:space="preserve"> </v>
      </c>
      <c r="K1457" s="38" t="str">
        <f t="shared" si="85"/>
        <v xml:space="preserve"> </v>
      </c>
    </row>
    <row r="1458" spans="1:11" ht="15" customHeight="1" x14ac:dyDescent="0.25">
      <c r="A1458" s="1">
        <v>853</v>
      </c>
      <c r="B1458" s="477"/>
      <c r="C1458" s="477"/>
      <c r="D1458" s="136"/>
      <c r="E1458" s="136"/>
      <c r="F1458" s="136"/>
      <c r="G1458" s="136"/>
      <c r="H1458" s="137"/>
      <c r="I1458" s="138"/>
      <c r="J1458" s="38" t="str">
        <f t="shared" si="84"/>
        <v xml:space="preserve"> </v>
      </c>
      <c r="K1458" s="38" t="str">
        <f t="shared" si="85"/>
        <v xml:space="preserve"> </v>
      </c>
    </row>
    <row r="1459" spans="1:11" ht="15.75" customHeight="1" x14ac:dyDescent="0.25">
      <c r="A1459" s="2">
        <v>854</v>
      </c>
      <c r="B1459" s="477"/>
      <c r="C1459" s="477"/>
      <c r="D1459" s="136"/>
      <c r="E1459" s="136"/>
      <c r="F1459" s="136"/>
      <c r="G1459" s="136"/>
      <c r="H1459" s="137"/>
      <c r="I1459" s="138"/>
      <c r="J1459" s="38" t="str">
        <f t="shared" si="84"/>
        <v xml:space="preserve"> </v>
      </c>
      <c r="K1459" s="38" t="str">
        <f t="shared" si="85"/>
        <v xml:space="preserve"> </v>
      </c>
    </row>
    <row r="1460" spans="1:11" ht="15" customHeight="1" x14ac:dyDescent="0.25">
      <c r="A1460" s="1">
        <v>855</v>
      </c>
      <c r="B1460" s="477"/>
      <c r="C1460" s="477"/>
      <c r="D1460" s="136"/>
      <c r="E1460" s="136"/>
      <c r="F1460" s="136"/>
      <c r="G1460" s="136"/>
      <c r="H1460" s="137"/>
      <c r="I1460" s="138"/>
      <c r="J1460" s="38" t="str">
        <f t="shared" si="84"/>
        <v xml:space="preserve"> </v>
      </c>
      <c r="K1460" s="38" t="str">
        <f t="shared" si="85"/>
        <v xml:space="preserve"> </v>
      </c>
    </row>
    <row r="1461" spans="1:11" ht="15.75" customHeight="1" x14ac:dyDescent="0.25">
      <c r="A1461" s="2">
        <v>856</v>
      </c>
      <c r="B1461" s="477"/>
      <c r="C1461" s="477"/>
      <c r="D1461" s="136"/>
      <c r="E1461" s="136"/>
      <c r="F1461" s="136"/>
      <c r="G1461" s="136"/>
      <c r="H1461" s="137"/>
      <c r="I1461" s="138"/>
      <c r="J1461" s="38" t="str">
        <f t="shared" si="84"/>
        <v xml:space="preserve"> </v>
      </c>
      <c r="K1461" s="38" t="str">
        <f t="shared" si="85"/>
        <v xml:space="preserve"> </v>
      </c>
    </row>
    <row r="1462" spans="1:11" ht="15" customHeight="1" x14ac:dyDescent="0.25">
      <c r="A1462" s="1">
        <v>857</v>
      </c>
      <c r="B1462" s="477"/>
      <c r="C1462" s="477"/>
      <c r="D1462" s="136"/>
      <c r="E1462" s="136"/>
      <c r="F1462" s="136"/>
      <c r="G1462" s="136"/>
      <c r="H1462" s="137"/>
      <c r="I1462" s="138"/>
      <c r="J1462" s="38" t="str">
        <f t="shared" si="84"/>
        <v xml:space="preserve"> </v>
      </c>
      <c r="K1462" s="38" t="str">
        <f t="shared" si="85"/>
        <v xml:space="preserve"> </v>
      </c>
    </row>
    <row r="1463" spans="1:11" ht="15.75" customHeight="1" x14ac:dyDescent="0.25">
      <c r="A1463" s="2">
        <v>858</v>
      </c>
      <c r="B1463" s="477"/>
      <c r="C1463" s="477"/>
      <c r="D1463" s="136"/>
      <c r="E1463" s="136"/>
      <c r="F1463" s="136"/>
      <c r="G1463" s="136"/>
      <c r="H1463" s="137"/>
      <c r="I1463" s="138"/>
      <c r="J1463" s="38" t="str">
        <f t="shared" si="84"/>
        <v xml:space="preserve"> </v>
      </c>
      <c r="K1463" s="38" t="str">
        <f t="shared" si="85"/>
        <v xml:space="preserve"> </v>
      </c>
    </row>
    <row r="1464" spans="1:11" ht="15" customHeight="1" x14ac:dyDescent="0.25">
      <c r="A1464" s="1">
        <v>859</v>
      </c>
      <c r="B1464" s="500"/>
      <c r="C1464" s="500"/>
      <c r="D1464" s="136"/>
      <c r="E1464" s="136"/>
      <c r="F1464" s="136"/>
      <c r="G1464" s="136"/>
      <c r="H1464" s="137"/>
      <c r="I1464" s="138"/>
      <c r="J1464" s="38" t="str">
        <f t="shared" si="84"/>
        <v xml:space="preserve"> </v>
      </c>
      <c r="K1464" s="38" t="str">
        <f t="shared" si="85"/>
        <v xml:space="preserve"> </v>
      </c>
    </row>
    <row r="1465" spans="1:11" ht="15.75" customHeight="1" x14ac:dyDescent="0.25">
      <c r="A1465" s="2">
        <v>860</v>
      </c>
      <c r="B1465" s="501"/>
      <c r="C1465" s="501"/>
      <c r="D1465" s="139"/>
      <c r="E1465" s="139"/>
      <c r="F1465" s="139"/>
      <c r="G1465" s="139"/>
      <c r="H1465" s="140"/>
      <c r="I1465" s="141"/>
      <c r="J1465" s="38" t="str">
        <f t="shared" si="84"/>
        <v xml:space="preserve"> </v>
      </c>
      <c r="K1465" s="38" t="str">
        <f t="shared" si="85"/>
        <v xml:space="preserve"> </v>
      </c>
    </row>
    <row r="1466" spans="1:11" ht="21" customHeight="1" x14ac:dyDescent="0.25">
      <c r="A1466" s="455"/>
      <c r="B1466" s="455"/>
      <c r="C1466" s="455"/>
      <c r="D1466" s="455"/>
      <c r="E1466" s="455"/>
      <c r="F1466" s="86"/>
      <c r="G1466" s="91" t="s">
        <v>230</v>
      </c>
      <c r="H1466" s="41">
        <f>SUM(H1446:H1465)+H1432</f>
        <v>0</v>
      </c>
      <c r="I1466" s="49"/>
    </row>
    <row r="1467" spans="1:11" ht="15" customHeight="1" x14ac:dyDescent="0.25">
      <c r="A1467" s="46"/>
      <c r="B1467" s="46"/>
      <c r="C1467" s="46"/>
      <c r="D1467" s="46"/>
      <c r="E1467" s="46"/>
      <c r="F1467" s="46"/>
      <c r="G1467" s="46"/>
      <c r="H1467" s="46"/>
      <c r="I1467" s="46"/>
    </row>
    <row r="1468" spans="1:11" ht="15" customHeight="1" x14ac:dyDescent="0.25">
      <c r="A1468" s="502" t="s">
        <v>171</v>
      </c>
      <c r="B1468" s="502"/>
      <c r="C1468" s="502"/>
      <c r="D1468" s="502"/>
      <c r="E1468" s="502"/>
      <c r="F1468" s="502"/>
      <c r="G1468" s="502"/>
      <c r="H1468" s="502"/>
      <c r="I1468" s="502"/>
      <c r="J1468" s="502"/>
      <c r="K1468" s="502"/>
    </row>
    <row r="1469" spans="1:11" ht="15" customHeight="1" x14ac:dyDescent="0.25">
      <c r="A1469" s="50"/>
    </row>
    <row r="1470" spans="1:11" ht="15" customHeight="1" x14ac:dyDescent="0.25">
      <c r="A1470" s="89" t="s">
        <v>101</v>
      </c>
      <c r="D1470" s="503" t="s">
        <v>231</v>
      </c>
      <c r="E1470" s="503"/>
      <c r="F1470" s="503"/>
      <c r="G1470" s="503"/>
      <c r="H1470" s="503"/>
      <c r="I1470" s="503"/>
    </row>
    <row r="1471" spans="1:11" ht="15" customHeight="1" x14ac:dyDescent="0.25">
      <c r="A1471" s="89"/>
      <c r="D1471" s="89"/>
      <c r="E1471" s="89"/>
      <c r="F1471" s="89"/>
      <c r="G1471" s="89"/>
      <c r="H1471" s="89"/>
      <c r="I1471" s="89"/>
    </row>
    <row r="1472" spans="1:11" ht="15.75" customHeight="1" x14ac:dyDescent="0.25">
      <c r="A1472" s="348" t="s">
        <v>221</v>
      </c>
      <c r="B1472" s="348"/>
      <c r="C1472" s="348"/>
      <c r="D1472" s="348"/>
      <c r="E1472" s="348"/>
      <c r="F1472" s="348"/>
      <c r="G1472" s="348"/>
      <c r="H1472" s="348"/>
      <c r="I1472" s="348"/>
    </row>
    <row r="1473" spans="1:11" ht="15" customHeight="1" x14ac:dyDescent="0.25">
      <c r="A1473" s="70"/>
      <c r="B1473" s="70"/>
      <c r="C1473" s="70"/>
      <c r="D1473" s="71" t="str">
        <f>'proje ve personel bilgileri'!$B$7</f>
        <v>/</v>
      </c>
      <c r="E1473" s="70" t="s">
        <v>109</v>
      </c>
      <c r="F1473" s="70"/>
      <c r="G1473" s="70"/>
      <c r="H1473" s="70"/>
      <c r="I1473" s="70"/>
    </row>
    <row r="1474" spans="1:11" ht="18.75" customHeight="1" x14ac:dyDescent="0.25">
      <c r="A1474" s="64" t="s">
        <v>222</v>
      </c>
      <c r="I1474" s="64" t="s">
        <v>223</v>
      </c>
    </row>
    <row r="1475" spans="1:11" ht="15.75" customHeight="1" x14ac:dyDescent="0.25">
      <c r="A1475" s="435" t="s">
        <v>224</v>
      </c>
      <c r="B1475" s="436"/>
      <c r="C1475" s="351">
        <f>'proje ve personel bilgileri'!$B$2</f>
        <v>0</v>
      </c>
      <c r="D1475" s="352"/>
      <c r="E1475" s="352"/>
      <c r="F1475" s="352"/>
      <c r="G1475" s="352"/>
      <c r="H1475" s="352"/>
      <c r="I1475" s="353"/>
    </row>
    <row r="1476" spans="1:11" ht="15.75" customHeight="1" x14ac:dyDescent="0.25">
      <c r="A1476" s="509" t="s">
        <v>225</v>
      </c>
      <c r="B1476" s="510"/>
      <c r="C1476" s="356">
        <f>'proje ve personel bilgileri'!$B$3</f>
        <v>0</v>
      </c>
      <c r="D1476" s="357"/>
      <c r="E1476" s="357"/>
      <c r="F1476" s="357"/>
      <c r="G1476" s="357"/>
      <c r="H1476" s="357"/>
      <c r="I1476" s="358"/>
    </row>
    <row r="1477" spans="1:11" ht="15" customHeight="1" x14ac:dyDescent="0.25">
      <c r="A1477" s="343" t="s">
        <v>87</v>
      </c>
      <c r="B1477" s="346" t="s">
        <v>226</v>
      </c>
      <c r="C1477" s="347"/>
      <c r="D1477" s="343" t="s">
        <v>227</v>
      </c>
      <c r="E1477" s="343" t="s">
        <v>228</v>
      </c>
      <c r="F1477" s="344" t="s">
        <v>176</v>
      </c>
      <c r="G1477" s="506"/>
      <c r="H1477" s="343" t="s">
        <v>189</v>
      </c>
      <c r="I1477" s="343" t="s">
        <v>178</v>
      </c>
    </row>
    <row r="1478" spans="1:11" ht="15.75" customHeight="1" x14ac:dyDescent="0.25">
      <c r="A1478" s="338"/>
      <c r="B1478" s="339"/>
      <c r="C1478" s="340"/>
      <c r="D1478" s="338"/>
      <c r="E1478" s="338"/>
      <c r="F1478" s="507"/>
      <c r="G1478" s="508"/>
      <c r="H1478" s="338"/>
      <c r="I1478" s="338"/>
    </row>
    <row r="1479" spans="1:11" ht="57.75" customHeight="1" x14ac:dyDescent="0.25">
      <c r="A1479" s="505"/>
      <c r="B1479" s="339"/>
      <c r="C1479" s="340"/>
      <c r="D1479" s="338"/>
      <c r="E1479" s="338"/>
      <c r="F1479" s="85" t="s">
        <v>179</v>
      </c>
      <c r="G1479" s="87" t="s">
        <v>180</v>
      </c>
      <c r="H1479" s="338"/>
      <c r="I1479" s="338"/>
    </row>
    <row r="1480" spans="1:11" ht="15" customHeight="1" x14ac:dyDescent="0.25">
      <c r="A1480" s="1">
        <v>861</v>
      </c>
      <c r="B1480" s="504"/>
      <c r="C1480" s="504"/>
      <c r="D1480" s="133"/>
      <c r="E1480" s="133"/>
      <c r="F1480" s="133"/>
      <c r="G1480" s="133"/>
      <c r="H1480" s="142"/>
      <c r="I1480" s="135"/>
      <c r="J1480" s="38" t="str">
        <f t="shared" ref="J1480:J1499" si="86">IF(H1480&lt;&gt;0,(IF(I1480=0,"KDV'li Tutar Zorunlu"," "))," ")</f>
        <v xml:space="preserve"> </v>
      </c>
      <c r="K1480" s="38" t="str">
        <f t="shared" ref="K1480:K1499" si="87">IF(H1480&lt;&gt;0,(IF(F1480=0,"Tarih Numara Zorunlu"," "))," ")</f>
        <v xml:space="preserve"> </v>
      </c>
    </row>
    <row r="1481" spans="1:11" ht="15.75" customHeight="1" x14ac:dyDescent="0.25">
      <c r="A1481" s="2">
        <v>862</v>
      </c>
      <c r="B1481" s="500"/>
      <c r="C1481" s="500"/>
      <c r="D1481" s="136"/>
      <c r="E1481" s="136"/>
      <c r="F1481" s="136"/>
      <c r="G1481" s="136"/>
      <c r="H1481" s="137"/>
      <c r="I1481" s="138"/>
      <c r="J1481" s="38" t="str">
        <f t="shared" si="86"/>
        <v xml:space="preserve"> </v>
      </c>
      <c r="K1481" s="38" t="str">
        <f t="shared" si="87"/>
        <v xml:space="preserve"> </v>
      </c>
    </row>
    <row r="1482" spans="1:11" ht="15" customHeight="1" x14ac:dyDescent="0.25">
      <c r="A1482" s="1">
        <v>863</v>
      </c>
      <c r="B1482" s="500"/>
      <c r="C1482" s="500"/>
      <c r="D1482" s="136"/>
      <c r="E1482" s="136"/>
      <c r="F1482" s="136"/>
      <c r="G1482" s="136"/>
      <c r="H1482" s="137"/>
      <c r="I1482" s="138"/>
      <c r="J1482" s="38" t="str">
        <f t="shared" si="86"/>
        <v xml:space="preserve"> </v>
      </c>
      <c r="K1482" s="38" t="str">
        <f t="shared" si="87"/>
        <v xml:space="preserve"> </v>
      </c>
    </row>
    <row r="1483" spans="1:11" ht="15.75" customHeight="1" x14ac:dyDescent="0.25">
      <c r="A1483" s="2">
        <v>864</v>
      </c>
      <c r="B1483" s="500"/>
      <c r="C1483" s="500"/>
      <c r="D1483" s="136"/>
      <c r="E1483" s="136"/>
      <c r="F1483" s="136"/>
      <c r="G1483" s="136"/>
      <c r="H1483" s="137"/>
      <c r="I1483" s="138"/>
      <c r="J1483" s="38" t="str">
        <f t="shared" si="86"/>
        <v xml:space="preserve"> </v>
      </c>
      <c r="K1483" s="38" t="str">
        <f t="shared" si="87"/>
        <v xml:space="preserve"> </v>
      </c>
    </row>
    <row r="1484" spans="1:11" ht="15" customHeight="1" x14ac:dyDescent="0.25">
      <c r="A1484" s="1">
        <v>865</v>
      </c>
      <c r="B1484" s="500"/>
      <c r="C1484" s="500"/>
      <c r="D1484" s="136"/>
      <c r="E1484" s="136"/>
      <c r="F1484" s="136"/>
      <c r="G1484" s="136"/>
      <c r="H1484" s="137"/>
      <c r="I1484" s="138"/>
      <c r="J1484" s="38" t="str">
        <f t="shared" si="86"/>
        <v xml:space="preserve"> </v>
      </c>
      <c r="K1484" s="38" t="str">
        <f t="shared" si="87"/>
        <v xml:space="preserve"> </v>
      </c>
    </row>
    <row r="1485" spans="1:11" ht="15.75" customHeight="1" x14ac:dyDescent="0.25">
      <c r="A1485" s="2">
        <v>866</v>
      </c>
      <c r="B1485" s="477"/>
      <c r="C1485" s="477"/>
      <c r="D1485" s="136"/>
      <c r="E1485" s="136"/>
      <c r="F1485" s="136"/>
      <c r="G1485" s="136"/>
      <c r="H1485" s="137"/>
      <c r="I1485" s="138"/>
      <c r="J1485" s="38" t="str">
        <f t="shared" si="86"/>
        <v xml:space="preserve"> </v>
      </c>
      <c r="K1485" s="38" t="str">
        <f t="shared" si="87"/>
        <v xml:space="preserve"> </v>
      </c>
    </row>
    <row r="1486" spans="1:11" ht="15" customHeight="1" x14ac:dyDescent="0.25">
      <c r="A1486" s="1">
        <v>867</v>
      </c>
      <c r="B1486" s="477"/>
      <c r="C1486" s="477"/>
      <c r="D1486" s="136"/>
      <c r="E1486" s="136"/>
      <c r="F1486" s="136"/>
      <c r="G1486" s="136"/>
      <c r="H1486" s="137"/>
      <c r="I1486" s="138"/>
      <c r="J1486" s="38" t="str">
        <f t="shared" si="86"/>
        <v xml:space="preserve"> </v>
      </c>
      <c r="K1486" s="38" t="str">
        <f t="shared" si="87"/>
        <v xml:space="preserve"> </v>
      </c>
    </row>
    <row r="1487" spans="1:11" ht="15.75" customHeight="1" x14ac:dyDescent="0.25">
      <c r="A1487" s="2">
        <v>868</v>
      </c>
      <c r="B1487" s="477"/>
      <c r="C1487" s="477"/>
      <c r="D1487" s="136"/>
      <c r="E1487" s="136"/>
      <c r="F1487" s="136"/>
      <c r="G1487" s="136"/>
      <c r="H1487" s="137"/>
      <c r="I1487" s="138"/>
      <c r="J1487" s="38" t="str">
        <f t="shared" si="86"/>
        <v xml:space="preserve"> </v>
      </c>
      <c r="K1487" s="38" t="str">
        <f t="shared" si="87"/>
        <v xml:space="preserve"> </v>
      </c>
    </row>
    <row r="1488" spans="1:11" ht="15" customHeight="1" x14ac:dyDescent="0.25">
      <c r="A1488" s="1">
        <v>869</v>
      </c>
      <c r="B1488" s="477"/>
      <c r="C1488" s="477"/>
      <c r="D1488" s="136"/>
      <c r="E1488" s="136"/>
      <c r="F1488" s="136"/>
      <c r="G1488" s="136"/>
      <c r="H1488" s="137"/>
      <c r="I1488" s="138"/>
      <c r="J1488" s="38" t="str">
        <f t="shared" si="86"/>
        <v xml:space="preserve"> </v>
      </c>
      <c r="K1488" s="38" t="str">
        <f t="shared" si="87"/>
        <v xml:space="preserve"> </v>
      </c>
    </row>
    <row r="1489" spans="1:11" ht="15.75" customHeight="1" x14ac:dyDescent="0.25">
      <c r="A1489" s="2">
        <v>870</v>
      </c>
      <c r="B1489" s="477"/>
      <c r="C1489" s="477"/>
      <c r="D1489" s="136"/>
      <c r="E1489" s="136"/>
      <c r="F1489" s="136"/>
      <c r="G1489" s="136"/>
      <c r="H1489" s="137"/>
      <c r="I1489" s="138"/>
      <c r="J1489" s="38" t="str">
        <f t="shared" si="86"/>
        <v xml:space="preserve"> </v>
      </c>
      <c r="K1489" s="38" t="str">
        <f t="shared" si="87"/>
        <v xml:space="preserve"> </v>
      </c>
    </row>
    <row r="1490" spans="1:11" ht="15" customHeight="1" x14ac:dyDescent="0.25">
      <c r="A1490" s="1">
        <v>871</v>
      </c>
      <c r="B1490" s="477"/>
      <c r="C1490" s="477"/>
      <c r="D1490" s="136"/>
      <c r="E1490" s="136"/>
      <c r="F1490" s="136"/>
      <c r="G1490" s="136"/>
      <c r="H1490" s="137"/>
      <c r="I1490" s="138"/>
      <c r="J1490" s="38" t="str">
        <f t="shared" si="86"/>
        <v xml:space="preserve"> </v>
      </c>
      <c r="K1490" s="38" t="str">
        <f t="shared" si="87"/>
        <v xml:space="preserve"> </v>
      </c>
    </row>
    <row r="1491" spans="1:11" ht="15.75" customHeight="1" x14ac:dyDescent="0.25">
      <c r="A1491" s="2">
        <v>872</v>
      </c>
      <c r="B1491" s="477"/>
      <c r="C1491" s="477"/>
      <c r="D1491" s="136"/>
      <c r="E1491" s="136"/>
      <c r="F1491" s="136"/>
      <c r="G1491" s="136"/>
      <c r="H1491" s="137"/>
      <c r="I1491" s="138"/>
      <c r="J1491" s="38" t="str">
        <f t="shared" si="86"/>
        <v xml:space="preserve"> </v>
      </c>
      <c r="K1491" s="38" t="str">
        <f t="shared" si="87"/>
        <v xml:space="preserve"> </v>
      </c>
    </row>
    <row r="1492" spans="1:11" ht="15" customHeight="1" x14ac:dyDescent="0.25">
      <c r="A1492" s="1">
        <v>873</v>
      </c>
      <c r="B1492" s="477"/>
      <c r="C1492" s="477"/>
      <c r="D1492" s="136"/>
      <c r="E1492" s="136"/>
      <c r="F1492" s="136"/>
      <c r="G1492" s="136"/>
      <c r="H1492" s="137"/>
      <c r="I1492" s="138"/>
      <c r="J1492" s="38" t="str">
        <f t="shared" si="86"/>
        <v xml:space="preserve"> </v>
      </c>
      <c r="K1492" s="38" t="str">
        <f t="shared" si="87"/>
        <v xml:space="preserve"> </v>
      </c>
    </row>
    <row r="1493" spans="1:11" ht="15.75" customHeight="1" x14ac:dyDescent="0.25">
      <c r="A1493" s="2">
        <v>874</v>
      </c>
      <c r="B1493" s="477"/>
      <c r="C1493" s="477"/>
      <c r="D1493" s="136"/>
      <c r="E1493" s="136"/>
      <c r="F1493" s="136"/>
      <c r="G1493" s="136"/>
      <c r="H1493" s="137"/>
      <c r="I1493" s="138"/>
      <c r="J1493" s="38" t="str">
        <f t="shared" si="86"/>
        <v xml:space="preserve"> </v>
      </c>
      <c r="K1493" s="38" t="str">
        <f t="shared" si="87"/>
        <v xml:space="preserve"> </v>
      </c>
    </row>
    <row r="1494" spans="1:11" ht="15" customHeight="1" x14ac:dyDescent="0.25">
      <c r="A1494" s="1">
        <v>875</v>
      </c>
      <c r="B1494" s="477"/>
      <c r="C1494" s="477"/>
      <c r="D1494" s="136"/>
      <c r="E1494" s="136"/>
      <c r="F1494" s="136"/>
      <c r="G1494" s="136"/>
      <c r="H1494" s="137"/>
      <c r="I1494" s="138"/>
      <c r="J1494" s="38" t="str">
        <f t="shared" si="86"/>
        <v xml:space="preserve"> </v>
      </c>
      <c r="K1494" s="38" t="str">
        <f t="shared" si="87"/>
        <v xml:space="preserve"> </v>
      </c>
    </row>
    <row r="1495" spans="1:11" ht="15.75" customHeight="1" x14ac:dyDescent="0.25">
      <c r="A1495" s="2">
        <v>876</v>
      </c>
      <c r="B1495" s="477"/>
      <c r="C1495" s="477"/>
      <c r="D1495" s="136"/>
      <c r="E1495" s="136"/>
      <c r="F1495" s="136"/>
      <c r="G1495" s="136"/>
      <c r="H1495" s="137"/>
      <c r="I1495" s="138"/>
      <c r="J1495" s="38" t="str">
        <f t="shared" si="86"/>
        <v xml:space="preserve"> </v>
      </c>
      <c r="K1495" s="38" t="str">
        <f t="shared" si="87"/>
        <v xml:space="preserve"> </v>
      </c>
    </row>
    <row r="1496" spans="1:11" ht="15" customHeight="1" x14ac:dyDescent="0.25">
      <c r="A1496" s="1">
        <v>877</v>
      </c>
      <c r="B1496" s="477"/>
      <c r="C1496" s="477"/>
      <c r="D1496" s="136"/>
      <c r="E1496" s="136"/>
      <c r="F1496" s="136"/>
      <c r="G1496" s="136"/>
      <c r="H1496" s="137"/>
      <c r="I1496" s="138"/>
      <c r="J1496" s="38" t="str">
        <f t="shared" si="86"/>
        <v xml:space="preserve"> </v>
      </c>
      <c r="K1496" s="38" t="str">
        <f t="shared" si="87"/>
        <v xml:space="preserve"> </v>
      </c>
    </row>
    <row r="1497" spans="1:11" ht="15.75" customHeight="1" x14ac:dyDescent="0.25">
      <c r="A1497" s="2">
        <v>878</v>
      </c>
      <c r="B1497" s="477"/>
      <c r="C1497" s="477"/>
      <c r="D1497" s="136"/>
      <c r="E1497" s="136"/>
      <c r="F1497" s="136"/>
      <c r="G1497" s="136"/>
      <c r="H1497" s="137"/>
      <c r="I1497" s="138"/>
      <c r="J1497" s="38" t="str">
        <f t="shared" si="86"/>
        <v xml:space="preserve"> </v>
      </c>
      <c r="K1497" s="38" t="str">
        <f t="shared" si="87"/>
        <v xml:space="preserve"> </v>
      </c>
    </row>
    <row r="1498" spans="1:11" ht="15" customHeight="1" x14ac:dyDescent="0.25">
      <c r="A1498" s="1">
        <v>879</v>
      </c>
      <c r="B1498" s="500"/>
      <c r="C1498" s="500"/>
      <c r="D1498" s="136"/>
      <c r="E1498" s="136"/>
      <c r="F1498" s="136"/>
      <c r="G1498" s="136"/>
      <c r="H1498" s="137"/>
      <c r="I1498" s="138"/>
      <c r="J1498" s="38" t="str">
        <f t="shared" si="86"/>
        <v xml:space="preserve"> </v>
      </c>
      <c r="K1498" s="38" t="str">
        <f t="shared" si="87"/>
        <v xml:space="preserve"> </v>
      </c>
    </row>
    <row r="1499" spans="1:11" ht="15.75" customHeight="1" x14ac:dyDescent="0.25">
      <c r="A1499" s="2">
        <v>880</v>
      </c>
      <c r="B1499" s="501"/>
      <c r="C1499" s="501"/>
      <c r="D1499" s="139"/>
      <c r="E1499" s="139"/>
      <c r="F1499" s="139"/>
      <c r="G1499" s="139"/>
      <c r="H1499" s="140"/>
      <c r="I1499" s="141"/>
      <c r="J1499" s="38" t="str">
        <f t="shared" si="86"/>
        <v xml:space="preserve"> </v>
      </c>
      <c r="K1499" s="38" t="str">
        <f t="shared" si="87"/>
        <v xml:space="preserve"> </v>
      </c>
    </row>
    <row r="1500" spans="1:11" ht="17.25" customHeight="1" x14ac:dyDescent="0.25">
      <c r="A1500" s="455"/>
      <c r="B1500" s="455"/>
      <c r="C1500" s="455"/>
      <c r="D1500" s="455"/>
      <c r="E1500" s="455"/>
      <c r="F1500" s="86"/>
      <c r="G1500" s="91" t="s">
        <v>230</v>
      </c>
      <c r="H1500" s="41">
        <f>SUM(H1480:H1499)+H1466</f>
        <v>0</v>
      </c>
      <c r="I1500" s="49"/>
    </row>
    <row r="1501" spans="1:11" ht="15" customHeight="1" x14ac:dyDescent="0.25">
      <c r="A1501" s="46"/>
      <c r="B1501" s="46"/>
      <c r="C1501" s="46"/>
      <c r="D1501" s="46"/>
      <c r="E1501" s="46"/>
      <c r="F1501" s="46"/>
      <c r="G1501" s="46"/>
      <c r="H1501" s="46"/>
      <c r="I1501" s="46"/>
    </row>
    <row r="1502" spans="1:11" ht="15" customHeight="1" x14ac:dyDescent="0.25">
      <c r="A1502" s="502" t="s">
        <v>171</v>
      </c>
      <c r="B1502" s="502"/>
      <c r="C1502" s="502"/>
      <c r="D1502" s="502"/>
      <c r="E1502" s="502"/>
      <c r="F1502" s="502"/>
      <c r="G1502" s="502"/>
      <c r="H1502" s="502"/>
      <c r="I1502" s="502"/>
      <c r="J1502" s="502"/>
      <c r="K1502" s="502"/>
    </row>
    <row r="1503" spans="1:11" ht="15" customHeight="1" x14ac:dyDescent="0.25">
      <c r="A1503" s="50"/>
    </row>
    <row r="1504" spans="1:11" ht="15" customHeight="1" x14ac:dyDescent="0.25">
      <c r="A1504" s="89" t="s">
        <v>101</v>
      </c>
      <c r="D1504" s="503" t="s">
        <v>231</v>
      </c>
      <c r="E1504" s="503"/>
      <c r="F1504" s="503"/>
      <c r="G1504" s="503"/>
      <c r="H1504" s="503"/>
      <c r="I1504" s="503"/>
    </row>
    <row r="1506" spans="1:11" ht="15.75" customHeight="1" x14ac:dyDescent="0.25">
      <c r="A1506" s="348" t="s">
        <v>221</v>
      </c>
      <c r="B1506" s="348"/>
      <c r="C1506" s="348"/>
      <c r="D1506" s="348"/>
      <c r="E1506" s="348"/>
      <c r="F1506" s="348"/>
      <c r="G1506" s="348"/>
      <c r="H1506" s="348"/>
      <c r="I1506" s="348"/>
    </row>
    <row r="1507" spans="1:11" ht="15" customHeight="1" x14ac:dyDescent="0.25">
      <c r="A1507" s="70"/>
      <c r="B1507" s="70"/>
      <c r="C1507" s="70"/>
      <c r="D1507" s="71" t="str">
        <f>'proje ve personel bilgileri'!$B$7</f>
        <v>/</v>
      </c>
      <c r="E1507" s="70" t="s">
        <v>109</v>
      </c>
      <c r="F1507" s="70"/>
      <c r="G1507" s="70"/>
      <c r="H1507" s="70"/>
      <c r="I1507" s="70"/>
    </row>
    <row r="1508" spans="1:11" ht="18.75" customHeight="1" x14ac:dyDescent="0.25">
      <c r="A1508" s="64" t="s">
        <v>222</v>
      </c>
      <c r="I1508" s="64" t="s">
        <v>223</v>
      </c>
    </row>
    <row r="1509" spans="1:11" ht="15.75" customHeight="1" x14ac:dyDescent="0.25">
      <c r="A1509" s="435" t="s">
        <v>224</v>
      </c>
      <c r="B1509" s="436"/>
      <c r="C1509" s="351">
        <f>'proje ve personel bilgileri'!$B$2</f>
        <v>0</v>
      </c>
      <c r="D1509" s="352"/>
      <c r="E1509" s="352"/>
      <c r="F1509" s="352"/>
      <c r="G1509" s="352"/>
      <c r="H1509" s="352"/>
      <c r="I1509" s="353"/>
    </row>
    <row r="1510" spans="1:11" ht="15.75" customHeight="1" x14ac:dyDescent="0.25">
      <c r="A1510" s="509" t="s">
        <v>225</v>
      </c>
      <c r="B1510" s="510"/>
      <c r="C1510" s="356">
        <f>'proje ve personel bilgileri'!$B$3</f>
        <v>0</v>
      </c>
      <c r="D1510" s="357"/>
      <c r="E1510" s="357"/>
      <c r="F1510" s="357"/>
      <c r="G1510" s="357"/>
      <c r="H1510" s="357"/>
      <c r="I1510" s="358"/>
    </row>
    <row r="1511" spans="1:11" ht="15" customHeight="1" x14ac:dyDescent="0.25">
      <c r="A1511" s="343" t="s">
        <v>87</v>
      </c>
      <c r="B1511" s="346" t="s">
        <v>226</v>
      </c>
      <c r="C1511" s="347"/>
      <c r="D1511" s="343" t="s">
        <v>227</v>
      </c>
      <c r="E1511" s="343" t="s">
        <v>228</v>
      </c>
      <c r="F1511" s="344" t="s">
        <v>176</v>
      </c>
      <c r="G1511" s="506"/>
      <c r="H1511" s="343" t="s">
        <v>189</v>
      </c>
      <c r="I1511" s="343" t="s">
        <v>178</v>
      </c>
    </row>
    <row r="1512" spans="1:11" ht="15.75" customHeight="1" x14ac:dyDescent="0.25">
      <c r="A1512" s="338"/>
      <c r="B1512" s="339"/>
      <c r="C1512" s="340"/>
      <c r="D1512" s="338"/>
      <c r="E1512" s="338"/>
      <c r="F1512" s="507"/>
      <c r="G1512" s="508"/>
      <c r="H1512" s="338"/>
      <c r="I1512" s="338"/>
    </row>
    <row r="1513" spans="1:11" ht="57" customHeight="1" x14ac:dyDescent="0.25">
      <c r="A1513" s="505"/>
      <c r="B1513" s="339"/>
      <c r="C1513" s="340"/>
      <c r="D1513" s="338"/>
      <c r="E1513" s="338"/>
      <c r="F1513" s="85" t="s">
        <v>179</v>
      </c>
      <c r="G1513" s="87" t="s">
        <v>180</v>
      </c>
      <c r="H1513" s="338"/>
      <c r="I1513" s="338"/>
    </row>
    <row r="1514" spans="1:11" ht="15" customHeight="1" x14ac:dyDescent="0.25">
      <c r="A1514" s="1">
        <v>881</v>
      </c>
      <c r="B1514" s="504"/>
      <c r="C1514" s="504"/>
      <c r="D1514" s="133"/>
      <c r="E1514" s="133"/>
      <c r="F1514" s="133"/>
      <c r="G1514" s="133"/>
      <c r="H1514" s="142"/>
      <c r="I1514" s="135"/>
      <c r="J1514" s="38" t="str">
        <f t="shared" ref="J1514:J1533" si="88">IF(H1514&lt;&gt;0,(IF(I1514=0,"KDV'li Tutar Zorunlu"," "))," ")</f>
        <v xml:space="preserve"> </v>
      </c>
      <c r="K1514" s="38" t="str">
        <f t="shared" ref="K1514:K1533" si="89">IF(H1514&lt;&gt;0,(IF(F1514=0,"Tarih Numara Zorunlu"," "))," ")</f>
        <v xml:space="preserve"> </v>
      </c>
    </row>
    <row r="1515" spans="1:11" ht="15.75" customHeight="1" x14ac:dyDescent="0.25">
      <c r="A1515" s="2">
        <v>882</v>
      </c>
      <c r="B1515" s="500"/>
      <c r="C1515" s="500"/>
      <c r="D1515" s="136"/>
      <c r="E1515" s="136"/>
      <c r="F1515" s="136"/>
      <c r="G1515" s="136"/>
      <c r="H1515" s="137"/>
      <c r="I1515" s="138"/>
      <c r="J1515" s="38" t="str">
        <f t="shared" si="88"/>
        <v xml:space="preserve"> </v>
      </c>
      <c r="K1515" s="38" t="str">
        <f t="shared" si="89"/>
        <v xml:space="preserve"> </v>
      </c>
    </row>
    <row r="1516" spans="1:11" ht="15" customHeight="1" x14ac:dyDescent="0.25">
      <c r="A1516" s="1">
        <v>883</v>
      </c>
      <c r="B1516" s="500"/>
      <c r="C1516" s="500"/>
      <c r="D1516" s="136"/>
      <c r="E1516" s="136"/>
      <c r="F1516" s="136"/>
      <c r="G1516" s="136"/>
      <c r="H1516" s="137"/>
      <c r="I1516" s="138"/>
      <c r="J1516" s="38" t="str">
        <f t="shared" si="88"/>
        <v xml:space="preserve"> </v>
      </c>
      <c r="K1516" s="38" t="str">
        <f t="shared" si="89"/>
        <v xml:space="preserve"> </v>
      </c>
    </row>
    <row r="1517" spans="1:11" ht="15.75" customHeight="1" x14ac:dyDescent="0.25">
      <c r="A1517" s="2">
        <v>884</v>
      </c>
      <c r="B1517" s="500"/>
      <c r="C1517" s="500"/>
      <c r="D1517" s="136"/>
      <c r="E1517" s="136"/>
      <c r="F1517" s="136"/>
      <c r="G1517" s="136"/>
      <c r="H1517" s="137"/>
      <c r="I1517" s="138"/>
      <c r="J1517" s="38" t="str">
        <f t="shared" si="88"/>
        <v xml:space="preserve"> </v>
      </c>
      <c r="K1517" s="38" t="str">
        <f t="shared" si="89"/>
        <v xml:space="preserve"> </v>
      </c>
    </row>
    <row r="1518" spans="1:11" ht="15" customHeight="1" x14ac:dyDescent="0.25">
      <c r="A1518" s="1">
        <v>885</v>
      </c>
      <c r="B1518" s="500"/>
      <c r="C1518" s="500"/>
      <c r="D1518" s="136"/>
      <c r="E1518" s="136"/>
      <c r="F1518" s="136"/>
      <c r="G1518" s="136"/>
      <c r="H1518" s="137"/>
      <c r="I1518" s="138"/>
      <c r="J1518" s="38" t="str">
        <f t="shared" si="88"/>
        <v xml:space="preserve"> </v>
      </c>
      <c r="K1518" s="38" t="str">
        <f t="shared" si="89"/>
        <v xml:space="preserve"> </v>
      </c>
    </row>
    <row r="1519" spans="1:11" ht="15.75" customHeight="1" x14ac:dyDescent="0.25">
      <c r="A1519" s="2">
        <v>886</v>
      </c>
      <c r="B1519" s="477"/>
      <c r="C1519" s="477"/>
      <c r="D1519" s="136"/>
      <c r="E1519" s="136"/>
      <c r="F1519" s="136"/>
      <c r="G1519" s="136"/>
      <c r="H1519" s="137"/>
      <c r="I1519" s="138"/>
      <c r="J1519" s="38" t="str">
        <f t="shared" si="88"/>
        <v xml:space="preserve"> </v>
      </c>
      <c r="K1519" s="38" t="str">
        <f t="shared" si="89"/>
        <v xml:space="preserve"> </v>
      </c>
    </row>
    <row r="1520" spans="1:11" ht="15" customHeight="1" x14ac:dyDescent="0.25">
      <c r="A1520" s="1">
        <v>887</v>
      </c>
      <c r="B1520" s="477"/>
      <c r="C1520" s="477"/>
      <c r="D1520" s="136"/>
      <c r="E1520" s="136"/>
      <c r="F1520" s="136"/>
      <c r="G1520" s="136"/>
      <c r="H1520" s="137"/>
      <c r="I1520" s="138"/>
      <c r="J1520" s="38" t="str">
        <f t="shared" si="88"/>
        <v xml:space="preserve"> </v>
      </c>
      <c r="K1520" s="38" t="str">
        <f t="shared" si="89"/>
        <v xml:space="preserve"> </v>
      </c>
    </row>
    <row r="1521" spans="1:11" ht="15.75" customHeight="1" x14ac:dyDescent="0.25">
      <c r="A1521" s="2">
        <v>888</v>
      </c>
      <c r="B1521" s="477"/>
      <c r="C1521" s="477"/>
      <c r="D1521" s="136"/>
      <c r="E1521" s="136"/>
      <c r="F1521" s="136"/>
      <c r="G1521" s="136"/>
      <c r="H1521" s="137"/>
      <c r="I1521" s="138"/>
      <c r="J1521" s="38" t="str">
        <f t="shared" si="88"/>
        <v xml:space="preserve"> </v>
      </c>
      <c r="K1521" s="38" t="str">
        <f t="shared" si="89"/>
        <v xml:space="preserve"> </v>
      </c>
    </row>
    <row r="1522" spans="1:11" ht="15" customHeight="1" x14ac:dyDescent="0.25">
      <c r="A1522" s="1">
        <v>889</v>
      </c>
      <c r="B1522" s="477"/>
      <c r="C1522" s="477"/>
      <c r="D1522" s="136"/>
      <c r="E1522" s="136"/>
      <c r="F1522" s="136"/>
      <c r="G1522" s="136"/>
      <c r="H1522" s="137"/>
      <c r="I1522" s="138"/>
      <c r="J1522" s="38" t="str">
        <f t="shared" si="88"/>
        <v xml:space="preserve"> </v>
      </c>
      <c r="K1522" s="38" t="str">
        <f t="shared" si="89"/>
        <v xml:space="preserve"> </v>
      </c>
    </row>
    <row r="1523" spans="1:11" ht="15.75" customHeight="1" x14ac:dyDescent="0.25">
      <c r="A1523" s="2">
        <v>890</v>
      </c>
      <c r="B1523" s="477"/>
      <c r="C1523" s="477"/>
      <c r="D1523" s="136"/>
      <c r="E1523" s="136"/>
      <c r="F1523" s="136"/>
      <c r="G1523" s="136"/>
      <c r="H1523" s="137"/>
      <c r="I1523" s="138"/>
      <c r="J1523" s="38" t="str">
        <f t="shared" si="88"/>
        <v xml:space="preserve"> </v>
      </c>
      <c r="K1523" s="38" t="str">
        <f t="shared" si="89"/>
        <v xml:space="preserve"> </v>
      </c>
    </row>
    <row r="1524" spans="1:11" ht="15" customHeight="1" x14ac:dyDescent="0.25">
      <c r="A1524" s="1">
        <v>891</v>
      </c>
      <c r="B1524" s="477"/>
      <c r="C1524" s="477"/>
      <c r="D1524" s="136"/>
      <c r="E1524" s="136"/>
      <c r="F1524" s="136"/>
      <c r="G1524" s="136"/>
      <c r="H1524" s="137"/>
      <c r="I1524" s="138"/>
      <c r="J1524" s="38" t="str">
        <f t="shared" si="88"/>
        <v xml:space="preserve"> </v>
      </c>
      <c r="K1524" s="38" t="str">
        <f t="shared" si="89"/>
        <v xml:space="preserve"> </v>
      </c>
    </row>
    <row r="1525" spans="1:11" ht="15.75" customHeight="1" x14ac:dyDescent="0.25">
      <c r="A1525" s="2">
        <v>892</v>
      </c>
      <c r="B1525" s="477"/>
      <c r="C1525" s="477"/>
      <c r="D1525" s="136"/>
      <c r="E1525" s="136"/>
      <c r="F1525" s="136"/>
      <c r="G1525" s="136"/>
      <c r="H1525" s="137"/>
      <c r="I1525" s="138"/>
      <c r="J1525" s="38" t="str">
        <f t="shared" si="88"/>
        <v xml:space="preserve"> </v>
      </c>
      <c r="K1525" s="38" t="str">
        <f t="shared" si="89"/>
        <v xml:space="preserve"> </v>
      </c>
    </row>
    <row r="1526" spans="1:11" ht="15" customHeight="1" x14ac:dyDescent="0.25">
      <c r="A1526" s="1">
        <v>893</v>
      </c>
      <c r="B1526" s="477"/>
      <c r="C1526" s="477"/>
      <c r="D1526" s="136"/>
      <c r="E1526" s="136"/>
      <c r="F1526" s="136"/>
      <c r="G1526" s="136"/>
      <c r="H1526" s="137"/>
      <c r="I1526" s="138"/>
      <c r="J1526" s="38" t="str">
        <f t="shared" si="88"/>
        <v xml:space="preserve"> </v>
      </c>
      <c r="K1526" s="38" t="str">
        <f t="shared" si="89"/>
        <v xml:space="preserve"> </v>
      </c>
    </row>
    <row r="1527" spans="1:11" ht="15.75" customHeight="1" x14ac:dyDescent="0.25">
      <c r="A1527" s="2">
        <v>894</v>
      </c>
      <c r="B1527" s="477"/>
      <c r="C1527" s="477"/>
      <c r="D1527" s="136"/>
      <c r="E1527" s="136"/>
      <c r="F1527" s="136"/>
      <c r="G1527" s="136"/>
      <c r="H1527" s="137"/>
      <c r="I1527" s="138"/>
      <c r="J1527" s="38" t="str">
        <f t="shared" si="88"/>
        <v xml:space="preserve"> </v>
      </c>
      <c r="K1527" s="38" t="str">
        <f t="shared" si="89"/>
        <v xml:space="preserve"> </v>
      </c>
    </row>
    <row r="1528" spans="1:11" ht="15" customHeight="1" x14ac:dyDescent="0.25">
      <c r="A1528" s="1">
        <v>895</v>
      </c>
      <c r="B1528" s="477"/>
      <c r="C1528" s="477"/>
      <c r="D1528" s="136"/>
      <c r="E1528" s="136"/>
      <c r="F1528" s="136"/>
      <c r="G1528" s="136"/>
      <c r="H1528" s="137"/>
      <c r="I1528" s="138"/>
      <c r="J1528" s="38" t="str">
        <f t="shared" si="88"/>
        <v xml:space="preserve"> </v>
      </c>
      <c r="K1528" s="38" t="str">
        <f t="shared" si="89"/>
        <v xml:space="preserve"> </v>
      </c>
    </row>
    <row r="1529" spans="1:11" ht="15.75" customHeight="1" x14ac:dyDescent="0.25">
      <c r="A1529" s="2">
        <v>896</v>
      </c>
      <c r="B1529" s="477"/>
      <c r="C1529" s="477"/>
      <c r="D1529" s="136"/>
      <c r="E1529" s="136"/>
      <c r="F1529" s="136"/>
      <c r="G1529" s="136"/>
      <c r="H1529" s="137"/>
      <c r="I1529" s="138"/>
      <c r="J1529" s="38" t="str">
        <f t="shared" si="88"/>
        <v xml:space="preserve"> </v>
      </c>
      <c r="K1529" s="38" t="str">
        <f t="shared" si="89"/>
        <v xml:space="preserve"> </v>
      </c>
    </row>
    <row r="1530" spans="1:11" ht="15" customHeight="1" x14ac:dyDescent="0.25">
      <c r="A1530" s="1">
        <v>897</v>
      </c>
      <c r="B1530" s="477"/>
      <c r="C1530" s="477"/>
      <c r="D1530" s="136"/>
      <c r="E1530" s="136"/>
      <c r="F1530" s="136"/>
      <c r="G1530" s="136"/>
      <c r="H1530" s="137"/>
      <c r="I1530" s="138"/>
      <c r="J1530" s="38" t="str">
        <f t="shared" si="88"/>
        <v xml:space="preserve"> </v>
      </c>
      <c r="K1530" s="38" t="str">
        <f t="shared" si="89"/>
        <v xml:space="preserve"> </v>
      </c>
    </row>
    <row r="1531" spans="1:11" ht="15.75" customHeight="1" x14ac:dyDescent="0.25">
      <c r="A1531" s="2">
        <v>898</v>
      </c>
      <c r="B1531" s="477"/>
      <c r="C1531" s="477"/>
      <c r="D1531" s="136"/>
      <c r="E1531" s="136"/>
      <c r="F1531" s="136"/>
      <c r="G1531" s="136"/>
      <c r="H1531" s="137"/>
      <c r="I1531" s="138"/>
      <c r="J1531" s="38" t="str">
        <f t="shared" si="88"/>
        <v xml:space="preserve"> </v>
      </c>
      <c r="K1531" s="38" t="str">
        <f t="shared" si="89"/>
        <v xml:space="preserve"> </v>
      </c>
    </row>
    <row r="1532" spans="1:11" ht="15" customHeight="1" x14ac:dyDescent="0.25">
      <c r="A1532" s="1">
        <v>899</v>
      </c>
      <c r="B1532" s="500"/>
      <c r="C1532" s="500"/>
      <c r="D1532" s="136"/>
      <c r="E1532" s="136"/>
      <c r="F1532" s="136"/>
      <c r="G1532" s="136"/>
      <c r="H1532" s="137"/>
      <c r="I1532" s="138"/>
      <c r="J1532" s="38" t="str">
        <f t="shared" si="88"/>
        <v xml:space="preserve"> </v>
      </c>
      <c r="K1532" s="38" t="str">
        <f t="shared" si="89"/>
        <v xml:space="preserve"> </v>
      </c>
    </row>
    <row r="1533" spans="1:11" ht="15.75" customHeight="1" x14ac:dyDescent="0.25">
      <c r="A1533" s="2">
        <v>900</v>
      </c>
      <c r="B1533" s="501"/>
      <c r="C1533" s="501"/>
      <c r="D1533" s="139"/>
      <c r="E1533" s="139"/>
      <c r="F1533" s="139"/>
      <c r="G1533" s="139"/>
      <c r="H1533" s="140"/>
      <c r="I1533" s="141"/>
      <c r="J1533" s="38" t="str">
        <f t="shared" si="88"/>
        <v xml:space="preserve"> </v>
      </c>
      <c r="K1533" s="38" t="str">
        <f t="shared" si="89"/>
        <v xml:space="preserve"> </v>
      </c>
    </row>
    <row r="1534" spans="1:11" ht="18" customHeight="1" x14ac:dyDescent="0.25">
      <c r="A1534" s="455"/>
      <c r="B1534" s="455"/>
      <c r="C1534" s="455"/>
      <c r="D1534" s="455"/>
      <c r="E1534" s="455"/>
      <c r="F1534" s="86"/>
      <c r="G1534" s="91" t="s">
        <v>230</v>
      </c>
      <c r="H1534" s="41">
        <f>SUM(H1514:H1533)+H1500</f>
        <v>0</v>
      </c>
      <c r="I1534" s="49"/>
    </row>
    <row r="1535" spans="1:11" ht="15" customHeight="1" x14ac:dyDescent="0.25">
      <c r="A1535" s="46"/>
      <c r="B1535" s="46"/>
      <c r="C1535" s="46"/>
      <c r="D1535" s="46"/>
      <c r="E1535" s="46"/>
      <c r="F1535" s="46"/>
      <c r="G1535" s="46"/>
      <c r="H1535" s="46"/>
      <c r="I1535" s="46"/>
    </row>
    <row r="1536" spans="1:11" ht="15" customHeight="1" x14ac:dyDescent="0.25">
      <c r="A1536" s="502" t="s">
        <v>171</v>
      </c>
      <c r="B1536" s="502"/>
      <c r="C1536" s="502"/>
      <c r="D1536" s="502"/>
      <c r="E1536" s="502"/>
      <c r="F1536" s="502"/>
      <c r="G1536" s="502"/>
      <c r="H1536" s="502"/>
      <c r="I1536" s="502"/>
      <c r="J1536" s="502"/>
      <c r="K1536" s="502"/>
    </row>
    <row r="1537" spans="1:11" ht="15" customHeight="1" x14ac:dyDescent="0.25">
      <c r="A1537" s="50"/>
    </row>
    <row r="1538" spans="1:11" ht="15" customHeight="1" x14ac:dyDescent="0.25">
      <c r="A1538" s="89" t="s">
        <v>101</v>
      </c>
      <c r="D1538" s="503" t="s">
        <v>231</v>
      </c>
      <c r="E1538" s="503"/>
      <c r="F1538" s="503"/>
      <c r="G1538" s="503"/>
      <c r="H1538" s="503"/>
      <c r="I1538" s="503"/>
    </row>
    <row r="1541" spans="1:11" ht="15.75" customHeight="1" x14ac:dyDescent="0.25">
      <c r="A1541" s="348" t="s">
        <v>221</v>
      </c>
      <c r="B1541" s="348"/>
      <c r="C1541" s="348"/>
      <c r="D1541" s="348"/>
      <c r="E1541" s="348"/>
      <c r="F1541" s="348"/>
      <c r="G1541" s="348"/>
      <c r="H1541" s="348"/>
      <c r="I1541" s="348"/>
    </row>
    <row r="1542" spans="1:11" ht="15" customHeight="1" x14ac:dyDescent="0.25">
      <c r="A1542" s="70"/>
      <c r="B1542" s="70"/>
      <c r="C1542" s="70"/>
      <c r="D1542" s="71" t="str">
        <f>'proje ve personel bilgileri'!$B$7</f>
        <v>/</v>
      </c>
      <c r="E1542" s="70" t="s">
        <v>109</v>
      </c>
      <c r="F1542" s="70"/>
      <c r="G1542" s="70"/>
      <c r="H1542" s="70"/>
      <c r="I1542" s="70"/>
    </row>
    <row r="1543" spans="1:11" ht="18.75" customHeight="1" x14ac:dyDescent="0.25">
      <c r="A1543" s="64" t="s">
        <v>222</v>
      </c>
      <c r="I1543" s="64" t="s">
        <v>223</v>
      </c>
    </row>
    <row r="1544" spans="1:11" ht="15.75" customHeight="1" x14ac:dyDescent="0.25">
      <c r="A1544" s="435" t="s">
        <v>224</v>
      </c>
      <c r="B1544" s="436"/>
      <c r="C1544" s="351">
        <f>'proje ve personel bilgileri'!$B$2</f>
        <v>0</v>
      </c>
      <c r="D1544" s="352"/>
      <c r="E1544" s="352"/>
      <c r="F1544" s="352"/>
      <c r="G1544" s="352"/>
      <c r="H1544" s="352"/>
      <c r="I1544" s="353"/>
    </row>
    <row r="1545" spans="1:11" ht="15.75" customHeight="1" x14ac:dyDescent="0.25">
      <c r="A1545" s="509" t="s">
        <v>225</v>
      </c>
      <c r="B1545" s="510"/>
      <c r="C1545" s="356">
        <f>'proje ve personel bilgileri'!$B$3</f>
        <v>0</v>
      </c>
      <c r="D1545" s="357"/>
      <c r="E1545" s="357"/>
      <c r="F1545" s="357"/>
      <c r="G1545" s="357"/>
      <c r="H1545" s="357"/>
      <c r="I1545" s="358"/>
    </row>
    <row r="1546" spans="1:11" ht="15" customHeight="1" x14ac:dyDescent="0.25">
      <c r="A1546" s="343" t="s">
        <v>87</v>
      </c>
      <c r="B1546" s="346" t="s">
        <v>226</v>
      </c>
      <c r="C1546" s="347"/>
      <c r="D1546" s="343" t="s">
        <v>227</v>
      </c>
      <c r="E1546" s="343" t="s">
        <v>228</v>
      </c>
      <c r="F1546" s="344" t="s">
        <v>176</v>
      </c>
      <c r="G1546" s="506"/>
      <c r="H1546" s="343" t="s">
        <v>189</v>
      </c>
      <c r="I1546" s="343" t="s">
        <v>178</v>
      </c>
    </row>
    <row r="1547" spans="1:11" ht="15.75" customHeight="1" x14ac:dyDescent="0.25">
      <c r="A1547" s="338"/>
      <c r="B1547" s="339"/>
      <c r="C1547" s="340"/>
      <c r="D1547" s="338"/>
      <c r="E1547" s="338"/>
      <c r="F1547" s="507"/>
      <c r="G1547" s="508"/>
      <c r="H1547" s="338"/>
      <c r="I1547" s="338"/>
    </row>
    <row r="1548" spans="1:11" ht="57" customHeight="1" x14ac:dyDescent="0.25">
      <c r="A1548" s="505"/>
      <c r="B1548" s="339"/>
      <c r="C1548" s="340"/>
      <c r="D1548" s="338"/>
      <c r="E1548" s="338"/>
      <c r="F1548" s="85" t="s">
        <v>179</v>
      </c>
      <c r="G1548" s="87" t="s">
        <v>180</v>
      </c>
      <c r="H1548" s="338"/>
      <c r="I1548" s="338"/>
    </row>
    <row r="1549" spans="1:11" ht="15" customHeight="1" x14ac:dyDescent="0.25">
      <c r="A1549" s="1">
        <v>901</v>
      </c>
      <c r="B1549" s="504"/>
      <c r="C1549" s="504"/>
      <c r="D1549" s="133"/>
      <c r="E1549" s="133"/>
      <c r="F1549" s="133"/>
      <c r="G1549" s="133"/>
      <c r="H1549" s="142"/>
      <c r="I1549" s="135"/>
      <c r="J1549" s="38" t="str">
        <f t="shared" ref="J1549:J1568" si="90">IF(H1549&lt;&gt;0,(IF(I1549=0,"KDV'li Tutar Zorunlu"," "))," ")</f>
        <v xml:space="preserve"> </v>
      </c>
      <c r="K1549" s="38" t="str">
        <f t="shared" ref="K1549:K1568" si="91">IF(H1549&lt;&gt;0,(IF(F1549=0,"Tarih Numara Zorunlu"," "))," ")</f>
        <v xml:space="preserve"> </v>
      </c>
    </row>
    <row r="1550" spans="1:11" ht="15.75" customHeight="1" x14ac:dyDescent="0.25">
      <c r="A1550" s="2">
        <v>902</v>
      </c>
      <c r="B1550" s="500"/>
      <c r="C1550" s="500"/>
      <c r="D1550" s="136"/>
      <c r="E1550" s="136"/>
      <c r="F1550" s="136"/>
      <c r="G1550" s="136"/>
      <c r="H1550" s="137"/>
      <c r="I1550" s="138"/>
      <c r="J1550" s="38" t="str">
        <f t="shared" si="90"/>
        <v xml:space="preserve"> </v>
      </c>
      <c r="K1550" s="38" t="str">
        <f t="shared" si="91"/>
        <v xml:space="preserve"> </v>
      </c>
    </row>
    <row r="1551" spans="1:11" ht="15" customHeight="1" x14ac:dyDescent="0.25">
      <c r="A1551" s="1">
        <v>903</v>
      </c>
      <c r="B1551" s="500"/>
      <c r="C1551" s="500"/>
      <c r="D1551" s="136"/>
      <c r="E1551" s="136"/>
      <c r="F1551" s="136"/>
      <c r="G1551" s="136"/>
      <c r="H1551" s="137"/>
      <c r="I1551" s="138"/>
      <c r="J1551" s="38" t="str">
        <f t="shared" si="90"/>
        <v xml:space="preserve"> </v>
      </c>
      <c r="K1551" s="38" t="str">
        <f t="shared" si="91"/>
        <v xml:space="preserve"> </v>
      </c>
    </row>
    <row r="1552" spans="1:11" ht="15.75" customHeight="1" x14ac:dyDescent="0.25">
      <c r="A1552" s="2">
        <v>904</v>
      </c>
      <c r="B1552" s="500"/>
      <c r="C1552" s="500"/>
      <c r="D1552" s="136"/>
      <c r="E1552" s="136"/>
      <c r="F1552" s="136"/>
      <c r="G1552" s="136"/>
      <c r="H1552" s="137"/>
      <c r="I1552" s="138"/>
      <c r="J1552" s="38" t="str">
        <f t="shared" si="90"/>
        <v xml:space="preserve"> </v>
      </c>
      <c r="K1552" s="38" t="str">
        <f t="shared" si="91"/>
        <v xml:space="preserve"> </v>
      </c>
    </row>
    <row r="1553" spans="1:11" ht="15" customHeight="1" x14ac:dyDescent="0.25">
      <c r="A1553" s="1">
        <v>905</v>
      </c>
      <c r="B1553" s="500"/>
      <c r="C1553" s="500"/>
      <c r="D1553" s="136"/>
      <c r="E1553" s="136"/>
      <c r="F1553" s="136"/>
      <c r="G1553" s="136"/>
      <c r="H1553" s="137"/>
      <c r="I1553" s="138"/>
      <c r="J1553" s="38" t="str">
        <f t="shared" si="90"/>
        <v xml:space="preserve"> </v>
      </c>
      <c r="K1553" s="38" t="str">
        <f t="shared" si="91"/>
        <v xml:space="preserve"> </v>
      </c>
    </row>
    <row r="1554" spans="1:11" ht="15.75" customHeight="1" x14ac:dyDescent="0.25">
      <c r="A1554" s="2">
        <v>906</v>
      </c>
      <c r="B1554" s="477"/>
      <c r="C1554" s="477"/>
      <c r="D1554" s="136"/>
      <c r="E1554" s="136"/>
      <c r="F1554" s="136"/>
      <c r="G1554" s="136"/>
      <c r="H1554" s="137"/>
      <c r="I1554" s="138"/>
      <c r="J1554" s="38" t="str">
        <f t="shared" si="90"/>
        <v xml:space="preserve"> </v>
      </c>
      <c r="K1554" s="38" t="str">
        <f t="shared" si="91"/>
        <v xml:space="preserve"> </v>
      </c>
    </row>
    <row r="1555" spans="1:11" ht="15" customHeight="1" x14ac:dyDescent="0.25">
      <c r="A1555" s="1">
        <v>907</v>
      </c>
      <c r="B1555" s="477"/>
      <c r="C1555" s="477"/>
      <c r="D1555" s="136"/>
      <c r="E1555" s="136"/>
      <c r="F1555" s="136"/>
      <c r="G1555" s="136"/>
      <c r="H1555" s="137"/>
      <c r="I1555" s="138"/>
      <c r="J1555" s="38" t="str">
        <f t="shared" si="90"/>
        <v xml:space="preserve"> </v>
      </c>
      <c r="K1555" s="38" t="str">
        <f t="shared" si="91"/>
        <v xml:space="preserve"> </v>
      </c>
    </row>
    <row r="1556" spans="1:11" ht="15.75" customHeight="1" x14ac:dyDescent="0.25">
      <c r="A1556" s="2">
        <v>908</v>
      </c>
      <c r="B1556" s="477"/>
      <c r="C1556" s="477"/>
      <c r="D1556" s="136"/>
      <c r="E1556" s="136"/>
      <c r="F1556" s="136"/>
      <c r="G1556" s="136"/>
      <c r="H1556" s="137"/>
      <c r="I1556" s="138"/>
      <c r="J1556" s="38" t="str">
        <f t="shared" si="90"/>
        <v xml:space="preserve"> </v>
      </c>
      <c r="K1556" s="38" t="str">
        <f t="shared" si="91"/>
        <v xml:space="preserve"> </v>
      </c>
    </row>
    <row r="1557" spans="1:11" ht="15" customHeight="1" x14ac:dyDescent="0.25">
      <c r="A1557" s="1">
        <v>909</v>
      </c>
      <c r="B1557" s="477"/>
      <c r="C1557" s="477"/>
      <c r="D1557" s="136"/>
      <c r="E1557" s="136"/>
      <c r="F1557" s="136"/>
      <c r="G1557" s="136"/>
      <c r="H1557" s="137"/>
      <c r="I1557" s="138"/>
      <c r="J1557" s="38" t="str">
        <f t="shared" si="90"/>
        <v xml:space="preserve"> </v>
      </c>
      <c r="K1557" s="38" t="str">
        <f t="shared" si="91"/>
        <v xml:space="preserve"> </v>
      </c>
    </row>
    <row r="1558" spans="1:11" ht="15.75" customHeight="1" x14ac:dyDescent="0.25">
      <c r="A1558" s="2">
        <v>910</v>
      </c>
      <c r="B1558" s="477"/>
      <c r="C1558" s="477"/>
      <c r="D1558" s="136"/>
      <c r="E1558" s="136"/>
      <c r="F1558" s="136"/>
      <c r="G1558" s="136"/>
      <c r="H1558" s="137"/>
      <c r="I1558" s="138"/>
      <c r="J1558" s="38" t="str">
        <f t="shared" si="90"/>
        <v xml:space="preserve"> </v>
      </c>
      <c r="K1558" s="38" t="str">
        <f t="shared" si="91"/>
        <v xml:space="preserve"> </v>
      </c>
    </row>
    <row r="1559" spans="1:11" ht="15" customHeight="1" x14ac:dyDescent="0.25">
      <c r="A1559" s="1">
        <v>911</v>
      </c>
      <c r="B1559" s="477"/>
      <c r="C1559" s="477"/>
      <c r="D1559" s="136"/>
      <c r="E1559" s="136"/>
      <c r="F1559" s="136"/>
      <c r="G1559" s="136"/>
      <c r="H1559" s="137"/>
      <c r="I1559" s="138"/>
      <c r="J1559" s="38" t="str">
        <f t="shared" si="90"/>
        <v xml:space="preserve"> </v>
      </c>
      <c r="K1559" s="38" t="str">
        <f t="shared" si="91"/>
        <v xml:space="preserve"> </v>
      </c>
    </row>
    <row r="1560" spans="1:11" ht="15.75" customHeight="1" x14ac:dyDescent="0.25">
      <c r="A1560" s="2">
        <v>912</v>
      </c>
      <c r="B1560" s="477"/>
      <c r="C1560" s="477"/>
      <c r="D1560" s="136"/>
      <c r="E1560" s="136"/>
      <c r="F1560" s="136"/>
      <c r="G1560" s="136"/>
      <c r="H1560" s="137"/>
      <c r="I1560" s="138"/>
      <c r="J1560" s="38" t="str">
        <f t="shared" si="90"/>
        <v xml:space="preserve"> </v>
      </c>
      <c r="K1560" s="38" t="str">
        <f t="shared" si="91"/>
        <v xml:space="preserve"> </v>
      </c>
    </row>
    <row r="1561" spans="1:11" ht="15" customHeight="1" x14ac:dyDescent="0.25">
      <c r="A1561" s="1">
        <v>913</v>
      </c>
      <c r="B1561" s="477"/>
      <c r="C1561" s="477"/>
      <c r="D1561" s="136"/>
      <c r="E1561" s="136"/>
      <c r="F1561" s="136"/>
      <c r="G1561" s="136"/>
      <c r="H1561" s="137"/>
      <c r="I1561" s="138"/>
      <c r="J1561" s="38" t="str">
        <f t="shared" si="90"/>
        <v xml:space="preserve"> </v>
      </c>
      <c r="K1561" s="38" t="str">
        <f t="shared" si="91"/>
        <v xml:space="preserve"> </v>
      </c>
    </row>
    <row r="1562" spans="1:11" ht="15.75" customHeight="1" x14ac:dyDescent="0.25">
      <c r="A1562" s="2">
        <v>914</v>
      </c>
      <c r="B1562" s="477"/>
      <c r="C1562" s="477"/>
      <c r="D1562" s="136"/>
      <c r="E1562" s="136"/>
      <c r="F1562" s="136"/>
      <c r="G1562" s="136"/>
      <c r="H1562" s="137"/>
      <c r="I1562" s="138"/>
      <c r="J1562" s="38" t="str">
        <f t="shared" si="90"/>
        <v xml:space="preserve"> </v>
      </c>
      <c r="K1562" s="38" t="str">
        <f t="shared" si="91"/>
        <v xml:space="preserve"> </v>
      </c>
    </row>
    <row r="1563" spans="1:11" ht="15" customHeight="1" x14ac:dyDescent="0.25">
      <c r="A1563" s="1">
        <v>915</v>
      </c>
      <c r="B1563" s="477"/>
      <c r="C1563" s="477"/>
      <c r="D1563" s="136"/>
      <c r="E1563" s="136"/>
      <c r="F1563" s="136"/>
      <c r="G1563" s="136"/>
      <c r="H1563" s="137"/>
      <c r="I1563" s="138"/>
      <c r="J1563" s="38" t="str">
        <f t="shared" si="90"/>
        <v xml:space="preserve"> </v>
      </c>
      <c r="K1563" s="38" t="str">
        <f t="shared" si="91"/>
        <v xml:space="preserve"> </v>
      </c>
    </row>
    <row r="1564" spans="1:11" ht="15.75" customHeight="1" x14ac:dyDescent="0.25">
      <c r="A1564" s="2">
        <v>916</v>
      </c>
      <c r="B1564" s="477"/>
      <c r="C1564" s="477"/>
      <c r="D1564" s="136"/>
      <c r="E1564" s="136"/>
      <c r="F1564" s="136"/>
      <c r="G1564" s="136"/>
      <c r="H1564" s="137"/>
      <c r="I1564" s="138"/>
      <c r="J1564" s="38" t="str">
        <f t="shared" si="90"/>
        <v xml:space="preserve"> </v>
      </c>
      <c r="K1564" s="38" t="str">
        <f t="shared" si="91"/>
        <v xml:space="preserve"> </v>
      </c>
    </row>
    <row r="1565" spans="1:11" ht="15" customHeight="1" x14ac:dyDescent="0.25">
      <c r="A1565" s="1">
        <v>917</v>
      </c>
      <c r="B1565" s="477"/>
      <c r="C1565" s="477"/>
      <c r="D1565" s="136"/>
      <c r="E1565" s="136"/>
      <c r="F1565" s="136"/>
      <c r="G1565" s="136"/>
      <c r="H1565" s="137"/>
      <c r="I1565" s="138"/>
      <c r="J1565" s="38" t="str">
        <f t="shared" si="90"/>
        <v xml:space="preserve"> </v>
      </c>
      <c r="K1565" s="38" t="str">
        <f t="shared" si="91"/>
        <v xml:space="preserve"> </v>
      </c>
    </row>
    <row r="1566" spans="1:11" ht="15.75" customHeight="1" x14ac:dyDescent="0.25">
      <c r="A1566" s="2">
        <v>918</v>
      </c>
      <c r="B1566" s="477"/>
      <c r="C1566" s="477"/>
      <c r="D1566" s="136"/>
      <c r="E1566" s="136"/>
      <c r="F1566" s="136"/>
      <c r="G1566" s="136"/>
      <c r="H1566" s="137"/>
      <c r="I1566" s="138"/>
      <c r="J1566" s="38" t="str">
        <f t="shared" si="90"/>
        <v xml:space="preserve"> </v>
      </c>
      <c r="K1566" s="38" t="str">
        <f t="shared" si="91"/>
        <v xml:space="preserve"> </v>
      </c>
    </row>
    <row r="1567" spans="1:11" ht="15" customHeight="1" x14ac:dyDescent="0.25">
      <c r="A1567" s="1">
        <v>919</v>
      </c>
      <c r="B1567" s="500"/>
      <c r="C1567" s="500"/>
      <c r="D1567" s="136"/>
      <c r="E1567" s="136"/>
      <c r="F1567" s="136"/>
      <c r="G1567" s="136"/>
      <c r="H1567" s="137"/>
      <c r="I1567" s="138"/>
      <c r="J1567" s="38" t="str">
        <f t="shared" si="90"/>
        <v xml:space="preserve"> </v>
      </c>
      <c r="K1567" s="38" t="str">
        <f t="shared" si="91"/>
        <v xml:space="preserve"> </v>
      </c>
    </row>
    <row r="1568" spans="1:11" ht="15.75" customHeight="1" x14ac:dyDescent="0.25">
      <c r="A1568" s="2">
        <v>920</v>
      </c>
      <c r="B1568" s="501"/>
      <c r="C1568" s="501"/>
      <c r="D1568" s="139"/>
      <c r="E1568" s="139"/>
      <c r="F1568" s="139"/>
      <c r="G1568" s="139"/>
      <c r="H1568" s="140"/>
      <c r="I1568" s="141"/>
      <c r="J1568" s="38" t="str">
        <f t="shared" si="90"/>
        <v xml:space="preserve"> </v>
      </c>
      <c r="K1568" s="38" t="str">
        <f t="shared" si="91"/>
        <v xml:space="preserve"> </v>
      </c>
    </row>
    <row r="1569" spans="1:11" ht="17.25" customHeight="1" x14ac:dyDescent="0.25">
      <c r="A1569" s="455"/>
      <c r="B1569" s="455"/>
      <c r="C1569" s="455"/>
      <c r="D1569" s="455"/>
      <c r="E1569" s="455"/>
      <c r="F1569" s="86"/>
      <c r="G1569" s="91" t="s">
        <v>230</v>
      </c>
      <c r="H1569" s="41">
        <f>SUM(H1549:H1568)+H1534</f>
        <v>0</v>
      </c>
      <c r="I1569" s="49"/>
    </row>
    <row r="1570" spans="1:11" ht="15" customHeight="1" x14ac:dyDescent="0.25">
      <c r="A1570" s="46"/>
      <c r="B1570" s="46"/>
      <c r="C1570" s="46"/>
      <c r="D1570" s="46"/>
      <c r="E1570" s="46"/>
      <c r="F1570" s="46"/>
      <c r="G1570" s="46"/>
      <c r="H1570" s="46"/>
      <c r="I1570" s="46"/>
    </row>
    <row r="1571" spans="1:11" ht="15" customHeight="1" x14ac:dyDescent="0.25">
      <c r="A1571" s="502" t="s">
        <v>171</v>
      </c>
      <c r="B1571" s="502"/>
      <c r="C1571" s="502"/>
      <c r="D1571" s="502"/>
      <c r="E1571" s="502"/>
      <c r="F1571" s="502"/>
      <c r="G1571" s="502"/>
      <c r="H1571" s="502"/>
      <c r="I1571" s="502"/>
      <c r="J1571" s="502"/>
      <c r="K1571" s="502"/>
    </row>
    <row r="1572" spans="1:11" ht="15" customHeight="1" x14ac:dyDescent="0.25">
      <c r="A1572" s="50"/>
    </row>
    <row r="1573" spans="1:11" ht="15" customHeight="1" x14ac:dyDescent="0.25">
      <c r="A1573" s="89" t="s">
        <v>101</v>
      </c>
      <c r="D1573" s="503" t="s">
        <v>231</v>
      </c>
      <c r="E1573" s="503"/>
      <c r="F1573" s="503"/>
      <c r="G1573" s="503"/>
      <c r="H1573" s="503"/>
      <c r="I1573" s="503"/>
    </row>
    <row r="1576" spans="1:11" ht="15.75" customHeight="1" x14ac:dyDescent="0.25">
      <c r="A1576" s="348" t="s">
        <v>221</v>
      </c>
      <c r="B1576" s="348"/>
      <c r="C1576" s="348"/>
      <c r="D1576" s="348"/>
      <c r="E1576" s="348"/>
      <c r="F1576" s="348"/>
      <c r="G1576" s="348"/>
      <c r="H1576" s="348"/>
      <c r="I1576" s="348"/>
    </row>
    <row r="1577" spans="1:11" ht="15" customHeight="1" x14ac:dyDescent="0.25">
      <c r="A1577" s="70"/>
      <c r="B1577" s="70"/>
      <c r="C1577" s="70"/>
      <c r="D1577" s="71" t="str">
        <f>'proje ve personel bilgileri'!$B$7</f>
        <v>/</v>
      </c>
      <c r="E1577" s="70" t="s">
        <v>109</v>
      </c>
      <c r="F1577" s="70"/>
      <c r="G1577" s="70"/>
      <c r="H1577" s="70"/>
      <c r="I1577" s="70"/>
    </row>
    <row r="1578" spans="1:11" ht="18.75" customHeight="1" x14ac:dyDescent="0.25">
      <c r="A1578" s="64" t="s">
        <v>222</v>
      </c>
      <c r="I1578" s="64" t="s">
        <v>223</v>
      </c>
    </row>
    <row r="1579" spans="1:11" ht="15.75" customHeight="1" x14ac:dyDescent="0.25">
      <c r="A1579" s="435" t="s">
        <v>224</v>
      </c>
      <c r="B1579" s="436"/>
      <c r="C1579" s="351">
        <f>'proje ve personel bilgileri'!$B$2</f>
        <v>0</v>
      </c>
      <c r="D1579" s="352"/>
      <c r="E1579" s="352"/>
      <c r="F1579" s="352"/>
      <c r="G1579" s="352"/>
      <c r="H1579" s="352"/>
      <c r="I1579" s="353"/>
    </row>
    <row r="1580" spans="1:11" ht="15.75" customHeight="1" x14ac:dyDescent="0.25">
      <c r="A1580" s="509" t="s">
        <v>225</v>
      </c>
      <c r="B1580" s="510"/>
      <c r="C1580" s="356">
        <f>'proje ve personel bilgileri'!$B$3</f>
        <v>0</v>
      </c>
      <c r="D1580" s="357"/>
      <c r="E1580" s="357"/>
      <c r="F1580" s="357"/>
      <c r="G1580" s="357"/>
      <c r="H1580" s="357"/>
      <c r="I1580" s="358"/>
    </row>
    <row r="1581" spans="1:11" ht="15" customHeight="1" x14ac:dyDescent="0.25">
      <c r="A1581" s="343" t="s">
        <v>87</v>
      </c>
      <c r="B1581" s="346" t="s">
        <v>226</v>
      </c>
      <c r="C1581" s="347"/>
      <c r="D1581" s="343" t="s">
        <v>227</v>
      </c>
      <c r="E1581" s="343" t="s">
        <v>228</v>
      </c>
      <c r="F1581" s="344" t="s">
        <v>176</v>
      </c>
      <c r="G1581" s="506"/>
      <c r="H1581" s="343" t="s">
        <v>189</v>
      </c>
      <c r="I1581" s="343" t="s">
        <v>178</v>
      </c>
    </row>
    <row r="1582" spans="1:11" ht="15.75" customHeight="1" x14ac:dyDescent="0.25">
      <c r="A1582" s="338"/>
      <c r="B1582" s="339"/>
      <c r="C1582" s="340"/>
      <c r="D1582" s="338"/>
      <c r="E1582" s="338"/>
      <c r="F1582" s="507"/>
      <c r="G1582" s="508"/>
      <c r="H1582" s="338"/>
      <c r="I1582" s="338"/>
    </row>
    <row r="1583" spans="1:11" ht="56.25" customHeight="1" x14ac:dyDescent="0.25">
      <c r="A1583" s="505"/>
      <c r="B1583" s="339"/>
      <c r="C1583" s="340"/>
      <c r="D1583" s="338"/>
      <c r="E1583" s="338"/>
      <c r="F1583" s="85" t="s">
        <v>179</v>
      </c>
      <c r="G1583" s="87" t="s">
        <v>180</v>
      </c>
      <c r="H1583" s="338"/>
      <c r="I1583" s="338"/>
    </row>
    <row r="1584" spans="1:11" ht="15" customHeight="1" x14ac:dyDescent="0.25">
      <c r="A1584" s="1">
        <v>921</v>
      </c>
      <c r="B1584" s="504"/>
      <c r="C1584" s="504"/>
      <c r="D1584" s="133"/>
      <c r="E1584" s="133"/>
      <c r="F1584" s="133"/>
      <c r="G1584" s="133"/>
      <c r="H1584" s="142"/>
      <c r="I1584" s="135"/>
      <c r="J1584" s="38" t="str">
        <f t="shared" ref="J1584:J1603" si="92">IF(H1584&lt;&gt;0,(IF(I1584=0,"KDV'li Tutar Zorunlu"," "))," ")</f>
        <v xml:space="preserve"> </v>
      </c>
      <c r="K1584" s="38" t="str">
        <f t="shared" ref="K1584:K1603" si="93">IF(H1584&lt;&gt;0,(IF(F1584=0,"Tarih Numara Zorunlu"," "))," ")</f>
        <v xml:space="preserve"> </v>
      </c>
    </row>
    <row r="1585" spans="1:11" ht="15.75" customHeight="1" x14ac:dyDescent="0.25">
      <c r="A1585" s="2">
        <v>922</v>
      </c>
      <c r="B1585" s="500"/>
      <c r="C1585" s="500"/>
      <c r="D1585" s="136"/>
      <c r="E1585" s="136"/>
      <c r="F1585" s="136"/>
      <c r="G1585" s="136"/>
      <c r="H1585" s="137"/>
      <c r="I1585" s="138"/>
      <c r="J1585" s="38" t="str">
        <f t="shared" si="92"/>
        <v xml:space="preserve"> </v>
      </c>
      <c r="K1585" s="38" t="str">
        <f t="shared" si="93"/>
        <v xml:space="preserve"> </v>
      </c>
    </row>
    <row r="1586" spans="1:11" ht="15" customHeight="1" x14ac:dyDescent="0.25">
      <c r="A1586" s="1">
        <v>923</v>
      </c>
      <c r="B1586" s="500"/>
      <c r="C1586" s="500"/>
      <c r="D1586" s="136"/>
      <c r="E1586" s="136"/>
      <c r="F1586" s="136"/>
      <c r="G1586" s="136"/>
      <c r="H1586" s="137"/>
      <c r="I1586" s="138"/>
      <c r="J1586" s="38" t="str">
        <f t="shared" si="92"/>
        <v xml:space="preserve"> </v>
      </c>
      <c r="K1586" s="38" t="str">
        <f t="shared" si="93"/>
        <v xml:space="preserve"> </v>
      </c>
    </row>
    <row r="1587" spans="1:11" ht="15.75" customHeight="1" x14ac:dyDescent="0.25">
      <c r="A1587" s="2">
        <v>924</v>
      </c>
      <c r="B1587" s="500"/>
      <c r="C1587" s="500"/>
      <c r="D1587" s="136"/>
      <c r="E1587" s="136"/>
      <c r="F1587" s="136"/>
      <c r="G1587" s="136"/>
      <c r="H1587" s="137"/>
      <c r="I1587" s="138"/>
      <c r="J1587" s="38" t="str">
        <f t="shared" si="92"/>
        <v xml:space="preserve"> </v>
      </c>
      <c r="K1587" s="38" t="str">
        <f t="shared" si="93"/>
        <v xml:space="preserve"> </v>
      </c>
    </row>
    <row r="1588" spans="1:11" ht="15" customHeight="1" x14ac:dyDescent="0.25">
      <c r="A1588" s="1">
        <v>925</v>
      </c>
      <c r="B1588" s="500"/>
      <c r="C1588" s="500"/>
      <c r="D1588" s="136"/>
      <c r="E1588" s="136"/>
      <c r="F1588" s="136"/>
      <c r="G1588" s="136"/>
      <c r="H1588" s="137"/>
      <c r="I1588" s="138"/>
      <c r="J1588" s="38" t="str">
        <f t="shared" si="92"/>
        <v xml:space="preserve"> </v>
      </c>
      <c r="K1588" s="38" t="str">
        <f t="shared" si="93"/>
        <v xml:space="preserve"> </v>
      </c>
    </row>
    <row r="1589" spans="1:11" ht="15.75" customHeight="1" x14ac:dyDescent="0.25">
      <c r="A1589" s="2">
        <v>926</v>
      </c>
      <c r="B1589" s="477"/>
      <c r="C1589" s="477"/>
      <c r="D1589" s="136"/>
      <c r="E1589" s="136"/>
      <c r="F1589" s="136"/>
      <c r="G1589" s="136"/>
      <c r="H1589" s="137"/>
      <c r="I1589" s="138"/>
      <c r="J1589" s="38" t="str">
        <f t="shared" si="92"/>
        <v xml:space="preserve"> </v>
      </c>
      <c r="K1589" s="38" t="str">
        <f t="shared" si="93"/>
        <v xml:space="preserve"> </v>
      </c>
    </row>
    <row r="1590" spans="1:11" ht="15" customHeight="1" x14ac:dyDescent="0.25">
      <c r="A1590" s="1">
        <v>927</v>
      </c>
      <c r="B1590" s="477"/>
      <c r="C1590" s="477"/>
      <c r="D1590" s="136"/>
      <c r="E1590" s="136"/>
      <c r="F1590" s="136"/>
      <c r="G1590" s="136"/>
      <c r="H1590" s="137"/>
      <c r="I1590" s="138"/>
      <c r="J1590" s="38" t="str">
        <f t="shared" si="92"/>
        <v xml:space="preserve"> </v>
      </c>
      <c r="K1590" s="38" t="str">
        <f t="shared" si="93"/>
        <v xml:space="preserve"> </v>
      </c>
    </row>
    <row r="1591" spans="1:11" ht="15.75" customHeight="1" x14ac:dyDescent="0.25">
      <c r="A1591" s="2">
        <v>928</v>
      </c>
      <c r="B1591" s="477"/>
      <c r="C1591" s="477"/>
      <c r="D1591" s="136"/>
      <c r="E1591" s="136"/>
      <c r="F1591" s="136"/>
      <c r="G1591" s="136"/>
      <c r="H1591" s="137"/>
      <c r="I1591" s="138"/>
      <c r="J1591" s="38" t="str">
        <f t="shared" si="92"/>
        <v xml:space="preserve"> </v>
      </c>
      <c r="K1591" s="38" t="str">
        <f t="shared" si="93"/>
        <v xml:space="preserve"> </v>
      </c>
    </row>
    <row r="1592" spans="1:11" ht="15" customHeight="1" x14ac:dyDescent="0.25">
      <c r="A1592" s="1">
        <v>929</v>
      </c>
      <c r="B1592" s="477"/>
      <c r="C1592" s="477"/>
      <c r="D1592" s="136"/>
      <c r="E1592" s="136"/>
      <c r="F1592" s="136"/>
      <c r="G1592" s="136"/>
      <c r="H1592" s="137"/>
      <c r="I1592" s="138"/>
      <c r="J1592" s="38" t="str">
        <f t="shared" si="92"/>
        <v xml:space="preserve"> </v>
      </c>
      <c r="K1592" s="38" t="str">
        <f t="shared" si="93"/>
        <v xml:space="preserve"> </v>
      </c>
    </row>
    <row r="1593" spans="1:11" ht="15.75" customHeight="1" x14ac:dyDescent="0.25">
      <c r="A1593" s="2">
        <v>930</v>
      </c>
      <c r="B1593" s="477"/>
      <c r="C1593" s="477"/>
      <c r="D1593" s="136"/>
      <c r="E1593" s="136"/>
      <c r="F1593" s="136"/>
      <c r="G1593" s="136"/>
      <c r="H1593" s="137"/>
      <c r="I1593" s="138"/>
      <c r="J1593" s="38" t="str">
        <f t="shared" si="92"/>
        <v xml:space="preserve"> </v>
      </c>
      <c r="K1593" s="38" t="str">
        <f t="shared" si="93"/>
        <v xml:space="preserve"> </v>
      </c>
    </row>
    <row r="1594" spans="1:11" ht="15" customHeight="1" x14ac:dyDescent="0.25">
      <c r="A1594" s="1">
        <v>931</v>
      </c>
      <c r="B1594" s="477"/>
      <c r="C1594" s="477"/>
      <c r="D1594" s="136"/>
      <c r="E1594" s="136"/>
      <c r="F1594" s="136"/>
      <c r="G1594" s="136"/>
      <c r="H1594" s="137"/>
      <c r="I1594" s="138"/>
      <c r="J1594" s="38" t="str">
        <f t="shared" si="92"/>
        <v xml:space="preserve"> </v>
      </c>
      <c r="K1594" s="38" t="str">
        <f t="shared" si="93"/>
        <v xml:space="preserve"> </v>
      </c>
    </row>
    <row r="1595" spans="1:11" ht="15.75" customHeight="1" x14ac:dyDescent="0.25">
      <c r="A1595" s="2">
        <v>932</v>
      </c>
      <c r="B1595" s="477"/>
      <c r="C1595" s="477"/>
      <c r="D1595" s="136"/>
      <c r="E1595" s="136"/>
      <c r="F1595" s="136"/>
      <c r="G1595" s="136"/>
      <c r="H1595" s="137"/>
      <c r="I1595" s="138"/>
      <c r="J1595" s="38" t="str">
        <f t="shared" si="92"/>
        <v xml:space="preserve"> </v>
      </c>
      <c r="K1595" s="38" t="str">
        <f t="shared" si="93"/>
        <v xml:space="preserve"> </v>
      </c>
    </row>
    <row r="1596" spans="1:11" ht="15" customHeight="1" x14ac:dyDescent="0.25">
      <c r="A1596" s="1">
        <v>933</v>
      </c>
      <c r="B1596" s="477"/>
      <c r="C1596" s="477"/>
      <c r="D1596" s="136"/>
      <c r="E1596" s="136"/>
      <c r="F1596" s="136"/>
      <c r="G1596" s="136"/>
      <c r="H1596" s="137"/>
      <c r="I1596" s="138"/>
      <c r="J1596" s="38" t="str">
        <f t="shared" si="92"/>
        <v xml:space="preserve"> </v>
      </c>
      <c r="K1596" s="38" t="str">
        <f t="shared" si="93"/>
        <v xml:space="preserve"> </v>
      </c>
    </row>
    <row r="1597" spans="1:11" ht="15.75" customHeight="1" x14ac:dyDescent="0.25">
      <c r="A1597" s="2">
        <v>934</v>
      </c>
      <c r="B1597" s="477"/>
      <c r="C1597" s="477"/>
      <c r="D1597" s="136"/>
      <c r="E1597" s="136"/>
      <c r="F1597" s="136"/>
      <c r="G1597" s="136"/>
      <c r="H1597" s="137"/>
      <c r="I1597" s="138"/>
      <c r="J1597" s="38" t="str">
        <f t="shared" si="92"/>
        <v xml:space="preserve"> </v>
      </c>
      <c r="K1597" s="38" t="str">
        <f t="shared" si="93"/>
        <v xml:space="preserve"> </v>
      </c>
    </row>
    <row r="1598" spans="1:11" ht="15" customHeight="1" x14ac:dyDescent="0.25">
      <c r="A1598" s="1">
        <v>935</v>
      </c>
      <c r="B1598" s="477"/>
      <c r="C1598" s="477"/>
      <c r="D1598" s="136"/>
      <c r="E1598" s="136"/>
      <c r="F1598" s="136"/>
      <c r="G1598" s="136"/>
      <c r="H1598" s="137"/>
      <c r="I1598" s="138"/>
      <c r="J1598" s="38" t="str">
        <f t="shared" si="92"/>
        <v xml:space="preserve"> </v>
      </c>
      <c r="K1598" s="38" t="str">
        <f t="shared" si="93"/>
        <v xml:space="preserve"> </v>
      </c>
    </row>
    <row r="1599" spans="1:11" ht="15.75" customHeight="1" x14ac:dyDescent="0.25">
      <c r="A1599" s="2">
        <v>936</v>
      </c>
      <c r="B1599" s="477"/>
      <c r="C1599" s="477"/>
      <c r="D1599" s="136"/>
      <c r="E1599" s="136"/>
      <c r="F1599" s="136"/>
      <c r="G1599" s="136"/>
      <c r="H1599" s="137"/>
      <c r="I1599" s="138"/>
      <c r="J1599" s="38" t="str">
        <f t="shared" si="92"/>
        <v xml:space="preserve"> </v>
      </c>
      <c r="K1599" s="38" t="str">
        <f t="shared" si="93"/>
        <v xml:space="preserve"> </v>
      </c>
    </row>
    <row r="1600" spans="1:11" ht="15" customHeight="1" x14ac:dyDescent="0.25">
      <c r="A1600" s="1">
        <v>937</v>
      </c>
      <c r="B1600" s="477"/>
      <c r="C1600" s="477"/>
      <c r="D1600" s="136"/>
      <c r="E1600" s="136"/>
      <c r="F1600" s="136"/>
      <c r="G1600" s="136"/>
      <c r="H1600" s="137"/>
      <c r="I1600" s="138"/>
      <c r="J1600" s="38" t="str">
        <f t="shared" si="92"/>
        <v xml:space="preserve"> </v>
      </c>
      <c r="K1600" s="38" t="str">
        <f t="shared" si="93"/>
        <v xml:space="preserve"> </v>
      </c>
    </row>
    <row r="1601" spans="1:11" ht="15.75" customHeight="1" x14ac:dyDescent="0.25">
      <c r="A1601" s="2">
        <v>938</v>
      </c>
      <c r="B1601" s="477"/>
      <c r="C1601" s="477"/>
      <c r="D1601" s="136"/>
      <c r="E1601" s="136"/>
      <c r="F1601" s="136"/>
      <c r="G1601" s="136"/>
      <c r="H1601" s="137"/>
      <c r="I1601" s="138"/>
      <c r="J1601" s="38" t="str">
        <f t="shared" si="92"/>
        <v xml:space="preserve"> </v>
      </c>
      <c r="K1601" s="38" t="str">
        <f t="shared" si="93"/>
        <v xml:space="preserve"> </v>
      </c>
    </row>
    <row r="1602" spans="1:11" ht="15" customHeight="1" x14ac:dyDescent="0.25">
      <c r="A1602" s="1">
        <v>939</v>
      </c>
      <c r="B1602" s="500"/>
      <c r="C1602" s="500"/>
      <c r="D1602" s="136"/>
      <c r="E1602" s="136"/>
      <c r="F1602" s="136"/>
      <c r="G1602" s="136"/>
      <c r="H1602" s="137"/>
      <c r="I1602" s="138"/>
      <c r="J1602" s="38" t="str">
        <f t="shared" si="92"/>
        <v xml:space="preserve"> </v>
      </c>
      <c r="K1602" s="38" t="str">
        <f t="shared" si="93"/>
        <v xml:space="preserve"> </v>
      </c>
    </row>
    <row r="1603" spans="1:11" ht="15.75" customHeight="1" x14ac:dyDescent="0.25">
      <c r="A1603" s="2">
        <v>940</v>
      </c>
      <c r="B1603" s="501"/>
      <c r="C1603" s="501"/>
      <c r="D1603" s="139"/>
      <c r="E1603" s="139"/>
      <c r="F1603" s="139"/>
      <c r="G1603" s="139"/>
      <c r="H1603" s="140"/>
      <c r="I1603" s="141"/>
      <c r="J1603" s="38" t="str">
        <f t="shared" si="92"/>
        <v xml:space="preserve"> </v>
      </c>
      <c r="K1603" s="38" t="str">
        <f t="shared" si="93"/>
        <v xml:space="preserve"> </v>
      </c>
    </row>
    <row r="1604" spans="1:11" ht="18" customHeight="1" x14ac:dyDescent="0.25">
      <c r="A1604" s="455"/>
      <c r="B1604" s="455"/>
      <c r="C1604" s="455"/>
      <c r="D1604" s="455"/>
      <c r="E1604" s="455"/>
      <c r="F1604" s="86"/>
      <c r="G1604" s="91" t="s">
        <v>230</v>
      </c>
      <c r="H1604" s="41">
        <f>SUM(H1584:H1603)+H1569</f>
        <v>0</v>
      </c>
      <c r="I1604" s="49"/>
    </row>
    <row r="1605" spans="1:11" ht="15" customHeight="1" x14ac:dyDescent="0.25">
      <c r="A1605" s="46"/>
      <c r="B1605" s="46"/>
      <c r="C1605" s="46"/>
      <c r="D1605" s="46"/>
      <c r="E1605" s="46"/>
      <c r="F1605" s="46"/>
      <c r="G1605" s="46"/>
      <c r="H1605" s="46"/>
      <c r="I1605" s="46"/>
    </row>
    <row r="1606" spans="1:11" ht="15" customHeight="1" x14ac:dyDescent="0.25">
      <c r="A1606" s="502" t="s">
        <v>171</v>
      </c>
      <c r="B1606" s="502"/>
      <c r="C1606" s="502"/>
      <c r="D1606" s="502"/>
      <c r="E1606" s="502"/>
      <c r="F1606" s="502"/>
      <c r="G1606" s="502"/>
      <c r="H1606" s="502"/>
      <c r="I1606" s="502"/>
      <c r="J1606" s="502"/>
      <c r="K1606" s="502"/>
    </row>
    <row r="1607" spans="1:11" ht="15" customHeight="1" x14ac:dyDescent="0.25">
      <c r="A1607" s="50"/>
    </row>
    <row r="1608" spans="1:11" ht="15" customHeight="1" x14ac:dyDescent="0.25">
      <c r="A1608" s="89" t="s">
        <v>101</v>
      </c>
      <c r="D1608" s="503" t="s">
        <v>231</v>
      </c>
      <c r="E1608" s="503"/>
      <c r="F1608" s="503"/>
      <c r="G1608" s="503"/>
      <c r="H1608" s="503"/>
      <c r="I1608" s="503"/>
    </row>
    <row r="1611" spans="1:11" ht="15.75" customHeight="1" x14ac:dyDescent="0.25">
      <c r="A1611" s="348" t="s">
        <v>221</v>
      </c>
      <c r="B1611" s="348"/>
      <c r="C1611" s="348"/>
      <c r="D1611" s="348"/>
      <c r="E1611" s="348"/>
      <c r="F1611" s="348"/>
      <c r="G1611" s="348"/>
      <c r="H1611" s="348"/>
      <c r="I1611" s="348"/>
    </row>
    <row r="1612" spans="1:11" ht="15" customHeight="1" x14ac:dyDescent="0.25">
      <c r="A1612" s="70"/>
      <c r="B1612" s="70"/>
      <c r="C1612" s="70"/>
      <c r="D1612" s="71" t="str">
        <f>'proje ve personel bilgileri'!$B$7</f>
        <v>/</v>
      </c>
      <c r="E1612" s="70" t="s">
        <v>109</v>
      </c>
      <c r="F1612" s="70"/>
      <c r="G1612" s="70"/>
      <c r="H1612" s="70"/>
      <c r="I1612" s="70"/>
    </row>
    <row r="1613" spans="1:11" ht="18.75" customHeight="1" x14ac:dyDescent="0.25">
      <c r="A1613" s="64" t="s">
        <v>222</v>
      </c>
      <c r="I1613" s="64" t="s">
        <v>223</v>
      </c>
    </row>
    <row r="1614" spans="1:11" ht="15.75" customHeight="1" x14ac:dyDescent="0.25">
      <c r="A1614" s="435" t="s">
        <v>224</v>
      </c>
      <c r="B1614" s="436"/>
      <c r="C1614" s="351">
        <f>'proje ve personel bilgileri'!$B$2</f>
        <v>0</v>
      </c>
      <c r="D1614" s="352"/>
      <c r="E1614" s="352"/>
      <c r="F1614" s="352"/>
      <c r="G1614" s="352"/>
      <c r="H1614" s="352"/>
      <c r="I1614" s="353"/>
    </row>
    <row r="1615" spans="1:11" ht="15.75" customHeight="1" x14ac:dyDescent="0.25">
      <c r="A1615" s="509" t="s">
        <v>225</v>
      </c>
      <c r="B1615" s="510"/>
      <c r="C1615" s="356">
        <f>'proje ve personel bilgileri'!$B$3</f>
        <v>0</v>
      </c>
      <c r="D1615" s="357"/>
      <c r="E1615" s="357"/>
      <c r="F1615" s="357"/>
      <c r="G1615" s="357"/>
      <c r="H1615" s="357"/>
      <c r="I1615" s="358"/>
    </row>
    <row r="1616" spans="1:11" ht="15" customHeight="1" x14ac:dyDescent="0.25">
      <c r="A1616" s="343" t="s">
        <v>87</v>
      </c>
      <c r="B1616" s="346" t="s">
        <v>226</v>
      </c>
      <c r="C1616" s="347"/>
      <c r="D1616" s="343" t="s">
        <v>227</v>
      </c>
      <c r="E1616" s="343" t="s">
        <v>228</v>
      </c>
      <c r="F1616" s="344" t="s">
        <v>176</v>
      </c>
      <c r="G1616" s="506"/>
      <c r="H1616" s="343" t="s">
        <v>189</v>
      </c>
      <c r="I1616" s="343" t="s">
        <v>178</v>
      </c>
    </row>
    <row r="1617" spans="1:11" ht="15.75" customHeight="1" x14ac:dyDescent="0.25">
      <c r="A1617" s="338"/>
      <c r="B1617" s="339"/>
      <c r="C1617" s="340"/>
      <c r="D1617" s="338"/>
      <c r="E1617" s="338"/>
      <c r="F1617" s="507"/>
      <c r="G1617" s="508"/>
      <c r="H1617" s="338"/>
      <c r="I1617" s="338"/>
    </row>
    <row r="1618" spans="1:11" ht="57" customHeight="1" x14ac:dyDescent="0.25">
      <c r="A1618" s="505"/>
      <c r="B1618" s="339"/>
      <c r="C1618" s="340"/>
      <c r="D1618" s="338"/>
      <c r="E1618" s="338"/>
      <c r="F1618" s="85" t="s">
        <v>179</v>
      </c>
      <c r="G1618" s="87" t="s">
        <v>180</v>
      </c>
      <c r="H1618" s="338"/>
      <c r="I1618" s="338"/>
    </row>
    <row r="1619" spans="1:11" ht="15" customHeight="1" x14ac:dyDescent="0.25">
      <c r="A1619" s="1">
        <v>941</v>
      </c>
      <c r="B1619" s="504"/>
      <c r="C1619" s="504"/>
      <c r="D1619" s="133"/>
      <c r="E1619" s="133"/>
      <c r="F1619" s="133"/>
      <c r="G1619" s="133"/>
      <c r="H1619" s="142"/>
      <c r="I1619" s="135"/>
      <c r="J1619" s="38" t="str">
        <f t="shared" ref="J1619:J1638" si="94">IF(H1619&lt;&gt;0,(IF(I1619=0,"KDV'li Tutar Zorunlu"," "))," ")</f>
        <v xml:space="preserve"> </v>
      </c>
      <c r="K1619" s="38" t="str">
        <f t="shared" ref="K1619:K1638" si="95">IF(H1619&lt;&gt;0,(IF(F1619=0,"Tarih Numara Zorunlu"," "))," ")</f>
        <v xml:space="preserve"> </v>
      </c>
    </row>
    <row r="1620" spans="1:11" ht="15.75" customHeight="1" x14ac:dyDescent="0.25">
      <c r="A1620" s="2">
        <v>942</v>
      </c>
      <c r="B1620" s="500"/>
      <c r="C1620" s="500"/>
      <c r="D1620" s="136"/>
      <c r="E1620" s="136"/>
      <c r="F1620" s="136"/>
      <c r="G1620" s="136"/>
      <c r="H1620" s="137"/>
      <c r="I1620" s="138"/>
      <c r="J1620" s="38" t="str">
        <f t="shared" si="94"/>
        <v xml:space="preserve"> </v>
      </c>
      <c r="K1620" s="38" t="str">
        <f t="shared" si="95"/>
        <v xml:space="preserve"> </v>
      </c>
    </row>
    <row r="1621" spans="1:11" ht="15" customHeight="1" x14ac:dyDescent="0.25">
      <c r="A1621" s="1">
        <v>943</v>
      </c>
      <c r="B1621" s="500"/>
      <c r="C1621" s="500"/>
      <c r="D1621" s="136"/>
      <c r="E1621" s="136"/>
      <c r="F1621" s="136"/>
      <c r="G1621" s="136"/>
      <c r="H1621" s="137"/>
      <c r="I1621" s="138"/>
      <c r="J1621" s="38" t="str">
        <f t="shared" si="94"/>
        <v xml:space="preserve"> </v>
      </c>
      <c r="K1621" s="38" t="str">
        <f t="shared" si="95"/>
        <v xml:space="preserve"> </v>
      </c>
    </row>
    <row r="1622" spans="1:11" ht="15.75" customHeight="1" x14ac:dyDescent="0.25">
      <c r="A1622" s="2">
        <v>944</v>
      </c>
      <c r="B1622" s="500"/>
      <c r="C1622" s="500"/>
      <c r="D1622" s="136"/>
      <c r="E1622" s="136"/>
      <c r="F1622" s="136"/>
      <c r="G1622" s="136"/>
      <c r="H1622" s="137"/>
      <c r="I1622" s="138"/>
      <c r="J1622" s="38" t="str">
        <f t="shared" si="94"/>
        <v xml:space="preserve"> </v>
      </c>
      <c r="K1622" s="38" t="str">
        <f t="shared" si="95"/>
        <v xml:space="preserve"> </v>
      </c>
    </row>
    <row r="1623" spans="1:11" ht="15" customHeight="1" x14ac:dyDescent="0.25">
      <c r="A1623" s="1">
        <v>945</v>
      </c>
      <c r="B1623" s="500"/>
      <c r="C1623" s="500"/>
      <c r="D1623" s="136"/>
      <c r="E1623" s="136"/>
      <c r="F1623" s="136"/>
      <c r="G1623" s="136"/>
      <c r="H1623" s="137"/>
      <c r="I1623" s="138"/>
      <c r="J1623" s="38" t="str">
        <f t="shared" si="94"/>
        <v xml:space="preserve"> </v>
      </c>
      <c r="K1623" s="38" t="str">
        <f t="shared" si="95"/>
        <v xml:space="preserve"> </v>
      </c>
    </row>
    <row r="1624" spans="1:11" ht="15.75" customHeight="1" x14ac:dyDescent="0.25">
      <c r="A1624" s="2">
        <v>946</v>
      </c>
      <c r="B1624" s="477"/>
      <c r="C1624" s="477"/>
      <c r="D1624" s="136"/>
      <c r="E1624" s="136"/>
      <c r="F1624" s="136"/>
      <c r="G1624" s="136"/>
      <c r="H1624" s="137"/>
      <c r="I1624" s="138"/>
      <c r="J1624" s="38" t="str">
        <f t="shared" si="94"/>
        <v xml:space="preserve"> </v>
      </c>
      <c r="K1624" s="38" t="str">
        <f t="shared" si="95"/>
        <v xml:space="preserve"> </v>
      </c>
    </row>
    <row r="1625" spans="1:11" ht="15" customHeight="1" x14ac:dyDescent="0.25">
      <c r="A1625" s="1">
        <v>947</v>
      </c>
      <c r="B1625" s="477"/>
      <c r="C1625" s="477"/>
      <c r="D1625" s="136"/>
      <c r="E1625" s="136"/>
      <c r="F1625" s="136"/>
      <c r="G1625" s="136"/>
      <c r="H1625" s="137"/>
      <c r="I1625" s="138"/>
      <c r="J1625" s="38" t="str">
        <f t="shared" si="94"/>
        <v xml:space="preserve"> </v>
      </c>
      <c r="K1625" s="38" t="str">
        <f t="shared" si="95"/>
        <v xml:space="preserve"> </v>
      </c>
    </row>
    <row r="1626" spans="1:11" ht="15.75" customHeight="1" x14ac:dyDescent="0.25">
      <c r="A1626" s="2">
        <v>948</v>
      </c>
      <c r="B1626" s="477"/>
      <c r="C1626" s="477"/>
      <c r="D1626" s="136"/>
      <c r="E1626" s="136"/>
      <c r="F1626" s="136"/>
      <c r="G1626" s="136"/>
      <c r="H1626" s="137"/>
      <c r="I1626" s="138"/>
      <c r="J1626" s="38" t="str">
        <f t="shared" si="94"/>
        <v xml:space="preserve"> </v>
      </c>
      <c r="K1626" s="38" t="str">
        <f t="shared" si="95"/>
        <v xml:space="preserve"> </v>
      </c>
    </row>
    <row r="1627" spans="1:11" ht="15" customHeight="1" x14ac:dyDescent="0.25">
      <c r="A1627" s="1">
        <v>949</v>
      </c>
      <c r="B1627" s="477"/>
      <c r="C1627" s="477"/>
      <c r="D1627" s="136"/>
      <c r="E1627" s="136"/>
      <c r="F1627" s="136"/>
      <c r="G1627" s="136"/>
      <c r="H1627" s="137"/>
      <c r="I1627" s="138"/>
      <c r="J1627" s="38" t="str">
        <f t="shared" si="94"/>
        <v xml:space="preserve"> </v>
      </c>
      <c r="K1627" s="38" t="str">
        <f t="shared" si="95"/>
        <v xml:space="preserve"> </v>
      </c>
    </row>
    <row r="1628" spans="1:11" ht="15.75" customHeight="1" x14ac:dyDescent="0.25">
      <c r="A1628" s="2">
        <v>950</v>
      </c>
      <c r="B1628" s="477"/>
      <c r="C1628" s="477"/>
      <c r="D1628" s="136"/>
      <c r="E1628" s="136"/>
      <c r="F1628" s="136"/>
      <c r="G1628" s="136"/>
      <c r="H1628" s="137"/>
      <c r="I1628" s="138"/>
      <c r="J1628" s="38" t="str">
        <f t="shared" si="94"/>
        <v xml:space="preserve"> </v>
      </c>
      <c r="K1628" s="38" t="str">
        <f t="shared" si="95"/>
        <v xml:space="preserve"> </v>
      </c>
    </row>
    <row r="1629" spans="1:11" ht="15" customHeight="1" x14ac:dyDescent="0.25">
      <c r="A1629" s="1">
        <v>951</v>
      </c>
      <c r="B1629" s="477"/>
      <c r="C1629" s="477"/>
      <c r="D1629" s="136"/>
      <c r="E1629" s="136"/>
      <c r="F1629" s="136"/>
      <c r="G1629" s="136"/>
      <c r="H1629" s="137"/>
      <c r="I1629" s="138"/>
      <c r="J1629" s="38" t="str">
        <f t="shared" si="94"/>
        <v xml:space="preserve"> </v>
      </c>
      <c r="K1629" s="38" t="str">
        <f t="shared" si="95"/>
        <v xml:space="preserve"> </v>
      </c>
    </row>
    <row r="1630" spans="1:11" ht="15.75" customHeight="1" x14ac:dyDescent="0.25">
      <c r="A1630" s="2">
        <v>952</v>
      </c>
      <c r="B1630" s="477"/>
      <c r="C1630" s="477"/>
      <c r="D1630" s="136"/>
      <c r="E1630" s="136"/>
      <c r="F1630" s="136"/>
      <c r="G1630" s="136"/>
      <c r="H1630" s="137"/>
      <c r="I1630" s="138"/>
      <c r="J1630" s="38" t="str">
        <f t="shared" si="94"/>
        <v xml:space="preserve"> </v>
      </c>
      <c r="K1630" s="38" t="str">
        <f t="shared" si="95"/>
        <v xml:space="preserve"> </v>
      </c>
    </row>
    <row r="1631" spans="1:11" ht="15" customHeight="1" x14ac:dyDescent="0.25">
      <c r="A1631" s="1">
        <v>953</v>
      </c>
      <c r="B1631" s="477"/>
      <c r="C1631" s="477"/>
      <c r="D1631" s="136"/>
      <c r="E1631" s="136"/>
      <c r="F1631" s="136"/>
      <c r="G1631" s="136"/>
      <c r="H1631" s="137"/>
      <c r="I1631" s="138"/>
      <c r="J1631" s="38" t="str">
        <f t="shared" si="94"/>
        <v xml:space="preserve"> </v>
      </c>
      <c r="K1631" s="38" t="str">
        <f t="shared" si="95"/>
        <v xml:space="preserve"> </v>
      </c>
    </row>
    <row r="1632" spans="1:11" ht="15.75" customHeight="1" x14ac:dyDescent="0.25">
      <c r="A1632" s="2">
        <v>954</v>
      </c>
      <c r="B1632" s="477"/>
      <c r="C1632" s="477"/>
      <c r="D1632" s="136"/>
      <c r="E1632" s="136"/>
      <c r="F1632" s="136"/>
      <c r="G1632" s="136"/>
      <c r="H1632" s="137"/>
      <c r="I1632" s="138"/>
      <c r="J1632" s="38" t="str">
        <f t="shared" si="94"/>
        <v xml:space="preserve"> </v>
      </c>
      <c r="K1632" s="38" t="str">
        <f t="shared" si="95"/>
        <v xml:space="preserve"> </v>
      </c>
    </row>
    <row r="1633" spans="1:11" ht="15" customHeight="1" x14ac:dyDescent="0.25">
      <c r="A1633" s="1">
        <v>955</v>
      </c>
      <c r="B1633" s="477"/>
      <c r="C1633" s="477"/>
      <c r="D1633" s="136"/>
      <c r="E1633" s="136"/>
      <c r="F1633" s="136"/>
      <c r="G1633" s="136"/>
      <c r="H1633" s="137"/>
      <c r="I1633" s="138"/>
      <c r="J1633" s="38" t="str">
        <f t="shared" si="94"/>
        <v xml:space="preserve"> </v>
      </c>
      <c r="K1633" s="38" t="str">
        <f t="shared" si="95"/>
        <v xml:space="preserve"> </v>
      </c>
    </row>
    <row r="1634" spans="1:11" ht="15.75" customHeight="1" x14ac:dyDescent="0.25">
      <c r="A1634" s="2">
        <v>956</v>
      </c>
      <c r="B1634" s="477"/>
      <c r="C1634" s="477"/>
      <c r="D1634" s="136"/>
      <c r="E1634" s="136"/>
      <c r="F1634" s="136"/>
      <c r="G1634" s="136"/>
      <c r="H1634" s="137"/>
      <c r="I1634" s="138"/>
      <c r="J1634" s="38" t="str">
        <f t="shared" si="94"/>
        <v xml:space="preserve"> </v>
      </c>
      <c r="K1634" s="38" t="str">
        <f t="shared" si="95"/>
        <v xml:space="preserve"> </v>
      </c>
    </row>
    <row r="1635" spans="1:11" ht="15" customHeight="1" x14ac:dyDescent="0.25">
      <c r="A1635" s="1">
        <v>957</v>
      </c>
      <c r="B1635" s="477"/>
      <c r="C1635" s="477"/>
      <c r="D1635" s="136"/>
      <c r="E1635" s="136"/>
      <c r="F1635" s="136"/>
      <c r="G1635" s="136"/>
      <c r="H1635" s="137"/>
      <c r="I1635" s="138"/>
      <c r="J1635" s="38" t="str">
        <f t="shared" si="94"/>
        <v xml:space="preserve"> </v>
      </c>
      <c r="K1635" s="38" t="str">
        <f t="shared" si="95"/>
        <v xml:space="preserve"> </v>
      </c>
    </row>
    <row r="1636" spans="1:11" ht="15.75" customHeight="1" x14ac:dyDescent="0.25">
      <c r="A1636" s="2">
        <v>958</v>
      </c>
      <c r="B1636" s="477"/>
      <c r="C1636" s="477"/>
      <c r="D1636" s="136"/>
      <c r="E1636" s="136"/>
      <c r="F1636" s="136"/>
      <c r="G1636" s="136"/>
      <c r="H1636" s="137"/>
      <c r="I1636" s="138"/>
      <c r="J1636" s="38" t="str">
        <f t="shared" si="94"/>
        <v xml:space="preserve"> </v>
      </c>
      <c r="K1636" s="38" t="str">
        <f t="shared" si="95"/>
        <v xml:space="preserve"> </v>
      </c>
    </row>
    <row r="1637" spans="1:11" ht="15" customHeight="1" x14ac:dyDescent="0.25">
      <c r="A1637" s="1">
        <v>959</v>
      </c>
      <c r="B1637" s="500"/>
      <c r="C1637" s="500"/>
      <c r="D1637" s="136"/>
      <c r="E1637" s="136"/>
      <c r="F1637" s="136"/>
      <c r="G1637" s="136"/>
      <c r="H1637" s="137"/>
      <c r="I1637" s="138"/>
      <c r="J1637" s="38" t="str">
        <f t="shared" si="94"/>
        <v xml:space="preserve"> </v>
      </c>
      <c r="K1637" s="38" t="str">
        <f t="shared" si="95"/>
        <v xml:space="preserve"> </v>
      </c>
    </row>
    <row r="1638" spans="1:11" ht="15.75" customHeight="1" x14ac:dyDescent="0.25">
      <c r="A1638" s="2">
        <v>960</v>
      </c>
      <c r="B1638" s="501"/>
      <c r="C1638" s="501"/>
      <c r="D1638" s="139"/>
      <c r="E1638" s="139"/>
      <c r="F1638" s="139"/>
      <c r="G1638" s="139"/>
      <c r="H1638" s="140"/>
      <c r="I1638" s="141"/>
      <c r="J1638" s="38" t="str">
        <f t="shared" si="94"/>
        <v xml:space="preserve"> </v>
      </c>
      <c r="K1638" s="38" t="str">
        <f t="shared" si="95"/>
        <v xml:space="preserve"> </v>
      </c>
    </row>
    <row r="1639" spans="1:11" ht="18.75" customHeight="1" x14ac:dyDescent="0.25">
      <c r="A1639" s="455"/>
      <c r="B1639" s="455"/>
      <c r="C1639" s="455"/>
      <c r="D1639" s="455"/>
      <c r="E1639" s="455"/>
      <c r="F1639" s="86"/>
      <c r="G1639" s="91" t="s">
        <v>230</v>
      </c>
      <c r="H1639" s="41">
        <f>SUM(H1619:H1638)+H1604</f>
        <v>0</v>
      </c>
      <c r="I1639" s="49"/>
    </row>
    <row r="1640" spans="1:11" ht="15" customHeight="1" x14ac:dyDescent="0.25">
      <c r="A1640" s="46"/>
      <c r="B1640" s="46"/>
      <c r="C1640" s="46"/>
      <c r="D1640" s="46"/>
      <c r="E1640" s="46"/>
      <c r="F1640" s="46"/>
      <c r="G1640" s="46"/>
      <c r="H1640" s="46"/>
      <c r="I1640" s="46"/>
    </row>
    <row r="1641" spans="1:11" ht="15" customHeight="1" x14ac:dyDescent="0.25">
      <c r="A1641" s="502" t="s">
        <v>171</v>
      </c>
      <c r="B1641" s="502"/>
      <c r="C1641" s="502"/>
      <c r="D1641" s="502"/>
      <c r="E1641" s="502"/>
      <c r="F1641" s="502"/>
      <c r="G1641" s="502"/>
      <c r="H1641" s="502"/>
      <c r="I1641" s="502"/>
      <c r="J1641" s="502"/>
      <c r="K1641" s="502"/>
    </row>
    <row r="1642" spans="1:11" ht="15" customHeight="1" x14ac:dyDescent="0.25">
      <c r="A1642" s="50"/>
    </row>
    <row r="1643" spans="1:11" ht="15" customHeight="1" x14ac:dyDescent="0.25">
      <c r="A1643" s="89" t="s">
        <v>101</v>
      </c>
      <c r="D1643" s="503" t="s">
        <v>231</v>
      </c>
      <c r="E1643" s="503"/>
      <c r="F1643" s="503"/>
      <c r="G1643" s="503"/>
      <c r="H1643" s="503"/>
      <c r="I1643" s="503"/>
    </row>
    <row r="1644" spans="1:11" ht="15" customHeight="1" x14ac:dyDescent="0.25">
      <c r="A1644" s="89"/>
      <c r="D1644" s="89"/>
      <c r="E1644" s="89"/>
      <c r="F1644" s="89"/>
      <c r="G1644" s="89"/>
      <c r="H1644" s="89"/>
      <c r="I1644" s="89"/>
    </row>
    <row r="1645" spans="1:11" ht="15.75" customHeight="1" x14ac:dyDescent="0.25">
      <c r="A1645" s="348" t="s">
        <v>221</v>
      </c>
      <c r="B1645" s="348"/>
      <c r="C1645" s="348"/>
      <c r="D1645" s="348"/>
      <c r="E1645" s="348"/>
      <c r="F1645" s="348"/>
      <c r="G1645" s="348"/>
      <c r="H1645" s="348"/>
      <c r="I1645" s="348"/>
    </row>
    <row r="1646" spans="1:11" ht="15" customHeight="1" x14ac:dyDescent="0.25">
      <c r="A1646" s="70"/>
      <c r="B1646" s="70"/>
      <c r="C1646" s="70"/>
      <c r="D1646" s="71" t="str">
        <f>'proje ve personel bilgileri'!$B$7</f>
        <v>/</v>
      </c>
      <c r="E1646" s="70" t="s">
        <v>109</v>
      </c>
      <c r="F1646" s="70"/>
      <c r="G1646" s="70"/>
      <c r="H1646" s="70"/>
      <c r="I1646" s="70"/>
    </row>
    <row r="1647" spans="1:11" ht="18.75" customHeight="1" x14ac:dyDescent="0.25">
      <c r="A1647" s="64" t="s">
        <v>222</v>
      </c>
      <c r="I1647" s="64" t="s">
        <v>223</v>
      </c>
    </row>
    <row r="1648" spans="1:11" ht="15.75" customHeight="1" x14ac:dyDescent="0.25">
      <c r="A1648" s="435" t="s">
        <v>224</v>
      </c>
      <c r="B1648" s="436"/>
      <c r="C1648" s="351">
        <f>'proje ve personel bilgileri'!$B$2</f>
        <v>0</v>
      </c>
      <c r="D1648" s="352"/>
      <c r="E1648" s="352"/>
      <c r="F1648" s="352"/>
      <c r="G1648" s="352"/>
      <c r="H1648" s="352"/>
      <c r="I1648" s="353"/>
    </row>
    <row r="1649" spans="1:11" ht="15.75" customHeight="1" x14ac:dyDescent="0.25">
      <c r="A1649" s="509" t="s">
        <v>225</v>
      </c>
      <c r="B1649" s="510"/>
      <c r="C1649" s="356">
        <f>'proje ve personel bilgileri'!$B$3</f>
        <v>0</v>
      </c>
      <c r="D1649" s="357"/>
      <c r="E1649" s="357"/>
      <c r="F1649" s="357"/>
      <c r="G1649" s="357"/>
      <c r="H1649" s="357"/>
      <c r="I1649" s="358"/>
    </row>
    <row r="1650" spans="1:11" ht="15" customHeight="1" x14ac:dyDescent="0.25">
      <c r="A1650" s="343" t="s">
        <v>87</v>
      </c>
      <c r="B1650" s="346" t="s">
        <v>226</v>
      </c>
      <c r="C1650" s="347"/>
      <c r="D1650" s="343" t="s">
        <v>227</v>
      </c>
      <c r="E1650" s="343" t="s">
        <v>228</v>
      </c>
      <c r="F1650" s="344" t="s">
        <v>176</v>
      </c>
      <c r="G1650" s="506"/>
      <c r="H1650" s="343" t="s">
        <v>189</v>
      </c>
      <c r="I1650" s="343" t="s">
        <v>178</v>
      </c>
    </row>
    <row r="1651" spans="1:11" ht="15.75" customHeight="1" x14ac:dyDescent="0.25">
      <c r="A1651" s="338"/>
      <c r="B1651" s="339"/>
      <c r="C1651" s="340"/>
      <c r="D1651" s="338"/>
      <c r="E1651" s="338"/>
      <c r="F1651" s="507"/>
      <c r="G1651" s="508"/>
      <c r="H1651" s="338"/>
      <c r="I1651" s="338"/>
    </row>
    <row r="1652" spans="1:11" ht="57" customHeight="1" x14ac:dyDescent="0.25">
      <c r="A1652" s="505"/>
      <c r="B1652" s="339"/>
      <c r="C1652" s="340"/>
      <c r="D1652" s="338"/>
      <c r="E1652" s="338"/>
      <c r="F1652" s="85" t="s">
        <v>179</v>
      </c>
      <c r="G1652" s="87" t="s">
        <v>180</v>
      </c>
      <c r="H1652" s="338"/>
      <c r="I1652" s="338"/>
    </row>
    <row r="1653" spans="1:11" ht="15" customHeight="1" x14ac:dyDescent="0.25">
      <c r="A1653" s="1">
        <v>961</v>
      </c>
      <c r="B1653" s="504"/>
      <c r="C1653" s="504"/>
      <c r="D1653" s="133"/>
      <c r="E1653" s="133"/>
      <c r="F1653" s="133"/>
      <c r="G1653" s="133"/>
      <c r="H1653" s="142"/>
      <c r="I1653" s="135"/>
      <c r="J1653" s="38" t="str">
        <f t="shared" ref="J1653:J1672" si="96">IF(H1653&lt;&gt;0,(IF(I1653=0,"KDV'li Tutar Zorunlu"," "))," ")</f>
        <v xml:space="preserve"> </v>
      </c>
      <c r="K1653" s="38" t="str">
        <f t="shared" ref="K1653:K1672" si="97">IF(H1653&lt;&gt;0,(IF(F1653=0,"Tarih Numara Zorunlu"," "))," ")</f>
        <v xml:space="preserve"> </v>
      </c>
    </row>
    <row r="1654" spans="1:11" ht="15.75" customHeight="1" x14ac:dyDescent="0.25">
      <c r="A1654" s="2">
        <v>962</v>
      </c>
      <c r="B1654" s="500"/>
      <c r="C1654" s="500"/>
      <c r="D1654" s="136"/>
      <c r="E1654" s="136"/>
      <c r="F1654" s="136"/>
      <c r="G1654" s="136"/>
      <c r="H1654" s="137"/>
      <c r="I1654" s="138"/>
      <c r="J1654" s="38" t="str">
        <f t="shared" si="96"/>
        <v xml:space="preserve"> </v>
      </c>
      <c r="K1654" s="38" t="str">
        <f t="shared" si="97"/>
        <v xml:space="preserve"> </v>
      </c>
    </row>
    <row r="1655" spans="1:11" ht="15" customHeight="1" x14ac:dyDescent="0.25">
      <c r="A1655" s="1">
        <v>963</v>
      </c>
      <c r="B1655" s="500"/>
      <c r="C1655" s="500"/>
      <c r="D1655" s="136"/>
      <c r="E1655" s="136"/>
      <c r="F1655" s="136"/>
      <c r="G1655" s="136"/>
      <c r="H1655" s="137"/>
      <c r="I1655" s="138"/>
      <c r="J1655" s="38" t="str">
        <f t="shared" si="96"/>
        <v xml:space="preserve"> </v>
      </c>
      <c r="K1655" s="38" t="str">
        <f t="shared" si="97"/>
        <v xml:space="preserve"> </v>
      </c>
    </row>
    <row r="1656" spans="1:11" ht="15.75" customHeight="1" x14ac:dyDescent="0.25">
      <c r="A1656" s="2">
        <v>964</v>
      </c>
      <c r="B1656" s="500"/>
      <c r="C1656" s="500"/>
      <c r="D1656" s="136"/>
      <c r="E1656" s="136"/>
      <c r="F1656" s="136"/>
      <c r="G1656" s="136"/>
      <c r="H1656" s="137"/>
      <c r="I1656" s="138"/>
      <c r="J1656" s="38" t="str">
        <f t="shared" si="96"/>
        <v xml:space="preserve"> </v>
      </c>
      <c r="K1656" s="38" t="str">
        <f t="shared" si="97"/>
        <v xml:space="preserve"> </v>
      </c>
    </row>
    <row r="1657" spans="1:11" ht="15" customHeight="1" x14ac:dyDescent="0.25">
      <c r="A1657" s="1">
        <v>965</v>
      </c>
      <c r="B1657" s="500"/>
      <c r="C1657" s="500"/>
      <c r="D1657" s="136"/>
      <c r="E1657" s="136"/>
      <c r="F1657" s="136"/>
      <c r="G1657" s="136"/>
      <c r="H1657" s="137"/>
      <c r="I1657" s="138"/>
      <c r="J1657" s="38" t="str">
        <f t="shared" si="96"/>
        <v xml:space="preserve"> </v>
      </c>
      <c r="K1657" s="38" t="str">
        <f t="shared" si="97"/>
        <v xml:space="preserve"> </v>
      </c>
    </row>
    <row r="1658" spans="1:11" ht="15.75" customHeight="1" x14ac:dyDescent="0.25">
      <c r="A1658" s="2">
        <v>966</v>
      </c>
      <c r="B1658" s="477"/>
      <c r="C1658" s="477"/>
      <c r="D1658" s="136"/>
      <c r="E1658" s="136"/>
      <c r="F1658" s="136"/>
      <c r="G1658" s="136"/>
      <c r="H1658" s="137"/>
      <c r="I1658" s="138"/>
      <c r="J1658" s="38" t="str">
        <f t="shared" si="96"/>
        <v xml:space="preserve"> </v>
      </c>
      <c r="K1658" s="38" t="str">
        <f t="shared" si="97"/>
        <v xml:space="preserve"> </v>
      </c>
    </row>
    <row r="1659" spans="1:11" ht="15" customHeight="1" x14ac:dyDescent="0.25">
      <c r="A1659" s="1">
        <v>967</v>
      </c>
      <c r="B1659" s="477"/>
      <c r="C1659" s="477"/>
      <c r="D1659" s="136"/>
      <c r="E1659" s="136"/>
      <c r="F1659" s="136"/>
      <c r="G1659" s="136"/>
      <c r="H1659" s="137"/>
      <c r="I1659" s="138"/>
      <c r="J1659" s="38" t="str">
        <f t="shared" si="96"/>
        <v xml:space="preserve"> </v>
      </c>
      <c r="K1659" s="38" t="str">
        <f t="shared" si="97"/>
        <v xml:space="preserve"> </v>
      </c>
    </row>
    <row r="1660" spans="1:11" ht="15.75" customHeight="1" x14ac:dyDescent="0.25">
      <c r="A1660" s="2">
        <v>968</v>
      </c>
      <c r="B1660" s="477"/>
      <c r="C1660" s="477"/>
      <c r="D1660" s="136"/>
      <c r="E1660" s="136"/>
      <c r="F1660" s="136"/>
      <c r="G1660" s="136"/>
      <c r="H1660" s="137"/>
      <c r="I1660" s="138"/>
      <c r="J1660" s="38" t="str">
        <f t="shared" si="96"/>
        <v xml:space="preserve"> </v>
      </c>
      <c r="K1660" s="38" t="str">
        <f t="shared" si="97"/>
        <v xml:space="preserve"> </v>
      </c>
    </row>
    <row r="1661" spans="1:11" ht="15" customHeight="1" x14ac:dyDescent="0.25">
      <c r="A1661" s="1">
        <v>969</v>
      </c>
      <c r="B1661" s="477"/>
      <c r="C1661" s="477"/>
      <c r="D1661" s="136"/>
      <c r="E1661" s="136"/>
      <c r="F1661" s="136"/>
      <c r="G1661" s="136"/>
      <c r="H1661" s="137"/>
      <c r="I1661" s="138"/>
      <c r="J1661" s="38" t="str">
        <f t="shared" si="96"/>
        <v xml:space="preserve"> </v>
      </c>
      <c r="K1661" s="38" t="str">
        <f t="shared" si="97"/>
        <v xml:space="preserve"> </v>
      </c>
    </row>
    <row r="1662" spans="1:11" ht="15.75" customHeight="1" x14ac:dyDescent="0.25">
      <c r="A1662" s="2">
        <v>970</v>
      </c>
      <c r="B1662" s="477"/>
      <c r="C1662" s="477"/>
      <c r="D1662" s="136"/>
      <c r="E1662" s="136"/>
      <c r="F1662" s="136"/>
      <c r="G1662" s="136"/>
      <c r="H1662" s="137"/>
      <c r="I1662" s="138"/>
      <c r="J1662" s="38" t="str">
        <f t="shared" si="96"/>
        <v xml:space="preserve"> </v>
      </c>
      <c r="K1662" s="38" t="str">
        <f t="shared" si="97"/>
        <v xml:space="preserve"> </v>
      </c>
    </row>
    <row r="1663" spans="1:11" ht="15" customHeight="1" x14ac:dyDescent="0.25">
      <c r="A1663" s="1">
        <v>971</v>
      </c>
      <c r="B1663" s="477"/>
      <c r="C1663" s="477"/>
      <c r="D1663" s="136"/>
      <c r="E1663" s="136"/>
      <c r="F1663" s="136"/>
      <c r="G1663" s="136"/>
      <c r="H1663" s="137"/>
      <c r="I1663" s="138"/>
      <c r="J1663" s="38" t="str">
        <f t="shared" si="96"/>
        <v xml:space="preserve"> </v>
      </c>
      <c r="K1663" s="38" t="str">
        <f t="shared" si="97"/>
        <v xml:space="preserve"> </v>
      </c>
    </row>
    <row r="1664" spans="1:11" ht="15.75" customHeight="1" x14ac:dyDescent="0.25">
      <c r="A1664" s="2">
        <v>972</v>
      </c>
      <c r="B1664" s="477"/>
      <c r="C1664" s="477"/>
      <c r="D1664" s="136"/>
      <c r="E1664" s="136"/>
      <c r="F1664" s="136"/>
      <c r="G1664" s="136"/>
      <c r="H1664" s="137"/>
      <c r="I1664" s="138"/>
      <c r="J1664" s="38" t="str">
        <f t="shared" si="96"/>
        <v xml:space="preserve"> </v>
      </c>
      <c r="K1664" s="38" t="str">
        <f t="shared" si="97"/>
        <v xml:space="preserve"> </v>
      </c>
    </row>
    <row r="1665" spans="1:11" ht="15" customHeight="1" x14ac:dyDescent="0.25">
      <c r="A1665" s="1">
        <v>973</v>
      </c>
      <c r="B1665" s="477"/>
      <c r="C1665" s="477"/>
      <c r="D1665" s="136"/>
      <c r="E1665" s="136"/>
      <c r="F1665" s="136"/>
      <c r="G1665" s="136"/>
      <c r="H1665" s="137"/>
      <c r="I1665" s="138"/>
      <c r="J1665" s="38" t="str">
        <f t="shared" si="96"/>
        <v xml:space="preserve"> </v>
      </c>
      <c r="K1665" s="38" t="str">
        <f t="shared" si="97"/>
        <v xml:space="preserve"> </v>
      </c>
    </row>
    <row r="1666" spans="1:11" ht="15.75" customHeight="1" x14ac:dyDescent="0.25">
      <c r="A1666" s="2">
        <v>974</v>
      </c>
      <c r="B1666" s="477"/>
      <c r="C1666" s="477"/>
      <c r="D1666" s="136"/>
      <c r="E1666" s="136"/>
      <c r="F1666" s="136"/>
      <c r="G1666" s="136"/>
      <c r="H1666" s="137"/>
      <c r="I1666" s="138"/>
      <c r="J1666" s="38" t="str">
        <f t="shared" si="96"/>
        <v xml:space="preserve"> </v>
      </c>
      <c r="K1666" s="38" t="str">
        <f t="shared" si="97"/>
        <v xml:space="preserve"> </v>
      </c>
    </row>
    <row r="1667" spans="1:11" ht="15" customHeight="1" x14ac:dyDescent="0.25">
      <c r="A1667" s="1">
        <v>975</v>
      </c>
      <c r="B1667" s="477"/>
      <c r="C1667" s="477"/>
      <c r="D1667" s="136"/>
      <c r="E1667" s="136"/>
      <c r="F1667" s="136"/>
      <c r="G1667" s="136"/>
      <c r="H1667" s="137"/>
      <c r="I1667" s="138"/>
      <c r="J1667" s="38" t="str">
        <f t="shared" si="96"/>
        <v xml:space="preserve"> </v>
      </c>
      <c r="K1667" s="38" t="str">
        <f t="shared" si="97"/>
        <v xml:space="preserve"> </v>
      </c>
    </row>
    <row r="1668" spans="1:11" ht="15.75" customHeight="1" x14ac:dyDescent="0.25">
      <c r="A1668" s="2">
        <v>976</v>
      </c>
      <c r="B1668" s="477"/>
      <c r="C1668" s="477"/>
      <c r="D1668" s="136"/>
      <c r="E1668" s="136"/>
      <c r="F1668" s="136"/>
      <c r="G1668" s="136"/>
      <c r="H1668" s="137"/>
      <c r="I1668" s="138"/>
      <c r="J1668" s="38" t="str">
        <f t="shared" si="96"/>
        <v xml:space="preserve"> </v>
      </c>
      <c r="K1668" s="38" t="str">
        <f t="shared" si="97"/>
        <v xml:space="preserve"> </v>
      </c>
    </row>
    <row r="1669" spans="1:11" ht="15" customHeight="1" x14ac:dyDescent="0.25">
      <c r="A1669" s="1">
        <v>977</v>
      </c>
      <c r="B1669" s="477"/>
      <c r="C1669" s="477"/>
      <c r="D1669" s="136"/>
      <c r="E1669" s="136"/>
      <c r="F1669" s="136"/>
      <c r="G1669" s="136"/>
      <c r="H1669" s="137"/>
      <c r="I1669" s="138"/>
      <c r="J1669" s="38" t="str">
        <f t="shared" si="96"/>
        <v xml:space="preserve"> </v>
      </c>
      <c r="K1669" s="38" t="str">
        <f t="shared" si="97"/>
        <v xml:space="preserve"> </v>
      </c>
    </row>
    <row r="1670" spans="1:11" ht="15.75" customHeight="1" x14ac:dyDescent="0.25">
      <c r="A1670" s="2">
        <v>978</v>
      </c>
      <c r="B1670" s="477"/>
      <c r="C1670" s="477"/>
      <c r="D1670" s="136"/>
      <c r="E1670" s="136"/>
      <c r="F1670" s="136"/>
      <c r="G1670" s="136"/>
      <c r="H1670" s="137"/>
      <c r="I1670" s="138"/>
      <c r="J1670" s="38" t="str">
        <f t="shared" si="96"/>
        <v xml:space="preserve"> </v>
      </c>
      <c r="K1670" s="38" t="str">
        <f t="shared" si="97"/>
        <v xml:space="preserve"> </v>
      </c>
    </row>
    <row r="1671" spans="1:11" ht="15" customHeight="1" x14ac:dyDescent="0.25">
      <c r="A1671" s="1">
        <v>979</v>
      </c>
      <c r="B1671" s="500"/>
      <c r="C1671" s="500"/>
      <c r="D1671" s="136"/>
      <c r="E1671" s="136"/>
      <c r="F1671" s="136"/>
      <c r="G1671" s="136"/>
      <c r="H1671" s="137"/>
      <c r="I1671" s="138"/>
      <c r="J1671" s="38" t="str">
        <f t="shared" si="96"/>
        <v xml:space="preserve"> </v>
      </c>
      <c r="K1671" s="38" t="str">
        <f t="shared" si="97"/>
        <v xml:space="preserve"> </v>
      </c>
    </row>
    <row r="1672" spans="1:11" ht="15.75" customHeight="1" x14ac:dyDescent="0.25">
      <c r="A1672" s="2">
        <v>980</v>
      </c>
      <c r="B1672" s="501"/>
      <c r="C1672" s="501"/>
      <c r="D1672" s="139"/>
      <c r="E1672" s="139"/>
      <c r="F1672" s="139"/>
      <c r="G1672" s="139"/>
      <c r="H1672" s="140"/>
      <c r="I1672" s="141"/>
      <c r="J1672" s="38" t="str">
        <f t="shared" si="96"/>
        <v xml:space="preserve"> </v>
      </c>
      <c r="K1672" s="38" t="str">
        <f t="shared" si="97"/>
        <v xml:space="preserve"> </v>
      </c>
    </row>
    <row r="1673" spans="1:11" ht="17.25" customHeight="1" x14ac:dyDescent="0.25">
      <c r="A1673" s="455"/>
      <c r="B1673" s="455"/>
      <c r="C1673" s="455"/>
      <c r="D1673" s="455"/>
      <c r="E1673" s="455"/>
      <c r="F1673" s="86"/>
      <c r="G1673" s="91" t="s">
        <v>230</v>
      </c>
      <c r="H1673" s="41">
        <f>SUM(H1653:H1672)+H1639</f>
        <v>0</v>
      </c>
      <c r="I1673" s="49"/>
    </row>
    <row r="1674" spans="1:11" ht="15" customHeight="1" x14ac:dyDescent="0.25">
      <c r="A1674" s="46"/>
      <c r="B1674" s="46"/>
      <c r="C1674" s="46"/>
      <c r="D1674" s="46"/>
      <c r="E1674" s="46"/>
      <c r="F1674" s="46"/>
      <c r="G1674" s="46"/>
      <c r="H1674" s="46"/>
      <c r="I1674" s="46"/>
    </row>
    <row r="1675" spans="1:11" ht="15" customHeight="1" x14ac:dyDescent="0.25">
      <c r="A1675" s="502" t="s">
        <v>171</v>
      </c>
      <c r="B1675" s="502"/>
      <c r="C1675" s="502"/>
      <c r="D1675" s="502"/>
      <c r="E1675" s="502"/>
      <c r="F1675" s="502"/>
      <c r="G1675" s="502"/>
      <c r="H1675" s="502"/>
      <c r="I1675" s="502"/>
      <c r="J1675" s="502"/>
      <c r="K1675" s="502"/>
    </row>
    <row r="1676" spans="1:11" ht="15" customHeight="1" x14ac:dyDescent="0.25">
      <c r="A1676" s="50"/>
    </row>
    <row r="1677" spans="1:11" ht="15" customHeight="1" x14ac:dyDescent="0.25">
      <c r="A1677" s="89" t="s">
        <v>101</v>
      </c>
      <c r="D1677" s="503" t="s">
        <v>231</v>
      </c>
      <c r="E1677" s="503"/>
      <c r="F1677" s="503"/>
      <c r="G1677" s="503"/>
      <c r="H1677" s="503"/>
      <c r="I1677" s="503"/>
    </row>
    <row r="1680" spans="1:11" ht="15.75" customHeight="1" x14ac:dyDescent="0.25">
      <c r="A1680" s="348" t="s">
        <v>221</v>
      </c>
      <c r="B1680" s="348"/>
      <c r="C1680" s="348"/>
      <c r="D1680" s="348"/>
      <c r="E1680" s="348"/>
      <c r="F1680" s="348"/>
      <c r="G1680" s="348"/>
      <c r="H1680" s="348"/>
      <c r="I1680" s="348"/>
    </row>
    <row r="1681" spans="1:11" ht="15" customHeight="1" x14ac:dyDescent="0.25">
      <c r="A1681" s="70"/>
      <c r="B1681" s="70"/>
      <c r="C1681" s="70"/>
      <c r="D1681" s="71" t="str">
        <f>'proje ve personel bilgileri'!$B$7</f>
        <v>/</v>
      </c>
      <c r="E1681" s="70" t="s">
        <v>109</v>
      </c>
      <c r="F1681" s="70"/>
      <c r="G1681" s="70"/>
      <c r="H1681" s="70"/>
      <c r="I1681" s="70"/>
    </row>
    <row r="1682" spans="1:11" ht="18.75" customHeight="1" x14ac:dyDescent="0.25">
      <c r="A1682" s="64" t="s">
        <v>222</v>
      </c>
      <c r="I1682" s="64" t="s">
        <v>223</v>
      </c>
    </row>
    <row r="1683" spans="1:11" ht="15.75" customHeight="1" x14ac:dyDescent="0.25">
      <c r="A1683" s="435" t="s">
        <v>224</v>
      </c>
      <c r="B1683" s="436"/>
      <c r="C1683" s="351">
        <f>'proje ve personel bilgileri'!$B$2</f>
        <v>0</v>
      </c>
      <c r="D1683" s="352"/>
      <c r="E1683" s="352"/>
      <c r="F1683" s="352"/>
      <c r="G1683" s="352"/>
      <c r="H1683" s="352"/>
      <c r="I1683" s="353"/>
    </row>
    <row r="1684" spans="1:11" ht="15.75" customHeight="1" x14ac:dyDescent="0.25">
      <c r="A1684" s="509" t="s">
        <v>225</v>
      </c>
      <c r="B1684" s="510"/>
      <c r="C1684" s="356">
        <f>'proje ve personel bilgileri'!$B$3</f>
        <v>0</v>
      </c>
      <c r="D1684" s="357"/>
      <c r="E1684" s="357"/>
      <c r="F1684" s="357"/>
      <c r="G1684" s="357"/>
      <c r="H1684" s="357"/>
      <c r="I1684" s="358"/>
    </row>
    <row r="1685" spans="1:11" ht="15" customHeight="1" x14ac:dyDescent="0.25">
      <c r="A1685" s="343" t="s">
        <v>87</v>
      </c>
      <c r="B1685" s="346" t="s">
        <v>226</v>
      </c>
      <c r="C1685" s="347"/>
      <c r="D1685" s="343" t="s">
        <v>227</v>
      </c>
      <c r="E1685" s="343" t="s">
        <v>228</v>
      </c>
      <c r="F1685" s="344" t="s">
        <v>176</v>
      </c>
      <c r="G1685" s="506"/>
      <c r="H1685" s="343" t="s">
        <v>189</v>
      </c>
      <c r="I1685" s="343" t="s">
        <v>178</v>
      </c>
    </row>
    <row r="1686" spans="1:11" ht="15.75" customHeight="1" x14ac:dyDescent="0.25">
      <c r="A1686" s="338"/>
      <c r="B1686" s="339"/>
      <c r="C1686" s="340"/>
      <c r="D1686" s="338"/>
      <c r="E1686" s="338"/>
      <c r="F1686" s="507"/>
      <c r="G1686" s="508"/>
      <c r="H1686" s="338"/>
      <c r="I1686" s="338"/>
    </row>
    <row r="1687" spans="1:11" ht="58.5" customHeight="1" x14ac:dyDescent="0.25">
      <c r="A1687" s="505"/>
      <c r="B1687" s="339"/>
      <c r="C1687" s="340"/>
      <c r="D1687" s="338"/>
      <c r="E1687" s="338"/>
      <c r="F1687" s="85" t="s">
        <v>179</v>
      </c>
      <c r="G1687" s="87" t="s">
        <v>180</v>
      </c>
      <c r="H1687" s="338"/>
      <c r="I1687" s="338"/>
    </row>
    <row r="1688" spans="1:11" ht="15" customHeight="1" x14ac:dyDescent="0.25">
      <c r="A1688" s="1">
        <v>981</v>
      </c>
      <c r="B1688" s="504"/>
      <c r="C1688" s="504"/>
      <c r="D1688" s="133"/>
      <c r="E1688" s="133"/>
      <c r="F1688" s="133"/>
      <c r="G1688" s="133"/>
      <c r="H1688" s="142"/>
      <c r="I1688" s="135"/>
      <c r="J1688" s="38" t="str">
        <f t="shared" ref="J1688:J1707" si="98">IF(H1688&lt;&gt;0,(IF(I1688=0,"KDV'li Tutar Zorunlu"," "))," ")</f>
        <v xml:space="preserve"> </v>
      </c>
      <c r="K1688" s="38" t="str">
        <f t="shared" ref="K1688:K1707" si="99">IF(H1688&lt;&gt;0,(IF(F1688=0,"Tarih Numara Zorunlu"," "))," ")</f>
        <v xml:space="preserve"> </v>
      </c>
    </row>
    <row r="1689" spans="1:11" ht="15.75" customHeight="1" x14ac:dyDescent="0.25">
      <c r="A1689" s="2">
        <v>982</v>
      </c>
      <c r="B1689" s="500"/>
      <c r="C1689" s="500"/>
      <c r="D1689" s="136"/>
      <c r="E1689" s="136"/>
      <c r="F1689" s="136"/>
      <c r="G1689" s="136"/>
      <c r="H1689" s="137"/>
      <c r="I1689" s="138"/>
      <c r="J1689" s="38" t="str">
        <f t="shared" si="98"/>
        <v xml:space="preserve"> </v>
      </c>
      <c r="K1689" s="38" t="str">
        <f t="shared" si="99"/>
        <v xml:space="preserve"> </v>
      </c>
    </row>
    <row r="1690" spans="1:11" ht="15" customHeight="1" x14ac:dyDescent="0.25">
      <c r="A1690" s="1">
        <v>983</v>
      </c>
      <c r="B1690" s="500"/>
      <c r="C1690" s="500"/>
      <c r="D1690" s="136"/>
      <c r="E1690" s="136"/>
      <c r="F1690" s="136"/>
      <c r="G1690" s="136"/>
      <c r="H1690" s="137"/>
      <c r="I1690" s="138"/>
      <c r="J1690" s="38" t="str">
        <f t="shared" si="98"/>
        <v xml:space="preserve"> </v>
      </c>
      <c r="K1690" s="38" t="str">
        <f t="shared" si="99"/>
        <v xml:space="preserve"> </v>
      </c>
    </row>
    <row r="1691" spans="1:11" ht="15.75" customHeight="1" x14ac:dyDescent="0.25">
      <c r="A1691" s="2">
        <v>984</v>
      </c>
      <c r="B1691" s="500"/>
      <c r="C1691" s="500"/>
      <c r="D1691" s="136"/>
      <c r="E1691" s="136"/>
      <c r="F1691" s="136"/>
      <c r="G1691" s="136"/>
      <c r="H1691" s="137"/>
      <c r="I1691" s="138"/>
      <c r="J1691" s="38" t="str">
        <f t="shared" si="98"/>
        <v xml:space="preserve"> </v>
      </c>
      <c r="K1691" s="38" t="str">
        <f t="shared" si="99"/>
        <v xml:space="preserve"> </v>
      </c>
    </row>
    <row r="1692" spans="1:11" ht="15" customHeight="1" x14ac:dyDescent="0.25">
      <c r="A1692" s="1">
        <v>985</v>
      </c>
      <c r="B1692" s="500"/>
      <c r="C1692" s="500"/>
      <c r="D1692" s="136"/>
      <c r="E1692" s="136"/>
      <c r="F1692" s="136"/>
      <c r="G1692" s="136"/>
      <c r="H1692" s="137"/>
      <c r="I1692" s="138"/>
      <c r="J1692" s="38" t="str">
        <f t="shared" si="98"/>
        <v xml:space="preserve"> </v>
      </c>
      <c r="K1692" s="38" t="str">
        <f t="shared" si="99"/>
        <v xml:space="preserve"> </v>
      </c>
    </row>
    <row r="1693" spans="1:11" ht="15.75" customHeight="1" x14ac:dyDescent="0.25">
      <c r="A1693" s="2">
        <v>986</v>
      </c>
      <c r="B1693" s="477"/>
      <c r="C1693" s="477"/>
      <c r="D1693" s="136"/>
      <c r="E1693" s="136"/>
      <c r="F1693" s="136"/>
      <c r="G1693" s="136"/>
      <c r="H1693" s="137"/>
      <c r="I1693" s="138"/>
      <c r="J1693" s="38" t="str">
        <f t="shared" si="98"/>
        <v xml:space="preserve"> </v>
      </c>
      <c r="K1693" s="38" t="str">
        <f t="shared" si="99"/>
        <v xml:space="preserve"> </v>
      </c>
    </row>
    <row r="1694" spans="1:11" ht="15" customHeight="1" x14ac:dyDescent="0.25">
      <c r="A1694" s="1">
        <v>987</v>
      </c>
      <c r="B1694" s="477"/>
      <c r="C1694" s="477"/>
      <c r="D1694" s="136"/>
      <c r="E1694" s="136"/>
      <c r="F1694" s="136"/>
      <c r="G1694" s="136"/>
      <c r="H1694" s="137"/>
      <c r="I1694" s="138"/>
      <c r="J1694" s="38" t="str">
        <f t="shared" si="98"/>
        <v xml:space="preserve"> </v>
      </c>
      <c r="K1694" s="38" t="str">
        <f t="shared" si="99"/>
        <v xml:space="preserve"> </v>
      </c>
    </row>
    <row r="1695" spans="1:11" ht="15.75" customHeight="1" x14ac:dyDescent="0.25">
      <c r="A1695" s="2">
        <v>988</v>
      </c>
      <c r="B1695" s="477"/>
      <c r="C1695" s="477"/>
      <c r="D1695" s="136"/>
      <c r="E1695" s="136"/>
      <c r="F1695" s="136"/>
      <c r="G1695" s="136"/>
      <c r="H1695" s="137"/>
      <c r="I1695" s="138"/>
      <c r="J1695" s="38" t="str">
        <f t="shared" si="98"/>
        <v xml:space="preserve"> </v>
      </c>
      <c r="K1695" s="38" t="str">
        <f t="shared" si="99"/>
        <v xml:space="preserve"> </v>
      </c>
    </row>
    <row r="1696" spans="1:11" ht="15" customHeight="1" x14ac:dyDescent="0.25">
      <c r="A1696" s="1">
        <v>989</v>
      </c>
      <c r="B1696" s="477"/>
      <c r="C1696" s="477"/>
      <c r="D1696" s="136"/>
      <c r="E1696" s="136"/>
      <c r="F1696" s="136"/>
      <c r="G1696" s="136"/>
      <c r="H1696" s="137"/>
      <c r="I1696" s="138"/>
      <c r="J1696" s="38" t="str">
        <f t="shared" si="98"/>
        <v xml:space="preserve"> </v>
      </c>
      <c r="K1696" s="38" t="str">
        <f t="shared" si="99"/>
        <v xml:space="preserve"> </v>
      </c>
    </row>
    <row r="1697" spans="1:11" ht="15.75" customHeight="1" x14ac:dyDescent="0.25">
      <c r="A1697" s="2">
        <v>990</v>
      </c>
      <c r="B1697" s="477"/>
      <c r="C1697" s="477"/>
      <c r="D1697" s="136"/>
      <c r="E1697" s="136"/>
      <c r="F1697" s="136"/>
      <c r="G1697" s="136"/>
      <c r="H1697" s="137"/>
      <c r="I1697" s="138"/>
      <c r="J1697" s="38" t="str">
        <f t="shared" si="98"/>
        <v xml:space="preserve"> </v>
      </c>
      <c r="K1697" s="38" t="str">
        <f t="shared" si="99"/>
        <v xml:space="preserve"> </v>
      </c>
    </row>
    <row r="1698" spans="1:11" ht="15" customHeight="1" x14ac:dyDescent="0.25">
      <c r="A1698" s="1">
        <v>991</v>
      </c>
      <c r="B1698" s="477"/>
      <c r="C1698" s="477"/>
      <c r="D1698" s="136"/>
      <c r="E1698" s="136"/>
      <c r="F1698" s="136"/>
      <c r="G1698" s="136"/>
      <c r="H1698" s="137"/>
      <c r="I1698" s="138"/>
      <c r="J1698" s="38" t="str">
        <f t="shared" si="98"/>
        <v xml:space="preserve"> </v>
      </c>
      <c r="K1698" s="38" t="str">
        <f t="shared" si="99"/>
        <v xml:space="preserve"> </v>
      </c>
    </row>
    <row r="1699" spans="1:11" ht="15.75" customHeight="1" x14ac:dyDescent="0.25">
      <c r="A1699" s="2">
        <v>992</v>
      </c>
      <c r="B1699" s="477"/>
      <c r="C1699" s="477"/>
      <c r="D1699" s="136"/>
      <c r="E1699" s="136"/>
      <c r="F1699" s="136"/>
      <c r="G1699" s="136"/>
      <c r="H1699" s="137"/>
      <c r="I1699" s="138"/>
      <c r="J1699" s="38" t="str">
        <f t="shared" si="98"/>
        <v xml:space="preserve"> </v>
      </c>
      <c r="K1699" s="38" t="str">
        <f t="shared" si="99"/>
        <v xml:space="preserve"> </v>
      </c>
    </row>
    <row r="1700" spans="1:11" ht="15" customHeight="1" x14ac:dyDescent="0.25">
      <c r="A1700" s="1">
        <v>993</v>
      </c>
      <c r="B1700" s="477"/>
      <c r="C1700" s="477"/>
      <c r="D1700" s="136"/>
      <c r="E1700" s="136"/>
      <c r="F1700" s="136"/>
      <c r="G1700" s="136"/>
      <c r="H1700" s="137"/>
      <c r="I1700" s="138"/>
      <c r="J1700" s="38" t="str">
        <f t="shared" si="98"/>
        <v xml:space="preserve"> </v>
      </c>
      <c r="K1700" s="38" t="str">
        <f t="shared" si="99"/>
        <v xml:space="preserve"> </v>
      </c>
    </row>
    <row r="1701" spans="1:11" ht="15.75" customHeight="1" x14ac:dyDescent="0.25">
      <c r="A1701" s="2">
        <v>994</v>
      </c>
      <c r="B1701" s="477"/>
      <c r="C1701" s="477"/>
      <c r="D1701" s="136"/>
      <c r="E1701" s="136"/>
      <c r="F1701" s="136"/>
      <c r="G1701" s="136"/>
      <c r="H1701" s="137"/>
      <c r="I1701" s="138"/>
      <c r="J1701" s="38" t="str">
        <f t="shared" si="98"/>
        <v xml:space="preserve"> </v>
      </c>
      <c r="K1701" s="38" t="str">
        <f t="shared" si="99"/>
        <v xml:space="preserve"> </v>
      </c>
    </row>
    <row r="1702" spans="1:11" ht="15" customHeight="1" x14ac:dyDescent="0.25">
      <c r="A1702" s="1">
        <v>995</v>
      </c>
      <c r="B1702" s="477"/>
      <c r="C1702" s="477"/>
      <c r="D1702" s="136"/>
      <c r="E1702" s="136"/>
      <c r="F1702" s="136"/>
      <c r="G1702" s="136"/>
      <c r="H1702" s="137"/>
      <c r="I1702" s="138"/>
      <c r="J1702" s="38" t="str">
        <f t="shared" si="98"/>
        <v xml:space="preserve"> </v>
      </c>
      <c r="K1702" s="38" t="str">
        <f t="shared" si="99"/>
        <v xml:space="preserve"> </v>
      </c>
    </row>
    <row r="1703" spans="1:11" ht="15.75" customHeight="1" x14ac:dyDescent="0.25">
      <c r="A1703" s="2">
        <v>996</v>
      </c>
      <c r="B1703" s="477"/>
      <c r="C1703" s="477"/>
      <c r="D1703" s="136"/>
      <c r="E1703" s="136"/>
      <c r="F1703" s="136"/>
      <c r="G1703" s="136"/>
      <c r="H1703" s="137"/>
      <c r="I1703" s="138"/>
      <c r="J1703" s="38" t="str">
        <f t="shared" si="98"/>
        <v xml:space="preserve"> </v>
      </c>
      <c r="K1703" s="38" t="str">
        <f t="shared" si="99"/>
        <v xml:space="preserve"> </v>
      </c>
    </row>
    <row r="1704" spans="1:11" ht="15" customHeight="1" x14ac:dyDescent="0.25">
      <c r="A1704" s="1">
        <v>997</v>
      </c>
      <c r="B1704" s="477"/>
      <c r="C1704" s="477"/>
      <c r="D1704" s="136"/>
      <c r="E1704" s="136"/>
      <c r="F1704" s="136"/>
      <c r="G1704" s="136"/>
      <c r="H1704" s="137"/>
      <c r="I1704" s="138"/>
      <c r="J1704" s="38" t="str">
        <f t="shared" si="98"/>
        <v xml:space="preserve"> </v>
      </c>
      <c r="K1704" s="38" t="str">
        <f t="shared" si="99"/>
        <v xml:space="preserve"> </v>
      </c>
    </row>
    <row r="1705" spans="1:11" ht="15.75" customHeight="1" x14ac:dyDescent="0.25">
      <c r="A1705" s="2">
        <v>998</v>
      </c>
      <c r="B1705" s="477"/>
      <c r="C1705" s="477"/>
      <c r="D1705" s="136"/>
      <c r="E1705" s="136"/>
      <c r="F1705" s="136"/>
      <c r="G1705" s="136"/>
      <c r="H1705" s="137"/>
      <c r="I1705" s="138"/>
      <c r="J1705" s="38" t="str">
        <f t="shared" si="98"/>
        <v xml:space="preserve"> </v>
      </c>
      <c r="K1705" s="38" t="str">
        <f t="shared" si="99"/>
        <v xml:space="preserve"> </v>
      </c>
    </row>
    <row r="1706" spans="1:11" ht="15" customHeight="1" x14ac:dyDescent="0.25">
      <c r="A1706" s="1">
        <v>999</v>
      </c>
      <c r="B1706" s="500"/>
      <c r="C1706" s="500"/>
      <c r="D1706" s="136"/>
      <c r="E1706" s="136"/>
      <c r="F1706" s="136"/>
      <c r="G1706" s="136"/>
      <c r="H1706" s="137"/>
      <c r="I1706" s="138"/>
      <c r="J1706" s="38" t="str">
        <f t="shared" si="98"/>
        <v xml:space="preserve"> </v>
      </c>
      <c r="K1706" s="38" t="str">
        <f t="shared" si="99"/>
        <v xml:space="preserve"> </v>
      </c>
    </row>
    <row r="1707" spans="1:11" ht="15.75" customHeight="1" x14ac:dyDescent="0.25">
      <c r="A1707" s="2">
        <v>1000</v>
      </c>
      <c r="B1707" s="501"/>
      <c r="C1707" s="501"/>
      <c r="D1707" s="139"/>
      <c r="E1707" s="139"/>
      <c r="F1707" s="139"/>
      <c r="G1707" s="139"/>
      <c r="H1707" s="140"/>
      <c r="I1707" s="141"/>
      <c r="J1707" s="38" t="str">
        <f t="shared" si="98"/>
        <v xml:space="preserve"> </v>
      </c>
      <c r="K1707" s="38" t="str">
        <f t="shared" si="99"/>
        <v xml:space="preserve"> </v>
      </c>
    </row>
    <row r="1708" spans="1:11" ht="18.75" customHeight="1" x14ac:dyDescent="0.25">
      <c r="A1708" s="455"/>
      <c r="B1708" s="455"/>
      <c r="C1708" s="455"/>
      <c r="D1708" s="455"/>
      <c r="E1708" s="455"/>
      <c r="F1708" s="86"/>
      <c r="G1708" s="91" t="s">
        <v>230</v>
      </c>
      <c r="H1708" s="41">
        <f>SUM(H1688:H1707)+H1673</f>
        <v>0</v>
      </c>
      <c r="I1708" s="49"/>
    </row>
    <row r="1709" spans="1:11" ht="15" customHeight="1" x14ac:dyDescent="0.25">
      <c r="A1709" s="46"/>
      <c r="B1709" s="46"/>
      <c r="C1709" s="46"/>
      <c r="D1709" s="46"/>
      <c r="E1709" s="46"/>
      <c r="F1709" s="46"/>
      <c r="G1709" s="46"/>
      <c r="H1709" s="46"/>
      <c r="I1709" s="46"/>
    </row>
    <row r="1710" spans="1:11" ht="15" customHeight="1" x14ac:dyDescent="0.25">
      <c r="A1710" s="502" t="s">
        <v>171</v>
      </c>
      <c r="B1710" s="502"/>
      <c r="C1710" s="502"/>
      <c r="D1710" s="502"/>
      <c r="E1710" s="502"/>
      <c r="F1710" s="502"/>
      <c r="G1710" s="502"/>
      <c r="H1710" s="502"/>
      <c r="I1710" s="502"/>
      <c r="J1710" s="502"/>
      <c r="K1710" s="502"/>
    </row>
    <row r="1711" spans="1:11" ht="15" customHeight="1" x14ac:dyDescent="0.25">
      <c r="A1711" s="50"/>
    </row>
    <row r="1712" spans="1:11" ht="15" customHeight="1" x14ac:dyDescent="0.25">
      <c r="A1712" s="89" t="s">
        <v>101</v>
      </c>
      <c r="D1712" s="503" t="s">
        <v>231</v>
      </c>
      <c r="E1712" s="503"/>
      <c r="F1712" s="503"/>
      <c r="G1712" s="503"/>
      <c r="H1712" s="503"/>
      <c r="I1712" s="503"/>
    </row>
  </sheetData>
  <sheetProtection password="D0BF" sheet="1"/>
  <mergeCells count="1750">
    <mergeCell ref="C40:I40"/>
    <mergeCell ref="B27:C27"/>
    <mergeCell ref="B28:C28"/>
    <mergeCell ref="D33:I33"/>
    <mergeCell ref="A1:I1"/>
    <mergeCell ref="A4:B4"/>
    <mergeCell ref="C4:I4"/>
    <mergeCell ref="A5:B5"/>
    <mergeCell ref="A29:E29"/>
    <mergeCell ref="C5:I5"/>
    <mergeCell ref="A6:A8"/>
    <mergeCell ref="A31:K31"/>
    <mergeCell ref="B19:C19"/>
    <mergeCell ref="E6:E8"/>
    <mergeCell ref="H6:H8"/>
    <mergeCell ref="F6:G7"/>
    <mergeCell ref="D6:D8"/>
    <mergeCell ref="B14:C14"/>
    <mergeCell ref="B15:C15"/>
    <mergeCell ref="B16:C16"/>
    <mergeCell ref="B6:C8"/>
    <mergeCell ref="B11:C11"/>
    <mergeCell ref="B12:C12"/>
    <mergeCell ref="B13:C13"/>
    <mergeCell ref="I6:I8"/>
    <mergeCell ref="B9:C9"/>
    <mergeCell ref="B10:C10"/>
    <mergeCell ref="B17:C17"/>
    <mergeCell ref="B52:C52"/>
    <mergeCell ref="B53:C53"/>
    <mergeCell ref="B54:C54"/>
    <mergeCell ref="B55:C55"/>
    <mergeCell ref="B56:C56"/>
    <mergeCell ref="B47:C47"/>
    <mergeCell ref="B48:C48"/>
    <mergeCell ref="B49:C49"/>
    <mergeCell ref="B50:C50"/>
    <mergeCell ref="B51:C51"/>
    <mergeCell ref="H41:H43"/>
    <mergeCell ref="I41:I43"/>
    <mergeCell ref="B44:C44"/>
    <mergeCell ref="B45:C45"/>
    <mergeCell ref="B46:C46"/>
    <mergeCell ref="B18:C18"/>
    <mergeCell ref="B26:C26"/>
    <mergeCell ref="B20:C20"/>
    <mergeCell ref="B21:C21"/>
    <mergeCell ref="B22:C22"/>
    <mergeCell ref="B23:C23"/>
    <mergeCell ref="B24:C24"/>
    <mergeCell ref="B25:C25"/>
    <mergeCell ref="A36:I36"/>
    <mergeCell ref="A41:A43"/>
    <mergeCell ref="B41:C43"/>
    <mergeCell ref="D41:D43"/>
    <mergeCell ref="E41:E43"/>
    <mergeCell ref="F41:G42"/>
    <mergeCell ref="A39:B39"/>
    <mergeCell ref="C39:I39"/>
    <mergeCell ref="A40:B40"/>
    <mergeCell ref="A135:K135"/>
    <mergeCell ref="B123:C123"/>
    <mergeCell ref="B124:C124"/>
    <mergeCell ref="B125:C125"/>
    <mergeCell ref="B126:C126"/>
    <mergeCell ref="B127:C127"/>
    <mergeCell ref="B128:C128"/>
    <mergeCell ref="B57:C57"/>
    <mergeCell ref="B58:C58"/>
    <mergeCell ref="B59:C59"/>
    <mergeCell ref="B60:C60"/>
    <mergeCell ref="D137:I137"/>
    <mergeCell ref="B61:C61"/>
    <mergeCell ref="B62:C62"/>
    <mergeCell ref="B63:C63"/>
    <mergeCell ref="A64:E64"/>
    <mergeCell ref="A66:K66"/>
    <mergeCell ref="D68:I68"/>
    <mergeCell ref="B129:C129"/>
    <mergeCell ref="B130:C130"/>
    <mergeCell ref="B131:C131"/>
    <mergeCell ref="B132:C132"/>
    <mergeCell ref="A133:E133"/>
    <mergeCell ref="A110:A112"/>
    <mergeCell ref="B110:C112"/>
    <mergeCell ref="D110:D112"/>
    <mergeCell ref="E110:E112"/>
    <mergeCell ref="F110:G111"/>
    <mergeCell ref="A105:I105"/>
    <mergeCell ref="A108:B108"/>
    <mergeCell ref="C108:I108"/>
    <mergeCell ref="A109:B109"/>
    <mergeCell ref="C109:I109"/>
    <mergeCell ref="B122:C122"/>
    <mergeCell ref="H110:H112"/>
    <mergeCell ref="I110:I112"/>
    <mergeCell ref="B113:C113"/>
    <mergeCell ref="B114:C114"/>
    <mergeCell ref="B115:C115"/>
    <mergeCell ref="B116:C116"/>
    <mergeCell ref="B117:C117"/>
    <mergeCell ref="B118:C118"/>
    <mergeCell ref="B119:C119"/>
    <mergeCell ref="B120:C120"/>
    <mergeCell ref="B121:C121"/>
    <mergeCell ref="B79:C79"/>
    <mergeCell ref="B80:C80"/>
    <mergeCell ref="B81:C81"/>
    <mergeCell ref="B82:C82"/>
    <mergeCell ref="B83:C83"/>
    <mergeCell ref="H76:H78"/>
    <mergeCell ref="B84:C84"/>
    <mergeCell ref="B85:C85"/>
    <mergeCell ref="B86:C86"/>
    <mergeCell ref="B87:C87"/>
    <mergeCell ref="B88:C88"/>
    <mergeCell ref="D103:I103"/>
    <mergeCell ref="B90:C90"/>
    <mergeCell ref="B91:C91"/>
    <mergeCell ref="B92:C92"/>
    <mergeCell ref="B93:C93"/>
    <mergeCell ref="B94:C94"/>
    <mergeCell ref="B95:C95"/>
    <mergeCell ref="B96:C96"/>
    <mergeCell ref="B97:C97"/>
    <mergeCell ref="B98:C98"/>
    <mergeCell ref="A99:E99"/>
    <mergeCell ref="A101:K101"/>
    <mergeCell ref="B151:C151"/>
    <mergeCell ref="B152:C152"/>
    <mergeCell ref="B153:C153"/>
    <mergeCell ref="B154:C154"/>
    <mergeCell ref="B155:C155"/>
    <mergeCell ref="H145:H147"/>
    <mergeCell ref="I145:I147"/>
    <mergeCell ref="B148:C148"/>
    <mergeCell ref="B149:C149"/>
    <mergeCell ref="B150:C150"/>
    <mergeCell ref="A145:A147"/>
    <mergeCell ref="B145:C147"/>
    <mergeCell ref="D145:D147"/>
    <mergeCell ref="E145:E147"/>
    <mergeCell ref="F145:G146"/>
    <mergeCell ref="A71:I71"/>
    <mergeCell ref="A74:B74"/>
    <mergeCell ref="C74:I74"/>
    <mergeCell ref="A75:B75"/>
    <mergeCell ref="C75:I75"/>
    <mergeCell ref="A140:I140"/>
    <mergeCell ref="A143:B143"/>
    <mergeCell ref="C143:I143"/>
    <mergeCell ref="A144:B144"/>
    <mergeCell ref="C144:I144"/>
    <mergeCell ref="A76:A78"/>
    <mergeCell ref="B76:C78"/>
    <mergeCell ref="D76:D78"/>
    <mergeCell ref="E76:E78"/>
    <mergeCell ref="F76:G77"/>
    <mergeCell ref="B89:C89"/>
    <mergeCell ref="I76:I78"/>
    <mergeCell ref="H179:H181"/>
    <mergeCell ref="I179:I181"/>
    <mergeCell ref="B182:C182"/>
    <mergeCell ref="B183:C183"/>
    <mergeCell ref="B184:C184"/>
    <mergeCell ref="A179:A181"/>
    <mergeCell ref="B179:C181"/>
    <mergeCell ref="D179:D181"/>
    <mergeCell ref="E179:E181"/>
    <mergeCell ref="F179:G180"/>
    <mergeCell ref="A174:I174"/>
    <mergeCell ref="A177:B177"/>
    <mergeCell ref="C177:I177"/>
    <mergeCell ref="A178:B178"/>
    <mergeCell ref="C178:I178"/>
    <mergeCell ref="B156:C156"/>
    <mergeCell ref="B157:C157"/>
    <mergeCell ref="B158:C158"/>
    <mergeCell ref="D172:I172"/>
    <mergeCell ref="B159:C159"/>
    <mergeCell ref="B160:C160"/>
    <mergeCell ref="B161:C161"/>
    <mergeCell ref="B162:C162"/>
    <mergeCell ref="B163:C163"/>
    <mergeCell ref="B164:C164"/>
    <mergeCell ref="B165:C165"/>
    <mergeCell ref="B166:C166"/>
    <mergeCell ref="B167:C167"/>
    <mergeCell ref="A168:E168"/>
    <mergeCell ref="A170:K170"/>
    <mergeCell ref="B190:C190"/>
    <mergeCell ref="B191:C191"/>
    <mergeCell ref="B192:C192"/>
    <mergeCell ref="D206:I206"/>
    <mergeCell ref="B193:C193"/>
    <mergeCell ref="B194:C194"/>
    <mergeCell ref="B195:C195"/>
    <mergeCell ref="B196:C196"/>
    <mergeCell ref="B197:C197"/>
    <mergeCell ref="B198:C198"/>
    <mergeCell ref="B199:C199"/>
    <mergeCell ref="B200:C200"/>
    <mergeCell ref="B201:C201"/>
    <mergeCell ref="A202:E202"/>
    <mergeCell ref="A204:K204"/>
    <mergeCell ref="B185:C185"/>
    <mergeCell ref="B186:C186"/>
    <mergeCell ref="B187:C187"/>
    <mergeCell ref="B188:C188"/>
    <mergeCell ref="B189:C189"/>
    <mergeCell ref="B219:C219"/>
    <mergeCell ref="B220:C220"/>
    <mergeCell ref="B221:C221"/>
    <mergeCell ref="B222:C222"/>
    <mergeCell ref="B223:C223"/>
    <mergeCell ref="H213:H215"/>
    <mergeCell ref="I213:I215"/>
    <mergeCell ref="B216:C216"/>
    <mergeCell ref="B217:C217"/>
    <mergeCell ref="B218:C218"/>
    <mergeCell ref="A213:A215"/>
    <mergeCell ref="B213:C215"/>
    <mergeCell ref="D213:D215"/>
    <mergeCell ref="E213:E215"/>
    <mergeCell ref="F213:G214"/>
    <mergeCell ref="A208:I208"/>
    <mergeCell ref="A211:B211"/>
    <mergeCell ref="C211:I211"/>
    <mergeCell ref="A212:B212"/>
    <mergeCell ref="C212:I212"/>
    <mergeCell ref="H248:H250"/>
    <mergeCell ref="I248:I250"/>
    <mergeCell ref="B251:C251"/>
    <mergeCell ref="B252:C252"/>
    <mergeCell ref="B253:C253"/>
    <mergeCell ref="A248:A250"/>
    <mergeCell ref="B248:C250"/>
    <mergeCell ref="D248:D250"/>
    <mergeCell ref="E248:E250"/>
    <mergeCell ref="F248:G249"/>
    <mergeCell ref="A243:I243"/>
    <mergeCell ref="A246:B246"/>
    <mergeCell ref="C246:I246"/>
    <mergeCell ref="A247:B247"/>
    <mergeCell ref="C247:I247"/>
    <mergeCell ref="B224:C224"/>
    <mergeCell ref="B225:C225"/>
    <mergeCell ref="B226:C226"/>
    <mergeCell ref="D240:I240"/>
    <mergeCell ref="B227:C227"/>
    <mergeCell ref="B228:C228"/>
    <mergeCell ref="B229:C229"/>
    <mergeCell ref="B230:C230"/>
    <mergeCell ref="B231:C231"/>
    <mergeCell ref="B232:C232"/>
    <mergeCell ref="B233:C233"/>
    <mergeCell ref="B234:C234"/>
    <mergeCell ref="B235:C235"/>
    <mergeCell ref="A236:E236"/>
    <mergeCell ref="A238:K238"/>
    <mergeCell ref="B259:C259"/>
    <mergeCell ref="B260:C260"/>
    <mergeCell ref="B261:C261"/>
    <mergeCell ref="D275:I275"/>
    <mergeCell ref="B262:C262"/>
    <mergeCell ref="B263:C263"/>
    <mergeCell ref="B264:C264"/>
    <mergeCell ref="B265:C265"/>
    <mergeCell ref="B266:C266"/>
    <mergeCell ref="B267:C267"/>
    <mergeCell ref="B268:C268"/>
    <mergeCell ref="B269:C269"/>
    <mergeCell ref="B270:C270"/>
    <mergeCell ref="A271:E271"/>
    <mergeCell ref="A273:K273"/>
    <mergeCell ref="B254:C254"/>
    <mergeCell ref="B255:C255"/>
    <mergeCell ref="B256:C256"/>
    <mergeCell ref="B257:C257"/>
    <mergeCell ref="B258:C258"/>
    <mergeCell ref="B288:C288"/>
    <mergeCell ref="B289:C289"/>
    <mergeCell ref="B290:C290"/>
    <mergeCell ref="B291:C291"/>
    <mergeCell ref="B292:C292"/>
    <mergeCell ref="H282:H284"/>
    <mergeCell ref="I282:I284"/>
    <mergeCell ref="B285:C285"/>
    <mergeCell ref="B286:C286"/>
    <mergeCell ref="B287:C287"/>
    <mergeCell ref="A282:A284"/>
    <mergeCell ref="B282:C284"/>
    <mergeCell ref="D282:D284"/>
    <mergeCell ref="E282:E284"/>
    <mergeCell ref="F282:G283"/>
    <mergeCell ref="A277:I277"/>
    <mergeCell ref="A280:B280"/>
    <mergeCell ref="C280:I280"/>
    <mergeCell ref="A281:B281"/>
    <mergeCell ref="C281:I281"/>
    <mergeCell ref="H316:H318"/>
    <mergeCell ref="I316:I318"/>
    <mergeCell ref="B319:C319"/>
    <mergeCell ref="B320:C320"/>
    <mergeCell ref="B321:C321"/>
    <mergeCell ref="A316:A318"/>
    <mergeCell ref="B316:C318"/>
    <mergeCell ref="D316:D318"/>
    <mergeCell ref="E316:E318"/>
    <mergeCell ref="F316:G317"/>
    <mergeCell ref="A311:I311"/>
    <mergeCell ref="A314:B314"/>
    <mergeCell ref="C314:I314"/>
    <mergeCell ref="A315:B315"/>
    <mergeCell ref="C315:I315"/>
    <mergeCell ref="B293:C293"/>
    <mergeCell ref="B294:C294"/>
    <mergeCell ref="B295:C295"/>
    <mergeCell ref="D309:I309"/>
    <mergeCell ref="B296:C296"/>
    <mergeCell ref="B297:C297"/>
    <mergeCell ref="B298:C298"/>
    <mergeCell ref="B299:C299"/>
    <mergeCell ref="B300:C300"/>
    <mergeCell ref="B301:C301"/>
    <mergeCell ref="B302:C302"/>
    <mergeCell ref="B303:C303"/>
    <mergeCell ref="B304:C304"/>
    <mergeCell ref="A305:E305"/>
    <mergeCell ref="A307:K307"/>
    <mergeCell ref="B327:C327"/>
    <mergeCell ref="B328:C328"/>
    <mergeCell ref="B329:C329"/>
    <mergeCell ref="D343:I343"/>
    <mergeCell ref="B330:C330"/>
    <mergeCell ref="B331:C331"/>
    <mergeCell ref="B332:C332"/>
    <mergeCell ref="B333:C333"/>
    <mergeCell ref="B334:C334"/>
    <mergeCell ref="B335:C335"/>
    <mergeCell ref="B336:C336"/>
    <mergeCell ref="B337:C337"/>
    <mergeCell ref="B338:C338"/>
    <mergeCell ref="A339:E339"/>
    <mergeCell ref="A341:K341"/>
    <mergeCell ref="B322:C322"/>
    <mergeCell ref="B323:C323"/>
    <mergeCell ref="B324:C324"/>
    <mergeCell ref="B325:C325"/>
    <mergeCell ref="B326:C326"/>
    <mergeCell ref="B356:C356"/>
    <mergeCell ref="B357:C357"/>
    <mergeCell ref="B358:C358"/>
    <mergeCell ref="B359:C359"/>
    <mergeCell ref="B360:C360"/>
    <mergeCell ref="H350:H352"/>
    <mergeCell ref="I350:I352"/>
    <mergeCell ref="B353:C353"/>
    <mergeCell ref="B354:C354"/>
    <mergeCell ref="B355:C355"/>
    <mergeCell ref="A350:A352"/>
    <mergeCell ref="B350:C352"/>
    <mergeCell ref="D350:D352"/>
    <mergeCell ref="E350:E352"/>
    <mergeCell ref="F350:G351"/>
    <mergeCell ref="A345:I345"/>
    <mergeCell ref="A348:B348"/>
    <mergeCell ref="C348:I348"/>
    <mergeCell ref="A349:B349"/>
    <mergeCell ref="C349:I349"/>
    <mergeCell ref="H384:H386"/>
    <mergeCell ref="I384:I386"/>
    <mergeCell ref="B387:C387"/>
    <mergeCell ref="B388:C388"/>
    <mergeCell ref="B389:C389"/>
    <mergeCell ref="A384:A386"/>
    <mergeCell ref="B384:C386"/>
    <mergeCell ref="D384:D386"/>
    <mergeCell ref="E384:E386"/>
    <mergeCell ref="F384:G385"/>
    <mergeCell ref="A379:I379"/>
    <mergeCell ref="A382:B382"/>
    <mergeCell ref="C382:I382"/>
    <mergeCell ref="A383:B383"/>
    <mergeCell ref="C383:I383"/>
    <mergeCell ref="B361:C361"/>
    <mergeCell ref="B362:C362"/>
    <mergeCell ref="B363:C363"/>
    <mergeCell ref="D377:I377"/>
    <mergeCell ref="B364:C364"/>
    <mergeCell ref="B365:C365"/>
    <mergeCell ref="B366:C366"/>
    <mergeCell ref="B367:C367"/>
    <mergeCell ref="B368:C368"/>
    <mergeCell ref="B369:C369"/>
    <mergeCell ref="B370:C370"/>
    <mergeCell ref="B371:C371"/>
    <mergeCell ref="B372:C372"/>
    <mergeCell ref="A373:E373"/>
    <mergeCell ref="A375:K375"/>
    <mergeCell ref="B395:C395"/>
    <mergeCell ref="B396:C396"/>
    <mergeCell ref="B397:C397"/>
    <mergeCell ref="D411:I411"/>
    <mergeCell ref="B398:C398"/>
    <mergeCell ref="B399:C399"/>
    <mergeCell ref="B400:C400"/>
    <mergeCell ref="B401:C401"/>
    <mergeCell ref="B402:C402"/>
    <mergeCell ref="B403:C403"/>
    <mergeCell ref="B404:C404"/>
    <mergeCell ref="B405:C405"/>
    <mergeCell ref="B406:C406"/>
    <mergeCell ref="A407:E407"/>
    <mergeCell ref="A409:K409"/>
    <mergeCell ref="B390:C390"/>
    <mergeCell ref="B391:C391"/>
    <mergeCell ref="B392:C392"/>
    <mergeCell ref="B393:C393"/>
    <mergeCell ref="B394:C394"/>
    <mergeCell ref="B424:C424"/>
    <mergeCell ref="B425:C425"/>
    <mergeCell ref="B426:C426"/>
    <mergeCell ref="B427:C427"/>
    <mergeCell ref="B428:C428"/>
    <mergeCell ref="H418:H420"/>
    <mergeCell ref="I418:I420"/>
    <mergeCell ref="B421:C421"/>
    <mergeCell ref="B422:C422"/>
    <mergeCell ref="B423:C423"/>
    <mergeCell ref="A418:A420"/>
    <mergeCell ref="B418:C420"/>
    <mergeCell ref="D418:D420"/>
    <mergeCell ref="E418:E420"/>
    <mergeCell ref="F418:G419"/>
    <mergeCell ref="A413:I413"/>
    <mergeCell ref="A416:B416"/>
    <mergeCell ref="C416:I416"/>
    <mergeCell ref="A417:B417"/>
    <mergeCell ref="C417:I417"/>
    <mergeCell ref="H453:H455"/>
    <mergeCell ref="I453:I455"/>
    <mergeCell ref="B456:C456"/>
    <mergeCell ref="B457:C457"/>
    <mergeCell ref="B458:C458"/>
    <mergeCell ref="A453:A455"/>
    <mergeCell ref="B453:C455"/>
    <mergeCell ref="D453:D455"/>
    <mergeCell ref="E453:E455"/>
    <mergeCell ref="F453:G454"/>
    <mergeCell ref="A448:I448"/>
    <mergeCell ref="A451:B451"/>
    <mergeCell ref="C451:I451"/>
    <mergeCell ref="A452:B452"/>
    <mergeCell ref="C452:I452"/>
    <mergeCell ref="B429:C429"/>
    <mergeCell ref="B430:C430"/>
    <mergeCell ref="B431:C431"/>
    <mergeCell ref="D445:I445"/>
    <mergeCell ref="B432:C432"/>
    <mergeCell ref="B433:C433"/>
    <mergeCell ref="B434:C434"/>
    <mergeCell ref="B435:C435"/>
    <mergeCell ref="B436:C436"/>
    <mergeCell ref="B437:C437"/>
    <mergeCell ref="B438:C438"/>
    <mergeCell ref="B439:C439"/>
    <mergeCell ref="B440:C440"/>
    <mergeCell ref="A441:E441"/>
    <mergeCell ref="A443:K443"/>
    <mergeCell ref="B464:C464"/>
    <mergeCell ref="B465:C465"/>
    <mergeCell ref="B466:C466"/>
    <mergeCell ref="D480:I480"/>
    <mergeCell ref="B467:C467"/>
    <mergeCell ref="B468:C468"/>
    <mergeCell ref="B469:C469"/>
    <mergeCell ref="B470:C470"/>
    <mergeCell ref="B471:C471"/>
    <mergeCell ref="B472:C472"/>
    <mergeCell ref="B473:C473"/>
    <mergeCell ref="B474:C474"/>
    <mergeCell ref="B475:C475"/>
    <mergeCell ref="A476:E476"/>
    <mergeCell ref="A478:K478"/>
    <mergeCell ref="B459:C459"/>
    <mergeCell ref="B460:C460"/>
    <mergeCell ref="B461:C461"/>
    <mergeCell ref="B462:C462"/>
    <mergeCell ref="B463:C463"/>
    <mergeCell ref="B493:C493"/>
    <mergeCell ref="B494:C494"/>
    <mergeCell ref="B495:C495"/>
    <mergeCell ref="B496:C496"/>
    <mergeCell ref="B497:C497"/>
    <mergeCell ref="H487:H489"/>
    <mergeCell ref="I487:I489"/>
    <mergeCell ref="B490:C490"/>
    <mergeCell ref="B491:C491"/>
    <mergeCell ref="B492:C492"/>
    <mergeCell ref="A487:A489"/>
    <mergeCell ref="B487:C489"/>
    <mergeCell ref="D487:D489"/>
    <mergeCell ref="E487:E489"/>
    <mergeCell ref="F487:G488"/>
    <mergeCell ref="A482:I482"/>
    <mergeCell ref="A485:B485"/>
    <mergeCell ref="C485:I485"/>
    <mergeCell ref="A486:B486"/>
    <mergeCell ref="C486:I486"/>
    <mergeCell ref="H521:H523"/>
    <mergeCell ref="I521:I523"/>
    <mergeCell ref="B524:C524"/>
    <mergeCell ref="B525:C525"/>
    <mergeCell ref="B526:C526"/>
    <mergeCell ref="A521:A523"/>
    <mergeCell ref="B521:C523"/>
    <mergeCell ref="D521:D523"/>
    <mergeCell ref="E521:E523"/>
    <mergeCell ref="F521:G522"/>
    <mergeCell ref="A516:I516"/>
    <mergeCell ref="A519:B519"/>
    <mergeCell ref="C519:I519"/>
    <mergeCell ref="A520:B520"/>
    <mergeCell ref="C520:I520"/>
    <mergeCell ref="B498:C498"/>
    <mergeCell ref="B499:C499"/>
    <mergeCell ref="B500:C500"/>
    <mergeCell ref="D514:I514"/>
    <mergeCell ref="B501:C501"/>
    <mergeCell ref="B502:C502"/>
    <mergeCell ref="B503:C503"/>
    <mergeCell ref="B504:C504"/>
    <mergeCell ref="B505:C505"/>
    <mergeCell ref="B506:C506"/>
    <mergeCell ref="B507:C507"/>
    <mergeCell ref="B508:C508"/>
    <mergeCell ref="B509:C509"/>
    <mergeCell ref="A510:E510"/>
    <mergeCell ref="A512:K512"/>
    <mergeCell ref="B532:C532"/>
    <mergeCell ref="B533:C533"/>
    <mergeCell ref="B534:C534"/>
    <mergeCell ref="D548:I548"/>
    <mergeCell ref="B535:C535"/>
    <mergeCell ref="B536:C536"/>
    <mergeCell ref="B537:C537"/>
    <mergeCell ref="B538:C538"/>
    <mergeCell ref="B539:C539"/>
    <mergeCell ref="B540:C540"/>
    <mergeCell ref="B541:C541"/>
    <mergeCell ref="B542:C542"/>
    <mergeCell ref="B543:C543"/>
    <mergeCell ref="A544:E544"/>
    <mergeCell ref="A546:K546"/>
    <mergeCell ref="B527:C527"/>
    <mergeCell ref="B528:C528"/>
    <mergeCell ref="B529:C529"/>
    <mergeCell ref="B530:C530"/>
    <mergeCell ref="B531:C531"/>
    <mergeCell ref="B561:C561"/>
    <mergeCell ref="B562:C562"/>
    <mergeCell ref="B563:C563"/>
    <mergeCell ref="B564:C564"/>
    <mergeCell ref="B565:C565"/>
    <mergeCell ref="H555:H557"/>
    <mergeCell ref="I555:I557"/>
    <mergeCell ref="B558:C558"/>
    <mergeCell ref="B559:C559"/>
    <mergeCell ref="B560:C560"/>
    <mergeCell ref="A555:A557"/>
    <mergeCell ref="B555:C557"/>
    <mergeCell ref="D555:D557"/>
    <mergeCell ref="E555:E557"/>
    <mergeCell ref="F555:G556"/>
    <mergeCell ref="A550:I550"/>
    <mergeCell ref="A553:B553"/>
    <mergeCell ref="C553:I553"/>
    <mergeCell ref="A554:B554"/>
    <mergeCell ref="C554:I554"/>
    <mergeCell ref="H589:H591"/>
    <mergeCell ref="I589:I591"/>
    <mergeCell ref="B592:C592"/>
    <mergeCell ref="B593:C593"/>
    <mergeCell ref="B594:C594"/>
    <mergeCell ref="A589:A591"/>
    <mergeCell ref="B589:C591"/>
    <mergeCell ref="D589:D591"/>
    <mergeCell ref="E589:E591"/>
    <mergeCell ref="F589:G590"/>
    <mergeCell ref="A584:I584"/>
    <mergeCell ref="A587:B587"/>
    <mergeCell ref="C587:I587"/>
    <mergeCell ref="A588:B588"/>
    <mergeCell ref="C588:I588"/>
    <mergeCell ref="B566:C566"/>
    <mergeCell ref="B567:C567"/>
    <mergeCell ref="B568:C568"/>
    <mergeCell ref="D582:I582"/>
    <mergeCell ref="B569:C569"/>
    <mergeCell ref="B570:C570"/>
    <mergeCell ref="B571:C571"/>
    <mergeCell ref="B572:C572"/>
    <mergeCell ref="B573:C573"/>
    <mergeCell ref="B574:C574"/>
    <mergeCell ref="B575:C575"/>
    <mergeCell ref="B576:C576"/>
    <mergeCell ref="B577:C577"/>
    <mergeCell ref="A578:E578"/>
    <mergeCell ref="A580:K580"/>
    <mergeCell ref="B600:C600"/>
    <mergeCell ref="B601:C601"/>
    <mergeCell ref="B602:C602"/>
    <mergeCell ref="D616:I616"/>
    <mergeCell ref="B603:C603"/>
    <mergeCell ref="B604:C604"/>
    <mergeCell ref="B605:C605"/>
    <mergeCell ref="B606:C606"/>
    <mergeCell ref="B607:C607"/>
    <mergeCell ref="B608:C608"/>
    <mergeCell ref="B609:C609"/>
    <mergeCell ref="B610:C610"/>
    <mergeCell ref="B611:C611"/>
    <mergeCell ref="A612:E612"/>
    <mergeCell ref="A614:K614"/>
    <mergeCell ref="B595:C595"/>
    <mergeCell ref="B596:C596"/>
    <mergeCell ref="B597:C597"/>
    <mergeCell ref="B598:C598"/>
    <mergeCell ref="B599:C599"/>
    <mergeCell ref="B629:C629"/>
    <mergeCell ref="B630:C630"/>
    <mergeCell ref="B631:C631"/>
    <mergeCell ref="B632:C632"/>
    <mergeCell ref="B633:C633"/>
    <mergeCell ref="H623:H625"/>
    <mergeCell ref="I623:I625"/>
    <mergeCell ref="B626:C626"/>
    <mergeCell ref="B627:C627"/>
    <mergeCell ref="B628:C628"/>
    <mergeCell ref="A623:A625"/>
    <mergeCell ref="B623:C625"/>
    <mergeCell ref="D623:D625"/>
    <mergeCell ref="E623:E625"/>
    <mergeCell ref="F623:G624"/>
    <mergeCell ref="A618:I618"/>
    <mergeCell ref="A621:B621"/>
    <mergeCell ref="C621:I621"/>
    <mergeCell ref="A622:B622"/>
    <mergeCell ref="C622:I622"/>
    <mergeCell ref="H658:H660"/>
    <mergeCell ref="I658:I660"/>
    <mergeCell ref="B661:C661"/>
    <mergeCell ref="B662:C662"/>
    <mergeCell ref="B663:C663"/>
    <mergeCell ref="A658:A660"/>
    <mergeCell ref="B658:C660"/>
    <mergeCell ref="D658:D660"/>
    <mergeCell ref="E658:E660"/>
    <mergeCell ref="F658:G659"/>
    <mergeCell ref="A653:I653"/>
    <mergeCell ref="A656:B656"/>
    <mergeCell ref="C656:I656"/>
    <mergeCell ref="A657:B657"/>
    <mergeCell ref="C657:I657"/>
    <mergeCell ref="B634:C634"/>
    <mergeCell ref="B635:C635"/>
    <mergeCell ref="B636:C636"/>
    <mergeCell ref="D650:I650"/>
    <mergeCell ref="B637:C637"/>
    <mergeCell ref="B638:C638"/>
    <mergeCell ref="B639:C639"/>
    <mergeCell ref="B640:C640"/>
    <mergeCell ref="B641:C641"/>
    <mergeCell ref="B642:C642"/>
    <mergeCell ref="B643:C643"/>
    <mergeCell ref="B644:C644"/>
    <mergeCell ref="B645:C645"/>
    <mergeCell ref="A646:E646"/>
    <mergeCell ref="A648:K648"/>
    <mergeCell ref="B669:C669"/>
    <mergeCell ref="B670:C670"/>
    <mergeCell ref="B671:C671"/>
    <mergeCell ref="D685:I685"/>
    <mergeCell ref="B672:C672"/>
    <mergeCell ref="B673:C673"/>
    <mergeCell ref="B674:C674"/>
    <mergeCell ref="B675:C675"/>
    <mergeCell ref="B676:C676"/>
    <mergeCell ref="B677:C677"/>
    <mergeCell ref="B678:C678"/>
    <mergeCell ref="B679:C679"/>
    <mergeCell ref="B680:C680"/>
    <mergeCell ref="A681:E681"/>
    <mergeCell ref="A683:K683"/>
    <mergeCell ref="B664:C664"/>
    <mergeCell ref="B665:C665"/>
    <mergeCell ref="B666:C666"/>
    <mergeCell ref="B667:C667"/>
    <mergeCell ref="B668:C668"/>
    <mergeCell ref="B698:C698"/>
    <mergeCell ref="B699:C699"/>
    <mergeCell ref="B700:C700"/>
    <mergeCell ref="B701:C701"/>
    <mergeCell ref="B702:C702"/>
    <mergeCell ref="H692:H694"/>
    <mergeCell ref="I692:I694"/>
    <mergeCell ref="B695:C695"/>
    <mergeCell ref="B696:C696"/>
    <mergeCell ref="B697:C697"/>
    <mergeCell ref="A692:A694"/>
    <mergeCell ref="B692:C694"/>
    <mergeCell ref="D692:D694"/>
    <mergeCell ref="E692:E694"/>
    <mergeCell ref="F692:G693"/>
    <mergeCell ref="A687:I687"/>
    <mergeCell ref="A690:B690"/>
    <mergeCell ref="C690:I690"/>
    <mergeCell ref="A691:B691"/>
    <mergeCell ref="C691:I691"/>
    <mergeCell ref="H726:H728"/>
    <mergeCell ref="I726:I728"/>
    <mergeCell ref="B729:C729"/>
    <mergeCell ref="B730:C730"/>
    <mergeCell ref="B731:C731"/>
    <mergeCell ref="A726:A728"/>
    <mergeCell ref="B726:C728"/>
    <mergeCell ref="D726:D728"/>
    <mergeCell ref="E726:E728"/>
    <mergeCell ref="F726:G727"/>
    <mergeCell ref="A721:I721"/>
    <mergeCell ref="A724:B724"/>
    <mergeCell ref="C724:I724"/>
    <mergeCell ref="A725:B725"/>
    <mergeCell ref="C725:I725"/>
    <mergeCell ref="B703:C703"/>
    <mergeCell ref="B704:C704"/>
    <mergeCell ref="B705:C705"/>
    <mergeCell ref="D719:I719"/>
    <mergeCell ref="B706:C706"/>
    <mergeCell ref="B707:C707"/>
    <mergeCell ref="B708:C708"/>
    <mergeCell ref="B709:C709"/>
    <mergeCell ref="B710:C710"/>
    <mergeCell ref="B711:C711"/>
    <mergeCell ref="B712:C712"/>
    <mergeCell ref="B713:C713"/>
    <mergeCell ref="B714:C714"/>
    <mergeCell ref="A715:E715"/>
    <mergeCell ref="A717:K717"/>
    <mergeCell ref="B737:C737"/>
    <mergeCell ref="B738:C738"/>
    <mergeCell ref="B739:C739"/>
    <mergeCell ref="D753:I753"/>
    <mergeCell ref="B740:C740"/>
    <mergeCell ref="B741:C741"/>
    <mergeCell ref="B742:C742"/>
    <mergeCell ref="B743:C743"/>
    <mergeCell ref="B744:C744"/>
    <mergeCell ref="B745:C745"/>
    <mergeCell ref="B746:C746"/>
    <mergeCell ref="B747:C747"/>
    <mergeCell ref="B748:C748"/>
    <mergeCell ref="A749:E749"/>
    <mergeCell ref="A751:K751"/>
    <mergeCell ref="B732:C732"/>
    <mergeCell ref="B733:C733"/>
    <mergeCell ref="B734:C734"/>
    <mergeCell ref="B735:C735"/>
    <mergeCell ref="B736:C736"/>
    <mergeCell ref="B767:C767"/>
    <mergeCell ref="B768:C768"/>
    <mergeCell ref="B769:C769"/>
    <mergeCell ref="B770:C770"/>
    <mergeCell ref="B771:C771"/>
    <mergeCell ref="H761:H763"/>
    <mergeCell ref="I761:I763"/>
    <mergeCell ref="B764:C764"/>
    <mergeCell ref="B765:C765"/>
    <mergeCell ref="B766:C766"/>
    <mergeCell ref="A761:A763"/>
    <mergeCell ref="B761:C763"/>
    <mergeCell ref="D761:D763"/>
    <mergeCell ref="E761:E763"/>
    <mergeCell ref="F761:G762"/>
    <mergeCell ref="A756:I756"/>
    <mergeCell ref="A759:B759"/>
    <mergeCell ref="C759:I759"/>
    <mergeCell ref="A760:B760"/>
    <mergeCell ref="C760:I760"/>
    <mergeCell ref="H795:H797"/>
    <mergeCell ref="I795:I797"/>
    <mergeCell ref="B798:C798"/>
    <mergeCell ref="B799:C799"/>
    <mergeCell ref="B800:C800"/>
    <mergeCell ref="A795:A797"/>
    <mergeCell ref="B795:C797"/>
    <mergeCell ref="D795:D797"/>
    <mergeCell ref="E795:E797"/>
    <mergeCell ref="F795:G796"/>
    <mergeCell ref="A790:I790"/>
    <mergeCell ref="A793:B793"/>
    <mergeCell ref="C793:I793"/>
    <mergeCell ref="A794:B794"/>
    <mergeCell ref="C794:I794"/>
    <mergeCell ref="B772:C772"/>
    <mergeCell ref="B773:C773"/>
    <mergeCell ref="B774:C774"/>
    <mergeCell ref="D788:I788"/>
    <mergeCell ref="B775:C775"/>
    <mergeCell ref="B776:C776"/>
    <mergeCell ref="B777:C777"/>
    <mergeCell ref="B778:C778"/>
    <mergeCell ref="B779:C779"/>
    <mergeCell ref="B780:C780"/>
    <mergeCell ref="B781:C781"/>
    <mergeCell ref="B782:C782"/>
    <mergeCell ref="B783:C783"/>
    <mergeCell ref="A784:E784"/>
    <mergeCell ref="A786:K786"/>
    <mergeCell ref="B806:C806"/>
    <mergeCell ref="B807:C807"/>
    <mergeCell ref="B808:C808"/>
    <mergeCell ref="D822:I822"/>
    <mergeCell ref="B809:C809"/>
    <mergeCell ref="B810:C810"/>
    <mergeCell ref="B811:C811"/>
    <mergeCell ref="B812:C812"/>
    <mergeCell ref="B813:C813"/>
    <mergeCell ref="B814:C814"/>
    <mergeCell ref="B815:C815"/>
    <mergeCell ref="B816:C816"/>
    <mergeCell ref="B817:C817"/>
    <mergeCell ref="A818:E818"/>
    <mergeCell ref="A820:K820"/>
    <mergeCell ref="B801:C801"/>
    <mergeCell ref="B802:C802"/>
    <mergeCell ref="B803:C803"/>
    <mergeCell ref="B804:C804"/>
    <mergeCell ref="B805:C805"/>
    <mergeCell ref="B835:C835"/>
    <mergeCell ref="B836:C836"/>
    <mergeCell ref="B837:C837"/>
    <mergeCell ref="B838:C838"/>
    <mergeCell ref="B839:C839"/>
    <mergeCell ref="H829:H831"/>
    <mergeCell ref="I829:I831"/>
    <mergeCell ref="B832:C832"/>
    <mergeCell ref="B833:C833"/>
    <mergeCell ref="B834:C834"/>
    <mergeCell ref="A829:A831"/>
    <mergeCell ref="B829:C831"/>
    <mergeCell ref="D829:D831"/>
    <mergeCell ref="E829:E831"/>
    <mergeCell ref="F829:G830"/>
    <mergeCell ref="A824:I824"/>
    <mergeCell ref="A827:B827"/>
    <mergeCell ref="C827:I827"/>
    <mergeCell ref="A828:B828"/>
    <mergeCell ref="C828:I828"/>
    <mergeCell ref="H864:H866"/>
    <mergeCell ref="I864:I866"/>
    <mergeCell ref="B867:C867"/>
    <mergeCell ref="B868:C868"/>
    <mergeCell ref="B869:C869"/>
    <mergeCell ref="A864:A866"/>
    <mergeCell ref="B864:C866"/>
    <mergeCell ref="D864:D866"/>
    <mergeCell ref="E864:E866"/>
    <mergeCell ref="F864:G865"/>
    <mergeCell ref="A859:I859"/>
    <mergeCell ref="A862:B862"/>
    <mergeCell ref="C862:I862"/>
    <mergeCell ref="A863:B863"/>
    <mergeCell ref="C863:I863"/>
    <mergeCell ref="B840:C840"/>
    <mergeCell ref="B841:C841"/>
    <mergeCell ref="B842:C842"/>
    <mergeCell ref="D856:I856"/>
    <mergeCell ref="B843:C843"/>
    <mergeCell ref="B844:C844"/>
    <mergeCell ref="B845:C845"/>
    <mergeCell ref="B846:C846"/>
    <mergeCell ref="B847:C847"/>
    <mergeCell ref="B848:C848"/>
    <mergeCell ref="B849:C849"/>
    <mergeCell ref="B850:C850"/>
    <mergeCell ref="B851:C851"/>
    <mergeCell ref="A852:E852"/>
    <mergeCell ref="A854:K854"/>
    <mergeCell ref="B875:C875"/>
    <mergeCell ref="B876:C876"/>
    <mergeCell ref="B877:C877"/>
    <mergeCell ref="D891:I891"/>
    <mergeCell ref="B878:C878"/>
    <mergeCell ref="B879:C879"/>
    <mergeCell ref="B880:C880"/>
    <mergeCell ref="B881:C881"/>
    <mergeCell ref="B882:C882"/>
    <mergeCell ref="B883:C883"/>
    <mergeCell ref="B884:C884"/>
    <mergeCell ref="B885:C885"/>
    <mergeCell ref="B886:C886"/>
    <mergeCell ref="A887:E887"/>
    <mergeCell ref="A889:K889"/>
    <mergeCell ref="B870:C870"/>
    <mergeCell ref="B871:C871"/>
    <mergeCell ref="B872:C872"/>
    <mergeCell ref="B873:C873"/>
    <mergeCell ref="B874:C874"/>
    <mergeCell ref="B904:C904"/>
    <mergeCell ref="B905:C905"/>
    <mergeCell ref="B906:C906"/>
    <mergeCell ref="B907:C907"/>
    <mergeCell ref="B908:C908"/>
    <mergeCell ref="H898:H900"/>
    <mergeCell ref="I898:I900"/>
    <mergeCell ref="B901:C901"/>
    <mergeCell ref="B902:C902"/>
    <mergeCell ref="B903:C903"/>
    <mergeCell ref="A898:A900"/>
    <mergeCell ref="B898:C900"/>
    <mergeCell ref="D898:D900"/>
    <mergeCell ref="E898:E900"/>
    <mergeCell ref="F898:G899"/>
    <mergeCell ref="A893:I893"/>
    <mergeCell ref="A896:B896"/>
    <mergeCell ref="C896:I896"/>
    <mergeCell ref="A897:B897"/>
    <mergeCell ref="C897:I897"/>
    <mergeCell ref="H932:H934"/>
    <mergeCell ref="I932:I934"/>
    <mergeCell ref="B935:C935"/>
    <mergeCell ref="B936:C936"/>
    <mergeCell ref="B937:C937"/>
    <mergeCell ref="A932:A934"/>
    <mergeCell ref="B932:C934"/>
    <mergeCell ref="D932:D934"/>
    <mergeCell ref="E932:E934"/>
    <mergeCell ref="F932:G933"/>
    <mergeCell ref="A927:I927"/>
    <mergeCell ref="A930:B930"/>
    <mergeCell ref="C930:I930"/>
    <mergeCell ref="A931:B931"/>
    <mergeCell ref="C931:I931"/>
    <mergeCell ref="B909:C909"/>
    <mergeCell ref="B910:C910"/>
    <mergeCell ref="B911:C911"/>
    <mergeCell ref="D925:I925"/>
    <mergeCell ref="B912:C912"/>
    <mergeCell ref="B913:C913"/>
    <mergeCell ref="B914:C914"/>
    <mergeCell ref="B915:C915"/>
    <mergeCell ref="B916:C916"/>
    <mergeCell ref="B917:C917"/>
    <mergeCell ref="B918:C918"/>
    <mergeCell ref="B919:C919"/>
    <mergeCell ref="B920:C920"/>
    <mergeCell ref="A921:E921"/>
    <mergeCell ref="A923:K923"/>
    <mergeCell ref="B943:C943"/>
    <mergeCell ref="B944:C944"/>
    <mergeCell ref="B945:C945"/>
    <mergeCell ref="D959:I959"/>
    <mergeCell ref="B946:C946"/>
    <mergeCell ref="B947:C947"/>
    <mergeCell ref="B948:C948"/>
    <mergeCell ref="B949:C949"/>
    <mergeCell ref="B950:C950"/>
    <mergeCell ref="B951:C951"/>
    <mergeCell ref="B952:C952"/>
    <mergeCell ref="B953:C953"/>
    <mergeCell ref="B954:C954"/>
    <mergeCell ref="A955:E955"/>
    <mergeCell ref="A957:K957"/>
    <mergeCell ref="B938:C938"/>
    <mergeCell ref="B939:C939"/>
    <mergeCell ref="B940:C940"/>
    <mergeCell ref="B941:C941"/>
    <mergeCell ref="B942:C942"/>
    <mergeCell ref="B972:C972"/>
    <mergeCell ref="B973:C973"/>
    <mergeCell ref="B974:C974"/>
    <mergeCell ref="B975:C975"/>
    <mergeCell ref="B976:C976"/>
    <mergeCell ref="H966:H968"/>
    <mergeCell ref="I966:I968"/>
    <mergeCell ref="B969:C969"/>
    <mergeCell ref="B970:C970"/>
    <mergeCell ref="B971:C971"/>
    <mergeCell ref="A966:A968"/>
    <mergeCell ref="B966:C968"/>
    <mergeCell ref="D966:D968"/>
    <mergeCell ref="E966:E968"/>
    <mergeCell ref="F966:G967"/>
    <mergeCell ref="A961:I961"/>
    <mergeCell ref="A964:B964"/>
    <mergeCell ref="C964:I964"/>
    <mergeCell ref="A965:B965"/>
    <mergeCell ref="C965:I965"/>
    <mergeCell ref="H1000:H1002"/>
    <mergeCell ref="I1000:I1002"/>
    <mergeCell ref="B1003:C1003"/>
    <mergeCell ref="B1004:C1004"/>
    <mergeCell ref="B1005:C1005"/>
    <mergeCell ref="A1000:A1002"/>
    <mergeCell ref="B1000:C1002"/>
    <mergeCell ref="D1000:D1002"/>
    <mergeCell ref="E1000:E1002"/>
    <mergeCell ref="F1000:G1001"/>
    <mergeCell ref="A995:I995"/>
    <mergeCell ref="A998:B998"/>
    <mergeCell ref="C998:I998"/>
    <mergeCell ref="A999:B999"/>
    <mergeCell ref="C999:I999"/>
    <mergeCell ref="B977:C977"/>
    <mergeCell ref="B978:C978"/>
    <mergeCell ref="B979:C979"/>
    <mergeCell ref="D993:I993"/>
    <mergeCell ref="B980:C980"/>
    <mergeCell ref="B981:C981"/>
    <mergeCell ref="B982:C982"/>
    <mergeCell ref="B983:C983"/>
    <mergeCell ref="B984:C984"/>
    <mergeCell ref="B985:C985"/>
    <mergeCell ref="B986:C986"/>
    <mergeCell ref="B987:C987"/>
    <mergeCell ref="B988:C988"/>
    <mergeCell ref="A989:E989"/>
    <mergeCell ref="A991:K991"/>
    <mergeCell ref="B1011:C1011"/>
    <mergeCell ref="B1012:C1012"/>
    <mergeCell ref="B1013:C1013"/>
    <mergeCell ref="D1027:I1027"/>
    <mergeCell ref="B1014:C1014"/>
    <mergeCell ref="B1015:C1015"/>
    <mergeCell ref="B1016:C1016"/>
    <mergeCell ref="B1017:C1017"/>
    <mergeCell ref="B1018:C1018"/>
    <mergeCell ref="B1019:C1019"/>
    <mergeCell ref="B1020:C1020"/>
    <mergeCell ref="B1021:C1021"/>
    <mergeCell ref="B1022:C1022"/>
    <mergeCell ref="A1023:E1023"/>
    <mergeCell ref="A1025:K1025"/>
    <mergeCell ref="B1006:C1006"/>
    <mergeCell ref="B1007:C1007"/>
    <mergeCell ref="B1008:C1008"/>
    <mergeCell ref="B1009:C1009"/>
    <mergeCell ref="B1010:C1010"/>
    <mergeCell ref="B1040:C1040"/>
    <mergeCell ref="B1041:C1041"/>
    <mergeCell ref="B1042:C1042"/>
    <mergeCell ref="B1043:C1043"/>
    <mergeCell ref="B1044:C1044"/>
    <mergeCell ref="H1034:H1036"/>
    <mergeCell ref="I1034:I1036"/>
    <mergeCell ref="B1037:C1037"/>
    <mergeCell ref="B1038:C1038"/>
    <mergeCell ref="B1039:C1039"/>
    <mergeCell ref="A1034:A1036"/>
    <mergeCell ref="B1034:C1036"/>
    <mergeCell ref="D1034:D1036"/>
    <mergeCell ref="E1034:E1036"/>
    <mergeCell ref="F1034:G1035"/>
    <mergeCell ref="A1029:I1029"/>
    <mergeCell ref="A1032:B1032"/>
    <mergeCell ref="C1032:I1032"/>
    <mergeCell ref="A1033:B1033"/>
    <mergeCell ref="C1033:I1033"/>
    <mergeCell ref="H1068:H1070"/>
    <mergeCell ref="I1068:I1070"/>
    <mergeCell ref="B1071:C1071"/>
    <mergeCell ref="B1072:C1072"/>
    <mergeCell ref="B1073:C1073"/>
    <mergeCell ref="A1068:A1070"/>
    <mergeCell ref="B1068:C1070"/>
    <mergeCell ref="D1068:D1070"/>
    <mergeCell ref="E1068:E1070"/>
    <mergeCell ref="F1068:G1069"/>
    <mergeCell ref="A1063:I1063"/>
    <mergeCell ref="A1066:B1066"/>
    <mergeCell ref="C1066:I1066"/>
    <mergeCell ref="A1067:B1067"/>
    <mergeCell ref="C1067:I1067"/>
    <mergeCell ref="B1045:C1045"/>
    <mergeCell ref="B1046:C1046"/>
    <mergeCell ref="B1047:C1047"/>
    <mergeCell ref="D1061:I1061"/>
    <mergeCell ref="B1048:C1048"/>
    <mergeCell ref="B1049:C1049"/>
    <mergeCell ref="B1050:C1050"/>
    <mergeCell ref="B1051:C1051"/>
    <mergeCell ref="B1052:C1052"/>
    <mergeCell ref="B1053:C1053"/>
    <mergeCell ref="B1054:C1054"/>
    <mergeCell ref="B1055:C1055"/>
    <mergeCell ref="B1056:C1056"/>
    <mergeCell ref="A1057:E1057"/>
    <mergeCell ref="A1059:K1059"/>
    <mergeCell ref="B1079:C1079"/>
    <mergeCell ref="B1080:C1080"/>
    <mergeCell ref="B1081:C1081"/>
    <mergeCell ref="D1095:I1095"/>
    <mergeCell ref="B1082:C1082"/>
    <mergeCell ref="B1083:C1083"/>
    <mergeCell ref="B1084:C1084"/>
    <mergeCell ref="B1085:C1085"/>
    <mergeCell ref="B1086:C1086"/>
    <mergeCell ref="B1087:C1087"/>
    <mergeCell ref="B1088:C1088"/>
    <mergeCell ref="B1089:C1089"/>
    <mergeCell ref="B1090:C1090"/>
    <mergeCell ref="A1091:E1091"/>
    <mergeCell ref="A1093:K1093"/>
    <mergeCell ref="B1074:C1074"/>
    <mergeCell ref="B1075:C1075"/>
    <mergeCell ref="B1076:C1076"/>
    <mergeCell ref="B1077:C1077"/>
    <mergeCell ref="B1078:C1078"/>
    <mergeCell ref="B1108:C1108"/>
    <mergeCell ref="B1109:C1109"/>
    <mergeCell ref="B1110:C1110"/>
    <mergeCell ref="B1111:C1111"/>
    <mergeCell ref="B1112:C1112"/>
    <mergeCell ref="H1102:H1104"/>
    <mergeCell ref="I1102:I1104"/>
    <mergeCell ref="B1105:C1105"/>
    <mergeCell ref="B1106:C1106"/>
    <mergeCell ref="B1107:C1107"/>
    <mergeCell ref="A1102:A1104"/>
    <mergeCell ref="B1102:C1104"/>
    <mergeCell ref="D1102:D1104"/>
    <mergeCell ref="E1102:E1104"/>
    <mergeCell ref="F1102:G1103"/>
    <mergeCell ref="A1097:I1097"/>
    <mergeCell ref="A1100:B1100"/>
    <mergeCell ref="C1100:I1100"/>
    <mergeCell ref="A1101:B1101"/>
    <mergeCell ref="C1101:I1101"/>
    <mergeCell ref="H1136:H1138"/>
    <mergeCell ref="I1136:I1138"/>
    <mergeCell ref="B1139:C1139"/>
    <mergeCell ref="B1140:C1140"/>
    <mergeCell ref="B1141:C1141"/>
    <mergeCell ref="A1136:A1138"/>
    <mergeCell ref="B1136:C1138"/>
    <mergeCell ref="D1136:D1138"/>
    <mergeCell ref="E1136:E1138"/>
    <mergeCell ref="F1136:G1137"/>
    <mergeCell ref="A1131:I1131"/>
    <mergeCell ref="A1134:B1134"/>
    <mergeCell ref="C1134:I1134"/>
    <mergeCell ref="A1135:B1135"/>
    <mergeCell ref="C1135:I1135"/>
    <mergeCell ref="B1113:C1113"/>
    <mergeCell ref="B1114:C1114"/>
    <mergeCell ref="B1115:C1115"/>
    <mergeCell ref="D1129:I1129"/>
    <mergeCell ref="B1116:C1116"/>
    <mergeCell ref="B1117:C1117"/>
    <mergeCell ref="B1118:C1118"/>
    <mergeCell ref="B1119:C1119"/>
    <mergeCell ref="B1120:C1120"/>
    <mergeCell ref="B1121:C1121"/>
    <mergeCell ref="B1122:C1122"/>
    <mergeCell ref="B1123:C1123"/>
    <mergeCell ref="B1124:C1124"/>
    <mergeCell ref="A1125:E1125"/>
    <mergeCell ref="A1127:K1127"/>
    <mergeCell ref="B1147:C1147"/>
    <mergeCell ref="B1148:C1148"/>
    <mergeCell ref="B1149:C1149"/>
    <mergeCell ref="D1163:I1163"/>
    <mergeCell ref="B1150:C1150"/>
    <mergeCell ref="B1151:C1151"/>
    <mergeCell ref="B1152:C1152"/>
    <mergeCell ref="B1153:C1153"/>
    <mergeCell ref="B1154:C1154"/>
    <mergeCell ref="B1155:C1155"/>
    <mergeCell ref="B1156:C1156"/>
    <mergeCell ref="B1157:C1157"/>
    <mergeCell ref="B1158:C1158"/>
    <mergeCell ref="A1159:E1159"/>
    <mergeCell ref="A1161:K1161"/>
    <mergeCell ref="B1142:C1142"/>
    <mergeCell ref="B1143:C1143"/>
    <mergeCell ref="B1144:C1144"/>
    <mergeCell ref="B1145:C1145"/>
    <mergeCell ref="B1146:C1146"/>
    <mergeCell ref="B1176:C1176"/>
    <mergeCell ref="B1177:C1177"/>
    <mergeCell ref="B1178:C1178"/>
    <mergeCell ref="B1179:C1179"/>
    <mergeCell ref="B1180:C1180"/>
    <mergeCell ref="H1170:H1172"/>
    <mergeCell ref="I1170:I1172"/>
    <mergeCell ref="B1173:C1173"/>
    <mergeCell ref="B1174:C1174"/>
    <mergeCell ref="B1175:C1175"/>
    <mergeCell ref="A1170:A1172"/>
    <mergeCell ref="B1170:C1172"/>
    <mergeCell ref="D1170:D1172"/>
    <mergeCell ref="E1170:E1172"/>
    <mergeCell ref="F1170:G1171"/>
    <mergeCell ref="A1165:I1165"/>
    <mergeCell ref="A1168:B1168"/>
    <mergeCell ref="C1168:I1168"/>
    <mergeCell ref="A1169:B1169"/>
    <mergeCell ref="C1169:I1169"/>
    <mergeCell ref="H1204:H1206"/>
    <mergeCell ref="I1204:I1206"/>
    <mergeCell ref="B1207:C1207"/>
    <mergeCell ref="B1208:C1208"/>
    <mergeCell ref="B1209:C1209"/>
    <mergeCell ref="A1204:A1206"/>
    <mergeCell ref="B1204:C1206"/>
    <mergeCell ref="D1204:D1206"/>
    <mergeCell ref="E1204:E1206"/>
    <mergeCell ref="F1204:G1205"/>
    <mergeCell ref="A1199:I1199"/>
    <mergeCell ref="A1202:B1202"/>
    <mergeCell ref="C1202:I1202"/>
    <mergeCell ref="A1203:B1203"/>
    <mergeCell ref="C1203:I1203"/>
    <mergeCell ref="B1181:C1181"/>
    <mergeCell ref="B1182:C1182"/>
    <mergeCell ref="B1183:C1183"/>
    <mergeCell ref="D1197:I1197"/>
    <mergeCell ref="B1184:C1184"/>
    <mergeCell ref="B1185:C1185"/>
    <mergeCell ref="B1186:C1186"/>
    <mergeCell ref="B1187:C1187"/>
    <mergeCell ref="B1188:C1188"/>
    <mergeCell ref="B1189:C1189"/>
    <mergeCell ref="B1190:C1190"/>
    <mergeCell ref="B1191:C1191"/>
    <mergeCell ref="B1192:C1192"/>
    <mergeCell ref="A1193:E1193"/>
    <mergeCell ref="A1195:K1195"/>
    <mergeCell ref="B1215:C1215"/>
    <mergeCell ref="B1216:C1216"/>
    <mergeCell ref="B1217:C1217"/>
    <mergeCell ref="D1231:I1231"/>
    <mergeCell ref="B1218:C1218"/>
    <mergeCell ref="B1219:C1219"/>
    <mergeCell ref="B1220:C1220"/>
    <mergeCell ref="B1221:C1221"/>
    <mergeCell ref="B1222:C1222"/>
    <mergeCell ref="B1223:C1223"/>
    <mergeCell ref="B1224:C1224"/>
    <mergeCell ref="B1225:C1225"/>
    <mergeCell ref="B1226:C1226"/>
    <mergeCell ref="A1227:E1227"/>
    <mergeCell ref="A1229:K1229"/>
    <mergeCell ref="B1210:C1210"/>
    <mergeCell ref="B1211:C1211"/>
    <mergeCell ref="B1212:C1212"/>
    <mergeCell ref="B1213:C1213"/>
    <mergeCell ref="B1214:C1214"/>
    <mergeCell ref="B1244:C1244"/>
    <mergeCell ref="B1245:C1245"/>
    <mergeCell ref="B1246:C1246"/>
    <mergeCell ref="B1247:C1247"/>
    <mergeCell ref="B1248:C1248"/>
    <mergeCell ref="H1238:H1240"/>
    <mergeCell ref="I1238:I1240"/>
    <mergeCell ref="B1241:C1241"/>
    <mergeCell ref="B1242:C1242"/>
    <mergeCell ref="B1243:C1243"/>
    <mergeCell ref="A1238:A1240"/>
    <mergeCell ref="B1238:C1240"/>
    <mergeCell ref="D1238:D1240"/>
    <mergeCell ref="E1238:E1240"/>
    <mergeCell ref="F1238:G1239"/>
    <mergeCell ref="A1233:I1233"/>
    <mergeCell ref="A1236:B1236"/>
    <mergeCell ref="C1236:I1236"/>
    <mergeCell ref="A1237:B1237"/>
    <mergeCell ref="C1237:I1237"/>
    <mergeCell ref="H1273:H1275"/>
    <mergeCell ref="I1273:I1275"/>
    <mergeCell ref="B1276:C1276"/>
    <mergeCell ref="B1277:C1277"/>
    <mergeCell ref="B1278:C1278"/>
    <mergeCell ref="A1273:A1275"/>
    <mergeCell ref="B1273:C1275"/>
    <mergeCell ref="D1273:D1275"/>
    <mergeCell ref="E1273:E1275"/>
    <mergeCell ref="F1273:G1274"/>
    <mergeCell ref="A1268:I1268"/>
    <mergeCell ref="A1271:B1271"/>
    <mergeCell ref="C1271:I1271"/>
    <mergeCell ref="A1272:B1272"/>
    <mergeCell ref="C1272:I1272"/>
    <mergeCell ref="B1249:C1249"/>
    <mergeCell ref="B1250:C1250"/>
    <mergeCell ref="B1251:C1251"/>
    <mergeCell ref="D1265:I1265"/>
    <mergeCell ref="B1252:C1252"/>
    <mergeCell ref="B1253:C1253"/>
    <mergeCell ref="B1254:C1254"/>
    <mergeCell ref="B1255:C1255"/>
    <mergeCell ref="B1256:C1256"/>
    <mergeCell ref="B1257:C1257"/>
    <mergeCell ref="B1258:C1258"/>
    <mergeCell ref="B1259:C1259"/>
    <mergeCell ref="B1260:C1260"/>
    <mergeCell ref="A1261:E1261"/>
    <mergeCell ref="A1263:K1263"/>
    <mergeCell ref="B1284:C1284"/>
    <mergeCell ref="B1285:C1285"/>
    <mergeCell ref="B1286:C1286"/>
    <mergeCell ref="D1300:I1300"/>
    <mergeCell ref="B1287:C1287"/>
    <mergeCell ref="B1288:C1288"/>
    <mergeCell ref="B1289:C1289"/>
    <mergeCell ref="B1290:C1290"/>
    <mergeCell ref="B1291:C1291"/>
    <mergeCell ref="B1292:C1292"/>
    <mergeCell ref="B1293:C1293"/>
    <mergeCell ref="B1294:C1294"/>
    <mergeCell ref="B1295:C1295"/>
    <mergeCell ref="A1296:E1296"/>
    <mergeCell ref="A1298:K1298"/>
    <mergeCell ref="B1279:C1279"/>
    <mergeCell ref="B1280:C1280"/>
    <mergeCell ref="B1281:C1281"/>
    <mergeCell ref="B1282:C1282"/>
    <mergeCell ref="B1283:C1283"/>
    <mergeCell ref="B1313:C1313"/>
    <mergeCell ref="B1314:C1314"/>
    <mergeCell ref="B1315:C1315"/>
    <mergeCell ref="B1316:C1316"/>
    <mergeCell ref="B1317:C1317"/>
    <mergeCell ref="H1307:H1309"/>
    <mergeCell ref="I1307:I1309"/>
    <mergeCell ref="B1310:C1310"/>
    <mergeCell ref="B1311:C1311"/>
    <mergeCell ref="B1312:C1312"/>
    <mergeCell ref="A1307:A1309"/>
    <mergeCell ref="B1307:C1309"/>
    <mergeCell ref="D1307:D1309"/>
    <mergeCell ref="E1307:E1309"/>
    <mergeCell ref="F1307:G1308"/>
    <mergeCell ref="A1302:I1302"/>
    <mergeCell ref="A1305:B1305"/>
    <mergeCell ref="C1305:I1305"/>
    <mergeCell ref="A1306:B1306"/>
    <mergeCell ref="C1306:I1306"/>
    <mergeCell ref="H1341:H1343"/>
    <mergeCell ref="I1341:I1343"/>
    <mergeCell ref="B1344:C1344"/>
    <mergeCell ref="B1345:C1345"/>
    <mergeCell ref="B1346:C1346"/>
    <mergeCell ref="A1341:A1343"/>
    <mergeCell ref="B1341:C1343"/>
    <mergeCell ref="D1341:D1343"/>
    <mergeCell ref="E1341:E1343"/>
    <mergeCell ref="F1341:G1342"/>
    <mergeCell ref="A1336:I1336"/>
    <mergeCell ref="A1339:B1339"/>
    <mergeCell ref="C1339:I1339"/>
    <mergeCell ref="A1340:B1340"/>
    <mergeCell ref="C1340:I1340"/>
    <mergeCell ref="B1318:C1318"/>
    <mergeCell ref="B1319:C1319"/>
    <mergeCell ref="B1320:C1320"/>
    <mergeCell ref="D1334:I1334"/>
    <mergeCell ref="B1321:C1321"/>
    <mergeCell ref="B1322:C1322"/>
    <mergeCell ref="B1323:C1323"/>
    <mergeCell ref="B1324:C1324"/>
    <mergeCell ref="B1325:C1325"/>
    <mergeCell ref="B1326:C1326"/>
    <mergeCell ref="B1327:C1327"/>
    <mergeCell ref="B1328:C1328"/>
    <mergeCell ref="B1329:C1329"/>
    <mergeCell ref="A1330:E1330"/>
    <mergeCell ref="A1332:K1332"/>
    <mergeCell ref="B1352:C1352"/>
    <mergeCell ref="B1353:C1353"/>
    <mergeCell ref="B1354:C1354"/>
    <mergeCell ref="D1368:I1368"/>
    <mergeCell ref="B1355:C1355"/>
    <mergeCell ref="B1356:C1356"/>
    <mergeCell ref="B1357:C1357"/>
    <mergeCell ref="B1358:C1358"/>
    <mergeCell ref="B1359:C1359"/>
    <mergeCell ref="B1360:C1360"/>
    <mergeCell ref="B1361:C1361"/>
    <mergeCell ref="B1362:C1362"/>
    <mergeCell ref="B1363:C1363"/>
    <mergeCell ref="A1364:E1364"/>
    <mergeCell ref="A1366:K1366"/>
    <mergeCell ref="B1347:C1347"/>
    <mergeCell ref="B1348:C1348"/>
    <mergeCell ref="B1349:C1349"/>
    <mergeCell ref="B1350:C1350"/>
    <mergeCell ref="B1351:C1351"/>
    <mergeCell ref="B1381:C1381"/>
    <mergeCell ref="B1382:C1382"/>
    <mergeCell ref="B1383:C1383"/>
    <mergeCell ref="B1384:C1384"/>
    <mergeCell ref="B1385:C1385"/>
    <mergeCell ref="H1375:H1377"/>
    <mergeCell ref="I1375:I1377"/>
    <mergeCell ref="B1378:C1378"/>
    <mergeCell ref="B1379:C1379"/>
    <mergeCell ref="B1380:C1380"/>
    <mergeCell ref="A1375:A1377"/>
    <mergeCell ref="B1375:C1377"/>
    <mergeCell ref="D1375:D1377"/>
    <mergeCell ref="E1375:E1377"/>
    <mergeCell ref="F1375:G1376"/>
    <mergeCell ref="A1370:I1370"/>
    <mergeCell ref="A1373:B1373"/>
    <mergeCell ref="C1373:I1373"/>
    <mergeCell ref="A1374:B1374"/>
    <mergeCell ref="C1374:I1374"/>
    <mergeCell ref="H1409:H1411"/>
    <mergeCell ref="I1409:I1411"/>
    <mergeCell ref="B1412:C1412"/>
    <mergeCell ref="B1413:C1413"/>
    <mergeCell ref="B1414:C1414"/>
    <mergeCell ref="A1409:A1411"/>
    <mergeCell ref="B1409:C1411"/>
    <mergeCell ref="D1409:D1411"/>
    <mergeCell ref="E1409:E1411"/>
    <mergeCell ref="F1409:G1410"/>
    <mergeCell ref="A1404:I1404"/>
    <mergeCell ref="A1407:B1407"/>
    <mergeCell ref="C1407:I1407"/>
    <mergeCell ref="A1408:B1408"/>
    <mergeCell ref="C1408:I1408"/>
    <mergeCell ref="B1386:C1386"/>
    <mergeCell ref="B1387:C1387"/>
    <mergeCell ref="B1388:C1388"/>
    <mergeCell ref="D1402:I1402"/>
    <mergeCell ref="B1389:C1389"/>
    <mergeCell ref="B1390:C1390"/>
    <mergeCell ref="B1391:C1391"/>
    <mergeCell ref="B1392:C1392"/>
    <mergeCell ref="B1393:C1393"/>
    <mergeCell ref="B1394:C1394"/>
    <mergeCell ref="B1395:C1395"/>
    <mergeCell ref="B1396:C1396"/>
    <mergeCell ref="B1397:C1397"/>
    <mergeCell ref="A1398:E1398"/>
    <mergeCell ref="A1400:K1400"/>
    <mergeCell ref="B1420:C1420"/>
    <mergeCell ref="B1421:C1421"/>
    <mergeCell ref="B1422:C1422"/>
    <mergeCell ref="D1436:I1436"/>
    <mergeCell ref="B1423:C1423"/>
    <mergeCell ref="B1424:C1424"/>
    <mergeCell ref="B1425:C1425"/>
    <mergeCell ref="B1426:C1426"/>
    <mergeCell ref="B1427:C1427"/>
    <mergeCell ref="B1428:C1428"/>
    <mergeCell ref="B1429:C1429"/>
    <mergeCell ref="B1430:C1430"/>
    <mergeCell ref="B1431:C1431"/>
    <mergeCell ref="A1432:E1432"/>
    <mergeCell ref="A1434:K1434"/>
    <mergeCell ref="B1415:C1415"/>
    <mergeCell ref="B1416:C1416"/>
    <mergeCell ref="B1417:C1417"/>
    <mergeCell ref="B1418:C1418"/>
    <mergeCell ref="B1419:C1419"/>
    <mergeCell ref="B1449:C1449"/>
    <mergeCell ref="B1450:C1450"/>
    <mergeCell ref="B1451:C1451"/>
    <mergeCell ref="B1452:C1452"/>
    <mergeCell ref="B1453:C1453"/>
    <mergeCell ref="H1443:H1445"/>
    <mergeCell ref="I1443:I1445"/>
    <mergeCell ref="B1446:C1446"/>
    <mergeCell ref="B1447:C1447"/>
    <mergeCell ref="B1448:C1448"/>
    <mergeCell ref="A1443:A1445"/>
    <mergeCell ref="B1443:C1445"/>
    <mergeCell ref="D1443:D1445"/>
    <mergeCell ref="E1443:E1445"/>
    <mergeCell ref="F1443:G1444"/>
    <mergeCell ref="A1438:I1438"/>
    <mergeCell ref="A1441:B1441"/>
    <mergeCell ref="C1441:I1441"/>
    <mergeCell ref="A1442:B1442"/>
    <mergeCell ref="C1442:I1442"/>
    <mergeCell ref="H1477:H1479"/>
    <mergeCell ref="I1477:I1479"/>
    <mergeCell ref="B1480:C1480"/>
    <mergeCell ref="B1481:C1481"/>
    <mergeCell ref="B1482:C1482"/>
    <mergeCell ref="A1477:A1479"/>
    <mergeCell ref="B1477:C1479"/>
    <mergeCell ref="D1477:D1479"/>
    <mergeCell ref="E1477:E1479"/>
    <mergeCell ref="F1477:G1478"/>
    <mergeCell ref="A1472:I1472"/>
    <mergeCell ref="A1475:B1475"/>
    <mergeCell ref="C1475:I1475"/>
    <mergeCell ref="A1476:B1476"/>
    <mergeCell ref="C1476:I1476"/>
    <mergeCell ref="B1454:C1454"/>
    <mergeCell ref="B1455:C1455"/>
    <mergeCell ref="B1456:C1456"/>
    <mergeCell ref="D1470:I1470"/>
    <mergeCell ref="B1457:C1457"/>
    <mergeCell ref="B1458:C1458"/>
    <mergeCell ref="B1459:C1459"/>
    <mergeCell ref="B1460:C1460"/>
    <mergeCell ref="B1461:C1461"/>
    <mergeCell ref="B1462:C1462"/>
    <mergeCell ref="B1463:C1463"/>
    <mergeCell ref="B1464:C1464"/>
    <mergeCell ref="B1465:C1465"/>
    <mergeCell ref="A1466:E1466"/>
    <mergeCell ref="A1468:K1468"/>
    <mergeCell ref="B1488:C1488"/>
    <mergeCell ref="B1489:C1489"/>
    <mergeCell ref="B1490:C1490"/>
    <mergeCell ref="D1504:I1504"/>
    <mergeCell ref="B1491:C1491"/>
    <mergeCell ref="B1492:C1492"/>
    <mergeCell ref="B1493:C1493"/>
    <mergeCell ref="B1494:C1494"/>
    <mergeCell ref="B1495:C1495"/>
    <mergeCell ref="B1496:C1496"/>
    <mergeCell ref="B1497:C1497"/>
    <mergeCell ref="B1498:C1498"/>
    <mergeCell ref="B1499:C1499"/>
    <mergeCell ref="A1500:E1500"/>
    <mergeCell ref="A1502:K1502"/>
    <mergeCell ref="B1483:C1483"/>
    <mergeCell ref="B1484:C1484"/>
    <mergeCell ref="B1485:C1485"/>
    <mergeCell ref="B1486:C1486"/>
    <mergeCell ref="B1487:C1487"/>
    <mergeCell ref="B1517:C1517"/>
    <mergeCell ref="B1518:C1518"/>
    <mergeCell ref="B1519:C1519"/>
    <mergeCell ref="B1520:C1520"/>
    <mergeCell ref="B1521:C1521"/>
    <mergeCell ref="H1511:H1513"/>
    <mergeCell ref="I1511:I1513"/>
    <mergeCell ref="B1514:C1514"/>
    <mergeCell ref="B1515:C1515"/>
    <mergeCell ref="B1516:C1516"/>
    <mergeCell ref="A1511:A1513"/>
    <mergeCell ref="B1511:C1513"/>
    <mergeCell ref="D1511:D1513"/>
    <mergeCell ref="E1511:E1513"/>
    <mergeCell ref="F1511:G1512"/>
    <mergeCell ref="A1506:I1506"/>
    <mergeCell ref="A1509:B1509"/>
    <mergeCell ref="C1509:I1509"/>
    <mergeCell ref="A1510:B1510"/>
    <mergeCell ref="C1510:I1510"/>
    <mergeCell ref="H1546:H1548"/>
    <mergeCell ref="I1546:I1548"/>
    <mergeCell ref="B1549:C1549"/>
    <mergeCell ref="B1550:C1550"/>
    <mergeCell ref="B1551:C1551"/>
    <mergeCell ref="A1546:A1548"/>
    <mergeCell ref="B1546:C1548"/>
    <mergeCell ref="D1546:D1548"/>
    <mergeCell ref="E1546:E1548"/>
    <mergeCell ref="F1546:G1547"/>
    <mergeCell ref="A1541:I1541"/>
    <mergeCell ref="A1544:B1544"/>
    <mergeCell ref="C1544:I1544"/>
    <mergeCell ref="A1545:B1545"/>
    <mergeCell ref="C1545:I1545"/>
    <mergeCell ref="B1522:C1522"/>
    <mergeCell ref="B1523:C1523"/>
    <mergeCell ref="B1524:C1524"/>
    <mergeCell ref="D1538:I1538"/>
    <mergeCell ref="B1525:C1525"/>
    <mergeCell ref="B1526:C1526"/>
    <mergeCell ref="B1527:C1527"/>
    <mergeCell ref="B1528:C1528"/>
    <mergeCell ref="B1529:C1529"/>
    <mergeCell ref="B1530:C1530"/>
    <mergeCell ref="B1531:C1531"/>
    <mergeCell ref="B1532:C1532"/>
    <mergeCell ref="B1533:C1533"/>
    <mergeCell ref="A1534:E1534"/>
    <mergeCell ref="A1536:K1536"/>
    <mergeCell ref="B1557:C1557"/>
    <mergeCell ref="B1558:C1558"/>
    <mergeCell ref="B1559:C1559"/>
    <mergeCell ref="D1573:I1573"/>
    <mergeCell ref="B1560:C1560"/>
    <mergeCell ref="B1561:C1561"/>
    <mergeCell ref="B1562:C1562"/>
    <mergeCell ref="B1563:C1563"/>
    <mergeCell ref="B1564:C1564"/>
    <mergeCell ref="B1565:C1565"/>
    <mergeCell ref="B1566:C1566"/>
    <mergeCell ref="B1567:C1567"/>
    <mergeCell ref="B1568:C1568"/>
    <mergeCell ref="A1569:E1569"/>
    <mergeCell ref="A1571:K1571"/>
    <mergeCell ref="B1552:C1552"/>
    <mergeCell ref="B1553:C1553"/>
    <mergeCell ref="B1554:C1554"/>
    <mergeCell ref="B1555:C1555"/>
    <mergeCell ref="B1556:C1556"/>
    <mergeCell ref="B1587:C1587"/>
    <mergeCell ref="B1588:C1588"/>
    <mergeCell ref="B1589:C1589"/>
    <mergeCell ref="B1590:C1590"/>
    <mergeCell ref="B1591:C1591"/>
    <mergeCell ref="H1581:H1583"/>
    <mergeCell ref="I1581:I1583"/>
    <mergeCell ref="B1584:C1584"/>
    <mergeCell ref="B1585:C1585"/>
    <mergeCell ref="B1586:C1586"/>
    <mergeCell ref="A1581:A1583"/>
    <mergeCell ref="B1581:C1583"/>
    <mergeCell ref="D1581:D1583"/>
    <mergeCell ref="E1581:E1583"/>
    <mergeCell ref="F1581:G1582"/>
    <mergeCell ref="A1576:I1576"/>
    <mergeCell ref="A1579:B1579"/>
    <mergeCell ref="C1579:I1579"/>
    <mergeCell ref="A1580:B1580"/>
    <mergeCell ref="C1580:I1580"/>
    <mergeCell ref="H1616:H1618"/>
    <mergeCell ref="I1616:I1618"/>
    <mergeCell ref="B1619:C1619"/>
    <mergeCell ref="B1620:C1620"/>
    <mergeCell ref="B1621:C1621"/>
    <mergeCell ref="A1616:A1618"/>
    <mergeCell ref="B1616:C1618"/>
    <mergeCell ref="D1616:D1618"/>
    <mergeCell ref="E1616:E1618"/>
    <mergeCell ref="F1616:G1617"/>
    <mergeCell ref="A1611:I1611"/>
    <mergeCell ref="A1614:B1614"/>
    <mergeCell ref="C1614:I1614"/>
    <mergeCell ref="A1615:B1615"/>
    <mergeCell ref="C1615:I1615"/>
    <mergeCell ref="B1592:C1592"/>
    <mergeCell ref="B1593:C1593"/>
    <mergeCell ref="B1594:C1594"/>
    <mergeCell ref="D1608:I1608"/>
    <mergeCell ref="B1595:C1595"/>
    <mergeCell ref="B1596:C1596"/>
    <mergeCell ref="B1597:C1597"/>
    <mergeCell ref="B1598:C1598"/>
    <mergeCell ref="B1599:C1599"/>
    <mergeCell ref="B1600:C1600"/>
    <mergeCell ref="B1601:C1601"/>
    <mergeCell ref="B1602:C1602"/>
    <mergeCell ref="B1603:C1603"/>
    <mergeCell ref="A1604:E1604"/>
    <mergeCell ref="A1606:K1606"/>
    <mergeCell ref="B1627:C1627"/>
    <mergeCell ref="B1628:C1628"/>
    <mergeCell ref="B1629:C1629"/>
    <mergeCell ref="D1643:I1643"/>
    <mergeCell ref="B1630:C1630"/>
    <mergeCell ref="B1631:C1631"/>
    <mergeCell ref="B1632:C1632"/>
    <mergeCell ref="B1633:C1633"/>
    <mergeCell ref="B1634:C1634"/>
    <mergeCell ref="B1635:C1635"/>
    <mergeCell ref="B1636:C1636"/>
    <mergeCell ref="B1637:C1637"/>
    <mergeCell ref="B1638:C1638"/>
    <mergeCell ref="A1639:E1639"/>
    <mergeCell ref="A1641:K1641"/>
    <mergeCell ref="B1622:C1622"/>
    <mergeCell ref="B1623:C1623"/>
    <mergeCell ref="B1624:C1624"/>
    <mergeCell ref="B1625:C1625"/>
    <mergeCell ref="B1626:C1626"/>
    <mergeCell ref="B1656:C1656"/>
    <mergeCell ref="B1657:C1657"/>
    <mergeCell ref="B1658:C1658"/>
    <mergeCell ref="B1659:C1659"/>
    <mergeCell ref="B1660:C1660"/>
    <mergeCell ref="H1650:H1652"/>
    <mergeCell ref="I1650:I1652"/>
    <mergeCell ref="B1653:C1653"/>
    <mergeCell ref="B1654:C1654"/>
    <mergeCell ref="B1655:C1655"/>
    <mergeCell ref="A1650:A1652"/>
    <mergeCell ref="B1650:C1652"/>
    <mergeCell ref="D1650:D1652"/>
    <mergeCell ref="E1650:E1652"/>
    <mergeCell ref="F1650:G1651"/>
    <mergeCell ref="A1645:I1645"/>
    <mergeCell ref="A1648:B1648"/>
    <mergeCell ref="C1648:I1648"/>
    <mergeCell ref="A1649:B1649"/>
    <mergeCell ref="C1649:I1649"/>
    <mergeCell ref="H1685:H1687"/>
    <mergeCell ref="I1685:I1687"/>
    <mergeCell ref="B1688:C1688"/>
    <mergeCell ref="B1689:C1689"/>
    <mergeCell ref="B1690:C1690"/>
    <mergeCell ref="A1685:A1687"/>
    <mergeCell ref="B1685:C1687"/>
    <mergeCell ref="D1685:D1687"/>
    <mergeCell ref="E1685:E1687"/>
    <mergeCell ref="F1685:G1686"/>
    <mergeCell ref="A1680:I1680"/>
    <mergeCell ref="A1683:B1683"/>
    <mergeCell ref="C1683:I1683"/>
    <mergeCell ref="A1684:B1684"/>
    <mergeCell ref="C1684:I1684"/>
    <mergeCell ref="B1661:C1661"/>
    <mergeCell ref="B1662:C1662"/>
    <mergeCell ref="B1663:C1663"/>
    <mergeCell ref="D1677:I1677"/>
    <mergeCell ref="B1664:C1664"/>
    <mergeCell ref="B1665:C1665"/>
    <mergeCell ref="B1666:C1666"/>
    <mergeCell ref="B1667:C1667"/>
    <mergeCell ref="B1668:C1668"/>
    <mergeCell ref="B1669:C1669"/>
    <mergeCell ref="B1670:C1670"/>
    <mergeCell ref="B1671:C1671"/>
    <mergeCell ref="B1672:C1672"/>
    <mergeCell ref="A1673:E1673"/>
    <mergeCell ref="A1675:K1675"/>
    <mergeCell ref="B1706:C1706"/>
    <mergeCell ref="B1707:C1707"/>
    <mergeCell ref="A1708:E1708"/>
    <mergeCell ref="A1710:K1710"/>
    <mergeCell ref="D1712:I1712"/>
    <mergeCell ref="B1701:C1701"/>
    <mergeCell ref="B1702:C1702"/>
    <mergeCell ref="B1703:C1703"/>
    <mergeCell ref="B1704:C1704"/>
    <mergeCell ref="B1705:C1705"/>
    <mergeCell ref="B1696:C1696"/>
    <mergeCell ref="B1697:C1697"/>
    <mergeCell ref="B1698:C1698"/>
    <mergeCell ref="B1699:C1699"/>
    <mergeCell ref="B1700:C1700"/>
    <mergeCell ref="B1691:C1691"/>
    <mergeCell ref="B1692:C1692"/>
    <mergeCell ref="B1693:C1693"/>
    <mergeCell ref="B1694:C1694"/>
    <mergeCell ref="B1695:C1695"/>
  </mergeCells>
  <pageMargins left="0.19685039370078999" right="0.19685039370078999" top="0.19685039370078999" bottom="0.19685039370078999" header="0" footer="0"/>
  <pageSetup paperSize="9"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62"/>
  <sheetViews>
    <sheetView workbookViewId="0">
      <selection sqref="A1:H1"/>
    </sheetView>
  </sheetViews>
  <sheetFormatPr defaultColWidth="9.140625" defaultRowHeight="15" customHeight="1" x14ac:dyDescent="0.25"/>
  <cols>
    <col min="1" max="1" width="6.42578125" style="3" customWidth="1"/>
    <col min="2" max="2" width="12.85546875" style="3" customWidth="1"/>
    <col min="3" max="3" width="32.42578125" style="3" customWidth="1"/>
    <col min="4" max="4" width="10" style="3" customWidth="1"/>
    <col min="5" max="5" width="9.7109375" style="3" customWidth="1"/>
    <col min="6" max="6" width="10.140625" style="3" customWidth="1"/>
    <col min="7" max="7" width="12.140625" style="3" customWidth="1"/>
    <col min="8" max="8" width="15.85546875" style="3" customWidth="1"/>
    <col min="9" max="9" width="14.42578125" style="3" customWidth="1"/>
    <col min="10" max="10" width="18.28515625" style="3" customWidth="1"/>
  </cols>
  <sheetData>
    <row r="1" spans="1:14" ht="15.75" customHeight="1" x14ac:dyDescent="0.25">
      <c r="A1" s="348" t="s">
        <v>232</v>
      </c>
      <c r="B1" s="348"/>
      <c r="C1" s="348"/>
      <c r="D1" s="348"/>
      <c r="E1" s="348"/>
      <c r="F1" s="348"/>
      <c r="G1" s="348"/>
      <c r="H1" s="348"/>
    </row>
    <row r="2" spans="1:14" ht="15" customHeight="1" x14ac:dyDescent="0.25">
      <c r="A2" s="70"/>
      <c r="B2" s="70"/>
      <c r="C2" s="78" t="str">
        <f>'proje ve personel bilgileri'!$B$7</f>
        <v>/</v>
      </c>
      <c r="D2" s="70" t="s">
        <v>109</v>
      </c>
      <c r="E2" s="70"/>
      <c r="F2" s="70"/>
      <c r="G2" s="70"/>
      <c r="H2" s="70"/>
    </row>
    <row r="3" spans="1:14" ht="18.75" customHeight="1" x14ac:dyDescent="0.25">
      <c r="G3" s="42" t="s">
        <v>233</v>
      </c>
    </row>
    <row r="4" spans="1:14" ht="29.25" customHeight="1" x14ac:dyDescent="0.25">
      <c r="A4" s="43" t="s">
        <v>2</v>
      </c>
      <c r="B4" s="374">
        <f>'proje ve personel bilgileri'!B2</f>
        <v>0</v>
      </c>
      <c r="C4" s="375"/>
      <c r="D4" s="375"/>
      <c r="E4" s="375"/>
      <c r="F4" s="375"/>
      <c r="G4" s="375"/>
      <c r="H4" s="376"/>
      <c r="I4" s="516"/>
      <c r="J4" s="516"/>
      <c r="K4" s="516"/>
      <c r="L4" s="516"/>
      <c r="M4" s="516"/>
      <c r="N4" s="516"/>
    </row>
    <row r="5" spans="1:14" ht="30.75" customHeight="1" x14ac:dyDescent="0.25">
      <c r="A5" s="44" t="s">
        <v>4</v>
      </c>
      <c r="B5" s="351">
        <f>'proje ve personel bilgileri'!B3</f>
        <v>0</v>
      </c>
      <c r="C5" s="352"/>
      <c r="D5" s="352"/>
      <c r="E5" s="352"/>
      <c r="F5" s="352"/>
      <c r="G5" s="352"/>
      <c r="H5" s="353"/>
    </row>
    <row r="6" spans="1:14" ht="44.25" customHeight="1" x14ac:dyDescent="0.25">
      <c r="A6" s="343" t="s">
        <v>87</v>
      </c>
      <c r="B6" s="88" t="s">
        <v>234</v>
      </c>
      <c r="C6" s="343" t="s">
        <v>227</v>
      </c>
      <c r="D6" s="343" t="s">
        <v>235</v>
      </c>
      <c r="E6" s="343" t="s">
        <v>236</v>
      </c>
      <c r="F6" s="343" t="s">
        <v>237</v>
      </c>
      <c r="G6" s="82" t="s">
        <v>181</v>
      </c>
      <c r="H6" s="343" t="s">
        <v>238</v>
      </c>
    </row>
    <row r="7" spans="1:14" ht="31.5" customHeight="1" x14ac:dyDescent="0.25">
      <c r="A7" s="338"/>
      <c r="B7" s="88" t="s">
        <v>239</v>
      </c>
      <c r="C7" s="338"/>
      <c r="D7" s="338"/>
      <c r="E7" s="338"/>
      <c r="F7" s="338"/>
      <c r="G7" s="82" t="s">
        <v>98</v>
      </c>
      <c r="H7" s="338"/>
    </row>
    <row r="8" spans="1:14" ht="15" customHeight="1" x14ac:dyDescent="0.25">
      <c r="A8" s="1">
        <v>1</v>
      </c>
      <c r="B8" s="133"/>
      <c r="C8" s="133"/>
      <c r="D8" s="133"/>
      <c r="E8" s="124"/>
      <c r="F8" s="125"/>
      <c r="G8" s="143">
        <f t="shared" ref="G8:G26" si="0">E8*F8</f>
        <v>0</v>
      </c>
      <c r="H8" s="144"/>
      <c r="I8" s="38" t="str">
        <f t="shared" ref="I8:I26" si="1">IF(G8&lt;&gt;0,(IF(H8=0,"Tarih Zorunlu Alandır"," "))," ")</f>
        <v xml:space="preserve"> </v>
      </c>
      <c r="J8" s="38" t="str">
        <f>IF(H8&lt;&gt;0,IF(AND(H8&gt;='proje ve personel bilgileri'!$B$9,H8&lt;='proje ve personel bilgileri'!$B$10)," ","Stoktan Kullanılan Malzeme Miktarı Proje Destek Süresi Dışında Bir Tarihtir")," ")</f>
        <v xml:space="preserve"> </v>
      </c>
    </row>
    <row r="9" spans="1:14" ht="15" customHeight="1" x14ac:dyDescent="0.25">
      <c r="A9" s="2">
        <v>2</v>
      </c>
      <c r="B9" s="136"/>
      <c r="C9" s="136"/>
      <c r="D9" s="136"/>
      <c r="E9" s="127"/>
      <c r="F9" s="128"/>
      <c r="G9" s="145">
        <f t="shared" si="0"/>
        <v>0</v>
      </c>
      <c r="H9" s="146"/>
      <c r="I9" s="38" t="str">
        <f t="shared" si="1"/>
        <v xml:space="preserve"> </v>
      </c>
      <c r="J9" s="38" t="str">
        <f>IF(H9&lt;&gt;0,IF(AND(H9&gt;='proje ve personel bilgileri'!$B$9,H9&lt;='proje ve personel bilgileri'!$B$10)," ","Stoktan Kullanılan Malzeme Miktarı Proje Destek Süresi Dışında Bir Tarihtir")," ")</f>
        <v xml:space="preserve"> </v>
      </c>
    </row>
    <row r="10" spans="1:14" ht="15" customHeight="1" x14ac:dyDescent="0.25">
      <c r="A10" s="2">
        <v>3</v>
      </c>
      <c r="B10" s="136"/>
      <c r="C10" s="136"/>
      <c r="D10" s="136"/>
      <c r="E10" s="127"/>
      <c r="F10" s="128"/>
      <c r="G10" s="145">
        <f t="shared" si="0"/>
        <v>0</v>
      </c>
      <c r="H10" s="146"/>
      <c r="I10" s="38" t="str">
        <f t="shared" si="1"/>
        <v xml:space="preserve"> </v>
      </c>
      <c r="J10" s="38" t="str">
        <f>IF(H10&lt;&gt;0,IF(AND(H10&gt;='proje ve personel bilgileri'!$B$9,H10&lt;='proje ve personel bilgileri'!$B$10)," ","Stoktan Kullanılan Malzeme Miktarı Proje Destek Süresi Dışında Bir Tarihtir")," ")</f>
        <v xml:space="preserve"> </v>
      </c>
    </row>
    <row r="11" spans="1:14" ht="15" customHeight="1" x14ac:dyDescent="0.25">
      <c r="A11" s="2">
        <v>4</v>
      </c>
      <c r="B11" s="136"/>
      <c r="C11" s="136"/>
      <c r="D11" s="136"/>
      <c r="E11" s="127"/>
      <c r="F11" s="128"/>
      <c r="G11" s="145">
        <f t="shared" si="0"/>
        <v>0</v>
      </c>
      <c r="H11" s="146"/>
      <c r="I11" s="38" t="str">
        <f t="shared" si="1"/>
        <v xml:space="preserve"> </v>
      </c>
      <c r="J11" s="38" t="str">
        <f>IF(H11&lt;&gt;0,IF(AND(H11&gt;='proje ve personel bilgileri'!$B$9,H11&lt;='proje ve personel bilgileri'!$B$10)," ","Stoktan Kullanılan Malzeme Miktarı Proje Destek Süresi Dışında Bir Tarihtir")," ")</f>
        <v xml:space="preserve"> </v>
      </c>
    </row>
    <row r="12" spans="1:14" ht="15" customHeight="1" x14ac:dyDescent="0.25">
      <c r="A12" s="2">
        <v>5</v>
      </c>
      <c r="B12" s="136"/>
      <c r="C12" s="136"/>
      <c r="D12" s="136"/>
      <c r="E12" s="127"/>
      <c r="F12" s="128"/>
      <c r="G12" s="145">
        <f t="shared" si="0"/>
        <v>0</v>
      </c>
      <c r="H12" s="146"/>
      <c r="I12" s="38" t="str">
        <f t="shared" si="1"/>
        <v xml:space="preserve"> </v>
      </c>
      <c r="J12" s="38" t="str">
        <f>IF(H12&lt;&gt;0,IF(AND(H12&gt;='proje ve personel bilgileri'!$B$9,H12&lt;='proje ve personel bilgileri'!$B$10)," ","Stoktan Kullanılan Malzeme Miktarı Proje Destek Süresi Dışında Bir Tarihtir")," ")</f>
        <v xml:space="preserve"> </v>
      </c>
    </row>
    <row r="13" spans="1:14" ht="15" customHeight="1" x14ac:dyDescent="0.25">
      <c r="A13" s="2">
        <v>6</v>
      </c>
      <c r="B13" s="136"/>
      <c r="C13" s="136"/>
      <c r="D13" s="136"/>
      <c r="E13" s="127"/>
      <c r="F13" s="128"/>
      <c r="G13" s="145">
        <f t="shared" si="0"/>
        <v>0</v>
      </c>
      <c r="H13" s="146"/>
      <c r="I13" s="38" t="str">
        <f t="shared" si="1"/>
        <v xml:space="preserve"> </v>
      </c>
      <c r="J13" s="38" t="str">
        <f>IF(H13&lt;&gt;0,IF(AND(H13&gt;='proje ve personel bilgileri'!$B$9,H13&lt;='proje ve personel bilgileri'!$B$10)," ","Stoktan Kullanılan Malzeme Miktarı Proje Destek Süresi Dışında Bir Tarihtir")," ")</f>
        <v xml:space="preserve"> </v>
      </c>
    </row>
    <row r="14" spans="1:14" ht="15" customHeight="1" x14ac:dyDescent="0.25">
      <c r="A14" s="2">
        <v>7</v>
      </c>
      <c r="B14" s="136"/>
      <c r="C14" s="136"/>
      <c r="D14" s="136"/>
      <c r="E14" s="127"/>
      <c r="F14" s="128"/>
      <c r="G14" s="145">
        <f t="shared" si="0"/>
        <v>0</v>
      </c>
      <c r="H14" s="146"/>
      <c r="I14" s="38" t="str">
        <f t="shared" si="1"/>
        <v xml:space="preserve"> </v>
      </c>
      <c r="J14" s="38" t="str">
        <f>IF(H14&lt;&gt;0,IF(AND(H14&gt;='proje ve personel bilgileri'!$B$9,H14&lt;='proje ve personel bilgileri'!$B$10)," ","Stoktan Kullanılan Malzeme Miktarı Proje Destek Süresi Dışında Bir Tarihtir")," ")</f>
        <v xml:space="preserve"> </v>
      </c>
    </row>
    <row r="15" spans="1:14" ht="15" customHeight="1" x14ac:dyDescent="0.25">
      <c r="A15" s="2">
        <v>8</v>
      </c>
      <c r="B15" s="136"/>
      <c r="C15" s="136"/>
      <c r="D15" s="136"/>
      <c r="E15" s="127"/>
      <c r="F15" s="128"/>
      <c r="G15" s="145">
        <f t="shared" si="0"/>
        <v>0</v>
      </c>
      <c r="H15" s="146"/>
      <c r="I15" s="38" t="str">
        <f t="shared" si="1"/>
        <v xml:space="preserve"> </v>
      </c>
      <c r="J15" s="38" t="str">
        <f>IF(H15&lt;&gt;0,IF(AND(H15&gt;='proje ve personel bilgileri'!$B$9,H15&lt;='proje ve personel bilgileri'!$B$10)," ","Stoktan Kullanılan Malzeme Miktarı Proje Destek Süresi Dışında Bir Tarihtir")," ")</f>
        <v xml:space="preserve"> </v>
      </c>
    </row>
    <row r="16" spans="1:14" ht="15" customHeight="1" x14ac:dyDescent="0.25">
      <c r="A16" s="2">
        <v>9</v>
      </c>
      <c r="B16" s="136"/>
      <c r="C16" s="136"/>
      <c r="D16" s="136"/>
      <c r="E16" s="127"/>
      <c r="F16" s="128"/>
      <c r="G16" s="145">
        <f t="shared" si="0"/>
        <v>0</v>
      </c>
      <c r="H16" s="146"/>
      <c r="I16" s="38" t="str">
        <f t="shared" si="1"/>
        <v xml:space="preserve"> </v>
      </c>
      <c r="J16" s="38" t="str">
        <f>IF(H16&lt;&gt;0,IF(AND(H16&gt;='proje ve personel bilgileri'!$B$9,H16&lt;='proje ve personel bilgileri'!$B$10)," ","Stoktan Kullanılan Malzeme Miktarı Proje Destek Süresi Dışında Bir Tarihtir")," ")</f>
        <v xml:space="preserve"> </v>
      </c>
    </row>
    <row r="17" spans="1:10" ht="15" customHeight="1" x14ac:dyDescent="0.25">
      <c r="A17" s="2">
        <v>10</v>
      </c>
      <c r="B17" s="136"/>
      <c r="C17" s="136"/>
      <c r="D17" s="136"/>
      <c r="E17" s="127"/>
      <c r="F17" s="128"/>
      <c r="G17" s="145">
        <f t="shared" si="0"/>
        <v>0</v>
      </c>
      <c r="H17" s="146"/>
      <c r="I17" s="38" t="str">
        <f t="shared" si="1"/>
        <v xml:space="preserve"> </v>
      </c>
      <c r="J17" s="38" t="str">
        <f>IF(H17&lt;&gt;0,IF(AND(H17&gt;='proje ve personel bilgileri'!$B$9,H17&lt;='proje ve personel bilgileri'!$B$10)," ","Stoktan Kullanılan Malzeme Miktarı Proje Destek Süresi Dışında Bir Tarihtir")," ")</f>
        <v xml:space="preserve"> </v>
      </c>
    </row>
    <row r="18" spans="1:10" ht="15" customHeight="1" x14ac:dyDescent="0.25">
      <c r="A18" s="2">
        <v>11</v>
      </c>
      <c r="B18" s="136"/>
      <c r="C18" s="136"/>
      <c r="D18" s="136"/>
      <c r="E18" s="127"/>
      <c r="F18" s="128"/>
      <c r="G18" s="145">
        <f t="shared" si="0"/>
        <v>0</v>
      </c>
      <c r="H18" s="146"/>
      <c r="I18" s="38" t="str">
        <f t="shared" si="1"/>
        <v xml:space="preserve"> </v>
      </c>
      <c r="J18" s="38" t="str">
        <f>IF(H18&lt;&gt;0,IF(AND(H18&gt;='proje ve personel bilgileri'!$B$9,H18&lt;='proje ve personel bilgileri'!$B$10)," ","Stoktan Kullanılan Malzeme Miktarı Proje Destek Süresi Dışında Bir Tarihtir")," ")</f>
        <v xml:space="preserve"> </v>
      </c>
    </row>
    <row r="19" spans="1:10" ht="15" customHeight="1" x14ac:dyDescent="0.25">
      <c r="A19" s="2">
        <v>12</v>
      </c>
      <c r="B19" s="136"/>
      <c r="C19" s="136"/>
      <c r="D19" s="136"/>
      <c r="E19" s="127"/>
      <c r="F19" s="128"/>
      <c r="G19" s="145">
        <f t="shared" si="0"/>
        <v>0</v>
      </c>
      <c r="H19" s="146"/>
      <c r="I19" s="38" t="str">
        <f t="shared" si="1"/>
        <v xml:space="preserve"> </v>
      </c>
      <c r="J19" s="38" t="str">
        <f>IF(H19&lt;&gt;0,IF(AND(H19&gt;='proje ve personel bilgileri'!$B$9,H19&lt;='proje ve personel bilgileri'!$B$10)," ","Stoktan Kullanılan Malzeme Miktarı Proje Destek Süresi Dışında Bir Tarihtir")," ")</f>
        <v xml:space="preserve"> </v>
      </c>
    </row>
    <row r="20" spans="1:10" ht="15" customHeight="1" x14ac:dyDescent="0.25">
      <c r="A20" s="2">
        <v>13</v>
      </c>
      <c r="B20" s="136"/>
      <c r="C20" s="136"/>
      <c r="D20" s="136"/>
      <c r="E20" s="127"/>
      <c r="F20" s="128"/>
      <c r="G20" s="145">
        <f t="shared" si="0"/>
        <v>0</v>
      </c>
      <c r="H20" s="146"/>
      <c r="I20" s="38" t="str">
        <f t="shared" si="1"/>
        <v xml:space="preserve"> </v>
      </c>
      <c r="J20" s="38" t="str">
        <f>IF(H20&lt;&gt;0,IF(AND(H20&gt;='proje ve personel bilgileri'!$B$9,H20&lt;='proje ve personel bilgileri'!$B$10)," ","Stoktan Kullanılan Malzeme Miktarı Proje Destek Süresi Dışında Bir Tarihtir")," ")</f>
        <v xml:space="preserve"> </v>
      </c>
    </row>
    <row r="21" spans="1:10" ht="15" customHeight="1" x14ac:dyDescent="0.25">
      <c r="A21" s="2">
        <v>14</v>
      </c>
      <c r="B21" s="136"/>
      <c r="C21" s="136"/>
      <c r="D21" s="136"/>
      <c r="E21" s="127"/>
      <c r="F21" s="128"/>
      <c r="G21" s="145">
        <f t="shared" si="0"/>
        <v>0</v>
      </c>
      <c r="H21" s="146"/>
      <c r="I21" s="38" t="str">
        <f t="shared" si="1"/>
        <v xml:space="preserve"> </v>
      </c>
      <c r="J21" s="38" t="str">
        <f>IF(H21&lt;&gt;0,IF(AND(H21&gt;='proje ve personel bilgileri'!$B$9,H21&lt;='proje ve personel bilgileri'!$B$10)," ","Stoktan Kullanılan Malzeme Miktarı Proje Destek Süresi Dışında Bir Tarihtir")," ")</f>
        <v xml:space="preserve"> </v>
      </c>
    </row>
    <row r="22" spans="1:10" ht="15" customHeight="1" x14ac:dyDescent="0.25">
      <c r="A22" s="2">
        <v>15</v>
      </c>
      <c r="B22" s="136"/>
      <c r="C22" s="136"/>
      <c r="D22" s="136"/>
      <c r="E22" s="127"/>
      <c r="F22" s="128"/>
      <c r="G22" s="145">
        <f t="shared" si="0"/>
        <v>0</v>
      </c>
      <c r="H22" s="146"/>
      <c r="I22" s="38" t="str">
        <f t="shared" si="1"/>
        <v xml:space="preserve"> </v>
      </c>
      <c r="J22" s="38" t="str">
        <f>IF(H22&lt;&gt;0,IF(AND(H22&gt;='proje ve personel bilgileri'!$B$9,H22&lt;='proje ve personel bilgileri'!$B$10)," ","Stoktan Kullanılan Malzeme Miktarı Proje Destek Süresi Dışında Bir Tarihtir")," ")</f>
        <v xml:space="preserve"> </v>
      </c>
    </row>
    <row r="23" spans="1:10" ht="15" customHeight="1" x14ac:dyDescent="0.25">
      <c r="A23" s="2">
        <v>16</v>
      </c>
      <c r="B23" s="136"/>
      <c r="C23" s="136"/>
      <c r="D23" s="136"/>
      <c r="E23" s="127"/>
      <c r="F23" s="128"/>
      <c r="G23" s="145">
        <f t="shared" si="0"/>
        <v>0</v>
      </c>
      <c r="H23" s="146"/>
      <c r="I23" s="38" t="str">
        <f t="shared" si="1"/>
        <v xml:space="preserve"> </v>
      </c>
      <c r="J23" s="38" t="str">
        <f>IF(H23&lt;&gt;0,IF(AND(H23&gt;='proje ve personel bilgileri'!$B$9,H23&lt;='proje ve personel bilgileri'!$B$10)," ","Stoktan Kullanılan Malzeme Miktarı Proje Destek Süresi Dışında Bir Tarihtir")," ")</f>
        <v xml:space="preserve"> </v>
      </c>
    </row>
    <row r="24" spans="1:10" ht="15" customHeight="1" x14ac:dyDescent="0.25">
      <c r="A24" s="2">
        <v>17</v>
      </c>
      <c r="B24" s="136"/>
      <c r="C24" s="136"/>
      <c r="D24" s="136"/>
      <c r="E24" s="127"/>
      <c r="F24" s="128"/>
      <c r="G24" s="145">
        <f t="shared" si="0"/>
        <v>0</v>
      </c>
      <c r="H24" s="146"/>
      <c r="I24" s="38" t="str">
        <f t="shared" si="1"/>
        <v xml:space="preserve"> </v>
      </c>
      <c r="J24" s="38" t="str">
        <f>IF(H24&lt;&gt;0,IF(AND(H24&gt;='proje ve personel bilgileri'!$B$9,H24&lt;='proje ve personel bilgileri'!$B$10)," ","Stoktan Kullanılan Malzeme Miktarı Proje Destek Süresi Dışında Bir Tarihtir")," ")</f>
        <v xml:space="preserve"> </v>
      </c>
    </row>
    <row r="25" spans="1:10" ht="15" customHeight="1" x14ac:dyDescent="0.25">
      <c r="A25" s="2">
        <v>18</v>
      </c>
      <c r="B25" s="136"/>
      <c r="C25" s="136"/>
      <c r="D25" s="136"/>
      <c r="E25" s="127"/>
      <c r="F25" s="128"/>
      <c r="G25" s="145">
        <f t="shared" si="0"/>
        <v>0</v>
      </c>
      <c r="H25" s="146"/>
      <c r="I25" s="38" t="str">
        <f t="shared" si="1"/>
        <v xml:space="preserve"> </v>
      </c>
      <c r="J25" s="38" t="str">
        <f>IF(H25&lt;&gt;0,IF(AND(H25&gt;='proje ve personel bilgileri'!$B$9,H25&lt;='proje ve personel bilgileri'!$B$10)," ","Stoktan Kullanılan Malzeme Miktarı Proje Destek Süresi Dışında Bir Tarihtir")," ")</f>
        <v xml:space="preserve"> </v>
      </c>
    </row>
    <row r="26" spans="1:10" ht="15.75" customHeight="1" x14ac:dyDescent="0.25">
      <c r="A26" s="83">
        <v>19</v>
      </c>
      <c r="B26" s="139"/>
      <c r="C26" s="139"/>
      <c r="D26" s="139"/>
      <c r="E26" s="130"/>
      <c r="F26" s="131"/>
      <c r="G26" s="147">
        <f t="shared" si="0"/>
        <v>0</v>
      </c>
      <c r="H26" s="148"/>
      <c r="I26" s="38" t="str">
        <f t="shared" si="1"/>
        <v xml:space="preserve"> </v>
      </c>
      <c r="J26" s="38" t="str">
        <f>IF(H26&lt;&gt;0,IF(AND(H26&gt;='proje ve personel bilgileri'!$B$9,H26&lt;='proje ve personel bilgileri'!$B$10)," ","Stoktan Kullanılan Malzeme Miktarı Proje Destek Süresi Dışında Bir Tarihtir")," ")</f>
        <v xml:space="preserve"> </v>
      </c>
    </row>
    <row r="27" spans="1:10" ht="19.5" customHeight="1" x14ac:dyDescent="0.25">
      <c r="A27" s="45"/>
      <c r="B27" s="513"/>
      <c r="C27" s="513"/>
      <c r="D27" s="90"/>
      <c r="E27" s="514" t="s">
        <v>240</v>
      </c>
      <c r="F27" s="515"/>
      <c r="G27" s="93">
        <f>SUM(G8:G26)</f>
        <v>0</v>
      </c>
      <c r="H27" s="46"/>
    </row>
    <row r="28" spans="1:10" ht="15" customHeight="1" x14ac:dyDescent="0.25">
      <c r="A28" s="47" t="s">
        <v>241</v>
      </c>
    </row>
    <row r="29" spans="1:10" ht="24" customHeight="1" x14ac:dyDescent="0.25">
      <c r="A29" s="511" t="s">
        <v>242</v>
      </c>
      <c r="B29" s="511"/>
      <c r="C29" s="511"/>
      <c r="D29" s="511"/>
      <c r="E29" s="511"/>
      <c r="F29" s="511"/>
      <c r="G29" s="511"/>
      <c r="H29" s="511"/>
      <c r="I29" s="511"/>
      <c r="J29" s="511"/>
    </row>
    <row r="30" spans="1:10" ht="18.75" customHeight="1" x14ac:dyDescent="0.25">
      <c r="A30" s="84"/>
      <c r="B30" s="84"/>
      <c r="C30" s="84"/>
      <c r="D30" s="84"/>
      <c r="E30" s="84"/>
      <c r="F30" s="84"/>
      <c r="G30" s="84"/>
      <c r="H30" s="84"/>
    </row>
    <row r="31" spans="1:10" ht="15" customHeight="1" x14ac:dyDescent="0.25">
      <c r="B31" s="512" t="s">
        <v>243</v>
      </c>
      <c r="C31" s="512"/>
      <c r="D31" s="512"/>
      <c r="E31" s="512"/>
      <c r="F31" s="512"/>
      <c r="G31" s="512"/>
    </row>
    <row r="33" spans="1:10" ht="15.75" customHeight="1" x14ac:dyDescent="0.25">
      <c r="A33" s="348" t="s">
        <v>232</v>
      </c>
      <c r="B33" s="348"/>
      <c r="C33" s="348"/>
      <c r="D33" s="348"/>
      <c r="E33" s="348"/>
      <c r="F33" s="348"/>
      <c r="G33" s="348"/>
      <c r="H33" s="348"/>
    </row>
    <row r="34" spans="1:10" ht="15" customHeight="1" x14ac:dyDescent="0.25">
      <c r="A34" s="70"/>
      <c r="B34" s="70"/>
      <c r="C34" s="71" t="str">
        <f>'proje ve personel bilgileri'!$B$7</f>
        <v>/</v>
      </c>
      <c r="D34" s="70" t="s">
        <v>109</v>
      </c>
      <c r="E34" s="70"/>
      <c r="F34" s="70"/>
      <c r="G34" s="70"/>
      <c r="H34" s="70"/>
    </row>
    <row r="35" spans="1:10" ht="18.75" customHeight="1" x14ac:dyDescent="0.25">
      <c r="G35" s="42" t="s">
        <v>233</v>
      </c>
    </row>
    <row r="36" spans="1:10" ht="30.75" customHeight="1" x14ac:dyDescent="0.25">
      <c r="A36" s="43" t="s">
        <v>2</v>
      </c>
      <c r="B36" s="374">
        <f>'proje ve personel bilgileri'!B2</f>
        <v>0</v>
      </c>
      <c r="C36" s="375"/>
      <c r="D36" s="375"/>
      <c r="E36" s="375"/>
      <c r="F36" s="375"/>
      <c r="G36" s="375"/>
      <c r="H36" s="376"/>
    </row>
    <row r="37" spans="1:10" ht="30.75" customHeight="1" x14ac:dyDescent="0.25">
      <c r="A37" s="44" t="s">
        <v>4</v>
      </c>
      <c r="B37" s="351">
        <f>'proje ve personel bilgileri'!B3</f>
        <v>0</v>
      </c>
      <c r="C37" s="352"/>
      <c r="D37" s="352"/>
      <c r="E37" s="352"/>
      <c r="F37" s="352"/>
      <c r="G37" s="352"/>
      <c r="H37" s="353"/>
    </row>
    <row r="38" spans="1:10" ht="45" customHeight="1" x14ac:dyDescent="0.25">
      <c r="A38" s="343" t="s">
        <v>87</v>
      </c>
      <c r="B38" s="88" t="s">
        <v>234</v>
      </c>
      <c r="C38" s="343" t="s">
        <v>227</v>
      </c>
      <c r="D38" s="343" t="s">
        <v>235</v>
      </c>
      <c r="E38" s="343" t="s">
        <v>236</v>
      </c>
      <c r="F38" s="343" t="s">
        <v>237</v>
      </c>
      <c r="G38" s="82" t="s">
        <v>181</v>
      </c>
      <c r="H38" s="343" t="s">
        <v>238</v>
      </c>
    </row>
    <row r="39" spans="1:10" ht="30.75" customHeight="1" x14ac:dyDescent="0.25">
      <c r="A39" s="338"/>
      <c r="B39" s="88" t="s">
        <v>239</v>
      </c>
      <c r="C39" s="338"/>
      <c r="D39" s="505"/>
      <c r="E39" s="338"/>
      <c r="F39" s="338"/>
      <c r="G39" s="82" t="s">
        <v>98</v>
      </c>
      <c r="H39" s="338"/>
    </row>
    <row r="40" spans="1:10" ht="15.75" customHeight="1" x14ac:dyDescent="0.25">
      <c r="A40" s="1">
        <v>20</v>
      </c>
      <c r="B40" s="133"/>
      <c r="C40" s="133"/>
      <c r="D40" s="133"/>
      <c r="E40" s="124"/>
      <c r="F40" s="125"/>
      <c r="G40" s="143">
        <f t="shared" ref="G40:G58" si="2">E40*F40</f>
        <v>0</v>
      </c>
      <c r="H40" s="144"/>
      <c r="I40" s="38" t="str">
        <f t="shared" ref="I40:I58" si="3">IF(G40&lt;&gt;0,(IF(H40=0,"Tarih Zorunlu Alandır"," "))," ")</f>
        <v xml:space="preserve"> </v>
      </c>
      <c r="J40" s="38" t="str">
        <f>IF(H40&lt;&gt;0,IF(AND(H40&gt;='proje ve personel bilgileri'!$B$9,H40&lt;='proje ve personel bilgileri'!$B$10)," ","Stoktan Kullanılan Malzeme Miktarı Proje Destek Süresi Dışında Bir Tarihtir")," ")</f>
        <v xml:space="preserve"> </v>
      </c>
    </row>
    <row r="41" spans="1:10" ht="15.75" customHeight="1" x14ac:dyDescent="0.25">
      <c r="A41" s="2">
        <v>21</v>
      </c>
      <c r="B41" s="136"/>
      <c r="C41" s="136"/>
      <c r="D41" s="136"/>
      <c r="E41" s="127"/>
      <c r="F41" s="128"/>
      <c r="G41" s="143">
        <f t="shared" si="2"/>
        <v>0</v>
      </c>
      <c r="H41" s="146"/>
      <c r="I41" s="38" t="str">
        <f t="shared" si="3"/>
        <v xml:space="preserve"> </v>
      </c>
      <c r="J41" s="38" t="str">
        <f>IF(H41&lt;&gt;0,IF(AND(H41&gt;='proje ve personel bilgileri'!$B$9,H41&lt;='proje ve personel bilgileri'!$B$10)," ","Stoktan Kullanılan Malzeme Miktarı Proje Destek Süresi Dışında Bir Tarihtir")," ")</f>
        <v xml:space="preserve"> </v>
      </c>
    </row>
    <row r="42" spans="1:10" ht="15.75" customHeight="1" x14ac:dyDescent="0.25">
      <c r="A42" s="1">
        <v>22</v>
      </c>
      <c r="B42" s="136"/>
      <c r="C42" s="136"/>
      <c r="D42" s="136"/>
      <c r="E42" s="127"/>
      <c r="F42" s="128"/>
      <c r="G42" s="143">
        <f t="shared" si="2"/>
        <v>0</v>
      </c>
      <c r="H42" s="146"/>
      <c r="I42" s="38" t="str">
        <f t="shared" si="3"/>
        <v xml:space="preserve"> </v>
      </c>
      <c r="J42" s="38" t="str">
        <f>IF(H42&lt;&gt;0,IF(AND(H42&gt;='proje ve personel bilgileri'!$B$9,H42&lt;='proje ve personel bilgileri'!$B$10)," ","Stoktan Kullanılan Malzeme Miktarı Proje Destek Süresi Dışında Bir Tarihtir")," ")</f>
        <v xml:space="preserve"> </v>
      </c>
    </row>
    <row r="43" spans="1:10" ht="15.75" customHeight="1" x14ac:dyDescent="0.25">
      <c r="A43" s="2">
        <v>23</v>
      </c>
      <c r="B43" s="136"/>
      <c r="C43" s="136"/>
      <c r="D43" s="136"/>
      <c r="E43" s="127"/>
      <c r="F43" s="128"/>
      <c r="G43" s="143">
        <f t="shared" si="2"/>
        <v>0</v>
      </c>
      <c r="H43" s="146"/>
      <c r="I43" s="38" t="str">
        <f t="shared" si="3"/>
        <v xml:space="preserve"> </v>
      </c>
      <c r="J43" s="38" t="str">
        <f>IF(H43&lt;&gt;0,IF(AND(H43&gt;='proje ve personel bilgileri'!$B$9,H43&lt;='proje ve personel bilgileri'!$B$10)," ","Stoktan Kullanılan Malzeme Miktarı Proje Destek Süresi Dışında Bir Tarihtir")," ")</f>
        <v xml:space="preserve"> </v>
      </c>
    </row>
    <row r="44" spans="1:10" ht="15.75" customHeight="1" x14ac:dyDescent="0.25">
      <c r="A44" s="1">
        <v>24</v>
      </c>
      <c r="B44" s="136"/>
      <c r="C44" s="136"/>
      <c r="D44" s="136"/>
      <c r="E44" s="127"/>
      <c r="F44" s="128"/>
      <c r="G44" s="143">
        <f t="shared" si="2"/>
        <v>0</v>
      </c>
      <c r="H44" s="146"/>
      <c r="I44" s="38" t="str">
        <f t="shared" si="3"/>
        <v xml:space="preserve"> </v>
      </c>
      <c r="J44" s="38" t="str">
        <f>IF(H44&lt;&gt;0,IF(AND(H44&gt;='proje ve personel bilgileri'!$B$9,H44&lt;='proje ve personel bilgileri'!$B$10)," ","Stoktan Kullanılan Malzeme Miktarı Proje Destek Süresi Dışında Bir Tarihtir")," ")</f>
        <v xml:space="preserve"> </v>
      </c>
    </row>
    <row r="45" spans="1:10" ht="15.75" customHeight="1" x14ac:dyDescent="0.25">
      <c r="A45" s="2">
        <v>25</v>
      </c>
      <c r="B45" s="136"/>
      <c r="C45" s="136"/>
      <c r="D45" s="136"/>
      <c r="E45" s="127"/>
      <c r="F45" s="128"/>
      <c r="G45" s="143">
        <f t="shared" si="2"/>
        <v>0</v>
      </c>
      <c r="H45" s="146"/>
      <c r="I45" s="38" t="str">
        <f t="shared" si="3"/>
        <v xml:space="preserve"> </v>
      </c>
      <c r="J45" s="38" t="str">
        <f>IF(H45&lt;&gt;0,IF(AND(H45&gt;='proje ve personel bilgileri'!$B$9,H45&lt;='proje ve personel bilgileri'!$B$10)," ","Stoktan Kullanılan Malzeme Miktarı Proje Destek Süresi Dışında Bir Tarihtir")," ")</f>
        <v xml:space="preserve"> </v>
      </c>
    </row>
    <row r="46" spans="1:10" ht="15.75" customHeight="1" x14ac:dyDescent="0.25">
      <c r="A46" s="1">
        <v>26</v>
      </c>
      <c r="B46" s="136"/>
      <c r="C46" s="136"/>
      <c r="D46" s="136"/>
      <c r="E46" s="127"/>
      <c r="F46" s="128"/>
      <c r="G46" s="143">
        <f t="shared" si="2"/>
        <v>0</v>
      </c>
      <c r="H46" s="146"/>
      <c r="I46" s="38" t="str">
        <f t="shared" si="3"/>
        <v xml:space="preserve"> </v>
      </c>
      <c r="J46" s="38" t="str">
        <f>IF(H46&lt;&gt;0,IF(AND(H46&gt;='proje ve personel bilgileri'!$B$9,H46&lt;='proje ve personel bilgileri'!$B$10)," ","Stoktan Kullanılan Malzeme Miktarı Proje Destek Süresi Dışında Bir Tarihtir")," ")</f>
        <v xml:space="preserve"> </v>
      </c>
    </row>
    <row r="47" spans="1:10" ht="15.75" customHeight="1" x14ac:dyDescent="0.25">
      <c r="A47" s="2">
        <v>27</v>
      </c>
      <c r="B47" s="136"/>
      <c r="C47" s="136"/>
      <c r="D47" s="136"/>
      <c r="E47" s="127"/>
      <c r="F47" s="128"/>
      <c r="G47" s="143">
        <f t="shared" si="2"/>
        <v>0</v>
      </c>
      <c r="H47" s="146"/>
      <c r="I47" s="38" t="str">
        <f t="shared" si="3"/>
        <v xml:space="preserve"> </v>
      </c>
      <c r="J47" s="38" t="str">
        <f>IF(H47&lt;&gt;0,IF(AND(H47&gt;='proje ve personel bilgileri'!$B$9,H47&lt;='proje ve personel bilgileri'!$B$10)," ","Stoktan Kullanılan Malzeme Miktarı Proje Destek Süresi Dışında Bir Tarihtir")," ")</f>
        <v xml:space="preserve"> </v>
      </c>
    </row>
    <row r="48" spans="1:10" ht="15.75" customHeight="1" x14ac:dyDescent="0.25">
      <c r="A48" s="1">
        <v>28</v>
      </c>
      <c r="B48" s="136"/>
      <c r="C48" s="136"/>
      <c r="D48" s="136"/>
      <c r="E48" s="127"/>
      <c r="F48" s="128"/>
      <c r="G48" s="143">
        <f t="shared" si="2"/>
        <v>0</v>
      </c>
      <c r="H48" s="146"/>
      <c r="I48" s="38" t="str">
        <f t="shared" si="3"/>
        <v xml:space="preserve"> </v>
      </c>
      <c r="J48" s="38" t="str">
        <f>IF(H48&lt;&gt;0,IF(AND(H48&gt;='proje ve personel bilgileri'!$B$9,H48&lt;='proje ve personel bilgileri'!$B$10)," ","Stoktan Kullanılan Malzeme Miktarı Proje Destek Süresi Dışında Bir Tarihtir")," ")</f>
        <v xml:space="preserve"> </v>
      </c>
    </row>
    <row r="49" spans="1:10" ht="15.75" customHeight="1" x14ac:dyDescent="0.25">
      <c r="A49" s="2">
        <v>29</v>
      </c>
      <c r="B49" s="136"/>
      <c r="C49" s="136"/>
      <c r="D49" s="136"/>
      <c r="E49" s="127"/>
      <c r="F49" s="128"/>
      <c r="G49" s="143">
        <f t="shared" si="2"/>
        <v>0</v>
      </c>
      <c r="H49" s="146"/>
      <c r="I49" s="38" t="str">
        <f t="shared" si="3"/>
        <v xml:space="preserve"> </v>
      </c>
      <c r="J49" s="38" t="str">
        <f>IF(H49&lt;&gt;0,IF(AND(H49&gt;='proje ve personel bilgileri'!$B$9,H49&lt;='proje ve personel bilgileri'!$B$10)," ","Stoktan Kullanılan Malzeme Miktarı Proje Destek Süresi Dışında Bir Tarihtir")," ")</f>
        <v xml:space="preserve"> </v>
      </c>
    </row>
    <row r="50" spans="1:10" ht="15.75" customHeight="1" x14ac:dyDescent="0.25">
      <c r="A50" s="1">
        <v>30</v>
      </c>
      <c r="B50" s="136"/>
      <c r="C50" s="136"/>
      <c r="D50" s="136"/>
      <c r="E50" s="127"/>
      <c r="F50" s="128"/>
      <c r="G50" s="143">
        <f t="shared" si="2"/>
        <v>0</v>
      </c>
      <c r="H50" s="146"/>
      <c r="I50" s="38" t="str">
        <f t="shared" si="3"/>
        <v xml:space="preserve"> </v>
      </c>
      <c r="J50" s="38" t="str">
        <f>IF(H50&lt;&gt;0,IF(AND(H50&gt;='proje ve personel bilgileri'!$B$9,H50&lt;='proje ve personel bilgileri'!$B$10)," ","Stoktan Kullanılan Malzeme Miktarı Proje Destek Süresi Dışında Bir Tarihtir")," ")</f>
        <v xml:space="preserve"> </v>
      </c>
    </row>
    <row r="51" spans="1:10" ht="15.75" customHeight="1" x14ac:dyDescent="0.25">
      <c r="A51" s="2">
        <v>31</v>
      </c>
      <c r="B51" s="136"/>
      <c r="C51" s="136"/>
      <c r="D51" s="136"/>
      <c r="E51" s="127"/>
      <c r="F51" s="128"/>
      <c r="G51" s="143">
        <f t="shared" si="2"/>
        <v>0</v>
      </c>
      <c r="H51" s="146"/>
      <c r="I51" s="38" t="str">
        <f t="shared" si="3"/>
        <v xml:space="preserve"> </v>
      </c>
      <c r="J51" s="38" t="str">
        <f>IF(H51&lt;&gt;0,IF(AND(H51&gt;='proje ve personel bilgileri'!$B$9,H51&lt;='proje ve personel bilgileri'!$B$10)," ","Stoktan Kullanılan Malzeme Miktarı Proje Destek Süresi Dışında Bir Tarihtir")," ")</f>
        <v xml:space="preserve"> </v>
      </c>
    </row>
    <row r="52" spans="1:10" ht="15.75" customHeight="1" x14ac:dyDescent="0.25">
      <c r="A52" s="1">
        <v>32</v>
      </c>
      <c r="B52" s="136"/>
      <c r="C52" s="136"/>
      <c r="D52" s="136"/>
      <c r="E52" s="127"/>
      <c r="F52" s="128"/>
      <c r="G52" s="143">
        <f t="shared" si="2"/>
        <v>0</v>
      </c>
      <c r="H52" s="146"/>
      <c r="I52" s="38" t="str">
        <f t="shared" si="3"/>
        <v xml:space="preserve"> </v>
      </c>
      <c r="J52" s="38" t="str">
        <f>IF(H52&lt;&gt;0,IF(AND(H52&gt;='proje ve personel bilgileri'!$B$9,H52&lt;='proje ve personel bilgileri'!$B$10)," ","Stoktan Kullanılan Malzeme Miktarı Proje Destek Süresi Dışında Bir Tarihtir")," ")</f>
        <v xml:space="preserve"> </v>
      </c>
    </row>
    <row r="53" spans="1:10" ht="15.75" customHeight="1" x14ac:dyDescent="0.25">
      <c r="A53" s="2">
        <v>33</v>
      </c>
      <c r="B53" s="136"/>
      <c r="C53" s="136"/>
      <c r="D53" s="136"/>
      <c r="E53" s="127"/>
      <c r="F53" s="128"/>
      <c r="G53" s="143">
        <f t="shared" si="2"/>
        <v>0</v>
      </c>
      <c r="H53" s="146"/>
      <c r="I53" s="38" t="str">
        <f t="shared" si="3"/>
        <v xml:space="preserve"> </v>
      </c>
      <c r="J53" s="38" t="str">
        <f>IF(H53&lt;&gt;0,IF(AND(H53&gt;='proje ve personel bilgileri'!$B$9,H53&lt;='proje ve personel bilgileri'!$B$10)," ","Stoktan Kullanılan Malzeme Miktarı Proje Destek Süresi Dışında Bir Tarihtir")," ")</f>
        <v xml:space="preserve"> </v>
      </c>
    </row>
    <row r="54" spans="1:10" ht="15.75" customHeight="1" x14ac:dyDescent="0.25">
      <c r="A54" s="1">
        <v>34</v>
      </c>
      <c r="B54" s="136"/>
      <c r="C54" s="136"/>
      <c r="D54" s="136"/>
      <c r="E54" s="127"/>
      <c r="F54" s="128"/>
      <c r="G54" s="143">
        <f t="shared" si="2"/>
        <v>0</v>
      </c>
      <c r="H54" s="146"/>
      <c r="I54" s="38" t="str">
        <f t="shared" si="3"/>
        <v xml:space="preserve"> </v>
      </c>
      <c r="J54" s="38" t="str">
        <f>IF(H54&lt;&gt;0,IF(AND(H54&gt;='proje ve personel bilgileri'!$B$9,H54&lt;='proje ve personel bilgileri'!$B$10)," ","Stoktan Kullanılan Malzeme Miktarı Proje Destek Süresi Dışında Bir Tarihtir")," ")</f>
        <v xml:space="preserve"> </v>
      </c>
    </row>
    <row r="55" spans="1:10" ht="15.75" customHeight="1" x14ac:dyDescent="0.25">
      <c r="A55" s="2">
        <v>35</v>
      </c>
      <c r="B55" s="136"/>
      <c r="C55" s="136"/>
      <c r="D55" s="136"/>
      <c r="E55" s="127"/>
      <c r="F55" s="128"/>
      <c r="G55" s="143">
        <f t="shared" si="2"/>
        <v>0</v>
      </c>
      <c r="H55" s="146"/>
      <c r="I55" s="38" t="str">
        <f t="shared" si="3"/>
        <v xml:space="preserve"> </v>
      </c>
      <c r="J55" s="38" t="str">
        <f>IF(H55&lt;&gt;0,IF(AND(H55&gt;='proje ve personel bilgileri'!$B$9,H55&lt;='proje ve personel bilgileri'!$B$10)," ","Stoktan Kullanılan Malzeme Miktarı Proje Destek Süresi Dışında Bir Tarihtir")," ")</f>
        <v xml:space="preserve"> </v>
      </c>
    </row>
    <row r="56" spans="1:10" ht="15.75" customHeight="1" x14ac:dyDescent="0.25">
      <c r="A56" s="1">
        <v>36</v>
      </c>
      <c r="B56" s="136"/>
      <c r="C56" s="136"/>
      <c r="D56" s="136"/>
      <c r="E56" s="127"/>
      <c r="F56" s="128"/>
      <c r="G56" s="143">
        <f t="shared" si="2"/>
        <v>0</v>
      </c>
      <c r="H56" s="146"/>
      <c r="I56" s="38" t="str">
        <f t="shared" si="3"/>
        <v xml:space="preserve"> </v>
      </c>
      <c r="J56" s="38" t="str">
        <f>IF(H56&lt;&gt;0,IF(AND(H56&gt;='proje ve personel bilgileri'!$B$9,H56&lt;='proje ve personel bilgileri'!$B$10)," ","Stoktan Kullanılan Malzeme Miktarı Proje Destek Süresi Dışında Bir Tarihtir")," ")</f>
        <v xml:space="preserve"> </v>
      </c>
    </row>
    <row r="57" spans="1:10" ht="15.75" customHeight="1" x14ac:dyDescent="0.25">
      <c r="A57" s="2">
        <v>37</v>
      </c>
      <c r="B57" s="149"/>
      <c r="C57" s="149"/>
      <c r="D57" s="149"/>
      <c r="E57" s="150"/>
      <c r="F57" s="151"/>
      <c r="G57" s="143">
        <f t="shared" si="2"/>
        <v>0</v>
      </c>
      <c r="H57" s="152"/>
      <c r="I57" s="38" t="str">
        <f t="shared" si="3"/>
        <v xml:space="preserve"> </v>
      </c>
      <c r="J57" s="38" t="str">
        <f>IF(H57&lt;&gt;0,IF(AND(H57&gt;='proje ve personel bilgileri'!$B$9,H57&lt;='proje ve personel bilgileri'!$B$10)," ","Stoktan Kullanılan Malzeme Miktarı Proje Destek Süresi Dışında Bir Tarihtir")," ")</f>
        <v xml:space="preserve"> </v>
      </c>
    </row>
    <row r="58" spans="1:10" ht="15.75" customHeight="1" x14ac:dyDescent="0.25">
      <c r="A58" s="63">
        <v>38</v>
      </c>
      <c r="B58" s="139"/>
      <c r="C58" s="139"/>
      <c r="D58" s="139"/>
      <c r="E58" s="130"/>
      <c r="F58" s="131"/>
      <c r="G58" s="153">
        <f t="shared" si="2"/>
        <v>0</v>
      </c>
      <c r="H58" s="148"/>
      <c r="I58" s="38" t="str">
        <f t="shared" si="3"/>
        <v xml:space="preserve"> </v>
      </c>
      <c r="J58" s="38" t="str">
        <f>IF(H58&lt;&gt;0,IF(AND(H58&gt;='proje ve personel bilgileri'!$B$9,H58&lt;='proje ve personel bilgileri'!$B$10)," ","Stoktan Kullanılan Malzeme Miktarı Proje Destek Süresi Dışında Bir Tarihtir")," ")</f>
        <v xml:space="preserve"> </v>
      </c>
    </row>
    <row r="59" spans="1:10" ht="15.75" customHeight="1" x14ac:dyDescent="0.25">
      <c r="A59" s="45"/>
      <c r="B59" s="513"/>
      <c r="C59" s="513"/>
      <c r="D59" s="90"/>
      <c r="E59" s="514" t="s">
        <v>240</v>
      </c>
      <c r="F59" s="515"/>
      <c r="G59" s="93">
        <f>SUM(G40:G58)+G27</f>
        <v>0</v>
      </c>
      <c r="H59" s="46"/>
    </row>
    <row r="60" spans="1:10" ht="15" customHeight="1" x14ac:dyDescent="0.25">
      <c r="A60" s="47" t="s">
        <v>241</v>
      </c>
    </row>
    <row r="61" spans="1:10" ht="25.5" customHeight="1" x14ac:dyDescent="0.25">
      <c r="A61" s="511" t="s">
        <v>242</v>
      </c>
      <c r="B61" s="511"/>
      <c r="C61" s="511"/>
      <c r="D61" s="511"/>
      <c r="E61" s="511"/>
      <c r="F61" s="511"/>
      <c r="G61" s="511"/>
      <c r="H61" s="511"/>
      <c r="I61" s="511"/>
      <c r="J61" s="511"/>
    </row>
    <row r="62" spans="1:10" ht="15" customHeight="1" x14ac:dyDescent="0.25">
      <c r="A62" s="84"/>
      <c r="B62" s="84"/>
      <c r="C62" s="84"/>
      <c r="D62" s="84"/>
      <c r="E62" s="84"/>
      <c r="F62" s="84"/>
      <c r="G62" s="84"/>
      <c r="H62" s="84"/>
    </row>
    <row r="63" spans="1:10" ht="15" customHeight="1" x14ac:dyDescent="0.25">
      <c r="B63" s="512" t="s">
        <v>243</v>
      </c>
      <c r="C63" s="512"/>
      <c r="D63" s="512"/>
      <c r="E63" s="512"/>
      <c r="F63" s="512"/>
      <c r="G63" s="512"/>
    </row>
    <row r="64" spans="1:10" ht="15.75" customHeight="1" x14ac:dyDescent="0.25">
      <c r="A64" s="348" t="s">
        <v>232</v>
      </c>
      <c r="B64" s="348"/>
      <c r="C64" s="348"/>
      <c r="D64" s="348"/>
      <c r="E64" s="348"/>
      <c r="F64" s="348"/>
      <c r="G64" s="348"/>
      <c r="H64" s="348"/>
    </row>
    <row r="65" spans="1:10" ht="15" customHeight="1" x14ac:dyDescent="0.25">
      <c r="A65" s="70"/>
      <c r="B65" s="70"/>
      <c r="C65" s="71" t="str">
        <f>'proje ve personel bilgileri'!$B$7</f>
        <v>/</v>
      </c>
      <c r="D65" s="70" t="s">
        <v>109</v>
      </c>
      <c r="E65" s="70"/>
      <c r="F65" s="70"/>
      <c r="G65" s="70"/>
      <c r="H65" s="70"/>
    </row>
    <row r="66" spans="1:10" ht="18.75" customHeight="1" x14ac:dyDescent="0.25">
      <c r="G66" s="42" t="s">
        <v>233</v>
      </c>
    </row>
    <row r="67" spans="1:10" ht="30.75" customHeight="1" x14ac:dyDescent="0.25">
      <c r="A67" s="43" t="s">
        <v>2</v>
      </c>
      <c r="B67" s="374">
        <f>'proje ve personel bilgileri'!B2</f>
        <v>0</v>
      </c>
      <c r="C67" s="375"/>
      <c r="D67" s="375"/>
      <c r="E67" s="375"/>
      <c r="F67" s="375"/>
      <c r="G67" s="375"/>
      <c r="H67" s="376"/>
    </row>
    <row r="68" spans="1:10" ht="30.75" customHeight="1" x14ac:dyDescent="0.25">
      <c r="A68" s="44" t="s">
        <v>4</v>
      </c>
      <c r="B68" s="351">
        <f>'proje ve personel bilgileri'!B3</f>
        <v>0</v>
      </c>
      <c r="C68" s="352"/>
      <c r="D68" s="352"/>
      <c r="E68" s="352"/>
      <c r="F68" s="352"/>
      <c r="G68" s="352"/>
      <c r="H68" s="353"/>
    </row>
    <row r="69" spans="1:10" ht="45" customHeight="1" x14ac:dyDescent="0.25">
      <c r="A69" s="343" t="s">
        <v>87</v>
      </c>
      <c r="B69" s="88" t="s">
        <v>234</v>
      </c>
      <c r="C69" s="343" t="s">
        <v>227</v>
      </c>
      <c r="D69" s="343" t="s">
        <v>235</v>
      </c>
      <c r="E69" s="343" t="s">
        <v>236</v>
      </c>
      <c r="F69" s="343" t="s">
        <v>237</v>
      </c>
      <c r="G69" s="82" t="s">
        <v>181</v>
      </c>
      <c r="H69" s="343" t="s">
        <v>238</v>
      </c>
    </row>
    <row r="70" spans="1:10" ht="30.75" customHeight="1" x14ac:dyDescent="0.25">
      <c r="A70" s="338"/>
      <c r="B70" s="88" t="s">
        <v>239</v>
      </c>
      <c r="C70" s="338"/>
      <c r="D70" s="505"/>
      <c r="E70" s="338"/>
      <c r="F70" s="338"/>
      <c r="G70" s="82" t="s">
        <v>98</v>
      </c>
      <c r="H70" s="338"/>
    </row>
    <row r="71" spans="1:10" ht="15.75" customHeight="1" x14ac:dyDescent="0.25">
      <c r="A71" s="1">
        <v>39</v>
      </c>
      <c r="B71" s="133"/>
      <c r="C71" s="133"/>
      <c r="D71" s="133"/>
      <c r="E71" s="124"/>
      <c r="F71" s="125"/>
      <c r="G71" s="143">
        <f t="shared" ref="G71:G89" si="4">E71*F71</f>
        <v>0</v>
      </c>
      <c r="H71" s="144"/>
      <c r="I71" s="38" t="str">
        <f t="shared" ref="I71:I89" si="5">IF(G71&lt;&gt;0,(IF(H71=0,"Tarih Zorunlu Alandır"," "))," ")</f>
        <v xml:space="preserve"> </v>
      </c>
      <c r="J71" s="38" t="str">
        <f>IF(H71&lt;&gt;0,IF(AND(H71&gt;='proje ve personel bilgileri'!$B$9,H71&lt;='proje ve personel bilgileri'!$B$10)," ","Stoktan Kullanılan Malzeme Miktarı Proje Destek Süresi Dışında Bir Tarihtir")," ")</f>
        <v xml:space="preserve"> </v>
      </c>
    </row>
    <row r="72" spans="1:10" ht="15.75" customHeight="1" x14ac:dyDescent="0.25">
      <c r="A72" s="2">
        <v>40</v>
      </c>
      <c r="B72" s="136"/>
      <c r="C72" s="136"/>
      <c r="D72" s="136"/>
      <c r="E72" s="127"/>
      <c r="F72" s="128"/>
      <c r="G72" s="143">
        <f t="shared" si="4"/>
        <v>0</v>
      </c>
      <c r="H72" s="146"/>
      <c r="I72" s="38" t="str">
        <f t="shared" si="5"/>
        <v xml:space="preserve"> </v>
      </c>
      <c r="J72" s="38" t="str">
        <f>IF(H72&lt;&gt;0,IF(AND(H72&gt;='proje ve personel bilgileri'!$B$9,H72&lt;='proje ve personel bilgileri'!$B$10)," ","Stoktan Kullanılan Malzeme Miktarı Proje Destek Süresi Dışında Bir Tarihtir")," ")</f>
        <v xml:space="preserve"> </v>
      </c>
    </row>
    <row r="73" spans="1:10" ht="15.75" customHeight="1" x14ac:dyDescent="0.25">
      <c r="A73" s="1">
        <v>41</v>
      </c>
      <c r="B73" s="136"/>
      <c r="C73" s="136"/>
      <c r="D73" s="136"/>
      <c r="E73" s="127"/>
      <c r="F73" s="128"/>
      <c r="G73" s="143">
        <f t="shared" si="4"/>
        <v>0</v>
      </c>
      <c r="H73" s="146"/>
      <c r="I73" s="38" t="str">
        <f t="shared" si="5"/>
        <v xml:space="preserve"> </v>
      </c>
      <c r="J73" s="38" t="str">
        <f>IF(H73&lt;&gt;0,IF(AND(H73&gt;='proje ve personel bilgileri'!$B$9,H73&lt;='proje ve personel bilgileri'!$B$10)," ","Stoktan Kullanılan Malzeme Miktarı Proje Destek Süresi Dışında Bir Tarihtir")," ")</f>
        <v xml:space="preserve"> </v>
      </c>
    </row>
    <row r="74" spans="1:10" ht="15.75" customHeight="1" x14ac:dyDescent="0.25">
      <c r="A74" s="2">
        <v>42</v>
      </c>
      <c r="B74" s="136"/>
      <c r="C74" s="136"/>
      <c r="D74" s="136"/>
      <c r="E74" s="127"/>
      <c r="F74" s="128"/>
      <c r="G74" s="143">
        <f t="shared" si="4"/>
        <v>0</v>
      </c>
      <c r="H74" s="146"/>
      <c r="I74" s="38" t="str">
        <f t="shared" si="5"/>
        <v xml:space="preserve"> </v>
      </c>
      <c r="J74" s="38" t="str">
        <f>IF(H74&lt;&gt;0,IF(AND(H74&gt;='proje ve personel bilgileri'!$B$9,H74&lt;='proje ve personel bilgileri'!$B$10)," ","Stoktan Kullanılan Malzeme Miktarı Proje Destek Süresi Dışında Bir Tarihtir")," ")</f>
        <v xml:space="preserve"> </v>
      </c>
    </row>
    <row r="75" spans="1:10" ht="15.75" customHeight="1" x14ac:dyDescent="0.25">
      <c r="A75" s="1">
        <v>43</v>
      </c>
      <c r="B75" s="136"/>
      <c r="C75" s="136"/>
      <c r="D75" s="136"/>
      <c r="E75" s="127"/>
      <c r="F75" s="128"/>
      <c r="G75" s="143">
        <f t="shared" si="4"/>
        <v>0</v>
      </c>
      <c r="H75" s="146"/>
      <c r="I75" s="38" t="str">
        <f t="shared" si="5"/>
        <v xml:space="preserve"> </v>
      </c>
      <c r="J75" s="38" t="str">
        <f>IF(H75&lt;&gt;0,IF(AND(H75&gt;='proje ve personel bilgileri'!$B$9,H75&lt;='proje ve personel bilgileri'!$B$10)," ","Stoktan Kullanılan Malzeme Miktarı Proje Destek Süresi Dışında Bir Tarihtir")," ")</f>
        <v xml:space="preserve"> </v>
      </c>
    </row>
    <row r="76" spans="1:10" ht="15.75" customHeight="1" x14ac:dyDescent="0.25">
      <c r="A76" s="2">
        <v>44</v>
      </c>
      <c r="B76" s="136"/>
      <c r="C76" s="136"/>
      <c r="D76" s="136"/>
      <c r="E76" s="127"/>
      <c r="F76" s="128"/>
      <c r="G76" s="143">
        <f t="shared" si="4"/>
        <v>0</v>
      </c>
      <c r="H76" s="146"/>
      <c r="I76" s="38" t="str">
        <f t="shared" si="5"/>
        <v xml:space="preserve"> </v>
      </c>
      <c r="J76" s="38" t="str">
        <f>IF(H76&lt;&gt;0,IF(AND(H76&gt;='proje ve personel bilgileri'!$B$9,H76&lt;='proje ve personel bilgileri'!$B$10)," ","Stoktan Kullanılan Malzeme Miktarı Proje Destek Süresi Dışında Bir Tarihtir")," ")</f>
        <v xml:space="preserve"> </v>
      </c>
    </row>
    <row r="77" spans="1:10" ht="15.75" customHeight="1" x14ac:dyDescent="0.25">
      <c r="A77" s="1">
        <v>45</v>
      </c>
      <c r="B77" s="136"/>
      <c r="C77" s="136"/>
      <c r="D77" s="136"/>
      <c r="E77" s="127"/>
      <c r="F77" s="128"/>
      <c r="G77" s="143">
        <f t="shared" si="4"/>
        <v>0</v>
      </c>
      <c r="H77" s="146"/>
      <c r="I77" s="38" t="str">
        <f t="shared" si="5"/>
        <v xml:space="preserve"> </v>
      </c>
      <c r="J77" s="38" t="str">
        <f>IF(H77&lt;&gt;0,IF(AND(H77&gt;='proje ve personel bilgileri'!$B$9,H77&lt;='proje ve personel bilgileri'!$B$10)," ","Stoktan Kullanılan Malzeme Miktarı Proje Destek Süresi Dışında Bir Tarihtir")," ")</f>
        <v xml:space="preserve"> </v>
      </c>
    </row>
    <row r="78" spans="1:10" ht="15.75" customHeight="1" x14ac:dyDescent="0.25">
      <c r="A78" s="2">
        <v>46</v>
      </c>
      <c r="B78" s="136"/>
      <c r="C78" s="136"/>
      <c r="D78" s="136"/>
      <c r="E78" s="127"/>
      <c r="F78" s="128"/>
      <c r="G78" s="143">
        <f t="shared" si="4"/>
        <v>0</v>
      </c>
      <c r="H78" s="146"/>
      <c r="I78" s="38" t="str">
        <f t="shared" si="5"/>
        <v xml:space="preserve"> </v>
      </c>
      <c r="J78" s="38" t="str">
        <f>IF(H78&lt;&gt;0,IF(AND(H78&gt;='proje ve personel bilgileri'!$B$9,H78&lt;='proje ve personel bilgileri'!$B$10)," ","Stoktan Kullanılan Malzeme Miktarı Proje Destek Süresi Dışında Bir Tarihtir")," ")</f>
        <v xml:space="preserve"> </v>
      </c>
    </row>
    <row r="79" spans="1:10" ht="15.75" customHeight="1" x14ac:dyDescent="0.25">
      <c r="A79" s="1">
        <v>47</v>
      </c>
      <c r="B79" s="136"/>
      <c r="C79" s="136"/>
      <c r="D79" s="136"/>
      <c r="E79" s="127"/>
      <c r="F79" s="128"/>
      <c r="G79" s="143">
        <f t="shared" si="4"/>
        <v>0</v>
      </c>
      <c r="H79" s="146"/>
      <c r="I79" s="38" t="str">
        <f t="shared" si="5"/>
        <v xml:space="preserve"> </v>
      </c>
      <c r="J79" s="38" t="str">
        <f>IF(H79&lt;&gt;0,IF(AND(H79&gt;='proje ve personel bilgileri'!$B$9,H79&lt;='proje ve personel bilgileri'!$B$10)," ","Stoktan Kullanılan Malzeme Miktarı Proje Destek Süresi Dışında Bir Tarihtir")," ")</f>
        <v xml:space="preserve"> </v>
      </c>
    </row>
    <row r="80" spans="1:10" ht="15.75" customHeight="1" x14ac:dyDescent="0.25">
      <c r="A80" s="2">
        <v>48</v>
      </c>
      <c r="B80" s="136"/>
      <c r="C80" s="136"/>
      <c r="D80" s="136"/>
      <c r="E80" s="127"/>
      <c r="F80" s="128"/>
      <c r="G80" s="143">
        <f t="shared" si="4"/>
        <v>0</v>
      </c>
      <c r="H80" s="146"/>
      <c r="I80" s="38" t="str">
        <f t="shared" si="5"/>
        <v xml:space="preserve"> </v>
      </c>
      <c r="J80" s="38" t="str">
        <f>IF(H80&lt;&gt;0,IF(AND(H80&gt;='proje ve personel bilgileri'!$B$9,H80&lt;='proje ve personel bilgileri'!$B$10)," ","Stoktan Kullanılan Malzeme Miktarı Proje Destek Süresi Dışında Bir Tarihtir")," ")</f>
        <v xml:space="preserve"> </v>
      </c>
    </row>
    <row r="81" spans="1:10" ht="15.75" customHeight="1" x14ac:dyDescent="0.25">
      <c r="A81" s="1">
        <v>49</v>
      </c>
      <c r="B81" s="136"/>
      <c r="C81" s="136"/>
      <c r="D81" s="136"/>
      <c r="E81" s="127"/>
      <c r="F81" s="128"/>
      <c r="G81" s="143">
        <f t="shared" si="4"/>
        <v>0</v>
      </c>
      <c r="H81" s="146"/>
      <c r="I81" s="38" t="str">
        <f t="shared" si="5"/>
        <v xml:space="preserve"> </v>
      </c>
      <c r="J81" s="38" t="str">
        <f>IF(H81&lt;&gt;0,IF(AND(H81&gt;='proje ve personel bilgileri'!$B$9,H81&lt;='proje ve personel bilgileri'!$B$10)," ","Stoktan Kullanılan Malzeme Miktarı Proje Destek Süresi Dışında Bir Tarihtir")," ")</f>
        <v xml:space="preserve"> </v>
      </c>
    </row>
    <row r="82" spans="1:10" ht="15.75" customHeight="1" x14ac:dyDescent="0.25">
      <c r="A82" s="2">
        <v>50</v>
      </c>
      <c r="B82" s="136"/>
      <c r="C82" s="136"/>
      <c r="D82" s="136"/>
      <c r="E82" s="127"/>
      <c r="F82" s="128"/>
      <c r="G82" s="143">
        <f t="shared" si="4"/>
        <v>0</v>
      </c>
      <c r="H82" s="146"/>
      <c r="I82" s="38" t="str">
        <f t="shared" si="5"/>
        <v xml:space="preserve"> </v>
      </c>
      <c r="J82" s="38" t="str">
        <f>IF(H82&lt;&gt;0,IF(AND(H82&gt;='proje ve personel bilgileri'!$B$9,H82&lt;='proje ve personel bilgileri'!$B$10)," ","Stoktan Kullanılan Malzeme Miktarı Proje Destek Süresi Dışında Bir Tarihtir")," ")</f>
        <v xml:space="preserve"> </v>
      </c>
    </row>
    <row r="83" spans="1:10" ht="15.75" customHeight="1" x14ac:dyDescent="0.25">
      <c r="A83" s="1">
        <v>51</v>
      </c>
      <c r="B83" s="136"/>
      <c r="C83" s="136"/>
      <c r="D83" s="136"/>
      <c r="E83" s="127"/>
      <c r="F83" s="128"/>
      <c r="G83" s="143">
        <f t="shared" si="4"/>
        <v>0</v>
      </c>
      <c r="H83" s="146"/>
      <c r="I83" s="38" t="str">
        <f t="shared" si="5"/>
        <v xml:space="preserve"> </v>
      </c>
      <c r="J83" s="38" t="str">
        <f>IF(H83&lt;&gt;0,IF(AND(H83&gt;='proje ve personel bilgileri'!$B$9,H83&lt;='proje ve personel bilgileri'!$B$10)," ","Stoktan Kullanılan Malzeme Miktarı Proje Destek Süresi Dışında Bir Tarihtir")," ")</f>
        <v xml:space="preserve"> </v>
      </c>
    </row>
    <row r="84" spans="1:10" ht="15.75" customHeight="1" x14ac:dyDescent="0.25">
      <c r="A84" s="2">
        <v>52</v>
      </c>
      <c r="B84" s="136"/>
      <c r="C84" s="136"/>
      <c r="D84" s="136"/>
      <c r="E84" s="127"/>
      <c r="F84" s="128"/>
      <c r="G84" s="143">
        <f t="shared" si="4"/>
        <v>0</v>
      </c>
      <c r="H84" s="146"/>
      <c r="I84" s="38" t="str">
        <f t="shared" si="5"/>
        <v xml:space="preserve"> </v>
      </c>
      <c r="J84" s="38" t="str">
        <f>IF(H84&lt;&gt;0,IF(AND(H84&gt;='proje ve personel bilgileri'!$B$9,H84&lt;='proje ve personel bilgileri'!$B$10)," ","Stoktan Kullanılan Malzeme Miktarı Proje Destek Süresi Dışında Bir Tarihtir")," ")</f>
        <v xml:space="preserve"> </v>
      </c>
    </row>
    <row r="85" spans="1:10" ht="15.75" customHeight="1" x14ac:dyDescent="0.25">
      <c r="A85" s="1">
        <v>53</v>
      </c>
      <c r="B85" s="136"/>
      <c r="C85" s="136"/>
      <c r="D85" s="136"/>
      <c r="E85" s="127"/>
      <c r="F85" s="128"/>
      <c r="G85" s="143">
        <f t="shared" si="4"/>
        <v>0</v>
      </c>
      <c r="H85" s="146"/>
      <c r="I85" s="38" t="str">
        <f t="shared" si="5"/>
        <v xml:space="preserve"> </v>
      </c>
      <c r="J85" s="38" t="str">
        <f>IF(H85&lt;&gt;0,IF(AND(H85&gt;='proje ve personel bilgileri'!$B$9,H85&lt;='proje ve personel bilgileri'!$B$10)," ","Stoktan Kullanılan Malzeme Miktarı Proje Destek Süresi Dışında Bir Tarihtir")," ")</f>
        <v xml:space="preserve"> </v>
      </c>
    </row>
    <row r="86" spans="1:10" ht="15.75" customHeight="1" x14ac:dyDescent="0.25">
      <c r="A86" s="2">
        <v>54</v>
      </c>
      <c r="B86" s="136"/>
      <c r="C86" s="136"/>
      <c r="D86" s="136"/>
      <c r="E86" s="127"/>
      <c r="F86" s="128"/>
      <c r="G86" s="143">
        <f t="shared" si="4"/>
        <v>0</v>
      </c>
      <c r="H86" s="146"/>
      <c r="I86" s="38" t="str">
        <f t="shared" si="5"/>
        <v xml:space="preserve"> </v>
      </c>
      <c r="J86" s="38" t="str">
        <f>IF(H86&lt;&gt;0,IF(AND(H86&gt;='proje ve personel bilgileri'!$B$9,H86&lt;='proje ve personel bilgileri'!$B$10)," ","Stoktan Kullanılan Malzeme Miktarı Proje Destek Süresi Dışında Bir Tarihtir")," ")</f>
        <v xml:space="preserve"> </v>
      </c>
    </row>
    <row r="87" spans="1:10" ht="15.75" customHeight="1" x14ac:dyDescent="0.25">
      <c r="A87" s="1">
        <v>55</v>
      </c>
      <c r="B87" s="136"/>
      <c r="C87" s="136"/>
      <c r="D87" s="136"/>
      <c r="E87" s="127"/>
      <c r="F87" s="128"/>
      <c r="G87" s="143">
        <f t="shared" si="4"/>
        <v>0</v>
      </c>
      <c r="H87" s="146"/>
      <c r="I87" s="38" t="str">
        <f t="shared" si="5"/>
        <v xml:space="preserve"> </v>
      </c>
      <c r="J87" s="38" t="str">
        <f>IF(H87&lt;&gt;0,IF(AND(H87&gt;='proje ve personel bilgileri'!$B$9,H87&lt;='proje ve personel bilgileri'!$B$10)," ","Stoktan Kullanılan Malzeme Miktarı Proje Destek Süresi Dışında Bir Tarihtir")," ")</f>
        <v xml:space="preserve"> </v>
      </c>
    </row>
    <row r="88" spans="1:10" ht="15.75" customHeight="1" x14ac:dyDescent="0.25">
      <c r="A88" s="2">
        <v>56</v>
      </c>
      <c r="B88" s="149"/>
      <c r="C88" s="149"/>
      <c r="D88" s="149"/>
      <c r="E88" s="150"/>
      <c r="F88" s="151"/>
      <c r="G88" s="143">
        <f t="shared" si="4"/>
        <v>0</v>
      </c>
      <c r="H88" s="152"/>
      <c r="I88" s="38" t="str">
        <f t="shared" si="5"/>
        <v xml:space="preserve"> </v>
      </c>
      <c r="J88" s="38" t="str">
        <f>IF(H88&lt;&gt;0,IF(AND(H88&gt;='proje ve personel bilgileri'!$B$9,H88&lt;='proje ve personel bilgileri'!$B$10)," ","Stoktan Kullanılan Malzeme Miktarı Proje Destek Süresi Dışında Bir Tarihtir")," ")</f>
        <v xml:space="preserve"> </v>
      </c>
    </row>
    <row r="89" spans="1:10" ht="15.75" customHeight="1" x14ac:dyDescent="0.25">
      <c r="A89" s="63">
        <v>57</v>
      </c>
      <c r="B89" s="139"/>
      <c r="C89" s="139"/>
      <c r="D89" s="139"/>
      <c r="E89" s="130"/>
      <c r="F89" s="131"/>
      <c r="G89" s="153">
        <f t="shared" si="4"/>
        <v>0</v>
      </c>
      <c r="H89" s="148"/>
      <c r="I89" s="38" t="str">
        <f t="shared" si="5"/>
        <v xml:space="preserve"> </v>
      </c>
      <c r="J89" s="38" t="str">
        <f>IF(H89&lt;&gt;0,IF(AND(H89&gt;='proje ve personel bilgileri'!$B$9,H89&lt;='proje ve personel bilgileri'!$B$10)," ","Stoktan Kullanılan Malzeme Miktarı Proje Destek Süresi Dışında Bir Tarihtir")," ")</f>
        <v xml:space="preserve"> </v>
      </c>
    </row>
    <row r="90" spans="1:10" ht="15.75" customHeight="1" x14ac:dyDescent="0.25">
      <c r="A90" s="45"/>
      <c r="B90" s="513"/>
      <c r="C90" s="513"/>
      <c r="D90" s="90"/>
      <c r="E90" s="514" t="s">
        <v>240</v>
      </c>
      <c r="F90" s="515"/>
      <c r="G90" s="93">
        <f>SUM(G71:G89)+G59</f>
        <v>0</v>
      </c>
      <c r="H90" s="46"/>
    </row>
    <row r="91" spans="1:10" ht="15" customHeight="1" x14ac:dyDescent="0.25">
      <c r="A91" s="47" t="s">
        <v>241</v>
      </c>
    </row>
    <row r="92" spans="1:10" ht="24.75" customHeight="1" x14ac:dyDescent="0.25">
      <c r="A92" s="511" t="s">
        <v>242</v>
      </c>
      <c r="B92" s="511"/>
      <c r="C92" s="511"/>
      <c r="D92" s="511"/>
      <c r="E92" s="511"/>
      <c r="F92" s="511"/>
      <c r="G92" s="511"/>
      <c r="H92" s="511"/>
      <c r="I92" s="511"/>
      <c r="J92" s="511"/>
    </row>
    <row r="93" spans="1:10" ht="15" customHeight="1" x14ac:dyDescent="0.25">
      <c r="A93" s="84"/>
      <c r="B93" s="84"/>
      <c r="C93" s="84"/>
      <c r="D93" s="84"/>
      <c r="E93" s="84"/>
      <c r="F93" s="84"/>
      <c r="G93" s="84"/>
      <c r="H93" s="84"/>
    </row>
    <row r="94" spans="1:10" ht="15" customHeight="1" x14ac:dyDescent="0.25">
      <c r="B94" s="512" t="s">
        <v>243</v>
      </c>
      <c r="C94" s="512"/>
      <c r="D94" s="512"/>
      <c r="E94" s="512"/>
      <c r="F94" s="512"/>
      <c r="G94" s="512"/>
    </row>
    <row r="95" spans="1:10" ht="15.75" customHeight="1" x14ac:dyDescent="0.25">
      <c r="A95" s="348" t="s">
        <v>232</v>
      </c>
      <c r="B95" s="348"/>
      <c r="C95" s="348"/>
      <c r="D95" s="348"/>
      <c r="E95" s="348"/>
      <c r="F95" s="348"/>
      <c r="G95" s="348"/>
      <c r="H95" s="348"/>
    </row>
    <row r="96" spans="1:10" ht="15" customHeight="1" x14ac:dyDescent="0.25">
      <c r="A96" s="70"/>
      <c r="B96" s="70"/>
      <c r="C96" s="71" t="str">
        <f>'proje ve personel bilgileri'!$B$7</f>
        <v>/</v>
      </c>
      <c r="D96" s="70" t="s">
        <v>109</v>
      </c>
      <c r="E96" s="70"/>
      <c r="F96" s="70"/>
      <c r="G96" s="70"/>
      <c r="H96" s="70"/>
    </row>
    <row r="97" spans="1:10" ht="18.75" customHeight="1" x14ac:dyDescent="0.25">
      <c r="G97" s="42" t="s">
        <v>233</v>
      </c>
    </row>
    <row r="98" spans="1:10" ht="30.75" customHeight="1" x14ac:dyDescent="0.25">
      <c r="A98" s="43" t="s">
        <v>2</v>
      </c>
      <c r="B98" s="374">
        <f>'proje ve personel bilgileri'!B2</f>
        <v>0</v>
      </c>
      <c r="C98" s="375"/>
      <c r="D98" s="375"/>
      <c r="E98" s="375"/>
      <c r="F98" s="375"/>
      <c r="G98" s="375"/>
      <c r="H98" s="376"/>
    </row>
    <row r="99" spans="1:10" ht="30.75" customHeight="1" x14ac:dyDescent="0.25">
      <c r="A99" s="44" t="s">
        <v>4</v>
      </c>
      <c r="B99" s="351">
        <f>'proje ve personel bilgileri'!B3</f>
        <v>0</v>
      </c>
      <c r="C99" s="352"/>
      <c r="D99" s="352"/>
      <c r="E99" s="352"/>
      <c r="F99" s="352"/>
      <c r="G99" s="352"/>
      <c r="H99" s="353"/>
    </row>
    <row r="100" spans="1:10" ht="45" customHeight="1" x14ac:dyDescent="0.25">
      <c r="A100" s="343" t="s">
        <v>87</v>
      </c>
      <c r="B100" s="88" t="s">
        <v>234</v>
      </c>
      <c r="C100" s="343" t="s">
        <v>227</v>
      </c>
      <c r="D100" s="343" t="s">
        <v>235</v>
      </c>
      <c r="E100" s="343" t="s">
        <v>236</v>
      </c>
      <c r="F100" s="343" t="s">
        <v>237</v>
      </c>
      <c r="G100" s="82" t="s">
        <v>181</v>
      </c>
      <c r="H100" s="343" t="s">
        <v>238</v>
      </c>
    </row>
    <row r="101" spans="1:10" ht="30.75" customHeight="1" x14ac:dyDescent="0.25">
      <c r="A101" s="338"/>
      <c r="B101" s="88" t="s">
        <v>239</v>
      </c>
      <c r="C101" s="338"/>
      <c r="D101" s="505"/>
      <c r="E101" s="338"/>
      <c r="F101" s="338"/>
      <c r="G101" s="82" t="s">
        <v>98</v>
      </c>
      <c r="H101" s="338"/>
    </row>
    <row r="102" spans="1:10" ht="15.75" customHeight="1" x14ac:dyDescent="0.25">
      <c r="A102" s="1">
        <v>58</v>
      </c>
      <c r="B102" s="133"/>
      <c r="C102" s="133"/>
      <c r="D102" s="133"/>
      <c r="E102" s="124"/>
      <c r="F102" s="125"/>
      <c r="G102" s="143">
        <f t="shared" ref="G102:G120" si="6">E102*F102</f>
        <v>0</v>
      </c>
      <c r="H102" s="144"/>
      <c r="I102" s="38" t="str">
        <f t="shared" ref="I102:I120" si="7">IF(G102&lt;&gt;0,(IF(H102=0,"Tarih Zorunlu Alandır"," "))," ")</f>
        <v xml:space="preserve"> </v>
      </c>
      <c r="J102" s="38" t="str">
        <f>IF(H102&lt;&gt;0,IF(AND(H102&gt;='proje ve personel bilgileri'!$B$9,H102&lt;='proje ve personel bilgileri'!$B$10)," ","Stoktan Kullanılan Malzeme Miktarı Proje Destek Süresi Dışında Bir Tarihtir")," ")</f>
        <v xml:space="preserve"> </v>
      </c>
    </row>
    <row r="103" spans="1:10" ht="15.75" customHeight="1" x14ac:dyDescent="0.25">
      <c r="A103" s="2">
        <v>59</v>
      </c>
      <c r="B103" s="136"/>
      <c r="C103" s="136"/>
      <c r="D103" s="136"/>
      <c r="E103" s="127"/>
      <c r="F103" s="128"/>
      <c r="G103" s="143">
        <f t="shared" si="6"/>
        <v>0</v>
      </c>
      <c r="H103" s="146"/>
      <c r="I103" s="38" t="str">
        <f t="shared" si="7"/>
        <v xml:space="preserve"> </v>
      </c>
      <c r="J103" s="38" t="str">
        <f>IF(H103&lt;&gt;0,IF(AND(H103&gt;='proje ve personel bilgileri'!$B$9,H103&lt;='proje ve personel bilgileri'!$B$10)," ","Stoktan Kullanılan Malzeme Miktarı Proje Destek Süresi Dışında Bir Tarihtir")," ")</f>
        <v xml:space="preserve"> </v>
      </c>
    </row>
    <row r="104" spans="1:10" ht="15.75" customHeight="1" x14ac:dyDescent="0.25">
      <c r="A104" s="1">
        <v>60</v>
      </c>
      <c r="B104" s="136"/>
      <c r="C104" s="136"/>
      <c r="D104" s="136"/>
      <c r="E104" s="127"/>
      <c r="F104" s="128"/>
      <c r="G104" s="143">
        <f t="shared" si="6"/>
        <v>0</v>
      </c>
      <c r="H104" s="146"/>
      <c r="I104" s="38" t="str">
        <f t="shared" si="7"/>
        <v xml:space="preserve"> </v>
      </c>
      <c r="J104" s="38" t="str">
        <f>IF(H104&lt;&gt;0,IF(AND(H104&gt;='proje ve personel bilgileri'!$B$9,H104&lt;='proje ve personel bilgileri'!$B$10)," ","Stoktan Kullanılan Malzeme Miktarı Proje Destek Süresi Dışında Bir Tarihtir")," ")</f>
        <v xml:space="preserve"> </v>
      </c>
    </row>
    <row r="105" spans="1:10" ht="15.75" customHeight="1" x14ac:dyDescent="0.25">
      <c r="A105" s="2">
        <v>61</v>
      </c>
      <c r="B105" s="136"/>
      <c r="C105" s="136"/>
      <c r="D105" s="136"/>
      <c r="E105" s="127"/>
      <c r="F105" s="128"/>
      <c r="G105" s="143">
        <f t="shared" si="6"/>
        <v>0</v>
      </c>
      <c r="H105" s="146"/>
      <c r="I105" s="38" t="str">
        <f t="shared" si="7"/>
        <v xml:space="preserve"> </v>
      </c>
      <c r="J105" s="38" t="str">
        <f>IF(H105&lt;&gt;0,IF(AND(H105&gt;='proje ve personel bilgileri'!$B$9,H105&lt;='proje ve personel bilgileri'!$B$10)," ","Stoktan Kullanılan Malzeme Miktarı Proje Destek Süresi Dışında Bir Tarihtir")," ")</f>
        <v xml:space="preserve"> </v>
      </c>
    </row>
    <row r="106" spans="1:10" ht="15.75" customHeight="1" x14ac:dyDescent="0.25">
      <c r="A106" s="1">
        <v>62</v>
      </c>
      <c r="B106" s="136"/>
      <c r="C106" s="136"/>
      <c r="D106" s="136"/>
      <c r="E106" s="127"/>
      <c r="F106" s="128"/>
      <c r="G106" s="143">
        <f t="shared" si="6"/>
        <v>0</v>
      </c>
      <c r="H106" s="146"/>
      <c r="I106" s="38" t="str">
        <f t="shared" si="7"/>
        <v xml:space="preserve"> </v>
      </c>
      <c r="J106" s="38" t="str">
        <f>IF(H106&lt;&gt;0,IF(AND(H106&gt;='proje ve personel bilgileri'!$B$9,H106&lt;='proje ve personel bilgileri'!$B$10)," ","Stoktan Kullanılan Malzeme Miktarı Proje Destek Süresi Dışında Bir Tarihtir")," ")</f>
        <v xml:space="preserve"> </v>
      </c>
    </row>
    <row r="107" spans="1:10" ht="15.75" customHeight="1" x14ac:dyDescent="0.25">
      <c r="A107" s="2">
        <v>63</v>
      </c>
      <c r="B107" s="136"/>
      <c r="C107" s="136"/>
      <c r="D107" s="136"/>
      <c r="E107" s="127"/>
      <c r="F107" s="128"/>
      <c r="G107" s="143">
        <f t="shared" si="6"/>
        <v>0</v>
      </c>
      <c r="H107" s="146"/>
      <c r="I107" s="38" t="str">
        <f t="shared" si="7"/>
        <v xml:space="preserve"> </v>
      </c>
      <c r="J107" s="38" t="str">
        <f>IF(H107&lt;&gt;0,IF(AND(H107&gt;='proje ve personel bilgileri'!$B$9,H107&lt;='proje ve personel bilgileri'!$B$10)," ","Stoktan Kullanılan Malzeme Miktarı Proje Destek Süresi Dışında Bir Tarihtir")," ")</f>
        <v xml:space="preserve"> </v>
      </c>
    </row>
    <row r="108" spans="1:10" ht="15.75" customHeight="1" x14ac:dyDescent="0.25">
      <c r="A108" s="1">
        <v>64</v>
      </c>
      <c r="B108" s="136"/>
      <c r="C108" s="136"/>
      <c r="D108" s="136"/>
      <c r="E108" s="127"/>
      <c r="F108" s="128"/>
      <c r="G108" s="143">
        <f t="shared" si="6"/>
        <v>0</v>
      </c>
      <c r="H108" s="146"/>
      <c r="I108" s="38" t="str">
        <f t="shared" si="7"/>
        <v xml:space="preserve"> </v>
      </c>
      <c r="J108" s="38" t="str">
        <f>IF(H108&lt;&gt;0,IF(AND(H108&gt;='proje ve personel bilgileri'!$B$9,H108&lt;='proje ve personel bilgileri'!$B$10)," ","Stoktan Kullanılan Malzeme Miktarı Proje Destek Süresi Dışında Bir Tarihtir")," ")</f>
        <v xml:space="preserve"> </v>
      </c>
    </row>
    <row r="109" spans="1:10" ht="15.75" customHeight="1" x14ac:dyDescent="0.25">
      <c r="A109" s="2">
        <v>65</v>
      </c>
      <c r="B109" s="136"/>
      <c r="C109" s="136"/>
      <c r="D109" s="136"/>
      <c r="E109" s="127"/>
      <c r="F109" s="128"/>
      <c r="G109" s="143">
        <f t="shared" si="6"/>
        <v>0</v>
      </c>
      <c r="H109" s="146"/>
      <c r="I109" s="38" t="str">
        <f t="shared" si="7"/>
        <v xml:space="preserve"> </v>
      </c>
      <c r="J109" s="38" t="str">
        <f>IF(H109&lt;&gt;0,IF(AND(H109&gt;='proje ve personel bilgileri'!$B$9,H109&lt;='proje ve personel bilgileri'!$B$10)," ","Stoktan Kullanılan Malzeme Miktarı Proje Destek Süresi Dışında Bir Tarihtir")," ")</f>
        <v xml:space="preserve"> </v>
      </c>
    </row>
    <row r="110" spans="1:10" ht="15.75" customHeight="1" x14ac:dyDescent="0.25">
      <c r="A110" s="1">
        <v>66</v>
      </c>
      <c r="B110" s="136"/>
      <c r="C110" s="136"/>
      <c r="D110" s="136"/>
      <c r="E110" s="127"/>
      <c r="F110" s="128"/>
      <c r="G110" s="143">
        <f t="shared" si="6"/>
        <v>0</v>
      </c>
      <c r="H110" s="146"/>
      <c r="I110" s="38" t="str">
        <f t="shared" si="7"/>
        <v xml:space="preserve"> </v>
      </c>
      <c r="J110" s="38" t="str">
        <f>IF(H110&lt;&gt;0,IF(AND(H110&gt;='proje ve personel bilgileri'!$B$9,H110&lt;='proje ve personel bilgileri'!$B$10)," ","Stoktan Kullanılan Malzeme Miktarı Proje Destek Süresi Dışında Bir Tarihtir")," ")</f>
        <v xml:space="preserve"> </v>
      </c>
    </row>
    <row r="111" spans="1:10" ht="15.75" customHeight="1" x14ac:dyDescent="0.25">
      <c r="A111" s="2">
        <v>67</v>
      </c>
      <c r="B111" s="136"/>
      <c r="C111" s="136"/>
      <c r="D111" s="136"/>
      <c r="E111" s="127"/>
      <c r="F111" s="128"/>
      <c r="G111" s="143">
        <f t="shared" si="6"/>
        <v>0</v>
      </c>
      <c r="H111" s="146"/>
      <c r="I111" s="38" t="str">
        <f t="shared" si="7"/>
        <v xml:space="preserve"> </v>
      </c>
      <c r="J111" s="38" t="str">
        <f>IF(H111&lt;&gt;0,IF(AND(H111&gt;='proje ve personel bilgileri'!$B$9,H111&lt;='proje ve personel bilgileri'!$B$10)," ","Stoktan Kullanılan Malzeme Miktarı Proje Destek Süresi Dışında Bir Tarihtir")," ")</f>
        <v xml:space="preserve"> </v>
      </c>
    </row>
    <row r="112" spans="1:10" ht="15.75" customHeight="1" x14ac:dyDescent="0.25">
      <c r="A112" s="1">
        <v>68</v>
      </c>
      <c r="B112" s="136"/>
      <c r="C112" s="136"/>
      <c r="D112" s="136"/>
      <c r="E112" s="127"/>
      <c r="F112" s="128"/>
      <c r="G112" s="143">
        <f t="shared" si="6"/>
        <v>0</v>
      </c>
      <c r="H112" s="146"/>
      <c r="I112" s="38" t="str">
        <f t="shared" si="7"/>
        <v xml:space="preserve"> </v>
      </c>
      <c r="J112" s="38" t="str">
        <f>IF(H112&lt;&gt;0,IF(AND(H112&gt;='proje ve personel bilgileri'!$B$9,H112&lt;='proje ve personel bilgileri'!$B$10)," ","Stoktan Kullanılan Malzeme Miktarı Proje Destek Süresi Dışında Bir Tarihtir")," ")</f>
        <v xml:space="preserve"> </v>
      </c>
    </row>
    <row r="113" spans="1:10" ht="15.75" customHeight="1" x14ac:dyDescent="0.25">
      <c r="A113" s="2">
        <v>69</v>
      </c>
      <c r="B113" s="136"/>
      <c r="C113" s="136"/>
      <c r="D113" s="136"/>
      <c r="E113" s="127"/>
      <c r="F113" s="128"/>
      <c r="G113" s="143">
        <f t="shared" si="6"/>
        <v>0</v>
      </c>
      <c r="H113" s="146"/>
      <c r="I113" s="38" t="str">
        <f t="shared" si="7"/>
        <v xml:space="preserve"> </v>
      </c>
      <c r="J113" s="38" t="str">
        <f>IF(H113&lt;&gt;0,IF(AND(H113&gt;='proje ve personel bilgileri'!$B$9,H113&lt;='proje ve personel bilgileri'!$B$10)," ","Stoktan Kullanılan Malzeme Miktarı Proje Destek Süresi Dışında Bir Tarihtir")," ")</f>
        <v xml:space="preserve"> </v>
      </c>
    </row>
    <row r="114" spans="1:10" ht="15.75" customHeight="1" x14ac:dyDescent="0.25">
      <c r="A114" s="1">
        <v>70</v>
      </c>
      <c r="B114" s="136"/>
      <c r="C114" s="136"/>
      <c r="D114" s="136"/>
      <c r="E114" s="127"/>
      <c r="F114" s="128"/>
      <c r="G114" s="143">
        <f t="shared" si="6"/>
        <v>0</v>
      </c>
      <c r="H114" s="146"/>
      <c r="I114" s="38" t="str">
        <f t="shared" si="7"/>
        <v xml:space="preserve"> </v>
      </c>
      <c r="J114" s="38" t="str">
        <f>IF(H114&lt;&gt;0,IF(AND(H114&gt;='proje ve personel bilgileri'!$B$9,H114&lt;='proje ve personel bilgileri'!$B$10)," ","Stoktan Kullanılan Malzeme Miktarı Proje Destek Süresi Dışında Bir Tarihtir")," ")</f>
        <v xml:space="preserve"> </v>
      </c>
    </row>
    <row r="115" spans="1:10" ht="15.75" customHeight="1" x14ac:dyDescent="0.25">
      <c r="A115" s="2">
        <v>71</v>
      </c>
      <c r="B115" s="136"/>
      <c r="C115" s="136"/>
      <c r="D115" s="136"/>
      <c r="E115" s="127"/>
      <c r="F115" s="128"/>
      <c r="G115" s="143">
        <f t="shared" si="6"/>
        <v>0</v>
      </c>
      <c r="H115" s="146"/>
      <c r="I115" s="38" t="str">
        <f t="shared" si="7"/>
        <v xml:space="preserve"> </v>
      </c>
      <c r="J115" s="38" t="str">
        <f>IF(H115&lt;&gt;0,IF(AND(H115&gt;='proje ve personel bilgileri'!$B$9,H115&lt;='proje ve personel bilgileri'!$B$10)," ","Stoktan Kullanılan Malzeme Miktarı Proje Destek Süresi Dışında Bir Tarihtir")," ")</f>
        <v xml:space="preserve"> </v>
      </c>
    </row>
    <row r="116" spans="1:10" ht="15.75" customHeight="1" x14ac:dyDescent="0.25">
      <c r="A116" s="1">
        <v>72</v>
      </c>
      <c r="B116" s="136"/>
      <c r="C116" s="136"/>
      <c r="D116" s="136"/>
      <c r="E116" s="127"/>
      <c r="F116" s="128"/>
      <c r="G116" s="143">
        <f t="shared" si="6"/>
        <v>0</v>
      </c>
      <c r="H116" s="146"/>
      <c r="I116" s="38" t="str">
        <f t="shared" si="7"/>
        <v xml:space="preserve"> </v>
      </c>
      <c r="J116" s="38" t="str">
        <f>IF(H116&lt;&gt;0,IF(AND(H116&gt;='proje ve personel bilgileri'!$B$9,H116&lt;='proje ve personel bilgileri'!$B$10)," ","Stoktan Kullanılan Malzeme Miktarı Proje Destek Süresi Dışında Bir Tarihtir")," ")</f>
        <v xml:space="preserve"> </v>
      </c>
    </row>
    <row r="117" spans="1:10" ht="15.75" customHeight="1" x14ac:dyDescent="0.25">
      <c r="A117" s="2">
        <v>73</v>
      </c>
      <c r="B117" s="136"/>
      <c r="C117" s="136"/>
      <c r="D117" s="136"/>
      <c r="E117" s="127"/>
      <c r="F117" s="128"/>
      <c r="G117" s="143">
        <f t="shared" si="6"/>
        <v>0</v>
      </c>
      <c r="H117" s="146"/>
      <c r="I117" s="38" t="str">
        <f t="shared" si="7"/>
        <v xml:space="preserve"> </v>
      </c>
      <c r="J117" s="38" t="str">
        <f>IF(H117&lt;&gt;0,IF(AND(H117&gt;='proje ve personel bilgileri'!$B$9,H117&lt;='proje ve personel bilgileri'!$B$10)," ","Stoktan Kullanılan Malzeme Miktarı Proje Destek Süresi Dışında Bir Tarihtir")," ")</f>
        <v xml:space="preserve"> </v>
      </c>
    </row>
    <row r="118" spans="1:10" ht="15.75" customHeight="1" x14ac:dyDescent="0.25">
      <c r="A118" s="1">
        <v>74</v>
      </c>
      <c r="B118" s="136"/>
      <c r="C118" s="136"/>
      <c r="D118" s="136"/>
      <c r="E118" s="127"/>
      <c r="F118" s="128"/>
      <c r="G118" s="143">
        <f t="shared" si="6"/>
        <v>0</v>
      </c>
      <c r="H118" s="146"/>
      <c r="I118" s="38" t="str">
        <f t="shared" si="7"/>
        <v xml:space="preserve"> </v>
      </c>
      <c r="J118" s="38" t="str">
        <f>IF(H118&lt;&gt;0,IF(AND(H118&gt;='proje ve personel bilgileri'!$B$9,H118&lt;='proje ve personel bilgileri'!$B$10)," ","Stoktan Kullanılan Malzeme Miktarı Proje Destek Süresi Dışında Bir Tarihtir")," ")</f>
        <v xml:space="preserve"> </v>
      </c>
    </row>
    <row r="119" spans="1:10" ht="15.75" customHeight="1" x14ac:dyDescent="0.25">
      <c r="A119" s="2">
        <v>75</v>
      </c>
      <c r="B119" s="149"/>
      <c r="C119" s="149"/>
      <c r="D119" s="149"/>
      <c r="E119" s="150"/>
      <c r="F119" s="151"/>
      <c r="G119" s="143">
        <f t="shared" si="6"/>
        <v>0</v>
      </c>
      <c r="H119" s="152"/>
      <c r="I119" s="38" t="str">
        <f t="shared" si="7"/>
        <v xml:space="preserve"> </v>
      </c>
      <c r="J119" s="38" t="str">
        <f>IF(H119&lt;&gt;0,IF(AND(H119&gt;='proje ve personel bilgileri'!$B$9,H119&lt;='proje ve personel bilgileri'!$B$10)," ","Stoktan Kullanılan Malzeme Miktarı Proje Destek Süresi Dışında Bir Tarihtir")," ")</f>
        <v xml:space="preserve"> </v>
      </c>
    </row>
    <row r="120" spans="1:10" ht="15.75" customHeight="1" x14ac:dyDescent="0.25">
      <c r="A120" s="63">
        <v>76</v>
      </c>
      <c r="B120" s="139"/>
      <c r="C120" s="139"/>
      <c r="D120" s="139"/>
      <c r="E120" s="130"/>
      <c r="F120" s="131"/>
      <c r="G120" s="153">
        <f t="shared" si="6"/>
        <v>0</v>
      </c>
      <c r="H120" s="148"/>
      <c r="I120" s="38" t="str">
        <f t="shared" si="7"/>
        <v xml:space="preserve"> </v>
      </c>
      <c r="J120" s="38" t="str">
        <f>IF(H120&lt;&gt;0,IF(AND(H120&gt;='proje ve personel bilgileri'!$B$9,H120&lt;='proje ve personel bilgileri'!$B$10)," ","Stoktan Kullanılan Malzeme Miktarı Proje Destek Süresi Dışında Bir Tarihtir")," ")</f>
        <v xml:space="preserve"> </v>
      </c>
    </row>
    <row r="121" spans="1:10" ht="15.75" customHeight="1" x14ac:dyDescent="0.25">
      <c r="A121" s="45"/>
      <c r="B121" s="513"/>
      <c r="C121" s="513"/>
      <c r="D121" s="90"/>
      <c r="E121" s="514" t="s">
        <v>240</v>
      </c>
      <c r="F121" s="515"/>
      <c r="G121" s="93">
        <f>SUM(G102:G120)+G90</f>
        <v>0</v>
      </c>
      <c r="H121" s="46"/>
    </row>
    <row r="122" spans="1:10" ht="15" customHeight="1" x14ac:dyDescent="0.25">
      <c r="A122" s="47" t="s">
        <v>241</v>
      </c>
    </row>
    <row r="123" spans="1:10" ht="25.5" customHeight="1" x14ac:dyDescent="0.25">
      <c r="A123" s="511" t="s">
        <v>242</v>
      </c>
      <c r="B123" s="511"/>
      <c r="C123" s="511"/>
      <c r="D123" s="511"/>
      <c r="E123" s="511"/>
      <c r="F123" s="511"/>
      <c r="G123" s="511"/>
      <c r="H123" s="511"/>
      <c r="I123" s="511"/>
      <c r="J123" s="511"/>
    </row>
    <row r="124" spans="1:10" ht="15" customHeight="1" x14ac:dyDescent="0.25">
      <c r="A124" s="84"/>
      <c r="B124" s="84"/>
      <c r="C124" s="84"/>
      <c r="D124" s="84"/>
      <c r="E124" s="84"/>
      <c r="F124" s="84"/>
      <c r="G124" s="84"/>
      <c r="H124" s="84"/>
    </row>
    <row r="125" spans="1:10" ht="15" customHeight="1" x14ac:dyDescent="0.25">
      <c r="B125" s="512" t="s">
        <v>243</v>
      </c>
      <c r="C125" s="512"/>
      <c r="D125" s="512"/>
      <c r="E125" s="512"/>
      <c r="F125" s="512"/>
      <c r="G125" s="512"/>
    </row>
    <row r="126" spans="1:10" ht="15.75" customHeight="1" x14ac:dyDescent="0.25">
      <c r="A126" s="348" t="s">
        <v>232</v>
      </c>
      <c r="B126" s="348"/>
      <c r="C126" s="348"/>
      <c r="D126" s="348"/>
      <c r="E126" s="348"/>
      <c r="F126" s="348"/>
      <c r="G126" s="348"/>
      <c r="H126" s="348"/>
    </row>
    <row r="127" spans="1:10" ht="15" customHeight="1" x14ac:dyDescent="0.25">
      <c r="A127" s="70"/>
      <c r="B127" s="70"/>
      <c r="C127" s="71" t="str">
        <f>'proje ve personel bilgileri'!$B$7</f>
        <v>/</v>
      </c>
      <c r="D127" s="70" t="s">
        <v>109</v>
      </c>
      <c r="E127" s="70"/>
      <c r="F127" s="70"/>
      <c r="G127" s="70"/>
      <c r="H127" s="70"/>
    </row>
    <row r="128" spans="1:10" ht="18.75" customHeight="1" x14ac:dyDescent="0.25">
      <c r="G128" s="42" t="s">
        <v>233</v>
      </c>
    </row>
    <row r="129" spans="1:10" ht="30.75" customHeight="1" x14ac:dyDescent="0.25">
      <c r="A129" s="43" t="s">
        <v>2</v>
      </c>
      <c r="B129" s="374">
        <f>'proje ve personel bilgileri'!B2</f>
        <v>0</v>
      </c>
      <c r="C129" s="375"/>
      <c r="D129" s="375"/>
      <c r="E129" s="375"/>
      <c r="F129" s="375"/>
      <c r="G129" s="375"/>
      <c r="H129" s="376"/>
    </row>
    <row r="130" spans="1:10" ht="30.75" customHeight="1" x14ac:dyDescent="0.25">
      <c r="A130" s="44" t="s">
        <v>4</v>
      </c>
      <c r="B130" s="351">
        <f>'proje ve personel bilgileri'!B3</f>
        <v>0</v>
      </c>
      <c r="C130" s="352"/>
      <c r="D130" s="352"/>
      <c r="E130" s="352"/>
      <c r="F130" s="352"/>
      <c r="G130" s="352"/>
      <c r="H130" s="353"/>
    </row>
    <row r="131" spans="1:10" ht="45" customHeight="1" x14ac:dyDescent="0.25">
      <c r="A131" s="343" t="s">
        <v>87</v>
      </c>
      <c r="B131" s="88" t="s">
        <v>234</v>
      </c>
      <c r="C131" s="343" t="s">
        <v>227</v>
      </c>
      <c r="D131" s="343" t="s">
        <v>235</v>
      </c>
      <c r="E131" s="343" t="s">
        <v>236</v>
      </c>
      <c r="F131" s="343" t="s">
        <v>237</v>
      </c>
      <c r="G131" s="82" t="s">
        <v>181</v>
      </c>
      <c r="H131" s="343" t="s">
        <v>238</v>
      </c>
    </row>
    <row r="132" spans="1:10" ht="30.75" customHeight="1" x14ac:dyDescent="0.25">
      <c r="A132" s="338"/>
      <c r="B132" s="88" t="s">
        <v>239</v>
      </c>
      <c r="C132" s="338"/>
      <c r="D132" s="505"/>
      <c r="E132" s="338"/>
      <c r="F132" s="338"/>
      <c r="G132" s="82" t="s">
        <v>98</v>
      </c>
      <c r="H132" s="338"/>
    </row>
    <row r="133" spans="1:10" ht="15.75" customHeight="1" x14ac:dyDescent="0.25">
      <c r="A133" s="1">
        <v>77</v>
      </c>
      <c r="B133" s="133"/>
      <c r="C133" s="133"/>
      <c r="D133" s="133"/>
      <c r="E133" s="124"/>
      <c r="F133" s="125"/>
      <c r="G133" s="143">
        <f t="shared" ref="G133:G151" si="8">E133*F133</f>
        <v>0</v>
      </c>
      <c r="H133" s="144"/>
      <c r="I133" s="38" t="str">
        <f t="shared" ref="I133:I151" si="9">IF(G133&lt;&gt;0,(IF(H133=0,"Tarih Zorunlu Alandır"," "))," ")</f>
        <v xml:space="preserve"> </v>
      </c>
      <c r="J133" s="38" t="str">
        <f>IF(H133&lt;&gt;0,IF(AND(H133&gt;='proje ve personel bilgileri'!$B$9,H133&lt;='proje ve personel bilgileri'!$B$10)," ","Stoktan Kullanılan Malzeme Miktarı Proje Destek Süresi Dışında Bir Tarihtir")," ")</f>
        <v xml:space="preserve"> </v>
      </c>
    </row>
    <row r="134" spans="1:10" ht="15.75" customHeight="1" x14ac:dyDescent="0.25">
      <c r="A134" s="2">
        <v>78</v>
      </c>
      <c r="B134" s="136"/>
      <c r="C134" s="136"/>
      <c r="D134" s="136"/>
      <c r="E134" s="127"/>
      <c r="F134" s="128"/>
      <c r="G134" s="143">
        <f t="shared" si="8"/>
        <v>0</v>
      </c>
      <c r="H134" s="146"/>
      <c r="I134" s="38" t="str">
        <f t="shared" si="9"/>
        <v xml:space="preserve"> </v>
      </c>
      <c r="J134" s="38" t="str">
        <f>IF(H134&lt;&gt;0,IF(AND(H134&gt;='proje ve personel bilgileri'!$B$9,H134&lt;='proje ve personel bilgileri'!$B$10)," ","Stoktan Kullanılan Malzeme Miktarı Proje Destek Süresi Dışında Bir Tarihtir")," ")</f>
        <v xml:space="preserve"> </v>
      </c>
    </row>
    <row r="135" spans="1:10" ht="15.75" customHeight="1" x14ac:dyDescent="0.25">
      <c r="A135" s="1">
        <v>79</v>
      </c>
      <c r="B135" s="136"/>
      <c r="C135" s="136"/>
      <c r="D135" s="136"/>
      <c r="E135" s="127"/>
      <c r="F135" s="128"/>
      <c r="G135" s="143">
        <f t="shared" si="8"/>
        <v>0</v>
      </c>
      <c r="H135" s="146"/>
      <c r="I135" s="38" t="str">
        <f t="shared" si="9"/>
        <v xml:space="preserve"> </v>
      </c>
      <c r="J135" s="38" t="str">
        <f>IF(H135&lt;&gt;0,IF(AND(H135&gt;='proje ve personel bilgileri'!$B$9,H135&lt;='proje ve personel bilgileri'!$B$10)," ","Stoktan Kullanılan Malzeme Miktarı Proje Destek Süresi Dışında Bir Tarihtir")," ")</f>
        <v xml:space="preserve"> </v>
      </c>
    </row>
    <row r="136" spans="1:10" ht="15.75" customHeight="1" x14ac:dyDescent="0.25">
      <c r="A136" s="2">
        <v>80</v>
      </c>
      <c r="B136" s="136"/>
      <c r="C136" s="136"/>
      <c r="D136" s="136"/>
      <c r="E136" s="127"/>
      <c r="F136" s="128"/>
      <c r="G136" s="143">
        <f t="shared" si="8"/>
        <v>0</v>
      </c>
      <c r="H136" s="146"/>
      <c r="I136" s="38" t="str">
        <f t="shared" si="9"/>
        <v xml:space="preserve"> </v>
      </c>
      <c r="J136" s="38" t="str">
        <f>IF(H136&lt;&gt;0,IF(AND(H136&gt;='proje ve personel bilgileri'!$B$9,H136&lt;='proje ve personel bilgileri'!$B$10)," ","Stoktan Kullanılan Malzeme Miktarı Proje Destek Süresi Dışında Bir Tarihtir")," ")</f>
        <v xml:space="preserve"> </v>
      </c>
    </row>
    <row r="137" spans="1:10" ht="15.75" customHeight="1" x14ac:dyDescent="0.25">
      <c r="A137" s="1">
        <v>81</v>
      </c>
      <c r="B137" s="136"/>
      <c r="C137" s="136"/>
      <c r="D137" s="136"/>
      <c r="E137" s="127"/>
      <c r="F137" s="128"/>
      <c r="G137" s="143">
        <f t="shared" si="8"/>
        <v>0</v>
      </c>
      <c r="H137" s="146"/>
      <c r="I137" s="38" t="str">
        <f t="shared" si="9"/>
        <v xml:space="preserve"> </v>
      </c>
      <c r="J137" s="38" t="str">
        <f>IF(H137&lt;&gt;0,IF(AND(H137&gt;='proje ve personel bilgileri'!$B$9,H137&lt;='proje ve personel bilgileri'!$B$10)," ","Stoktan Kullanılan Malzeme Miktarı Proje Destek Süresi Dışında Bir Tarihtir")," ")</f>
        <v xml:space="preserve"> </v>
      </c>
    </row>
    <row r="138" spans="1:10" ht="15.75" customHeight="1" x14ac:dyDescent="0.25">
      <c r="A138" s="2">
        <v>82</v>
      </c>
      <c r="B138" s="136"/>
      <c r="C138" s="136"/>
      <c r="D138" s="136"/>
      <c r="E138" s="127"/>
      <c r="F138" s="128"/>
      <c r="G138" s="143">
        <f t="shared" si="8"/>
        <v>0</v>
      </c>
      <c r="H138" s="146"/>
      <c r="I138" s="38" t="str">
        <f t="shared" si="9"/>
        <v xml:space="preserve"> </v>
      </c>
      <c r="J138" s="38" t="str">
        <f>IF(H138&lt;&gt;0,IF(AND(H138&gt;='proje ve personel bilgileri'!$B$9,H138&lt;='proje ve personel bilgileri'!$B$10)," ","Stoktan Kullanılan Malzeme Miktarı Proje Destek Süresi Dışında Bir Tarihtir")," ")</f>
        <v xml:space="preserve"> </v>
      </c>
    </row>
    <row r="139" spans="1:10" ht="15.75" customHeight="1" x14ac:dyDescent="0.25">
      <c r="A139" s="1">
        <v>83</v>
      </c>
      <c r="B139" s="136"/>
      <c r="C139" s="136"/>
      <c r="D139" s="136"/>
      <c r="E139" s="127"/>
      <c r="F139" s="128"/>
      <c r="G139" s="143">
        <f t="shared" si="8"/>
        <v>0</v>
      </c>
      <c r="H139" s="146"/>
      <c r="I139" s="38" t="str">
        <f t="shared" si="9"/>
        <v xml:space="preserve"> </v>
      </c>
      <c r="J139" s="38" t="str">
        <f>IF(H139&lt;&gt;0,IF(AND(H139&gt;='proje ve personel bilgileri'!$B$9,H139&lt;='proje ve personel bilgileri'!$B$10)," ","Stoktan Kullanılan Malzeme Miktarı Proje Destek Süresi Dışında Bir Tarihtir")," ")</f>
        <v xml:space="preserve"> </v>
      </c>
    </row>
    <row r="140" spans="1:10" ht="15.75" customHeight="1" x14ac:dyDescent="0.25">
      <c r="A140" s="2">
        <v>84</v>
      </c>
      <c r="B140" s="136"/>
      <c r="C140" s="136"/>
      <c r="D140" s="136"/>
      <c r="E140" s="127"/>
      <c r="F140" s="128"/>
      <c r="G140" s="143">
        <f t="shared" si="8"/>
        <v>0</v>
      </c>
      <c r="H140" s="146"/>
      <c r="I140" s="38" t="str">
        <f t="shared" si="9"/>
        <v xml:space="preserve"> </v>
      </c>
      <c r="J140" s="38" t="str">
        <f>IF(H140&lt;&gt;0,IF(AND(H140&gt;='proje ve personel bilgileri'!$B$9,H140&lt;='proje ve personel bilgileri'!$B$10)," ","Stoktan Kullanılan Malzeme Miktarı Proje Destek Süresi Dışında Bir Tarihtir")," ")</f>
        <v xml:space="preserve"> </v>
      </c>
    </row>
    <row r="141" spans="1:10" ht="15.75" customHeight="1" x14ac:dyDescent="0.25">
      <c r="A141" s="1">
        <v>85</v>
      </c>
      <c r="B141" s="136"/>
      <c r="C141" s="136"/>
      <c r="D141" s="136"/>
      <c r="E141" s="127"/>
      <c r="F141" s="128"/>
      <c r="G141" s="143">
        <f t="shared" si="8"/>
        <v>0</v>
      </c>
      <c r="H141" s="146"/>
      <c r="I141" s="38" t="str">
        <f t="shared" si="9"/>
        <v xml:space="preserve"> </v>
      </c>
      <c r="J141" s="38" t="str">
        <f>IF(H141&lt;&gt;0,IF(AND(H141&gt;='proje ve personel bilgileri'!$B$9,H141&lt;='proje ve personel bilgileri'!$B$10)," ","Stoktan Kullanılan Malzeme Miktarı Proje Destek Süresi Dışında Bir Tarihtir")," ")</f>
        <v xml:space="preserve"> </v>
      </c>
    </row>
    <row r="142" spans="1:10" ht="15.75" customHeight="1" x14ac:dyDescent="0.25">
      <c r="A142" s="2">
        <v>86</v>
      </c>
      <c r="B142" s="136"/>
      <c r="C142" s="136"/>
      <c r="D142" s="136"/>
      <c r="E142" s="127"/>
      <c r="F142" s="128"/>
      <c r="G142" s="143">
        <f t="shared" si="8"/>
        <v>0</v>
      </c>
      <c r="H142" s="146"/>
      <c r="I142" s="38" t="str">
        <f t="shared" si="9"/>
        <v xml:space="preserve"> </v>
      </c>
      <c r="J142" s="38" t="str">
        <f>IF(H142&lt;&gt;0,IF(AND(H142&gt;='proje ve personel bilgileri'!$B$9,H142&lt;='proje ve personel bilgileri'!$B$10)," ","Stoktan Kullanılan Malzeme Miktarı Proje Destek Süresi Dışında Bir Tarihtir")," ")</f>
        <v xml:space="preserve"> </v>
      </c>
    </row>
    <row r="143" spans="1:10" ht="15.75" customHeight="1" x14ac:dyDescent="0.25">
      <c r="A143" s="1">
        <v>87</v>
      </c>
      <c r="B143" s="136"/>
      <c r="C143" s="136"/>
      <c r="D143" s="136"/>
      <c r="E143" s="127"/>
      <c r="F143" s="128"/>
      <c r="G143" s="143">
        <f t="shared" si="8"/>
        <v>0</v>
      </c>
      <c r="H143" s="146"/>
      <c r="I143" s="38" t="str">
        <f t="shared" si="9"/>
        <v xml:space="preserve"> </v>
      </c>
      <c r="J143" s="38" t="str">
        <f>IF(H143&lt;&gt;0,IF(AND(H143&gt;='proje ve personel bilgileri'!$B$9,H143&lt;='proje ve personel bilgileri'!$B$10)," ","Stoktan Kullanılan Malzeme Miktarı Proje Destek Süresi Dışında Bir Tarihtir")," ")</f>
        <v xml:space="preserve"> </v>
      </c>
    </row>
    <row r="144" spans="1:10" ht="15.75" customHeight="1" x14ac:dyDescent="0.25">
      <c r="A144" s="2">
        <v>88</v>
      </c>
      <c r="B144" s="136"/>
      <c r="C144" s="136"/>
      <c r="D144" s="136"/>
      <c r="E144" s="127"/>
      <c r="F144" s="128"/>
      <c r="G144" s="143">
        <f t="shared" si="8"/>
        <v>0</v>
      </c>
      <c r="H144" s="146"/>
      <c r="I144" s="38" t="str">
        <f t="shared" si="9"/>
        <v xml:space="preserve"> </v>
      </c>
      <c r="J144" s="38" t="str">
        <f>IF(H144&lt;&gt;0,IF(AND(H144&gt;='proje ve personel bilgileri'!$B$9,H144&lt;='proje ve personel bilgileri'!$B$10)," ","Stoktan Kullanılan Malzeme Miktarı Proje Destek Süresi Dışında Bir Tarihtir")," ")</f>
        <v xml:space="preserve"> </v>
      </c>
    </row>
    <row r="145" spans="1:10" ht="15.75" customHeight="1" x14ac:dyDescent="0.25">
      <c r="A145" s="1">
        <v>89</v>
      </c>
      <c r="B145" s="136"/>
      <c r="C145" s="136"/>
      <c r="D145" s="136"/>
      <c r="E145" s="127"/>
      <c r="F145" s="128"/>
      <c r="G145" s="143">
        <f t="shared" si="8"/>
        <v>0</v>
      </c>
      <c r="H145" s="146"/>
      <c r="I145" s="38" t="str">
        <f t="shared" si="9"/>
        <v xml:space="preserve"> </v>
      </c>
      <c r="J145" s="38" t="str">
        <f>IF(H145&lt;&gt;0,IF(AND(H145&gt;='proje ve personel bilgileri'!$B$9,H145&lt;='proje ve personel bilgileri'!$B$10)," ","Stoktan Kullanılan Malzeme Miktarı Proje Destek Süresi Dışında Bir Tarihtir")," ")</f>
        <v xml:space="preserve"> </v>
      </c>
    </row>
    <row r="146" spans="1:10" ht="15.75" customHeight="1" x14ac:dyDescent="0.25">
      <c r="A146" s="2">
        <v>90</v>
      </c>
      <c r="B146" s="136"/>
      <c r="C146" s="136"/>
      <c r="D146" s="136"/>
      <c r="E146" s="127"/>
      <c r="F146" s="128"/>
      <c r="G146" s="143">
        <f t="shared" si="8"/>
        <v>0</v>
      </c>
      <c r="H146" s="146"/>
      <c r="I146" s="38" t="str">
        <f t="shared" si="9"/>
        <v xml:space="preserve"> </v>
      </c>
      <c r="J146" s="38" t="str">
        <f>IF(H146&lt;&gt;0,IF(AND(H146&gt;='proje ve personel bilgileri'!$B$9,H146&lt;='proje ve personel bilgileri'!$B$10)," ","Stoktan Kullanılan Malzeme Miktarı Proje Destek Süresi Dışında Bir Tarihtir")," ")</f>
        <v xml:space="preserve"> </v>
      </c>
    </row>
    <row r="147" spans="1:10" ht="15.75" customHeight="1" x14ac:dyDescent="0.25">
      <c r="A147" s="1">
        <v>91</v>
      </c>
      <c r="B147" s="136"/>
      <c r="C147" s="136"/>
      <c r="D147" s="136"/>
      <c r="E147" s="127"/>
      <c r="F147" s="128"/>
      <c r="G147" s="143">
        <f t="shared" si="8"/>
        <v>0</v>
      </c>
      <c r="H147" s="146"/>
      <c r="I147" s="38" t="str">
        <f t="shared" si="9"/>
        <v xml:space="preserve"> </v>
      </c>
      <c r="J147" s="38" t="str">
        <f>IF(H147&lt;&gt;0,IF(AND(H147&gt;='proje ve personel bilgileri'!$B$9,H147&lt;='proje ve personel bilgileri'!$B$10)," ","Stoktan Kullanılan Malzeme Miktarı Proje Destek Süresi Dışında Bir Tarihtir")," ")</f>
        <v xml:space="preserve"> </v>
      </c>
    </row>
    <row r="148" spans="1:10" ht="15.75" customHeight="1" x14ac:dyDescent="0.25">
      <c r="A148" s="2">
        <v>92</v>
      </c>
      <c r="B148" s="136"/>
      <c r="C148" s="136"/>
      <c r="D148" s="136"/>
      <c r="E148" s="127"/>
      <c r="F148" s="128"/>
      <c r="G148" s="143">
        <f t="shared" si="8"/>
        <v>0</v>
      </c>
      <c r="H148" s="146"/>
      <c r="I148" s="38" t="str">
        <f t="shared" si="9"/>
        <v xml:space="preserve"> </v>
      </c>
      <c r="J148" s="38" t="str">
        <f>IF(H148&lt;&gt;0,IF(AND(H148&gt;='proje ve personel bilgileri'!$B$9,H148&lt;='proje ve personel bilgileri'!$B$10)," ","Stoktan Kullanılan Malzeme Miktarı Proje Destek Süresi Dışında Bir Tarihtir")," ")</f>
        <v xml:space="preserve"> </v>
      </c>
    </row>
    <row r="149" spans="1:10" ht="15.75" customHeight="1" x14ac:dyDescent="0.25">
      <c r="A149" s="1">
        <v>93</v>
      </c>
      <c r="B149" s="136"/>
      <c r="C149" s="136"/>
      <c r="D149" s="136"/>
      <c r="E149" s="127"/>
      <c r="F149" s="128"/>
      <c r="G149" s="143">
        <f t="shared" si="8"/>
        <v>0</v>
      </c>
      <c r="H149" s="146"/>
      <c r="I149" s="38" t="str">
        <f t="shared" si="9"/>
        <v xml:space="preserve"> </v>
      </c>
      <c r="J149" s="38" t="str">
        <f>IF(H149&lt;&gt;0,IF(AND(H149&gt;='proje ve personel bilgileri'!$B$9,H149&lt;='proje ve personel bilgileri'!$B$10)," ","Stoktan Kullanılan Malzeme Miktarı Proje Destek Süresi Dışında Bir Tarihtir")," ")</f>
        <v xml:space="preserve"> </v>
      </c>
    </row>
    <row r="150" spans="1:10" ht="15.75" customHeight="1" x14ac:dyDescent="0.25">
      <c r="A150" s="2">
        <v>94</v>
      </c>
      <c r="B150" s="149"/>
      <c r="C150" s="149"/>
      <c r="D150" s="149"/>
      <c r="E150" s="150"/>
      <c r="F150" s="151"/>
      <c r="G150" s="143">
        <f t="shared" si="8"/>
        <v>0</v>
      </c>
      <c r="H150" s="152"/>
      <c r="I150" s="38" t="str">
        <f t="shared" si="9"/>
        <v xml:space="preserve"> </v>
      </c>
      <c r="J150" s="38" t="str">
        <f>IF(H150&lt;&gt;0,IF(AND(H150&gt;='proje ve personel bilgileri'!$B$9,H150&lt;='proje ve personel bilgileri'!$B$10)," ","Stoktan Kullanılan Malzeme Miktarı Proje Destek Süresi Dışında Bir Tarihtir")," ")</f>
        <v xml:space="preserve"> </v>
      </c>
    </row>
    <row r="151" spans="1:10" ht="15.75" customHeight="1" x14ac:dyDescent="0.25">
      <c r="A151" s="63">
        <v>95</v>
      </c>
      <c r="B151" s="139"/>
      <c r="C151" s="139"/>
      <c r="D151" s="139"/>
      <c r="E151" s="130"/>
      <c r="F151" s="131"/>
      <c r="G151" s="153">
        <f t="shared" si="8"/>
        <v>0</v>
      </c>
      <c r="H151" s="148"/>
      <c r="I151" s="38" t="str">
        <f t="shared" si="9"/>
        <v xml:space="preserve"> </v>
      </c>
      <c r="J151" s="38" t="str">
        <f>IF(H151&lt;&gt;0,IF(AND(H151&gt;='proje ve personel bilgileri'!$B$9,H151&lt;='proje ve personel bilgileri'!$B$10)," ","Stoktan Kullanılan Malzeme Miktarı Proje Destek Süresi Dışında Bir Tarihtir")," ")</f>
        <v xml:space="preserve"> </v>
      </c>
    </row>
    <row r="152" spans="1:10" ht="15.75" customHeight="1" x14ac:dyDescent="0.25">
      <c r="A152" s="45"/>
      <c r="B152" s="513"/>
      <c r="C152" s="513"/>
      <c r="D152" s="90"/>
      <c r="E152" s="514" t="s">
        <v>240</v>
      </c>
      <c r="F152" s="515"/>
      <c r="G152" s="93">
        <f>SUM(G133:G151)+G121</f>
        <v>0</v>
      </c>
      <c r="H152" s="46"/>
    </row>
    <row r="153" spans="1:10" ht="15" customHeight="1" x14ac:dyDescent="0.25">
      <c r="A153" s="47" t="s">
        <v>241</v>
      </c>
    </row>
    <row r="154" spans="1:10" ht="27" customHeight="1" x14ac:dyDescent="0.25">
      <c r="A154" s="511" t="s">
        <v>242</v>
      </c>
      <c r="B154" s="511"/>
      <c r="C154" s="511"/>
      <c r="D154" s="511"/>
      <c r="E154" s="511"/>
      <c r="F154" s="511"/>
      <c r="G154" s="511"/>
      <c r="H154" s="511"/>
      <c r="I154" s="511"/>
      <c r="J154" s="511"/>
    </row>
    <row r="155" spans="1:10" ht="15" customHeight="1" x14ac:dyDescent="0.25">
      <c r="A155" s="84"/>
      <c r="B155" s="84"/>
      <c r="C155" s="84"/>
      <c r="D155" s="84"/>
      <c r="E155" s="84"/>
      <c r="F155" s="84"/>
      <c r="G155" s="84"/>
      <c r="H155" s="84"/>
    </row>
    <row r="156" spans="1:10" ht="15" customHeight="1" x14ac:dyDescent="0.25">
      <c r="B156" s="512" t="s">
        <v>243</v>
      </c>
      <c r="C156" s="512"/>
      <c r="D156" s="512"/>
      <c r="E156" s="512"/>
      <c r="F156" s="512"/>
      <c r="G156" s="512"/>
    </row>
    <row r="157" spans="1:10" ht="15.75" customHeight="1" x14ac:dyDescent="0.25">
      <c r="A157" s="348" t="s">
        <v>232</v>
      </c>
      <c r="B157" s="348"/>
      <c r="C157" s="348"/>
      <c r="D157" s="348"/>
      <c r="E157" s="348"/>
      <c r="F157" s="348"/>
      <c r="G157" s="348"/>
      <c r="H157" s="348"/>
    </row>
    <row r="158" spans="1:10" ht="15" customHeight="1" x14ac:dyDescent="0.25">
      <c r="A158" s="70"/>
      <c r="B158" s="70"/>
      <c r="C158" s="71" t="str">
        <f>'proje ve personel bilgileri'!$B$7</f>
        <v>/</v>
      </c>
      <c r="D158" s="70" t="s">
        <v>109</v>
      </c>
      <c r="E158" s="70"/>
      <c r="F158" s="70"/>
      <c r="G158" s="70"/>
      <c r="H158" s="70"/>
    </row>
    <row r="159" spans="1:10" ht="18.75" customHeight="1" x14ac:dyDescent="0.25">
      <c r="G159" s="42" t="s">
        <v>233</v>
      </c>
    </row>
    <row r="160" spans="1:10" ht="30.75" customHeight="1" x14ac:dyDescent="0.25">
      <c r="A160" s="43" t="s">
        <v>2</v>
      </c>
      <c r="B160" s="374">
        <f>'proje ve personel bilgileri'!B2</f>
        <v>0</v>
      </c>
      <c r="C160" s="375"/>
      <c r="D160" s="375"/>
      <c r="E160" s="375"/>
      <c r="F160" s="375"/>
      <c r="G160" s="375"/>
      <c r="H160" s="376"/>
    </row>
    <row r="161" spans="1:10" ht="30.75" customHeight="1" x14ac:dyDescent="0.25">
      <c r="A161" s="44" t="s">
        <v>4</v>
      </c>
      <c r="B161" s="351">
        <f>'proje ve personel bilgileri'!B3</f>
        <v>0</v>
      </c>
      <c r="C161" s="352"/>
      <c r="D161" s="352"/>
      <c r="E161" s="352"/>
      <c r="F161" s="352"/>
      <c r="G161" s="352"/>
      <c r="H161" s="353"/>
    </row>
    <row r="162" spans="1:10" ht="45" customHeight="1" x14ac:dyDescent="0.25">
      <c r="A162" s="343" t="s">
        <v>87</v>
      </c>
      <c r="B162" s="88" t="s">
        <v>234</v>
      </c>
      <c r="C162" s="343" t="s">
        <v>227</v>
      </c>
      <c r="D162" s="343" t="s">
        <v>235</v>
      </c>
      <c r="E162" s="343" t="s">
        <v>236</v>
      </c>
      <c r="F162" s="343" t="s">
        <v>237</v>
      </c>
      <c r="G162" s="82" t="s">
        <v>181</v>
      </c>
      <c r="H162" s="343" t="s">
        <v>238</v>
      </c>
    </row>
    <row r="163" spans="1:10" ht="30.75" customHeight="1" x14ac:dyDescent="0.25">
      <c r="A163" s="338"/>
      <c r="B163" s="88" t="s">
        <v>239</v>
      </c>
      <c r="C163" s="338"/>
      <c r="D163" s="505"/>
      <c r="E163" s="338"/>
      <c r="F163" s="338"/>
      <c r="G163" s="82" t="s">
        <v>98</v>
      </c>
      <c r="H163" s="338"/>
    </row>
    <row r="164" spans="1:10" ht="15.75" customHeight="1" x14ac:dyDescent="0.25">
      <c r="A164" s="1">
        <v>96</v>
      </c>
      <c r="B164" s="133"/>
      <c r="C164" s="133"/>
      <c r="D164" s="133"/>
      <c r="E164" s="124"/>
      <c r="F164" s="125"/>
      <c r="G164" s="143">
        <f t="shared" ref="G164:G182" si="10">E164*F164</f>
        <v>0</v>
      </c>
      <c r="H164" s="144"/>
      <c r="I164" s="38" t="str">
        <f t="shared" ref="I164:I182" si="11">IF(G164&lt;&gt;0,(IF(H164=0,"Tarih Zorunlu Alandır"," "))," ")</f>
        <v xml:space="preserve"> </v>
      </c>
      <c r="J164" s="38" t="str">
        <f>IF(H164&lt;&gt;0,IF(AND(H164&gt;='proje ve personel bilgileri'!$B$9,H164&lt;='proje ve personel bilgileri'!$B$10)," ","Stoktan Kullanılan Malzeme Miktarı Proje Destek Süresi Dışında Bir Tarihtir")," ")</f>
        <v xml:space="preserve"> </v>
      </c>
    </row>
    <row r="165" spans="1:10" ht="15.75" customHeight="1" x14ac:dyDescent="0.25">
      <c r="A165" s="2">
        <v>97</v>
      </c>
      <c r="B165" s="136"/>
      <c r="C165" s="136"/>
      <c r="D165" s="136"/>
      <c r="E165" s="127"/>
      <c r="F165" s="128"/>
      <c r="G165" s="143">
        <f t="shared" si="10"/>
        <v>0</v>
      </c>
      <c r="H165" s="146"/>
      <c r="I165" s="38" t="str">
        <f t="shared" si="11"/>
        <v xml:space="preserve"> </v>
      </c>
      <c r="J165" s="38" t="str">
        <f>IF(H165&lt;&gt;0,IF(AND(H165&gt;='proje ve personel bilgileri'!$B$9,H165&lt;='proje ve personel bilgileri'!$B$10)," ","Stoktan Kullanılan Malzeme Miktarı Proje Destek Süresi Dışında Bir Tarihtir")," ")</f>
        <v xml:space="preserve"> </v>
      </c>
    </row>
    <row r="166" spans="1:10" ht="15.75" customHeight="1" x14ac:dyDescent="0.25">
      <c r="A166" s="1">
        <v>98</v>
      </c>
      <c r="B166" s="136"/>
      <c r="C166" s="136"/>
      <c r="D166" s="136"/>
      <c r="E166" s="127"/>
      <c r="F166" s="128"/>
      <c r="G166" s="143">
        <f t="shared" si="10"/>
        <v>0</v>
      </c>
      <c r="H166" s="146"/>
      <c r="I166" s="38" t="str">
        <f t="shared" si="11"/>
        <v xml:space="preserve"> </v>
      </c>
      <c r="J166" s="38" t="str">
        <f>IF(H166&lt;&gt;0,IF(AND(H166&gt;='proje ve personel bilgileri'!$B$9,H166&lt;='proje ve personel bilgileri'!$B$10)," ","Stoktan Kullanılan Malzeme Miktarı Proje Destek Süresi Dışında Bir Tarihtir")," ")</f>
        <v xml:space="preserve"> </v>
      </c>
    </row>
    <row r="167" spans="1:10" ht="15.75" customHeight="1" x14ac:dyDescent="0.25">
      <c r="A167" s="2">
        <v>99</v>
      </c>
      <c r="B167" s="136"/>
      <c r="C167" s="136"/>
      <c r="D167" s="136"/>
      <c r="E167" s="127"/>
      <c r="F167" s="128"/>
      <c r="G167" s="143">
        <f t="shared" si="10"/>
        <v>0</v>
      </c>
      <c r="H167" s="146"/>
      <c r="I167" s="38" t="str">
        <f t="shared" si="11"/>
        <v xml:space="preserve"> </v>
      </c>
      <c r="J167" s="38" t="str">
        <f>IF(H167&lt;&gt;0,IF(AND(H167&gt;='proje ve personel bilgileri'!$B$9,H167&lt;='proje ve personel bilgileri'!$B$10)," ","Stoktan Kullanılan Malzeme Miktarı Proje Destek Süresi Dışında Bir Tarihtir")," ")</f>
        <v xml:space="preserve"> </v>
      </c>
    </row>
    <row r="168" spans="1:10" ht="15.75" customHeight="1" x14ac:dyDescent="0.25">
      <c r="A168" s="1">
        <v>100</v>
      </c>
      <c r="B168" s="136"/>
      <c r="C168" s="136"/>
      <c r="D168" s="136"/>
      <c r="E168" s="127"/>
      <c r="F168" s="128"/>
      <c r="G168" s="143">
        <f t="shared" si="10"/>
        <v>0</v>
      </c>
      <c r="H168" s="146"/>
      <c r="I168" s="38" t="str">
        <f t="shared" si="11"/>
        <v xml:space="preserve"> </v>
      </c>
      <c r="J168" s="38" t="str">
        <f>IF(H168&lt;&gt;0,IF(AND(H168&gt;='proje ve personel bilgileri'!$B$9,H168&lt;='proje ve personel bilgileri'!$B$10)," ","Stoktan Kullanılan Malzeme Miktarı Proje Destek Süresi Dışında Bir Tarihtir")," ")</f>
        <v xml:space="preserve"> </v>
      </c>
    </row>
    <row r="169" spans="1:10" ht="15.75" customHeight="1" x14ac:dyDescent="0.25">
      <c r="A169" s="2">
        <v>101</v>
      </c>
      <c r="B169" s="136"/>
      <c r="C169" s="136"/>
      <c r="D169" s="136"/>
      <c r="E169" s="127"/>
      <c r="F169" s="128"/>
      <c r="G169" s="143">
        <f t="shared" si="10"/>
        <v>0</v>
      </c>
      <c r="H169" s="146"/>
      <c r="I169" s="38" t="str">
        <f t="shared" si="11"/>
        <v xml:space="preserve"> </v>
      </c>
      <c r="J169" s="38" t="str">
        <f>IF(H169&lt;&gt;0,IF(AND(H169&gt;='proje ve personel bilgileri'!$B$9,H169&lt;='proje ve personel bilgileri'!$B$10)," ","Stoktan Kullanılan Malzeme Miktarı Proje Destek Süresi Dışında Bir Tarihtir")," ")</f>
        <v xml:space="preserve"> </v>
      </c>
    </row>
    <row r="170" spans="1:10" ht="15.75" customHeight="1" x14ac:dyDescent="0.25">
      <c r="A170" s="1">
        <v>102</v>
      </c>
      <c r="B170" s="136"/>
      <c r="C170" s="136"/>
      <c r="D170" s="136"/>
      <c r="E170" s="127"/>
      <c r="F170" s="128"/>
      <c r="G170" s="143">
        <f t="shared" si="10"/>
        <v>0</v>
      </c>
      <c r="H170" s="146"/>
      <c r="I170" s="38" t="str">
        <f t="shared" si="11"/>
        <v xml:space="preserve"> </v>
      </c>
      <c r="J170" s="38" t="str">
        <f>IF(H170&lt;&gt;0,IF(AND(H170&gt;='proje ve personel bilgileri'!$B$9,H170&lt;='proje ve personel bilgileri'!$B$10)," ","Stoktan Kullanılan Malzeme Miktarı Proje Destek Süresi Dışında Bir Tarihtir")," ")</f>
        <v xml:space="preserve"> </v>
      </c>
    </row>
    <row r="171" spans="1:10" ht="15.75" customHeight="1" x14ac:dyDescent="0.25">
      <c r="A171" s="2">
        <v>103</v>
      </c>
      <c r="B171" s="136"/>
      <c r="C171" s="136"/>
      <c r="D171" s="136"/>
      <c r="E171" s="127"/>
      <c r="F171" s="128"/>
      <c r="G171" s="143">
        <f t="shared" si="10"/>
        <v>0</v>
      </c>
      <c r="H171" s="146"/>
      <c r="I171" s="38" t="str">
        <f t="shared" si="11"/>
        <v xml:space="preserve"> </v>
      </c>
      <c r="J171" s="38" t="str">
        <f>IF(H171&lt;&gt;0,IF(AND(H171&gt;='proje ve personel bilgileri'!$B$9,H171&lt;='proje ve personel bilgileri'!$B$10)," ","Stoktan Kullanılan Malzeme Miktarı Proje Destek Süresi Dışında Bir Tarihtir")," ")</f>
        <v xml:space="preserve"> </v>
      </c>
    </row>
    <row r="172" spans="1:10" ht="15.75" customHeight="1" x14ac:dyDescent="0.25">
      <c r="A172" s="1">
        <v>104</v>
      </c>
      <c r="B172" s="136"/>
      <c r="C172" s="136"/>
      <c r="D172" s="136"/>
      <c r="E172" s="127"/>
      <c r="F172" s="128"/>
      <c r="G172" s="143">
        <f t="shared" si="10"/>
        <v>0</v>
      </c>
      <c r="H172" s="146"/>
      <c r="I172" s="38" t="str">
        <f t="shared" si="11"/>
        <v xml:space="preserve"> </v>
      </c>
      <c r="J172" s="38" t="str">
        <f>IF(H172&lt;&gt;0,IF(AND(H172&gt;='proje ve personel bilgileri'!$B$9,H172&lt;='proje ve personel bilgileri'!$B$10)," ","Stoktan Kullanılan Malzeme Miktarı Proje Destek Süresi Dışında Bir Tarihtir")," ")</f>
        <v xml:space="preserve"> </v>
      </c>
    </row>
    <row r="173" spans="1:10" ht="15.75" customHeight="1" x14ac:dyDescent="0.25">
      <c r="A173" s="2">
        <v>105</v>
      </c>
      <c r="B173" s="136"/>
      <c r="C173" s="136"/>
      <c r="D173" s="136"/>
      <c r="E173" s="127"/>
      <c r="F173" s="128"/>
      <c r="G173" s="143">
        <f t="shared" si="10"/>
        <v>0</v>
      </c>
      <c r="H173" s="146"/>
      <c r="I173" s="38" t="str">
        <f t="shared" si="11"/>
        <v xml:space="preserve"> </v>
      </c>
      <c r="J173" s="38" t="str">
        <f>IF(H173&lt;&gt;0,IF(AND(H173&gt;='proje ve personel bilgileri'!$B$9,H173&lt;='proje ve personel bilgileri'!$B$10)," ","Stoktan Kullanılan Malzeme Miktarı Proje Destek Süresi Dışında Bir Tarihtir")," ")</f>
        <v xml:space="preserve"> </v>
      </c>
    </row>
    <row r="174" spans="1:10" ht="15.75" customHeight="1" x14ac:dyDescent="0.25">
      <c r="A174" s="1">
        <v>106</v>
      </c>
      <c r="B174" s="136"/>
      <c r="C174" s="136"/>
      <c r="D174" s="136"/>
      <c r="E174" s="127"/>
      <c r="F174" s="128"/>
      <c r="G174" s="143">
        <f t="shared" si="10"/>
        <v>0</v>
      </c>
      <c r="H174" s="146"/>
      <c r="I174" s="38" t="str">
        <f t="shared" si="11"/>
        <v xml:space="preserve"> </v>
      </c>
      <c r="J174" s="38" t="str">
        <f>IF(H174&lt;&gt;0,IF(AND(H174&gt;='proje ve personel bilgileri'!$B$9,H174&lt;='proje ve personel bilgileri'!$B$10)," ","Stoktan Kullanılan Malzeme Miktarı Proje Destek Süresi Dışında Bir Tarihtir")," ")</f>
        <v xml:space="preserve"> </v>
      </c>
    </row>
    <row r="175" spans="1:10" ht="15.75" customHeight="1" x14ac:dyDescent="0.25">
      <c r="A175" s="2">
        <v>107</v>
      </c>
      <c r="B175" s="136"/>
      <c r="C175" s="136"/>
      <c r="D175" s="136"/>
      <c r="E175" s="127"/>
      <c r="F175" s="128"/>
      <c r="G175" s="143">
        <f t="shared" si="10"/>
        <v>0</v>
      </c>
      <c r="H175" s="146"/>
      <c r="I175" s="38" t="str">
        <f t="shared" si="11"/>
        <v xml:space="preserve"> </v>
      </c>
      <c r="J175" s="38" t="str">
        <f>IF(H175&lt;&gt;0,IF(AND(H175&gt;='proje ve personel bilgileri'!$B$9,H175&lt;='proje ve personel bilgileri'!$B$10)," ","Stoktan Kullanılan Malzeme Miktarı Proje Destek Süresi Dışında Bir Tarihtir")," ")</f>
        <v xml:space="preserve"> </v>
      </c>
    </row>
    <row r="176" spans="1:10" ht="15.75" customHeight="1" x14ac:dyDescent="0.25">
      <c r="A176" s="1">
        <v>108</v>
      </c>
      <c r="B176" s="136"/>
      <c r="C176" s="136"/>
      <c r="D176" s="136"/>
      <c r="E176" s="127"/>
      <c r="F176" s="128"/>
      <c r="G176" s="143">
        <f t="shared" si="10"/>
        <v>0</v>
      </c>
      <c r="H176" s="146"/>
      <c r="I176" s="38" t="str">
        <f t="shared" si="11"/>
        <v xml:space="preserve"> </v>
      </c>
      <c r="J176" s="38" t="str">
        <f>IF(H176&lt;&gt;0,IF(AND(H176&gt;='proje ve personel bilgileri'!$B$9,H176&lt;='proje ve personel bilgileri'!$B$10)," ","Stoktan Kullanılan Malzeme Miktarı Proje Destek Süresi Dışında Bir Tarihtir")," ")</f>
        <v xml:space="preserve"> </v>
      </c>
    </row>
    <row r="177" spans="1:10" ht="15.75" customHeight="1" x14ac:dyDescent="0.25">
      <c r="A177" s="2">
        <v>109</v>
      </c>
      <c r="B177" s="136"/>
      <c r="C177" s="136"/>
      <c r="D177" s="136"/>
      <c r="E177" s="127"/>
      <c r="F177" s="128"/>
      <c r="G177" s="143">
        <f t="shared" si="10"/>
        <v>0</v>
      </c>
      <c r="H177" s="146"/>
      <c r="I177" s="38" t="str">
        <f t="shared" si="11"/>
        <v xml:space="preserve"> </v>
      </c>
      <c r="J177" s="38" t="str">
        <f>IF(H177&lt;&gt;0,IF(AND(H177&gt;='proje ve personel bilgileri'!$B$9,H177&lt;='proje ve personel bilgileri'!$B$10)," ","Stoktan Kullanılan Malzeme Miktarı Proje Destek Süresi Dışında Bir Tarihtir")," ")</f>
        <v xml:space="preserve"> </v>
      </c>
    </row>
    <row r="178" spans="1:10" ht="15.75" customHeight="1" x14ac:dyDescent="0.25">
      <c r="A178" s="1">
        <v>110</v>
      </c>
      <c r="B178" s="136"/>
      <c r="C178" s="136"/>
      <c r="D178" s="136"/>
      <c r="E178" s="127"/>
      <c r="F178" s="128"/>
      <c r="G178" s="143">
        <f t="shared" si="10"/>
        <v>0</v>
      </c>
      <c r="H178" s="146"/>
      <c r="I178" s="38" t="str">
        <f t="shared" si="11"/>
        <v xml:space="preserve"> </v>
      </c>
      <c r="J178" s="38" t="str">
        <f>IF(H178&lt;&gt;0,IF(AND(H178&gt;='proje ve personel bilgileri'!$B$9,H178&lt;='proje ve personel bilgileri'!$B$10)," ","Stoktan Kullanılan Malzeme Miktarı Proje Destek Süresi Dışında Bir Tarihtir")," ")</f>
        <v xml:space="preserve"> </v>
      </c>
    </row>
    <row r="179" spans="1:10" ht="15.75" customHeight="1" x14ac:dyDescent="0.25">
      <c r="A179" s="2">
        <v>111</v>
      </c>
      <c r="B179" s="136"/>
      <c r="C179" s="136"/>
      <c r="D179" s="136"/>
      <c r="E179" s="127"/>
      <c r="F179" s="128"/>
      <c r="G179" s="143">
        <f t="shared" si="10"/>
        <v>0</v>
      </c>
      <c r="H179" s="146"/>
      <c r="I179" s="38" t="str">
        <f t="shared" si="11"/>
        <v xml:space="preserve"> </v>
      </c>
      <c r="J179" s="38" t="str">
        <f>IF(H179&lt;&gt;0,IF(AND(H179&gt;='proje ve personel bilgileri'!$B$9,H179&lt;='proje ve personel bilgileri'!$B$10)," ","Stoktan Kullanılan Malzeme Miktarı Proje Destek Süresi Dışında Bir Tarihtir")," ")</f>
        <v xml:space="preserve"> </v>
      </c>
    </row>
    <row r="180" spans="1:10" ht="15.75" customHeight="1" x14ac:dyDescent="0.25">
      <c r="A180" s="1">
        <v>112</v>
      </c>
      <c r="B180" s="136"/>
      <c r="C180" s="136"/>
      <c r="D180" s="136"/>
      <c r="E180" s="127"/>
      <c r="F180" s="128"/>
      <c r="G180" s="143">
        <f t="shared" si="10"/>
        <v>0</v>
      </c>
      <c r="H180" s="146"/>
      <c r="I180" s="38" t="str">
        <f t="shared" si="11"/>
        <v xml:space="preserve"> </v>
      </c>
      <c r="J180" s="38" t="str">
        <f>IF(H180&lt;&gt;0,IF(AND(H180&gt;='proje ve personel bilgileri'!$B$9,H180&lt;='proje ve personel bilgileri'!$B$10)," ","Stoktan Kullanılan Malzeme Miktarı Proje Destek Süresi Dışında Bir Tarihtir")," ")</f>
        <v xml:space="preserve"> </v>
      </c>
    </row>
    <row r="181" spans="1:10" ht="15.75" customHeight="1" x14ac:dyDescent="0.25">
      <c r="A181" s="2">
        <v>113</v>
      </c>
      <c r="B181" s="149"/>
      <c r="C181" s="149"/>
      <c r="D181" s="149"/>
      <c r="E181" s="150"/>
      <c r="F181" s="151"/>
      <c r="G181" s="143">
        <f t="shared" si="10"/>
        <v>0</v>
      </c>
      <c r="H181" s="152"/>
      <c r="I181" s="38" t="str">
        <f t="shared" si="11"/>
        <v xml:space="preserve"> </v>
      </c>
      <c r="J181" s="38" t="str">
        <f>IF(H181&lt;&gt;0,IF(AND(H181&gt;='proje ve personel bilgileri'!$B$9,H181&lt;='proje ve personel bilgileri'!$B$10)," ","Stoktan Kullanılan Malzeme Miktarı Proje Destek Süresi Dışında Bir Tarihtir")," ")</f>
        <v xml:space="preserve"> </v>
      </c>
    </row>
    <row r="182" spans="1:10" ht="15.75" customHeight="1" x14ac:dyDescent="0.25">
      <c r="A182" s="63">
        <v>114</v>
      </c>
      <c r="B182" s="139"/>
      <c r="C182" s="139"/>
      <c r="D182" s="139"/>
      <c r="E182" s="130"/>
      <c r="F182" s="131"/>
      <c r="G182" s="143">
        <f t="shared" si="10"/>
        <v>0</v>
      </c>
      <c r="H182" s="148"/>
      <c r="I182" s="38" t="str">
        <f t="shared" si="11"/>
        <v xml:space="preserve"> </v>
      </c>
      <c r="J182" s="38" t="str">
        <f>IF(H182&lt;&gt;0,IF(AND(H182&gt;='proje ve personel bilgileri'!$B$9,H182&lt;='proje ve personel bilgileri'!$B$10)," ","Stoktan Kullanılan Malzeme Miktarı Proje Destek Süresi Dışında Bir Tarihtir")," ")</f>
        <v xml:space="preserve"> </v>
      </c>
    </row>
    <row r="183" spans="1:10" ht="15.75" customHeight="1" x14ac:dyDescent="0.25">
      <c r="A183" s="45"/>
      <c r="B183" s="513"/>
      <c r="C183" s="513"/>
      <c r="D183" s="90"/>
      <c r="E183" s="442" t="s">
        <v>240</v>
      </c>
      <c r="F183" s="443"/>
      <c r="G183" s="48">
        <f>SUM(G164:G182)+G152</f>
        <v>0</v>
      </c>
      <c r="H183" s="46"/>
    </row>
    <row r="184" spans="1:10" ht="15" customHeight="1" x14ac:dyDescent="0.25">
      <c r="A184" s="47" t="s">
        <v>241</v>
      </c>
    </row>
    <row r="185" spans="1:10" ht="24.75" customHeight="1" x14ac:dyDescent="0.25">
      <c r="A185" s="511" t="s">
        <v>242</v>
      </c>
      <c r="B185" s="511"/>
      <c r="C185" s="511"/>
      <c r="D185" s="511"/>
      <c r="E185" s="511"/>
      <c r="F185" s="511"/>
      <c r="G185" s="511"/>
      <c r="H185" s="511"/>
      <c r="I185" s="511"/>
      <c r="J185" s="511"/>
    </row>
    <row r="186" spans="1:10" ht="15" customHeight="1" x14ac:dyDescent="0.25">
      <c r="A186" s="84"/>
      <c r="B186" s="84"/>
      <c r="C186" s="84"/>
      <c r="D186" s="84"/>
      <c r="E186" s="84"/>
      <c r="F186" s="84"/>
      <c r="G186" s="84"/>
      <c r="H186" s="84"/>
    </row>
    <row r="187" spans="1:10" ht="15" customHeight="1" x14ac:dyDescent="0.25">
      <c r="B187" s="512" t="s">
        <v>243</v>
      </c>
      <c r="C187" s="512"/>
      <c r="D187" s="512"/>
      <c r="E187" s="512"/>
      <c r="F187" s="512"/>
      <c r="G187" s="512"/>
    </row>
    <row r="188" spans="1:10" ht="15.75" customHeight="1" x14ac:dyDescent="0.25">
      <c r="A188" s="348" t="s">
        <v>232</v>
      </c>
      <c r="B188" s="348"/>
      <c r="C188" s="348"/>
      <c r="D188" s="348"/>
      <c r="E188" s="348"/>
      <c r="F188" s="348"/>
      <c r="G188" s="348"/>
      <c r="H188" s="348"/>
    </row>
    <row r="189" spans="1:10" ht="15" customHeight="1" x14ac:dyDescent="0.25">
      <c r="A189" s="70"/>
      <c r="B189" s="70"/>
      <c r="C189" s="71" t="str">
        <f>'proje ve personel bilgileri'!$B$7</f>
        <v>/</v>
      </c>
      <c r="D189" s="70" t="s">
        <v>109</v>
      </c>
      <c r="E189" s="70"/>
      <c r="F189" s="70"/>
      <c r="G189" s="70"/>
      <c r="H189" s="70"/>
    </row>
    <row r="190" spans="1:10" ht="18.75" customHeight="1" x14ac:dyDescent="0.25">
      <c r="G190" s="42" t="s">
        <v>233</v>
      </c>
    </row>
    <row r="191" spans="1:10" ht="30.75" customHeight="1" x14ac:dyDescent="0.25">
      <c r="A191" s="43" t="s">
        <v>2</v>
      </c>
      <c r="B191" s="374">
        <f>'proje ve personel bilgileri'!B2</f>
        <v>0</v>
      </c>
      <c r="C191" s="375"/>
      <c r="D191" s="375"/>
      <c r="E191" s="375"/>
      <c r="F191" s="375"/>
      <c r="G191" s="375"/>
      <c r="H191" s="376"/>
    </row>
    <row r="192" spans="1:10" ht="30.75" customHeight="1" x14ac:dyDescent="0.25">
      <c r="A192" s="44" t="s">
        <v>4</v>
      </c>
      <c r="B192" s="351">
        <f>'proje ve personel bilgileri'!B3</f>
        <v>0</v>
      </c>
      <c r="C192" s="352"/>
      <c r="D192" s="352"/>
      <c r="E192" s="352"/>
      <c r="F192" s="352"/>
      <c r="G192" s="352"/>
      <c r="H192" s="353"/>
    </row>
    <row r="193" spans="1:10" ht="45" customHeight="1" x14ac:dyDescent="0.25">
      <c r="A193" s="343" t="s">
        <v>87</v>
      </c>
      <c r="B193" s="88" t="s">
        <v>234</v>
      </c>
      <c r="C193" s="343" t="s">
        <v>227</v>
      </c>
      <c r="D193" s="343" t="s">
        <v>235</v>
      </c>
      <c r="E193" s="343" t="s">
        <v>236</v>
      </c>
      <c r="F193" s="343" t="s">
        <v>237</v>
      </c>
      <c r="G193" s="82" t="s">
        <v>181</v>
      </c>
      <c r="H193" s="343" t="s">
        <v>238</v>
      </c>
    </row>
    <row r="194" spans="1:10" ht="30.75" customHeight="1" x14ac:dyDescent="0.25">
      <c r="A194" s="338"/>
      <c r="B194" s="88" t="s">
        <v>239</v>
      </c>
      <c r="C194" s="338"/>
      <c r="D194" s="505"/>
      <c r="E194" s="338"/>
      <c r="F194" s="338"/>
      <c r="G194" s="82" t="s">
        <v>98</v>
      </c>
      <c r="H194" s="338"/>
    </row>
    <row r="195" spans="1:10" ht="15.75" customHeight="1" x14ac:dyDescent="0.25">
      <c r="A195" s="1">
        <v>115</v>
      </c>
      <c r="B195" s="133"/>
      <c r="C195" s="133"/>
      <c r="D195" s="133"/>
      <c r="E195" s="124"/>
      <c r="F195" s="125"/>
      <c r="G195" s="143">
        <f t="shared" ref="G195:G213" si="12">E195*F195</f>
        <v>0</v>
      </c>
      <c r="H195" s="144"/>
      <c r="I195" s="38" t="str">
        <f t="shared" ref="I195:I213" si="13">IF(G195&lt;&gt;0,(IF(H195=0,"Tarih Zorunlu Alandır"," "))," ")</f>
        <v xml:space="preserve"> </v>
      </c>
      <c r="J195" s="38" t="str">
        <f>IF(H195&lt;&gt;0,IF(AND(H195&gt;='proje ve personel bilgileri'!$B$9,H195&lt;='proje ve personel bilgileri'!$B$10)," ","Stoktan Kullanılan Malzeme Miktarı Proje Destek Süresi Dışında Bir Tarihtir")," ")</f>
        <v xml:space="preserve"> </v>
      </c>
    </row>
    <row r="196" spans="1:10" ht="15.75" customHeight="1" x14ac:dyDescent="0.25">
      <c r="A196" s="2">
        <v>116</v>
      </c>
      <c r="B196" s="136"/>
      <c r="C196" s="136"/>
      <c r="D196" s="136"/>
      <c r="E196" s="127"/>
      <c r="F196" s="128"/>
      <c r="G196" s="143">
        <f t="shared" si="12"/>
        <v>0</v>
      </c>
      <c r="H196" s="146"/>
      <c r="I196" s="38" t="str">
        <f t="shared" si="13"/>
        <v xml:space="preserve"> </v>
      </c>
      <c r="J196" s="38" t="str">
        <f>IF(H196&lt;&gt;0,IF(AND(H196&gt;='proje ve personel bilgileri'!$B$9,H196&lt;='proje ve personel bilgileri'!$B$10)," ","Stoktan Kullanılan Malzeme Miktarı Proje Destek Süresi Dışında Bir Tarihtir")," ")</f>
        <v xml:space="preserve"> </v>
      </c>
    </row>
    <row r="197" spans="1:10" ht="15.75" customHeight="1" x14ac:dyDescent="0.25">
      <c r="A197" s="1">
        <v>117</v>
      </c>
      <c r="B197" s="136"/>
      <c r="C197" s="136"/>
      <c r="D197" s="136"/>
      <c r="E197" s="127"/>
      <c r="F197" s="128"/>
      <c r="G197" s="143">
        <f t="shared" si="12"/>
        <v>0</v>
      </c>
      <c r="H197" s="146"/>
      <c r="I197" s="38" t="str">
        <f t="shared" si="13"/>
        <v xml:space="preserve"> </v>
      </c>
      <c r="J197" s="38" t="str">
        <f>IF(H197&lt;&gt;0,IF(AND(H197&gt;='proje ve personel bilgileri'!$B$9,H197&lt;='proje ve personel bilgileri'!$B$10)," ","Stoktan Kullanılan Malzeme Miktarı Proje Destek Süresi Dışında Bir Tarihtir")," ")</f>
        <v xml:space="preserve"> </v>
      </c>
    </row>
    <row r="198" spans="1:10" ht="15.75" customHeight="1" x14ac:dyDescent="0.25">
      <c r="A198" s="2">
        <v>118</v>
      </c>
      <c r="B198" s="136"/>
      <c r="C198" s="136"/>
      <c r="D198" s="136"/>
      <c r="E198" s="127"/>
      <c r="F198" s="128"/>
      <c r="G198" s="143">
        <f t="shared" si="12"/>
        <v>0</v>
      </c>
      <c r="H198" s="146"/>
      <c r="I198" s="38" t="str">
        <f t="shared" si="13"/>
        <v xml:space="preserve"> </v>
      </c>
      <c r="J198" s="38" t="str">
        <f>IF(H198&lt;&gt;0,IF(AND(H198&gt;='proje ve personel bilgileri'!$B$9,H198&lt;='proje ve personel bilgileri'!$B$10)," ","Stoktan Kullanılan Malzeme Miktarı Proje Destek Süresi Dışında Bir Tarihtir")," ")</f>
        <v xml:space="preserve"> </v>
      </c>
    </row>
    <row r="199" spans="1:10" ht="15.75" customHeight="1" x14ac:dyDescent="0.25">
      <c r="A199" s="1">
        <v>119</v>
      </c>
      <c r="B199" s="136"/>
      <c r="C199" s="136"/>
      <c r="D199" s="136"/>
      <c r="E199" s="127"/>
      <c r="F199" s="128"/>
      <c r="G199" s="143">
        <f t="shared" si="12"/>
        <v>0</v>
      </c>
      <c r="H199" s="146"/>
      <c r="I199" s="38" t="str">
        <f t="shared" si="13"/>
        <v xml:space="preserve"> </v>
      </c>
      <c r="J199" s="38" t="str">
        <f>IF(H199&lt;&gt;0,IF(AND(H199&gt;='proje ve personel bilgileri'!$B$9,H199&lt;='proje ve personel bilgileri'!$B$10)," ","Stoktan Kullanılan Malzeme Miktarı Proje Destek Süresi Dışında Bir Tarihtir")," ")</f>
        <v xml:space="preserve"> </v>
      </c>
    </row>
    <row r="200" spans="1:10" ht="15.75" customHeight="1" x14ac:dyDescent="0.25">
      <c r="A200" s="2">
        <v>120</v>
      </c>
      <c r="B200" s="136"/>
      <c r="C200" s="136"/>
      <c r="D200" s="136"/>
      <c r="E200" s="127"/>
      <c r="F200" s="128"/>
      <c r="G200" s="143">
        <f t="shared" si="12"/>
        <v>0</v>
      </c>
      <c r="H200" s="146"/>
      <c r="I200" s="38" t="str">
        <f t="shared" si="13"/>
        <v xml:space="preserve"> </v>
      </c>
      <c r="J200" s="38" t="str">
        <f>IF(H200&lt;&gt;0,IF(AND(H200&gt;='proje ve personel bilgileri'!$B$9,H200&lt;='proje ve personel bilgileri'!$B$10)," ","Stoktan Kullanılan Malzeme Miktarı Proje Destek Süresi Dışında Bir Tarihtir")," ")</f>
        <v xml:space="preserve"> </v>
      </c>
    </row>
    <row r="201" spans="1:10" ht="15.75" customHeight="1" x14ac:dyDescent="0.25">
      <c r="A201" s="1">
        <v>121</v>
      </c>
      <c r="B201" s="136"/>
      <c r="C201" s="136"/>
      <c r="D201" s="136"/>
      <c r="E201" s="127"/>
      <c r="F201" s="128"/>
      <c r="G201" s="143">
        <f t="shared" si="12"/>
        <v>0</v>
      </c>
      <c r="H201" s="146"/>
      <c r="I201" s="38" t="str">
        <f t="shared" si="13"/>
        <v xml:space="preserve"> </v>
      </c>
      <c r="J201" s="38" t="str">
        <f>IF(H201&lt;&gt;0,IF(AND(H201&gt;='proje ve personel bilgileri'!$B$9,H201&lt;='proje ve personel bilgileri'!$B$10)," ","Stoktan Kullanılan Malzeme Miktarı Proje Destek Süresi Dışında Bir Tarihtir")," ")</f>
        <v xml:space="preserve"> </v>
      </c>
    </row>
    <row r="202" spans="1:10" ht="15.75" customHeight="1" x14ac:dyDescent="0.25">
      <c r="A202" s="2">
        <v>122</v>
      </c>
      <c r="B202" s="136"/>
      <c r="C202" s="136"/>
      <c r="D202" s="136"/>
      <c r="E202" s="127"/>
      <c r="F202" s="128"/>
      <c r="G202" s="143">
        <f t="shared" si="12"/>
        <v>0</v>
      </c>
      <c r="H202" s="146"/>
      <c r="I202" s="38" t="str">
        <f t="shared" si="13"/>
        <v xml:space="preserve"> </v>
      </c>
      <c r="J202" s="38" t="str">
        <f>IF(H202&lt;&gt;0,IF(AND(H202&gt;='proje ve personel bilgileri'!$B$9,H202&lt;='proje ve personel bilgileri'!$B$10)," ","Stoktan Kullanılan Malzeme Miktarı Proje Destek Süresi Dışında Bir Tarihtir")," ")</f>
        <v xml:space="preserve"> </v>
      </c>
    </row>
    <row r="203" spans="1:10" ht="15.75" customHeight="1" x14ac:dyDescent="0.25">
      <c r="A203" s="1">
        <v>123</v>
      </c>
      <c r="B203" s="136"/>
      <c r="C203" s="136"/>
      <c r="D203" s="136"/>
      <c r="E203" s="127"/>
      <c r="F203" s="128"/>
      <c r="G203" s="143">
        <f t="shared" si="12"/>
        <v>0</v>
      </c>
      <c r="H203" s="146"/>
      <c r="I203" s="38" t="str">
        <f t="shared" si="13"/>
        <v xml:space="preserve"> </v>
      </c>
      <c r="J203" s="38" t="str">
        <f>IF(H203&lt;&gt;0,IF(AND(H203&gt;='proje ve personel bilgileri'!$B$9,H203&lt;='proje ve personel bilgileri'!$B$10)," ","Stoktan Kullanılan Malzeme Miktarı Proje Destek Süresi Dışında Bir Tarihtir")," ")</f>
        <v xml:space="preserve"> </v>
      </c>
    </row>
    <row r="204" spans="1:10" ht="15.75" customHeight="1" x14ac:dyDescent="0.25">
      <c r="A204" s="2">
        <v>124</v>
      </c>
      <c r="B204" s="136"/>
      <c r="C204" s="136"/>
      <c r="D204" s="136"/>
      <c r="E204" s="127"/>
      <c r="F204" s="128"/>
      <c r="G204" s="143">
        <f t="shared" si="12"/>
        <v>0</v>
      </c>
      <c r="H204" s="146"/>
      <c r="I204" s="38" t="str">
        <f t="shared" si="13"/>
        <v xml:space="preserve"> </v>
      </c>
      <c r="J204" s="38" t="str">
        <f>IF(H204&lt;&gt;0,IF(AND(H204&gt;='proje ve personel bilgileri'!$B$9,H204&lt;='proje ve personel bilgileri'!$B$10)," ","Stoktan Kullanılan Malzeme Miktarı Proje Destek Süresi Dışında Bir Tarihtir")," ")</f>
        <v xml:space="preserve"> </v>
      </c>
    </row>
    <row r="205" spans="1:10" ht="15.75" customHeight="1" x14ac:dyDescent="0.25">
      <c r="A205" s="1">
        <v>125</v>
      </c>
      <c r="B205" s="136"/>
      <c r="C205" s="136"/>
      <c r="D205" s="136"/>
      <c r="E205" s="127"/>
      <c r="F205" s="128"/>
      <c r="G205" s="143">
        <f t="shared" si="12"/>
        <v>0</v>
      </c>
      <c r="H205" s="146"/>
      <c r="I205" s="38" t="str">
        <f t="shared" si="13"/>
        <v xml:space="preserve"> </v>
      </c>
      <c r="J205" s="38" t="str">
        <f>IF(H205&lt;&gt;0,IF(AND(H205&gt;='proje ve personel bilgileri'!$B$9,H205&lt;='proje ve personel bilgileri'!$B$10)," ","Stoktan Kullanılan Malzeme Miktarı Proje Destek Süresi Dışında Bir Tarihtir")," ")</f>
        <v xml:space="preserve"> </v>
      </c>
    </row>
    <row r="206" spans="1:10" ht="15.75" customHeight="1" x14ac:dyDescent="0.25">
      <c r="A206" s="2">
        <v>126</v>
      </c>
      <c r="B206" s="136"/>
      <c r="C206" s="136"/>
      <c r="D206" s="136"/>
      <c r="E206" s="127"/>
      <c r="F206" s="128"/>
      <c r="G206" s="143">
        <f t="shared" si="12"/>
        <v>0</v>
      </c>
      <c r="H206" s="146"/>
      <c r="I206" s="38" t="str">
        <f t="shared" si="13"/>
        <v xml:space="preserve"> </v>
      </c>
      <c r="J206" s="38" t="str">
        <f>IF(H206&lt;&gt;0,IF(AND(H206&gt;='proje ve personel bilgileri'!$B$9,H206&lt;='proje ve personel bilgileri'!$B$10)," ","Stoktan Kullanılan Malzeme Miktarı Proje Destek Süresi Dışında Bir Tarihtir")," ")</f>
        <v xml:space="preserve"> </v>
      </c>
    </row>
    <row r="207" spans="1:10" ht="15.75" customHeight="1" x14ac:dyDescent="0.25">
      <c r="A207" s="1">
        <v>127</v>
      </c>
      <c r="B207" s="136"/>
      <c r="C207" s="136"/>
      <c r="D207" s="136"/>
      <c r="E207" s="127"/>
      <c r="F207" s="128"/>
      <c r="G207" s="143">
        <f t="shared" si="12"/>
        <v>0</v>
      </c>
      <c r="H207" s="146"/>
      <c r="I207" s="38" t="str">
        <f t="shared" si="13"/>
        <v xml:space="preserve"> </v>
      </c>
      <c r="J207" s="38" t="str">
        <f>IF(H207&lt;&gt;0,IF(AND(H207&gt;='proje ve personel bilgileri'!$B$9,H207&lt;='proje ve personel bilgileri'!$B$10)," ","Stoktan Kullanılan Malzeme Miktarı Proje Destek Süresi Dışında Bir Tarihtir")," ")</f>
        <v xml:space="preserve"> </v>
      </c>
    </row>
    <row r="208" spans="1:10" ht="15.75" customHeight="1" x14ac:dyDescent="0.25">
      <c r="A208" s="2">
        <v>128</v>
      </c>
      <c r="B208" s="136"/>
      <c r="C208" s="136"/>
      <c r="D208" s="136"/>
      <c r="E208" s="127"/>
      <c r="F208" s="128"/>
      <c r="G208" s="143">
        <f t="shared" si="12"/>
        <v>0</v>
      </c>
      <c r="H208" s="146"/>
      <c r="I208" s="38" t="str">
        <f t="shared" si="13"/>
        <v xml:space="preserve"> </v>
      </c>
      <c r="J208" s="38" t="str">
        <f>IF(H208&lt;&gt;0,IF(AND(H208&gt;='proje ve personel bilgileri'!$B$9,H208&lt;='proje ve personel bilgileri'!$B$10)," ","Stoktan Kullanılan Malzeme Miktarı Proje Destek Süresi Dışında Bir Tarihtir")," ")</f>
        <v xml:space="preserve"> </v>
      </c>
    </row>
    <row r="209" spans="1:10" ht="15.75" customHeight="1" x14ac:dyDescent="0.25">
      <c r="A209" s="1">
        <v>129</v>
      </c>
      <c r="B209" s="136"/>
      <c r="C209" s="136"/>
      <c r="D209" s="136"/>
      <c r="E209" s="127"/>
      <c r="F209" s="128"/>
      <c r="G209" s="143">
        <f t="shared" si="12"/>
        <v>0</v>
      </c>
      <c r="H209" s="146"/>
      <c r="I209" s="38" t="str">
        <f t="shared" si="13"/>
        <v xml:space="preserve"> </v>
      </c>
      <c r="J209" s="38" t="str">
        <f>IF(H209&lt;&gt;0,IF(AND(H209&gt;='proje ve personel bilgileri'!$B$9,H209&lt;='proje ve personel bilgileri'!$B$10)," ","Stoktan Kullanılan Malzeme Miktarı Proje Destek Süresi Dışında Bir Tarihtir")," ")</f>
        <v xml:space="preserve"> </v>
      </c>
    </row>
    <row r="210" spans="1:10" ht="15.75" customHeight="1" x14ac:dyDescent="0.25">
      <c r="A210" s="2">
        <v>130</v>
      </c>
      <c r="B210" s="136"/>
      <c r="C210" s="136"/>
      <c r="D210" s="136"/>
      <c r="E210" s="127"/>
      <c r="F210" s="128"/>
      <c r="G210" s="143">
        <f t="shared" si="12"/>
        <v>0</v>
      </c>
      <c r="H210" s="146"/>
      <c r="I210" s="38" t="str">
        <f t="shared" si="13"/>
        <v xml:space="preserve"> </v>
      </c>
      <c r="J210" s="38" t="str">
        <f>IF(H210&lt;&gt;0,IF(AND(H210&gt;='proje ve personel bilgileri'!$B$9,H210&lt;='proje ve personel bilgileri'!$B$10)," ","Stoktan Kullanılan Malzeme Miktarı Proje Destek Süresi Dışında Bir Tarihtir")," ")</f>
        <v xml:space="preserve"> </v>
      </c>
    </row>
    <row r="211" spans="1:10" ht="15.75" customHeight="1" x14ac:dyDescent="0.25">
      <c r="A211" s="1">
        <v>131</v>
      </c>
      <c r="B211" s="136"/>
      <c r="C211" s="136"/>
      <c r="D211" s="136"/>
      <c r="E211" s="127"/>
      <c r="F211" s="128"/>
      <c r="G211" s="143">
        <f t="shared" si="12"/>
        <v>0</v>
      </c>
      <c r="H211" s="146"/>
      <c r="I211" s="38" t="str">
        <f t="shared" si="13"/>
        <v xml:space="preserve"> </v>
      </c>
      <c r="J211" s="38" t="str">
        <f>IF(H211&lt;&gt;0,IF(AND(H211&gt;='proje ve personel bilgileri'!$B$9,H211&lt;='proje ve personel bilgileri'!$B$10)," ","Stoktan Kullanılan Malzeme Miktarı Proje Destek Süresi Dışında Bir Tarihtir")," ")</f>
        <v xml:space="preserve"> </v>
      </c>
    </row>
    <row r="212" spans="1:10" ht="15.75" customHeight="1" x14ac:dyDescent="0.25">
      <c r="A212" s="2">
        <v>132</v>
      </c>
      <c r="B212" s="149"/>
      <c r="C212" s="149"/>
      <c r="D212" s="149"/>
      <c r="E212" s="150"/>
      <c r="F212" s="151"/>
      <c r="G212" s="143">
        <f t="shared" si="12"/>
        <v>0</v>
      </c>
      <c r="H212" s="152"/>
      <c r="I212" s="38" t="str">
        <f t="shared" si="13"/>
        <v xml:space="preserve"> </v>
      </c>
      <c r="J212" s="38" t="str">
        <f>IF(H212&lt;&gt;0,IF(AND(H212&gt;='proje ve personel bilgileri'!$B$9,H212&lt;='proje ve personel bilgileri'!$B$10)," ","Stoktan Kullanılan Malzeme Miktarı Proje Destek Süresi Dışında Bir Tarihtir")," ")</f>
        <v xml:space="preserve"> </v>
      </c>
    </row>
    <row r="213" spans="1:10" ht="15.75" customHeight="1" x14ac:dyDescent="0.25">
      <c r="A213" s="1">
        <v>133</v>
      </c>
      <c r="B213" s="139"/>
      <c r="C213" s="139"/>
      <c r="D213" s="139"/>
      <c r="E213" s="130"/>
      <c r="F213" s="131"/>
      <c r="G213" s="143">
        <f t="shared" si="12"/>
        <v>0</v>
      </c>
      <c r="H213" s="148"/>
      <c r="I213" s="38" t="str">
        <f t="shared" si="13"/>
        <v xml:space="preserve"> </v>
      </c>
      <c r="J213" s="38" t="str">
        <f>IF(H213&lt;&gt;0,IF(AND(H213&gt;='proje ve personel bilgileri'!$B$9,H213&lt;='proje ve personel bilgileri'!$B$10)," ","Stoktan Kullanılan Malzeme Miktarı Proje Destek Süresi Dışında Bir Tarihtir")," ")</f>
        <v xml:space="preserve"> </v>
      </c>
    </row>
    <row r="214" spans="1:10" ht="15.75" customHeight="1" x14ac:dyDescent="0.25">
      <c r="A214" s="45"/>
      <c r="B214" s="513"/>
      <c r="C214" s="513"/>
      <c r="D214" s="90"/>
      <c r="E214" s="442" t="s">
        <v>240</v>
      </c>
      <c r="F214" s="443"/>
      <c r="G214" s="48">
        <f>SUM(G195:G213)+G183</f>
        <v>0</v>
      </c>
      <c r="H214" s="46"/>
    </row>
    <row r="215" spans="1:10" ht="15" customHeight="1" x14ac:dyDescent="0.25">
      <c r="A215" s="47" t="s">
        <v>241</v>
      </c>
    </row>
    <row r="216" spans="1:10" ht="25.5" customHeight="1" x14ac:dyDescent="0.25">
      <c r="A216" s="511" t="s">
        <v>242</v>
      </c>
      <c r="B216" s="511"/>
      <c r="C216" s="511"/>
      <c r="D216" s="511"/>
      <c r="E216" s="511"/>
      <c r="F216" s="511"/>
      <c r="G216" s="511"/>
      <c r="H216" s="511"/>
      <c r="I216" s="511"/>
      <c r="J216" s="511"/>
    </row>
    <row r="217" spans="1:10" ht="15" customHeight="1" x14ac:dyDescent="0.25">
      <c r="A217" s="84"/>
      <c r="B217" s="84"/>
      <c r="C217" s="84"/>
      <c r="D217" s="84"/>
      <c r="E217" s="84"/>
      <c r="F217" s="84"/>
      <c r="G217" s="84"/>
      <c r="H217" s="84"/>
    </row>
    <row r="218" spans="1:10" ht="15" customHeight="1" x14ac:dyDescent="0.25">
      <c r="B218" s="512" t="s">
        <v>243</v>
      </c>
      <c r="C218" s="512"/>
      <c r="D218" s="512"/>
      <c r="E218" s="512"/>
      <c r="F218" s="512"/>
      <c r="G218" s="512"/>
    </row>
    <row r="219" spans="1:10" ht="15.75" customHeight="1" x14ac:dyDescent="0.25">
      <c r="A219" s="348" t="s">
        <v>232</v>
      </c>
      <c r="B219" s="348"/>
      <c r="C219" s="348"/>
      <c r="D219" s="348"/>
      <c r="E219" s="348"/>
      <c r="F219" s="348"/>
      <c r="G219" s="348"/>
      <c r="H219" s="348"/>
    </row>
    <row r="220" spans="1:10" ht="15" customHeight="1" x14ac:dyDescent="0.25">
      <c r="A220" s="70"/>
      <c r="B220" s="70"/>
      <c r="C220" s="71" t="str">
        <f>'proje ve personel bilgileri'!$B$7</f>
        <v>/</v>
      </c>
      <c r="D220" s="70" t="s">
        <v>109</v>
      </c>
      <c r="E220" s="70"/>
      <c r="F220" s="70"/>
      <c r="G220" s="70"/>
      <c r="H220" s="70"/>
    </row>
    <row r="221" spans="1:10" ht="18.75" customHeight="1" x14ac:dyDescent="0.25">
      <c r="G221" s="42" t="s">
        <v>233</v>
      </c>
    </row>
    <row r="222" spans="1:10" ht="30.75" customHeight="1" x14ac:dyDescent="0.25">
      <c r="A222" s="43" t="s">
        <v>2</v>
      </c>
      <c r="B222" s="374">
        <f>'proje ve personel bilgileri'!B2</f>
        <v>0</v>
      </c>
      <c r="C222" s="375"/>
      <c r="D222" s="375"/>
      <c r="E222" s="375"/>
      <c r="F222" s="375"/>
      <c r="G222" s="375"/>
      <c r="H222" s="376"/>
    </row>
    <row r="223" spans="1:10" ht="30.75" customHeight="1" x14ac:dyDescent="0.25">
      <c r="A223" s="44" t="s">
        <v>4</v>
      </c>
      <c r="B223" s="351">
        <f>'proje ve personel bilgileri'!B3</f>
        <v>0</v>
      </c>
      <c r="C223" s="352"/>
      <c r="D223" s="352"/>
      <c r="E223" s="352"/>
      <c r="F223" s="352"/>
      <c r="G223" s="352"/>
      <c r="H223" s="353"/>
    </row>
    <row r="224" spans="1:10" ht="45" customHeight="1" x14ac:dyDescent="0.25">
      <c r="A224" s="343" t="s">
        <v>87</v>
      </c>
      <c r="B224" s="88" t="s">
        <v>234</v>
      </c>
      <c r="C224" s="343" t="s">
        <v>227</v>
      </c>
      <c r="D224" s="343" t="s">
        <v>235</v>
      </c>
      <c r="E224" s="343" t="s">
        <v>236</v>
      </c>
      <c r="F224" s="343" t="s">
        <v>237</v>
      </c>
      <c r="G224" s="82" t="s">
        <v>181</v>
      </c>
      <c r="H224" s="343" t="s">
        <v>238</v>
      </c>
    </row>
    <row r="225" spans="1:10" ht="30.75" customHeight="1" x14ac:dyDescent="0.25">
      <c r="A225" s="338"/>
      <c r="B225" s="88" t="s">
        <v>239</v>
      </c>
      <c r="C225" s="338"/>
      <c r="D225" s="505"/>
      <c r="E225" s="338"/>
      <c r="F225" s="338"/>
      <c r="G225" s="82" t="s">
        <v>98</v>
      </c>
      <c r="H225" s="338"/>
    </row>
    <row r="226" spans="1:10" ht="15.75" customHeight="1" x14ac:dyDescent="0.25">
      <c r="A226" s="1">
        <v>134</v>
      </c>
      <c r="B226" s="133"/>
      <c r="C226" s="133"/>
      <c r="D226" s="133"/>
      <c r="E226" s="124"/>
      <c r="F226" s="125"/>
      <c r="G226" s="143">
        <f t="shared" ref="G226:G244" si="14">E226*F226</f>
        <v>0</v>
      </c>
      <c r="H226" s="144"/>
      <c r="I226" s="38" t="str">
        <f t="shared" ref="I226:I244" si="15">IF(G226&lt;&gt;0,(IF(H226=0,"Tarih Zorunlu Alandır"," "))," ")</f>
        <v xml:space="preserve"> </v>
      </c>
      <c r="J226" s="38" t="str">
        <f>IF(H226&lt;&gt;0,IF(AND(H226&gt;='proje ve personel bilgileri'!$B$9,H226&lt;='proje ve personel bilgileri'!$B$10)," ","Stoktan Kullanılan Malzeme Miktarı Proje Destek Süresi Dışında Bir Tarihtir")," ")</f>
        <v xml:space="preserve"> </v>
      </c>
    </row>
    <row r="227" spans="1:10" ht="15.75" customHeight="1" x14ac:dyDescent="0.25">
      <c r="A227" s="2">
        <v>135</v>
      </c>
      <c r="B227" s="136"/>
      <c r="C227" s="136"/>
      <c r="D227" s="136"/>
      <c r="E227" s="127"/>
      <c r="F227" s="128"/>
      <c r="G227" s="143">
        <f t="shared" si="14"/>
        <v>0</v>
      </c>
      <c r="H227" s="146"/>
      <c r="I227" s="38" t="str">
        <f t="shared" si="15"/>
        <v xml:space="preserve"> </v>
      </c>
      <c r="J227" s="38" t="str">
        <f>IF(H227&lt;&gt;0,IF(AND(H227&gt;='proje ve personel bilgileri'!$B$9,H227&lt;='proje ve personel bilgileri'!$B$10)," ","Stoktan Kullanılan Malzeme Miktarı Proje Destek Süresi Dışında Bir Tarihtir")," ")</f>
        <v xml:space="preserve"> </v>
      </c>
    </row>
    <row r="228" spans="1:10" ht="15.75" customHeight="1" x14ac:dyDescent="0.25">
      <c r="A228" s="1">
        <v>136</v>
      </c>
      <c r="B228" s="136"/>
      <c r="C228" s="136"/>
      <c r="D228" s="136"/>
      <c r="E228" s="127"/>
      <c r="F228" s="128"/>
      <c r="G228" s="143">
        <f t="shared" si="14"/>
        <v>0</v>
      </c>
      <c r="H228" s="146"/>
      <c r="I228" s="38" t="str">
        <f t="shared" si="15"/>
        <v xml:space="preserve"> </v>
      </c>
      <c r="J228" s="38" t="str">
        <f>IF(H228&lt;&gt;0,IF(AND(H228&gt;='proje ve personel bilgileri'!$B$9,H228&lt;='proje ve personel bilgileri'!$B$10)," ","Stoktan Kullanılan Malzeme Miktarı Proje Destek Süresi Dışında Bir Tarihtir")," ")</f>
        <v xml:space="preserve"> </v>
      </c>
    </row>
    <row r="229" spans="1:10" ht="15.75" customHeight="1" x14ac:dyDescent="0.25">
      <c r="A229" s="2">
        <v>137</v>
      </c>
      <c r="B229" s="136"/>
      <c r="C229" s="136"/>
      <c r="D229" s="136"/>
      <c r="E229" s="127"/>
      <c r="F229" s="128"/>
      <c r="G229" s="143">
        <f t="shared" si="14"/>
        <v>0</v>
      </c>
      <c r="H229" s="146"/>
      <c r="I229" s="38" t="str">
        <f t="shared" si="15"/>
        <v xml:space="preserve"> </v>
      </c>
      <c r="J229" s="38" t="str">
        <f>IF(H229&lt;&gt;0,IF(AND(H229&gt;='proje ve personel bilgileri'!$B$9,H229&lt;='proje ve personel bilgileri'!$B$10)," ","Stoktan Kullanılan Malzeme Miktarı Proje Destek Süresi Dışında Bir Tarihtir")," ")</f>
        <v xml:space="preserve"> </v>
      </c>
    </row>
    <row r="230" spans="1:10" ht="15.75" customHeight="1" x14ac:dyDescent="0.25">
      <c r="A230" s="1">
        <v>138</v>
      </c>
      <c r="B230" s="136"/>
      <c r="C230" s="136"/>
      <c r="D230" s="136"/>
      <c r="E230" s="127"/>
      <c r="F230" s="128"/>
      <c r="G230" s="143">
        <f t="shared" si="14"/>
        <v>0</v>
      </c>
      <c r="H230" s="146"/>
      <c r="I230" s="38" t="str">
        <f t="shared" si="15"/>
        <v xml:space="preserve"> </v>
      </c>
      <c r="J230" s="38" t="str">
        <f>IF(H230&lt;&gt;0,IF(AND(H230&gt;='proje ve personel bilgileri'!$B$9,H230&lt;='proje ve personel bilgileri'!$B$10)," ","Stoktan Kullanılan Malzeme Miktarı Proje Destek Süresi Dışında Bir Tarihtir")," ")</f>
        <v xml:space="preserve"> </v>
      </c>
    </row>
    <row r="231" spans="1:10" ht="15.75" customHeight="1" x14ac:dyDescent="0.25">
      <c r="A231" s="2">
        <v>139</v>
      </c>
      <c r="B231" s="136"/>
      <c r="C231" s="136"/>
      <c r="D231" s="136"/>
      <c r="E231" s="127"/>
      <c r="F231" s="128"/>
      <c r="G231" s="143">
        <f t="shared" si="14"/>
        <v>0</v>
      </c>
      <c r="H231" s="146"/>
      <c r="I231" s="38" t="str">
        <f t="shared" si="15"/>
        <v xml:space="preserve"> </v>
      </c>
      <c r="J231" s="38" t="str">
        <f>IF(H231&lt;&gt;0,IF(AND(H231&gt;='proje ve personel bilgileri'!$B$9,H231&lt;='proje ve personel bilgileri'!$B$10)," ","Stoktan Kullanılan Malzeme Miktarı Proje Destek Süresi Dışında Bir Tarihtir")," ")</f>
        <v xml:space="preserve"> </v>
      </c>
    </row>
    <row r="232" spans="1:10" ht="15.75" customHeight="1" x14ac:dyDescent="0.25">
      <c r="A232" s="1">
        <v>140</v>
      </c>
      <c r="B232" s="136"/>
      <c r="C232" s="136"/>
      <c r="D232" s="136"/>
      <c r="E232" s="127"/>
      <c r="F232" s="128"/>
      <c r="G232" s="143">
        <f t="shared" si="14"/>
        <v>0</v>
      </c>
      <c r="H232" s="146"/>
      <c r="I232" s="38" t="str">
        <f t="shared" si="15"/>
        <v xml:space="preserve"> </v>
      </c>
      <c r="J232" s="38" t="str">
        <f>IF(H232&lt;&gt;0,IF(AND(H232&gt;='proje ve personel bilgileri'!$B$9,H232&lt;='proje ve personel bilgileri'!$B$10)," ","Stoktan Kullanılan Malzeme Miktarı Proje Destek Süresi Dışında Bir Tarihtir")," ")</f>
        <v xml:space="preserve"> </v>
      </c>
    </row>
    <row r="233" spans="1:10" ht="15.75" customHeight="1" x14ac:dyDescent="0.25">
      <c r="A233" s="2">
        <v>141</v>
      </c>
      <c r="B233" s="136"/>
      <c r="C233" s="136"/>
      <c r="D233" s="136"/>
      <c r="E233" s="127"/>
      <c r="F233" s="128"/>
      <c r="G233" s="143">
        <f t="shared" si="14"/>
        <v>0</v>
      </c>
      <c r="H233" s="146"/>
      <c r="I233" s="38" t="str">
        <f t="shared" si="15"/>
        <v xml:space="preserve"> </v>
      </c>
      <c r="J233" s="38" t="str">
        <f>IF(H233&lt;&gt;0,IF(AND(H233&gt;='proje ve personel bilgileri'!$B$9,H233&lt;='proje ve personel bilgileri'!$B$10)," ","Stoktan Kullanılan Malzeme Miktarı Proje Destek Süresi Dışında Bir Tarihtir")," ")</f>
        <v xml:space="preserve"> </v>
      </c>
    </row>
    <row r="234" spans="1:10" ht="15.75" customHeight="1" x14ac:dyDescent="0.25">
      <c r="A234" s="1">
        <v>142</v>
      </c>
      <c r="B234" s="136"/>
      <c r="C234" s="136"/>
      <c r="D234" s="136"/>
      <c r="E234" s="127"/>
      <c r="F234" s="128"/>
      <c r="G234" s="143">
        <f t="shared" si="14"/>
        <v>0</v>
      </c>
      <c r="H234" s="146"/>
      <c r="I234" s="38" t="str">
        <f t="shared" si="15"/>
        <v xml:space="preserve"> </v>
      </c>
      <c r="J234" s="38" t="str">
        <f>IF(H234&lt;&gt;0,IF(AND(H234&gt;='proje ve personel bilgileri'!$B$9,H234&lt;='proje ve personel bilgileri'!$B$10)," ","Stoktan Kullanılan Malzeme Miktarı Proje Destek Süresi Dışında Bir Tarihtir")," ")</f>
        <v xml:space="preserve"> </v>
      </c>
    </row>
    <row r="235" spans="1:10" ht="15.75" customHeight="1" x14ac:dyDescent="0.25">
      <c r="A235" s="2">
        <v>143</v>
      </c>
      <c r="B235" s="136"/>
      <c r="C235" s="136"/>
      <c r="D235" s="136"/>
      <c r="E235" s="127"/>
      <c r="F235" s="128"/>
      <c r="G235" s="143">
        <f t="shared" si="14"/>
        <v>0</v>
      </c>
      <c r="H235" s="146"/>
      <c r="I235" s="38" t="str">
        <f t="shared" si="15"/>
        <v xml:space="preserve"> </v>
      </c>
      <c r="J235" s="38" t="str">
        <f>IF(H235&lt;&gt;0,IF(AND(H235&gt;='proje ve personel bilgileri'!$B$9,H235&lt;='proje ve personel bilgileri'!$B$10)," ","Stoktan Kullanılan Malzeme Miktarı Proje Destek Süresi Dışında Bir Tarihtir")," ")</f>
        <v xml:space="preserve"> </v>
      </c>
    </row>
    <row r="236" spans="1:10" ht="15.75" customHeight="1" x14ac:dyDescent="0.25">
      <c r="A236" s="1">
        <v>144</v>
      </c>
      <c r="B236" s="136"/>
      <c r="C236" s="136"/>
      <c r="D236" s="136"/>
      <c r="E236" s="127"/>
      <c r="F236" s="128"/>
      <c r="G236" s="143">
        <f t="shared" si="14"/>
        <v>0</v>
      </c>
      <c r="H236" s="146"/>
      <c r="I236" s="38" t="str">
        <f t="shared" si="15"/>
        <v xml:space="preserve"> </v>
      </c>
      <c r="J236" s="38" t="str">
        <f>IF(H236&lt;&gt;0,IF(AND(H236&gt;='proje ve personel bilgileri'!$B$9,H236&lt;='proje ve personel bilgileri'!$B$10)," ","Stoktan Kullanılan Malzeme Miktarı Proje Destek Süresi Dışında Bir Tarihtir")," ")</f>
        <v xml:space="preserve"> </v>
      </c>
    </row>
    <row r="237" spans="1:10" ht="15.75" customHeight="1" x14ac:dyDescent="0.25">
      <c r="A237" s="2">
        <v>145</v>
      </c>
      <c r="B237" s="136"/>
      <c r="C237" s="136"/>
      <c r="D237" s="136"/>
      <c r="E237" s="127"/>
      <c r="F237" s="128"/>
      <c r="G237" s="143">
        <f t="shared" si="14"/>
        <v>0</v>
      </c>
      <c r="H237" s="146"/>
      <c r="I237" s="38" t="str">
        <f t="shared" si="15"/>
        <v xml:space="preserve"> </v>
      </c>
      <c r="J237" s="38" t="str">
        <f>IF(H237&lt;&gt;0,IF(AND(H237&gt;='proje ve personel bilgileri'!$B$9,H237&lt;='proje ve personel bilgileri'!$B$10)," ","Stoktan Kullanılan Malzeme Miktarı Proje Destek Süresi Dışında Bir Tarihtir")," ")</f>
        <v xml:space="preserve"> </v>
      </c>
    </row>
    <row r="238" spans="1:10" ht="15.75" customHeight="1" x14ac:dyDescent="0.25">
      <c r="A238" s="1">
        <v>146</v>
      </c>
      <c r="B238" s="136"/>
      <c r="C238" s="136"/>
      <c r="D238" s="136"/>
      <c r="E238" s="127"/>
      <c r="F238" s="128"/>
      <c r="G238" s="143">
        <f t="shared" si="14"/>
        <v>0</v>
      </c>
      <c r="H238" s="146"/>
      <c r="I238" s="38" t="str">
        <f t="shared" si="15"/>
        <v xml:space="preserve"> </v>
      </c>
      <c r="J238" s="38" t="str">
        <f>IF(H238&lt;&gt;0,IF(AND(H238&gt;='proje ve personel bilgileri'!$B$9,H238&lt;='proje ve personel bilgileri'!$B$10)," ","Stoktan Kullanılan Malzeme Miktarı Proje Destek Süresi Dışında Bir Tarihtir")," ")</f>
        <v xml:space="preserve"> </v>
      </c>
    </row>
    <row r="239" spans="1:10" ht="15.75" customHeight="1" x14ac:dyDescent="0.25">
      <c r="A239" s="2">
        <v>147</v>
      </c>
      <c r="B239" s="136"/>
      <c r="C239" s="136"/>
      <c r="D239" s="136"/>
      <c r="E239" s="127"/>
      <c r="F239" s="128"/>
      <c r="G239" s="143">
        <f t="shared" si="14"/>
        <v>0</v>
      </c>
      <c r="H239" s="146"/>
      <c r="I239" s="38" t="str">
        <f t="shared" si="15"/>
        <v xml:space="preserve"> </v>
      </c>
      <c r="J239" s="38" t="str">
        <f>IF(H239&lt;&gt;0,IF(AND(H239&gt;='proje ve personel bilgileri'!$B$9,H239&lt;='proje ve personel bilgileri'!$B$10)," ","Stoktan Kullanılan Malzeme Miktarı Proje Destek Süresi Dışında Bir Tarihtir")," ")</f>
        <v xml:space="preserve"> </v>
      </c>
    </row>
    <row r="240" spans="1:10" ht="15.75" customHeight="1" x14ac:dyDescent="0.25">
      <c r="A240" s="1">
        <v>148</v>
      </c>
      <c r="B240" s="136"/>
      <c r="C240" s="136"/>
      <c r="D240" s="136"/>
      <c r="E240" s="127"/>
      <c r="F240" s="128"/>
      <c r="G240" s="143">
        <f t="shared" si="14"/>
        <v>0</v>
      </c>
      <c r="H240" s="146"/>
      <c r="I240" s="38" t="str">
        <f t="shared" si="15"/>
        <v xml:space="preserve"> </v>
      </c>
      <c r="J240" s="38" t="str">
        <f>IF(H240&lt;&gt;0,IF(AND(H240&gt;='proje ve personel bilgileri'!$B$9,H240&lt;='proje ve personel bilgileri'!$B$10)," ","Stoktan Kullanılan Malzeme Miktarı Proje Destek Süresi Dışında Bir Tarihtir")," ")</f>
        <v xml:space="preserve"> </v>
      </c>
    </row>
    <row r="241" spans="1:10" ht="15.75" customHeight="1" x14ac:dyDescent="0.25">
      <c r="A241" s="2">
        <v>149</v>
      </c>
      <c r="B241" s="136"/>
      <c r="C241" s="136"/>
      <c r="D241" s="136"/>
      <c r="E241" s="127"/>
      <c r="F241" s="128"/>
      <c r="G241" s="143">
        <f t="shared" si="14"/>
        <v>0</v>
      </c>
      <c r="H241" s="146"/>
      <c r="I241" s="38" t="str">
        <f t="shared" si="15"/>
        <v xml:space="preserve"> </v>
      </c>
      <c r="J241" s="38" t="str">
        <f>IF(H241&lt;&gt;0,IF(AND(H241&gt;='proje ve personel bilgileri'!$B$9,H241&lt;='proje ve personel bilgileri'!$B$10)," ","Stoktan Kullanılan Malzeme Miktarı Proje Destek Süresi Dışında Bir Tarihtir")," ")</f>
        <v xml:space="preserve"> </v>
      </c>
    </row>
    <row r="242" spans="1:10" ht="15.75" customHeight="1" x14ac:dyDescent="0.25">
      <c r="A242" s="1">
        <v>150</v>
      </c>
      <c r="B242" s="136"/>
      <c r="C242" s="136"/>
      <c r="D242" s="136"/>
      <c r="E242" s="127"/>
      <c r="F242" s="128"/>
      <c r="G242" s="143">
        <f t="shared" si="14"/>
        <v>0</v>
      </c>
      <c r="H242" s="146"/>
      <c r="I242" s="38" t="str">
        <f t="shared" si="15"/>
        <v xml:space="preserve"> </v>
      </c>
      <c r="J242" s="38" t="str">
        <f>IF(H242&lt;&gt;0,IF(AND(H242&gt;='proje ve personel bilgileri'!$B$9,H242&lt;='proje ve personel bilgileri'!$B$10)," ","Stoktan Kullanılan Malzeme Miktarı Proje Destek Süresi Dışında Bir Tarihtir")," ")</f>
        <v xml:space="preserve"> </v>
      </c>
    </row>
    <row r="243" spans="1:10" ht="15.75" customHeight="1" x14ac:dyDescent="0.25">
      <c r="A243" s="2">
        <v>151</v>
      </c>
      <c r="B243" s="149"/>
      <c r="C243" s="149"/>
      <c r="D243" s="149"/>
      <c r="E243" s="150"/>
      <c r="F243" s="151"/>
      <c r="G243" s="143">
        <f t="shared" si="14"/>
        <v>0</v>
      </c>
      <c r="H243" s="152"/>
      <c r="I243" s="38" t="str">
        <f t="shared" si="15"/>
        <v xml:space="preserve"> </v>
      </c>
      <c r="J243" s="38" t="str">
        <f>IF(H243&lt;&gt;0,IF(AND(H243&gt;='proje ve personel bilgileri'!$B$9,H243&lt;='proje ve personel bilgileri'!$B$10)," ","Stoktan Kullanılan Malzeme Miktarı Proje Destek Süresi Dışında Bir Tarihtir")," ")</f>
        <v xml:space="preserve"> </v>
      </c>
    </row>
    <row r="244" spans="1:10" ht="15.75" customHeight="1" x14ac:dyDescent="0.25">
      <c r="A244" s="1">
        <v>152</v>
      </c>
      <c r="B244" s="139"/>
      <c r="C244" s="139"/>
      <c r="D244" s="139"/>
      <c r="E244" s="130"/>
      <c r="F244" s="131"/>
      <c r="G244" s="143">
        <f t="shared" si="14"/>
        <v>0</v>
      </c>
      <c r="H244" s="148"/>
      <c r="I244" s="38" t="str">
        <f t="shared" si="15"/>
        <v xml:space="preserve"> </v>
      </c>
      <c r="J244" s="38" t="str">
        <f>IF(H244&lt;&gt;0,IF(AND(H244&gt;='proje ve personel bilgileri'!$B$9,H244&lt;='proje ve personel bilgileri'!$B$10)," ","Stoktan Kullanılan Malzeme Miktarı Proje Destek Süresi Dışında Bir Tarihtir")," ")</f>
        <v xml:space="preserve"> </v>
      </c>
    </row>
    <row r="245" spans="1:10" ht="15.75" customHeight="1" x14ac:dyDescent="0.25">
      <c r="A245" s="45"/>
      <c r="B245" s="513"/>
      <c r="C245" s="513"/>
      <c r="D245" s="90"/>
      <c r="E245" s="442" t="s">
        <v>240</v>
      </c>
      <c r="F245" s="443"/>
      <c r="G245" s="48">
        <f>SUM(G226:G244)+G214</f>
        <v>0</v>
      </c>
      <c r="H245" s="46"/>
    </row>
    <row r="246" spans="1:10" ht="15" customHeight="1" x14ac:dyDescent="0.25">
      <c r="A246" s="47" t="s">
        <v>241</v>
      </c>
    </row>
    <row r="247" spans="1:10" ht="24.75" customHeight="1" x14ac:dyDescent="0.25">
      <c r="A247" s="511" t="s">
        <v>242</v>
      </c>
      <c r="B247" s="511"/>
      <c r="C247" s="511"/>
      <c r="D247" s="511"/>
      <c r="E247" s="511"/>
      <c r="F247" s="511"/>
      <c r="G247" s="511"/>
      <c r="H247" s="511"/>
      <c r="I247" s="511"/>
      <c r="J247" s="511"/>
    </row>
    <row r="248" spans="1:10" ht="15" customHeight="1" x14ac:dyDescent="0.25">
      <c r="A248" s="84"/>
      <c r="B248" s="84"/>
      <c r="C248" s="84"/>
      <c r="D248" s="84"/>
      <c r="E248" s="84"/>
      <c r="F248" s="84"/>
      <c r="G248" s="84"/>
      <c r="H248" s="84"/>
    </row>
    <row r="249" spans="1:10" ht="15" customHeight="1" x14ac:dyDescent="0.25">
      <c r="B249" s="512" t="s">
        <v>243</v>
      </c>
      <c r="C249" s="512"/>
      <c r="D249" s="512"/>
      <c r="E249" s="512"/>
      <c r="F249" s="512"/>
      <c r="G249" s="512"/>
    </row>
    <row r="250" spans="1:10" ht="15.75" customHeight="1" x14ac:dyDescent="0.25">
      <c r="A250" s="348" t="s">
        <v>232</v>
      </c>
      <c r="B250" s="348"/>
      <c r="C250" s="348"/>
      <c r="D250" s="348"/>
      <c r="E250" s="348"/>
      <c r="F250" s="348"/>
      <c r="G250" s="348"/>
      <c r="H250" s="348"/>
    </row>
    <row r="251" spans="1:10" ht="15" customHeight="1" x14ac:dyDescent="0.25">
      <c r="A251" s="70"/>
      <c r="B251" s="70"/>
      <c r="C251" s="71" t="str">
        <f>'proje ve personel bilgileri'!$B$7</f>
        <v>/</v>
      </c>
      <c r="D251" s="70" t="s">
        <v>109</v>
      </c>
      <c r="E251" s="70"/>
      <c r="F251" s="70"/>
      <c r="G251" s="70"/>
      <c r="H251" s="70"/>
    </row>
    <row r="252" spans="1:10" ht="18.75" customHeight="1" x14ac:dyDescent="0.25">
      <c r="G252" s="42" t="s">
        <v>233</v>
      </c>
    </row>
    <row r="253" spans="1:10" ht="30.75" customHeight="1" x14ac:dyDescent="0.25">
      <c r="A253" s="43" t="s">
        <v>2</v>
      </c>
      <c r="B253" s="374">
        <f>'proje ve personel bilgileri'!B2</f>
        <v>0</v>
      </c>
      <c r="C253" s="375"/>
      <c r="D253" s="375"/>
      <c r="E253" s="375"/>
      <c r="F253" s="375"/>
      <c r="G253" s="375"/>
      <c r="H253" s="376"/>
    </row>
    <row r="254" spans="1:10" ht="30.75" customHeight="1" x14ac:dyDescent="0.25">
      <c r="A254" s="44" t="s">
        <v>4</v>
      </c>
      <c r="B254" s="351">
        <f>'proje ve personel bilgileri'!B3</f>
        <v>0</v>
      </c>
      <c r="C254" s="352"/>
      <c r="D254" s="352"/>
      <c r="E254" s="352"/>
      <c r="F254" s="352"/>
      <c r="G254" s="352"/>
      <c r="H254" s="353"/>
    </row>
    <row r="255" spans="1:10" ht="45" customHeight="1" x14ac:dyDescent="0.25">
      <c r="A255" s="343" t="s">
        <v>87</v>
      </c>
      <c r="B255" s="88" t="s">
        <v>234</v>
      </c>
      <c r="C255" s="343" t="s">
        <v>227</v>
      </c>
      <c r="D255" s="343" t="s">
        <v>235</v>
      </c>
      <c r="E255" s="343" t="s">
        <v>236</v>
      </c>
      <c r="F255" s="343" t="s">
        <v>237</v>
      </c>
      <c r="G255" s="82" t="s">
        <v>181</v>
      </c>
      <c r="H255" s="343" t="s">
        <v>238</v>
      </c>
    </row>
    <row r="256" spans="1:10" ht="30.75" customHeight="1" x14ac:dyDescent="0.25">
      <c r="A256" s="338"/>
      <c r="B256" s="88" t="s">
        <v>239</v>
      </c>
      <c r="C256" s="338"/>
      <c r="D256" s="505"/>
      <c r="E256" s="338"/>
      <c r="F256" s="338"/>
      <c r="G256" s="82" t="s">
        <v>98</v>
      </c>
      <c r="H256" s="338"/>
    </row>
    <row r="257" spans="1:10" ht="15.75" customHeight="1" x14ac:dyDescent="0.25">
      <c r="A257" s="1">
        <v>153</v>
      </c>
      <c r="B257" s="133"/>
      <c r="C257" s="133"/>
      <c r="D257" s="133"/>
      <c r="E257" s="124"/>
      <c r="F257" s="125"/>
      <c r="G257" s="143">
        <f t="shared" ref="G257:G275" si="16">E257*F257</f>
        <v>0</v>
      </c>
      <c r="H257" s="144"/>
      <c r="I257" s="38" t="str">
        <f t="shared" ref="I257:I275" si="17">IF(G257&lt;&gt;0,(IF(H257=0,"Tarih Zorunlu Alandır"," "))," ")</f>
        <v xml:space="preserve"> </v>
      </c>
      <c r="J257" s="38" t="str">
        <f>IF(H257&lt;&gt;0,IF(AND(H257&gt;='proje ve personel bilgileri'!$B$9,H257&lt;='proje ve personel bilgileri'!$B$10)," ","Stoktan Kullanılan Malzeme Miktarı Proje Destek Süresi Dışında Bir Tarihtir")," ")</f>
        <v xml:space="preserve"> </v>
      </c>
    </row>
    <row r="258" spans="1:10" ht="15.75" customHeight="1" x14ac:dyDescent="0.25">
      <c r="A258" s="2">
        <v>154</v>
      </c>
      <c r="B258" s="136"/>
      <c r="C258" s="136"/>
      <c r="D258" s="136"/>
      <c r="E258" s="127"/>
      <c r="F258" s="128"/>
      <c r="G258" s="143">
        <f t="shared" si="16"/>
        <v>0</v>
      </c>
      <c r="H258" s="146"/>
      <c r="I258" s="38" t="str">
        <f t="shared" si="17"/>
        <v xml:space="preserve"> </v>
      </c>
      <c r="J258" s="38" t="str">
        <f>IF(H258&lt;&gt;0,IF(AND(H258&gt;='proje ve personel bilgileri'!$B$9,H258&lt;='proje ve personel bilgileri'!$B$10)," ","Stoktan Kullanılan Malzeme Miktarı Proje Destek Süresi Dışında Bir Tarihtir")," ")</f>
        <v xml:space="preserve"> </v>
      </c>
    </row>
    <row r="259" spans="1:10" ht="15.75" customHeight="1" x14ac:dyDescent="0.25">
      <c r="A259" s="1">
        <v>155</v>
      </c>
      <c r="B259" s="136"/>
      <c r="C259" s="136"/>
      <c r="D259" s="136"/>
      <c r="E259" s="127"/>
      <c r="F259" s="128"/>
      <c r="G259" s="143">
        <f t="shared" si="16"/>
        <v>0</v>
      </c>
      <c r="H259" s="146"/>
      <c r="I259" s="38" t="str">
        <f t="shared" si="17"/>
        <v xml:space="preserve"> </v>
      </c>
      <c r="J259" s="38" t="str">
        <f>IF(H259&lt;&gt;0,IF(AND(H259&gt;='proje ve personel bilgileri'!$B$9,H259&lt;='proje ve personel bilgileri'!$B$10)," ","Stoktan Kullanılan Malzeme Miktarı Proje Destek Süresi Dışında Bir Tarihtir")," ")</f>
        <v xml:space="preserve"> </v>
      </c>
    </row>
    <row r="260" spans="1:10" ht="15.75" customHeight="1" x14ac:dyDescent="0.25">
      <c r="A260" s="2">
        <v>156</v>
      </c>
      <c r="B260" s="136"/>
      <c r="C260" s="136"/>
      <c r="D260" s="136"/>
      <c r="E260" s="127"/>
      <c r="F260" s="128"/>
      <c r="G260" s="143">
        <f t="shared" si="16"/>
        <v>0</v>
      </c>
      <c r="H260" s="146"/>
      <c r="I260" s="38" t="str">
        <f t="shared" si="17"/>
        <v xml:space="preserve"> </v>
      </c>
      <c r="J260" s="38" t="str">
        <f>IF(H260&lt;&gt;0,IF(AND(H260&gt;='proje ve personel bilgileri'!$B$9,H260&lt;='proje ve personel bilgileri'!$B$10)," ","Stoktan Kullanılan Malzeme Miktarı Proje Destek Süresi Dışında Bir Tarihtir")," ")</f>
        <v xml:space="preserve"> </v>
      </c>
    </row>
    <row r="261" spans="1:10" ht="15.75" customHeight="1" x14ac:dyDescent="0.25">
      <c r="A261" s="1">
        <v>157</v>
      </c>
      <c r="B261" s="136"/>
      <c r="C261" s="136"/>
      <c r="D261" s="136"/>
      <c r="E261" s="127"/>
      <c r="F261" s="128"/>
      <c r="G261" s="143">
        <f t="shared" si="16"/>
        <v>0</v>
      </c>
      <c r="H261" s="146"/>
      <c r="I261" s="38" t="str">
        <f t="shared" si="17"/>
        <v xml:space="preserve"> </v>
      </c>
      <c r="J261" s="38" t="str">
        <f>IF(H261&lt;&gt;0,IF(AND(H261&gt;='proje ve personel bilgileri'!$B$9,H261&lt;='proje ve personel bilgileri'!$B$10)," ","Stoktan Kullanılan Malzeme Miktarı Proje Destek Süresi Dışında Bir Tarihtir")," ")</f>
        <v xml:space="preserve"> </v>
      </c>
    </row>
    <row r="262" spans="1:10" ht="15.75" customHeight="1" x14ac:dyDescent="0.25">
      <c r="A262" s="2">
        <v>158</v>
      </c>
      <c r="B262" s="136"/>
      <c r="C262" s="136"/>
      <c r="D262" s="136"/>
      <c r="E262" s="127"/>
      <c r="F262" s="128"/>
      <c r="G262" s="143">
        <f t="shared" si="16"/>
        <v>0</v>
      </c>
      <c r="H262" s="146"/>
      <c r="I262" s="38" t="str">
        <f t="shared" si="17"/>
        <v xml:space="preserve"> </v>
      </c>
      <c r="J262" s="38" t="str">
        <f>IF(H262&lt;&gt;0,IF(AND(H262&gt;='proje ve personel bilgileri'!$B$9,H262&lt;='proje ve personel bilgileri'!$B$10)," ","Stoktan Kullanılan Malzeme Miktarı Proje Destek Süresi Dışında Bir Tarihtir")," ")</f>
        <v xml:space="preserve"> </v>
      </c>
    </row>
    <row r="263" spans="1:10" ht="15.75" customHeight="1" x14ac:dyDescent="0.25">
      <c r="A263" s="1">
        <v>159</v>
      </c>
      <c r="B263" s="136"/>
      <c r="C263" s="136"/>
      <c r="D263" s="136"/>
      <c r="E263" s="127"/>
      <c r="F263" s="128"/>
      <c r="G263" s="143">
        <f t="shared" si="16"/>
        <v>0</v>
      </c>
      <c r="H263" s="146"/>
      <c r="I263" s="38" t="str">
        <f t="shared" si="17"/>
        <v xml:space="preserve"> </v>
      </c>
      <c r="J263" s="38" t="str">
        <f>IF(H263&lt;&gt;0,IF(AND(H263&gt;='proje ve personel bilgileri'!$B$9,H263&lt;='proje ve personel bilgileri'!$B$10)," ","Stoktan Kullanılan Malzeme Miktarı Proje Destek Süresi Dışında Bir Tarihtir")," ")</f>
        <v xml:space="preserve"> </v>
      </c>
    </row>
    <row r="264" spans="1:10" ht="15.75" customHeight="1" x14ac:dyDescent="0.25">
      <c r="A264" s="2">
        <v>160</v>
      </c>
      <c r="B264" s="136"/>
      <c r="C264" s="136"/>
      <c r="D264" s="136"/>
      <c r="E264" s="127"/>
      <c r="F264" s="128"/>
      <c r="G264" s="143">
        <f t="shared" si="16"/>
        <v>0</v>
      </c>
      <c r="H264" s="146"/>
      <c r="I264" s="38" t="str">
        <f t="shared" si="17"/>
        <v xml:space="preserve"> </v>
      </c>
      <c r="J264" s="38" t="str">
        <f>IF(H264&lt;&gt;0,IF(AND(H264&gt;='proje ve personel bilgileri'!$B$9,H264&lt;='proje ve personel bilgileri'!$B$10)," ","Stoktan Kullanılan Malzeme Miktarı Proje Destek Süresi Dışında Bir Tarihtir")," ")</f>
        <v xml:space="preserve"> </v>
      </c>
    </row>
    <row r="265" spans="1:10" ht="15.75" customHeight="1" x14ac:dyDescent="0.25">
      <c r="A265" s="1">
        <v>161</v>
      </c>
      <c r="B265" s="136"/>
      <c r="C265" s="136"/>
      <c r="D265" s="136"/>
      <c r="E265" s="127"/>
      <c r="F265" s="128"/>
      <c r="G265" s="143">
        <f t="shared" si="16"/>
        <v>0</v>
      </c>
      <c r="H265" s="146"/>
      <c r="I265" s="38" t="str">
        <f t="shared" si="17"/>
        <v xml:space="preserve"> </v>
      </c>
      <c r="J265" s="38" t="str">
        <f>IF(H265&lt;&gt;0,IF(AND(H265&gt;='proje ve personel bilgileri'!$B$9,H265&lt;='proje ve personel bilgileri'!$B$10)," ","Stoktan Kullanılan Malzeme Miktarı Proje Destek Süresi Dışında Bir Tarihtir")," ")</f>
        <v xml:space="preserve"> </v>
      </c>
    </row>
    <row r="266" spans="1:10" ht="15.75" customHeight="1" x14ac:dyDescent="0.25">
      <c r="A266" s="2">
        <v>162</v>
      </c>
      <c r="B266" s="136"/>
      <c r="C266" s="136"/>
      <c r="D266" s="136"/>
      <c r="E266" s="127"/>
      <c r="F266" s="128"/>
      <c r="G266" s="143">
        <f t="shared" si="16"/>
        <v>0</v>
      </c>
      <c r="H266" s="146"/>
      <c r="I266" s="38" t="str">
        <f t="shared" si="17"/>
        <v xml:space="preserve"> </v>
      </c>
      <c r="J266" s="38" t="str">
        <f>IF(H266&lt;&gt;0,IF(AND(H266&gt;='proje ve personel bilgileri'!$B$9,H266&lt;='proje ve personel bilgileri'!$B$10)," ","Stoktan Kullanılan Malzeme Miktarı Proje Destek Süresi Dışında Bir Tarihtir")," ")</f>
        <v xml:space="preserve"> </v>
      </c>
    </row>
    <row r="267" spans="1:10" ht="15.75" customHeight="1" x14ac:dyDescent="0.25">
      <c r="A267" s="1">
        <v>163</v>
      </c>
      <c r="B267" s="136"/>
      <c r="C267" s="136"/>
      <c r="D267" s="136"/>
      <c r="E267" s="127"/>
      <c r="F267" s="128"/>
      <c r="G267" s="143">
        <f t="shared" si="16"/>
        <v>0</v>
      </c>
      <c r="H267" s="146"/>
      <c r="I267" s="38" t="str">
        <f t="shared" si="17"/>
        <v xml:space="preserve"> </v>
      </c>
      <c r="J267" s="38" t="str">
        <f>IF(H267&lt;&gt;0,IF(AND(H267&gt;='proje ve personel bilgileri'!$B$9,H267&lt;='proje ve personel bilgileri'!$B$10)," ","Stoktan Kullanılan Malzeme Miktarı Proje Destek Süresi Dışında Bir Tarihtir")," ")</f>
        <v xml:space="preserve"> </v>
      </c>
    </row>
    <row r="268" spans="1:10" ht="15.75" customHeight="1" x14ac:dyDescent="0.25">
      <c r="A268" s="2">
        <v>164</v>
      </c>
      <c r="B268" s="136"/>
      <c r="C268" s="136"/>
      <c r="D268" s="136"/>
      <c r="E268" s="127"/>
      <c r="F268" s="128"/>
      <c r="G268" s="143">
        <f t="shared" si="16"/>
        <v>0</v>
      </c>
      <c r="H268" s="146"/>
      <c r="I268" s="38" t="str">
        <f t="shared" si="17"/>
        <v xml:space="preserve"> </v>
      </c>
      <c r="J268" s="38" t="str">
        <f>IF(H268&lt;&gt;0,IF(AND(H268&gt;='proje ve personel bilgileri'!$B$9,H268&lt;='proje ve personel bilgileri'!$B$10)," ","Stoktan Kullanılan Malzeme Miktarı Proje Destek Süresi Dışında Bir Tarihtir")," ")</f>
        <v xml:space="preserve"> </v>
      </c>
    </row>
    <row r="269" spans="1:10" ht="15.75" customHeight="1" x14ac:dyDescent="0.25">
      <c r="A269" s="1">
        <v>165</v>
      </c>
      <c r="B269" s="136"/>
      <c r="C269" s="136"/>
      <c r="D269" s="136"/>
      <c r="E269" s="127"/>
      <c r="F269" s="128"/>
      <c r="G269" s="143">
        <f t="shared" si="16"/>
        <v>0</v>
      </c>
      <c r="H269" s="146"/>
      <c r="I269" s="38" t="str">
        <f t="shared" si="17"/>
        <v xml:space="preserve"> </v>
      </c>
      <c r="J269" s="38" t="str">
        <f>IF(H269&lt;&gt;0,IF(AND(H269&gt;='proje ve personel bilgileri'!$B$9,H269&lt;='proje ve personel bilgileri'!$B$10)," ","Stoktan Kullanılan Malzeme Miktarı Proje Destek Süresi Dışında Bir Tarihtir")," ")</f>
        <v xml:space="preserve"> </v>
      </c>
    </row>
    <row r="270" spans="1:10" ht="15.75" customHeight="1" x14ac:dyDescent="0.25">
      <c r="A270" s="2">
        <v>166</v>
      </c>
      <c r="B270" s="136"/>
      <c r="C270" s="136"/>
      <c r="D270" s="136"/>
      <c r="E270" s="127"/>
      <c r="F270" s="128"/>
      <c r="G270" s="143">
        <f t="shared" si="16"/>
        <v>0</v>
      </c>
      <c r="H270" s="146"/>
      <c r="I270" s="38" t="str">
        <f t="shared" si="17"/>
        <v xml:space="preserve"> </v>
      </c>
      <c r="J270" s="38" t="str">
        <f>IF(H270&lt;&gt;0,IF(AND(H270&gt;='proje ve personel bilgileri'!$B$9,H270&lt;='proje ve personel bilgileri'!$B$10)," ","Stoktan Kullanılan Malzeme Miktarı Proje Destek Süresi Dışında Bir Tarihtir")," ")</f>
        <v xml:space="preserve"> </v>
      </c>
    </row>
    <row r="271" spans="1:10" ht="15.75" customHeight="1" x14ac:dyDescent="0.25">
      <c r="A271" s="1">
        <v>167</v>
      </c>
      <c r="B271" s="136"/>
      <c r="C271" s="136"/>
      <c r="D271" s="136"/>
      <c r="E271" s="127"/>
      <c r="F271" s="128"/>
      <c r="G271" s="143">
        <f t="shared" si="16"/>
        <v>0</v>
      </c>
      <c r="H271" s="146"/>
      <c r="I271" s="38" t="str">
        <f t="shared" si="17"/>
        <v xml:space="preserve"> </v>
      </c>
      <c r="J271" s="38" t="str">
        <f>IF(H271&lt;&gt;0,IF(AND(H271&gt;='proje ve personel bilgileri'!$B$9,H271&lt;='proje ve personel bilgileri'!$B$10)," ","Stoktan Kullanılan Malzeme Miktarı Proje Destek Süresi Dışında Bir Tarihtir")," ")</f>
        <v xml:space="preserve"> </v>
      </c>
    </row>
    <row r="272" spans="1:10" ht="15.75" customHeight="1" x14ac:dyDescent="0.25">
      <c r="A272" s="2">
        <v>168</v>
      </c>
      <c r="B272" s="136"/>
      <c r="C272" s="136"/>
      <c r="D272" s="136"/>
      <c r="E272" s="127"/>
      <c r="F272" s="128"/>
      <c r="G272" s="143">
        <f t="shared" si="16"/>
        <v>0</v>
      </c>
      <c r="H272" s="146"/>
      <c r="I272" s="38" t="str">
        <f t="shared" si="17"/>
        <v xml:space="preserve"> </v>
      </c>
      <c r="J272" s="38" t="str">
        <f>IF(H272&lt;&gt;0,IF(AND(H272&gt;='proje ve personel bilgileri'!$B$9,H272&lt;='proje ve personel bilgileri'!$B$10)," ","Stoktan Kullanılan Malzeme Miktarı Proje Destek Süresi Dışında Bir Tarihtir")," ")</f>
        <v xml:space="preserve"> </v>
      </c>
    </row>
    <row r="273" spans="1:10" ht="15.75" customHeight="1" x14ac:dyDescent="0.25">
      <c r="A273" s="1">
        <v>169</v>
      </c>
      <c r="B273" s="136"/>
      <c r="C273" s="136"/>
      <c r="D273" s="136"/>
      <c r="E273" s="127"/>
      <c r="F273" s="128"/>
      <c r="G273" s="143">
        <f t="shared" si="16"/>
        <v>0</v>
      </c>
      <c r="H273" s="146"/>
      <c r="I273" s="38" t="str">
        <f t="shared" si="17"/>
        <v xml:space="preserve"> </v>
      </c>
      <c r="J273" s="38" t="str">
        <f>IF(H273&lt;&gt;0,IF(AND(H273&gt;='proje ve personel bilgileri'!$B$9,H273&lt;='proje ve personel bilgileri'!$B$10)," ","Stoktan Kullanılan Malzeme Miktarı Proje Destek Süresi Dışında Bir Tarihtir")," ")</f>
        <v xml:space="preserve"> </v>
      </c>
    </row>
    <row r="274" spans="1:10" ht="15.75" customHeight="1" x14ac:dyDescent="0.25">
      <c r="A274" s="2">
        <v>170</v>
      </c>
      <c r="B274" s="149"/>
      <c r="C274" s="149"/>
      <c r="D274" s="149"/>
      <c r="E274" s="150"/>
      <c r="F274" s="151"/>
      <c r="G274" s="143">
        <f t="shared" si="16"/>
        <v>0</v>
      </c>
      <c r="H274" s="152"/>
      <c r="I274" s="38" t="str">
        <f t="shared" si="17"/>
        <v xml:space="preserve"> </v>
      </c>
      <c r="J274" s="38" t="str">
        <f>IF(H274&lt;&gt;0,IF(AND(H274&gt;='proje ve personel bilgileri'!$B$9,H274&lt;='proje ve personel bilgileri'!$B$10)," ","Stoktan Kullanılan Malzeme Miktarı Proje Destek Süresi Dışında Bir Tarihtir")," ")</f>
        <v xml:space="preserve"> </v>
      </c>
    </row>
    <row r="275" spans="1:10" ht="15.75" customHeight="1" x14ac:dyDescent="0.25">
      <c r="A275" s="1">
        <v>171</v>
      </c>
      <c r="B275" s="139"/>
      <c r="C275" s="139"/>
      <c r="D275" s="139"/>
      <c r="E275" s="130"/>
      <c r="F275" s="131"/>
      <c r="G275" s="143">
        <f t="shared" si="16"/>
        <v>0</v>
      </c>
      <c r="H275" s="148"/>
      <c r="I275" s="38" t="str">
        <f t="shared" si="17"/>
        <v xml:space="preserve"> </v>
      </c>
      <c r="J275" s="38" t="str">
        <f>IF(H275&lt;&gt;0,IF(AND(H275&gt;='proje ve personel bilgileri'!$B$9,H275&lt;='proje ve personel bilgileri'!$B$10)," ","Stoktan Kullanılan Malzeme Miktarı Proje Destek Süresi Dışında Bir Tarihtir")," ")</f>
        <v xml:space="preserve"> </v>
      </c>
    </row>
    <row r="276" spans="1:10" ht="15.75" customHeight="1" x14ac:dyDescent="0.25">
      <c r="A276" s="45"/>
      <c r="B276" s="513"/>
      <c r="C276" s="513"/>
      <c r="D276" s="90"/>
      <c r="E276" s="442" t="s">
        <v>240</v>
      </c>
      <c r="F276" s="443"/>
      <c r="G276" s="48">
        <f>SUM(G257:G275)+G245</f>
        <v>0</v>
      </c>
      <c r="H276" s="46"/>
    </row>
    <row r="277" spans="1:10" ht="15" customHeight="1" x14ac:dyDescent="0.25">
      <c r="A277" s="47" t="s">
        <v>241</v>
      </c>
    </row>
    <row r="278" spans="1:10" ht="25.5" customHeight="1" x14ac:dyDescent="0.25">
      <c r="A278" s="511" t="s">
        <v>242</v>
      </c>
      <c r="B278" s="511"/>
      <c r="C278" s="511"/>
      <c r="D278" s="511"/>
      <c r="E278" s="511"/>
      <c r="F278" s="511"/>
      <c r="G278" s="511"/>
      <c r="H278" s="511"/>
      <c r="I278" s="511"/>
      <c r="J278" s="511"/>
    </row>
    <row r="279" spans="1:10" ht="15" customHeight="1" x14ac:dyDescent="0.25">
      <c r="A279" s="84"/>
      <c r="B279" s="84"/>
      <c r="C279" s="84"/>
      <c r="D279" s="84"/>
      <c r="E279" s="84"/>
      <c r="F279" s="84"/>
      <c r="G279" s="84"/>
      <c r="H279" s="84"/>
    </row>
    <row r="280" spans="1:10" ht="15" customHeight="1" x14ac:dyDescent="0.25">
      <c r="B280" s="512" t="s">
        <v>243</v>
      </c>
      <c r="C280" s="512"/>
      <c r="D280" s="512"/>
      <c r="E280" s="512"/>
      <c r="F280" s="512"/>
      <c r="G280" s="512"/>
    </row>
    <row r="281" spans="1:10" ht="15.75" customHeight="1" x14ac:dyDescent="0.25">
      <c r="A281" s="348" t="s">
        <v>232</v>
      </c>
      <c r="B281" s="348"/>
      <c r="C281" s="348"/>
      <c r="D281" s="348"/>
      <c r="E281" s="348"/>
      <c r="F281" s="348"/>
      <c r="G281" s="348"/>
      <c r="H281" s="348"/>
    </row>
    <row r="282" spans="1:10" ht="15" customHeight="1" x14ac:dyDescent="0.25">
      <c r="A282" s="70"/>
      <c r="B282" s="70"/>
      <c r="C282" s="71" t="str">
        <f>'proje ve personel bilgileri'!$B$7</f>
        <v>/</v>
      </c>
      <c r="D282" s="70" t="s">
        <v>109</v>
      </c>
      <c r="E282" s="70"/>
      <c r="F282" s="70"/>
      <c r="G282" s="70"/>
      <c r="H282" s="70"/>
    </row>
    <row r="283" spans="1:10" ht="18.75" customHeight="1" x14ac:dyDescent="0.25">
      <c r="G283" s="42" t="s">
        <v>233</v>
      </c>
    </row>
    <row r="284" spans="1:10" ht="30.75" customHeight="1" x14ac:dyDescent="0.25">
      <c r="A284" s="43" t="s">
        <v>2</v>
      </c>
      <c r="B284" s="374">
        <f>'proje ve personel bilgileri'!B2</f>
        <v>0</v>
      </c>
      <c r="C284" s="375"/>
      <c r="D284" s="375"/>
      <c r="E284" s="375"/>
      <c r="F284" s="375"/>
      <c r="G284" s="375"/>
      <c r="H284" s="376"/>
    </row>
    <row r="285" spans="1:10" ht="30.75" customHeight="1" x14ac:dyDescent="0.25">
      <c r="A285" s="44" t="s">
        <v>4</v>
      </c>
      <c r="B285" s="351">
        <f>'proje ve personel bilgileri'!B3</f>
        <v>0</v>
      </c>
      <c r="C285" s="352"/>
      <c r="D285" s="352"/>
      <c r="E285" s="352"/>
      <c r="F285" s="352"/>
      <c r="G285" s="352"/>
      <c r="H285" s="353"/>
    </row>
    <row r="286" spans="1:10" ht="45" customHeight="1" x14ac:dyDescent="0.25">
      <c r="A286" s="343" t="s">
        <v>87</v>
      </c>
      <c r="B286" s="88" t="s">
        <v>234</v>
      </c>
      <c r="C286" s="343" t="s">
        <v>227</v>
      </c>
      <c r="D286" s="343" t="s">
        <v>235</v>
      </c>
      <c r="E286" s="343" t="s">
        <v>236</v>
      </c>
      <c r="F286" s="343" t="s">
        <v>237</v>
      </c>
      <c r="G286" s="82" t="s">
        <v>181</v>
      </c>
      <c r="H286" s="343" t="s">
        <v>238</v>
      </c>
    </row>
    <row r="287" spans="1:10" ht="30.75" customHeight="1" x14ac:dyDescent="0.25">
      <c r="A287" s="338"/>
      <c r="B287" s="88" t="s">
        <v>239</v>
      </c>
      <c r="C287" s="338"/>
      <c r="D287" s="505"/>
      <c r="E287" s="338"/>
      <c r="F287" s="338"/>
      <c r="G287" s="82" t="s">
        <v>98</v>
      </c>
      <c r="H287" s="338"/>
    </row>
    <row r="288" spans="1:10" ht="15.75" customHeight="1" x14ac:dyDescent="0.25">
      <c r="A288" s="1">
        <v>172</v>
      </c>
      <c r="B288" s="133"/>
      <c r="C288" s="133"/>
      <c r="D288" s="133"/>
      <c r="E288" s="124"/>
      <c r="F288" s="125"/>
      <c r="G288" s="143">
        <f t="shared" ref="G288:G306" si="18">E288*F288</f>
        <v>0</v>
      </c>
      <c r="H288" s="144"/>
      <c r="I288" s="38" t="str">
        <f t="shared" ref="I288:I306" si="19">IF(G288&lt;&gt;0,(IF(H288=0,"Tarih Zorunlu Alandır"," "))," ")</f>
        <v xml:space="preserve"> </v>
      </c>
      <c r="J288" s="38" t="str">
        <f>IF(H288&lt;&gt;0,IF(AND(H288&gt;='proje ve personel bilgileri'!$B$9,H288&lt;='proje ve personel bilgileri'!$B$10)," ","Stoktan Kullanılan Malzeme Miktarı Proje Destek Süresi Dışında Bir Tarihtir")," ")</f>
        <v xml:space="preserve"> </v>
      </c>
    </row>
    <row r="289" spans="1:10" ht="15.75" customHeight="1" x14ac:dyDescent="0.25">
      <c r="A289" s="2">
        <v>173</v>
      </c>
      <c r="B289" s="136"/>
      <c r="C289" s="136"/>
      <c r="D289" s="136"/>
      <c r="E289" s="127"/>
      <c r="F289" s="128"/>
      <c r="G289" s="143">
        <f t="shared" si="18"/>
        <v>0</v>
      </c>
      <c r="H289" s="146"/>
      <c r="I289" s="38" t="str">
        <f t="shared" si="19"/>
        <v xml:space="preserve"> </v>
      </c>
      <c r="J289" s="38" t="str">
        <f>IF(H289&lt;&gt;0,IF(AND(H289&gt;='proje ve personel bilgileri'!$B$9,H289&lt;='proje ve personel bilgileri'!$B$10)," ","Stoktan Kullanılan Malzeme Miktarı Proje Destek Süresi Dışında Bir Tarihtir")," ")</f>
        <v xml:space="preserve"> </v>
      </c>
    </row>
    <row r="290" spans="1:10" ht="15.75" customHeight="1" x14ac:dyDescent="0.25">
      <c r="A290" s="1">
        <v>174</v>
      </c>
      <c r="B290" s="136"/>
      <c r="C290" s="136"/>
      <c r="D290" s="136"/>
      <c r="E290" s="127"/>
      <c r="F290" s="128"/>
      <c r="G290" s="143">
        <f t="shared" si="18"/>
        <v>0</v>
      </c>
      <c r="H290" s="146"/>
      <c r="I290" s="38" t="str">
        <f t="shared" si="19"/>
        <v xml:space="preserve"> </v>
      </c>
      <c r="J290" s="38" t="str">
        <f>IF(H290&lt;&gt;0,IF(AND(H290&gt;='proje ve personel bilgileri'!$B$9,H290&lt;='proje ve personel bilgileri'!$B$10)," ","Stoktan Kullanılan Malzeme Miktarı Proje Destek Süresi Dışında Bir Tarihtir")," ")</f>
        <v xml:space="preserve"> </v>
      </c>
    </row>
    <row r="291" spans="1:10" ht="15.75" customHeight="1" x14ac:dyDescent="0.25">
      <c r="A291" s="2">
        <v>175</v>
      </c>
      <c r="B291" s="136"/>
      <c r="C291" s="136"/>
      <c r="D291" s="136"/>
      <c r="E291" s="127"/>
      <c r="F291" s="128"/>
      <c r="G291" s="143">
        <f t="shared" si="18"/>
        <v>0</v>
      </c>
      <c r="H291" s="146"/>
      <c r="I291" s="38" t="str">
        <f t="shared" si="19"/>
        <v xml:space="preserve"> </v>
      </c>
      <c r="J291" s="38" t="str">
        <f>IF(H291&lt;&gt;0,IF(AND(H291&gt;='proje ve personel bilgileri'!$B$9,H291&lt;='proje ve personel bilgileri'!$B$10)," ","Stoktan Kullanılan Malzeme Miktarı Proje Destek Süresi Dışında Bir Tarihtir")," ")</f>
        <v xml:space="preserve"> </v>
      </c>
    </row>
    <row r="292" spans="1:10" ht="15.75" customHeight="1" x14ac:dyDescent="0.25">
      <c r="A292" s="1">
        <v>176</v>
      </c>
      <c r="B292" s="136"/>
      <c r="C292" s="136"/>
      <c r="D292" s="136"/>
      <c r="E292" s="127"/>
      <c r="F292" s="128"/>
      <c r="G292" s="143">
        <f t="shared" si="18"/>
        <v>0</v>
      </c>
      <c r="H292" s="146"/>
      <c r="I292" s="38" t="str">
        <f t="shared" si="19"/>
        <v xml:space="preserve"> </v>
      </c>
      <c r="J292" s="38" t="str">
        <f>IF(H292&lt;&gt;0,IF(AND(H292&gt;='proje ve personel bilgileri'!$B$9,H292&lt;='proje ve personel bilgileri'!$B$10)," ","Stoktan Kullanılan Malzeme Miktarı Proje Destek Süresi Dışında Bir Tarihtir")," ")</f>
        <v xml:space="preserve"> </v>
      </c>
    </row>
    <row r="293" spans="1:10" ht="15.75" customHeight="1" x14ac:dyDescent="0.25">
      <c r="A293" s="2">
        <v>177</v>
      </c>
      <c r="B293" s="136"/>
      <c r="C293" s="136"/>
      <c r="D293" s="136"/>
      <c r="E293" s="127"/>
      <c r="F293" s="128"/>
      <c r="G293" s="143">
        <f t="shared" si="18"/>
        <v>0</v>
      </c>
      <c r="H293" s="146"/>
      <c r="I293" s="38" t="str">
        <f t="shared" si="19"/>
        <v xml:space="preserve"> </v>
      </c>
      <c r="J293" s="38" t="str">
        <f>IF(H293&lt;&gt;0,IF(AND(H293&gt;='proje ve personel bilgileri'!$B$9,H293&lt;='proje ve personel bilgileri'!$B$10)," ","Stoktan Kullanılan Malzeme Miktarı Proje Destek Süresi Dışında Bir Tarihtir")," ")</f>
        <v xml:space="preserve"> </v>
      </c>
    </row>
    <row r="294" spans="1:10" ht="15.75" customHeight="1" x14ac:dyDescent="0.25">
      <c r="A294" s="1">
        <v>178</v>
      </c>
      <c r="B294" s="136"/>
      <c r="C294" s="136"/>
      <c r="D294" s="136"/>
      <c r="E294" s="127"/>
      <c r="F294" s="128"/>
      <c r="G294" s="143">
        <f t="shared" si="18"/>
        <v>0</v>
      </c>
      <c r="H294" s="146"/>
      <c r="I294" s="38" t="str">
        <f t="shared" si="19"/>
        <v xml:space="preserve"> </v>
      </c>
      <c r="J294" s="38" t="str">
        <f>IF(H294&lt;&gt;0,IF(AND(H294&gt;='proje ve personel bilgileri'!$B$9,H294&lt;='proje ve personel bilgileri'!$B$10)," ","Stoktan Kullanılan Malzeme Miktarı Proje Destek Süresi Dışında Bir Tarihtir")," ")</f>
        <v xml:space="preserve"> </v>
      </c>
    </row>
    <row r="295" spans="1:10" ht="15.75" customHeight="1" x14ac:dyDescent="0.25">
      <c r="A295" s="2">
        <v>179</v>
      </c>
      <c r="B295" s="136"/>
      <c r="C295" s="136"/>
      <c r="D295" s="136"/>
      <c r="E295" s="127"/>
      <c r="F295" s="128"/>
      <c r="G295" s="143">
        <f t="shared" si="18"/>
        <v>0</v>
      </c>
      <c r="H295" s="146"/>
      <c r="I295" s="38" t="str">
        <f t="shared" si="19"/>
        <v xml:space="preserve"> </v>
      </c>
      <c r="J295" s="38" t="str">
        <f>IF(H295&lt;&gt;0,IF(AND(H295&gt;='proje ve personel bilgileri'!$B$9,H295&lt;='proje ve personel bilgileri'!$B$10)," ","Stoktan Kullanılan Malzeme Miktarı Proje Destek Süresi Dışında Bir Tarihtir")," ")</f>
        <v xml:space="preserve"> </v>
      </c>
    </row>
    <row r="296" spans="1:10" ht="15.75" customHeight="1" x14ac:dyDescent="0.25">
      <c r="A296" s="1">
        <v>180</v>
      </c>
      <c r="B296" s="136"/>
      <c r="C296" s="136"/>
      <c r="D296" s="136"/>
      <c r="E296" s="127"/>
      <c r="F296" s="128"/>
      <c r="G296" s="143">
        <f t="shared" si="18"/>
        <v>0</v>
      </c>
      <c r="H296" s="146"/>
      <c r="I296" s="38" t="str">
        <f t="shared" si="19"/>
        <v xml:space="preserve"> </v>
      </c>
      <c r="J296" s="38" t="str">
        <f>IF(H296&lt;&gt;0,IF(AND(H296&gt;='proje ve personel bilgileri'!$B$9,H296&lt;='proje ve personel bilgileri'!$B$10)," ","Stoktan Kullanılan Malzeme Miktarı Proje Destek Süresi Dışında Bir Tarihtir")," ")</f>
        <v xml:space="preserve"> </v>
      </c>
    </row>
    <row r="297" spans="1:10" ht="15.75" customHeight="1" x14ac:dyDescent="0.25">
      <c r="A297" s="2">
        <v>181</v>
      </c>
      <c r="B297" s="136"/>
      <c r="C297" s="136"/>
      <c r="D297" s="136"/>
      <c r="E297" s="127"/>
      <c r="F297" s="128"/>
      <c r="G297" s="143">
        <f t="shared" si="18"/>
        <v>0</v>
      </c>
      <c r="H297" s="146"/>
      <c r="I297" s="38" t="str">
        <f t="shared" si="19"/>
        <v xml:space="preserve"> </v>
      </c>
      <c r="J297" s="38" t="str">
        <f>IF(H297&lt;&gt;0,IF(AND(H297&gt;='proje ve personel bilgileri'!$B$9,H297&lt;='proje ve personel bilgileri'!$B$10)," ","Stoktan Kullanılan Malzeme Miktarı Proje Destek Süresi Dışında Bir Tarihtir")," ")</f>
        <v xml:space="preserve"> </v>
      </c>
    </row>
    <row r="298" spans="1:10" ht="15.75" customHeight="1" x14ac:dyDescent="0.25">
      <c r="A298" s="1">
        <v>182</v>
      </c>
      <c r="B298" s="136"/>
      <c r="C298" s="136"/>
      <c r="D298" s="136"/>
      <c r="E298" s="127"/>
      <c r="F298" s="128"/>
      <c r="G298" s="143">
        <f t="shared" si="18"/>
        <v>0</v>
      </c>
      <c r="H298" s="146"/>
      <c r="I298" s="38" t="str">
        <f t="shared" si="19"/>
        <v xml:space="preserve"> </v>
      </c>
      <c r="J298" s="38" t="str">
        <f>IF(H298&lt;&gt;0,IF(AND(H298&gt;='proje ve personel bilgileri'!$B$9,H298&lt;='proje ve personel bilgileri'!$B$10)," ","Stoktan Kullanılan Malzeme Miktarı Proje Destek Süresi Dışında Bir Tarihtir")," ")</f>
        <v xml:space="preserve"> </v>
      </c>
    </row>
    <row r="299" spans="1:10" ht="15.75" customHeight="1" x14ac:dyDescent="0.25">
      <c r="A299" s="2">
        <v>183</v>
      </c>
      <c r="B299" s="136"/>
      <c r="C299" s="136"/>
      <c r="D299" s="136"/>
      <c r="E299" s="127"/>
      <c r="F299" s="128"/>
      <c r="G299" s="143">
        <f t="shared" si="18"/>
        <v>0</v>
      </c>
      <c r="H299" s="146"/>
      <c r="I299" s="38" t="str">
        <f t="shared" si="19"/>
        <v xml:space="preserve"> </v>
      </c>
      <c r="J299" s="38" t="str">
        <f>IF(H299&lt;&gt;0,IF(AND(H299&gt;='proje ve personel bilgileri'!$B$9,H299&lt;='proje ve personel bilgileri'!$B$10)," ","Stoktan Kullanılan Malzeme Miktarı Proje Destek Süresi Dışında Bir Tarihtir")," ")</f>
        <v xml:space="preserve"> </v>
      </c>
    </row>
    <row r="300" spans="1:10" ht="15.75" customHeight="1" x14ac:dyDescent="0.25">
      <c r="A300" s="1">
        <v>184</v>
      </c>
      <c r="B300" s="136"/>
      <c r="C300" s="136"/>
      <c r="D300" s="136"/>
      <c r="E300" s="127"/>
      <c r="F300" s="128"/>
      <c r="G300" s="143">
        <f t="shared" si="18"/>
        <v>0</v>
      </c>
      <c r="H300" s="146"/>
      <c r="I300" s="38" t="str">
        <f t="shared" si="19"/>
        <v xml:space="preserve"> </v>
      </c>
      <c r="J300" s="38" t="str">
        <f>IF(H300&lt;&gt;0,IF(AND(H300&gt;='proje ve personel bilgileri'!$B$9,H300&lt;='proje ve personel bilgileri'!$B$10)," ","Stoktan Kullanılan Malzeme Miktarı Proje Destek Süresi Dışında Bir Tarihtir")," ")</f>
        <v xml:space="preserve"> </v>
      </c>
    </row>
    <row r="301" spans="1:10" ht="15.75" customHeight="1" x14ac:dyDescent="0.25">
      <c r="A301" s="2">
        <v>185</v>
      </c>
      <c r="B301" s="136"/>
      <c r="C301" s="136"/>
      <c r="D301" s="136"/>
      <c r="E301" s="127"/>
      <c r="F301" s="128"/>
      <c r="G301" s="143">
        <f t="shared" si="18"/>
        <v>0</v>
      </c>
      <c r="H301" s="146"/>
      <c r="I301" s="38" t="str">
        <f t="shared" si="19"/>
        <v xml:space="preserve"> </v>
      </c>
      <c r="J301" s="38" t="str">
        <f>IF(H301&lt;&gt;0,IF(AND(H301&gt;='proje ve personel bilgileri'!$B$9,H301&lt;='proje ve personel bilgileri'!$B$10)," ","Stoktan Kullanılan Malzeme Miktarı Proje Destek Süresi Dışında Bir Tarihtir")," ")</f>
        <v xml:space="preserve"> </v>
      </c>
    </row>
    <row r="302" spans="1:10" ht="15.75" customHeight="1" x14ac:dyDescent="0.25">
      <c r="A302" s="1">
        <v>186</v>
      </c>
      <c r="B302" s="136"/>
      <c r="C302" s="136"/>
      <c r="D302" s="136"/>
      <c r="E302" s="127"/>
      <c r="F302" s="128"/>
      <c r="G302" s="143">
        <f t="shared" si="18"/>
        <v>0</v>
      </c>
      <c r="H302" s="146"/>
      <c r="I302" s="38" t="str">
        <f t="shared" si="19"/>
        <v xml:space="preserve"> </v>
      </c>
      <c r="J302" s="38" t="str">
        <f>IF(H302&lt;&gt;0,IF(AND(H302&gt;='proje ve personel bilgileri'!$B$9,H302&lt;='proje ve personel bilgileri'!$B$10)," ","Stoktan Kullanılan Malzeme Miktarı Proje Destek Süresi Dışında Bir Tarihtir")," ")</f>
        <v xml:space="preserve"> </v>
      </c>
    </row>
    <row r="303" spans="1:10" ht="15.75" customHeight="1" x14ac:dyDescent="0.25">
      <c r="A303" s="2">
        <v>187</v>
      </c>
      <c r="B303" s="136"/>
      <c r="C303" s="136"/>
      <c r="D303" s="136"/>
      <c r="E303" s="127"/>
      <c r="F303" s="128"/>
      <c r="G303" s="143">
        <f t="shared" si="18"/>
        <v>0</v>
      </c>
      <c r="H303" s="146"/>
      <c r="I303" s="38" t="str">
        <f t="shared" si="19"/>
        <v xml:space="preserve"> </v>
      </c>
      <c r="J303" s="38" t="str">
        <f>IF(H303&lt;&gt;0,IF(AND(H303&gt;='proje ve personel bilgileri'!$B$9,H303&lt;='proje ve personel bilgileri'!$B$10)," ","Stoktan Kullanılan Malzeme Miktarı Proje Destek Süresi Dışında Bir Tarihtir")," ")</f>
        <v xml:space="preserve"> </v>
      </c>
    </row>
    <row r="304" spans="1:10" ht="15.75" customHeight="1" x14ac:dyDescent="0.25">
      <c r="A304" s="1">
        <v>188</v>
      </c>
      <c r="B304" s="136"/>
      <c r="C304" s="136"/>
      <c r="D304" s="136"/>
      <c r="E304" s="127"/>
      <c r="F304" s="128"/>
      <c r="G304" s="143">
        <f t="shared" si="18"/>
        <v>0</v>
      </c>
      <c r="H304" s="146"/>
      <c r="I304" s="38" t="str">
        <f t="shared" si="19"/>
        <v xml:space="preserve"> </v>
      </c>
      <c r="J304" s="38" t="str">
        <f>IF(H304&lt;&gt;0,IF(AND(H304&gt;='proje ve personel bilgileri'!$B$9,H304&lt;='proje ve personel bilgileri'!$B$10)," ","Stoktan Kullanılan Malzeme Miktarı Proje Destek Süresi Dışında Bir Tarihtir")," ")</f>
        <v xml:space="preserve"> </v>
      </c>
    </row>
    <row r="305" spans="1:10" ht="15.75" customHeight="1" x14ac:dyDescent="0.25">
      <c r="A305" s="2">
        <v>189</v>
      </c>
      <c r="B305" s="149"/>
      <c r="C305" s="149"/>
      <c r="D305" s="149"/>
      <c r="E305" s="150"/>
      <c r="F305" s="151"/>
      <c r="G305" s="143">
        <f t="shared" si="18"/>
        <v>0</v>
      </c>
      <c r="H305" s="152"/>
      <c r="I305" s="38" t="str">
        <f t="shared" si="19"/>
        <v xml:space="preserve"> </v>
      </c>
      <c r="J305" s="38" t="str">
        <f>IF(H305&lt;&gt;0,IF(AND(H305&gt;='proje ve personel bilgileri'!$B$9,H305&lt;='proje ve personel bilgileri'!$B$10)," ","Stoktan Kullanılan Malzeme Miktarı Proje Destek Süresi Dışında Bir Tarihtir")," ")</f>
        <v xml:space="preserve"> </v>
      </c>
    </row>
    <row r="306" spans="1:10" ht="15.75" customHeight="1" x14ac:dyDescent="0.25">
      <c r="A306" s="1">
        <v>190</v>
      </c>
      <c r="B306" s="139"/>
      <c r="C306" s="139"/>
      <c r="D306" s="139"/>
      <c r="E306" s="130"/>
      <c r="F306" s="131"/>
      <c r="G306" s="143">
        <f t="shared" si="18"/>
        <v>0</v>
      </c>
      <c r="H306" s="148"/>
      <c r="I306" s="38" t="str">
        <f t="shared" si="19"/>
        <v xml:space="preserve"> </v>
      </c>
      <c r="J306" s="38" t="str">
        <f>IF(H306&lt;&gt;0,IF(AND(H306&gt;='proje ve personel bilgileri'!$B$9,H306&lt;='proje ve personel bilgileri'!$B$10)," ","Stoktan Kullanılan Malzeme Miktarı Proje Destek Süresi Dışında Bir Tarihtir")," ")</f>
        <v xml:space="preserve"> </v>
      </c>
    </row>
    <row r="307" spans="1:10" ht="15.75" customHeight="1" x14ac:dyDescent="0.25">
      <c r="A307" s="45"/>
      <c r="B307" s="513"/>
      <c r="C307" s="513"/>
      <c r="D307" s="90"/>
      <c r="E307" s="442" t="s">
        <v>240</v>
      </c>
      <c r="F307" s="443"/>
      <c r="G307" s="48">
        <f>SUM(G288:G306)+G276</f>
        <v>0</v>
      </c>
      <c r="H307" s="46"/>
    </row>
    <row r="308" spans="1:10" ht="15" customHeight="1" x14ac:dyDescent="0.25">
      <c r="A308" s="47" t="s">
        <v>241</v>
      </c>
    </row>
    <row r="309" spans="1:10" ht="26.25" customHeight="1" x14ac:dyDescent="0.25">
      <c r="A309" s="511" t="s">
        <v>242</v>
      </c>
      <c r="B309" s="511"/>
      <c r="C309" s="511"/>
      <c r="D309" s="511"/>
      <c r="E309" s="511"/>
      <c r="F309" s="511"/>
      <c r="G309" s="511"/>
      <c r="H309" s="511"/>
      <c r="I309" s="511"/>
      <c r="J309" s="511"/>
    </row>
    <row r="310" spans="1:10" ht="15" customHeight="1" x14ac:dyDescent="0.25">
      <c r="A310" s="84"/>
      <c r="B310" s="84"/>
      <c r="C310" s="84"/>
      <c r="D310" s="84"/>
      <c r="E310" s="84"/>
      <c r="F310" s="84"/>
      <c r="G310" s="84"/>
      <c r="H310" s="84"/>
    </row>
    <row r="311" spans="1:10" ht="15" customHeight="1" x14ac:dyDescent="0.25">
      <c r="B311" s="512" t="s">
        <v>243</v>
      </c>
      <c r="C311" s="512"/>
      <c r="D311" s="512"/>
      <c r="E311" s="512"/>
      <c r="F311" s="512"/>
      <c r="G311" s="512"/>
    </row>
    <row r="312" spans="1:10" ht="15.75" customHeight="1" x14ac:dyDescent="0.25">
      <c r="A312" s="348" t="s">
        <v>232</v>
      </c>
      <c r="B312" s="348"/>
      <c r="C312" s="348"/>
      <c r="D312" s="348"/>
      <c r="E312" s="348"/>
      <c r="F312" s="348"/>
      <c r="G312" s="348"/>
      <c r="H312" s="348"/>
    </row>
    <row r="313" spans="1:10" ht="15" customHeight="1" x14ac:dyDescent="0.25">
      <c r="A313" s="70"/>
      <c r="B313" s="70"/>
      <c r="C313" s="71" t="str">
        <f>'proje ve personel bilgileri'!$B$7</f>
        <v>/</v>
      </c>
      <c r="D313" s="70" t="s">
        <v>109</v>
      </c>
      <c r="E313" s="70"/>
      <c r="F313" s="70"/>
      <c r="G313" s="70"/>
      <c r="H313" s="70"/>
    </row>
    <row r="314" spans="1:10" ht="18.75" customHeight="1" x14ac:dyDescent="0.25">
      <c r="G314" s="42" t="s">
        <v>233</v>
      </c>
    </row>
    <row r="315" spans="1:10" ht="30.75" customHeight="1" x14ac:dyDescent="0.25">
      <c r="A315" s="43" t="s">
        <v>2</v>
      </c>
      <c r="B315" s="374">
        <f>'proje ve personel bilgileri'!B2</f>
        <v>0</v>
      </c>
      <c r="C315" s="375"/>
      <c r="D315" s="375"/>
      <c r="E315" s="375"/>
      <c r="F315" s="375"/>
      <c r="G315" s="375"/>
      <c r="H315" s="376"/>
    </row>
    <row r="316" spans="1:10" ht="30.75" customHeight="1" x14ac:dyDescent="0.25">
      <c r="A316" s="44" t="s">
        <v>4</v>
      </c>
      <c r="B316" s="351">
        <f>'proje ve personel bilgileri'!B3</f>
        <v>0</v>
      </c>
      <c r="C316" s="352"/>
      <c r="D316" s="352"/>
      <c r="E316" s="352"/>
      <c r="F316" s="352"/>
      <c r="G316" s="352"/>
      <c r="H316" s="353"/>
    </row>
    <row r="317" spans="1:10" ht="45" customHeight="1" x14ac:dyDescent="0.25">
      <c r="A317" s="343" t="s">
        <v>87</v>
      </c>
      <c r="B317" s="88" t="s">
        <v>234</v>
      </c>
      <c r="C317" s="343" t="s">
        <v>227</v>
      </c>
      <c r="D317" s="343" t="s">
        <v>235</v>
      </c>
      <c r="E317" s="343" t="s">
        <v>236</v>
      </c>
      <c r="F317" s="343" t="s">
        <v>237</v>
      </c>
      <c r="G317" s="82" t="s">
        <v>181</v>
      </c>
      <c r="H317" s="343" t="s">
        <v>238</v>
      </c>
    </row>
    <row r="318" spans="1:10" ht="30.75" customHeight="1" x14ac:dyDescent="0.25">
      <c r="A318" s="338"/>
      <c r="B318" s="88" t="s">
        <v>239</v>
      </c>
      <c r="C318" s="338"/>
      <c r="D318" s="505"/>
      <c r="E318" s="338"/>
      <c r="F318" s="338"/>
      <c r="G318" s="82" t="s">
        <v>98</v>
      </c>
      <c r="H318" s="338"/>
    </row>
    <row r="319" spans="1:10" ht="15.75" customHeight="1" x14ac:dyDescent="0.25">
      <c r="A319" s="1">
        <v>191</v>
      </c>
      <c r="B319" s="133"/>
      <c r="C319" s="133"/>
      <c r="D319" s="133"/>
      <c r="E319" s="124"/>
      <c r="F319" s="125"/>
      <c r="G319" s="143">
        <f t="shared" ref="G319:G337" si="20">E319*F319</f>
        <v>0</v>
      </c>
      <c r="H319" s="144"/>
      <c r="I319" s="38" t="str">
        <f t="shared" ref="I319:I337" si="21">IF(G319&lt;&gt;0,(IF(H319=0,"Tarih Zorunlu Alandır"," "))," ")</f>
        <v xml:space="preserve"> </v>
      </c>
      <c r="J319" s="38" t="str">
        <f>IF(H319&lt;&gt;0,IF(AND(H319&gt;='proje ve personel bilgileri'!$B$9,H319&lt;='proje ve personel bilgileri'!$B$10)," ","Stoktan Kullanılan Malzeme Miktarı Proje Destek Süresi Dışında Bir Tarihtir")," ")</f>
        <v xml:space="preserve"> </v>
      </c>
    </row>
    <row r="320" spans="1:10" ht="15.75" customHeight="1" x14ac:dyDescent="0.25">
      <c r="A320" s="2">
        <v>192</v>
      </c>
      <c r="B320" s="136"/>
      <c r="C320" s="136"/>
      <c r="D320" s="136"/>
      <c r="E320" s="127"/>
      <c r="F320" s="128"/>
      <c r="G320" s="143">
        <f t="shared" si="20"/>
        <v>0</v>
      </c>
      <c r="H320" s="146"/>
      <c r="I320" s="38" t="str">
        <f t="shared" si="21"/>
        <v xml:space="preserve"> </v>
      </c>
      <c r="J320" s="38" t="str">
        <f>IF(H320&lt;&gt;0,IF(AND(H320&gt;='proje ve personel bilgileri'!$B$9,H320&lt;='proje ve personel bilgileri'!$B$10)," ","Stoktan Kullanılan Malzeme Miktarı Proje Destek Süresi Dışında Bir Tarihtir")," ")</f>
        <v xml:space="preserve"> </v>
      </c>
    </row>
    <row r="321" spans="1:10" ht="15.75" customHeight="1" x14ac:dyDescent="0.25">
      <c r="A321" s="1">
        <v>193</v>
      </c>
      <c r="B321" s="136"/>
      <c r="C321" s="136"/>
      <c r="D321" s="136"/>
      <c r="E321" s="127"/>
      <c r="F321" s="128"/>
      <c r="G321" s="143">
        <f t="shared" si="20"/>
        <v>0</v>
      </c>
      <c r="H321" s="146"/>
      <c r="I321" s="38" t="str">
        <f t="shared" si="21"/>
        <v xml:space="preserve"> </v>
      </c>
      <c r="J321" s="38" t="str">
        <f>IF(H321&lt;&gt;0,IF(AND(H321&gt;='proje ve personel bilgileri'!$B$9,H321&lt;='proje ve personel bilgileri'!$B$10)," ","Stoktan Kullanılan Malzeme Miktarı Proje Destek Süresi Dışında Bir Tarihtir")," ")</f>
        <v xml:space="preserve"> </v>
      </c>
    </row>
    <row r="322" spans="1:10" ht="15.75" customHeight="1" x14ac:dyDescent="0.25">
      <c r="A322" s="2">
        <v>194</v>
      </c>
      <c r="B322" s="136"/>
      <c r="C322" s="136"/>
      <c r="D322" s="136"/>
      <c r="E322" s="127"/>
      <c r="F322" s="128"/>
      <c r="G322" s="143">
        <f t="shared" si="20"/>
        <v>0</v>
      </c>
      <c r="H322" s="146"/>
      <c r="I322" s="38" t="str">
        <f t="shared" si="21"/>
        <v xml:space="preserve"> </v>
      </c>
      <c r="J322" s="38" t="str">
        <f>IF(H322&lt;&gt;0,IF(AND(H322&gt;='proje ve personel bilgileri'!$B$9,H322&lt;='proje ve personel bilgileri'!$B$10)," ","Stoktan Kullanılan Malzeme Miktarı Proje Destek Süresi Dışında Bir Tarihtir")," ")</f>
        <v xml:space="preserve"> </v>
      </c>
    </row>
    <row r="323" spans="1:10" ht="15.75" customHeight="1" x14ac:dyDescent="0.25">
      <c r="A323" s="1">
        <v>195</v>
      </c>
      <c r="B323" s="136"/>
      <c r="C323" s="136"/>
      <c r="D323" s="136"/>
      <c r="E323" s="127"/>
      <c r="F323" s="128"/>
      <c r="G323" s="143">
        <f t="shared" si="20"/>
        <v>0</v>
      </c>
      <c r="H323" s="146"/>
      <c r="I323" s="38" t="str">
        <f t="shared" si="21"/>
        <v xml:space="preserve"> </v>
      </c>
      <c r="J323" s="38" t="str">
        <f>IF(H323&lt;&gt;0,IF(AND(H323&gt;='proje ve personel bilgileri'!$B$9,H323&lt;='proje ve personel bilgileri'!$B$10)," ","Stoktan Kullanılan Malzeme Miktarı Proje Destek Süresi Dışında Bir Tarihtir")," ")</f>
        <v xml:space="preserve"> </v>
      </c>
    </row>
    <row r="324" spans="1:10" ht="15.75" customHeight="1" x14ac:dyDescent="0.25">
      <c r="A324" s="2">
        <v>196</v>
      </c>
      <c r="B324" s="136"/>
      <c r="C324" s="136"/>
      <c r="D324" s="136"/>
      <c r="E324" s="127"/>
      <c r="F324" s="128"/>
      <c r="G324" s="143">
        <f t="shared" si="20"/>
        <v>0</v>
      </c>
      <c r="H324" s="146"/>
      <c r="I324" s="38" t="str">
        <f t="shared" si="21"/>
        <v xml:space="preserve"> </v>
      </c>
      <c r="J324" s="38" t="str">
        <f>IF(H324&lt;&gt;0,IF(AND(H324&gt;='proje ve personel bilgileri'!$B$9,H324&lt;='proje ve personel bilgileri'!$B$10)," ","Stoktan Kullanılan Malzeme Miktarı Proje Destek Süresi Dışında Bir Tarihtir")," ")</f>
        <v xml:space="preserve"> </v>
      </c>
    </row>
    <row r="325" spans="1:10" ht="15.75" customHeight="1" x14ac:dyDescent="0.25">
      <c r="A325" s="1">
        <v>197</v>
      </c>
      <c r="B325" s="136"/>
      <c r="C325" s="136"/>
      <c r="D325" s="136"/>
      <c r="E325" s="127"/>
      <c r="F325" s="128"/>
      <c r="G325" s="143">
        <f t="shared" si="20"/>
        <v>0</v>
      </c>
      <c r="H325" s="146"/>
      <c r="I325" s="38" t="str">
        <f t="shared" si="21"/>
        <v xml:space="preserve"> </v>
      </c>
      <c r="J325" s="38" t="str">
        <f>IF(H325&lt;&gt;0,IF(AND(H325&gt;='proje ve personel bilgileri'!$B$9,H325&lt;='proje ve personel bilgileri'!$B$10)," ","Stoktan Kullanılan Malzeme Miktarı Proje Destek Süresi Dışında Bir Tarihtir")," ")</f>
        <v xml:space="preserve"> </v>
      </c>
    </row>
    <row r="326" spans="1:10" ht="15.75" customHeight="1" x14ac:dyDescent="0.25">
      <c r="A326" s="2">
        <v>198</v>
      </c>
      <c r="B326" s="136"/>
      <c r="C326" s="136"/>
      <c r="D326" s="136"/>
      <c r="E326" s="127"/>
      <c r="F326" s="128"/>
      <c r="G326" s="143">
        <f t="shared" si="20"/>
        <v>0</v>
      </c>
      <c r="H326" s="146"/>
      <c r="I326" s="38" t="str">
        <f t="shared" si="21"/>
        <v xml:space="preserve"> </v>
      </c>
      <c r="J326" s="38" t="str">
        <f>IF(H326&lt;&gt;0,IF(AND(H326&gt;='proje ve personel bilgileri'!$B$9,H326&lt;='proje ve personel bilgileri'!$B$10)," ","Stoktan Kullanılan Malzeme Miktarı Proje Destek Süresi Dışında Bir Tarihtir")," ")</f>
        <v xml:space="preserve"> </v>
      </c>
    </row>
    <row r="327" spans="1:10" ht="15.75" customHeight="1" x14ac:dyDescent="0.25">
      <c r="A327" s="1">
        <v>199</v>
      </c>
      <c r="B327" s="136"/>
      <c r="C327" s="136"/>
      <c r="D327" s="136"/>
      <c r="E327" s="127"/>
      <c r="F327" s="128"/>
      <c r="G327" s="143">
        <f t="shared" si="20"/>
        <v>0</v>
      </c>
      <c r="H327" s="146"/>
      <c r="I327" s="38" t="str">
        <f t="shared" si="21"/>
        <v xml:space="preserve"> </v>
      </c>
      <c r="J327" s="38" t="str">
        <f>IF(H327&lt;&gt;0,IF(AND(H327&gt;='proje ve personel bilgileri'!$B$9,H327&lt;='proje ve personel bilgileri'!$B$10)," ","Stoktan Kullanılan Malzeme Miktarı Proje Destek Süresi Dışında Bir Tarihtir")," ")</f>
        <v xml:space="preserve"> </v>
      </c>
    </row>
    <row r="328" spans="1:10" ht="15.75" customHeight="1" x14ac:dyDescent="0.25">
      <c r="A328" s="2">
        <v>200</v>
      </c>
      <c r="B328" s="136"/>
      <c r="C328" s="136"/>
      <c r="D328" s="136"/>
      <c r="E328" s="127"/>
      <c r="F328" s="128"/>
      <c r="G328" s="143">
        <f t="shared" si="20"/>
        <v>0</v>
      </c>
      <c r="H328" s="146"/>
      <c r="I328" s="38" t="str">
        <f t="shared" si="21"/>
        <v xml:space="preserve"> </v>
      </c>
      <c r="J328" s="38" t="str">
        <f>IF(H328&lt;&gt;0,IF(AND(H328&gt;='proje ve personel bilgileri'!$B$9,H328&lt;='proje ve personel bilgileri'!$B$10)," ","Stoktan Kullanılan Malzeme Miktarı Proje Destek Süresi Dışında Bir Tarihtir")," ")</f>
        <v xml:space="preserve"> </v>
      </c>
    </row>
    <row r="329" spans="1:10" ht="15.75" customHeight="1" x14ac:dyDescent="0.25">
      <c r="A329" s="1">
        <v>201</v>
      </c>
      <c r="B329" s="136"/>
      <c r="C329" s="136"/>
      <c r="D329" s="136"/>
      <c r="E329" s="127"/>
      <c r="F329" s="128"/>
      <c r="G329" s="143">
        <f t="shared" si="20"/>
        <v>0</v>
      </c>
      <c r="H329" s="146"/>
      <c r="I329" s="38" t="str">
        <f t="shared" si="21"/>
        <v xml:space="preserve"> </v>
      </c>
      <c r="J329" s="38" t="str">
        <f>IF(H329&lt;&gt;0,IF(AND(H329&gt;='proje ve personel bilgileri'!$B$9,H329&lt;='proje ve personel bilgileri'!$B$10)," ","Stoktan Kullanılan Malzeme Miktarı Proje Destek Süresi Dışında Bir Tarihtir")," ")</f>
        <v xml:space="preserve"> </v>
      </c>
    </row>
    <row r="330" spans="1:10" ht="15.75" customHeight="1" x14ac:dyDescent="0.25">
      <c r="A330" s="2">
        <v>202</v>
      </c>
      <c r="B330" s="136"/>
      <c r="C330" s="136"/>
      <c r="D330" s="136"/>
      <c r="E330" s="127"/>
      <c r="F330" s="128"/>
      <c r="G330" s="143">
        <f t="shared" si="20"/>
        <v>0</v>
      </c>
      <c r="H330" s="146"/>
      <c r="I330" s="38" t="str">
        <f t="shared" si="21"/>
        <v xml:space="preserve"> </v>
      </c>
      <c r="J330" s="38" t="str">
        <f>IF(H330&lt;&gt;0,IF(AND(H330&gt;='proje ve personel bilgileri'!$B$9,H330&lt;='proje ve personel bilgileri'!$B$10)," ","Stoktan Kullanılan Malzeme Miktarı Proje Destek Süresi Dışında Bir Tarihtir")," ")</f>
        <v xml:space="preserve"> </v>
      </c>
    </row>
    <row r="331" spans="1:10" ht="15.75" customHeight="1" x14ac:dyDescent="0.25">
      <c r="A331" s="1">
        <v>203</v>
      </c>
      <c r="B331" s="136"/>
      <c r="C331" s="136"/>
      <c r="D331" s="136"/>
      <c r="E331" s="127"/>
      <c r="F331" s="128"/>
      <c r="G331" s="143">
        <f t="shared" si="20"/>
        <v>0</v>
      </c>
      <c r="H331" s="146"/>
      <c r="I331" s="38" t="str">
        <f t="shared" si="21"/>
        <v xml:space="preserve"> </v>
      </c>
      <c r="J331" s="38" t="str">
        <f>IF(H331&lt;&gt;0,IF(AND(H331&gt;='proje ve personel bilgileri'!$B$9,H331&lt;='proje ve personel bilgileri'!$B$10)," ","Stoktan Kullanılan Malzeme Miktarı Proje Destek Süresi Dışında Bir Tarihtir")," ")</f>
        <v xml:space="preserve"> </v>
      </c>
    </row>
    <row r="332" spans="1:10" ht="15.75" customHeight="1" x14ac:dyDescent="0.25">
      <c r="A332" s="2">
        <v>204</v>
      </c>
      <c r="B332" s="136"/>
      <c r="C332" s="136"/>
      <c r="D332" s="136"/>
      <c r="E332" s="127"/>
      <c r="F332" s="128"/>
      <c r="G332" s="143">
        <f t="shared" si="20"/>
        <v>0</v>
      </c>
      <c r="H332" s="146"/>
      <c r="I332" s="38" t="str">
        <f t="shared" si="21"/>
        <v xml:space="preserve"> </v>
      </c>
      <c r="J332" s="38" t="str">
        <f>IF(H332&lt;&gt;0,IF(AND(H332&gt;='proje ve personel bilgileri'!$B$9,H332&lt;='proje ve personel bilgileri'!$B$10)," ","Stoktan Kullanılan Malzeme Miktarı Proje Destek Süresi Dışında Bir Tarihtir")," ")</f>
        <v xml:space="preserve"> </v>
      </c>
    </row>
    <row r="333" spans="1:10" ht="15.75" customHeight="1" x14ac:dyDescent="0.25">
      <c r="A333" s="1">
        <v>205</v>
      </c>
      <c r="B333" s="136"/>
      <c r="C333" s="136"/>
      <c r="D333" s="136"/>
      <c r="E333" s="127"/>
      <c r="F333" s="128"/>
      <c r="G333" s="143">
        <f t="shared" si="20"/>
        <v>0</v>
      </c>
      <c r="H333" s="146"/>
      <c r="I333" s="38" t="str">
        <f t="shared" si="21"/>
        <v xml:space="preserve"> </v>
      </c>
      <c r="J333" s="38" t="str">
        <f>IF(H333&lt;&gt;0,IF(AND(H333&gt;='proje ve personel bilgileri'!$B$9,H333&lt;='proje ve personel bilgileri'!$B$10)," ","Stoktan Kullanılan Malzeme Miktarı Proje Destek Süresi Dışında Bir Tarihtir")," ")</f>
        <v xml:space="preserve"> </v>
      </c>
    </row>
    <row r="334" spans="1:10" ht="15.75" customHeight="1" x14ac:dyDescent="0.25">
      <c r="A334" s="2">
        <v>206</v>
      </c>
      <c r="B334" s="136"/>
      <c r="C334" s="136"/>
      <c r="D334" s="136"/>
      <c r="E334" s="127"/>
      <c r="F334" s="128"/>
      <c r="G334" s="143">
        <f t="shared" si="20"/>
        <v>0</v>
      </c>
      <c r="H334" s="146"/>
      <c r="I334" s="38" t="str">
        <f t="shared" si="21"/>
        <v xml:space="preserve"> </v>
      </c>
      <c r="J334" s="38" t="str">
        <f>IF(H334&lt;&gt;0,IF(AND(H334&gt;='proje ve personel bilgileri'!$B$9,H334&lt;='proje ve personel bilgileri'!$B$10)," ","Stoktan Kullanılan Malzeme Miktarı Proje Destek Süresi Dışında Bir Tarihtir")," ")</f>
        <v xml:space="preserve"> </v>
      </c>
    </row>
    <row r="335" spans="1:10" ht="15.75" customHeight="1" x14ac:dyDescent="0.25">
      <c r="A335" s="1">
        <v>207</v>
      </c>
      <c r="B335" s="136"/>
      <c r="C335" s="136"/>
      <c r="D335" s="136"/>
      <c r="E335" s="127"/>
      <c r="F335" s="128"/>
      <c r="G335" s="143">
        <f t="shared" si="20"/>
        <v>0</v>
      </c>
      <c r="H335" s="146"/>
      <c r="I335" s="38" t="str">
        <f t="shared" si="21"/>
        <v xml:space="preserve"> </v>
      </c>
      <c r="J335" s="38" t="str">
        <f>IF(H335&lt;&gt;0,IF(AND(H335&gt;='proje ve personel bilgileri'!$B$9,H335&lt;='proje ve personel bilgileri'!$B$10)," ","Stoktan Kullanılan Malzeme Miktarı Proje Destek Süresi Dışında Bir Tarihtir")," ")</f>
        <v xml:space="preserve"> </v>
      </c>
    </row>
    <row r="336" spans="1:10" ht="15.75" customHeight="1" x14ac:dyDescent="0.25">
      <c r="A336" s="2">
        <v>208</v>
      </c>
      <c r="B336" s="149"/>
      <c r="C336" s="149"/>
      <c r="D336" s="149"/>
      <c r="E336" s="150"/>
      <c r="F336" s="151"/>
      <c r="G336" s="143">
        <f t="shared" si="20"/>
        <v>0</v>
      </c>
      <c r="H336" s="152"/>
      <c r="I336" s="38" t="str">
        <f t="shared" si="21"/>
        <v xml:space="preserve"> </v>
      </c>
      <c r="J336" s="38" t="str">
        <f>IF(H336&lt;&gt;0,IF(AND(H336&gt;='proje ve personel bilgileri'!$B$9,H336&lt;='proje ve personel bilgileri'!$B$10)," ","Stoktan Kullanılan Malzeme Miktarı Proje Destek Süresi Dışında Bir Tarihtir")," ")</f>
        <v xml:space="preserve"> </v>
      </c>
    </row>
    <row r="337" spans="1:10" ht="15.75" customHeight="1" x14ac:dyDescent="0.25">
      <c r="A337" s="1">
        <v>209</v>
      </c>
      <c r="B337" s="139"/>
      <c r="C337" s="139"/>
      <c r="D337" s="139"/>
      <c r="E337" s="130"/>
      <c r="F337" s="131"/>
      <c r="G337" s="143">
        <f t="shared" si="20"/>
        <v>0</v>
      </c>
      <c r="H337" s="148"/>
      <c r="I337" s="38" t="str">
        <f t="shared" si="21"/>
        <v xml:space="preserve"> </v>
      </c>
      <c r="J337" s="38" t="str">
        <f>IF(H337&lt;&gt;0,IF(AND(H337&gt;='proje ve personel bilgileri'!$B$9,H337&lt;='proje ve personel bilgileri'!$B$10)," ","Stoktan Kullanılan Malzeme Miktarı Proje Destek Süresi Dışında Bir Tarihtir")," ")</f>
        <v xml:space="preserve"> </v>
      </c>
    </row>
    <row r="338" spans="1:10" ht="15.75" customHeight="1" x14ac:dyDescent="0.25">
      <c r="A338" s="45"/>
      <c r="B338" s="513"/>
      <c r="C338" s="513"/>
      <c r="D338" s="90"/>
      <c r="E338" s="442" t="s">
        <v>240</v>
      </c>
      <c r="F338" s="443"/>
      <c r="G338" s="48">
        <f>SUM(G319:G337)+G307</f>
        <v>0</v>
      </c>
      <c r="H338" s="46"/>
    </row>
    <row r="339" spans="1:10" ht="15" customHeight="1" x14ac:dyDescent="0.25">
      <c r="A339" s="47" t="s">
        <v>241</v>
      </c>
    </row>
    <row r="340" spans="1:10" ht="25.5" customHeight="1" x14ac:dyDescent="0.25">
      <c r="A340" s="511" t="s">
        <v>242</v>
      </c>
      <c r="B340" s="511"/>
      <c r="C340" s="511"/>
      <c r="D340" s="511"/>
      <c r="E340" s="511"/>
      <c r="F340" s="511"/>
      <c r="G340" s="511"/>
      <c r="H340" s="511"/>
      <c r="I340" s="511"/>
      <c r="J340" s="511"/>
    </row>
    <row r="341" spans="1:10" ht="15" customHeight="1" x14ac:dyDescent="0.25">
      <c r="A341" s="84"/>
      <c r="B341" s="84"/>
      <c r="C341" s="84"/>
      <c r="D341" s="84"/>
      <c r="E341" s="84"/>
      <c r="F341" s="84"/>
      <c r="G341" s="84"/>
      <c r="H341" s="84"/>
    </row>
    <row r="342" spans="1:10" ht="15" customHeight="1" x14ac:dyDescent="0.25">
      <c r="B342" s="512" t="s">
        <v>243</v>
      </c>
      <c r="C342" s="512"/>
      <c r="D342" s="512"/>
      <c r="E342" s="512"/>
      <c r="F342" s="512"/>
      <c r="G342" s="512"/>
    </row>
    <row r="343" spans="1:10" ht="15.75" customHeight="1" x14ac:dyDescent="0.25">
      <c r="A343" s="348" t="s">
        <v>232</v>
      </c>
      <c r="B343" s="348"/>
      <c r="C343" s="348"/>
      <c r="D343" s="348"/>
      <c r="E343" s="348"/>
      <c r="F343" s="348"/>
      <c r="G343" s="348"/>
      <c r="H343" s="348"/>
    </row>
    <row r="344" spans="1:10" ht="15" customHeight="1" x14ac:dyDescent="0.25">
      <c r="A344" s="70"/>
      <c r="B344" s="70"/>
      <c r="C344" s="71" t="str">
        <f>'proje ve personel bilgileri'!$B$7</f>
        <v>/</v>
      </c>
      <c r="D344" s="70" t="s">
        <v>109</v>
      </c>
      <c r="E344" s="70"/>
      <c r="F344" s="70"/>
      <c r="G344" s="70"/>
      <c r="H344" s="70"/>
    </row>
    <row r="345" spans="1:10" ht="18.75" customHeight="1" x14ac:dyDescent="0.25">
      <c r="G345" s="42" t="s">
        <v>233</v>
      </c>
    </row>
    <row r="346" spans="1:10" ht="30.75" customHeight="1" x14ac:dyDescent="0.25">
      <c r="A346" s="43" t="s">
        <v>2</v>
      </c>
      <c r="B346" s="374">
        <f>'proje ve personel bilgileri'!B2</f>
        <v>0</v>
      </c>
      <c r="C346" s="375"/>
      <c r="D346" s="375"/>
      <c r="E346" s="375"/>
      <c r="F346" s="375"/>
      <c r="G346" s="375"/>
      <c r="H346" s="376"/>
    </row>
    <row r="347" spans="1:10" ht="30.75" customHeight="1" x14ac:dyDescent="0.25">
      <c r="A347" s="44" t="s">
        <v>4</v>
      </c>
      <c r="B347" s="351">
        <f>'proje ve personel bilgileri'!B3</f>
        <v>0</v>
      </c>
      <c r="C347" s="352"/>
      <c r="D347" s="352"/>
      <c r="E347" s="352"/>
      <c r="F347" s="352"/>
      <c r="G347" s="352"/>
      <c r="H347" s="353"/>
    </row>
    <row r="348" spans="1:10" ht="45" customHeight="1" x14ac:dyDescent="0.25">
      <c r="A348" s="343" t="s">
        <v>87</v>
      </c>
      <c r="B348" s="88" t="s">
        <v>234</v>
      </c>
      <c r="C348" s="343" t="s">
        <v>227</v>
      </c>
      <c r="D348" s="343" t="s">
        <v>235</v>
      </c>
      <c r="E348" s="343" t="s">
        <v>236</v>
      </c>
      <c r="F348" s="343" t="s">
        <v>237</v>
      </c>
      <c r="G348" s="82" t="s">
        <v>181</v>
      </c>
      <c r="H348" s="343" t="s">
        <v>238</v>
      </c>
    </row>
    <row r="349" spans="1:10" ht="30.75" customHeight="1" x14ac:dyDescent="0.25">
      <c r="A349" s="338"/>
      <c r="B349" s="88" t="s">
        <v>239</v>
      </c>
      <c r="C349" s="338"/>
      <c r="D349" s="505"/>
      <c r="E349" s="338"/>
      <c r="F349" s="338"/>
      <c r="G349" s="82" t="s">
        <v>98</v>
      </c>
      <c r="H349" s="338"/>
    </row>
    <row r="350" spans="1:10" ht="15.75" customHeight="1" x14ac:dyDescent="0.25">
      <c r="A350" s="1">
        <v>210</v>
      </c>
      <c r="B350" s="133"/>
      <c r="C350" s="133"/>
      <c r="D350" s="133"/>
      <c r="E350" s="124"/>
      <c r="F350" s="125"/>
      <c r="G350" s="143">
        <f t="shared" ref="G350:G368" si="22">E350*F350</f>
        <v>0</v>
      </c>
      <c r="H350" s="144"/>
      <c r="I350" s="38" t="str">
        <f t="shared" ref="I350:I368" si="23">IF(G350&lt;&gt;0,(IF(H350=0,"Tarih Zorunlu Alandır"," "))," ")</f>
        <v xml:space="preserve"> </v>
      </c>
      <c r="J350" s="38" t="str">
        <f>IF(H350&lt;&gt;0,IF(AND(H350&gt;='proje ve personel bilgileri'!$B$9,H350&lt;='proje ve personel bilgileri'!$B$10)," ","Stoktan Kullanılan Malzeme Miktarı Proje Destek Süresi Dışında Bir Tarihtir")," ")</f>
        <v xml:space="preserve"> </v>
      </c>
    </row>
    <row r="351" spans="1:10" ht="15.75" customHeight="1" x14ac:dyDescent="0.25">
      <c r="A351" s="2">
        <v>211</v>
      </c>
      <c r="B351" s="136"/>
      <c r="C351" s="136"/>
      <c r="D351" s="136"/>
      <c r="E351" s="127"/>
      <c r="F351" s="128"/>
      <c r="G351" s="143">
        <f t="shared" si="22"/>
        <v>0</v>
      </c>
      <c r="H351" s="146"/>
      <c r="I351" s="38" t="str">
        <f t="shared" si="23"/>
        <v xml:space="preserve"> </v>
      </c>
      <c r="J351" s="38" t="str">
        <f>IF(H351&lt;&gt;0,IF(AND(H351&gt;='proje ve personel bilgileri'!$B$9,H351&lt;='proje ve personel bilgileri'!$B$10)," ","Stoktan Kullanılan Malzeme Miktarı Proje Destek Süresi Dışında Bir Tarihtir")," ")</f>
        <v xml:space="preserve"> </v>
      </c>
    </row>
    <row r="352" spans="1:10" ht="15.75" customHeight="1" x14ac:dyDescent="0.25">
      <c r="A352" s="1">
        <v>212</v>
      </c>
      <c r="B352" s="136"/>
      <c r="C352" s="136"/>
      <c r="D352" s="136"/>
      <c r="E352" s="127"/>
      <c r="F352" s="128"/>
      <c r="G352" s="143">
        <f t="shared" si="22"/>
        <v>0</v>
      </c>
      <c r="H352" s="146"/>
      <c r="I352" s="38" t="str">
        <f t="shared" si="23"/>
        <v xml:space="preserve"> </v>
      </c>
      <c r="J352" s="38" t="str">
        <f>IF(H352&lt;&gt;0,IF(AND(H352&gt;='proje ve personel bilgileri'!$B$9,H352&lt;='proje ve personel bilgileri'!$B$10)," ","Stoktan Kullanılan Malzeme Miktarı Proje Destek Süresi Dışında Bir Tarihtir")," ")</f>
        <v xml:space="preserve"> </v>
      </c>
    </row>
    <row r="353" spans="1:10" ht="15.75" customHeight="1" x14ac:dyDescent="0.25">
      <c r="A353" s="2">
        <v>213</v>
      </c>
      <c r="B353" s="136"/>
      <c r="C353" s="136"/>
      <c r="D353" s="136"/>
      <c r="E353" s="127"/>
      <c r="F353" s="128"/>
      <c r="G353" s="143">
        <f t="shared" si="22"/>
        <v>0</v>
      </c>
      <c r="H353" s="146"/>
      <c r="I353" s="38" t="str">
        <f t="shared" si="23"/>
        <v xml:space="preserve"> </v>
      </c>
      <c r="J353" s="38" t="str">
        <f>IF(H353&lt;&gt;0,IF(AND(H353&gt;='proje ve personel bilgileri'!$B$9,H353&lt;='proje ve personel bilgileri'!$B$10)," ","Stoktan Kullanılan Malzeme Miktarı Proje Destek Süresi Dışında Bir Tarihtir")," ")</f>
        <v xml:space="preserve"> </v>
      </c>
    </row>
    <row r="354" spans="1:10" ht="15.75" customHeight="1" x14ac:dyDescent="0.25">
      <c r="A354" s="1">
        <v>214</v>
      </c>
      <c r="B354" s="136"/>
      <c r="C354" s="136"/>
      <c r="D354" s="136"/>
      <c r="E354" s="127"/>
      <c r="F354" s="128"/>
      <c r="G354" s="143">
        <f t="shared" si="22"/>
        <v>0</v>
      </c>
      <c r="H354" s="146"/>
      <c r="I354" s="38" t="str">
        <f t="shared" si="23"/>
        <v xml:space="preserve"> </v>
      </c>
      <c r="J354" s="38" t="str">
        <f>IF(H354&lt;&gt;0,IF(AND(H354&gt;='proje ve personel bilgileri'!$B$9,H354&lt;='proje ve personel bilgileri'!$B$10)," ","Stoktan Kullanılan Malzeme Miktarı Proje Destek Süresi Dışında Bir Tarihtir")," ")</f>
        <v xml:space="preserve"> </v>
      </c>
    </row>
    <row r="355" spans="1:10" ht="15.75" customHeight="1" x14ac:dyDescent="0.25">
      <c r="A355" s="2">
        <v>215</v>
      </c>
      <c r="B355" s="136"/>
      <c r="C355" s="136"/>
      <c r="D355" s="136"/>
      <c r="E355" s="127"/>
      <c r="F355" s="128"/>
      <c r="G355" s="143">
        <f t="shared" si="22"/>
        <v>0</v>
      </c>
      <c r="H355" s="146"/>
      <c r="I355" s="38" t="str">
        <f t="shared" si="23"/>
        <v xml:space="preserve"> </v>
      </c>
      <c r="J355" s="38" t="str">
        <f>IF(H355&lt;&gt;0,IF(AND(H355&gt;='proje ve personel bilgileri'!$B$9,H355&lt;='proje ve personel bilgileri'!$B$10)," ","Stoktan Kullanılan Malzeme Miktarı Proje Destek Süresi Dışında Bir Tarihtir")," ")</f>
        <v xml:space="preserve"> </v>
      </c>
    </row>
    <row r="356" spans="1:10" ht="15.75" customHeight="1" x14ac:dyDescent="0.25">
      <c r="A356" s="1">
        <v>216</v>
      </c>
      <c r="B356" s="136"/>
      <c r="C356" s="136"/>
      <c r="D356" s="136"/>
      <c r="E356" s="127"/>
      <c r="F356" s="128"/>
      <c r="G356" s="143">
        <f t="shared" si="22"/>
        <v>0</v>
      </c>
      <c r="H356" s="146"/>
      <c r="I356" s="38" t="str">
        <f t="shared" si="23"/>
        <v xml:space="preserve"> </v>
      </c>
      <c r="J356" s="38" t="str">
        <f>IF(H356&lt;&gt;0,IF(AND(H356&gt;='proje ve personel bilgileri'!$B$9,H356&lt;='proje ve personel bilgileri'!$B$10)," ","Stoktan Kullanılan Malzeme Miktarı Proje Destek Süresi Dışında Bir Tarihtir")," ")</f>
        <v xml:space="preserve"> </v>
      </c>
    </row>
    <row r="357" spans="1:10" ht="15.75" customHeight="1" x14ac:dyDescent="0.25">
      <c r="A357" s="2">
        <v>217</v>
      </c>
      <c r="B357" s="136"/>
      <c r="C357" s="136"/>
      <c r="D357" s="136"/>
      <c r="E357" s="127"/>
      <c r="F357" s="128"/>
      <c r="G357" s="143">
        <f t="shared" si="22"/>
        <v>0</v>
      </c>
      <c r="H357" s="146"/>
      <c r="I357" s="38" t="str">
        <f t="shared" si="23"/>
        <v xml:space="preserve"> </v>
      </c>
      <c r="J357" s="38" t="str">
        <f>IF(H357&lt;&gt;0,IF(AND(H357&gt;='proje ve personel bilgileri'!$B$9,H357&lt;='proje ve personel bilgileri'!$B$10)," ","Stoktan Kullanılan Malzeme Miktarı Proje Destek Süresi Dışında Bir Tarihtir")," ")</f>
        <v xml:space="preserve"> </v>
      </c>
    </row>
    <row r="358" spans="1:10" ht="15.75" customHeight="1" x14ac:dyDescent="0.25">
      <c r="A358" s="1">
        <v>218</v>
      </c>
      <c r="B358" s="136"/>
      <c r="C358" s="136"/>
      <c r="D358" s="136"/>
      <c r="E358" s="127"/>
      <c r="F358" s="128"/>
      <c r="G358" s="143">
        <f t="shared" si="22"/>
        <v>0</v>
      </c>
      <c r="H358" s="146"/>
      <c r="I358" s="38" t="str">
        <f t="shared" si="23"/>
        <v xml:space="preserve"> </v>
      </c>
      <c r="J358" s="38" t="str">
        <f>IF(H358&lt;&gt;0,IF(AND(H358&gt;='proje ve personel bilgileri'!$B$9,H358&lt;='proje ve personel bilgileri'!$B$10)," ","Stoktan Kullanılan Malzeme Miktarı Proje Destek Süresi Dışında Bir Tarihtir")," ")</f>
        <v xml:space="preserve"> </v>
      </c>
    </row>
    <row r="359" spans="1:10" ht="15.75" customHeight="1" x14ac:dyDescent="0.25">
      <c r="A359" s="2">
        <v>219</v>
      </c>
      <c r="B359" s="136"/>
      <c r="C359" s="136"/>
      <c r="D359" s="136"/>
      <c r="E359" s="127"/>
      <c r="F359" s="128"/>
      <c r="G359" s="143">
        <f t="shared" si="22"/>
        <v>0</v>
      </c>
      <c r="H359" s="146"/>
      <c r="I359" s="38" t="str">
        <f t="shared" si="23"/>
        <v xml:space="preserve"> </v>
      </c>
      <c r="J359" s="38" t="str">
        <f>IF(H359&lt;&gt;0,IF(AND(H359&gt;='proje ve personel bilgileri'!$B$9,H359&lt;='proje ve personel bilgileri'!$B$10)," ","Stoktan Kullanılan Malzeme Miktarı Proje Destek Süresi Dışında Bir Tarihtir")," ")</f>
        <v xml:space="preserve"> </v>
      </c>
    </row>
    <row r="360" spans="1:10" ht="15.75" customHeight="1" x14ac:dyDescent="0.25">
      <c r="A360" s="1">
        <v>220</v>
      </c>
      <c r="B360" s="136"/>
      <c r="C360" s="136"/>
      <c r="D360" s="136"/>
      <c r="E360" s="127"/>
      <c r="F360" s="128"/>
      <c r="G360" s="143">
        <f t="shared" si="22"/>
        <v>0</v>
      </c>
      <c r="H360" s="146"/>
      <c r="I360" s="38" t="str">
        <f t="shared" si="23"/>
        <v xml:space="preserve"> </v>
      </c>
      <c r="J360" s="38" t="str">
        <f>IF(H360&lt;&gt;0,IF(AND(H360&gt;='proje ve personel bilgileri'!$B$9,H360&lt;='proje ve personel bilgileri'!$B$10)," ","Stoktan Kullanılan Malzeme Miktarı Proje Destek Süresi Dışında Bir Tarihtir")," ")</f>
        <v xml:space="preserve"> </v>
      </c>
    </row>
    <row r="361" spans="1:10" ht="15.75" customHeight="1" x14ac:dyDescent="0.25">
      <c r="A361" s="2">
        <v>221</v>
      </c>
      <c r="B361" s="136"/>
      <c r="C361" s="136"/>
      <c r="D361" s="136"/>
      <c r="E361" s="127"/>
      <c r="F361" s="128"/>
      <c r="G361" s="143">
        <f t="shared" si="22"/>
        <v>0</v>
      </c>
      <c r="H361" s="146"/>
      <c r="I361" s="38" t="str">
        <f t="shared" si="23"/>
        <v xml:space="preserve"> </v>
      </c>
      <c r="J361" s="38" t="str">
        <f>IF(H361&lt;&gt;0,IF(AND(H361&gt;='proje ve personel bilgileri'!$B$9,H361&lt;='proje ve personel bilgileri'!$B$10)," ","Stoktan Kullanılan Malzeme Miktarı Proje Destek Süresi Dışında Bir Tarihtir")," ")</f>
        <v xml:space="preserve"> </v>
      </c>
    </row>
    <row r="362" spans="1:10" ht="15.75" customHeight="1" x14ac:dyDescent="0.25">
      <c r="A362" s="1">
        <v>222</v>
      </c>
      <c r="B362" s="136"/>
      <c r="C362" s="136"/>
      <c r="D362" s="136"/>
      <c r="E362" s="127"/>
      <c r="F362" s="128"/>
      <c r="G362" s="143">
        <f t="shared" si="22"/>
        <v>0</v>
      </c>
      <c r="H362" s="146"/>
      <c r="I362" s="38" t="str">
        <f t="shared" si="23"/>
        <v xml:space="preserve"> </v>
      </c>
      <c r="J362" s="38" t="str">
        <f>IF(H362&lt;&gt;0,IF(AND(H362&gt;='proje ve personel bilgileri'!$B$9,H362&lt;='proje ve personel bilgileri'!$B$10)," ","Stoktan Kullanılan Malzeme Miktarı Proje Destek Süresi Dışında Bir Tarihtir")," ")</f>
        <v xml:space="preserve"> </v>
      </c>
    </row>
    <row r="363" spans="1:10" ht="15.75" customHeight="1" x14ac:dyDescent="0.25">
      <c r="A363" s="2">
        <v>223</v>
      </c>
      <c r="B363" s="136"/>
      <c r="C363" s="136"/>
      <c r="D363" s="136"/>
      <c r="E363" s="127"/>
      <c r="F363" s="128"/>
      <c r="G363" s="143">
        <f t="shared" si="22"/>
        <v>0</v>
      </c>
      <c r="H363" s="146"/>
      <c r="I363" s="38" t="str">
        <f t="shared" si="23"/>
        <v xml:space="preserve"> </v>
      </c>
      <c r="J363" s="38" t="str">
        <f>IF(H363&lt;&gt;0,IF(AND(H363&gt;='proje ve personel bilgileri'!$B$9,H363&lt;='proje ve personel bilgileri'!$B$10)," ","Stoktan Kullanılan Malzeme Miktarı Proje Destek Süresi Dışında Bir Tarihtir")," ")</f>
        <v xml:space="preserve"> </v>
      </c>
    </row>
    <row r="364" spans="1:10" ht="15.75" customHeight="1" x14ac:dyDescent="0.25">
      <c r="A364" s="1">
        <v>224</v>
      </c>
      <c r="B364" s="136"/>
      <c r="C364" s="136"/>
      <c r="D364" s="136"/>
      <c r="E364" s="127"/>
      <c r="F364" s="128"/>
      <c r="G364" s="143">
        <f t="shared" si="22"/>
        <v>0</v>
      </c>
      <c r="H364" s="146"/>
      <c r="I364" s="38" t="str">
        <f t="shared" si="23"/>
        <v xml:space="preserve"> </v>
      </c>
      <c r="J364" s="38" t="str">
        <f>IF(H364&lt;&gt;0,IF(AND(H364&gt;='proje ve personel bilgileri'!$B$9,H364&lt;='proje ve personel bilgileri'!$B$10)," ","Stoktan Kullanılan Malzeme Miktarı Proje Destek Süresi Dışında Bir Tarihtir")," ")</f>
        <v xml:space="preserve"> </v>
      </c>
    </row>
    <row r="365" spans="1:10" ht="15.75" customHeight="1" x14ac:dyDescent="0.25">
      <c r="A365" s="2">
        <v>225</v>
      </c>
      <c r="B365" s="136"/>
      <c r="C365" s="136"/>
      <c r="D365" s="136"/>
      <c r="E365" s="127"/>
      <c r="F365" s="128"/>
      <c r="G365" s="143">
        <f t="shared" si="22"/>
        <v>0</v>
      </c>
      <c r="H365" s="146"/>
      <c r="I365" s="38" t="str">
        <f t="shared" si="23"/>
        <v xml:space="preserve"> </v>
      </c>
      <c r="J365" s="38" t="str">
        <f>IF(H365&lt;&gt;0,IF(AND(H365&gt;='proje ve personel bilgileri'!$B$9,H365&lt;='proje ve personel bilgileri'!$B$10)," ","Stoktan Kullanılan Malzeme Miktarı Proje Destek Süresi Dışında Bir Tarihtir")," ")</f>
        <v xml:space="preserve"> </v>
      </c>
    </row>
    <row r="366" spans="1:10" ht="15.75" customHeight="1" x14ac:dyDescent="0.25">
      <c r="A366" s="1">
        <v>226</v>
      </c>
      <c r="B366" s="136"/>
      <c r="C366" s="136"/>
      <c r="D366" s="136"/>
      <c r="E366" s="127"/>
      <c r="F366" s="128"/>
      <c r="G366" s="143">
        <f t="shared" si="22"/>
        <v>0</v>
      </c>
      <c r="H366" s="146"/>
      <c r="I366" s="38" t="str">
        <f t="shared" si="23"/>
        <v xml:space="preserve"> </v>
      </c>
      <c r="J366" s="38" t="str">
        <f>IF(H366&lt;&gt;0,IF(AND(H366&gt;='proje ve personel bilgileri'!$B$9,H366&lt;='proje ve personel bilgileri'!$B$10)," ","Stoktan Kullanılan Malzeme Miktarı Proje Destek Süresi Dışında Bir Tarihtir")," ")</f>
        <v xml:space="preserve"> </v>
      </c>
    </row>
    <row r="367" spans="1:10" ht="15.75" customHeight="1" x14ac:dyDescent="0.25">
      <c r="A367" s="2">
        <v>227</v>
      </c>
      <c r="B367" s="149"/>
      <c r="C367" s="149"/>
      <c r="D367" s="149"/>
      <c r="E367" s="150"/>
      <c r="F367" s="151"/>
      <c r="G367" s="143">
        <f t="shared" si="22"/>
        <v>0</v>
      </c>
      <c r="H367" s="152"/>
      <c r="I367" s="38" t="str">
        <f t="shared" si="23"/>
        <v xml:space="preserve"> </v>
      </c>
      <c r="J367" s="38" t="str">
        <f>IF(H367&lt;&gt;0,IF(AND(H367&gt;='proje ve personel bilgileri'!$B$9,H367&lt;='proje ve personel bilgileri'!$B$10)," ","Stoktan Kullanılan Malzeme Miktarı Proje Destek Süresi Dışında Bir Tarihtir")," ")</f>
        <v xml:space="preserve"> </v>
      </c>
    </row>
    <row r="368" spans="1:10" ht="15.75" customHeight="1" x14ac:dyDescent="0.25">
      <c r="A368" s="1">
        <v>228</v>
      </c>
      <c r="B368" s="139"/>
      <c r="C368" s="139"/>
      <c r="D368" s="139"/>
      <c r="E368" s="130"/>
      <c r="F368" s="131"/>
      <c r="G368" s="143">
        <f t="shared" si="22"/>
        <v>0</v>
      </c>
      <c r="H368" s="148"/>
      <c r="I368" s="38" t="str">
        <f t="shared" si="23"/>
        <v xml:space="preserve"> </v>
      </c>
      <c r="J368" s="38" t="str">
        <f>IF(H368&lt;&gt;0,IF(AND(H368&gt;='proje ve personel bilgileri'!$B$9,H368&lt;='proje ve personel bilgileri'!$B$10)," ","Stoktan Kullanılan Malzeme Miktarı Proje Destek Süresi Dışında Bir Tarihtir")," ")</f>
        <v xml:space="preserve"> </v>
      </c>
    </row>
    <row r="369" spans="1:10" ht="15.75" customHeight="1" x14ac:dyDescent="0.25">
      <c r="A369" s="45"/>
      <c r="B369" s="513"/>
      <c r="C369" s="513"/>
      <c r="D369" s="90"/>
      <c r="E369" s="442" t="s">
        <v>240</v>
      </c>
      <c r="F369" s="443"/>
      <c r="G369" s="48">
        <f>SUM(G350:G368)+G338</f>
        <v>0</v>
      </c>
      <c r="H369" s="46"/>
    </row>
    <row r="370" spans="1:10" ht="15" customHeight="1" x14ac:dyDescent="0.25">
      <c r="A370" s="47" t="s">
        <v>241</v>
      </c>
    </row>
    <row r="371" spans="1:10" ht="26.25" customHeight="1" x14ac:dyDescent="0.25">
      <c r="A371" s="511" t="s">
        <v>242</v>
      </c>
      <c r="B371" s="511"/>
      <c r="C371" s="511"/>
      <c r="D371" s="511"/>
      <c r="E371" s="511"/>
      <c r="F371" s="511"/>
      <c r="G371" s="511"/>
      <c r="H371" s="511"/>
      <c r="I371" s="511"/>
      <c r="J371" s="511"/>
    </row>
    <row r="372" spans="1:10" ht="15" customHeight="1" x14ac:dyDescent="0.25">
      <c r="A372" s="84"/>
      <c r="B372" s="84"/>
      <c r="C372" s="84"/>
      <c r="D372" s="84"/>
      <c r="E372" s="84"/>
      <c r="F372" s="84"/>
      <c r="G372" s="84"/>
      <c r="H372" s="84"/>
    </row>
    <row r="373" spans="1:10" ht="15" customHeight="1" x14ac:dyDescent="0.25">
      <c r="B373" s="512" t="s">
        <v>243</v>
      </c>
      <c r="C373" s="512"/>
      <c r="D373" s="512"/>
      <c r="E373" s="512"/>
      <c r="F373" s="512"/>
      <c r="G373" s="512"/>
    </row>
    <row r="374" spans="1:10" ht="15.75" customHeight="1" x14ac:dyDescent="0.25">
      <c r="A374" s="348" t="s">
        <v>232</v>
      </c>
      <c r="B374" s="348"/>
      <c r="C374" s="348"/>
      <c r="D374" s="348"/>
      <c r="E374" s="348"/>
      <c r="F374" s="348"/>
      <c r="G374" s="348"/>
      <c r="H374" s="348"/>
    </row>
    <row r="375" spans="1:10" ht="15" customHeight="1" x14ac:dyDescent="0.25">
      <c r="A375" s="70"/>
      <c r="B375" s="70"/>
      <c r="C375" s="71" t="str">
        <f>'proje ve personel bilgileri'!$B$7</f>
        <v>/</v>
      </c>
      <c r="D375" s="70" t="s">
        <v>109</v>
      </c>
      <c r="E375" s="70"/>
      <c r="F375" s="70"/>
      <c r="G375" s="70"/>
      <c r="H375" s="70"/>
    </row>
    <row r="376" spans="1:10" ht="18.75" customHeight="1" x14ac:dyDescent="0.25">
      <c r="G376" s="42" t="s">
        <v>233</v>
      </c>
    </row>
    <row r="377" spans="1:10" ht="30.75" customHeight="1" x14ac:dyDescent="0.25">
      <c r="A377" s="43" t="s">
        <v>2</v>
      </c>
      <c r="B377" s="374">
        <f>'proje ve personel bilgileri'!B2</f>
        <v>0</v>
      </c>
      <c r="C377" s="375"/>
      <c r="D377" s="375"/>
      <c r="E377" s="375"/>
      <c r="F377" s="375"/>
      <c r="G377" s="375"/>
      <c r="H377" s="376"/>
    </row>
    <row r="378" spans="1:10" ht="30.75" customHeight="1" x14ac:dyDescent="0.25">
      <c r="A378" s="44" t="s">
        <v>4</v>
      </c>
      <c r="B378" s="351">
        <f>'proje ve personel bilgileri'!B3</f>
        <v>0</v>
      </c>
      <c r="C378" s="352"/>
      <c r="D378" s="352"/>
      <c r="E378" s="352"/>
      <c r="F378" s="352"/>
      <c r="G378" s="352"/>
      <c r="H378" s="353"/>
    </row>
    <row r="379" spans="1:10" ht="45" customHeight="1" x14ac:dyDescent="0.25">
      <c r="A379" s="343" t="s">
        <v>87</v>
      </c>
      <c r="B379" s="88" t="s">
        <v>234</v>
      </c>
      <c r="C379" s="343" t="s">
        <v>227</v>
      </c>
      <c r="D379" s="343" t="s">
        <v>235</v>
      </c>
      <c r="E379" s="343" t="s">
        <v>236</v>
      </c>
      <c r="F379" s="343" t="s">
        <v>237</v>
      </c>
      <c r="G379" s="82" t="s">
        <v>181</v>
      </c>
      <c r="H379" s="343" t="s">
        <v>238</v>
      </c>
    </row>
    <row r="380" spans="1:10" ht="30.75" customHeight="1" x14ac:dyDescent="0.25">
      <c r="A380" s="338"/>
      <c r="B380" s="88" t="s">
        <v>239</v>
      </c>
      <c r="C380" s="338"/>
      <c r="D380" s="505"/>
      <c r="E380" s="338"/>
      <c r="F380" s="338"/>
      <c r="G380" s="82" t="s">
        <v>98</v>
      </c>
      <c r="H380" s="338"/>
    </row>
    <row r="381" spans="1:10" ht="15.75" customHeight="1" x14ac:dyDescent="0.25">
      <c r="A381" s="1">
        <v>229</v>
      </c>
      <c r="B381" s="133"/>
      <c r="C381" s="133"/>
      <c r="D381" s="133"/>
      <c r="E381" s="124"/>
      <c r="F381" s="125"/>
      <c r="G381" s="143">
        <f t="shared" ref="G381:G399" si="24">E381*F381</f>
        <v>0</v>
      </c>
      <c r="H381" s="144"/>
      <c r="I381" s="38" t="str">
        <f t="shared" ref="I381:I399" si="25">IF(G381&lt;&gt;0,(IF(H381=0,"Tarih Zorunlu Alandır"," "))," ")</f>
        <v xml:space="preserve"> </v>
      </c>
      <c r="J381" s="38" t="str">
        <f>IF(H381&lt;&gt;0,IF(AND(H381&gt;='proje ve personel bilgileri'!$B$9,H381&lt;='proje ve personel bilgileri'!$B$10)," ","Stoktan Kullanılan Malzeme Miktarı Proje Destek Süresi Dışında Bir Tarihtir")," ")</f>
        <v xml:space="preserve"> </v>
      </c>
    </row>
    <row r="382" spans="1:10" ht="15.75" customHeight="1" x14ac:dyDescent="0.25">
      <c r="A382" s="2">
        <v>230</v>
      </c>
      <c r="B382" s="136"/>
      <c r="C382" s="136"/>
      <c r="D382" s="136"/>
      <c r="E382" s="127"/>
      <c r="F382" s="128"/>
      <c r="G382" s="143">
        <f t="shared" si="24"/>
        <v>0</v>
      </c>
      <c r="H382" s="146"/>
      <c r="I382" s="38" t="str">
        <f t="shared" si="25"/>
        <v xml:space="preserve"> </v>
      </c>
      <c r="J382" s="38" t="str">
        <f>IF(H382&lt;&gt;0,IF(AND(H382&gt;='proje ve personel bilgileri'!$B$9,H382&lt;='proje ve personel bilgileri'!$B$10)," ","Stoktan Kullanılan Malzeme Miktarı Proje Destek Süresi Dışında Bir Tarihtir")," ")</f>
        <v xml:space="preserve"> </v>
      </c>
    </row>
    <row r="383" spans="1:10" ht="15.75" customHeight="1" x14ac:dyDescent="0.25">
      <c r="A383" s="1">
        <v>231</v>
      </c>
      <c r="B383" s="136"/>
      <c r="C383" s="136"/>
      <c r="D383" s="136"/>
      <c r="E383" s="127"/>
      <c r="F383" s="128"/>
      <c r="G383" s="143">
        <f t="shared" si="24"/>
        <v>0</v>
      </c>
      <c r="H383" s="146"/>
      <c r="I383" s="38" t="str">
        <f t="shared" si="25"/>
        <v xml:space="preserve"> </v>
      </c>
      <c r="J383" s="38" t="str">
        <f>IF(H383&lt;&gt;0,IF(AND(H383&gt;='proje ve personel bilgileri'!$B$9,H383&lt;='proje ve personel bilgileri'!$B$10)," ","Stoktan Kullanılan Malzeme Miktarı Proje Destek Süresi Dışında Bir Tarihtir")," ")</f>
        <v xml:space="preserve"> </v>
      </c>
    </row>
    <row r="384" spans="1:10" ht="15.75" customHeight="1" x14ac:dyDescent="0.25">
      <c r="A384" s="2">
        <v>232</v>
      </c>
      <c r="B384" s="136"/>
      <c r="C384" s="136"/>
      <c r="D384" s="136"/>
      <c r="E384" s="127"/>
      <c r="F384" s="128"/>
      <c r="G384" s="143">
        <f t="shared" si="24"/>
        <v>0</v>
      </c>
      <c r="H384" s="146"/>
      <c r="I384" s="38" t="str">
        <f t="shared" si="25"/>
        <v xml:space="preserve"> </v>
      </c>
      <c r="J384" s="38" t="str">
        <f>IF(H384&lt;&gt;0,IF(AND(H384&gt;='proje ve personel bilgileri'!$B$9,H384&lt;='proje ve personel bilgileri'!$B$10)," ","Stoktan Kullanılan Malzeme Miktarı Proje Destek Süresi Dışında Bir Tarihtir")," ")</f>
        <v xml:space="preserve"> </v>
      </c>
    </row>
    <row r="385" spans="1:10" ht="15.75" customHeight="1" x14ac:dyDescent="0.25">
      <c r="A385" s="1">
        <v>233</v>
      </c>
      <c r="B385" s="136"/>
      <c r="C385" s="136"/>
      <c r="D385" s="136"/>
      <c r="E385" s="127"/>
      <c r="F385" s="128"/>
      <c r="G385" s="143">
        <f t="shared" si="24"/>
        <v>0</v>
      </c>
      <c r="H385" s="146"/>
      <c r="I385" s="38" t="str">
        <f t="shared" si="25"/>
        <v xml:space="preserve"> </v>
      </c>
      <c r="J385" s="38" t="str">
        <f>IF(H385&lt;&gt;0,IF(AND(H385&gt;='proje ve personel bilgileri'!$B$9,H385&lt;='proje ve personel bilgileri'!$B$10)," ","Stoktan Kullanılan Malzeme Miktarı Proje Destek Süresi Dışında Bir Tarihtir")," ")</f>
        <v xml:space="preserve"> </v>
      </c>
    </row>
    <row r="386" spans="1:10" ht="15.75" customHeight="1" x14ac:dyDescent="0.25">
      <c r="A386" s="2">
        <v>234</v>
      </c>
      <c r="B386" s="136"/>
      <c r="C386" s="136"/>
      <c r="D386" s="136"/>
      <c r="E386" s="127"/>
      <c r="F386" s="128"/>
      <c r="G386" s="143">
        <f t="shared" si="24"/>
        <v>0</v>
      </c>
      <c r="H386" s="146"/>
      <c r="I386" s="38" t="str">
        <f t="shared" si="25"/>
        <v xml:space="preserve"> </v>
      </c>
      <c r="J386" s="38" t="str">
        <f>IF(H386&lt;&gt;0,IF(AND(H386&gt;='proje ve personel bilgileri'!$B$9,H386&lt;='proje ve personel bilgileri'!$B$10)," ","Stoktan Kullanılan Malzeme Miktarı Proje Destek Süresi Dışında Bir Tarihtir")," ")</f>
        <v xml:space="preserve"> </v>
      </c>
    </row>
    <row r="387" spans="1:10" ht="15.75" customHeight="1" x14ac:dyDescent="0.25">
      <c r="A387" s="1">
        <v>235</v>
      </c>
      <c r="B387" s="136"/>
      <c r="C387" s="136"/>
      <c r="D387" s="136"/>
      <c r="E387" s="127"/>
      <c r="F387" s="128"/>
      <c r="G387" s="143">
        <f t="shared" si="24"/>
        <v>0</v>
      </c>
      <c r="H387" s="146"/>
      <c r="I387" s="38" t="str">
        <f t="shared" si="25"/>
        <v xml:space="preserve"> </v>
      </c>
      <c r="J387" s="38" t="str">
        <f>IF(H387&lt;&gt;0,IF(AND(H387&gt;='proje ve personel bilgileri'!$B$9,H387&lt;='proje ve personel bilgileri'!$B$10)," ","Stoktan Kullanılan Malzeme Miktarı Proje Destek Süresi Dışında Bir Tarihtir")," ")</f>
        <v xml:space="preserve"> </v>
      </c>
    </row>
    <row r="388" spans="1:10" ht="15.75" customHeight="1" x14ac:dyDescent="0.25">
      <c r="A388" s="2">
        <v>236</v>
      </c>
      <c r="B388" s="136"/>
      <c r="C388" s="136"/>
      <c r="D388" s="136"/>
      <c r="E388" s="127"/>
      <c r="F388" s="128"/>
      <c r="G388" s="143">
        <f t="shared" si="24"/>
        <v>0</v>
      </c>
      <c r="H388" s="146"/>
      <c r="I388" s="38" t="str">
        <f t="shared" si="25"/>
        <v xml:space="preserve"> </v>
      </c>
      <c r="J388" s="38" t="str">
        <f>IF(H388&lt;&gt;0,IF(AND(H388&gt;='proje ve personel bilgileri'!$B$9,H388&lt;='proje ve personel bilgileri'!$B$10)," ","Stoktan Kullanılan Malzeme Miktarı Proje Destek Süresi Dışında Bir Tarihtir")," ")</f>
        <v xml:space="preserve"> </v>
      </c>
    </row>
    <row r="389" spans="1:10" ht="15.75" customHeight="1" x14ac:dyDescent="0.25">
      <c r="A389" s="1">
        <v>237</v>
      </c>
      <c r="B389" s="136"/>
      <c r="C389" s="136"/>
      <c r="D389" s="136"/>
      <c r="E389" s="127"/>
      <c r="F389" s="128"/>
      <c r="G389" s="143">
        <f t="shared" si="24"/>
        <v>0</v>
      </c>
      <c r="H389" s="146"/>
      <c r="I389" s="38" t="str">
        <f t="shared" si="25"/>
        <v xml:space="preserve"> </v>
      </c>
      <c r="J389" s="38" t="str">
        <f>IF(H389&lt;&gt;0,IF(AND(H389&gt;='proje ve personel bilgileri'!$B$9,H389&lt;='proje ve personel bilgileri'!$B$10)," ","Stoktan Kullanılan Malzeme Miktarı Proje Destek Süresi Dışında Bir Tarihtir")," ")</f>
        <v xml:space="preserve"> </v>
      </c>
    </row>
    <row r="390" spans="1:10" ht="15.75" customHeight="1" x14ac:dyDescent="0.25">
      <c r="A390" s="2">
        <v>238</v>
      </c>
      <c r="B390" s="136"/>
      <c r="C390" s="136"/>
      <c r="D390" s="136"/>
      <c r="E390" s="127"/>
      <c r="F390" s="128"/>
      <c r="G390" s="143">
        <f t="shared" si="24"/>
        <v>0</v>
      </c>
      <c r="H390" s="146"/>
      <c r="I390" s="38" t="str">
        <f t="shared" si="25"/>
        <v xml:space="preserve"> </v>
      </c>
      <c r="J390" s="38" t="str">
        <f>IF(H390&lt;&gt;0,IF(AND(H390&gt;='proje ve personel bilgileri'!$B$9,H390&lt;='proje ve personel bilgileri'!$B$10)," ","Stoktan Kullanılan Malzeme Miktarı Proje Destek Süresi Dışında Bir Tarihtir")," ")</f>
        <v xml:space="preserve"> </v>
      </c>
    </row>
    <row r="391" spans="1:10" ht="15.75" customHeight="1" x14ac:dyDescent="0.25">
      <c r="A391" s="1">
        <v>239</v>
      </c>
      <c r="B391" s="136"/>
      <c r="C391" s="136"/>
      <c r="D391" s="136"/>
      <c r="E391" s="127"/>
      <c r="F391" s="128"/>
      <c r="G391" s="143">
        <f t="shared" si="24"/>
        <v>0</v>
      </c>
      <c r="H391" s="146"/>
      <c r="I391" s="38" t="str">
        <f t="shared" si="25"/>
        <v xml:space="preserve"> </v>
      </c>
      <c r="J391" s="38" t="str">
        <f>IF(H391&lt;&gt;0,IF(AND(H391&gt;='proje ve personel bilgileri'!$B$9,H391&lt;='proje ve personel bilgileri'!$B$10)," ","Stoktan Kullanılan Malzeme Miktarı Proje Destek Süresi Dışında Bir Tarihtir")," ")</f>
        <v xml:space="preserve"> </v>
      </c>
    </row>
    <row r="392" spans="1:10" ht="15.75" customHeight="1" x14ac:dyDescent="0.25">
      <c r="A392" s="2">
        <v>240</v>
      </c>
      <c r="B392" s="136"/>
      <c r="C392" s="136"/>
      <c r="D392" s="136"/>
      <c r="E392" s="127"/>
      <c r="F392" s="128"/>
      <c r="G392" s="143">
        <f t="shared" si="24"/>
        <v>0</v>
      </c>
      <c r="H392" s="146"/>
      <c r="I392" s="38" t="str">
        <f t="shared" si="25"/>
        <v xml:space="preserve"> </v>
      </c>
      <c r="J392" s="38" t="str">
        <f>IF(H392&lt;&gt;0,IF(AND(H392&gt;='proje ve personel bilgileri'!$B$9,H392&lt;='proje ve personel bilgileri'!$B$10)," ","Stoktan Kullanılan Malzeme Miktarı Proje Destek Süresi Dışında Bir Tarihtir")," ")</f>
        <v xml:space="preserve"> </v>
      </c>
    </row>
    <row r="393" spans="1:10" ht="15.75" customHeight="1" x14ac:dyDescent="0.25">
      <c r="A393" s="1">
        <v>241</v>
      </c>
      <c r="B393" s="136"/>
      <c r="C393" s="136"/>
      <c r="D393" s="136"/>
      <c r="E393" s="127"/>
      <c r="F393" s="128"/>
      <c r="G393" s="143">
        <f t="shared" si="24"/>
        <v>0</v>
      </c>
      <c r="H393" s="146"/>
      <c r="I393" s="38" t="str">
        <f t="shared" si="25"/>
        <v xml:space="preserve"> </v>
      </c>
      <c r="J393" s="38" t="str">
        <f>IF(H393&lt;&gt;0,IF(AND(H393&gt;='proje ve personel bilgileri'!$B$9,H393&lt;='proje ve personel bilgileri'!$B$10)," ","Stoktan Kullanılan Malzeme Miktarı Proje Destek Süresi Dışında Bir Tarihtir")," ")</f>
        <v xml:space="preserve"> </v>
      </c>
    </row>
    <row r="394" spans="1:10" ht="15.75" customHeight="1" x14ac:dyDescent="0.25">
      <c r="A394" s="2">
        <v>242</v>
      </c>
      <c r="B394" s="136"/>
      <c r="C394" s="136"/>
      <c r="D394" s="136"/>
      <c r="E394" s="127"/>
      <c r="F394" s="128"/>
      <c r="G394" s="143">
        <f t="shared" si="24"/>
        <v>0</v>
      </c>
      <c r="H394" s="146"/>
      <c r="I394" s="38" t="str">
        <f t="shared" si="25"/>
        <v xml:space="preserve"> </v>
      </c>
      <c r="J394" s="38" t="str">
        <f>IF(H394&lt;&gt;0,IF(AND(H394&gt;='proje ve personel bilgileri'!$B$9,H394&lt;='proje ve personel bilgileri'!$B$10)," ","Stoktan Kullanılan Malzeme Miktarı Proje Destek Süresi Dışında Bir Tarihtir")," ")</f>
        <v xml:space="preserve"> </v>
      </c>
    </row>
    <row r="395" spans="1:10" ht="15.75" customHeight="1" x14ac:dyDescent="0.25">
      <c r="A395" s="1">
        <v>243</v>
      </c>
      <c r="B395" s="136"/>
      <c r="C395" s="136"/>
      <c r="D395" s="136"/>
      <c r="E395" s="127"/>
      <c r="F395" s="128"/>
      <c r="G395" s="143">
        <f t="shared" si="24"/>
        <v>0</v>
      </c>
      <c r="H395" s="146"/>
      <c r="I395" s="38" t="str">
        <f t="shared" si="25"/>
        <v xml:space="preserve"> </v>
      </c>
      <c r="J395" s="38" t="str">
        <f>IF(H395&lt;&gt;0,IF(AND(H395&gt;='proje ve personel bilgileri'!$B$9,H395&lt;='proje ve personel bilgileri'!$B$10)," ","Stoktan Kullanılan Malzeme Miktarı Proje Destek Süresi Dışında Bir Tarihtir")," ")</f>
        <v xml:space="preserve"> </v>
      </c>
    </row>
    <row r="396" spans="1:10" ht="15.75" customHeight="1" x14ac:dyDescent="0.25">
      <c r="A396" s="2">
        <v>244</v>
      </c>
      <c r="B396" s="136"/>
      <c r="C396" s="136"/>
      <c r="D396" s="136"/>
      <c r="E396" s="127"/>
      <c r="F396" s="128"/>
      <c r="G396" s="143">
        <f t="shared" si="24"/>
        <v>0</v>
      </c>
      <c r="H396" s="146"/>
      <c r="I396" s="38" t="str">
        <f t="shared" si="25"/>
        <v xml:space="preserve"> </v>
      </c>
      <c r="J396" s="38" t="str">
        <f>IF(H396&lt;&gt;0,IF(AND(H396&gt;='proje ve personel bilgileri'!$B$9,H396&lt;='proje ve personel bilgileri'!$B$10)," ","Stoktan Kullanılan Malzeme Miktarı Proje Destek Süresi Dışında Bir Tarihtir")," ")</f>
        <v xml:space="preserve"> </v>
      </c>
    </row>
    <row r="397" spans="1:10" ht="15.75" customHeight="1" x14ac:dyDescent="0.25">
      <c r="A397" s="1">
        <v>245</v>
      </c>
      <c r="B397" s="136"/>
      <c r="C397" s="136"/>
      <c r="D397" s="136"/>
      <c r="E397" s="127"/>
      <c r="F397" s="128"/>
      <c r="G397" s="143">
        <f t="shared" si="24"/>
        <v>0</v>
      </c>
      <c r="H397" s="146"/>
      <c r="I397" s="38" t="str">
        <f t="shared" si="25"/>
        <v xml:space="preserve"> </v>
      </c>
      <c r="J397" s="38" t="str">
        <f>IF(H397&lt;&gt;0,IF(AND(H397&gt;='proje ve personel bilgileri'!$B$9,H397&lt;='proje ve personel bilgileri'!$B$10)," ","Stoktan Kullanılan Malzeme Miktarı Proje Destek Süresi Dışında Bir Tarihtir")," ")</f>
        <v xml:space="preserve"> </v>
      </c>
    </row>
    <row r="398" spans="1:10" ht="15.75" customHeight="1" x14ac:dyDescent="0.25">
      <c r="A398" s="2">
        <v>246</v>
      </c>
      <c r="B398" s="149"/>
      <c r="C398" s="149"/>
      <c r="D398" s="149"/>
      <c r="E398" s="150"/>
      <c r="F398" s="151"/>
      <c r="G398" s="143">
        <f t="shared" si="24"/>
        <v>0</v>
      </c>
      <c r="H398" s="152"/>
      <c r="I398" s="38" t="str">
        <f t="shared" si="25"/>
        <v xml:space="preserve"> </v>
      </c>
      <c r="J398" s="38" t="str">
        <f>IF(H398&lt;&gt;0,IF(AND(H398&gt;='proje ve personel bilgileri'!$B$9,H398&lt;='proje ve personel bilgileri'!$B$10)," ","Stoktan Kullanılan Malzeme Miktarı Proje Destek Süresi Dışında Bir Tarihtir")," ")</f>
        <v xml:space="preserve"> </v>
      </c>
    </row>
    <row r="399" spans="1:10" ht="15.75" customHeight="1" x14ac:dyDescent="0.25">
      <c r="A399" s="1">
        <v>247</v>
      </c>
      <c r="B399" s="139"/>
      <c r="C399" s="139"/>
      <c r="D399" s="139"/>
      <c r="E399" s="130"/>
      <c r="F399" s="131"/>
      <c r="G399" s="143">
        <f t="shared" si="24"/>
        <v>0</v>
      </c>
      <c r="H399" s="148"/>
      <c r="I399" s="38" t="str">
        <f t="shared" si="25"/>
        <v xml:space="preserve"> </v>
      </c>
      <c r="J399" s="38" t="str">
        <f>IF(H399&lt;&gt;0,IF(AND(H399&gt;='proje ve personel bilgileri'!$B$9,H399&lt;='proje ve personel bilgileri'!$B$10)," ","Stoktan Kullanılan Malzeme Miktarı Proje Destek Süresi Dışında Bir Tarihtir")," ")</f>
        <v xml:space="preserve"> </v>
      </c>
    </row>
    <row r="400" spans="1:10" ht="15.75" customHeight="1" x14ac:dyDescent="0.25">
      <c r="A400" s="45"/>
      <c r="B400" s="513"/>
      <c r="C400" s="513"/>
      <c r="D400" s="90"/>
      <c r="E400" s="442" t="s">
        <v>240</v>
      </c>
      <c r="F400" s="443"/>
      <c r="G400" s="48">
        <f>SUM(G381:G399)+G369</f>
        <v>0</v>
      </c>
      <c r="H400" s="46"/>
    </row>
    <row r="401" spans="1:10" ht="15" customHeight="1" x14ac:dyDescent="0.25">
      <c r="A401" s="47" t="s">
        <v>241</v>
      </c>
    </row>
    <row r="402" spans="1:10" ht="24.75" customHeight="1" x14ac:dyDescent="0.25">
      <c r="A402" s="511" t="s">
        <v>242</v>
      </c>
      <c r="B402" s="511"/>
      <c r="C402" s="511"/>
      <c r="D402" s="511"/>
      <c r="E402" s="511"/>
      <c r="F402" s="511"/>
      <c r="G402" s="511"/>
      <c r="H402" s="511"/>
      <c r="I402" s="511"/>
      <c r="J402" s="511"/>
    </row>
    <row r="403" spans="1:10" ht="15" customHeight="1" x14ac:dyDescent="0.25">
      <c r="A403" s="84"/>
      <c r="B403" s="84"/>
      <c r="C403" s="84"/>
      <c r="D403" s="84"/>
      <c r="E403" s="84"/>
      <c r="F403" s="84"/>
      <c r="G403" s="84"/>
      <c r="H403" s="84"/>
    </row>
    <row r="404" spans="1:10" ht="15" customHeight="1" x14ac:dyDescent="0.25">
      <c r="B404" s="512" t="s">
        <v>243</v>
      </c>
      <c r="C404" s="512"/>
      <c r="D404" s="512"/>
      <c r="E404" s="512"/>
      <c r="F404" s="512"/>
      <c r="G404" s="512"/>
    </row>
    <row r="405" spans="1:10" ht="15.75" customHeight="1" x14ac:dyDescent="0.25">
      <c r="A405" s="348" t="s">
        <v>232</v>
      </c>
      <c r="B405" s="348"/>
      <c r="C405" s="348"/>
      <c r="D405" s="348"/>
      <c r="E405" s="348"/>
      <c r="F405" s="348"/>
      <c r="G405" s="348"/>
      <c r="H405" s="348"/>
    </row>
    <row r="406" spans="1:10" ht="15" customHeight="1" x14ac:dyDescent="0.25">
      <c r="A406" s="70"/>
      <c r="B406" s="70"/>
      <c r="C406" s="71" t="str">
        <f>'proje ve personel bilgileri'!$B$7</f>
        <v>/</v>
      </c>
      <c r="D406" s="70" t="s">
        <v>109</v>
      </c>
      <c r="E406" s="70"/>
      <c r="F406" s="70"/>
      <c r="G406" s="70"/>
      <c r="H406" s="70"/>
    </row>
    <row r="407" spans="1:10" ht="18.75" customHeight="1" x14ac:dyDescent="0.25">
      <c r="G407" s="42" t="s">
        <v>233</v>
      </c>
    </row>
    <row r="408" spans="1:10" ht="30.75" customHeight="1" x14ac:dyDescent="0.25">
      <c r="A408" s="43" t="s">
        <v>2</v>
      </c>
      <c r="B408" s="374">
        <f>'proje ve personel bilgileri'!B2</f>
        <v>0</v>
      </c>
      <c r="C408" s="375"/>
      <c r="D408" s="375"/>
      <c r="E408" s="375"/>
      <c r="F408" s="375"/>
      <c r="G408" s="375"/>
      <c r="H408" s="376"/>
    </row>
    <row r="409" spans="1:10" ht="30.75" customHeight="1" x14ac:dyDescent="0.25">
      <c r="A409" s="44" t="s">
        <v>4</v>
      </c>
      <c r="B409" s="351">
        <f>'proje ve personel bilgileri'!B3</f>
        <v>0</v>
      </c>
      <c r="C409" s="352"/>
      <c r="D409" s="352"/>
      <c r="E409" s="352"/>
      <c r="F409" s="352"/>
      <c r="G409" s="352"/>
      <c r="H409" s="353"/>
    </row>
    <row r="410" spans="1:10" ht="45" customHeight="1" x14ac:dyDescent="0.25">
      <c r="A410" s="343" t="s">
        <v>87</v>
      </c>
      <c r="B410" s="88" t="s">
        <v>234</v>
      </c>
      <c r="C410" s="343" t="s">
        <v>227</v>
      </c>
      <c r="D410" s="343" t="s">
        <v>235</v>
      </c>
      <c r="E410" s="343" t="s">
        <v>236</v>
      </c>
      <c r="F410" s="343" t="s">
        <v>237</v>
      </c>
      <c r="G410" s="82" t="s">
        <v>181</v>
      </c>
      <c r="H410" s="343" t="s">
        <v>238</v>
      </c>
    </row>
    <row r="411" spans="1:10" ht="30.75" customHeight="1" x14ac:dyDescent="0.25">
      <c r="A411" s="338"/>
      <c r="B411" s="88" t="s">
        <v>239</v>
      </c>
      <c r="C411" s="338"/>
      <c r="D411" s="505"/>
      <c r="E411" s="338"/>
      <c r="F411" s="338"/>
      <c r="G411" s="82" t="s">
        <v>98</v>
      </c>
      <c r="H411" s="338"/>
    </row>
    <row r="412" spans="1:10" ht="15.75" customHeight="1" x14ac:dyDescent="0.25">
      <c r="A412" s="1">
        <v>248</v>
      </c>
      <c r="B412" s="133"/>
      <c r="C412" s="133"/>
      <c r="D412" s="133"/>
      <c r="E412" s="124"/>
      <c r="F412" s="125"/>
      <c r="G412" s="143">
        <f t="shared" ref="G412:G430" si="26">E412*F412</f>
        <v>0</v>
      </c>
      <c r="H412" s="144"/>
      <c r="I412" s="38" t="str">
        <f t="shared" ref="I412:I430" si="27">IF(G412&lt;&gt;0,(IF(H412=0,"Tarih Zorunlu Alandır"," "))," ")</f>
        <v xml:space="preserve"> </v>
      </c>
      <c r="J412" s="38" t="str">
        <f>IF(H412&lt;&gt;0,IF(AND(H412&gt;='proje ve personel bilgileri'!$B$9,H412&lt;='proje ve personel bilgileri'!$B$10)," ","Stoktan Kullanılan Malzeme Miktarı Proje Destek Süresi Dışında Bir Tarihtir")," ")</f>
        <v xml:space="preserve"> </v>
      </c>
    </row>
    <row r="413" spans="1:10" ht="15.75" customHeight="1" x14ac:dyDescent="0.25">
      <c r="A413" s="2">
        <v>249</v>
      </c>
      <c r="B413" s="136"/>
      <c r="C413" s="136"/>
      <c r="D413" s="136"/>
      <c r="E413" s="127"/>
      <c r="F413" s="128"/>
      <c r="G413" s="143">
        <f t="shared" si="26"/>
        <v>0</v>
      </c>
      <c r="H413" s="146"/>
      <c r="I413" s="38" t="str">
        <f t="shared" si="27"/>
        <v xml:space="preserve"> </v>
      </c>
      <c r="J413" s="38" t="str">
        <f>IF(H413&lt;&gt;0,IF(AND(H413&gt;='proje ve personel bilgileri'!$B$9,H413&lt;='proje ve personel bilgileri'!$B$10)," ","Stoktan Kullanılan Malzeme Miktarı Proje Destek Süresi Dışında Bir Tarihtir")," ")</f>
        <v xml:space="preserve"> </v>
      </c>
    </row>
    <row r="414" spans="1:10" ht="15.75" customHeight="1" x14ac:dyDescent="0.25">
      <c r="A414" s="1">
        <v>250</v>
      </c>
      <c r="B414" s="136"/>
      <c r="C414" s="136"/>
      <c r="D414" s="136"/>
      <c r="E414" s="127"/>
      <c r="F414" s="128"/>
      <c r="G414" s="143">
        <f t="shared" si="26"/>
        <v>0</v>
      </c>
      <c r="H414" s="146"/>
      <c r="I414" s="38" t="str">
        <f t="shared" si="27"/>
        <v xml:space="preserve"> </v>
      </c>
      <c r="J414" s="38" t="str">
        <f>IF(H414&lt;&gt;0,IF(AND(H414&gt;='proje ve personel bilgileri'!$B$9,H414&lt;='proje ve personel bilgileri'!$B$10)," ","Stoktan Kullanılan Malzeme Miktarı Proje Destek Süresi Dışında Bir Tarihtir")," ")</f>
        <v xml:space="preserve"> </v>
      </c>
    </row>
    <row r="415" spans="1:10" ht="15.75" customHeight="1" x14ac:dyDescent="0.25">
      <c r="A415" s="2">
        <v>251</v>
      </c>
      <c r="B415" s="136"/>
      <c r="C415" s="136"/>
      <c r="D415" s="136"/>
      <c r="E415" s="127"/>
      <c r="F415" s="128"/>
      <c r="G415" s="143">
        <f t="shared" si="26"/>
        <v>0</v>
      </c>
      <c r="H415" s="146"/>
      <c r="I415" s="38" t="str">
        <f t="shared" si="27"/>
        <v xml:space="preserve"> </v>
      </c>
      <c r="J415" s="38" t="str">
        <f>IF(H415&lt;&gt;0,IF(AND(H415&gt;='proje ve personel bilgileri'!$B$9,H415&lt;='proje ve personel bilgileri'!$B$10)," ","Stoktan Kullanılan Malzeme Miktarı Proje Destek Süresi Dışında Bir Tarihtir")," ")</f>
        <v xml:space="preserve"> </v>
      </c>
    </row>
    <row r="416" spans="1:10" ht="15.75" customHeight="1" x14ac:dyDescent="0.25">
      <c r="A416" s="1">
        <v>252</v>
      </c>
      <c r="B416" s="136"/>
      <c r="C416" s="136"/>
      <c r="D416" s="136"/>
      <c r="E416" s="127"/>
      <c r="F416" s="128"/>
      <c r="G416" s="143">
        <f t="shared" si="26"/>
        <v>0</v>
      </c>
      <c r="H416" s="146"/>
      <c r="I416" s="38" t="str">
        <f t="shared" si="27"/>
        <v xml:space="preserve"> </v>
      </c>
      <c r="J416" s="38" t="str">
        <f>IF(H416&lt;&gt;0,IF(AND(H416&gt;='proje ve personel bilgileri'!$B$9,H416&lt;='proje ve personel bilgileri'!$B$10)," ","Stoktan Kullanılan Malzeme Miktarı Proje Destek Süresi Dışında Bir Tarihtir")," ")</f>
        <v xml:space="preserve"> </v>
      </c>
    </row>
    <row r="417" spans="1:10" ht="15.75" customHeight="1" x14ac:dyDescent="0.25">
      <c r="A417" s="2">
        <v>253</v>
      </c>
      <c r="B417" s="136"/>
      <c r="C417" s="136"/>
      <c r="D417" s="136"/>
      <c r="E417" s="127"/>
      <c r="F417" s="128"/>
      <c r="G417" s="143">
        <f t="shared" si="26"/>
        <v>0</v>
      </c>
      <c r="H417" s="146"/>
      <c r="I417" s="38" t="str">
        <f t="shared" si="27"/>
        <v xml:space="preserve"> </v>
      </c>
      <c r="J417" s="38" t="str">
        <f>IF(H417&lt;&gt;0,IF(AND(H417&gt;='proje ve personel bilgileri'!$B$9,H417&lt;='proje ve personel bilgileri'!$B$10)," ","Stoktan Kullanılan Malzeme Miktarı Proje Destek Süresi Dışında Bir Tarihtir")," ")</f>
        <v xml:space="preserve"> </v>
      </c>
    </row>
    <row r="418" spans="1:10" ht="15.75" customHeight="1" x14ac:dyDescent="0.25">
      <c r="A418" s="1">
        <v>254</v>
      </c>
      <c r="B418" s="136"/>
      <c r="C418" s="136"/>
      <c r="D418" s="136"/>
      <c r="E418" s="127"/>
      <c r="F418" s="128"/>
      <c r="G418" s="143">
        <f t="shared" si="26"/>
        <v>0</v>
      </c>
      <c r="H418" s="146"/>
      <c r="I418" s="38" t="str">
        <f t="shared" si="27"/>
        <v xml:space="preserve"> </v>
      </c>
      <c r="J418" s="38" t="str">
        <f>IF(H418&lt;&gt;0,IF(AND(H418&gt;='proje ve personel bilgileri'!$B$9,H418&lt;='proje ve personel bilgileri'!$B$10)," ","Stoktan Kullanılan Malzeme Miktarı Proje Destek Süresi Dışında Bir Tarihtir")," ")</f>
        <v xml:space="preserve"> </v>
      </c>
    </row>
    <row r="419" spans="1:10" ht="15.75" customHeight="1" x14ac:dyDescent="0.25">
      <c r="A419" s="2">
        <v>255</v>
      </c>
      <c r="B419" s="136"/>
      <c r="C419" s="136"/>
      <c r="D419" s="136"/>
      <c r="E419" s="127"/>
      <c r="F419" s="128"/>
      <c r="G419" s="143">
        <f t="shared" si="26"/>
        <v>0</v>
      </c>
      <c r="H419" s="146"/>
      <c r="I419" s="38" t="str">
        <f t="shared" si="27"/>
        <v xml:space="preserve"> </v>
      </c>
      <c r="J419" s="38" t="str">
        <f>IF(H419&lt;&gt;0,IF(AND(H419&gt;='proje ve personel bilgileri'!$B$9,H419&lt;='proje ve personel bilgileri'!$B$10)," ","Stoktan Kullanılan Malzeme Miktarı Proje Destek Süresi Dışında Bir Tarihtir")," ")</f>
        <v xml:space="preserve"> </v>
      </c>
    </row>
    <row r="420" spans="1:10" ht="15.75" customHeight="1" x14ac:dyDescent="0.25">
      <c r="A420" s="1">
        <v>256</v>
      </c>
      <c r="B420" s="136"/>
      <c r="C420" s="136"/>
      <c r="D420" s="136"/>
      <c r="E420" s="127"/>
      <c r="F420" s="128"/>
      <c r="G420" s="143">
        <f t="shared" si="26"/>
        <v>0</v>
      </c>
      <c r="H420" s="146"/>
      <c r="I420" s="38" t="str">
        <f t="shared" si="27"/>
        <v xml:space="preserve"> </v>
      </c>
      <c r="J420" s="38" t="str">
        <f>IF(H420&lt;&gt;0,IF(AND(H420&gt;='proje ve personel bilgileri'!$B$9,H420&lt;='proje ve personel bilgileri'!$B$10)," ","Stoktan Kullanılan Malzeme Miktarı Proje Destek Süresi Dışında Bir Tarihtir")," ")</f>
        <v xml:space="preserve"> </v>
      </c>
    </row>
    <row r="421" spans="1:10" ht="15.75" customHeight="1" x14ac:dyDescent="0.25">
      <c r="A421" s="2">
        <v>257</v>
      </c>
      <c r="B421" s="136"/>
      <c r="C421" s="136"/>
      <c r="D421" s="136"/>
      <c r="E421" s="127"/>
      <c r="F421" s="128"/>
      <c r="G421" s="143">
        <f t="shared" si="26"/>
        <v>0</v>
      </c>
      <c r="H421" s="146"/>
      <c r="I421" s="38" t="str">
        <f t="shared" si="27"/>
        <v xml:space="preserve"> </v>
      </c>
      <c r="J421" s="38" t="str">
        <f>IF(H421&lt;&gt;0,IF(AND(H421&gt;='proje ve personel bilgileri'!$B$9,H421&lt;='proje ve personel bilgileri'!$B$10)," ","Stoktan Kullanılan Malzeme Miktarı Proje Destek Süresi Dışında Bir Tarihtir")," ")</f>
        <v xml:space="preserve"> </v>
      </c>
    </row>
    <row r="422" spans="1:10" ht="15.75" customHeight="1" x14ac:dyDescent="0.25">
      <c r="A422" s="1">
        <v>258</v>
      </c>
      <c r="B422" s="136"/>
      <c r="C422" s="136"/>
      <c r="D422" s="136"/>
      <c r="E422" s="127"/>
      <c r="F422" s="128"/>
      <c r="G422" s="143">
        <f t="shared" si="26"/>
        <v>0</v>
      </c>
      <c r="H422" s="146"/>
      <c r="I422" s="38" t="str">
        <f t="shared" si="27"/>
        <v xml:space="preserve"> </v>
      </c>
      <c r="J422" s="38" t="str">
        <f>IF(H422&lt;&gt;0,IF(AND(H422&gt;='proje ve personel bilgileri'!$B$9,H422&lt;='proje ve personel bilgileri'!$B$10)," ","Stoktan Kullanılan Malzeme Miktarı Proje Destek Süresi Dışında Bir Tarihtir")," ")</f>
        <v xml:space="preserve"> </v>
      </c>
    </row>
    <row r="423" spans="1:10" ht="15.75" customHeight="1" x14ac:dyDescent="0.25">
      <c r="A423" s="2">
        <v>259</v>
      </c>
      <c r="B423" s="136"/>
      <c r="C423" s="136"/>
      <c r="D423" s="136"/>
      <c r="E423" s="127"/>
      <c r="F423" s="128"/>
      <c r="G423" s="143">
        <f t="shared" si="26"/>
        <v>0</v>
      </c>
      <c r="H423" s="146"/>
      <c r="I423" s="38" t="str">
        <f t="shared" si="27"/>
        <v xml:space="preserve"> </v>
      </c>
      <c r="J423" s="38" t="str">
        <f>IF(H423&lt;&gt;0,IF(AND(H423&gt;='proje ve personel bilgileri'!$B$9,H423&lt;='proje ve personel bilgileri'!$B$10)," ","Stoktan Kullanılan Malzeme Miktarı Proje Destek Süresi Dışında Bir Tarihtir")," ")</f>
        <v xml:space="preserve"> </v>
      </c>
    </row>
    <row r="424" spans="1:10" ht="15.75" customHeight="1" x14ac:dyDescent="0.25">
      <c r="A424" s="1">
        <v>260</v>
      </c>
      <c r="B424" s="136"/>
      <c r="C424" s="136"/>
      <c r="D424" s="136"/>
      <c r="E424" s="127"/>
      <c r="F424" s="128"/>
      <c r="G424" s="143">
        <f t="shared" si="26"/>
        <v>0</v>
      </c>
      <c r="H424" s="146"/>
      <c r="I424" s="38" t="str">
        <f t="shared" si="27"/>
        <v xml:space="preserve"> </v>
      </c>
      <c r="J424" s="38" t="str">
        <f>IF(H424&lt;&gt;0,IF(AND(H424&gt;='proje ve personel bilgileri'!$B$9,H424&lt;='proje ve personel bilgileri'!$B$10)," ","Stoktan Kullanılan Malzeme Miktarı Proje Destek Süresi Dışında Bir Tarihtir")," ")</f>
        <v xml:space="preserve"> </v>
      </c>
    </row>
    <row r="425" spans="1:10" ht="15.75" customHeight="1" x14ac:dyDescent="0.25">
      <c r="A425" s="2">
        <v>261</v>
      </c>
      <c r="B425" s="136"/>
      <c r="C425" s="136"/>
      <c r="D425" s="136"/>
      <c r="E425" s="127"/>
      <c r="F425" s="128"/>
      <c r="G425" s="143">
        <f t="shared" si="26"/>
        <v>0</v>
      </c>
      <c r="H425" s="146"/>
      <c r="I425" s="38" t="str">
        <f t="shared" si="27"/>
        <v xml:space="preserve"> </v>
      </c>
      <c r="J425" s="38" t="str">
        <f>IF(H425&lt;&gt;0,IF(AND(H425&gt;='proje ve personel bilgileri'!$B$9,H425&lt;='proje ve personel bilgileri'!$B$10)," ","Stoktan Kullanılan Malzeme Miktarı Proje Destek Süresi Dışında Bir Tarihtir")," ")</f>
        <v xml:space="preserve"> </v>
      </c>
    </row>
    <row r="426" spans="1:10" ht="15.75" customHeight="1" x14ac:dyDescent="0.25">
      <c r="A426" s="1">
        <v>262</v>
      </c>
      <c r="B426" s="136"/>
      <c r="C426" s="136"/>
      <c r="D426" s="136"/>
      <c r="E426" s="127"/>
      <c r="F426" s="128"/>
      <c r="G426" s="143">
        <f t="shared" si="26"/>
        <v>0</v>
      </c>
      <c r="H426" s="146"/>
      <c r="I426" s="38" t="str">
        <f t="shared" si="27"/>
        <v xml:space="preserve"> </v>
      </c>
      <c r="J426" s="38" t="str">
        <f>IF(H426&lt;&gt;0,IF(AND(H426&gt;='proje ve personel bilgileri'!$B$9,H426&lt;='proje ve personel bilgileri'!$B$10)," ","Stoktan Kullanılan Malzeme Miktarı Proje Destek Süresi Dışında Bir Tarihtir")," ")</f>
        <v xml:space="preserve"> </v>
      </c>
    </row>
    <row r="427" spans="1:10" ht="15.75" customHeight="1" x14ac:dyDescent="0.25">
      <c r="A427" s="2">
        <v>263</v>
      </c>
      <c r="B427" s="136"/>
      <c r="C427" s="136"/>
      <c r="D427" s="136"/>
      <c r="E427" s="127"/>
      <c r="F427" s="128"/>
      <c r="G427" s="143">
        <f t="shared" si="26"/>
        <v>0</v>
      </c>
      <c r="H427" s="146"/>
      <c r="I427" s="38" t="str">
        <f t="shared" si="27"/>
        <v xml:space="preserve"> </v>
      </c>
      <c r="J427" s="38" t="str">
        <f>IF(H427&lt;&gt;0,IF(AND(H427&gt;='proje ve personel bilgileri'!$B$9,H427&lt;='proje ve personel bilgileri'!$B$10)," ","Stoktan Kullanılan Malzeme Miktarı Proje Destek Süresi Dışında Bir Tarihtir")," ")</f>
        <v xml:space="preserve"> </v>
      </c>
    </row>
    <row r="428" spans="1:10" ht="15.75" customHeight="1" x14ac:dyDescent="0.25">
      <c r="A428" s="1">
        <v>264</v>
      </c>
      <c r="B428" s="136"/>
      <c r="C428" s="136"/>
      <c r="D428" s="136"/>
      <c r="E428" s="127"/>
      <c r="F428" s="128"/>
      <c r="G428" s="143">
        <f t="shared" si="26"/>
        <v>0</v>
      </c>
      <c r="H428" s="146"/>
      <c r="I428" s="38" t="str">
        <f t="shared" si="27"/>
        <v xml:space="preserve"> </v>
      </c>
      <c r="J428" s="38" t="str">
        <f>IF(H428&lt;&gt;0,IF(AND(H428&gt;='proje ve personel bilgileri'!$B$9,H428&lt;='proje ve personel bilgileri'!$B$10)," ","Stoktan Kullanılan Malzeme Miktarı Proje Destek Süresi Dışında Bir Tarihtir")," ")</f>
        <v xml:space="preserve"> </v>
      </c>
    </row>
    <row r="429" spans="1:10" ht="15.75" customHeight="1" x14ac:dyDescent="0.25">
      <c r="A429" s="2">
        <v>265</v>
      </c>
      <c r="B429" s="149"/>
      <c r="C429" s="149"/>
      <c r="D429" s="149"/>
      <c r="E429" s="150"/>
      <c r="F429" s="151"/>
      <c r="G429" s="143">
        <f t="shared" si="26"/>
        <v>0</v>
      </c>
      <c r="H429" s="152"/>
      <c r="I429" s="38" t="str">
        <f t="shared" si="27"/>
        <v xml:space="preserve"> </v>
      </c>
      <c r="J429" s="38" t="str">
        <f>IF(H429&lt;&gt;0,IF(AND(H429&gt;='proje ve personel bilgileri'!$B$9,H429&lt;='proje ve personel bilgileri'!$B$10)," ","Stoktan Kullanılan Malzeme Miktarı Proje Destek Süresi Dışında Bir Tarihtir")," ")</f>
        <v xml:space="preserve"> </v>
      </c>
    </row>
    <row r="430" spans="1:10" ht="15.75" customHeight="1" x14ac:dyDescent="0.25">
      <c r="A430" s="1">
        <v>266</v>
      </c>
      <c r="B430" s="139"/>
      <c r="C430" s="139"/>
      <c r="D430" s="139"/>
      <c r="E430" s="130"/>
      <c r="F430" s="131"/>
      <c r="G430" s="143">
        <f t="shared" si="26"/>
        <v>0</v>
      </c>
      <c r="H430" s="148"/>
      <c r="I430" s="38" t="str">
        <f t="shared" si="27"/>
        <v xml:space="preserve"> </v>
      </c>
      <c r="J430" s="38" t="str">
        <f>IF(H430&lt;&gt;0,IF(AND(H430&gt;='proje ve personel bilgileri'!$B$9,H430&lt;='proje ve personel bilgileri'!$B$10)," ","Stoktan Kullanılan Malzeme Miktarı Proje Destek Süresi Dışında Bir Tarihtir")," ")</f>
        <v xml:space="preserve"> </v>
      </c>
    </row>
    <row r="431" spans="1:10" ht="15.75" customHeight="1" x14ac:dyDescent="0.25">
      <c r="A431" s="45"/>
      <c r="B431" s="513"/>
      <c r="C431" s="513"/>
      <c r="D431" s="90"/>
      <c r="E431" s="442" t="s">
        <v>240</v>
      </c>
      <c r="F431" s="443"/>
      <c r="G431" s="48">
        <f>SUM(G412:G430)+G400</f>
        <v>0</v>
      </c>
      <c r="H431" s="46"/>
    </row>
    <row r="432" spans="1:10" ht="15" customHeight="1" x14ac:dyDescent="0.25">
      <c r="A432" s="47" t="s">
        <v>241</v>
      </c>
    </row>
    <row r="433" spans="1:10" ht="25.5" customHeight="1" x14ac:dyDescent="0.25">
      <c r="A433" s="511" t="s">
        <v>242</v>
      </c>
      <c r="B433" s="511"/>
      <c r="C433" s="511"/>
      <c r="D433" s="511"/>
      <c r="E433" s="511"/>
      <c r="F433" s="511"/>
      <c r="G433" s="511"/>
      <c r="H433" s="511"/>
      <c r="I433" s="511"/>
      <c r="J433" s="511"/>
    </row>
    <row r="434" spans="1:10" ht="15" customHeight="1" x14ac:dyDescent="0.25">
      <c r="A434" s="84"/>
      <c r="B434" s="84"/>
      <c r="C434" s="84"/>
      <c r="D434" s="84"/>
      <c r="E434" s="84"/>
      <c r="F434" s="84"/>
      <c r="G434" s="84"/>
      <c r="H434" s="84"/>
    </row>
    <row r="435" spans="1:10" ht="15" customHeight="1" x14ac:dyDescent="0.25">
      <c r="B435" s="512" t="s">
        <v>243</v>
      </c>
      <c r="C435" s="512"/>
      <c r="D435" s="512"/>
      <c r="E435" s="512"/>
      <c r="F435" s="512"/>
      <c r="G435" s="512"/>
    </row>
    <row r="436" spans="1:10" ht="15.75" customHeight="1" x14ac:dyDescent="0.25">
      <c r="A436" s="348" t="s">
        <v>232</v>
      </c>
      <c r="B436" s="348"/>
      <c r="C436" s="348"/>
      <c r="D436" s="348"/>
      <c r="E436" s="348"/>
      <c r="F436" s="348"/>
      <c r="G436" s="348"/>
      <c r="H436" s="348"/>
    </row>
    <row r="437" spans="1:10" ht="15" customHeight="1" x14ac:dyDescent="0.25">
      <c r="A437" s="70"/>
      <c r="B437" s="70"/>
      <c r="C437" s="71" t="str">
        <f>'proje ve personel bilgileri'!$B$7</f>
        <v>/</v>
      </c>
      <c r="D437" s="70" t="s">
        <v>109</v>
      </c>
      <c r="E437" s="70"/>
      <c r="F437" s="70"/>
      <c r="G437" s="70"/>
      <c r="H437" s="70"/>
    </row>
    <row r="438" spans="1:10" ht="18.75" customHeight="1" x14ac:dyDescent="0.25">
      <c r="G438" s="42" t="s">
        <v>233</v>
      </c>
    </row>
    <row r="439" spans="1:10" ht="30.75" customHeight="1" x14ac:dyDescent="0.25">
      <c r="A439" s="43" t="s">
        <v>2</v>
      </c>
      <c r="B439" s="374">
        <f>'proje ve personel bilgileri'!B2</f>
        <v>0</v>
      </c>
      <c r="C439" s="375"/>
      <c r="D439" s="375"/>
      <c r="E439" s="375"/>
      <c r="F439" s="375"/>
      <c r="G439" s="375"/>
      <c r="H439" s="376"/>
    </row>
    <row r="440" spans="1:10" ht="30.75" customHeight="1" x14ac:dyDescent="0.25">
      <c r="A440" s="44" t="s">
        <v>4</v>
      </c>
      <c r="B440" s="351">
        <f>'proje ve personel bilgileri'!B3</f>
        <v>0</v>
      </c>
      <c r="C440" s="352"/>
      <c r="D440" s="352"/>
      <c r="E440" s="352"/>
      <c r="F440" s="352"/>
      <c r="G440" s="352"/>
      <c r="H440" s="353"/>
    </row>
    <row r="441" spans="1:10" ht="45" customHeight="1" x14ac:dyDescent="0.25">
      <c r="A441" s="343" t="s">
        <v>87</v>
      </c>
      <c r="B441" s="88" t="s">
        <v>234</v>
      </c>
      <c r="C441" s="343" t="s">
        <v>227</v>
      </c>
      <c r="D441" s="343" t="s">
        <v>235</v>
      </c>
      <c r="E441" s="343" t="s">
        <v>236</v>
      </c>
      <c r="F441" s="343" t="s">
        <v>237</v>
      </c>
      <c r="G441" s="82" t="s">
        <v>181</v>
      </c>
      <c r="H441" s="343" t="s">
        <v>238</v>
      </c>
    </row>
    <row r="442" spans="1:10" ht="30.75" customHeight="1" x14ac:dyDescent="0.25">
      <c r="A442" s="338"/>
      <c r="B442" s="88" t="s">
        <v>239</v>
      </c>
      <c r="C442" s="338"/>
      <c r="D442" s="505"/>
      <c r="E442" s="338"/>
      <c r="F442" s="338"/>
      <c r="G442" s="82" t="s">
        <v>98</v>
      </c>
      <c r="H442" s="338"/>
    </row>
    <row r="443" spans="1:10" ht="15.75" customHeight="1" x14ac:dyDescent="0.25">
      <c r="A443" s="1">
        <v>267</v>
      </c>
      <c r="B443" s="133"/>
      <c r="C443" s="133"/>
      <c r="D443" s="133"/>
      <c r="E443" s="124"/>
      <c r="F443" s="125"/>
      <c r="G443" s="143">
        <f t="shared" ref="G443:G461" si="28">E443*F443</f>
        <v>0</v>
      </c>
      <c r="H443" s="144"/>
      <c r="I443" s="38" t="str">
        <f t="shared" ref="I443:I461" si="29">IF(G443&lt;&gt;0,(IF(H443=0,"Tarih Zorunlu Alandır"," "))," ")</f>
        <v xml:space="preserve"> </v>
      </c>
      <c r="J443" s="38" t="str">
        <f>IF(H443&lt;&gt;0,IF(AND(H443&gt;='proje ve personel bilgileri'!$B$9,H443&lt;='proje ve personel bilgileri'!$B$10)," ","Stoktan Kullanılan Malzeme Miktarı Proje Destek Süresi Dışında Bir Tarihtir")," ")</f>
        <v xml:space="preserve"> </v>
      </c>
    </row>
    <row r="444" spans="1:10" ht="15.75" customHeight="1" x14ac:dyDescent="0.25">
      <c r="A444" s="2">
        <v>268</v>
      </c>
      <c r="B444" s="136"/>
      <c r="C444" s="136"/>
      <c r="D444" s="136"/>
      <c r="E444" s="127"/>
      <c r="F444" s="128"/>
      <c r="G444" s="143">
        <f t="shared" si="28"/>
        <v>0</v>
      </c>
      <c r="H444" s="146"/>
      <c r="I444" s="38" t="str">
        <f t="shared" si="29"/>
        <v xml:space="preserve"> </v>
      </c>
      <c r="J444" s="38" t="str">
        <f>IF(H444&lt;&gt;0,IF(AND(H444&gt;='proje ve personel bilgileri'!$B$9,H444&lt;='proje ve personel bilgileri'!$B$10)," ","Stoktan Kullanılan Malzeme Miktarı Proje Destek Süresi Dışında Bir Tarihtir")," ")</f>
        <v xml:space="preserve"> </v>
      </c>
    </row>
    <row r="445" spans="1:10" ht="15.75" customHeight="1" x14ac:dyDescent="0.25">
      <c r="A445" s="1">
        <v>269</v>
      </c>
      <c r="B445" s="136"/>
      <c r="C445" s="136"/>
      <c r="D445" s="136"/>
      <c r="E445" s="127"/>
      <c r="F445" s="128"/>
      <c r="G445" s="143">
        <f t="shared" si="28"/>
        <v>0</v>
      </c>
      <c r="H445" s="146"/>
      <c r="I445" s="38" t="str">
        <f t="shared" si="29"/>
        <v xml:space="preserve"> </v>
      </c>
      <c r="J445" s="38" t="str">
        <f>IF(H445&lt;&gt;0,IF(AND(H445&gt;='proje ve personel bilgileri'!$B$9,H445&lt;='proje ve personel bilgileri'!$B$10)," ","Stoktan Kullanılan Malzeme Miktarı Proje Destek Süresi Dışında Bir Tarihtir")," ")</f>
        <v xml:space="preserve"> </v>
      </c>
    </row>
    <row r="446" spans="1:10" ht="15.75" customHeight="1" x14ac:dyDescent="0.25">
      <c r="A446" s="2">
        <v>270</v>
      </c>
      <c r="B446" s="136"/>
      <c r="C446" s="136"/>
      <c r="D446" s="136"/>
      <c r="E446" s="127"/>
      <c r="F446" s="128"/>
      <c r="G446" s="143">
        <f t="shared" si="28"/>
        <v>0</v>
      </c>
      <c r="H446" s="146"/>
      <c r="I446" s="38" t="str">
        <f t="shared" si="29"/>
        <v xml:space="preserve"> </v>
      </c>
      <c r="J446" s="38" t="str">
        <f>IF(H446&lt;&gt;0,IF(AND(H446&gt;='proje ve personel bilgileri'!$B$9,H446&lt;='proje ve personel bilgileri'!$B$10)," ","Stoktan Kullanılan Malzeme Miktarı Proje Destek Süresi Dışında Bir Tarihtir")," ")</f>
        <v xml:space="preserve"> </v>
      </c>
    </row>
    <row r="447" spans="1:10" ht="15.75" customHeight="1" x14ac:dyDescent="0.25">
      <c r="A447" s="1">
        <v>271</v>
      </c>
      <c r="B447" s="136"/>
      <c r="C447" s="136"/>
      <c r="D447" s="136"/>
      <c r="E447" s="127"/>
      <c r="F447" s="128"/>
      <c r="G447" s="143">
        <f t="shared" si="28"/>
        <v>0</v>
      </c>
      <c r="H447" s="146"/>
      <c r="I447" s="38" t="str">
        <f t="shared" si="29"/>
        <v xml:space="preserve"> </v>
      </c>
      <c r="J447" s="38" t="str">
        <f>IF(H447&lt;&gt;0,IF(AND(H447&gt;='proje ve personel bilgileri'!$B$9,H447&lt;='proje ve personel bilgileri'!$B$10)," ","Stoktan Kullanılan Malzeme Miktarı Proje Destek Süresi Dışında Bir Tarihtir")," ")</f>
        <v xml:space="preserve"> </v>
      </c>
    </row>
    <row r="448" spans="1:10" ht="15.75" customHeight="1" x14ac:dyDescent="0.25">
      <c r="A448" s="2">
        <v>272</v>
      </c>
      <c r="B448" s="136"/>
      <c r="C448" s="136"/>
      <c r="D448" s="136"/>
      <c r="E448" s="127"/>
      <c r="F448" s="128"/>
      <c r="G448" s="143">
        <f t="shared" si="28"/>
        <v>0</v>
      </c>
      <c r="H448" s="146"/>
      <c r="I448" s="38" t="str">
        <f t="shared" si="29"/>
        <v xml:space="preserve"> </v>
      </c>
      <c r="J448" s="38" t="str">
        <f>IF(H448&lt;&gt;0,IF(AND(H448&gt;='proje ve personel bilgileri'!$B$9,H448&lt;='proje ve personel bilgileri'!$B$10)," ","Stoktan Kullanılan Malzeme Miktarı Proje Destek Süresi Dışında Bir Tarihtir")," ")</f>
        <v xml:space="preserve"> </v>
      </c>
    </row>
    <row r="449" spans="1:10" ht="15.75" customHeight="1" x14ac:dyDescent="0.25">
      <c r="A449" s="1">
        <v>273</v>
      </c>
      <c r="B449" s="136"/>
      <c r="C449" s="136"/>
      <c r="D449" s="136"/>
      <c r="E449" s="127"/>
      <c r="F449" s="128"/>
      <c r="G449" s="143">
        <f t="shared" si="28"/>
        <v>0</v>
      </c>
      <c r="H449" s="146"/>
      <c r="I449" s="38" t="str">
        <f t="shared" si="29"/>
        <v xml:space="preserve"> </v>
      </c>
      <c r="J449" s="38" t="str">
        <f>IF(H449&lt;&gt;0,IF(AND(H449&gt;='proje ve personel bilgileri'!$B$9,H449&lt;='proje ve personel bilgileri'!$B$10)," ","Stoktan Kullanılan Malzeme Miktarı Proje Destek Süresi Dışında Bir Tarihtir")," ")</f>
        <v xml:space="preserve"> </v>
      </c>
    </row>
    <row r="450" spans="1:10" ht="15.75" customHeight="1" x14ac:dyDescent="0.25">
      <c r="A450" s="2">
        <v>274</v>
      </c>
      <c r="B450" s="136"/>
      <c r="C450" s="136"/>
      <c r="D450" s="136"/>
      <c r="E450" s="127"/>
      <c r="F450" s="128"/>
      <c r="G450" s="143">
        <f t="shared" si="28"/>
        <v>0</v>
      </c>
      <c r="H450" s="146"/>
      <c r="I450" s="38" t="str">
        <f t="shared" si="29"/>
        <v xml:space="preserve"> </v>
      </c>
      <c r="J450" s="38" t="str">
        <f>IF(H450&lt;&gt;0,IF(AND(H450&gt;='proje ve personel bilgileri'!$B$9,H450&lt;='proje ve personel bilgileri'!$B$10)," ","Stoktan Kullanılan Malzeme Miktarı Proje Destek Süresi Dışında Bir Tarihtir")," ")</f>
        <v xml:space="preserve"> </v>
      </c>
    </row>
    <row r="451" spans="1:10" ht="15.75" customHeight="1" x14ac:dyDescent="0.25">
      <c r="A451" s="1">
        <v>275</v>
      </c>
      <c r="B451" s="136"/>
      <c r="C451" s="136"/>
      <c r="D451" s="136"/>
      <c r="E451" s="127"/>
      <c r="F451" s="128"/>
      <c r="G451" s="143">
        <f t="shared" si="28"/>
        <v>0</v>
      </c>
      <c r="H451" s="146"/>
      <c r="I451" s="38" t="str">
        <f t="shared" si="29"/>
        <v xml:space="preserve"> </v>
      </c>
      <c r="J451" s="38" t="str">
        <f>IF(H451&lt;&gt;0,IF(AND(H451&gt;='proje ve personel bilgileri'!$B$9,H451&lt;='proje ve personel bilgileri'!$B$10)," ","Stoktan Kullanılan Malzeme Miktarı Proje Destek Süresi Dışında Bir Tarihtir")," ")</f>
        <v xml:space="preserve"> </v>
      </c>
    </row>
    <row r="452" spans="1:10" ht="15.75" customHeight="1" x14ac:dyDescent="0.25">
      <c r="A452" s="2">
        <v>276</v>
      </c>
      <c r="B452" s="136"/>
      <c r="C452" s="136"/>
      <c r="D452" s="136"/>
      <c r="E452" s="127"/>
      <c r="F452" s="128"/>
      <c r="G452" s="143">
        <f t="shared" si="28"/>
        <v>0</v>
      </c>
      <c r="H452" s="146"/>
      <c r="I452" s="38" t="str">
        <f t="shared" si="29"/>
        <v xml:space="preserve"> </v>
      </c>
      <c r="J452" s="38" t="str">
        <f>IF(H452&lt;&gt;0,IF(AND(H452&gt;='proje ve personel bilgileri'!$B$9,H452&lt;='proje ve personel bilgileri'!$B$10)," ","Stoktan Kullanılan Malzeme Miktarı Proje Destek Süresi Dışında Bir Tarihtir")," ")</f>
        <v xml:space="preserve"> </v>
      </c>
    </row>
    <row r="453" spans="1:10" ht="15.75" customHeight="1" x14ac:dyDescent="0.25">
      <c r="A453" s="1">
        <v>277</v>
      </c>
      <c r="B453" s="136"/>
      <c r="C453" s="136"/>
      <c r="D453" s="136"/>
      <c r="E453" s="127"/>
      <c r="F453" s="128"/>
      <c r="G453" s="143">
        <f t="shared" si="28"/>
        <v>0</v>
      </c>
      <c r="H453" s="146"/>
      <c r="I453" s="38" t="str">
        <f t="shared" si="29"/>
        <v xml:space="preserve"> </v>
      </c>
      <c r="J453" s="38" t="str">
        <f>IF(H453&lt;&gt;0,IF(AND(H453&gt;='proje ve personel bilgileri'!$B$9,H453&lt;='proje ve personel bilgileri'!$B$10)," ","Stoktan Kullanılan Malzeme Miktarı Proje Destek Süresi Dışında Bir Tarihtir")," ")</f>
        <v xml:space="preserve"> </v>
      </c>
    </row>
    <row r="454" spans="1:10" ht="15.75" customHeight="1" x14ac:dyDescent="0.25">
      <c r="A454" s="2">
        <v>278</v>
      </c>
      <c r="B454" s="136"/>
      <c r="C454" s="136"/>
      <c r="D454" s="136"/>
      <c r="E454" s="127"/>
      <c r="F454" s="128"/>
      <c r="G454" s="143">
        <f t="shared" si="28"/>
        <v>0</v>
      </c>
      <c r="H454" s="146"/>
      <c r="I454" s="38" t="str">
        <f t="shared" si="29"/>
        <v xml:space="preserve"> </v>
      </c>
      <c r="J454" s="38" t="str">
        <f>IF(H454&lt;&gt;0,IF(AND(H454&gt;='proje ve personel bilgileri'!$B$9,H454&lt;='proje ve personel bilgileri'!$B$10)," ","Stoktan Kullanılan Malzeme Miktarı Proje Destek Süresi Dışında Bir Tarihtir")," ")</f>
        <v xml:space="preserve"> </v>
      </c>
    </row>
    <row r="455" spans="1:10" ht="15.75" customHeight="1" x14ac:dyDescent="0.25">
      <c r="A455" s="1">
        <v>279</v>
      </c>
      <c r="B455" s="136"/>
      <c r="C455" s="136"/>
      <c r="D455" s="136"/>
      <c r="E455" s="127"/>
      <c r="F455" s="128"/>
      <c r="G455" s="143">
        <f t="shared" si="28"/>
        <v>0</v>
      </c>
      <c r="H455" s="146"/>
      <c r="I455" s="38" t="str">
        <f t="shared" si="29"/>
        <v xml:space="preserve"> </v>
      </c>
      <c r="J455" s="38" t="str">
        <f>IF(H455&lt;&gt;0,IF(AND(H455&gt;='proje ve personel bilgileri'!$B$9,H455&lt;='proje ve personel bilgileri'!$B$10)," ","Stoktan Kullanılan Malzeme Miktarı Proje Destek Süresi Dışında Bir Tarihtir")," ")</f>
        <v xml:space="preserve"> </v>
      </c>
    </row>
    <row r="456" spans="1:10" ht="15.75" customHeight="1" x14ac:dyDescent="0.25">
      <c r="A456" s="2">
        <v>280</v>
      </c>
      <c r="B456" s="136"/>
      <c r="C456" s="136"/>
      <c r="D456" s="136"/>
      <c r="E456" s="127"/>
      <c r="F456" s="128"/>
      <c r="G456" s="143">
        <f t="shared" si="28"/>
        <v>0</v>
      </c>
      <c r="H456" s="146"/>
      <c r="I456" s="38" t="str">
        <f t="shared" si="29"/>
        <v xml:space="preserve"> </v>
      </c>
      <c r="J456" s="38" t="str">
        <f>IF(H456&lt;&gt;0,IF(AND(H456&gt;='proje ve personel bilgileri'!$B$9,H456&lt;='proje ve personel bilgileri'!$B$10)," ","Stoktan Kullanılan Malzeme Miktarı Proje Destek Süresi Dışında Bir Tarihtir")," ")</f>
        <v xml:space="preserve"> </v>
      </c>
    </row>
    <row r="457" spans="1:10" ht="15.75" customHeight="1" x14ac:dyDescent="0.25">
      <c r="A457" s="1">
        <v>281</v>
      </c>
      <c r="B457" s="136"/>
      <c r="C457" s="136"/>
      <c r="D457" s="136"/>
      <c r="E457" s="127"/>
      <c r="F457" s="128"/>
      <c r="G457" s="143">
        <f t="shared" si="28"/>
        <v>0</v>
      </c>
      <c r="H457" s="146"/>
      <c r="I457" s="38" t="str">
        <f t="shared" si="29"/>
        <v xml:space="preserve"> </v>
      </c>
      <c r="J457" s="38" t="str">
        <f>IF(H457&lt;&gt;0,IF(AND(H457&gt;='proje ve personel bilgileri'!$B$9,H457&lt;='proje ve personel bilgileri'!$B$10)," ","Stoktan Kullanılan Malzeme Miktarı Proje Destek Süresi Dışında Bir Tarihtir")," ")</f>
        <v xml:space="preserve"> </v>
      </c>
    </row>
    <row r="458" spans="1:10" ht="15.75" customHeight="1" x14ac:dyDescent="0.25">
      <c r="A458" s="2">
        <v>282</v>
      </c>
      <c r="B458" s="136"/>
      <c r="C458" s="136"/>
      <c r="D458" s="136"/>
      <c r="E458" s="127"/>
      <c r="F458" s="128"/>
      <c r="G458" s="143">
        <f t="shared" si="28"/>
        <v>0</v>
      </c>
      <c r="H458" s="146"/>
      <c r="I458" s="38" t="str">
        <f t="shared" si="29"/>
        <v xml:space="preserve"> </v>
      </c>
      <c r="J458" s="38" t="str">
        <f>IF(H458&lt;&gt;0,IF(AND(H458&gt;='proje ve personel bilgileri'!$B$9,H458&lt;='proje ve personel bilgileri'!$B$10)," ","Stoktan Kullanılan Malzeme Miktarı Proje Destek Süresi Dışında Bir Tarihtir")," ")</f>
        <v xml:space="preserve"> </v>
      </c>
    </row>
    <row r="459" spans="1:10" ht="15.75" customHeight="1" x14ac:dyDescent="0.25">
      <c r="A459" s="1">
        <v>283</v>
      </c>
      <c r="B459" s="136"/>
      <c r="C459" s="136"/>
      <c r="D459" s="136"/>
      <c r="E459" s="127"/>
      <c r="F459" s="128"/>
      <c r="G459" s="143">
        <f t="shared" si="28"/>
        <v>0</v>
      </c>
      <c r="H459" s="146"/>
      <c r="I459" s="38" t="str">
        <f t="shared" si="29"/>
        <v xml:space="preserve"> </v>
      </c>
      <c r="J459" s="38" t="str">
        <f>IF(H459&lt;&gt;0,IF(AND(H459&gt;='proje ve personel bilgileri'!$B$9,H459&lt;='proje ve personel bilgileri'!$B$10)," ","Stoktan Kullanılan Malzeme Miktarı Proje Destek Süresi Dışında Bir Tarihtir")," ")</f>
        <v xml:space="preserve"> </v>
      </c>
    </row>
    <row r="460" spans="1:10" ht="15.75" customHeight="1" x14ac:dyDescent="0.25">
      <c r="A460" s="2">
        <v>284</v>
      </c>
      <c r="B460" s="149"/>
      <c r="C460" s="149"/>
      <c r="D460" s="149"/>
      <c r="E460" s="150"/>
      <c r="F460" s="151"/>
      <c r="G460" s="143">
        <f t="shared" si="28"/>
        <v>0</v>
      </c>
      <c r="H460" s="152"/>
      <c r="I460" s="38" t="str">
        <f t="shared" si="29"/>
        <v xml:space="preserve"> </v>
      </c>
      <c r="J460" s="38" t="str">
        <f>IF(H460&lt;&gt;0,IF(AND(H460&gt;='proje ve personel bilgileri'!$B$9,H460&lt;='proje ve personel bilgileri'!$B$10)," ","Stoktan Kullanılan Malzeme Miktarı Proje Destek Süresi Dışında Bir Tarihtir")," ")</f>
        <v xml:space="preserve"> </v>
      </c>
    </row>
    <row r="461" spans="1:10" ht="15.75" customHeight="1" x14ac:dyDescent="0.25">
      <c r="A461" s="1">
        <v>285</v>
      </c>
      <c r="B461" s="139"/>
      <c r="C461" s="139"/>
      <c r="D461" s="139"/>
      <c r="E461" s="130"/>
      <c r="F461" s="131"/>
      <c r="G461" s="143">
        <f t="shared" si="28"/>
        <v>0</v>
      </c>
      <c r="H461" s="148"/>
      <c r="I461" s="38" t="str">
        <f t="shared" si="29"/>
        <v xml:space="preserve"> </v>
      </c>
      <c r="J461" s="38" t="str">
        <f>IF(H461&lt;&gt;0,IF(AND(H461&gt;='proje ve personel bilgileri'!$B$9,H461&lt;='proje ve personel bilgileri'!$B$10)," ","Stoktan Kullanılan Malzeme Miktarı Proje Destek Süresi Dışında Bir Tarihtir")," ")</f>
        <v xml:space="preserve"> </v>
      </c>
    </row>
    <row r="462" spans="1:10" ht="15.75" customHeight="1" x14ac:dyDescent="0.25">
      <c r="A462" s="45"/>
      <c r="B462" s="513"/>
      <c r="C462" s="513"/>
      <c r="D462" s="90"/>
      <c r="E462" s="442" t="s">
        <v>240</v>
      </c>
      <c r="F462" s="443"/>
      <c r="G462" s="48">
        <f>SUM(G443:G461)+G431</f>
        <v>0</v>
      </c>
      <c r="H462" s="46"/>
    </row>
    <row r="463" spans="1:10" ht="15" customHeight="1" x14ac:dyDescent="0.25">
      <c r="A463" s="47" t="s">
        <v>241</v>
      </c>
    </row>
    <row r="464" spans="1:10" ht="26.25" customHeight="1" x14ac:dyDescent="0.25">
      <c r="A464" s="511" t="s">
        <v>242</v>
      </c>
      <c r="B464" s="511"/>
      <c r="C464" s="511"/>
      <c r="D464" s="511"/>
      <c r="E464" s="511"/>
      <c r="F464" s="511"/>
      <c r="G464" s="511"/>
      <c r="H464" s="511"/>
      <c r="I464" s="511"/>
      <c r="J464" s="511"/>
    </row>
    <row r="465" spans="1:10" ht="15" customHeight="1" x14ac:dyDescent="0.25">
      <c r="A465" s="84"/>
      <c r="B465" s="84"/>
      <c r="C465" s="84"/>
      <c r="D465" s="84"/>
      <c r="E465" s="84"/>
      <c r="F465" s="84"/>
      <c r="G465" s="84"/>
      <c r="H465" s="84"/>
    </row>
    <row r="466" spans="1:10" ht="15" customHeight="1" x14ac:dyDescent="0.25">
      <c r="B466" s="512" t="s">
        <v>243</v>
      </c>
      <c r="C466" s="512"/>
      <c r="D466" s="512"/>
      <c r="E466" s="512"/>
      <c r="F466" s="512"/>
      <c r="G466" s="512"/>
    </row>
    <row r="467" spans="1:10" ht="15.75" customHeight="1" x14ac:dyDescent="0.25">
      <c r="A467" s="348" t="s">
        <v>232</v>
      </c>
      <c r="B467" s="348"/>
      <c r="C467" s="348"/>
      <c r="D467" s="348"/>
      <c r="E467" s="348"/>
      <c r="F467" s="348"/>
      <c r="G467" s="348"/>
      <c r="H467" s="348"/>
    </row>
    <row r="468" spans="1:10" ht="15" customHeight="1" x14ac:dyDescent="0.25">
      <c r="A468" s="70"/>
      <c r="B468" s="70"/>
      <c r="C468" s="71" t="str">
        <f>'proje ve personel bilgileri'!$B$7</f>
        <v>/</v>
      </c>
      <c r="D468" s="70" t="s">
        <v>109</v>
      </c>
      <c r="E468" s="70"/>
      <c r="F468" s="70"/>
      <c r="G468" s="70"/>
      <c r="H468" s="70"/>
    </row>
    <row r="469" spans="1:10" ht="18.75" customHeight="1" x14ac:dyDescent="0.25">
      <c r="G469" s="42" t="s">
        <v>233</v>
      </c>
    </row>
    <row r="470" spans="1:10" ht="30.75" customHeight="1" x14ac:dyDescent="0.25">
      <c r="A470" s="43" t="s">
        <v>2</v>
      </c>
      <c r="B470" s="374">
        <f>'proje ve personel bilgileri'!B2</f>
        <v>0</v>
      </c>
      <c r="C470" s="375"/>
      <c r="D470" s="375"/>
      <c r="E470" s="375"/>
      <c r="F470" s="375"/>
      <c r="G470" s="375"/>
      <c r="H470" s="376"/>
    </row>
    <row r="471" spans="1:10" ht="30.75" customHeight="1" x14ac:dyDescent="0.25">
      <c r="A471" s="44" t="s">
        <v>4</v>
      </c>
      <c r="B471" s="351">
        <f>'proje ve personel bilgileri'!B3</f>
        <v>0</v>
      </c>
      <c r="C471" s="352"/>
      <c r="D471" s="352"/>
      <c r="E471" s="352"/>
      <c r="F471" s="352"/>
      <c r="G471" s="352"/>
      <c r="H471" s="353"/>
    </row>
    <row r="472" spans="1:10" ht="45" customHeight="1" x14ac:dyDescent="0.25">
      <c r="A472" s="343" t="s">
        <v>87</v>
      </c>
      <c r="B472" s="88" t="s">
        <v>234</v>
      </c>
      <c r="C472" s="343" t="s">
        <v>227</v>
      </c>
      <c r="D472" s="343" t="s">
        <v>235</v>
      </c>
      <c r="E472" s="343" t="s">
        <v>236</v>
      </c>
      <c r="F472" s="343" t="s">
        <v>237</v>
      </c>
      <c r="G472" s="82" t="s">
        <v>181</v>
      </c>
      <c r="H472" s="343" t="s">
        <v>238</v>
      </c>
    </row>
    <row r="473" spans="1:10" ht="30.75" customHeight="1" x14ac:dyDescent="0.25">
      <c r="A473" s="338"/>
      <c r="B473" s="88" t="s">
        <v>239</v>
      </c>
      <c r="C473" s="338"/>
      <c r="D473" s="505"/>
      <c r="E473" s="338"/>
      <c r="F473" s="338"/>
      <c r="G473" s="82" t="s">
        <v>98</v>
      </c>
      <c r="H473" s="338"/>
    </row>
    <row r="474" spans="1:10" ht="15.75" customHeight="1" x14ac:dyDescent="0.25">
      <c r="A474" s="1">
        <v>286</v>
      </c>
      <c r="B474" s="133"/>
      <c r="C474" s="133"/>
      <c r="D474" s="133"/>
      <c r="E474" s="124"/>
      <c r="F474" s="125"/>
      <c r="G474" s="143">
        <f t="shared" ref="G474:G492" si="30">E474*F474</f>
        <v>0</v>
      </c>
      <c r="H474" s="144"/>
      <c r="I474" s="38" t="str">
        <f t="shared" ref="I474:I492" si="31">IF(G474&lt;&gt;0,(IF(H474=0,"Tarih Zorunlu Alandır"," "))," ")</f>
        <v xml:space="preserve"> </v>
      </c>
      <c r="J474" s="38" t="str">
        <f>IF(H474&lt;&gt;0,IF(AND(H474&gt;='proje ve personel bilgileri'!$B$9,H474&lt;='proje ve personel bilgileri'!$B$10)," ","Stoktan Kullanılan Malzeme Miktarı Proje Destek Süresi Dışında Bir Tarihtir")," ")</f>
        <v xml:space="preserve"> </v>
      </c>
    </row>
    <row r="475" spans="1:10" ht="15.75" customHeight="1" x14ac:dyDescent="0.25">
      <c r="A475" s="2">
        <v>287</v>
      </c>
      <c r="B475" s="136"/>
      <c r="C475" s="136"/>
      <c r="D475" s="136"/>
      <c r="E475" s="127"/>
      <c r="F475" s="128"/>
      <c r="G475" s="143">
        <f t="shared" si="30"/>
        <v>0</v>
      </c>
      <c r="H475" s="146"/>
      <c r="I475" s="38" t="str">
        <f t="shared" si="31"/>
        <v xml:space="preserve"> </v>
      </c>
      <c r="J475" s="38" t="str">
        <f>IF(H475&lt;&gt;0,IF(AND(H475&gt;='proje ve personel bilgileri'!$B$9,H475&lt;='proje ve personel bilgileri'!$B$10)," ","Stoktan Kullanılan Malzeme Miktarı Proje Destek Süresi Dışında Bir Tarihtir")," ")</f>
        <v xml:space="preserve"> </v>
      </c>
    </row>
    <row r="476" spans="1:10" ht="15.75" customHeight="1" x14ac:dyDescent="0.25">
      <c r="A476" s="1">
        <v>288</v>
      </c>
      <c r="B476" s="136"/>
      <c r="C476" s="136"/>
      <c r="D476" s="136"/>
      <c r="E476" s="127"/>
      <c r="F476" s="128"/>
      <c r="G476" s="143">
        <f t="shared" si="30"/>
        <v>0</v>
      </c>
      <c r="H476" s="146"/>
      <c r="I476" s="38" t="str">
        <f t="shared" si="31"/>
        <v xml:space="preserve"> </v>
      </c>
      <c r="J476" s="38" t="str">
        <f>IF(H476&lt;&gt;0,IF(AND(H476&gt;='proje ve personel bilgileri'!$B$9,H476&lt;='proje ve personel bilgileri'!$B$10)," ","Stoktan Kullanılan Malzeme Miktarı Proje Destek Süresi Dışında Bir Tarihtir")," ")</f>
        <v xml:space="preserve"> </v>
      </c>
    </row>
    <row r="477" spans="1:10" ht="15.75" customHeight="1" x14ac:dyDescent="0.25">
      <c r="A477" s="2">
        <v>289</v>
      </c>
      <c r="B477" s="136"/>
      <c r="C477" s="136"/>
      <c r="D477" s="136"/>
      <c r="E477" s="127"/>
      <c r="F477" s="128"/>
      <c r="G477" s="143">
        <f t="shared" si="30"/>
        <v>0</v>
      </c>
      <c r="H477" s="146"/>
      <c r="I477" s="38" t="str">
        <f t="shared" si="31"/>
        <v xml:space="preserve"> </v>
      </c>
      <c r="J477" s="38" t="str">
        <f>IF(H477&lt;&gt;0,IF(AND(H477&gt;='proje ve personel bilgileri'!$B$9,H477&lt;='proje ve personel bilgileri'!$B$10)," ","Stoktan Kullanılan Malzeme Miktarı Proje Destek Süresi Dışında Bir Tarihtir")," ")</f>
        <v xml:space="preserve"> </v>
      </c>
    </row>
    <row r="478" spans="1:10" ht="15.75" customHeight="1" x14ac:dyDescent="0.25">
      <c r="A478" s="1">
        <v>290</v>
      </c>
      <c r="B478" s="136"/>
      <c r="C478" s="136"/>
      <c r="D478" s="136"/>
      <c r="E478" s="127"/>
      <c r="F478" s="128"/>
      <c r="G478" s="143">
        <f t="shared" si="30"/>
        <v>0</v>
      </c>
      <c r="H478" s="146"/>
      <c r="I478" s="38" t="str">
        <f t="shared" si="31"/>
        <v xml:space="preserve"> </v>
      </c>
      <c r="J478" s="38" t="str">
        <f>IF(H478&lt;&gt;0,IF(AND(H478&gt;='proje ve personel bilgileri'!$B$9,H478&lt;='proje ve personel bilgileri'!$B$10)," ","Stoktan Kullanılan Malzeme Miktarı Proje Destek Süresi Dışında Bir Tarihtir")," ")</f>
        <v xml:space="preserve"> </v>
      </c>
    </row>
    <row r="479" spans="1:10" ht="15.75" customHeight="1" x14ac:dyDescent="0.25">
      <c r="A479" s="2">
        <v>291</v>
      </c>
      <c r="B479" s="136"/>
      <c r="C479" s="136"/>
      <c r="D479" s="136"/>
      <c r="E479" s="127"/>
      <c r="F479" s="128"/>
      <c r="G479" s="143">
        <f t="shared" si="30"/>
        <v>0</v>
      </c>
      <c r="H479" s="146"/>
      <c r="I479" s="38" t="str">
        <f t="shared" si="31"/>
        <v xml:space="preserve"> </v>
      </c>
      <c r="J479" s="38" t="str">
        <f>IF(H479&lt;&gt;0,IF(AND(H479&gt;='proje ve personel bilgileri'!$B$9,H479&lt;='proje ve personel bilgileri'!$B$10)," ","Stoktan Kullanılan Malzeme Miktarı Proje Destek Süresi Dışında Bir Tarihtir")," ")</f>
        <v xml:space="preserve"> </v>
      </c>
    </row>
    <row r="480" spans="1:10" ht="15.75" customHeight="1" x14ac:dyDescent="0.25">
      <c r="A480" s="1">
        <v>292</v>
      </c>
      <c r="B480" s="136"/>
      <c r="C480" s="136"/>
      <c r="D480" s="136"/>
      <c r="E480" s="127"/>
      <c r="F480" s="128"/>
      <c r="G480" s="143">
        <f t="shared" si="30"/>
        <v>0</v>
      </c>
      <c r="H480" s="146"/>
      <c r="I480" s="38" t="str">
        <f t="shared" si="31"/>
        <v xml:space="preserve"> </v>
      </c>
      <c r="J480" s="38" t="str">
        <f>IF(H480&lt;&gt;0,IF(AND(H480&gt;='proje ve personel bilgileri'!$B$9,H480&lt;='proje ve personel bilgileri'!$B$10)," ","Stoktan Kullanılan Malzeme Miktarı Proje Destek Süresi Dışında Bir Tarihtir")," ")</f>
        <v xml:space="preserve"> </v>
      </c>
    </row>
    <row r="481" spans="1:10" ht="15.75" customHeight="1" x14ac:dyDescent="0.25">
      <c r="A481" s="2">
        <v>293</v>
      </c>
      <c r="B481" s="136"/>
      <c r="C481" s="136"/>
      <c r="D481" s="136"/>
      <c r="E481" s="127"/>
      <c r="F481" s="128"/>
      <c r="G481" s="143">
        <f t="shared" si="30"/>
        <v>0</v>
      </c>
      <c r="H481" s="146"/>
      <c r="I481" s="38" t="str">
        <f t="shared" si="31"/>
        <v xml:space="preserve"> </v>
      </c>
      <c r="J481" s="38" t="str">
        <f>IF(H481&lt;&gt;0,IF(AND(H481&gt;='proje ve personel bilgileri'!$B$9,H481&lt;='proje ve personel bilgileri'!$B$10)," ","Stoktan Kullanılan Malzeme Miktarı Proje Destek Süresi Dışında Bir Tarihtir")," ")</f>
        <v xml:space="preserve"> </v>
      </c>
    </row>
    <row r="482" spans="1:10" ht="15.75" customHeight="1" x14ac:dyDescent="0.25">
      <c r="A482" s="1">
        <v>294</v>
      </c>
      <c r="B482" s="136"/>
      <c r="C482" s="136"/>
      <c r="D482" s="136"/>
      <c r="E482" s="127"/>
      <c r="F482" s="128"/>
      <c r="G482" s="143">
        <f t="shared" si="30"/>
        <v>0</v>
      </c>
      <c r="H482" s="146"/>
      <c r="I482" s="38" t="str">
        <f t="shared" si="31"/>
        <v xml:space="preserve"> </v>
      </c>
      <c r="J482" s="38" t="str">
        <f>IF(H482&lt;&gt;0,IF(AND(H482&gt;='proje ve personel bilgileri'!$B$9,H482&lt;='proje ve personel bilgileri'!$B$10)," ","Stoktan Kullanılan Malzeme Miktarı Proje Destek Süresi Dışında Bir Tarihtir")," ")</f>
        <v xml:space="preserve"> </v>
      </c>
    </row>
    <row r="483" spans="1:10" ht="15.75" customHeight="1" x14ac:dyDescent="0.25">
      <c r="A483" s="2">
        <v>295</v>
      </c>
      <c r="B483" s="136"/>
      <c r="C483" s="136"/>
      <c r="D483" s="136"/>
      <c r="E483" s="127"/>
      <c r="F483" s="128"/>
      <c r="G483" s="143">
        <f t="shared" si="30"/>
        <v>0</v>
      </c>
      <c r="H483" s="146"/>
      <c r="I483" s="38" t="str">
        <f t="shared" si="31"/>
        <v xml:space="preserve"> </v>
      </c>
      <c r="J483" s="38" t="str">
        <f>IF(H483&lt;&gt;0,IF(AND(H483&gt;='proje ve personel bilgileri'!$B$9,H483&lt;='proje ve personel bilgileri'!$B$10)," ","Stoktan Kullanılan Malzeme Miktarı Proje Destek Süresi Dışında Bir Tarihtir")," ")</f>
        <v xml:space="preserve"> </v>
      </c>
    </row>
    <row r="484" spans="1:10" ht="15.75" customHeight="1" x14ac:dyDescent="0.25">
      <c r="A484" s="1">
        <v>296</v>
      </c>
      <c r="B484" s="136"/>
      <c r="C484" s="136"/>
      <c r="D484" s="136"/>
      <c r="E484" s="127"/>
      <c r="F484" s="128"/>
      <c r="G484" s="143">
        <f t="shared" si="30"/>
        <v>0</v>
      </c>
      <c r="H484" s="146"/>
      <c r="I484" s="38" t="str">
        <f t="shared" si="31"/>
        <v xml:space="preserve"> </v>
      </c>
      <c r="J484" s="38" t="str">
        <f>IF(H484&lt;&gt;0,IF(AND(H484&gt;='proje ve personel bilgileri'!$B$9,H484&lt;='proje ve personel bilgileri'!$B$10)," ","Stoktan Kullanılan Malzeme Miktarı Proje Destek Süresi Dışında Bir Tarihtir")," ")</f>
        <v xml:space="preserve"> </v>
      </c>
    </row>
    <row r="485" spans="1:10" ht="15.75" customHeight="1" x14ac:dyDescent="0.25">
      <c r="A485" s="2">
        <v>297</v>
      </c>
      <c r="B485" s="136"/>
      <c r="C485" s="136"/>
      <c r="D485" s="136"/>
      <c r="E485" s="127"/>
      <c r="F485" s="128"/>
      <c r="G485" s="143">
        <f t="shared" si="30"/>
        <v>0</v>
      </c>
      <c r="H485" s="146"/>
      <c r="I485" s="38" t="str">
        <f t="shared" si="31"/>
        <v xml:space="preserve"> </v>
      </c>
      <c r="J485" s="38" t="str">
        <f>IF(H485&lt;&gt;0,IF(AND(H485&gt;='proje ve personel bilgileri'!$B$9,H485&lt;='proje ve personel bilgileri'!$B$10)," ","Stoktan Kullanılan Malzeme Miktarı Proje Destek Süresi Dışında Bir Tarihtir")," ")</f>
        <v xml:space="preserve"> </v>
      </c>
    </row>
    <row r="486" spans="1:10" ht="15.75" customHeight="1" x14ac:dyDescent="0.25">
      <c r="A486" s="1">
        <v>298</v>
      </c>
      <c r="B486" s="136"/>
      <c r="C486" s="136"/>
      <c r="D486" s="136"/>
      <c r="E486" s="127"/>
      <c r="F486" s="128"/>
      <c r="G486" s="143">
        <f t="shared" si="30"/>
        <v>0</v>
      </c>
      <c r="H486" s="146"/>
      <c r="I486" s="38" t="str">
        <f t="shared" si="31"/>
        <v xml:space="preserve"> </v>
      </c>
      <c r="J486" s="38" t="str">
        <f>IF(H486&lt;&gt;0,IF(AND(H486&gt;='proje ve personel bilgileri'!$B$9,H486&lt;='proje ve personel bilgileri'!$B$10)," ","Stoktan Kullanılan Malzeme Miktarı Proje Destek Süresi Dışında Bir Tarihtir")," ")</f>
        <v xml:space="preserve"> </v>
      </c>
    </row>
    <row r="487" spans="1:10" ht="15.75" customHeight="1" x14ac:dyDescent="0.25">
      <c r="A487" s="2">
        <v>299</v>
      </c>
      <c r="B487" s="136"/>
      <c r="C487" s="136"/>
      <c r="D487" s="136"/>
      <c r="E487" s="127"/>
      <c r="F487" s="128"/>
      <c r="G487" s="143">
        <f t="shared" si="30"/>
        <v>0</v>
      </c>
      <c r="H487" s="146"/>
      <c r="I487" s="38" t="str">
        <f t="shared" si="31"/>
        <v xml:space="preserve"> </v>
      </c>
      <c r="J487" s="38" t="str">
        <f>IF(H487&lt;&gt;0,IF(AND(H487&gt;='proje ve personel bilgileri'!$B$9,H487&lt;='proje ve personel bilgileri'!$B$10)," ","Stoktan Kullanılan Malzeme Miktarı Proje Destek Süresi Dışında Bir Tarihtir")," ")</f>
        <v xml:space="preserve"> </v>
      </c>
    </row>
    <row r="488" spans="1:10" ht="15.75" customHeight="1" x14ac:dyDescent="0.25">
      <c r="A488" s="1">
        <v>300</v>
      </c>
      <c r="B488" s="136"/>
      <c r="C488" s="136"/>
      <c r="D488" s="136"/>
      <c r="E488" s="127"/>
      <c r="F488" s="128"/>
      <c r="G488" s="143">
        <f t="shared" si="30"/>
        <v>0</v>
      </c>
      <c r="H488" s="146"/>
      <c r="I488" s="38" t="str">
        <f t="shared" si="31"/>
        <v xml:space="preserve"> </v>
      </c>
      <c r="J488" s="38" t="str">
        <f>IF(H488&lt;&gt;0,IF(AND(H488&gt;='proje ve personel bilgileri'!$B$9,H488&lt;='proje ve personel bilgileri'!$B$10)," ","Stoktan Kullanılan Malzeme Miktarı Proje Destek Süresi Dışında Bir Tarihtir")," ")</f>
        <v xml:space="preserve"> </v>
      </c>
    </row>
    <row r="489" spans="1:10" ht="15.75" customHeight="1" x14ac:dyDescent="0.25">
      <c r="A489" s="2">
        <v>301</v>
      </c>
      <c r="B489" s="136"/>
      <c r="C489" s="136"/>
      <c r="D489" s="136"/>
      <c r="E489" s="127"/>
      <c r="F489" s="128"/>
      <c r="G489" s="143">
        <f t="shared" si="30"/>
        <v>0</v>
      </c>
      <c r="H489" s="146"/>
      <c r="I489" s="38" t="str">
        <f t="shared" si="31"/>
        <v xml:space="preserve"> </v>
      </c>
      <c r="J489" s="38" t="str">
        <f>IF(H489&lt;&gt;0,IF(AND(H489&gt;='proje ve personel bilgileri'!$B$9,H489&lt;='proje ve personel bilgileri'!$B$10)," ","Stoktan Kullanılan Malzeme Miktarı Proje Destek Süresi Dışında Bir Tarihtir")," ")</f>
        <v xml:space="preserve"> </v>
      </c>
    </row>
    <row r="490" spans="1:10" ht="15.75" customHeight="1" x14ac:dyDescent="0.25">
      <c r="A490" s="1">
        <v>302</v>
      </c>
      <c r="B490" s="136"/>
      <c r="C490" s="136"/>
      <c r="D490" s="136"/>
      <c r="E490" s="127"/>
      <c r="F490" s="128"/>
      <c r="G490" s="143">
        <f t="shared" si="30"/>
        <v>0</v>
      </c>
      <c r="H490" s="146"/>
      <c r="I490" s="38" t="str">
        <f t="shared" si="31"/>
        <v xml:space="preserve"> </v>
      </c>
      <c r="J490" s="38" t="str">
        <f>IF(H490&lt;&gt;0,IF(AND(H490&gt;='proje ve personel bilgileri'!$B$9,H490&lt;='proje ve personel bilgileri'!$B$10)," ","Stoktan Kullanılan Malzeme Miktarı Proje Destek Süresi Dışında Bir Tarihtir")," ")</f>
        <v xml:space="preserve"> </v>
      </c>
    </row>
    <row r="491" spans="1:10" ht="15.75" customHeight="1" x14ac:dyDescent="0.25">
      <c r="A491" s="2">
        <v>303</v>
      </c>
      <c r="B491" s="149"/>
      <c r="C491" s="149"/>
      <c r="D491" s="149"/>
      <c r="E491" s="150"/>
      <c r="F491" s="151"/>
      <c r="G491" s="143">
        <f t="shared" si="30"/>
        <v>0</v>
      </c>
      <c r="H491" s="152"/>
      <c r="I491" s="38" t="str">
        <f t="shared" si="31"/>
        <v xml:space="preserve"> </v>
      </c>
      <c r="J491" s="38" t="str">
        <f>IF(H491&lt;&gt;0,IF(AND(H491&gt;='proje ve personel bilgileri'!$B$9,H491&lt;='proje ve personel bilgileri'!$B$10)," ","Stoktan Kullanılan Malzeme Miktarı Proje Destek Süresi Dışında Bir Tarihtir")," ")</f>
        <v xml:space="preserve"> </v>
      </c>
    </row>
    <row r="492" spans="1:10" ht="15.75" customHeight="1" x14ac:dyDescent="0.25">
      <c r="A492" s="1">
        <v>304</v>
      </c>
      <c r="B492" s="139"/>
      <c r="C492" s="139"/>
      <c r="D492" s="139"/>
      <c r="E492" s="130"/>
      <c r="F492" s="131"/>
      <c r="G492" s="143">
        <f t="shared" si="30"/>
        <v>0</v>
      </c>
      <c r="H492" s="148"/>
      <c r="I492" s="38" t="str">
        <f t="shared" si="31"/>
        <v xml:space="preserve"> </v>
      </c>
      <c r="J492" s="38" t="str">
        <f>IF(H492&lt;&gt;0,IF(AND(H492&gt;='proje ve personel bilgileri'!$B$9,H492&lt;='proje ve personel bilgileri'!$B$10)," ","Stoktan Kullanılan Malzeme Miktarı Proje Destek Süresi Dışında Bir Tarihtir")," ")</f>
        <v xml:space="preserve"> </v>
      </c>
    </row>
    <row r="493" spans="1:10" ht="15.75" customHeight="1" x14ac:dyDescent="0.25">
      <c r="A493" s="45"/>
      <c r="B493" s="513"/>
      <c r="C493" s="513"/>
      <c r="D493" s="90"/>
      <c r="E493" s="442" t="s">
        <v>240</v>
      </c>
      <c r="F493" s="443"/>
      <c r="G493" s="48">
        <f>SUM(G474:G492)+G462</f>
        <v>0</v>
      </c>
      <c r="H493" s="46"/>
    </row>
    <row r="494" spans="1:10" ht="15" customHeight="1" x14ac:dyDescent="0.25">
      <c r="A494" s="47" t="s">
        <v>241</v>
      </c>
    </row>
    <row r="495" spans="1:10" ht="25.5" customHeight="1" x14ac:dyDescent="0.25">
      <c r="A495" s="511" t="s">
        <v>242</v>
      </c>
      <c r="B495" s="511"/>
      <c r="C495" s="511"/>
      <c r="D495" s="511"/>
      <c r="E495" s="511"/>
      <c r="F495" s="511"/>
      <c r="G495" s="511"/>
      <c r="H495" s="511"/>
      <c r="I495" s="511"/>
      <c r="J495" s="511"/>
    </row>
    <row r="496" spans="1:10" ht="15" customHeight="1" x14ac:dyDescent="0.25">
      <c r="A496" s="84"/>
      <c r="B496" s="84"/>
      <c r="C496" s="84"/>
      <c r="D496" s="84"/>
      <c r="E496" s="84"/>
      <c r="F496" s="84"/>
      <c r="G496" s="84"/>
      <c r="H496" s="84"/>
    </row>
    <row r="497" spans="1:10" ht="15" customHeight="1" x14ac:dyDescent="0.25">
      <c r="B497" s="512" t="s">
        <v>243</v>
      </c>
      <c r="C497" s="512"/>
      <c r="D497" s="512"/>
      <c r="E497" s="512"/>
      <c r="F497" s="512"/>
      <c r="G497" s="512"/>
    </row>
    <row r="498" spans="1:10" ht="15.75" customHeight="1" x14ac:dyDescent="0.25">
      <c r="A498" s="348" t="s">
        <v>232</v>
      </c>
      <c r="B498" s="348"/>
      <c r="C498" s="348"/>
      <c r="D498" s="348"/>
      <c r="E498" s="348"/>
      <c r="F498" s="348"/>
      <c r="G498" s="348"/>
      <c r="H498" s="348"/>
    </row>
    <row r="499" spans="1:10" ht="15" customHeight="1" x14ac:dyDescent="0.25">
      <c r="A499" s="70"/>
      <c r="B499" s="70"/>
      <c r="C499" s="71" t="str">
        <f>'proje ve personel bilgileri'!$B$7</f>
        <v>/</v>
      </c>
      <c r="D499" s="70" t="s">
        <v>109</v>
      </c>
      <c r="E499" s="70"/>
      <c r="F499" s="70"/>
      <c r="G499" s="70"/>
      <c r="H499" s="70"/>
    </row>
    <row r="500" spans="1:10" ht="18.75" customHeight="1" x14ac:dyDescent="0.25">
      <c r="G500" s="42" t="s">
        <v>233</v>
      </c>
    </row>
    <row r="501" spans="1:10" ht="30.75" customHeight="1" x14ac:dyDescent="0.25">
      <c r="A501" s="43" t="s">
        <v>2</v>
      </c>
      <c r="B501" s="374">
        <f>'proje ve personel bilgileri'!B2</f>
        <v>0</v>
      </c>
      <c r="C501" s="375"/>
      <c r="D501" s="375"/>
      <c r="E501" s="375"/>
      <c r="F501" s="375"/>
      <c r="G501" s="375"/>
      <c r="H501" s="376"/>
    </row>
    <row r="502" spans="1:10" ht="30.75" customHeight="1" x14ac:dyDescent="0.25">
      <c r="A502" s="44" t="s">
        <v>4</v>
      </c>
      <c r="B502" s="351">
        <f>'proje ve personel bilgileri'!B3</f>
        <v>0</v>
      </c>
      <c r="C502" s="352"/>
      <c r="D502" s="352"/>
      <c r="E502" s="352"/>
      <c r="F502" s="352"/>
      <c r="G502" s="352"/>
      <c r="H502" s="353"/>
    </row>
    <row r="503" spans="1:10" ht="45" customHeight="1" x14ac:dyDescent="0.25">
      <c r="A503" s="343" t="s">
        <v>87</v>
      </c>
      <c r="B503" s="88" t="s">
        <v>234</v>
      </c>
      <c r="C503" s="343" t="s">
        <v>227</v>
      </c>
      <c r="D503" s="343" t="s">
        <v>235</v>
      </c>
      <c r="E503" s="343" t="s">
        <v>236</v>
      </c>
      <c r="F503" s="343" t="s">
        <v>237</v>
      </c>
      <c r="G503" s="82" t="s">
        <v>181</v>
      </c>
      <c r="H503" s="343" t="s">
        <v>238</v>
      </c>
    </row>
    <row r="504" spans="1:10" ht="30.75" customHeight="1" x14ac:dyDescent="0.25">
      <c r="A504" s="338"/>
      <c r="B504" s="88" t="s">
        <v>239</v>
      </c>
      <c r="C504" s="338"/>
      <c r="D504" s="505"/>
      <c r="E504" s="338"/>
      <c r="F504" s="338"/>
      <c r="G504" s="82" t="s">
        <v>98</v>
      </c>
      <c r="H504" s="338"/>
    </row>
    <row r="505" spans="1:10" ht="15.75" customHeight="1" x14ac:dyDescent="0.25">
      <c r="A505" s="1">
        <v>305</v>
      </c>
      <c r="B505" s="133"/>
      <c r="C505" s="133"/>
      <c r="D505" s="133"/>
      <c r="E505" s="124"/>
      <c r="F505" s="125"/>
      <c r="G505" s="143">
        <f t="shared" ref="G505:G523" si="32">E505*F505</f>
        <v>0</v>
      </c>
      <c r="H505" s="144"/>
      <c r="I505" s="38" t="str">
        <f t="shared" ref="I505:I523" si="33">IF(G505&lt;&gt;0,(IF(H505=0,"Tarih Zorunlu Alandır"," "))," ")</f>
        <v xml:space="preserve"> </v>
      </c>
      <c r="J505" s="38" t="str">
        <f>IF(H505&lt;&gt;0,IF(AND(H505&gt;='proje ve personel bilgileri'!$B$9,H505&lt;='proje ve personel bilgileri'!$B$10)," ","Stoktan Kullanılan Malzeme Miktarı Proje Destek Süresi Dışında Bir Tarihtir")," ")</f>
        <v xml:space="preserve"> </v>
      </c>
    </row>
    <row r="506" spans="1:10" ht="15.75" customHeight="1" x14ac:dyDescent="0.25">
      <c r="A506" s="2">
        <v>306</v>
      </c>
      <c r="B506" s="136"/>
      <c r="C506" s="136"/>
      <c r="D506" s="136"/>
      <c r="E506" s="127"/>
      <c r="F506" s="128"/>
      <c r="G506" s="143">
        <f t="shared" si="32"/>
        <v>0</v>
      </c>
      <c r="H506" s="146"/>
      <c r="I506" s="38" t="str">
        <f t="shared" si="33"/>
        <v xml:space="preserve"> </v>
      </c>
      <c r="J506" s="38" t="str">
        <f>IF(H506&lt;&gt;0,IF(AND(H506&gt;='proje ve personel bilgileri'!$B$9,H506&lt;='proje ve personel bilgileri'!$B$10)," ","Stoktan Kullanılan Malzeme Miktarı Proje Destek Süresi Dışında Bir Tarihtir")," ")</f>
        <v xml:space="preserve"> </v>
      </c>
    </row>
    <row r="507" spans="1:10" ht="15.75" customHeight="1" x14ac:dyDescent="0.25">
      <c r="A507" s="1">
        <v>307</v>
      </c>
      <c r="B507" s="136"/>
      <c r="C507" s="136"/>
      <c r="D507" s="136"/>
      <c r="E507" s="127"/>
      <c r="F507" s="128"/>
      <c r="G507" s="143">
        <f t="shared" si="32"/>
        <v>0</v>
      </c>
      <c r="H507" s="146"/>
      <c r="I507" s="38" t="str">
        <f t="shared" si="33"/>
        <v xml:space="preserve"> </v>
      </c>
      <c r="J507" s="38" t="str">
        <f>IF(H507&lt;&gt;0,IF(AND(H507&gt;='proje ve personel bilgileri'!$B$9,H507&lt;='proje ve personel bilgileri'!$B$10)," ","Stoktan Kullanılan Malzeme Miktarı Proje Destek Süresi Dışında Bir Tarihtir")," ")</f>
        <v xml:space="preserve"> </v>
      </c>
    </row>
    <row r="508" spans="1:10" ht="15.75" customHeight="1" x14ac:dyDescent="0.25">
      <c r="A508" s="2">
        <v>308</v>
      </c>
      <c r="B508" s="136"/>
      <c r="C508" s="136"/>
      <c r="D508" s="136"/>
      <c r="E508" s="127"/>
      <c r="F508" s="128"/>
      <c r="G508" s="143">
        <f t="shared" si="32"/>
        <v>0</v>
      </c>
      <c r="H508" s="146"/>
      <c r="I508" s="38" t="str">
        <f t="shared" si="33"/>
        <v xml:space="preserve"> </v>
      </c>
      <c r="J508" s="38" t="str">
        <f>IF(H508&lt;&gt;0,IF(AND(H508&gt;='proje ve personel bilgileri'!$B$9,H508&lt;='proje ve personel bilgileri'!$B$10)," ","Stoktan Kullanılan Malzeme Miktarı Proje Destek Süresi Dışında Bir Tarihtir")," ")</f>
        <v xml:space="preserve"> </v>
      </c>
    </row>
    <row r="509" spans="1:10" ht="15.75" customHeight="1" x14ac:dyDescent="0.25">
      <c r="A509" s="1">
        <v>309</v>
      </c>
      <c r="B509" s="136"/>
      <c r="C509" s="136"/>
      <c r="D509" s="136"/>
      <c r="E509" s="127"/>
      <c r="F509" s="128"/>
      <c r="G509" s="143">
        <f t="shared" si="32"/>
        <v>0</v>
      </c>
      <c r="H509" s="146"/>
      <c r="I509" s="38" t="str">
        <f t="shared" si="33"/>
        <v xml:space="preserve"> </v>
      </c>
      <c r="J509" s="38" t="str">
        <f>IF(H509&lt;&gt;0,IF(AND(H509&gt;='proje ve personel bilgileri'!$B$9,H509&lt;='proje ve personel bilgileri'!$B$10)," ","Stoktan Kullanılan Malzeme Miktarı Proje Destek Süresi Dışında Bir Tarihtir")," ")</f>
        <v xml:space="preserve"> </v>
      </c>
    </row>
    <row r="510" spans="1:10" ht="15.75" customHeight="1" x14ac:dyDescent="0.25">
      <c r="A510" s="2">
        <v>310</v>
      </c>
      <c r="B510" s="136"/>
      <c r="C510" s="136"/>
      <c r="D510" s="136"/>
      <c r="E510" s="127"/>
      <c r="F510" s="128"/>
      <c r="G510" s="143">
        <f t="shared" si="32"/>
        <v>0</v>
      </c>
      <c r="H510" s="146"/>
      <c r="I510" s="38" t="str">
        <f t="shared" si="33"/>
        <v xml:space="preserve"> </v>
      </c>
      <c r="J510" s="38" t="str">
        <f>IF(H510&lt;&gt;0,IF(AND(H510&gt;='proje ve personel bilgileri'!$B$9,H510&lt;='proje ve personel bilgileri'!$B$10)," ","Stoktan Kullanılan Malzeme Miktarı Proje Destek Süresi Dışında Bir Tarihtir")," ")</f>
        <v xml:space="preserve"> </v>
      </c>
    </row>
    <row r="511" spans="1:10" ht="15.75" customHeight="1" x14ac:dyDescent="0.25">
      <c r="A511" s="1">
        <v>311</v>
      </c>
      <c r="B511" s="136"/>
      <c r="C511" s="136"/>
      <c r="D511" s="136"/>
      <c r="E511" s="127"/>
      <c r="F511" s="128"/>
      <c r="G511" s="143">
        <f t="shared" si="32"/>
        <v>0</v>
      </c>
      <c r="H511" s="146"/>
      <c r="I511" s="38" t="str">
        <f t="shared" si="33"/>
        <v xml:space="preserve"> </v>
      </c>
      <c r="J511" s="38" t="str">
        <f>IF(H511&lt;&gt;0,IF(AND(H511&gt;='proje ve personel bilgileri'!$B$9,H511&lt;='proje ve personel bilgileri'!$B$10)," ","Stoktan Kullanılan Malzeme Miktarı Proje Destek Süresi Dışında Bir Tarihtir")," ")</f>
        <v xml:space="preserve"> </v>
      </c>
    </row>
    <row r="512" spans="1:10" ht="15.75" customHeight="1" x14ac:dyDescent="0.25">
      <c r="A512" s="2">
        <v>312</v>
      </c>
      <c r="B512" s="136"/>
      <c r="C512" s="136"/>
      <c r="D512" s="136"/>
      <c r="E512" s="127"/>
      <c r="F512" s="128"/>
      <c r="G512" s="143">
        <f t="shared" si="32"/>
        <v>0</v>
      </c>
      <c r="H512" s="146"/>
      <c r="I512" s="38" t="str">
        <f t="shared" si="33"/>
        <v xml:space="preserve"> </v>
      </c>
      <c r="J512" s="38" t="str">
        <f>IF(H512&lt;&gt;0,IF(AND(H512&gt;='proje ve personel bilgileri'!$B$9,H512&lt;='proje ve personel bilgileri'!$B$10)," ","Stoktan Kullanılan Malzeme Miktarı Proje Destek Süresi Dışında Bir Tarihtir")," ")</f>
        <v xml:space="preserve"> </v>
      </c>
    </row>
    <row r="513" spans="1:10" ht="15.75" customHeight="1" x14ac:dyDescent="0.25">
      <c r="A513" s="1">
        <v>313</v>
      </c>
      <c r="B513" s="136"/>
      <c r="C513" s="136"/>
      <c r="D513" s="136"/>
      <c r="E513" s="127"/>
      <c r="F513" s="128"/>
      <c r="G513" s="143">
        <f t="shared" si="32"/>
        <v>0</v>
      </c>
      <c r="H513" s="146"/>
      <c r="I513" s="38" t="str">
        <f t="shared" si="33"/>
        <v xml:space="preserve"> </v>
      </c>
      <c r="J513" s="38" t="str">
        <f>IF(H513&lt;&gt;0,IF(AND(H513&gt;='proje ve personel bilgileri'!$B$9,H513&lt;='proje ve personel bilgileri'!$B$10)," ","Stoktan Kullanılan Malzeme Miktarı Proje Destek Süresi Dışında Bir Tarihtir")," ")</f>
        <v xml:space="preserve"> </v>
      </c>
    </row>
    <row r="514" spans="1:10" ht="15.75" customHeight="1" x14ac:dyDescent="0.25">
      <c r="A514" s="2">
        <v>314</v>
      </c>
      <c r="B514" s="136"/>
      <c r="C514" s="136"/>
      <c r="D514" s="136"/>
      <c r="E514" s="127"/>
      <c r="F514" s="128"/>
      <c r="G514" s="143">
        <f t="shared" si="32"/>
        <v>0</v>
      </c>
      <c r="H514" s="146"/>
      <c r="I514" s="38" t="str">
        <f t="shared" si="33"/>
        <v xml:space="preserve"> </v>
      </c>
      <c r="J514" s="38" t="str">
        <f>IF(H514&lt;&gt;0,IF(AND(H514&gt;='proje ve personel bilgileri'!$B$9,H514&lt;='proje ve personel bilgileri'!$B$10)," ","Stoktan Kullanılan Malzeme Miktarı Proje Destek Süresi Dışında Bir Tarihtir")," ")</f>
        <v xml:space="preserve"> </v>
      </c>
    </row>
    <row r="515" spans="1:10" ht="15.75" customHeight="1" x14ac:dyDescent="0.25">
      <c r="A515" s="1">
        <v>315</v>
      </c>
      <c r="B515" s="136"/>
      <c r="C515" s="136"/>
      <c r="D515" s="136"/>
      <c r="E515" s="127"/>
      <c r="F515" s="128"/>
      <c r="G515" s="143">
        <f t="shared" si="32"/>
        <v>0</v>
      </c>
      <c r="H515" s="146"/>
      <c r="I515" s="38" t="str">
        <f t="shared" si="33"/>
        <v xml:space="preserve"> </v>
      </c>
      <c r="J515" s="38" t="str">
        <f>IF(H515&lt;&gt;0,IF(AND(H515&gt;='proje ve personel bilgileri'!$B$9,H515&lt;='proje ve personel bilgileri'!$B$10)," ","Stoktan Kullanılan Malzeme Miktarı Proje Destek Süresi Dışında Bir Tarihtir")," ")</f>
        <v xml:space="preserve"> </v>
      </c>
    </row>
    <row r="516" spans="1:10" ht="15.75" customHeight="1" x14ac:dyDescent="0.25">
      <c r="A516" s="2">
        <v>316</v>
      </c>
      <c r="B516" s="136"/>
      <c r="C516" s="136"/>
      <c r="D516" s="136"/>
      <c r="E516" s="127"/>
      <c r="F516" s="128"/>
      <c r="G516" s="143">
        <f t="shared" si="32"/>
        <v>0</v>
      </c>
      <c r="H516" s="146"/>
      <c r="I516" s="38" t="str">
        <f t="shared" si="33"/>
        <v xml:space="preserve"> </v>
      </c>
      <c r="J516" s="38" t="str">
        <f>IF(H516&lt;&gt;0,IF(AND(H516&gt;='proje ve personel bilgileri'!$B$9,H516&lt;='proje ve personel bilgileri'!$B$10)," ","Stoktan Kullanılan Malzeme Miktarı Proje Destek Süresi Dışında Bir Tarihtir")," ")</f>
        <v xml:space="preserve"> </v>
      </c>
    </row>
    <row r="517" spans="1:10" ht="15.75" customHeight="1" x14ac:dyDescent="0.25">
      <c r="A517" s="1">
        <v>317</v>
      </c>
      <c r="B517" s="136"/>
      <c r="C517" s="136"/>
      <c r="D517" s="136"/>
      <c r="E517" s="127"/>
      <c r="F517" s="128"/>
      <c r="G517" s="143">
        <f t="shared" si="32"/>
        <v>0</v>
      </c>
      <c r="H517" s="146"/>
      <c r="I517" s="38" t="str">
        <f t="shared" si="33"/>
        <v xml:space="preserve"> </v>
      </c>
      <c r="J517" s="38" t="str">
        <f>IF(H517&lt;&gt;0,IF(AND(H517&gt;='proje ve personel bilgileri'!$B$9,H517&lt;='proje ve personel bilgileri'!$B$10)," ","Stoktan Kullanılan Malzeme Miktarı Proje Destek Süresi Dışında Bir Tarihtir")," ")</f>
        <v xml:space="preserve"> </v>
      </c>
    </row>
    <row r="518" spans="1:10" ht="15.75" customHeight="1" x14ac:dyDescent="0.25">
      <c r="A518" s="2">
        <v>318</v>
      </c>
      <c r="B518" s="136"/>
      <c r="C518" s="136"/>
      <c r="D518" s="136"/>
      <c r="E518" s="127"/>
      <c r="F518" s="128"/>
      <c r="G518" s="143">
        <f t="shared" si="32"/>
        <v>0</v>
      </c>
      <c r="H518" s="146"/>
      <c r="I518" s="38" t="str">
        <f t="shared" si="33"/>
        <v xml:space="preserve"> </v>
      </c>
      <c r="J518" s="38" t="str">
        <f>IF(H518&lt;&gt;0,IF(AND(H518&gt;='proje ve personel bilgileri'!$B$9,H518&lt;='proje ve personel bilgileri'!$B$10)," ","Stoktan Kullanılan Malzeme Miktarı Proje Destek Süresi Dışında Bir Tarihtir")," ")</f>
        <v xml:space="preserve"> </v>
      </c>
    </row>
    <row r="519" spans="1:10" ht="15.75" customHeight="1" x14ac:dyDescent="0.25">
      <c r="A519" s="1">
        <v>319</v>
      </c>
      <c r="B519" s="136"/>
      <c r="C519" s="136"/>
      <c r="D519" s="136"/>
      <c r="E519" s="127"/>
      <c r="F519" s="128"/>
      <c r="G519" s="143">
        <f t="shared" si="32"/>
        <v>0</v>
      </c>
      <c r="H519" s="146"/>
      <c r="I519" s="38" t="str">
        <f t="shared" si="33"/>
        <v xml:space="preserve"> </v>
      </c>
      <c r="J519" s="38" t="str">
        <f>IF(H519&lt;&gt;0,IF(AND(H519&gt;='proje ve personel bilgileri'!$B$9,H519&lt;='proje ve personel bilgileri'!$B$10)," ","Stoktan Kullanılan Malzeme Miktarı Proje Destek Süresi Dışında Bir Tarihtir")," ")</f>
        <v xml:space="preserve"> </v>
      </c>
    </row>
    <row r="520" spans="1:10" ht="15.75" customHeight="1" x14ac:dyDescent="0.25">
      <c r="A520" s="2">
        <v>320</v>
      </c>
      <c r="B520" s="136"/>
      <c r="C520" s="136"/>
      <c r="D520" s="136"/>
      <c r="E520" s="127"/>
      <c r="F520" s="128"/>
      <c r="G520" s="143">
        <f t="shared" si="32"/>
        <v>0</v>
      </c>
      <c r="H520" s="146"/>
      <c r="I520" s="38" t="str">
        <f t="shared" si="33"/>
        <v xml:space="preserve"> </v>
      </c>
      <c r="J520" s="38" t="str">
        <f>IF(H520&lt;&gt;0,IF(AND(H520&gt;='proje ve personel bilgileri'!$B$9,H520&lt;='proje ve personel bilgileri'!$B$10)," ","Stoktan Kullanılan Malzeme Miktarı Proje Destek Süresi Dışında Bir Tarihtir")," ")</f>
        <v xml:space="preserve"> </v>
      </c>
    </row>
    <row r="521" spans="1:10" ht="15.75" customHeight="1" x14ac:dyDescent="0.25">
      <c r="A521" s="1">
        <v>321</v>
      </c>
      <c r="B521" s="136"/>
      <c r="C521" s="136"/>
      <c r="D521" s="136"/>
      <c r="E521" s="127"/>
      <c r="F521" s="128"/>
      <c r="G521" s="143">
        <f t="shared" si="32"/>
        <v>0</v>
      </c>
      <c r="H521" s="146"/>
      <c r="I521" s="38" t="str">
        <f t="shared" si="33"/>
        <v xml:space="preserve"> </v>
      </c>
      <c r="J521" s="38" t="str">
        <f>IF(H521&lt;&gt;0,IF(AND(H521&gt;='proje ve personel bilgileri'!$B$9,H521&lt;='proje ve personel bilgileri'!$B$10)," ","Stoktan Kullanılan Malzeme Miktarı Proje Destek Süresi Dışında Bir Tarihtir")," ")</f>
        <v xml:space="preserve"> </v>
      </c>
    </row>
    <row r="522" spans="1:10" ht="15.75" customHeight="1" x14ac:dyDescent="0.25">
      <c r="A522" s="2">
        <v>322</v>
      </c>
      <c r="B522" s="149"/>
      <c r="C522" s="149"/>
      <c r="D522" s="149"/>
      <c r="E522" s="150"/>
      <c r="F522" s="151"/>
      <c r="G522" s="143">
        <f t="shared" si="32"/>
        <v>0</v>
      </c>
      <c r="H522" s="152"/>
      <c r="I522" s="38" t="str">
        <f t="shared" si="33"/>
        <v xml:space="preserve"> </v>
      </c>
      <c r="J522" s="38" t="str">
        <f>IF(H522&lt;&gt;0,IF(AND(H522&gt;='proje ve personel bilgileri'!$B$9,H522&lt;='proje ve personel bilgileri'!$B$10)," ","Stoktan Kullanılan Malzeme Miktarı Proje Destek Süresi Dışında Bir Tarihtir")," ")</f>
        <v xml:space="preserve"> </v>
      </c>
    </row>
    <row r="523" spans="1:10" ht="15.75" customHeight="1" x14ac:dyDescent="0.25">
      <c r="A523" s="1">
        <v>323</v>
      </c>
      <c r="B523" s="139"/>
      <c r="C523" s="139"/>
      <c r="D523" s="139"/>
      <c r="E523" s="130"/>
      <c r="F523" s="131"/>
      <c r="G523" s="143">
        <f t="shared" si="32"/>
        <v>0</v>
      </c>
      <c r="H523" s="148"/>
      <c r="I523" s="38" t="str">
        <f t="shared" si="33"/>
        <v xml:space="preserve"> </v>
      </c>
      <c r="J523" s="38" t="str">
        <f>IF(H523&lt;&gt;0,IF(AND(H523&gt;='proje ve personel bilgileri'!$B$9,H523&lt;='proje ve personel bilgileri'!$B$10)," ","Stoktan Kullanılan Malzeme Miktarı Proje Destek Süresi Dışında Bir Tarihtir")," ")</f>
        <v xml:space="preserve"> </v>
      </c>
    </row>
    <row r="524" spans="1:10" ht="15.75" customHeight="1" x14ac:dyDescent="0.25">
      <c r="A524" s="45"/>
      <c r="B524" s="513"/>
      <c r="C524" s="513"/>
      <c r="D524" s="90"/>
      <c r="E524" s="442" t="s">
        <v>240</v>
      </c>
      <c r="F524" s="443"/>
      <c r="G524" s="48">
        <f>SUM(G505:G523)+G493</f>
        <v>0</v>
      </c>
      <c r="H524" s="46"/>
    </row>
    <row r="525" spans="1:10" ht="15" customHeight="1" x14ac:dyDescent="0.25">
      <c r="A525" s="47" t="s">
        <v>241</v>
      </c>
    </row>
    <row r="526" spans="1:10" ht="25.5" customHeight="1" x14ac:dyDescent="0.25">
      <c r="A526" s="511" t="s">
        <v>242</v>
      </c>
      <c r="B526" s="511"/>
      <c r="C526" s="511"/>
      <c r="D526" s="511"/>
      <c r="E526" s="511"/>
      <c r="F526" s="511"/>
      <c r="G526" s="511"/>
      <c r="H526" s="511"/>
      <c r="I526" s="511"/>
      <c r="J526" s="511"/>
    </row>
    <row r="527" spans="1:10" ht="15" customHeight="1" x14ac:dyDescent="0.25">
      <c r="A527" s="84"/>
      <c r="B527" s="84"/>
      <c r="C527" s="84"/>
      <c r="D527" s="84"/>
      <c r="E527" s="84"/>
      <c r="F527" s="84"/>
      <c r="G527" s="84"/>
      <c r="H527" s="84"/>
    </row>
    <row r="528" spans="1:10" ht="15" customHeight="1" x14ac:dyDescent="0.25">
      <c r="B528" s="512" t="s">
        <v>243</v>
      </c>
      <c r="C528" s="512"/>
      <c r="D528" s="512"/>
      <c r="E528" s="512"/>
      <c r="F528" s="512"/>
      <c r="G528" s="512"/>
    </row>
    <row r="529" spans="1:10" ht="15.75" customHeight="1" x14ac:dyDescent="0.25">
      <c r="A529" s="348" t="s">
        <v>232</v>
      </c>
      <c r="B529" s="348"/>
      <c r="C529" s="348"/>
      <c r="D529" s="348"/>
      <c r="E529" s="348"/>
      <c r="F529" s="348"/>
      <c r="G529" s="348"/>
      <c r="H529" s="348"/>
    </row>
    <row r="530" spans="1:10" ht="15" customHeight="1" x14ac:dyDescent="0.25">
      <c r="A530" s="70"/>
      <c r="B530" s="70"/>
      <c r="C530" s="71" t="str">
        <f>'proje ve personel bilgileri'!$B$7</f>
        <v>/</v>
      </c>
      <c r="D530" s="70" t="s">
        <v>109</v>
      </c>
      <c r="E530" s="70"/>
      <c r="F530" s="70"/>
      <c r="G530" s="70"/>
      <c r="H530" s="70"/>
    </row>
    <row r="531" spans="1:10" ht="18.75" customHeight="1" x14ac:dyDescent="0.25">
      <c r="G531" s="42" t="s">
        <v>233</v>
      </c>
    </row>
    <row r="532" spans="1:10" ht="30.75" customHeight="1" x14ac:dyDescent="0.25">
      <c r="A532" s="43" t="s">
        <v>2</v>
      </c>
      <c r="B532" s="374">
        <f>'proje ve personel bilgileri'!B2</f>
        <v>0</v>
      </c>
      <c r="C532" s="375"/>
      <c r="D532" s="375"/>
      <c r="E532" s="375"/>
      <c r="F532" s="375"/>
      <c r="G532" s="375"/>
      <c r="H532" s="376"/>
    </row>
    <row r="533" spans="1:10" ht="30.75" customHeight="1" x14ac:dyDescent="0.25">
      <c r="A533" s="44" t="s">
        <v>4</v>
      </c>
      <c r="B533" s="351">
        <f>'proje ve personel bilgileri'!B3</f>
        <v>0</v>
      </c>
      <c r="C533" s="352"/>
      <c r="D533" s="352"/>
      <c r="E533" s="352"/>
      <c r="F533" s="352"/>
      <c r="G533" s="352"/>
      <c r="H533" s="353"/>
    </row>
    <row r="534" spans="1:10" ht="45" customHeight="1" x14ac:dyDescent="0.25">
      <c r="A534" s="343" t="s">
        <v>87</v>
      </c>
      <c r="B534" s="88" t="s">
        <v>234</v>
      </c>
      <c r="C534" s="343" t="s">
        <v>227</v>
      </c>
      <c r="D534" s="343" t="s">
        <v>235</v>
      </c>
      <c r="E534" s="343" t="s">
        <v>236</v>
      </c>
      <c r="F534" s="343" t="s">
        <v>237</v>
      </c>
      <c r="G534" s="82" t="s">
        <v>181</v>
      </c>
      <c r="H534" s="343" t="s">
        <v>238</v>
      </c>
    </row>
    <row r="535" spans="1:10" ht="30.75" customHeight="1" x14ac:dyDescent="0.25">
      <c r="A535" s="338"/>
      <c r="B535" s="88" t="s">
        <v>239</v>
      </c>
      <c r="C535" s="338"/>
      <c r="D535" s="505"/>
      <c r="E535" s="338"/>
      <c r="F535" s="338"/>
      <c r="G535" s="82" t="s">
        <v>98</v>
      </c>
      <c r="H535" s="338"/>
    </row>
    <row r="536" spans="1:10" ht="15.75" customHeight="1" x14ac:dyDescent="0.25">
      <c r="A536" s="1">
        <v>324</v>
      </c>
      <c r="B536" s="133"/>
      <c r="C536" s="133"/>
      <c r="D536" s="133"/>
      <c r="E536" s="124"/>
      <c r="F536" s="125"/>
      <c r="G536" s="143">
        <f t="shared" ref="G536:G554" si="34">E536*F536</f>
        <v>0</v>
      </c>
      <c r="H536" s="144"/>
      <c r="I536" s="38" t="str">
        <f t="shared" ref="I536:I554" si="35">IF(G536&lt;&gt;0,(IF(H536=0,"Tarih Zorunlu Alandır"," "))," ")</f>
        <v xml:space="preserve"> </v>
      </c>
      <c r="J536" s="38" t="str">
        <f>IF(H536&lt;&gt;0,IF(AND(H536&gt;='proje ve personel bilgileri'!$B$9,H536&lt;='proje ve personel bilgileri'!$B$10)," ","Stoktan Kullanılan Malzeme Miktarı Proje Destek Süresi Dışında Bir Tarihtir")," ")</f>
        <v xml:space="preserve"> </v>
      </c>
    </row>
    <row r="537" spans="1:10" ht="15.75" customHeight="1" x14ac:dyDescent="0.25">
      <c r="A537" s="2">
        <v>325</v>
      </c>
      <c r="B537" s="136"/>
      <c r="C537" s="136"/>
      <c r="D537" s="136"/>
      <c r="E537" s="127"/>
      <c r="F537" s="128"/>
      <c r="G537" s="143">
        <f t="shared" si="34"/>
        <v>0</v>
      </c>
      <c r="H537" s="146"/>
      <c r="I537" s="38" t="str">
        <f t="shared" si="35"/>
        <v xml:space="preserve"> </v>
      </c>
      <c r="J537" s="38" t="str">
        <f>IF(H537&lt;&gt;0,IF(AND(H537&gt;='proje ve personel bilgileri'!$B$9,H537&lt;='proje ve personel bilgileri'!$B$10)," ","Stoktan Kullanılan Malzeme Miktarı Proje Destek Süresi Dışında Bir Tarihtir")," ")</f>
        <v xml:space="preserve"> </v>
      </c>
    </row>
    <row r="538" spans="1:10" ht="15.75" customHeight="1" x14ac:dyDescent="0.25">
      <c r="A538" s="1">
        <v>326</v>
      </c>
      <c r="B538" s="136"/>
      <c r="C538" s="136"/>
      <c r="D538" s="136"/>
      <c r="E538" s="127"/>
      <c r="F538" s="128"/>
      <c r="G538" s="143">
        <f t="shared" si="34"/>
        <v>0</v>
      </c>
      <c r="H538" s="146"/>
      <c r="I538" s="38" t="str">
        <f t="shared" si="35"/>
        <v xml:space="preserve"> </v>
      </c>
      <c r="J538" s="38" t="str">
        <f>IF(H538&lt;&gt;0,IF(AND(H538&gt;='proje ve personel bilgileri'!$B$9,H538&lt;='proje ve personel bilgileri'!$B$10)," ","Stoktan Kullanılan Malzeme Miktarı Proje Destek Süresi Dışında Bir Tarihtir")," ")</f>
        <v xml:space="preserve"> </v>
      </c>
    </row>
    <row r="539" spans="1:10" ht="15.75" customHeight="1" x14ac:dyDescent="0.25">
      <c r="A539" s="2">
        <v>327</v>
      </c>
      <c r="B539" s="136"/>
      <c r="C539" s="136"/>
      <c r="D539" s="136"/>
      <c r="E539" s="127"/>
      <c r="F539" s="128"/>
      <c r="G539" s="143">
        <f t="shared" si="34"/>
        <v>0</v>
      </c>
      <c r="H539" s="146"/>
      <c r="I539" s="38" t="str">
        <f t="shared" si="35"/>
        <v xml:space="preserve"> </v>
      </c>
      <c r="J539" s="38" t="str">
        <f>IF(H539&lt;&gt;0,IF(AND(H539&gt;='proje ve personel bilgileri'!$B$9,H539&lt;='proje ve personel bilgileri'!$B$10)," ","Stoktan Kullanılan Malzeme Miktarı Proje Destek Süresi Dışında Bir Tarihtir")," ")</f>
        <v xml:space="preserve"> </v>
      </c>
    </row>
    <row r="540" spans="1:10" ht="15.75" customHeight="1" x14ac:dyDescent="0.25">
      <c r="A540" s="1">
        <v>328</v>
      </c>
      <c r="B540" s="136"/>
      <c r="C540" s="136"/>
      <c r="D540" s="136"/>
      <c r="E540" s="127"/>
      <c r="F540" s="128"/>
      <c r="G540" s="143">
        <f t="shared" si="34"/>
        <v>0</v>
      </c>
      <c r="H540" s="146"/>
      <c r="I540" s="38" t="str">
        <f t="shared" si="35"/>
        <v xml:space="preserve"> </v>
      </c>
      <c r="J540" s="38" t="str">
        <f>IF(H540&lt;&gt;0,IF(AND(H540&gt;='proje ve personel bilgileri'!$B$9,H540&lt;='proje ve personel bilgileri'!$B$10)," ","Stoktan Kullanılan Malzeme Miktarı Proje Destek Süresi Dışında Bir Tarihtir")," ")</f>
        <v xml:space="preserve"> </v>
      </c>
    </row>
    <row r="541" spans="1:10" ht="15.75" customHeight="1" x14ac:dyDescent="0.25">
      <c r="A541" s="2">
        <v>329</v>
      </c>
      <c r="B541" s="136"/>
      <c r="C541" s="136"/>
      <c r="D541" s="136"/>
      <c r="E541" s="127"/>
      <c r="F541" s="128"/>
      <c r="G541" s="143">
        <f t="shared" si="34"/>
        <v>0</v>
      </c>
      <c r="H541" s="146"/>
      <c r="I541" s="38" t="str">
        <f t="shared" si="35"/>
        <v xml:space="preserve"> </v>
      </c>
      <c r="J541" s="38" t="str">
        <f>IF(H541&lt;&gt;0,IF(AND(H541&gt;='proje ve personel bilgileri'!$B$9,H541&lt;='proje ve personel bilgileri'!$B$10)," ","Stoktan Kullanılan Malzeme Miktarı Proje Destek Süresi Dışında Bir Tarihtir")," ")</f>
        <v xml:space="preserve"> </v>
      </c>
    </row>
    <row r="542" spans="1:10" ht="15.75" customHeight="1" x14ac:dyDescent="0.25">
      <c r="A542" s="1">
        <v>330</v>
      </c>
      <c r="B542" s="136"/>
      <c r="C542" s="136"/>
      <c r="D542" s="136"/>
      <c r="E542" s="127"/>
      <c r="F542" s="128"/>
      <c r="G542" s="143">
        <f t="shared" si="34"/>
        <v>0</v>
      </c>
      <c r="H542" s="146"/>
      <c r="I542" s="38" t="str">
        <f t="shared" si="35"/>
        <v xml:space="preserve"> </v>
      </c>
      <c r="J542" s="38" t="str">
        <f>IF(H542&lt;&gt;0,IF(AND(H542&gt;='proje ve personel bilgileri'!$B$9,H542&lt;='proje ve personel bilgileri'!$B$10)," ","Stoktan Kullanılan Malzeme Miktarı Proje Destek Süresi Dışında Bir Tarihtir")," ")</f>
        <v xml:space="preserve"> </v>
      </c>
    </row>
    <row r="543" spans="1:10" ht="15.75" customHeight="1" x14ac:dyDescent="0.25">
      <c r="A543" s="2">
        <v>331</v>
      </c>
      <c r="B543" s="136"/>
      <c r="C543" s="136"/>
      <c r="D543" s="136"/>
      <c r="E543" s="127"/>
      <c r="F543" s="128"/>
      <c r="G543" s="143">
        <f t="shared" si="34"/>
        <v>0</v>
      </c>
      <c r="H543" s="146"/>
      <c r="I543" s="38" t="str">
        <f t="shared" si="35"/>
        <v xml:space="preserve"> </v>
      </c>
      <c r="J543" s="38" t="str">
        <f>IF(H543&lt;&gt;0,IF(AND(H543&gt;='proje ve personel bilgileri'!$B$9,H543&lt;='proje ve personel bilgileri'!$B$10)," ","Stoktan Kullanılan Malzeme Miktarı Proje Destek Süresi Dışında Bir Tarihtir")," ")</f>
        <v xml:space="preserve"> </v>
      </c>
    </row>
    <row r="544" spans="1:10" ht="15.75" customHeight="1" x14ac:dyDescent="0.25">
      <c r="A544" s="1">
        <v>332</v>
      </c>
      <c r="B544" s="136"/>
      <c r="C544" s="136"/>
      <c r="D544" s="136"/>
      <c r="E544" s="127"/>
      <c r="F544" s="128"/>
      <c r="G544" s="143">
        <f t="shared" si="34"/>
        <v>0</v>
      </c>
      <c r="H544" s="146"/>
      <c r="I544" s="38" t="str">
        <f t="shared" si="35"/>
        <v xml:space="preserve"> </v>
      </c>
      <c r="J544" s="38" t="str">
        <f>IF(H544&lt;&gt;0,IF(AND(H544&gt;='proje ve personel bilgileri'!$B$9,H544&lt;='proje ve personel bilgileri'!$B$10)," ","Stoktan Kullanılan Malzeme Miktarı Proje Destek Süresi Dışında Bir Tarihtir")," ")</f>
        <v xml:space="preserve"> </v>
      </c>
    </row>
    <row r="545" spans="1:10" ht="15.75" customHeight="1" x14ac:dyDescent="0.25">
      <c r="A545" s="2">
        <v>333</v>
      </c>
      <c r="B545" s="136"/>
      <c r="C545" s="136"/>
      <c r="D545" s="136"/>
      <c r="E545" s="127"/>
      <c r="F545" s="128"/>
      <c r="G545" s="143">
        <f t="shared" si="34"/>
        <v>0</v>
      </c>
      <c r="H545" s="146"/>
      <c r="I545" s="38" t="str">
        <f t="shared" si="35"/>
        <v xml:space="preserve"> </v>
      </c>
      <c r="J545" s="38" t="str">
        <f>IF(H545&lt;&gt;0,IF(AND(H545&gt;='proje ve personel bilgileri'!$B$9,H545&lt;='proje ve personel bilgileri'!$B$10)," ","Stoktan Kullanılan Malzeme Miktarı Proje Destek Süresi Dışında Bir Tarihtir")," ")</f>
        <v xml:space="preserve"> </v>
      </c>
    </row>
    <row r="546" spans="1:10" ht="15.75" customHeight="1" x14ac:dyDescent="0.25">
      <c r="A546" s="1">
        <v>334</v>
      </c>
      <c r="B546" s="136"/>
      <c r="C546" s="136"/>
      <c r="D546" s="136"/>
      <c r="E546" s="127"/>
      <c r="F546" s="128"/>
      <c r="G546" s="143">
        <f t="shared" si="34"/>
        <v>0</v>
      </c>
      <c r="H546" s="146"/>
      <c r="I546" s="38" t="str">
        <f t="shared" si="35"/>
        <v xml:space="preserve"> </v>
      </c>
      <c r="J546" s="38" t="str">
        <f>IF(H546&lt;&gt;0,IF(AND(H546&gt;='proje ve personel bilgileri'!$B$9,H546&lt;='proje ve personel bilgileri'!$B$10)," ","Stoktan Kullanılan Malzeme Miktarı Proje Destek Süresi Dışında Bir Tarihtir")," ")</f>
        <v xml:space="preserve"> </v>
      </c>
    </row>
    <row r="547" spans="1:10" ht="15.75" customHeight="1" x14ac:dyDescent="0.25">
      <c r="A547" s="2">
        <v>335</v>
      </c>
      <c r="B547" s="136"/>
      <c r="C547" s="136"/>
      <c r="D547" s="136"/>
      <c r="E547" s="127"/>
      <c r="F547" s="128"/>
      <c r="G547" s="143">
        <f t="shared" si="34"/>
        <v>0</v>
      </c>
      <c r="H547" s="146"/>
      <c r="I547" s="38" t="str">
        <f t="shared" si="35"/>
        <v xml:space="preserve"> </v>
      </c>
      <c r="J547" s="38" t="str">
        <f>IF(H547&lt;&gt;0,IF(AND(H547&gt;='proje ve personel bilgileri'!$B$9,H547&lt;='proje ve personel bilgileri'!$B$10)," ","Stoktan Kullanılan Malzeme Miktarı Proje Destek Süresi Dışında Bir Tarihtir")," ")</f>
        <v xml:space="preserve"> </v>
      </c>
    </row>
    <row r="548" spans="1:10" ht="15.75" customHeight="1" x14ac:dyDescent="0.25">
      <c r="A548" s="1">
        <v>336</v>
      </c>
      <c r="B548" s="136"/>
      <c r="C548" s="136"/>
      <c r="D548" s="136"/>
      <c r="E548" s="127"/>
      <c r="F548" s="128"/>
      <c r="G548" s="143">
        <f t="shared" si="34"/>
        <v>0</v>
      </c>
      <c r="H548" s="146"/>
      <c r="I548" s="38" t="str">
        <f t="shared" si="35"/>
        <v xml:space="preserve"> </v>
      </c>
      <c r="J548" s="38" t="str">
        <f>IF(H548&lt;&gt;0,IF(AND(H548&gt;='proje ve personel bilgileri'!$B$9,H548&lt;='proje ve personel bilgileri'!$B$10)," ","Stoktan Kullanılan Malzeme Miktarı Proje Destek Süresi Dışında Bir Tarihtir")," ")</f>
        <v xml:space="preserve"> </v>
      </c>
    </row>
    <row r="549" spans="1:10" ht="15.75" customHeight="1" x14ac:dyDescent="0.25">
      <c r="A549" s="2">
        <v>337</v>
      </c>
      <c r="B549" s="136"/>
      <c r="C549" s="136"/>
      <c r="D549" s="136"/>
      <c r="E549" s="127"/>
      <c r="F549" s="128"/>
      <c r="G549" s="143">
        <f t="shared" si="34"/>
        <v>0</v>
      </c>
      <c r="H549" s="146"/>
      <c r="I549" s="38" t="str">
        <f t="shared" si="35"/>
        <v xml:space="preserve"> </v>
      </c>
      <c r="J549" s="38" t="str">
        <f>IF(H549&lt;&gt;0,IF(AND(H549&gt;='proje ve personel bilgileri'!$B$9,H549&lt;='proje ve personel bilgileri'!$B$10)," ","Stoktan Kullanılan Malzeme Miktarı Proje Destek Süresi Dışında Bir Tarihtir")," ")</f>
        <v xml:space="preserve"> </v>
      </c>
    </row>
    <row r="550" spans="1:10" ht="15.75" customHeight="1" x14ac:dyDescent="0.25">
      <c r="A550" s="1">
        <v>338</v>
      </c>
      <c r="B550" s="136"/>
      <c r="C550" s="136"/>
      <c r="D550" s="136"/>
      <c r="E550" s="127"/>
      <c r="F550" s="128"/>
      <c r="G550" s="143">
        <f t="shared" si="34"/>
        <v>0</v>
      </c>
      <c r="H550" s="146"/>
      <c r="I550" s="38" t="str">
        <f t="shared" si="35"/>
        <v xml:space="preserve"> </v>
      </c>
      <c r="J550" s="38" t="str">
        <f>IF(H550&lt;&gt;0,IF(AND(H550&gt;='proje ve personel bilgileri'!$B$9,H550&lt;='proje ve personel bilgileri'!$B$10)," ","Stoktan Kullanılan Malzeme Miktarı Proje Destek Süresi Dışında Bir Tarihtir")," ")</f>
        <v xml:space="preserve"> </v>
      </c>
    </row>
    <row r="551" spans="1:10" ht="15.75" customHeight="1" x14ac:dyDescent="0.25">
      <c r="A551" s="2">
        <v>339</v>
      </c>
      <c r="B551" s="136"/>
      <c r="C551" s="136"/>
      <c r="D551" s="136"/>
      <c r="E551" s="127"/>
      <c r="F551" s="128"/>
      <c r="G551" s="143">
        <f t="shared" si="34"/>
        <v>0</v>
      </c>
      <c r="H551" s="146"/>
      <c r="I551" s="38" t="str">
        <f t="shared" si="35"/>
        <v xml:space="preserve"> </v>
      </c>
      <c r="J551" s="38" t="str">
        <f>IF(H551&lt;&gt;0,IF(AND(H551&gt;='proje ve personel bilgileri'!$B$9,H551&lt;='proje ve personel bilgileri'!$B$10)," ","Stoktan Kullanılan Malzeme Miktarı Proje Destek Süresi Dışında Bir Tarihtir")," ")</f>
        <v xml:space="preserve"> </v>
      </c>
    </row>
    <row r="552" spans="1:10" ht="15.75" customHeight="1" x14ac:dyDescent="0.25">
      <c r="A552" s="1">
        <v>340</v>
      </c>
      <c r="B552" s="136"/>
      <c r="C552" s="136"/>
      <c r="D552" s="136"/>
      <c r="E552" s="127"/>
      <c r="F552" s="128"/>
      <c r="G552" s="143">
        <f t="shared" si="34"/>
        <v>0</v>
      </c>
      <c r="H552" s="146"/>
      <c r="I552" s="38" t="str">
        <f t="shared" si="35"/>
        <v xml:space="preserve"> </v>
      </c>
      <c r="J552" s="38" t="str">
        <f>IF(H552&lt;&gt;0,IF(AND(H552&gt;='proje ve personel bilgileri'!$B$9,H552&lt;='proje ve personel bilgileri'!$B$10)," ","Stoktan Kullanılan Malzeme Miktarı Proje Destek Süresi Dışında Bir Tarihtir")," ")</f>
        <v xml:space="preserve"> </v>
      </c>
    </row>
    <row r="553" spans="1:10" ht="15.75" customHeight="1" x14ac:dyDescent="0.25">
      <c r="A553" s="2">
        <v>341</v>
      </c>
      <c r="B553" s="149"/>
      <c r="C553" s="149"/>
      <c r="D553" s="149"/>
      <c r="E553" s="150"/>
      <c r="F553" s="151"/>
      <c r="G553" s="143">
        <f t="shared" si="34"/>
        <v>0</v>
      </c>
      <c r="H553" s="152"/>
      <c r="I553" s="38" t="str">
        <f t="shared" si="35"/>
        <v xml:space="preserve"> </v>
      </c>
      <c r="J553" s="38" t="str">
        <f>IF(H553&lt;&gt;0,IF(AND(H553&gt;='proje ve personel bilgileri'!$B$9,H553&lt;='proje ve personel bilgileri'!$B$10)," ","Stoktan Kullanılan Malzeme Miktarı Proje Destek Süresi Dışında Bir Tarihtir")," ")</f>
        <v xml:space="preserve"> </v>
      </c>
    </row>
    <row r="554" spans="1:10" ht="15.75" customHeight="1" x14ac:dyDescent="0.25">
      <c r="A554" s="63">
        <v>342</v>
      </c>
      <c r="B554" s="139"/>
      <c r="C554" s="139"/>
      <c r="D554" s="139"/>
      <c r="E554" s="130"/>
      <c r="F554" s="131"/>
      <c r="G554" s="143">
        <f t="shared" si="34"/>
        <v>0</v>
      </c>
      <c r="H554" s="148"/>
      <c r="I554" s="38" t="str">
        <f t="shared" si="35"/>
        <v xml:space="preserve"> </v>
      </c>
      <c r="J554" s="38" t="str">
        <f>IF(H554&lt;&gt;0,IF(AND(H554&gt;='proje ve personel bilgileri'!$B$9,H554&lt;='proje ve personel bilgileri'!$B$10)," ","Stoktan Kullanılan Malzeme Miktarı Proje Destek Süresi Dışında Bir Tarihtir")," ")</f>
        <v xml:space="preserve"> </v>
      </c>
    </row>
    <row r="555" spans="1:10" ht="15.75" customHeight="1" x14ac:dyDescent="0.25">
      <c r="A555" s="45"/>
      <c r="B555" s="513"/>
      <c r="C555" s="513"/>
      <c r="D555" s="90"/>
      <c r="E555" s="442" t="s">
        <v>240</v>
      </c>
      <c r="F555" s="443"/>
      <c r="G555" s="48">
        <f>SUM(G536:G554)+G524</f>
        <v>0</v>
      </c>
      <c r="H555" s="46"/>
    </row>
    <row r="556" spans="1:10" ht="15" customHeight="1" x14ac:dyDescent="0.25">
      <c r="A556" s="47" t="s">
        <v>241</v>
      </c>
    </row>
    <row r="557" spans="1:10" ht="24.75" customHeight="1" x14ac:dyDescent="0.25">
      <c r="A557" s="511" t="s">
        <v>242</v>
      </c>
      <c r="B557" s="511"/>
      <c r="C557" s="511"/>
      <c r="D557" s="511"/>
      <c r="E557" s="511"/>
      <c r="F557" s="511"/>
      <c r="G557" s="511"/>
      <c r="H557" s="511"/>
      <c r="I557" s="511"/>
      <c r="J557" s="511"/>
    </row>
    <row r="558" spans="1:10" ht="15" customHeight="1" x14ac:dyDescent="0.25">
      <c r="A558" s="84"/>
      <c r="B558" s="84"/>
      <c r="C558" s="84"/>
      <c r="D558" s="84"/>
      <c r="E558" s="84"/>
      <c r="F558" s="84"/>
      <c r="G558" s="84"/>
      <c r="H558" s="84"/>
    </row>
    <row r="559" spans="1:10" ht="15" customHeight="1" x14ac:dyDescent="0.25">
      <c r="B559" s="512" t="s">
        <v>243</v>
      </c>
      <c r="C559" s="512"/>
      <c r="D559" s="512"/>
      <c r="E559" s="512"/>
      <c r="F559" s="512"/>
      <c r="G559" s="512"/>
    </row>
    <row r="560" spans="1:10" ht="15.75" customHeight="1" x14ac:dyDescent="0.25">
      <c r="A560" s="348" t="s">
        <v>232</v>
      </c>
      <c r="B560" s="348"/>
      <c r="C560" s="348"/>
      <c r="D560" s="348"/>
      <c r="E560" s="348"/>
      <c r="F560" s="348"/>
      <c r="G560" s="348"/>
      <c r="H560" s="348"/>
    </row>
    <row r="561" spans="1:10" ht="15" customHeight="1" x14ac:dyDescent="0.25">
      <c r="A561" s="70"/>
      <c r="B561" s="70"/>
      <c r="C561" s="71" t="str">
        <f>'proje ve personel bilgileri'!$B$7</f>
        <v>/</v>
      </c>
      <c r="D561" s="70" t="s">
        <v>109</v>
      </c>
      <c r="E561" s="70"/>
      <c r="F561" s="70"/>
      <c r="G561" s="70"/>
      <c r="H561" s="70"/>
    </row>
    <row r="562" spans="1:10" ht="18.75" customHeight="1" x14ac:dyDescent="0.25">
      <c r="G562" s="42" t="s">
        <v>233</v>
      </c>
    </row>
    <row r="563" spans="1:10" ht="30.75" customHeight="1" x14ac:dyDescent="0.25">
      <c r="A563" s="43" t="s">
        <v>2</v>
      </c>
      <c r="B563" s="374">
        <f>'proje ve personel bilgileri'!B2</f>
        <v>0</v>
      </c>
      <c r="C563" s="375"/>
      <c r="D563" s="375"/>
      <c r="E563" s="375"/>
      <c r="F563" s="375"/>
      <c r="G563" s="375"/>
      <c r="H563" s="376"/>
    </row>
    <row r="564" spans="1:10" ht="30.75" customHeight="1" x14ac:dyDescent="0.25">
      <c r="A564" s="44" t="s">
        <v>4</v>
      </c>
      <c r="B564" s="351">
        <f>'proje ve personel bilgileri'!B3</f>
        <v>0</v>
      </c>
      <c r="C564" s="352"/>
      <c r="D564" s="352"/>
      <c r="E564" s="352"/>
      <c r="F564" s="352"/>
      <c r="G564" s="352"/>
      <c r="H564" s="353"/>
    </row>
    <row r="565" spans="1:10" ht="45" customHeight="1" x14ac:dyDescent="0.25">
      <c r="A565" s="343" t="s">
        <v>87</v>
      </c>
      <c r="B565" s="88" t="s">
        <v>234</v>
      </c>
      <c r="C565" s="343" t="s">
        <v>227</v>
      </c>
      <c r="D565" s="343" t="s">
        <v>235</v>
      </c>
      <c r="E565" s="343" t="s">
        <v>236</v>
      </c>
      <c r="F565" s="343" t="s">
        <v>237</v>
      </c>
      <c r="G565" s="82" t="s">
        <v>181</v>
      </c>
      <c r="H565" s="343" t="s">
        <v>238</v>
      </c>
    </row>
    <row r="566" spans="1:10" ht="30.75" customHeight="1" x14ac:dyDescent="0.25">
      <c r="A566" s="338"/>
      <c r="B566" s="88" t="s">
        <v>239</v>
      </c>
      <c r="C566" s="338"/>
      <c r="D566" s="505"/>
      <c r="E566" s="338"/>
      <c r="F566" s="338"/>
      <c r="G566" s="82" t="s">
        <v>98</v>
      </c>
      <c r="H566" s="338"/>
    </row>
    <row r="567" spans="1:10" ht="15.75" customHeight="1" x14ac:dyDescent="0.25">
      <c r="A567" s="1">
        <v>343</v>
      </c>
      <c r="B567" s="133"/>
      <c r="C567" s="133"/>
      <c r="D567" s="133"/>
      <c r="E567" s="124"/>
      <c r="F567" s="125"/>
      <c r="G567" s="143">
        <f t="shared" ref="G567:G585" si="36">E567*F567</f>
        <v>0</v>
      </c>
      <c r="H567" s="144"/>
      <c r="I567" s="38" t="str">
        <f t="shared" ref="I567:I585" si="37">IF(G567&lt;&gt;0,(IF(H567=0,"Tarih Zorunlu Alandır"," "))," ")</f>
        <v xml:space="preserve"> </v>
      </c>
      <c r="J567" s="38" t="str">
        <f>IF(H567&lt;&gt;0,IF(AND(H567&gt;='proje ve personel bilgileri'!$B$9,H567&lt;='proje ve personel bilgileri'!$B$10)," ","Stoktan Kullanılan Malzeme Miktarı Proje Destek Süresi Dışında Bir Tarihtir")," ")</f>
        <v xml:space="preserve"> </v>
      </c>
    </row>
    <row r="568" spans="1:10" ht="15.75" customHeight="1" x14ac:dyDescent="0.25">
      <c r="A568" s="2">
        <v>344</v>
      </c>
      <c r="B568" s="136"/>
      <c r="C568" s="136"/>
      <c r="D568" s="136"/>
      <c r="E568" s="127"/>
      <c r="F568" s="128"/>
      <c r="G568" s="143">
        <f t="shared" si="36"/>
        <v>0</v>
      </c>
      <c r="H568" s="146"/>
      <c r="I568" s="38" t="str">
        <f t="shared" si="37"/>
        <v xml:space="preserve"> </v>
      </c>
      <c r="J568" s="38" t="str">
        <f>IF(H568&lt;&gt;0,IF(AND(H568&gt;='proje ve personel bilgileri'!$B$9,H568&lt;='proje ve personel bilgileri'!$B$10)," ","Stoktan Kullanılan Malzeme Miktarı Proje Destek Süresi Dışında Bir Tarihtir")," ")</f>
        <v xml:space="preserve"> </v>
      </c>
    </row>
    <row r="569" spans="1:10" ht="15.75" customHeight="1" x14ac:dyDescent="0.25">
      <c r="A569" s="1">
        <v>345</v>
      </c>
      <c r="B569" s="136"/>
      <c r="C569" s="136"/>
      <c r="D569" s="136"/>
      <c r="E569" s="127"/>
      <c r="F569" s="128"/>
      <c r="G569" s="143">
        <f t="shared" si="36"/>
        <v>0</v>
      </c>
      <c r="H569" s="146"/>
      <c r="I569" s="38" t="str">
        <f t="shared" si="37"/>
        <v xml:space="preserve"> </v>
      </c>
      <c r="J569" s="38" t="str">
        <f>IF(H569&lt;&gt;0,IF(AND(H569&gt;='proje ve personel bilgileri'!$B$9,H569&lt;='proje ve personel bilgileri'!$B$10)," ","Stoktan Kullanılan Malzeme Miktarı Proje Destek Süresi Dışında Bir Tarihtir")," ")</f>
        <v xml:space="preserve"> </v>
      </c>
    </row>
    <row r="570" spans="1:10" ht="15.75" customHeight="1" x14ac:dyDescent="0.25">
      <c r="A570" s="2">
        <v>346</v>
      </c>
      <c r="B570" s="136"/>
      <c r="C570" s="136"/>
      <c r="D570" s="136"/>
      <c r="E570" s="127"/>
      <c r="F570" s="128"/>
      <c r="G570" s="143">
        <f t="shared" si="36"/>
        <v>0</v>
      </c>
      <c r="H570" s="146"/>
      <c r="I570" s="38" t="str">
        <f t="shared" si="37"/>
        <v xml:space="preserve"> </v>
      </c>
      <c r="J570" s="38" t="str">
        <f>IF(H570&lt;&gt;0,IF(AND(H570&gt;='proje ve personel bilgileri'!$B$9,H570&lt;='proje ve personel bilgileri'!$B$10)," ","Stoktan Kullanılan Malzeme Miktarı Proje Destek Süresi Dışında Bir Tarihtir")," ")</f>
        <v xml:space="preserve"> </v>
      </c>
    </row>
    <row r="571" spans="1:10" ht="15.75" customHeight="1" x14ac:dyDescent="0.25">
      <c r="A571" s="1">
        <v>347</v>
      </c>
      <c r="B571" s="136"/>
      <c r="C571" s="136"/>
      <c r="D571" s="136"/>
      <c r="E571" s="127"/>
      <c r="F571" s="128"/>
      <c r="G571" s="143">
        <f t="shared" si="36"/>
        <v>0</v>
      </c>
      <c r="H571" s="146"/>
      <c r="I571" s="38" t="str">
        <f t="shared" si="37"/>
        <v xml:space="preserve"> </v>
      </c>
      <c r="J571" s="38" t="str">
        <f>IF(H571&lt;&gt;0,IF(AND(H571&gt;='proje ve personel bilgileri'!$B$9,H571&lt;='proje ve personel bilgileri'!$B$10)," ","Stoktan Kullanılan Malzeme Miktarı Proje Destek Süresi Dışında Bir Tarihtir")," ")</f>
        <v xml:space="preserve"> </v>
      </c>
    </row>
    <row r="572" spans="1:10" ht="15.75" customHeight="1" x14ac:dyDescent="0.25">
      <c r="A572" s="2">
        <v>348</v>
      </c>
      <c r="B572" s="136"/>
      <c r="C572" s="136"/>
      <c r="D572" s="136"/>
      <c r="E572" s="127"/>
      <c r="F572" s="128"/>
      <c r="G572" s="143">
        <f t="shared" si="36"/>
        <v>0</v>
      </c>
      <c r="H572" s="146"/>
      <c r="I572" s="38" t="str">
        <f t="shared" si="37"/>
        <v xml:space="preserve"> </v>
      </c>
      <c r="J572" s="38" t="str">
        <f>IF(H572&lt;&gt;0,IF(AND(H572&gt;='proje ve personel bilgileri'!$B$9,H572&lt;='proje ve personel bilgileri'!$B$10)," ","Stoktan Kullanılan Malzeme Miktarı Proje Destek Süresi Dışında Bir Tarihtir")," ")</f>
        <v xml:space="preserve"> </v>
      </c>
    </row>
    <row r="573" spans="1:10" ht="15.75" customHeight="1" x14ac:dyDescent="0.25">
      <c r="A573" s="1">
        <v>349</v>
      </c>
      <c r="B573" s="136"/>
      <c r="C573" s="136"/>
      <c r="D573" s="136"/>
      <c r="E573" s="127"/>
      <c r="F573" s="128"/>
      <c r="G573" s="143">
        <f t="shared" si="36"/>
        <v>0</v>
      </c>
      <c r="H573" s="146"/>
      <c r="I573" s="38" t="str">
        <f t="shared" si="37"/>
        <v xml:space="preserve"> </v>
      </c>
      <c r="J573" s="38" t="str">
        <f>IF(H573&lt;&gt;0,IF(AND(H573&gt;='proje ve personel bilgileri'!$B$9,H573&lt;='proje ve personel bilgileri'!$B$10)," ","Stoktan Kullanılan Malzeme Miktarı Proje Destek Süresi Dışında Bir Tarihtir")," ")</f>
        <v xml:space="preserve"> </v>
      </c>
    </row>
    <row r="574" spans="1:10" ht="15.75" customHeight="1" x14ac:dyDescent="0.25">
      <c r="A574" s="2">
        <v>350</v>
      </c>
      <c r="B574" s="136"/>
      <c r="C574" s="136"/>
      <c r="D574" s="136"/>
      <c r="E574" s="127"/>
      <c r="F574" s="128"/>
      <c r="G574" s="143">
        <f t="shared" si="36"/>
        <v>0</v>
      </c>
      <c r="H574" s="146"/>
      <c r="I574" s="38" t="str">
        <f t="shared" si="37"/>
        <v xml:space="preserve"> </v>
      </c>
      <c r="J574" s="38" t="str">
        <f>IF(H574&lt;&gt;0,IF(AND(H574&gt;='proje ve personel bilgileri'!$B$9,H574&lt;='proje ve personel bilgileri'!$B$10)," ","Stoktan Kullanılan Malzeme Miktarı Proje Destek Süresi Dışında Bir Tarihtir")," ")</f>
        <v xml:space="preserve"> </v>
      </c>
    </row>
    <row r="575" spans="1:10" ht="15.75" customHeight="1" x14ac:dyDescent="0.25">
      <c r="A575" s="1">
        <v>351</v>
      </c>
      <c r="B575" s="136"/>
      <c r="C575" s="136"/>
      <c r="D575" s="136"/>
      <c r="E575" s="127"/>
      <c r="F575" s="128"/>
      <c r="G575" s="143">
        <f t="shared" si="36"/>
        <v>0</v>
      </c>
      <c r="H575" s="146"/>
      <c r="I575" s="38" t="str">
        <f t="shared" si="37"/>
        <v xml:space="preserve"> </v>
      </c>
      <c r="J575" s="38" t="str">
        <f>IF(H575&lt;&gt;0,IF(AND(H575&gt;='proje ve personel bilgileri'!$B$9,H575&lt;='proje ve personel bilgileri'!$B$10)," ","Stoktan Kullanılan Malzeme Miktarı Proje Destek Süresi Dışında Bir Tarihtir")," ")</f>
        <v xml:space="preserve"> </v>
      </c>
    </row>
    <row r="576" spans="1:10" ht="15.75" customHeight="1" x14ac:dyDescent="0.25">
      <c r="A576" s="2">
        <v>352</v>
      </c>
      <c r="B576" s="136"/>
      <c r="C576" s="136"/>
      <c r="D576" s="136"/>
      <c r="E576" s="127"/>
      <c r="F576" s="128"/>
      <c r="G576" s="143">
        <f t="shared" si="36"/>
        <v>0</v>
      </c>
      <c r="H576" s="146"/>
      <c r="I576" s="38" t="str">
        <f t="shared" si="37"/>
        <v xml:space="preserve"> </v>
      </c>
      <c r="J576" s="38" t="str">
        <f>IF(H576&lt;&gt;0,IF(AND(H576&gt;='proje ve personel bilgileri'!$B$9,H576&lt;='proje ve personel bilgileri'!$B$10)," ","Stoktan Kullanılan Malzeme Miktarı Proje Destek Süresi Dışında Bir Tarihtir")," ")</f>
        <v xml:space="preserve"> </v>
      </c>
    </row>
    <row r="577" spans="1:10" ht="15.75" customHeight="1" x14ac:dyDescent="0.25">
      <c r="A577" s="1">
        <v>353</v>
      </c>
      <c r="B577" s="136"/>
      <c r="C577" s="136"/>
      <c r="D577" s="136"/>
      <c r="E577" s="127"/>
      <c r="F577" s="128"/>
      <c r="G577" s="143">
        <f t="shared" si="36"/>
        <v>0</v>
      </c>
      <c r="H577" s="146"/>
      <c r="I577" s="38" t="str">
        <f t="shared" si="37"/>
        <v xml:space="preserve"> </v>
      </c>
      <c r="J577" s="38" t="str">
        <f>IF(H577&lt;&gt;0,IF(AND(H577&gt;='proje ve personel bilgileri'!$B$9,H577&lt;='proje ve personel bilgileri'!$B$10)," ","Stoktan Kullanılan Malzeme Miktarı Proje Destek Süresi Dışında Bir Tarihtir")," ")</f>
        <v xml:space="preserve"> </v>
      </c>
    </row>
    <row r="578" spans="1:10" ht="15.75" customHeight="1" x14ac:dyDescent="0.25">
      <c r="A578" s="2">
        <v>354</v>
      </c>
      <c r="B578" s="136"/>
      <c r="C578" s="136"/>
      <c r="D578" s="136"/>
      <c r="E578" s="127"/>
      <c r="F578" s="128"/>
      <c r="G578" s="143">
        <f t="shared" si="36"/>
        <v>0</v>
      </c>
      <c r="H578" s="146"/>
      <c r="I578" s="38" t="str">
        <f t="shared" si="37"/>
        <v xml:space="preserve"> </v>
      </c>
      <c r="J578" s="38" t="str">
        <f>IF(H578&lt;&gt;0,IF(AND(H578&gt;='proje ve personel bilgileri'!$B$9,H578&lt;='proje ve personel bilgileri'!$B$10)," ","Stoktan Kullanılan Malzeme Miktarı Proje Destek Süresi Dışında Bir Tarihtir")," ")</f>
        <v xml:space="preserve"> </v>
      </c>
    </row>
    <row r="579" spans="1:10" ht="15.75" customHeight="1" x14ac:dyDescent="0.25">
      <c r="A579" s="1">
        <v>355</v>
      </c>
      <c r="B579" s="136"/>
      <c r="C579" s="136"/>
      <c r="D579" s="136"/>
      <c r="E579" s="127"/>
      <c r="F579" s="128"/>
      <c r="G579" s="143">
        <f t="shared" si="36"/>
        <v>0</v>
      </c>
      <c r="H579" s="146"/>
      <c r="I579" s="38" t="str">
        <f t="shared" si="37"/>
        <v xml:space="preserve"> </v>
      </c>
      <c r="J579" s="38" t="str">
        <f>IF(H579&lt;&gt;0,IF(AND(H579&gt;='proje ve personel bilgileri'!$B$9,H579&lt;='proje ve personel bilgileri'!$B$10)," ","Stoktan Kullanılan Malzeme Miktarı Proje Destek Süresi Dışında Bir Tarihtir")," ")</f>
        <v xml:space="preserve"> </v>
      </c>
    </row>
    <row r="580" spans="1:10" ht="15.75" customHeight="1" x14ac:dyDescent="0.25">
      <c r="A580" s="2">
        <v>356</v>
      </c>
      <c r="B580" s="136"/>
      <c r="C580" s="136"/>
      <c r="D580" s="136"/>
      <c r="E580" s="127"/>
      <c r="F580" s="128"/>
      <c r="G580" s="143">
        <f t="shared" si="36"/>
        <v>0</v>
      </c>
      <c r="H580" s="146"/>
      <c r="I580" s="38" t="str">
        <f t="shared" si="37"/>
        <v xml:space="preserve"> </v>
      </c>
      <c r="J580" s="38" t="str">
        <f>IF(H580&lt;&gt;0,IF(AND(H580&gt;='proje ve personel bilgileri'!$B$9,H580&lt;='proje ve personel bilgileri'!$B$10)," ","Stoktan Kullanılan Malzeme Miktarı Proje Destek Süresi Dışında Bir Tarihtir")," ")</f>
        <v xml:space="preserve"> </v>
      </c>
    </row>
    <row r="581" spans="1:10" ht="15.75" customHeight="1" x14ac:dyDescent="0.25">
      <c r="A581" s="1">
        <v>357</v>
      </c>
      <c r="B581" s="136"/>
      <c r="C581" s="136"/>
      <c r="D581" s="136"/>
      <c r="E581" s="127"/>
      <c r="F581" s="128"/>
      <c r="G581" s="143">
        <f t="shared" si="36"/>
        <v>0</v>
      </c>
      <c r="H581" s="146"/>
      <c r="I581" s="38" t="str">
        <f t="shared" si="37"/>
        <v xml:space="preserve"> </v>
      </c>
      <c r="J581" s="38" t="str">
        <f>IF(H581&lt;&gt;0,IF(AND(H581&gt;='proje ve personel bilgileri'!$B$9,H581&lt;='proje ve personel bilgileri'!$B$10)," ","Stoktan Kullanılan Malzeme Miktarı Proje Destek Süresi Dışında Bir Tarihtir")," ")</f>
        <v xml:space="preserve"> </v>
      </c>
    </row>
    <row r="582" spans="1:10" ht="15.75" customHeight="1" x14ac:dyDescent="0.25">
      <c r="A582" s="2">
        <v>358</v>
      </c>
      <c r="B582" s="136"/>
      <c r="C582" s="136"/>
      <c r="D582" s="136"/>
      <c r="E582" s="127"/>
      <c r="F582" s="128"/>
      <c r="G582" s="143">
        <f t="shared" si="36"/>
        <v>0</v>
      </c>
      <c r="H582" s="146"/>
      <c r="I582" s="38" t="str">
        <f t="shared" si="37"/>
        <v xml:space="preserve"> </v>
      </c>
      <c r="J582" s="38" t="str">
        <f>IF(H582&lt;&gt;0,IF(AND(H582&gt;='proje ve personel bilgileri'!$B$9,H582&lt;='proje ve personel bilgileri'!$B$10)," ","Stoktan Kullanılan Malzeme Miktarı Proje Destek Süresi Dışında Bir Tarihtir")," ")</f>
        <v xml:space="preserve"> </v>
      </c>
    </row>
    <row r="583" spans="1:10" ht="15.75" customHeight="1" x14ac:dyDescent="0.25">
      <c r="A583" s="1">
        <v>359</v>
      </c>
      <c r="B583" s="136"/>
      <c r="C583" s="136"/>
      <c r="D583" s="136"/>
      <c r="E583" s="127"/>
      <c r="F583" s="128"/>
      <c r="G583" s="143">
        <f t="shared" si="36"/>
        <v>0</v>
      </c>
      <c r="H583" s="146"/>
      <c r="I583" s="38" t="str">
        <f t="shared" si="37"/>
        <v xml:space="preserve"> </v>
      </c>
      <c r="J583" s="38" t="str">
        <f>IF(H583&lt;&gt;0,IF(AND(H583&gt;='proje ve personel bilgileri'!$B$9,H583&lt;='proje ve personel bilgileri'!$B$10)," ","Stoktan Kullanılan Malzeme Miktarı Proje Destek Süresi Dışında Bir Tarihtir")," ")</f>
        <v xml:space="preserve"> </v>
      </c>
    </row>
    <row r="584" spans="1:10" ht="15.75" customHeight="1" x14ac:dyDescent="0.25">
      <c r="A584" s="2">
        <v>360</v>
      </c>
      <c r="B584" s="149"/>
      <c r="C584" s="149"/>
      <c r="D584" s="149"/>
      <c r="E584" s="150"/>
      <c r="F584" s="151"/>
      <c r="G584" s="143">
        <f t="shared" si="36"/>
        <v>0</v>
      </c>
      <c r="H584" s="152"/>
      <c r="I584" s="38" t="str">
        <f t="shared" si="37"/>
        <v xml:space="preserve"> </v>
      </c>
      <c r="J584" s="38" t="str">
        <f>IF(H584&lt;&gt;0,IF(AND(H584&gt;='proje ve personel bilgileri'!$B$9,H584&lt;='proje ve personel bilgileri'!$B$10)," ","Stoktan Kullanılan Malzeme Miktarı Proje Destek Süresi Dışında Bir Tarihtir")," ")</f>
        <v xml:space="preserve"> </v>
      </c>
    </row>
    <row r="585" spans="1:10" ht="15.75" customHeight="1" x14ac:dyDescent="0.25">
      <c r="A585" s="63">
        <v>361</v>
      </c>
      <c r="B585" s="139"/>
      <c r="C585" s="139"/>
      <c r="D585" s="139"/>
      <c r="E585" s="130"/>
      <c r="F585" s="131"/>
      <c r="G585" s="143">
        <f t="shared" si="36"/>
        <v>0</v>
      </c>
      <c r="H585" s="148"/>
      <c r="I585" s="38" t="str">
        <f t="shared" si="37"/>
        <v xml:space="preserve"> </v>
      </c>
      <c r="J585" s="38" t="str">
        <f>IF(H585&lt;&gt;0,IF(AND(H585&gt;='proje ve personel bilgileri'!$B$9,H585&lt;='proje ve personel bilgileri'!$B$10)," ","Stoktan Kullanılan Malzeme Miktarı Proje Destek Süresi Dışında Bir Tarihtir")," ")</f>
        <v xml:space="preserve"> </v>
      </c>
    </row>
    <row r="586" spans="1:10" ht="15.75" customHeight="1" x14ac:dyDescent="0.25">
      <c r="A586" s="45"/>
      <c r="B586" s="513"/>
      <c r="C586" s="513"/>
      <c r="D586" s="90"/>
      <c r="E586" s="442" t="s">
        <v>240</v>
      </c>
      <c r="F586" s="443"/>
      <c r="G586" s="48">
        <f>SUM(G567:G585)+G555</f>
        <v>0</v>
      </c>
      <c r="H586" s="46"/>
    </row>
    <row r="587" spans="1:10" ht="15" customHeight="1" x14ac:dyDescent="0.25">
      <c r="A587" s="47" t="s">
        <v>241</v>
      </c>
    </row>
    <row r="588" spans="1:10" ht="24.75" customHeight="1" x14ac:dyDescent="0.25">
      <c r="A588" s="511" t="s">
        <v>242</v>
      </c>
      <c r="B588" s="511"/>
      <c r="C588" s="511"/>
      <c r="D588" s="511"/>
      <c r="E588" s="511"/>
      <c r="F588" s="511"/>
      <c r="G588" s="511"/>
      <c r="H588" s="511"/>
      <c r="I588" s="511"/>
      <c r="J588" s="511"/>
    </row>
    <row r="589" spans="1:10" ht="15" customHeight="1" x14ac:dyDescent="0.25">
      <c r="A589" s="84"/>
      <c r="B589" s="84"/>
      <c r="C589" s="84"/>
      <c r="D589" s="84"/>
      <c r="E589" s="84"/>
      <c r="F589" s="84"/>
      <c r="G589" s="84"/>
      <c r="H589" s="84"/>
    </row>
    <row r="590" spans="1:10" ht="15" customHeight="1" x14ac:dyDescent="0.25">
      <c r="B590" s="512" t="s">
        <v>243</v>
      </c>
      <c r="C590" s="512"/>
      <c r="D590" s="512"/>
      <c r="E590" s="512"/>
      <c r="F590" s="512"/>
      <c r="G590" s="512"/>
    </row>
    <row r="591" spans="1:10" ht="15.75" customHeight="1" x14ac:dyDescent="0.25">
      <c r="A591" s="348" t="s">
        <v>232</v>
      </c>
      <c r="B591" s="348"/>
      <c r="C591" s="348"/>
      <c r="D591" s="348"/>
      <c r="E591" s="348"/>
      <c r="F591" s="348"/>
      <c r="G591" s="348"/>
      <c r="H591" s="348"/>
    </row>
    <row r="592" spans="1:10" ht="15" customHeight="1" x14ac:dyDescent="0.25">
      <c r="A592" s="70"/>
      <c r="B592" s="70"/>
      <c r="C592" s="71" t="str">
        <f>'proje ve personel bilgileri'!$B$7</f>
        <v>/</v>
      </c>
      <c r="D592" s="70" t="s">
        <v>109</v>
      </c>
      <c r="E592" s="70"/>
      <c r="F592" s="70"/>
      <c r="G592" s="70"/>
      <c r="H592" s="70"/>
    </row>
    <row r="593" spans="1:10" ht="18.75" customHeight="1" x14ac:dyDescent="0.25">
      <c r="G593" s="42" t="s">
        <v>233</v>
      </c>
    </row>
    <row r="594" spans="1:10" ht="30.75" customHeight="1" x14ac:dyDescent="0.25">
      <c r="A594" s="43" t="s">
        <v>2</v>
      </c>
      <c r="B594" s="374">
        <f>'proje ve personel bilgileri'!B2</f>
        <v>0</v>
      </c>
      <c r="C594" s="375"/>
      <c r="D594" s="375"/>
      <c r="E594" s="375"/>
      <c r="F594" s="375"/>
      <c r="G594" s="375"/>
      <c r="H594" s="376"/>
    </row>
    <row r="595" spans="1:10" ht="30.75" customHeight="1" x14ac:dyDescent="0.25">
      <c r="A595" s="44" t="s">
        <v>4</v>
      </c>
      <c r="B595" s="351">
        <f>'proje ve personel bilgileri'!B3</f>
        <v>0</v>
      </c>
      <c r="C595" s="352"/>
      <c r="D595" s="352"/>
      <c r="E595" s="352"/>
      <c r="F595" s="352"/>
      <c r="G595" s="352"/>
      <c r="H595" s="353"/>
    </row>
    <row r="596" spans="1:10" ht="45" customHeight="1" x14ac:dyDescent="0.25">
      <c r="A596" s="343" t="s">
        <v>87</v>
      </c>
      <c r="B596" s="88" t="s">
        <v>234</v>
      </c>
      <c r="C596" s="343" t="s">
        <v>227</v>
      </c>
      <c r="D596" s="343" t="s">
        <v>235</v>
      </c>
      <c r="E596" s="343" t="s">
        <v>236</v>
      </c>
      <c r="F596" s="343" t="s">
        <v>237</v>
      </c>
      <c r="G596" s="82" t="s">
        <v>181</v>
      </c>
      <c r="H596" s="343" t="s">
        <v>238</v>
      </c>
    </row>
    <row r="597" spans="1:10" ht="30.75" customHeight="1" x14ac:dyDescent="0.25">
      <c r="A597" s="338"/>
      <c r="B597" s="88" t="s">
        <v>239</v>
      </c>
      <c r="C597" s="338"/>
      <c r="D597" s="505"/>
      <c r="E597" s="338"/>
      <c r="F597" s="338"/>
      <c r="G597" s="82" t="s">
        <v>98</v>
      </c>
      <c r="H597" s="338"/>
    </row>
    <row r="598" spans="1:10" ht="15.75" customHeight="1" x14ac:dyDescent="0.25">
      <c r="A598" s="1">
        <v>362</v>
      </c>
      <c r="B598" s="133"/>
      <c r="C598" s="133"/>
      <c r="D598" s="133"/>
      <c r="E598" s="124"/>
      <c r="F598" s="125"/>
      <c r="G598" s="143">
        <f t="shared" ref="G598:G616" si="38">E598*F598</f>
        <v>0</v>
      </c>
      <c r="H598" s="144"/>
      <c r="I598" s="38" t="str">
        <f t="shared" ref="I598:I616" si="39">IF(G598&lt;&gt;0,(IF(H598=0,"Tarih Zorunlu Alandır"," "))," ")</f>
        <v xml:space="preserve"> </v>
      </c>
      <c r="J598" s="38" t="str">
        <f>IF(H598&lt;&gt;0,IF(AND(H598&gt;='proje ve personel bilgileri'!$B$9,H598&lt;='proje ve personel bilgileri'!$B$10)," ","Stoktan Kullanılan Malzeme Miktarı Proje Destek Süresi Dışında Bir Tarihtir")," ")</f>
        <v xml:space="preserve"> </v>
      </c>
    </row>
    <row r="599" spans="1:10" ht="15.75" customHeight="1" x14ac:dyDescent="0.25">
      <c r="A599" s="2">
        <v>363</v>
      </c>
      <c r="B599" s="136"/>
      <c r="C599" s="136"/>
      <c r="D599" s="136"/>
      <c r="E599" s="127"/>
      <c r="F599" s="128"/>
      <c r="G599" s="143">
        <f t="shared" si="38"/>
        <v>0</v>
      </c>
      <c r="H599" s="146"/>
      <c r="I599" s="38" t="str">
        <f t="shared" si="39"/>
        <v xml:space="preserve"> </v>
      </c>
      <c r="J599" s="38" t="str">
        <f>IF(H599&lt;&gt;0,IF(AND(H599&gt;='proje ve personel bilgileri'!$B$9,H599&lt;='proje ve personel bilgileri'!$B$10)," ","Stoktan Kullanılan Malzeme Miktarı Proje Destek Süresi Dışında Bir Tarihtir")," ")</f>
        <v xml:space="preserve"> </v>
      </c>
    </row>
    <row r="600" spans="1:10" ht="15.75" customHeight="1" x14ac:dyDescent="0.25">
      <c r="A600" s="1">
        <v>364</v>
      </c>
      <c r="B600" s="136"/>
      <c r="C600" s="136"/>
      <c r="D600" s="136"/>
      <c r="E600" s="127"/>
      <c r="F600" s="128"/>
      <c r="G600" s="143">
        <f t="shared" si="38"/>
        <v>0</v>
      </c>
      <c r="H600" s="146"/>
      <c r="I600" s="38" t="str">
        <f t="shared" si="39"/>
        <v xml:space="preserve"> </v>
      </c>
      <c r="J600" s="38" t="str">
        <f>IF(H600&lt;&gt;0,IF(AND(H600&gt;='proje ve personel bilgileri'!$B$9,H600&lt;='proje ve personel bilgileri'!$B$10)," ","Stoktan Kullanılan Malzeme Miktarı Proje Destek Süresi Dışında Bir Tarihtir")," ")</f>
        <v xml:space="preserve"> </v>
      </c>
    </row>
    <row r="601" spans="1:10" ht="15.75" customHeight="1" x14ac:dyDescent="0.25">
      <c r="A601" s="2">
        <v>365</v>
      </c>
      <c r="B601" s="136"/>
      <c r="C601" s="136"/>
      <c r="D601" s="136"/>
      <c r="E601" s="127"/>
      <c r="F601" s="128"/>
      <c r="G601" s="143">
        <f t="shared" si="38"/>
        <v>0</v>
      </c>
      <c r="H601" s="146"/>
      <c r="I601" s="38" t="str">
        <f t="shared" si="39"/>
        <v xml:space="preserve"> </v>
      </c>
      <c r="J601" s="38" t="str">
        <f>IF(H601&lt;&gt;0,IF(AND(H601&gt;='proje ve personel bilgileri'!$B$9,H601&lt;='proje ve personel bilgileri'!$B$10)," ","Stoktan Kullanılan Malzeme Miktarı Proje Destek Süresi Dışında Bir Tarihtir")," ")</f>
        <v xml:space="preserve"> </v>
      </c>
    </row>
    <row r="602" spans="1:10" ht="15.75" customHeight="1" x14ac:dyDescent="0.25">
      <c r="A602" s="1">
        <v>366</v>
      </c>
      <c r="B602" s="136"/>
      <c r="C602" s="136"/>
      <c r="D602" s="136"/>
      <c r="E602" s="127"/>
      <c r="F602" s="128"/>
      <c r="G602" s="143">
        <f t="shared" si="38"/>
        <v>0</v>
      </c>
      <c r="H602" s="146"/>
      <c r="I602" s="38" t="str">
        <f t="shared" si="39"/>
        <v xml:space="preserve"> </v>
      </c>
      <c r="J602" s="38" t="str">
        <f>IF(H602&lt;&gt;0,IF(AND(H602&gt;='proje ve personel bilgileri'!$B$9,H602&lt;='proje ve personel bilgileri'!$B$10)," ","Stoktan Kullanılan Malzeme Miktarı Proje Destek Süresi Dışında Bir Tarihtir")," ")</f>
        <v xml:space="preserve"> </v>
      </c>
    </row>
    <row r="603" spans="1:10" ht="15.75" customHeight="1" x14ac:dyDescent="0.25">
      <c r="A603" s="2">
        <v>367</v>
      </c>
      <c r="B603" s="136"/>
      <c r="C603" s="136"/>
      <c r="D603" s="136"/>
      <c r="E603" s="127"/>
      <c r="F603" s="128"/>
      <c r="G603" s="143">
        <f t="shared" si="38"/>
        <v>0</v>
      </c>
      <c r="H603" s="146"/>
      <c r="I603" s="38" t="str">
        <f t="shared" si="39"/>
        <v xml:space="preserve"> </v>
      </c>
      <c r="J603" s="38" t="str">
        <f>IF(H603&lt;&gt;0,IF(AND(H603&gt;='proje ve personel bilgileri'!$B$9,H603&lt;='proje ve personel bilgileri'!$B$10)," ","Stoktan Kullanılan Malzeme Miktarı Proje Destek Süresi Dışında Bir Tarihtir")," ")</f>
        <v xml:space="preserve"> </v>
      </c>
    </row>
    <row r="604" spans="1:10" ht="15.75" customHeight="1" x14ac:dyDescent="0.25">
      <c r="A604" s="1">
        <v>368</v>
      </c>
      <c r="B604" s="136"/>
      <c r="C604" s="136"/>
      <c r="D604" s="136"/>
      <c r="E604" s="127"/>
      <c r="F604" s="128"/>
      <c r="G604" s="143">
        <f t="shared" si="38"/>
        <v>0</v>
      </c>
      <c r="H604" s="146"/>
      <c r="I604" s="38" t="str">
        <f t="shared" si="39"/>
        <v xml:space="preserve"> </v>
      </c>
      <c r="J604" s="38" t="str">
        <f>IF(H604&lt;&gt;0,IF(AND(H604&gt;='proje ve personel bilgileri'!$B$9,H604&lt;='proje ve personel bilgileri'!$B$10)," ","Stoktan Kullanılan Malzeme Miktarı Proje Destek Süresi Dışında Bir Tarihtir")," ")</f>
        <v xml:space="preserve"> </v>
      </c>
    </row>
    <row r="605" spans="1:10" ht="15.75" customHeight="1" x14ac:dyDescent="0.25">
      <c r="A605" s="2">
        <v>369</v>
      </c>
      <c r="B605" s="136"/>
      <c r="C605" s="136"/>
      <c r="D605" s="136"/>
      <c r="E605" s="127"/>
      <c r="F605" s="128"/>
      <c r="G605" s="143">
        <f t="shared" si="38"/>
        <v>0</v>
      </c>
      <c r="H605" s="146"/>
      <c r="I605" s="38" t="str">
        <f t="shared" si="39"/>
        <v xml:space="preserve"> </v>
      </c>
      <c r="J605" s="38" t="str">
        <f>IF(H605&lt;&gt;0,IF(AND(H605&gt;='proje ve personel bilgileri'!$B$9,H605&lt;='proje ve personel bilgileri'!$B$10)," ","Stoktan Kullanılan Malzeme Miktarı Proje Destek Süresi Dışında Bir Tarihtir")," ")</f>
        <v xml:space="preserve"> </v>
      </c>
    </row>
    <row r="606" spans="1:10" ht="15.75" customHeight="1" x14ac:dyDescent="0.25">
      <c r="A606" s="1">
        <v>370</v>
      </c>
      <c r="B606" s="136"/>
      <c r="C606" s="136"/>
      <c r="D606" s="136"/>
      <c r="E606" s="127"/>
      <c r="F606" s="128"/>
      <c r="G606" s="143">
        <f t="shared" si="38"/>
        <v>0</v>
      </c>
      <c r="H606" s="146"/>
      <c r="I606" s="38" t="str">
        <f t="shared" si="39"/>
        <v xml:space="preserve"> </v>
      </c>
      <c r="J606" s="38" t="str">
        <f>IF(H606&lt;&gt;0,IF(AND(H606&gt;='proje ve personel bilgileri'!$B$9,H606&lt;='proje ve personel bilgileri'!$B$10)," ","Stoktan Kullanılan Malzeme Miktarı Proje Destek Süresi Dışında Bir Tarihtir")," ")</f>
        <v xml:space="preserve"> </v>
      </c>
    </row>
    <row r="607" spans="1:10" ht="15.75" customHeight="1" x14ac:dyDescent="0.25">
      <c r="A607" s="2">
        <v>371</v>
      </c>
      <c r="B607" s="136"/>
      <c r="C607" s="136"/>
      <c r="D607" s="136"/>
      <c r="E607" s="127"/>
      <c r="F607" s="128"/>
      <c r="G607" s="143">
        <f t="shared" si="38"/>
        <v>0</v>
      </c>
      <c r="H607" s="146"/>
      <c r="I607" s="38" t="str">
        <f t="shared" si="39"/>
        <v xml:space="preserve"> </v>
      </c>
      <c r="J607" s="38" t="str">
        <f>IF(H607&lt;&gt;0,IF(AND(H607&gt;='proje ve personel bilgileri'!$B$9,H607&lt;='proje ve personel bilgileri'!$B$10)," ","Stoktan Kullanılan Malzeme Miktarı Proje Destek Süresi Dışında Bir Tarihtir")," ")</f>
        <v xml:space="preserve"> </v>
      </c>
    </row>
    <row r="608" spans="1:10" ht="15.75" customHeight="1" x14ac:dyDescent="0.25">
      <c r="A608" s="1">
        <v>372</v>
      </c>
      <c r="B608" s="136"/>
      <c r="C608" s="136"/>
      <c r="D608" s="136"/>
      <c r="E608" s="127"/>
      <c r="F608" s="128"/>
      <c r="G608" s="143">
        <f t="shared" si="38"/>
        <v>0</v>
      </c>
      <c r="H608" s="146"/>
      <c r="I608" s="38" t="str">
        <f t="shared" si="39"/>
        <v xml:space="preserve"> </v>
      </c>
      <c r="J608" s="38" t="str">
        <f>IF(H608&lt;&gt;0,IF(AND(H608&gt;='proje ve personel bilgileri'!$B$9,H608&lt;='proje ve personel bilgileri'!$B$10)," ","Stoktan Kullanılan Malzeme Miktarı Proje Destek Süresi Dışında Bir Tarihtir")," ")</f>
        <v xml:space="preserve"> </v>
      </c>
    </row>
    <row r="609" spans="1:10" ht="15.75" customHeight="1" x14ac:dyDescent="0.25">
      <c r="A609" s="2">
        <v>373</v>
      </c>
      <c r="B609" s="136"/>
      <c r="C609" s="136"/>
      <c r="D609" s="136"/>
      <c r="E609" s="127"/>
      <c r="F609" s="128"/>
      <c r="G609" s="143">
        <f t="shared" si="38"/>
        <v>0</v>
      </c>
      <c r="H609" s="146"/>
      <c r="I609" s="38" t="str">
        <f t="shared" si="39"/>
        <v xml:space="preserve"> </v>
      </c>
      <c r="J609" s="38" t="str">
        <f>IF(H609&lt;&gt;0,IF(AND(H609&gt;='proje ve personel bilgileri'!$B$9,H609&lt;='proje ve personel bilgileri'!$B$10)," ","Stoktan Kullanılan Malzeme Miktarı Proje Destek Süresi Dışında Bir Tarihtir")," ")</f>
        <v xml:space="preserve"> </v>
      </c>
    </row>
    <row r="610" spans="1:10" ht="15.75" customHeight="1" x14ac:dyDescent="0.25">
      <c r="A610" s="1">
        <v>374</v>
      </c>
      <c r="B610" s="136"/>
      <c r="C610" s="136"/>
      <c r="D610" s="136"/>
      <c r="E610" s="127"/>
      <c r="F610" s="128"/>
      <c r="G610" s="143">
        <f t="shared" si="38"/>
        <v>0</v>
      </c>
      <c r="H610" s="146"/>
      <c r="I610" s="38" t="str">
        <f t="shared" si="39"/>
        <v xml:space="preserve"> </v>
      </c>
      <c r="J610" s="38" t="str">
        <f>IF(H610&lt;&gt;0,IF(AND(H610&gt;='proje ve personel bilgileri'!$B$9,H610&lt;='proje ve personel bilgileri'!$B$10)," ","Stoktan Kullanılan Malzeme Miktarı Proje Destek Süresi Dışında Bir Tarihtir")," ")</f>
        <v xml:space="preserve"> </v>
      </c>
    </row>
    <row r="611" spans="1:10" ht="15.75" customHeight="1" x14ac:dyDescent="0.25">
      <c r="A611" s="2">
        <v>375</v>
      </c>
      <c r="B611" s="136"/>
      <c r="C611" s="136"/>
      <c r="D611" s="136"/>
      <c r="E611" s="127"/>
      <c r="F611" s="128"/>
      <c r="G611" s="143">
        <f t="shared" si="38"/>
        <v>0</v>
      </c>
      <c r="H611" s="146"/>
      <c r="I611" s="38" t="str">
        <f t="shared" si="39"/>
        <v xml:space="preserve"> </v>
      </c>
      <c r="J611" s="38" t="str">
        <f>IF(H611&lt;&gt;0,IF(AND(H611&gt;='proje ve personel bilgileri'!$B$9,H611&lt;='proje ve personel bilgileri'!$B$10)," ","Stoktan Kullanılan Malzeme Miktarı Proje Destek Süresi Dışında Bir Tarihtir")," ")</f>
        <v xml:space="preserve"> </v>
      </c>
    </row>
    <row r="612" spans="1:10" ht="15.75" customHeight="1" x14ac:dyDescent="0.25">
      <c r="A612" s="1">
        <v>376</v>
      </c>
      <c r="B612" s="136"/>
      <c r="C612" s="136"/>
      <c r="D612" s="136"/>
      <c r="E612" s="127"/>
      <c r="F612" s="128"/>
      <c r="G612" s="143">
        <f t="shared" si="38"/>
        <v>0</v>
      </c>
      <c r="H612" s="146"/>
      <c r="I612" s="38" t="str">
        <f t="shared" si="39"/>
        <v xml:space="preserve"> </v>
      </c>
      <c r="J612" s="38" t="str">
        <f>IF(H612&lt;&gt;0,IF(AND(H612&gt;='proje ve personel bilgileri'!$B$9,H612&lt;='proje ve personel bilgileri'!$B$10)," ","Stoktan Kullanılan Malzeme Miktarı Proje Destek Süresi Dışında Bir Tarihtir")," ")</f>
        <v xml:space="preserve"> </v>
      </c>
    </row>
    <row r="613" spans="1:10" ht="15.75" customHeight="1" x14ac:dyDescent="0.25">
      <c r="A613" s="2">
        <v>377</v>
      </c>
      <c r="B613" s="136"/>
      <c r="C613" s="136"/>
      <c r="D613" s="136"/>
      <c r="E613" s="127"/>
      <c r="F613" s="128"/>
      <c r="G613" s="143">
        <f t="shared" si="38"/>
        <v>0</v>
      </c>
      <c r="H613" s="146"/>
      <c r="I613" s="38" t="str">
        <f t="shared" si="39"/>
        <v xml:space="preserve"> </v>
      </c>
      <c r="J613" s="38" t="str">
        <f>IF(H613&lt;&gt;0,IF(AND(H613&gt;='proje ve personel bilgileri'!$B$9,H613&lt;='proje ve personel bilgileri'!$B$10)," ","Stoktan Kullanılan Malzeme Miktarı Proje Destek Süresi Dışında Bir Tarihtir")," ")</f>
        <v xml:space="preserve"> </v>
      </c>
    </row>
    <row r="614" spans="1:10" ht="15.75" customHeight="1" x14ac:dyDescent="0.25">
      <c r="A614" s="1">
        <v>378</v>
      </c>
      <c r="B614" s="136"/>
      <c r="C614" s="136"/>
      <c r="D614" s="136"/>
      <c r="E614" s="127"/>
      <c r="F614" s="128"/>
      <c r="G614" s="143">
        <f t="shared" si="38"/>
        <v>0</v>
      </c>
      <c r="H614" s="146"/>
      <c r="I614" s="38" t="str">
        <f t="shared" si="39"/>
        <v xml:space="preserve"> </v>
      </c>
      <c r="J614" s="38" t="str">
        <f>IF(H614&lt;&gt;0,IF(AND(H614&gt;='proje ve personel bilgileri'!$B$9,H614&lt;='proje ve personel bilgileri'!$B$10)," ","Stoktan Kullanılan Malzeme Miktarı Proje Destek Süresi Dışında Bir Tarihtir")," ")</f>
        <v xml:space="preserve"> </v>
      </c>
    </row>
    <row r="615" spans="1:10" ht="15.75" customHeight="1" x14ac:dyDescent="0.25">
      <c r="A615" s="2">
        <v>379</v>
      </c>
      <c r="B615" s="149"/>
      <c r="C615" s="149"/>
      <c r="D615" s="149"/>
      <c r="E615" s="150"/>
      <c r="F615" s="151"/>
      <c r="G615" s="143">
        <f t="shared" si="38"/>
        <v>0</v>
      </c>
      <c r="H615" s="152"/>
      <c r="I615" s="38" t="str">
        <f t="shared" si="39"/>
        <v xml:space="preserve"> </v>
      </c>
      <c r="J615" s="38" t="str">
        <f>IF(H615&lt;&gt;0,IF(AND(H615&gt;='proje ve personel bilgileri'!$B$9,H615&lt;='proje ve personel bilgileri'!$B$10)," ","Stoktan Kullanılan Malzeme Miktarı Proje Destek Süresi Dışında Bir Tarihtir")," ")</f>
        <v xml:space="preserve"> </v>
      </c>
    </row>
    <row r="616" spans="1:10" ht="15.75" customHeight="1" x14ac:dyDescent="0.25">
      <c r="A616" s="63">
        <v>380</v>
      </c>
      <c r="B616" s="139"/>
      <c r="C616" s="139"/>
      <c r="D616" s="139"/>
      <c r="E616" s="130"/>
      <c r="F616" s="131"/>
      <c r="G616" s="143">
        <f t="shared" si="38"/>
        <v>0</v>
      </c>
      <c r="H616" s="148"/>
      <c r="I616" s="38" t="str">
        <f t="shared" si="39"/>
        <v xml:space="preserve"> </v>
      </c>
      <c r="J616" s="38" t="str">
        <f>IF(H616&lt;&gt;0,IF(AND(H616&gt;='proje ve personel bilgileri'!$B$9,H616&lt;='proje ve personel bilgileri'!$B$10)," ","Stoktan Kullanılan Malzeme Miktarı Proje Destek Süresi Dışında Bir Tarihtir")," ")</f>
        <v xml:space="preserve"> </v>
      </c>
    </row>
    <row r="617" spans="1:10" ht="15.75" customHeight="1" x14ac:dyDescent="0.25">
      <c r="A617" s="45"/>
      <c r="B617" s="513"/>
      <c r="C617" s="513"/>
      <c r="D617" s="90"/>
      <c r="E617" s="442" t="s">
        <v>240</v>
      </c>
      <c r="F617" s="443"/>
      <c r="G617" s="48">
        <f>SUM(G598:G616)+G586</f>
        <v>0</v>
      </c>
      <c r="H617" s="46"/>
    </row>
    <row r="618" spans="1:10" ht="15" customHeight="1" x14ac:dyDescent="0.25">
      <c r="A618" s="47" t="s">
        <v>241</v>
      </c>
    </row>
    <row r="619" spans="1:10" ht="25.5" customHeight="1" x14ac:dyDescent="0.25">
      <c r="A619" s="511" t="s">
        <v>242</v>
      </c>
      <c r="B619" s="511"/>
      <c r="C619" s="511"/>
      <c r="D619" s="511"/>
      <c r="E619" s="511"/>
      <c r="F619" s="511"/>
      <c r="G619" s="511"/>
      <c r="H619" s="511"/>
      <c r="I619" s="511"/>
      <c r="J619" s="511"/>
    </row>
    <row r="620" spans="1:10" ht="15" customHeight="1" x14ac:dyDescent="0.25">
      <c r="A620" s="84"/>
      <c r="B620" s="84"/>
      <c r="C620" s="84"/>
      <c r="D620" s="84"/>
      <c r="E620" s="84"/>
      <c r="F620" s="84"/>
      <c r="G620" s="84"/>
      <c r="H620" s="84"/>
    </row>
    <row r="621" spans="1:10" ht="15" customHeight="1" x14ac:dyDescent="0.25">
      <c r="B621" s="512" t="s">
        <v>243</v>
      </c>
      <c r="C621" s="512"/>
      <c r="D621" s="512"/>
      <c r="E621" s="512"/>
      <c r="F621" s="512"/>
      <c r="G621" s="512"/>
    </row>
    <row r="622" spans="1:10" ht="15.75" customHeight="1" x14ac:dyDescent="0.25">
      <c r="A622" s="348" t="s">
        <v>232</v>
      </c>
      <c r="B622" s="348"/>
      <c r="C622" s="348"/>
      <c r="D622" s="348"/>
      <c r="E622" s="348"/>
      <c r="F622" s="348"/>
      <c r="G622" s="348"/>
      <c r="H622" s="348"/>
    </row>
    <row r="623" spans="1:10" ht="15" customHeight="1" x14ac:dyDescent="0.25">
      <c r="A623" s="70"/>
      <c r="B623" s="70"/>
      <c r="C623" s="71" t="str">
        <f>'proje ve personel bilgileri'!$B$7</f>
        <v>/</v>
      </c>
      <c r="D623" s="70" t="s">
        <v>109</v>
      </c>
      <c r="E623" s="70"/>
      <c r="F623" s="70"/>
      <c r="G623" s="70"/>
      <c r="H623" s="70"/>
    </row>
    <row r="624" spans="1:10" ht="18.75" customHeight="1" x14ac:dyDescent="0.25">
      <c r="G624" s="42" t="s">
        <v>233</v>
      </c>
    </row>
    <row r="625" spans="1:10" ht="30.75" customHeight="1" x14ac:dyDescent="0.25">
      <c r="A625" s="43" t="s">
        <v>2</v>
      </c>
      <c r="B625" s="374">
        <f>'proje ve personel bilgileri'!B2</f>
        <v>0</v>
      </c>
      <c r="C625" s="375"/>
      <c r="D625" s="375"/>
      <c r="E625" s="375"/>
      <c r="F625" s="375"/>
      <c r="G625" s="375"/>
      <c r="H625" s="376"/>
    </row>
    <row r="626" spans="1:10" ht="30.75" customHeight="1" x14ac:dyDescent="0.25">
      <c r="A626" s="44" t="s">
        <v>4</v>
      </c>
      <c r="B626" s="351">
        <f>'proje ve personel bilgileri'!B3</f>
        <v>0</v>
      </c>
      <c r="C626" s="352"/>
      <c r="D626" s="352"/>
      <c r="E626" s="352"/>
      <c r="F626" s="352"/>
      <c r="G626" s="352"/>
      <c r="H626" s="353"/>
    </row>
    <row r="627" spans="1:10" ht="45" customHeight="1" x14ac:dyDescent="0.25">
      <c r="A627" s="343" t="s">
        <v>87</v>
      </c>
      <c r="B627" s="88" t="s">
        <v>234</v>
      </c>
      <c r="C627" s="343" t="s">
        <v>227</v>
      </c>
      <c r="D627" s="343" t="s">
        <v>235</v>
      </c>
      <c r="E627" s="343" t="s">
        <v>236</v>
      </c>
      <c r="F627" s="343" t="s">
        <v>237</v>
      </c>
      <c r="G627" s="82" t="s">
        <v>181</v>
      </c>
      <c r="H627" s="343" t="s">
        <v>238</v>
      </c>
    </row>
    <row r="628" spans="1:10" ht="30.75" customHeight="1" x14ac:dyDescent="0.25">
      <c r="A628" s="338"/>
      <c r="B628" s="88" t="s">
        <v>239</v>
      </c>
      <c r="C628" s="338"/>
      <c r="D628" s="505"/>
      <c r="E628" s="338"/>
      <c r="F628" s="338"/>
      <c r="G628" s="82" t="s">
        <v>98</v>
      </c>
      <c r="H628" s="338"/>
    </row>
    <row r="629" spans="1:10" ht="15.75" customHeight="1" x14ac:dyDescent="0.25">
      <c r="A629" s="1">
        <v>381</v>
      </c>
      <c r="B629" s="133"/>
      <c r="C629" s="133"/>
      <c r="D629" s="133"/>
      <c r="E629" s="124"/>
      <c r="F629" s="125"/>
      <c r="G629" s="143">
        <f t="shared" ref="G629:G647" si="40">E629*F629</f>
        <v>0</v>
      </c>
      <c r="H629" s="144"/>
      <c r="I629" s="38" t="str">
        <f t="shared" ref="I629:I647" si="41">IF(G629&lt;&gt;0,(IF(H629=0,"Tarih Zorunlu Alandır"," "))," ")</f>
        <v xml:space="preserve"> </v>
      </c>
      <c r="J629" s="38" t="str">
        <f>IF(H629&lt;&gt;0,IF(AND(H629&gt;='proje ve personel bilgileri'!$B$9,H629&lt;='proje ve personel bilgileri'!$B$10)," ","Stoktan Kullanılan Malzeme Miktarı Proje Destek Süresi Dışında Bir Tarihtir")," ")</f>
        <v xml:space="preserve"> </v>
      </c>
    </row>
    <row r="630" spans="1:10" ht="15.75" customHeight="1" x14ac:dyDescent="0.25">
      <c r="A630" s="2">
        <v>382</v>
      </c>
      <c r="B630" s="136"/>
      <c r="C630" s="136"/>
      <c r="D630" s="136"/>
      <c r="E630" s="127"/>
      <c r="F630" s="128"/>
      <c r="G630" s="143">
        <f t="shared" si="40"/>
        <v>0</v>
      </c>
      <c r="H630" s="146"/>
      <c r="I630" s="38" t="str">
        <f t="shared" si="41"/>
        <v xml:space="preserve"> </v>
      </c>
      <c r="J630" s="38" t="str">
        <f>IF(H630&lt;&gt;0,IF(AND(H630&gt;='proje ve personel bilgileri'!$B$9,H630&lt;='proje ve personel bilgileri'!$B$10)," ","Stoktan Kullanılan Malzeme Miktarı Proje Destek Süresi Dışında Bir Tarihtir")," ")</f>
        <v xml:space="preserve"> </v>
      </c>
    </row>
    <row r="631" spans="1:10" ht="15.75" customHeight="1" x14ac:dyDescent="0.25">
      <c r="A631" s="1">
        <v>383</v>
      </c>
      <c r="B631" s="136"/>
      <c r="C631" s="136"/>
      <c r="D631" s="136"/>
      <c r="E631" s="127"/>
      <c r="F631" s="128"/>
      <c r="G631" s="143">
        <f t="shared" si="40"/>
        <v>0</v>
      </c>
      <c r="H631" s="146"/>
      <c r="I631" s="38" t="str">
        <f t="shared" si="41"/>
        <v xml:space="preserve"> </v>
      </c>
      <c r="J631" s="38" t="str">
        <f>IF(H631&lt;&gt;0,IF(AND(H631&gt;='proje ve personel bilgileri'!$B$9,H631&lt;='proje ve personel bilgileri'!$B$10)," ","Stoktan Kullanılan Malzeme Miktarı Proje Destek Süresi Dışında Bir Tarihtir")," ")</f>
        <v xml:space="preserve"> </v>
      </c>
    </row>
    <row r="632" spans="1:10" ht="15.75" customHeight="1" x14ac:dyDescent="0.25">
      <c r="A632" s="2">
        <v>384</v>
      </c>
      <c r="B632" s="136"/>
      <c r="C632" s="136"/>
      <c r="D632" s="136"/>
      <c r="E632" s="127"/>
      <c r="F632" s="128"/>
      <c r="G632" s="143">
        <f t="shared" si="40"/>
        <v>0</v>
      </c>
      <c r="H632" s="146"/>
      <c r="I632" s="38" t="str">
        <f t="shared" si="41"/>
        <v xml:space="preserve"> </v>
      </c>
      <c r="J632" s="38" t="str">
        <f>IF(H632&lt;&gt;0,IF(AND(H632&gt;='proje ve personel bilgileri'!$B$9,H632&lt;='proje ve personel bilgileri'!$B$10)," ","Stoktan Kullanılan Malzeme Miktarı Proje Destek Süresi Dışında Bir Tarihtir")," ")</f>
        <v xml:space="preserve"> </v>
      </c>
    </row>
    <row r="633" spans="1:10" ht="15.75" customHeight="1" x14ac:dyDescent="0.25">
      <c r="A633" s="1">
        <v>385</v>
      </c>
      <c r="B633" s="136"/>
      <c r="C633" s="136"/>
      <c r="D633" s="136"/>
      <c r="E633" s="127"/>
      <c r="F633" s="128"/>
      <c r="G633" s="143">
        <f t="shared" si="40"/>
        <v>0</v>
      </c>
      <c r="H633" s="146"/>
      <c r="I633" s="38" t="str">
        <f t="shared" si="41"/>
        <v xml:space="preserve"> </v>
      </c>
      <c r="J633" s="38" t="str">
        <f>IF(H633&lt;&gt;0,IF(AND(H633&gt;='proje ve personel bilgileri'!$B$9,H633&lt;='proje ve personel bilgileri'!$B$10)," ","Stoktan Kullanılan Malzeme Miktarı Proje Destek Süresi Dışında Bir Tarihtir")," ")</f>
        <v xml:space="preserve"> </v>
      </c>
    </row>
    <row r="634" spans="1:10" ht="15.75" customHeight="1" x14ac:dyDescent="0.25">
      <c r="A634" s="2">
        <v>386</v>
      </c>
      <c r="B634" s="136"/>
      <c r="C634" s="136"/>
      <c r="D634" s="136"/>
      <c r="E634" s="127"/>
      <c r="F634" s="128"/>
      <c r="G634" s="143">
        <f t="shared" si="40"/>
        <v>0</v>
      </c>
      <c r="H634" s="146"/>
      <c r="I634" s="38" t="str">
        <f t="shared" si="41"/>
        <v xml:space="preserve"> </v>
      </c>
      <c r="J634" s="38" t="str">
        <f>IF(H634&lt;&gt;0,IF(AND(H634&gt;='proje ve personel bilgileri'!$B$9,H634&lt;='proje ve personel bilgileri'!$B$10)," ","Stoktan Kullanılan Malzeme Miktarı Proje Destek Süresi Dışında Bir Tarihtir")," ")</f>
        <v xml:space="preserve"> </v>
      </c>
    </row>
    <row r="635" spans="1:10" ht="15.75" customHeight="1" x14ac:dyDescent="0.25">
      <c r="A635" s="1">
        <v>387</v>
      </c>
      <c r="B635" s="136"/>
      <c r="C635" s="136"/>
      <c r="D635" s="136"/>
      <c r="E635" s="127"/>
      <c r="F635" s="128"/>
      <c r="G635" s="143">
        <f t="shared" si="40"/>
        <v>0</v>
      </c>
      <c r="H635" s="146"/>
      <c r="I635" s="38" t="str">
        <f t="shared" si="41"/>
        <v xml:space="preserve"> </v>
      </c>
      <c r="J635" s="38" t="str">
        <f>IF(H635&lt;&gt;0,IF(AND(H635&gt;='proje ve personel bilgileri'!$B$9,H635&lt;='proje ve personel bilgileri'!$B$10)," ","Stoktan Kullanılan Malzeme Miktarı Proje Destek Süresi Dışında Bir Tarihtir")," ")</f>
        <v xml:space="preserve"> </v>
      </c>
    </row>
    <row r="636" spans="1:10" ht="15.75" customHeight="1" x14ac:dyDescent="0.25">
      <c r="A636" s="2">
        <v>388</v>
      </c>
      <c r="B636" s="136"/>
      <c r="C636" s="136"/>
      <c r="D636" s="136"/>
      <c r="E636" s="127"/>
      <c r="F636" s="128"/>
      <c r="G636" s="143">
        <f t="shared" si="40"/>
        <v>0</v>
      </c>
      <c r="H636" s="146"/>
      <c r="I636" s="38" t="str">
        <f t="shared" si="41"/>
        <v xml:space="preserve"> </v>
      </c>
      <c r="J636" s="38" t="str">
        <f>IF(H636&lt;&gt;0,IF(AND(H636&gt;='proje ve personel bilgileri'!$B$9,H636&lt;='proje ve personel bilgileri'!$B$10)," ","Stoktan Kullanılan Malzeme Miktarı Proje Destek Süresi Dışında Bir Tarihtir")," ")</f>
        <v xml:space="preserve"> </v>
      </c>
    </row>
    <row r="637" spans="1:10" ht="15.75" customHeight="1" x14ac:dyDescent="0.25">
      <c r="A637" s="1">
        <v>389</v>
      </c>
      <c r="B637" s="136"/>
      <c r="C637" s="136"/>
      <c r="D637" s="136"/>
      <c r="E637" s="127"/>
      <c r="F637" s="128"/>
      <c r="G637" s="143">
        <f t="shared" si="40"/>
        <v>0</v>
      </c>
      <c r="H637" s="146"/>
      <c r="I637" s="38" t="str">
        <f t="shared" si="41"/>
        <v xml:space="preserve"> </v>
      </c>
      <c r="J637" s="38" t="str">
        <f>IF(H637&lt;&gt;0,IF(AND(H637&gt;='proje ve personel bilgileri'!$B$9,H637&lt;='proje ve personel bilgileri'!$B$10)," ","Stoktan Kullanılan Malzeme Miktarı Proje Destek Süresi Dışında Bir Tarihtir")," ")</f>
        <v xml:space="preserve"> </v>
      </c>
    </row>
    <row r="638" spans="1:10" ht="15.75" customHeight="1" x14ac:dyDescent="0.25">
      <c r="A638" s="2">
        <v>390</v>
      </c>
      <c r="B638" s="136"/>
      <c r="C638" s="136"/>
      <c r="D638" s="136"/>
      <c r="E638" s="127"/>
      <c r="F638" s="128"/>
      <c r="G638" s="143">
        <f t="shared" si="40"/>
        <v>0</v>
      </c>
      <c r="H638" s="146"/>
      <c r="I638" s="38" t="str">
        <f t="shared" si="41"/>
        <v xml:space="preserve"> </v>
      </c>
      <c r="J638" s="38" t="str">
        <f>IF(H638&lt;&gt;0,IF(AND(H638&gt;='proje ve personel bilgileri'!$B$9,H638&lt;='proje ve personel bilgileri'!$B$10)," ","Stoktan Kullanılan Malzeme Miktarı Proje Destek Süresi Dışında Bir Tarihtir")," ")</f>
        <v xml:space="preserve"> </v>
      </c>
    </row>
    <row r="639" spans="1:10" ht="15.75" customHeight="1" x14ac:dyDescent="0.25">
      <c r="A639" s="1">
        <v>391</v>
      </c>
      <c r="B639" s="136"/>
      <c r="C639" s="136"/>
      <c r="D639" s="136"/>
      <c r="E639" s="127"/>
      <c r="F639" s="128"/>
      <c r="G639" s="143">
        <f t="shared" si="40"/>
        <v>0</v>
      </c>
      <c r="H639" s="146"/>
      <c r="I639" s="38" t="str">
        <f t="shared" si="41"/>
        <v xml:space="preserve"> </v>
      </c>
      <c r="J639" s="38" t="str">
        <f>IF(H639&lt;&gt;0,IF(AND(H639&gt;='proje ve personel bilgileri'!$B$9,H639&lt;='proje ve personel bilgileri'!$B$10)," ","Stoktan Kullanılan Malzeme Miktarı Proje Destek Süresi Dışında Bir Tarihtir")," ")</f>
        <v xml:space="preserve"> </v>
      </c>
    </row>
    <row r="640" spans="1:10" ht="15.75" customHeight="1" x14ac:dyDescent="0.25">
      <c r="A640" s="2">
        <v>392</v>
      </c>
      <c r="B640" s="136"/>
      <c r="C640" s="136"/>
      <c r="D640" s="136"/>
      <c r="E640" s="127"/>
      <c r="F640" s="128"/>
      <c r="G640" s="143">
        <f t="shared" si="40"/>
        <v>0</v>
      </c>
      <c r="H640" s="146"/>
      <c r="I640" s="38" t="str">
        <f t="shared" si="41"/>
        <v xml:space="preserve"> </v>
      </c>
      <c r="J640" s="38" t="str">
        <f>IF(H640&lt;&gt;0,IF(AND(H640&gt;='proje ve personel bilgileri'!$B$9,H640&lt;='proje ve personel bilgileri'!$B$10)," ","Stoktan Kullanılan Malzeme Miktarı Proje Destek Süresi Dışında Bir Tarihtir")," ")</f>
        <v xml:space="preserve"> </v>
      </c>
    </row>
    <row r="641" spans="1:10" ht="15.75" customHeight="1" x14ac:dyDescent="0.25">
      <c r="A641" s="1">
        <v>393</v>
      </c>
      <c r="B641" s="136"/>
      <c r="C641" s="136"/>
      <c r="D641" s="136"/>
      <c r="E641" s="127"/>
      <c r="F641" s="128"/>
      <c r="G641" s="143">
        <f t="shared" si="40"/>
        <v>0</v>
      </c>
      <c r="H641" s="146"/>
      <c r="I641" s="38" t="str">
        <f t="shared" si="41"/>
        <v xml:space="preserve"> </v>
      </c>
      <c r="J641" s="38" t="str">
        <f>IF(H641&lt;&gt;0,IF(AND(H641&gt;='proje ve personel bilgileri'!$B$9,H641&lt;='proje ve personel bilgileri'!$B$10)," ","Stoktan Kullanılan Malzeme Miktarı Proje Destek Süresi Dışında Bir Tarihtir")," ")</f>
        <v xml:space="preserve"> </v>
      </c>
    </row>
    <row r="642" spans="1:10" ht="15.75" customHeight="1" x14ac:dyDescent="0.25">
      <c r="A642" s="2">
        <v>394</v>
      </c>
      <c r="B642" s="136"/>
      <c r="C642" s="136"/>
      <c r="D642" s="136"/>
      <c r="E642" s="127"/>
      <c r="F642" s="128"/>
      <c r="G642" s="143">
        <f t="shared" si="40"/>
        <v>0</v>
      </c>
      <c r="H642" s="146"/>
      <c r="I642" s="38" t="str">
        <f t="shared" si="41"/>
        <v xml:space="preserve"> </v>
      </c>
      <c r="J642" s="38" t="str">
        <f>IF(H642&lt;&gt;0,IF(AND(H642&gt;='proje ve personel bilgileri'!$B$9,H642&lt;='proje ve personel bilgileri'!$B$10)," ","Stoktan Kullanılan Malzeme Miktarı Proje Destek Süresi Dışında Bir Tarihtir")," ")</f>
        <v xml:space="preserve"> </v>
      </c>
    </row>
    <row r="643" spans="1:10" ht="15.75" customHeight="1" x14ac:dyDescent="0.25">
      <c r="A643" s="1">
        <v>395</v>
      </c>
      <c r="B643" s="136"/>
      <c r="C643" s="136"/>
      <c r="D643" s="136"/>
      <c r="E643" s="127"/>
      <c r="F643" s="128"/>
      <c r="G643" s="143">
        <f t="shared" si="40"/>
        <v>0</v>
      </c>
      <c r="H643" s="146"/>
      <c r="I643" s="38" t="str">
        <f t="shared" si="41"/>
        <v xml:space="preserve"> </v>
      </c>
      <c r="J643" s="38" t="str">
        <f>IF(H643&lt;&gt;0,IF(AND(H643&gt;='proje ve personel bilgileri'!$B$9,H643&lt;='proje ve personel bilgileri'!$B$10)," ","Stoktan Kullanılan Malzeme Miktarı Proje Destek Süresi Dışında Bir Tarihtir")," ")</f>
        <v xml:space="preserve"> </v>
      </c>
    </row>
    <row r="644" spans="1:10" ht="15.75" customHeight="1" x14ac:dyDescent="0.25">
      <c r="A644" s="2">
        <v>396</v>
      </c>
      <c r="B644" s="136"/>
      <c r="C644" s="136"/>
      <c r="D644" s="136"/>
      <c r="E644" s="127"/>
      <c r="F644" s="128"/>
      <c r="G644" s="143">
        <f t="shared" si="40"/>
        <v>0</v>
      </c>
      <c r="H644" s="146"/>
      <c r="I644" s="38" t="str">
        <f t="shared" si="41"/>
        <v xml:space="preserve"> </v>
      </c>
      <c r="J644" s="38" t="str">
        <f>IF(H644&lt;&gt;0,IF(AND(H644&gt;='proje ve personel bilgileri'!$B$9,H644&lt;='proje ve personel bilgileri'!$B$10)," ","Stoktan Kullanılan Malzeme Miktarı Proje Destek Süresi Dışında Bir Tarihtir")," ")</f>
        <v xml:space="preserve"> </v>
      </c>
    </row>
    <row r="645" spans="1:10" ht="15.75" customHeight="1" x14ac:dyDescent="0.25">
      <c r="A645" s="1">
        <v>397</v>
      </c>
      <c r="B645" s="136"/>
      <c r="C645" s="136"/>
      <c r="D645" s="136"/>
      <c r="E645" s="127"/>
      <c r="F645" s="128"/>
      <c r="G645" s="143">
        <f t="shared" si="40"/>
        <v>0</v>
      </c>
      <c r="H645" s="146"/>
      <c r="I645" s="38" t="str">
        <f t="shared" si="41"/>
        <v xml:space="preserve"> </v>
      </c>
      <c r="J645" s="38" t="str">
        <f>IF(H645&lt;&gt;0,IF(AND(H645&gt;='proje ve personel bilgileri'!$B$9,H645&lt;='proje ve personel bilgileri'!$B$10)," ","Stoktan Kullanılan Malzeme Miktarı Proje Destek Süresi Dışında Bir Tarihtir")," ")</f>
        <v xml:space="preserve"> </v>
      </c>
    </row>
    <row r="646" spans="1:10" ht="15.75" customHeight="1" x14ac:dyDescent="0.25">
      <c r="A646" s="2">
        <v>398</v>
      </c>
      <c r="B646" s="149"/>
      <c r="C646" s="149"/>
      <c r="D646" s="149"/>
      <c r="E646" s="150"/>
      <c r="F646" s="151"/>
      <c r="G646" s="143">
        <f t="shared" si="40"/>
        <v>0</v>
      </c>
      <c r="H646" s="152"/>
      <c r="I646" s="38" t="str">
        <f t="shared" si="41"/>
        <v xml:space="preserve"> </v>
      </c>
      <c r="J646" s="38" t="str">
        <f>IF(H646&lt;&gt;0,IF(AND(H646&gt;='proje ve personel bilgileri'!$B$9,H646&lt;='proje ve personel bilgileri'!$B$10)," ","Stoktan Kullanılan Malzeme Miktarı Proje Destek Süresi Dışında Bir Tarihtir")," ")</f>
        <v xml:space="preserve"> </v>
      </c>
    </row>
    <row r="647" spans="1:10" ht="15.75" customHeight="1" x14ac:dyDescent="0.25">
      <c r="A647" s="63">
        <v>399</v>
      </c>
      <c r="B647" s="139"/>
      <c r="C647" s="139"/>
      <c r="D647" s="139"/>
      <c r="E647" s="130"/>
      <c r="F647" s="131"/>
      <c r="G647" s="143">
        <f t="shared" si="40"/>
        <v>0</v>
      </c>
      <c r="H647" s="148"/>
      <c r="I647" s="38" t="str">
        <f t="shared" si="41"/>
        <v xml:space="preserve"> </v>
      </c>
      <c r="J647" s="38" t="str">
        <f>IF(H647&lt;&gt;0,IF(AND(H647&gt;='proje ve personel bilgileri'!$B$9,H647&lt;='proje ve personel bilgileri'!$B$10)," ","Stoktan Kullanılan Malzeme Miktarı Proje Destek Süresi Dışında Bir Tarihtir")," ")</f>
        <v xml:space="preserve"> </v>
      </c>
    </row>
    <row r="648" spans="1:10" ht="15.75" customHeight="1" x14ac:dyDescent="0.25">
      <c r="A648" s="45"/>
      <c r="B648" s="513"/>
      <c r="C648" s="513"/>
      <c r="D648" s="90"/>
      <c r="E648" s="442" t="s">
        <v>240</v>
      </c>
      <c r="F648" s="443"/>
      <c r="G648" s="48">
        <f>SUM(G629:G647)+G617</f>
        <v>0</v>
      </c>
      <c r="H648" s="46"/>
    </row>
    <row r="649" spans="1:10" ht="15" customHeight="1" x14ac:dyDescent="0.25">
      <c r="A649" s="47" t="s">
        <v>241</v>
      </c>
    </row>
    <row r="650" spans="1:10" ht="24.75" customHeight="1" x14ac:dyDescent="0.25">
      <c r="A650" s="511" t="s">
        <v>242</v>
      </c>
      <c r="B650" s="511"/>
      <c r="C650" s="511"/>
      <c r="D650" s="511"/>
      <c r="E650" s="511"/>
      <c r="F650" s="511"/>
      <c r="G650" s="511"/>
      <c r="H650" s="511"/>
      <c r="I650" s="511"/>
      <c r="J650" s="511"/>
    </row>
    <row r="651" spans="1:10" ht="15" customHeight="1" x14ac:dyDescent="0.25">
      <c r="A651" s="84"/>
      <c r="B651" s="84"/>
      <c r="C651" s="84"/>
      <c r="D651" s="84"/>
      <c r="E651" s="84"/>
      <c r="F651" s="84"/>
      <c r="G651" s="84"/>
      <c r="H651" s="84"/>
    </row>
    <row r="652" spans="1:10" ht="15" customHeight="1" x14ac:dyDescent="0.25">
      <c r="B652" s="512" t="s">
        <v>243</v>
      </c>
      <c r="C652" s="512"/>
      <c r="D652" s="512"/>
      <c r="E652" s="512"/>
      <c r="F652" s="512"/>
      <c r="G652" s="512"/>
    </row>
    <row r="653" spans="1:10" ht="15.75" customHeight="1" x14ac:dyDescent="0.25">
      <c r="A653" s="348" t="s">
        <v>232</v>
      </c>
      <c r="B653" s="348"/>
      <c r="C653" s="348"/>
      <c r="D653" s="348"/>
      <c r="E653" s="348"/>
      <c r="F653" s="348"/>
      <c r="G653" s="348"/>
      <c r="H653" s="348"/>
    </row>
    <row r="654" spans="1:10" ht="15" customHeight="1" x14ac:dyDescent="0.25">
      <c r="A654" s="70"/>
      <c r="B654" s="70"/>
      <c r="C654" s="71" t="str">
        <f>'proje ve personel bilgileri'!$B$7</f>
        <v>/</v>
      </c>
      <c r="D654" s="70" t="s">
        <v>109</v>
      </c>
      <c r="E654" s="70"/>
      <c r="F654" s="70"/>
      <c r="G654" s="70"/>
      <c r="H654" s="70"/>
    </row>
    <row r="655" spans="1:10" ht="18.75" customHeight="1" x14ac:dyDescent="0.25">
      <c r="G655" s="42" t="s">
        <v>233</v>
      </c>
    </row>
    <row r="656" spans="1:10" ht="30.75" customHeight="1" x14ac:dyDescent="0.25">
      <c r="A656" s="43" t="s">
        <v>2</v>
      </c>
      <c r="B656" s="374">
        <f>'proje ve personel bilgileri'!B2</f>
        <v>0</v>
      </c>
      <c r="C656" s="375"/>
      <c r="D656" s="375"/>
      <c r="E656" s="375"/>
      <c r="F656" s="375"/>
      <c r="G656" s="375"/>
      <c r="H656" s="376"/>
    </row>
    <row r="657" spans="1:10" ht="30.75" customHeight="1" x14ac:dyDescent="0.25">
      <c r="A657" s="44" t="s">
        <v>4</v>
      </c>
      <c r="B657" s="351">
        <f>'proje ve personel bilgileri'!B3</f>
        <v>0</v>
      </c>
      <c r="C657" s="352"/>
      <c r="D657" s="352"/>
      <c r="E657" s="352"/>
      <c r="F657" s="352"/>
      <c r="G657" s="352"/>
      <c r="H657" s="353"/>
    </row>
    <row r="658" spans="1:10" ht="45" customHeight="1" x14ac:dyDescent="0.25">
      <c r="A658" s="343" t="s">
        <v>87</v>
      </c>
      <c r="B658" s="88" t="s">
        <v>234</v>
      </c>
      <c r="C658" s="343" t="s">
        <v>227</v>
      </c>
      <c r="D658" s="343" t="s">
        <v>235</v>
      </c>
      <c r="E658" s="343" t="s">
        <v>236</v>
      </c>
      <c r="F658" s="343" t="s">
        <v>237</v>
      </c>
      <c r="G658" s="82" t="s">
        <v>181</v>
      </c>
      <c r="H658" s="343" t="s">
        <v>238</v>
      </c>
    </row>
    <row r="659" spans="1:10" ht="30.75" customHeight="1" x14ac:dyDescent="0.25">
      <c r="A659" s="338"/>
      <c r="B659" s="88" t="s">
        <v>239</v>
      </c>
      <c r="C659" s="338"/>
      <c r="D659" s="505"/>
      <c r="E659" s="338"/>
      <c r="F659" s="338"/>
      <c r="G659" s="82" t="s">
        <v>98</v>
      </c>
      <c r="H659" s="338"/>
    </row>
    <row r="660" spans="1:10" ht="15.75" customHeight="1" x14ac:dyDescent="0.25">
      <c r="A660" s="1">
        <v>400</v>
      </c>
      <c r="B660" s="133"/>
      <c r="C660" s="133"/>
      <c r="D660" s="133"/>
      <c r="E660" s="124"/>
      <c r="F660" s="125"/>
      <c r="G660" s="143">
        <f t="shared" ref="G660:G678" si="42">E660*F660</f>
        <v>0</v>
      </c>
      <c r="H660" s="144"/>
      <c r="I660" s="38" t="str">
        <f t="shared" ref="I660:I678" si="43">IF(G660&lt;&gt;0,(IF(H660=0,"Tarih Zorunlu Alandır"," "))," ")</f>
        <v xml:space="preserve"> </v>
      </c>
      <c r="J660" s="38" t="str">
        <f>IF(H660&lt;&gt;0,IF(AND(H660&gt;='proje ve personel bilgileri'!$B$9,H660&lt;='proje ve personel bilgileri'!$B$10)," ","Stoktan Kullanılan Malzeme Miktarı Proje Destek Süresi Dışında Bir Tarihtir")," ")</f>
        <v xml:space="preserve"> </v>
      </c>
    </row>
    <row r="661" spans="1:10" ht="15.75" customHeight="1" x14ac:dyDescent="0.25">
      <c r="A661" s="2">
        <v>401</v>
      </c>
      <c r="B661" s="136"/>
      <c r="C661" s="136"/>
      <c r="D661" s="136"/>
      <c r="E661" s="127"/>
      <c r="F661" s="128"/>
      <c r="G661" s="143">
        <f t="shared" si="42"/>
        <v>0</v>
      </c>
      <c r="H661" s="146"/>
      <c r="I661" s="38" t="str">
        <f t="shared" si="43"/>
        <v xml:space="preserve"> </v>
      </c>
      <c r="J661" s="38" t="str">
        <f>IF(H661&lt;&gt;0,IF(AND(H661&gt;='proje ve personel bilgileri'!$B$9,H661&lt;='proje ve personel bilgileri'!$B$10)," ","Stoktan Kullanılan Malzeme Miktarı Proje Destek Süresi Dışında Bir Tarihtir")," ")</f>
        <v xml:space="preserve"> </v>
      </c>
    </row>
    <row r="662" spans="1:10" ht="15.75" customHeight="1" x14ac:dyDescent="0.25">
      <c r="A662" s="1">
        <v>402</v>
      </c>
      <c r="B662" s="136"/>
      <c r="C662" s="136"/>
      <c r="D662" s="136"/>
      <c r="E662" s="127"/>
      <c r="F662" s="128"/>
      <c r="G662" s="143">
        <f t="shared" si="42"/>
        <v>0</v>
      </c>
      <c r="H662" s="146"/>
      <c r="I662" s="38" t="str">
        <f t="shared" si="43"/>
        <v xml:space="preserve"> </v>
      </c>
      <c r="J662" s="38" t="str">
        <f>IF(H662&lt;&gt;0,IF(AND(H662&gt;='proje ve personel bilgileri'!$B$9,H662&lt;='proje ve personel bilgileri'!$B$10)," ","Stoktan Kullanılan Malzeme Miktarı Proje Destek Süresi Dışında Bir Tarihtir")," ")</f>
        <v xml:space="preserve"> </v>
      </c>
    </row>
    <row r="663" spans="1:10" ht="15.75" customHeight="1" x14ac:dyDescent="0.25">
      <c r="A663" s="2">
        <v>403</v>
      </c>
      <c r="B663" s="136"/>
      <c r="C663" s="136"/>
      <c r="D663" s="136"/>
      <c r="E663" s="127"/>
      <c r="F663" s="128"/>
      <c r="G663" s="143">
        <f t="shared" si="42"/>
        <v>0</v>
      </c>
      <c r="H663" s="146"/>
      <c r="I663" s="38" t="str">
        <f t="shared" si="43"/>
        <v xml:space="preserve"> </v>
      </c>
      <c r="J663" s="38" t="str">
        <f>IF(H663&lt;&gt;0,IF(AND(H663&gt;='proje ve personel bilgileri'!$B$9,H663&lt;='proje ve personel bilgileri'!$B$10)," ","Stoktan Kullanılan Malzeme Miktarı Proje Destek Süresi Dışında Bir Tarihtir")," ")</f>
        <v xml:space="preserve"> </v>
      </c>
    </row>
    <row r="664" spans="1:10" ht="15.75" customHeight="1" x14ac:dyDescent="0.25">
      <c r="A664" s="1">
        <v>404</v>
      </c>
      <c r="B664" s="136"/>
      <c r="C664" s="136"/>
      <c r="D664" s="136"/>
      <c r="E664" s="127"/>
      <c r="F664" s="128"/>
      <c r="G664" s="143">
        <f t="shared" si="42"/>
        <v>0</v>
      </c>
      <c r="H664" s="146"/>
      <c r="I664" s="38" t="str">
        <f t="shared" si="43"/>
        <v xml:space="preserve"> </v>
      </c>
      <c r="J664" s="38" t="str">
        <f>IF(H664&lt;&gt;0,IF(AND(H664&gt;='proje ve personel bilgileri'!$B$9,H664&lt;='proje ve personel bilgileri'!$B$10)," ","Stoktan Kullanılan Malzeme Miktarı Proje Destek Süresi Dışında Bir Tarihtir")," ")</f>
        <v xml:space="preserve"> </v>
      </c>
    </row>
    <row r="665" spans="1:10" ht="15.75" customHeight="1" x14ac:dyDescent="0.25">
      <c r="A665" s="2">
        <v>405</v>
      </c>
      <c r="B665" s="136"/>
      <c r="C665" s="136"/>
      <c r="D665" s="136"/>
      <c r="E665" s="127"/>
      <c r="F665" s="128"/>
      <c r="G665" s="143">
        <f t="shared" si="42"/>
        <v>0</v>
      </c>
      <c r="H665" s="146"/>
      <c r="I665" s="38" t="str">
        <f t="shared" si="43"/>
        <v xml:space="preserve"> </v>
      </c>
      <c r="J665" s="38" t="str">
        <f>IF(H665&lt;&gt;0,IF(AND(H665&gt;='proje ve personel bilgileri'!$B$9,H665&lt;='proje ve personel bilgileri'!$B$10)," ","Stoktan Kullanılan Malzeme Miktarı Proje Destek Süresi Dışında Bir Tarihtir")," ")</f>
        <v xml:space="preserve"> </v>
      </c>
    </row>
    <row r="666" spans="1:10" ht="15.75" customHeight="1" x14ac:dyDescent="0.25">
      <c r="A666" s="1">
        <v>406</v>
      </c>
      <c r="B666" s="136"/>
      <c r="C666" s="136"/>
      <c r="D666" s="136"/>
      <c r="E666" s="127"/>
      <c r="F666" s="128"/>
      <c r="G666" s="143">
        <f t="shared" si="42"/>
        <v>0</v>
      </c>
      <c r="H666" s="146"/>
      <c r="I666" s="38" t="str">
        <f t="shared" si="43"/>
        <v xml:space="preserve"> </v>
      </c>
      <c r="J666" s="38" t="str">
        <f>IF(H666&lt;&gt;0,IF(AND(H666&gt;='proje ve personel bilgileri'!$B$9,H666&lt;='proje ve personel bilgileri'!$B$10)," ","Stoktan Kullanılan Malzeme Miktarı Proje Destek Süresi Dışında Bir Tarihtir")," ")</f>
        <v xml:space="preserve"> </v>
      </c>
    </row>
    <row r="667" spans="1:10" ht="15.75" customHeight="1" x14ac:dyDescent="0.25">
      <c r="A667" s="2">
        <v>407</v>
      </c>
      <c r="B667" s="136"/>
      <c r="C667" s="136"/>
      <c r="D667" s="136"/>
      <c r="E667" s="127"/>
      <c r="F667" s="128"/>
      <c r="G667" s="143">
        <f t="shared" si="42"/>
        <v>0</v>
      </c>
      <c r="H667" s="146"/>
      <c r="I667" s="38" t="str">
        <f t="shared" si="43"/>
        <v xml:space="preserve"> </v>
      </c>
      <c r="J667" s="38" t="str">
        <f>IF(H667&lt;&gt;0,IF(AND(H667&gt;='proje ve personel bilgileri'!$B$9,H667&lt;='proje ve personel bilgileri'!$B$10)," ","Stoktan Kullanılan Malzeme Miktarı Proje Destek Süresi Dışında Bir Tarihtir")," ")</f>
        <v xml:space="preserve"> </v>
      </c>
    </row>
    <row r="668" spans="1:10" ht="15.75" customHeight="1" x14ac:dyDescent="0.25">
      <c r="A668" s="1">
        <v>408</v>
      </c>
      <c r="B668" s="136"/>
      <c r="C668" s="136"/>
      <c r="D668" s="136"/>
      <c r="E668" s="127"/>
      <c r="F668" s="128"/>
      <c r="G668" s="143">
        <f t="shared" si="42"/>
        <v>0</v>
      </c>
      <c r="H668" s="146"/>
      <c r="I668" s="38" t="str">
        <f t="shared" si="43"/>
        <v xml:space="preserve"> </v>
      </c>
      <c r="J668" s="38" t="str">
        <f>IF(H668&lt;&gt;0,IF(AND(H668&gt;='proje ve personel bilgileri'!$B$9,H668&lt;='proje ve personel bilgileri'!$B$10)," ","Stoktan Kullanılan Malzeme Miktarı Proje Destek Süresi Dışında Bir Tarihtir")," ")</f>
        <v xml:space="preserve"> </v>
      </c>
    </row>
    <row r="669" spans="1:10" ht="15.75" customHeight="1" x14ac:dyDescent="0.25">
      <c r="A669" s="2">
        <v>409</v>
      </c>
      <c r="B669" s="136"/>
      <c r="C669" s="136"/>
      <c r="D669" s="136"/>
      <c r="E669" s="127"/>
      <c r="F669" s="128"/>
      <c r="G669" s="143">
        <f t="shared" si="42"/>
        <v>0</v>
      </c>
      <c r="H669" s="146"/>
      <c r="I669" s="38" t="str">
        <f t="shared" si="43"/>
        <v xml:space="preserve"> </v>
      </c>
      <c r="J669" s="38" t="str">
        <f>IF(H669&lt;&gt;0,IF(AND(H669&gt;='proje ve personel bilgileri'!$B$9,H669&lt;='proje ve personel bilgileri'!$B$10)," ","Stoktan Kullanılan Malzeme Miktarı Proje Destek Süresi Dışında Bir Tarihtir")," ")</f>
        <v xml:space="preserve"> </v>
      </c>
    </row>
    <row r="670" spans="1:10" ht="15.75" customHeight="1" x14ac:dyDescent="0.25">
      <c r="A670" s="1">
        <v>410</v>
      </c>
      <c r="B670" s="136"/>
      <c r="C670" s="136"/>
      <c r="D670" s="136"/>
      <c r="E670" s="127"/>
      <c r="F670" s="128"/>
      <c r="G670" s="143">
        <f t="shared" si="42"/>
        <v>0</v>
      </c>
      <c r="H670" s="146"/>
      <c r="I670" s="38" t="str">
        <f t="shared" si="43"/>
        <v xml:space="preserve"> </v>
      </c>
      <c r="J670" s="38" t="str">
        <f>IF(H670&lt;&gt;0,IF(AND(H670&gt;='proje ve personel bilgileri'!$B$9,H670&lt;='proje ve personel bilgileri'!$B$10)," ","Stoktan Kullanılan Malzeme Miktarı Proje Destek Süresi Dışında Bir Tarihtir")," ")</f>
        <v xml:space="preserve"> </v>
      </c>
    </row>
    <row r="671" spans="1:10" ht="15.75" customHeight="1" x14ac:dyDescent="0.25">
      <c r="A671" s="2">
        <v>411</v>
      </c>
      <c r="B671" s="136"/>
      <c r="C671" s="136"/>
      <c r="D671" s="136"/>
      <c r="E671" s="127"/>
      <c r="F671" s="128"/>
      <c r="G671" s="143">
        <f t="shared" si="42"/>
        <v>0</v>
      </c>
      <c r="H671" s="146"/>
      <c r="I671" s="38" t="str">
        <f t="shared" si="43"/>
        <v xml:space="preserve"> </v>
      </c>
      <c r="J671" s="38" t="str">
        <f>IF(H671&lt;&gt;0,IF(AND(H671&gt;='proje ve personel bilgileri'!$B$9,H671&lt;='proje ve personel bilgileri'!$B$10)," ","Stoktan Kullanılan Malzeme Miktarı Proje Destek Süresi Dışında Bir Tarihtir")," ")</f>
        <v xml:space="preserve"> </v>
      </c>
    </row>
    <row r="672" spans="1:10" ht="15.75" customHeight="1" x14ac:dyDescent="0.25">
      <c r="A672" s="1">
        <v>412</v>
      </c>
      <c r="B672" s="136"/>
      <c r="C672" s="136"/>
      <c r="D672" s="136"/>
      <c r="E672" s="127"/>
      <c r="F672" s="128"/>
      <c r="G672" s="143">
        <f t="shared" si="42"/>
        <v>0</v>
      </c>
      <c r="H672" s="146"/>
      <c r="I672" s="38" t="str">
        <f t="shared" si="43"/>
        <v xml:space="preserve"> </v>
      </c>
      <c r="J672" s="38" t="str">
        <f>IF(H672&lt;&gt;0,IF(AND(H672&gt;='proje ve personel bilgileri'!$B$9,H672&lt;='proje ve personel bilgileri'!$B$10)," ","Stoktan Kullanılan Malzeme Miktarı Proje Destek Süresi Dışında Bir Tarihtir")," ")</f>
        <v xml:space="preserve"> </v>
      </c>
    </row>
    <row r="673" spans="1:10" ht="15.75" customHeight="1" x14ac:dyDescent="0.25">
      <c r="A673" s="2">
        <v>413</v>
      </c>
      <c r="B673" s="136"/>
      <c r="C673" s="136"/>
      <c r="D673" s="136"/>
      <c r="E673" s="127"/>
      <c r="F673" s="128"/>
      <c r="G673" s="143">
        <f t="shared" si="42"/>
        <v>0</v>
      </c>
      <c r="H673" s="146"/>
      <c r="I673" s="38" t="str">
        <f t="shared" si="43"/>
        <v xml:space="preserve"> </v>
      </c>
      <c r="J673" s="38" t="str">
        <f>IF(H673&lt;&gt;0,IF(AND(H673&gt;='proje ve personel bilgileri'!$B$9,H673&lt;='proje ve personel bilgileri'!$B$10)," ","Stoktan Kullanılan Malzeme Miktarı Proje Destek Süresi Dışında Bir Tarihtir")," ")</f>
        <v xml:space="preserve"> </v>
      </c>
    </row>
    <row r="674" spans="1:10" ht="15.75" customHeight="1" x14ac:dyDescent="0.25">
      <c r="A674" s="1">
        <v>414</v>
      </c>
      <c r="B674" s="136"/>
      <c r="C674" s="136"/>
      <c r="D674" s="136"/>
      <c r="E674" s="127"/>
      <c r="F674" s="128"/>
      <c r="G674" s="143">
        <f t="shared" si="42"/>
        <v>0</v>
      </c>
      <c r="H674" s="146"/>
      <c r="I674" s="38" t="str">
        <f t="shared" si="43"/>
        <v xml:space="preserve"> </v>
      </c>
      <c r="J674" s="38" t="str">
        <f>IF(H674&lt;&gt;0,IF(AND(H674&gt;='proje ve personel bilgileri'!$B$9,H674&lt;='proje ve personel bilgileri'!$B$10)," ","Stoktan Kullanılan Malzeme Miktarı Proje Destek Süresi Dışında Bir Tarihtir")," ")</f>
        <v xml:space="preserve"> </v>
      </c>
    </row>
    <row r="675" spans="1:10" ht="15.75" customHeight="1" x14ac:dyDescent="0.25">
      <c r="A675" s="2">
        <v>415</v>
      </c>
      <c r="B675" s="136"/>
      <c r="C675" s="136"/>
      <c r="D675" s="136"/>
      <c r="E675" s="127"/>
      <c r="F675" s="128"/>
      <c r="G675" s="143">
        <f t="shared" si="42"/>
        <v>0</v>
      </c>
      <c r="H675" s="146"/>
      <c r="I675" s="38" t="str">
        <f t="shared" si="43"/>
        <v xml:space="preserve"> </v>
      </c>
      <c r="J675" s="38" t="str">
        <f>IF(H675&lt;&gt;0,IF(AND(H675&gt;='proje ve personel bilgileri'!$B$9,H675&lt;='proje ve personel bilgileri'!$B$10)," ","Stoktan Kullanılan Malzeme Miktarı Proje Destek Süresi Dışında Bir Tarihtir")," ")</f>
        <v xml:space="preserve"> </v>
      </c>
    </row>
    <row r="676" spans="1:10" ht="15.75" customHeight="1" x14ac:dyDescent="0.25">
      <c r="A676" s="1">
        <v>416</v>
      </c>
      <c r="B676" s="136"/>
      <c r="C676" s="136"/>
      <c r="D676" s="136"/>
      <c r="E676" s="127"/>
      <c r="F676" s="128"/>
      <c r="G676" s="143">
        <f t="shared" si="42"/>
        <v>0</v>
      </c>
      <c r="H676" s="146"/>
      <c r="I676" s="38" t="str">
        <f t="shared" si="43"/>
        <v xml:space="preserve"> </v>
      </c>
      <c r="J676" s="38" t="str">
        <f>IF(H676&lt;&gt;0,IF(AND(H676&gt;='proje ve personel bilgileri'!$B$9,H676&lt;='proje ve personel bilgileri'!$B$10)," ","Stoktan Kullanılan Malzeme Miktarı Proje Destek Süresi Dışında Bir Tarihtir")," ")</f>
        <v xml:space="preserve"> </v>
      </c>
    </row>
    <row r="677" spans="1:10" ht="15.75" customHeight="1" x14ac:dyDescent="0.25">
      <c r="A677" s="2">
        <v>417</v>
      </c>
      <c r="B677" s="149"/>
      <c r="C677" s="149"/>
      <c r="D677" s="149"/>
      <c r="E677" s="150"/>
      <c r="F677" s="151"/>
      <c r="G677" s="143">
        <f t="shared" si="42"/>
        <v>0</v>
      </c>
      <c r="H677" s="152"/>
      <c r="I677" s="38" t="str">
        <f t="shared" si="43"/>
        <v xml:space="preserve"> </v>
      </c>
      <c r="J677" s="38" t="str">
        <f>IF(H677&lt;&gt;0,IF(AND(H677&gt;='proje ve personel bilgileri'!$B$9,H677&lt;='proje ve personel bilgileri'!$B$10)," ","Stoktan Kullanılan Malzeme Miktarı Proje Destek Süresi Dışında Bir Tarihtir")," ")</f>
        <v xml:space="preserve"> </v>
      </c>
    </row>
    <row r="678" spans="1:10" ht="15.75" customHeight="1" x14ac:dyDescent="0.25">
      <c r="A678" s="63">
        <v>418</v>
      </c>
      <c r="B678" s="139"/>
      <c r="C678" s="139"/>
      <c r="D678" s="139"/>
      <c r="E678" s="130"/>
      <c r="F678" s="131"/>
      <c r="G678" s="143">
        <f t="shared" si="42"/>
        <v>0</v>
      </c>
      <c r="H678" s="148"/>
      <c r="I678" s="38" t="str">
        <f t="shared" si="43"/>
        <v xml:space="preserve"> </v>
      </c>
      <c r="J678" s="38" t="str">
        <f>IF(H678&lt;&gt;0,IF(AND(H678&gt;='proje ve personel bilgileri'!$B$9,H678&lt;='proje ve personel bilgileri'!$B$10)," ","Stoktan Kullanılan Malzeme Miktarı Proje Destek Süresi Dışında Bir Tarihtir")," ")</f>
        <v xml:space="preserve"> </v>
      </c>
    </row>
    <row r="679" spans="1:10" ht="15.75" customHeight="1" x14ac:dyDescent="0.25">
      <c r="A679" s="45"/>
      <c r="B679" s="513"/>
      <c r="C679" s="513"/>
      <c r="D679" s="90"/>
      <c r="E679" s="442" t="s">
        <v>240</v>
      </c>
      <c r="F679" s="443"/>
      <c r="G679" s="48">
        <f>SUM(G660:G678)+G648</f>
        <v>0</v>
      </c>
      <c r="H679" s="46"/>
    </row>
    <row r="680" spans="1:10" ht="15" customHeight="1" x14ac:dyDescent="0.25">
      <c r="A680" s="47" t="s">
        <v>241</v>
      </c>
    </row>
    <row r="681" spans="1:10" ht="27" customHeight="1" x14ac:dyDescent="0.25">
      <c r="A681" s="511" t="s">
        <v>242</v>
      </c>
      <c r="B681" s="511"/>
      <c r="C681" s="511"/>
      <c r="D681" s="511"/>
      <c r="E681" s="511"/>
      <c r="F681" s="511"/>
      <c r="G681" s="511"/>
      <c r="H681" s="511"/>
      <c r="I681" s="511"/>
      <c r="J681" s="511"/>
    </row>
    <row r="682" spans="1:10" ht="15" customHeight="1" x14ac:dyDescent="0.25">
      <c r="A682" s="84"/>
      <c r="B682" s="84"/>
      <c r="C682" s="84"/>
      <c r="D682" s="84"/>
      <c r="E682" s="84"/>
      <c r="F682" s="84"/>
      <c r="G682" s="84"/>
      <c r="H682" s="84"/>
    </row>
    <row r="683" spans="1:10" ht="15" customHeight="1" x14ac:dyDescent="0.25">
      <c r="B683" s="512" t="s">
        <v>243</v>
      </c>
      <c r="C683" s="512"/>
      <c r="D683" s="512"/>
      <c r="E683" s="512"/>
      <c r="F683" s="512"/>
      <c r="G683" s="512"/>
    </row>
    <row r="684" spans="1:10" ht="15.75" customHeight="1" x14ac:dyDescent="0.25">
      <c r="A684" s="348" t="s">
        <v>232</v>
      </c>
      <c r="B684" s="348"/>
      <c r="C684" s="348"/>
      <c r="D684" s="348"/>
      <c r="E684" s="348"/>
      <c r="F684" s="348"/>
      <c r="G684" s="348"/>
      <c r="H684" s="348"/>
    </row>
    <row r="685" spans="1:10" ht="15" customHeight="1" x14ac:dyDescent="0.25">
      <c r="A685" s="70"/>
      <c r="B685" s="70"/>
      <c r="C685" s="71" t="str">
        <f>'proje ve personel bilgileri'!$B$7</f>
        <v>/</v>
      </c>
      <c r="D685" s="70" t="s">
        <v>109</v>
      </c>
      <c r="E685" s="70"/>
      <c r="F685" s="70"/>
      <c r="G685" s="70"/>
      <c r="H685" s="70"/>
    </row>
    <row r="686" spans="1:10" ht="18.75" customHeight="1" x14ac:dyDescent="0.25">
      <c r="G686" s="42" t="s">
        <v>233</v>
      </c>
    </row>
    <row r="687" spans="1:10" ht="30.75" customHeight="1" x14ac:dyDescent="0.25">
      <c r="A687" s="43" t="s">
        <v>2</v>
      </c>
      <c r="B687" s="374">
        <f>'proje ve personel bilgileri'!B2</f>
        <v>0</v>
      </c>
      <c r="C687" s="375"/>
      <c r="D687" s="375"/>
      <c r="E687" s="375"/>
      <c r="F687" s="375"/>
      <c r="G687" s="375"/>
      <c r="H687" s="376"/>
    </row>
    <row r="688" spans="1:10" ht="30.75" customHeight="1" x14ac:dyDescent="0.25">
      <c r="A688" s="44" t="s">
        <v>4</v>
      </c>
      <c r="B688" s="351">
        <f>'proje ve personel bilgileri'!B3</f>
        <v>0</v>
      </c>
      <c r="C688" s="352"/>
      <c r="D688" s="352"/>
      <c r="E688" s="352"/>
      <c r="F688" s="352"/>
      <c r="G688" s="352"/>
      <c r="H688" s="353"/>
    </row>
    <row r="689" spans="1:10" ht="45" customHeight="1" x14ac:dyDescent="0.25">
      <c r="A689" s="343" t="s">
        <v>87</v>
      </c>
      <c r="B689" s="88" t="s">
        <v>234</v>
      </c>
      <c r="C689" s="343" t="s">
        <v>227</v>
      </c>
      <c r="D689" s="343" t="s">
        <v>235</v>
      </c>
      <c r="E689" s="343" t="s">
        <v>236</v>
      </c>
      <c r="F689" s="343" t="s">
        <v>237</v>
      </c>
      <c r="G689" s="82" t="s">
        <v>181</v>
      </c>
      <c r="H689" s="343" t="s">
        <v>238</v>
      </c>
    </row>
    <row r="690" spans="1:10" ht="30.75" customHeight="1" x14ac:dyDescent="0.25">
      <c r="A690" s="338"/>
      <c r="B690" s="88" t="s">
        <v>239</v>
      </c>
      <c r="C690" s="338"/>
      <c r="D690" s="505"/>
      <c r="E690" s="338"/>
      <c r="F690" s="338"/>
      <c r="G690" s="82" t="s">
        <v>98</v>
      </c>
      <c r="H690" s="338"/>
    </row>
    <row r="691" spans="1:10" ht="15.75" customHeight="1" x14ac:dyDescent="0.25">
      <c r="A691" s="1">
        <v>419</v>
      </c>
      <c r="B691" s="133"/>
      <c r="C691" s="133"/>
      <c r="D691" s="133"/>
      <c r="E691" s="124"/>
      <c r="F691" s="125"/>
      <c r="G691" s="143">
        <f t="shared" ref="G691:G709" si="44">E691*F691</f>
        <v>0</v>
      </c>
      <c r="H691" s="144"/>
      <c r="I691" s="38" t="str">
        <f t="shared" ref="I691:I709" si="45">IF(G691&lt;&gt;0,(IF(H691=0,"Tarih Zorunlu Alandır"," "))," ")</f>
        <v xml:space="preserve"> </v>
      </c>
      <c r="J691" s="38" t="str">
        <f>IF(H691&lt;&gt;0,IF(AND(H691&gt;='proje ve personel bilgileri'!$B$9,H691&lt;='proje ve personel bilgileri'!$B$10)," ","Stoktan Kullanılan Malzeme Miktarı Proje Destek Süresi Dışında Bir Tarihtir")," ")</f>
        <v xml:space="preserve"> </v>
      </c>
    </row>
    <row r="692" spans="1:10" ht="15.75" customHeight="1" x14ac:dyDescent="0.25">
      <c r="A692" s="2">
        <v>420</v>
      </c>
      <c r="B692" s="136"/>
      <c r="C692" s="136"/>
      <c r="D692" s="136"/>
      <c r="E692" s="127"/>
      <c r="F692" s="128"/>
      <c r="G692" s="143">
        <f t="shared" si="44"/>
        <v>0</v>
      </c>
      <c r="H692" s="146"/>
      <c r="I692" s="38" t="str">
        <f t="shared" si="45"/>
        <v xml:space="preserve"> </v>
      </c>
      <c r="J692" s="38" t="str">
        <f>IF(H692&lt;&gt;0,IF(AND(H692&gt;='proje ve personel bilgileri'!$B$9,H692&lt;='proje ve personel bilgileri'!$B$10)," ","Stoktan Kullanılan Malzeme Miktarı Proje Destek Süresi Dışında Bir Tarihtir")," ")</f>
        <v xml:space="preserve"> </v>
      </c>
    </row>
    <row r="693" spans="1:10" ht="15.75" customHeight="1" x14ac:dyDescent="0.25">
      <c r="A693" s="1">
        <v>421</v>
      </c>
      <c r="B693" s="136"/>
      <c r="C693" s="136"/>
      <c r="D693" s="136"/>
      <c r="E693" s="127"/>
      <c r="F693" s="128"/>
      <c r="G693" s="143">
        <f t="shared" si="44"/>
        <v>0</v>
      </c>
      <c r="H693" s="146"/>
      <c r="I693" s="38" t="str">
        <f t="shared" si="45"/>
        <v xml:space="preserve"> </v>
      </c>
      <c r="J693" s="38" t="str">
        <f>IF(H693&lt;&gt;0,IF(AND(H693&gt;='proje ve personel bilgileri'!$B$9,H693&lt;='proje ve personel bilgileri'!$B$10)," ","Stoktan Kullanılan Malzeme Miktarı Proje Destek Süresi Dışında Bir Tarihtir")," ")</f>
        <v xml:space="preserve"> </v>
      </c>
    </row>
    <row r="694" spans="1:10" ht="15.75" customHeight="1" x14ac:dyDescent="0.25">
      <c r="A694" s="2">
        <v>422</v>
      </c>
      <c r="B694" s="136"/>
      <c r="C694" s="136"/>
      <c r="D694" s="136"/>
      <c r="E694" s="127"/>
      <c r="F694" s="128"/>
      <c r="G694" s="143">
        <f t="shared" si="44"/>
        <v>0</v>
      </c>
      <c r="H694" s="146"/>
      <c r="I694" s="38" t="str">
        <f t="shared" si="45"/>
        <v xml:space="preserve"> </v>
      </c>
      <c r="J694" s="38" t="str">
        <f>IF(H694&lt;&gt;0,IF(AND(H694&gt;='proje ve personel bilgileri'!$B$9,H694&lt;='proje ve personel bilgileri'!$B$10)," ","Stoktan Kullanılan Malzeme Miktarı Proje Destek Süresi Dışında Bir Tarihtir")," ")</f>
        <v xml:space="preserve"> </v>
      </c>
    </row>
    <row r="695" spans="1:10" ht="15.75" customHeight="1" x14ac:dyDescent="0.25">
      <c r="A695" s="1">
        <v>423</v>
      </c>
      <c r="B695" s="136"/>
      <c r="C695" s="136"/>
      <c r="D695" s="136"/>
      <c r="E695" s="127"/>
      <c r="F695" s="128"/>
      <c r="G695" s="143">
        <f t="shared" si="44"/>
        <v>0</v>
      </c>
      <c r="H695" s="146"/>
      <c r="I695" s="38" t="str">
        <f t="shared" si="45"/>
        <v xml:space="preserve"> </v>
      </c>
      <c r="J695" s="38" t="str">
        <f>IF(H695&lt;&gt;0,IF(AND(H695&gt;='proje ve personel bilgileri'!$B$9,H695&lt;='proje ve personel bilgileri'!$B$10)," ","Stoktan Kullanılan Malzeme Miktarı Proje Destek Süresi Dışında Bir Tarihtir")," ")</f>
        <v xml:space="preserve"> </v>
      </c>
    </row>
    <row r="696" spans="1:10" ht="15.75" customHeight="1" x14ac:dyDescent="0.25">
      <c r="A696" s="2">
        <v>424</v>
      </c>
      <c r="B696" s="136"/>
      <c r="C696" s="136"/>
      <c r="D696" s="136"/>
      <c r="E696" s="127"/>
      <c r="F696" s="128"/>
      <c r="G696" s="143">
        <f t="shared" si="44"/>
        <v>0</v>
      </c>
      <c r="H696" s="146"/>
      <c r="I696" s="38" t="str">
        <f t="shared" si="45"/>
        <v xml:space="preserve"> </v>
      </c>
      <c r="J696" s="38" t="str">
        <f>IF(H696&lt;&gt;0,IF(AND(H696&gt;='proje ve personel bilgileri'!$B$9,H696&lt;='proje ve personel bilgileri'!$B$10)," ","Stoktan Kullanılan Malzeme Miktarı Proje Destek Süresi Dışında Bir Tarihtir")," ")</f>
        <v xml:space="preserve"> </v>
      </c>
    </row>
    <row r="697" spans="1:10" ht="15.75" customHeight="1" x14ac:dyDescent="0.25">
      <c r="A697" s="1">
        <v>425</v>
      </c>
      <c r="B697" s="136"/>
      <c r="C697" s="136"/>
      <c r="D697" s="136"/>
      <c r="E697" s="127"/>
      <c r="F697" s="128"/>
      <c r="G697" s="143">
        <f t="shared" si="44"/>
        <v>0</v>
      </c>
      <c r="H697" s="146"/>
      <c r="I697" s="38" t="str">
        <f t="shared" si="45"/>
        <v xml:space="preserve"> </v>
      </c>
      <c r="J697" s="38" t="str">
        <f>IF(H697&lt;&gt;0,IF(AND(H697&gt;='proje ve personel bilgileri'!$B$9,H697&lt;='proje ve personel bilgileri'!$B$10)," ","Stoktan Kullanılan Malzeme Miktarı Proje Destek Süresi Dışında Bir Tarihtir")," ")</f>
        <v xml:space="preserve"> </v>
      </c>
    </row>
    <row r="698" spans="1:10" ht="15.75" customHeight="1" x14ac:dyDescent="0.25">
      <c r="A698" s="2">
        <v>426</v>
      </c>
      <c r="B698" s="136"/>
      <c r="C698" s="136"/>
      <c r="D698" s="136"/>
      <c r="E698" s="127"/>
      <c r="F698" s="128"/>
      <c r="G698" s="143">
        <f t="shared" si="44"/>
        <v>0</v>
      </c>
      <c r="H698" s="146"/>
      <c r="I698" s="38" t="str">
        <f t="shared" si="45"/>
        <v xml:space="preserve"> </v>
      </c>
      <c r="J698" s="38" t="str">
        <f>IF(H698&lt;&gt;0,IF(AND(H698&gt;='proje ve personel bilgileri'!$B$9,H698&lt;='proje ve personel bilgileri'!$B$10)," ","Stoktan Kullanılan Malzeme Miktarı Proje Destek Süresi Dışında Bir Tarihtir")," ")</f>
        <v xml:space="preserve"> </v>
      </c>
    </row>
    <row r="699" spans="1:10" ht="15.75" customHeight="1" x14ac:dyDescent="0.25">
      <c r="A699" s="1">
        <v>427</v>
      </c>
      <c r="B699" s="136"/>
      <c r="C699" s="136"/>
      <c r="D699" s="136"/>
      <c r="E699" s="127"/>
      <c r="F699" s="128"/>
      <c r="G699" s="143">
        <f t="shared" si="44"/>
        <v>0</v>
      </c>
      <c r="H699" s="146"/>
      <c r="I699" s="38" t="str">
        <f t="shared" si="45"/>
        <v xml:space="preserve"> </v>
      </c>
      <c r="J699" s="38" t="str">
        <f>IF(H699&lt;&gt;0,IF(AND(H699&gt;='proje ve personel bilgileri'!$B$9,H699&lt;='proje ve personel bilgileri'!$B$10)," ","Stoktan Kullanılan Malzeme Miktarı Proje Destek Süresi Dışında Bir Tarihtir")," ")</f>
        <v xml:space="preserve"> </v>
      </c>
    </row>
    <row r="700" spans="1:10" ht="15.75" customHeight="1" x14ac:dyDescent="0.25">
      <c r="A700" s="2">
        <v>428</v>
      </c>
      <c r="B700" s="136"/>
      <c r="C700" s="136"/>
      <c r="D700" s="136"/>
      <c r="E700" s="127"/>
      <c r="F700" s="128"/>
      <c r="G700" s="143">
        <f t="shared" si="44"/>
        <v>0</v>
      </c>
      <c r="H700" s="146"/>
      <c r="I700" s="38" t="str">
        <f t="shared" si="45"/>
        <v xml:space="preserve"> </v>
      </c>
      <c r="J700" s="38" t="str">
        <f>IF(H700&lt;&gt;0,IF(AND(H700&gt;='proje ve personel bilgileri'!$B$9,H700&lt;='proje ve personel bilgileri'!$B$10)," ","Stoktan Kullanılan Malzeme Miktarı Proje Destek Süresi Dışında Bir Tarihtir")," ")</f>
        <v xml:space="preserve"> </v>
      </c>
    </row>
    <row r="701" spans="1:10" ht="15.75" customHeight="1" x14ac:dyDescent="0.25">
      <c r="A701" s="1">
        <v>429</v>
      </c>
      <c r="B701" s="136"/>
      <c r="C701" s="136"/>
      <c r="D701" s="136"/>
      <c r="E701" s="127"/>
      <c r="F701" s="128"/>
      <c r="G701" s="143">
        <f t="shared" si="44"/>
        <v>0</v>
      </c>
      <c r="H701" s="146"/>
      <c r="I701" s="38" t="str">
        <f t="shared" si="45"/>
        <v xml:space="preserve"> </v>
      </c>
      <c r="J701" s="38" t="str">
        <f>IF(H701&lt;&gt;0,IF(AND(H701&gt;='proje ve personel bilgileri'!$B$9,H701&lt;='proje ve personel bilgileri'!$B$10)," ","Stoktan Kullanılan Malzeme Miktarı Proje Destek Süresi Dışında Bir Tarihtir")," ")</f>
        <v xml:space="preserve"> </v>
      </c>
    </row>
    <row r="702" spans="1:10" ht="15.75" customHeight="1" x14ac:dyDescent="0.25">
      <c r="A702" s="2">
        <v>430</v>
      </c>
      <c r="B702" s="136"/>
      <c r="C702" s="136"/>
      <c r="D702" s="136"/>
      <c r="E702" s="127"/>
      <c r="F702" s="128"/>
      <c r="G702" s="143">
        <f t="shared" si="44"/>
        <v>0</v>
      </c>
      <c r="H702" s="146"/>
      <c r="I702" s="38" t="str">
        <f t="shared" si="45"/>
        <v xml:space="preserve"> </v>
      </c>
      <c r="J702" s="38" t="str">
        <f>IF(H702&lt;&gt;0,IF(AND(H702&gt;='proje ve personel bilgileri'!$B$9,H702&lt;='proje ve personel bilgileri'!$B$10)," ","Stoktan Kullanılan Malzeme Miktarı Proje Destek Süresi Dışında Bir Tarihtir")," ")</f>
        <v xml:space="preserve"> </v>
      </c>
    </row>
    <row r="703" spans="1:10" ht="15.75" customHeight="1" x14ac:dyDescent="0.25">
      <c r="A703" s="1">
        <v>431</v>
      </c>
      <c r="B703" s="136"/>
      <c r="C703" s="136"/>
      <c r="D703" s="136"/>
      <c r="E703" s="127"/>
      <c r="F703" s="128"/>
      <c r="G703" s="143">
        <f t="shared" si="44"/>
        <v>0</v>
      </c>
      <c r="H703" s="146"/>
      <c r="I703" s="38" t="str">
        <f t="shared" si="45"/>
        <v xml:space="preserve"> </v>
      </c>
      <c r="J703" s="38" t="str">
        <f>IF(H703&lt;&gt;0,IF(AND(H703&gt;='proje ve personel bilgileri'!$B$9,H703&lt;='proje ve personel bilgileri'!$B$10)," ","Stoktan Kullanılan Malzeme Miktarı Proje Destek Süresi Dışında Bir Tarihtir")," ")</f>
        <v xml:space="preserve"> </v>
      </c>
    </row>
    <row r="704" spans="1:10" ht="15.75" customHeight="1" x14ac:dyDescent="0.25">
      <c r="A704" s="2">
        <v>432</v>
      </c>
      <c r="B704" s="136"/>
      <c r="C704" s="136"/>
      <c r="D704" s="136"/>
      <c r="E704" s="127"/>
      <c r="F704" s="128"/>
      <c r="G704" s="143">
        <f t="shared" si="44"/>
        <v>0</v>
      </c>
      <c r="H704" s="146"/>
      <c r="I704" s="38" t="str">
        <f t="shared" si="45"/>
        <v xml:space="preserve"> </v>
      </c>
      <c r="J704" s="38" t="str">
        <f>IF(H704&lt;&gt;0,IF(AND(H704&gt;='proje ve personel bilgileri'!$B$9,H704&lt;='proje ve personel bilgileri'!$B$10)," ","Stoktan Kullanılan Malzeme Miktarı Proje Destek Süresi Dışında Bir Tarihtir")," ")</f>
        <v xml:space="preserve"> </v>
      </c>
    </row>
    <row r="705" spans="1:10" ht="15.75" customHeight="1" x14ac:dyDescent="0.25">
      <c r="A705" s="1">
        <v>433</v>
      </c>
      <c r="B705" s="136"/>
      <c r="C705" s="136"/>
      <c r="D705" s="136"/>
      <c r="E705" s="127"/>
      <c r="F705" s="128"/>
      <c r="G705" s="143">
        <f t="shared" si="44"/>
        <v>0</v>
      </c>
      <c r="H705" s="146"/>
      <c r="I705" s="38" t="str">
        <f t="shared" si="45"/>
        <v xml:space="preserve"> </v>
      </c>
      <c r="J705" s="38" t="str">
        <f>IF(H705&lt;&gt;0,IF(AND(H705&gt;='proje ve personel bilgileri'!$B$9,H705&lt;='proje ve personel bilgileri'!$B$10)," ","Stoktan Kullanılan Malzeme Miktarı Proje Destek Süresi Dışında Bir Tarihtir")," ")</f>
        <v xml:space="preserve"> </v>
      </c>
    </row>
    <row r="706" spans="1:10" ht="15.75" customHeight="1" x14ac:dyDescent="0.25">
      <c r="A706" s="2">
        <v>434</v>
      </c>
      <c r="B706" s="136"/>
      <c r="C706" s="136"/>
      <c r="D706" s="136"/>
      <c r="E706" s="127"/>
      <c r="F706" s="128"/>
      <c r="G706" s="143">
        <f t="shared" si="44"/>
        <v>0</v>
      </c>
      <c r="H706" s="146"/>
      <c r="I706" s="38" t="str">
        <f t="shared" si="45"/>
        <v xml:space="preserve"> </v>
      </c>
      <c r="J706" s="38" t="str">
        <f>IF(H706&lt;&gt;0,IF(AND(H706&gt;='proje ve personel bilgileri'!$B$9,H706&lt;='proje ve personel bilgileri'!$B$10)," ","Stoktan Kullanılan Malzeme Miktarı Proje Destek Süresi Dışında Bir Tarihtir")," ")</f>
        <v xml:space="preserve"> </v>
      </c>
    </row>
    <row r="707" spans="1:10" ht="15.75" customHeight="1" x14ac:dyDescent="0.25">
      <c r="A707" s="1">
        <v>435</v>
      </c>
      <c r="B707" s="136"/>
      <c r="C707" s="136"/>
      <c r="D707" s="136"/>
      <c r="E707" s="127"/>
      <c r="F707" s="128"/>
      <c r="G707" s="143">
        <f t="shared" si="44"/>
        <v>0</v>
      </c>
      <c r="H707" s="146"/>
      <c r="I707" s="38" t="str">
        <f t="shared" si="45"/>
        <v xml:space="preserve"> </v>
      </c>
      <c r="J707" s="38" t="str">
        <f>IF(H707&lt;&gt;0,IF(AND(H707&gt;='proje ve personel bilgileri'!$B$9,H707&lt;='proje ve personel bilgileri'!$B$10)," ","Stoktan Kullanılan Malzeme Miktarı Proje Destek Süresi Dışında Bir Tarihtir")," ")</f>
        <v xml:space="preserve"> </v>
      </c>
    </row>
    <row r="708" spans="1:10" ht="15.75" customHeight="1" x14ac:dyDescent="0.25">
      <c r="A708" s="2">
        <v>436</v>
      </c>
      <c r="B708" s="149"/>
      <c r="C708" s="149"/>
      <c r="D708" s="149"/>
      <c r="E708" s="150"/>
      <c r="F708" s="151"/>
      <c r="G708" s="143">
        <f t="shared" si="44"/>
        <v>0</v>
      </c>
      <c r="H708" s="152"/>
      <c r="I708" s="38" t="str">
        <f t="shared" si="45"/>
        <v xml:space="preserve"> </v>
      </c>
      <c r="J708" s="38" t="str">
        <f>IF(H708&lt;&gt;0,IF(AND(H708&gt;='proje ve personel bilgileri'!$B$9,H708&lt;='proje ve personel bilgileri'!$B$10)," ","Stoktan Kullanılan Malzeme Miktarı Proje Destek Süresi Dışında Bir Tarihtir")," ")</f>
        <v xml:space="preserve"> </v>
      </c>
    </row>
    <row r="709" spans="1:10" ht="15.75" customHeight="1" x14ac:dyDescent="0.25">
      <c r="A709" s="63">
        <v>437</v>
      </c>
      <c r="B709" s="139"/>
      <c r="C709" s="139"/>
      <c r="D709" s="139"/>
      <c r="E709" s="130"/>
      <c r="F709" s="131"/>
      <c r="G709" s="143">
        <f t="shared" si="44"/>
        <v>0</v>
      </c>
      <c r="H709" s="148"/>
      <c r="I709" s="38" t="str">
        <f t="shared" si="45"/>
        <v xml:space="preserve"> </v>
      </c>
      <c r="J709" s="38" t="str">
        <f>IF(H709&lt;&gt;0,IF(AND(H709&gt;='proje ve personel bilgileri'!$B$9,H709&lt;='proje ve personel bilgileri'!$B$10)," ","Stoktan Kullanılan Malzeme Miktarı Proje Destek Süresi Dışında Bir Tarihtir")," ")</f>
        <v xml:space="preserve"> </v>
      </c>
    </row>
    <row r="710" spans="1:10" ht="15.75" customHeight="1" x14ac:dyDescent="0.25">
      <c r="A710" s="45"/>
      <c r="B710" s="513"/>
      <c r="C710" s="513"/>
      <c r="D710" s="90"/>
      <c r="E710" s="442" t="s">
        <v>240</v>
      </c>
      <c r="F710" s="443"/>
      <c r="G710" s="48">
        <f>SUM(G691:G709)+G679</f>
        <v>0</v>
      </c>
      <c r="H710" s="46"/>
    </row>
    <row r="711" spans="1:10" ht="15" customHeight="1" x14ac:dyDescent="0.25">
      <c r="A711" s="47" t="s">
        <v>241</v>
      </c>
    </row>
    <row r="712" spans="1:10" ht="24" customHeight="1" x14ac:dyDescent="0.25">
      <c r="A712" s="511" t="s">
        <v>242</v>
      </c>
      <c r="B712" s="511"/>
      <c r="C712" s="511"/>
      <c r="D712" s="511"/>
      <c r="E712" s="511"/>
      <c r="F712" s="511"/>
      <c r="G712" s="511"/>
      <c r="H712" s="511"/>
      <c r="I712" s="511"/>
      <c r="J712" s="511"/>
    </row>
    <row r="713" spans="1:10" ht="15" customHeight="1" x14ac:dyDescent="0.25">
      <c r="A713" s="84"/>
      <c r="B713" s="84"/>
      <c r="C713" s="84"/>
      <c r="D713" s="84"/>
      <c r="E713" s="84"/>
      <c r="F713" s="84"/>
      <c r="G713" s="84"/>
      <c r="H713" s="84"/>
    </row>
    <row r="714" spans="1:10" ht="15" customHeight="1" x14ac:dyDescent="0.25">
      <c r="B714" s="512" t="s">
        <v>243</v>
      </c>
      <c r="C714" s="512"/>
      <c r="D714" s="512"/>
      <c r="E714" s="512"/>
      <c r="F714" s="512"/>
      <c r="G714" s="512"/>
    </row>
    <row r="715" spans="1:10" ht="15.75" customHeight="1" x14ac:dyDescent="0.25">
      <c r="A715" s="348" t="s">
        <v>232</v>
      </c>
      <c r="B715" s="348"/>
      <c r="C715" s="348"/>
      <c r="D715" s="348"/>
      <c r="E715" s="348"/>
      <c r="F715" s="348"/>
      <c r="G715" s="348"/>
      <c r="H715" s="348"/>
    </row>
    <row r="716" spans="1:10" ht="15" customHeight="1" x14ac:dyDescent="0.25">
      <c r="A716" s="70"/>
      <c r="B716" s="70"/>
      <c r="C716" s="71" t="str">
        <f>'proje ve personel bilgileri'!$B$7</f>
        <v>/</v>
      </c>
      <c r="D716" s="70" t="s">
        <v>109</v>
      </c>
      <c r="E716" s="70"/>
      <c r="F716" s="70"/>
      <c r="G716" s="70"/>
      <c r="H716" s="70"/>
    </row>
    <row r="717" spans="1:10" ht="18.75" customHeight="1" x14ac:dyDescent="0.25">
      <c r="G717" s="42" t="s">
        <v>233</v>
      </c>
    </row>
    <row r="718" spans="1:10" ht="30.75" customHeight="1" x14ac:dyDescent="0.25">
      <c r="A718" s="43" t="s">
        <v>2</v>
      </c>
      <c r="B718" s="374">
        <f>'proje ve personel bilgileri'!B2</f>
        <v>0</v>
      </c>
      <c r="C718" s="375"/>
      <c r="D718" s="375"/>
      <c r="E718" s="375"/>
      <c r="F718" s="375"/>
      <c r="G718" s="375"/>
      <c r="H718" s="376"/>
    </row>
    <row r="719" spans="1:10" ht="30.75" customHeight="1" x14ac:dyDescent="0.25">
      <c r="A719" s="44" t="s">
        <v>4</v>
      </c>
      <c r="B719" s="351">
        <f>'proje ve personel bilgileri'!B3</f>
        <v>0</v>
      </c>
      <c r="C719" s="352"/>
      <c r="D719" s="352"/>
      <c r="E719" s="352"/>
      <c r="F719" s="352"/>
      <c r="G719" s="352"/>
      <c r="H719" s="353"/>
    </row>
    <row r="720" spans="1:10" ht="45" customHeight="1" x14ac:dyDescent="0.25">
      <c r="A720" s="343" t="s">
        <v>87</v>
      </c>
      <c r="B720" s="88" t="s">
        <v>234</v>
      </c>
      <c r="C720" s="343" t="s">
        <v>227</v>
      </c>
      <c r="D720" s="343" t="s">
        <v>235</v>
      </c>
      <c r="E720" s="343" t="s">
        <v>236</v>
      </c>
      <c r="F720" s="343" t="s">
        <v>237</v>
      </c>
      <c r="G720" s="82" t="s">
        <v>181</v>
      </c>
      <c r="H720" s="343" t="s">
        <v>238</v>
      </c>
    </row>
    <row r="721" spans="1:10" ht="30.75" customHeight="1" x14ac:dyDescent="0.25">
      <c r="A721" s="338"/>
      <c r="B721" s="88" t="s">
        <v>239</v>
      </c>
      <c r="C721" s="338"/>
      <c r="D721" s="505"/>
      <c r="E721" s="338"/>
      <c r="F721" s="338"/>
      <c r="G721" s="82" t="s">
        <v>98</v>
      </c>
      <c r="H721" s="338"/>
    </row>
    <row r="722" spans="1:10" ht="15.75" customHeight="1" x14ac:dyDescent="0.25">
      <c r="A722" s="1">
        <v>438</v>
      </c>
      <c r="B722" s="133"/>
      <c r="C722" s="133"/>
      <c r="D722" s="133"/>
      <c r="E722" s="124"/>
      <c r="F722" s="125"/>
      <c r="G722" s="143">
        <f t="shared" ref="G722:G740" si="46">E722*F722</f>
        <v>0</v>
      </c>
      <c r="H722" s="144"/>
      <c r="I722" s="38" t="str">
        <f t="shared" ref="I722:I740" si="47">IF(G722&lt;&gt;0,(IF(H722=0,"Tarih Zorunlu Alandır"," "))," ")</f>
        <v xml:space="preserve"> </v>
      </c>
      <c r="J722" s="38" t="str">
        <f>IF(H722&lt;&gt;0,IF(AND(H722&gt;='proje ve personel bilgileri'!$B$9,H722&lt;='proje ve personel bilgileri'!$B$10)," ","Stoktan Kullanılan Malzeme Miktarı Proje Destek Süresi Dışında Bir Tarihtir")," ")</f>
        <v xml:space="preserve"> </v>
      </c>
    </row>
    <row r="723" spans="1:10" ht="15.75" customHeight="1" x14ac:dyDescent="0.25">
      <c r="A723" s="2">
        <v>439</v>
      </c>
      <c r="B723" s="136"/>
      <c r="C723" s="136"/>
      <c r="D723" s="136"/>
      <c r="E723" s="127"/>
      <c r="F723" s="128"/>
      <c r="G723" s="143">
        <f t="shared" si="46"/>
        <v>0</v>
      </c>
      <c r="H723" s="146"/>
      <c r="I723" s="38" t="str">
        <f t="shared" si="47"/>
        <v xml:space="preserve"> </v>
      </c>
      <c r="J723" s="38" t="str">
        <f>IF(H723&lt;&gt;0,IF(AND(H723&gt;='proje ve personel bilgileri'!$B$9,H723&lt;='proje ve personel bilgileri'!$B$10)," ","Stoktan Kullanılan Malzeme Miktarı Proje Destek Süresi Dışında Bir Tarihtir")," ")</f>
        <v xml:space="preserve"> </v>
      </c>
    </row>
    <row r="724" spans="1:10" ht="15.75" customHeight="1" x14ac:dyDescent="0.25">
      <c r="A724" s="1">
        <v>440</v>
      </c>
      <c r="B724" s="136"/>
      <c r="C724" s="136"/>
      <c r="D724" s="136"/>
      <c r="E724" s="127"/>
      <c r="F724" s="128"/>
      <c r="G724" s="143">
        <f t="shared" si="46"/>
        <v>0</v>
      </c>
      <c r="H724" s="146"/>
      <c r="I724" s="38" t="str">
        <f t="shared" si="47"/>
        <v xml:space="preserve"> </v>
      </c>
      <c r="J724" s="38" t="str">
        <f>IF(H724&lt;&gt;0,IF(AND(H724&gt;='proje ve personel bilgileri'!$B$9,H724&lt;='proje ve personel bilgileri'!$B$10)," ","Stoktan Kullanılan Malzeme Miktarı Proje Destek Süresi Dışında Bir Tarihtir")," ")</f>
        <v xml:space="preserve"> </v>
      </c>
    </row>
    <row r="725" spans="1:10" ht="15.75" customHeight="1" x14ac:dyDescent="0.25">
      <c r="A725" s="2">
        <v>441</v>
      </c>
      <c r="B725" s="136"/>
      <c r="C725" s="136"/>
      <c r="D725" s="136"/>
      <c r="E725" s="127"/>
      <c r="F725" s="128"/>
      <c r="G725" s="143">
        <f t="shared" si="46"/>
        <v>0</v>
      </c>
      <c r="H725" s="146"/>
      <c r="I725" s="38" t="str">
        <f t="shared" si="47"/>
        <v xml:space="preserve"> </v>
      </c>
      <c r="J725" s="38" t="str">
        <f>IF(H725&lt;&gt;0,IF(AND(H725&gt;='proje ve personel bilgileri'!$B$9,H725&lt;='proje ve personel bilgileri'!$B$10)," ","Stoktan Kullanılan Malzeme Miktarı Proje Destek Süresi Dışında Bir Tarihtir")," ")</f>
        <v xml:space="preserve"> </v>
      </c>
    </row>
    <row r="726" spans="1:10" ht="15.75" customHeight="1" x14ac:dyDescent="0.25">
      <c r="A726" s="1">
        <v>442</v>
      </c>
      <c r="B726" s="136"/>
      <c r="C726" s="136"/>
      <c r="D726" s="136"/>
      <c r="E726" s="127"/>
      <c r="F726" s="128"/>
      <c r="G726" s="143">
        <f t="shared" si="46"/>
        <v>0</v>
      </c>
      <c r="H726" s="146"/>
      <c r="I726" s="38" t="str">
        <f t="shared" si="47"/>
        <v xml:space="preserve"> </v>
      </c>
      <c r="J726" s="38" t="str">
        <f>IF(H726&lt;&gt;0,IF(AND(H726&gt;='proje ve personel bilgileri'!$B$9,H726&lt;='proje ve personel bilgileri'!$B$10)," ","Stoktan Kullanılan Malzeme Miktarı Proje Destek Süresi Dışında Bir Tarihtir")," ")</f>
        <v xml:space="preserve"> </v>
      </c>
    </row>
    <row r="727" spans="1:10" ht="15.75" customHeight="1" x14ac:dyDescent="0.25">
      <c r="A727" s="2">
        <v>443</v>
      </c>
      <c r="B727" s="136"/>
      <c r="C727" s="136"/>
      <c r="D727" s="136"/>
      <c r="E727" s="127"/>
      <c r="F727" s="128"/>
      <c r="G727" s="143">
        <f t="shared" si="46"/>
        <v>0</v>
      </c>
      <c r="H727" s="146"/>
      <c r="I727" s="38" t="str">
        <f t="shared" si="47"/>
        <v xml:space="preserve"> </v>
      </c>
      <c r="J727" s="38" t="str">
        <f>IF(H727&lt;&gt;0,IF(AND(H727&gt;='proje ve personel bilgileri'!$B$9,H727&lt;='proje ve personel bilgileri'!$B$10)," ","Stoktan Kullanılan Malzeme Miktarı Proje Destek Süresi Dışında Bir Tarihtir")," ")</f>
        <v xml:space="preserve"> </v>
      </c>
    </row>
    <row r="728" spans="1:10" ht="15.75" customHeight="1" x14ac:dyDescent="0.25">
      <c r="A728" s="1">
        <v>444</v>
      </c>
      <c r="B728" s="136"/>
      <c r="C728" s="136"/>
      <c r="D728" s="136"/>
      <c r="E728" s="127"/>
      <c r="F728" s="128"/>
      <c r="G728" s="143">
        <f t="shared" si="46"/>
        <v>0</v>
      </c>
      <c r="H728" s="146"/>
      <c r="I728" s="38" t="str">
        <f t="shared" si="47"/>
        <v xml:space="preserve"> </v>
      </c>
      <c r="J728" s="38" t="str">
        <f>IF(H728&lt;&gt;0,IF(AND(H728&gt;='proje ve personel bilgileri'!$B$9,H728&lt;='proje ve personel bilgileri'!$B$10)," ","Stoktan Kullanılan Malzeme Miktarı Proje Destek Süresi Dışında Bir Tarihtir")," ")</f>
        <v xml:space="preserve"> </v>
      </c>
    </row>
    <row r="729" spans="1:10" ht="15.75" customHeight="1" x14ac:dyDescent="0.25">
      <c r="A729" s="2">
        <v>445</v>
      </c>
      <c r="B729" s="136"/>
      <c r="C729" s="136"/>
      <c r="D729" s="136"/>
      <c r="E729" s="127"/>
      <c r="F729" s="128"/>
      <c r="G729" s="143">
        <f t="shared" si="46"/>
        <v>0</v>
      </c>
      <c r="H729" s="146"/>
      <c r="I729" s="38" t="str">
        <f t="shared" si="47"/>
        <v xml:space="preserve"> </v>
      </c>
      <c r="J729" s="38" t="str">
        <f>IF(H729&lt;&gt;0,IF(AND(H729&gt;='proje ve personel bilgileri'!$B$9,H729&lt;='proje ve personel bilgileri'!$B$10)," ","Stoktan Kullanılan Malzeme Miktarı Proje Destek Süresi Dışında Bir Tarihtir")," ")</f>
        <v xml:space="preserve"> </v>
      </c>
    </row>
    <row r="730" spans="1:10" ht="15.75" customHeight="1" x14ac:dyDescent="0.25">
      <c r="A730" s="1">
        <v>446</v>
      </c>
      <c r="B730" s="136"/>
      <c r="C730" s="136"/>
      <c r="D730" s="136"/>
      <c r="E730" s="127"/>
      <c r="F730" s="128"/>
      <c r="G730" s="143">
        <f t="shared" si="46"/>
        <v>0</v>
      </c>
      <c r="H730" s="146"/>
      <c r="I730" s="38" t="str">
        <f t="shared" si="47"/>
        <v xml:space="preserve"> </v>
      </c>
      <c r="J730" s="38" t="str">
        <f>IF(H730&lt;&gt;0,IF(AND(H730&gt;='proje ve personel bilgileri'!$B$9,H730&lt;='proje ve personel bilgileri'!$B$10)," ","Stoktan Kullanılan Malzeme Miktarı Proje Destek Süresi Dışında Bir Tarihtir")," ")</f>
        <v xml:space="preserve"> </v>
      </c>
    </row>
    <row r="731" spans="1:10" ht="15.75" customHeight="1" x14ac:dyDescent="0.25">
      <c r="A731" s="2">
        <v>447</v>
      </c>
      <c r="B731" s="136"/>
      <c r="C731" s="136"/>
      <c r="D731" s="136"/>
      <c r="E731" s="127"/>
      <c r="F731" s="128"/>
      <c r="G731" s="143">
        <f t="shared" si="46"/>
        <v>0</v>
      </c>
      <c r="H731" s="146"/>
      <c r="I731" s="38" t="str">
        <f t="shared" si="47"/>
        <v xml:space="preserve"> </v>
      </c>
      <c r="J731" s="38" t="str">
        <f>IF(H731&lt;&gt;0,IF(AND(H731&gt;='proje ve personel bilgileri'!$B$9,H731&lt;='proje ve personel bilgileri'!$B$10)," ","Stoktan Kullanılan Malzeme Miktarı Proje Destek Süresi Dışında Bir Tarihtir")," ")</f>
        <v xml:space="preserve"> </v>
      </c>
    </row>
    <row r="732" spans="1:10" ht="15.75" customHeight="1" x14ac:dyDescent="0.25">
      <c r="A732" s="1">
        <v>448</v>
      </c>
      <c r="B732" s="136"/>
      <c r="C732" s="136"/>
      <c r="D732" s="136"/>
      <c r="E732" s="127"/>
      <c r="F732" s="128"/>
      <c r="G732" s="143">
        <f t="shared" si="46"/>
        <v>0</v>
      </c>
      <c r="H732" s="146"/>
      <c r="I732" s="38" t="str">
        <f t="shared" si="47"/>
        <v xml:space="preserve"> </v>
      </c>
      <c r="J732" s="38" t="str">
        <f>IF(H732&lt;&gt;0,IF(AND(H732&gt;='proje ve personel bilgileri'!$B$9,H732&lt;='proje ve personel bilgileri'!$B$10)," ","Stoktan Kullanılan Malzeme Miktarı Proje Destek Süresi Dışında Bir Tarihtir")," ")</f>
        <v xml:space="preserve"> </v>
      </c>
    </row>
    <row r="733" spans="1:10" ht="15.75" customHeight="1" x14ac:dyDescent="0.25">
      <c r="A733" s="2">
        <v>449</v>
      </c>
      <c r="B733" s="136"/>
      <c r="C733" s="136"/>
      <c r="D733" s="136"/>
      <c r="E733" s="127"/>
      <c r="F733" s="128"/>
      <c r="G733" s="143">
        <f t="shared" si="46"/>
        <v>0</v>
      </c>
      <c r="H733" s="146"/>
      <c r="I733" s="38" t="str">
        <f t="shared" si="47"/>
        <v xml:space="preserve"> </v>
      </c>
      <c r="J733" s="38" t="str">
        <f>IF(H733&lt;&gt;0,IF(AND(H733&gt;='proje ve personel bilgileri'!$B$9,H733&lt;='proje ve personel bilgileri'!$B$10)," ","Stoktan Kullanılan Malzeme Miktarı Proje Destek Süresi Dışında Bir Tarihtir")," ")</f>
        <v xml:space="preserve"> </v>
      </c>
    </row>
    <row r="734" spans="1:10" ht="15.75" customHeight="1" x14ac:dyDescent="0.25">
      <c r="A734" s="1">
        <v>450</v>
      </c>
      <c r="B734" s="136"/>
      <c r="C734" s="136"/>
      <c r="D734" s="136"/>
      <c r="E734" s="127"/>
      <c r="F734" s="128"/>
      <c r="G734" s="143">
        <f t="shared" si="46"/>
        <v>0</v>
      </c>
      <c r="H734" s="146"/>
      <c r="I734" s="38" t="str">
        <f t="shared" si="47"/>
        <v xml:space="preserve"> </v>
      </c>
      <c r="J734" s="38" t="str">
        <f>IF(H734&lt;&gt;0,IF(AND(H734&gt;='proje ve personel bilgileri'!$B$9,H734&lt;='proje ve personel bilgileri'!$B$10)," ","Stoktan Kullanılan Malzeme Miktarı Proje Destek Süresi Dışında Bir Tarihtir")," ")</f>
        <v xml:space="preserve"> </v>
      </c>
    </row>
    <row r="735" spans="1:10" ht="15.75" customHeight="1" x14ac:dyDescent="0.25">
      <c r="A735" s="2">
        <v>451</v>
      </c>
      <c r="B735" s="136"/>
      <c r="C735" s="136"/>
      <c r="D735" s="136"/>
      <c r="E735" s="127"/>
      <c r="F735" s="128"/>
      <c r="G735" s="143">
        <f t="shared" si="46"/>
        <v>0</v>
      </c>
      <c r="H735" s="146"/>
      <c r="I735" s="38" t="str">
        <f t="shared" si="47"/>
        <v xml:space="preserve"> </v>
      </c>
      <c r="J735" s="38" t="str">
        <f>IF(H735&lt;&gt;0,IF(AND(H735&gt;='proje ve personel bilgileri'!$B$9,H735&lt;='proje ve personel bilgileri'!$B$10)," ","Stoktan Kullanılan Malzeme Miktarı Proje Destek Süresi Dışında Bir Tarihtir")," ")</f>
        <v xml:space="preserve"> </v>
      </c>
    </row>
    <row r="736" spans="1:10" ht="15.75" customHeight="1" x14ac:dyDescent="0.25">
      <c r="A736" s="1">
        <v>452</v>
      </c>
      <c r="B736" s="136"/>
      <c r="C736" s="136"/>
      <c r="D736" s="136"/>
      <c r="E736" s="127"/>
      <c r="F736" s="128"/>
      <c r="G736" s="143">
        <f t="shared" si="46"/>
        <v>0</v>
      </c>
      <c r="H736" s="146"/>
      <c r="I736" s="38" t="str">
        <f t="shared" si="47"/>
        <v xml:space="preserve"> </v>
      </c>
      <c r="J736" s="38" t="str">
        <f>IF(H736&lt;&gt;0,IF(AND(H736&gt;='proje ve personel bilgileri'!$B$9,H736&lt;='proje ve personel bilgileri'!$B$10)," ","Stoktan Kullanılan Malzeme Miktarı Proje Destek Süresi Dışında Bir Tarihtir")," ")</f>
        <v xml:space="preserve"> </v>
      </c>
    </row>
    <row r="737" spans="1:10" ht="15.75" customHeight="1" x14ac:dyDescent="0.25">
      <c r="A737" s="2">
        <v>453</v>
      </c>
      <c r="B737" s="136"/>
      <c r="C737" s="136"/>
      <c r="D737" s="136"/>
      <c r="E737" s="127"/>
      <c r="F737" s="128"/>
      <c r="G737" s="143">
        <f t="shared" si="46"/>
        <v>0</v>
      </c>
      <c r="H737" s="146"/>
      <c r="I737" s="38" t="str">
        <f t="shared" si="47"/>
        <v xml:space="preserve"> </v>
      </c>
      <c r="J737" s="38" t="str">
        <f>IF(H737&lt;&gt;0,IF(AND(H737&gt;='proje ve personel bilgileri'!$B$9,H737&lt;='proje ve personel bilgileri'!$B$10)," ","Stoktan Kullanılan Malzeme Miktarı Proje Destek Süresi Dışında Bir Tarihtir")," ")</f>
        <v xml:space="preserve"> </v>
      </c>
    </row>
    <row r="738" spans="1:10" ht="15.75" customHeight="1" x14ac:dyDescent="0.25">
      <c r="A738" s="1">
        <v>454</v>
      </c>
      <c r="B738" s="136"/>
      <c r="C738" s="136"/>
      <c r="D738" s="136"/>
      <c r="E738" s="127"/>
      <c r="F738" s="128"/>
      <c r="G738" s="143">
        <f t="shared" si="46"/>
        <v>0</v>
      </c>
      <c r="H738" s="146"/>
      <c r="I738" s="38" t="str">
        <f t="shared" si="47"/>
        <v xml:space="preserve"> </v>
      </c>
      <c r="J738" s="38" t="str">
        <f>IF(H738&lt;&gt;0,IF(AND(H738&gt;='proje ve personel bilgileri'!$B$9,H738&lt;='proje ve personel bilgileri'!$B$10)," ","Stoktan Kullanılan Malzeme Miktarı Proje Destek Süresi Dışında Bir Tarihtir")," ")</f>
        <v xml:space="preserve"> </v>
      </c>
    </row>
    <row r="739" spans="1:10" ht="15.75" customHeight="1" x14ac:dyDescent="0.25">
      <c r="A739" s="2">
        <v>455</v>
      </c>
      <c r="B739" s="149"/>
      <c r="C739" s="149"/>
      <c r="D739" s="149"/>
      <c r="E739" s="150"/>
      <c r="F739" s="151"/>
      <c r="G739" s="143">
        <f t="shared" si="46"/>
        <v>0</v>
      </c>
      <c r="H739" s="152"/>
      <c r="I739" s="38" t="str">
        <f t="shared" si="47"/>
        <v xml:space="preserve"> </v>
      </c>
      <c r="J739" s="38" t="str">
        <f>IF(H739&lt;&gt;0,IF(AND(H739&gt;='proje ve personel bilgileri'!$B$9,H739&lt;='proje ve personel bilgileri'!$B$10)," ","Stoktan Kullanılan Malzeme Miktarı Proje Destek Süresi Dışında Bir Tarihtir")," ")</f>
        <v xml:space="preserve"> </v>
      </c>
    </row>
    <row r="740" spans="1:10" ht="15.75" customHeight="1" x14ac:dyDescent="0.25">
      <c r="A740" s="63">
        <v>456</v>
      </c>
      <c r="B740" s="139"/>
      <c r="C740" s="139"/>
      <c r="D740" s="139"/>
      <c r="E740" s="130"/>
      <c r="F740" s="131"/>
      <c r="G740" s="143">
        <f t="shared" si="46"/>
        <v>0</v>
      </c>
      <c r="H740" s="148"/>
      <c r="I740" s="38" t="str">
        <f t="shared" si="47"/>
        <v xml:space="preserve"> </v>
      </c>
      <c r="J740" s="38" t="str">
        <f>IF(H740&lt;&gt;0,IF(AND(H740&gt;='proje ve personel bilgileri'!$B$9,H740&lt;='proje ve personel bilgileri'!$B$10)," ","Stoktan Kullanılan Malzeme Miktarı Proje Destek Süresi Dışında Bir Tarihtir")," ")</f>
        <v xml:space="preserve"> </v>
      </c>
    </row>
    <row r="741" spans="1:10" ht="15.75" customHeight="1" x14ac:dyDescent="0.25">
      <c r="A741" s="45"/>
      <c r="B741" s="513"/>
      <c r="C741" s="513"/>
      <c r="D741" s="90"/>
      <c r="E741" s="442" t="s">
        <v>240</v>
      </c>
      <c r="F741" s="443"/>
      <c r="G741" s="48">
        <f>SUM(G722:G740)+G710</f>
        <v>0</v>
      </c>
      <c r="H741" s="46"/>
    </row>
    <row r="742" spans="1:10" ht="15" customHeight="1" x14ac:dyDescent="0.25">
      <c r="A742" s="47" t="s">
        <v>241</v>
      </c>
    </row>
    <row r="743" spans="1:10" ht="25.5" customHeight="1" x14ac:dyDescent="0.25">
      <c r="A743" s="511" t="s">
        <v>242</v>
      </c>
      <c r="B743" s="511"/>
      <c r="C743" s="511"/>
      <c r="D743" s="511"/>
      <c r="E743" s="511"/>
      <c r="F743" s="511"/>
      <c r="G743" s="511"/>
      <c r="H743" s="511"/>
      <c r="I743" s="511"/>
      <c r="J743" s="511"/>
    </row>
    <row r="744" spans="1:10" ht="15" customHeight="1" x14ac:dyDescent="0.25">
      <c r="A744" s="84"/>
      <c r="B744" s="84"/>
      <c r="C744" s="84"/>
      <c r="D744" s="84"/>
      <c r="E744" s="84"/>
      <c r="F744" s="84"/>
      <c r="G744" s="84"/>
      <c r="H744" s="84"/>
    </row>
    <row r="745" spans="1:10" ht="15" customHeight="1" x14ac:dyDescent="0.25">
      <c r="B745" s="512" t="s">
        <v>243</v>
      </c>
      <c r="C745" s="512"/>
      <c r="D745" s="512"/>
      <c r="E745" s="512"/>
      <c r="F745" s="512"/>
      <c r="G745" s="512"/>
    </row>
    <row r="746" spans="1:10" ht="15.75" customHeight="1" x14ac:dyDescent="0.25">
      <c r="A746" s="348" t="s">
        <v>232</v>
      </c>
      <c r="B746" s="348"/>
      <c r="C746" s="348"/>
      <c r="D746" s="348"/>
      <c r="E746" s="348"/>
      <c r="F746" s="348"/>
      <c r="G746" s="348"/>
      <c r="H746" s="348"/>
    </row>
    <row r="747" spans="1:10" ht="15" customHeight="1" x14ac:dyDescent="0.25">
      <c r="A747" s="70"/>
      <c r="B747" s="70"/>
      <c r="C747" s="71" t="str">
        <f>'proje ve personel bilgileri'!$B$7</f>
        <v>/</v>
      </c>
      <c r="D747" s="70" t="s">
        <v>109</v>
      </c>
      <c r="E747" s="70"/>
      <c r="F747" s="70"/>
      <c r="G747" s="70"/>
      <c r="H747" s="70"/>
    </row>
    <row r="748" spans="1:10" ht="18.75" customHeight="1" x14ac:dyDescent="0.25">
      <c r="G748" s="42" t="s">
        <v>233</v>
      </c>
    </row>
    <row r="749" spans="1:10" ht="30.75" customHeight="1" x14ac:dyDescent="0.25">
      <c r="A749" s="43" t="s">
        <v>2</v>
      </c>
      <c r="B749" s="374">
        <f>'proje ve personel bilgileri'!B2</f>
        <v>0</v>
      </c>
      <c r="C749" s="375"/>
      <c r="D749" s="375"/>
      <c r="E749" s="375"/>
      <c r="F749" s="375"/>
      <c r="G749" s="375"/>
      <c r="H749" s="376"/>
    </row>
    <row r="750" spans="1:10" ht="30.75" customHeight="1" x14ac:dyDescent="0.25">
      <c r="A750" s="44" t="s">
        <v>4</v>
      </c>
      <c r="B750" s="351">
        <f>'proje ve personel bilgileri'!B3</f>
        <v>0</v>
      </c>
      <c r="C750" s="352"/>
      <c r="D750" s="352"/>
      <c r="E750" s="352"/>
      <c r="F750" s="352"/>
      <c r="G750" s="352"/>
      <c r="H750" s="353"/>
    </row>
    <row r="751" spans="1:10" ht="45" customHeight="1" x14ac:dyDescent="0.25">
      <c r="A751" s="343" t="s">
        <v>87</v>
      </c>
      <c r="B751" s="88" t="s">
        <v>234</v>
      </c>
      <c r="C751" s="343" t="s">
        <v>227</v>
      </c>
      <c r="D751" s="343" t="s">
        <v>235</v>
      </c>
      <c r="E751" s="343" t="s">
        <v>236</v>
      </c>
      <c r="F751" s="343" t="s">
        <v>237</v>
      </c>
      <c r="G751" s="82" t="s">
        <v>181</v>
      </c>
      <c r="H751" s="343" t="s">
        <v>238</v>
      </c>
    </row>
    <row r="752" spans="1:10" ht="30.75" customHeight="1" x14ac:dyDescent="0.25">
      <c r="A752" s="338"/>
      <c r="B752" s="88" t="s">
        <v>239</v>
      </c>
      <c r="C752" s="338"/>
      <c r="D752" s="505"/>
      <c r="E752" s="338"/>
      <c r="F752" s="338"/>
      <c r="G752" s="82" t="s">
        <v>98</v>
      </c>
      <c r="H752" s="338"/>
    </row>
    <row r="753" spans="1:10" ht="15.75" customHeight="1" x14ac:dyDescent="0.25">
      <c r="A753" s="1">
        <v>457</v>
      </c>
      <c r="B753" s="133"/>
      <c r="C753" s="133"/>
      <c r="D753" s="133"/>
      <c r="E753" s="124"/>
      <c r="F753" s="125"/>
      <c r="G753" s="143">
        <f t="shared" ref="G753:G771" si="48">E753*F753</f>
        <v>0</v>
      </c>
      <c r="H753" s="144"/>
      <c r="I753" s="38" t="str">
        <f t="shared" ref="I753:I771" si="49">IF(G753&lt;&gt;0,(IF(H753=0,"Tarih Zorunlu Alandır"," "))," ")</f>
        <v xml:space="preserve"> </v>
      </c>
      <c r="J753" s="38" t="str">
        <f>IF(H753&lt;&gt;0,IF(AND(H753&gt;='proje ve personel bilgileri'!$B$9,H753&lt;='proje ve personel bilgileri'!$B$10)," ","Stoktan Kullanılan Malzeme Miktarı Proje Destek Süresi Dışında Bir Tarihtir")," ")</f>
        <v xml:space="preserve"> </v>
      </c>
    </row>
    <row r="754" spans="1:10" ht="15.75" customHeight="1" x14ac:dyDescent="0.25">
      <c r="A754" s="2">
        <v>458</v>
      </c>
      <c r="B754" s="136"/>
      <c r="C754" s="136"/>
      <c r="D754" s="136"/>
      <c r="E754" s="127"/>
      <c r="F754" s="128"/>
      <c r="G754" s="143">
        <f t="shared" si="48"/>
        <v>0</v>
      </c>
      <c r="H754" s="146"/>
      <c r="I754" s="38" t="str">
        <f t="shared" si="49"/>
        <v xml:space="preserve"> </v>
      </c>
      <c r="J754" s="38" t="str">
        <f>IF(H754&lt;&gt;0,IF(AND(H754&gt;='proje ve personel bilgileri'!$B$9,H754&lt;='proje ve personel bilgileri'!$B$10)," ","Stoktan Kullanılan Malzeme Miktarı Proje Destek Süresi Dışında Bir Tarihtir")," ")</f>
        <v xml:space="preserve"> </v>
      </c>
    </row>
    <row r="755" spans="1:10" ht="15.75" customHeight="1" x14ac:dyDescent="0.25">
      <c r="A755" s="1">
        <v>459</v>
      </c>
      <c r="B755" s="136"/>
      <c r="C755" s="136"/>
      <c r="D755" s="136"/>
      <c r="E755" s="127"/>
      <c r="F755" s="128"/>
      <c r="G755" s="143">
        <f t="shared" si="48"/>
        <v>0</v>
      </c>
      <c r="H755" s="146"/>
      <c r="I755" s="38" t="str">
        <f t="shared" si="49"/>
        <v xml:space="preserve"> </v>
      </c>
      <c r="J755" s="38" t="str">
        <f>IF(H755&lt;&gt;0,IF(AND(H755&gt;='proje ve personel bilgileri'!$B$9,H755&lt;='proje ve personel bilgileri'!$B$10)," ","Stoktan Kullanılan Malzeme Miktarı Proje Destek Süresi Dışında Bir Tarihtir")," ")</f>
        <v xml:space="preserve"> </v>
      </c>
    </row>
    <row r="756" spans="1:10" ht="15.75" customHeight="1" x14ac:dyDescent="0.25">
      <c r="A756" s="2">
        <v>460</v>
      </c>
      <c r="B756" s="136"/>
      <c r="C756" s="136"/>
      <c r="D756" s="136"/>
      <c r="E756" s="127"/>
      <c r="F756" s="128"/>
      <c r="G756" s="143">
        <f t="shared" si="48"/>
        <v>0</v>
      </c>
      <c r="H756" s="146"/>
      <c r="I756" s="38" t="str">
        <f t="shared" si="49"/>
        <v xml:space="preserve"> </v>
      </c>
      <c r="J756" s="38" t="str">
        <f>IF(H756&lt;&gt;0,IF(AND(H756&gt;='proje ve personel bilgileri'!$B$9,H756&lt;='proje ve personel bilgileri'!$B$10)," ","Stoktan Kullanılan Malzeme Miktarı Proje Destek Süresi Dışında Bir Tarihtir")," ")</f>
        <v xml:space="preserve"> </v>
      </c>
    </row>
    <row r="757" spans="1:10" ht="15.75" customHeight="1" x14ac:dyDescent="0.25">
      <c r="A757" s="1">
        <v>461</v>
      </c>
      <c r="B757" s="136"/>
      <c r="C757" s="136"/>
      <c r="D757" s="136"/>
      <c r="E757" s="127"/>
      <c r="F757" s="128"/>
      <c r="G757" s="143">
        <f t="shared" si="48"/>
        <v>0</v>
      </c>
      <c r="H757" s="146"/>
      <c r="I757" s="38" t="str">
        <f t="shared" si="49"/>
        <v xml:space="preserve"> </v>
      </c>
      <c r="J757" s="38" t="str">
        <f>IF(H757&lt;&gt;0,IF(AND(H757&gt;='proje ve personel bilgileri'!$B$9,H757&lt;='proje ve personel bilgileri'!$B$10)," ","Stoktan Kullanılan Malzeme Miktarı Proje Destek Süresi Dışında Bir Tarihtir")," ")</f>
        <v xml:space="preserve"> </v>
      </c>
    </row>
    <row r="758" spans="1:10" ht="15.75" customHeight="1" x14ac:dyDescent="0.25">
      <c r="A758" s="2">
        <v>462</v>
      </c>
      <c r="B758" s="136"/>
      <c r="C758" s="136"/>
      <c r="D758" s="136"/>
      <c r="E758" s="127"/>
      <c r="F758" s="128"/>
      <c r="G758" s="143">
        <f t="shared" si="48"/>
        <v>0</v>
      </c>
      <c r="H758" s="146"/>
      <c r="I758" s="38" t="str">
        <f t="shared" si="49"/>
        <v xml:space="preserve"> </v>
      </c>
      <c r="J758" s="38" t="str">
        <f>IF(H758&lt;&gt;0,IF(AND(H758&gt;='proje ve personel bilgileri'!$B$9,H758&lt;='proje ve personel bilgileri'!$B$10)," ","Stoktan Kullanılan Malzeme Miktarı Proje Destek Süresi Dışında Bir Tarihtir")," ")</f>
        <v xml:space="preserve"> </v>
      </c>
    </row>
    <row r="759" spans="1:10" ht="15.75" customHeight="1" x14ac:dyDescent="0.25">
      <c r="A759" s="1">
        <v>463</v>
      </c>
      <c r="B759" s="136"/>
      <c r="C759" s="136"/>
      <c r="D759" s="136"/>
      <c r="E759" s="127"/>
      <c r="F759" s="128"/>
      <c r="G759" s="143">
        <f t="shared" si="48"/>
        <v>0</v>
      </c>
      <c r="H759" s="146"/>
      <c r="I759" s="38" t="str">
        <f t="shared" si="49"/>
        <v xml:space="preserve"> </v>
      </c>
      <c r="J759" s="38" t="str">
        <f>IF(H759&lt;&gt;0,IF(AND(H759&gt;='proje ve personel bilgileri'!$B$9,H759&lt;='proje ve personel bilgileri'!$B$10)," ","Stoktan Kullanılan Malzeme Miktarı Proje Destek Süresi Dışında Bir Tarihtir")," ")</f>
        <v xml:space="preserve"> </v>
      </c>
    </row>
    <row r="760" spans="1:10" ht="15.75" customHeight="1" x14ac:dyDescent="0.25">
      <c r="A760" s="2">
        <v>464</v>
      </c>
      <c r="B760" s="136"/>
      <c r="C760" s="136"/>
      <c r="D760" s="136"/>
      <c r="E760" s="127"/>
      <c r="F760" s="128"/>
      <c r="G760" s="143">
        <f t="shared" si="48"/>
        <v>0</v>
      </c>
      <c r="H760" s="146"/>
      <c r="I760" s="38" t="str">
        <f t="shared" si="49"/>
        <v xml:space="preserve"> </v>
      </c>
      <c r="J760" s="38" t="str">
        <f>IF(H760&lt;&gt;0,IF(AND(H760&gt;='proje ve personel bilgileri'!$B$9,H760&lt;='proje ve personel bilgileri'!$B$10)," ","Stoktan Kullanılan Malzeme Miktarı Proje Destek Süresi Dışında Bir Tarihtir")," ")</f>
        <v xml:space="preserve"> </v>
      </c>
    </row>
    <row r="761" spans="1:10" ht="15.75" customHeight="1" x14ac:dyDescent="0.25">
      <c r="A761" s="1">
        <v>465</v>
      </c>
      <c r="B761" s="136"/>
      <c r="C761" s="136"/>
      <c r="D761" s="136"/>
      <c r="E761" s="127"/>
      <c r="F761" s="128"/>
      <c r="G761" s="143">
        <f t="shared" si="48"/>
        <v>0</v>
      </c>
      <c r="H761" s="146"/>
      <c r="I761" s="38" t="str">
        <f t="shared" si="49"/>
        <v xml:space="preserve"> </v>
      </c>
      <c r="J761" s="38" t="str">
        <f>IF(H761&lt;&gt;0,IF(AND(H761&gt;='proje ve personel bilgileri'!$B$9,H761&lt;='proje ve personel bilgileri'!$B$10)," ","Stoktan Kullanılan Malzeme Miktarı Proje Destek Süresi Dışında Bir Tarihtir")," ")</f>
        <v xml:space="preserve"> </v>
      </c>
    </row>
    <row r="762" spans="1:10" ht="15.75" customHeight="1" x14ac:dyDescent="0.25">
      <c r="A762" s="2">
        <v>466</v>
      </c>
      <c r="B762" s="136"/>
      <c r="C762" s="136"/>
      <c r="D762" s="136"/>
      <c r="E762" s="127"/>
      <c r="F762" s="128"/>
      <c r="G762" s="143">
        <f t="shared" si="48"/>
        <v>0</v>
      </c>
      <c r="H762" s="146"/>
      <c r="I762" s="38" t="str">
        <f t="shared" si="49"/>
        <v xml:space="preserve"> </v>
      </c>
      <c r="J762" s="38" t="str">
        <f>IF(H762&lt;&gt;0,IF(AND(H762&gt;='proje ve personel bilgileri'!$B$9,H762&lt;='proje ve personel bilgileri'!$B$10)," ","Stoktan Kullanılan Malzeme Miktarı Proje Destek Süresi Dışında Bir Tarihtir")," ")</f>
        <v xml:space="preserve"> </v>
      </c>
    </row>
    <row r="763" spans="1:10" ht="15.75" customHeight="1" x14ac:dyDescent="0.25">
      <c r="A763" s="1">
        <v>467</v>
      </c>
      <c r="B763" s="136"/>
      <c r="C763" s="136"/>
      <c r="D763" s="136"/>
      <c r="E763" s="127"/>
      <c r="F763" s="128"/>
      <c r="G763" s="143">
        <f t="shared" si="48"/>
        <v>0</v>
      </c>
      <c r="H763" s="146"/>
      <c r="I763" s="38" t="str">
        <f t="shared" si="49"/>
        <v xml:space="preserve"> </v>
      </c>
      <c r="J763" s="38" t="str">
        <f>IF(H763&lt;&gt;0,IF(AND(H763&gt;='proje ve personel bilgileri'!$B$9,H763&lt;='proje ve personel bilgileri'!$B$10)," ","Stoktan Kullanılan Malzeme Miktarı Proje Destek Süresi Dışında Bir Tarihtir")," ")</f>
        <v xml:space="preserve"> </v>
      </c>
    </row>
    <row r="764" spans="1:10" ht="15.75" customHeight="1" x14ac:dyDescent="0.25">
      <c r="A764" s="2">
        <v>468</v>
      </c>
      <c r="B764" s="136"/>
      <c r="C764" s="136"/>
      <c r="D764" s="136"/>
      <c r="E764" s="127"/>
      <c r="F764" s="128"/>
      <c r="G764" s="143">
        <f t="shared" si="48"/>
        <v>0</v>
      </c>
      <c r="H764" s="146"/>
      <c r="I764" s="38" t="str">
        <f t="shared" si="49"/>
        <v xml:space="preserve"> </v>
      </c>
      <c r="J764" s="38" t="str">
        <f>IF(H764&lt;&gt;0,IF(AND(H764&gt;='proje ve personel bilgileri'!$B$9,H764&lt;='proje ve personel bilgileri'!$B$10)," ","Stoktan Kullanılan Malzeme Miktarı Proje Destek Süresi Dışında Bir Tarihtir")," ")</f>
        <v xml:space="preserve"> </v>
      </c>
    </row>
    <row r="765" spans="1:10" ht="15.75" customHeight="1" x14ac:dyDescent="0.25">
      <c r="A765" s="1">
        <v>469</v>
      </c>
      <c r="B765" s="136"/>
      <c r="C765" s="136"/>
      <c r="D765" s="136"/>
      <c r="E765" s="127"/>
      <c r="F765" s="128"/>
      <c r="G765" s="143">
        <f t="shared" si="48"/>
        <v>0</v>
      </c>
      <c r="H765" s="146"/>
      <c r="I765" s="38" t="str">
        <f t="shared" si="49"/>
        <v xml:space="preserve"> </v>
      </c>
      <c r="J765" s="38" t="str">
        <f>IF(H765&lt;&gt;0,IF(AND(H765&gt;='proje ve personel bilgileri'!$B$9,H765&lt;='proje ve personel bilgileri'!$B$10)," ","Stoktan Kullanılan Malzeme Miktarı Proje Destek Süresi Dışında Bir Tarihtir")," ")</f>
        <v xml:space="preserve"> </v>
      </c>
    </row>
    <row r="766" spans="1:10" ht="15.75" customHeight="1" x14ac:dyDescent="0.25">
      <c r="A766" s="2">
        <v>470</v>
      </c>
      <c r="B766" s="136"/>
      <c r="C766" s="136"/>
      <c r="D766" s="136"/>
      <c r="E766" s="127"/>
      <c r="F766" s="128"/>
      <c r="G766" s="143">
        <f t="shared" si="48"/>
        <v>0</v>
      </c>
      <c r="H766" s="146"/>
      <c r="I766" s="38" t="str">
        <f t="shared" si="49"/>
        <v xml:space="preserve"> </v>
      </c>
      <c r="J766" s="38" t="str">
        <f>IF(H766&lt;&gt;0,IF(AND(H766&gt;='proje ve personel bilgileri'!$B$9,H766&lt;='proje ve personel bilgileri'!$B$10)," ","Stoktan Kullanılan Malzeme Miktarı Proje Destek Süresi Dışında Bir Tarihtir")," ")</f>
        <v xml:space="preserve"> </v>
      </c>
    </row>
    <row r="767" spans="1:10" ht="15.75" customHeight="1" x14ac:dyDescent="0.25">
      <c r="A767" s="1">
        <v>471</v>
      </c>
      <c r="B767" s="136"/>
      <c r="C767" s="136"/>
      <c r="D767" s="136"/>
      <c r="E767" s="127"/>
      <c r="F767" s="128"/>
      <c r="G767" s="143">
        <f t="shared" si="48"/>
        <v>0</v>
      </c>
      <c r="H767" s="146"/>
      <c r="I767" s="38" t="str">
        <f t="shared" si="49"/>
        <v xml:space="preserve"> </v>
      </c>
      <c r="J767" s="38" t="str">
        <f>IF(H767&lt;&gt;0,IF(AND(H767&gt;='proje ve personel bilgileri'!$B$9,H767&lt;='proje ve personel bilgileri'!$B$10)," ","Stoktan Kullanılan Malzeme Miktarı Proje Destek Süresi Dışında Bir Tarihtir")," ")</f>
        <v xml:space="preserve"> </v>
      </c>
    </row>
    <row r="768" spans="1:10" ht="15.75" customHeight="1" x14ac:dyDescent="0.25">
      <c r="A768" s="2">
        <v>472</v>
      </c>
      <c r="B768" s="136"/>
      <c r="C768" s="136"/>
      <c r="D768" s="136"/>
      <c r="E768" s="127"/>
      <c r="F768" s="128"/>
      <c r="G768" s="143">
        <f t="shared" si="48"/>
        <v>0</v>
      </c>
      <c r="H768" s="146"/>
      <c r="I768" s="38" t="str">
        <f t="shared" si="49"/>
        <v xml:space="preserve"> </v>
      </c>
      <c r="J768" s="38" t="str">
        <f>IF(H768&lt;&gt;0,IF(AND(H768&gt;='proje ve personel bilgileri'!$B$9,H768&lt;='proje ve personel bilgileri'!$B$10)," ","Stoktan Kullanılan Malzeme Miktarı Proje Destek Süresi Dışında Bir Tarihtir")," ")</f>
        <v xml:space="preserve"> </v>
      </c>
    </row>
    <row r="769" spans="1:10" ht="15.75" customHeight="1" x14ac:dyDescent="0.25">
      <c r="A769" s="1">
        <v>473</v>
      </c>
      <c r="B769" s="136"/>
      <c r="C769" s="136"/>
      <c r="D769" s="136"/>
      <c r="E769" s="127"/>
      <c r="F769" s="128"/>
      <c r="G769" s="143">
        <f t="shared" si="48"/>
        <v>0</v>
      </c>
      <c r="H769" s="146"/>
      <c r="I769" s="38" t="str">
        <f t="shared" si="49"/>
        <v xml:space="preserve"> </v>
      </c>
      <c r="J769" s="38" t="str">
        <f>IF(H769&lt;&gt;0,IF(AND(H769&gt;='proje ve personel bilgileri'!$B$9,H769&lt;='proje ve personel bilgileri'!$B$10)," ","Stoktan Kullanılan Malzeme Miktarı Proje Destek Süresi Dışında Bir Tarihtir")," ")</f>
        <v xml:space="preserve"> </v>
      </c>
    </row>
    <row r="770" spans="1:10" ht="15.75" customHeight="1" x14ac:dyDescent="0.25">
      <c r="A770" s="2">
        <v>474</v>
      </c>
      <c r="B770" s="149"/>
      <c r="C770" s="149"/>
      <c r="D770" s="149"/>
      <c r="E770" s="150"/>
      <c r="F770" s="151"/>
      <c r="G770" s="143">
        <f t="shared" si="48"/>
        <v>0</v>
      </c>
      <c r="H770" s="152"/>
      <c r="I770" s="38" t="str">
        <f t="shared" si="49"/>
        <v xml:space="preserve"> </v>
      </c>
      <c r="J770" s="38" t="str">
        <f>IF(H770&lt;&gt;0,IF(AND(H770&gt;='proje ve personel bilgileri'!$B$9,H770&lt;='proje ve personel bilgileri'!$B$10)," ","Stoktan Kullanılan Malzeme Miktarı Proje Destek Süresi Dışında Bir Tarihtir")," ")</f>
        <v xml:space="preserve"> </v>
      </c>
    </row>
    <row r="771" spans="1:10" ht="15.75" customHeight="1" x14ac:dyDescent="0.25">
      <c r="A771" s="63">
        <v>475</v>
      </c>
      <c r="B771" s="139"/>
      <c r="C771" s="139"/>
      <c r="D771" s="139"/>
      <c r="E771" s="130"/>
      <c r="F771" s="131"/>
      <c r="G771" s="143">
        <f t="shared" si="48"/>
        <v>0</v>
      </c>
      <c r="H771" s="148"/>
      <c r="I771" s="38" t="str">
        <f t="shared" si="49"/>
        <v xml:space="preserve"> </v>
      </c>
      <c r="J771" s="38" t="str">
        <f>IF(H771&lt;&gt;0,IF(AND(H771&gt;='proje ve personel bilgileri'!$B$9,H771&lt;='proje ve personel bilgileri'!$B$10)," ","Stoktan Kullanılan Malzeme Miktarı Proje Destek Süresi Dışında Bir Tarihtir")," ")</f>
        <v xml:space="preserve"> </v>
      </c>
    </row>
    <row r="772" spans="1:10" ht="15.75" customHeight="1" x14ac:dyDescent="0.25">
      <c r="A772" s="45"/>
      <c r="B772" s="513"/>
      <c r="C772" s="513"/>
      <c r="D772" s="90"/>
      <c r="E772" s="442" t="s">
        <v>240</v>
      </c>
      <c r="F772" s="443"/>
      <c r="G772" s="48">
        <f>SUM(G753:G771)+G741</f>
        <v>0</v>
      </c>
      <c r="H772" s="46"/>
    </row>
    <row r="773" spans="1:10" ht="15" customHeight="1" x14ac:dyDescent="0.25">
      <c r="A773" s="47" t="s">
        <v>241</v>
      </c>
    </row>
    <row r="774" spans="1:10" ht="25.5" customHeight="1" x14ac:dyDescent="0.25">
      <c r="A774" s="511" t="s">
        <v>242</v>
      </c>
      <c r="B774" s="511"/>
      <c r="C774" s="511"/>
      <c r="D774" s="511"/>
      <c r="E774" s="511"/>
      <c r="F774" s="511"/>
      <c r="G774" s="511"/>
      <c r="H774" s="511"/>
      <c r="I774" s="511"/>
      <c r="J774" s="511"/>
    </row>
    <row r="775" spans="1:10" ht="15" customHeight="1" x14ac:dyDescent="0.25">
      <c r="A775" s="84"/>
      <c r="B775" s="84"/>
      <c r="C775" s="84"/>
      <c r="D775" s="84"/>
      <c r="E775" s="84"/>
      <c r="F775" s="84"/>
      <c r="G775" s="84"/>
      <c r="H775" s="84"/>
    </row>
    <row r="776" spans="1:10" ht="15" customHeight="1" x14ac:dyDescent="0.25">
      <c r="B776" s="512" t="s">
        <v>243</v>
      </c>
      <c r="C776" s="512"/>
      <c r="D776" s="512"/>
      <c r="E776" s="512"/>
      <c r="F776" s="512"/>
      <c r="G776" s="512"/>
    </row>
    <row r="777" spans="1:10" ht="15.75" customHeight="1" x14ac:dyDescent="0.25">
      <c r="A777" s="348" t="s">
        <v>232</v>
      </c>
      <c r="B777" s="348"/>
      <c r="C777" s="348"/>
      <c r="D777" s="348"/>
      <c r="E777" s="348"/>
      <c r="F777" s="348"/>
      <c r="G777" s="348"/>
      <c r="H777" s="348"/>
    </row>
    <row r="778" spans="1:10" ht="15" customHeight="1" x14ac:dyDescent="0.25">
      <c r="A778" s="70"/>
      <c r="B778" s="70"/>
      <c r="C778" s="71" t="str">
        <f>'proje ve personel bilgileri'!$B$7</f>
        <v>/</v>
      </c>
      <c r="D778" s="70" t="s">
        <v>109</v>
      </c>
      <c r="E778" s="70"/>
      <c r="F778" s="70"/>
      <c r="G778" s="70"/>
      <c r="H778" s="70"/>
    </row>
    <row r="779" spans="1:10" ht="18.75" customHeight="1" x14ac:dyDescent="0.25">
      <c r="G779" s="42" t="s">
        <v>233</v>
      </c>
    </row>
    <row r="780" spans="1:10" ht="30.75" customHeight="1" x14ac:dyDescent="0.25">
      <c r="A780" s="43" t="s">
        <v>2</v>
      </c>
      <c r="B780" s="374">
        <f>'proje ve personel bilgileri'!B2</f>
        <v>0</v>
      </c>
      <c r="C780" s="375"/>
      <c r="D780" s="375"/>
      <c r="E780" s="375"/>
      <c r="F780" s="375"/>
      <c r="G780" s="375"/>
      <c r="H780" s="376"/>
    </row>
    <row r="781" spans="1:10" ht="30.75" customHeight="1" x14ac:dyDescent="0.25">
      <c r="A781" s="44" t="s">
        <v>4</v>
      </c>
      <c r="B781" s="351">
        <f>'proje ve personel bilgileri'!B3</f>
        <v>0</v>
      </c>
      <c r="C781" s="352"/>
      <c r="D781" s="352"/>
      <c r="E781" s="352"/>
      <c r="F781" s="352"/>
      <c r="G781" s="352"/>
      <c r="H781" s="353"/>
    </row>
    <row r="782" spans="1:10" ht="45" customHeight="1" x14ac:dyDescent="0.25">
      <c r="A782" s="343" t="s">
        <v>87</v>
      </c>
      <c r="B782" s="88" t="s">
        <v>234</v>
      </c>
      <c r="C782" s="343" t="s">
        <v>227</v>
      </c>
      <c r="D782" s="343" t="s">
        <v>235</v>
      </c>
      <c r="E782" s="343" t="s">
        <v>236</v>
      </c>
      <c r="F782" s="343" t="s">
        <v>237</v>
      </c>
      <c r="G782" s="82" t="s">
        <v>181</v>
      </c>
      <c r="H782" s="343" t="s">
        <v>238</v>
      </c>
    </row>
    <row r="783" spans="1:10" ht="30.75" customHeight="1" x14ac:dyDescent="0.25">
      <c r="A783" s="338"/>
      <c r="B783" s="88" t="s">
        <v>239</v>
      </c>
      <c r="C783" s="338"/>
      <c r="D783" s="505"/>
      <c r="E783" s="338"/>
      <c r="F783" s="338"/>
      <c r="G783" s="82" t="s">
        <v>98</v>
      </c>
      <c r="H783" s="338"/>
    </row>
    <row r="784" spans="1:10" ht="15.75" customHeight="1" x14ac:dyDescent="0.25">
      <c r="A784" s="1">
        <v>476</v>
      </c>
      <c r="B784" s="133"/>
      <c r="C784" s="133"/>
      <c r="D784" s="133"/>
      <c r="E784" s="124"/>
      <c r="F784" s="125"/>
      <c r="G784" s="143">
        <f t="shared" ref="G784:G801" si="50">E784*F784</f>
        <v>0</v>
      </c>
      <c r="H784" s="144"/>
      <c r="I784" s="38" t="str">
        <f t="shared" ref="I784:I802" si="51">IF(G784&lt;&gt;0,(IF(H784=0,"Tarih Zorunlu Alandır"," "))," ")</f>
        <v xml:space="preserve"> </v>
      </c>
      <c r="J784" s="38" t="str">
        <f>IF(H784&lt;&gt;0,IF(AND(H784&gt;='proje ve personel bilgileri'!$B$9,H784&lt;='proje ve personel bilgileri'!$B$10)," ","Stoktan Kullanılan Malzeme Miktarı Proje Destek Süresi Dışında Bir Tarihtir")," ")</f>
        <v xml:space="preserve"> </v>
      </c>
    </row>
    <row r="785" spans="1:10" ht="15.75" customHeight="1" x14ac:dyDescent="0.25">
      <c r="A785" s="2">
        <v>477</v>
      </c>
      <c r="B785" s="136"/>
      <c r="C785" s="136"/>
      <c r="D785" s="136"/>
      <c r="E785" s="127"/>
      <c r="F785" s="128"/>
      <c r="G785" s="143">
        <f t="shared" si="50"/>
        <v>0</v>
      </c>
      <c r="H785" s="146"/>
      <c r="I785" s="38" t="str">
        <f t="shared" si="51"/>
        <v xml:space="preserve"> </v>
      </c>
      <c r="J785" s="38" t="str">
        <f>IF(H785&lt;&gt;0,IF(AND(H785&gt;='proje ve personel bilgileri'!$B$9,H785&lt;='proje ve personel bilgileri'!$B$10)," ","Stoktan Kullanılan Malzeme Miktarı Proje Destek Süresi Dışında Bir Tarihtir")," ")</f>
        <v xml:space="preserve"> </v>
      </c>
    </row>
    <row r="786" spans="1:10" ht="15.75" customHeight="1" x14ac:dyDescent="0.25">
      <c r="A786" s="1">
        <v>478</v>
      </c>
      <c r="B786" s="136"/>
      <c r="C786" s="136"/>
      <c r="D786" s="136"/>
      <c r="E786" s="127"/>
      <c r="F786" s="128"/>
      <c r="G786" s="143">
        <f t="shared" si="50"/>
        <v>0</v>
      </c>
      <c r="H786" s="146"/>
      <c r="I786" s="38" t="str">
        <f t="shared" si="51"/>
        <v xml:space="preserve"> </v>
      </c>
      <c r="J786" s="38" t="str">
        <f>IF(H786&lt;&gt;0,IF(AND(H786&gt;='proje ve personel bilgileri'!$B$9,H786&lt;='proje ve personel bilgileri'!$B$10)," ","Stoktan Kullanılan Malzeme Miktarı Proje Destek Süresi Dışında Bir Tarihtir")," ")</f>
        <v xml:space="preserve"> </v>
      </c>
    </row>
    <row r="787" spans="1:10" ht="15.75" customHeight="1" x14ac:dyDescent="0.25">
      <c r="A787" s="2">
        <v>479</v>
      </c>
      <c r="B787" s="136"/>
      <c r="C787" s="136"/>
      <c r="D787" s="136"/>
      <c r="E787" s="127"/>
      <c r="F787" s="128"/>
      <c r="G787" s="143">
        <f t="shared" si="50"/>
        <v>0</v>
      </c>
      <c r="H787" s="146"/>
      <c r="I787" s="38" t="str">
        <f t="shared" si="51"/>
        <v xml:space="preserve"> </v>
      </c>
      <c r="J787" s="38" t="str">
        <f>IF(H787&lt;&gt;0,IF(AND(H787&gt;='proje ve personel bilgileri'!$B$9,H787&lt;='proje ve personel bilgileri'!$B$10)," ","Stoktan Kullanılan Malzeme Miktarı Proje Destek Süresi Dışında Bir Tarihtir")," ")</f>
        <v xml:space="preserve"> </v>
      </c>
    </row>
    <row r="788" spans="1:10" ht="15.75" customHeight="1" x14ac:dyDescent="0.25">
      <c r="A788" s="1">
        <v>480</v>
      </c>
      <c r="B788" s="136"/>
      <c r="C788" s="136"/>
      <c r="D788" s="136"/>
      <c r="E788" s="127"/>
      <c r="F788" s="128"/>
      <c r="G788" s="143">
        <f t="shared" si="50"/>
        <v>0</v>
      </c>
      <c r="H788" s="146"/>
      <c r="I788" s="38" t="str">
        <f t="shared" si="51"/>
        <v xml:space="preserve"> </v>
      </c>
      <c r="J788" s="38" t="str">
        <f>IF(H788&lt;&gt;0,IF(AND(H788&gt;='proje ve personel bilgileri'!$B$9,H788&lt;='proje ve personel bilgileri'!$B$10)," ","Stoktan Kullanılan Malzeme Miktarı Proje Destek Süresi Dışında Bir Tarihtir")," ")</f>
        <v xml:space="preserve"> </v>
      </c>
    </row>
    <row r="789" spans="1:10" ht="15.75" customHeight="1" x14ac:dyDescent="0.25">
      <c r="A789" s="2">
        <v>481</v>
      </c>
      <c r="B789" s="136"/>
      <c r="C789" s="136"/>
      <c r="D789" s="136"/>
      <c r="E789" s="127"/>
      <c r="F789" s="128"/>
      <c r="G789" s="143">
        <f t="shared" si="50"/>
        <v>0</v>
      </c>
      <c r="H789" s="146"/>
      <c r="I789" s="38" t="str">
        <f t="shared" si="51"/>
        <v xml:space="preserve"> </v>
      </c>
      <c r="J789" s="38" t="str">
        <f>IF(H789&lt;&gt;0,IF(AND(H789&gt;='proje ve personel bilgileri'!$B$9,H789&lt;='proje ve personel bilgileri'!$B$10)," ","Stoktan Kullanılan Malzeme Miktarı Proje Destek Süresi Dışında Bir Tarihtir")," ")</f>
        <v xml:space="preserve"> </v>
      </c>
    </row>
    <row r="790" spans="1:10" ht="15.75" customHeight="1" x14ac:dyDescent="0.25">
      <c r="A790" s="1">
        <v>482</v>
      </c>
      <c r="B790" s="136"/>
      <c r="C790" s="136"/>
      <c r="D790" s="136"/>
      <c r="E790" s="127"/>
      <c r="F790" s="128"/>
      <c r="G790" s="143">
        <f t="shared" si="50"/>
        <v>0</v>
      </c>
      <c r="H790" s="146"/>
      <c r="I790" s="38" t="str">
        <f t="shared" si="51"/>
        <v xml:space="preserve"> </v>
      </c>
      <c r="J790" s="38" t="str">
        <f>IF(H790&lt;&gt;0,IF(AND(H790&gt;='proje ve personel bilgileri'!$B$9,H790&lt;='proje ve personel bilgileri'!$B$10)," ","Stoktan Kullanılan Malzeme Miktarı Proje Destek Süresi Dışında Bir Tarihtir")," ")</f>
        <v xml:space="preserve"> </v>
      </c>
    </row>
    <row r="791" spans="1:10" ht="15.75" customHeight="1" x14ac:dyDescent="0.25">
      <c r="A791" s="2">
        <v>483</v>
      </c>
      <c r="B791" s="136"/>
      <c r="C791" s="136"/>
      <c r="D791" s="136"/>
      <c r="E791" s="127"/>
      <c r="F791" s="128"/>
      <c r="G791" s="143">
        <f t="shared" si="50"/>
        <v>0</v>
      </c>
      <c r="H791" s="146"/>
      <c r="I791" s="38" t="str">
        <f t="shared" si="51"/>
        <v xml:space="preserve"> </v>
      </c>
      <c r="J791" s="38" t="str">
        <f>IF(H791&lt;&gt;0,IF(AND(H791&gt;='proje ve personel bilgileri'!$B$9,H791&lt;='proje ve personel bilgileri'!$B$10)," ","Stoktan Kullanılan Malzeme Miktarı Proje Destek Süresi Dışında Bir Tarihtir")," ")</f>
        <v xml:space="preserve"> </v>
      </c>
    </row>
    <row r="792" spans="1:10" ht="15.75" customHeight="1" x14ac:dyDescent="0.25">
      <c r="A792" s="1">
        <v>484</v>
      </c>
      <c r="B792" s="136"/>
      <c r="C792" s="136"/>
      <c r="D792" s="136"/>
      <c r="E792" s="127"/>
      <c r="F792" s="128"/>
      <c r="G792" s="143">
        <f t="shared" si="50"/>
        <v>0</v>
      </c>
      <c r="H792" s="146"/>
      <c r="I792" s="38" t="str">
        <f t="shared" si="51"/>
        <v xml:space="preserve"> </v>
      </c>
      <c r="J792" s="38" t="str">
        <f>IF(H792&lt;&gt;0,IF(AND(H792&gt;='proje ve personel bilgileri'!$B$9,H792&lt;='proje ve personel bilgileri'!$B$10)," ","Stoktan Kullanılan Malzeme Miktarı Proje Destek Süresi Dışında Bir Tarihtir")," ")</f>
        <v xml:space="preserve"> </v>
      </c>
    </row>
    <row r="793" spans="1:10" ht="15.75" customHeight="1" x14ac:dyDescent="0.25">
      <c r="A793" s="2">
        <v>485</v>
      </c>
      <c r="B793" s="136"/>
      <c r="C793" s="136"/>
      <c r="D793" s="136"/>
      <c r="E793" s="127"/>
      <c r="F793" s="128"/>
      <c r="G793" s="143">
        <f t="shared" si="50"/>
        <v>0</v>
      </c>
      <c r="H793" s="146"/>
      <c r="I793" s="38" t="str">
        <f t="shared" si="51"/>
        <v xml:space="preserve"> </v>
      </c>
      <c r="J793" s="38" t="str">
        <f>IF(H793&lt;&gt;0,IF(AND(H793&gt;='proje ve personel bilgileri'!$B$9,H793&lt;='proje ve personel bilgileri'!$B$10)," ","Stoktan Kullanılan Malzeme Miktarı Proje Destek Süresi Dışında Bir Tarihtir")," ")</f>
        <v xml:space="preserve"> </v>
      </c>
    </row>
    <row r="794" spans="1:10" ht="15.75" customHeight="1" x14ac:dyDescent="0.25">
      <c r="A794" s="1">
        <v>486</v>
      </c>
      <c r="B794" s="136"/>
      <c r="C794" s="136"/>
      <c r="D794" s="136"/>
      <c r="E794" s="127"/>
      <c r="F794" s="128"/>
      <c r="G794" s="143">
        <f t="shared" si="50"/>
        <v>0</v>
      </c>
      <c r="H794" s="146"/>
      <c r="I794" s="38" t="str">
        <f t="shared" si="51"/>
        <v xml:space="preserve"> </v>
      </c>
      <c r="J794" s="38" t="str">
        <f>IF(H794&lt;&gt;0,IF(AND(H794&gt;='proje ve personel bilgileri'!$B$9,H794&lt;='proje ve personel bilgileri'!$B$10)," ","Stoktan Kullanılan Malzeme Miktarı Proje Destek Süresi Dışında Bir Tarihtir")," ")</f>
        <v xml:space="preserve"> </v>
      </c>
    </row>
    <row r="795" spans="1:10" ht="15.75" customHeight="1" x14ac:dyDescent="0.25">
      <c r="A795" s="2">
        <v>487</v>
      </c>
      <c r="B795" s="136"/>
      <c r="C795" s="136"/>
      <c r="D795" s="136"/>
      <c r="E795" s="127"/>
      <c r="F795" s="128"/>
      <c r="G795" s="143">
        <f t="shared" si="50"/>
        <v>0</v>
      </c>
      <c r="H795" s="146"/>
      <c r="I795" s="38" t="str">
        <f t="shared" si="51"/>
        <v xml:space="preserve"> </v>
      </c>
      <c r="J795" s="38" t="str">
        <f>IF(H795&lt;&gt;0,IF(AND(H795&gt;='proje ve personel bilgileri'!$B$9,H795&lt;='proje ve personel bilgileri'!$B$10)," ","Stoktan Kullanılan Malzeme Miktarı Proje Destek Süresi Dışında Bir Tarihtir")," ")</f>
        <v xml:space="preserve"> </v>
      </c>
    </row>
    <row r="796" spans="1:10" ht="15.75" customHeight="1" x14ac:dyDescent="0.25">
      <c r="A796" s="1">
        <v>488</v>
      </c>
      <c r="B796" s="136"/>
      <c r="C796" s="136"/>
      <c r="D796" s="136"/>
      <c r="E796" s="127"/>
      <c r="F796" s="128"/>
      <c r="G796" s="143">
        <f t="shared" si="50"/>
        <v>0</v>
      </c>
      <c r="H796" s="146"/>
      <c r="I796" s="38" t="str">
        <f t="shared" si="51"/>
        <v xml:space="preserve"> </v>
      </c>
      <c r="J796" s="38" t="str">
        <f>IF(H796&lt;&gt;0,IF(AND(H796&gt;='proje ve personel bilgileri'!$B$9,H796&lt;='proje ve personel bilgileri'!$B$10)," ","Stoktan Kullanılan Malzeme Miktarı Proje Destek Süresi Dışında Bir Tarihtir")," ")</f>
        <v xml:space="preserve"> </v>
      </c>
    </row>
    <row r="797" spans="1:10" ht="15.75" customHeight="1" x14ac:dyDescent="0.25">
      <c r="A797" s="2">
        <v>489</v>
      </c>
      <c r="B797" s="136"/>
      <c r="C797" s="136"/>
      <c r="D797" s="136"/>
      <c r="E797" s="127"/>
      <c r="F797" s="128"/>
      <c r="G797" s="143">
        <f t="shared" si="50"/>
        <v>0</v>
      </c>
      <c r="H797" s="146"/>
      <c r="I797" s="38" t="str">
        <f t="shared" si="51"/>
        <v xml:space="preserve"> </v>
      </c>
      <c r="J797" s="38" t="str">
        <f>IF(H797&lt;&gt;0,IF(AND(H797&gt;='proje ve personel bilgileri'!$B$9,H797&lt;='proje ve personel bilgileri'!$B$10)," ","Stoktan Kullanılan Malzeme Miktarı Proje Destek Süresi Dışında Bir Tarihtir")," ")</f>
        <v xml:space="preserve"> </v>
      </c>
    </row>
    <row r="798" spans="1:10" ht="15.75" customHeight="1" x14ac:dyDescent="0.25">
      <c r="A798" s="1">
        <v>490</v>
      </c>
      <c r="B798" s="136"/>
      <c r="C798" s="136"/>
      <c r="D798" s="136"/>
      <c r="E798" s="127"/>
      <c r="F798" s="128"/>
      <c r="G798" s="143">
        <f t="shared" si="50"/>
        <v>0</v>
      </c>
      <c r="H798" s="146"/>
      <c r="I798" s="38" t="str">
        <f t="shared" si="51"/>
        <v xml:space="preserve"> </v>
      </c>
      <c r="J798" s="38" t="str">
        <f>IF(H798&lt;&gt;0,IF(AND(H798&gt;='proje ve personel bilgileri'!$B$9,H798&lt;='proje ve personel bilgileri'!$B$10)," ","Stoktan Kullanılan Malzeme Miktarı Proje Destek Süresi Dışında Bir Tarihtir")," ")</f>
        <v xml:space="preserve"> </v>
      </c>
    </row>
    <row r="799" spans="1:10" ht="15.75" customHeight="1" x14ac:dyDescent="0.25">
      <c r="A799" s="2">
        <v>491</v>
      </c>
      <c r="B799" s="136"/>
      <c r="C799" s="136"/>
      <c r="D799" s="136"/>
      <c r="E799" s="127"/>
      <c r="F799" s="128"/>
      <c r="G799" s="143">
        <f t="shared" si="50"/>
        <v>0</v>
      </c>
      <c r="H799" s="146"/>
      <c r="I799" s="38" t="str">
        <f t="shared" si="51"/>
        <v xml:space="preserve"> </v>
      </c>
      <c r="J799" s="38" t="str">
        <f>IF(H799&lt;&gt;0,IF(AND(H799&gt;='proje ve personel bilgileri'!$B$9,H799&lt;='proje ve personel bilgileri'!$B$10)," ","Stoktan Kullanılan Malzeme Miktarı Proje Destek Süresi Dışında Bir Tarihtir")," ")</f>
        <v xml:space="preserve"> </v>
      </c>
    </row>
    <row r="800" spans="1:10" ht="15.75" customHeight="1" x14ac:dyDescent="0.25">
      <c r="A800" s="1">
        <v>492</v>
      </c>
      <c r="B800" s="136"/>
      <c r="C800" s="136"/>
      <c r="D800" s="136"/>
      <c r="E800" s="127"/>
      <c r="F800" s="128"/>
      <c r="G800" s="143">
        <f t="shared" si="50"/>
        <v>0</v>
      </c>
      <c r="H800" s="146"/>
      <c r="I800" s="38" t="str">
        <f t="shared" si="51"/>
        <v xml:space="preserve"> </v>
      </c>
      <c r="J800" s="38" t="str">
        <f>IF(H800&lt;&gt;0,IF(AND(H800&gt;='proje ve personel bilgileri'!$B$9,H800&lt;='proje ve personel bilgileri'!$B$10)," ","Stoktan Kullanılan Malzeme Miktarı Proje Destek Süresi Dışında Bir Tarihtir")," ")</f>
        <v xml:space="preserve"> </v>
      </c>
    </row>
    <row r="801" spans="1:10" ht="15.75" customHeight="1" x14ac:dyDescent="0.25">
      <c r="A801" s="2">
        <v>493</v>
      </c>
      <c r="B801" s="149"/>
      <c r="C801" s="149"/>
      <c r="D801" s="149"/>
      <c r="E801" s="150"/>
      <c r="F801" s="151"/>
      <c r="G801" s="143">
        <f t="shared" si="50"/>
        <v>0</v>
      </c>
      <c r="H801" s="152"/>
      <c r="I801" s="38" t="str">
        <f t="shared" si="51"/>
        <v xml:space="preserve"> </v>
      </c>
      <c r="J801" s="38" t="str">
        <f>IF(H801&lt;&gt;0,IF(AND(H801&gt;='proje ve personel bilgileri'!$B$9,H801&lt;='proje ve personel bilgileri'!$B$10)," ","Stoktan Kullanılan Malzeme Miktarı Proje Destek Süresi Dışında Bir Tarihtir")," ")</f>
        <v xml:space="preserve"> </v>
      </c>
    </row>
    <row r="802" spans="1:10" ht="15.75" customHeight="1" x14ac:dyDescent="0.25">
      <c r="A802" s="63">
        <v>494</v>
      </c>
      <c r="B802" s="139"/>
      <c r="C802" s="139"/>
      <c r="D802" s="139"/>
      <c r="E802" s="130"/>
      <c r="F802" s="131"/>
      <c r="G802" s="131"/>
      <c r="H802" s="148"/>
      <c r="I802" s="38" t="str">
        <f t="shared" si="51"/>
        <v xml:space="preserve"> </v>
      </c>
      <c r="J802" s="38" t="str">
        <f>IF(H802&lt;&gt;0,IF(AND(H802&gt;='proje ve personel bilgileri'!$B$9,H802&lt;='proje ve personel bilgileri'!$B$10)," ","Stoktan Kullanılan Malzeme Miktarı Proje Destek Süresi Dışında Bir Tarihtir")," ")</f>
        <v xml:space="preserve"> </v>
      </c>
    </row>
    <row r="803" spans="1:10" ht="15.75" customHeight="1" x14ac:dyDescent="0.25">
      <c r="A803" s="45"/>
      <c r="B803" s="513"/>
      <c r="C803" s="513"/>
      <c r="D803" s="90"/>
      <c r="E803" s="442" t="s">
        <v>240</v>
      </c>
      <c r="F803" s="443"/>
      <c r="G803" s="48">
        <f>SUM(G784:G802)+G772</f>
        <v>0</v>
      </c>
      <c r="H803" s="46"/>
    </row>
    <row r="804" spans="1:10" ht="15" customHeight="1" x14ac:dyDescent="0.25">
      <c r="A804" s="47" t="s">
        <v>241</v>
      </c>
    </row>
    <row r="805" spans="1:10" ht="27" customHeight="1" x14ac:dyDescent="0.25">
      <c r="A805" s="511" t="s">
        <v>242</v>
      </c>
      <c r="B805" s="511"/>
      <c r="C805" s="511"/>
      <c r="D805" s="511"/>
      <c r="E805" s="511"/>
      <c r="F805" s="511"/>
      <c r="G805" s="511"/>
      <c r="H805" s="511"/>
      <c r="I805" s="511"/>
      <c r="J805" s="511"/>
    </row>
    <row r="806" spans="1:10" ht="15" customHeight="1" x14ac:dyDescent="0.25">
      <c r="A806" s="84"/>
      <c r="B806" s="84"/>
      <c r="C806" s="84"/>
      <c r="D806" s="84"/>
      <c r="E806" s="84"/>
      <c r="F806" s="84"/>
      <c r="G806" s="84"/>
      <c r="H806" s="84"/>
    </row>
    <row r="807" spans="1:10" ht="15" customHeight="1" x14ac:dyDescent="0.25">
      <c r="B807" s="512" t="s">
        <v>243</v>
      </c>
      <c r="C807" s="512"/>
      <c r="D807" s="512"/>
      <c r="E807" s="512"/>
      <c r="F807" s="512"/>
      <c r="G807" s="512"/>
    </row>
    <row r="808" spans="1:10" ht="15.75" customHeight="1" x14ac:dyDescent="0.25">
      <c r="A808" s="348" t="s">
        <v>232</v>
      </c>
      <c r="B808" s="348"/>
      <c r="C808" s="348"/>
      <c r="D808" s="348"/>
      <c r="E808" s="348"/>
      <c r="F808" s="348"/>
      <c r="G808" s="348"/>
      <c r="H808" s="348"/>
    </row>
    <row r="809" spans="1:10" ht="15" customHeight="1" x14ac:dyDescent="0.25">
      <c r="A809" s="70"/>
      <c r="B809" s="70"/>
      <c r="C809" s="71" t="str">
        <f>'proje ve personel bilgileri'!$B$7</f>
        <v>/</v>
      </c>
      <c r="D809" s="70" t="s">
        <v>109</v>
      </c>
      <c r="E809" s="70"/>
      <c r="F809" s="70"/>
      <c r="G809" s="70"/>
      <c r="H809" s="70"/>
    </row>
    <row r="810" spans="1:10" ht="18.75" customHeight="1" x14ac:dyDescent="0.25">
      <c r="G810" s="42" t="s">
        <v>233</v>
      </c>
    </row>
    <row r="811" spans="1:10" ht="30.75" customHeight="1" x14ac:dyDescent="0.25">
      <c r="A811" s="43" t="s">
        <v>2</v>
      </c>
      <c r="B811" s="374">
        <f>'proje ve personel bilgileri'!B2</f>
        <v>0</v>
      </c>
      <c r="C811" s="375"/>
      <c r="D811" s="375"/>
      <c r="E811" s="375"/>
      <c r="F811" s="375"/>
      <c r="G811" s="375"/>
      <c r="H811" s="376"/>
    </row>
    <row r="812" spans="1:10" ht="30.75" customHeight="1" x14ac:dyDescent="0.25">
      <c r="A812" s="44" t="s">
        <v>4</v>
      </c>
      <c r="B812" s="351">
        <f>'proje ve personel bilgileri'!B3</f>
        <v>0</v>
      </c>
      <c r="C812" s="352"/>
      <c r="D812" s="352"/>
      <c r="E812" s="352"/>
      <c r="F812" s="352"/>
      <c r="G812" s="352"/>
      <c r="H812" s="353"/>
    </row>
    <row r="813" spans="1:10" ht="45" customHeight="1" x14ac:dyDescent="0.25">
      <c r="A813" s="343" t="s">
        <v>87</v>
      </c>
      <c r="B813" s="88" t="s">
        <v>234</v>
      </c>
      <c r="C813" s="343" t="s">
        <v>227</v>
      </c>
      <c r="D813" s="343" t="s">
        <v>235</v>
      </c>
      <c r="E813" s="343" t="s">
        <v>236</v>
      </c>
      <c r="F813" s="343" t="s">
        <v>237</v>
      </c>
      <c r="G813" s="82" t="s">
        <v>181</v>
      </c>
      <c r="H813" s="343" t="s">
        <v>238</v>
      </c>
    </row>
    <row r="814" spans="1:10" ht="30.75" customHeight="1" x14ac:dyDescent="0.25">
      <c r="A814" s="338"/>
      <c r="B814" s="88" t="s">
        <v>239</v>
      </c>
      <c r="C814" s="338"/>
      <c r="D814" s="505"/>
      <c r="E814" s="338"/>
      <c r="F814" s="338"/>
      <c r="G814" s="82" t="s">
        <v>98</v>
      </c>
      <c r="H814" s="338"/>
    </row>
    <row r="815" spans="1:10" ht="15.75" customHeight="1" x14ac:dyDescent="0.25">
      <c r="A815" s="1">
        <v>495</v>
      </c>
      <c r="B815" s="133"/>
      <c r="C815" s="133"/>
      <c r="D815" s="133"/>
      <c r="E815" s="124"/>
      <c r="F815" s="125"/>
      <c r="G815" s="143">
        <f t="shared" ref="G815:G833" si="52">E815*F815</f>
        <v>0</v>
      </c>
      <c r="H815" s="144"/>
      <c r="I815" s="38" t="str">
        <f t="shared" ref="I815:I833" si="53">IF(G815&lt;&gt;0,(IF(H815=0,"Tarih Zorunlu Alandır"," "))," ")</f>
        <v xml:space="preserve"> </v>
      </c>
      <c r="J815" s="38" t="str">
        <f>IF(H815&lt;&gt;0,IF(AND(H815&gt;='proje ve personel bilgileri'!$B$9,H815&lt;='proje ve personel bilgileri'!$B$10)," ","Stoktan Kullanılan Malzeme Miktarı Proje Destek Süresi Dışında Bir Tarihtir")," ")</f>
        <v xml:space="preserve"> </v>
      </c>
    </row>
    <row r="816" spans="1:10" ht="15.75" customHeight="1" x14ac:dyDescent="0.25">
      <c r="A816" s="2">
        <v>496</v>
      </c>
      <c r="B816" s="136"/>
      <c r="C816" s="136"/>
      <c r="D816" s="136"/>
      <c r="E816" s="127"/>
      <c r="F816" s="128"/>
      <c r="G816" s="143">
        <f t="shared" si="52"/>
        <v>0</v>
      </c>
      <c r="H816" s="146"/>
      <c r="I816" s="38" t="str">
        <f t="shared" si="53"/>
        <v xml:space="preserve"> </v>
      </c>
      <c r="J816" s="38" t="str">
        <f>IF(H816&lt;&gt;0,IF(AND(H816&gt;='proje ve personel bilgileri'!$B$9,H816&lt;='proje ve personel bilgileri'!$B$10)," ","Stoktan Kullanılan Malzeme Miktarı Proje Destek Süresi Dışında Bir Tarihtir")," ")</f>
        <v xml:space="preserve"> </v>
      </c>
    </row>
    <row r="817" spans="1:10" ht="15.75" customHeight="1" x14ac:dyDescent="0.25">
      <c r="A817" s="1">
        <v>497</v>
      </c>
      <c r="B817" s="136"/>
      <c r="C817" s="136"/>
      <c r="D817" s="136"/>
      <c r="E817" s="127"/>
      <c r="F817" s="128"/>
      <c r="G817" s="143">
        <f t="shared" si="52"/>
        <v>0</v>
      </c>
      <c r="H817" s="146"/>
      <c r="I817" s="38" t="str">
        <f t="shared" si="53"/>
        <v xml:space="preserve"> </v>
      </c>
      <c r="J817" s="38" t="str">
        <f>IF(H817&lt;&gt;0,IF(AND(H817&gt;='proje ve personel bilgileri'!$B$9,H817&lt;='proje ve personel bilgileri'!$B$10)," ","Stoktan Kullanılan Malzeme Miktarı Proje Destek Süresi Dışında Bir Tarihtir")," ")</f>
        <v xml:space="preserve"> </v>
      </c>
    </row>
    <row r="818" spans="1:10" ht="15.75" customHeight="1" x14ac:dyDescent="0.25">
      <c r="A818" s="2">
        <v>498</v>
      </c>
      <c r="B818" s="136"/>
      <c r="C818" s="136"/>
      <c r="D818" s="136"/>
      <c r="E818" s="127"/>
      <c r="F818" s="128"/>
      <c r="G818" s="143">
        <f t="shared" si="52"/>
        <v>0</v>
      </c>
      <c r="H818" s="146"/>
      <c r="I818" s="38" t="str">
        <f t="shared" si="53"/>
        <v xml:space="preserve"> </v>
      </c>
      <c r="J818" s="38" t="str">
        <f>IF(H818&lt;&gt;0,IF(AND(H818&gt;='proje ve personel bilgileri'!$B$9,H818&lt;='proje ve personel bilgileri'!$B$10)," ","Stoktan Kullanılan Malzeme Miktarı Proje Destek Süresi Dışında Bir Tarihtir")," ")</f>
        <v xml:space="preserve"> </v>
      </c>
    </row>
    <row r="819" spans="1:10" ht="15.75" customHeight="1" x14ac:dyDescent="0.25">
      <c r="A819" s="1">
        <v>499</v>
      </c>
      <c r="B819" s="136"/>
      <c r="C819" s="136"/>
      <c r="D819" s="136"/>
      <c r="E819" s="127"/>
      <c r="F819" s="128"/>
      <c r="G819" s="143">
        <f t="shared" si="52"/>
        <v>0</v>
      </c>
      <c r="H819" s="146"/>
      <c r="I819" s="38" t="str">
        <f t="shared" si="53"/>
        <v xml:space="preserve"> </v>
      </c>
      <c r="J819" s="38" t="str">
        <f>IF(H819&lt;&gt;0,IF(AND(H819&gt;='proje ve personel bilgileri'!$B$9,H819&lt;='proje ve personel bilgileri'!$B$10)," ","Stoktan Kullanılan Malzeme Miktarı Proje Destek Süresi Dışında Bir Tarihtir")," ")</f>
        <v xml:space="preserve"> </v>
      </c>
    </row>
    <row r="820" spans="1:10" ht="15.75" customHeight="1" x14ac:dyDescent="0.25">
      <c r="A820" s="2">
        <v>500</v>
      </c>
      <c r="B820" s="136"/>
      <c r="C820" s="136"/>
      <c r="D820" s="136"/>
      <c r="E820" s="127"/>
      <c r="F820" s="128"/>
      <c r="G820" s="143">
        <f t="shared" si="52"/>
        <v>0</v>
      </c>
      <c r="H820" s="146"/>
      <c r="I820" s="38" t="str">
        <f t="shared" si="53"/>
        <v xml:space="preserve"> </v>
      </c>
      <c r="J820" s="38" t="str">
        <f>IF(H820&lt;&gt;0,IF(AND(H820&gt;='proje ve personel bilgileri'!$B$9,H820&lt;='proje ve personel bilgileri'!$B$10)," ","Stoktan Kullanılan Malzeme Miktarı Proje Destek Süresi Dışında Bir Tarihtir")," ")</f>
        <v xml:space="preserve"> </v>
      </c>
    </row>
    <row r="821" spans="1:10" ht="15.75" customHeight="1" x14ac:dyDescent="0.25">
      <c r="A821" s="1">
        <v>501</v>
      </c>
      <c r="B821" s="136"/>
      <c r="C821" s="136"/>
      <c r="D821" s="136"/>
      <c r="E821" s="127"/>
      <c r="F821" s="128"/>
      <c r="G821" s="143">
        <f t="shared" si="52"/>
        <v>0</v>
      </c>
      <c r="H821" s="146"/>
      <c r="I821" s="38" t="str">
        <f t="shared" si="53"/>
        <v xml:space="preserve"> </v>
      </c>
      <c r="J821" s="38" t="str">
        <f>IF(H821&lt;&gt;0,IF(AND(H821&gt;='proje ve personel bilgileri'!$B$9,H821&lt;='proje ve personel bilgileri'!$B$10)," ","Stoktan Kullanılan Malzeme Miktarı Proje Destek Süresi Dışında Bir Tarihtir")," ")</f>
        <v xml:space="preserve"> </v>
      </c>
    </row>
    <row r="822" spans="1:10" ht="15.75" customHeight="1" x14ac:dyDescent="0.25">
      <c r="A822" s="2">
        <v>502</v>
      </c>
      <c r="B822" s="136"/>
      <c r="C822" s="136"/>
      <c r="D822" s="136"/>
      <c r="E822" s="127"/>
      <c r="F822" s="128"/>
      <c r="G822" s="143">
        <f t="shared" si="52"/>
        <v>0</v>
      </c>
      <c r="H822" s="146"/>
      <c r="I822" s="38" t="str">
        <f t="shared" si="53"/>
        <v xml:space="preserve"> </v>
      </c>
      <c r="J822" s="38" t="str">
        <f>IF(H822&lt;&gt;0,IF(AND(H822&gt;='proje ve personel bilgileri'!$B$9,H822&lt;='proje ve personel bilgileri'!$B$10)," ","Stoktan Kullanılan Malzeme Miktarı Proje Destek Süresi Dışında Bir Tarihtir")," ")</f>
        <v xml:space="preserve"> </v>
      </c>
    </row>
    <row r="823" spans="1:10" ht="15.75" customHeight="1" x14ac:dyDescent="0.25">
      <c r="A823" s="1">
        <v>503</v>
      </c>
      <c r="B823" s="136"/>
      <c r="C823" s="136"/>
      <c r="D823" s="136"/>
      <c r="E823" s="127"/>
      <c r="F823" s="128"/>
      <c r="G823" s="143">
        <f t="shared" si="52"/>
        <v>0</v>
      </c>
      <c r="H823" s="146"/>
      <c r="I823" s="38" t="str">
        <f t="shared" si="53"/>
        <v xml:space="preserve"> </v>
      </c>
      <c r="J823" s="38" t="str">
        <f>IF(H823&lt;&gt;0,IF(AND(H823&gt;='proje ve personel bilgileri'!$B$9,H823&lt;='proje ve personel bilgileri'!$B$10)," ","Stoktan Kullanılan Malzeme Miktarı Proje Destek Süresi Dışında Bir Tarihtir")," ")</f>
        <v xml:space="preserve"> </v>
      </c>
    </row>
    <row r="824" spans="1:10" ht="15.75" customHeight="1" x14ac:dyDescent="0.25">
      <c r="A824" s="2">
        <v>504</v>
      </c>
      <c r="B824" s="136"/>
      <c r="C824" s="136"/>
      <c r="D824" s="136"/>
      <c r="E824" s="127"/>
      <c r="F824" s="128"/>
      <c r="G824" s="143">
        <f t="shared" si="52"/>
        <v>0</v>
      </c>
      <c r="H824" s="146"/>
      <c r="I824" s="38" t="str">
        <f t="shared" si="53"/>
        <v xml:space="preserve"> </v>
      </c>
      <c r="J824" s="38" t="str">
        <f>IF(H824&lt;&gt;0,IF(AND(H824&gt;='proje ve personel bilgileri'!$B$9,H824&lt;='proje ve personel bilgileri'!$B$10)," ","Stoktan Kullanılan Malzeme Miktarı Proje Destek Süresi Dışında Bir Tarihtir")," ")</f>
        <v xml:space="preserve"> </v>
      </c>
    </row>
    <row r="825" spans="1:10" ht="15.75" customHeight="1" x14ac:dyDescent="0.25">
      <c r="A825" s="1">
        <v>505</v>
      </c>
      <c r="B825" s="136"/>
      <c r="C825" s="136"/>
      <c r="D825" s="136"/>
      <c r="E825" s="127"/>
      <c r="F825" s="128"/>
      <c r="G825" s="143">
        <f t="shared" si="52"/>
        <v>0</v>
      </c>
      <c r="H825" s="146"/>
      <c r="I825" s="38" t="str">
        <f t="shared" si="53"/>
        <v xml:space="preserve"> </v>
      </c>
      <c r="J825" s="38" t="str">
        <f>IF(H825&lt;&gt;0,IF(AND(H825&gt;='proje ve personel bilgileri'!$B$9,H825&lt;='proje ve personel bilgileri'!$B$10)," ","Stoktan Kullanılan Malzeme Miktarı Proje Destek Süresi Dışında Bir Tarihtir")," ")</f>
        <v xml:space="preserve"> </v>
      </c>
    </row>
    <row r="826" spans="1:10" ht="15.75" customHeight="1" x14ac:dyDescent="0.25">
      <c r="A826" s="2">
        <v>506</v>
      </c>
      <c r="B826" s="136"/>
      <c r="C826" s="136"/>
      <c r="D826" s="136"/>
      <c r="E826" s="127"/>
      <c r="F826" s="128"/>
      <c r="G826" s="143">
        <f t="shared" si="52"/>
        <v>0</v>
      </c>
      <c r="H826" s="146"/>
      <c r="I826" s="38" t="str">
        <f t="shared" si="53"/>
        <v xml:space="preserve"> </v>
      </c>
      <c r="J826" s="38" t="str">
        <f>IF(H826&lt;&gt;0,IF(AND(H826&gt;='proje ve personel bilgileri'!$B$9,H826&lt;='proje ve personel bilgileri'!$B$10)," ","Stoktan Kullanılan Malzeme Miktarı Proje Destek Süresi Dışında Bir Tarihtir")," ")</f>
        <v xml:space="preserve"> </v>
      </c>
    </row>
    <row r="827" spans="1:10" ht="15.75" customHeight="1" x14ac:dyDescent="0.25">
      <c r="A827" s="1">
        <v>507</v>
      </c>
      <c r="B827" s="136"/>
      <c r="C827" s="136"/>
      <c r="D827" s="136"/>
      <c r="E827" s="127"/>
      <c r="F827" s="128"/>
      <c r="G827" s="143">
        <f t="shared" si="52"/>
        <v>0</v>
      </c>
      <c r="H827" s="146"/>
      <c r="I827" s="38" t="str">
        <f t="shared" si="53"/>
        <v xml:space="preserve"> </v>
      </c>
      <c r="J827" s="38" t="str">
        <f>IF(H827&lt;&gt;0,IF(AND(H827&gt;='proje ve personel bilgileri'!$B$9,H827&lt;='proje ve personel bilgileri'!$B$10)," ","Stoktan Kullanılan Malzeme Miktarı Proje Destek Süresi Dışında Bir Tarihtir")," ")</f>
        <v xml:space="preserve"> </v>
      </c>
    </row>
    <row r="828" spans="1:10" ht="15.75" customHeight="1" x14ac:dyDescent="0.25">
      <c r="A828" s="2">
        <v>508</v>
      </c>
      <c r="B828" s="136"/>
      <c r="C828" s="136"/>
      <c r="D828" s="136"/>
      <c r="E828" s="127"/>
      <c r="F828" s="128"/>
      <c r="G828" s="143">
        <f t="shared" si="52"/>
        <v>0</v>
      </c>
      <c r="H828" s="146"/>
      <c r="I828" s="38" t="str">
        <f t="shared" si="53"/>
        <v xml:space="preserve"> </v>
      </c>
      <c r="J828" s="38" t="str">
        <f>IF(H828&lt;&gt;0,IF(AND(H828&gt;='proje ve personel bilgileri'!$B$9,H828&lt;='proje ve personel bilgileri'!$B$10)," ","Stoktan Kullanılan Malzeme Miktarı Proje Destek Süresi Dışında Bir Tarihtir")," ")</f>
        <v xml:space="preserve"> </v>
      </c>
    </row>
    <row r="829" spans="1:10" ht="15.75" customHeight="1" x14ac:dyDescent="0.25">
      <c r="A829" s="1">
        <v>509</v>
      </c>
      <c r="B829" s="136"/>
      <c r="C829" s="136"/>
      <c r="D829" s="136"/>
      <c r="E829" s="127"/>
      <c r="F829" s="128"/>
      <c r="G829" s="143">
        <f t="shared" si="52"/>
        <v>0</v>
      </c>
      <c r="H829" s="146"/>
      <c r="I829" s="38" t="str">
        <f t="shared" si="53"/>
        <v xml:space="preserve"> </v>
      </c>
      <c r="J829" s="38" t="str">
        <f>IF(H829&lt;&gt;0,IF(AND(H829&gt;='proje ve personel bilgileri'!$B$9,H829&lt;='proje ve personel bilgileri'!$B$10)," ","Stoktan Kullanılan Malzeme Miktarı Proje Destek Süresi Dışında Bir Tarihtir")," ")</f>
        <v xml:space="preserve"> </v>
      </c>
    </row>
    <row r="830" spans="1:10" ht="15.75" customHeight="1" x14ac:dyDescent="0.25">
      <c r="A830" s="2">
        <v>510</v>
      </c>
      <c r="B830" s="136"/>
      <c r="C830" s="136"/>
      <c r="D830" s="136"/>
      <c r="E830" s="127"/>
      <c r="F830" s="128"/>
      <c r="G830" s="143">
        <f t="shared" si="52"/>
        <v>0</v>
      </c>
      <c r="H830" s="146"/>
      <c r="I830" s="38" t="str">
        <f t="shared" si="53"/>
        <v xml:space="preserve"> </v>
      </c>
      <c r="J830" s="38" t="str">
        <f>IF(H830&lt;&gt;0,IF(AND(H830&gt;='proje ve personel bilgileri'!$B$9,H830&lt;='proje ve personel bilgileri'!$B$10)," ","Stoktan Kullanılan Malzeme Miktarı Proje Destek Süresi Dışında Bir Tarihtir")," ")</f>
        <v xml:space="preserve"> </v>
      </c>
    </row>
    <row r="831" spans="1:10" ht="15.75" customHeight="1" x14ac:dyDescent="0.25">
      <c r="A831" s="1">
        <v>511</v>
      </c>
      <c r="B831" s="136"/>
      <c r="C831" s="136"/>
      <c r="D831" s="136"/>
      <c r="E831" s="127"/>
      <c r="F831" s="128"/>
      <c r="G831" s="143">
        <f t="shared" si="52"/>
        <v>0</v>
      </c>
      <c r="H831" s="146"/>
      <c r="I831" s="38" t="str">
        <f t="shared" si="53"/>
        <v xml:space="preserve"> </v>
      </c>
      <c r="J831" s="38" t="str">
        <f>IF(H831&lt;&gt;0,IF(AND(H831&gt;='proje ve personel bilgileri'!$B$9,H831&lt;='proje ve personel bilgileri'!$B$10)," ","Stoktan Kullanılan Malzeme Miktarı Proje Destek Süresi Dışında Bir Tarihtir")," ")</f>
        <v xml:space="preserve"> </v>
      </c>
    </row>
    <row r="832" spans="1:10" ht="15.75" customHeight="1" x14ac:dyDescent="0.25">
      <c r="A832" s="2">
        <v>512</v>
      </c>
      <c r="B832" s="149"/>
      <c r="C832" s="149"/>
      <c r="D832" s="149"/>
      <c r="E832" s="150"/>
      <c r="F832" s="151"/>
      <c r="G832" s="143">
        <f t="shared" si="52"/>
        <v>0</v>
      </c>
      <c r="H832" s="152"/>
      <c r="I832" s="38" t="str">
        <f t="shared" si="53"/>
        <v xml:space="preserve"> </v>
      </c>
      <c r="J832" s="38" t="str">
        <f>IF(H832&lt;&gt;0,IF(AND(H832&gt;='proje ve personel bilgileri'!$B$9,H832&lt;='proje ve personel bilgileri'!$B$10)," ","Stoktan Kullanılan Malzeme Miktarı Proje Destek Süresi Dışında Bir Tarihtir")," ")</f>
        <v xml:space="preserve"> </v>
      </c>
    </row>
    <row r="833" spans="1:10" ht="15.75" customHeight="1" x14ac:dyDescent="0.25">
      <c r="A833" s="63">
        <v>513</v>
      </c>
      <c r="B833" s="139"/>
      <c r="C833" s="139"/>
      <c r="D833" s="139"/>
      <c r="E833" s="130"/>
      <c r="F833" s="131"/>
      <c r="G833" s="143">
        <f t="shared" si="52"/>
        <v>0</v>
      </c>
      <c r="H833" s="148"/>
      <c r="I833" s="38" t="str">
        <f t="shared" si="53"/>
        <v xml:space="preserve"> </v>
      </c>
      <c r="J833" s="38" t="str">
        <f>IF(H833&lt;&gt;0,IF(AND(H833&gt;='proje ve personel bilgileri'!$B$9,H833&lt;='proje ve personel bilgileri'!$B$10)," ","Stoktan Kullanılan Malzeme Miktarı Proje Destek Süresi Dışında Bir Tarihtir")," ")</f>
        <v xml:space="preserve"> </v>
      </c>
    </row>
    <row r="834" spans="1:10" ht="15.75" customHeight="1" x14ac:dyDescent="0.25">
      <c r="A834" s="45"/>
      <c r="B834" s="513"/>
      <c r="C834" s="513"/>
      <c r="D834" s="90"/>
      <c r="E834" s="442" t="s">
        <v>240</v>
      </c>
      <c r="F834" s="443"/>
      <c r="G834" s="48">
        <f>SUM(G815:G833)+G803</f>
        <v>0</v>
      </c>
      <c r="H834" s="46"/>
    </row>
    <row r="835" spans="1:10" ht="15" customHeight="1" x14ac:dyDescent="0.25">
      <c r="A835" s="47" t="s">
        <v>241</v>
      </c>
    </row>
    <row r="836" spans="1:10" ht="25.5" customHeight="1" x14ac:dyDescent="0.25">
      <c r="A836" s="511" t="s">
        <v>242</v>
      </c>
      <c r="B836" s="511"/>
      <c r="C836" s="511"/>
      <c r="D836" s="511"/>
      <c r="E836" s="511"/>
      <c r="F836" s="511"/>
      <c r="G836" s="511"/>
      <c r="H836" s="511"/>
      <c r="I836" s="511"/>
      <c r="J836" s="511"/>
    </row>
    <row r="837" spans="1:10" ht="15" customHeight="1" x14ac:dyDescent="0.25">
      <c r="A837" s="84"/>
      <c r="B837" s="84"/>
      <c r="C837" s="84"/>
      <c r="D837" s="84"/>
      <c r="E837" s="84"/>
      <c r="F837" s="84"/>
      <c r="G837" s="84"/>
      <c r="H837" s="84"/>
    </row>
    <row r="838" spans="1:10" ht="15" customHeight="1" x14ac:dyDescent="0.25">
      <c r="B838" s="512" t="s">
        <v>243</v>
      </c>
      <c r="C838" s="512"/>
      <c r="D838" s="512"/>
      <c r="E838" s="512"/>
      <c r="F838" s="512"/>
      <c r="G838" s="512"/>
    </row>
    <row r="839" spans="1:10" ht="15.75" customHeight="1" x14ac:dyDescent="0.25">
      <c r="A839" s="348" t="s">
        <v>232</v>
      </c>
      <c r="B839" s="348"/>
      <c r="C839" s="348"/>
      <c r="D839" s="348"/>
      <c r="E839" s="348"/>
      <c r="F839" s="348"/>
      <c r="G839" s="348"/>
      <c r="H839" s="348"/>
    </row>
    <row r="840" spans="1:10" ht="15" customHeight="1" x14ac:dyDescent="0.25">
      <c r="A840" s="70"/>
      <c r="B840" s="70"/>
      <c r="C840" s="71" t="str">
        <f>'proje ve personel bilgileri'!$B$7</f>
        <v>/</v>
      </c>
      <c r="D840" s="70" t="s">
        <v>109</v>
      </c>
      <c r="E840" s="70"/>
      <c r="F840" s="70"/>
      <c r="G840" s="70"/>
      <c r="H840" s="70"/>
    </row>
    <row r="841" spans="1:10" ht="18.75" customHeight="1" x14ac:dyDescent="0.25">
      <c r="G841" s="42" t="s">
        <v>233</v>
      </c>
    </row>
    <row r="842" spans="1:10" ht="30.75" customHeight="1" x14ac:dyDescent="0.25">
      <c r="A842" s="43" t="s">
        <v>2</v>
      </c>
      <c r="B842" s="374">
        <f>'proje ve personel bilgileri'!B2</f>
        <v>0</v>
      </c>
      <c r="C842" s="375"/>
      <c r="D842" s="375"/>
      <c r="E842" s="375"/>
      <c r="F842" s="375"/>
      <c r="G842" s="375"/>
      <c r="H842" s="376"/>
    </row>
    <row r="843" spans="1:10" ht="30.75" customHeight="1" x14ac:dyDescent="0.25">
      <c r="A843" s="44" t="s">
        <v>4</v>
      </c>
      <c r="B843" s="351">
        <f>'proje ve personel bilgileri'!B3</f>
        <v>0</v>
      </c>
      <c r="C843" s="352"/>
      <c r="D843" s="352"/>
      <c r="E843" s="352"/>
      <c r="F843" s="352"/>
      <c r="G843" s="352"/>
      <c r="H843" s="353"/>
    </row>
    <row r="844" spans="1:10" ht="45" customHeight="1" x14ac:dyDescent="0.25">
      <c r="A844" s="343" t="s">
        <v>87</v>
      </c>
      <c r="B844" s="88" t="s">
        <v>234</v>
      </c>
      <c r="C844" s="343" t="s">
        <v>227</v>
      </c>
      <c r="D844" s="343" t="s">
        <v>235</v>
      </c>
      <c r="E844" s="343" t="s">
        <v>236</v>
      </c>
      <c r="F844" s="343" t="s">
        <v>237</v>
      </c>
      <c r="G844" s="82" t="s">
        <v>181</v>
      </c>
      <c r="H844" s="343" t="s">
        <v>238</v>
      </c>
    </row>
    <row r="845" spans="1:10" ht="30.75" customHeight="1" x14ac:dyDescent="0.25">
      <c r="A845" s="338"/>
      <c r="B845" s="88" t="s">
        <v>239</v>
      </c>
      <c r="C845" s="338"/>
      <c r="D845" s="505"/>
      <c r="E845" s="338"/>
      <c r="F845" s="338"/>
      <c r="G845" s="82" t="s">
        <v>98</v>
      </c>
      <c r="H845" s="338"/>
    </row>
    <row r="846" spans="1:10" ht="15.75" customHeight="1" x14ac:dyDescent="0.25">
      <c r="A846" s="1">
        <v>514</v>
      </c>
      <c r="B846" s="133"/>
      <c r="C846" s="133"/>
      <c r="D846" s="133"/>
      <c r="E846" s="124"/>
      <c r="F846" s="125"/>
      <c r="G846" s="143">
        <f t="shared" ref="G846:G864" si="54">E846*F846</f>
        <v>0</v>
      </c>
      <c r="H846" s="144"/>
      <c r="I846" s="38" t="str">
        <f t="shared" ref="I846:I864" si="55">IF(G846&lt;&gt;0,(IF(H846=0,"Tarih Zorunlu Alandır"," "))," ")</f>
        <v xml:space="preserve"> </v>
      </c>
      <c r="J846" s="38" t="str">
        <f>IF(H846&lt;&gt;0,IF(AND(H846&gt;='proje ve personel bilgileri'!$B$9,H846&lt;='proje ve personel bilgileri'!$B$10)," ","Stoktan Kullanılan Malzeme Miktarı Proje Destek Süresi Dışında Bir Tarihtir")," ")</f>
        <v xml:space="preserve"> </v>
      </c>
    </row>
    <row r="847" spans="1:10" ht="15.75" customHeight="1" x14ac:dyDescent="0.25">
      <c r="A847" s="2">
        <v>515</v>
      </c>
      <c r="B847" s="136"/>
      <c r="C847" s="136"/>
      <c r="D847" s="136"/>
      <c r="E847" s="127"/>
      <c r="F847" s="128"/>
      <c r="G847" s="143">
        <f t="shared" si="54"/>
        <v>0</v>
      </c>
      <c r="H847" s="146"/>
      <c r="I847" s="38" t="str">
        <f t="shared" si="55"/>
        <v xml:space="preserve"> </v>
      </c>
      <c r="J847" s="38" t="str">
        <f>IF(H847&lt;&gt;0,IF(AND(H847&gt;='proje ve personel bilgileri'!$B$9,H847&lt;='proje ve personel bilgileri'!$B$10)," ","Stoktan Kullanılan Malzeme Miktarı Proje Destek Süresi Dışında Bir Tarihtir")," ")</f>
        <v xml:space="preserve"> </v>
      </c>
    </row>
    <row r="848" spans="1:10" ht="15.75" customHeight="1" x14ac:dyDescent="0.25">
      <c r="A848" s="1">
        <v>516</v>
      </c>
      <c r="B848" s="136"/>
      <c r="C848" s="136"/>
      <c r="D848" s="136"/>
      <c r="E848" s="127"/>
      <c r="F848" s="128"/>
      <c r="G848" s="143">
        <f t="shared" si="54"/>
        <v>0</v>
      </c>
      <c r="H848" s="146"/>
      <c r="I848" s="38" t="str">
        <f t="shared" si="55"/>
        <v xml:space="preserve"> </v>
      </c>
      <c r="J848" s="38" t="str">
        <f>IF(H848&lt;&gt;0,IF(AND(H848&gt;='proje ve personel bilgileri'!$B$9,H848&lt;='proje ve personel bilgileri'!$B$10)," ","Stoktan Kullanılan Malzeme Miktarı Proje Destek Süresi Dışında Bir Tarihtir")," ")</f>
        <v xml:space="preserve"> </v>
      </c>
    </row>
    <row r="849" spans="1:10" ht="15.75" customHeight="1" x14ac:dyDescent="0.25">
      <c r="A849" s="2">
        <v>517</v>
      </c>
      <c r="B849" s="136"/>
      <c r="C849" s="136"/>
      <c r="D849" s="136"/>
      <c r="E849" s="127"/>
      <c r="F849" s="128"/>
      <c r="G849" s="143">
        <f t="shared" si="54"/>
        <v>0</v>
      </c>
      <c r="H849" s="146"/>
      <c r="I849" s="38" t="str">
        <f t="shared" si="55"/>
        <v xml:space="preserve"> </v>
      </c>
      <c r="J849" s="38" t="str">
        <f>IF(H849&lt;&gt;0,IF(AND(H849&gt;='proje ve personel bilgileri'!$B$9,H849&lt;='proje ve personel bilgileri'!$B$10)," ","Stoktan Kullanılan Malzeme Miktarı Proje Destek Süresi Dışında Bir Tarihtir")," ")</f>
        <v xml:space="preserve"> </v>
      </c>
    </row>
    <row r="850" spans="1:10" ht="15.75" customHeight="1" x14ac:dyDescent="0.25">
      <c r="A850" s="1">
        <v>518</v>
      </c>
      <c r="B850" s="136"/>
      <c r="C850" s="136"/>
      <c r="D850" s="136"/>
      <c r="E850" s="127"/>
      <c r="F850" s="128"/>
      <c r="G850" s="143">
        <f t="shared" si="54"/>
        <v>0</v>
      </c>
      <c r="H850" s="146"/>
      <c r="I850" s="38" t="str">
        <f t="shared" si="55"/>
        <v xml:space="preserve"> </v>
      </c>
      <c r="J850" s="38" t="str">
        <f>IF(H850&lt;&gt;0,IF(AND(H850&gt;='proje ve personel bilgileri'!$B$9,H850&lt;='proje ve personel bilgileri'!$B$10)," ","Stoktan Kullanılan Malzeme Miktarı Proje Destek Süresi Dışında Bir Tarihtir")," ")</f>
        <v xml:space="preserve"> </v>
      </c>
    </row>
    <row r="851" spans="1:10" ht="15.75" customHeight="1" x14ac:dyDescent="0.25">
      <c r="A851" s="2">
        <v>519</v>
      </c>
      <c r="B851" s="136"/>
      <c r="C851" s="136"/>
      <c r="D851" s="136"/>
      <c r="E851" s="127"/>
      <c r="F851" s="128"/>
      <c r="G851" s="143">
        <f t="shared" si="54"/>
        <v>0</v>
      </c>
      <c r="H851" s="146"/>
      <c r="I851" s="38" t="str">
        <f t="shared" si="55"/>
        <v xml:space="preserve"> </v>
      </c>
      <c r="J851" s="38" t="str">
        <f>IF(H851&lt;&gt;0,IF(AND(H851&gt;='proje ve personel bilgileri'!$B$9,H851&lt;='proje ve personel bilgileri'!$B$10)," ","Stoktan Kullanılan Malzeme Miktarı Proje Destek Süresi Dışında Bir Tarihtir")," ")</f>
        <v xml:space="preserve"> </v>
      </c>
    </row>
    <row r="852" spans="1:10" ht="15.75" customHeight="1" x14ac:dyDescent="0.25">
      <c r="A852" s="1">
        <v>520</v>
      </c>
      <c r="B852" s="136"/>
      <c r="C852" s="136"/>
      <c r="D852" s="136"/>
      <c r="E852" s="127"/>
      <c r="F852" s="128"/>
      <c r="G852" s="143">
        <f t="shared" si="54"/>
        <v>0</v>
      </c>
      <c r="H852" s="146"/>
      <c r="I852" s="38" t="str">
        <f t="shared" si="55"/>
        <v xml:space="preserve"> </v>
      </c>
      <c r="J852" s="38" t="str">
        <f>IF(H852&lt;&gt;0,IF(AND(H852&gt;='proje ve personel bilgileri'!$B$9,H852&lt;='proje ve personel bilgileri'!$B$10)," ","Stoktan Kullanılan Malzeme Miktarı Proje Destek Süresi Dışında Bir Tarihtir")," ")</f>
        <v xml:space="preserve"> </v>
      </c>
    </row>
    <row r="853" spans="1:10" ht="15.75" customHeight="1" x14ac:dyDescent="0.25">
      <c r="A853" s="2">
        <v>521</v>
      </c>
      <c r="B853" s="136"/>
      <c r="C853" s="136"/>
      <c r="D853" s="136"/>
      <c r="E853" s="127"/>
      <c r="F853" s="128"/>
      <c r="G853" s="143">
        <f t="shared" si="54"/>
        <v>0</v>
      </c>
      <c r="H853" s="146"/>
      <c r="I853" s="38" t="str">
        <f t="shared" si="55"/>
        <v xml:space="preserve"> </v>
      </c>
      <c r="J853" s="38" t="str">
        <f>IF(H853&lt;&gt;0,IF(AND(H853&gt;='proje ve personel bilgileri'!$B$9,H853&lt;='proje ve personel bilgileri'!$B$10)," ","Stoktan Kullanılan Malzeme Miktarı Proje Destek Süresi Dışında Bir Tarihtir")," ")</f>
        <v xml:space="preserve"> </v>
      </c>
    </row>
    <row r="854" spans="1:10" ht="15.75" customHeight="1" x14ac:dyDescent="0.25">
      <c r="A854" s="1">
        <v>522</v>
      </c>
      <c r="B854" s="136"/>
      <c r="C854" s="136"/>
      <c r="D854" s="136"/>
      <c r="E854" s="127"/>
      <c r="F854" s="128"/>
      <c r="G854" s="143">
        <f t="shared" si="54"/>
        <v>0</v>
      </c>
      <c r="H854" s="146"/>
      <c r="I854" s="38" t="str">
        <f t="shared" si="55"/>
        <v xml:space="preserve"> </v>
      </c>
      <c r="J854" s="38" t="str">
        <f>IF(H854&lt;&gt;0,IF(AND(H854&gt;='proje ve personel bilgileri'!$B$9,H854&lt;='proje ve personel bilgileri'!$B$10)," ","Stoktan Kullanılan Malzeme Miktarı Proje Destek Süresi Dışında Bir Tarihtir")," ")</f>
        <v xml:space="preserve"> </v>
      </c>
    </row>
    <row r="855" spans="1:10" ht="15.75" customHeight="1" x14ac:dyDescent="0.25">
      <c r="A855" s="2">
        <v>523</v>
      </c>
      <c r="B855" s="136"/>
      <c r="C855" s="136"/>
      <c r="D855" s="136"/>
      <c r="E855" s="127"/>
      <c r="F855" s="128"/>
      <c r="G855" s="143">
        <f t="shared" si="54"/>
        <v>0</v>
      </c>
      <c r="H855" s="146"/>
      <c r="I855" s="38" t="str">
        <f t="shared" si="55"/>
        <v xml:space="preserve"> </v>
      </c>
      <c r="J855" s="38" t="str">
        <f>IF(H855&lt;&gt;0,IF(AND(H855&gt;='proje ve personel bilgileri'!$B$9,H855&lt;='proje ve personel bilgileri'!$B$10)," ","Stoktan Kullanılan Malzeme Miktarı Proje Destek Süresi Dışında Bir Tarihtir")," ")</f>
        <v xml:space="preserve"> </v>
      </c>
    </row>
    <row r="856" spans="1:10" ht="15.75" customHeight="1" x14ac:dyDescent="0.25">
      <c r="A856" s="1">
        <v>524</v>
      </c>
      <c r="B856" s="136"/>
      <c r="C856" s="136"/>
      <c r="D856" s="136"/>
      <c r="E856" s="127"/>
      <c r="F856" s="128"/>
      <c r="G856" s="143">
        <f t="shared" si="54"/>
        <v>0</v>
      </c>
      <c r="H856" s="146"/>
      <c r="I856" s="38" t="str">
        <f t="shared" si="55"/>
        <v xml:space="preserve"> </v>
      </c>
      <c r="J856" s="38" t="str">
        <f>IF(H856&lt;&gt;0,IF(AND(H856&gt;='proje ve personel bilgileri'!$B$9,H856&lt;='proje ve personel bilgileri'!$B$10)," ","Stoktan Kullanılan Malzeme Miktarı Proje Destek Süresi Dışında Bir Tarihtir")," ")</f>
        <v xml:space="preserve"> </v>
      </c>
    </row>
    <row r="857" spans="1:10" ht="15.75" customHeight="1" x14ac:dyDescent="0.25">
      <c r="A857" s="2">
        <v>525</v>
      </c>
      <c r="B857" s="136"/>
      <c r="C857" s="136"/>
      <c r="D857" s="136"/>
      <c r="E857" s="127"/>
      <c r="F857" s="128"/>
      <c r="G857" s="143">
        <f t="shared" si="54"/>
        <v>0</v>
      </c>
      <c r="H857" s="146"/>
      <c r="I857" s="38" t="str">
        <f t="shared" si="55"/>
        <v xml:space="preserve"> </v>
      </c>
      <c r="J857" s="38" t="str">
        <f>IF(H857&lt;&gt;0,IF(AND(H857&gt;='proje ve personel bilgileri'!$B$9,H857&lt;='proje ve personel bilgileri'!$B$10)," ","Stoktan Kullanılan Malzeme Miktarı Proje Destek Süresi Dışında Bir Tarihtir")," ")</f>
        <v xml:space="preserve"> </v>
      </c>
    </row>
    <row r="858" spans="1:10" ht="15.75" customHeight="1" x14ac:dyDescent="0.25">
      <c r="A858" s="1">
        <v>526</v>
      </c>
      <c r="B858" s="136"/>
      <c r="C858" s="136"/>
      <c r="D858" s="136"/>
      <c r="E858" s="127"/>
      <c r="F858" s="128"/>
      <c r="G858" s="143">
        <f t="shared" si="54"/>
        <v>0</v>
      </c>
      <c r="H858" s="146"/>
      <c r="I858" s="38" t="str">
        <f t="shared" si="55"/>
        <v xml:space="preserve"> </v>
      </c>
      <c r="J858" s="38" t="str">
        <f>IF(H858&lt;&gt;0,IF(AND(H858&gt;='proje ve personel bilgileri'!$B$9,H858&lt;='proje ve personel bilgileri'!$B$10)," ","Stoktan Kullanılan Malzeme Miktarı Proje Destek Süresi Dışında Bir Tarihtir")," ")</f>
        <v xml:space="preserve"> </v>
      </c>
    </row>
    <row r="859" spans="1:10" ht="15.75" customHeight="1" x14ac:dyDescent="0.25">
      <c r="A859" s="2">
        <v>527</v>
      </c>
      <c r="B859" s="136"/>
      <c r="C859" s="136"/>
      <c r="D859" s="136"/>
      <c r="E859" s="127"/>
      <c r="F859" s="128"/>
      <c r="G859" s="143">
        <f t="shared" si="54"/>
        <v>0</v>
      </c>
      <c r="H859" s="146"/>
      <c r="I859" s="38" t="str">
        <f t="shared" si="55"/>
        <v xml:space="preserve"> </v>
      </c>
      <c r="J859" s="38" t="str">
        <f>IF(H859&lt;&gt;0,IF(AND(H859&gt;='proje ve personel bilgileri'!$B$9,H859&lt;='proje ve personel bilgileri'!$B$10)," ","Stoktan Kullanılan Malzeme Miktarı Proje Destek Süresi Dışında Bir Tarihtir")," ")</f>
        <v xml:space="preserve"> </v>
      </c>
    </row>
    <row r="860" spans="1:10" ht="15.75" customHeight="1" x14ac:dyDescent="0.25">
      <c r="A860" s="1">
        <v>528</v>
      </c>
      <c r="B860" s="136"/>
      <c r="C860" s="136"/>
      <c r="D860" s="136"/>
      <c r="E860" s="127"/>
      <c r="F860" s="128"/>
      <c r="G860" s="143">
        <f t="shared" si="54"/>
        <v>0</v>
      </c>
      <c r="H860" s="146"/>
      <c r="I860" s="38" t="str">
        <f t="shared" si="55"/>
        <v xml:space="preserve"> </v>
      </c>
      <c r="J860" s="38" t="str">
        <f>IF(H860&lt;&gt;0,IF(AND(H860&gt;='proje ve personel bilgileri'!$B$9,H860&lt;='proje ve personel bilgileri'!$B$10)," ","Stoktan Kullanılan Malzeme Miktarı Proje Destek Süresi Dışında Bir Tarihtir")," ")</f>
        <v xml:space="preserve"> </v>
      </c>
    </row>
    <row r="861" spans="1:10" ht="15.75" customHeight="1" x14ac:dyDescent="0.25">
      <c r="A861" s="2">
        <v>529</v>
      </c>
      <c r="B861" s="136"/>
      <c r="C861" s="136"/>
      <c r="D861" s="136"/>
      <c r="E861" s="127"/>
      <c r="F861" s="128"/>
      <c r="G861" s="143">
        <f t="shared" si="54"/>
        <v>0</v>
      </c>
      <c r="H861" s="146"/>
      <c r="I861" s="38" t="str">
        <f t="shared" si="55"/>
        <v xml:space="preserve"> </v>
      </c>
      <c r="J861" s="38" t="str">
        <f>IF(H861&lt;&gt;0,IF(AND(H861&gt;='proje ve personel bilgileri'!$B$9,H861&lt;='proje ve personel bilgileri'!$B$10)," ","Stoktan Kullanılan Malzeme Miktarı Proje Destek Süresi Dışında Bir Tarihtir")," ")</f>
        <v xml:space="preserve"> </v>
      </c>
    </row>
    <row r="862" spans="1:10" ht="15.75" customHeight="1" x14ac:dyDescent="0.25">
      <c r="A862" s="1">
        <v>530</v>
      </c>
      <c r="B862" s="136"/>
      <c r="C862" s="136"/>
      <c r="D862" s="136"/>
      <c r="E862" s="127"/>
      <c r="F862" s="128"/>
      <c r="G862" s="143">
        <f t="shared" si="54"/>
        <v>0</v>
      </c>
      <c r="H862" s="146"/>
      <c r="I862" s="38" t="str">
        <f t="shared" si="55"/>
        <v xml:space="preserve"> </v>
      </c>
      <c r="J862" s="38" t="str">
        <f>IF(H862&lt;&gt;0,IF(AND(H862&gt;='proje ve personel bilgileri'!$B$9,H862&lt;='proje ve personel bilgileri'!$B$10)," ","Stoktan Kullanılan Malzeme Miktarı Proje Destek Süresi Dışında Bir Tarihtir")," ")</f>
        <v xml:space="preserve"> </v>
      </c>
    </row>
    <row r="863" spans="1:10" ht="15.75" customHeight="1" x14ac:dyDescent="0.25">
      <c r="A863" s="2">
        <v>531</v>
      </c>
      <c r="B863" s="149"/>
      <c r="C863" s="149"/>
      <c r="D863" s="149"/>
      <c r="E863" s="150"/>
      <c r="F863" s="151"/>
      <c r="G863" s="143">
        <f t="shared" si="54"/>
        <v>0</v>
      </c>
      <c r="H863" s="152"/>
      <c r="I863" s="38" t="str">
        <f t="shared" si="55"/>
        <v xml:space="preserve"> </v>
      </c>
      <c r="J863" s="38" t="str">
        <f>IF(H863&lt;&gt;0,IF(AND(H863&gt;='proje ve personel bilgileri'!$B$9,H863&lt;='proje ve personel bilgileri'!$B$10)," ","Stoktan Kullanılan Malzeme Miktarı Proje Destek Süresi Dışında Bir Tarihtir")," ")</f>
        <v xml:space="preserve"> </v>
      </c>
    </row>
    <row r="864" spans="1:10" ht="15.75" customHeight="1" x14ac:dyDescent="0.25">
      <c r="A864" s="63">
        <v>532</v>
      </c>
      <c r="B864" s="139"/>
      <c r="C864" s="139"/>
      <c r="D864" s="139"/>
      <c r="E864" s="130"/>
      <c r="F864" s="131"/>
      <c r="G864" s="143">
        <f t="shared" si="54"/>
        <v>0</v>
      </c>
      <c r="H864" s="148"/>
      <c r="I864" s="38" t="str">
        <f t="shared" si="55"/>
        <v xml:space="preserve"> </v>
      </c>
      <c r="J864" s="38" t="str">
        <f>IF(H864&lt;&gt;0,IF(AND(H864&gt;='proje ve personel bilgileri'!$B$9,H864&lt;='proje ve personel bilgileri'!$B$10)," ","Stoktan Kullanılan Malzeme Miktarı Proje Destek Süresi Dışında Bir Tarihtir")," ")</f>
        <v xml:space="preserve"> </v>
      </c>
    </row>
    <row r="865" spans="1:10" ht="15.75" customHeight="1" x14ac:dyDescent="0.25">
      <c r="A865" s="45"/>
      <c r="B865" s="513"/>
      <c r="C865" s="513"/>
      <c r="D865" s="90"/>
      <c r="E865" s="442" t="s">
        <v>240</v>
      </c>
      <c r="F865" s="443"/>
      <c r="G865" s="48">
        <f>SUM(G846:G864)+G834</f>
        <v>0</v>
      </c>
      <c r="H865" s="46"/>
    </row>
    <row r="866" spans="1:10" ht="15" customHeight="1" x14ac:dyDescent="0.25">
      <c r="A866" s="47" t="s">
        <v>241</v>
      </c>
    </row>
    <row r="867" spans="1:10" ht="27.75" customHeight="1" x14ac:dyDescent="0.25">
      <c r="A867" s="511" t="s">
        <v>242</v>
      </c>
      <c r="B867" s="511"/>
      <c r="C867" s="511"/>
      <c r="D867" s="511"/>
      <c r="E867" s="511"/>
      <c r="F867" s="511"/>
      <c r="G867" s="511"/>
      <c r="H867" s="511"/>
      <c r="I867" s="511"/>
      <c r="J867" s="511"/>
    </row>
    <row r="868" spans="1:10" ht="15" customHeight="1" x14ac:dyDescent="0.25">
      <c r="A868" s="84"/>
      <c r="B868" s="84"/>
      <c r="C868" s="84"/>
      <c r="D868" s="84"/>
      <c r="E868" s="84"/>
      <c r="F868" s="84"/>
      <c r="G868" s="84"/>
      <c r="H868" s="84"/>
    </row>
    <row r="869" spans="1:10" ht="15" customHeight="1" x14ac:dyDescent="0.25">
      <c r="B869" s="512" t="s">
        <v>243</v>
      </c>
      <c r="C869" s="512"/>
      <c r="D869" s="512"/>
      <c r="E869" s="512"/>
      <c r="F869" s="512"/>
      <c r="G869" s="512"/>
    </row>
    <row r="870" spans="1:10" ht="15.75" customHeight="1" x14ac:dyDescent="0.25">
      <c r="A870" s="348" t="s">
        <v>232</v>
      </c>
      <c r="B870" s="348"/>
      <c r="C870" s="348"/>
      <c r="D870" s="348"/>
      <c r="E870" s="348"/>
      <c r="F870" s="348"/>
      <c r="G870" s="348"/>
      <c r="H870" s="348"/>
    </row>
    <row r="871" spans="1:10" ht="15" customHeight="1" x14ac:dyDescent="0.25">
      <c r="A871" s="70"/>
      <c r="B871" s="70"/>
      <c r="C871" s="71" t="str">
        <f>'proje ve personel bilgileri'!$B$7</f>
        <v>/</v>
      </c>
      <c r="D871" s="70" t="s">
        <v>109</v>
      </c>
      <c r="E871" s="70"/>
      <c r="F871" s="70"/>
      <c r="G871" s="70"/>
      <c r="H871" s="70"/>
    </row>
    <row r="872" spans="1:10" ht="18.75" customHeight="1" x14ac:dyDescent="0.25">
      <c r="G872" s="42" t="s">
        <v>233</v>
      </c>
    </row>
    <row r="873" spans="1:10" ht="30.75" customHeight="1" x14ac:dyDescent="0.25">
      <c r="A873" s="43" t="s">
        <v>2</v>
      </c>
      <c r="B873" s="374">
        <f>'proje ve personel bilgileri'!B2</f>
        <v>0</v>
      </c>
      <c r="C873" s="375"/>
      <c r="D873" s="375"/>
      <c r="E873" s="375"/>
      <c r="F873" s="375"/>
      <c r="G873" s="375"/>
      <c r="H873" s="376"/>
    </row>
    <row r="874" spans="1:10" ht="30.75" customHeight="1" x14ac:dyDescent="0.25">
      <c r="A874" s="44" t="s">
        <v>4</v>
      </c>
      <c r="B874" s="351">
        <f>'proje ve personel bilgileri'!B3</f>
        <v>0</v>
      </c>
      <c r="C874" s="352"/>
      <c r="D874" s="352"/>
      <c r="E874" s="352"/>
      <c r="F874" s="352"/>
      <c r="G874" s="352"/>
      <c r="H874" s="353"/>
    </row>
    <row r="875" spans="1:10" ht="45" customHeight="1" x14ac:dyDescent="0.25">
      <c r="A875" s="343" t="s">
        <v>87</v>
      </c>
      <c r="B875" s="88" t="s">
        <v>234</v>
      </c>
      <c r="C875" s="343" t="s">
        <v>227</v>
      </c>
      <c r="D875" s="343" t="s">
        <v>235</v>
      </c>
      <c r="E875" s="343" t="s">
        <v>236</v>
      </c>
      <c r="F875" s="343" t="s">
        <v>237</v>
      </c>
      <c r="G875" s="82" t="s">
        <v>181</v>
      </c>
      <c r="H875" s="343" t="s">
        <v>238</v>
      </c>
    </row>
    <row r="876" spans="1:10" ht="30.75" customHeight="1" x14ac:dyDescent="0.25">
      <c r="A876" s="338"/>
      <c r="B876" s="88" t="s">
        <v>239</v>
      </c>
      <c r="C876" s="338"/>
      <c r="D876" s="505"/>
      <c r="E876" s="338"/>
      <c r="F876" s="338"/>
      <c r="G876" s="82" t="s">
        <v>98</v>
      </c>
      <c r="H876" s="338"/>
    </row>
    <row r="877" spans="1:10" ht="15.75" customHeight="1" x14ac:dyDescent="0.25">
      <c r="A877" s="1">
        <v>533</v>
      </c>
      <c r="B877" s="133"/>
      <c r="C877" s="133"/>
      <c r="D877" s="133"/>
      <c r="E877" s="124"/>
      <c r="F877" s="125"/>
      <c r="G877" s="143">
        <f t="shared" ref="G877:G895" si="56">E877*F877</f>
        <v>0</v>
      </c>
      <c r="H877" s="144"/>
      <c r="I877" s="38" t="str">
        <f t="shared" ref="I877:I895" si="57">IF(G877&lt;&gt;0,(IF(H877=0,"Tarih Zorunlu Alandır"," "))," ")</f>
        <v xml:space="preserve"> </v>
      </c>
      <c r="J877" s="38" t="str">
        <f>IF(H877&lt;&gt;0,IF(AND(H877&gt;='proje ve personel bilgileri'!$B$9,H877&lt;='proje ve personel bilgileri'!$B$10)," ","Stoktan Kullanılan Malzeme Miktarı Proje Destek Süresi Dışında Bir Tarihtir")," ")</f>
        <v xml:space="preserve"> </v>
      </c>
    </row>
    <row r="878" spans="1:10" ht="15.75" customHeight="1" x14ac:dyDescent="0.25">
      <c r="A878" s="2">
        <v>534</v>
      </c>
      <c r="B878" s="136"/>
      <c r="C878" s="136"/>
      <c r="D878" s="136"/>
      <c r="E878" s="127"/>
      <c r="F878" s="128"/>
      <c r="G878" s="143">
        <f t="shared" si="56"/>
        <v>0</v>
      </c>
      <c r="H878" s="146"/>
      <c r="I878" s="38" t="str">
        <f t="shared" si="57"/>
        <v xml:space="preserve"> </v>
      </c>
      <c r="J878" s="38" t="str">
        <f>IF(H878&lt;&gt;0,IF(AND(H878&gt;='proje ve personel bilgileri'!$B$9,H878&lt;='proje ve personel bilgileri'!$B$10)," ","Stoktan Kullanılan Malzeme Miktarı Proje Destek Süresi Dışında Bir Tarihtir")," ")</f>
        <v xml:space="preserve"> </v>
      </c>
    </row>
    <row r="879" spans="1:10" ht="15.75" customHeight="1" x14ac:dyDescent="0.25">
      <c r="A879" s="1">
        <v>535</v>
      </c>
      <c r="B879" s="136"/>
      <c r="C879" s="136"/>
      <c r="D879" s="136"/>
      <c r="E879" s="127"/>
      <c r="F879" s="128"/>
      <c r="G879" s="143">
        <f t="shared" si="56"/>
        <v>0</v>
      </c>
      <c r="H879" s="146"/>
      <c r="I879" s="38" t="str">
        <f t="shared" si="57"/>
        <v xml:space="preserve"> </v>
      </c>
      <c r="J879" s="38" t="str">
        <f>IF(H879&lt;&gt;0,IF(AND(H879&gt;='proje ve personel bilgileri'!$B$9,H879&lt;='proje ve personel bilgileri'!$B$10)," ","Stoktan Kullanılan Malzeme Miktarı Proje Destek Süresi Dışında Bir Tarihtir")," ")</f>
        <v xml:space="preserve"> </v>
      </c>
    </row>
    <row r="880" spans="1:10" ht="15.75" customHeight="1" x14ac:dyDescent="0.25">
      <c r="A880" s="2">
        <v>536</v>
      </c>
      <c r="B880" s="136"/>
      <c r="C880" s="136"/>
      <c r="D880" s="136"/>
      <c r="E880" s="127"/>
      <c r="F880" s="128"/>
      <c r="G880" s="143">
        <f t="shared" si="56"/>
        <v>0</v>
      </c>
      <c r="H880" s="146"/>
      <c r="I880" s="38" t="str">
        <f t="shared" si="57"/>
        <v xml:space="preserve"> </v>
      </c>
      <c r="J880" s="38" t="str">
        <f>IF(H880&lt;&gt;0,IF(AND(H880&gt;='proje ve personel bilgileri'!$B$9,H880&lt;='proje ve personel bilgileri'!$B$10)," ","Stoktan Kullanılan Malzeme Miktarı Proje Destek Süresi Dışında Bir Tarihtir")," ")</f>
        <v xml:space="preserve"> </v>
      </c>
    </row>
    <row r="881" spans="1:10" ht="15.75" customHeight="1" x14ac:dyDescent="0.25">
      <c r="A881" s="1">
        <v>537</v>
      </c>
      <c r="B881" s="136"/>
      <c r="C881" s="136"/>
      <c r="D881" s="136"/>
      <c r="E881" s="127"/>
      <c r="F881" s="128"/>
      <c r="G881" s="143">
        <f t="shared" si="56"/>
        <v>0</v>
      </c>
      <c r="H881" s="146"/>
      <c r="I881" s="38" t="str">
        <f t="shared" si="57"/>
        <v xml:space="preserve"> </v>
      </c>
      <c r="J881" s="38" t="str">
        <f>IF(H881&lt;&gt;0,IF(AND(H881&gt;='proje ve personel bilgileri'!$B$9,H881&lt;='proje ve personel bilgileri'!$B$10)," ","Stoktan Kullanılan Malzeme Miktarı Proje Destek Süresi Dışında Bir Tarihtir")," ")</f>
        <v xml:space="preserve"> </v>
      </c>
    </row>
    <row r="882" spans="1:10" ht="15.75" customHeight="1" x14ac:dyDescent="0.25">
      <c r="A882" s="2">
        <v>538</v>
      </c>
      <c r="B882" s="136"/>
      <c r="C882" s="136"/>
      <c r="D882" s="136"/>
      <c r="E882" s="127"/>
      <c r="F882" s="128"/>
      <c r="G882" s="143">
        <f t="shared" si="56"/>
        <v>0</v>
      </c>
      <c r="H882" s="146"/>
      <c r="I882" s="38" t="str">
        <f t="shared" si="57"/>
        <v xml:space="preserve"> </v>
      </c>
      <c r="J882" s="38" t="str">
        <f>IF(H882&lt;&gt;0,IF(AND(H882&gt;='proje ve personel bilgileri'!$B$9,H882&lt;='proje ve personel bilgileri'!$B$10)," ","Stoktan Kullanılan Malzeme Miktarı Proje Destek Süresi Dışında Bir Tarihtir")," ")</f>
        <v xml:space="preserve"> </v>
      </c>
    </row>
    <row r="883" spans="1:10" ht="15.75" customHeight="1" x14ac:dyDescent="0.25">
      <c r="A883" s="1">
        <v>539</v>
      </c>
      <c r="B883" s="136"/>
      <c r="C883" s="136"/>
      <c r="D883" s="136"/>
      <c r="E883" s="127"/>
      <c r="F883" s="128"/>
      <c r="G883" s="143">
        <f t="shared" si="56"/>
        <v>0</v>
      </c>
      <c r="H883" s="146"/>
      <c r="I883" s="38" t="str">
        <f t="shared" si="57"/>
        <v xml:space="preserve"> </v>
      </c>
      <c r="J883" s="38" t="str">
        <f>IF(H883&lt;&gt;0,IF(AND(H883&gt;='proje ve personel bilgileri'!$B$9,H883&lt;='proje ve personel bilgileri'!$B$10)," ","Stoktan Kullanılan Malzeme Miktarı Proje Destek Süresi Dışında Bir Tarihtir")," ")</f>
        <v xml:space="preserve"> </v>
      </c>
    </row>
    <row r="884" spans="1:10" ht="15.75" customHeight="1" x14ac:dyDescent="0.25">
      <c r="A884" s="2">
        <v>540</v>
      </c>
      <c r="B884" s="136"/>
      <c r="C884" s="136"/>
      <c r="D884" s="136"/>
      <c r="E884" s="127"/>
      <c r="F884" s="128"/>
      <c r="G884" s="143">
        <f t="shared" si="56"/>
        <v>0</v>
      </c>
      <c r="H884" s="146"/>
      <c r="I884" s="38" t="str">
        <f t="shared" si="57"/>
        <v xml:space="preserve"> </v>
      </c>
      <c r="J884" s="38" t="str">
        <f>IF(H884&lt;&gt;0,IF(AND(H884&gt;='proje ve personel bilgileri'!$B$9,H884&lt;='proje ve personel bilgileri'!$B$10)," ","Stoktan Kullanılan Malzeme Miktarı Proje Destek Süresi Dışında Bir Tarihtir")," ")</f>
        <v xml:space="preserve"> </v>
      </c>
    </row>
    <row r="885" spans="1:10" ht="15.75" customHeight="1" x14ac:dyDescent="0.25">
      <c r="A885" s="1">
        <v>541</v>
      </c>
      <c r="B885" s="136"/>
      <c r="C885" s="136"/>
      <c r="D885" s="136"/>
      <c r="E885" s="127"/>
      <c r="F885" s="128"/>
      <c r="G885" s="143">
        <f t="shared" si="56"/>
        <v>0</v>
      </c>
      <c r="H885" s="146"/>
      <c r="I885" s="38" t="str">
        <f t="shared" si="57"/>
        <v xml:space="preserve"> </v>
      </c>
      <c r="J885" s="38" t="str">
        <f>IF(H885&lt;&gt;0,IF(AND(H885&gt;='proje ve personel bilgileri'!$B$9,H885&lt;='proje ve personel bilgileri'!$B$10)," ","Stoktan Kullanılan Malzeme Miktarı Proje Destek Süresi Dışında Bir Tarihtir")," ")</f>
        <v xml:space="preserve"> </v>
      </c>
    </row>
    <row r="886" spans="1:10" ht="15.75" customHeight="1" x14ac:dyDescent="0.25">
      <c r="A886" s="2">
        <v>542</v>
      </c>
      <c r="B886" s="136"/>
      <c r="C886" s="136"/>
      <c r="D886" s="136"/>
      <c r="E886" s="127"/>
      <c r="F886" s="128"/>
      <c r="G886" s="143">
        <f t="shared" si="56"/>
        <v>0</v>
      </c>
      <c r="H886" s="146"/>
      <c r="I886" s="38" t="str">
        <f t="shared" si="57"/>
        <v xml:space="preserve"> </v>
      </c>
      <c r="J886" s="38" t="str">
        <f>IF(H886&lt;&gt;0,IF(AND(H886&gt;='proje ve personel bilgileri'!$B$9,H886&lt;='proje ve personel bilgileri'!$B$10)," ","Stoktan Kullanılan Malzeme Miktarı Proje Destek Süresi Dışında Bir Tarihtir")," ")</f>
        <v xml:space="preserve"> </v>
      </c>
    </row>
    <row r="887" spans="1:10" ht="15.75" customHeight="1" x14ac:dyDescent="0.25">
      <c r="A887" s="1">
        <v>543</v>
      </c>
      <c r="B887" s="136"/>
      <c r="C887" s="136"/>
      <c r="D887" s="136"/>
      <c r="E887" s="127"/>
      <c r="F887" s="128"/>
      <c r="G887" s="143">
        <f t="shared" si="56"/>
        <v>0</v>
      </c>
      <c r="H887" s="146"/>
      <c r="I887" s="38" t="str">
        <f t="shared" si="57"/>
        <v xml:space="preserve"> </v>
      </c>
      <c r="J887" s="38" t="str">
        <f>IF(H887&lt;&gt;0,IF(AND(H887&gt;='proje ve personel bilgileri'!$B$9,H887&lt;='proje ve personel bilgileri'!$B$10)," ","Stoktan Kullanılan Malzeme Miktarı Proje Destek Süresi Dışında Bir Tarihtir")," ")</f>
        <v xml:space="preserve"> </v>
      </c>
    </row>
    <row r="888" spans="1:10" ht="15.75" customHeight="1" x14ac:dyDescent="0.25">
      <c r="A888" s="2">
        <v>544</v>
      </c>
      <c r="B888" s="136"/>
      <c r="C888" s="136"/>
      <c r="D888" s="136"/>
      <c r="E888" s="127"/>
      <c r="F888" s="128"/>
      <c r="G888" s="143">
        <f t="shared" si="56"/>
        <v>0</v>
      </c>
      <c r="H888" s="146"/>
      <c r="I888" s="38" t="str">
        <f t="shared" si="57"/>
        <v xml:space="preserve"> </v>
      </c>
      <c r="J888" s="38" t="str">
        <f>IF(H888&lt;&gt;0,IF(AND(H888&gt;='proje ve personel bilgileri'!$B$9,H888&lt;='proje ve personel bilgileri'!$B$10)," ","Stoktan Kullanılan Malzeme Miktarı Proje Destek Süresi Dışında Bir Tarihtir")," ")</f>
        <v xml:space="preserve"> </v>
      </c>
    </row>
    <row r="889" spans="1:10" ht="15.75" customHeight="1" x14ac:dyDescent="0.25">
      <c r="A889" s="1">
        <v>545</v>
      </c>
      <c r="B889" s="136"/>
      <c r="C889" s="136"/>
      <c r="D889" s="136"/>
      <c r="E889" s="127"/>
      <c r="F889" s="128"/>
      <c r="G889" s="143">
        <f t="shared" si="56"/>
        <v>0</v>
      </c>
      <c r="H889" s="146"/>
      <c r="I889" s="38" t="str">
        <f t="shared" si="57"/>
        <v xml:space="preserve"> </v>
      </c>
      <c r="J889" s="38" t="str">
        <f>IF(H889&lt;&gt;0,IF(AND(H889&gt;='proje ve personel bilgileri'!$B$9,H889&lt;='proje ve personel bilgileri'!$B$10)," ","Stoktan Kullanılan Malzeme Miktarı Proje Destek Süresi Dışında Bir Tarihtir")," ")</f>
        <v xml:space="preserve"> </v>
      </c>
    </row>
    <row r="890" spans="1:10" ht="15.75" customHeight="1" x14ac:dyDescent="0.25">
      <c r="A890" s="2">
        <v>546</v>
      </c>
      <c r="B890" s="136"/>
      <c r="C890" s="136"/>
      <c r="D890" s="136"/>
      <c r="E890" s="127"/>
      <c r="F890" s="128"/>
      <c r="G890" s="143">
        <f t="shared" si="56"/>
        <v>0</v>
      </c>
      <c r="H890" s="146"/>
      <c r="I890" s="38" t="str">
        <f t="shared" si="57"/>
        <v xml:space="preserve"> </v>
      </c>
      <c r="J890" s="38" t="str">
        <f>IF(H890&lt;&gt;0,IF(AND(H890&gt;='proje ve personel bilgileri'!$B$9,H890&lt;='proje ve personel bilgileri'!$B$10)," ","Stoktan Kullanılan Malzeme Miktarı Proje Destek Süresi Dışında Bir Tarihtir")," ")</f>
        <v xml:space="preserve"> </v>
      </c>
    </row>
    <row r="891" spans="1:10" ht="15.75" customHeight="1" x14ac:dyDescent="0.25">
      <c r="A891" s="1">
        <v>547</v>
      </c>
      <c r="B891" s="136"/>
      <c r="C891" s="136"/>
      <c r="D891" s="136"/>
      <c r="E891" s="127"/>
      <c r="F891" s="128"/>
      <c r="G891" s="143">
        <f t="shared" si="56"/>
        <v>0</v>
      </c>
      <c r="H891" s="146"/>
      <c r="I891" s="38" t="str">
        <f t="shared" si="57"/>
        <v xml:space="preserve"> </v>
      </c>
      <c r="J891" s="38" t="str">
        <f>IF(H891&lt;&gt;0,IF(AND(H891&gt;='proje ve personel bilgileri'!$B$9,H891&lt;='proje ve personel bilgileri'!$B$10)," ","Stoktan Kullanılan Malzeme Miktarı Proje Destek Süresi Dışında Bir Tarihtir")," ")</f>
        <v xml:space="preserve"> </v>
      </c>
    </row>
    <row r="892" spans="1:10" ht="15.75" customHeight="1" x14ac:dyDescent="0.25">
      <c r="A892" s="2">
        <v>548</v>
      </c>
      <c r="B892" s="136"/>
      <c r="C892" s="136"/>
      <c r="D892" s="136"/>
      <c r="E892" s="127"/>
      <c r="F892" s="128"/>
      <c r="G892" s="143">
        <f t="shared" si="56"/>
        <v>0</v>
      </c>
      <c r="H892" s="146"/>
      <c r="I892" s="38" t="str">
        <f t="shared" si="57"/>
        <v xml:space="preserve"> </v>
      </c>
      <c r="J892" s="38" t="str">
        <f>IF(H892&lt;&gt;0,IF(AND(H892&gt;='proje ve personel bilgileri'!$B$9,H892&lt;='proje ve personel bilgileri'!$B$10)," ","Stoktan Kullanılan Malzeme Miktarı Proje Destek Süresi Dışında Bir Tarihtir")," ")</f>
        <v xml:space="preserve"> </v>
      </c>
    </row>
    <row r="893" spans="1:10" ht="15.75" customHeight="1" x14ac:dyDescent="0.25">
      <c r="A893" s="1">
        <v>549</v>
      </c>
      <c r="B893" s="136"/>
      <c r="C893" s="136"/>
      <c r="D893" s="136"/>
      <c r="E893" s="127"/>
      <c r="F893" s="128"/>
      <c r="G893" s="143">
        <f t="shared" si="56"/>
        <v>0</v>
      </c>
      <c r="H893" s="146"/>
      <c r="I893" s="38" t="str">
        <f t="shared" si="57"/>
        <v xml:space="preserve"> </v>
      </c>
      <c r="J893" s="38" t="str">
        <f>IF(H893&lt;&gt;0,IF(AND(H893&gt;='proje ve personel bilgileri'!$B$9,H893&lt;='proje ve personel bilgileri'!$B$10)," ","Stoktan Kullanılan Malzeme Miktarı Proje Destek Süresi Dışında Bir Tarihtir")," ")</f>
        <v xml:space="preserve"> </v>
      </c>
    </row>
    <row r="894" spans="1:10" ht="15.75" customHeight="1" x14ac:dyDescent="0.25">
      <c r="A894" s="2">
        <v>550</v>
      </c>
      <c r="B894" s="149"/>
      <c r="C894" s="149"/>
      <c r="D894" s="149"/>
      <c r="E894" s="150"/>
      <c r="F894" s="151"/>
      <c r="G894" s="143">
        <f t="shared" si="56"/>
        <v>0</v>
      </c>
      <c r="H894" s="152"/>
      <c r="I894" s="38" t="str">
        <f t="shared" si="57"/>
        <v xml:space="preserve"> </v>
      </c>
      <c r="J894" s="38" t="str">
        <f>IF(H894&lt;&gt;0,IF(AND(H894&gt;='proje ve personel bilgileri'!$B$9,H894&lt;='proje ve personel bilgileri'!$B$10)," ","Stoktan Kullanılan Malzeme Miktarı Proje Destek Süresi Dışında Bir Tarihtir")," ")</f>
        <v xml:space="preserve"> </v>
      </c>
    </row>
    <row r="895" spans="1:10" ht="15.75" customHeight="1" x14ac:dyDescent="0.25">
      <c r="A895" s="63">
        <v>551</v>
      </c>
      <c r="B895" s="139"/>
      <c r="C895" s="139"/>
      <c r="D895" s="139"/>
      <c r="E895" s="130"/>
      <c r="F895" s="131"/>
      <c r="G895" s="143">
        <f t="shared" si="56"/>
        <v>0</v>
      </c>
      <c r="H895" s="148"/>
      <c r="I895" s="38" t="str">
        <f t="shared" si="57"/>
        <v xml:space="preserve"> </v>
      </c>
      <c r="J895" s="38" t="str">
        <f>IF(H895&lt;&gt;0,IF(AND(H895&gt;='proje ve personel bilgileri'!$B$9,H895&lt;='proje ve personel bilgileri'!$B$10)," ","Stoktan Kullanılan Malzeme Miktarı Proje Destek Süresi Dışında Bir Tarihtir")," ")</f>
        <v xml:space="preserve"> </v>
      </c>
    </row>
    <row r="896" spans="1:10" ht="15.75" customHeight="1" x14ac:dyDescent="0.25">
      <c r="A896" s="45"/>
      <c r="B896" s="513"/>
      <c r="C896" s="513"/>
      <c r="D896" s="90"/>
      <c r="E896" s="442" t="s">
        <v>240</v>
      </c>
      <c r="F896" s="443"/>
      <c r="G896" s="48">
        <f>SUM(G877:G895)+G865</f>
        <v>0</v>
      </c>
      <c r="H896" s="46"/>
    </row>
    <row r="897" spans="1:10" ht="15" customHeight="1" x14ac:dyDescent="0.25">
      <c r="A897" s="47" t="s">
        <v>241</v>
      </c>
    </row>
    <row r="898" spans="1:10" ht="24.75" customHeight="1" x14ac:dyDescent="0.25">
      <c r="A898" s="511" t="s">
        <v>242</v>
      </c>
      <c r="B898" s="511"/>
      <c r="C898" s="511"/>
      <c r="D898" s="511"/>
      <c r="E898" s="511"/>
      <c r="F898" s="511"/>
      <c r="G898" s="511"/>
      <c r="H898" s="511"/>
      <c r="I898" s="511"/>
      <c r="J898" s="511"/>
    </row>
    <row r="899" spans="1:10" ht="15" customHeight="1" x14ac:dyDescent="0.25">
      <c r="A899" s="84"/>
      <c r="B899" s="84"/>
      <c r="C899" s="84"/>
      <c r="D899" s="84"/>
      <c r="E899" s="84"/>
      <c r="F899" s="84"/>
      <c r="G899" s="84"/>
      <c r="H899" s="84"/>
    </row>
    <row r="900" spans="1:10" ht="15" customHeight="1" x14ac:dyDescent="0.25">
      <c r="B900" s="512" t="s">
        <v>243</v>
      </c>
      <c r="C900" s="512"/>
      <c r="D900" s="512"/>
      <c r="E900" s="512"/>
      <c r="F900" s="512"/>
      <c r="G900" s="512"/>
    </row>
    <row r="901" spans="1:10" ht="15.75" customHeight="1" x14ac:dyDescent="0.25">
      <c r="A901" s="348" t="s">
        <v>232</v>
      </c>
      <c r="B901" s="348"/>
      <c r="C901" s="348"/>
      <c r="D901" s="348"/>
      <c r="E901" s="348"/>
      <c r="F901" s="348"/>
      <c r="G901" s="348"/>
      <c r="H901" s="348"/>
    </row>
    <row r="902" spans="1:10" ht="15" customHeight="1" x14ac:dyDescent="0.25">
      <c r="A902" s="70"/>
      <c r="B902" s="70"/>
      <c r="C902" s="71" t="str">
        <f>'proje ve personel bilgileri'!$B$7</f>
        <v>/</v>
      </c>
      <c r="D902" s="70" t="s">
        <v>109</v>
      </c>
      <c r="E902" s="70"/>
      <c r="F902" s="70"/>
      <c r="G902" s="70"/>
      <c r="H902" s="70"/>
    </row>
    <row r="903" spans="1:10" ht="18.75" customHeight="1" x14ac:dyDescent="0.25">
      <c r="G903" s="42" t="s">
        <v>233</v>
      </c>
    </row>
    <row r="904" spans="1:10" ht="30.75" customHeight="1" x14ac:dyDescent="0.25">
      <c r="A904" s="43" t="s">
        <v>2</v>
      </c>
      <c r="B904" s="374">
        <f>'proje ve personel bilgileri'!B2</f>
        <v>0</v>
      </c>
      <c r="C904" s="375"/>
      <c r="D904" s="375"/>
      <c r="E904" s="375"/>
      <c r="F904" s="375"/>
      <c r="G904" s="375"/>
      <c r="H904" s="376"/>
    </row>
    <row r="905" spans="1:10" ht="30.75" customHeight="1" x14ac:dyDescent="0.25">
      <c r="A905" s="44" t="s">
        <v>4</v>
      </c>
      <c r="B905" s="351">
        <f>'proje ve personel bilgileri'!B3</f>
        <v>0</v>
      </c>
      <c r="C905" s="352"/>
      <c r="D905" s="352"/>
      <c r="E905" s="352"/>
      <c r="F905" s="352"/>
      <c r="G905" s="352"/>
      <c r="H905" s="353"/>
    </row>
    <row r="906" spans="1:10" ht="45" customHeight="1" x14ac:dyDescent="0.25">
      <c r="A906" s="343" t="s">
        <v>87</v>
      </c>
      <c r="B906" s="88" t="s">
        <v>234</v>
      </c>
      <c r="C906" s="343" t="s">
        <v>227</v>
      </c>
      <c r="D906" s="343" t="s">
        <v>235</v>
      </c>
      <c r="E906" s="343" t="s">
        <v>236</v>
      </c>
      <c r="F906" s="343" t="s">
        <v>237</v>
      </c>
      <c r="G906" s="82" t="s">
        <v>181</v>
      </c>
      <c r="H906" s="343" t="s">
        <v>238</v>
      </c>
    </row>
    <row r="907" spans="1:10" ht="30.75" customHeight="1" x14ac:dyDescent="0.25">
      <c r="A907" s="338"/>
      <c r="B907" s="88" t="s">
        <v>239</v>
      </c>
      <c r="C907" s="338"/>
      <c r="D907" s="505"/>
      <c r="E907" s="338"/>
      <c r="F907" s="338"/>
      <c r="G907" s="82" t="s">
        <v>98</v>
      </c>
      <c r="H907" s="338"/>
    </row>
    <row r="908" spans="1:10" ht="15.75" customHeight="1" x14ac:dyDescent="0.25">
      <c r="A908" s="1">
        <v>552</v>
      </c>
      <c r="B908" s="133"/>
      <c r="C908" s="133"/>
      <c r="D908" s="133"/>
      <c r="E908" s="124"/>
      <c r="F908" s="125"/>
      <c r="G908" s="143">
        <f t="shared" ref="G908:G926" si="58">E908*F908</f>
        <v>0</v>
      </c>
      <c r="H908" s="144"/>
      <c r="I908" s="38" t="str">
        <f t="shared" ref="I908:I926" si="59">IF(G908&lt;&gt;0,(IF(H908=0,"Tarih Zorunlu Alandır"," "))," ")</f>
        <v xml:space="preserve"> </v>
      </c>
      <c r="J908" s="38" t="str">
        <f>IF(H908&lt;&gt;0,IF(AND(H908&gt;='proje ve personel bilgileri'!$B$9,H908&lt;='proje ve personel bilgileri'!$B$10)," ","Stoktan Kullanılan Malzeme Miktarı Proje Destek Süresi Dışında Bir Tarihtir")," ")</f>
        <v xml:space="preserve"> </v>
      </c>
    </row>
    <row r="909" spans="1:10" ht="15.75" customHeight="1" x14ac:dyDescent="0.25">
      <c r="A909" s="2">
        <v>553</v>
      </c>
      <c r="B909" s="136"/>
      <c r="C909" s="136"/>
      <c r="D909" s="136"/>
      <c r="E909" s="127"/>
      <c r="F909" s="128"/>
      <c r="G909" s="143">
        <f t="shared" si="58"/>
        <v>0</v>
      </c>
      <c r="H909" s="146"/>
      <c r="I909" s="38" t="str">
        <f t="shared" si="59"/>
        <v xml:space="preserve"> </v>
      </c>
      <c r="J909" s="38" t="str">
        <f>IF(H909&lt;&gt;0,IF(AND(H909&gt;='proje ve personel bilgileri'!$B$9,H909&lt;='proje ve personel bilgileri'!$B$10)," ","Stoktan Kullanılan Malzeme Miktarı Proje Destek Süresi Dışında Bir Tarihtir")," ")</f>
        <v xml:space="preserve"> </v>
      </c>
    </row>
    <row r="910" spans="1:10" ht="15.75" customHeight="1" x14ac:dyDescent="0.25">
      <c r="A910" s="1">
        <v>554</v>
      </c>
      <c r="B910" s="136"/>
      <c r="C910" s="136"/>
      <c r="D910" s="136"/>
      <c r="E910" s="127"/>
      <c r="F910" s="128"/>
      <c r="G910" s="143">
        <f t="shared" si="58"/>
        <v>0</v>
      </c>
      <c r="H910" s="146"/>
      <c r="I910" s="38" t="str">
        <f t="shared" si="59"/>
        <v xml:space="preserve"> </v>
      </c>
      <c r="J910" s="38" t="str">
        <f>IF(H910&lt;&gt;0,IF(AND(H910&gt;='proje ve personel bilgileri'!$B$9,H910&lt;='proje ve personel bilgileri'!$B$10)," ","Stoktan Kullanılan Malzeme Miktarı Proje Destek Süresi Dışında Bir Tarihtir")," ")</f>
        <v xml:space="preserve"> </v>
      </c>
    </row>
    <row r="911" spans="1:10" ht="15.75" customHeight="1" x14ac:dyDescent="0.25">
      <c r="A911" s="2">
        <v>555</v>
      </c>
      <c r="B911" s="136"/>
      <c r="C911" s="136"/>
      <c r="D911" s="136"/>
      <c r="E911" s="127"/>
      <c r="F911" s="128"/>
      <c r="G911" s="143">
        <f t="shared" si="58"/>
        <v>0</v>
      </c>
      <c r="H911" s="146"/>
      <c r="I911" s="38" t="str">
        <f t="shared" si="59"/>
        <v xml:space="preserve"> </v>
      </c>
      <c r="J911" s="38" t="str">
        <f>IF(H911&lt;&gt;0,IF(AND(H911&gt;='proje ve personel bilgileri'!$B$9,H911&lt;='proje ve personel bilgileri'!$B$10)," ","Stoktan Kullanılan Malzeme Miktarı Proje Destek Süresi Dışında Bir Tarihtir")," ")</f>
        <v xml:space="preserve"> </v>
      </c>
    </row>
    <row r="912" spans="1:10" ht="15.75" customHeight="1" x14ac:dyDescent="0.25">
      <c r="A912" s="1">
        <v>556</v>
      </c>
      <c r="B912" s="136"/>
      <c r="C912" s="136"/>
      <c r="D912" s="136"/>
      <c r="E912" s="127"/>
      <c r="F912" s="128"/>
      <c r="G912" s="143">
        <f t="shared" si="58"/>
        <v>0</v>
      </c>
      <c r="H912" s="146"/>
      <c r="I912" s="38" t="str">
        <f t="shared" si="59"/>
        <v xml:space="preserve"> </v>
      </c>
      <c r="J912" s="38" t="str">
        <f>IF(H912&lt;&gt;0,IF(AND(H912&gt;='proje ve personel bilgileri'!$B$9,H912&lt;='proje ve personel bilgileri'!$B$10)," ","Stoktan Kullanılan Malzeme Miktarı Proje Destek Süresi Dışında Bir Tarihtir")," ")</f>
        <v xml:space="preserve"> </v>
      </c>
    </row>
    <row r="913" spans="1:10" ht="15.75" customHeight="1" x14ac:dyDescent="0.25">
      <c r="A913" s="2">
        <v>557</v>
      </c>
      <c r="B913" s="136"/>
      <c r="C913" s="136"/>
      <c r="D913" s="136"/>
      <c r="E913" s="127"/>
      <c r="F913" s="128"/>
      <c r="G913" s="143">
        <f t="shared" si="58"/>
        <v>0</v>
      </c>
      <c r="H913" s="146"/>
      <c r="I913" s="38" t="str">
        <f t="shared" si="59"/>
        <v xml:space="preserve"> </v>
      </c>
      <c r="J913" s="38" t="str">
        <f>IF(H913&lt;&gt;0,IF(AND(H913&gt;='proje ve personel bilgileri'!$B$9,H913&lt;='proje ve personel bilgileri'!$B$10)," ","Stoktan Kullanılan Malzeme Miktarı Proje Destek Süresi Dışında Bir Tarihtir")," ")</f>
        <v xml:space="preserve"> </v>
      </c>
    </row>
    <row r="914" spans="1:10" ht="15.75" customHeight="1" x14ac:dyDescent="0.25">
      <c r="A914" s="1">
        <v>558</v>
      </c>
      <c r="B914" s="136"/>
      <c r="C914" s="136"/>
      <c r="D914" s="136"/>
      <c r="E914" s="127"/>
      <c r="F914" s="128"/>
      <c r="G914" s="143">
        <f t="shared" si="58"/>
        <v>0</v>
      </c>
      <c r="H914" s="146"/>
      <c r="I914" s="38" t="str">
        <f t="shared" si="59"/>
        <v xml:space="preserve"> </v>
      </c>
      <c r="J914" s="38" t="str">
        <f>IF(H914&lt;&gt;0,IF(AND(H914&gt;='proje ve personel bilgileri'!$B$9,H914&lt;='proje ve personel bilgileri'!$B$10)," ","Stoktan Kullanılan Malzeme Miktarı Proje Destek Süresi Dışında Bir Tarihtir")," ")</f>
        <v xml:space="preserve"> </v>
      </c>
    </row>
    <row r="915" spans="1:10" ht="15.75" customHeight="1" x14ac:dyDescent="0.25">
      <c r="A915" s="2">
        <v>559</v>
      </c>
      <c r="B915" s="136"/>
      <c r="C915" s="136"/>
      <c r="D915" s="136"/>
      <c r="E915" s="127"/>
      <c r="F915" s="128"/>
      <c r="G915" s="143">
        <f t="shared" si="58"/>
        <v>0</v>
      </c>
      <c r="H915" s="146"/>
      <c r="I915" s="38" t="str">
        <f t="shared" si="59"/>
        <v xml:space="preserve"> </v>
      </c>
      <c r="J915" s="38" t="str">
        <f>IF(H915&lt;&gt;0,IF(AND(H915&gt;='proje ve personel bilgileri'!$B$9,H915&lt;='proje ve personel bilgileri'!$B$10)," ","Stoktan Kullanılan Malzeme Miktarı Proje Destek Süresi Dışında Bir Tarihtir")," ")</f>
        <v xml:space="preserve"> </v>
      </c>
    </row>
    <row r="916" spans="1:10" ht="15.75" customHeight="1" x14ac:dyDescent="0.25">
      <c r="A916" s="1">
        <v>560</v>
      </c>
      <c r="B916" s="136"/>
      <c r="C916" s="136"/>
      <c r="D916" s="136"/>
      <c r="E916" s="127"/>
      <c r="F916" s="128"/>
      <c r="G916" s="143">
        <f t="shared" si="58"/>
        <v>0</v>
      </c>
      <c r="H916" s="146"/>
      <c r="I916" s="38" t="str">
        <f t="shared" si="59"/>
        <v xml:space="preserve"> </v>
      </c>
      <c r="J916" s="38" t="str">
        <f>IF(H916&lt;&gt;0,IF(AND(H916&gt;='proje ve personel bilgileri'!$B$9,H916&lt;='proje ve personel bilgileri'!$B$10)," ","Stoktan Kullanılan Malzeme Miktarı Proje Destek Süresi Dışında Bir Tarihtir")," ")</f>
        <v xml:space="preserve"> </v>
      </c>
    </row>
    <row r="917" spans="1:10" ht="15.75" customHeight="1" x14ac:dyDescent="0.25">
      <c r="A917" s="2">
        <v>561</v>
      </c>
      <c r="B917" s="136"/>
      <c r="C917" s="136"/>
      <c r="D917" s="136"/>
      <c r="E917" s="127"/>
      <c r="F917" s="128"/>
      <c r="G917" s="143">
        <f t="shared" si="58"/>
        <v>0</v>
      </c>
      <c r="H917" s="146"/>
      <c r="I917" s="38" t="str">
        <f t="shared" si="59"/>
        <v xml:space="preserve"> </v>
      </c>
      <c r="J917" s="38" t="str">
        <f>IF(H917&lt;&gt;0,IF(AND(H917&gt;='proje ve personel bilgileri'!$B$9,H917&lt;='proje ve personel bilgileri'!$B$10)," ","Stoktan Kullanılan Malzeme Miktarı Proje Destek Süresi Dışında Bir Tarihtir")," ")</f>
        <v xml:space="preserve"> </v>
      </c>
    </row>
    <row r="918" spans="1:10" ht="15.75" customHeight="1" x14ac:dyDescent="0.25">
      <c r="A918" s="1">
        <v>562</v>
      </c>
      <c r="B918" s="136"/>
      <c r="C918" s="136"/>
      <c r="D918" s="136"/>
      <c r="E918" s="127"/>
      <c r="F918" s="128"/>
      <c r="G918" s="143">
        <f t="shared" si="58"/>
        <v>0</v>
      </c>
      <c r="H918" s="146"/>
      <c r="I918" s="38" t="str">
        <f t="shared" si="59"/>
        <v xml:space="preserve"> </v>
      </c>
      <c r="J918" s="38" t="str">
        <f>IF(H918&lt;&gt;0,IF(AND(H918&gt;='proje ve personel bilgileri'!$B$9,H918&lt;='proje ve personel bilgileri'!$B$10)," ","Stoktan Kullanılan Malzeme Miktarı Proje Destek Süresi Dışında Bir Tarihtir")," ")</f>
        <v xml:space="preserve"> </v>
      </c>
    </row>
    <row r="919" spans="1:10" ht="15.75" customHeight="1" x14ac:dyDescent="0.25">
      <c r="A919" s="2">
        <v>563</v>
      </c>
      <c r="B919" s="136"/>
      <c r="C919" s="136"/>
      <c r="D919" s="136"/>
      <c r="E919" s="127"/>
      <c r="F919" s="128"/>
      <c r="G919" s="143">
        <f t="shared" si="58"/>
        <v>0</v>
      </c>
      <c r="H919" s="146"/>
      <c r="I919" s="38" t="str">
        <f t="shared" si="59"/>
        <v xml:space="preserve"> </v>
      </c>
      <c r="J919" s="38" t="str">
        <f>IF(H919&lt;&gt;0,IF(AND(H919&gt;='proje ve personel bilgileri'!$B$9,H919&lt;='proje ve personel bilgileri'!$B$10)," ","Stoktan Kullanılan Malzeme Miktarı Proje Destek Süresi Dışında Bir Tarihtir")," ")</f>
        <v xml:space="preserve"> </v>
      </c>
    </row>
    <row r="920" spans="1:10" ht="15.75" customHeight="1" x14ac:dyDescent="0.25">
      <c r="A920" s="1">
        <v>564</v>
      </c>
      <c r="B920" s="136"/>
      <c r="C920" s="136"/>
      <c r="D920" s="136"/>
      <c r="E920" s="127"/>
      <c r="F920" s="128"/>
      <c r="G920" s="143">
        <f t="shared" si="58"/>
        <v>0</v>
      </c>
      <c r="H920" s="146"/>
      <c r="I920" s="38" t="str">
        <f t="shared" si="59"/>
        <v xml:space="preserve"> </v>
      </c>
      <c r="J920" s="38" t="str">
        <f>IF(H920&lt;&gt;0,IF(AND(H920&gt;='proje ve personel bilgileri'!$B$9,H920&lt;='proje ve personel bilgileri'!$B$10)," ","Stoktan Kullanılan Malzeme Miktarı Proje Destek Süresi Dışında Bir Tarihtir")," ")</f>
        <v xml:space="preserve"> </v>
      </c>
    </row>
    <row r="921" spans="1:10" ht="15.75" customHeight="1" x14ac:dyDescent="0.25">
      <c r="A921" s="2">
        <v>565</v>
      </c>
      <c r="B921" s="136"/>
      <c r="C921" s="136"/>
      <c r="D921" s="136"/>
      <c r="E921" s="127"/>
      <c r="F921" s="128"/>
      <c r="G921" s="143">
        <f t="shared" si="58"/>
        <v>0</v>
      </c>
      <c r="H921" s="146"/>
      <c r="I921" s="38" t="str">
        <f t="shared" si="59"/>
        <v xml:space="preserve"> </v>
      </c>
      <c r="J921" s="38" t="str">
        <f>IF(H921&lt;&gt;0,IF(AND(H921&gt;='proje ve personel bilgileri'!$B$9,H921&lt;='proje ve personel bilgileri'!$B$10)," ","Stoktan Kullanılan Malzeme Miktarı Proje Destek Süresi Dışında Bir Tarihtir")," ")</f>
        <v xml:space="preserve"> </v>
      </c>
    </row>
    <row r="922" spans="1:10" ht="15.75" customHeight="1" x14ac:dyDescent="0.25">
      <c r="A922" s="1">
        <v>566</v>
      </c>
      <c r="B922" s="136"/>
      <c r="C922" s="136"/>
      <c r="D922" s="136"/>
      <c r="E922" s="127"/>
      <c r="F922" s="128"/>
      <c r="G922" s="143">
        <f t="shared" si="58"/>
        <v>0</v>
      </c>
      <c r="H922" s="146"/>
      <c r="I922" s="38" t="str">
        <f t="shared" si="59"/>
        <v xml:space="preserve"> </v>
      </c>
      <c r="J922" s="38" t="str">
        <f>IF(H922&lt;&gt;0,IF(AND(H922&gt;='proje ve personel bilgileri'!$B$9,H922&lt;='proje ve personel bilgileri'!$B$10)," ","Stoktan Kullanılan Malzeme Miktarı Proje Destek Süresi Dışında Bir Tarihtir")," ")</f>
        <v xml:space="preserve"> </v>
      </c>
    </row>
    <row r="923" spans="1:10" ht="15.75" customHeight="1" x14ac:dyDescent="0.25">
      <c r="A923" s="2">
        <v>567</v>
      </c>
      <c r="B923" s="136"/>
      <c r="C923" s="136"/>
      <c r="D923" s="136"/>
      <c r="E923" s="127"/>
      <c r="F923" s="128"/>
      <c r="G923" s="143">
        <f t="shared" si="58"/>
        <v>0</v>
      </c>
      <c r="H923" s="146"/>
      <c r="I923" s="38" t="str">
        <f t="shared" si="59"/>
        <v xml:space="preserve"> </v>
      </c>
      <c r="J923" s="38" t="str">
        <f>IF(H923&lt;&gt;0,IF(AND(H923&gt;='proje ve personel bilgileri'!$B$9,H923&lt;='proje ve personel bilgileri'!$B$10)," ","Stoktan Kullanılan Malzeme Miktarı Proje Destek Süresi Dışında Bir Tarihtir")," ")</f>
        <v xml:space="preserve"> </v>
      </c>
    </row>
    <row r="924" spans="1:10" ht="15.75" customHeight="1" x14ac:dyDescent="0.25">
      <c r="A924" s="1">
        <v>568</v>
      </c>
      <c r="B924" s="136"/>
      <c r="C924" s="136"/>
      <c r="D924" s="136"/>
      <c r="E924" s="127"/>
      <c r="F924" s="128"/>
      <c r="G924" s="143">
        <f t="shared" si="58"/>
        <v>0</v>
      </c>
      <c r="H924" s="146"/>
      <c r="I924" s="38" t="str">
        <f t="shared" si="59"/>
        <v xml:space="preserve"> </v>
      </c>
      <c r="J924" s="38" t="str">
        <f>IF(H924&lt;&gt;0,IF(AND(H924&gt;='proje ve personel bilgileri'!$B$9,H924&lt;='proje ve personel bilgileri'!$B$10)," ","Stoktan Kullanılan Malzeme Miktarı Proje Destek Süresi Dışında Bir Tarihtir")," ")</f>
        <v xml:space="preserve"> </v>
      </c>
    </row>
    <row r="925" spans="1:10" ht="15.75" customHeight="1" x14ac:dyDescent="0.25">
      <c r="A925" s="2">
        <v>569</v>
      </c>
      <c r="B925" s="149"/>
      <c r="C925" s="149"/>
      <c r="D925" s="149"/>
      <c r="E925" s="150"/>
      <c r="F925" s="151"/>
      <c r="G925" s="143">
        <f t="shared" si="58"/>
        <v>0</v>
      </c>
      <c r="H925" s="152"/>
      <c r="I925" s="38" t="str">
        <f t="shared" si="59"/>
        <v xml:space="preserve"> </v>
      </c>
      <c r="J925" s="38" t="str">
        <f>IF(H925&lt;&gt;0,IF(AND(H925&gt;='proje ve personel bilgileri'!$B$9,H925&lt;='proje ve personel bilgileri'!$B$10)," ","Stoktan Kullanılan Malzeme Miktarı Proje Destek Süresi Dışında Bir Tarihtir")," ")</f>
        <v xml:space="preserve"> </v>
      </c>
    </row>
    <row r="926" spans="1:10" ht="15.75" customHeight="1" x14ac:dyDescent="0.25">
      <c r="A926" s="63">
        <v>570</v>
      </c>
      <c r="B926" s="139"/>
      <c r="C926" s="139"/>
      <c r="D926" s="139"/>
      <c r="E926" s="130"/>
      <c r="F926" s="131"/>
      <c r="G926" s="143">
        <f t="shared" si="58"/>
        <v>0</v>
      </c>
      <c r="H926" s="148"/>
      <c r="I926" s="38" t="str">
        <f t="shared" si="59"/>
        <v xml:space="preserve"> </v>
      </c>
      <c r="J926" s="38" t="str">
        <f>IF(H926&lt;&gt;0,IF(AND(H926&gt;='proje ve personel bilgileri'!$B$9,H926&lt;='proje ve personel bilgileri'!$B$10)," ","Stoktan Kullanılan Malzeme Miktarı Proje Destek Süresi Dışında Bir Tarihtir")," ")</f>
        <v xml:space="preserve"> </v>
      </c>
    </row>
    <row r="927" spans="1:10" ht="15.75" customHeight="1" x14ac:dyDescent="0.25">
      <c r="A927" s="45"/>
      <c r="B927" s="513"/>
      <c r="C927" s="513"/>
      <c r="D927" s="90"/>
      <c r="E927" s="442" t="s">
        <v>240</v>
      </c>
      <c r="F927" s="443"/>
      <c r="G927" s="48">
        <f>SUM(G908:G926)+G896</f>
        <v>0</v>
      </c>
      <c r="H927" s="46"/>
    </row>
    <row r="928" spans="1:10" ht="15" customHeight="1" x14ac:dyDescent="0.25">
      <c r="A928" s="47" t="s">
        <v>241</v>
      </c>
    </row>
    <row r="929" spans="1:10" ht="26.25" customHeight="1" x14ac:dyDescent="0.25">
      <c r="A929" s="511" t="s">
        <v>242</v>
      </c>
      <c r="B929" s="511"/>
      <c r="C929" s="511"/>
      <c r="D929" s="511"/>
      <c r="E929" s="511"/>
      <c r="F929" s="511"/>
      <c r="G929" s="511"/>
      <c r="H929" s="511"/>
      <c r="I929" s="511"/>
      <c r="J929" s="511"/>
    </row>
    <row r="930" spans="1:10" ht="15" customHeight="1" x14ac:dyDescent="0.25">
      <c r="A930" s="84"/>
      <c r="B930" s="84"/>
      <c r="C930" s="84"/>
      <c r="D930" s="84"/>
      <c r="E930" s="84"/>
      <c r="F930" s="84"/>
      <c r="G930" s="84"/>
      <c r="H930" s="84"/>
    </row>
    <row r="931" spans="1:10" ht="15" customHeight="1" x14ac:dyDescent="0.25">
      <c r="B931" s="512" t="s">
        <v>243</v>
      </c>
      <c r="C931" s="512"/>
      <c r="D931" s="512"/>
      <c r="E931" s="512"/>
      <c r="F931" s="512"/>
      <c r="G931" s="512"/>
    </row>
    <row r="932" spans="1:10" ht="15.75" customHeight="1" x14ac:dyDescent="0.25">
      <c r="A932" s="348" t="s">
        <v>232</v>
      </c>
      <c r="B932" s="348"/>
      <c r="C932" s="348"/>
      <c r="D932" s="348"/>
      <c r="E932" s="348"/>
      <c r="F932" s="348"/>
      <c r="G932" s="348"/>
      <c r="H932" s="348"/>
    </row>
    <row r="933" spans="1:10" ht="15" customHeight="1" x14ac:dyDescent="0.25">
      <c r="A933" s="70"/>
      <c r="B933" s="70"/>
      <c r="C933" s="71" t="str">
        <f>'proje ve personel bilgileri'!$B$7</f>
        <v>/</v>
      </c>
      <c r="D933" s="70" t="s">
        <v>109</v>
      </c>
      <c r="E933" s="70"/>
      <c r="F933" s="70"/>
      <c r="G933" s="70"/>
      <c r="H933" s="70"/>
    </row>
    <row r="934" spans="1:10" ht="18.75" customHeight="1" x14ac:dyDescent="0.25">
      <c r="G934" s="42" t="s">
        <v>233</v>
      </c>
    </row>
    <row r="935" spans="1:10" ht="30.75" customHeight="1" x14ac:dyDescent="0.25">
      <c r="A935" s="43" t="s">
        <v>2</v>
      </c>
      <c r="B935" s="374">
        <f>'proje ve personel bilgileri'!B2</f>
        <v>0</v>
      </c>
      <c r="C935" s="375"/>
      <c r="D935" s="375"/>
      <c r="E935" s="375"/>
      <c r="F935" s="375"/>
      <c r="G935" s="375"/>
      <c r="H935" s="376"/>
    </row>
    <row r="936" spans="1:10" ht="30.75" customHeight="1" x14ac:dyDescent="0.25">
      <c r="A936" s="44" t="s">
        <v>4</v>
      </c>
      <c r="B936" s="351">
        <f>'proje ve personel bilgileri'!B3</f>
        <v>0</v>
      </c>
      <c r="C936" s="352"/>
      <c r="D936" s="352"/>
      <c r="E936" s="352"/>
      <c r="F936" s="352"/>
      <c r="G936" s="352"/>
      <c r="H936" s="353"/>
    </row>
    <row r="937" spans="1:10" ht="45" customHeight="1" x14ac:dyDescent="0.25">
      <c r="A937" s="343" t="s">
        <v>87</v>
      </c>
      <c r="B937" s="88" t="s">
        <v>234</v>
      </c>
      <c r="C937" s="343" t="s">
        <v>227</v>
      </c>
      <c r="D937" s="343" t="s">
        <v>235</v>
      </c>
      <c r="E937" s="343" t="s">
        <v>236</v>
      </c>
      <c r="F937" s="343" t="s">
        <v>237</v>
      </c>
      <c r="G937" s="82" t="s">
        <v>181</v>
      </c>
      <c r="H937" s="343" t="s">
        <v>238</v>
      </c>
    </row>
    <row r="938" spans="1:10" ht="30.75" customHeight="1" x14ac:dyDescent="0.25">
      <c r="A938" s="338"/>
      <c r="B938" s="88" t="s">
        <v>239</v>
      </c>
      <c r="C938" s="338"/>
      <c r="D938" s="505"/>
      <c r="E938" s="338"/>
      <c r="F938" s="338"/>
      <c r="G938" s="82" t="s">
        <v>98</v>
      </c>
      <c r="H938" s="338"/>
    </row>
    <row r="939" spans="1:10" ht="15.75" customHeight="1" x14ac:dyDescent="0.25">
      <c r="A939" s="1">
        <v>571</v>
      </c>
      <c r="B939" s="133"/>
      <c r="C939" s="133"/>
      <c r="D939" s="133"/>
      <c r="E939" s="124"/>
      <c r="F939" s="125"/>
      <c r="G939" s="143">
        <f t="shared" ref="G939:G957" si="60">E939*F939</f>
        <v>0</v>
      </c>
      <c r="H939" s="144"/>
      <c r="I939" s="38" t="str">
        <f t="shared" ref="I939:I957" si="61">IF(G939&lt;&gt;0,(IF(H939=0,"Tarih Zorunlu Alandır"," "))," ")</f>
        <v xml:space="preserve"> </v>
      </c>
      <c r="J939" s="38" t="str">
        <f>IF(H939&lt;&gt;0,IF(AND(H939&gt;='proje ve personel bilgileri'!$B$9,H939&lt;='proje ve personel bilgileri'!$B$10)," ","Stoktan Kullanılan Malzeme Miktarı Proje Destek Süresi Dışında Bir Tarihtir")," ")</f>
        <v xml:space="preserve"> </v>
      </c>
    </row>
    <row r="940" spans="1:10" ht="15.75" customHeight="1" x14ac:dyDescent="0.25">
      <c r="A940" s="2">
        <v>572</v>
      </c>
      <c r="B940" s="136"/>
      <c r="C940" s="136"/>
      <c r="D940" s="136"/>
      <c r="E940" s="127"/>
      <c r="F940" s="128"/>
      <c r="G940" s="143">
        <f t="shared" si="60"/>
        <v>0</v>
      </c>
      <c r="H940" s="146"/>
      <c r="I940" s="38" t="str">
        <f t="shared" si="61"/>
        <v xml:space="preserve"> </v>
      </c>
      <c r="J940" s="38" t="str">
        <f>IF(H940&lt;&gt;0,IF(AND(H940&gt;='proje ve personel bilgileri'!$B$9,H940&lt;='proje ve personel bilgileri'!$B$10)," ","Stoktan Kullanılan Malzeme Miktarı Proje Destek Süresi Dışında Bir Tarihtir")," ")</f>
        <v xml:space="preserve"> </v>
      </c>
    </row>
    <row r="941" spans="1:10" ht="15.75" customHeight="1" x14ac:dyDescent="0.25">
      <c r="A941" s="1">
        <v>573</v>
      </c>
      <c r="B941" s="136"/>
      <c r="C941" s="136"/>
      <c r="D941" s="136"/>
      <c r="E941" s="127"/>
      <c r="F941" s="128"/>
      <c r="G941" s="143">
        <f t="shared" si="60"/>
        <v>0</v>
      </c>
      <c r="H941" s="146"/>
      <c r="I941" s="38" t="str">
        <f t="shared" si="61"/>
        <v xml:space="preserve"> </v>
      </c>
      <c r="J941" s="38" t="str">
        <f>IF(H941&lt;&gt;0,IF(AND(H941&gt;='proje ve personel bilgileri'!$B$9,H941&lt;='proje ve personel bilgileri'!$B$10)," ","Stoktan Kullanılan Malzeme Miktarı Proje Destek Süresi Dışında Bir Tarihtir")," ")</f>
        <v xml:space="preserve"> </v>
      </c>
    </row>
    <row r="942" spans="1:10" ht="15.75" customHeight="1" x14ac:dyDescent="0.25">
      <c r="A942" s="2">
        <v>574</v>
      </c>
      <c r="B942" s="136"/>
      <c r="C942" s="136"/>
      <c r="D942" s="136"/>
      <c r="E942" s="127"/>
      <c r="F942" s="128"/>
      <c r="G942" s="143">
        <f t="shared" si="60"/>
        <v>0</v>
      </c>
      <c r="H942" s="146"/>
      <c r="I942" s="38" t="str">
        <f t="shared" si="61"/>
        <v xml:space="preserve"> </v>
      </c>
      <c r="J942" s="38" t="str">
        <f>IF(H942&lt;&gt;0,IF(AND(H942&gt;='proje ve personel bilgileri'!$B$9,H942&lt;='proje ve personel bilgileri'!$B$10)," ","Stoktan Kullanılan Malzeme Miktarı Proje Destek Süresi Dışında Bir Tarihtir")," ")</f>
        <v xml:space="preserve"> </v>
      </c>
    </row>
    <row r="943" spans="1:10" ht="15.75" customHeight="1" x14ac:dyDescent="0.25">
      <c r="A943" s="1">
        <v>575</v>
      </c>
      <c r="B943" s="136"/>
      <c r="C943" s="136"/>
      <c r="D943" s="136"/>
      <c r="E943" s="127"/>
      <c r="F943" s="128"/>
      <c r="G943" s="143">
        <f t="shared" si="60"/>
        <v>0</v>
      </c>
      <c r="H943" s="146"/>
      <c r="I943" s="38" t="str">
        <f t="shared" si="61"/>
        <v xml:space="preserve"> </v>
      </c>
      <c r="J943" s="38" t="str">
        <f>IF(H943&lt;&gt;0,IF(AND(H943&gt;='proje ve personel bilgileri'!$B$9,H943&lt;='proje ve personel bilgileri'!$B$10)," ","Stoktan Kullanılan Malzeme Miktarı Proje Destek Süresi Dışında Bir Tarihtir")," ")</f>
        <v xml:space="preserve"> </v>
      </c>
    </row>
    <row r="944" spans="1:10" ht="15.75" customHeight="1" x14ac:dyDescent="0.25">
      <c r="A944" s="2">
        <v>576</v>
      </c>
      <c r="B944" s="136"/>
      <c r="C944" s="136"/>
      <c r="D944" s="136"/>
      <c r="E944" s="127"/>
      <c r="F944" s="128"/>
      <c r="G944" s="143">
        <f t="shared" si="60"/>
        <v>0</v>
      </c>
      <c r="H944" s="146"/>
      <c r="I944" s="38" t="str">
        <f t="shared" si="61"/>
        <v xml:space="preserve"> </v>
      </c>
      <c r="J944" s="38" t="str">
        <f>IF(H944&lt;&gt;0,IF(AND(H944&gt;='proje ve personel bilgileri'!$B$9,H944&lt;='proje ve personel bilgileri'!$B$10)," ","Stoktan Kullanılan Malzeme Miktarı Proje Destek Süresi Dışında Bir Tarihtir")," ")</f>
        <v xml:space="preserve"> </v>
      </c>
    </row>
    <row r="945" spans="1:10" ht="15.75" customHeight="1" x14ac:dyDescent="0.25">
      <c r="A945" s="1">
        <v>577</v>
      </c>
      <c r="B945" s="136"/>
      <c r="C945" s="136"/>
      <c r="D945" s="136"/>
      <c r="E945" s="127"/>
      <c r="F945" s="128"/>
      <c r="G945" s="143">
        <f t="shared" si="60"/>
        <v>0</v>
      </c>
      <c r="H945" s="146"/>
      <c r="I945" s="38" t="str">
        <f t="shared" si="61"/>
        <v xml:space="preserve"> </v>
      </c>
      <c r="J945" s="38" t="str">
        <f>IF(H945&lt;&gt;0,IF(AND(H945&gt;='proje ve personel bilgileri'!$B$9,H945&lt;='proje ve personel bilgileri'!$B$10)," ","Stoktan Kullanılan Malzeme Miktarı Proje Destek Süresi Dışında Bir Tarihtir")," ")</f>
        <v xml:space="preserve"> </v>
      </c>
    </row>
    <row r="946" spans="1:10" ht="15.75" customHeight="1" x14ac:dyDescent="0.25">
      <c r="A946" s="2">
        <v>578</v>
      </c>
      <c r="B946" s="136"/>
      <c r="C946" s="136"/>
      <c r="D946" s="136"/>
      <c r="E946" s="127"/>
      <c r="F946" s="128"/>
      <c r="G946" s="143">
        <f t="shared" si="60"/>
        <v>0</v>
      </c>
      <c r="H946" s="146"/>
      <c r="I946" s="38" t="str">
        <f t="shared" si="61"/>
        <v xml:space="preserve"> </v>
      </c>
      <c r="J946" s="38" t="str">
        <f>IF(H946&lt;&gt;0,IF(AND(H946&gt;='proje ve personel bilgileri'!$B$9,H946&lt;='proje ve personel bilgileri'!$B$10)," ","Stoktan Kullanılan Malzeme Miktarı Proje Destek Süresi Dışında Bir Tarihtir")," ")</f>
        <v xml:space="preserve"> </v>
      </c>
    </row>
    <row r="947" spans="1:10" ht="15.75" customHeight="1" x14ac:dyDescent="0.25">
      <c r="A947" s="1">
        <v>579</v>
      </c>
      <c r="B947" s="136"/>
      <c r="C947" s="136"/>
      <c r="D947" s="136"/>
      <c r="E947" s="127"/>
      <c r="F947" s="128"/>
      <c r="G947" s="143">
        <f t="shared" si="60"/>
        <v>0</v>
      </c>
      <c r="H947" s="146"/>
      <c r="I947" s="38" t="str">
        <f t="shared" si="61"/>
        <v xml:space="preserve"> </v>
      </c>
      <c r="J947" s="38" t="str">
        <f>IF(H947&lt;&gt;0,IF(AND(H947&gt;='proje ve personel bilgileri'!$B$9,H947&lt;='proje ve personel bilgileri'!$B$10)," ","Stoktan Kullanılan Malzeme Miktarı Proje Destek Süresi Dışında Bir Tarihtir")," ")</f>
        <v xml:space="preserve"> </v>
      </c>
    </row>
    <row r="948" spans="1:10" ht="15.75" customHeight="1" x14ac:dyDescent="0.25">
      <c r="A948" s="2">
        <v>580</v>
      </c>
      <c r="B948" s="136"/>
      <c r="C948" s="136"/>
      <c r="D948" s="136"/>
      <c r="E948" s="127"/>
      <c r="F948" s="128"/>
      <c r="G948" s="143">
        <f t="shared" si="60"/>
        <v>0</v>
      </c>
      <c r="H948" s="146"/>
      <c r="I948" s="38" t="str">
        <f t="shared" si="61"/>
        <v xml:space="preserve"> </v>
      </c>
      <c r="J948" s="38" t="str">
        <f>IF(H948&lt;&gt;0,IF(AND(H948&gt;='proje ve personel bilgileri'!$B$9,H948&lt;='proje ve personel bilgileri'!$B$10)," ","Stoktan Kullanılan Malzeme Miktarı Proje Destek Süresi Dışında Bir Tarihtir")," ")</f>
        <v xml:space="preserve"> </v>
      </c>
    </row>
    <row r="949" spans="1:10" ht="15.75" customHeight="1" x14ac:dyDescent="0.25">
      <c r="A949" s="1">
        <v>581</v>
      </c>
      <c r="B949" s="136"/>
      <c r="C949" s="136"/>
      <c r="D949" s="136"/>
      <c r="E949" s="127"/>
      <c r="F949" s="128"/>
      <c r="G949" s="143">
        <f t="shared" si="60"/>
        <v>0</v>
      </c>
      <c r="H949" s="146"/>
      <c r="I949" s="38" t="str">
        <f t="shared" si="61"/>
        <v xml:space="preserve"> </v>
      </c>
      <c r="J949" s="38" t="str">
        <f>IF(H949&lt;&gt;0,IF(AND(H949&gt;='proje ve personel bilgileri'!$B$9,H949&lt;='proje ve personel bilgileri'!$B$10)," ","Stoktan Kullanılan Malzeme Miktarı Proje Destek Süresi Dışında Bir Tarihtir")," ")</f>
        <v xml:space="preserve"> </v>
      </c>
    </row>
    <row r="950" spans="1:10" ht="15.75" customHeight="1" x14ac:dyDescent="0.25">
      <c r="A950" s="2">
        <v>582</v>
      </c>
      <c r="B950" s="136"/>
      <c r="C950" s="136"/>
      <c r="D950" s="136"/>
      <c r="E950" s="127"/>
      <c r="F950" s="128"/>
      <c r="G950" s="143">
        <f t="shared" si="60"/>
        <v>0</v>
      </c>
      <c r="H950" s="146"/>
      <c r="I950" s="38" t="str">
        <f t="shared" si="61"/>
        <v xml:space="preserve"> </v>
      </c>
      <c r="J950" s="38" t="str">
        <f>IF(H950&lt;&gt;0,IF(AND(H950&gt;='proje ve personel bilgileri'!$B$9,H950&lt;='proje ve personel bilgileri'!$B$10)," ","Stoktan Kullanılan Malzeme Miktarı Proje Destek Süresi Dışında Bir Tarihtir")," ")</f>
        <v xml:space="preserve"> </v>
      </c>
    </row>
    <row r="951" spans="1:10" ht="15.75" customHeight="1" x14ac:dyDescent="0.25">
      <c r="A951" s="1">
        <v>583</v>
      </c>
      <c r="B951" s="136"/>
      <c r="C951" s="136"/>
      <c r="D951" s="136"/>
      <c r="E951" s="127"/>
      <c r="F951" s="128"/>
      <c r="G951" s="143">
        <f t="shared" si="60"/>
        <v>0</v>
      </c>
      <c r="H951" s="146"/>
      <c r="I951" s="38" t="str">
        <f t="shared" si="61"/>
        <v xml:space="preserve"> </v>
      </c>
      <c r="J951" s="38" t="str">
        <f>IF(H951&lt;&gt;0,IF(AND(H951&gt;='proje ve personel bilgileri'!$B$9,H951&lt;='proje ve personel bilgileri'!$B$10)," ","Stoktan Kullanılan Malzeme Miktarı Proje Destek Süresi Dışında Bir Tarihtir")," ")</f>
        <v xml:space="preserve"> </v>
      </c>
    </row>
    <row r="952" spans="1:10" ht="15.75" customHeight="1" x14ac:dyDescent="0.25">
      <c r="A952" s="2">
        <v>584</v>
      </c>
      <c r="B952" s="136"/>
      <c r="C952" s="136"/>
      <c r="D952" s="136"/>
      <c r="E952" s="127"/>
      <c r="F952" s="128"/>
      <c r="G952" s="143">
        <f t="shared" si="60"/>
        <v>0</v>
      </c>
      <c r="H952" s="146"/>
      <c r="I952" s="38" t="str">
        <f t="shared" si="61"/>
        <v xml:space="preserve"> </v>
      </c>
      <c r="J952" s="38" t="str">
        <f>IF(H952&lt;&gt;0,IF(AND(H952&gt;='proje ve personel bilgileri'!$B$9,H952&lt;='proje ve personel bilgileri'!$B$10)," ","Stoktan Kullanılan Malzeme Miktarı Proje Destek Süresi Dışında Bir Tarihtir")," ")</f>
        <v xml:space="preserve"> </v>
      </c>
    </row>
    <row r="953" spans="1:10" ht="15.75" customHeight="1" x14ac:dyDescent="0.25">
      <c r="A953" s="1">
        <v>585</v>
      </c>
      <c r="B953" s="136"/>
      <c r="C953" s="136"/>
      <c r="D953" s="136"/>
      <c r="E953" s="127"/>
      <c r="F953" s="128"/>
      <c r="G953" s="143">
        <f t="shared" si="60"/>
        <v>0</v>
      </c>
      <c r="H953" s="146"/>
      <c r="I953" s="38" t="str">
        <f t="shared" si="61"/>
        <v xml:space="preserve"> </v>
      </c>
      <c r="J953" s="38" t="str">
        <f>IF(H953&lt;&gt;0,IF(AND(H953&gt;='proje ve personel bilgileri'!$B$9,H953&lt;='proje ve personel bilgileri'!$B$10)," ","Stoktan Kullanılan Malzeme Miktarı Proje Destek Süresi Dışında Bir Tarihtir")," ")</f>
        <v xml:space="preserve"> </v>
      </c>
    </row>
    <row r="954" spans="1:10" ht="15.75" customHeight="1" x14ac:dyDescent="0.25">
      <c r="A954" s="2">
        <v>586</v>
      </c>
      <c r="B954" s="136"/>
      <c r="C954" s="136"/>
      <c r="D954" s="136"/>
      <c r="E954" s="127"/>
      <c r="F954" s="128"/>
      <c r="G954" s="143">
        <f t="shared" si="60"/>
        <v>0</v>
      </c>
      <c r="H954" s="146"/>
      <c r="I954" s="38" t="str">
        <f t="shared" si="61"/>
        <v xml:space="preserve"> </v>
      </c>
      <c r="J954" s="38" t="str">
        <f>IF(H954&lt;&gt;0,IF(AND(H954&gt;='proje ve personel bilgileri'!$B$9,H954&lt;='proje ve personel bilgileri'!$B$10)," ","Stoktan Kullanılan Malzeme Miktarı Proje Destek Süresi Dışında Bir Tarihtir")," ")</f>
        <v xml:space="preserve"> </v>
      </c>
    </row>
    <row r="955" spans="1:10" ht="15.75" customHeight="1" x14ac:dyDescent="0.25">
      <c r="A955" s="1">
        <v>587</v>
      </c>
      <c r="B955" s="136"/>
      <c r="C955" s="136"/>
      <c r="D955" s="136"/>
      <c r="E955" s="127"/>
      <c r="F955" s="128"/>
      <c r="G955" s="143">
        <f t="shared" si="60"/>
        <v>0</v>
      </c>
      <c r="H955" s="146"/>
      <c r="I955" s="38" t="str">
        <f t="shared" si="61"/>
        <v xml:space="preserve"> </v>
      </c>
      <c r="J955" s="38" t="str">
        <f>IF(H955&lt;&gt;0,IF(AND(H955&gt;='proje ve personel bilgileri'!$B$9,H955&lt;='proje ve personel bilgileri'!$B$10)," ","Stoktan Kullanılan Malzeme Miktarı Proje Destek Süresi Dışında Bir Tarihtir")," ")</f>
        <v xml:space="preserve"> </v>
      </c>
    </row>
    <row r="956" spans="1:10" ht="15.75" customHeight="1" x14ac:dyDescent="0.25">
      <c r="A956" s="2">
        <v>588</v>
      </c>
      <c r="B956" s="149"/>
      <c r="C956" s="149"/>
      <c r="D956" s="149"/>
      <c r="E956" s="150"/>
      <c r="F956" s="151"/>
      <c r="G956" s="143">
        <f t="shared" si="60"/>
        <v>0</v>
      </c>
      <c r="H956" s="152"/>
      <c r="I956" s="38" t="str">
        <f t="shared" si="61"/>
        <v xml:space="preserve"> </v>
      </c>
      <c r="J956" s="38" t="str">
        <f>IF(H956&lt;&gt;0,IF(AND(H956&gt;='proje ve personel bilgileri'!$B$9,H956&lt;='proje ve personel bilgileri'!$B$10)," ","Stoktan Kullanılan Malzeme Miktarı Proje Destek Süresi Dışında Bir Tarihtir")," ")</f>
        <v xml:space="preserve"> </v>
      </c>
    </row>
    <row r="957" spans="1:10" ht="15.75" customHeight="1" x14ac:dyDescent="0.25">
      <c r="A957" s="63">
        <v>589</v>
      </c>
      <c r="B957" s="139"/>
      <c r="C957" s="139"/>
      <c r="D957" s="139"/>
      <c r="E957" s="130"/>
      <c r="F957" s="131"/>
      <c r="G957" s="143">
        <f t="shared" si="60"/>
        <v>0</v>
      </c>
      <c r="H957" s="148"/>
      <c r="I957" s="38" t="str">
        <f t="shared" si="61"/>
        <v xml:space="preserve"> </v>
      </c>
      <c r="J957" s="38" t="str">
        <f>IF(H957&lt;&gt;0,IF(AND(H957&gt;='proje ve personel bilgileri'!$B$9,H957&lt;='proje ve personel bilgileri'!$B$10)," ","Stoktan Kullanılan Malzeme Miktarı Proje Destek Süresi Dışında Bir Tarihtir")," ")</f>
        <v xml:space="preserve"> </v>
      </c>
    </row>
    <row r="958" spans="1:10" ht="15.75" customHeight="1" x14ac:dyDescent="0.25">
      <c r="A958" s="45"/>
      <c r="B958" s="513"/>
      <c r="C958" s="513"/>
      <c r="D958" s="90"/>
      <c r="E958" s="442" t="s">
        <v>240</v>
      </c>
      <c r="F958" s="443"/>
      <c r="G958" s="48">
        <f>SUM(G939:G957)+G927</f>
        <v>0</v>
      </c>
      <c r="H958" s="46"/>
    </row>
    <row r="959" spans="1:10" ht="15" customHeight="1" x14ac:dyDescent="0.25">
      <c r="A959" s="47" t="s">
        <v>241</v>
      </c>
    </row>
    <row r="960" spans="1:10" ht="24.75" customHeight="1" x14ac:dyDescent="0.25">
      <c r="A960" s="511" t="s">
        <v>242</v>
      </c>
      <c r="B960" s="511"/>
      <c r="C960" s="511"/>
      <c r="D960" s="511"/>
      <c r="E960" s="511"/>
      <c r="F960" s="511"/>
      <c r="G960" s="511"/>
      <c r="H960" s="511"/>
      <c r="I960" s="511"/>
      <c r="J960" s="511"/>
    </row>
    <row r="961" spans="1:8" ht="15" customHeight="1" x14ac:dyDescent="0.25">
      <c r="A961" s="84"/>
      <c r="B961" s="84"/>
      <c r="C961" s="84"/>
      <c r="D961" s="84"/>
      <c r="E961" s="84"/>
      <c r="F961" s="84"/>
      <c r="G961" s="84"/>
      <c r="H961" s="84"/>
    </row>
    <row r="962" spans="1:8" ht="15" customHeight="1" x14ac:dyDescent="0.25">
      <c r="B962" s="512" t="s">
        <v>243</v>
      </c>
      <c r="C962" s="512"/>
      <c r="D962" s="512"/>
      <c r="E962" s="512"/>
      <c r="F962" s="512"/>
      <c r="G962" s="512"/>
    </row>
  </sheetData>
  <sheetProtection password="D0BF" sheet="1"/>
  <mergeCells count="404">
    <mergeCell ref="B927:C927"/>
    <mergeCell ref="E927:F927"/>
    <mergeCell ref="A929:J929"/>
    <mergeCell ref="B931:G931"/>
    <mergeCell ref="A932:H932"/>
    <mergeCell ref="B904:H904"/>
    <mergeCell ref="B905:H905"/>
    <mergeCell ref="A906:A907"/>
    <mergeCell ref="C906:C907"/>
    <mergeCell ref="E906:E907"/>
    <mergeCell ref="A960:J960"/>
    <mergeCell ref="B962:G962"/>
    <mergeCell ref="B935:H935"/>
    <mergeCell ref="B936:H936"/>
    <mergeCell ref="A937:A938"/>
    <mergeCell ref="C937:C938"/>
    <mergeCell ref="E937:E938"/>
    <mergeCell ref="F937:F938"/>
    <mergeCell ref="H937:H938"/>
    <mergeCell ref="D937:D938"/>
    <mergeCell ref="B958:C958"/>
    <mergeCell ref="E958:F958"/>
    <mergeCell ref="B874:H874"/>
    <mergeCell ref="A875:A876"/>
    <mergeCell ref="C875:C876"/>
    <mergeCell ref="E875:E876"/>
    <mergeCell ref="F875:F876"/>
    <mergeCell ref="H875:H876"/>
    <mergeCell ref="D875:D876"/>
    <mergeCell ref="F906:F907"/>
    <mergeCell ref="H906:H907"/>
    <mergeCell ref="D906:D907"/>
    <mergeCell ref="B896:C896"/>
    <mergeCell ref="E896:F896"/>
    <mergeCell ref="A898:J898"/>
    <mergeCell ref="B900:G900"/>
    <mergeCell ref="A901:H901"/>
    <mergeCell ref="B873:H873"/>
    <mergeCell ref="B843:H843"/>
    <mergeCell ref="A844:A845"/>
    <mergeCell ref="C844:C845"/>
    <mergeCell ref="E844:E845"/>
    <mergeCell ref="F844:F845"/>
    <mergeCell ref="H844:H845"/>
    <mergeCell ref="D844:D845"/>
    <mergeCell ref="B865:C865"/>
    <mergeCell ref="E865:F865"/>
    <mergeCell ref="A867:J867"/>
    <mergeCell ref="B869:G869"/>
    <mergeCell ref="A870:H870"/>
    <mergeCell ref="B842:H842"/>
    <mergeCell ref="B812:H812"/>
    <mergeCell ref="A813:A814"/>
    <mergeCell ref="C813:C814"/>
    <mergeCell ref="E813:E814"/>
    <mergeCell ref="F813:F814"/>
    <mergeCell ref="H813:H814"/>
    <mergeCell ref="D813:D814"/>
    <mergeCell ref="B834:C834"/>
    <mergeCell ref="E834:F834"/>
    <mergeCell ref="A836:J836"/>
    <mergeCell ref="B838:G838"/>
    <mergeCell ref="A839:H839"/>
    <mergeCell ref="B811:H811"/>
    <mergeCell ref="B781:H781"/>
    <mergeCell ref="A782:A783"/>
    <mergeCell ref="C782:C783"/>
    <mergeCell ref="E782:E783"/>
    <mergeCell ref="F782:F783"/>
    <mergeCell ref="H782:H783"/>
    <mergeCell ref="D782:D783"/>
    <mergeCell ref="B803:C803"/>
    <mergeCell ref="E803:F803"/>
    <mergeCell ref="A805:J805"/>
    <mergeCell ref="B807:G807"/>
    <mergeCell ref="A808:H808"/>
    <mergeCell ref="B780:H780"/>
    <mergeCell ref="B750:H750"/>
    <mergeCell ref="A751:A752"/>
    <mergeCell ref="C751:C752"/>
    <mergeCell ref="E751:E752"/>
    <mergeCell ref="F751:F752"/>
    <mergeCell ref="H751:H752"/>
    <mergeCell ref="D751:D752"/>
    <mergeCell ref="B772:C772"/>
    <mergeCell ref="E772:F772"/>
    <mergeCell ref="A774:J774"/>
    <mergeCell ref="B776:G776"/>
    <mergeCell ref="A777:H777"/>
    <mergeCell ref="B749:H749"/>
    <mergeCell ref="B719:H719"/>
    <mergeCell ref="A720:A721"/>
    <mergeCell ref="C720:C721"/>
    <mergeCell ref="E720:E721"/>
    <mergeCell ref="F720:F721"/>
    <mergeCell ref="H720:H721"/>
    <mergeCell ref="D720:D721"/>
    <mergeCell ref="B741:C741"/>
    <mergeCell ref="E741:F741"/>
    <mergeCell ref="A743:J743"/>
    <mergeCell ref="B745:G745"/>
    <mergeCell ref="A746:H746"/>
    <mergeCell ref="B718:H718"/>
    <mergeCell ref="B688:H688"/>
    <mergeCell ref="A689:A690"/>
    <mergeCell ref="C689:C690"/>
    <mergeCell ref="E689:E690"/>
    <mergeCell ref="F689:F690"/>
    <mergeCell ref="H689:H690"/>
    <mergeCell ref="D689:D690"/>
    <mergeCell ref="B710:C710"/>
    <mergeCell ref="E710:F710"/>
    <mergeCell ref="A712:J712"/>
    <mergeCell ref="B714:G714"/>
    <mergeCell ref="A715:H715"/>
    <mergeCell ref="B687:H687"/>
    <mergeCell ref="B657:H657"/>
    <mergeCell ref="A658:A659"/>
    <mergeCell ref="C658:C659"/>
    <mergeCell ref="E658:E659"/>
    <mergeCell ref="F658:F659"/>
    <mergeCell ref="H658:H659"/>
    <mergeCell ref="D658:D659"/>
    <mergeCell ref="B679:C679"/>
    <mergeCell ref="E679:F679"/>
    <mergeCell ref="A681:J681"/>
    <mergeCell ref="B683:G683"/>
    <mergeCell ref="A684:H684"/>
    <mergeCell ref="B656:H656"/>
    <mergeCell ref="B626:H626"/>
    <mergeCell ref="A627:A628"/>
    <mergeCell ref="C627:C628"/>
    <mergeCell ref="E627:E628"/>
    <mergeCell ref="F627:F628"/>
    <mergeCell ref="H627:H628"/>
    <mergeCell ref="D627:D628"/>
    <mergeCell ref="B648:C648"/>
    <mergeCell ref="E648:F648"/>
    <mergeCell ref="A650:J650"/>
    <mergeCell ref="B652:G652"/>
    <mergeCell ref="A653:H653"/>
    <mergeCell ref="B625:H625"/>
    <mergeCell ref="B595:H595"/>
    <mergeCell ref="A596:A597"/>
    <mergeCell ref="C596:C597"/>
    <mergeCell ref="E596:E597"/>
    <mergeCell ref="F596:F597"/>
    <mergeCell ref="H596:H597"/>
    <mergeCell ref="D596:D597"/>
    <mergeCell ref="B617:C617"/>
    <mergeCell ref="E617:F617"/>
    <mergeCell ref="A619:J619"/>
    <mergeCell ref="B621:G621"/>
    <mergeCell ref="A622:H622"/>
    <mergeCell ref="B594:H594"/>
    <mergeCell ref="B564:H564"/>
    <mergeCell ref="A565:A566"/>
    <mergeCell ref="C565:C566"/>
    <mergeCell ref="E565:E566"/>
    <mergeCell ref="F565:F566"/>
    <mergeCell ref="H565:H566"/>
    <mergeCell ref="D565:D566"/>
    <mergeCell ref="B586:C586"/>
    <mergeCell ref="E586:F586"/>
    <mergeCell ref="A588:J588"/>
    <mergeCell ref="B590:G590"/>
    <mergeCell ref="A591:H591"/>
    <mergeCell ref="B563:H563"/>
    <mergeCell ref="B533:H533"/>
    <mergeCell ref="A534:A535"/>
    <mergeCell ref="C534:C535"/>
    <mergeCell ref="E534:E535"/>
    <mergeCell ref="F534:F535"/>
    <mergeCell ref="H534:H535"/>
    <mergeCell ref="D534:D535"/>
    <mergeCell ref="B555:C555"/>
    <mergeCell ref="E555:F555"/>
    <mergeCell ref="A557:J557"/>
    <mergeCell ref="B559:G559"/>
    <mergeCell ref="A560:H560"/>
    <mergeCell ref="B532:H532"/>
    <mergeCell ref="B502:H502"/>
    <mergeCell ref="A503:A504"/>
    <mergeCell ref="C503:C504"/>
    <mergeCell ref="E503:E504"/>
    <mergeCell ref="F503:F504"/>
    <mergeCell ref="H503:H504"/>
    <mergeCell ref="D503:D504"/>
    <mergeCell ref="B524:C524"/>
    <mergeCell ref="E524:F524"/>
    <mergeCell ref="A526:J526"/>
    <mergeCell ref="B528:G528"/>
    <mergeCell ref="A529:H529"/>
    <mergeCell ref="B501:H501"/>
    <mergeCell ref="B471:H471"/>
    <mergeCell ref="A472:A473"/>
    <mergeCell ref="C472:C473"/>
    <mergeCell ref="E472:E473"/>
    <mergeCell ref="F472:F473"/>
    <mergeCell ref="H472:H473"/>
    <mergeCell ref="D472:D473"/>
    <mergeCell ref="B493:C493"/>
    <mergeCell ref="E493:F493"/>
    <mergeCell ref="A495:J495"/>
    <mergeCell ref="B497:G497"/>
    <mergeCell ref="A498:H498"/>
    <mergeCell ref="B470:H470"/>
    <mergeCell ref="B440:H440"/>
    <mergeCell ref="A441:A442"/>
    <mergeCell ref="C441:C442"/>
    <mergeCell ref="E441:E442"/>
    <mergeCell ref="F441:F442"/>
    <mergeCell ref="H441:H442"/>
    <mergeCell ref="D441:D442"/>
    <mergeCell ref="B462:C462"/>
    <mergeCell ref="E462:F462"/>
    <mergeCell ref="A464:J464"/>
    <mergeCell ref="B466:G466"/>
    <mergeCell ref="A467:H467"/>
    <mergeCell ref="B439:H439"/>
    <mergeCell ref="B409:H409"/>
    <mergeCell ref="A410:A411"/>
    <mergeCell ref="C410:C411"/>
    <mergeCell ref="E410:E411"/>
    <mergeCell ref="F410:F411"/>
    <mergeCell ref="H410:H411"/>
    <mergeCell ref="D410:D411"/>
    <mergeCell ref="B431:C431"/>
    <mergeCell ref="E431:F431"/>
    <mergeCell ref="A433:J433"/>
    <mergeCell ref="B435:G435"/>
    <mergeCell ref="A436:H436"/>
    <mergeCell ref="B408:H408"/>
    <mergeCell ref="B378:H378"/>
    <mergeCell ref="A379:A380"/>
    <mergeCell ref="C379:C380"/>
    <mergeCell ref="E379:E380"/>
    <mergeCell ref="F379:F380"/>
    <mergeCell ref="H379:H380"/>
    <mergeCell ref="D379:D380"/>
    <mergeCell ref="B400:C400"/>
    <mergeCell ref="E400:F400"/>
    <mergeCell ref="A402:J402"/>
    <mergeCell ref="B404:G404"/>
    <mergeCell ref="A405:H405"/>
    <mergeCell ref="B377:H377"/>
    <mergeCell ref="B347:H347"/>
    <mergeCell ref="A348:A349"/>
    <mergeCell ref="C348:C349"/>
    <mergeCell ref="E348:E349"/>
    <mergeCell ref="F348:F349"/>
    <mergeCell ref="H348:H349"/>
    <mergeCell ref="D348:D349"/>
    <mergeCell ref="B369:C369"/>
    <mergeCell ref="E369:F369"/>
    <mergeCell ref="A371:J371"/>
    <mergeCell ref="B373:G373"/>
    <mergeCell ref="A374:H374"/>
    <mergeCell ref="B346:H346"/>
    <mergeCell ref="B316:H316"/>
    <mergeCell ref="A317:A318"/>
    <mergeCell ref="C317:C318"/>
    <mergeCell ref="E317:E318"/>
    <mergeCell ref="F317:F318"/>
    <mergeCell ref="H317:H318"/>
    <mergeCell ref="D317:D318"/>
    <mergeCell ref="B338:C338"/>
    <mergeCell ref="E338:F338"/>
    <mergeCell ref="A340:J340"/>
    <mergeCell ref="B342:G342"/>
    <mergeCell ref="A343:H343"/>
    <mergeCell ref="B315:H315"/>
    <mergeCell ref="B285:H285"/>
    <mergeCell ref="A286:A287"/>
    <mergeCell ref="C286:C287"/>
    <mergeCell ref="E286:E287"/>
    <mergeCell ref="F286:F287"/>
    <mergeCell ref="H286:H287"/>
    <mergeCell ref="D286:D287"/>
    <mergeCell ref="B307:C307"/>
    <mergeCell ref="E307:F307"/>
    <mergeCell ref="A309:J309"/>
    <mergeCell ref="B311:G311"/>
    <mergeCell ref="A312:H312"/>
    <mergeCell ref="B284:H284"/>
    <mergeCell ref="B254:H254"/>
    <mergeCell ref="A255:A256"/>
    <mergeCell ref="C255:C256"/>
    <mergeCell ref="E255:E256"/>
    <mergeCell ref="F255:F256"/>
    <mergeCell ref="H255:H256"/>
    <mergeCell ref="D255:D256"/>
    <mergeCell ref="B276:C276"/>
    <mergeCell ref="E276:F276"/>
    <mergeCell ref="A278:J278"/>
    <mergeCell ref="B280:G280"/>
    <mergeCell ref="A281:H281"/>
    <mergeCell ref="B253:H253"/>
    <mergeCell ref="B223:H223"/>
    <mergeCell ref="A224:A225"/>
    <mergeCell ref="C224:C225"/>
    <mergeCell ref="E224:E225"/>
    <mergeCell ref="F224:F225"/>
    <mergeCell ref="H224:H225"/>
    <mergeCell ref="D224:D225"/>
    <mergeCell ref="B245:C245"/>
    <mergeCell ref="E245:F245"/>
    <mergeCell ref="A247:J247"/>
    <mergeCell ref="B249:G249"/>
    <mergeCell ref="A250:H250"/>
    <mergeCell ref="B222:H222"/>
    <mergeCell ref="B192:H192"/>
    <mergeCell ref="A193:A194"/>
    <mergeCell ref="C193:C194"/>
    <mergeCell ref="E193:E194"/>
    <mergeCell ref="F193:F194"/>
    <mergeCell ref="H193:H194"/>
    <mergeCell ref="D193:D194"/>
    <mergeCell ref="B214:C214"/>
    <mergeCell ref="E214:F214"/>
    <mergeCell ref="A216:J216"/>
    <mergeCell ref="B218:G218"/>
    <mergeCell ref="A219:H219"/>
    <mergeCell ref="B191:H191"/>
    <mergeCell ref="B161:H161"/>
    <mergeCell ref="A162:A163"/>
    <mergeCell ref="C162:C163"/>
    <mergeCell ref="E162:E163"/>
    <mergeCell ref="F162:F163"/>
    <mergeCell ref="H162:H163"/>
    <mergeCell ref="D162:D163"/>
    <mergeCell ref="B183:C183"/>
    <mergeCell ref="E183:F183"/>
    <mergeCell ref="A185:J185"/>
    <mergeCell ref="B187:G187"/>
    <mergeCell ref="A188:H188"/>
    <mergeCell ref="B160:H160"/>
    <mergeCell ref="B130:H130"/>
    <mergeCell ref="A131:A132"/>
    <mergeCell ref="C131:C132"/>
    <mergeCell ref="E131:E132"/>
    <mergeCell ref="F131:F132"/>
    <mergeCell ref="H131:H132"/>
    <mergeCell ref="D131:D132"/>
    <mergeCell ref="B152:C152"/>
    <mergeCell ref="E152:F152"/>
    <mergeCell ref="A154:J154"/>
    <mergeCell ref="B156:G156"/>
    <mergeCell ref="A157:H157"/>
    <mergeCell ref="B94:G94"/>
    <mergeCell ref="A95:H95"/>
    <mergeCell ref="B129:H129"/>
    <mergeCell ref="A100:A101"/>
    <mergeCell ref="C100:C101"/>
    <mergeCell ref="E100:E101"/>
    <mergeCell ref="F100:F101"/>
    <mergeCell ref="H100:H101"/>
    <mergeCell ref="B121:C121"/>
    <mergeCell ref="E121:F121"/>
    <mergeCell ref="A123:J123"/>
    <mergeCell ref="B125:G125"/>
    <mergeCell ref="A126:H126"/>
    <mergeCell ref="D100:D101"/>
    <mergeCell ref="B98:H98"/>
    <mergeCell ref="B99:H99"/>
    <mergeCell ref="A69:A70"/>
    <mergeCell ref="C69:C70"/>
    <mergeCell ref="E69:E70"/>
    <mergeCell ref="F69:F70"/>
    <mergeCell ref="H69:H70"/>
    <mergeCell ref="D69:D70"/>
    <mergeCell ref="B90:C90"/>
    <mergeCell ref="E90:F90"/>
    <mergeCell ref="A92:J92"/>
    <mergeCell ref="B68:H68"/>
    <mergeCell ref="B37:H37"/>
    <mergeCell ref="A38:A39"/>
    <mergeCell ref="C38:C39"/>
    <mergeCell ref="E38:E39"/>
    <mergeCell ref="F38:F39"/>
    <mergeCell ref="H38:H39"/>
    <mergeCell ref="D38:D39"/>
    <mergeCell ref="B59:C59"/>
    <mergeCell ref="E59:F59"/>
    <mergeCell ref="A61:J61"/>
    <mergeCell ref="B63:G63"/>
    <mergeCell ref="A64:H64"/>
    <mergeCell ref="B67:H67"/>
    <mergeCell ref="A29:J29"/>
    <mergeCell ref="E6:E7"/>
    <mergeCell ref="F6:F7"/>
    <mergeCell ref="H6:H7"/>
    <mergeCell ref="D6:D7"/>
    <mergeCell ref="A1:H1"/>
    <mergeCell ref="A33:H33"/>
    <mergeCell ref="B36:H36"/>
    <mergeCell ref="B31:G31"/>
    <mergeCell ref="B27:C27"/>
    <mergeCell ref="E27:F27"/>
    <mergeCell ref="B4:H4"/>
    <mergeCell ref="B5:H5"/>
    <mergeCell ref="I4:N4"/>
    <mergeCell ref="A6:A7"/>
    <mergeCell ref="C6:C7"/>
  </mergeCells>
  <pageMargins left="0.31496062992126" right="0.19685039370078999" top="0.19685039370078999" bottom="0.19685039370078999" header="0" footer="0"/>
  <pageSetup paperSize="9"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3"/>
  <sheetViews>
    <sheetView workbookViewId="0">
      <selection activeCell="A9" sqref="A9:C9"/>
    </sheetView>
  </sheetViews>
  <sheetFormatPr defaultRowHeight="15" customHeight="1" x14ac:dyDescent="0.25"/>
  <cols>
    <col min="1" max="1" width="42.140625" customWidth="1"/>
    <col min="2" max="2" width="5.28515625" customWidth="1"/>
    <col min="3" max="3" width="37.5703125" customWidth="1"/>
  </cols>
  <sheetData>
    <row r="1" spans="1:3" ht="20.25" customHeight="1" x14ac:dyDescent="0.25">
      <c r="A1" s="327" t="s">
        <v>46</v>
      </c>
      <c r="B1" s="327"/>
      <c r="C1" s="327"/>
    </row>
    <row r="2" spans="1:3" ht="20.25" customHeight="1" x14ac:dyDescent="0.25">
      <c r="A2" s="327" t="s">
        <v>47</v>
      </c>
      <c r="B2" s="327"/>
      <c r="C2" s="327"/>
    </row>
    <row r="3" spans="1:3" ht="20.25" customHeight="1" x14ac:dyDescent="0.25">
      <c r="A3" s="327" t="s">
        <v>48</v>
      </c>
      <c r="B3" s="327"/>
      <c r="C3" s="327"/>
    </row>
    <row r="4" spans="1:3" ht="20.25" customHeight="1" x14ac:dyDescent="0.25">
      <c r="A4" s="327" t="s">
        <v>49</v>
      </c>
      <c r="B4" s="327"/>
      <c r="C4" s="327"/>
    </row>
    <row r="5" spans="1:3" ht="20.25" customHeight="1" x14ac:dyDescent="0.25">
      <c r="A5" s="232"/>
    </row>
    <row r="6" spans="1:3" ht="20.25" customHeight="1" x14ac:dyDescent="0.25">
      <c r="A6" s="232"/>
    </row>
    <row r="7" spans="1:3" ht="20.25" customHeight="1" x14ac:dyDescent="0.25">
      <c r="A7" s="232"/>
    </row>
    <row r="8" spans="1:3" ht="20.25" customHeight="1" x14ac:dyDescent="0.25">
      <c r="A8" s="232" t="s">
        <v>50</v>
      </c>
    </row>
    <row r="9" spans="1:3" ht="20.25" customHeight="1" x14ac:dyDescent="0.25">
      <c r="A9" s="327" t="s">
        <v>51</v>
      </c>
      <c r="B9" s="327"/>
      <c r="C9" s="327"/>
    </row>
    <row r="10" spans="1:3" ht="27.75" customHeight="1" x14ac:dyDescent="0.25">
      <c r="A10" s="330" t="s">
        <v>52</v>
      </c>
      <c r="B10" s="330"/>
      <c r="C10" s="330"/>
    </row>
    <row r="11" spans="1:3" ht="15.75" customHeight="1" x14ac:dyDescent="0.25">
      <c r="A11" s="331" t="s">
        <v>53</v>
      </c>
      <c r="B11" s="331"/>
      <c r="C11" s="331"/>
    </row>
    <row r="12" spans="1:3" ht="15.75" customHeight="1" x14ac:dyDescent="0.25">
      <c r="A12" s="233"/>
    </row>
    <row r="13" spans="1:3" ht="15.75" customHeight="1" x14ac:dyDescent="0.25">
      <c r="A13" s="233"/>
    </row>
    <row r="14" spans="1:3" ht="15.75" customHeight="1" x14ac:dyDescent="0.25">
      <c r="A14" s="233"/>
    </row>
    <row r="15" spans="1:3" ht="15.75" customHeight="1" x14ac:dyDescent="0.25">
      <c r="A15" s="233"/>
    </row>
    <row r="16" spans="1:3" ht="18" customHeight="1" x14ac:dyDescent="0.25">
      <c r="A16" s="238" t="str">
        <f>'proje ve personel bilgileri'!B7</f>
        <v>/</v>
      </c>
      <c r="B16" s="301" t="s">
        <v>54</v>
      </c>
      <c r="C16" s="301" t="s">
        <v>55</v>
      </c>
    </row>
    <row r="17" spans="1:3" ht="18" customHeight="1" x14ac:dyDescent="0.25">
      <c r="A17" s="234"/>
    </row>
    <row r="18" spans="1:3" ht="15.75" customHeight="1" x14ac:dyDescent="0.25">
      <c r="A18" s="235"/>
    </row>
    <row r="19" spans="1:3" ht="15.75" customHeight="1" x14ac:dyDescent="0.25">
      <c r="A19" s="235" t="s">
        <v>56</v>
      </c>
      <c r="B19" s="235" t="s">
        <v>57</v>
      </c>
      <c r="C19" s="309" t="str">
        <f>IF('proje ve personel bilgileri'!B2&lt;&gt;0,'proje ve personel bilgileri'!B2," ")</f>
        <v xml:space="preserve"> </v>
      </c>
    </row>
    <row r="20" spans="1:3" ht="15.75" customHeight="1" x14ac:dyDescent="0.25">
      <c r="A20" s="235" t="s">
        <v>58</v>
      </c>
      <c r="B20" s="235" t="s">
        <v>57</v>
      </c>
      <c r="C20" s="308"/>
    </row>
    <row r="21" spans="1:3" ht="15.75" customHeight="1" x14ac:dyDescent="0.25">
      <c r="A21" s="235" t="s">
        <v>59</v>
      </c>
      <c r="B21" s="235" t="s">
        <v>57</v>
      </c>
      <c r="C21" s="308"/>
    </row>
    <row r="22" spans="1:3" ht="15.75" customHeight="1" x14ac:dyDescent="0.25">
      <c r="A22" s="235" t="s">
        <v>60</v>
      </c>
      <c r="B22" s="235" t="s">
        <v>57</v>
      </c>
      <c r="C22" s="308"/>
    </row>
    <row r="23" spans="1:3" ht="15.75" customHeight="1" x14ac:dyDescent="0.25">
      <c r="A23" s="236" t="s">
        <v>61</v>
      </c>
      <c r="B23" s="235" t="s">
        <v>57</v>
      </c>
      <c r="C23" s="308"/>
    </row>
    <row r="24" spans="1:3" ht="15.75" customHeight="1" x14ac:dyDescent="0.25">
      <c r="A24" s="236" t="s">
        <v>62</v>
      </c>
      <c r="B24" s="235" t="s">
        <v>57</v>
      </c>
      <c r="C24" s="308"/>
    </row>
    <row r="25" spans="1:3" ht="15.75" customHeight="1" x14ac:dyDescent="0.25">
      <c r="A25" s="236" t="s">
        <v>63</v>
      </c>
      <c r="B25" s="235" t="s">
        <v>57</v>
      </c>
      <c r="C25" s="308"/>
    </row>
    <row r="26" spans="1:3" ht="15.75" customHeight="1" x14ac:dyDescent="0.25">
      <c r="A26" s="236" t="s">
        <v>64</v>
      </c>
      <c r="B26" s="235" t="s">
        <v>57</v>
      </c>
      <c r="C26" s="308"/>
    </row>
    <row r="27" spans="1:3" ht="15.75" customHeight="1" x14ac:dyDescent="0.25">
      <c r="A27" s="236"/>
      <c r="B27" s="235"/>
      <c r="C27" s="308"/>
    </row>
    <row r="28" spans="1:3" ht="15.75" customHeight="1" x14ac:dyDescent="0.25">
      <c r="A28" s="236" t="s">
        <v>65</v>
      </c>
      <c r="B28" s="235" t="s">
        <v>57</v>
      </c>
      <c r="C28" s="310" t="str">
        <f>IF('proje ve personel bilgileri'!B9&lt;&gt;0,'proje ve personel bilgileri'!B9," ")</f>
        <v xml:space="preserve"> </v>
      </c>
    </row>
    <row r="29" spans="1:3" ht="15.75" customHeight="1" x14ac:dyDescent="0.25">
      <c r="A29" s="236" t="s">
        <v>66</v>
      </c>
      <c r="B29" s="235" t="s">
        <v>57</v>
      </c>
      <c r="C29" s="310" t="str">
        <f>IF('proje ve personel bilgileri'!B10&lt;&gt;0,'proje ve personel bilgileri'!B10," ")</f>
        <v xml:space="preserve"> </v>
      </c>
    </row>
    <row r="30" spans="1:3" ht="15.75" customHeight="1" x14ac:dyDescent="0.25">
      <c r="A30" s="237"/>
    </row>
    <row r="31" spans="1:3" ht="18" customHeight="1" x14ac:dyDescent="0.25">
      <c r="A31" s="238"/>
    </row>
    <row r="32" spans="1:3" ht="18" customHeight="1" x14ac:dyDescent="0.25">
      <c r="A32" s="238"/>
    </row>
    <row r="33" spans="1:3" ht="18" customHeight="1" x14ac:dyDescent="0.25">
      <c r="A33" s="238"/>
    </row>
    <row r="34" spans="1:3" ht="18" customHeight="1" x14ac:dyDescent="0.25">
      <c r="A34" s="328" t="s">
        <v>46</v>
      </c>
      <c r="B34" s="328"/>
      <c r="C34" s="328"/>
    </row>
    <row r="35" spans="1:3" ht="18" customHeight="1" x14ac:dyDescent="0.25">
      <c r="A35" s="329">
        <v>41640</v>
      </c>
      <c r="B35" s="329"/>
      <c r="C35" s="329"/>
    </row>
    <row r="46" spans="1:3" ht="18.75" customHeight="1" x14ac:dyDescent="0.25">
      <c r="A46" s="242" t="s">
        <v>67</v>
      </c>
    </row>
    <row r="47" spans="1:3" ht="15" customHeight="1" x14ac:dyDescent="0.25">
      <c r="A47" s="243"/>
    </row>
    <row r="48" spans="1:3" ht="51" customHeight="1" x14ac:dyDescent="0.25">
      <c r="A48" s="325" t="s">
        <v>68</v>
      </c>
      <c r="B48" s="325"/>
      <c r="C48" s="325"/>
    </row>
    <row r="49" spans="1:3" ht="15" customHeight="1" x14ac:dyDescent="0.25">
      <c r="A49" s="243"/>
      <c r="B49" s="305"/>
      <c r="C49" s="305"/>
    </row>
    <row r="50" spans="1:3" ht="146.25" customHeight="1" x14ac:dyDescent="0.25">
      <c r="A50" s="325" t="s">
        <v>69</v>
      </c>
      <c r="B50" s="325"/>
      <c r="C50" s="325"/>
    </row>
    <row r="51" spans="1:3" ht="15" customHeight="1" x14ac:dyDescent="0.25">
      <c r="A51" s="243" t="s">
        <v>50</v>
      </c>
      <c r="B51" s="305"/>
      <c r="C51" s="305"/>
    </row>
    <row r="52" spans="1:3" ht="115.5" customHeight="1" x14ac:dyDescent="0.25">
      <c r="A52" s="325" t="s">
        <v>70</v>
      </c>
      <c r="B52" s="325"/>
      <c r="C52" s="325"/>
    </row>
    <row r="53" spans="1:3" ht="15" customHeight="1" x14ac:dyDescent="0.25">
      <c r="A53" s="243"/>
      <c r="B53" s="305"/>
      <c r="C53" s="305"/>
    </row>
    <row r="54" spans="1:3" ht="60" customHeight="1" x14ac:dyDescent="0.25">
      <c r="A54" s="325" t="s">
        <v>71</v>
      </c>
      <c r="B54" s="325"/>
      <c r="C54" s="325"/>
    </row>
    <row r="55" spans="1:3" ht="20.25" customHeight="1" x14ac:dyDescent="0.25">
      <c r="A55" s="244" t="s">
        <v>72</v>
      </c>
    </row>
    <row r="56" spans="1:3" ht="15" customHeight="1" x14ac:dyDescent="0.25">
      <c r="A56" s="239"/>
    </row>
    <row r="57" spans="1:3" ht="15" customHeight="1" x14ac:dyDescent="0.25">
      <c r="A57" s="240"/>
    </row>
    <row r="58" spans="1:3" ht="16.5" customHeight="1" x14ac:dyDescent="0.25">
      <c r="A58" s="247" t="s">
        <v>67</v>
      </c>
      <c r="C58" s="306"/>
    </row>
    <row r="59" spans="1:3" ht="16.5" customHeight="1" x14ac:dyDescent="0.25">
      <c r="A59" s="245"/>
      <c r="C59" s="306"/>
    </row>
    <row r="60" spans="1:3" ht="25.5" customHeight="1" x14ac:dyDescent="0.25">
      <c r="A60" s="246" t="s">
        <v>73</v>
      </c>
      <c r="C60" s="306"/>
    </row>
    <row r="61" spans="1:3" ht="25.5" customHeight="1" x14ac:dyDescent="0.25">
      <c r="A61" s="246" t="s">
        <v>74</v>
      </c>
      <c r="C61" s="306"/>
    </row>
    <row r="62" spans="1:3" ht="25.5" customHeight="1" x14ac:dyDescent="0.25">
      <c r="A62" s="246" t="s">
        <v>75</v>
      </c>
      <c r="C62" s="306"/>
    </row>
    <row r="63" spans="1:3" ht="31.5" customHeight="1" x14ac:dyDescent="0.25">
      <c r="A63" s="326" t="s">
        <v>76</v>
      </c>
      <c r="B63" s="326"/>
      <c r="C63" s="326"/>
    </row>
    <row r="64" spans="1:3" ht="25.5" customHeight="1" x14ac:dyDescent="0.25">
      <c r="A64" s="246" t="s">
        <v>77</v>
      </c>
      <c r="C64" s="306"/>
    </row>
    <row r="65" spans="1:3" ht="25.5" customHeight="1" x14ac:dyDescent="0.25">
      <c r="A65" s="246" t="s">
        <v>78</v>
      </c>
      <c r="C65" s="306"/>
    </row>
    <row r="66" spans="1:3" ht="25.5" customHeight="1" x14ac:dyDescent="0.25">
      <c r="A66" s="246" t="s">
        <v>79</v>
      </c>
      <c r="C66" s="306"/>
    </row>
    <row r="67" spans="1:3" ht="25.5" customHeight="1" x14ac:dyDescent="0.25">
      <c r="A67" s="246" t="s">
        <v>80</v>
      </c>
      <c r="C67" s="306"/>
    </row>
    <row r="68" spans="1:3" ht="25.5" customHeight="1" x14ac:dyDescent="0.25">
      <c r="A68" s="246" t="s">
        <v>81</v>
      </c>
      <c r="C68" s="306"/>
    </row>
    <row r="69" spans="1:3" ht="25.5" customHeight="1" x14ac:dyDescent="0.25">
      <c r="A69" s="247" t="s">
        <v>82</v>
      </c>
      <c r="C69" s="306"/>
    </row>
    <row r="70" spans="1:3" ht="25.5" customHeight="1" x14ac:dyDescent="0.25">
      <c r="A70" s="246" t="s">
        <v>83</v>
      </c>
      <c r="C70" s="306"/>
    </row>
    <row r="71" spans="1:3" ht="25.5" customHeight="1" x14ac:dyDescent="0.25">
      <c r="A71" s="246" t="s">
        <v>84</v>
      </c>
      <c r="C71" s="306"/>
    </row>
    <row r="72" spans="1:3" ht="16.5" customHeight="1" x14ac:dyDescent="0.25">
      <c r="A72" s="241"/>
    </row>
    <row r="73" spans="1:3" ht="16.5" customHeight="1" x14ac:dyDescent="0.25">
      <c r="A73" s="241"/>
    </row>
  </sheetData>
  <sheetProtection password="D0BF" sheet="1"/>
  <mergeCells count="14">
    <mergeCell ref="A52:C52"/>
    <mergeCell ref="A54:C54"/>
    <mergeCell ref="A63:C63"/>
    <mergeCell ref="A1:C1"/>
    <mergeCell ref="A2:C2"/>
    <mergeCell ref="A3:C3"/>
    <mergeCell ref="A4:C4"/>
    <mergeCell ref="A48:C48"/>
    <mergeCell ref="A50:C50"/>
    <mergeCell ref="A34:C34"/>
    <mergeCell ref="A35:C35"/>
    <mergeCell ref="A9:C9"/>
    <mergeCell ref="A10:C10"/>
    <mergeCell ref="A11:C11"/>
  </mergeCells>
  <printOptions horizontalCentered="1"/>
  <pageMargins left="0.70866141732282995" right="0.31496062992126" top="0.74803149606299002" bottom="0.74803149606299002" header="0.31496062992126" footer="0.31496062992126"/>
  <pageSetup paperSize="9" scale="92" orientation="portrait"/>
  <rowBreaks count="2" manualBreakCount="2">
    <brk id="45" man="1"/>
    <brk id="54"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6"/>
  <sheetViews>
    <sheetView workbookViewId="0">
      <selection sqref="A1:E1"/>
    </sheetView>
  </sheetViews>
  <sheetFormatPr defaultColWidth="9.140625" defaultRowHeight="15" customHeight="1" x14ac:dyDescent="0.25"/>
  <cols>
    <col min="1" max="1" width="10" style="3" customWidth="1"/>
    <col min="2" max="2" width="22.5703125" style="3" customWidth="1"/>
    <col min="3" max="3" width="26.85546875" style="3" customWidth="1"/>
    <col min="4" max="4" width="15.7109375" style="3" customWidth="1"/>
    <col min="5" max="5" width="10.140625" style="3" customWidth="1"/>
  </cols>
  <sheetData>
    <row r="1" spans="1:5" ht="15.75" customHeight="1" x14ac:dyDescent="0.25">
      <c r="A1" s="348" t="s">
        <v>244</v>
      </c>
      <c r="B1" s="348"/>
      <c r="C1" s="348"/>
      <c r="D1" s="348"/>
      <c r="E1" s="348"/>
    </row>
    <row r="2" spans="1:5" ht="15" customHeight="1" x14ac:dyDescent="0.25">
      <c r="A2" s="70"/>
      <c r="B2" s="71" t="str">
        <f>'proje ve personel bilgileri'!B7</f>
        <v>/</v>
      </c>
      <c r="C2" s="70" t="s">
        <v>109</v>
      </c>
      <c r="E2" s="70"/>
    </row>
    <row r="3" spans="1:5" ht="15.75" customHeight="1" x14ac:dyDescent="0.25">
      <c r="E3" s="52" t="s">
        <v>245</v>
      </c>
    </row>
    <row r="4" spans="1:5" ht="24" customHeight="1" x14ac:dyDescent="0.25">
      <c r="A4" s="53" t="s">
        <v>2</v>
      </c>
      <c r="B4" s="521">
        <f>'proje ve personel bilgileri'!B2</f>
        <v>0</v>
      </c>
      <c r="C4" s="522"/>
      <c r="D4" s="522"/>
      <c r="E4" s="523"/>
    </row>
    <row r="5" spans="1:5" ht="25.5" customHeight="1" x14ac:dyDescent="0.25">
      <c r="A5" s="54" t="s">
        <v>4</v>
      </c>
      <c r="B5" s="521">
        <f>'proje ve personel bilgileri'!B3</f>
        <v>0</v>
      </c>
      <c r="C5" s="522"/>
      <c r="D5" s="522"/>
      <c r="E5" s="523"/>
    </row>
    <row r="6" spans="1:5" ht="44.25" customHeight="1" x14ac:dyDescent="0.25">
      <c r="A6" s="354" t="s">
        <v>246</v>
      </c>
      <c r="B6" s="524"/>
      <c r="C6" s="355"/>
      <c r="D6" s="271" t="s">
        <v>247</v>
      </c>
      <c r="E6" s="432" t="s">
        <v>248</v>
      </c>
    </row>
    <row r="7" spans="1:5" ht="15.75" customHeight="1" x14ac:dyDescent="0.25">
      <c r="A7" s="525"/>
      <c r="B7" s="526"/>
      <c r="C7" s="527"/>
      <c r="D7" s="277" t="s">
        <v>98</v>
      </c>
      <c r="E7" s="528"/>
    </row>
    <row r="8" spans="1:5" ht="15.75" customHeight="1" x14ac:dyDescent="0.25">
      <c r="A8" s="349" t="s">
        <v>249</v>
      </c>
      <c r="B8" s="534"/>
      <c r="C8" s="350"/>
      <c r="D8" s="260">
        <f>'G011'!K1953</f>
        <v>0</v>
      </c>
      <c r="E8" s="261">
        <f t="shared" ref="E8:E15" si="0">IF(D8&lt;&gt;0,(D8/$D$16)*100,0)</f>
        <v>0</v>
      </c>
    </row>
    <row r="9" spans="1:5" ht="15.75" customHeight="1" x14ac:dyDescent="0.25">
      <c r="A9" s="349" t="s">
        <v>250</v>
      </c>
      <c r="B9" s="534"/>
      <c r="C9" s="350"/>
      <c r="D9" s="261">
        <f>'G012'!G1169</f>
        <v>0</v>
      </c>
      <c r="E9" s="261">
        <f t="shared" si="0"/>
        <v>0</v>
      </c>
    </row>
    <row r="10" spans="1:5" ht="30" customHeight="1" x14ac:dyDescent="0.25">
      <c r="A10" s="349" t="s">
        <v>251</v>
      </c>
      <c r="B10" s="534"/>
      <c r="C10" s="350"/>
      <c r="D10" s="261">
        <f>'G013'!H1055</f>
        <v>0</v>
      </c>
      <c r="E10" s="261">
        <f t="shared" si="0"/>
        <v>0</v>
      </c>
    </row>
    <row r="11" spans="1:5" ht="45" customHeight="1" x14ac:dyDescent="0.25">
      <c r="A11" s="539" t="s">
        <v>252</v>
      </c>
      <c r="B11" s="540"/>
      <c r="C11" s="277" t="s">
        <v>194</v>
      </c>
      <c r="D11" s="261">
        <f>G014A!Q666</f>
        <v>0</v>
      </c>
      <c r="E11" s="261">
        <f t="shared" si="0"/>
        <v>0</v>
      </c>
    </row>
    <row r="12" spans="1:5" ht="45" customHeight="1" x14ac:dyDescent="0.25">
      <c r="A12" s="541"/>
      <c r="B12" s="542"/>
      <c r="C12" s="277" t="s">
        <v>207</v>
      </c>
      <c r="D12" s="261">
        <f>G014B!Q153</f>
        <v>0</v>
      </c>
      <c r="E12" s="261">
        <f t="shared" si="0"/>
        <v>0</v>
      </c>
    </row>
    <row r="13" spans="1:5" ht="44.25" customHeight="1" x14ac:dyDescent="0.25">
      <c r="A13" s="535" t="s">
        <v>253</v>
      </c>
      <c r="B13" s="536"/>
      <c r="C13" s="277" t="s">
        <v>194</v>
      </c>
      <c r="D13" s="261">
        <f>G015A!M553</f>
        <v>0</v>
      </c>
      <c r="E13" s="261">
        <f t="shared" si="0"/>
        <v>0</v>
      </c>
    </row>
    <row r="14" spans="1:5" ht="15.75" customHeight="1" x14ac:dyDescent="0.25">
      <c r="A14" s="537"/>
      <c r="B14" s="538"/>
      <c r="C14" s="277" t="s">
        <v>207</v>
      </c>
      <c r="D14" s="261">
        <f>G015B!M138</f>
        <v>0</v>
      </c>
      <c r="E14" s="261">
        <f t="shared" si="0"/>
        <v>0</v>
      </c>
    </row>
    <row r="15" spans="1:5" ht="15.75" customHeight="1" x14ac:dyDescent="0.25">
      <c r="A15" s="349" t="s">
        <v>254</v>
      </c>
      <c r="B15" s="534"/>
      <c r="C15" s="350"/>
      <c r="D15" s="261">
        <f>'G016'!H1708</f>
        <v>0</v>
      </c>
      <c r="E15" s="261">
        <f t="shared" si="0"/>
        <v>0</v>
      </c>
    </row>
    <row r="16" spans="1:5" ht="15.75" customHeight="1" x14ac:dyDescent="0.25">
      <c r="A16" s="531" t="s">
        <v>255</v>
      </c>
      <c r="B16" s="532"/>
      <c r="C16" s="533"/>
      <c r="D16" s="261">
        <f>SUM(D8:D15)</f>
        <v>0</v>
      </c>
      <c r="E16" s="262">
        <v>100</v>
      </c>
    </row>
    <row r="17" spans="1:5" ht="15" customHeight="1" x14ac:dyDescent="0.25">
      <c r="A17" s="46"/>
      <c r="B17" s="46"/>
      <c r="C17" s="46"/>
      <c r="D17" s="46"/>
      <c r="E17" s="46"/>
    </row>
    <row r="18" spans="1:5" ht="15" customHeight="1" x14ac:dyDescent="0.25">
      <c r="A18" s="51"/>
    </row>
    <row r="19" spans="1:5" ht="15.75" customHeight="1" x14ac:dyDescent="0.25">
      <c r="A19" s="51"/>
    </row>
    <row r="20" spans="1:5" ht="52.5" customHeight="1" x14ac:dyDescent="0.25">
      <c r="A20" s="529" t="s">
        <v>256</v>
      </c>
      <c r="B20" s="530"/>
      <c r="C20" s="530"/>
      <c r="D20" s="530"/>
      <c r="E20" s="154"/>
    </row>
    <row r="21" spans="1:5" ht="28.5" customHeight="1" x14ac:dyDescent="0.25">
      <c r="A21" s="519" t="s">
        <v>257</v>
      </c>
      <c r="B21" s="516"/>
      <c r="C21" s="516"/>
      <c r="D21" s="516"/>
      <c r="E21" s="520"/>
    </row>
    <row r="22" spans="1:5" ht="44.25" customHeight="1" x14ac:dyDescent="0.25">
      <c r="A22" s="517" t="s">
        <v>258</v>
      </c>
      <c r="B22" s="518"/>
      <c r="C22" s="518"/>
      <c r="D22" s="518"/>
      <c r="E22" s="67"/>
    </row>
    <row r="23" spans="1:5" ht="15" customHeight="1" x14ac:dyDescent="0.25">
      <c r="A23" s="55"/>
    </row>
    <row r="24" spans="1:5" ht="15" customHeight="1" x14ac:dyDescent="0.25">
      <c r="A24" s="276"/>
    </row>
    <row r="25" spans="1:5" ht="15" customHeight="1" x14ac:dyDescent="0.25">
      <c r="A25" s="276"/>
    </row>
    <row r="26" spans="1:5" ht="15" customHeight="1" x14ac:dyDescent="0.25">
      <c r="A26" s="512" t="s">
        <v>259</v>
      </c>
      <c r="B26" s="512"/>
      <c r="C26" s="512"/>
      <c r="D26" s="512"/>
    </row>
  </sheetData>
  <sheetProtection password="D0BF" sheet="1"/>
  <mergeCells count="16">
    <mergeCell ref="A22:D22"/>
    <mergeCell ref="A21:E21"/>
    <mergeCell ref="A26:D26"/>
    <mergeCell ref="A1:E1"/>
    <mergeCell ref="B4:E4"/>
    <mergeCell ref="B5:E5"/>
    <mergeCell ref="A6:C7"/>
    <mergeCell ref="E6:E7"/>
    <mergeCell ref="A20:D20"/>
    <mergeCell ref="A16:C16"/>
    <mergeCell ref="A8:C8"/>
    <mergeCell ref="A9:C9"/>
    <mergeCell ref="A10:C10"/>
    <mergeCell ref="A13:B14"/>
    <mergeCell ref="A15:C15"/>
    <mergeCell ref="A11:B12"/>
  </mergeCells>
  <pageMargins left="0.7" right="0.7" top="0.75" bottom="0.75" header="0.3" footer="0.3"/>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2"/>
  <sheetViews>
    <sheetView workbookViewId="0">
      <selection sqref="A1:C1"/>
    </sheetView>
  </sheetViews>
  <sheetFormatPr defaultColWidth="9.140625" defaultRowHeight="15" customHeight="1" x14ac:dyDescent="0.25"/>
  <cols>
    <col min="1" max="1" width="14.7109375" style="3" customWidth="1"/>
    <col min="2" max="2" width="75.7109375" style="3" customWidth="1"/>
    <col min="3" max="3" width="22.42578125" style="3" customWidth="1"/>
    <col min="4" max="4" width="17.28515625" style="3" customWidth="1"/>
  </cols>
  <sheetData>
    <row r="1" spans="1:3" ht="15.75" customHeight="1" x14ac:dyDescent="0.25">
      <c r="A1" s="348" t="s">
        <v>260</v>
      </c>
      <c r="B1" s="348"/>
      <c r="C1" s="348"/>
    </row>
    <row r="2" spans="1:3" ht="15" customHeight="1" x14ac:dyDescent="0.25">
      <c r="A2" s="66"/>
    </row>
    <row r="3" spans="1:3" ht="18.75" customHeight="1" x14ac:dyDescent="0.25">
      <c r="C3" s="10" t="s">
        <v>261</v>
      </c>
    </row>
    <row r="4" spans="1:3" ht="24" customHeight="1" x14ac:dyDescent="0.25">
      <c r="A4" s="222" t="s">
        <v>2</v>
      </c>
      <c r="B4" s="544">
        <f>'proje ve personel bilgileri'!B2</f>
        <v>0</v>
      </c>
      <c r="C4" s="545"/>
    </row>
    <row r="5" spans="1:3" ht="24" customHeight="1" x14ac:dyDescent="0.25">
      <c r="A5" s="223" t="s">
        <v>4</v>
      </c>
      <c r="B5" s="544">
        <f>'proje ve personel bilgileri'!B3:D3</f>
        <v>0</v>
      </c>
      <c r="C5" s="545"/>
    </row>
    <row r="6" spans="1:3" ht="15.75" customHeight="1" x14ac:dyDescent="0.25">
      <c r="A6" s="223" t="s">
        <v>262</v>
      </c>
      <c r="B6" s="435"/>
      <c r="C6" s="436"/>
    </row>
    <row r="7" spans="1:3" ht="15" customHeight="1" x14ac:dyDescent="0.25">
      <c r="A7" s="539" t="s">
        <v>263</v>
      </c>
      <c r="B7" s="540"/>
      <c r="C7" s="224" t="s">
        <v>264</v>
      </c>
    </row>
    <row r="8" spans="1:3" ht="15" customHeight="1" x14ac:dyDescent="0.25">
      <c r="A8" s="548"/>
      <c r="B8" s="549"/>
      <c r="C8" s="224" t="s">
        <v>265</v>
      </c>
    </row>
    <row r="9" spans="1:3" ht="15" customHeight="1" x14ac:dyDescent="0.25">
      <c r="A9" s="548"/>
      <c r="B9" s="549"/>
      <c r="C9" s="224" t="s">
        <v>266</v>
      </c>
    </row>
    <row r="10" spans="1:3" ht="15.75" customHeight="1" x14ac:dyDescent="0.25">
      <c r="A10" s="541"/>
      <c r="B10" s="542"/>
      <c r="C10" s="225" t="s">
        <v>267</v>
      </c>
    </row>
    <row r="11" spans="1:3" ht="30.75" customHeight="1" x14ac:dyDescent="0.25">
      <c r="A11" s="435" t="s">
        <v>268</v>
      </c>
      <c r="B11" s="436"/>
      <c r="C11" s="226" t="s">
        <v>269</v>
      </c>
    </row>
    <row r="12" spans="1:3" ht="30.75" customHeight="1" x14ac:dyDescent="0.25">
      <c r="A12" s="546" t="s">
        <v>270</v>
      </c>
      <c r="B12" s="547"/>
      <c r="C12" s="226" t="s">
        <v>269</v>
      </c>
    </row>
    <row r="13" spans="1:3" ht="36.75" customHeight="1" x14ac:dyDescent="0.25">
      <c r="A13" s="435" t="s">
        <v>271</v>
      </c>
      <c r="B13" s="436"/>
      <c r="C13" s="226" t="s">
        <v>269</v>
      </c>
    </row>
    <row r="14" spans="1:3" ht="30" customHeight="1" x14ac:dyDescent="0.25">
      <c r="A14" s="435" t="s">
        <v>272</v>
      </c>
      <c r="B14" s="436"/>
      <c r="C14" s="226" t="s">
        <v>273</v>
      </c>
    </row>
    <row r="15" spans="1:3" ht="39" customHeight="1" x14ac:dyDescent="0.25">
      <c r="A15" s="435" t="s">
        <v>274</v>
      </c>
      <c r="B15" s="436"/>
      <c r="C15" s="226" t="s">
        <v>269</v>
      </c>
    </row>
    <row r="16" spans="1:3" ht="15" customHeight="1" x14ac:dyDescent="0.25">
      <c r="A16" s="227"/>
      <c r="B16" s="227"/>
      <c r="C16" s="227"/>
    </row>
    <row r="17" spans="1:9" ht="15" customHeight="1" x14ac:dyDescent="0.25">
      <c r="A17" s="543" t="s">
        <v>275</v>
      </c>
      <c r="B17" s="543"/>
    </row>
    <row r="18" spans="1:9" ht="15" customHeight="1" x14ac:dyDescent="0.25">
      <c r="A18" s="228"/>
    </row>
    <row r="19" spans="1:9" ht="15" customHeight="1" x14ac:dyDescent="0.25">
      <c r="A19" s="229"/>
    </row>
    <row r="20" spans="1:9" ht="15" customHeight="1" x14ac:dyDescent="0.25">
      <c r="A20" s="543" t="s">
        <v>276</v>
      </c>
      <c r="B20" s="543"/>
      <c r="C20" s="543"/>
    </row>
    <row r="21" spans="1:9" ht="15" customHeight="1" x14ac:dyDescent="0.25">
      <c r="A21" s="51"/>
    </row>
    <row r="22" spans="1:9" ht="15" customHeight="1" x14ac:dyDescent="0.25">
      <c r="A22" s="230" t="s">
        <v>102</v>
      </c>
      <c r="B22" s="79" t="s">
        <v>277</v>
      </c>
      <c r="C22" s="80"/>
      <c r="D22" s="80"/>
      <c r="E22" s="79"/>
      <c r="F22" s="80"/>
      <c r="G22" s="80"/>
      <c r="H22" s="81"/>
      <c r="I22" s="81"/>
    </row>
  </sheetData>
  <sheetProtection password="D0BF" sheet="1"/>
  <mergeCells count="12">
    <mergeCell ref="A15:B15"/>
    <mergeCell ref="A17:B17"/>
    <mergeCell ref="A20:C20"/>
    <mergeCell ref="A1:C1"/>
    <mergeCell ref="A11:B11"/>
    <mergeCell ref="B4:C4"/>
    <mergeCell ref="B5:C5"/>
    <mergeCell ref="B6:C6"/>
    <mergeCell ref="A12:B12"/>
    <mergeCell ref="A7:B10"/>
    <mergeCell ref="A13:B13"/>
    <mergeCell ref="A14:B14"/>
  </mergeCells>
  <pageMargins left="0.70866141732282995" right="0.70866141732282995" top="0.74803149606299002" bottom="0.74803149606299002" header="0.31496062992126" footer="0.31496062992126"/>
  <pageSetup paperSize="9"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67"/>
  <sheetViews>
    <sheetView workbookViewId="0">
      <selection activeCell="C10" sqref="C10"/>
    </sheetView>
  </sheetViews>
  <sheetFormatPr defaultColWidth="9.140625" defaultRowHeight="15" customHeight="1" x14ac:dyDescent="0.25"/>
  <cols>
    <col min="1" max="1" width="5.42578125" style="3" customWidth="1"/>
    <col min="2" max="2" width="39.42578125" style="3" customWidth="1"/>
    <col min="3" max="3" width="7.140625" style="3" customWidth="1"/>
    <col min="4" max="4" width="10.85546875" style="3" customWidth="1"/>
    <col min="5" max="5" width="11.28515625" style="3" customWidth="1"/>
    <col min="6" max="6" width="12.28515625" style="3" customWidth="1"/>
    <col min="7" max="7" width="9.28515625" style="3" customWidth="1"/>
    <col min="8" max="9" width="11.85546875" style="3" customWidth="1"/>
    <col min="10" max="10" width="14.28515625" style="3" customWidth="1"/>
    <col min="11" max="11" width="16.140625" style="3" customWidth="1"/>
  </cols>
  <sheetData>
    <row r="1" spans="1:17" ht="15.75" customHeight="1" x14ac:dyDescent="0.25">
      <c r="A1" s="348" t="s">
        <v>85</v>
      </c>
      <c r="B1" s="348"/>
      <c r="C1" s="348"/>
      <c r="D1" s="348"/>
      <c r="E1" s="348"/>
      <c r="F1" s="348"/>
      <c r="G1" s="348"/>
      <c r="H1" s="348"/>
      <c r="I1" s="348"/>
      <c r="J1" s="348"/>
      <c r="K1" s="348"/>
      <c r="L1" s="295"/>
      <c r="M1" s="295"/>
      <c r="N1" s="295"/>
      <c r="O1" s="295"/>
      <c r="P1" s="295"/>
      <c r="Q1" s="295"/>
    </row>
    <row r="2" spans="1:17" ht="15" customHeight="1" x14ac:dyDescent="0.25">
      <c r="A2" s="70"/>
      <c r="B2" s="70"/>
      <c r="C2" s="70"/>
      <c r="D2" s="70"/>
      <c r="E2" s="70"/>
      <c r="F2" s="78">
        <f>'proje ve personel bilgileri'!$B$5</f>
        <v>0</v>
      </c>
      <c r="G2" s="72">
        <f>IF('proje ve personel bilgileri'!$B$6=1,"/ Ocak ayına aittir.",(IF('proje ve personel bilgileri'!$B$6=2,"/ Temmuz ayına aittir.",0)))</f>
        <v>0</v>
      </c>
      <c r="H2" s="70"/>
      <c r="I2" s="70"/>
      <c r="J2" s="70"/>
      <c r="K2" s="70"/>
      <c r="L2" s="66"/>
      <c r="M2" s="66"/>
      <c r="N2" s="66"/>
      <c r="O2" s="66"/>
      <c r="P2" s="66"/>
      <c r="Q2" s="66"/>
    </row>
    <row r="3" spans="1:17" ht="18.75" customHeight="1" x14ac:dyDescent="0.25">
      <c r="K3" s="4" t="s">
        <v>86</v>
      </c>
    </row>
    <row r="4" spans="1:17" ht="15.75" customHeight="1" x14ac:dyDescent="0.25">
      <c r="A4" s="349" t="s">
        <v>2</v>
      </c>
      <c r="B4" s="350"/>
      <c r="C4" s="351">
        <f>'proje ve personel bilgileri'!$B$2</f>
        <v>0</v>
      </c>
      <c r="D4" s="352"/>
      <c r="E4" s="352"/>
      <c r="F4" s="352"/>
      <c r="G4" s="352"/>
      <c r="H4" s="352"/>
      <c r="I4" s="352"/>
      <c r="J4" s="352"/>
      <c r="K4" s="353"/>
    </row>
    <row r="5" spans="1:17" ht="15.75" customHeight="1" x14ac:dyDescent="0.25">
      <c r="A5" s="354" t="s">
        <v>4</v>
      </c>
      <c r="B5" s="355"/>
      <c r="C5" s="356">
        <f>'proje ve personel bilgileri'!$B$3</f>
        <v>0</v>
      </c>
      <c r="D5" s="357"/>
      <c r="E5" s="357"/>
      <c r="F5" s="357"/>
      <c r="G5" s="357"/>
      <c r="H5" s="357"/>
      <c r="I5" s="357"/>
      <c r="J5" s="357"/>
      <c r="K5" s="358"/>
    </row>
    <row r="6" spans="1:17" ht="15" customHeight="1" x14ac:dyDescent="0.25">
      <c r="A6" s="343" t="s">
        <v>87</v>
      </c>
      <c r="B6" s="343" t="s">
        <v>15</v>
      </c>
      <c r="C6" s="343" t="s">
        <v>88</v>
      </c>
      <c r="D6" s="344" t="s">
        <v>89</v>
      </c>
      <c r="E6" s="346"/>
      <c r="F6" s="347"/>
      <c r="G6" s="343" t="s">
        <v>90</v>
      </c>
      <c r="H6" s="333" t="s">
        <v>91</v>
      </c>
      <c r="I6" s="333" t="s">
        <v>92</v>
      </c>
      <c r="J6" s="333" t="s">
        <v>93</v>
      </c>
      <c r="K6" s="336" t="s">
        <v>94</v>
      </c>
    </row>
    <row r="7" spans="1:17" ht="20.25" customHeight="1" x14ac:dyDescent="0.25">
      <c r="A7" s="338"/>
      <c r="B7" s="338"/>
      <c r="C7" s="338"/>
      <c r="D7" s="345"/>
      <c r="E7" s="339" t="s">
        <v>95</v>
      </c>
      <c r="F7" s="340"/>
      <c r="G7" s="338"/>
      <c r="H7" s="334"/>
      <c r="I7" s="334"/>
      <c r="J7" s="334"/>
      <c r="K7" s="337"/>
    </row>
    <row r="8" spans="1:17" ht="59.25" customHeight="1" x14ac:dyDescent="0.25">
      <c r="A8" s="338"/>
      <c r="B8" s="338"/>
      <c r="C8" s="338"/>
      <c r="D8" s="345"/>
      <c r="E8" s="5" t="s">
        <v>96</v>
      </c>
      <c r="F8" s="5" t="s">
        <v>97</v>
      </c>
      <c r="G8" s="338"/>
      <c r="H8" s="334"/>
      <c r="I8" s="335"/>
      <c r="J8" s="335"/>
      <c r="K8" s="338"/>
    </row>
    <row r="9" spans="1:17" ht="15.75" customHeight="1" x14ac:dyDescent="0.25">
      <c r="A9" s="338"/>
      <c r="B9" s="338"/>
      <c r="C9" s="338"/>
      <c r="D9" s="345"/>
      <c r="E9" s="6" t="s">
        <v>98</v>
      </c>
      <c r="F9" s="6" t="s">
        <v>98</v>
      </c>
      <c r="G9" s="294" t="s">
        <v>98</v>
      </c>
      <c r="H9" s="294" t="s">
        <v>98</v>
      </c>
      <c r="I9" s="297" t="s">
        <v>98</v>
      </c>
      <c r="J9" s="6" t="s">
        <v>98</v>
      </c>
      <c r="K9" s="338"/>
    </row>
    <row r="10" spans="1:17" ht="15.75" customHeight="1" x14ac:dyDescent="0.25">
      <c r="A10" s="1">
        <v>1</v>
      </c>
      <c r="B10" s="94" t="str">
        <f>IF('proje ve personel bilgileri'!A14&lt;&gt;0,('proje ve personel bilgileri'!A14)," ")</f>
        <v xml:space="preserve"> </v>
      </c>
      <c r="C10" s="95"/>
      <c r="D10" s="96"/>
      <c r="E10" s="96"/>
      <c r="F10" s="96"/>
      <c r="G10" s="96"/>
      <c r="H10" s="96"/>
      <c r="I10" s="96"/>
      <c r="J10" s="96"/>
      <c r="K10" s="97">
        <f t="shared" ref="K10:K27" si="0">IF(D10&lt;&gt;0,SUM(D10+E10+F10+G10-H10-I10-J10),0)</f>
        <v>0</v>
      </c>
    </row>
    <row r="11" spans="1:17" ht="15.75" customHeight="1" x14ac:dyDescent="0.25">
      <c r="A11" s="2">
        <v>2</v>
      </c>
      <c r="B11" s="94" t="str">
        <f>IF('proje ve personel bilgileri'!A15&lt;&gt;0,('proje ve personel bilgileri'!A15)," ")</f>
        <v xml:space="preserve"> </v>
      </c>
      <c r="C11" s="95"/>
      <c r="D11" s="96"/>
      <c r="E11" s="96"/>
      <c r="F11" s="96"/>
      <c r="G11" s="96"/>
      <c r="H11" s="96"/>
      <c r="I11" s="96"/>
      <c r="J11" s="96"/>
      <c r="K11" s="97">
        <f t="shared" si="0"/>
        <v>0</v>
      </c>
    </row>
    <row r="12" spans="1:17" ht="15.75" customHeight="1" x14ac:dyDescent="0.25">
      <c r="A12" s="2">
        <v>3</v>
      </c>
      <c r="B12" s="94" t="str">
        <f>IF('proje ve personel bilgileri'!A16&lt;&gt;0,('proje ve personel bilgileri'!A16)," ")</f>
        <v xml:space="preserve"> </v>
      </c>
      <c r="C12" s="95"/>
      <c r="D12" s="96"/>
      <c r="E12" s="96"/>
      <c r="F12" s="96"/>
      <c r="G12" s="96"/>
      <c r="H12" s="96"/>
      <c r="I12" s="96"/>
      <c r="J12" s="96"/>
      <c r="K12" s="97">
        <f t="shared" si="0"/>
        <v>0</v>
      </c>
    </row>
    <row r="13" spans="1:17" ht="15.75" customHeight="1" x14ac:dyDescent="0.25">
      <c r="A13" s="2">
        <v>4</v>
      </c>
      <c r="B13" s="94" t="str">
        <f>IF('proje ve personel bilgileri'!A17&lt;&gt;0,('proje ve personel bilgileri'!A17)," ")</f>
        <v xml:space="preserve"> </v>
      </c>
      <c r="C13" s="95"/>
      <c r="D13" s="96"/>
      <c r="E13" s="96"/>
      <c r="F13" s="96"/>
      <c r="G13" s="96"/>
      <c r="H13" s="96"/>
      <c r="I13" s="96"/>
      <c r="J13" s="96"/>
      <c r="K13" s="97">
        <f t="shared" si="0"/>
        <v>0</v>
      </c>
    </row>
    <row r="14" spans="1:17" ht="15.75" customHeight="1" x14ac:dyDescent="0.25">
      <c r="A14" s="2">
        <v>5</v>
      </c>
      <c r="B14" s="94" t="str">
        <f>IF('proje ve personel bilgileri'!A18&lt;&gt;0,('proje ve personel bilgileri'!A18)," ")</f>
        <v xml:space="preserve"> </v>
      </c>
      <c r="C14" s="95"/>
      <c r="D14" s="96"/>
      <c r="E14" s="96"/>
      <c r="F14" s="96"/>
      <c r="G14" s="96"/>
      <c r="H14" s="96"/>
      <c r="I14" s="96"/>
      <c r="J14" s="96"/>
      <c r="K14" s="97">
        <f t="shared" si="0"/>
        <v>0</v>
      </c>
    </row>
    <row r="15" spans="1:17" ht="15.75" customHeight="1" x14ac:dyDescent="0.25">
      <c r="A15" s="2">
        <v>6</v>
      </c>
      <c r="B15" s="94" t="str">
        <f>IF('proje ve personel bilgileri'!A19&lt;&gt;0,('proje ve personel bilgileri'!A19)," ")</f>
        <v xml:space="preserve"> </v>
      </c>
      <c r="C15" s="95"/>
      <c r="D15" s="96"/>
      <c r="E15" s="96"/>
      <c r="F15" s="96"/>
      <c r="G15" s="96"/>
      <c r="H15" s="96"/>
      <c r="I15" s="96"/>
      <c r="J15" s="96"/>
      <c r="K15" s="97">
        <f t="shared" si="0"/>
        <v>0</v>
      </c>
    </row>
    <row r="16" spans="1:17" ht="15.75" customHeight="1" x14ac:dyDescent="0.25">
      <c r="A16" s="2">
        <v>7</v>
      </c>
      <c r="B16" s="94" t="str">
        <f>IF('proje ve personel bilgileri'!A20&lt;&gt;0,('proje ve personel bilgileri'!A20)," ")</f>
        <v xml:space="preserve"> </v>
      </c>
      <c r="C16" s="95"/>
      <c r="D16" s="96"/>
      <c r="E16" s="96"/>
      <c r="F16" s="96"/>
      <c r="G16" s="96"/>
      <c r="H16" s="96"/>
      <c r="I16" s="96"/>
      <c r="J16" s="96"/>
      <c r="K16" s="97">
        <f t="shared" si="0"/>
        <v>0</v>
      </c>
    </row>
    <row r="17" spans="1:11" ht="15.75" customHeight="1" x14ac:dyDescent="0.25">
      <c r="A17" s="2">
        <v>8</v>
      </c>
      <c r="B17" s="94" t="str">
        <f>IF('proje ve personel bilgileri'!A21&lt;&gt;0,('proje ve personel bilgileri'!A21)," ")</f>
        <v xml:space="preserve"> </v>
      </c>
      <c r="C17" s="95"/>
      <c r="D17" s="96"/>
      <c r="E17" s="96"/>
      <c r="F17" s="96"/>
      <c r="G17" s="96"/>
      <c r="H17" s="96"/>
      <c r="I17" s="96"/>
      <c r="J17" s="96"/>
      <c r="K17" s="97">
        <f t="shared" si="0"/>
        <v>0</v>
      </c>
    </row>
    <row r="18" spans="1:11" ht="15.75" customHeight="1" x14ac:dyDescent="0.25">
      <c r="A18" s="2">
        <v>9</v>
      </c>
      <c r="B18" s="94" t="str">
        <f>IF('proje ve personel bilgileri'!A22&lt;&gt;0,('proje ve personel bilgileri'!A22)," ")</f>
        <v xml:space="preserve"> </v>
      </c>
      <c r="C18" s="95"/>
      <c r="D18" s="96"/>
      <c r="E18" s="96"/>
      <c r="F18" s="96"/>
      <c r="G18" s="96"/>
      <c r="H18" s="96"/>
      <c r="I18" s="96"/>
      <c r="J18" s="96"/>
      <c r="K18" s="97">
        <f t="shared" si="0"/>
        <v>0</v>
      </c>
    </row>
    <row r="19" spans="1:11" ht="15.75" customHeight="1" x14ac:dyDescent="0.25">
      <c r="A19" s="2">
        <v>10</v>
      </c>
      <c r="B19" s="94" t="str">
        <f>IF('proje ve personel bilgileri'!A23&lt;&gt;0,('proje ve personel bilgileri'!A23)," ")</f>
        <v xml:space="preserve"> </v>
      </c>
      <c r="C19" s="95"/>
      <c r="D19" s="96"/>
      <c r="E19" s="96"/>
      <c r="F19" s="96"/>
      <c r="G19" s="96"/>
      <c r="H19" s="96"/>
      <c r="I19" s="96"/>
      <c r="J19" s="96"/>
      <c r="K19" s="97">
        <f t="shared" si="0"/>
        <v>0</v>
      </c>
    </row>
    <row r="20" spans="1:11" ht="15.75" customHeight="1" x14ac:dyDescent="0.25">
      <c r="A20" s="2">
        <v>11</v>
      </c>
      <c r="B20" s="94" t="str">
        <f>IF('proje ve personel bilgileri'!A24&lt;&gt;0,('proje ve personel bilgileri'!A24)," ")</f>
        <v xml:space="preserve"> </v>
      </c>
      <c r="C20" s="95"/>
      <c r="D20" s="96"/>
      <c r="E20" s="96"/>
      <c r="F20" s="96"/>
      <c r="G20" s="96"/>
      <c r="H20" s="96"/>
      <c r="I20" s="96"/>
      <c r="J20" s="96"/>
      <c r="K20" s="97">
        <f t="shared" si="0"/>
        <v>0</v>
      </c>
    </row>
    <row r="21" spans="1:11" ht="15.75" customHeight="1" x14ac:dyDescent="0.25">
      <c r="A21" s="2">
        <v>12</v>
      </c>
      <c r="B21" s="94" t="str">
        <f>IF('proje ve personel bilgileri'!A25&lt;&gt;0,('proje ve personel bilgileri'!A25)," ")</f>
        <v xml:space="preserve"> </v>
      </c>
      <c r="C21" s="95"/>
      <c r="D21" s="96"/>
      <c r="E21" s="96"/>
      <c r="F21" s="96"/>
      <c r="G21" s="96"/>
      <c r="H21" s="96"/>
      <c r="I21" s="96"/>
      <c r="J21" s="96"/>
      <c r="K21" s="97">
        <f t="shared" si="0"/>
        <v>0</v>
      </c>
    </row>
    <row r="22" spans="1:11" ht="15.75" customHeight="1" x14ac:dyDescent="0.25">
      <c r="A22" s="2">
        <v>13</v>
      </c>
      <c r="B22" s="94" t="str">
        <f>IF('proje ve personel bilgileri'!A26&lt;&gt;0,('proje ve personel bilgileri'!A26)," ")</f>
        <v xml:space="preserve"> </v>
      </c>
      <c r="C22" s="95"/>
      <c r="D22" s="96"/>
      <c r="E22" s="96"/>
      <c r="F22" s="96"/>
      <c r="G22" s="96"/>
      <c r="H22" s="96"/>
      <c r="I22" s="96"/>
      <c r="J22" s="96"/>
      <c r="K22" s="97">
        <f t="shared" si="0"/>
        <v>0</v>
      </c>
    </row>
    <row r="23" spans="1:11" ht="15.75" customHeight="1" x14ac:dyDescent="0.25">
      <c r="A23" s="2">
        <v>14</v>
      </c>
      <c r="B23" s="94" t="str">
        <f>IF('proje ve personel bilgileri'!A27&lt;&gt;0,('proje ve personel bilgileri'!A27)," ")</f>
        <v xml:space="preserve"> </v>
      </c>
      <c r="C23" s="95"/>
      <c r="D23" s="96"/>
      <c r="E23" s="96"/>
      <c r="F23" s="96"/>
      <c r="G23" s="96"/>
      <c r="H23" s="96"/>
      <c r="I23" s="96"/>
      <c r="J23" s="96"/>
      <c r="K23" s="97">
        <f t="shared" si="0"/>
        <v>0</v>
      </c>
    </row>
    <row r="24" spans="1:11" ht="15.75" customHeight="1" x14ac:dyDescent="0.25">
      <c r="A24" s="2">
        <v>15</v>
      </c>
      <c r="B24" s="94" t="str">
        <f>IF('proje ve personel bilgileri'!A28&lt;&gt;0,('proje ve personel bilgileri'!A28)," ")</f>
        <v xml:space="preserve"> </v>
      </c>
      <c r="C24" s="95"/>
      <c r="D24" s="96"/>
      <c r="E24" s="96"/>
      <c r="F24" s="96"/>
      <c r="G24" s="96"/>
      <c r="H24" s="96"/>
      <c r="I24" s="96"/>
      <c r="J24" s="96"/>
      <c r="K24" s="97">
        <f t="shared" si="0"/>
        <v>0</v>
      </c>
    </row>
    <row r="25" spans="1:11" ht="15.75" customHeight="1" x14ac:dyDescent="0.25">
      <c r="A25" s="2">
        <v>16</v>
      </c>
      <c r="B25" s="94" t="str">
        <f>IF('proje ve personel bilgileri'!A29&lt;&gt;0,('proje ve personel bilgileri'!A29)," ")</f>
        <v xml:space="preserve"> </v>
      </c>
      <c r="C25" s="95"/>
      <c r="D25" s="96"/>
      <c r="E25" s="96"/>
      <c r="F25" s="96"/>
      <c r="G25" s="96"/>
      <c r="H25" s="96"/>
      <c r="I25" s="96"/>
      <c r="J25" s="96"/>
      <c r="K25" s="97">
        <f t="shared" si="0"/>
        <v>0</v>
      </c>
    </row>
    <row r="26" spans="1:11" ht="15.75" customHeight="1" x14ac:dyDescent="0.25">
      <c r="A26" s="2">
        <v>17</v>
      </c>
      <c r="B26" s="94" t="str">
        <f>IF('proje ve personel bilgileri'!A30&lt;&gt;0,('proje ve personel bilgileri'!A30)," ")</f>
        <v xml:space="preserve"> </v>
      </c>
      <c r="C26" s="95"/>
      <c r="D26" s="96"/>
      <c r="E26" s="96"/>
      <c r="F26" s="96"/>
      <c r="G26" s="96"/>
      <c r="H26" s="96"/>
      <c r="I26" s="96"/>
      <c r="J26" s="96"/>
      <c r="K26" s="97">
        <f t="shared" si="0"/>
        <v>0</v>
      </c>
    </row>
    <row r="27" spans="1:11" ht="15" customHeight="1" x14ac:dyDescent="0.25">
      <c r="A27" s="2">
        <v>18</v>
      </c>
      <c r="B27" s="94" t="str">
        <f>IF('proje ve personel bilgileri'!A31&lt;&gt;0,('proje ve personel bilgileri'!A31)," ")</f>
        <v xml:space="preserve"> </v>
      </c>
      <c r="C27" s="98"/>
      <c r="D27" s="96"/>
      <c r="E27" s="96"/>
      <c r="F27" s="96"/>
      <c r="G27" s="96"/>
      <c r="H27" s="96"/>
      <c r="I27" s="96"/>
      <c r="J27" s="96"/>
      <c r="K27" s="97">
        <f t="shared" si="0"/>
        <v>0</v>
      </c>
    </row>
    <row r="28" spans="1:11" ht="30" customHeight="1" x14ac:dyDescent="0.25">
      <c r="A28" s="341" t="s">
        <v>99</v>
      </c>
      <c r="B28" s="342"/>
      <c r="C28" s="7" t="str">
        <f t="shared" ref="C28:J28" si="1">IF($K$28&lt;&gt;0,SUM(C10:C27)," ")</f>
        <v xml:space="preserve"> </v>
      </c>
      <c r="D28" s="8" t="str">
        <f t="shared" si="1"/>
        <v xml:space="preserve"> </v>
      </c>
      <c r="E28" s="8" t="str">
        <f t="shared" si="1"/>
        <v xml:space="preserve"> </v>
      </c>
      <c r="F28" s="8" t="str">
        <f t="shared" si="1"/>
        <v xml:space="preserve"> </v>
      </c>
      <c r="G28" s="8" t="str">
        <f t="shared" si="1"/>
        <v xml:space="preserve"> </v>
      </c>
      <c r="H28" s="8" t="str">
        <f t="shared" si="1"/>
        <v xml:space="preserve"> </v>
      </c>
      <c r="I28" s="8" t="str">
        <f t="shared" si="1"/>
        <v xml:space="preserve"> </v>
      </c>
      <c r="J28" s="8" t="str">
        <f t="shared" si="1"/>
        <v xml:space="preserve"> </v>
      </c>
      <c r="K28" s="9">
        <f>SUM(K10:K27)</f>
        <v>0</v>
      </c>
    </row>
    <row r="29" spans="1:11" ht="15" customHeight="1" x14ac:dyDescent="0.25">
      <c r="A29" s="300"/>
    </row>
    <row r="30" spans="1:11" ht="25.5" customHeight="1" x14ac:dyDescent="0.25">
      <c r="A30" s="332" t="s">
        <v>100</v>
      </c>
      <c r="B30" s="332"/>
      <c r="C30" s="332"/>
      <c r="D30" s="332"/>
      <c r="E30" s="332"/>
      <c r="F30" s="332"/>
      <c r="G30" s="332"/>
      <c r="H30" s="332"/>
      <c r="I30" s="332"/>
      <c r="J30" s="332"/>
      <c r="K30" s="332"/>
    </row>
    <row r="31" spans="1:11" ht="15" customHeight="1" x14ac:dyDescent="0.25">
      <c r="A31" s="51"/>
    </row>
    <row r="32" spans="1:11" ht="15" customHeight="1" x14ac:dyDescent="0.25">
      <c r="A32" s="298" t="s">
        <v>101</v>
      </c>
    </row>
    <row r="33" spans="1:11" ht="15" customHeight="1" x14ac:dyDescent="0.25">
      <c r="C33" s="298" t="s">
        <v>102</v>
      </c>
      <c r="E33" s="298" t="s">
        <v>103</v>
      </c>
    </row>
    <row r="34" spans="1:11" ht="15" customHeight="1" x14ac:dyDescent="0.25">
      <c r="C34" s="299"/>
      <c r="E34" s="299"/>
    </row>
    <row r="36" spans="1:11" ht="15.75" customHeight="1" x14ac:dyDescent="0.25">
      <c r="A36" s="348" t="s">
        <v>85</v>
      </c>
      <c r="B36" s="348"/>
      <c r="C36" s="348"/>
      <c r="D36" s="348"/>
      <c r="E36" s="348"/>
      <c r="F36" s="348"/>
      <c r="G36" s="348"/>
      <c r="H36" s="348"/>
      <c r="I36" s="348"/>
      <c r="J36" s="348"/>
      <c r="K36" s="348"/>
    </row>
    <row r="37" spans="1:11" ht="15" customHeight="1" x14ac:dyDescent="0.25">
      <c r="A37" s="70"/>
      <c r="B37" s="70"/>
      <c r="C37" s="70"/>
      <c r="D37" s="70"/>
      <c r="E37" s="70"/>
      <c r="F37" s="78">
        <f>'proje ve personel bilgileri'!$B$5</f>
        <v>0</v>
      </c>
      <c r="G37" s="72">
        <f>IF('proje ve personel bilgileri'!$B$6=1,"/ Ocak ayına aittir.",(IF('proje ve personel bilgileri'!$B$6=2,"/ Temmuz ayına aittir.",0)))</f>
        <v>0</v>
      </c>
      <c r="H37" s="70"/>
      <c r="I37" s="70"/>
      <c r="J37" s="70"/>
      <c r="K37" s="70"/>
    </row>
    <row r="38" spans="1:11" ht="18.75" customHeight="1" x14ac:dyDescent="0.25">
      <c r="K38" s="4" t="s">
        <v>86</v>
      </c>
    </row>
    <row r="39" spans="1:11" ht="15.75" customHeight="1" x14ac:dyDescent="0.25">
      <c r="A39" s="349" t="s">
        <v>2</v>
      </c>
      <c r="B39" s="350"/>
      <c r="C39" s="351">
        <f>'proje ve personel bilgileri'!$B$2</f>
        <v>0</v>
      </c>
      <c r="D39" s="352"/>
      <c r="E39" s="352"/>
      <c r="F39" s="352"/>
      <c r="G39" s="352"/>
      <c r="H39" s="352"/>
      <c r="I39" s="352"/>
      <c r="J39" s="352"/>
      <c r="K39" s="353"/>
    </row>
    <row r="40" spans="1:11" ht="15.75" customHeight="1" x14ac:dyDescent="0.25">
      <c r="A40" s="354" t="s">
        <v>4</v>
      </c>
      <c r="B40" s="355"/>
      <c r="C40" s="356">
        <f>'proje ve personel bilgileri'!$B$3</f>
        <v>0</v>
      </c>
      <c r="D40" s="357"/>
      <c r="E40" s="357"/>
      <c r="F40" s="357"/>
      <c r="G40" s="357"/>
      <c r="H40" s="357"/>
      <c r="I40" s="357"/>
      <c r="J40" s="357"/>
      <c r="K40" s="358"/>
    </row>
    <row r="41" spans="1:11" ht="15" customHeight="1" x14ac:dyDescent="0.25">
      <c r="A41" s="343" t="s">
        <v>87</v>
      </c>
      <c r="B41" s="343" t="s">
        <v>15</v>
      </c>
      <c r="C41" s="343" t="s">
        <v>88</v>
      </c>
      <c r="D41" s="344" t="s">
        <v>89</v>
      </c>
      <c r="E41" s="346"/>
      <c r="F41" s="347"/>
      <c r="G41" s="343" t="s">
        <v>90</v>
      </c>
      <c r="H41" s="333" t="s">
        <v>91</v>
      </c>
      <c r="I41" s="333" t="s">
        <v>92</v>
      </c>
      <c r="J41" s="333" t="s">
        <v>93</v>
      </c>
      <c r="K41" s="336" t="s">
        <v>94</v>
      </c>
    </row>
    <row r="42" spans="1:11" ht="22.5" customHeight="1" x14ac:dyDescent="0.25">
      <c r="A42" s="338"/>
      <c r="B42" s="338"/>
      <c r="C42" s="338"/>
      <c r="D42" s="345"/>
      <c r="E42" s="339" t="s">
        <v>95</v>
      </c>
      <c r="F42" s="340"/>
      <c r="G42" s="338"/>
      <c r="H42" s="334"/>
      <c r="I42" s="334"/>
      <c r="J42" s="334"/>
      <c r="K42" s="337"/>
    </row>
    <row r="43" spans="1:11" ht="60.75" customHeight="1" x14ac:dyDescent="0.25">
      <c r="A43" s="338"/>
      <c r="B43" s="338"/>
      <c r="C43" s="338"/>
      <c r="D43" s="345"/>
      <c r="E43" s="5" t="s">
        <v>104</v>
      </c>
      <c r="F43" s="5" t="s">
        <v>97</v>
      </c>
      <c r="G43" s="338"/>
      <c r="H43" s="334"/>
      <c r="I43" s="335"/>
      <c r="J43" s="335"/>
      <c r="K43" s="338"/>
    </row>
    <row r="44" spans="1:11" ht="15.75" customHeight="1" x14ac:dyDescent="0.25">
      <c r="A44" s="338"/>
      <c r="B44" s="338"/>
      <c r="C44" s="338"/>
      <c r="D44" s="345"/>
      <c r="E44" s="6" t="s">
        <v>98</v>
      </c>
      <c r="F44" s="6" t="s">
        <v>98</v>
      </c>
      <c r="G44" s="294" t="s">
        <v>98</v>
      </c>
      <c r="H44" s="294" t="s">
        <v>98</v>
      </c>
      <c r="I44" s="297" t="s">
        <v>98</v>
      </c>
      <c r="J44" s="6" t="s">
        <v>98</v>
      </c>
      <c r="K44" s="338"/>
    </row>
    <row r="45" spans="1:11" ht="15.75" customHeight="1" x14ac:dyDescent="0.25">
      <c r="A45" s="1">
        <v>19</v>
      </c>
      <c r="B45" s="99" t="str">
        <f>IF('proje ve personel bilgileri'!A32&lt;&gt;0,('proje ve personel bilgileri'!A32)," ")</f>
        <v xml:space="preserve"> </v>
      </c>
      <c r="C45" s="95"/>
      <c r="D45" s="96"/>
      <c r="E45" s="96"/>
      <c r="F45" s="96"/>
      <c r="G45" s="96"/>
      <c r="H45" s="96"/>
      <c r="I45" s="96"/>
      <c r="J45" s="96"/>
      <c r="K45" s="97">
        <f t="shared" ref="K45:K62" si="2">IF(D45&lt;&gt;0,SUM(D45+E45+F45+G45-H45-I45-J45),0)</f>
        <v>0</v>
      </c>
    </row>
    <row r="46" spans="1:11" ht="15.75" customHeight="1" x14ac:dyDescent="0.25">
      <c r="A46" s="2">
        <v>20</v>
      </c>
      <c r="B46" s="99" t="str">
        <f>IF('proje ve personel bilgileri'!A33&lt;&gt;0,('proje ve personel bilgileri'!A33)," ")</f>
        <v xml:space="preserve"> </v>
      </c>
      <c r="C46" s="95"/>
      <c r="D46" s="100"/>
      <c r="E46" s="100"/>
      <c r="F46" s="100"/>
      <c r="G46" s="100"/>
      <c r="H46" s="100"/>
      <c r="I46" s="100"/>
      <c r="J46" s="100"/>
      <c r="K46" s="97">
        <f t="shared" si="2"/>
        <v>0</v>
      </c>
    </row>
    <row r="47" spans="1:11" ht="15.75" customHeight="1" x14ac:dyDescent="0.25">
      <c r="A47" s="1">
        <v>21</v>
      </c>
      <c r="B47" s="99" t="str">
        <f>IF('proje ve personel bilgileri'!A34&lt;&gt;0,('proje ve personel bilgileri'!A34)," ")</f>
        <v xml:space="preserve"> </v>
      </c>
      <c r="C47" s="95"/>
      <c r="D47" s="100"/>
      <c r="E47" s="100"/>
      <c r="F47" s="100"/>
      <c r="G47" s="100"/>
      <c r="H47" s="100"/>
      <c r="I47" s="100"/>
      <c r="J47" s="100"/>
      <c r="K47" s="97">
        <f t="shared" si="2"/>
        <v>0</v>
      </c>
    </row>
    <row r="48" spans="1:11" ht="15.75" customHeight="1" x14ac:dyDescent="0.25">
      <c r="A48" s="2">
        <v>22</v>
      </c>
      <c r="B48" s="99" t="str">
        <f>IF('proje ve personel bilgileri'!A35&lt;&gt;0,('proje ve personel bilgileri'!A35)," ")</f>
        <v xml:space="preserve"> </v>
      </c>
      <c r="C48" s="95"/>
      <c r="D48" s="100"/>
      <c r="E48" s="100"/>
      <c r="F48" s="100"/>
      <c r="G48" s="100"/>
      <c r="H48" s="100"/>
      <c r="I48" s="100"/>
      <c r="J48" s="100"/>
      <c r="K48" s="97">
        <f t="shared" si="2"/>
        <v>0</v>
      </c>
    </row>
    <row r="49" spans="1:11" ht="15.75" customHeight="1" x14ac:dyDescent="0.25">
      <c r="A49" s="1">
        <v>23</v>
      </c>
      <c r="B49" s="99" t="str">
        <f>IF('proje ve personel bilgileri'!A36&lt;&gt;0,('proje ve personel bilgileri'!A36)," ")</f>
        <v xml:space="preserve"> </v>
      </c>
      <c r="C49" s="95"/>
      <c r="D49" s="100"/>
      <c r="E49" s="100"/>
      <c r="F49" s="100"/>
      <c r="G49" s="100"/>
      <c r="H49" s="100"/>
      <c r="I49" s="100"/>
      <c r="J49" s="100"/>
      <c r="K49" s="97">
        <f t="shared" si="2"/>
        <v>0</v>
      </c>
    </row>
    <row r="50" spans="1:11" ht="15.75" customHeight="1" x14ac:dyDescent="0.25">
      <c r="A50" s="2">
        <v>24</v>
      </c>
      <c r="B50" s="99" t="str">
        <f>IF('proje ve personel bilgileri'!A37&lt;&gt;0,('proje ve personel bilgileri'!A37)," ")</f>
        <v xml:space="preserve"> </v>
      </c>
      <c r="C50" s="95"/>
      <c r="D50" s="100"/>
      <c r="E50" s="100"/>
      <c r="F50" s="100"/>
      <c r="G50" s="100"/>
      <c r="H50" s="100"/>
      <c r="I50" s="100"/>
      <c r="J50" s="100"/>
      <c r="K50" s="97">
        <f t="shared" si="2"/>
        <v>0</v>
      </c>
    </row>
    <row r="51" spans="1:11" ht="15.75" customHeight="1" x14ac:dyDescent="0.25">
      <c r="A51" s="1">
        <v>25</v>
      </c>
      <c r="B51" s="99" t="str">
        <f>IF('proje ve personel bilgileri'!A38&lt;&gt;0,('proje ve personel bilgileri'!A38)," ")</f>
        <v xml:space="preserve"> </v>
      </c>
      <c r="C51" s="95"/>
      <c r="D51" s="100"/>
      <c r="E51" s="100"/>
      <c r="F51" s="100"/>
      <c r="G51" s="100"/>
      <c r="H51" s="100"/>
      <c r="I51" s="100"/>
      <c r="J51" s="100"/>
      <c r="K51" s="97">
        <f t="shared" si="2"/>
        <v>0</v>
      </c>
    </row>
    <row r="52" spans="1:11" ht="15.75" customHeight="1" x14ac:dyDescent="0.25">
      <c r="A52" s="2">
        <v>26</v>
      </c>
      <c r="B52" s="99" t="str">
        <f>IF('proje ve personel bilgileri'!A39&lt;&gt;0,('proje ve personel bilgileri'!A39)," ")</f>
        <v xml:space="preserve"> </v>
      </c>
      <c r="C52" s="95"/>
      <c r="D52" s="100"/>
      <c r="E52" s="100"/>
      <c r="F52" s="100"/>
      <c r="G52" s="100"/>
      <c r="H52" s="100"/>
      <c r="I52" s="100"/>
      <c r="J52" s="100"/>
      <c r="K52" s="97">
        <f t="shared" si="2"/>
        <v>0</v>
      </c>
    </row>
    <row r="53" spans="1:11" ht="15.75" customHeight="1" x14ac:dyDescent="0.25">
      <c r="A53" s="1">
        <v>27</v>
      </c>
      <c r="B53" s="99" t="str">
        <f>IF('proje ve personel bilgileri'!A40&lt;&gt;0,('proje ve personel bilgileri'!A40)," ")</f>
        <v xml:space="preserve"> </v>
      </c>
      <c r="C53" s="95"/>
      <c r="D53" s="100"/>
      <c r="E53" s="100"/>
      <c r="F53" s="100"/>
      <c r="G53" s="100"/>
      <c r="H53" s="100"/>
      <c r="I53" s="100"/>
      <c r="J53" s="100"/>
      <c r="K53" s="97">
        <f t="shared" si="2"/>
        <v>0</v>
      </c>
    </row>
    <row r="54" spans="1:11" ht="15.75" customHeight="1" x14ac:dyDescent="0.25">
      <c r="A54" s="2">
        <v>28</v>
      </c>
      <c r="B54" s="99" t="str">
        <f>IF('proje ve personel bilgileri'!A41&lt;&gt;0,('proje ve personel bilgileri'!A41)," ")</f>
        <v xml:space="preserve"> </v>
      </c>
      <c r="C54" s="95"/>
      <c r="D54" s="100"/>
      <c r="E54" s="100"/>
      <c r="F54" s="100"/>
      <c r="G54" s="100"/>
      <c r="H54" s="100"/>
      <c r="I54" s="100"/>
      <c r="J54" s="100"/>
      <c r="K54" s="97">
        <f t="shared" si="2"/>
        <v>0</v>
      </c>
    </row>
    <row r="55" spans="1:11" ht="15.75" customHeight="1" x14ac:dyDescent="0.25">
      <c r="A55" s="1">
        <v>29</v>
      </c>
      <c r="B55" s="99" t="str">
        <f>IF('proje ve personel bilgileri'!A42&lt;&gt;0,('proje ve personel bilgileri'!A42)," ")</f>
        <v xml:space="preserve"> </v>
      </c>
      <c r="C55" s="95"/>
      <c r="D55" s="100"/>
      <c r="E55" s="100"/>
      <c r="F55" s="100"/>
      <c r="G55" s="100"/>
      <c r="H55" s="100"/>
      <c r="I55" s="100"/>
      <c r="J55" s="100"/>
      <c r="K55" s="97">
        <f t="shared" si="2"/>
        <v>0</v>
      </c>
    </row>
    <row r="56" spans="1:11" ht="15.75" customHeight="1" x14ac:dyDescent="0.25">
      <c r="A56" s="2">
        <v>30</v>
      </c>
      <c r="B56" s="99" t="str">
        <f>IF('proje ve personel bilgileri'!A43&lt;&gt;0,('proje ve personel bilgileri'!A43)," ")</f>
        <v xml:space="preserve"> </v>
      </c>
      <c r="C56" s="95"/>
      <c r="D56" s="100"/>
      <c r="E56" s="100"/>
      <c r="F56" s="100"/>
      <c r="G56" s="100"/>
      <c r="H56" s="100"/>
      <c r="I56" s="100"/>
      <c r="J56" s="100"/>
      <c r="K56" s="97">
        <f t="shared" si="2"/>
        <v>0</v>
      </c>
    </row>
    <row r="57" spans="1:11" ht="15.75" customHeight="1" x14ac:dyDescent="0.25">
      <c r="A57" s="1">
        <v>31</v>
      </c>
      <c r="B57" s="99" t="str">
        <f>IF('proje ve personel bilgileri'!A44&lt;&gt;0,('proje ve personel bilgileri'!A44)," ")</f>
        <v xml:space="preserve"> </v>
      </c>
      <c r="C57" s="95"/>
      <c r="D57" s="100"/>
      <c r="E57" s="100"/>
      <c r="F57" s="100"/>
      <c r="G57" s="100"/>
      <c r="H57" s="100"/>
      <c r="I57" s="100"/>
      <c r="J57" s="100"/>
      <c r="K57" s="97">
        <f t="shared" si="2"/>
        <v>0</v>
      </c>
    </row>
    <row r="58" spans="1:11" ht="15.75" customHeight="1" x14ac:dyDescent="0.25">
      <c r="A58" s="2">
        <v>32</v>
      </c>
      <c r="B58" s="99" t="str">
        <f>IF('proje ve personel bilgileri'!A45&lt;&gt;0,('proje ve personel bilgileri'!A45)," ")</f>
        <v xml:space="preserve"> </v>
      </c>
      <c r="C58" s="95"/>
      <c r="D58" s="100"/>
      <c r="E58" s="100"/>
      <c r="F58" s="100"/>
      <c r="G58" s="100"/>
      <c r="H58" s="100"/>
      <c r="I58" s="100"/>
      <c r="J58" s="100"/>
      <c r="K58" s="97">
        <f t="shared" si="2"/>
        <v>0</v>
      </c>
    </row>
    <row r="59" spans="1:11" ht="15.75" customHeight="1" x14ac:dyDescent="0.25">
      <c r="A59" s="1">
        <v>33</v>
      </c>
      <c r="B59" s="99" t="str">
        <f>IF('proje ve personel bilgileri'!A46&lt;&gt;0,('proje ve personel bilgileri'!A46)," ")</f>
        <v xml:space="preserve"> </v>
      </c>
      <c r="C59" s="95"/>
      <c r="D59" s="100"/>
      <c r="E59" s="100"/>
      <c r="F59" s="100"/>
      <c r="G59" s="100"/>
      <c r="H59" s="100"/>
      <c r="I59" s="100"/>
      <c r="J59" s="100"/>
      <c r="K59" s="97">
        <f t="shared" si="2"/>
        <v>0</v>
      </c>
    </row>
    <row r="60" spans="1:11" ht="15.75" customHeight="1" x14ac:dyDescent="0.25">
      <c r="A60" s="2">
        <v>34</v>
      </c>
      <c r="B60" s="99" t="str">
        <f>IF('proje ve personel bilgileri'!A47&lt;&gt;0,('proje ve personel bilgileri'!A47)," ")</f>
        <v xml:space="preserve"> </v>
      </c>
      <c r="C60" s="95"/>
      <c r="D60" s="100"/>
      <c r="E60" s="100"/>
      <c r="F60" s="100"/>
      <c r="G60" s="100"/>
      <c r="H60" s="100"/>
      <c r="I60" s="100"/>
      <c r="J60" s="100"/>
      <c r="K60" s="97">
        <f t="shared" si="2"/>
        <v>0</v>
      </c>
    </row>
    <row r="61" spans="1:11" ht="15.75" customHeight="1" x14ac:dyDescent="0.25">
      <c r="A61" s="1">
        <v>35</v>
      </c>
      <c r="B61" s="99" t="str">
        <f>IF('proje ve personel bilgileri'!A48&lt;&gt;0,('proje ve personel bilgileri'!A48)," ")</f>
        <v xml:space="preserve"> </v>
      </c>
      <c r="C61" s="95"/>
      <c r="D61" s="100"/>
      <c r="E61" s="100"/>
      <c r="F61" s="100"/>
      <c r="G61" s="100"/>
      <c r="H61" s="100"/>
      <c r="I61" s="100"/>
      <c r="J61" s="100"/>
      <c r="K61" s="97">
        <f t="shared" si="2"/>
        <v>0</v>
      </c>
    </row>
    <row r="62" spans="1:11" ht="15" customHeight="1" x14ac:dyDescent="0.25">
      <c r="A62" s="2">
        <v>36</v>
      </c>
      <c r="B62" s="99" t="str">
        <f>IF('proje ve personel bilgileri'!A49&lt;&gt;0,('proje ve personel bilgileri'!A49)," ")</f>
        <v xml:space="preserve"> </v>
      </c>
      <c r="C62" s="95"/>
      <c r="D62" s="100"/>
      <c r="E62" s="100"/>
      <c r="F62" s="100"/>
      <c r="G62" s="100"/>
      <c r="H62" s="100"/>
      <c r="I62" s="100"/>
      <c r="J62" s="100"/>
      <c r="K62" s="97">
        <f t="shared" si="2"/>
        <v>0</v>
      </c>
    </row>
    <row r="63" spans="1:11" ht="15.75" customHeight="1" x14ac:dyDescent="0.25">
      <c r="A63" s="341" t="s">
        <v>99</v>
      </c>
      <c r="B63" s="342"/>
      <c r="C63" s="7" t="str">
        <f t="shared" ref="C63:J63" si="3">IF($K$28&lt;&gt;0,SUM(C45:C62)," ")</f>
        <v xml:space="preserve"> </v>
      </c>
      <c r="D63" s="8" t="str">
        <f t="shared" si="3"/>
        <v xml:space="preserve"> </v>
      </c>
      <c r="E63" s="8" t="str">
        <f t="shared" si="3"/>
        <v xml:space="preserve"> </v>
      </c>
      <c r="F63" s="8" t="str">
        <f t="shared" si="3"/>
        <v xml:space="preserve"> </v>
      </c>
      <c r="G63" s="8" t="str">
        <f t="shared" si="3"/>
        <v xml:space="preserve"> </v>
      </c>
      <c r="H63" s="8" t="str">
        <f t="shared" si="3"/>
        <v xml:space="preserve"> </v>
      </c>
      <c r="I63" s="8" t="str">
        <f t="shared" si="3"/>
        <v xml:space="preserve"> </v>
      </c>
      <c r="J63" s="8" t="str">
        <f t="shared" si="3"/>
        <v xml:space="preserve"> </v>
      </c>
      <c r="K63" s="9">
        <f>SUM(K45:K62)+K28</f>
        <v>0</v>
      </c>
    </row>
    <row r="64" spans="1:11" ht="15" customHeight="1" x14ac:dyDescent="0.25">
      <c r="A64" s="300"/>
    </row>
    <row r="65" spans="1:11" ht="26.25" customHeight="1" x14ac:dyDescent="0.25">
      <c r="A65" s="332" t="s">
        <v>100</v>
      </c>
      <c r="B65" s="332"/>
      <c r="C65" s="332"/>
      <c r="D65" s="332"/>
      <c r="E65" s="332"/>
      <c r="F65" s="332"/>
      <c r="G65" s="332"/>
      <c r="H65" s="332"/>
      <c r="I65" s="332"/>
      <c r="J65" s="332"/>
      <c r="K65" s="332"/>
    </row>
    <row r="66" spans="1:11" ht="15" customHeight="1" x14ac:dyDescent="0.25">
      <c r="A66" s="51"/>
    </row>
    <row r="67" spans="1:11" ht="15" customHeight="1" x14ac:dyDescent="0.25">
      <c r="A67" s="298" t="s">
        <v>101</v>
      </c>
    </row>
    <row r="68" spans="1:11" ht="15" customHeight="1" x14ac:dyDescent="0.25">
      <c r="C68" s="298" t="s">
        <v>102</v>
      </c>
      <c r="E68" s="298" t="s">
        <v>103</v>
      </c>
    </row>
    <row r="71" spans="1:11" ht="15.75" customHeight="1" x14ac:dyDescent="0.25">
      <c r="A71" s="348" t="s">
        <v>85</v>
      </c>
      <c r="B71" s="348"/>
      <c r="C71" s="348"/>
      <c r="D71" s="348"/>
      <c r="E71" s="348"/>
      <c r="F71" s="348"/>
      <c r="G71" s="348"/>
      <c r="H71" s="348"/>
      <c r="I71" s="348"/>
      <c r="J71" s="348"/>
      <c r="K71" s="348"/>
    </row>
    <row r="72" spans="1:11" ht="15" customHeight="1" x14ac:dyDescent="0.25">
      <c r="A72" s="70"/>
      <c r="B72" s="70"/>
      <c r="C72" s="70"/>
      <c r="D72" s="70"/>
      <c r="E72" s="70"/>
      <c r="F72" s="78">
        <f>'proje ve personel bilgileri'!$B$5</f>
        <v>0</v>
      </c>
      <c r="G72" s="72">
        <f>IF('proje ve personel bilgileri'!$B$6=1,"/ Ocak ayına aittir.",(IF('proje ve personel bilgileri'!$B$6=2,"/ Temmuz ayına aittir.",0)))</f>
        <v>0</v>
      </c>
      <c r="H72" s="70"/>
      <c r="I72" s="70"/>
      <c r="J72" s="70"/>
      <c r="K72" s="70"/>
    </row>
    <row r="73" spans="1:11" ht="18.75" customHeight="1" x14ac:dyDescent="0.25">
      <c r="K73" s="4" t="s">
        <v>86</v>
      </c>
    </row>
    <row r="74" spans="1:11" ht="15.75" customHeight="1" x14ac:dyDescent="0.25">
      <c r="A74" s="349" t="s">
        <v>2</v>
      </c>
      <c r="B74" s="350"/>
      <c r="C74" s="351">
        <f>'proje ve personel bilgileri'!$B$2</f>
        <v>0</v>
      </c>
      <c r="D74" s="352"/>
      <c r="E74" s="352"/>
      <c r="F74" s="352"/>
      <c r="G74" s="352"/>
      <c r="H74" s="352"/>
      <c r="I74" s="352"/>
      <c r="J74" s="352"/>
      <c r="K74" s="353"/>
    </row>
    <row r="75" spans="1:11" ht="15.75" customHeight="1" x14ac:dyDescent="0.25">
      <c r="A75" s="354" t="s">
        <v>4</v>
      </c>
      <c r="B75" s="355"/>
      <c r="C75" s="356">
        <f>'proje ve personel bilgileri'!$B$3</f>
        <v>0</v>
      </c>
      <c r="D75" s="357"/>
      <c r="E75" s="357"/>
      <c r="F75" s="357"/>
      <c r="G75" s="357"/>
      <c r="H75" s="357"/>
      <c r="I75" s="357"/>
      <c r="J75" s="357"/>
      <c r="K75" s="358"/>
    </row>
    <row r="76" spans="1:11" ht="15" customHeight="1" x14ac:dyDescent="0.25">
      <c r="A76" s="343" t="s">
        <v>87</v>
      </c>
      <c r="B76" s="343" t="s">
        <v>15</v>
      </c>
      <c r="C76" s="343" t="s">
        <v>88</v>
      </c>
      <c r="D76" s="344" t="s">
        <v>89</v>
      </c>
      <c r="E76" s="346"/>
      <c r="F76" s="347"/>
      <c r="G76" s="343" t="s">
        <v>90</v>
      </c>
      <c r="H76" s="333" t="s">
        <v>91</v>
      </c>
      <c r="I76" s="333" t="s">
        <v>92</v>
      </c>
      <c r="J76" s="333" t="s">
        <v>93</v>
      </c>
      <c r="K76" s="336" t="s">
        <v>94</v>
      </c>
    </row>
    <row r="77" spans="1:11" ht="22.5" customHeight="1" x14ac:dyDescent="0.25">
      <c r="A77" s="338"/>
      <c r="B77" s="338"/>
      <c r="C77" s="338"/>
      <c r="D77" s="345"/>
      <c r="E77" s="339" t="s">
        <v>95</v>
      </c>
      <c r="F77" s="340"/>
      <c r="G77" s="338"/>
      <c r="H77" s="334"/>
      <c r="I77" s="334"/>
      <c r="J77" s="334"/>
      <c r="K77" s="337"/>
    </row>
    <row r="78" spans="1:11" ht="60.75" customHeight="1" x14ac:dyDescent="0.25">
      <c r="A78" s="338"/>
      <c r="B78" s="338"/>
      <c r="C78" s="338"/>
      <c r="D78" s="345"/>
      <c r="E78" s="5" t="s">
        <v>104</v>
      </c>
      <c r="F78" s="5" t="s">
        <v>97</v>
      </c>
      <c r="G78" s="338"/>
      <c r="H78" s="334"/>
      <c r="I78" s="335"/>
      <c r="J78" s="335"/>
      <c r="K78" s="338"/>
    </row>
    <row r="79" spans="1:11" ht="15.75" customHeight="1" x14ac:dyDescent="0.25">
      <c r="A79" s="338"/>
      <c r="B79" s="338"/>
      <c r="C79" s="338"/>
      <c r="D79" s="345"/>
      <c r="E79" s="6" t="s">
        <v>98</v>
      </c>
      <c r="F79" s="6" t="s">
        <v>98</v>
      </c>
      <c r="G79" s="294" t="s">
        <v>98</v>
      </c>
      <c r="H79" s="294" t="s">
        <v>98</v>
      </c>
      <c r="I79" s="297" t="s">
        <v>98</v>
      </c>
      <c r="J79" s="6" t="s">
        <v>98</v>
      </c>
      <c r="K79" s="338"/>
    </row>
    <row r="80" spans="1:11" ht="15.75" customHeight="1" x14ac:dyDescent="0.25">
      <c r="A80" s="1">
        <v>37</v>
      </c>
      <c r="B80" s="99" t="str">
        <f>IF('proje ve personel bilgileri'!A50&lt;&gt;0,('proje ve personel bilgileri'!A50)," ")</f>
        <v xml:space="preserve"> </v>
      </c>
      <c r="C80" s="95"/>
      <c r="D80" s="96"/>
      <c r="E80" s="96"/>
      <c r="F80" s="96"/>
      <c r="G80" s="96"/>
      <c r="H80" s="96"/>
      <c r="I80" s="96"/>
      <c r="J80" s="96"/>
      <c r="K80" s="97">
        <f t="shared" ref="K80:K97" si="4">IF(D80&lt;&gt;0,SUM(D80+E80+F80+G80-H80-I80-J80),0)</f>
        <v>0</v>
      </c>
    </row>
    <row r="81" spans="1:11" ht="15.75" customHeight="1" x14ac:dyDescent="0.25">
      <c r="A81" s="2">
        <v>38</v>
      </c>
      <c r="B81" s="99" t="str">
        <f>IF('proje ve personel bilgileri'!A51&lt;&gt;0,('proje ve personel bilgileri'!A51)," ")</f>
        <v xml:space="preserve"> </v>
      </c>
      <c r="C81" s="98"/>
      <c r="D81" s="100"/>
      <c r="E81" s="100"/>
      <c r="F81" s="100"/>
      <c r="G81" s="100"/>
      <c r="H81" s="100"/>
      <c r="I81" s="100"/>
      <c r="J81" s="100"/>
      <c r="K81" s="97">
        <f t="shared" si="4"/>
        <v>0</v>
      </c>
    </row>
    <row r="82" spans="1:11" ht="15.75" customHeight="1" x14ac:dyDescent="0.25">
      <c r="A82" s="1">
        <v>39</v>
      </c>
      <c r="B82" s="99" t="str">
        <f>IF('proje ve personel bilgileri'!A52&lt;&gt;0,('proje ve personel bilgileri'!A52)," ")</f>
        <v xml:space="preserve"> </v>
      </c>
      <c r="C82" s="98"/>
      <c r="D82" s="100"/>
      <c r="E82" s="100"/>
      <c r="F82" s="100"/>
      <c r="G82" s="100"/>
      <c r="H82" s="100"/>
      <c r="I82" s="100"/>
      <c r="J82" s="100"/>
      <c r="K82" s="97">
        <f t="shared" si="4"/>
        <v>0</v>
      </c>
    </row>
    <row r="83" spans="1:11" ht="15.75" customHeight="1" x14ac:dyDescent="0.25">
      <c r="A83" s="2">
        <v>40</v>
      </c>
      <c r="B83" s="99" t="str">
        <f>IF('proje ve personel bilgileri'!A53&lt;&gt;0,('proje ve personel bilgileri'!A53)," ")</f>
        <v xml:space="preserve"> </v>
      </c>
      <c r="C83" s="98"/>
      <c r="D83" s="100"/>
      <c r="E83" s="100"/>
      <c r="F83" s="100"/>
      <c r="G83" s="100"/>
      <c r="H83" s="100"/>
      <c r="I83" s="100"/>
      <c r="J83" s="100"/>
      <c r="K83" s="97">
        <f t="shared" si="4"/>
        <v>0</v>
      </c>
    </row>
    <row r="84" spans="1:11" ht="15.75" customHeight="1" x14ac:dyDescent="0.25">
      <c r="A84" s="1">
        <v>41</v>
      </c>
      <c r="B84" s="99" t="str">
        <f>IF('proje ve personel bilgileri'!A54&lt;&gt;0,('proje ve personel bilgileri'!A54)," ")</f>
        <v xml:space="preserve"> </v>
      </c>
      <c r="C84" s="98"/>
      <c r="D84" s="100"/>
      <c r="E84" s="100"/>
      <c r="F84" s="100"/>
      <c r="G84" s="100"/>
      <c r="H84" s="100"/>
      <c r="I84" s="100"/>
      <c r="J84" s="100"/>
      <c r="K84" s="97">
        <f t="shared" si="4"/>
        <v>0</v>
      </c>
    </row>
    <row r="85" spans="1:11" ht="15.75" customHeight="1" x14ac:dyDescent="0.25">
      <c r="A85" s="2">
        <v>42</v>
      </c>
      <c r="B85" s="99" t="str">
        <f>IF('proje ve personel bilgileri'!A55&lt;&gt;0,('proje ve personel bilgileri'!A55)," ")</f>
        <v xml:space="preserve"> </v>
      </c>
      <c r="C85" s="98"/>
      <c r="D85" s="100"/>
      <c r="E85" s="100"/>
      <c r="F85" s="100"/>
      <c r="G85" s="100"/>
      <c r="H85" s="100"/>
      <c r="I85" s="100"/>
      <c r="J85" s="100"/>
      <c r="K85" s="97">
        <f t="shared" si="4"/>
        <v>0</v>
      </c>
    </row>
    <row r="86" spans="1:11" ht="15.75" customHeight="1" x14ac:dyDescent="0.25">
      <c r="A86" s="1">
        <v>43</v>
      </c>
      <c r="B86" s="99" t="str">
        <f>IF('proje ve personel bilgileri'!A56&lt;&gt;0,('proje ve personel bilgileri'!A56)," ")</f>
        <v xml:space="preserve"> </v>
      </c>
      <c r="C86" s="98"/>
      <c r="D86" s="100"/>
      <c r="E86" s="100"/>
      <c r="F86" s="100"/>
      <c r="G86" s="100"/>
      <c r="H86" s="100"/>
      <c r="I86" s="100"/>
      <c r="J86" s="100"/>
      <c r="K86" s="97">
        <f t="shared" si="4"/>
        <v>0</v>
      </c>
    </row>
    <row r="87" spans="1:11" ht="15.75" customHeight="1" x14ac:dyDescent="0.25">
      <c r="A87" s="2">
        <v>44</v>
      </c>
      <c r="B87" s="99" t="str">
        <f>IF('proje ve personel bilgileri'!A57&lt;&gt;0,('proje ve personel bilgileri'!A57)," ")</f>
        <v xml:space="preserve"> </v>
      </c>
      <c r="C87" s="98"/>
      <c r="D87" s="100"/>
      <c r="E87" s="100"/>
      <c r="F87" s="100"/>
      <c r="G87" s="100"/>
      <c r="H87" s="100"/>
      <c r="I87" s="100"/>
      <c r="J87" s="100"/>
      <c r="K87" s="97">
        <f t="shared" si="4"/>
        <v>0</v>
      </c>
    </row>
    <row r="88" spans="1:11" ht="15.75" customHeight="1" x14ac:dyDescent="0.25">
      <c r="A88" s="1">
        <v>45</v>
      </c>
      <c r="B88" s="99" t="str">
        <f>IF('proje ve personel bilgileri'!A58&lt;&gt;0,('proje ve personel bilgileri'!A58)," ")</f>
        <v xml:space="preserve"> </v>
      </c>
      <c r="C88" s="98"/>
      <c r="D88" s="100"/>
      <c r="E88" s="100"/>
      <c r="F88" s="100"/>
      <c r="G88" s="100"/>
      <c r="H88" s="100"/>
      <c r="I88" s="100"/>
      <c r="J88" s="100"/>
      <c r="K88" s="97">
        <f t="shared" si="4"/>
        <v>0</v>
      </c>
    </row>
    <row r="89" spans="1:11" ht="15.75" customHeight="1" x14ac:dyDescent="0.25">
      <c r="A89" s="2">
        <v>46</v>
      </c>
      <c r="B89" s="99" t="str">
        <f>IF('proje ve personel bilgileri'!A59&lt;&gt;0,('proje ve personel bilgileri'!A59)," ")</f>
        <v xml:space="preserve"> </v>
      </c>
      <c r="C89" s="98"/>
      <c r="D89" s="100"/>
      <c r="E89" s="100"/>
      <c r="F89" s="100"/>
      <c r="G89" s="100"/>
      <c r="H89" s="100"/>
      <c r="I89" s="100"/>
      <c r="J89" s="100"/>
      <c r="K89" s="97">
        <f t="shared" si="4"/>
        <v>0</v>
      </c>
    </row>
    <row r="90" spans="1:11" ht="15.75" customHeight="1" x14ac:dyDescent="0.25">
      <c r="A90" s="1">
        <v>47</v>
      </c>
      <c r="B90" s="99" t="str">
        <f>IF('proje ve personel bilgileri'!A60&lt;&gt;0,('proje ve personel bilgileri'!A60)," ")</f>
        <v xml:space="preserve"> </v>
      </c>
      <c r="C90" s="98"/>
      <c r="D90" s="100"/>
      <c r="E90" s="100"/>
      <c r="F90" s="100"/>
      <c r="G90" s="100"/>
      <c r="H90" s="100"/>
      <c r="I90" s="100"/>
      <c r="J90" s="100"/>
      <c r="K90" s="97">
        <f t="shared" si="4"/>
        <v>0</v>
      </c>
    </row>
    <row r="91" spans="1:11" ht="15.75" customHeight="1" x14ac:dyDescent="0.25">
      <c r="A91" s="2">
        <v>48</v>
      </c>
      <c r="B91" s="99" t="str">
        <f>IF('proje ve personel bilgileri'!A61&lt;&gt;0,('proje ve personel bilgileri'!A61)," ")</f>
        <v xml:space="preserve"> </v>
      </c>
      <c r="C91" s="98"/>
      <c r="D91" s="100"/>
      <c r="E91" s="100"/>
      <c r="F91" s="100"/>
      <c r="G91" s="100"/>
      <c r="H91" s="100"/>
      <c r="I91" s="100"/>
      <c r="J91" s="100"/>
      <c r="K91" s="97">
        <f t="shared" si="4"/>
        <v>0</v>
      </c>
    </row>
    <row r="92" spans="1:11" ht="15.75" customHeight="1" x14ac:dyDescent="0.25">
      <c r="A92" s="1">
        <v>49</v>
      </c>
      <c r="B92" s="99" t="str">
        <f>IF('proje ve personel bilgileri'!A62&lt;&gt;0,('proje ve personel bilgileri'!A62)," ")</f>
        <v xml:space="preserve"> </v>
      </c>
      <c r="C92" s="98"/>
      <c r="D92" s="100"/>
      <c r="E92" s="100"/>
      <c r="F92" s="100"/>
      <c r="G92" s="100"/>
      <c r="H92" s="100"/>
      <c r="I92" s="100"/>
      <c r="J92" s="100"/>
      <c r="K92" s="97">
        <f t="shared" si="4"/>
        <v>0</v>
      </c>
    </row>
    <row r="93" spans="1:11" ht="15.75" customHeight="1" x14ac:dyDescent="0.25">
      <c r="A93" s="2">
        <v>50</v>
      </c>
      <c r="B93" s="99" t="str">
        <f>IF('proje ve personel bilgileri'!A63&lt;&gt;0,('proje ve personel bilgileri'!A63)," ")</f>
        <v xml:space="preserve"> </v>
      </c>
      <c r="C93" s="98"/>
      <c r="D93" s="100"/>
      <c r="E93" s="100"/>
      <c r="F93" s="100"/>
      <c r="G93" s="100"/>
      <c r="H93" s="100"/>
      <c r="I93" s="100"/>
      <c r="J93" s="100"/>
      <c r="K93" s="97">
        <f t="shared" si="4"/>
        <v>0</v>
      </c>
    </row>
    <row r="94" spans="1:11" ht="15.75" customHeight="1" x14ac:dyDescent="0.25">
      <c r="A94" s="1">
        <v>51</v>
      </c>
      <c r="B94" s="99" t="str">
        <f>IF('proje ve personel bilgileri'!A64&lt;&gt;0,('proje ve personel bilgileri'!A64)," ")</f>
        <v xml:space="preserve"> </v>
      </c>
      <c r="C94" s="98"/>
      <c r="D94" s="100"/>
      <c r="E94" s="100"/>
      <c r="F94" s="100"/>
      <c r="G94" s="100"/>
      <c r="H94" s="100"/>
      <c r="I94" s="100"/>
      <c r="J94" s="100"/>
      <c r="K94" s="97">
        <f t="shared" si="4"/>
        <v>0</v>
      </c>
    </row>
    <row r="95" spans="1:11" ht="15.75" customHeight="1" x14ac:dyDescent="0.25">
      <c r="A95" s="2">
        <v>52</v>
      </c>
      <c r="B95" s="99" t="str">
        <f>IF('proje ve personel bilgileri'!A65&lt;&gt;0,('proje ve personel bilgileri'!A65)," ")</f>
        <v xml:space="preserve"> </v>
      </c>
      <c r="C95" s="98"/>
      <c r="D95" s="100"/>
      <c r="E95" s="100"/>
      <c r="F95" s="100"/>
      <c r="G95" s="100"/>
      <c r="H95" s="100"/>
      <c r="I95" s="100"/>
      <c r="J95" s="100"/>
      <c r="K95" s="97">
        <f t="shared" si="4"/>
        <v>0</v>
      </c>
    </row>
    <row r="96" spans="1:11" ht="15.75" customHeight="1" x14ac:dyDescent="0.25">
      <c r="A96" s="1">
        <v>53</v>
      </c>
      <c r="B96" s="99" t="str">
        <f>IF('proje ve personel bilgileri'!A66&lt;&gt;0,('proje ve personel bilgileri'!A66)," ")</f>
        <v xml:space="preserve"> </v>
      </c>
      <c r="C96" s="98"/>
      <c r="D96" s="100"/>
      <c r="E96" s="100"/>
      <c r="F96" s="100"/>
      <c r="G96" s="100"/>
      <c r="H96" s="100"/>
      <c r="I96" s="100"/>
      <c r="J96" s="100"/>
      <c r="K96" s="97">
        <f t="shared" si="4"/>
        <v>0</v>
      </c>
    </row>
    <row r="97" spans="1:11" ht="15" customHeight="1" x14ac:dyDescent="0.25">
      <c r="A97" s="2">
        <v>54</v>
      </c>
      <c r="B97" s="99" t="str">
        <f>IF('proje ve personel bilgileri'!A67&lt;&gt;0,('proje ve personel bilgileri'!A67)," ")</f>
        <v xml:space="preserve"> </v>
      </c>
      <c r="C97" s="98"/>
      <c r="D97" s="100"/>
      <c r="E97" s="100"/>
      <c r="F97" s="100"/>
      <c r="G97" s="100"/>
      <c r="H97" s="100"/>
      <c r="I97" s="100"/>
      <c r="J97" s="100"/>
      <c r="K97" s="97">
        <f t="shared" si="4"/>
        <v>0</v>
      </c>
    </row>
    <row r="98" spans="1:11" ht="15.75" customHeight="1" x14ac:dyDescent="0.25">
      <c r="A98" s="341" t="s">
        <v>99</v>
      </c>
      <c r="B98" s="342"/>
      <c r="C98" s="7" t="str">
        <f t="shared" ref="C98:J98" si="5">IF($K$28&lt;&gt;0,SUM(C80:C97)," ")</f>
        <v xml:space="preserve"> </v>
      </c>
      <c r="D98" s="8" t="str">
        <f t="shared" si="5"/>
        <v xml:space="preserve"> </v>
      </c>
      <c r="E98" s="8" t="str">
        <f t="shared" si="5"/>
        <v xml:space="preserve"> </v>
      </c>
      <c r="F98" s="8" t="str">
        <f t="shared" si="5"/>
        <v xml:space="preserve"> </v>
      </c>
      <c r="G98" s="8" t="str">
        <f t="shared" si="5"/>
        <v xml:space="preserve"> </v>
      </c>
      <c r="H98" s="8" t="str">
        <f t="shared" si="5"/>
        <v xml:space="preserve"> </v>
      </c>
      <c r="I98" s="8" t="str">
        <f t="shared" si="5"/>
        <v xml:space="preserve"> </v>
      </c>
      <c r="J98" s="8" t="str">
        <f t="shared" si="5"/>
        <v xml:space="preserve"> </v>
      </c>
      <c r="K98" s="9">
        <f>SUM(K80:K97)+K63</f>
        <v>0</v>
      </c>
    </row>
    <row r="99" spans="1:11" ht="15" customHeight="1" x14ac:dyDescent="0.25">
      <c r="A99" s="300"/>
    </row>
    <row r="100" spans="1:11" ht="26.25" customHeight="1" x14ac:dyDescent="0.25">
      <c r="A100" s="332" t="s">
        <v>100</v>
      </c>
      <c r="B100" s="332"/>
      <c r="C100" s="332"/>
      <c r="D100" s="332"/>
      <c r="E100" s="332"/>
      <c r="F100" s="332"/>
      <c r="G100" s="332"/>
      <c r="H100" s="332"/>
      <c r="I100" s="332"/>
      <c r="J100" s="332"/>
      <c r="K100" s="332"/>
    </row>
    <row r="101" spans="1:11" ht="15" customHeight="1" x14ac:dyDescent="0.25">
      <c r="A101" s="51"/>
    </row>
    <row r="102" spans="1:11" ht="15" customHeight="1" x14ac:dyDescent="0.25">
      <c r="A102" s="298" t="s">
        <v>101</v>
      </c>
    </row>
    <row r="103" spans="1:11" ht="15" customHeight="1" x14ac:dyDescent="0.25">
      <c r="C103" s="298" t="s">
        <v>102</v>
      </c>
      <c r="E103" s="298" t="s">
        <v>103</v>
      </c>
    </row>
    <row r="106" spans="1:11" ht="15.75" customHeight="1" x14ac:dyDescent="0.25">
      <c r="A106" s="348" t="s">
        <v>85</v>
      </c>
      <c r="B106" s="348"/>
      <c r="C106" s="348"/>
      <c r="D106" s="348"/>
      <c r="E106" s="348"/>
      <c r="F106" s="348"/>
      <c r="G106" s="348"/>
      <c r="H106" s="348"/>
      <c r="I106" s="348"/>
      <c r="J106" s="348"/>
      <c r="K106" s="348"/>
    </row>
    <row r="107" spans="1:11" ht="15" customHeight="1" x14ac:dyDescent="0.25">
      <c r="A107" s="70"/>
      <c r="B107" s="70"/>
      <c r="C107" s="70"/>
      <c r="D107" s="70"/>
      <c r="E107" s="70"/>
      <c r="F107" s="78">
        <f>'proje ve personel bilgileri'!$B$5</f>
        <v>0</v>
      </c>
      <c r="G107" s="72">
        <f>IF('proje ve personel bilgileri'!$B$6=1,"/ Ocak ayına aittir.",(IF('proje ve personel bilgileri'!$B$6=2,"/ Temmuz ayına aittir.",0)))</f>
        <v>0</v>
      </c>
      <c r="H107" s="70"/>
      <c r="I107" s="70"/>
      <c r="J107" s="70"/>
      <c r="K107" s="70"/>
    </row>
    <row r="108" spans="1:11" ht="18.75" customHeight="1" x14ac:dyDescent="0.25">
      <c r="K108" s="4" t="s">
        <v>86</v>
      </c>
    </row>
    <row r="109" spans="1:11" ht="15.75" customHeight="1" x14ac:dyDescent="0.25">
      <c r="A109" s="349" t="s">
        <v>2</v>
      </c>
      <c r="B109" s="350"/>
      <c r="C109" s="351">
        <f>'proje ve personel bilgileri'!$B$2</f>
        <v>0</v>
      </c>
      <c r="D109" s="352"/>
      <c r="E109" s="352"/>
      <c r="F109" s="352"/>
      <c r="G109" s="352"/>
      <c r="H109" s="352"/>
      <c r="I109" s="352"/>
      <c r="J109" s="352"/>
      <c r="K109" s="353"/>
    </row>
    <row r="110" spans="1:11" ht="15.75" customHeight="1" x14ac:dyDescent="0.25">
      <c r="A110" s="354" t="s">
        <v>4</v>
      </c>
      <c r="B110" s="355"/>
      <c r="C110" s="356">
        <f>'proje ve personel bilgileri'!$B$3</f>
        <v>0</v>
      </c>
      <c r="D110" s="357"/>
      <c r="E110" s="357"/>
      <c r="F110" s="357"/>
      <c r="G110" s="357"/>
      <c r="H110" s="357"/>
      <c r="I110" s="357"/>
      <c r="J110" s="357"/>
      <c r="K110" s="358"/>
    </row>
    <row r="111" spans="1:11" ht="15" customHeight="1" x14ac:dyDescent="0.25">
      <c r="A111" s="343" t="s">
        <v>87</v>
      </c>
      <c r="B111" s="343" t="s">
        <v>15</v>
      </c>
      <c r="C111" s="343" t="s">
        <v>88</v>
      </c>
      <c r="D111" s="344" t="s">
        <v>89</v>
      </c>
      <c r="E111" s="346"/>
      <c r="F111" s="347"/>
      <c r="G111" s="343" t="s">
        <v>90</v>
      </c>
      <c r="H111" s="333" t="s">
        <v>91</v>
      </c>
      <c r="I111" s="333" t="s">
        <v>92</v>
      </c>
      <c r="J111" s="333" t="s">
        <v>93</v>
      </c>
      <c r="K111" s="336" t="s">
        <v>94</v>
      </c>
    </row>
    <row r="112" spans="1:11" ht="20.25" customHeight="1" x14ac:dyDescent="0.25">
      <c r="A112" s="338"/>
      <c r="B112" s="338"/>
      <c r="C112" s="338"/>
      <c r="D112" s="345"/>
      <c r="E112" s="339" t="s">
        <v>95</v>
      </c>
      <c r="F112" s="340"/>
      <c r="G112" s="338"/>
      <c r="H112" s="334"/>
      <c r="I112" s="334"/>
      <c r="J112" s="334"/>
      <c r="K112" s="337"/>
    </row>
    <row r="113" spans="1:11" ht="60.75" customHeight="1" x14ac:dyDescent="0.25">
      <c r="A113" s="338"/>
      <c r="B113" s="338"/>
      <c r="C113" s="338"/>
      <c r="D113" s="345"/>
      <c r="E113" s="5" t="s">
        <v>104</v>
      </c>
      <c r="F113" s="5" t="s">
        <v>97</v>
      </c>
      <c r="G113" s="338"/>
      <c r="H113" s="334"/>
      <c r="I113" s="335"/>
      <c r="J113" s="335"/>
      <c r="K113" s="338"/>
    </row>
    <row r="114" spans="1:11" ht="15.75" customHeight="1" x14ac:dyDescent="0.25">
      <c r="A114" s="338"/>
      <c r="B114" s="338"/>
      <c r="C114" s="338"/>
      <c r="D114" s="345"/>
      <c r="E114" s="6" t="s">
        <v>98</v>
      </c>
      <c r="F114" s="6" t="s">
        <v>98</v>
      </c>
      <c r="G114" s="294" t="s">
        <v>98</v>
      </c>
      <c r="H114" s="294" t="s">
        <v>98</v>
      </c>
      <c r="I114" s="297" t="s">
        <v>98</v>
      </c>
      <c r="J114" s="6" t="s">
        <v>98</v>
      </c>
      <c r="K114" s="338"/>
    </row>
    <row r="115" spans="1:11" ht="15.75" customHeight="1" x14ac:dyDescent="0.25">
      <c r="A115" s="1">
        <v>55</v>
      </c>
      <c r="B115" s="99" t="str">
        <f>IF('proje ve personel bilgileri'!A68&lt;&gt;0,('proje ve personel bilgileri'!A68)," ")</f>
        <v xml:space="preserve"> </v>
      </c>
      <c r="C115" s="95"/>
      <c r="D115" s="96"/>
      <c r="E115" s="96"/>
      <c r="F115" s="96"/>
      <c r="G115" s="96"/>
      <c r="H115" s="96"/>
      <c r="I115" s="96"/>
      <c r="J115" s="96"/>
      <c r="K115" s="97">
        <f t="shared" ref="K115:K132" si="6">IF(D115&lt;&gt;0,SUM(D115+E115+F115+G115-H115-I115-J115),0)</f>
        <v>0</v>
      </c>
    </row>
    <row r="116" spans="1:11" ht="15.75" customHeight="1" x14ac:dyDescent="0.25">
      <c r="A116" s="2">
        <v>56</v>
      </c>
      <c r="B116" s="99" t="str">
        <f>IF('proje ve personel bilgileri'!A69&lt;&gt;0,('proje ve personel bilgileri'!A69)," ")</f>
        <v xml:space="preserve"> </v>
      </c>
      <c r="C116" s="98"/>
      <c r="D116" s="100"/>
      <c r="E116" s="100"/>
      <c r="F116" s="100"/>
      <c r="G116" s="100"/>
      <c r="H116" s="100"/>
      <c r="I116" s="100"/>
      <c r="J116" s="100"/>
      <c r="K116" s="97">
        <f t="shared" si="6"/>
        <v>0</v>
      </c>
    </row>
    <row r="117" spans="1:11" ht="15.75" customHeight="1" x14ac:dyDescent="0.25">
      <c r="A117" s="1">
        <v>57</v>
      </c>
      <c r="B117" s="99" t="str">
        <f>IF('proje ve personel bilgileri'!A70&lt;&gt;0,('proje ve personel bilgileri'!A70)," ")</f>
        <v xml:space="preserve"> </v>
      </c>
      <c r="C117" s="98"/>
      <c r="D117" s="100"/>
      <c r="E117" s="100"/>
      <c r="F117" s="100"/>
      <c r="G117" s="100"/>
      <c r="H117" s="100"/>
      <c r="I117" s="100"/>
      <c r="J117" s="100"/>
      <c r="K117" s="97">
        <f t="shared" si="6"/>
        <v>0</v>
      </c>
    </row>
    <row r="118" spans="1:11" ht="15.75" customHeight="1" x14ac:dyDescent="0.25">
      <c r="A118" s="2">
        <v>58</v>
      </c>
      <c r="B118" s="99" t="str">
        <f>IF('proje ve personel bilgileri'!A71&lt;&gt;0,('proje ve personel bilgileri'!A71)," ")</f>
        <v xml:space="preserve"> </v>
      </c>
      <c r="C118" s="98"/>
      <c r="D118" s="100"/>
      <c r="E118" s="100"/>
      <c r="F118" s="100"/>
      <c r="G118" s="100"/>
      <c r="H118" s="100"/>
      <c r="I118" s="100"/>
      <c r="J118" s="100"/>
      <c r="K118" s="97">
        <f t="shared" si="6"/>
        <v>0</v>
      </c>
    </row>
    <row r="119" spans="1:11" ht="15.75" customHeight="1" x14ac:dyDescent="0.25">
      <c r="A119" s="1">
        <v>59</v>
      </c>
      <c r="B119" s="99" t="str">
        <f>IF('proje ve personel bilgileri'!A72&lt;&gt;0,('proje ve personel bilgileri'!A72)," ")</f>
        <v xml:space="preserve"> </v>
      </c>
      <c r="C119" s="98"/>
      <c r="D119" s="100"/>
      <c r="E119" s="100"/>
      <c r="F119" s="100"/>
      <c r="G119" s="100"/>
      <c r="H119" s="100"/>
      <c r="I119" s="100"/>
      <c r="J119" s="100"/>
      <c r="K119" s="97">
        <f t="shared" si="6"/>
        <v>0</v>
      </c>
    </row>
    <row r="120" spans="1:11" ht="15.75" customHeight="1" x14ac:dyDescent="0.25">
      <c r="A120" s="2">
        <v>60</v>
      </c>
      <c r="B120" s="99" t="str">
        <f>IF('proje ve personel bilgileri'!A73&lt;&gt;0,('proje ve personel bilgileri'!A73)," ")</f>
        <v xml:space="preserve"> </v>
      </c>
      <c r="C120" s="98"/>
      <c r="D120" s="100"/>
      <c r="E120" s="100"/>
      <c r="F120" s="100"/>
      <c r="G120" s="100"/>
      <c r="H120" s="100"/>
      <c r="I120" s="100"/>
      <c r="J120" s="100"/>
      <c r="K120" s="97">
        <f t="shared" si="6"/>
        <v>0</v>
      </c>
    </row>
    <row r="121" spans="1:11" ht="15.75" customHeight="1" x14ac:dyDescent="0.25">
      <c r="A121" s="1">
        <v>61</v>
      </c>
      <c r="B121" s="99" t="str">
        <f>IF('proje ve personel bilgileri'!A74&lt;&gt;0,('proje ve personel bilgileri'!A74)," ")</f>
        <v xml:space="preserve"> </v>
      </c>
      <c r="C121" s="98"/>
      <c r="D121" s="100"/>
      <c r="E121" s="100"/>
      <c r="F121" s="100"/>
      <c r="G121" s="100"/>
      <c r="H121" s="100"/>
      <c r="I121" s="100"/>
      <c r="J121" s="100"/>
      <c r="K121" s="97">
        <f t="shared" si="6"/>
        <v>0</v>
      </c>
    </row>
    <row r="122" spans="1:11" ht="15.75" customHeight="1" x14ac:dyDescent="0.25">
      <c r="A122" s="2">
        <v>62</v>
      </c>
      <c r="B122" s="99" t="str">
        <f>IF('proje ve personel bilgileri'!A75&lt;&gt;0,('proje ve personel bilgileri'!A75)," ")</f>
        <v xml:space="preserve"> </v>
      </c>
      <c r="C122" s="98"/>
      <c r="D122" s="100"/>
      <c r="E122" s="100"/>
      <c r="F122" s="100"/>
      <c r="G122" s="100"/>
      <c r="H122" s="100"/>
      <c r="I122" s="100"/>
      <c r="J122" s="100"/>
      <c r="K122" s="97">
        <f t="shared" si="6"/>
        <v>0</v>
      </c>
    </row>
    <row r="123" spans="1:11" ht="15.75" customHeight="1" x14ac:dyDescent="0.25">
      <c r="A123" s="1">
        <v>63</v>
      </c>
      <c r="B123" s="99" t="str">
        <f>IF('proje ve personel bilgileri'!A76&lt;&gt;0,('proje ve personel bilgileri'!A76)," ")</f>
        <v xml:space="preserve"> </v>
      </c>
      <c r="C123" s="98"/>
      <c r="D123" s="100"/>
      <c r="E123" s="100"/>
      <c r="F123" s="100"/>
      <c r="G123" s="100"/>
      <c r="H123" s="100"/>
      <c r="I123" s="100"/>
      <c r="J123" s="100"/>
      <c r="K123" s="97">
        <f t="shared" si="6"/>
        <v>0</v>
      </c>
    </row>
    <row r="124" spans="1:11" ht="15.75" customHeight="1" x14ac:dyDescent="0.25">
      <c r="A124" s="2">
        <v>64</v>
      </c>
      <c r="B124" s="99" t="str">
        <f>IF('proje ve personel bilgileri'!A77&lt;&gt;0,('proje ve personel bilgileri'!A77)," ")</f>
        <v xml:space="preserve"> </v>
      </c>
      <c r="C124" s="98"/>
      <c r="D124" s="100"/>
      <c r="E124" s="100"/>
      <c r="F124" s="100"/>
      <c r="G124" s="100"/>
      <c r="H124" s="100"/>
      <c r="I124" s="100"/>
      <c r="J124" s="100"/>
      <c r="K124" s="97">
        <f t="shared" si="6"/>
        <v>0</v>
      </c>
    </row>
    <row r="125" spans="1:11" ht="15.75" customHeight="1" x14ac:dyDescent="0.25">
      <c r="A125" s="1">
        <v>65</v>
      </c>
      <c r="B125" s="99" t="str">
        <f>IF('proje ve personel bilgileri'!A78&lt;&gt;0,('proje ve personel bilgileri'!A78)," ")</f>
        <v xml:space="preserve"> </v>
      </c>
      <c r="C125" s="98"/>
      <c r="D125" s="100"/>
      <c r="E125" s="100"/>
      <c r="F125" s="100"/>
      <c r="G125" s="100"/>
      <c r="H125" s="100"/>
      <c r="I125" s="100"/>
      <c r="J125" s="100"/>
      <c r="K125" s="97">
        <f t="shared" si="6"/>
        <v>0</v>
      </c>
    </row>
    <row r="126" spans="1:11" ht="15.75" customHeight="1" x14ac:dyDescent="0.25">
      <c r="A126" s="2">
        <v>66</v>
      </c>
      <c r="B126" s="99" t="str">
        <f>IF('proje ve personel bilgileri'!A79&lt;&gt;0,('proje ve personel bilgileri'!A79)," ")</f>
        <v xml:space="preserve"> </v>
      </c>
      <c r="C126" s="98"/>
      <c r="D126" s="100"/>
      <c r="E126" s="100"/>
      <c r="F126" s="100"/>
      <c r="G126" s="100"/>
      <c r="H126" s="100"/>
      <c r="I126" s="100"/>
      <c r="J126" s="100"/>
      <c r="K126" s="97">
        <f t="shared" si="6"/>
        <v>0</v>
      </c>
    </row>
    <row r="127" spans="1:11" ht="15.75" customHeight="1" x14ac:dyDescent="0.25">
      <c r="A127" s="1">
        <v>67</v>
      </c>
      <c r="B127" s="99" t="str">
        <f>IF('proje ve personel bilgileri'!A80&lt;&gt;0,('proje ve personel bilgileri'!A80)," ")</f>
        <v xml:space="preserve"> </v>
      </c>
      <c r="C127" s="98"/>
      <c r="D127" s="100"/>
      <c r="E127" s="100"/>
      <c r="F127" s="100"/>
      <c r="G127" s="100"/>
      <c r="H127" s="100"/>
      <c r="I127" s="100"/>
      <c r="J127" s="100"/>
      <c r="K127" s="97">
        <f t="shared" si="6"/>
        <v>0</v>
      </c>
    </row>
    <row r="128" spans="1:11" ht="15.75" customHeight="1" x14ac:dyDescent="0.25">
      <c r="A128" s="2">
        <v>68</v>
      </c>
      <c r="B128" s="99" t="str">
        <f>IF('proje ve personel bilgileri'!A81&lt;&gt;0,('proje ve personel bilgileri'!A81)," ")</f>
        <v xml:space="preserve"> </v>
      </c>
      <c r="C128" s="98"/>
      <c r="D128" s="100"/>
      <c r="E128" s="100"/>
      <c r="F128" s="100"/>
      <c r="G128" s="100"/>
      <c r="H128" s="100"/>
      <c r="I128" s="100"/>
      <c r="J128" s="100"/>
      <c r="K128" s="97">
        <f t="shared" si="6"/>
        <v>0</v>
      </c>
    </row>
    <row r="129" spans="1:11" ht="15.75" customHeight="1" x14ac:dyDescent="0.25">
      <c r="A129" s="1">
        <v>69</v>
      </c>
      <c r="B129" s="99" t="str">
        <f>IF('proje ve personel bilgileri'!A82&lt;&gt;0,('proje ve personel bilgileri'!A82)," ")</f>
        <v xml:space="preserve"> </v>
      </c>
      <c r="C129" s="98"/>
      <c r="D129" s="100"/>
      <c r="E129" s="100"/>
      <c r="F129" s="100"/>
      <c r="G129" s="100"/>
      <c r="H129" s="100"/>
      <c r="I129" s="100"/>
      <c r="J129" s="100"/>
      <c r="K129" s="97">
        <f t="shared" si="6"/>
        <v>0</v>
      </c>
    </row>
    <row r="130" spans="1:11" ht="15.75" customHeight="1" x14ac:dyDescent="0.25">
      <c r="A130" s="2">
        <v>70</v>
      </c>
      <c r="B130" s="99" t="str">
        <f>IF('proje ve personel bilgileri'!A83&lt;&gt;0,('proje ve personel bilgileri'!A83)," ")</f>
        <v xml:space="preserve"> </v>
      </c>
      <c r="C130" s="98"/>
      <c r="D130" s="100"/>
      <c r="E130" s="100"/>
      <c r="F130" s="100"/>
      <c r="G130" s="100"/>
      <c r="H130" s="100"/>
      <c r="I130" s="100"/>
      <c r="J130" s="100"/>
      <c r="K130" s="97">
        <f t="shared" si="6"/>
        <v>0</v>
      </c>
    </row>
    <row r="131" spans="1:11" ht="15.75" customHeight="1" x14ac:dyDescent="0.25">
      <c r="A131" s="1">
        <v>71</v>
      </c>
      <c r="B131" s="99" t="str">
        <f>IF('proje ve personel bilgileri'!A84&lt;&gt;0,('proje ve personel bilgileri'!A84)," ")</f>
        <v xml:space="preserve"> </v>
      </c>
      <c r="C131" s="98"/>
      <c r="D131" s="100"/>
      <c r="E131" s="100"/>
      <c r="F131" s="100"/>
      <c r="G131" s="100"/>
      <c r="H131" s="100"/>
      <c r="I131" s="100"/>
      <c r="J131" s="100"/>
      <c r="K131" s="97">
        <f t="shared" si="6"/>
        <v>0</v>
      </c>
    </row>
    <row r="132" spans="1:11" ht="15" customHeight="1" x14ac:dyDescent="0.25">
      <c r="A132" s="2">
        <v>72</v>
      </c>
      <c r="B132" s="99" t="str">
        <f>IF('proje ve personel bilgileri'!A85&lt;&gt;0,('proje ve personel bilgileri'!A85)," ")</f>
        <v xml:space="preserve"> </v>
      </c>
      <c r="C132" s="98"/>
      <c r="D132" s="100"/>
      <c r="E132" s="100"/>
      <c r="F132" s="100"/>
      <c r="G132" s="100"/>
      <c r="H132" s="100"/>
      <c r="I132" s="100"/>
      <c r="J132" s="100"/>
      <c r="K132" s="97">
        <f t="shared" si="6"/>
        <v>0</v>
      </c>
    </row>
    <row r="133" spans="1:11" ht="15.75" customHeight="1" x14ac:dyDescent="0.25">
      <c r="A133" s="341" t="s">
        <v>99</v>
      </c>
      <c r="B133" s="342"/>
      <c r="C133" s="7" t="str">
        <f t="shared" ref="C133:J133" si="7">IF($K$28&lt;&gt;0,SUM(C115:C132)," ")</f>
        <v xml:space="preserve"> </v>
      </c>
      <c r="D133" s="8" t="str">
        <f t="shared" si="7"/>
        <v xml:space="preserve"> </v>
      </c>
      <c r="E133" s="8" t="str">
        <f t="shared" si="7"/>
        <v xml:space="preserve"> </v>
      </c>
      <c r="F133" s="8" t="str">
        <f t="shared" si="7"/>
        <v xml:space="preserve"> </v>
      </c>
      <c r="G133" s="8" t="str">
        <f t="shared" si="7"/>
        <v xml:space="preserve"> </v>
      </c>
      <c r="H133" s="8" t="str">
        <f t="shared" si="7"/>
        <v xml:space="preserve"> </v>
      </c>
      <c r="I133" s="8" t="str">
        <f t="shared" si="7"/>
        <v xml:space="preserve"> </v>
      </c>
      <c r="J133" s="8" t="str">
        <f t="shared" si="7"/>
        <v xml:space="preserve"> </v>
      </c>
      <c r="K133" s="9">
        <f>SUM(K115:K132)+K98</f>
        <v>0</v>
      </c>
    </row>
    <row r="134" spans="1:11" ht="15" customHeight="1" x14ac:dyDescent="0.25">
      <c r="A134" s="300"/>
    </row>
    <row r="135" spans="1:11" ht="25.5" customHeight="1" x14ac:dyDescent="0.25">
      <c r="A135" s="332" t="s">
        <v>100</v>
      </c>
      <c r="B135" s="332"/>
      <c r="C135" s="332"/>
      <c r="D135" s="332"/>
      <c r="E135" s="332"/>
      <c r="F135" s="332"/>
      <c r="G135" s="332"/>
      <c r="H135" s="332"/>
      <c r="I135" s="332"/>
      <c r="J135" s="332"/>
      <c r="K135" s="332"/>
    </row>
    <row r="136" spans="1:11" ht="15" customHeight="1" x14ac:dyDescent="0.25">
      <c r="A136" s="51"/>
    </row>
    <row r="137" spans="1:11" ht="15" customHeight="1" x14ac:dyDescent="0.25">
      <c r="A137" s="298" t="s">
        <v>101</v>
      </c>
    </row>
    <row r="138" spans="1:11" ht="15" customHeight="1" x14ac:dyDescent="0.25">
      <c r="C138" s="298" t="s">
        <v>102</v>
      </c>
      <c r="E138" s="298" t="s">
        <v>103</v>
      </c>
    </row>
    <row r="140" spans="1:11" ht="15.75" customHeight="1" x14ac:dyDescent="0.25">
      <c r="A140" s="348" t="s">
        <v>85</v>
      </c>
      <c r="B140" s="348"/>
      <c r="C140" s="348"/>
      <c r="D140" s="348"/>
      <c r="E140" s="348"/>
      <c r="F140" s="348"/>
      <c r="G140" s="348"/>
      <c r="H140" s="348"/>
      <c r="I140" s="348"/>
      <c r="J140" s="348"/>
      <c r="K140" s="348"/>
    </row>
    <row r="141" spans="1:11" ht="15" customHeight="1" x14ac:dyDescent="0.25">
      <c r="A141" s="70"/>
      <c r="B141" s="70"/>
      <c r="C141" s="70"/>
      <c r="D141" s="70"/>
      <c r="E141" s="70"/>
      <c r="F141" s="78">
        <f>'proje ve personel bilgileri'!$B$5</f>
        <v>0</v>
      </c>
      <c r="G141" s="72">
        <f>IF('proje ve personel bilgileri'!$B$6=1,"/ Ocak ayına aittir.",(IF('proje ve personel bilgileri'!$B$6=2,"/ Temmuz ayına aittir.",0)))</f>
        <v>0</v>
      </c>
      <c r="H141" s="70"/>
      <c r="I141" s="70"/>
      <c r="J141" s="70"/>
      <c r="K141" s="70"/>
    </row>
    <row r="142" spans="1:11" ht="18.75" customHeight="1" x14ac:dyDescent="0.25">
      <c r="K142" s="4" t="s">
        <v>86</v>
      </c>
    </row>
    <row r="143" spans="1:11" ht="15.75" customHeight="1" x14ac:dyDescent="0.25">
      <c r="A143" s="349" t="s">
        <v>2</v>
      </c>
      <c r="B143" s="350"/>
      <c r="C143" s="351">
        <f>'proje ve personel bilgileri'!$B$2</f>
        <v>0</v>
      </c>
      <c r="D143" s="352"/>
      <c r="E143" s="352"/>
      <c r="F143" s="352"/>
      <c r="G143" s="352"/>
      <c r="H143" s="352"/>
      <c r="I143" s="352"/>
      <c r="J143" s="352"/>
      <c r="K143" s="353"/>
    </row>
    <row r="144" spans="1:11" ht="15.75" customHeight="1" x14ac:dyDescent="0.25">
      <c r="A144" s="354" t="s">
        <v>4</v>
      </c>
      <c r="B144" s="355"/>
      <c r="C144" s="356">
        <f>'proje ve personel bilgileri'!$B$3</f>
        <v>0</v>
      </c>
      <c r="D144" s="357"/>
      <c r="E144" s="357"/>
      <c r="F144" s="357"/>
      <c r="G144" s="357"/>
      <c r="H144" s="357"/>
      <c r="I144" s="357"/>
      <c r="J144" s="357"/>
      <c r="K144" s="358"/>
    </row>
    <row r="145" spans="1:11" ht="15" customHeight="1" x14ac:dyDescent="0.25">
      <c r="A145" s="343" t="s">
        <v>87</v>
      </c>
      <c r="B145" s="343" t="s">
        <v>15</v>
      </c>
      <c r="C145" s="343" t="s">
        <v>88</v>
      </c>
      <c r="D145" s="344" t="s">
        <v>89</v>
      </c>
      <c r="E145" s="346"/>
      <c r="F145" s="347"/>
      <c r="G145" s="343" t="s">
        <v>90</v>
      </c>
      <c r="H145" s="333" t="s">
        <v>91</v>
      </c>
      <c r="I145" s="333" t="s">
        <v>92</v>
      </c>
      <c r="J145" s="333" t="s">
        <v>93</v>
      </c>
      <c r="K145" s="336" t="s">
        <v>94</v>
      </c>
    </row>
    <row r="146" spans="1:11" ht="23.25" customHeight="1" x14ac:dyDescent="0.25">
      <c r="A146" s="338"/>
      <c r="B146" s="338"/>
      <c r="C146" s="338"/>
      <c r="D146" s="345"/>
      <c r="E146" s="339" t="s">
        <v>95</v>
      </c>
      <c r="F146" s="340"/>
      <c r="G146" s="338"/>
      <c r="H146" s="334"/>
      <c r="I146" s="334"/>
      <c r="J146" s="334"/>
      <c r="K146" s="337"/>
    </row>
    <row r="147" spans="1:11" ht="60.75" customHeight="1" x14ac:dyDescent="0.25">
      <c r="A147" s="338"/>
      <c r="B147" s="338"/>
      <c r="C147" s="338"/>
      <c r="D147" s="345"/>
      <c r="E147" s="5" t="s">
        <v>104</v>
      </c>
      <c r="F147" s="5" t="s">
        <v>97</v>
      </c>
      <c r="G147" s="338"/>
      <c r="H147" s="334"/>
      <c r="I147" s="335"/>
      <c r="J147" s="335"/>
      <c r="K147" s="338"/>
    </row>
    <row r="148" spans="1:11" ht="15.75" customHeight="1" x14ac:dyDescent="0.25">
      <c r="A148" s="338"/>
      <c r="B148" s="338"/>
      <c r="C148" s="338"/>
      <c r="D148" s="345"/>
      <c r="E148" s="6" t="s">
        <v>98</v>
      </c>
      <c r="F148" s="6" t="s">
        <v>98</v>
      </c>
      <c r="G148" s="294" t="s">
        <v>98</v>
      </c>
      <c r="H148" s="294" t="s">
        <v>98</v>
      </c>
      <c r="I148" s="297" t="s">
        <v>98</v>
      </c>
      <c r="J148" s="6" t="s">
        <v>98</v>
      </c>
      <c r="K148" s="338"/>
    </row>
    <row r="149" spans="1:11" ht="15.75" customHeight="1" x14ac:dyDescent="0.25">
      <c r="A149" s="1">
        <v>73</v>
      </c>
      <c r="B149" s="99" t="str">
        <f>IF('proje ve personel bilgileri'!A86&lt;&gt;0,('proje ve personel bilgileri'!A86)," ")</f>
        <v xml:space="preserve"> </v>
      </c>
      <c r="C149" s="95"/>
      <c r="D149" s="96"/>
      <c r="E149" s="96"/>
      <c r="F149" s="96"/>
      <c r="G149" s="96"/>
      <c r="H149" s="96"/>
      <c r="I149" s="96"/>
      <c r="J149" s="96"/>
      <c r="K149" s="97">
        <f t="shared" ref="K149:K166" si="8">IF(D149&lt;&gt;0,SUM(D149+E149+F149+G149-H149-I149-J149),0)</f>
        <v>0</v>
      </c>
    </row>
    <row r="150" spans="1:11" ht="15.75" customHeight="1" x14ac:dyDescent="0.25">
      <c r="A150" s="2">
        <v>74</v>
      </c>
      <c r="B150" s="99" t="str">
        <f>IF('proje ve personel bilgileri'!A87&lt;&gt;0,('proje ve personel bilgileri'!A87)," ")</f>
        <v xml:space="preserve"> </v>
      </c>
      <c r="C150" s="98"/>
      <c r="D150" s="100"/>
      <c r="E150" s="100"/>
      <c r="F150" s="100"/>
      <c r="G150" s="100"/>
      <c r="H150" s="100"/>
      <c r="I150" s="100"/>
      <c r="J150" s="100"/>
      <c r="K150" s="97">
        <f t="shared" si="8"/>
        <v>0</v>
      </c>
    </row>
    <row r="151" spans="1:11" ht="15.75" customHeight="1" x14ac:dyDescent="0.25">
      <c r="A151" s="1">
        <v>75</v>
      </c>
      <c r="B151" s="99" t="str">
        <f>IF('proje ve personel bilgileri'!A88&lt;&gt;0,('proje ve personel bilgileri'!A88)," ")</f>
        <v xml:space="preserve"> </v>
      </c>
      <c r="C151" s="98"/>
      <c r="D151" s="100"/>
      <c r="E151" s="100"/>
      <c r="F151" s="100"/>
      <c r="G151" s="100"/>
      <c r="H151" s="100"/>
      <c r="I151" s="100"/>
      <c r="J151" s="100"/>
      <c r="K151" s="97">
        <f t="shared" si="8"/>
        <v>0</v>
      </c>
    </row>
    <row r="152" spans="1:11" ht="15.75" customHeight="1" x14ac:dyDescent="0.25">
      <c r="A152" s="2">
        <v>76</v>
      </c>
      <c r="B152" s="99" t="str">
        <f>IF('proje ve personel bilgileri'!A89&lt;&gt;0,('proje ve personel bilgileri'!A89)," ")</f>
        <v xml:space="preserve"> </v>
      </c>
      <c r="C152" s="98"/>
      <c r="D152" s="100"/>
      <c r="E152" s="100"/>
      <c r="F152" s="100"/>
      <c r="G152" s="100"/>
      <c r="H152" s="100"/>
      <c r="I152" s="100"/>
      <c r="J152" s="100"/>
      <c r="K152" s="97">
        <f t="shared" si="8"/>
        <v>0</v>
      </c>
    </row>
    <row r="153" spans="1:11" ht="15.75" customHeight="1" x14ac:dyDescent="0.25">
      <c r="A153" s="1">
        <v>77</v>
      </c>
      <c r="B153" s="99" t="str">
        <f>IF('proje ve personel bilgileri'!A90&lt;&gt;0,('proje ve personel bilgileri'!A90)," ")</f>
        <v xml:space="preserve"> </v>
      </c>
      <c r="C153" s="98"/>
      <c r="D153" s="100"/>
      <c r="E153" s="100"/>
      <c r="F153" s="100"/>
      <c r="G153" s="100"/>
      <c r="H153" s="100"/>
      <c r="I153" s="100"/>
      <c r="J153" s="100"/>
      <c r="K153" s="97">
        <f t="shared" si="8"/>
        <v>0</v>
      </c>
    </row>
    <row r="154" spans="1:11" ht="15.75" customHeight="1" x14ac:dyDescent="0.25">
      <c r="A154" s="2">
        <v>78</v>
      </c>
      <c r="B154" s="99" t="str">
        <f>IF('proje ve personel bilgileri'!A91&lt;&gt;0,('proje ve personel bilgileri'!A91)," ")</f>
        <v xml:space="preserve"> </v>
      </c>
      <c r="C154" s="98"/>
      <c r="D154" s="100"/>
      <c r="E154" s="100"/>
      <c r="F154" s="100"/>
      <c r="G154" s="100"/>
      <c r="H154" s="100"/>
      <c r="I154" s="100"/>
      <c r="J154" s="100"/>
      <c r="K154" s="97">
        <f t="shared" si="8"/>
        <v>0</v>
      </c>
    </row>
    <row r="155" spans="1:11" ht="15.75" customHeight="1" x14ac:dyDescent="0.25">
      <c r="A155" s="1">
        <v>79</v>
      </c>
      <c r="B155" s="99" t="str">
        <f>IF('proje ve personel bilgileri'!A92&lt;&gt;0,('proje ve personel bilgileri'!A92)," ")</f>
        <v xml:space="preserve"> </v>
      </c>
      <c r="C155" s="98"/>
      <c r="D155" s="100"/>
      <c r="E155" s="100"/>
      <c r="F155" s="100"/>
      <c r="G155" s="100"/>
      <c r="H155" s="100"/>
      <c r="I155" s="100"/>
      <c r="J155" s="100"/>
      <c r="K155" s="97">
        <f t="shared" si="8"/>
        <v>0</v>
      </c>
    </row>
    <row r="156" spans="1:11" ht="15.75" customHeight="1" x14ac:dyDescent="0.25">
      <c r="A156" s="2">
        <v>80</v>
      </c>
      <c r="B156" s="99" t="str">
        <f>IF('proje ve personel bilgileri'!A93&lt;&gt;0,('proje ve personel bilgileri'!A93)," ")</f>
        <v xml:space="preserve"> </v>
      </c>
      <c r="C156" s="98"/>
      <c r="D156" s="100"/>
      <c r="E156" s="100"/>
      <c r="F156" s="100"/>
      <c r="G156" s="100"/>
      <c r="H156" s="100"/>
      <c r="I156" s="100"/>
      <c r="J156" s="100"/>
      <c r="K156" s="97">
        <f t="shared" si="8"/>
        <v>0</v>
      </c>
    </row>
    <row r="157" spans="1:11" ht="15.75" customHeight="1" x14ac:dyDescent="0.25">
      <c r="A157" s="1">
        <v>81</v>
      </c>
      <c r="B157" s="99" t="str">
        <f>IF('proje ve personel bilgileri'!A94&lt;&gt;0,('proje ve personel bilgileri'!A94)," ")</f>
        <v xml:space="preserve"> </v>
      </c>
      <c r="C157" s="98"/>
      <c r="D157" s="100"/>
      <c r="E157" s="100"/>
      <c r="F157" s="100"/>
      <c r="G157" s="100"/>
      <c r="H157" s="100"/>
      <c r="I157" s="100"/>
      <c r="J157" s="100"/>
      <c r="K157" s="97">
        <f t="shared" si="8"/>
        <v>0</v>
      </c>
    </row>
    <row r="158" spans="1:11" ht="15.75" customHeight="1" x14ac:dyDescent="0.25">
      <c r="A158" s="2">
        <v>82</v>
      </c>
      <c r="B158" s="99" t="str">
        <f>IF('proje ve personel bilgileri'!A95&lt;&gt;0,('proje ve personel bilgileri'!A95)," ")</f>
        <v xml:space="preserve"> </v>
      </c>
      <c r="C158" s="98"/>
      <c r="D158" s="100"/>
      <c r="E158" s="100"/>
      <c r="F158" s="100"/>
      <c r="G158" s="100"/>
      <c r="H158" s="100"/>
      <c r="I158" s="100"/>
      <c r="J158" s="100"/>
      <c r="K158" s="97">
        <f t="shared" si="8"/>
        <v>0</v>
      </c>
    </row>
    <row r="159" spans="1:11" ht="15.75" customHeight="1" x14ac:dyDescent="0.25">
      <c r="A159" s="1">
        <v>83</v>
      </c>
      <c r="B159" s="99" t="str">
        <f>IF('proje ve personel bilgileri'!A96&lt;&gt;0,('proje ve personel bilgileri'!A96)," ")</f>
        <v xml:space="preserve"> </v>
      </c>
      <c r="C159" s="98"/>
      <c r="D159" s="100"/>
      <c r="E159" s="100"/>
      <c r="F159" s="100"/>
      <c r="G159" s="100"/>
      <c r="H159" s="100"/>
      <c r="I159" s="100"/>
      <c r="J159" s="100"/>
      <c r="K159" s="97">
        <f t="shared" si="8"/>
        <v>0</v>
      </c>
    </row>
    <row r="160" spans="1:11" ht="15.75" customHeight="1" x14ac:dyDescent="0.25">
      <c r="A160" s="2">
        <v>84</v>
      </c>
      <c r="B160" s="99" t="str">
        <f>IF('proje ve personel bilgileri'!A97&lt;&gt;0,('proje ve personel bilgileri'!A97)," ")</f>
        <v xml:space="preserve"> </v>
      </c>
      <c r="C160" s="98"/>
      <c r="D160" s="100"/>
      <c r="E160" s="100"/>
      <c r="F160" s="100"/>
      <c r="G160" s="100"/>
      <c r="H160" s="100"/>
      <c r="I160" s="100"/>
      <c r="J160" s="100"/>
      <c r="K160" s="97">
        <f t="shared" si="8"/>
        <v>0</v>
      </c>
    </row>
    <row r="161" spans="1:11" ht="15.75" customHeight="1" x14ac:dyDescent="0.25">
      <c r="A161" s="1">
        <v>85</v>
      </c>
      <c r="B161" s="99" t="str">
        <f>IF('proje ve personel bilgileri'!A98&lt;&gt;0,('proje ve personel bilgileri'!A98)," ")</f>
        <v xml:space="preserve"> </v>
      </c>
      <c r="C161" s="98"/>
      <c r="D161" s="100"/>
      <c r="E161" s="100"/>
      <c r="F161" s="100"/>
      <c r="G161" s="100"/>
      <c r="H161" s="100"/>
      <c r="I161" s="100"/>
      <c r="J161" s="100"/>
      <c r="K161" s="97">
        <f t="shared" si="8"/>
        <v>0</v>
      </c>
    </row>
    <row r="162" spans="1:11" ht="15.75" customHeight="1" x14ac:dyDescent="0.25">
      <c r="A162" s="2">
        <v>86</v>
      </c>
      <c r="B162" s="99" t="str">
        <f>IF('proje ve personel bilgileri'!A99&lt;&gt;0,('proje ve personel bilgileri'!A99)," ")</f>
        <v xml:space="preserve"> </v>
      </c>
      <c r="C162" s="98"/>
      <c r="D162" s="100"/>
      <c r="E162" s="100"/>
      <c r="F162" s="100"/>
      <c r="G162" s="100"/>
      <c r="H162" s="100"/>
      <c r="I162" s="100"/>
      <c r="J162" s="100"/>
      <c r="K162" s="97">
        <f t="shared" si="8"/>
        <v>0</v>
      </c>
    </row>
    <row r="163" spans="1:11" ht="15.75" customHeight="1" x14ac:dyDescent="0.25">
      <c r="A163" s="1">
        <v>87</v>
      </c>
      <c r="B163" s="99" t="str">
        <f>IF('proje ve personel bilgileri'!A100&lt;&gt;0,('proje ve personel bilgileri'!A100)," ")</f>
        <v xml:space="preserve"> </v>
      </c>
      <c r="C163" s="98"/>
      <c r="D163" s="100"/>
      <c r="E163" s="100"/>
      <c r="F163" s="100"/>
      <c r="G163" s="100"/>
      <c r="H163" s="100"/>
      <c r="I163" s="100"/>
      <c r="J163" s="100"/>
      <c r="K163" s="97">
        <f t="shared" si="8"/>
        <v>0</v>
      </c>
    </row>
    <row r="164" spans="1:11" ht="15.75" customHeight="1" x14ac:dyDescent="0.25">
      <c r="A164" s="2">
        <v>88</v>
      </c>
      <c r="B164" s="99" t="str">
        <f>IF('proje ve personel bilgileri'!A101&lt;&gt;0,('proje ve personel bilgileri'!A101)," ")</f>
        <v xml:space="preserve"> </v>
      </c>
      <c r="C164" s="98"/>
      <c r="D164" s="100"/>
      <c r="E164" s="100"/>
      <c r="F164" s="100"/>
      <c r="G164" s="100"/>
      <c r="H164" s="100"/>
      <c r="I164" s="100"/>
      <c r="J164" s="100"/>
      <c r="K164" s="97">
        <f t="shared" si="8"/>
        <v>0</v>
      </c>
    </row>
    <row r="165" spans="1:11" ht="15.75" customHeight="1" x14ac:dyDescent="0.25">
      <c r="A165" s="1">
        <v>89</v>
      </c>
      <c r="B165" s="99" t="str">
        <f>IF('proje ve personel bilgileri'!A102&lt;&gt;0,('proje ve personel bilgileri'!A102)," ")</f>
        <v xml:space="preserve"> </v>
      </c>
      <c r="C165" s="98"/>
      <c r="D165" s="100"/>
      <c r="E165" s="100"/>
      <c r="F165" s="100"/>
      <c r="G165" s="100"/>
      <c r="H165" s="100"/>
      <c r="I165" s="100"/>
      <c r="J165" s="100"/>
      <c r="K165" s="97">
        <f t="shared" si="8"/>
        <v>0</v>
      </c>
    </row>
    <row r="166" spans="1:11" ht="15" customHeight="1" x14ac:dyDescent="0.25">
      <c r="A166" s="2">
        <v>90</v>
      </c>
      <c r="B166" s="99" t="str">
        <f>IF('proje ve personel bilgileri'!A103&lt;&gt;0,('proje ve personel bilgileri'!A103)," ")</f>
        <v xml:space="preserve"> </v>
      </c>
      <c r="C166" s="98"/>
      <c r="D166" s="100"/>
      <c r="E166" s="100"/>
      <c r="F166" s="100"/>
      <c r="G166" s="100"/>
      <c r="H166" s="100"/>
      <c r="I166" s="100"/>
      <c r="J166" s="100"/>
      <c r="K166" s="97">
        <f t="shared" si="8"/>
        <v>0</v>
      </c>
    </row>
    <row r="167" spans="1:11" ht="15.75" customHeight="1" x14ac:dyDescent="0.25">
      <c r="A167" s="341" t="s">
        <v>99</v>
      </c>
      <c r="B167" s="342"/>
      <c r="C167" s="7" t="str">
        <f t="shared" ref="C167:J167" si="9">IF($K$28&lt;&gt;0,SUM(C149:C166)," ")</f>
        <v xml:space="preserve"> </v>
      </c>
      <c r="D167" s="8" t="str">
        <f t="shared" si="9"/>
        <v xml:space="preserve"> </v>
      </c>
      <c r="E167" s="8" t="str">
        <f t="shared" si="9"/>
        <v xml:space="preserve"> </v>
      </c>
      <c r="F167" s="8" t="str">
        <f t="shared" si="9"/>
        <v xml:space="preserve"> </v>
      </c>
      <c r="G167" s="8" t="str">
        <f t="shared" si="9"/>
        <v xml:space="preserve"> </v>
      </c>
      <c r="H167" s="8" t="str">
        <f t="shared" si="9"/>
        <v xml:space="preserve"> </v>
      </c>
      <c r="I167" s="8" t="str">
        <f t="shared" si="9"/>
        <v xml:space="preserve"> </v>
      </c>
      <c r="J167" s="8" t="str">
        <f t="shared" si="9"/>
        <v xml:space="preserve"> </v>
      </c>
      <c r="K167" s="9">
        <f>SUM(K149:K166)+K133</f>
        <v>0</v>
      </c>
    </row>
    <row r="168" spans="1:11" ht="15" customHeight="1" x14ac:dyDescent="0.25">
      <c r="A168" s="300"/>
    </row>
    <row r="169" spans="1:11" ht="27" customHeight="1" x14ac:dyDescent="0.25">
      <c r="A169" s="332" t="s">
        <v>100</v>
      </c>
      <c r="B169" s="332"/>
      <c r="C169" s="332"/>
      <c r="D169" s="332"/>
      <c r="E169" s="332"/>
      <c r="F169" s="332"/>
      <c r="G169" s="332"/>
      <c r="H169" s="332"/>
      <c r="I169" s="332"/>
      <c r="J169" s="332"/>
      <c r="K169" s="332"/>
    </row>
    <row r="170" spans="1:11" ht="15" customHeight="1" x14ac:dyDescent="0.25">
      <c r="A170" s="51"/>
    </row>
    <row r="171" spans="1:11" ht="15" customHeight="1" x14ac:dyDescent="0.25">
      <c r="A171" s="298" t="s">
        <v>101</v>
      </c>
    </row>
    <row r="172" spans="1:11" ht="15" customHeight="1" x14ac:dyDescent="0.25">
      <c r="C172" s="298" t="s">
        <v>102</v>
      </c>
      <c r="E172" s="298" t="s">
        <v>103</v>
      </c>
    </row>
    <row r="174" spans="1:11" ht="15.75" customHeight="1" x14ac:dyDescent="0.25">
      <c r="A174" s="348" t="s">
        <v>85</v>
      </c>
      <c r="B174" s="348"/>
      <c r="C174" s="348"/>
      <c r="D174" s="348"/>
      <c r="E174" s="348"/>
      <c r="F174" s="348"/>
      <c r="G174" s="348"/>
      <c r="H174" s="348"/>
      <c r="I174" s="348"/>
      <c r="J174" s="348"/>
      <c r="K174" s="348"/>
    </row>
    <row r="175" spans="1:11" ht="15" customHeight="1" x14ac:dyDescent="0.25">
      <c r="A175" s="70"/>
      <c r="B175" s="70"/>
      <c r="C175" s="70"/>
      <c r="D175" s="70"/>
      <c r="E175" s="70"/>
      <c r="F175" s="78">
        <f>'proje ve personel bilgileri'!$B$5</f>
        <v>0</v>
      </c>
      <c r="G175" s="72">
        <f>IF('proje ve personel bilgileri'!$B$6=1,"/ Ocak ayına aittir.",(IF('proje ve personel bilgileri'!$B$6=2,"/ Temmuz ayına aittir.",0)))</f>
        <v>0</v>
      </c>
      <c r="H175" s="70"/>
      <c r="I175" s="70"/>
      <c r="J175" s="70"/>
      <c r="K175" s="70"/>
    </row>
    <row r="176" spans="1:11" ht="18.75" customHeight="1" x14ac:dyDescent="0.25">
      <c r="K176" s="4" t="s">
        <v>86</v>
      </c>
    </row>
    <row r="177" spans="1:11" ht="15.75" customHeight="1" x14ac:dyDescent="0.25">
      <c r="A177" s="349" t="s">
        <v>2</v>
      </c>
      <c r="B177" s="350"/>
      <c r="C177" s="351">
        <f>'proje ve personel bilgileri'!$B$2</f>
        <v>0</v>
      </c>
      <c r="D177" s="352"/>
      <c r="E177" s="352"/>
      <c r="F177" s="352"/>
      <c r="G177" s="352"/>
      <c r="H177" s="352"/>
      <c r="I177" s="352"/>
      <c r="J177" s="352"/>
      <c r="K177" s="353"/>
    </row>
    <row r="178" spans="1:11" ht="15.75" customHeight="1" x14ac:dyDescent="0.25">
      <c r="A178" s="354" t="s">
        <v>4</v>
      </c>
      <c r="B178" s="355"/>
      <c r="C178" s="356">
        <f>'proje ve personel bilgileri'!$B$3</f>
        <v>0</v>
      </c>
      <c r="D178" s="357"/>
      <c r="E178" s="357"/>
      <c r="F178" s="357"/>
      <c r="G178" s="357"/>
      <c r="H178" s="357"/>
      <c r="I178" s="357"/>
      <c r="J178" s="357"/>
      <c r="K178" s="358"/>
    </row>
    <row r="179" spans="1:11" ht="15" customHeight="1" x14ac:dyDescent="0.25">
      <c r="A179" s="343" t="s">
        <v>87</v>
      </c>
      <c r="B179" s="343" t="s">
        <v>15</v>
      </c>
      <c r="C179" s="343" t="s">
        <v>88</v>
      </c>
      <c r="D179" s="344" t="s">
        <v>89</v>
      </c>
      <c r="E179" s="346"/>
      <c r="F179" s="347"/>
      <c r="G179" s="343" t="s">
        <v>90</v>
      </c>
      <c r="H179" s="333" t="s">
        <v>91</v>
      </c>
      <c r="I179" s="333" t="s">
        <v>92</v>
      </c>
      <c r="J179" s="333" t="s">
        <v>93</v>
      </c>
      <c r="K179" s="336" t="s">
        <v>94</v>
      </c>
    </row>
    <row r="180" spans="1:11" ht="21.75" customHeight="1" x14ac:dyDescent="0.25">
      <c r="A180" s="338"/>
      <c r="B180" s="338"/>
      <c r="C180" s="338"/>
      <c r="D180" s="345"/>
      <c r="E180" s="339" t="s">
        <v>95</v>
      </c>
      <c r="F180" s="340"/>
      <c r="G180" s="338"/>
      <c r="H180" s="334"/>
      <c r="I180" s="334"/>
      <c r="J180" s="334"/>
      <c r="K180" s="337"/>
    </row>
    <row r="181" spans="1:11" ht="60.75" customHeight="1" x14ac:dyDescent="0.25">
      <c r="A181" s="338"/>
      <c r="B181" s="338"/>
      <c r="C181" s="338"/>
      <c r="D181" s="345"/>
      <c r="E181" s="5" t="s">
        <v>104</v>
      </c>
      <c r="F181" s="5" t="s">
        <v>97</v>
      </c>
      <c r="G181" s="338"/>
      <c r="H181" s="334"/>
      <c r="I181" s="335"/>
      <c r="J181" s="335"/>
      <c r="K181" s="338"/>
    </row>
    <row r="182" spans="1:11" ht="15.75" customHeight="1" x14ac:dyDescent="0.25">
      <c r="A182" s="338"/>
      <c r="B182" s="338"/>
      <c r="C182" s="338"/>
      <c r="D182" s="345"/>
      <c r="E182" s="6" t="s">
        <v>98</v>
      </c>
      <c r="F182" s="6" t="s">
        <v>98</v>
      </c>
      <c r="G182" s="294" t="s">
        <v>98</v>
      </c>
      <c r="H182" s="294" t="s">
        <v>98</v>
      </c>
      <c r="I182" s="297" t="s">
        <v>98</v>
      </c>
      <c r="J182" s="6" t="s">
        <v>98</v>
      </c>
      <c r="K182" s="338"/>
    </row>
    <row r="183" spans="1:11" ht="15.75" customHeight="1" x14ac:dyDescent="0.25">
      <c r="A183" s="1">
        <v>91</v>
      </c>
      <c r="B183" s="99" t="str">
        <f>IF('proje ve personel bilgileri'!A104&lt;&gt;0,('proje ve personel bilgileri'!A104)," ")</f>
        <v xml:space="preserve"> </v>
      </c>
      <c r="C183" s="95"/>
      <c r="D183" s="96"/>
      <c r="E183" s="96"/>
      <c r="F183" s="96"/>
      <c r="G183" s="96"/>
      <c r="H183" s="96"/>
      <c r="I183" s="96"/>
      <c r="J183" s="96"/>
      <c r="K183" s="97">
        <f t="shared" ref="K183:K200" si="10">IF(D183&lt;&gt;0,SUM(D183+E183+F183+G183-H183-I183-J183),0)</f>
        <v>0</v>
      </c>
    </row>
    <row r="184" spans="1:11" ht="15.75" customHeight="1" x14ac:dyDescent="0.25">
      <c r="A184" s="2">
        <v>92</v>
      </c>
      <c r="B184" s="99" t="str">
        <f>IF('proje ve personel bilgileri'!A105&lt;&gt;0,('proje ve personel bilgileri'!A105)," ")</f>
        <v xml:space="preserve"> </v>
      </c>
      <c r="C184" s="98"/>
      <c r="D184" s="100"/>
      <c r="E184" s="100"/>
      <c r="F184" s="100"/>
      <c r="G184" s="100"/>
      <c r="H184" s="100"/>
      <c r="I184" s="100"/>
      <c r="J184" s="100"/>
      <c r="K184" s="97">
        <f t="shared" si="10"/>
        <v>0</v>
      </c>
    </row>
    <row r="185" spans="1:11" ht="15.75" customHeight="1" x14ac:dyDescent="0.25">
      <c r="A185" s="1">
        <v>93</v>
      </c>
      <c r="B185" s="99" t="str">
        <f>IF('proje ve personel bilgileri'!A106&lt;&gt;0,('proje ve personel bilgileri'!A106)," ")</f>
        <v xml:space="preserve"> </v>
      </c>
      <c r="C185" s="98"/>
      <c r="D185" s="100"/>
      <c r="E185" s="100"/>
      <c r="F185" s="100"/>
      <c r="G185" s="100"/>
      <c r="H185" s="100"/>
      <c r="I185" s="100"/>
      <c r="J185" s="100"/>
      <c r="K185" s="97">
        <f t="shared" si="10"/>
        <v>0</v>
      </c>
    </row>
    <row r="186" spans="1:11" ht="15.75" customHeight="1" x14ac:dyDescent="0.25">
      <c r="A186" s="2">
        <v>94</v>
      </c>
      <c r="B186" s="99" t="str">
        <f>IF('proje ve personel bilgileri'!A107&lt;&gt;0,('proje ve personel bilgileri'!A107)," ")</f>
        <v xml:space="preserve"> </v>
      </c>
      <c r="C186" s="98"/>
      <c r="D186" s="100"/>
      <c r="E186" s="100"/>
      <c r="F186" s="100"/>
      <c r="G186" s="100"/>
      <c r="H186" s="100"/>
      <c r="I186" s="100"/>
      <c r="J186" s="100"/>
      <c r="K186" s="97">
        <f t="shared" si="10"/>
        <v>0</v>
      </c>
    </row>
    <row r="187" spans="1:11" ht="15.75" customHeight="1" x14ac:dyDescent="0.25">
      <c r="A187" s="1">
        <v>95</v>
      </c>
      <c r="B187" s="99" t="str">
        <f>IF('proje ve personel bilgileri'!A108&lt;&gt;0,('proje ve personel bilgileri'!A108)," ")</f>
        <v xml:space="preserve"> </v>
      </c>
      <c r="C187" s="98"/>
      <c r="D187" s="100"/>
      <c r="E187" s="100"/>
      <c r="F187" s="100"/>
      <c r="G187" s="100"/>
      <c r="H187" s="100"/>
      <c r="I187" s="100"/>
      <c r="J187" s="100"/>
      <c r="K187" s="97">
        <f t="shared" si="10"/>
        <v>0</v>
      </c>
    </row>
    <row r="188" spans="1:11" ht="15.75" customHeight="1" x14ac:dyDescent="0.25">
      <c r="A188" s="2">
        <v>96</v>
      </c>
      <c r="B188" s="99" t="str">
        <f>IF('proje ve personel bilgileri'!A109&lt;&gt;0,('proje ve personel bilgileri'!A109)," ")</f>
        <v xml:space="preserve"> </v>
      </c>
      <c r="C188" s="98"/>
      <c r="D188" s="100"/>
      <c r="E188" s="100"/>
      <c r="F188" s="100"/>
      <c r="G188" s="100"/>
      <c r="H188" s="100"/>
      <c r="I188" s="100"/>
      <c r="J188" s="100"/>
      <c r="K188" s="97">
        <f t="shared" si="10"/>
        <v>0</v>
      </c>
    </row>
    <row r="189" spans="1:11" ht="15.75" customHeight="1" x14ac:dyDescent="0.25">
      <c r="A189" s="1">
        <v>97</v>
      </c>
      <c r="B189" s="99" t="str">
        <f>IF('proje ve personel bilgileri'!A110&lt;&gt;0,('proje ve personel bilgileri'!A110)," ")</f>
        <v xml:space="preserve"> </v>
      </c>
      <c r="C189" s="98"/>
      <c r="D189" s="100"/>
      <c r="E189" s="100"/>
      <c r="F189" s="100"/>
      <c r="G189" s="100"/>
      <c r="H189" s="100"/>
      <c r="I189" s="100"/>
      <c r="J189" s="100"/>
      <c r="K189" s="97">
        <f t="shared" si="10"/>
        <v>0</v>
      </c>
    </row>
    <row r="190" spans="1:11" ht="15.75" customHeight="1" x14ac:dyDescent="0.25">
      <c r="A190" s="2">
        <v>98</v>
      </c>
      <c r="B190" s="99" t="str">
        <f>IF('proje ve personel bilgileri'!A111&lt;&gt;0,('proje ve personel bilgileri'!A111)," ")</f>
        <v xml:space="preserve"> </v>
      </c>
      <c r="C190" s="98"/>
      <c r="D190" s="100"/>
      <c r="E190" s="100"/>
      <c r="F190" s="100"/>
      <c r="G190" s="100"/>
      <c r="H190" s="100"/>
      <c r="I190" s="100"/>
      <c r="J190" s="100"/>
      <c r="K190" s="97">
        <f t="shared" si="10"/>
        <v>0</v>
      </c>
    </row>
    <row r="191" spans="1:11" ht="15.75" customHeight="1" x14ac:dyDescent="0.25">
      <c r="A191" s="1">
        <v>99</v>
      </c>
      <c r="B191" s="99" t="str">
        <f>IF('proje ve personel bilgileri'!A112&lt;&gt;0,('proje ve personel bilgileri'!A112)," ")</f>
        <v xml:space="preserve"> </v>
      </c>
      <c r="C191" s="98"/>
      <c r="D191" s="100"/>
      <c r="E191" s="100"/>
      <c r="F191" s="100"/>
      <c r="G191" s="100"/>
      <c r="H191" s="100"/>
      <c r="I191" s="100"/>
      <c r="J191" s="100"/>
      <c r="K191" s="97">
        <f t="shared" si="10"/>
        <v>0</v>
      </c>
    </row>
    <row r="192" spans="1:11" ht="15.75" customHeight="1" x14ac:dyDescent="0.25">
      <c r="A192" s="2">
        <v>100</v>
      </c>
      <c r="B192" s="99" t="str">
        <f>IF('proje ve personel bilgileri'!A113&lt;&gt;0,('proje ve personel bilgileri'!A113)," ")</f>
        <v xml:space="preserve"> </v>
      </c>
      <c r="C192" s="98"/>
      <c r="D192" s="100"/>
      <c r="E192" s="100"/>
      <c r="F192" s="100"/>
      <c r="G192" s="100"/>
      <c r="H192" s="100"/>
      <c r="I192" s="100"/>
      <c r="J192" s="100"/>
      <c r="K192" s="97">
        <f t="shared" si="10"/>
        <v>0</v>
      </c>
    </row>
    <row r="193" spans="1:11" ht="15.75" customHeight="1" x14ac:dyDescent="0.25">
      <c r="A193" s="1">
        <v>101</v>
      </c>
      <c r="B193" s="99" t="str">
        <f>IF('proje ve personel bilgileri'!A114&lt;&gt;0,('proje ve personel bilgileri'!A114)," ")</f>
        <v xml:space="preserve"> </v>
      </c>
      <c r="C193" s="98"/>
      <c r="D193" s="100"/>
      <c r="E193" s="100"/>
      <c r="F193" s="100"/>
      <c r="G193" s="100"/>
      <c r="H193" s="100"/>
      <c r="I193" s="100"/>
      <c r="J193" s="100"/>
      <c r="K193" s="97">
        <f t="shared" si="10"/>
        <v>0</v>
      </c>
    </row>
    <row r="194" spans="1:11" ht="15.75" customHeight="1" x14ac:dyDescent="0.25">
      <c r="A194" s="2">
        <v>102</v>
      </c>
      <c r="B194" s="99" t="str">
        <f>IF('proje ve personel bilgileri'!A115&lt;&gt;0,('proje ve personel bilgileri'!A115)," ")</f>
        <v xml:space="preserve"> </v>
      </c>
      <c r="C194" s="98"/>
      <c r="D194" s="100"/>
      <c r="E194" s="100"/>
      <c r="F194" s="100"/>
      <c r="G194" s="100"/>
      <c r="H194" s="100"/>
      <c r="I194" s="100"/>
      <c r="J194" s="100"/>
      <c r="K194" s="97">
        <f t="shared" si="10"/>
        <v>0</v>
      </c>
    </row>
    <row r="195" spans="1:11" ht="15.75" customHeight="1" x14ac:dyDescent="0.25">
      <c r="A195" s="1">
        <v>103</v>
      </c>
      <c r="B195" s="99" t="str">
        <f>IF('proje ve personel bilgileri'!A116&lt;&gt;0,('proje ve personel bilgileri'!A116)," ")</f>
        <v xml:space="preserve"> </v>
      </c>
      <c r="C195" s="98"/>
      <c r="D195" s="100"/>
      <c r="E195" s="100"/>
      <c r="F195" s="100"/>
      <c r="G195" s="100"/>
      <c r="H195" s="100"/>
      <c r="I195" s="100"/>
      <c r="J195" s="100"/>
      <c r="K195" s="97">
        <f t="shared" si="10"/>
        <v>0</v>
      </c>
    </row>
    <row r="196" spans="1:11" ht="15.75" customHeight="1" x14ac:dyDescent="0.25">
      <c r="A196" s="2">
        <v>104</v>
      </c>
      <c r="B196" s="99" t="str">
        <f>IF('proje ve personel bilgileri'!A117&lt;&gt;0,('proje ve personel bilgileri'!A117)," ")</f>
        <v xml:space="preserve"> </v>
      </c>
      <c r="C196" s="98"/>
      <c r="D196" s="100"/>
      <c r="E196" s="100"/>
      <c r="F196" s="100"/>
      <c r="G196" s="100"/>
      <c r="H196" s="100"/>
      <c r="I196" s="100"/>
      <c r="J196" s="100"/>
      <c r="K196" s="97">
        <f t="shared" si="10"/>
        <v>0</v>
      </c>
    </row>
    <row r="197" spans="1:11" ht="15.75" customHeight="1" x14ac:dyDescent="0.25">
      <c r="A197" s="1">
        <v>105</v>
      </c>
      <c r="B197" s="99" t="str">
        <f>IF('proje ve personel bilgileri'!A118&lt;&gt;0,('proje ve personel bilgileri'!A118)," ")</f>
        <v xml:space="preserve"> </v>
      </c>
      <c r="C197" s="98"/>
      <c r="D197" s="100"/>
      <c r="E197" s="100"/>
      <c r="F197" s="100"/>
      <c r="G197" s="100"/>
      <c r="H197" s="100"/>
      <c r="I197" s="100"/>
      <c r="J197" s="100"/>
      <c r="K197" s="97">
        <f t="shared" si="10"/>
        <v>0</v>
      </c>
    </row>
    <row r="198" spans="1:11" ht="15.75" customHeight="1" x14ac:dyDescent="0.25">
      <c r="A198" s="2">
        <v>106</v>
      </c>
      <c r="B198" s="99" t="str">
        <f>IF('proje ve personel bilgileri'!A119&lt;&gt;0,('proje ve personel bilgileri'!A119)," ")</f>
        <v xml:space="preserve"> </v>
      </c>
      <c r="C198" s="98"/>
      <c r="D198" s="100"/>
      <c r="E198" s="100"/>
      <c r="F198" s="100"/>
      <c r="G198" s="100"/>
      <c r="H198" s="100"/>
      <c r="I198" s="100"/>
      <c r="J198" s="100"/>
      <c r="K198" s="97">
        <f t="shared" si="10"/>
        <v>0</v>
      </c>
    </row>
    <row r="199" spans="1:11" ht="15.75" customHeight="1" x14ac:dyDescent="0.25">
      <c r="A199" s="1">
        <v>107</v>
      </c>
      <c r="B199" s="99" t="str">
        <f>IF('proje ve personel bilgileri'!A120&lt;&gt;0,('proje ve personel bilgileri'!A120)," ")</f>
        <v xml:space="preserve"> </v>
      </c>
      <c r="C199" s="98"/>
      <c r="D199" s="100"/>
      <c r="E199" s="100"/>
      <c r="F199" s="100"/>
      <c r="G199" s="100"/>
      <c r="H199" s="100"/>
      <c r="I199" s="100"/>
      <c r="J199" s="100"/>
      <c r="K199" s="97">
        <f t="shared" si="10"/>
        <v>0</v>
      </c>
    </row>
    <row r="200" spans="1:11" ht="15" customHeight="1" x14ac:dyDescent="0.25">
      <c r="A200" s="2">
        <v>108</v>
      </c>
      <c r="B200" s="99" t="str">
        <f>IF('proje ve personel bilgileri'!A121&lt;&gt;0,('proje ve personel bilgileri'!A121)," ")</f>
        <v xml:space="preserve"> </v>
      </c>
      <c r="C200" s="98"/>
      <c r="D200" s="100"/>
      <c r="E200" s="100"/>
      <c r="F200" s="100"/>
      <c r="G200" s="100"/>
      <c r="H200" s="100"/>
      <c r="I200" s="100"/>
      <c r="J200" s="100"/>
      <c r="K200" s="97">
        <f t="shared" si="10"/>
        <v>0</v>
      </c>
    </row>
    <row r="201" spans="1:11" ht="15.75" customHeight="1" x14ac:dyDescent="0.25">
      <c r="A201" s="341" t="s">
        <v>99</v>
      </c>
      <c r="B201" s="342"/>
      <c r="C201" s="7" t="str">
        <f t="shared" ref="C201:J201" si="11">IF($K$28&lt;&gt;0,SUM(C183:C200)," ")</f>
        <v xml:space="preserve"> </v>
      </c>
      <c r="D201" s="8" t="str">
        <f t="shared" si="11"/>
        <v xml:space="preserve"> </v>
      </c>
      <c r="E201" s="8" t="str">
        <f t="shared" si="11"/>
        <v xml:space="preserve"> </v>
      </c>
      <c r="F201" s="8" t="str">
        <f t="shared" si="11"/>
        <v xml:space="preserve"> </v>
      </c>
      <c r="G201" s="8" t="str">
        <f t="shared" si="11"/>
        <v xml:space="preserve"> </v>
      </c>
      <c r="H201" s="8" t="str">
        <f t="shared" si="11"/>
        <v xml:space="preserve"> </v>
      </c>
      <c r="I201" s="8" t="str">
        <f t="shared" si="11"/>
        <v xml:space="preserve"> </v>
      </c>
      <c r="J201" s="8" t="str">
        <f t="shared" si="11"/>
        <v xml:space="preserve"> </v>
      </c>
      <c r="K201" s="9">
        <f>SUM(K183:K200)+K167</f>
        <v>0</v>
      </c>
    </row>
    <row r="202" spans="1:11" ht="15" customHeight="1" x14ac:dyDescent="0.25">
      <c r="A202" s="300"/>
    </row>
    <row r="203" spans="1:11" ht="27" customHeight="1" x14ac:dyDescent="0.25">
      <c r="A203" s="332" t="s">
        <v>100</v>
      </c>
      <c r="B203" s="332"/>
      <c r="C203" s="332"/>
      <c r="D203" s="332"/>
      <c r="E203" s="332"/>
      <c r="F203" s="332"/>
      <c r="G203" s="332"/>
      <c r="H203" s="332"/>
      <c r="I203" s="332"/>
      <c r="J203" s="332"/>
      <c r="K203" s="332"/>
    </row>
    <row r="204" spans="1:11" ht="15" customHeight="1" x14ac:dyDescent="0.25">
      <c r="A204" s="51"/>
    </row>
    <row r="205" spans="1:11" ht="15" customHeight="1" x14ac:dyDescent="0.25">
      <c r="A205" s="298" t="s">
        <v>101</v>
      </c>
    </row>
    <row r="206" spans="1:11" ht="15" customHeight="1" x14ac:dyDescent="0.25">
      <c r="C206" s="298" t="s">
        <v>102</v>
      </c>
      <c r="E206" s="298" t="s">
        <v>103</v>
      </c>
    </row>
    <row r="208" spans="1:11" ht="15.75" customHeight="1" x14ac:dyDescent="0.25">
      <c r="A208" s="348" t="s">
        <v>85</v>
      </c>
      <c r="B208" s="348"/>
      <c r="C208" s="348"/>
      <c r="D208" s="348"/>
      <c r="E208" s="348"/>
      <c r="F208" s="348"/>
      <c r="G208" s="348"/>
      <c r="H208" s="348"/>
      <c r="I208" s="348"/>
      <c r="J208" s="348"/>
      <c r="K208" s="348"/>
    </row>
    <row r="209" spans="1:11" ht="15" customHeight="1" x14ac:dyDescent="0.25">
      <c r="A209" s="70"/>
      <c r="B209" s="70"/>
      <c r="C209" s="70"/>
      <c r="D209" s="70"/>
      <c r="E209" s="70"/>
      <c r="F209" s="78">
        <f>'proje ve personel bilgileri'!$B$5</f>
        <v>0</v>
      </c>
      <c r="G209" s="72">
        <f>IF('proje ve personel bilgileri'!$B$6=1,"/ Ocak ayına aittir.",(IF('proje ve personel bilgileri'!$B$6=2,"/ Temmuz ayına aittir.",0)))</f>
        <v>0</v>
      </c>
      <c r="H209" s="70"/>
      <c r="I209" s="70"/>
      <c r="J209" s="70"/>
      <c r="K209" s="70"/>
    </row>
    <row r="210" spans="1:11" ht="18.75" customHeight="1" x14ac:dyDescent="0.25">
      <c r="K210" s="4" t="s">
        <v>86</v>
      </c>
    </row>
    <row r="211" spans="1:11" ht="15.75" customHeight="1" x14ac:dyDescent="0.25">
      <c r="A211" s="349" t="s">
        <v>2</v>
      </c>
      <c r="B211" s="350"/>
      <c r="C211" s="351">
        <f>'proje ve personel bilgileri'!$B$2</f>
        <v>0</v>
      </c>
      <c r="D211" s="352"/>
      <c r="E211" s="352"/>
      <c r="F211" s="352"/>
      <c r="G211" s="352"/>
      <c r="H211" s="352"/>
      <c r="I211" s="352"/>
      <c r="J211" s="352"/>
      <c r="K211" s="353"/>
    </row>
    <row r="212" spans="1:11" ht="15.75" customHeight="1" x14ac:dyDescent="0.25">
      <c r="A212" s="354" t="s">
        <v>4</v>
      </c>
      <c r="B212" s="355"/>
      <c r="C212" s="356">
        <f>'proje ve personel bilgileri'!$B$3</f>
        <v>0</v>
      </c>
      <c r="D212" s="357"/>
      <c r="E212" s="357"/>
      <c r="F212" s="357"/>
      <c r="G212" s="357"/>
      <c r="H212" s="357"/>
      <c r="I212" s="357"/>
      <c r="J212" s="357"/>
      <c r="K212" s="358"/>
    </row>
    <row r="213" spans="1:11" ht="15" customHeight="1" x14ac:dyDescent="0.25">
      <c r="A213" s="343" t="s">
        <v>87</v>
      </c>
      <c r="B213" s="343" t="s">
        <v>15</v>
      </c>
      <c r="C213" s="343" t="s">
        <v>88</v>
      </c>
      <c r="D213" s="344" t="s">
        <v>89</v>
      </c>
      <c r="E213" s="346"/>
      <c r="F213" s="347"/>
      <c r="G213" s="343" t="s">
        <v>90</v>
      </c>
      <c r="H213" s="333" t="s">
        <v>91</v>
      </c>
      <c r="I213" s="333" t="s">
        <v>92</v>
      </c>
      <c r="J213" s="333" t="s">
        <v>93</v>
      </c>
      <c r="K213" s="336" t="s">
        <v>94</v>
      </c>
    </row>
    <row r="214" spans="1:11" ht="21.75" customHeight="1" x14ac:dyDescent="0.25">
      <c r="A214" s="338"/>
      <c r="B214" s="338"/>
      <c r="C214" s="338"/>
      <c r="D214" s="345"/>
      <c r="E214" s="339" t="s">
        <v>95</v>
      </c>
      <c r="F214" s="340"/>
      <c r="G214" s="338"/>
      <c r="H214" s="334"/>
      <c r="I214" s="334"/>
      <c r="J214" s="334"/>
      <c r="K214" s="337"/>
    </row>
    <row r="215" spans="1:11" ht="60.75" customHeight="1" x14ac:dyDescent="0.25">
      <c r="A215" s="338"/>
      <c r="B215" s="338"/>
      <c r="C215" s="338"/>
      <c r="D215" s="345"/>
      <c r="E215" s="5" t="s">
        <v>104</v>
      </c>
      <c r="F215" s="5" t="s">
        <v>97</v>
      </c>
      <c r="G215" s="338"/>
      <c r="H215" s="334"/>
      <c r="I215" s="335"/>
      <c r="J215" s="335"/>
      <c r="K215" s="338"/>
    </row>
    <row r="216" spans="1:11" ht="15.75" customHeight="1" x14ac:dyDescent="0.25">
      <c r="A216" s="338"/>
      <c r="B216" s="338"/>
      <c r="C216" s="338"/>
      <c r="D216" s="345"/>
      <c r="E216" s="6" t="s">
        <v>98</v>
      </c>
      <c r="F216" s="6" t="s">
        <v>98</v>
      </c>
      <c r="G216" s="294" t="s">
        <v>98</v>
      </c>
      <c r="H216" s="294" t="s">
        <v>98</v>
      </c>
      <c r="I216" s="297" t="s">
        <v>98</v>
      </c>
      <c r="J216" s="6" t="s">
        <v>98</v>
      </c>
      <c r="K216" s="338"/>
    </row>
    <row r="217" spans="1:11" ht="15.75" customHeight="1" x14ac:dyDescent="0.25">
      <c r="A217" s="1">
        <v>109</v>
      </c>
      <c r="B217" s="99" t="str">
        <f>IF('proje ve personel bilgileri'!A122&lt;&gt;0,('proje ve personel bilgileri'!A122)," ")</f>
        <v xml:space="preserve"> </v>
      </c>
      <c r="C217" s="95"/>
      <c r="D217" s="96"/>
      <c r="E217" s="96"/>
      <c r="F217" s="96"/>
      <c r="G217" s="96"/>
      <c r="H217" s="96"/>
      <c r="I217" s="96"/>
      <c r="J217" s="96"/>
      <c r="K217" s="97">
        <f t="shared" ref="K217:K234" si="12">IF(D217&lt;&gt;0,SUM(D217+E217+F217+G217-H217-I217-J217),0)</f>
        <v>0</v>
      </c>
    </row>
    <row r="218" spans="1:11" ht="15.75" customHeight="1" x14ac:dyDescent="0.25">
      <c r="A218" s="2">
        <v>110</v>
      </c>
      <c r="B218" s="99" t="str">
        <f>IF('proje ve personel bilgileri'!A123&lt;&gt;0,('proje ve personel bilgileri'!A123)," ")</f>
        <v xml:space="preserve"> </v>
      </c>
      <c r="C218" s="98"/>
      <c r="D218" s="100"/>
      <c r="E218" s="100"/>
      <c r="F218" s="100"/>
      <c r="G218" s="100"/>
      <c r="H218" s="100"/>
      <c r="I218" s="100"/>
      <c r="J218" s="100"/>
      <c r="K218" s="97">
        <f t="shared" si="12"/>
        <v>0</v>
      </c>
    </row>
    <row r="219" spans="1:11" ht="15.75" customHeight="1" x14ac:dyDescent="0.25">
      <c r="A219" s="1">
        <v>111</v>
      </c>
      <c r="B219" s="99" t="str">
        <f>IF('proje ve personel bilgileri'!A124&lt;&gt;0,('proje ve personel bilgileri'!A124)," ")</f>
        <v xml:space="preserve"> </v>
      </c>
      <c r="C219" s="98"/>
      <c r="D219" s="100"/>
      <c r="E219" s="100"/>
      <c r="F219" s="100"/>
      <c r="G219" s="100"/>
      <c r="H219" s="100"/>
      <c r="I219" s="100"/>
      <c r="J219" s="100"/>
      <c r="K219" s="97">
        <f t="shared" si="12"/>
        <v>0</v>
      </c>
    </row>
    <row r="220" spans="1:11" ht="15.75" customHeight="1" x14ac:dyDescent="0.25">
      <c r="A220" s="2">
        <v>112</v>
      </c>
      <c r="B220" s="99" t="str">
        <f>IF('proje ve personel bilgileri'!A125&lt;&gt;0,('proje ve personel bilgileri'!A125)," ")</f>
        <v xml:space="preserve"> </v>
      </c>
      <c r="C220" s="98"/>
      <c r="D220" s="100"/>
      <c r="E220" s="100"/>
      <c r="F220" s="100"/>
      <c r="G220" s="100"/>
      <c r="H220" s="100"/>
      <c r="I220" s="100"/>
      <c r="J220" s="100"/>
      <c r="K220" s="97">
        <f t="shared" si="12"/>
        <v>0</v>
      </c>
    </row>
    <row r="221" spans="1:11" ht="15.75" customHeight="1" x14ac:dyDescent="0.25">
      <c r="A221" s="1">
        <v>113</v>
      </c>
      <c r="B221" s="99" t="str">
        <f>IF('proje ve personel bilgileri'!A126&lt;&gt;0,('proje ve personel bilgileri'!A126)," ")</f>
        <v xml:space="preserve"> </v>
      </c>
      <c r="C221" s="98"/>
      <c r="D221" s="100"/>
      <c r="E221" s="100"/>
      <c r="F221" s="100"/>
      <c r="G221" s="100"/>
      <c r="H221" s="100"/>
      <c r="I221" s="100"/>
      <c r="J221" s="100"/>
      <c r="K221" s="97">
        <f t="shared" si="12"/>
        <v>0</v>
      </c>
    </row>
    <row r="222" spans="1:11" ht="15.75" customHeight="1" x14ac:dyDescent="0.25">
      <c r="A222" s="2">
        <v>114</v>
      </c>
      <c r="B222" s="99" t="str">
        <f>IF('proje ve personel bilgileri'!A127&lt;&gt;0,('proje ve personel bilgileri'!A127)," ")</f>
        <v xml:space="preserve"> </v>
      </c>
      <c r="C222" s="98"/>
      <c r="D222" s="100"/>
      <c r="E222" s="100"/>
      <c r="F222" s="100"/>
      <c r="G222" s="100"/>
      <c r="H222" s="100"/>
      <c r="I222" s="100"/>
      <c r="J222" s="100"/>
      <c r="K222" s="97">
        <f t="shared" si="12"/>
        <v>0</v>
      </c>
    </row>
    <row r="223" spans="1:11" ht="15.75" customHeight="1" x14ac:dyDescent="0.25">
      <c r="A223" s="1">
        <v>115</v>
      </c>
      <c r="B223" s="99" t="str">
        <f>IF('proje ve personel bilgileri'!A128&lt;&gt;0,('proje ve personel bilgileri'!A128)," ")</f>
        <v xml:space="preserve"> </v>
      </c>
      <c r="C223" s="98"/>
      <c r="D223" s="100"/>
      <c r="E223" s="100"/>
      <c r="F223" s="100"/>
      <c r="G223" s="100"/>
      <c r="H223" s="100"/>
      <c r="I223" s="100"/>
      <c r="J223" s="100"/>
      <c r="K223" s="97">
        <f t="shared" si="12"/>
        <v>0</v>
      </c>
    </row>
    <row r="224" spans="1:11" ht="15.75" customHeight="1" x14ac:dyDescent="0.25">
      <c r="A224" s="2">
        <v>116</v>
      </c>
      <c r="B224" s="99" t="str">
        <f>IF('proje ve personel bilgileri'!A129&lt;&gt;0,('proje ve personel bilgileri'!A129)," ")</f>
        <v xml:space="preserve"> </v>
      </c>
      <c r="C224" s="98"/>
      <c r="D224" s="100"/>
      <c r="E224" s="100"/>
      <c r="F224" s="100"/>
      <c r="G224" s="100"/>
      <c r="H224" s="100"/>
      <c r="I224" s="100"/>
      <c r="J224" s="100"/>
      <c r="K224" s="97">
        <f t="shared" si="12"/>
        <v>0</v>
      </c>
    </row>
    <row r="225" spans="1:11" ht="15.75" customHeight="1" x14ac:dyDescent="0.25">
      <c r="A225" s="1">
        <v>117</v>
      </c>
      <c r="B225" s="99" t="str">
        <f>IF('proje ve personel bilgileri'!A130&lt;&gt;0,('proje ve personel bilgileri'!A130)," ")</f>
        <v xml:space="preserve"> </v>
      </c>
      <c r="C225" s="98"/>
      <c r="D225" s="100"/>
      <c r="E225" s="100"/>
      <c r="F225" s="100"/>
      <c r="G225" s="100"/>
      <c r="H225" s="100"/>
      <c r="I225" s="100"/>
      <c r="J225" s="100"/>
      <c r="K225" s="97">
        <f t="shared" si="12"/>
        <v>0</v>
      </c>
    </row>
    <row r="226" spans="1:11" ht="15.75" customHeight="1" x14ac:dyDescent="0.25">
      <c r="A226" s="2">
        <v>118</v>
      </c>
      <c r="B226" s="99" t="str">
        <f>IF('proje ve personel bilgileri'!A131&lt;&gt;0,('proje ve personel bilgileri'!A131)," ")</f>
        <v xml:space="preserve"> </v>
      </c>
      <c r="C226" s="98"/>
      <c r="D226" s="100"/>
      <c r="E226" s="100"/>
      <c r="F226" s="100"/>
      <c r="G226" s="100"/>
      <c r="H226" s="100"/>
      <c r="I226" s="100"/>
      <c r="J226" s="100"/>
      <c r="K226" s="97">
        <f t="shared" si="12"/>
        <v>0</v>
      </c>
    </row>
    <row r="227" spans="1:11" ht="15.75" customHeight="1" x14ac:dyDescent="0.25">
      <c r="A227" s="1">
        <v>119</v>
      </c>
      <c r="B227" s="99" t="str">
        <f>IF('proje ve personel bilgileri'!A132&lt;&gt;0,('proje ve personel bilgileri'!A132)," ")</f>
        <v xml:space="preserve"> </v>
      </c>
      <c r="C227" s="98"/>
      <c r="D227" s="100"/>
      <c r="E227" s="100"/>
      <c r="F227" s="100"/>
      <c r="G227" s="100"/>
      <c r="H227" s="100"/>
      <c r="I227" s="100"/>
      <c r="J227" s="100"/>
      <c r="K227" s="97">
        <f t="shared" si="12"/>
        <v>0</v>
      </c>
    </row>
    <row r="228" spans="1:11" ht="15.75" customHeight="1" x14ac:dyDescent="0.25">
      <c r="A228" s="2">
        <v>120</v>
      </c>
      <c r="B228" s="99" t="str">
        <f>IF('proje ve personel bilgileri'!A133&lt;&gt;0,('proje ve personel bilgileri'!A133)," ")</f>
        <v xml:space="preserve"> </v>
      </c>
      <c r="C228" s="98"/>
      <c r="D228" s="100"/>
      <c r="E228" s="100"/>
      <c r="F228" s="100"/>
      <c r="G228" s="100"/>
      <c r="H228" s="100"/>
      <c r="I228" s="100"/>
      <c r="J228" s="100"/>
      <c r="K228" s="97">
        <f t="shared" si="12"/>
        <v>0</v>
      </c>
    </row>
    <row r="229" spans="1:11" ht="15.75" customHeight="1" x14ac:dyDescent="0.25">
      <c r="A229" s="1">
        <v>121</v>
      </c>
      <c r="B229" s="99" t="str">
        <f>IF('proje ve personel bilgileri'!A134&lt;&gt;0,('proje ve personel bilgileri'!A134)," ")</f>
        <v xml:space="preserve"> </v>
      </c>
      <c r="C229" s="98"/>
      <c r="D229" s="100"/>
      <c r="E229" s="100"/>
      <c r="F229" s="100"/>
      <c r="G229" s="100"/>
      <c r="H229" s="100"/>
      <c r="I229" s="100"/>
      <c r="J229" s="100"/>
      <c r="K229" s="97">
        <f t="shared" si="12"/>
        <v>0</v>
      </c>
    </row>
    <row r="230" spans="1:11" ht="15.75" customHeight="1" x14ac:dyDescent="0.25">
      <c r="A230" s="2">
        <v>122</v>
      </c>
      <c r="B230" s="99" t="str">
        <f>IF('proje ve personel bilgileri'!A135&lt;&gt;0,('proje ve personel bilgileri'!A135)," ")</f>
        <v xml:space="preserve"> </v>
      </c>
      <c r="C230" s="98"/>
      <c r="D230" s="100"/>
      <c r="E230" s="100"/>
      <c r="F230" s="100"/>
      <c r="G230" s="100"/>
      <c r="H230" s="100"/>
      <c r="I230" s="100"/>
      <c r="J230" s="100"/>
      <c r="K230" s="97">
        <f t="shared" si="12"/>
        <v>0</v>
      </c>
    </row>
    <row r="231" spans="1:11" ht="15.75" customHeight="1" x14ac:dyDescent="0.25">
      <c r="A231" s="1">
        <v>123</v>
      </c>
      <c r="B231" s="99" t="str">
        <f>IF('proje ve personel bilgileri'!A136&lt;&gt;0,('proje ve personel bilgileri'!A136)," ")</f>
        <v xml:space="preserve"> </v>
      </c>
      <c r="C231" s="98"/>
      <c r="D231" s="100"/>
      <c r="E231" s="100"/>
      <c r="F231" s="100"/>
      <c r="G231" s="100"/>
      <c r="H231" s="100"/>
      <c r="I231" s="100"/>
      <c r="J231" s="100"/>
      <c r="K231" s="97">
        <f t="shared" si="12"/>
        <v>0</v>
      </c>
    </row>
    <row r="232" spans="1:11" ht="15.75" customHeight="1" x14ac:dyDescent="0.25">
      <c r="A232" s="2">
        <v>124</v>
      </c>
      <c r="B232" s="99" t="str">
        <f>IF('proje ve personel bilgileri'!A137&lt;&gt;0,('proje ve personel bilgileri'!A137)," ")</f>
        <v xml:space="preserve"> </v>
      </c>
      <c r="C232" s="98"/>
      <c r="D232" s="100"/>
      <c r="E232" s="100"/>
      <c r="F232" s="100"/>
      <c r="G232" s="100"/>
      <c r="H232" s="100"/>
      <c r="I232" s="100"/>
      <c r="J232" s="100"/>
      <c r="K232" s="97">
        <f t="shared" si="12"/>
        <v>0</v>
      </c>
    </row>
    <row r="233" spans="1:11" ht="15.75" customHeight="1" x14ac:dyDescent="0.25">
      <c r="A233" s="1">
        <v>125</v>
      </c>
      <c r="B233" s="99" t="str">
        <f>IF('proje ve personel bilgileri'!A138&lt;&gt;0,('proje ve personel bilgileri'!A138)," ")</f>
        <v xml:space="preserve"> </v>
      </c>
      <c r="C233" s="98"/>
      <c r="D233" s="100"/>
      <c r="E233" s="100"/>
      <c r="F233" s="100"/>
      <c r="G233" s="100"/>
      <c r="H233" s="100"/>
      <c r="I233" s="100"/>
      <c r="J233" s="100"/>
      <c r="K233" s="97">
        <f t="shared" si="12"/>
        <v>0</v>
      </c>
    </row>
    <row r="234" spans="1:11" ht="15" customHeight="1" x14ac:dyDescent="0.25">
      <c r="A234" s="2">
        <v>126</v>
      </c>
      <c r="B234" s="99" t="str">
        <f>IF('proje ve personel bilgileri'!A139&lt;&gt;0,('proje ve personel bilgileri'!A139)," ")</f>
        <v xml:space="preserve"> </v>
      </c>
      <c r="C234" s="98"/>
      <c r="D234" s="100"/>
      <c r="E234" s="100"/>
      <c r="F234" s="100"/>
      <c r="G234" s="100"/>
      <c r="H234" s="100"/>
      <c r="I234" s="100"/>
      <c r="J234" s="100"/>
      <c r="K234" s="97">
        <f t="shared" si="12"/>
        <v>0</v>
      </c>
    </row>
    <row r="235" spans="1:11" ht="15.75" customHeight="1" x14ac:dyDescent="0.25">
      <c r="A235" s="341" t="s">
        <v>99</v>
      </c>
      <c r="B235" s="342"/>
      <c r="C235" s="7" t="str">
        <f t="shared" ref="C235:J235" si="13">IF($K$28&lt;&gt;0,SUM(C217:C234)," ")</f>
        <v xml:space="preserve"> </v>
      </c>
      <c r="D235" s="8" t="str">
        <f t="shared" si="13"/>
        <v xml:space="preserve"> </v>
      </c>
      <c r="E235" s="8" t="str">
        <f t="shared" si="13"/>
        <v xml:space="preserve"> </v>
      </c>
      <c r="F235" s="8" t="str">
        <f t="shared" si="13"/>
        <v xml:space="preserve"> </v>
      </c>
      <c r="G235" s="8" t="str">
        <f t="shared" si="13"/>
        <v xml:space="preserve"> </v>
      </c>
      <c r="H235" s="8" t="str">
        <f t="shared" si="13"/>
        <v xml:space="preserve"> </v>
      </c>
      <c r="I235" s="8" t="str">
        <f t="shared" si="13"/>
        <v xml:space="preserve"> </v>
      </c>
      <c r="J235" s="8" t="str">
        <f t="shared" si="13"/>
        <v xml:space="preserve"> </v>
      </c>
      <c r="K235" s="9">
        <f>SUM(K217:K234)+K201</f>
        <v>0</v>
      </c>
    </row>
    <row r="236" spans="1:11" ht="15" customHeight="1" x14ac:dyDescent="0.25">
      <c r="A236" s="300"/>
    </row>
    <row r="237" spans="1:11" ht="23.25" customHeight="1" x14ac:dyDescent="0.25">
      <c r="A237" s="332" t="s">
        <v>100</v>
      </c>
      <c r="B237" s="332"/>
      <c r="C237" s="332"/>
      <c r="D237" s="332"/>
      <c r="E237" s="332"/>
      <c r="F237" s="332"/>
      <c r="G237" s="332"/>
      <c r="H237" s="332"/>
      <c r="I237" s="332"/>
      <c r="J237" s="332"/>
      <c r="K237" s="332"/>
    </row>
    <row r="238" spans="1:11" ht="15" customHeight="1" x14ac:dyDescent="0.25">
      <c r="A238" s="51"/>
    </row>
    <row r="239" spans="1:11" ht="15" customHeight="1" x14ac:dyDescent="0.25">
      <c r="A239" s="298" t="s">
        <v>101</v>
      </c>
    </row>
    <row r="240" spans="1:11" ht="15" customHeight="1" x14ac:dyDescent="0.25">
      <c r="C240" s="298" t="s">
        <v>102</v>
      </c>
      <c r="E240" s="298" t="s">
        <v>103</v>
      </c>
    </row>
    <row r="243" spans="1:11" ht="15.75" customHeight="1" x14ac:dyDescent="0.25">
      <c r="A243" s="348" t="s">
        <v>85</v>
      </c>
      <c r="B243" s="348"/>
      <c r="C243" s="348"/>
      <c r="D243" s="348"/>
      <c r="E243" s="348"/>
      <c r="F243" s="348"/>
      <c r="G243" s="348"/>
      <c r="H243" s="348"/>
      <c r="I243" s="348"/>
      <c r="J243" s="348"/>
      <c r="K243" s="348"/>
    </row>
    <row r="244" spans="1:11" ht="15" customHeight="1" x14ac:dyDescent="0.25">
      <c r="A244" s="70"/>
      <c r="B244" s="70"/>
      <c r="C244" s="70"/>
      <c r="D244" s="70"/>
      <c r="E244" s="70"/>
      <c r="F244" s="78">
        <f>'proje ve personel bilgileri'!$B$5</f>
        <v>0</v>
      </c>
      <c r="G244" s="72">
        <f>IF('proje ve personel bilgileri'!$B$6=1,"/ Ocak ayına aittir.",(IF('proje ve personel bilgileri'!$B$6=2,"/ Temmuz ayına aittir.",0)))</f>
        <v>0</v>
      </c>
      <c r="H244" s="70"/>
      <c r="I244" s="70"/>
      <c r="J244" s="70"/>
      <c r="K244" s="70"/>
    </row>
    <row r="245" spans="1:11" ht="18.75" customHeight="1" x14ac:dyDescent="0.25">
      <c r="K245" s="4" t="s">
        <v>86</v>
      </c>
    </row>
    <row r="246" spans="1:11" ht="15.75" customHeight="1" x14ac:dyDescent="0.25">
      <c r="A246" s="349" t="s">
        <v>2</v>
      </c>
      <c r="B246" s="350"/>
      <c r="C246" s="351">
        <f>'proje ve personel bilgileri'!$B$2</f>
        <v>0</v>
      </c>
      <c r="D246" s="352"/>
      <c r="E246" s="352"/>
      <c r="F246" s="352"/>
      <c r="G246" s="352"/>
      <c r="H246" s="352"/>
      <c r="I246" s="352"/>
      <c r="J246" s="352"/>
      <c r="K246" s="353"/>
    </row>
    <row r="247" spans="1:11" ht="15.75" customHeight="1" x14ac:dyDescent="0.25">
      <c r="A247" s="354" t="s">
        <v>4</v>
      </c>
      <c r="B247" s="355"/>
      <c r="C247" s="356">
        <f>'proje ve personel bilgileri'!$B$3</f>
        <v>0</v>
      </c>
      <c r="D247" s="357"/>
      <c r="E247" s="357"/>
      <c r="F247" s="357"/>
      <c r="G247" s="357"/>
      <c r="H247" s="357"/>
      <c r="I247" s="357"/>
      <c r="J247" s="357"/>
      <c r="K247" s="358"/>
    </row>
    <row r="248" spans="1:11" ht="15" customHeight="1" x14ac:dyDescent="0.25">
      <c r="A248" s="343" t="s">
        <v>87</v>
      </c>
      <c r="B248" s="343" t="s">
        <v>15</v>
      </c>
      <c r="C248" s="343" t="s">
        <v>88</v>
      </c>
      <c r="D248" s="344" t="s">
        <v>89</v>
      </c>
      <c r="E248" s="346"/>
      <c r="F248" s="347"/>
      <c r="G248" s="343" t="s">
        <v>90</v>
      </c>
      <c r="H248" s="333" t="s">
        <v>91</v>
      </c>
      <c r="I248" s="333" t="s">
        <v>92</v>
      </c>
      <c r="J248" s="333" t="s">
        <v>93</v>
      </c>
      <c r="K248" s="336" t="s">
        <v>94</v>
      </c>
    </row>
    <row r="249" spans="1:11" ht="20.25" customHeight="1" x14ac:dyDescent="0.25">
      <c r="A249" s="338"/>
      <c r="B249" s="338"/>
      <c r="C249" s="338"/>
      <c r="D249" s="345"/>
      <c r="E249" s="339" t="s">
        <v>95</v>
      </c>
      <c r="F249" s="340"/>
      <c r="G249" s="338"/>
      <c r="H249" s="334"/>
      <c r="I249" s="334"/>
      <c r="J249" s="334"/>
      <c r="K249" s="337"/>
    </row>
    <row r="250" spans="1:11" ht="60.75" customHeight="1" x14ac:dyDescent="0.25">
      <c r="A250" s="338"/>
      <c r="B250" s="338"/>
      <c r="C250" s="338"/>
      <c r="D250" s="345"/>
      <c r="E250" s="5" t="s">
        <v>105</v>
      </c>
      <c r="F250" s="5" t="s">
        <v>97</v>
      </c>
      <c r="G250" s="338"/>
      <c r="H250" s="334"/>
      <c r="I250" s="335"/>
      <c r="J250" s="335"/>
      <c r="K250" s="338"/>
    </row>
    <row r="251" spans="1:11" ht="15.75" customHeight="1" x14ac:dyDescent="0.25">
      <c r="A251" s="338"/>
      <c r="B251" s="338"/>
      <c r="C251" s="338"/>
      <c r="D251" s="345"/>
      <c r="E251" s="6" t="s">
        <v>98</v>
      </c>
      <c r="F251" s="6" t="s">
        <v>98</v>
      </c>
      <c r="G251" s="294" t="s">
        <v>98</v>
      </c>
      <c r="H251" s="294" t="s">
        <v>98</v>
      </c>
      <c r="I251" s="297" t="s">
        <v>98</v>
      </c>
      <c r="J251" s="6" t="s">
        <v>98</v>
      </c>
      <c r="K251" s="338"/>
    </row>
    <row r="252" spans="1:11" ht="15.75" customHeight="1" x14ac:dyDescent="0.25">
      <c r="A252" s="1">
        <v>127</v>
      </c>
      <c r="B252" s="99" t="str">
        <f>IF('proje ve personel bilgileri'!A140&lt;&gt;0,('proje ve personel bilgileri'!A140)," ")</f>
        <v xml:space="preserve"> </v>
      </c>
      <c r="C252" s="95"/>
      <c r="D252" s="96"/>
      <c r="E252" s="96"/>
      <c r="F252" s="96"/>
      <c r="G252" s="96"/>
      <c r="H252" s="96"/>
      <c r="I252" s="96"/>
      <c r="J252" s="96"/>
      <c r="K252" s="97">
        <f t="shared" ref="K252:K269" si="14">IF(D252&lt;&gt;0,SUM(D252+E252+F252+G252-H252-I252-J252),0)</f>
        <v>0</v>
      </c>
    </row>
    <row r="253" spans="1:11" ht="15.75" customHeight="1" x14ac:dyDescent="0.25">
      <c r="A253" s="2">
        <v>128</v>
      </c>
      <c r="B253" s="99" t="str">
        <f>IF('proje ve personel bilgileri'!A141&lt;&gt;0,('proje ve personel bilgileri'!A141)," ")</f>
        <v xml:space="preserve"> </v>
      </c>
      <c r="C253" s="98"/>
      <c r="D253" s="100"/>
      <c r="E253" s="100"/>
      <c r="F253" s="100"/>
      <c r="G253" s="100"/>
      <c r="H253" s="100"/>
      <c r="I253" s="100"/>
      <c r="J253" s="100"/>
      <c r="K253" s="97">
        <f t="shared" si="14"/>
        <v>0</v>
      </c>
    </row>
    <row r="254" spans="1:11" ht="15.75" customHeight="1" x14ac:dyDescent="0.25">
      <c r="A254" s="1">
        <v>129</v>
      </c>
      <c r="B254" s="99" t="str">
        <f>IF('proje ve personel bilgileri'!A142&lt;&gt;0,('proje ve personel bilgileri'!A142)," ")</f>
        <v xml:space="preserve"> </v>
      </c>
      <c r="C254" s="98"/>
      <c r="D254" s="100"/>
      <c r="E254" s="100"/>
      <c r="F254" s="100"/>
      <c r="G254" s="100"/>
      <c r="H254" s="100"/>
      <c r="I254" s="100"/>
      <c r="J254" s="100"/>
      <c r="K254" s="97">
        <f t="shared" si="14"/>
        <v>0</v>
      </c>
    </row>
    <row r="255" spans="1:11" ht="15.75" customHeight="1" x14ac:dyDescent="0.25">
      <c r="A255" s="2">
        <v>130</v>
      </c>
      <c r="B255" s="99" t="str">
        <f>IF('proje ve personel bilgileri'!A143&lt;&gt;0,('proje ve personel bilgileri'!A143)," ")</f>
        <v xml:space="preserve"> </v>
      </c>
      <c r="C255" s="98"/>
      <c r="D255" s="100"/>
      <c r="E255" s="100"/>
      <c r="F255" s="100"/>
      <c r="G255" s="100"/>
      <c r="H255" s="100"/>
      <c r="I255" s="100"/>
      <c r="J255" s="100"/>
      <c r="K255" s="97">
        <f t="shared" si="14"/>
        <v>0</v>
      </c>
    </row>
    <row r="256" spans="1:11" ht="15.75" customHeight="1" x14ac:dyDescent="0.25">
      <c r="A256" s="1">
        <v>131</v>
      </c>
      <c r="B256" s="99" t="str">
        <f>IF('proje ve personel bilgileri'!A144&lt;&gt;0,('proje ve personel bilgileri'!A144)," ")</f>
        <v xml:space="preserve"> </v>
      </c>
      <c r="C256" s="98"/>
      <c r="D256" s="100"/>
      <c r="E256" s="100"/>
      <c r="F256" s="100"/>
      <c r="G256" s="100"/>
      <c r="H256" s="100"/>
      <c r="I256" s="100"/>
      <c r="J256" s="100"/>
      <c r="K256" s="97">
        <f t="shared" si="14"/>
        <v>0</v>
      </c>
    </row>
    <row r="257" spans="1:11" ht="15.75" customHeight="1" x14ac:dyDescent="0.25">
      <c r="A257" s="2">
        <v>132</v>
      </c>
      <c r="B257" s="99" t="str">
        <f>IF('proje ve personel bilgileri'!A145&lt;&gt;0,('proje ve personel bilgileri'!A145)," ")</f>
        <v xml:space="preserve"> </v>
      </c>
      <c r="C257" s="98"/>
      <c r="D257" s="100"/>
      <c r="E257" s="100"/>
      <c r="F257" s="100"/>
      <c r="G257" s="100"/>
      <c r="H257" s="100"/>
      <c r="I257" s="100"/>
      <c r="J257" s="100"/>
      <c r="K257" s="97">
        <f t="shared" si="14"/>
        <v>0</v>
      </c>
    </row>
    <row r="258" spans="1:11" ht="15.75" customHeight="1" x14ac:dyDescent="0.25">
      <c r="A258" s="1">
        <v>133</v>
      </c>
      <c r="B258" s="99" t="str">
        <f>IF('proje ve personel bilgileri'!A146&lt;&gt;0,('proje ve personel bilgileri'!A146)," ")</f>
        <v xml:space="preserve"> </v>
      </c>
      <c r="C258" s="98"/>
      <c r="D258" s="100"/>
      <c r="E258" s="100"/>
      <c r="F258" s="100"/>
      <c r="G258" s="100"/>
      <c r="H258" s="100"/>
      <c r="I258" s="100"/>
      <c r="J258" s="100"/>
      <c r="K258" s="97">
        <f t="shared" si="14"/>
        <v>0</v>
      </c>
    </row>
    <row r="259" spans="1:11" ht="15.75" customHeight="1" x14ac:dyDescent="0.25">
      <c r="A259" s="2">
        <v>134</v>
      </c>
      <c r="B259" s="99" t="str">
        <f>IF('proje ve personel bilgileri'!A147&lt;&gt;0,('proje ve personel bilgileri'!A147)," ")</f>
        <v xml:space="preserve"> </v>
      </c>
      <c r="C259" s="98"/>
      <c r="D259" s="100"/>
      <c r="E259" s="100"/>
      <c r="F259" s="100"/>
      <c r="G259" s="100"/>
      <c r="H259" s="100"/>
      <c r="I259" s="100"/>
      <c r="J259" s="100"/>
      <c r="K259" s="97">
        <f t="shared" si="14"/>
        <v>0</v>
      </c>
    </row>
    <row r="260" spans="1:11" ht="15.75" customHeight="1" x14ac:dyDescent="0.25">
      <c r="A260" s="1">
        <v>135</v>
      </c>
      <c r="B260" s="99" t="str">
        <f>IF('proje ve personel bilgileri'!A148&lt;&gt;0,('proje ve personel bilgileri'!A148)," ")</f>
        <v xml:space="preserve"> </v>
      </c>
      <c r="C260" s="98"/>
      <c r="D260" s="100"/>
      <c r="E260" s="100"/>
      <c r="F260" s="100"/>
      <c r="G260" s="100"/>
      <c r="H260" s="100"/>
      <c r="I260" s="100"/>
      <c r="J260" s="100"/>
      <c r="K260" s="97">
        <f t="shared" si="14"/>
        <v>0</v>
      </c>
    </row>
    <row r="261" spans="1:11" ht="15.75" customHeight="1" x14ac:dyDescent="0.25">
      <c r="A261" s="2">
        <v>136</v>
      </c>
      <c r="B261" s="99" t="str">
        <f>IF('proje ve personel bilgileri'!A149&lt;&gt;0,('proje ve personel bilgileri'!A149)," ")</f>
        <v xml:space="preserve"> </v>
      </c>
      <c r="C261" s="98"/>
      <c r="D261" s="100"/>
      <c r="E261" s="100"/>
      <c r="F261" s="100"/>
      <c r="G261" s="100"/>
      <c r="H261" s="100"/>
      <c r="I261" s="100"/>
      <c r="J261" s="100"/>
      <c r="K261" s="97">
        <f t="shared" si="14"/>
        <v>0</v>
      </c>
    </row>
    <row r="262" spans="1:11" ht="15.75" customHeight="1" x14ac:dyDescent="0.25">
      <c r="A262" s="1">
        <v>137</v>
      </c>
      <c r="B262" s="99" t="str">
        <f>IF('proje ve personel bilgileri'!A150&lt;&gt;0,('proje ve personel bilgileri'!A150)," ")</f>
        <v xml:space="preserve"> </v>
      </c>
      <c r="C262" s="98"/>
      <c r="D262" s="100"/>
      <c r="E262" s="100"/>
      <c r="F262" s="100"/>
      <c r="G262" s="100"/>
      <c r="H262" s="100"/>
      <c r="I262" s="100"/>
      <c r="J262" s="100"/>
      <c r="K262" s="97">
        <f t="shared" si="14"/>
        <v>0</v>
      </c>
    </row>
    <row r="263" spans="1:11" ht="15.75" customHeight="1" x14ac:dyDescent="0.25">
      <c r="A263" s="2">
        <v>138</v>
      </c>
      <c r="B263" s="99" t="str">
        <f>IF('proje ve personel bilgileri'!A151&lt;&gt;0,('proje ve personel bilgileri'!A151)," ")</f>
        <v xml:space="preserve"> </v>
      </c>
      <c r="C263" s="98"/>
      <c r="D263" s="100"/>
      <c r="E263" s="100"/>
      <c r="F263" s="100"/>
      <c r="G263" s="100"/>
      <c r="H263" s="100"/>
      <c r="I263" s="100"/>
      <c r="J263" s="100"/>
      <c r="K263" s="97">
        <f t="shared" si="14"/>
        <v>0</v>
      </c>
    </row>
    <row r="264" spans="1:11" ht="15.75" customHeight="1" x14ac:dyDescent="0.25">
      <c r="A264" s="1">
        <v>139</v>
      </c>
      <c r="B264" s="99" t="str">
        <f>IF('proje ve personel bilgileri'!A152&lt;&gt;0,('proje ve personel bilgileri'!A152)," ")</f>
        <v xml:space="preserve"> </v>
      </c>
      <c r="C264" s="98"/>
      <c r="D264" s="100"/>
      <c r="E264" s="100"/>
      <c r="F264" s="100"/>
      <c r="G264" s="100"/>
      <c r="H264" s="100"/>
      <c r="I264" s="100"/>
      <c r="J264" s="100"/>
      <c r="K264" s="97">
        <f t="shared" si="14"/>
        <v>0</v>
      </c>
    </row>
    <row r="265" spans="1:11" ht="15.75" customHeight="1" x14ac:dyDescent="0.25">
      <c r="A265" s="2">
        <v>140</v>
      </c>
      <c r="B265" s="99" t="str">
        <f>IF('proje ve personel bilgileri'!A153&lt;&gt;0,('proje ve personel bilgileri'!A153)," ")</f>
        <v xml:space="preserve"> </v>
      </c>
      <c r="C265" s="98"/>
      <c r="D265" s="100"/>
      <c r="E265" s="100"/>
      <c r="F265" s="100"/>
      <c r="G265" s="100"/>
      <c r="H265" s="100"/>
      <c r="I265" s="100"/>
      <c r="J265" s="100"/>
      <c r="K265" s="97">
        <f t="shared" si="14"/>
        <v>0</v>
      </c>
    </row>
    <row r="266" spans="1:11" ht="15.75" customHeight="1" x14ac:dyDescent="0.25">
      <c r="A266" s="1">
        <v>141</v>
      </c>
      <c r="B266" s="99" t="str">
        <f>IF('proje ve personel bilgileri'!A154&lt;&gt;0,('proje ve personel bilgileri'!A154)," ")</f>
        <v xml:space="preserve"> </v>
      </c>
      <c r="C266" s="98"/>
      <c r="D266" s="100"/>
      <c r="E266" s="100"/>
      <c r="F266" s="100"/>
      <c r="G266" s="100"/>
      <c r="H266" s="100"/>
      <c r="I266" s="100"/>
      <c r="J266" s="100"/>
      <c r="K266" s="97">
        <f t="shared" si="14"/>
        <v>0</v>
      </c>
    </row>
    <row r="267" spans="1:11" ht="15.75" customHeight="1" x14ac:dyDescent="0.25">
      <c r="A267" s="2">
        <v>142</v>
      </c>
      <c r="B267" s="99" t="str">
        <f>IF('proje ve personel bilgileri'!A155&lt;&gt;0,('proje ve personel bilgileri'!A155)," ")</f>
        <v xml:space="preserve"> </v>
      </c>
      <c r="C267" s="98"/>
      <c r="D267" s="100"/>
      <c r="E267" s="100"/>
      <c r="F267" s="100"/>
      <c r="G267" s="100"/>
      <c r="H267" s="100"/>
      <c r="I267" s="100"/>
      <c r="J267" s="100"/>
      <c r="K267" s="97">
        <f t="shared" si="14"/>
        <v>0</v>
      </c>
    </row>
    <row r="268" spans="1:11" ht="15.75" customHeight="1" x14ac:dyDescent="0.25">
      <c r="A268" s="1">
        <v>143</v>
      </c>
      <c r="B268" s="99" t="str">
        <f>IF('proje ve personel bilgileri'!A156&lt;&gt;0,('proje ve personel bilgileri'!A156)," ")</f>
        <v xml:space="preserve"> </v>
      </c>
      <c r="C268" s="98"/>
      <c r="D268" s="100"/>
      <c r="E268" s="100"/>
      <c r="F268" s="100"/>
      <c r="G268" s="100"/>
      <c r="H268" s="100"/>
      <c r="I268" s="100"/>
      <c r="J268" s="100"/>
      <c r="K268" s="97">
        <f t="shared" si="14"/>
        <v>0</v>
      </c>
    </row>
    <row r="269" spans="1:11" ht="15" customHeight="1" x14ac:dyDescent="0.25">
      <c r="A269" s="2">
        <v>144</v>
      </c>
      <c r="B269" s="99" t="str">
        <f>IF('proje ve personel bilgileri'!A157&lt;&gt;0,('proje ve personel bilgileri'!A157)," ")</f>
        <v xml:space="preserve"> </v>
      </c>
      <c r="C269" s="98"/>
      <c r="D269" s="100"/>
      <c r="E269" s="100"/>
      <c r="F269" s="100"/>
      <c r="G269" s="100"/>
      <c r="H269" s="100"/>
      <c r="I269" s="100"/>
      <c r="J269" s="100"/>
      <c r="K269" s="97">
        <f t="shared" si="14"/>
        <v>0</v>
      </c>
    </row>
    <row r="270" spans="1:11" ht="15.75" customHeight="1" x14ac:dyDescent="0.25">
      <c r="A270" s="341" t="s">
        <v>99</v>
      </c>
      <c r="B270" s="342"/>
      <c r="C270" s="7" t="str">
        <f t="shared" ref="C270:J270" si="15">IF($K$28&lt;&gt;0,SUM(C252:C269)," ")</f>
        <v xml:space="preserve"> </v>
      </c>
      <c r="D270" s="8" t="str">
        <f t="shared" si="15"/>
        <v xml:space="preserve"> </v>
      </c>
      <c r="E270" s="8" t="str">
        <f t="shared" si="15"/>
        <v xml:space="preserve"> </v>
      </c>
      <c r="F270" s="8" t="str">
        <f t="shared" si="15"/>
        <v xml:space="preserve"> </v>
      </c>
      <c r="G270" s="8" t="str">
        <f t="shared" si="15"/>
        <v xml:space="preserve"> </v>
      </c>
      <c r="H270" s="8" t="str">
        <f t="shared" si="15"/>
        <v xml:space="preserve"> </v>
      </c>
      <c r="I270" s="8" t="str">
        <f t="shared" si="15"/>
        <v xml:space="preserve"> </v>
      </c>
      <c r="J270" s="8" t="str">
        <f t="shared" si="15"/>
        <v xml:space="preserve"> </v>
      </c>
      <c r="K270" s="9">
        <f>SUM(K252:K269)+K235</f>
        <v>0</v>
      </c>
    </row>
    <row r="271" spans="1:11" ht="15" customHeight="1" x14ac:dyDescent="0.25">
      <c r="A271" s="300"/>
    </row>
    <row r="272" spans="1:11" ht="26.25" customHeight="1" x14ac:dyDescent="0.25">
      <c r="A272" s="332" t="s">
        <v>100</v>
      </c>
      <c r="B272" s="332"/>
      <c r="C272" s="332"/>
      <c r="D272" s="332"/>
      <c r="E272" s="332"/>
      <c r="F272" s="332"/>
      <c r="G272" s="332"/>
      <c r="H272" s="332"/>
      <c r="I272" s="332"/>
      <c r="J272" s="332"/>
      <c r="K272" s="332"/>
    </row>
    <row r="273" spans="1:11" ht="15" customHeight="1" x14ac:dyDescent="0.25">
      <c r="A273" s="51"/>
    </row>
    <row r="274" spans="1:11" ht="15" customHeight="1" x14ac:dyDescent="0.25">
      <c r="A274" s="298" t="s">
        <v>101</v>
      </c>
    </row>
    <row r="275" spans="1:11" ht="15" customHeight="1" x14ac:dyDescent="0.25">
      <c r="C275" s="298" t="s">
        <v>102</v>
      </c>
      <c r="E275" s="298" t="s">
        <v>103</v>
      </c>
    </row>
    <row r="277" spans="1:11" ht="15.75" customHeight="1" x14ac:dyDescent="0.25">
      <c r="A277" s="348" t="s">
        <v>85</v>
      </c>
      <c r="B277" s="348"/>
      <c r="C277" s="348"/>
      <c r="D277" s="348"/>
      <c r="E277" s="348"/>
      <c r="F277" s="348"/>
      <c r="G277" s="348"/>
      <c r="H277" s="348"/>
      <c r="I277" s="348"/>
      <c r="J277" s="348"/>
      <c r="K277" s="348"/>
    </row>
    <row r="278" spans="1:11" ht="15" customHeight="1" x14ac:dyDescent="0.25">
      <c r="A278" s="70"/>
      <c r="B278" s="70"/>
      <c r="C278" s="70"/>
      <c r="D278" s="70"/>
      <c r="E278" s="70"/>
      <c r="F278" s="78">
        <f>'proje ve personel bilgileri'!$B$5</f>
        <v>0</v>
      </c>
      <c r="G278" s="72">
        <f>IF('proje ve personel bilgileri'!$B$6=1,"/ Ocak ayına aittir.",(IF('proje ve personel bilgileri'!$B$6=2,"/ Temmuz ayına aittir.",0)))</f>
        <v>0</v>
      </c>
      <c r="H278" s="70"/>
      <c r="I278" s="70"/>
      <c r="J278" s="70"/>
      <c r="K278" s="70"/>
    </row>
    <row r="279" spans="1:11" ht="18.75" customHeight="1" x14ac:dyDescent="0.25">
      <c r="K279" s="4" t="s">
        <v>86</v>
      </c>
    </row>
    <row r="280" spans="1:11" ht="15.75" customHeight="1" x14ac:dyDescent="0.25">
      <c r="A280" s="349" t="s">
        <v>2</v>
      </c>
      <c r="B280" s="350"/>
      <c r="C280" s="351">
        <f>'proje ve personel bilgileri'!$B$2</f>
        <v>0</v>
      </c>
      <c r="D280" s="352"/>
      <c r="E280" s="352"/>
      <c r="F280" s="352"/>
      <c r="G280" s="352"/>
      <c r="H280" s="352"/>
      <c r="I280" s="352"/>
      <c r="J280" s="352"/>
      <c r="K280" s="353"/>
    </row>
    <row r="281" spans="1:11" ht="15.75" customHeight="1" x14ac:dyDescent="0.25">
      <c r="A281" s="354" t="s">
        <v>4</v>
      </c>
      <c r="B281" s="355"/>
      <c r="C281" s="356">
        <f>'proje ve personel bilgileri'!$B$3</f>
        <v>0</v>
      </c>
      <c r="D281" s="357"/>
      <c r="E281" s="357"/>
      <c r="F281" s="357"/>
      <c r="G281" s="357"/>
      <c r="H281" s="357"/>
      <c r="I281" s="357"/>
      <c r="J281" s="357"/>
      <c r="K281" s="358"/>
    </row>
    <row r="282" spans="1:11" ht="15" customHeight="1" x14ac:dyDescent="0.25">
      <c r="A282" s="343" t="s">
        <v>87</v>
      </c>
      <c r="B282" s="343" t="s">
        <v>15</v>
      </c>
      <c r="C282" s="343" t="s">
        <v>88</v>
      </c>
      <c r="D282" s="344" t="s">
        <v>89</v>
      </c>
      <c r="E282" s="346"/>
      <c r="F282" s="347"/>
      <c r="G282" s="343" t="s">
        <v>90</v>
      </c>
      <c r="H282" s="333" t="s">
        <v>91</v>
      </c>
      <c r="I282" s="333" t="s">
        <v>92</v>
      </c>
      <c r="J282" s="333" t="s">
        <v>93</v>
      </c>
      <c r="K282" s="336" t="s">
        <v>94</v>
      </c>
    </row>
    <row r="283" spans="1:11" ht="23.25" customHeight="1" x14ac:dyDescent="0.25">
      <c r="A283" s="338"/>
      <c r="B283" s="338"/>
      <c r="C283" s="338"/>
      <c r="D283" s="345"/>
      <c r="E283" s="339" t="s">
        <v>95</v>
      </c>
      <c r="F283" s="340"/>
      <c r="G283" s="338"/>
      <c r="H283" s="334"/>
      <c r="I283" s="334"/>
      <c r="J283" s="334"/>
      <c r="K283" s="337"/>
    </row>
    <row r="284" spans="1:11" ht="60.75" customHeight="1" x14ac:dyDescent="0.25">
      <c r="A284" s="338"/>
      <c r="B284" s="338"/>
      <c r="C284" s="338"/>
      <c r="D284" s="345"/>
      <c r="E284" s="5" t="s">
        <v>104</v>
      </c>
      <c r="F284" s="5" t="s">
        <v>97</v>
      </c>
      <c r="G284" s="338"/>
      <c r="H284" s="334"/>
      <c r="I284" s="335"/>
      <c r="J284" s="335"/>
      <c r="K284" s="338"/>
    </row>
    <row r="285" spans="1:11" ht="15.75" customHeight="1" x14ac:dyDescent="0.25">
      <c r="A285" s="338"/>
      <c r="B285" s="338"/>
      <c r="C285" s="338"/>
      <c r="D285" s="345"/>
      <c r="E285" s="6" t="s">
        <v>98</v>
      </c>
      <c r="F285" s="6" t="s">
        <v>98</v>
      </c>
      <c r="G285" s="294" t="s">
        <v>98</v>
      </c>
      <c r="H285" s="294" t="s">
        <v>98</v>
      </c>
      <c r="I285" s="297" t="s">
        <v>98</v>
      </c>
      <c r="J285" s="6" t="s">
        <v>98</v>
      </c>
      <c r="K285" s="338"/>
    </row>
    <row r="286" spans="1:11" ht="15.75" customHeight="1" x14ac:dyDescent="0.25">
      <c r="A286" s="1">
        <v>145</v>
      </c>
      <c r="B286" s="99" t="str">
        <f>IF('proje ve personel bilgileri'!A158&lt;&gt;0,('proje ve personel bilgileri'!A158)," ")</f>
        <v xml:space="preserve"> </v>
      </c>
      <c r="C286" s="95"/>
      <c r="D286" s="96"/>
      <c r="E286" s="96"/>
      <c r="F286" s="96"/>
      <c r="G286" s="96"/>
      <c r="H286" s="96"/>
      <c r="I286" s="96"/>
      <c r="J286" s="96"/>
      <c r="K286" s="97">
        <f t="shared" ref="K286:K303" si="16">IF(D286&lt;&gt;0,SUM(D286+E286+F286+G286-H286-I286-J286),0)</f>
        <v>0</v>
      </c>
    </row>
    <row r="287" spans="1:11" ht="15.75" customHeight="1" x14ac:dyDescent="0.25">
      <c r="A287" s="2">
        <v>146</v>
      </c>
      <c r="B287" s="99" t="str">
        <f>IF('proje ve personel bilgileri'!A159&lt;&gt;0,('proje ve personel bilgileri'!A159)," ")</f>
        <v xml:space="preserve"> </v>
      </c>
      <c r="C287" s="98"/>
      <c r="D287" s="100"/>
      <c r="E287" s="100"/>
      <c r="F287" s="100"/>
      <c r="G287" s="100"/>
      <c r="H287" s="100"/>
      <c r="I287" s="100"/>
      <c r="J287" s="100"/>
      <c r="K287" s="97">
        <f t="shared" si="16"/>
        <v>0</v>
      </c>
    </row>
    <row r="288" spans="1:11" ht="15.75" customHeight="1" x14ac:dyDescent="0.25">
      <c r="A288" s="1">
        <v>147</v>
      </c>
      <c r="B288" s="99" t="str">
        <f>IF('proje ve personel bilgileri'!A160&lt;&gt;0,('proje ve personel bilgileri'!A160)," ")</f>
        <v xml:space="preserve"> </v>
      </c>
      <c r="C288" s="98"/>
      <c r="D288" s="100"/>
      <c r="E288" s="100"/>
      <c r="F288" s="100"/>
      <c r="G288" s="100"/>
      <c r="H288" s="100"/>
      <c r="I288" s="100"/>
      <c r="J288" s="100"/>
      <c r="K288" s="97">
        <f t="shared" si="16"/>
        <v>0</v>
      </c>
    </row>
    <row r="289" spans="1:11" ht="15.75" customHeight="1" x14ac:dyDescent="0.25">
      <c r="A289" s="2">
        <v>148</v>
      </c>
      <c r="B289" s="99" t="str">
        <f>IF('proje ve personel bilgileri'!A161&lt;&gt;0,('proje ve personel bilgileri'!A161)," ")</f>
        <v xml:space="preserve"> </v>
      </c>
      <c r="C289" s="98"/>
      <c r="D289" s="100"/>
      <c r="E289" s="100"/>
      <c r="F289" s="100"/>
      <c r="G289" s="100"/>
      <c r="H289" s="100"/>
      <c r="I289" s="100"/>
      <c r="J289" s="100"/>
      <c r="K289" s="97">
        <f t="shared" si="16"/>
        <v>0</v>
      </c>
    </row>
    <row r="290" spans="1:11" ht="15.75" customHeight="1" x14ac:dyDescent="0.25">
      <c r="A290" s="1">
        <v>149</v>
      </c>
      <c r="B290" s="99" t="str">
        <f>IF('proje ve personel bilgileri'!A162&lt;&gt;0,('proje ve personel bilgileri'!A162)," ")</f>
        <v xml:space="preserve"> </v>
      </c>
      <c r="C290" s="98"/>
      <c r="D290" s="100"/>
      <c r="E290" s="100"/>
      <c r="F290" s="100"/>
      <c r="G290" s="100"/>
      <c r="H290" s="100"/>
      <c r="I290" s="100"/>
      <c r="J290" s="100"/>
      <c r="K290" s="97">
        <f t="shared" si="16"/>
        <v>0</v>
      </c>
    </row>
    <row r="291" spans="1:11" ht="15.75" customHeight="1" x14ac:dyDescent="0.25">
      <c r="A291" s="2">
        <v>150</v>
      </c>
      <c r="B291" s="99" t="str">
        <f>IF('proje ve personel bilgileri'!A163&lt;&gt;0,('proje ve personel bilgileri'!A163)," ")</f>
        <v xml:space="preserve"> </v>
      </c>
      <c r="C291" s="98"/>
      <c r="D291" s="100"/>
      <c r="E291" s="100"/>
      <c r="F291" s="100"/>
      <c r="G291" s="100"/>
      <c r="H291" s="100"/>
      <c r="I291" s="100"/>
      <c r="J291" s="100"/>
      <c r="K291" s="97">
        <f t="shared" si="16"/>
        <v>0</v>
      </c>
    </row>
    <row r="292" spans="1:11" ht="15.75" customHeight="1" x14ac:dyDescent="0.25">
      <c r="A292" s="1">
        <v>151</v>
      </c>
      <c r="B292" s="99" t="str">
        <f>IF('proje ve personel bilgileri'!A164&lt;&gt;0,('proje ve personel bilgileri'!A164)," ")</f>
        <v xml:space="preserve"> </v>
      </c>
      <c r="C292" s="98"/>
      <c r="D292" s="100"/>
      <c r="E292" s="100"/>
      <c r="F292" s="100"/>
      <c r="G292" s="100"/>
      <c r="H292" s="100"/>
      <c r="I292" s="100"/>
      <c r="J292" s="100"/>
      <c r="K292" s="97">
        <f t="shared" si="16"/>
        <v>0</v>
      </c>
    </row>
    <row r="293" spans="1:11" ht="15.75" customHeight="1" x14ac:dyDescent="0.25">
      <c r="A293" s="2">
        <v>152</v>
      </c>
      <c r="B293" s="99" t="str">
        <f>IF('proje ve personel bilgileri'!A165&lt;&gt;0,('proje ve personel bilgileri'!A165)," ")</f>
        <v xml:space="preserve"> </v>
      </c>
      <c r="C293" s="98"/>
      <c r="D293" s="100"/>
      <c r="E293" s="100"/>
      <c r="F293" s="100"/>
      <c r="G293" s="100"/>
      <c r="H293" s="100"/>
      <c r="I293" s="100"/>
      <c r="J293" s="100"/>
      <c r="K293" s="97">
        <f t="shared" si="16"/>
        <v>0</v>
      </c>
    </row>
    <row r="294" spans="1:11" ht="15.75" customHeight="1" x14ac:dyDescent="0.25">
      <c r="A294" s="1">
        <v>153</v>
      </c>
      <c r="B294" s="99" t="str">
        <f>IF('proje ve personel bilgileri'!A166&lt;&gt;0,('proje ve personel bilgileri'!A166)," ")</f>
        <v xml:space="preserve"> </v>
      </c>
      <c r="C294" s="98"/>
      <c r="D294" s="100"/>
      <c r="E294" s="100"/>
      <c r="F294" s="100"/>
      <c r="G294" s="100"/>
      <c r="H294" s="100"/>
      <c r="I294" s="100"/>
      <c r="J294" s="100"/>
      <c r="K294" s="97">
        <f t="shared" si="16"/>
        <v>0</v>
      </c>
    </row>
    <row r="295" spans="1:11" ht="15.75" customHeight="1" x14ac:dyDescent="0.25">
      <c r="A295" s="2">
        <v>154</v>
      </c>
      <c r="B295" s="99" t="str">
        <f>IF('proje ve personel bilgileri'!A167&lt;&gt;0,('proje ve personel bilgileri'!A167)," ")</f>
        <v xml:space="preserve"> </v>
      </c>
      <c r="C295" s="98"/>
      <c r="D295" s="100"/>
      <c r="E295" s="100"/>
      <c r="F295" s="100"/>
      <c r="G295" s="100"/>
      <c r="H295" s="100"/>
      <c r="I295" s="100"/>
      <c r="J295" s="100"/>
      <c r="K295" s="97">
        <f t="shared" si="16"/>
        <v>0</v>
      </c>
    </row>
    <row r="296" spans="1:11" ht="15.75" customHeight="1" x14ac:dyDescent="0.25">
      <c r="A296" s="1">
        <v>155</v>
      </c>
      <c r="B296" s="99" t="str">
        <f>IF('proje ve personel bilgileri'!A168&lt;&gt;0,('proje ve personel bilgileri'!A168)," ")</f>
        <v xml:space="preserve"> </v>
      </c>
      <c r="C296" s="98"/>
      <c r="D296" s="100"/>
      <c r="E296" s="100"/>
      <c r="F296" s="100"/>
      <c r="G296" s="100"/>
      <c r="H296" s="100"/>
      <c r="I296" s="100"/>
      <c r="J296" s="100"/>
      <c r="K296" s="97">
        <f t="shared" si="16"/>
        <v>0</v>
      </c>
    </row>
    <row r="297" spans="1:11" ht="15.75" customHeight="1" x14ac:dyDescent="0.25">
      <c r="A297" s="2">
        <v>156</v>
      </c>
      <c r="B297" s="99" t="str">
        <f>IF('proje ve personel bilgileri'!A169&lt;&gt;0,('proje ve personel bilgileri'!A169)," ")</f>
        <v xml:space="preserve"> </v>
      </c>
      <c r="C297" s="98"/>
      <c r="D297" s="100"/>
      <c r="E297" s="100"/>
      <c r="F297" s="100"/>
      <c r="G297" s="100"/>
      <c r="H297" s="100"/>
      <c r="I297" s="100"/>
      <c r="J297" s="100"/>
      <c r="K297" s="97">
        <f t="shared" si="16"/>
        <v>0</v>
      </c>
    </row>
    <row r="298" spans="1:11" ht="15.75" customHeight="1" x14ac:dyDescent="0.25">
      <c r="A298" s="1">
        <v>157</v>
      </c>
      <c r="B298" s="99" t="str">
        <f>IF('proje ve personel bilgileri'!A170&lt;&gt;0,('proje ve personel bilgileri'!A170)," ")</f>
        <v xml:space="preserve"> </v>
      </c>
      <c r="C298" s="98"/>
      <c r="D298" s="100"/>
      <c r="E298" s="100"/>
      <c r="F298" s="100"/>
      <c r="G298" s="100"/>
      <c r="H298" s="100"/>
      <c r="I298" s="100"/>
      <c r="J298" s="100"/>
      <c r="K298" s="97">
        <f t="shared" si="16"/>
        <v>0</v>
      </c>
    </row>
    <row r="299" spans="1:11" ht="15.75" customHeight="1" x14ac:dyDescent="0.25">
      <c r="A299" s="2">
        <v>158</v>
      </c>
      <c r="B299" s="99" t="str">
        <f>IF('proje ve personel bilgileri'!A171&lt;&gt;0,('proje ve personel bilgileri'!A171)," ")</f>
        <v xml:space="preserve"> </v>
      </c>
      <c r="C299" s="98"/>
      <c r="D299" s="100"/>
      <c r="E299" s="100"/>
      <c r="F299" s="100"/>
      <c r="G299" s="100"/>
      <c r="H299" s="100"/>
      <c r="I299" s="100"/>
      <c r="J299" s="100"/>
      <c r="K299" s="97">
        <f t="shared" si="16"/>
        <v>0</v>
      </c>
    </row>
    <row r="300" spans="1:11" ht="15.75" customHeight="1" x14ac:dyDescent="0.25">
      <c r="A300" s="1">
        <v>159</v>
      </c>
      <c r="B300" s="99" t="str">
        <f>IF('proje ve personel bilgileri'!A172&lt;&gt;0,('proje ve personel bilgileri'!A172)," ")</f>
        <v xml:space="preserve"> </v>
      </c>
      <c r="C300" s="98"/>
      <c r="D300" s="100"/>
      <c r="E300" s="100"/>
      <c r="F300" s="100"/>
      <c r="G300" s="100"/>
      <c r="H300" s="100"/>
      <c r="I300" s="100"/>
      <c r="J300" s="100"/>
      <c r="K300" s="97">
        <f t="shared" si="16"/>
        <v>0</v>
      </c>
    </row>
    <row r="301" spans="1:11" ht="15.75" customHeight="1" x14ac:dyDescent="0.25">
      <c r="A301" s="2">
        <v>160</v>
      </c>
      <c r="B301" s="99" t="str">
        <f>IF('proje ve personel bilgileri'!A173&lt;&gt;0,('proje ve personel bilgileri'!A173)," ")</f>
        <v xml:space="preserve"> </v>
      </c>
      <c r="C301" s="98"/>
      <c r="D301" s="100"/>
      <c r="E301" s="100"/>
      <c r="F301" s="100"/>
      <c r="G301" s="100"/>
      <c r="H301" s="100"/>
      <c r="I301" s="100"/>
      <c r="J301" s="100"/>
      <c r="K301" s="97">
        <f t="shared" si="16"/>
        <v>0</v>
      </c>
    </row>
    <row r="302" spans="1:11" ht="15.75" customHeight="1" x14ac:dyDescent="0.25">
      <c r="A302" s="1">
        <v>161</v>
      </c>
      <c r="B302" s="99" t="str">
        <f>IF('proje ve personel bilgileri'!A174&lt;&gt;0,('proje ve personel bilgileri'!A174)," ")</f>
        <v xml:space="preserve"> </v>
      </c>
      <c r="C302" s="98"/>
      <c r="D302" s="100"/>
      <c r="E302" s="100"/>
      <c r="F302" s="100"/>
      <c r="G302" s="100"/>
      <c r="H302" s="100"/>
      <c r="I302" s="100"/>
      <c r="J302" s="100"/>
      <c r="K302" s="97">
        <f t="shared" si="16"/>
        <v>0</v>
      </c>
    </row>
    <row r="303" spans="1:11" ht="15" customHeight="1" x14ac:dyDescent="0.25">
      <c r="A303" s="2">
        <v>162</v>
      </c>
      <c r="B303" s="99" t="str">
        <f>IF('proje ve personel bilgileri'!A175&lt;&gt;0,('proje ve personel bilgileri'!A175)," ")</f>
        <v xml:space="preserve"> </v>
      </c>
      <c r="C303" s="98"/>
      <c r="D303" s="100"/>
      <c r="E303" s="100"/>
      <c r="F303" s="100"/>
      <c r="G303" s="100"/>
      <c r="H303" s="100"/>
      <c r="I303" s="100"/>
      <c r="J303" s="100"/>
      <c r="K303" s="97">
        <f t="shared" si="16"/>
        <v>0</v>
      </c>
    </row>
    <row r="304" spans="1:11" ht="15.75" customHeight="1" x14ac:dyDescent="0.25">
      <c r="A304" s="341" t="s">
        <v>99</v>
      </c>
      <c r="B304" s="342"/>
      <c r="C304" s="7" t="str">
        <f t="shared" ref="C304:J304" si="17">IF($K$28&lt;&gt;0,SUM(C286:C303)," ")</f>
        <v xml:space="preserve"> </v>
      </c>
      <c r="D304" s="8" t="str">
        <f t="shared" si="17"/>
        <v xml:space="preserve"> </v>
      </c>
      <c r="E304" s="8" t="str">
        <f t="shared" si="17"/>
        <v xml:space="preserve"> </v>
      </c>
      <c r="F304" s="8" t="str">
        <f t="shared" si="17"/>
        <v xml:space="preserve"> </v>
      </c>
      <c r="G304" s="8" t="str">
        <f t="shared" si="17"/>
        <v xml:space="preserve"> </v>
      </c>
      <c r="H304" s="8" t="str">
        <f t="shared" si="17"/>
        <v xml:space="preserve"> </v>
      </c>
      <c r="I304" s="8" t="str">
        <f t="shared" si="17"/>
        <v xml:space="preserve"> </v>
      </c>
      <c r="J304" s="8" t="str">
        <f t="shared" si="17"/>
        <v xml:space="preserve"> </v>
      </c>
      <c r="K304" s="9">
        <f>SUM(K286:K303)+K270</f>
        <v>0</v>
      </c>
    </row>
    <row r="305" spans="1:11" ht="15" customHeight="1" x14ac:dyDescent="0.25">
      <c r="A305" s="300"/>
    </row>
    <row r="306" spans="1:11" ht="26.25" customHeight="1" x14ac:dyDescent="0.25">
      <c r="A306" s="332" t="s">
        <v>100</v>
      </c>
      <c r="B306" s="332"/>
      <c r="C306" s="332"/>
      <c r="D306" s="332"/>
      <c r="E306" s="332"/>
      <c r="F306" s="332"/>
      <c r="G306" s="332"/>
      <c r="H306" s="332"/>
      <c r="I306" s="332"/>
      <c r="J306" s="332"/>
      <c r="K306" s="332"/>
    </row>
    <row r="307" spans="1:11" ht="15" customHeight="1" x14ac:dyDescent="0.25">
      <c r="A307" s="51"/>
    </row>
    <row r="308" spans="1:11" ht="15" customHeight="1" x14ac:dyDescent="0.25">
      <c r="A308" s="298" t="s">
        <v>101</v>
      </c>
    </row>
    <row r="309" spans="1:11" ht="15" customHeight="1" x14ac:dyDescent="0.25">
      <c r="C309" s="298" t="s">
        <v>102</v>
      </c>
      <c r="E309" s="298" t="s">
        <v>103</v>
      </c>
    </row>
    <row r="311" spans="1:11" ht="15.75" customHeight="1" x14ac:dyDescent="0.25">
      <c r="A311" s="348" t="s">
        <v>85</v>
      </c>
      <c r="B311" s="348"/>
      <c r="C311" s="348"/>
      <c r="D311" s="348"/>
      <c r="E311" s="348"/>
      <c r="F311" s="348"/>
      <c r="G311" s="348"/>
      <c r="H311" s="348"/>
      <c r="I311" s="348"/>
      <c r="J311" s="348"/>
      <c r="K311" s="348"/>
    </row>
    <row r="312" spans="1:11" ht="15" customHeight="1" x14ac:dyDescent="0.25">
      <c r="A312" s="70"/>
      <c r="B312" s="70"/>
      <c r="C312" s="70"/>
      <c r="D312" s="70"/>
      <c r="E312" s="70"/>
      <c r="F312" s="78">
        <f>'proje ve personel bilgileri'!$B$5</f>
        <v>0</v>
      </c>
      <c r="G312" s="72">
        <f>IF('proje ve personel bilgileri'!$B$6=1,"/ Ocak ayına aittir.",(IF('proje ve personel bilgileri'!$B$6=2,"/ Temmuz ayına aittir.",0)))</f>
        <v>0</v>
      </c>
      <c r="H312" s="70"/>
      <c r="I312" s="70"/>
      <c r="J312" s="70"/>
      <c r="K312" s="70"/>
    </row>
    <row r="313" spans="1:11" ht="18.75" customHeight="1" x14ac:dyDescent="0.25">
      <c r="K313" s="4" t="s">
        <v>86</v>
      </c>
    </row>
    <row r="314" spans="1:11" ht="15.75" customHeight="1" x14ac:dyDescent="0.25">
      <c r="A314" s="349" t="s">
        <v>2</v>
      </c>
      <c r="B314" s="350"/>
      <c r="C314" s="351">
        <f>'proje ve personel bilgileri'!$B$2</f>
        <v>0</v>
      </c>
      <c r="D314" s="352"/>
      <c r="E314" s="352"/>
      <c r="F314" s="352"/>
      <c r="G314" s="352"/>
      <c r="H314" s="352"/>
      <c r="I314" s="352"/>
      <c r="J314" s="352"/>
      <c r="K314" s="353"/>
    </row>
    <row r="315" spans="1:11" ht="15.75" customHeight="1" x14ac:dyDescent="0.25">
      <c r="A315" s="354" t="s">
        <v>4</v>
      </c>
      <c r="B315" s="355"/>
      <c r="C315" s="356">
        <f>'proje ve personel bilgileri'!$B$3</f>
        <v>0</v>
      </c>
      <c r="D315" s="357"/>
      <c r="E315" s="357"/>
      <c r="F315" s="357"/>
      <c r="G315" s="357"/>
      <c r="H315" s="357"/>
      <c r="I315" s="357"/>
      <c r="J315" s="357"/>
      <c r="K315" s="358"/>
    </row>
    <row r="316" spans="1:11" ht="15" customHeight="1" x14ac:dyDescent="0.25">
      <c r="A316" s="343" t="s">
        <v>87</v>
      </c>
      <c r="B316" s="343" t="s">
        <v>15</v>
      </c>
      <c r="C316" s="343" t="s">
        <v>88</v>
      </c>
      <c r="D316" s="344" t="s">
        <v>89</v>
      </c>
      <c r="E316" s="346"/>
      <c r="F316" s="347"/>
      <c r="G316" s="343" t="s">
        <v>90</v>
      </c>
      <c r="H316" s="333" t="s">
        <v>91</v>
      </c>
      <c r="I316" s="333" t="s">
        <v>92</v>
      </c>
      <c r="J316" s="333" t="s">
        <v>93</v>
      </c>
      <c r="K316" s="336" t="s">
        <v>94</v>
      </c>
    </row>
    <row r="317" spans="1:11" ht="24" customHeight="1" x14ac:dyDescent="0.25">
      <c r="A317" s="338"/>
      <c r="B317" s="338"/>
      <c r="C317" s="338"/>
      <c r="D317" s="345"/>
      <c r="E317" s="339" t="s">
        <v>95</v>
      </c>
      <c r="F317" s="340"/>
      <c r="G317" s="338"/>
      <c r="H317" s="334"/>
      <c r="I317" s="334"/>
      <c r="J317" s="334"/>
      <c r="K317" s="337"/>
    </row>
    <row r="318" spans="1:11" ht="60.75" customHeight="1" x14ac:dyDescent="0.25">
      <c r="A318" s="338"/>
      <c r="B318" s="338"/>
      <c r="C318" s="338"/>
      <c r="D318" s="345"/>
      <c r="E318" s="5" t="s">
        <v>104</v>
      </c>
      <c r="F318" s="5" t="s">
        <v>97</v>
      </c>
      <c r="G318" s="338"/>
      <c r="H318" s="334"/>
      <c r="I318" s="335"/>
      <c r="J318" s="335"/>
      <c r="K318" s="338"/>
    </row>
    <row r="319" spans="1:11" ht="15.75" customHeight="1" x14ac:dyDescent="0.25">
      <c r="A319" s="338"/>
      <c r="B319" s="338"/>
      <c r="C319" s="338"/>
      <c r="D319" s="345"/>
      <c r="E319" s="6" t="s">
        <v>98</v>
      </c>
      <c r="F319" s="6" t="s">
        <v>98</v>
      </c>
      <c r="G319" s="294" t="s">
        <v>98</v>
      </c>
      <c r="H319" s="294" t="s">
        <v>98</v>
      </c>
      <c r="I319" s="297" t="s">
        <v>98</v>
      </c>
      <c r="J319" s="6" t="s">
        <v>98</v>
      </c>
      <c r="K319" s="338"/>
    </row>
    <row r="320" spans="1:11" ht="15.75" customHeight="1" x14ac:dyDescent="0.25">
      <c r="A320" s="1">
        <v>163</v>
      </c>
      <c r="B320" s="99" t="str">
        <f>IF('proje ve personel bilgileri'!A176&lt;&gt;0,('proje ve personel bilgileri'!A176)," ")</f>
        <v xml:space="preserve"> </v>
      </c>
      <c r="C320" s="95"/>
      <c r="D320" s="96"/>
      <c r="E320" s="96"/>
      <c r="F320" s="96"/>
      <c r="G320" s="96"/>
      <c r="H320" s="96"/>
      <c r="I320" s="96"/>
      <c r="J320" s="96"/>
      <c r="K320" s="97">
        <f t="shared" ref="K320:K337" si="18">IF(D320&lt;&gt;0,SUM(D320+E320+F320+G320-H320-I320-J320),0)</f>
        <v>0</v>
      </c>
    </row>
    <row r="321" spans="1:11" ht="15.75" customHeight="1" x14ac:dyDescent="0.25">
      <c r="A321" s="2">
        <v>164</v>
      </c>
      <c r="B321" s="99" t="str">
        <f>IF('proje ve personel bilgileri'!A177&lt;&gt;0,('proje ve personel bilgileri'!A177)," ")</f>
        <v xml:space="preserve"> </v>
      </c>
      <c r="C321" s="98"/>
      <c r="D321" s="100"/>
      <c r="E321" s="100"/>
      <c r="F321" s="100"/>
      <c r="G321" s="100"/>
      <c r="H321" s="100"/>
      <c r="I321" s="100"/>
      <c r="J321" s="100"/>
      <c r="K321" s="97">
        <f t="shared" si="18"/>
        <v>0</v>
      </c>
    </row>
    <row r="322" spans="1:11" ht="15.75" customHeight="1" x14ac:dyDescent="0.25">
      <c r="A322" s="1">
        <v>165</v>
      </c>
      <c r="B322" s="99" t="str">
        <f>IF('proje ve personel bilgileri'!A178&lt;&gt;0,('proje ve personel bilgileri'!A178)," ")</f>
        <v xml:space="preserve"> </v>
      </c>
      <c r="C322" s="98"/>
      <c r="D322" s="100"/>
      <c r="E322" s="100"/>
      <c r="F322" s="100"/>
      <c r="G322" s="100"/>
      <c r="H322" s="100"/>
      <c r="I322" s="100"/>
      <c r="J322" s="100"/>
      <c r="K322" s="97">
        <f t="shared" si="18"/>
        <v>0</v>
      </c>
    </row>
    <row r="323" spans="1:11" ht="15.75" customHeight="1" x14ac:dyDescent="0.25">
      <c r="A323" s="2">
        <v>166</v>
      </c>
      <c r="B323" s="99" t="str">
        <f>IF('proje ve personel bilgileri'!A179&lt;&gt;0,('proje ve personel bilgileri'!A179)," ")</f>
        <v xml:space="preserve"> </v>
      </c>
      <c r="C323" s="98"/>
      <c r="D323" s="100"/>
      <c r="E323" s="100"/>
      <c r="F323" s="100"/>
      <c r="G323" s="100"/>
      <c r="H323" s="100"/>
      <c r="I323" s="100"/>
      <c r="J323" s="100"/>
      <c r="K323" s="97">
        <f t="shared" si="18"/>
        <v>0</v>
      </c>
    </row>
    <row r="324" spans="1:11" ht="15.75" customHeight="1" x14ac:dyDescent="0.25">
      <c r="A324" s="1">
        <v>167</v>
      </c>
      <c r="B324" s="99" t="str">
        <f>IF('proje ve personel bilgileri'!A180&lt;&gt;0,('proje ve personel bilgileri'!A180)," ")</f>
        <v xml:space="preserve"> </v>
      </c>
      <c r="C324" s="98"/>
      <c r="D324" s="100"/>
      <c r="E324" s="100"/>
      <c r="F324" s="100"/>
      <c r="G324" s="100"/>
      <c r="H324" s="100"/>
      <c r="I324" s="100"/>
      <c r="J324" s="100"/>
      <c r="K324" s="97">
        <f t="shared" si="18"/>
        <v>0</v>
      </c>
    </row>
    <row r="325" spans="1:11" ht="15.75" customHeight="1" x14ac:dyDescent="0.25">
      <c r="A325" s="2">
        <v>168</v>
      </c>
      <c r="B325" s="99" t="str">
        <f>IF('proje ve personel bilgileri'!A181&lt;&gt;0,('proje ve personel bilgileri'!A181)," ")</f>
        <v xml:space="preserve"> </v>
      </c>
      <c r="C325" s="98"/>
      <c r="D325" s="100"/>
      <c r="E325" s="100"/>
      <c r="F325" s="100"/>
      <c r="G325" s="100"/>
      <c r="H325" s="100"/>
      <c r="I325" s="100"/>
      <c r="J325" s="100"/>
      <c r="K325" s="97">
        <f t="shared" si="18"/>
        <v>0</v>
      </c>
    </row>
    <row r="326" spans="1:11" ht="15.75" customHeight="1" x14ac:dyDescent="0.25">
      <c r="A326" s="1">
        <v>169</v>
      </c>
      <c r="B326" s="99" t="str">
        <f>IF('proje ve personel bilgileri'!A182&lt;&gt;0,('proje ve personel bilgileri'!A182)," ")</f>
        <v xml:space="preserve"> </v>
      </c>
      <c r="C326" s="98"/>
      <c r="D326" s="100"/>
      <c r="E326" s="100"/>
      <c r="F326" s="100"/>
      <c r="G326" s="100"/>
      <c r="H326" s="100"/>
      <c r="I326" s="100"/>
      <c r="J326" s="100"/>
      <c r="K326" s="97">
        <f t="shared" si="18"/>
        <v>0</v>
      </c>
    </row>
    <row r="327" spans="1:11" ht="15.75" customHeight="1" x14ac:dyDescent="0.25">
      <c r="A327" s="2">
        <v>170</v>
      </c>
      <c r="B327" s="99" t="str">
        <f>IF('proje ve personel bilgileri'!A183&lt;&gt;0,('proje ve personel bilgileri'!A183)," ")</f>
        <v xml:space="preserve"> </v>
      </c>
      <c r="C327" s="98"/>
      <c r="D327" s="100"/>
      <c r="E327" s="100"/>
      <c r="F327" s="100"/>
      <c r="G327" s="100"/>
      <c r="H327" s="100"/>
      <c r="I327" s="100"/>
      <c r="J327" s="100"/>
      <c r="K327" s="97">
        <f t="shared" si="18"/>
        <v>0</v>
      </c>
    </row>
    <row r="328" spans="1:11" ht="15.75" customHeight="1" x14ac:dyDescent="0.25">
      <c r="A328" s="1">
        <v>171</v>
      </c>
      <c r="B328" s="99" t="str">
        <f>IF('proje ve personel bilgileri'!A184&lt;&gt;0,('proje ve personel bilgileri'!A184)," ")</f>
        <v xml:space="preserve"> </v>
      </c>
      <c r="C328" s="98"/>
      <c r="D328" s="100"/>
      <c r="E328" s="100"/>
      <c r="F328" s="100"/>
      <c r="G328" s="100"/>
      <c r="H328" s="100"/>
      <c r="I328" s="100"/>
      <c r="J328" s="100"/>
      <c r="K328" s="97">
        <f t="shared" si="18"/>
        <v>0</v>
      </c>
    </row>
    <row r="329" spans="1:11" ht="15.75" customHeight="1" x14ac:dyDescent="0.25">
      <c r="A329" s="2">
        <v>172</v>
      </c>
      <c r="B329" s="99" t="str">
        <f>IF('proje ve personel bilgileri'!A185&lt;&gt;0,('proje ve personel bilgileri'!A185)," ")</f>
        <v xml:space="preserve"> </v>
      </c>
      <c r="C329" s="98"/>
      <c r="D329" s="100"/>
      <c r="E329" s="100"/>
      <c r="F329" s="100"/>
      <c r="G329" s="100"/>
      <c r="H329" s="100"/>
      <c r="I329" s="100"/>
      <c r="J329" s="100"/>
      <c r="K329" s="97">
        <f t="shared" si="18"/>
        <v>0</v>
      </c>
    </row>
    <row r="330" spans="1:11" ht="15.75" customHeight="1" x14ac:dyDescent="0.25">
      <c r="A330" s="1">
        <v>173</v>
      </c>
      <c r="B330" s="99" t="str">
        <f>IF('proje ve personel bilgileri'!A186&lt;&gt;0,('proje ve personel bilgileri'!A186)," ")</f>
        <v xml:space="preserve"> </v>
      </c>
      <c r="C330" s="98"/>
      <c r="D330" s="100"/>
      <c r="E330" s="100"/>
      <c r="F330" s="100"/>
      <c r="G330" s="100"/>
      <c r="H330" s="100"/>
      <c r="I330" s="100"/>
      <c r="J330" s="100"/>
      <c r="K330" s="97">
        <f t="shared" si="18"/>
        <v>0</v>
      </c>
    </row>
    <row r="331" spans="1:11" ht="15.75" customHeight="1" x14ac:dyDescent="0.25">
      <c r="A331" s="2">
        <v>174</v>
      </c>
      <c r="B331" s="99" t="str">
        <f>IF('proje ve personel bilgileri'!A187&lt;&gt;0,('proje ve personel bilgileri'!A187)," ")</f>
        <v xml:space="preserve"> </v>
      </c>
      <c r="C331" s="98"/>
      <c r="D331" s="100"/>
      <c r="E331" s="100"/>
      <c r="F331" s="100"/>
      <c r="G331" s="100"/>
      <c r="H331" s="100"/>
      <c r="I331" s="100"/>
      <c r="J331" s="100"/>
      <c r="K331" s="97">
        <f t="shared" si="18"/>
        <v>0</v>
      </c>
    </row>
    <row r="332" spans="1:11" ht="15.75" customHeight="1" x14ac:dyDescent="0.25">
      <c r="A332" s="1">
        <v>175</v>
      </c>
      <c r="B332" s="99" t="str">
        <f>IF('proje ve personel bilgileri'!A188&lt;&gt;0,('proje ve personel bilgileri'!A188)," ")</f>
        <v xml:space="preserve"> </v>
      </c>
      <c r="C332" s="98"/>
      <c r="D332" s="100"/>
      <c r="E332" s="100"/>
      <c r="F332" s="100"/>
      <c r="G332" s="100"/>
      <c r="H332" s="100"/>
      <c r="I332" s="100"/>
      <c r="J332" s="100"/>
      <c r="K332" s="97">
        <f t="shared" si="18"/>
        <v>0</v>
      </c>
    </row>
    <row r="333" spans="1:11" ht="15.75" customHeight="1" x14ac:dyDescent="0.25">
      <c r="A333" s="2">
        <v>176</v>
      </c>
      <c r="B333" s="99" t="str">
        <f>IF('proje ve personel bilgileri'!A189&lt;&gt;0,('proje ve personel bilgileri'!A189)," ")</f>
        <v xml:space="preserve"> </v>
      </c>
      <c r="C333" s="98"/>
      <c r="D333" s="100"/>
      <c r="E333" s="100"/>
      <c r="F333" s="100"/>
      <c r="G333" s="100"/>
      <c r="H333" s="100"/>
      <c r="I333" s="100"/>
      <c r="J333" s="100"/>
      <c r="K333" s="97">
        <f t="shared" si="18"/>
        <v>0</v>
      </c>
    </row>
    <row r="334" spans="1:11" ht="15.75" customHeight="1" x14ac:dyDescent="0.25">
      <c r="A334" s="1">
        <v>177</v>
      </c>
      <c r="B334" s="99" t="str">
        <f>IF('proje ve personel bilgileri'!A190&lt;&gt;0,('proje ve personel bilgileri'!A190)," ")</f>
        <v xml:space="preserve"> </v>
      </c>
      <c r="C334" s="98"/>
      <c r="D334" s="100"/>
      <c r="E334" s="100"/>
      <c r="F334" s="100"/>
      <c r="G334" s="100"/>
      <c r="H334" s="100"/>
      <c r="I334" s="100"/>
      <c r="J334" s="100"/>
      <c r="K334" s="97">
        <f t="shared" si="18"/>
        <v>0</v>
      </c>
    </row>
    <row r="335" spans="1:11" ht="15.75" customHeight="1" x14ac:dyDescent="0.25">
      <c r="A335" s="2">
        <v>178</v>
      </c>
      <c r="B335" s="99" t="str">
        <f>IF('proje ve personel bilgileri'!A191&lt;&gt;0,('proje ve personel bilgileri'!A191)," ")</f>
        <v xml:space="preserve"> </v>
      </c>
      <c r="C335" s="98"/>
      <c r="D335" s="100"/>
      <c r="E335" s="100"/>
      <c r="F335" s="100"/>
      <c r="G335" s="100"/>
      <c r="H335" s="100"/>
      <c r="I335" s="100"/>
      <c r="J335" s="100"/>
      <c r="K335" s="97">
        <f t="shared" si="18"/>
        <v>0</v>
      </c>
    </row>
    <row r="336" spans="1:11" ht="15.75" customHeight="1" x14ac:dyDescent="0.25">
      <c r="A336" s="1">
        <v>179</v>
      </c>
      <c r="B336" s="99" t="str">
        <f>IF('proje ve personel bilgileri'!A192&lt;&gt;0,('proje ve personel bilgileri'!A192)," ")</f>
        <v xml:space="preserve"> </v>
      </c>
      <c r="C336" s="98"/>
      <c r="D336" s="100"/>
      <c r="E336" s="100"/>
      <c r="F336" s="100"/>
      <c r="G336" s="100"/>
      <c r="H336" s="100"/>
      <c r="I336" s="100"/>
      <c r="J336" s="100"/>
      <c r="K336" s="97">
        <f t="shared" si="18"/>
        <v>0</v>
      </c>
    </row>
    <row r="337" spans="1:11" ht="15" customHeight="1" x14ac:dyDescent="0.25">
      <c r="A337" s="2">
        <v>180</v>
      </c>
      <c r="B337" s="99" t="str">
        <f>IF('proje ve personel bilgileri'!A193&lt;&gt;0,('proje ve personel bilgileri'!A193)," ")</f>
        <v xml:space="preserve"> </v>
      </c>
      <c r="C337" s="98"/>
      <c r="D337" s="100"/>
      <c r="E337" s="100"/>
      <c r="F337" s="100"/>
      <c r="G337" s="100"/>
      <c r="H337" s="100"/>
      <c r="I337" s="100"/>
      <c r="J337" s="100"/>
      <c r="K337" s="97">
        <f t="shared" si="18"/>
        <v>0</v>
      </c>
    </row>
    <row r="338" spans="1:11" ht="15.75" customHeight="1" x14ac:dyDescent="0.25">
      <c r="A338" s="341" t="s">
        <v>99</v>
      </c>
      <c r="B338" s="342"/>
      <c r="C338" s="7" t="str">
        <f t="shared" ref="C338:J338" si="19">IF($K$28&lt;&gt;0,SUM(C320:C337)," ")</f>
        <v xml:space="preserve"> </v>
      </c>
      <c r="D338" s="8" t="str">
        <f t="shared" si="19"/>
        <v xml:space="preserve"> </v>
      </c>
      <c r="E338" s="8" t="str">
        <f t="shared" si="19"/>
        <v xml:space="preserve"> </v>
      </c>
      <c r="F338" s="8" t="str">
        <f t="shared" si="19"/>
        <v xml:space="preserve"> </v>
      </c>
      <c r="G338" s="8" t="str">
        <f t="shared" si="19"/>
        <v xml:space="preserve"> </v>
      </c>
      <c r="H338" s="8" t="str">
        <f t="shared" si="19"/>
        <v xml:space="preserve"> </v>
      </c>
      <c r="I338" s="8" t="str">
        <f t="shared" si="19"/>
        <v xml:space="preserve"> </v>
      </c>
      <c r="J338" s="8" t="str">
        <f t="shared" si="19"/>
        <v xml:space="preserve"> </v>
      </c>
      <c r="K338" s="9">
        <f>SUM(K320:K337)+K304</f>
        <v>0</v>
      </c>
    </row>
    <row r="339" spans="1:11" ht="15" customHeight="1" x14ac:dyDescent="0.25">
      <c r="A339" s="300"/>
    </row>
    <row r="340" spans="1:11" ht="27" customHeight="1" x14ac:dyDescent="0.25">
      <c r="A340" s="332" t="s">
        <v>100</v>
      </c>
      <c r="B340" s="332"/>
      <c r="C340" s="332"/>
      <c r="D340" s="332"/>
      <c r="E340" s="332"/>
      <c r="F340" s="332"/>
      <c r="G340" s="332"/>
      <c r="H340" s="332"/>
      <c r="I340" s="332"/>
      <c r="J340" s="332"/>
      <c r="K340" s="332"/>
    </row>
    <row r="341" spans="1:11" ht="15" customHeight="1" x14ac:dyDescent="0.25">
      <c r="A341" s="51"/>
    </row>
    <row r="342" spans="1:11" ht="15" customHeight="1" x14ac:dyDescent="0.25">
      <c r="A342" s="298" t="s">
        <v>101</v>
      </c>
    </row>
    <row r="343" spans="1:11" ht="15" customHeight="1" x14ac:dyDescent="0.25">
      <c r="C343" s="298" t="s">
        <v>102</v>
      </c>
      <c r="E343" s="298" t="s">
        <v>103</v>
      </c>
    </row>
    <row r="345" spans="1:11" ht="15.75" customHeight="1" x14ac:dyDescent="0.25">
      <c r="A345" s="348" t="s">
        <v>85</v>
      </c>
      <c r="B345" s="348"/>
      <c r="C345" s="348"/>
      <c r="D345" s="348"/>
      <c r="E345" s="348"/>
      <c r="F345" s="348"/>
      <c r="G345" s="348"/>
      <c r="H345" s="348"/>
      <c r="I345" s="348"/>
      <c r="J345" s="348"/>
      <c r="K345" s="348"/>
    </row>
    <row r="346" spans="1:11" ht="15" customHeight="1" x14ac:dyDescent="0.25">
      <c r="A346" s="70"/>
      <c r="B346" s="70"/>
      <c r="C346" s="70"/>
      <c r="D346" s="70"/>
      <c r="E346" s="70"/>
      <c r="F346" s="78">
        <f>'proje ve personel bilgileri'!$B$5</f>
        <v>0</v>
      </c>
      <c r="G346" s="72">
        <f>IF('proje ve personel bilgileri'!$B$6=1,"/ Ocak ayına aittir.",(IF('proje ve personel bilgileri'!$B$6=2,"/ Temmuz ayına aittir.",0)))</f>
        <v>0</v>
      </c>
      <c r="H346" s="70"/>
      <c r="I346" s="70"/>
      <c r="J346" s="70"/>
      <c r="K346" s="70"/>
    </row>
    <row r="347" spans="1:11" ht="18.75" customHeight="1" x14ac:dyDescent="0.25">
      <c r="K347" s="4" t="s">
        <v>86</v>
      </c>
    </row>
    <row r="348" spans="1:11" ht="15.75" customHeight="1" x14ac:dyDescent="0.25">
      <c r="A348" s="349" t="s">
        <v>2</v>
      </c>
      <c r="B348" s="350"/>
      <c r="C348" s="351">
        <f>'proje ve personel bilgileri'!$B$2</f>
        <v>0</v>
      </c>
      <c r="D348" s="352"/>
      <c r="E348" s="352"/>
      <c r="F348" s="352"/>
      <c r="G348" s="352"/>
      <c r="H348" s="352"/>
      <c r="I348" s="352"/>
      <c r="J348" s="352"/>
      <c r="K348" s="353"/>
    </row>
    <row r="349" spans="1:11" ht="15.75" customHeight="1" x14ac:dyDescent="0.25">
      <c r="A349" s="354" t="s">
        <v>4</v>
      </c>
      <c r="B349" s="355"/>
      <c r="C349" s="356">
        <f>'proje ve personel bilgileri'!$B$3</f>
        <v>0</v>
      </c>
      <c r="D349" s="357"/>
      <c r="E349" s="357"/>
      <c r="F349" s="357"/>
      <c r="G349" s="357"/>
      <c r="H349" s="357"/>
      <c r="I349" s="357"/>
      <c r="J349" s="357"/>
      <c r="K349" s="358"/>
    </row>
    <row r="350" spans="1:11" ht="15" customHeight="1" x14ac:dyDescent="0.25">
      <c r="A350" s="343" t="s">
        <v>87</v>
      </c>
      <c r="B350" s="343" t="s">
        <v>15</v>
      </c>
      <c r="C350" s="343" t="s">
        <v>88</v>
      </c>
      <c r="D350" s="344" t="s">
        <v>89</v>
      </c>
      <c r="E350" s="346"/>
      <c r="F350" s="347"/>
      <c r="G350" s="343" t="s">
        <v>90</v>
      </c>
      <c r="H350" s="333" t="s">
        <v>91</v>
      </c>
      <c r="I350" s="333" t="s">
        <v>92</v>
      </c>
      <c r="J350" s="333" t="s">
        <v>93</v>
      </c>
      <c r="K350" s="336" t="s">
        <v>94</v>
      </c>
    </row>
    <row r="351" spans="1:11" ht="22.5" customHeight="1" x14ac:dyDescent="0.25">
      <c r="A351" s="338"/>
      <c r="B351" s="338"/>
      <c r="C351" s="338"/>
      <c r="D351" s="345"/>
      <c r="E351" s="339" t="s">
        <v>95</v>
      </c>
      <c r="F351" s="340"/>
      <c r="G351" s="338"/>
      <c r="H351" s="334"/>
      <c r="I351" s="334"/>
      <c r="J351" s="334"/>
      <c r="K351" s="337"/>
    </row>
    <row r="352" spans="1:11" ht="60.75" customHeight="1" x14ac:dyDescent="0.25">
      <c r="A352" s="338"/>
      <c r="B352" s="338"/>
      <c r="C352" s="338"/>
      <c r="D352" s="345"/>
      <c r="E352" s="5" t="s">
        <v>104</v>
      </c>
      <c r="F352" s="5" t="s">
        <v>97</v>
      </c>
      <c r="G352" s="338"/>
      <c r="H352" s="334"/>
      <c r="I352" s="335"/>
      <c r="J352" s="335"/>
      <c r="K352" s="338"/>
    </row>
    <row r="353" spans="1:11" ht="15.75" customHeight="1" x14ac:dyDescent="0.25">
      <c r="A353" s="338"/>
      <c r="B353" s="338"/>
      <c r="C353" s="338"/>
      <c r="D353" s="345"/>
      <c r="E353" s="6" t="s">
        <v>98</v>
      </c>
      <c r="F353" s="6" t="s">
        <v>98</v>
      </c>
      <c r="G353" s="294" t="s">
        <v>98</v>
      </c>
      <c r="H353" s="294" t="s">
        <v>98</v>
      </c>
      <c r="I353" s="297" t="s">
        <v>98</v>
      </c>
      <c r="J353" s="6" t="s">
        <v>98</v>
      </c>
      <c r="K353" s="338"/>
    </row>
    <row r="354" spans="1:11" ht="15.75" customHeight="1" x14ac:dyDescent="0.25">
      <c r="A354" s="1">
        <v>181</v>
      </c>
      <c r="B354" s="99" t="str">
        <f>IF('proje ve personel bilgileri'!A194&lt;&gt;0,('proje ve personel bilgileri'!A194)," ")</f>
        <v xml:space="preserve"> </v>
      </c>
      <c r="C354" s="95"/>
      <c r="D354" s="96"/>
      <c r="E354" s="96"/>
      <c r="F354" s="96"/>
      <c r="G354" s="96"/>
      <c r="H354" s="96"/>
      <c r="I354" s="96"/>
      <c r="J354" s="96"/>
      <c r="K354" s="97">
        <f t="shared" ref="K354:K371" si="20">IF(D354&lt;&gt;0,SUM(D354+E354+F354+G354-H354-I354-J354),0)</f>
        <v>0</v>
      </c>
    </row>
    <row r="355" spans="1:11" ht="15.75" customHeight="1" x14ac:dyDescent="0.25">
      <c r="A355" s="2">
        <v>182</v>
      </c>
      <c r="B355" s="99" t="str">
        <f>IF('proje ve personel bilgileri'!A195&lt;&gt;0,('proje ve personel bilgileri'!A195)," ")</f>
        <v xml:space="preserve"> </v>
      </c>
      <c r="C355" s="98"/>
      <c r="D355" s="100"/>
      <c r="E355" s="100"/>
      <c r="F355" s="100"/>
      <c r="G355" s="100"/>
      <c r="H355" s="100"/>
      <c r="I355" s="100"/>
      <c r="J355" s="100"/>
      <c r="K355" s="97">
        <f t="shared" si="20"/>
        <v>0</v>
      </c>
    </row>
    <row r="356" spans="1:11" ht="15.75" customHeight="1" x14ac:dyDescent="0.25">
      <c r="A356" s="1">
        <v>183</v>
      </c>
      <c r="B356" s="99" t="str">
        <f>IF('proje ve personel bilgileri'!A196&lt;&gt;0,('proje ve personel bilgileri'!A196)," ")</f>
        <v xml:space="preserve"> </v>
      </c>
      <c r="C356" s="98"/>
      <c r="D356" s="100"/>
      <c r="E356" s="100"/>
      <c r="F356" s="100"/>
      <c r="G356" s="100"/>
      <c r="H356" s="100"/>
      <c r="I356" s="100"/>
      <c r="J356" s="100"/>
      <c r="K356" s="97">
        <f t="shared" si="20"/>
        <v>0</v>
      </c>
    </row>
    <row r="357" spans="1:11" ht="15.75" customHeight="1" x14ac:dyDescent="0.25">
      <c r="A357" s="2">
        <v>184</v>
      </c>
      <c r="B357" s="99" t="str">
        <f>IF('proje ve personel bilgileri'!A197&lt;&gt;0,('proje ve personel bilgileri'!A197)," ")</f>
        <v xml:space="preserve"> </v>
      </c>
      <c r="C357" s="98"/>
      <c r="D357" s="100"/>
      <c r="E357" s="100"/>
      <c r="F357" s="100"/>
      <c r="G357" s="100"/>
      <c r="H357" s="100"/>
      <c r="I357" s="100"/>
      <c r="J357" s="100"/>
      <c r="K357" s="97">
        <f t="shared" si="20"/>
        <v>0</v>
      </c>
    </row>
    <row r="358" spans="1:11" ht="15.75" customHeight="1" x14ac:dyDescent="0.25">
      <c r="A358" s="1">
        <v>185</v>
      </c>
      <c r="B358" s="99" t="str">
        <f>IF('proje ve personel bilgileri'!A198&lt;&gt;0,('proje ve personel bilgileri'!A198)," ")</f>
        <v xml:space="preserve"> </v>
      </c>
      <c r="C358" s="98"/>
      <c r="D358" s="100"/>
      <c r="E358" s="100"/>
      <c r="F358" s="100"/>
      <c r="G358" s="100"/>
      <c r="H358" s="100"/>
      <c r="I358" s="100"/>
      <c r="J358" s="100"/>
      <c r="K358" s="97">
        <f t="shared" si="20"/>
        <v>0</v>
      </c>
    </row>
    <row r="359" spans="1:11" ht="15.75" customHeight="1" x14ac:dyDescent="0.25">
      <c r="A359" s="2">
        <v>186</v>
      </c>
      <c r="B359" s="99" t="str">
        <f>IF('proje ve personel bilgileri'!A199&lt;&gt;0,('proje ve personel bilgileri'!A199)," ")</f>
        <v xml:space="preserve"> </v>
      </c>
      <c r="C359" s="98"/>
      <c r="D359" s="100"/>
      <c r="E359" s="100"/>
      <c r="F359" s="100"/>
      <c r="G359" s="100"/>
      <c r="H359" s="100"/>
      <c r="I359" s="100"/>
      <c r="J359" s="100"/>
      <c r="K359" s="97">
        <f t="shared" si="20"/>
        <v>0</v>
      </c>
    </row>
    <row r="360" spans="1:11" ht="15.75" customHeight="1" x14ac:dyDescent="0.25">
      <c r="A360" s="1">
        <v>187</v>
      </c>
      <c r="B360" s="99" t="str">
        <f>IF('proje ve personel bilgileri'!A200&lt;&gt;0,('proje ve personel bilgileri'!A200)," ")</f>
        <v xml:space="preserve"> </v>
      </c>
      <c r="C360" s="98"/>
      <c r="D360" s="100"/>
      <c r="E360" s="100"/>
      <c r="F360" s="100"/>
      <c r="G360" s="100"/>
      <c r="H360" s="100"/>
      <c r="I360" s="100"/>
      <c r="J360" s="100"/>
      <c r="K360" s="97">
        <f t="shared" si="20"/>
        <v>0</v>
      </c>
    </row>
    <row r="361" spans="1:11" ht="15.75" customHeight="1" x14ac:dyDescent="0.25">
      <c r="A361" s="2">
        <v>188</v>
      </c>
      <c r="B361" s="99" t="str">
        <f>IF('proje ve personel bilgileri'!A201&lt;&gt;0,('proje ve personel bilgileri'!A201)," ")</f>
        <v xml:space="preserve"> </v>
      </c>
      <c r="C361" s="98"/>
      <c r="D361" s="100"/>
      <c r="E361" s="100"/>
      <c r="F361" s="100"/>
      <c r="G361" s="100"/>
      <c r="H361" s="100"/>
      <c r="I361" s="100"/>
      <c r="J361" s="100"/>
      <c r="K361" s="97">
        <f t="shared" si="20"/>
        <v>0</v>
      </c>
    </row>
    <row r="362" spans="1:11" ht="15.75" customHeight="1" x14ac:dyDescent="0.25">
      <c r="A362" s="1">
        <v>189</v>
      </c>
      <c r="B362" s="99" t="str">
        <f>IF('proje ve personel bilgileri'!A202&lt;&gt;0,('proje ve personel bilgileri'!A202)," ")</f>
        <v xml:space="preserve"> </v>
      </c>
      <c r="C362" s="98"/>
      <c r="D362" s="100"/>
      <c r="E362" s="100"/>
      <c r="F362" s="100"/>
      <c r="G362" s="100"/>
      <c r="H362" s="100"/>
      <c r="I362" s="100"/>
      <c r="J362" s="100"/>
      <c r="K362" s="97">
        <f t="shared" si="20"/>
        <v>0</v>
      </c>
    </row>
    <row r="363" spans="1:11" ht="15.75" customHeight="1" x14ac:dyDescent="0.25">
      <c r="A363" s="2">
        <v>190</v>
      </c>
      <c r="B363" s="99" t="str">
        <f>IF('proje ve personel bilgileri'!A203&lt;&gt;0,('proje ve personel bilgileri'!A203)," ")</f>
        <v xml:space="preserve"> </v>
      </c>
      <c r="C363" s="98"/>
      <c r="D363" s="100"/>
      <c r="E363" s="100"/>
      <c r="F363" s="100"/>
      <c r="G363" s="100"/>
      <c r="H363" s="100"/>
      <c r="I363" s="100"/>
      <c r="J363" s="100"/>
      <c r="K363" s="97">
        <f t="shared" si="20"/>
        <v>0</v>
      </c>
    </row>
    <row r="364" spans="1:11" ht="15.75" customHeight="1" x14ac:dyDescent="0.25">
      <c r="A364" s="1">
        <v>191</v>
      </c>
      <c r="B364" s="99" t="str">
        <f>IF('proje ve personel bilgileri'!A204&lt;&gt;0,('proje ve personel bilgileri'!A204)," ")</f>
        <v xml:space="preserve"> </v>
      </c>
      <c r="C364" s="98"/>
      <c r="D364" s="100"/>
      <c r="E364" s="100"/>
      <c r="F364" s="100"/>
      <c r="G364" s="100"/>
      <c r="H364" s="100"/>
      <c r="I364" s="100"/>
      <c r="J364" s="100"/>
      <c r="K364" s="97">
        <f t="shared" si="20"/>
        <v>0</v>
      </c>
    </row>
    <row r="365" spans="1:11" ht="15.75" customHeight="1" x14ac:dyDescent="0.25">
      <c r="A365" s="2">
        <v>192</v>
      </c>
      <c r="B365" s="99" t="str">
        <f>IF('proje ve personel bilgileri'!A205&lt;&gt;0,('proje ve personel bilgileri'!A205)," ")</f>
        <v xml:space="preserve"> </v>
      </c>
      <c r="C365" s="98"/>
      <c r="D365" s="100"/>
      <c r="E365" s="100"/>
      <c r="F365" s="100"/>
      <c r="G365" s="100"/>
      <c r="H365" s="100"/>
      <c r="I365" s="100"/>
      <c r="J365" s="100"/>
      <c r="K365" s="97">
        <f t="shared" si="20"/>
        <v>0</v>
      </c>
    </row>
    <row r="366" spans="1:11" ht="15.75" customHeight="1" x14ac:dyDescent="0.25">
      <c r="A366" s="1">
        <v>193</v>
      </c>
      <c r="B366" s="99" t="str">
        <f>IF('proje ve personel bilgileri'!A206&lt;&gt;0,('proje ve personel bilgileri'!A206)," ")</f>
        <v xml:space="preserve"> </v>
      </c>
      <c r="C366" s="98"/>
      <c r="D366" s="100"/>
      <c r="E366" s="100"/>
      <c r="F366" s="100"/>
      <c r="G366" s="100"/>
      <c r="H366" s="100"/>
      <c r="I366" s="100"/>
      <c r="J366" s="100"/>
      <c r="K366" s="97">
        <f t="shared" si="20"/>
        <v>0</v>
      </c>
    </row>
    <row r="367" spans="1:11" ht="15.75" customHeight="1" x14ac:dyDescent="0.25">
      <c r="A367" s="2">
        <v>194</v>
      </c>
      <c r="B367" s="99" t="str">
        <f>IF('proje ve personel bilgileri'!A207&lt;&gt;0,('proje ve personel bilgileri'!A207)," ")</f>
        <v xml:space="preserve"> </v>
      </c>
      <c r="C367" s="98"/>
      <c r="D367" s="100"/>
      <c r="E367" s="100"/>
      <c r="F367" s="100"/>
      <c r="G367" s="100"/>
      <c r="H367" s="100"/>
      <c r="I367" s="100"/>
      <c r="J367" s="100"/>
      <c r="K367" s="97">
        <f t="shared" si="20"/>
        <v>0</v>
      </c>
    </row>
    <row r="368" spans="1:11" ht="15.75" customHeight="1" x14ac:dyDescent="0.25">
      <c r="A368" s="1">
        <v>195</v>
      </c>
      <c r="B368" s="99" t="str">
        <f>IF('proje ve personel bilgileri'!A208&lt;&gt;0,('proje ve personel bilgileri'!A208)," ")</f>
        <v xml:space="preserve"> </v>
      </c>
      <c r="C368" s="98"/>
      <c r="D368" s="100"/>
      <c r="E368" s="100"/>
      <c r="F368" s="100"/>
      <c r="G368" s="100"/>
      <c r="H368" s="100"/>
      <c r="I368" s="100"/>
      <c r="J368" s="100"/>
      <c r="K368" s="97">
        <f t="shared" si="20"/>
        <v>0</v>
      </c>
    </row>
    <row r="369" spans="1:11" ht="15.75" customHeight="1" x14ac:dyDescent="0.25">
      <c r="A369" s="2">
        <v>196</v>
      </c>
      <c r="B369" s="99" t="str">
        <f>IF('proje ve personel bilgileri'!A209&lt;&gt;0,('proje ve personel bilgileri'!A209)," ")</f>
        <v xml:space="preserve"> </v>
      </c>
      <c r="C369" s="98"/>
      <c r="D369" s="100"/>
      <c r="E369" s="100"/>
      <c r="F369" s="100"/>
      <c r="G369" s="100"/>
      <c r="H369" s="100"/>
      <c r="I369" s="100"/>
      <c r="J369" s="100"/>
      <c r="K369" s="97">
        <f t="shared" si="20"/>
        <v>0</v>
      </c>
    </row>
    <row r="370" spans="1:11" ht="15.75" customHeight="1" x14ac:dyDescent="0.25">
      <c r="A370" s="1">
        <v>197</v>
      </c>
      <c r="B370" s="99" t="str">
        <f>IF('proje ve personel bilgileri'!A210&lt;&gt;0,('proje ve personel bilgileri'!A210)," ")</f>
        <v xml:space="preserve"> </v>
      </c>
      <c r="C370" s="98"/>
      <c r="D370" s="100"/>
      <c r="E370" s="100"/>
      <c r="F370" s="100"/>
      <c r="G370" s="100"/>
      <c r="H370" s="100"/>
      <c r="I370" s="100"/>
      <c r="J370" s="100"/>
      <c r="K370" s="97">
        <f t="shared" si="20"/>
        <v>0</v>
      </c>
    </row>
    <row r="371" spans="1:11" ht="15" customHeight="1" x14ac:dyDescent="0.25">
      <c r="A371" s="2">
        <v>198</v>
      </c>
      <c r="B371" s="99" t="str">
        <f>IF('proje ve personel bilgileri'!A211&lt;&gt;0,('proje ve personel bilgileri'!A211)," ")</f>
        <v xml:space="preserve"> </v>
      </c>
      <c r="C371" s="98"/>
      <c r="D371" s="100"/>
      <c r="E371" s="100"/>
      <c r="F371" s="100"/>
      <c r="G371" s="100"/>
      <c r="H371" s="100"/>
      <c r="I371" s="100"/>
      <c r="J371" s="100"/>
      <c r="K371" s="97">
        <f t="shared" si="20"/>
        <v>0</v>
      </c>
    </row>
    <row r="372" spans="1:11" ht="15.75" customHeight="1" x14ac:dyDescent="0.25">
      <c r="A372" s="341" t="s">
        <v>99</v>
      </c>
      <c r="B372" s="342"/>
      <c r="C372" s="7" t="str">
        <f t="shared" ref="C372:J372" si="21">IF($K$28&lt;&gt;0,SUM(C354:C371)," ")</f>
        <v xml:space="preserve"> </v>
      </c>
      <c r="D372" s="8" t="str">
        <f t="shared" si="21"/>
        <v xml:space="preserve"> </v>
      </c>
      <c r="E372" s="8" t="str">
        <f t="shared" si="21"/>
        <v xml:space="preserve"> </v>
      </c>
      <c r="F372" s="8" t="str">
        <f t="shared" si="21"/>
        <v xml:space="preserve"> </v>
      </c>
      <c r="G372" s="8" t="str">
        <f t="shared" si="21"/>
        <v xml:space="preserve"> </v>
      </c>
      <c r="H372" s="8" t="str">
        <f t="shared" si="21"/>
        <v xml:space="preserve"> </v>
      </c>
      <c r="I372" s="8" t="str">
        <f t="shared" si="21"/>
        <v xml:space="preserve"> </v>
      </c>
      <c r="J372" s="8" t="str">
        <f t="shared" si="21"/>
        <v xml:space="preserve"> </v>
      </c>
      <c r="K372" s="9">
        <f>SUM(K354:K371)+K338</f>
        <v>0</v>
      </c>
    </row>
    <row r="373" spans="1:11" ht="15" customHeight="1" x14ac:dyDescent="0.25">
      <c r="A373" s="300"/>
    </row>
    <row r="374" spans="1:11" ht="23.25" customHeight="1" x14ac:dyDescent="0.25">
      <c r="A374" s="332" t="s">
        <v>100</v>
      </c>
      <c r="B374" s="332"/>
      <c r="C374" s="332"/>
      <c r="D374" s="332"/>
      <c r="E374" s="332"/>
      <c r="F374" s="332"/>
      <c r="G374" s="332"/>
      <c r="H374" s="332"/>
      <c r="I374" s="332"/>
      <c r="J374" s="332"/>
      <c r="K374" s="332"/>
    </row>
    <row r="375" spans="1:11" ht="15" customHeight="1" x14ac:dyDescent="0.25">
      <c r="A375" s="51"/>
    </row>
    <row r="376" spans="1:11" ht="15" customHeight="1" x14ac:dyDescent="0.25">
      <c r="A376" s="298" t="s">
        <v>101</v>
      </c>
    </row>
    <row r="377" spans="1:11" ht="15" customHeight="1" x14ac:dyDescent="0.25">
      <c r="C377" s="298" t="s">
        <v>102</v>
      </c>
      <c r="E377" s="298" t="s">
        <v>103</v>
      </c>
    </row>
    <row r="380" spans="1:11" ht="15.75" customHeight="1" x14ac:dyDescent="0.25">
      <c r="A380" s="348" t="s">
        <v>85</v>
      </c>
      <c r="B380" s="348"/>
      <c r="C380" s="348"/>
      <c r="D380" s="348"/>
      <c r="E380" s="348"/>
      <c r="F380" s="348"/>
      <c r="G380" s="348"/>
      <c r="H380" s="348"/>
      <c r="I380" s="348"/>
      <c r="J380" s="348"/>
      <c r="K380" s="348"/>
    </row>
    <row r="381" spans="1:11" ht="15" customHeight="1" x14ac:dyDescent="0.25">
      <c r="A381" s="70"/>
      <c r="B381" s="70"/>
      <c r="C381" s="70"/>
      <c r="D381" s="70"/>
      <c r="E381" s="70"/>
      <c r="F381" s="78">
        <f>'proje ve personel bilgileri'!$B$5</f>
        <v>0</v>
      </c>
      <c r="G381" s="72">
        <f>IF('proje ve personel bilgileri'!$B$6=1,"/ Ocak ayına aittir.",(IF('proje ve personel bilgileri'!$B$6=2,"/ Temmuz ayına aittir.",0)))</f>
        <v>0</v>
      </c>
      <c r="H381" s="70"/>
      <c r="I381" s="70"/>
      <c r="J381" s="70"/>
      <c r="K381" s="70"/>
    </row>
    <row r="382" spans="1:11" ht="18.75" customHeight="1" x14ac:dyDescent="0.25">
      <c r="K382" s="4" t="s">
        <v>86</v>
      </c>
    </row>
    <row r="383" spans="1:11" ht="15.75" customHeight="1" x14ac:dyDescent="0.25">
      <c r="A383" s="349" t="s">
        <v>2</v>
      </c>
      <c r="B383" s="350"/>
      <c r="C383" s="351">
        <f>'proje ve personel bilgileri'!$B$2</f>
        <v>0</v>
      </c>
      <c r="D383" s="352"/>
      <c r="E383" s="352"/>
      <c r="F383" s="352"/>
      <c r="G383" s="352"/>
      <c r="H383" s="352"/>
      <c r="I383" s="352"/>
      <c r="J383" s="352"/>
      <c r="K383" s="353"/>
    </row>
    <row r="384" spans="1:11" ht="15.75" customHeight="1" x14ac:dyDescent="0.25">
      <c r="A384" s="354" t="s">
        <v>4</v>
      </c>
      <c r="B384" s="355"/>
      <c r="C384" s="356">
        <f>'proje ve personel bilgileri'!$B$3</f>
        <v>0</v>
      </c>
      <c r="D384" s="357"/>
      <c r="E384" s="357"/>
      <c r="F384" s="357"/>
      <c r="G384" s="357"/>
      <c r="H384" s="357"/>
      <c r="I384" s="357"/>
      <c r="J384" s="357"/>
      <c r="K384" s="358"/>
    </row>
    <row r="385" spans="1:11" ht="15" customHeight="1" x14ac:dyDescent="0.25">
      <c r="A385" s="343" t="s">
        <v>87</v>
      </c>
      <c r="B385" s="343" t="s">
        <v>15</v>
      </c>
      <c r="C385" s="343" t="s">
        <v>88</v>
      </c>
      <c r="D385" s="344" t="s">
        <v>89</v>
      </c>
      <c r="E385" s="346"/>
      <c r="F385" s="347"/>
      <c r="G385" s="343" t="s">
        <v>90</v>
      </c>
      <c r="H385" s="333" t="s">
        <v>91</v>
      </c>
      <c r="I385" s="333" t="s">
        <v>92</v>
      </c>
      <c r="J385" s="333" t="s">
        <v>93</v>
      </c>
      <c r="K385" s="336" t="s">
        <v>94</v>
      </c>
    </row>
    <row r="386" spans="1:11" ht="21.75" customHeight="1" x14ac:dyDescent="0.25">
      <c r="A386" s="338"/>
      <c r="B386" s="338"/>
      <c r="C386" s="338"/>
      <c r="D386" s="345"/>
      <c r="E386" s="339" t="s">
        <v>95</v>
      </c>
      <c r="F386" s="340"/>
      <c r="G386" s="338"/>
      <c r="H386" s="334"/>
      <c r="I386" s="334"/>
      <c r="J386" s="334"/>
      <c r="K386" s="337"/>
    </row>
    <row r="387" spans="1:11" ht="60.75" customHeight="1" x14ac:dyDescent="0.25">
      <c r="A387" s="338"/>
      <c r="B387" s="338"/>
      <c r="C387" s="338"/>
      <c r="D387" s="345"/>
      <c r="E387" s="5" t="s">
        <v>104</v>
      </c>
      <c r="F387" s="5" t="s">
        <v>97</v>
      </c>
      <c r="G387" s="338"/>
      <c r="H387" s="334"/>
      <c r="I387" s="335"/>
      <c r="J387" s="335"/>
      <c r="K387" s="338"/>
    </row>
    <row r="388" spans="1:11" ht="15.75" customHeight="1" x14ac:dyDescent="0.25">
      <c r="A388" s="338"/>
      <c r="B388" s="338"/>
      <c r="C388" s="338"/>
      <c r="D388" s="345"/>
      <c r="E388" s="6" t="s">
        <v>98</v>
      </c>
      <c r="F388" s="6" t="s">
        <v>98</v>
      </c>
      <c r="G388" s="294" t="s">
        <v>98</v>
      </c>
      <c r="H388" s="294" t="s">
        <v>98</v>
      </c>
      <c r="I388" s="297" t="s">
        <v>98</v>
      </c>
      <c r="J388" s="6" t="s">
        <v>98</v>
      </c>
      <c r="K388" s="338"/>
    </row>
    <row r="389" spans="1:11" ht="15.75" customHeight="1" x14ac:dyDescent="0.25">
      <c r="A389" s="1">
        <v>199</v>
      </c>
      <c r="B389" s="99" t="str">
        <f>IF('proje ve personel bilgileri'!A212&lt;&gt;0,('proje ve personel bilgileri'!A212)," ")</f>
        <v xml:space="preserve"> </v>
      </c>
      <c r="C389" s="95"/>
      <c r="D389" s="96"/>
      <c r="E389" s="96"/>
      <c r="F389" s="96"/>
      <c r="G389" s="96"/>
      <c r="H389" s="96"/>
      <c r="I389" s="96"/>
      <c r="J389" s="96"/>
      <c r="K389" s="97">
        <f t="shared" ref="K389:K406" si="22">IF(D389&lt;&gt;0,SUM(D389+E389+F389+G389-H389-I389-J389),0)</f>
        <v>0</v>
      </c>
    </row>
    <row r="390" spans="1:11" ht="15.75" customHeight="1" x14ac:dyDescent="0.25">
      <c r="A390" s="2">
        <v>200</v>
      </c>
      <c r="B390" s="99" t="str">
        <f>IF('proje ve personel bilgileri'!A213&lt;&gt;0,('proje ve personel bilgileri'!A213)," ")</f>
        <v xml:space="preserve"> </v>
      </c>
      <c r="C390" s="98"/>
      <c r="D390" s="100"/>
      <c r="E390" s="100"/>
      <c r="F390" s="100"/>
      <c r="G390" s="100"/>
      <c r="H390" s="100"/>
      <c r="I390" s="100"/>
      <c r="J390" s="100"/>
      <c r="K390" s="97">
        <f t="shared" si="22"/>
        <v>0</v>
      </c>
    </row>
    <row r="391" spans="1:11" ht="15.75" customHeight="1" x14ac:dyDescent="0.25">
      <c r="A391" s="1">
        <v>201</v>
      </c>
      <c r="B391" s="99" t="str">
        <f>IF('proje ve personel bilgileri'!A214&lt;&gt;0,('proje ve personel bilgileri'!A214)," ")</f>
        <v xml:space="preserve"> </v>
      </c>
      <c r="C391" s="98"/>
      <c r="D391" s="100"/>
      <c r="E391" s="100"/>
      <c r="F391" s="100"/>
      <c r="G391" s="100"/>
      <c r="H391" s="100"/>
      <c r="I391" s="100"/>
      <c r="J391" s="100"/>
      <c r="K391" s="97">
        <f t="shared" si="22"/>
        <v>0</v>
      </c>
    </row>
    <row r="392" spans="1:11" ht="15.75" customHeight="1" x14ac:dyDescent="0.25">
      <c r="A392" s="2">
        <v>202</v>
      </c>
      <c r="B392" s="99" t="str">
        <f>IF('proje ve personel bilgileri'!A215&lt;&gt;0,('proje ve personel bilgileri'!A215)," ")</f>
        <v xml:space="preserve"> </v>
      </c>
      <c r="C392" s="98"/>
      <c r="D392" s="100"/>
      <c r="E392" s="100"/>
      <c r="F392" s="100"/>
      <c r="G392" s="100"/>
      <c r="H392" s="100"/>
      <c r="I392" s="100"/>
      <c r="J392" s="100"/>
      <c r="K392" s="97">
        <f t="shared" si="22"/>
        <v>0</v>
      </c>
    </row>
    <row r="393" spans="1:11" ht="15.75" customHeight="1" x14ac:dyDescent="0.25">
      <c r="A393" s="1">
        <v>203</v>
      </c>
      <c r="B393" s="99" t="str">
        <f>IF('proje ve personel bilgileri'!A216&lt;&gt;0,('proje ve personel bilgileri'!A216)," ")</f>
        <v xml:space="preserve"> </v>
      </c>
      <c r="C393" s="98"/>
      <c r="D393" s="100"/>
      <c r="E393" s="100"/>
      <c r="F393" s="100"/>
      <c r="G393" s="100"/>
      <c r="H393" s="100"/>
      <c r="I393" s="100"/>
      <c r="J393" s="100"/>
      <c r="K393" s="97">
        <f t="shared" si="22"/>
        <v>0</v>
      </c>
    </row>
    <row r="394" spans="1:11" ht="15.75" customHeight="1" x14ac:dyDescent="0.25">
      <c r="A394" s="2">
        <v>204</v>
      </c>
      <c r="B394" s="99" t="str">
        <f>IF('proje ve personel bilgileri'!A217&lt;&gt;0,('proje ve personel bilgileri'!A217)," ")</f>
        <v xml:space="preserve"> </v>
      </c>
      <c r="C394" s="98"/>
      <c r="D394" s="100"/>
      <c r="E394" s="100"/>
      <c r="F394" s="100"/>
      <c r="G394" s="100"/>
      <c r="H394" s="100"/>
      <c r="I394" s="100"/>
      <c r="J394" s="100"/>
      <c r="K394" s="97">
        <f t="shared" si="22"/>
        <v>0</v>
      </c>
    </row>
    <row r="395" spans="1:11" ht="15.75" customHeight="1" x14ac:dyDescent="0.25">
      <c r="A395" s="1">
        <v>205</v>
      </c>
      <c r="B395" s="99" t="str">
        <f>IF('proje ve personel bilgileri'!A218&lt;&gt;0,('proje ve personel bilgileri'!A218)," ")</f>
        <v xml:space="preserve"> </v>
      </c>
      <c r="C395" s="98"/>
      <c r="D395" s="100"/>
      <c r="E395" s="100"/>
      <c r="F395" s="100"/>
      <c r="G395" s="100"/>
      <c r="H395" s="100"/>
      <c r="I395" s="100"/>
      <c r="J395" s="100"/>
      <c r="K395" s="97">
        <f t="shared" si="22"/>
        <v>0</v>
      </c>
    </row>
    <row r="396" spans="1:11" ht="15.75" customHeight="1" x14ac:dyDescent="0.25">
      <c r="A396" s="2">
        <v>206</v>
      </c>
      <c r="B396" s="99" t="str">
        <f>IF('proje ve personel bilgileri'!A219&lt;&gt;0,('proje ve personel bilgileri'!A219)," ")</f>
        <v xml:space="preserve"> </v>
      </c>
      <c r="C396" s="98"/>
      <c r="D396" s="100"/>
      <c r="E396" s="100"/>
      <c r="F396" s="100"/>
      <c r="G396" s="100"/>
      <c r="H396" s="100"/>
      <c r="I396" s="100"/>
      <c r="J396" s="100"/>
      <c r="K396" s="97">
        <f t="shared" si="22"/>
        <v>0</v>
      </c>
    </row>
    <row r="397" spans="1:11" ht="15.75" customHeight="1" x14ac:dyDescent="0.25">
      <c r="A397" s="1">
        <v>207</v>
      </c>
      <c r="B397" s="99" t="str">
        <f>IF('proje ve personel bilgileri'!A220&lt;&gt;0,('proje ve personel bilgileri'!A220)," ")</f>
        <v xml:space="preserve"> </v>
      </c>
      <c r="C397" s="98"/>
      <c r="D397" s="100"/>
      <c r="E397" s="100"/>
      <c r="F397" s="100"/>
      <c r="G397" s="100"/>
      <c r="H397" s="100"/>
      <c r="I397" s="100"/>
      <c r="J397" s="100"/>
      <c r="K397" s="97">
        <f t="shared" si="22"/>
        <v>0</v>
      </c>
    </row>
    <row r="398" spans="1:11" ht="15.75" customHeight="1" x14ac:dyDescent="0.25">
      <c r="A398" s="2">
        <v>208</v>
      </c>
      <c r="B398" s="99" t="str">
        <f>IF('proje ve personel bilgileri'!A221&lt;&gt;0,('proje ve personel bilgileri'!A221)," ")</f>
        <v xml:space="preserve"> </v>
      </c>
      <c r="C398" s="98"/>
      <c r="D398" s="100"/>
      <c r="E398" s="100"/>
      <c r="F398" s="100"/>
      <c r="G398" s="100"/>
      <c r="H398" s="100"/>
      <c r="I398" s="100"/>
      <c r="J398" s="100"/>
      <c r="K398" s="97">
        <f t="shared" si="22"/>
        <v>0</v>
      </c>
    </row>
    <row r="399" spans="1:11" ht="15.75" customHeight="1" x14ac:dyDescent="0.25">
      <c r="A399" s="1">
        <v>209</v>
      </c>
      <c r="B399" s="99" t="str">
        <f>IF('proje ve personel bilgileri'!A222&lt;&gt;0,('proje ve personel bilgileri'!A222)," ")</f>
        <v xml:space="preserve"> </v>
      </c>
      <c r="C399" s="98"/>
      <c r="D399" s="100"/>
      <c r="E399" s="100"/>
      <c r="F399" s="100"/>
      <c r="G399" s="100"/>
      <c r="H399" s="100"/>
      <c r="I399" s="100"/>
      <c r="J399" s="100"/>
      <c r="K399" s="97">
        <f t="shared" si="22"/>
        <v>0</v>
      </c>
    </row>
    <row r="400" spans="1:11" ht="15.75" customHeight="1" x14ac:dyDescent="0.25">
      <c r="A400" s="2">
        <v>210</v>
      </c>
      <c r="B400" s="99" t="str">
        <f>IF('proje ve personel bilgileri'!A223&lt;&gt;0,('proje ve personel bilgileri'!A223)," ")</f>
        <v xml:space="preserve"> </v>
      </c>
      <c r="C400" s="98"/>
      <c r="D400" s="100"/>
      <c r="E400" s="100"/>
      <c r="F400" s="100"/>
      <c r="G400" s="100"/>
      <c r="H400" s="100"/>
      <c r="I400" s="100"/>
      <c r="J400" s="100"/>
      <c r="K400" s="97">
        <f t="shared" si="22"/>
        <v>0</v>
      </c>
    </row>
    <row r="401" spans="1:11" ht="15.75" customHeight="1" x14ac:dyDescent="0.25">
      <c r="A401" s="1">
        <v>211</v>
      </c>
      <c r="B401" s="99" t="str">
        <f>IF('proje ve personel bilgileri'!A224&lt;&gt;0,('proje ve personel bilgileri'!A224)," ")</f>
        <v xml:space="preserve"> </v>
      </c>
      <c r="C401" s="98"/>
      <c r="D401" s="100"/>
      <c r="E401" s="100"/>
      <c r="F401" s="100"/>
      <c r="G401" s="100"/>
      <c r="H401" s="100"/>
      <c r="I401" s="100"/>
      <c r="J401" s="100"/>
      <c r="K401" s="97">
        <f t="shared" si="22"/>
        <v>0</v>
      </c>
    </row>
    <row r="402" spans="1:11" ht="15.75" customHeight="1" x14ac:dyDescent="0.25">
      <c r="A402" s="2">
        <v>212</v>
      </c>
      <c r="B402" s="99" t="str">
        <f>IF('proje ve personel bilgileri'!A225&lt;&gt;0,('proje ve personel bilgileri'!A225)," ")</f>
        <v xml:space="preserve"> </v>
      </c>
      <c r="C402" s="98"/>
      <c r="D402" s="100"/>
      <c r="E402" s="100"/>
      <c r="F402" s="100"/>
      <c r="G402" s="100"/>
      <c r="H402" s="100"/>
      <c r="I402" s="100"/>
      <c r="J402" s="100"/>
      <c r="K402" s="97">
        <f t="shared" si="22"/>
        <v>0</v>
      </c>
    </row>
    <row r="403" spans="1:11" ht="15.75" customHeight="1" x14ac:dyDescent="0.25">
      <c r="A403" s="1">
        <v>213</v>
      </c>
      <c r="B403" s="99" t="str">
        <f>IF('proje ve personel bilgileri'!A226&lt;&gt;0,('proje ve personel bilgileri'!A226)," ")</f>
        <v xml:space="preserve"> </v>
      </c>
      <c r="C403" s="98"/>
      <c r="D403" s="100"/>
      <c r="E403" s="100"/>
      <c r="F403" s="100"/>
      <c r="G403" s="100"/>
      <c r="H403" s="100"/>
      <c r="I403" s="100"/>
      <c r="J403" s="100"/>
      <c r="K403" s="97">
        <f t="shared" si="22"/>
        <v>0</v>
      </c>
    </row>
    <row r="404" spans="1:11" ht="15.75" customHeight="1" x14ac:dyDescent="0.25">
      <c r="A404" s="2">
        <v>214</v>
      </c>
      <c r="B404" s="99" t="str">
        <f>IF('proje ve personel bilgileri'!A227&lt;&gt;0,('proje ve personel bilgileri'!A227)," ")</f>
        <v xml:space="preserve"> </v>
      </c>
      <c r="C404" s="98"/>
      <c r="D404" s="100"/>
      <c r="E404" s="100"/>
      <c r="F404" s="100"/>
      <c r="G404" s="100"/>
      <c r="H404" s="100"/>
      <c r="I404" s="100"/>
      <c r="J404" s="100"/>
      <c r="K404" s="97">
        <f t="shared" si="22"/>
        <v>0</v>
      </c>
    </row>
    <row r="405" spans="1:11" ht="15.75" customHeight="1" x14ac:dyDescent="0.25">
      <c r="A405" s="1">
        <v>215</v>
      </c>
      <c r="B405" s="99" t="str">
        <f>IF('proje ve personel bilgileri'!A228&lt;&gt;0,('proje ve personel bilgileri'!A228)," ")</f>
        <v xml:space="preserve"> </v>
      </c>
      <c r="C405" s="98"/>
      <c r="D405" s="100"/>
      <c r="E405" s="100"/>
      <c r="F405" s="100"/>
      <c r="G405" s="100"/>
      <c r="H405" s="100"/>
      <c r="I405" s="100"/>
      <c r="J405" s="100"/>
      <c r="K405" s="97">
        <f t="shared" si="22"/>
        <v>0</v>
      </c>
    </row>
    <row r="406" spans="1:11" ht="15" customHeight="1" x14ac:dyDescent="0.25">
      <c r="A406" s="2">
        <v>216</v>
      </c>
      <c r="B406" s="99" t="str">
        <f>IF('proje ve personel bilgileri'!A229&lt;&gt;0,('proje ve personel bilgileri'!A229)," ")</f>
        <v xml:space="preserve"> </v>
      </c>
      <c r="C406" s="98"/>
      <c r="D406" s="100"/>
      <c r="E406" s="100"/>
      <c r="F406" s="100"/>
      <c r="G406" s="100"/>
      <c r="H406" s="100"/>
      <c r="I406" s="100"/>
      <c r="J406" s="100"/>
      <c r="K406" s="97">
        <f t="shared" si="22"/>
        <v>0</v>
      </c>
    </row>
    <row r="407" spans="1:11" ht="15.75" customHeight="1" x14ac:dyDescent="0.25">
      <c r="A407" s="341" t="s">
        <v>99</v>
      </c>
      <c r="B407" s="342"/>
      <c r="C407" s="7" t="str">
        <f t="shared" ref="C407:J407" si="23">IF($K$28&lt;&gt;0,SUM(C389:C406)," ")</f>
        <v xml:space="preserve"> </v>
      </c>
      <c r="D407" s="8" t="str">
        <f t="shared" si="23"/>
        <v xml:space="preserve"> </v>
      </c>
      <c r="E407" s="8" t="str">
        <f t="shared" si="23"/>
        <v xml:space="preserve"> </v>
      </c>
      <c r="F407" s="8" t="str">
        <f t="shared" si="23"/>
        <v xml:space="preserve"> </v>
      </c>
      <c r="G407" s="8" t="str">
        <f t="shared" si="23"/>
        <v xml:space="preserve"> </v>
      </c>
      <c r="H407" s="8" t="str">
        <f t="shared" si="23"/>
        <v xml:space="preserve"> </v>
      </c>
      <c r="I407" s="8" t="str">
        <f t="shared" si="23"/>
        <v xml:space="preserve"> </v>
      </c>
      <c r="J407" s="8" t="str">
        <f t="shared" si="23"/>
        <v xml:space="preserve"> </v>
      </c>
      <c r="K407" s="9">
        <f>SUM(K389:K406)+K372</f>
        <v>0</v>
      </c>
    </row>
    <row r="408" spans="1:11" ht="15" customHeight="1" x14ac:dyDescent="0.25">
      <c r="A408" s="300"/>
    </row>
    <row r="409" spans="1:11" ht="27" customHeight="1" x14ac:dyDescent="0.25">
      <c r="A409" s="332" t="s">
        <v>100</v>
      </c>
      <c r="B409" s="332"/>
      <c r="C409" s="332"/>
      <c r="D409" s="332"/>
      <c r="E409" s="332"/>
      <c r="F409" s="332"/>
      <c r="G409" s="332"/>
      <c r="H409" s="332"/>
      <c r="I409" s="332"/>
      <c r="J409" s="332"/>
      <c r="K409" s="332"/>
    </row>
    <row r="410" spans="1:11" ht="15" customHeight="1" x14ac:dyDescent="0.25">
      <c r="A410" s="51"/>
    </row>
    <row r="411" spans="1:11" ht="15" customHeight="1" x14ac:dyDescent="0.25">
      <c r="A411" s="298" t="s">
        <v>101</v>
      </c>
    </row>
    <row r="412" spans="1:11" ht="15" customHeight="1" x14ac:dyDescent="0.25">
      <c r="C412" s="298" t="s">
        <v>102</v>
      </c>
      <c r="E412" s="298" t="s">
        <v>103</v>
      </c>
    </row>
    <row r="414" spans="1:11" ht="15.75" customHeight="1" x14ac:dyDescent="0.25">
      <c r="A414" s="348" t="s">
        <v>85</v>
      </c>
      <c r="B414" s="348"/>
      <c r="C414" s="348"/>
      <c r="D414" s="348"/>
      <c r="E414" s="348"/>
      <c r="F414" s="348"/>
      <c r="G414" s="348"/>
      <c r="H414" s="348"/>
      <c r="I414" s="348"/>
      <c r="J414" s="348"/>
      <c r="K414" s="348"/>
    </row>
    <row r="415" spans="1:11" ht="15" customHeight="1" x14ac:dyDescent="0.25">
      <c r="A415" s="70"/>
      <c r="B415" s="70"/>
      <c r="C415" s="70"/>
      <c r="D415" s="70"/>
      <c r="E415" s="70"/>
      <c r="F415" s="78">
        <f>'proje ve personel bilgileri'!$B$5</f>
        <v>0</v>
      </c>
      <c r="G415" s="72">
        <f>IF('proje ve personel bilgileri'!$B$6=1,"/ Ocak ayına aittir.",(IF('proje ve personel bilgileri'!$B$6=2,"/ Temmuz ayına aittir.",0)))</f>
        <v>0</v>
      </c>
      <c r="H415" s="70"/>
      <c r="I415" s="70"/>
      <c r="J415" s="70"/>
      <c r="K415" s="70"/>
    </row>
    <row r="416" spans="1:11" ht="18.75" customHeight="1" x14ac:dyDescent="0.25">
      <c r="K416" s="4" t="s">
        <v>86</v>
      </c>
    </row>
    <row r="417" spans="1:11" ht="15.75" customHeight="1" x14ac:dyDescent="0.25">
      <c r="A417" s="349" t="s">
        <v>2</v>
      </c>
      <c r="B417" s="350"/>
      <c r="C417" s="351">
        <f>'proje ve personel bilgileri'!$B$2</f>
        <v>0</v>
      </c>
      <c r="D417" s="352"/>
      <c r="E417" s="352"/>
      <c r="F417" s="352"/>
      <c r="G417" s="352"/>
      <c r="H417" s="352"/>
      <c r="I417" s="352"/>
      <c r="J417" s="352"/>
      <c r="K417" s="353"/>
    </row>
    <row r="418" spans="1:11" ht="15.75" customHeight="1" x14ac:dyDescent="0.25">
      <c r="A418" s="354" t="s">
        <v>4</v>
      </c>
      <c r="B418" s="355"/>
      <c r="C418" s="356">
        <f>'proje ve personel bilgileri'!$B$3</f>
        <v>0</v>
      </c>
      <c r="D418" s="357"/>
      <c r="E418" s="357"/>
      <c r="F418" s="357"/>
      <c r="G418" s="357"/>
      <c r="H418" s="357"/>
      <c r="I418" s="357"/>
      <c r="J418" s="357"/>
      <c r="K418" s="358"/>
    </row>
    <row r="419" spans="1:11" ht="15" customHeight="1" x14ac:dyDescent="0.25">
      <c r="A419" s="343" t="s">
        <v>87</v>
      </c>
      <c r="B419" s="343" t="s">
        <v>15</v>
      </c>
      <c r="C419" s="343" t="s">
        <v>88</v>
      </c>
      <c r="D419" s="344" t="s">
        <v>89</v>
      </c>
      <c r="E419" s="346"/>
      <c r="F419" s="347"/>
      <c r="G419" s="343" t="s">
        <v>90</v>
      </c>
      <c r="H419" s="333" t="s">
        <v>91</v>
      </c>
      <c r="I419" s="333" t="s">
        <v>92</v>
      </c>
      <c r="J419" s="333" t="s">
        <v>93</v>
      </c>
      <c r="K419" s="336" t="s">
        <v>94</v>
      </c>
    </row>
    <row r="420" spans="1:11" ht="21" customHeight="1" x14ac:dyDescent="0.25">
      <c r="A420" s="338"/>
      <c r="B420" s="338"/>
      <c r="C420" s="338"/>
      <c r="D420" s="345"/>
      <c r="E420" s="339" t="s">
        <v>95</v>
      </c>
      <c r="F420" s="340"/>
      <c r="G420" s="338"/>
      <c r="H420" s="334"/>
      <c r="I420" s="334"/>
      <c r="J420" s="334"/>
      <c r="K420" s="337"/>
    </row>
    <row r="421" spans="1:11" ht="60.75" customHeight="1" x14ac:dyDescent="0.25">
      <c r="A421" s="338"/>
      <c r="B421" s="338"/>
      <c r="C421" s="338"/>
      <c r="D421" s="345"/>
      <c r="E421" s="5" t="s">
        <v>104</v>
      </c>
      <c r="F421" s="5" t="s">
        <v>97</v>
      </c>
      <c r="G421" s="338"/>
      <c r="H421" s="334"/>
      <c r="I421" s="335"/>
      <c r="J421" s="335"/>
      <c r="K421" s="338"/>
    </row>
    <row r="422" spans="1:11" ht="15.75" customHeight="1" x14ac:dyDescent="0.25">
      <c r="A422" s="338"/>
      <c r="B422" s="338"/>
      <c r="C422" s="338"/>
      <c r="D422" s="345"/>
      <c r="E422" s="6" t="s">
        <v>98</v>
      </c>
      <c r="F422" s="6" t="s">
        <v>98</v>
      </c>
      <c r="G422" s="294" t="s">
        <v>98</v>
      </c>
      <c r="H422" s="294" t="s">
        <v>98</v>
      </c>
      <c r="I422" s="297" t="s">
        <v>98</v>
      </c>
      <c r="J422" s="6" t="s">
        <v>98</v>
      </c>
      <c r="K422" s="338"/>
    </row>
    <row r="423" spans="1:11" ht="15.75" customHeight="1" x14ac:dyDescent="0.25">
      <c r="A423" s="1">
        <v>217</v>
      </c>
      <c r="B423" s="99" t="str">
        <f>IF('proje ve personel bilgileri'!A230&lt;&gt;0,('proje ve personel bilgileri'!A230)," ")</f>
        <v xml:space="preserve"> </v>
      </c>
      <c r="C423" s="95"/>
      <c r="D423" s="96"/>
      <c r="E423" s="96"/>
      <c r="F423" s="96"/>
      <c r="G423" s="96"/>
      <c r="H423" s="96"/>
      <c r="I423" s="96"/>
      <c r="J423" s="96"/>
      <c r="K423" s="97">
        <f t="shared" ref="K423:K440" si="24">IF(D423&lt;&gt;0,SUM(D423+E423+F423+G423-H423-I423-J423),0)</f>
        <v>0</v>
      </c>
    </row>
    <row r="424" spans="1:11" ht="15.75" customHeight="1" x14ac:dyDescent="0.25">
      <c r="A424" s="2">
        <v>218</v>
      </c>
      <c r="B424" s="99" t="str">
        <f>IF('proje ve personel bilgileri'!A231&lt;&gt;0,('proje ve personel bilgileri'!A231)," ")</f>
        <v xml:space="preserve"> </v>
      </c>
      <c r="C424" s="98"/>
      <c r="D424" s="100"/>
      <c r="E424" s="100"/>
      <c r="F424" s="100"/>
      <c r="G424" s="100"/>
      <c r="H424" s="100"/>
      <c r="I424" s="100"/>
      <c r="J424" s="100"/>
      <c r="K424" s="97">
        <f t="shared" si="24"/>
        <v>0</v>
      </c>
    </row>
    <row r="425" spans="1:11" ht="15.75" customHeight="1" x14ac:dyDescent="0.25">
      <c r="A425" s="1">
        <v>219</v>
      </c>
      <c r="B425" s="99" t="str">
        <f>IF('proje ve personel bilgileri'!A232&lt;&gt;0,('proje ve personel bilgileri'!A232)," ")</f>
        <v xml:space="preserve"> </v>
      </c>
      <c r="C425" s="98"/>
      <c r="D425" s="100"/>
      <c r="E425" s="100"/>
      <c r="F425" s="100"/>
      <c r="G425" s="100"/>
      <c r="H425" s="100"/>
      <c r="I425" s="100"/>
      <c r="J425" s="100"/>
      <c r="K425" s="97">
        <f t="shared" si="24"/>
        <v>0</v>
      </c>
    </row>
    <row r="426" spans="1:11" ht="15.75" customHeight="1" x14ac:dyDescent="0.25">
      <c r="A426" s="2">
        <v>220</v>
      </c>
      <c r="B426" s="99" t="str">
        <f>IF('proje ve personel bilgileri'!A233&lt;&gt;0,('proje ve personel bilgileri'!A233)," ")</f>
        <v xml:space="preserve"> </v>
      </c>
      <c r="C426" s="98"/>
      <c r="D426" s="100"/>
      <c r="E426" s="100"/>
      <c r="F426" s="100"/>
      <c r="G426" s="100"/>
      <c r="H426" s="100"/>
      <c r="I426" s="100"/>
      <c r="J426" s="100"/>
      <c r="K426" s="97">
        <f t="shared" si="24"/>
        <v>0</v>
      </c>
    </row>
    <row r="427" spans="1:11" ht="15.75" customHeight="1" x14ac:dyDescent="0.25">
      <c r="A427" s="1">
        <v>221</v>
      </c>
      <c r="B427" s="99" t="str">
        <f>IF('proje ve personel bilgileri'!A234&lt;&gt;0,('proje ve personel bilgileri'!A234)," ")</f>
        <v xml:space="preserve"> </v>
      </c>
      <c r="C427" s="98"/>
      <c r="D427" s="100"/>
      <c r="E427" s="100"/>
      <c r="F427" s="100"/>
      <c r="G427" s="100"/>
      <c r="H427" s="100"/>
      <c r="I427" s="100"/>
      <c r="J427" s="100"/>
      <c r="K427" s="97">
        <f t="shared" si="24"/>
        <v>0</v>
      </c>
    </row>
    <row r="428" spans="1:11" ht="15.75" customHeight="1" x14ac:dyDescent="0.25">
      <c r="A428" s="2">
        <v>222</v>
      </c>
      <c r="B428" s="99" t="str">
        <f>IF('proje ve personel bilgileri'!A235&lt;&gt;0,('proje ve personel bilgileri'!A235)," ")</f>
        <v xml:space="preserve"> </v>
      </c>
      <c r="C428" s="98"/>
      <c r="D428" s="100"/>
      <c r="E428" s="100"/>
      <c r="F428" s="100"/>
      <c r="G428" s="100"/>
      <c r="H428" s="100"/>
      <c r="I428" s="100"/>
      <c r="J428" s="100"/>
      <c r="K428" s="97">
        <f t="shared" si="24"/>
        <v>0</v>
      </c>
    </row>
    <row r="429" spans="1:11" ht="15.75" customHeight="1" x14ac:dyDescent="0.25">
      <c r="A429" s="1">
        <v>223</v>
      </c>
      <c r="B429" s="99" t="str">
        <f>IF('proje ve personel bilgileri'!A236&lt;&gt;0,('proje ve personel bilgileri'!A236)," ")</f>
        <v xml:space="preserve"> </v>
      </c>
      <c r="C429" s="98"/>
      <c r="D429" s="100"/>
      <c r="E429" s="100"/>
      <c r="F429" s="100"/>
      <c r="G429" s="100"/>
      <c r="H429" s="100"/>
      <c r="I429" s="100"/>
      <c r="J429" s="100"/>
      <c r="K429" s="97">
        <f t="shared" si="24"/>
        <v>0</v>
      </c>
    </row>
    <row r="430" spans="1:11" ht="15.75" customHeight="1" x14ac:dyDescent="0.25">
      <c r="A430" s="2">
        <v>224</v>
      </c>
      <c r="B430" s="99" t="str">
        <f>IF('proje ve personel bilgileri'!A237&lt;&gt;0,('proje ve personel bilgileri'!A237)," ")</f>
        <v xml:space="preserve"> </v>
      </c>
      <c r="C430" s="98"/>
      <c r="D430" s="100"/>
      <c r="E430" s="100"/>
      <c r="F430" s="100"/>
      <c r="G430" s="100"/>
      <c r="H430" s="100"/>
      <c r="I430" s="100"/>
      <c r="J430" s="100"/>
      <c r="K430" s="97">
        <f t="shared" si="24"/>
        <v>0</v>
      </c>
    </row>
    <row r="431" spans="1:11" ht="15.75" customHeight="1" x14ac:dyDescent="0.25">
      <c r="A431" s="1">
        <v>225</v>
      </c>
      <c r="B431" s="99" t="str">
        <f>IF('proje ve personel bilgileri'!A238&lt;&gt;0,('proje ve personel bilgileri'!A238)," ")</f>
        <v xml:space="preserve"> </v>
      </c>
      <c r="C431" s="98"/>
      <c r="D431" s="100"/>
      <c r="E431" s="100"/>
      <c r="F431" s="100"/>
      <c r="G431" s="100"/>
      <c r="H431" s="100"/>
      <c r="I431" s="100"/>
      <c r="J431" s="100"/>
      <c r="K431" s="97">
        <f t="shared" si="24"/>
        <v>0</v>
      </c>
    </row>
    <row r="432" spans="1:11" ht="15.75" customHeight="1" x14ac:dyDescent="0.25">
      <c r="A432" s="2">
        <v>226</v>
      </c>
      <c r="B432" s="99" t="str">
        <f>IF('proje ve personel bilgileri'!A239&lt;&gt;0,('proje ve personel bilgileri'!A239)," ")</f>
        <v xml:space="preserve"> </v>
      </c>
      <c r="C432" s="98"/>
      <c r="D432" s="100"/>
      <c r="E432" s="100"/>
      <c r="F432" s="100"/>
      <c r="G432" s="100"/>
      <c r="H432" s="100"/>
      <c r="I432" s="100"/>
      <c r="J432" s="100"/>
      <c r="K432" s="97">
        <f t="shared" si="24"/>
        <v>0</v>
      </c>
    </row>
    <row r="433" spans="1:11" ht="15.75" customHeight="1" x14ac:dyDescent="0.25">
      <c r="A433" s="1">
        <v>227</v>
      </c>
      <c r="B433" s="99" t="str">
        <f>IF('proje ve personel bilgileri'!A240&lt;&gt;0,('proje ve personel bilgileri'!A240)," ")</f>
        <v xml:space="preserve"> </v>
      </c>
      <c r="C433" s="98"/>
      <c r="D433" s="100"/>
      <c r="E433" s="100"/>
      <c r="F433" s="100"/>
      <c r="G433" s="100"/>
      <c r="H433" s="100"/>
      <c r="I433" s="100"/>
      <c r="J433" s="100"/>
      <c r="K433" s="97">
        <f t="shared" si="24"/>
        <v>0</v>
      </c>
    </row>
    <row r="434" spans="1:11" ht="15.75" customHeight="1" x14ac:dyDescent="0.25">
      <c r="A434" s="2">
        <v>228</v>
      </c>
      <c r="B434" s="99" t="str">
        <f>IF('proje ve personel bilgileri'!A241&lt;&gt;0,('proje ve personel bilgileri'!A241)," ")</f>
        <v xml:space="preserve"> </v>
      </c>
      <c r="C434" s="98"/>
      <c r="D434" s="100"/>
      <c r="E434" s="100"/>
      <c r="F434" s="100"/>
      <c r="G434" s="100"/>
      <c r="H434" s="100"/>
      <c r="I434" s="100"/>
      <c r="J434" s="100"/>
      <c r="K434" s="97">
        <f t="shared" si="24"/>
        <v>0</v>
      </c>
    </row>
    <row r="435" spans="1:11" ht="15.75" customHeight="1" x14ac:dyDescent="0.25">
      <c r="A435" s="1">
        <v>229</v>
      </c>
      <c r="B435" s="99" t="str">
        <f>IF('proje ve personel bilgileri'!A242&lt;&gt;0,('proje ve personel bilgileri'!A242)," ")</f>
        <v xml:space="preserve"> </v>
      </c>
      <c r="C435" s="98"/>
      <c r="D435" s="100"/>
      <c r="E435" s="100"/>
      <c r="F435" s="100"/>
      <c r="G435" s="100"/>
      <c r="H435" s="100"/>
      <c r="I435" s="100"/>
      <c r="J435" s="100"/>
      <c r="K435" s="97">
        <f t="shared" si="24"/>
        <v>0</v>
      </c>
    </row>
    <row r="436" spans="1:11" ht="15.75" customHeight="1" x14ac:dyDescent="0.25">
      <c r="A436" s="2">
        <v>230</v>
      </c>
      <c r="B436" s="99" t="str">
        <f>IF('proje ve personel bilgileri'!A243&lt;&gt;0,('proje ve personel bilgileri'!A243)," ")</f>
        <v xml:space="preserve"> </v>
      </c>
      <c r="C436" s="98"/>
      <c r="D436" s="100"/>
      <c r="E436" s="100"/>
      <c r="F436" s="100"/>
      <c r="G436" s="100"/>
      <c r="H436" s="100"/>
      <c r="I436" s="100"/>
      <c r="J436" s="100"/>
      <c r="K436" s="97">
        <f t="shared" si="24"/>
        <v>0</v>
      </c>
    </row>
    <row r="437" spans="1:11" ht="15.75" customHeight="1" x14ac:dyDescent="0.25">
      <c r="A437" s="1">
        <v>231</v>
      </c>
      <c r="B437" s="99" t="str">
        <f>IF('proje ve personel bilgileri'!A244&lt;&gt;0,('proje ve personel bilgileri'!A244)," ")</f>
        <v xml:space="preserve"> </v>
      </c>
      <c r="C437" s="98"/>
      <c r="D437" s="100"/>
      <c r="E437" s="100"/>
      <c r="F437" s="100"/>
      <c r="G437" s="100"/>
      <c r="H437" s="100"/>
      <c r="I437" s="100"/>
      <c r="J437" s="100"/>
      <c r="K437" s="97">
        <f t="shared" si="24"/>
        <v>0</v>
      </c>
    </row>
    <row r="438" spans="1:11" ht="15.75" customHeight="1" x14ac:dyDescent="0.25">
      <c r="A438" s="2">
        <v>232</v>
      </c>
      <c r="B438" s="99" t="str">
        <f>IF('proje ve personel bilgileri'!A245&lt;&gt;0,('proje ve personel bilgileri'!A245)," ")</f>
        <v xml:space="preserve"> </v>
      </c>
      <c r="C438" s="98"/>
      <c r="D438" s="100"/>
      <c r="E438" s="100"/>
      <c r="F438" s="100"/>
      <c r="G438" s="100"/>
      <c r="H438" s="100"/>
      <c r="I438" s="100"/>
      <c r="J438" s="100"/>
      <c r="K438" s="97">
        <f t="shared" si="24"/>
        <v>0</v>
      </c>
    </row>
    <row r="439" spans="1:11" ht="15.75" customHeight="1" x14ac:dyDescent="0.25">
      <c r="A439" s="1">
        <v>233</v>
      </c>
      <c r="B439" s="99" t="str">
        <f>IF('proje ve personel bilgileri'!A246&lt;&gt;0,('proje ve personel bilgileri'!A246)," ")</f>
        <v xml:space="preserve"> </v>
      </c>
      <c r="C439" s="98"/>
      <c r="D439" s="100"/>
      <c r="E439" s="100"/>
      <c r="F439" s="100"/>
      <c r="G439" s="100"/>
      <c r="H439" s="100"/>
      <c r="I439" s="100"/>
      <c r="J439" s="100"/>
      <c r="K439" s="97">
        <f t="shared" si="24"/>
        <v>0</v>
      </c>
    </row>
    <row r="440" spans="1:11" ht="15" customHeight="1" x14ac:dyDescent="0.25">
      <c r="A440" s="2">
        <v>234</v>
      </c>
      <c r="B440" s="99" t="str">
        <f>IF('proje ve personel bilgileri'!A247&lt;&gt;0,('proje ve personel bilgileri'!A247)," ")</f>
        <v xml:space="preserve"> </v>
      </c>
      <c r="C440" s="98"/>
      <c r="D440" s="100"/>
      <c r="E440" s="100"/>
      <c r="F440" s="100"/>
      <c r="G440" s="100"/>
      <c r="H440" s="100"/>
      <c r="I440" s="100"/>
      <c r="J440" s="100"/>
      <c r="K440" s="97">
        <f t="shared" si="24"/>
        <v>0</v>
      </c>
    </row>
    <row r="441" spans="1:11" ht="15.75" customHeight="1" x14ac:dyDescent="0.25">
      <c r="A441" s="341" t="s">
        <v>99</v>
      </c>
      <c r="B441" s="342"/>
      <c r="C441" s="7" t="str">
        <f t="shared" ref="C441:J441" si="25">IF($K$28&lt;&gt;0,SUM(C423:C440)," ")</f>
        <v xml:space="preserve"> </v>
      </c>
      <c r="D441" s="8" t="str">
        <f t="shared" si="25"/>
        <v xml:space="preserve"> </v>
      </c>
      <c r="E441" s="8" t="str">
        <f t="shared" si="25"/>
        <v xml:space="preserve"> </v>
      </c>
      <c r="F441" s="8" t="str">
        <f t="shared" si="25"/>
        <v xml:space="preserve"> </v>
      </c>
      <c r="G441" s="8" t="str">
        <f t="shared" si="25"/>
        <v xml:space="preserve"> </v>
      </c>
      <c r="H441" s="8" t="str">
        <f t="shared" si="25"/>
        <v xml:space="preserve"> </v>
      </c>
      <c r="I441" s="8" t="str">
        <f t="shared" si="25"/>
        <v xml:space="preserve"> </v>
      </c>
      <c r="J441" s="8" t="str">
        <f t="shared" si="25"/>
        <v xml:space="preserve"> </v>
      </c>
      <c r="K441" s="9">
        <f>SUM(K423:K440)+K407</f>
        <v>0</v>
      </c>
    </row>
    <row r="442" spans="1:11" ht="15" customHeight="1" x14ac:dyDescent="0.25">
      <c r="A442" s="300"/>
    </row>
    <row r="443" spans="1:11" ht="24.75" customHeight="1" x14ac:dyDescent="0.25">
      <c r="A443" s="332" t="s">
        <v>100</v>
      </c>
      <c r="B443" s="332"/>
      <c r="C443" s="332"/>
      <c r="D443" s="332"/>
      <c r="E443" s="332"/>
      <c r="F443" s="332"/>
      <c r="G443" s="332"/>
      <c r="H443" s="332"/>
      <c r="I443" s="332"/>
      <c r="J443" s="332"/>
      <c r="K443" s="332"/>
    </row>
    <row r="444" spans="1:11" ht="15" customHeight="1" x14ac:dyDescent="0.25">
      <c r="A444" s="51"/>
    </row>
    <row r="445" spans="1:11" ht="15" customHeight="1" x14ac:dyDescent="0.25">
      <c r="A445" s="298" t="s">
        <v>101</v>
      </c>
    </row>
    <row r="446" spans="1:11" ht="15" customHeight="1" x14ac:dyDescent="0.25">
      <c r="C446" s="298" t="s">
        <v>102</v>
      </c>
      <c r="E446" s="298" t="s">
        <v>103</v>
      </c>
    </row>
    <row r="449" spans="1:11" ht="15.75" customHeight="1" x14ac:dyDescent="0.25">
      <c r="A449" s="348" t="s">
        <v>85</v>
      </c>
      <c r="B449" s="348"/>
      <c r="C449" s="348"/>
      <c r="D449" s="348"/>
      <c r="E449" s="348"/>
      <c r="F449" s="348"/>
      <c r="G449" s="348"/>
      <c r="H449" s="348"/>
      <c r="I449" s="348"/>
      <c r="J449" s="348"/>
      <c r="K449" s="348"/>
    </row>
    <row r="450" spans="1:11" ht="15" customHeight="1" x14ac:dyDescent="0.25">
      <c r="A450" s="70"/>
      <c r="B450" s="70"/>
      <c r="C450" s="70"/>
      <c r="D450" s="70"/>
      <c r="E450" s="70"/>
      <c r="F450" s="78">
        <f>'proje ve personel bilgileri'!$B$5</f>
        <v>0</v>
      </c>
      <c r="G450" s="72">
        <f>IF('proje ve personel bilgileri'!$B$6=1,"/ Ocak ayına aittir.",(IF('proje ve personel bilgileri'!$B$6=2,"/ Temmuz ayına aittir.",0)))</f>
        <v>0</v>
      </c>
      <c r="H450" s="70"/>
      <c r="I450" s="70"/>
      <c r="J450" s="70"/>
      <c r="K450" s="70"/>
    </row>
    <row r="451" spans="1:11" ht="18.75" customHeight="1" x14ac:dyDescent="0.25">
      <c r="K451" s="4" t="s">
        <v>86</v>
      </c>
    </row>
    <row r="452" spans="1:11" ht="15.75" customHeight="1" x14ac:dyDescent="0.25">
      <c r="A452" s="349" t="s">
        <v>2</v>
      </c>
      <c r="B452" s="350"/>
      <c r="C452" s="351">
        <f>'proje ve personel bilgileri'!$B$2</f>
        <v>0</v>
      </c>
      <c r="D452" s="352"/>
      <c r="E452" s="352"/>
      <c r="F452" s="352"/>
      <c r="G452" s="352"/>
      <c r="H452" s="352"/>
      <c r="I452" s="352"/>
      <c r="J452" s="352"/>
      <c r="K452" s="353"/>
    </row>
    <row r="453" spans="1:11" ht="15.75" customHeight="1" x14ac:dyDescent="0.25">
      <c r="A453" s="354" t="s">
        <v>4</v>
      </c>
      <c r="B453" s="355"/>
      <c r="C453" s="356">
        <f>'proje ve personel bilgileri'!$B$3</f>
        <v>0</v>
      </c>
      <c r="D453" s="357"/>
      <c r="E453" s="357"/>
      <c r="F453" s="357"/>
      <c r="G453" s="357"/>
      <c r="H453" s="357"/>
      <c r="I453" s="357"/>
      <c r="J453" s="357"/>
      <c r="K453" s="358"/>
    </row>
    <row r="454" spans="1:11" ht="15" customHeight="1" x14ac:dyDescent="0.25">
      <c r="A454" s="343" t="s">
        <v>87</v>
      </c>
      <c r="B454" s="343" t="s">
        <v>15</v>
      </c>
      <c r="C454" s="343" t="s">
        <v>88</v>
      </c>
      <c r="D454" s="344" t="s">
        <v>89</v>
      </c>
      <c r="E454" s="346"/>
      <c r="F454" s="347"/>
      <c r="G454" s="343" t="s">
        <v>90</v>
      </c>
      <c r="H454" s="333" t="s">
        <v>91</v>
      </c>
      <c r="I454" s="333" t="s">
        <v>92</v>
      </c>
      <c r="J454" s="333" t="s">
        <v>93</v>
      </c>
      <c r="K454" s="336" t="s">
        <v>94</v>
      </c>
    </row>
    <row r="455" spans="1:11" ht="22.5" customHeight="1" x14ac:dyDescent="0.25">
      <c r="A455" s="338"/>
      <c r="B455" s="338"/>
      <c r="C455" s="338"/>
      <c r="D455" s="345"/>
      <c r="E455" s="339" t="s">
        <v>95</v>
      </c>
      <c r="F455" s="340"/>
      <c r="G455" s="338"/>
      <c r="H455" s="334"/>
      <c r="I455" s="334"/>
      <c r="J455" s="334"/>
      <c r="K455" s="337"/>
    </row>
    <row r="456" spans="1:11" ht="60.75" customHeight="1" x14ac:dyDescent="0.25">
      <c r="A456" s="338"/>
      <c r="B456" s="338"/>
      <c r="C456" s="338"/>
      <c r="D456" s="345"/>
      <c r="E456" s="5" t="s">
        <v>104</v>
      </c>
      <c r="F456" s="5" t="s">
        <v>97</v>
      </c>
      <c r="G456" s="338"/>
      <c r="H456" s="334"/>
      <c r="I456" s="335"/>
      <c r="J456" s="335"/>
      <c r="K456" s="338"/>
    </row>
    <row r="457" spans="1:11" ht="15.75" customHeight="1" x14ac:dyDescent="0.25">
      <c r="A457" s="338"/>
      <c r="B457" s="338"/>
      <c r="C457" s="338"/>
      <c r="D457" s="345"/>
      <c r="E457" s="6" t="s">
        <v>98</v>
      </c>
      <c r="F457" s="6" t="s">
        <v>98</v>
      </c>
      <c r="G457" s="294" t="s">
        <v>98</v>
      </c>
      <c r="H457" s="294" t="s">
        <v>98</v>
      </c>
      <c r="I457" s="297" t="s">
        <v>98</v>
      </c>
      <c r="J457" s="6" t="s">
        <v>98</v>
      </c>
      <c r="K457" s="338"/>
    </row>
    <row r="458" spans="1:11" ht="15.75" customHeight="1" x14ac:dyDescent="0.25">
      <c r="A458" s="1">
        <v>235</v>
      </c>
      <c r="B458" s="101" t="str">
        <f>IF('proje ve personel bilgileri'!A248&lt;&gt;0,('proje ve personel bilgileri'!A248)," ")</f>
        <v xml:space="preserve"> </v>
      </c>
      <c r="C458" s="102"/>
      <c r="D458" s="103"/>
      <c r="E458" s="103"/>
      <c r="F458" s="103"/>
      <c r="G458" s="103"/>
      <c r="H458" s="103"/>
      <c r="I458" s="103"/>
      <c r="J458" s="103"/>
      <c r="K458" s="104">
        <f t="shared" ref="K458:K475" si="26">IF(D458&lt;&gt;0,SUM(D458+E458+F458+G458-H458-I458-J458),0)</f>
        <v>0</v>
      </c>
    </row>
    <row r="459" spans="1:11" ht="15.75" customHeight="1" x14ac:dyDescent="0.25">
      <c r="A459" s="2">
        <v>236</v>
      </c>
      <c r="B459" s="101" t="str">
        <f>IF('proje ve personel bilgileri'!A249&lt;&gt;0,('proje ve personel bilgileri'!A249)," ")</f>
        <v xml:space="preserve"> </v>
      </c>
      <c r="C459" s="105"/>
      <c r="D459" s="296"/>
      <c r="E459" s="296"/>
      <c r="F459" s="296"/>
      <c r="G459" s="296"/>
      <c r="H459" s="296"/>
      <c r="I459" s="296"/>
      <c r="J459" s="296"/>
      <c r="K459" s="104">
        <f t="shared" si="26"/>
        <v>0</v>
      </c>
    </row>
    <row r="460" spans="1:11" ht="15.75" customHeight="1" x14ac:dyDescent="0.25">
      <c r="A460" s="1">
        <v>237</v>
      </c>
      <c r="B460" s="101" t="str">
        <f>IF('proje ve personel bilgileri'!A250&lt;&gt;0,('proje ve personel bilgileri'!A250)," ")</f>
        <v xml:space="preserve"> </v>
      </c>
      <c r="C460" s="105"/>
      <c r="D460" s="296"/>
      <c r="E460" s="296"/>
      <c r="F460" s="296"/>
      <c r="G460" s="296"/>
      <c r="H460" s="296"/>
      <c r="I460" s="296"/>
      <c r="J460" s="296"/>
      <c r="K460" s="104">
        <f t="shared" si="26"/>
        <v>0</v>
      </c>
    </row>
    <row r="461" spans="1:11" ht="15.75" customHeight="1" x14ac:dyDescent="0.25">
      <c r="A461" s="2">
        <v>238</v>
      </c>
      <c r="B461" s="101" t="str">
        <f>IF('proje ve personel bilgileri'!A251&lt;&gt;0,('proje ve personel bilgileri'!A251)," ")</f>
        <v xml:space="preserve"> </v>
      </c>
      <c r="C461" s="105"/>
      <c r="D461" s="296"/>
      <c r="E461" s="296"/>
      <c r="F461" s="296"/>
      <c r="G461" s="296"/>
      <c r="H461" s="296"/>
      <c r="I461" s="296"/>
      <c r="J461" s="296"/>
      <c r="K461" s="104">
        <f t="shared" si="26"/>
        <v>0</v>
      </c>
    </row>
    <row r="462" spans="1:11" ht="15.75" customHeight="1" x14ac:dyDescent="0.25">
      <c r="A462" s="1">
        <v>239</v>
      </c>
      <c r="B462" s="101" t="str">
        <f>IF('proje ve personel bilgileri'!A252&lt;&gt;0,('proje ve personel bilgileri'!A252)," ")</f>
        <v xml:space="preserve"> </v>
      </c>
      <c r="C462" s="105"/>
      <c r="D462" s="296"/>
      <c r="E462" s="296"/>
      <c r="F462" s="296"/>
      <c r="G462" s="296"/>
      <c r="H462" s="296"/>
      <c r="I462" s="296"/>
      <c r="J462" s="296"/>
      <c r="K462" s="104">
        <f t="shared" si="26"/>
        <v>0</v>
      </c>
    </row>
    <row r="463" spans="1:11" ht="15.75" customHeight="1" x14ac:dyDescent="0.25">
      <c r="A463" s="2">
        <v>240</v>
      </c>
      <c r="B463" s="101" t="str">
        <f>IF('proje ve personel bilgileri'!A253&lt;&gt;0,('proje ve personel bilgileri'!A253)," ")</f>
        <v xml:space="preserve"> </v>
      </c>
      <c r="C463" s="105"/>
      <c r="D463" s="296"/>
      <c r="E463" s="296"/>
      <c r="F463" s="296"/>
      <c r="G463" s="296"/>
      <c r="H463" s="296"/>
      <c r="I463" s="296"/>
      <c r="J463" s="296"/>
      <c r="K463" s="104">
        <f t="shared" si="26"/>
        <v>0</v>
      </c>
    </row>
    <row r="464" spans="1:11" ht="15.75" customHeight="1" x14ac:dyDescent="0.25">
      <c r="A464" s="1">
        <v>241</v>
      </c>
      <c r="B464" s="101" t="str">
        <f>IF('proje ve personel bilgileri'!A254&lt;&gt;0,('proje ve personel bilgileri'!A254)," ")</f>
        <v xml:space="preserve"> </v>
      </c>
      <c r="C464" s="105"/>
      <c r="D464" s="296"/>
      <c r="E464" s="296"/>
      <c r="F464" s="296"/>
      <c r="G464" s="296"/>
      <c r="H464" s="296"/>
      <c r="I464" s="296"/>
      <c r="J464" s="296"/>
      <c r="K464" s="104">
        <f t="shared" si="26"/>
        <v>0</v>
      </c>
    </row>
    <row r="465" spans="1:11" ht="15.75" customHeight="1" x14ac:dyDescent="0.25">
      <c r="A465" s="2">
        <v>242</v>
      </c>
      <c r="B465" s="101" t="str">
        <f>IF('proje ve personel bilgileri'!A255&lt;&gt;0,('proje ve personel bilgileri'!A255)," ")</f>
        <v xml:space="preserve"> </v>
      </c>
      <c r="C465" s="105"/>
      <c r="D465" s="296"/>
      <c r="E465" s="296"/>
      <c r="F465" s="296"/>
      <c r="G465" s="296"/>
      <c r="H465" s="296"/>
      <c r="I465" s="296"/>
      <c r="J465" s="296"/>
      <c r="K465" s="104">
        <f t="shared" si="26"/>
        <v>0</v>
      </c>
    </row>
    <row r="466" spans="1:11" ht="15.75" customHeight="1" x14ac:dyDescent="0.25">
      <c r="A466" s="1">
        <v>243</v>
      </c>
      <c r="B466" s="101" t="str">
        <f>IF('proje ve personel bilgileri'!A256&lt;&gt;0,('proje ve personel bilgileri'!A256)," ")</f>
        <v xml:space="preserve"> </v>
      </c>
      <c r="C466" s="105"/>
      <c r="D466" s="296"/>
      <c r="E466" s="296"/>
      <c r="F466" s="296"/>
      <c r="G466" s="296"/>
      <c r="H466" s="296"/>
      <c r="I466" s="296"/>
      <c r="J466" s="296"/>
      <c r="K466" s="104">
        <f t="shared" si="26"/>
        <v>0</v>
      </c>
    </row>
    <row r="467" spans="1:11" ht="15.75" customHeight="1" x14ac:dyDescent="0.25">
      <c r="A467" s="2">
        <v>244</v>
      </c>
      <c r="B467" s="101" t="str">
        <f>IF('proje ve personel bilgileri'!A257&lt;&gt;0,('proje ve personel bilgileri'!A257)," ")</f>
        <v xml:space="preserve"> </v>
      </c>
      <c r="C467" s="105"/>
      <c r="D467" s="296"/>
      <c r="E467" s="296"/>
      <c r="F467" s="296"/>
      <c r="G467" s="296"/>
      <c r="H467" s="296"/>
      <c r="I467" s="296"/>
      <c r="J467" s="296"/>
      <c r="K467" s="104">
        <f t="shared" si="26"/>
        <v>0</v>
      </c>
    </row>
    <row r="468" spans="1:11" ht="15.75" customHeight="1" x14ac:dyDescent="0.25">
      <c r="A468" s="1">
        <v>245</v>
      </c>
      <c r="B468" s="101" t="str">
        <f>IF('proje ve personel bilgileri'!A258&lt;&gt;0,('proje ve personel bilgileri'!A258)," ")</f>
        <v xml:space="preserve"> </v>
      </c>
      <c r="C468" s="105"/>
      <c r="D468" s="296"/>
      <c r="E468" s="296"/>
      <c r="F468" s="296"/>
      <c r="G468" s="296"/>
      <c r="H468" s="296"/>
      <c r="I468" s="296"/>
      <c r="J468" s="296"/>
      <c r="K468" s="104">
        <f t="shared" si="26"/>
        <v>0</v>
      </c>
    </row>
    <row r="469" spans="1:11" ht="15.75" customHeight="1" x14ac:dyDescent="0.25">
      <c r="A469" s="2">
        <v>246</v>
      </c>
      <c r="B469" s="101" t="str">
        <f>IF('proje ve personel bilgileri'!A259&lt;&gt;0,('proje ve personel bilgileri'!A259)," ")</f>
        <v xml:space="preserve"> </v>
      </c>
      <c r="C469" s="105"/>
      <c r="D469" s="296"/>
      <c r="E469" s="296"/>
      <c r="F469" s="296"/>
      <c r="G469" s="296"/>
      <c r="H469" s="296"/>
      <c r="I469" s="296"/>
      <c r="J469" s="296"/>
      <c r="K469" s="104">
        <f t="shared" si="26"/>
        <v>0</v>
      </c>
    </row>
    <row r="470" spans="1:11" ht="15.75" customHeight="1" x14ac:dyDescent="0.25">
      <c r="A470" s="1">
        <v>247</v>
      </c>
      <c r="B470" s="101" t="str">
        <f>IF('proje ve personel bilgileri'!A260&lt;&gt;0,('proje ve personel bilgileri'!A260)," ")</f>
        <v xml:space="preserve"> </v>
      </c>
      <c r="C470" s="105"/>
      <c r="D470" s="296"/>
      <c r="E470" s="296"/>
      <c r="F470" s="296"/>
      <c r="G470" s="296"/>
      <c r="H470" s="296"/>
      <c r="I470" s="296"/>
      <c r="J470" s="296"/>
      <c r="K470" s="104">
        <f t="shared" si="26"/>
        <v>0</v>
      </c>
    </row>
    <row r="471" spans="1:11" ht="15.75" customHeight="1" x14ac:dyDescent="0.25">
      <c r="A471" s="2">
        <v>248</v>
      </c>
      <c r="B471" s="101" t="str">
        <f>IF('proje ve personel bilgileri'!A261&lt;&gt;0,('proje ve personel bilgileri'!A261)," ")</f>
        <v xml:space="preserve"> </v>
      </c>
      <c r="C471" s="105"/>
      <c r="D471" s="296"/>
      <c r="E471" s="296"/>
      <c r="F471" s="296"/>
      <c r="G471" s="296"/>
      <c r="H471" s="296"/>
      <c r="I471" s="296"/>
      <c r="J471" s="296"/>
      <c r="K471" s="104">
        <f t="shared" si="26"/>
        <v>0</v>
      </c>
    </row>
    <row r="472" spans="1:11" ht="15.75" customHeight="1" x14ac:dyDescent="0.25">
      <c r="A472" s="1">
        <v>249</v>
      </c>
      <c r="B472" s="101" t="str">
        <f>IF('proje ve personel bilgileri'!A262&lt;&gt;0,('proje ve personel bilgileri'!A262)," ")</f>
        <v xml:space="preserve"> </v>
      </c>
      <c r="C472" s="105"/>
      <c r="D472" s="296"/>
      <c r="E472" s="296"/>
      <c r="F472" s="296"/>
      <c r="G472" s="296"/>
      <c r="H472" s="296"/>
      <c r="I472" s="296"/>
      <c r="J472" s="296"/>
      <c r="K472" s="104">
        <f t="shared" si="26"/>
        <v>0</v>
      </c>
    </row>
    <row r="473" spans="1:11" ht="15.75" customHeight="1" x14ac:dyDescent="0.25">
      <c r="A473" s="2">
        <v>250</v>
      </c>
      <c r="B473" s="101" t="str">
        <f>IF('proje ve personel bilgileri'!A263&lt;&gt;0,('proje ve personel bilgileri'!A263)," ")</f>
        <v xml:space="preserve"> </v>
      </c>
      <c r="C473" s="105"/>
      <c r="D473" s="296"/>
      <c r="E473" s="296"/>
      <c r="F473" s="296"/>
      <c r="G473" s="296"/>
      <c r="H473" s="296"/>
      <c r="I473" s="296"/>
      <c r="J473" s="296"/>
      <c r="K473" s="104">
        <f t="shared" si="26"/>
        <v>0</v>
      </c>
    </row>
    <row r="474" spans="1:11" ht="15.75" customHeight="1" x14ac:dyDescent="0.25">
      <c r="A474" s="1">
        <v>251</v>
      </c>
      <c r="B474" s="101" t="str">
        <f>IF('proje ve personel bilgileri'!A264&lt;&gt;0,('proje ve personel bilgileri'!A264)," ")</f>
        <v xml:space="preserve"> </v>
      </c>
      <c r="C474" s="105"/>
      <c r="D474" s="296"/>
      <c r="E474" s="296"/>
      <c r="F474" s="296"/>
      <c r="G474" s="296"/>
      <c r="H474" s="296"/>
      <c r="I474" s="296"/>
      <c r="J474" s="296"/>
      <c r="K474" s="104">
        <f t="shared" si="26"/>
        <v>0</v>
      </c>
    </row>
    <row r="475" spans="1:11" ht="15" customHeight="1" x14ac:dyDescent="0.25">
      <c r="A475" s="2">
        <v>252</v>
      </c>
      <c r="B475" s="101" t="str">
        <f>IF('proje ve personel bilgileri'!A265&lt;&gt;0,('proje ve personel bilgileri'!A265)," ")</f>
        <v xml:space="preserve"> </v>
      </c>
      <c r="C475" s="105"/>
      <c r="D475" s="296"/>
      <c r="E475" s="296"/>
      <c r="F475" s="296"/>
      <c r="G475" s="296"/>
      <c r="H475" s="296"/>
      <c r="I475" s="296"/>
      <c r="J475" s="296"/>
      <c r="K475" s="104">
        <f t="shared" si="26"/>
        <v>0</v>
      </c>
    </row>
    <row r="476" spans="1:11" ht="15.75" customHeight="1" x14ac:dyDescent="0.25">
      <c r="A476" s="341" t="s">
        <v>99</v>
      </c>
      <c r="B476" s="342"/>
      <c r="C476" s="7" t="str">
        <f t="shared" ref="C476:J476" si="27">IF($K$28&lt;&gt;0,SUM(C458:C475)," ")</f>
        <v xml:space="preserve"> </v>
      </c>
      <c r="D476" s="8" t="str">
        <f t="shared" si="27"/>
        <v xml:space="preserve"> </v>
      </c>
      <c r="E476" s="8" t="str">
        <f t="shared" si="27"/>
        <v xml:space="preserve"> </v>
      </c>
      <c r="F476" s="8" t="str">
        <f t="shared" si="27"/>
        <v xml:space="preserve"> </v>
      </c>
      <c r="G476" s="8" t="str">
        <f t="shared" si="27"/>
        <v xml:space="preserve"> </v>
      </c>
      <c r="H476" s="8" t="str">
        <f t="shared" si="27"/>
        <v xml:space="preserve"> </v>
      </c>
      <c r="I476" s="8" t="str">
        <f t="shared" si="27"/>
        <v xml:space="preserve"> </v>
      </c>
      <c r="J476" s="8" t="str">
        <f t="shared" si="27"/>
        <v xml:space="preserve"> </v>
      </c>
      <c r="K476" s="9">
        <f>SUM(K458:K475)+K441</f>
        <v>0</v>
      </c>
    </row>
    <row r="477" spans="1:11" ht="15" customHeight="1" x14ac:dyDescent="0.25">
      <c r="A477" s="300"/>
    </row>
    <row r="478" spans="1:11" ht="25.5" customHeight="1" x14ac:dyDescent="0.25">
      <c r="A478" s="332" t="s">
        <v>100</v>
      </c>
      <c r="B478" s="332"/>
      <c r="C478" s="332"/>
      <c r="D478" s="332"/>
      <c r="E478" s="332"/>
      <c r="F478" s="332"/>
      <c r="G478" s="332"/>
      <c r="H478" s="332"/>
      <c r="I478" s="332"/>
      <c r="J478" s="332"/>
      <c r="K478" s="332"/>
    </row>
    <row r="479" spans="1:11" ht="15" customHeight="1" x14ac:dyDescent="0.25">
      <c r="A479" s="51"/>
    </row>
    <row r="480" spans="1:11" ht="15" customHeight="1" x14ac:dyDescent="0.25">
      <c r="A480" s="298" t="s">
        <v>101</v>
      </c>
    </row>
    <row r="481" spans="1:11" ht="15" customHeight="1" x14ac:dyDescent="0.25">
      <c r="C481" s="298" t="s">
        <v>102</v>
      </c>
      <c r="E481" s="298" t="s">
        <v>103</v>
      </c>
    </row>
    <row r="483" spans="1:11" ht="15.75" customHeight="1" x14ac:dyDescent="0.25">
      <c r="A483" s="348" t="s">
        <v>85</v>
      </c>
      <c r="B483" s="348"/>
      <c r="C483" s="348"/>
      <c r="D483" s="348"/>
      <c r="E483" s="348"/>
      <c r="F483" s="348"/>
      <c r="G483" s="348"/>
      <c r="H483" s="348"/>
      <c r="I483" s="348"/>
      <c r="J483" s="348"/>
      <c r="K483" s="348"/>
    </row>
    <row r="484" spans="1:11" ht="15" customHeight="1" x14ac:dyDescent="0.25">
      <c r="A484" s="70"/>
      <c r="B484" s="70"/>
      <c r="C484" s="70"/>
      <c r="D484" s="70"/>
      <c r="E484" s="70"/>
      <c r="F484" s="78">
        <f>'proje ve personel bilgileri'!$B$5</f>
        <v>0</v>
      </c>
      <c r="G484" s="72">
        <f>IF('proje ve personel bilgileri'!$B$6=1,"/ Ocak ayına aittir.",(IF('proje ve personel bilgileri'!$B$6=2,"/ Temmuz ayına aittir.",0)))</f>
        <v>0</v>
      </c>
      <c r="H484" s="70"/>
      <c r="I484" s="70"/>
      <c r="J484" s="70"/>
      <c r="K484" s="70"/>
    </row>
    <row r="485" spans="1:11" ht="18.75" customHeight="1" x14ac:dyDescent="0.25">
      <c r="K485" s="4" t="s">
        <v>86</v>
      </c>
    </row>
    <row r="486" spans="1:11" ht="15.75" customHeight="1" x14ac:dyDescent="0.25">
      <c r="A486" s="349" t="s">
        <v>2</v>
      </c>
      <c r="B486" s="350"/>
      <c r="C486" s="351">
        <f>'proje ve personel bilgileri'!$B$2</f>
        <v>0</v>
      </c>
      <c r="D486" s="352"/>
      <c r="E486" s="352"/>
      <c r="F486" s="352"/>
      <c r="G486" s="352"/>
      <c r="H486" s="352"/>
      <c r="I486" s="352"/>
      <c r="J486" s="352"/>
      <c r="K486" s="353"/>
    </row>
    <row r="487" spans="1:11" ht="15.75" customHeight="1" x14ac:dyDescent="0.25">
      <c r="A487" s="354" t="s">
        <v>4</v>
      </c>
      <c r="B487" s="355"/>
      <c r="C487" s="356">
        <f>'proje ve personel bilgileri'!$B$3</f>
        <v>0</v>
      </c>
      <c r="D487" s="357"/>
      <c r="E487" s="357"/>
      <c r="F487" s="357"/>
      <c r="G487" s="357"/>
      <c r="H487" s="357"/>
      <c r="I487" s="357"/>
      <c r="J487" s="357"/>
      <c r="K487" s="358"/>
    </row>
    <row r="488" spans="1:11" ht="15" customHeight="1" x14ac:dyDescent="0.25">
      <c r="A488" s="343" t="s">
        <v>87</v>
      </c>
      <c r="B488" s="343" t="s">
        <v>15</v>
      </c>
      <c r="C488" s="343" t="s">
        <v>88</v>
      </c>
      <c r="D488" s="344" t="s">
        <v>89</v>
      </c>
      <c r="E488" s="346"/>
      <c r="F488" s="347"/>
      <c r="G488" s="343" t="s">
        <v>90</v>
      </c>
      <c r="H488" s="333" t="s">
        <v>91</v>
      </c>
      <c r="I488" s="333" t="s">
        <v>92</v>
      </c>
      <c r="J488" s="333" t="s">
        <v>93</v>
      </c>
      <c r="K488" s="336" t="s">
        <v>94</v>
      </c>
    </row>
    <row r="489" spans="1:11" ht="23.25" customHeight="1" x14ac:dyDescent="0.25">
      <c r="A489" s="338"/>
      <c r="B489" s="338"/>
      <c r="C489" s="338"/>
      <c r="D489" s="345"/>
      <c r="E489" s="339" t="s">
        <v>95</v>
      </c>
      <c r="F489" s="340"/>
      <c r="G489" s="338"/>
      <c r="H489" s="334"/>
      <c r="I489" s="334"/>
      <c r="J489" s="334"/>
      <c r="K489" s="337"/>
    </row>
    <row r="490" spans="1:11" ht="60.75" customHeight="1" x14ac:dyDescent="0.25">
      <c r="A490" s="338"/>
      <c r="B490" s="338"/>
      <c r="C490" s="338"/>
      <c r="D490" s="345"/>
      <c r="E490" s="5" t="s">
        <v>104</v>
      </c>
      <c r="F490" s="5" t="s">
        <v>97</v>
      </c>
      <c r="G490" s="338"/>
      <c r="H490" s="334"/>
      <c r="I490" s="335"/>
      <c r="J490" s="335"/>
      <c r="K490" s="338"/>
    </row>
    <row r="491" spans="1:11" ht="15.75" customHeight="1" x14ac:dyDescent="0.25">
      <c r="A491" s="338"/>
      <c r="B491" s="338"/>
      <c r="C491" s="338"/>
      <c r="D491" s="345"/>
      <c r="E491" s="6" t="s">
        <v>98</v>
      </c>
      <c r="F491" s="6" t="s">
        <v>98</v>
      </c>
      <c r="G491" s="294" t="s">
        <v>98</v>
      </c>
      <c r="H491" s="294" t="s">
        <v>98</v>
      </c>
      <c r="I491" s="297" t="s">
        <v>98</v>
      </c>
      <c r="J491" s="6" t="s">
        <v>98</v>
      </c>
      <c r="K491" s="338"/>
    </row>
    <row r="492" spans="1:11" ht="15.75" customHeight="1" x14ac:dyDescent="0.25">
      <c r="A492" s="1">
        <v>253</v>
      </c>
      <c r="B492" s="101" t="str">
        <f>IF('proje ve personel bilgileri'!A266&lt;&gt;0,('proje ve personel bilgileri'!A266)," ")</f>
        <v xml:space="preserve"> </v>
      </c>
      <c r="C492" s="102"/>
      <c r="D492" s="103"/>
      <c r="E492" s="103"/>
      <c r="F492" s="103"/>
      <c r="G492" s="103"/>
      <c r="H492" s="103"/>
      <c r="I492" s="103"/>
      <c r="J492" s="103"/>
      <c r="K492" s="104">
        <f t="shared" ref="K492:K509" si="28">IF(D492&lt;&gt;0,SUM(D492+E492+F492+G492-H492-I492-J492),0)</f>
        <v>0</v>
      </c>
    </row>
    <row r="493" spans="1:11" ht="15.75" customHeight="1" x14ac:dyDescent="0.25">
      <c r="A493" s="2">
        <v>254</v>
      </c>
      <c r="B493" s="101" t="str">
        <f>IF('proje ve personel bilgileri'!A267&lt;&gt;0,('proje ve personel bilgileri'!A267)," ")</f>
        <v xml:space="preserve"> </v>
      </c>
      <c r="C493" s="105"/>
      <c r="D493" s="296"/>
      <c r="E493" s="296"/>
      <c r="F493" s="296"/>
      <c r="G493" s="296"/>
      <c r="H493" s="296"/>
      <c r="I493" s="296"/>
      <c r="J493" s="296"/>
      <c r="K493" s="104">
        <f t="shared" si="28"/>
        <v>0</v>
      </c>
    </row>
    <row r="494" spans="1:11" ht="15.75" customHeight="1" x14ac:dyDescent="0.25">
      <c r="A494" s="1">
        <v>255</v>
      </c>
      <c r="B494" s="101" t="str">
        <f>IF('proje ve personel bilgileri'!A268&lt;&gt;0,('proje ve personel bilgileri'!A268)," ")</f>
        <v xml:space="preserve"> </v>
      </c>
      <c r="C494" s="105"/>
      <c r="D494" s="296"/>
      <c r="E494" s="296"/>
      <c r="F494" s="296"/>
      <c r="G494" s="296"/>
      <c r="H494" s="296"/>
      <c r="I494" s="296"/>
      <c r="J494" s="296"/>
      <c r="K494" s="104">
        <f t="shared" si="28"/>
        <v>0</v>
      </c>
    </row>
    <row r="495" spans="1:11" ht="15.75" customHeight="1" x14ac:dyDescent="0.25">
      <c r="A495" s="2">
        <v>256</v>
      </c>
      <c r="B495" s="101" t="str">
        <f>IF('proje ve personel bilgileri'!A269&lt;&gt;0,('proje ve personel bilgileri'!A269)," ")</f>
        <v xml:space="preserve"> </v>
      </c>
      <c r="C495" s="105"/>
      <c r="D495" s="296"/>
      <c r="E495" s="296"/>
      <c r="F495" s="296"/>
      <c r="G495" s="296"/>
      <c r="H495" s="296"/>
      <c r="I495" s="296"/>
      <c r="J495" s="296"/>
      <c r="K495" s="104">
        <f t="shared" si="28"/>
        <v>0</v>
      </c>
    </row>
    <row r="496" spans="1:11" ht="15.75" customHeight="1" x14ac:dyDescent="0.25">
      <c r="A496" s="1">
        <v>257</v>
      </c>
      <c r="B496" s="101" t="str">
        <f>IF('proje ve personel bilgileri'!A270&lt;&gt;0,('proje ve personel bilgileri'!A270)," ")</f>
        <v xml:space="preserve"> </v>
      </c>
      <c r="C496" s="105"/>
      <c r="D496" s="296"/>
      <c r="E496" s="296"/>
      <c r="F496" s="296"/>
      <c r="G496" s="296"/>
      <c r="H496" s="296"/>
      <c r="I496" s="296"/>
      <c r="J496" s="296"/>
      <c r="K496" s="104">
        <f t="shared" si="28"/>
        <v>0</v>
      </c>
    </row>
    <row r="497" spans="1:11" ht="15.75" customHeight="1" x14ac:dyDescent="0.25">
      <c r="A497" s="2">
        <v>258</v>
      </c>
      <c r="B497" s="101" t="str">
        <f>IF('proje ve personel bilgileri'!A271&lt;&gt;0,('proje ve personel bilgileri'!A271)," ")</f>
        <v xml:space="preserve"> </v>
      </c>
      <c r="C497" s="105"/>
      <c r="D497" s="296"/>
      <c r="E497" s="296"/>
      <c r="F497" s="296"/>
      <c r="G497" s="296"/>
      <c r="H497" s="296"/>
      <c r="I497" s="296"/>
      <c r="J497" s="296"/>
      <c r="K497" s="104">
        <f t="shared" si="28"/>
        <v>0</v>
      </c>
    </row>
    <row r="498" spans="1:11" ht="15.75" customHeight="1" x14ac:dyDescent="0.25">
      <c r="A498" s="1">
        <v>259</v>
      </c>
      <c r="B498" s="101" t="str">
        <f>IF('proje ve personel bilgileri'!A272&lt;&gt;0,('proje ve personel bilgileri'!A272)," ")</f>
        <v xml:space="preserve"> </v>
      </c>
      <c r="C498" s="105"/>
      <c r="D498" s="296"/>
      <c r="E498" s="296"/>
      <c r="F498" s="296"/>
      <c r="G498" s="296"/>
      <c r="H498" s="296"/>
      <c r="I498" s="296"/>
      <c r="J498" s="296"/>
      <c r="K498" s="104">
        <f t="shared" si="28"/>
        <v>0</v>
      </c>
    </row>
    <row r="499" spans="1:11" ht="15.75" customHeight="1" x14ac:dyDescent="0.25">
      <c r="A499" s="2">
        <v>260</v>
      </c>
      <c r="B499" s="101" t="str">
        <f>IF('proje ve personel bilgileri'!A273&lt;&gt;0,('proje ve personel bilgileri'!A273)," ")</f>
        <v xml:space="preserve"> </v>
      </c>
      <c r="C499" s="105"/>
      <c r="D499" s="296"/>
      <c r="E499" s="296"/>
      <c r="F499" s="296"/>
      <c r="G499" s="296"/>
      <c r="H499" s="296"/>
      <c r="I499" s="296"/>
      <c r="J499" s="296"/>
      <c r="K499" s="104">
        <f t="shared" si="28"/>
        <v>0</v>
      </c>
    </row>
    <row r="500" spans="1:11" ht="15.75" customHeight="1" x14ac:dyDescent="0.25">
      <c r="A500" s="1">
        <v>261</v>
      </c>
      <c r="B500" s="101" t="str">
        <f>IF('proje ve personel bilgileri'!A274&lt;&gt;0,('proje ve personel bilgileri'!A274)," ")</f>
        <v xml:space="preserve"> </v>
      </c>
      <c r="C500" s="105"/>
      <c r="D500" s="296"/>
      <c r="E500" s="296"/>
      <c r="F500" s="296"/>
      <c r="G500" s="296"/>
      <c r="H500" s="296"/>
      <c r="I500" s="296"/>
      <c r="J500" s="296"/>
      <c r="K500" s="104">
        <f t="shared" si="28"/>
        <v>0</v>
      </c>
    </row>
    <row r="501" spans="1:11" ht="15.75" customHeight="1" x14ac:dyDescent="0.25">
      <c r="A501" s="2">
        <v>262</v>
      </c>
      <c r="B501" s="101" t="str">
        <f>IF('proje ve personel bilgileri'!A275&lt;&gt;0,('proje ve personel bilgileri'!A275)," ")</f>
        <v xml:space="preserve"> </v>
      </c>
      <c r="C501" s="105"/>
      <c r="D501" s="296"/>
      <c r="E501" s="296"/>
      <c r="F501" s="296"/>
      <c r="G501" s="296"/>
      <c r="H501" s="296"/>
      <c r="I501" s="296"/>
      <c r="J501" s="296"/>
      <c r="K501" s="104">
        <f t="shared" si="28"/>
        <v>0</v>
      </c>
    </row>
    <row r="502" spans="1:11" ht="15.75" customHeight="1" x14ac:dyDescent="0.25">
      <c r="A502" s="1">
        <v>263</v>
      </c>
      <c r="B502" s="101" t="str">
        <f>IF('proje ve personel bilgileri'!A276&lt;&gt;0,('proje ve personel bilgileri'!A276)," ")</f>
        <v xml:space="preserve"> </v>
      </c>
      <c r="C502" s="105"/>
      <c r="D502" s="296"/>
      <c r="E502" s="296"/>
      <c r="F502" s="296"/>
      <c r="G502" s="296"/>
      <c r="H502" s="296"/>
      <c r="I502" s="296"/>
      <c r="J502" s="296"/>
      <c r="K502" s="104">
        <f t="shared" si="28"/>
        <v>0</v>
      </c>
    </row>
    <row r="503" spans="1:11" ht="15.75" customHeight="1" x14ac:dyDescent="0.25">
      <c r="A503" s="2">
        <v>264</v>
      </c>
      <c r="B503" s="101" t="str">
        <f>IF('proje ve personel bilgileri'!A277&lt;&gt;0,('proje ve personel bilgileri'!A277)," ")</f>
        <v xml:space="preserve"> </v>
      </c>
      <c r="C503" s="105"/>
      <c r="D503" s="296"/>
      <c r="E503" s="296"/>
      <c r="F503" s="296"/>
      <c r="G503" s="296"/>
      <c r="H503" s="296"/>
      <c r="I503" s="296"/>
      <c r="J503" s="296"/>
      <c r="K503" s="104">
        <f t="shared" si="28"/>
        <v>0</v>
      </c>
    </row>
    <row r="504" spans="1:11" ht="15.75" customHeight="1" x14ac:dyDescent="0.25">
      <c r="A504" s="1">
        <v>265</v>
      </c>
      <c r="B504" s="101" t="str">
        <f>IF('proje ve personel bilgileri'!A278&lt;&gt;0,('proje ve personel bilgileri'!A278)," ")</f>
        <v xml:space="preserve"> </v>
      </c>
      <c r="C504" s="105"/>
      <c r="D504" s="296"/>
      <c r="E504" s="296"/>
      <c r="F504" s="296"/>
      <c r="G504" s="296"/>
      <c r="H504" s="296"/>
      <c r="I504" s="296"/>
      <c r="J504" s="296"/>
      <c r="K504" s="104">
        <f t="shared" si="28"/>
        <v>0</v>
      </c>
    </row>
    <row r="505" spans="1:11" ht="15.75" customHeight="1" x14ac:dyDescent="0.25">
      <c r="A505" s="2">
        <v>266</v>
      </c>
      <c r="B505" s="101" t="str">
        <f>IF('proje ve personel bilgileri'!A279&lt;&gt;0,('proje ve personel bilgileri'!A279)," ")</f>
        <v xml:space="preserve"> </v>
      </c>
      <c r="C505" s="105"/>
      <c r="D505" s="296"/>
      <c r="E505" s="296"/>
      <c r="F505" s="296"/>
      <c r="G505" s="296"/>
      <c r="H505" s="296"/>
      <c r="I505" s="296"/>
      <c r="J505" s="296"/>
      <c r="K505" s="104">
        <f t="shared" si="28"/>
        <v>0</v>
      </c>
    </row>
    <row r="506" spans="1:11" ht="15.75" customHeight="1" x14ac:dyDescent="0.25">
      <c r="A506" s="1">
        <v>267</v>
      </c>
      <c r="B506" s="101" t="str">
        <f>IF('proje ve personel bilgileri'!A280&lt;&gt;0,('proje ve personel bilgileri'!A280)," ")</f>
        <v xml:space="preserve"> </v>
      </c>
      <c r="C506" s="105"/>
      <c r="D506" s="296"/>
      <c r="E506" s="296"/>
      <c r="F506" s="296"/>
      <c r="G506" s="296"/>
      <c r="H506" s="296"/>
      <c r="I506" s="296"/>
      <c r="J506" s="296"/>
      <c r="K506" s="104">
        <f t="shared" si="28"/>
        <v>0</v>
      </c>
    </row>
    <row r="507" spans="1:11" ht="15.75" customHeight="1" x14ac:dyDescent="0.25">
      <c r="A507" s="2">
        <v>268</v>
      </c>
      <c r="B507" s="101" t="str">
        <f>IF('proje ve personel bilgileri'!A281&lt;&gt;0,('proje ve personel bilgileri'!A281)," ")</f>
        <v xml:space="preserve"> </v>
      </c>
      <c r="C507" s="105"/>
      <c r="D507" s="296"/>
      <c r="E507" s="296"/>
      <c r="F507" s="296"/>
      <c r="G507" s="296"/>
      <c r="H507" s="296"/>
      <c r="I507" s="296"/>
      <c r="J507" s="296"/>
      <c r="K507" s="104">
        <f t="shared" si="28"/>
        <v>0</v>
      </c>
    </row>
    <row r="508" spans="1:11" ht="15.75" customHeight="1" x14ac:dyDescent="0.25">
      <c r="A508" s="1">
        <v>269</v>
      </c>
      <c r="B508" s="101" t="str">
        <f>IF('proje ve personel bilgileri'!A282&lt;&gt;0,('proje ve personel bilgileri'!A282)," ")</f>
        <v xml:space="preserve"> </v>
      </c>
      <c r="C508" s="105"/>
      <c r="D508" s="296"/>
      <c r="E508" s="296"/>
      <c r="F508" s="296"/>
      <c r="G508" s="296"/>
      <c r="H508" s="296"/>
      <c r="I508" s="296"/>
      <c r="J508" s="296"/>
      <c r="K508" s="104">
        <f t="shared" si="28"/>
        <v>0</v>
      </c>
    </row>
    <row r="509" spans="1:11" ht="15" customHeight="1" x14ac:dyDescent="0.25">
      <c r="A509" s="2">
        <v>270</v>
      </c>
      <c r="B509" s="101" t="str">
        <f>IF('proje ve personel bilgileri'!A283&lt;&gt;0,('proje ve personel bilgileri'!A283)," ")</f>
        <v xml:space="preserve"> </v>
      </c>
      <c r="C509" s="105"/>
      <c r="D509" s="296"/>
      <c r="E509" s="296"/>
      <c r="F509" s="296"/>
      <c r="G509" s="296"/>
      <c r="H509" s="296"/>
      <c r="I509" s="296"/>
      <c r="J509" s="296"/>
      <c r="K509" s="104">
        <f t="shared" si="28"/>
        <v>0</v>
      </c>
    </row>
    <row r="510" spans="1:11" ht="15.75" customHeight="1" x14ac:dyDescent="0.25">
      <c r="A510" s="341" t="s">
        <v>99</v>
      </c>
      <c r="B510" s="342"/>
      <c r="C510" s="7" t="str">
        <f t="shared" ref="C510:J510" si="29">IF($K$28&lt;&gt;0,SUM(C492:C509)," ")</f>
        <v xml:space="preserve"> </v>
      </c>
      <c r="D510" s="8" t="str">
        <f t="shared" si="29"/>
        <v xml:space="preserve"> </v>
      </c>
      <c r="E510" s="8" t="str">
        <f t="shared" si="29"/>
        <v xml:space="preserve"> </v>
      </c>
      <c r="F510" s="8" t="str">
        <f t="shared" si="29"/>
        <v xml:space="preserve"> </v>
      </c>
      <c r="G510" s="8" t="str">
        <f t="shared" si="29"/>
        <v xml:space="preserve"> </v>
      </c>
      <c r="H510" s="8" t="str">
        <f t="shared" si="29"/>
        <v xml:space="preserve"> </v>
      </c>
      <c r="I510" s="8" t="str">
        <f t="shared" si="29"/>
        <v xml:space="preserve"> </v>
      </c>
      <c r="J510" s="8" t="str">
        <f t="shared" si="29"/>
        <v xml:space="preserve"> </v>
      </c>
      <c r="K510" s="9">
        <f>SUM(K492:K509)+K476</f>
        <v>0</v>
      </c>
    </row>
    <row r="511" spans="1:11" ht="15" customHeight="1" x14ac:dyDescent="0.25">
      <c r="A511" s="300"/>
    </row>
    <row r="512" spans="1:11" ht="25.5" customHeight="1" x14ac:dyDescent="0.25">
      <c r="A512" s="332" t="s">
        <v>100</v>
      </c>
      <c r="B512" s="332"/>
      <c r="C512" s="332"/>
      <c r="D512" s="332"/>
      <c r="E512" s="332"/>
      <c r="F512" s="332"/>
      <c r="G512" s="332"/>
      <c r="H512" s="332"/>
      <c r="I512" s="332"/>
      <c r="J512" s="332"/>
      <c r="K512" s="332"/>
    </row>
    <row r="513" spans="1:11" ht="15" customHeight="1" x14ac:dyDescent="0.25">
      <c r="A513" s="51"/>
    </row>
    <row r="514" spans="1:11" ht="15" customHeight="1" x14ac:dyDescent="0.25">
      <c r="A514" s="298" t="s">
        <v>101</v>
      </c>
    </row>
    <row r="515" spans="1:11" ht="15" customHeight="1" x14ac:dyDescent="0.25">
      <c r="C515" s="298" t="s">
        <v>102</v>
      </c>
      <c r="E515" s="298" t="s">
        <v>103</v>
      </c>
    </row>
    <row r="517" spans="1:11" ht="15.75" customHeight="1" x14ac:dyDescent="0.25">
      <c r="A517" s="348" t="s">
        <v>85</v>
      </c>
      <c r="B517" s="348"/>
      <c r="C517" s="348"/>
      <c r="D517" s="348"/>
      <c r="E517" s="348"/>
      <c r="F517" s="348"/>
      <c r="G517" s="348"/>
      <c r="H517" s="348"/>
      <c r="I517" s="348"/>
      <c r="J517" s="348"/>
      <c r="K517" s="348"/>
    </row>
    <row r="518" spans="1:11" ht="15" customHeight="1" x14ac:dyDescent="0.25">
      <c r="A518" s="70"/>
      <c r="B518" s="70"/>
      <c r="C518" s="70"/>
      <c r="D518" s="70"/>
      <c r="E518" s="70"/>
      <c r="F518" s="78">
        <f>'proje ve personel bilgileri'!$B$5</f>
        <v>0</v>
      </c>
      <c r="G518" s="72">
        <f>IF('proje ve personel bilgileri'!$B$6=1,"/ Ocak ayına aittir.",(IF('proje ve personel bilgileri'!$B$6=2,"/ Temmuz ayına aittir.",0)))</f>
        <v>0</v>
      </c>
      <c r="H518" s="70"/>
      <c r="I518" s="70"/>
      <c r="J518" s="70"/>
      <c r="K518" s="70"/>
    </row>
    <row r="519" spans="1:11" ht="18.75" customHeight="1" x14ac:dyDescent="0.25">
      <c r="K519" s="4" t="s">
        <v>86</v>
      </c>
    </row>
    <row r="520" spans="1:11" ht="15.75" customHeight="1" x14ac:dyDescent="0.25">
      <c r="A520" s="349" t="s">
        <v>2</v>
      </c>
      <c r="B520" s="350"/>
      <c r="C520" s="351">
        <f>'proje ve personel bilgileri'!$B$2</f>
        <v>0</v>
      </c>
      <c r="D520" s="352"/>
      <c r="E520" s="352"/>
      <c r="F520" s="352"/>
      <c r="G520" s="352"/>
      <c r="H520" s="352"/>
      <c r="I520" s="352"/>
      <c r="J520" s="352"/>
      <c r="K520" s="353"/>
    </row>
    <row r="521" spans="1:11" ht="15.75" customHeight="1" x14ac:dyDescent="0.25">
      <c r="A521" s="354" t="s">
        <v>4</v>
      </c>
      <c r="B521" s="355"/>
      <c r="C521" s="356">
        <f>'proje ve personel bilgileri'!$B$3</f>
        <v>0</v>
      </c>
      <c r="D521" s="357"/>
      <c r="E521" s="357"/>
      <c r="F521" s="357"/>
      <c r="G521" s="357"/>
      <c r="H521" s="357"/>
      <c r="I521" s="357"/>
      <c r="J521" s="357"/>
      <c r="K521" s="358"/>
    </row>
    <row r="522" spans="1:11" ht="15" customHeight="1" x14ac:dyDescent="0.25">
      <c r="A522" s="343" t="s">
        <v>87</v>
      </c>
      <c r="B522" s="343" t="s">
        <v>15</v>
      </c>
      <c r="C522" s="343" t="s">
        <v>88</v>
      </c>
      <c r="D522" s="344" t="s">
        <v>89</v>
      </c>
      <c r="E522" s="346"/>
      <c r="F522" s="347"/>
      <c r="G522" s="343" t="s">
        <v>90</v>
      </c>
      <c r="H522" s="333" t="s">
        <v>91</v>
      </c>
      <c r="I522" s="333" t="s">
        <v>92</v>
      </c>
      <c r="J522" s="333" t="s">
        <v>93</v>
      </c>
      <c r="K522" s="336" t="s">
        <v>94</v>
      </c>
    </row>
    <row r="523" spans="1:11" ht="25.5" customHeight="1" x14ac:dyDescent="0.25">
      <c r="A523" s="338"/>
      <c r="B523" s="338"/>
      <c r="C523" s="338"/>
      <c r="D523" s="345"/>
      <c r="E523" s="339" t="s">
        <v>95</v>
      </c>
      <c r="F523" s="340"/>
      <c r="G523" s="338"/>
      <c r="H523" s="334"/>
      <c r="I523" s="334"/>
      <c r="J523" s="334"/>
      <c r="K523" s="337"/>
    </row>
    <row r="524" spans="1:11" ht="60.75" customHeight="1" x14ac:dyDescent="0.25">
      <c r="A524" s="338"/>
      <c r="B524" s="338"/>
      <c r="C524" s="338"/>
      <c r="D524" s="345"/>
      <c r="E524" s="5" t="s">
        <v>104</v>
      </c>
      <c r="F524" s="5" t="s">
        <v>97</v>
      </c>
      <c r="G524" s="338"/>
      <c r="H524" s="334"/>
      <c r="I524" s="335"/>
      <c r="J524" s="335"/>
      <c r="K524" s="338"/>
    </row>
    <row r="525" spans="1:11" ht="15.75" customHeight="1" x14ac:dyDescent="0.25">
      <c r="A525" s="338"/>
      <c r="B525" s="338"/>
      <c r="C525" s="338"/>
      <c r="D525" s="345"/>
      <c r="E525" s="6" t="s">
        <v>98</v>
      </c>
      <c r="F525" s="6" t="s">
        <v>98</v>
      </c>
      <c r="G525" s="294" t="s">
        <v>98</v>
      </c>
      <c r="H525" s="294" t="s">
        <v>98</v>
      </c>
      <c r="I525" s="297" t="s">
        <v>98</v>
      </c>
      <c r="J525" s="6" t="s">
        <v>98</v>
      </c>
      <c r="K525" s="338"/>
    </row>
    <row r="526" spans="1:11" ht="15.75" customHeight="1" x14ac:dyDescent="0.25">
      <c r="A526" s="1">
        <v>271</v>
      </c>
      <c r="B526" s="101" t="str">
        <f>IF('proje ve personel bilgileri'!A284&lt;&gt;0,('proje ve personel bilgileri'!A284)," ")</f>
        <v xml:space="preserve"> </v>
      </c>
      <c r="C526" s="102"/>
      <c r="D526" s="103"/>
      <c r="E526" s="103"/>
      <c r="F526" s="103"/>
      <c r="G526" s="103"/>
      <c r="H526" s="103"/>
      <c r="I526" s="103"/>
      <c r="J526" s="103"/>
      <c r="K526" s="104">
        <f t="shared" ref="K526:K543" si="30">IF(D526&lt;&gt;0,SUM(D526+E526+F526+G526-H526-I526-J526),0)</f>
        <v>0</v>
      </c>
    </row>
    <row r="527" spans="1:11" ht="15.75" customHeight="1" x14ac:dyDescent="0.25">
      <c r="A527" s="2">
        <v>272</v>
      </c>
      <c r="B527" s="101" t="str">
        <f>IF('proje ve personel bilgileri'!A285&lt;&gt;0,('proje ve personel bilgileri'!A285)," ")</f>
        <v xml:space="preserve"> </v>
      </c>
      <c r="C527" s="105"/>
      <c r="D527" s="296"/>
      <c r="E527" s="296"/>
      <c r="F527" s="296"/>
      <c r="G527" s="296"/>
      <c r="H527" s="296"/>
      <c r="I527" s="296"/>
      <c r="J527" s="296"/>
      <c r="K527" s="104">
        <f t="shared" si="30"/>
        <v>0</v>
      </c>
    </row>
    <row r="528" spans="1:11" ht="15.75" customHeight="1" x14ac:dyDescent="0.25">
      <c r="A528" s="1">
        <v>273</v>
      </c>
      <c r="B528" s="101" t="str">
        <f>IF('proje ve personel bilgileri'!A286&lt;&gt;0,('proje ve personel bilgileri'!A286)," ")</f>
        <v xml:space="preserve"> </v>
      </c>
      <c r="C528" s="105"/>
      <c r="D528" s="296"/>
      <c r="E528" s="296"/>
      <c r="F528" s="296"/>
      <c r="G528" s="296"/>
      <c r="H528" s="296"/>
      <c r="I528" s="296"/>
      <c r="J528" s="296"/>
      <c r="K528" s="104">
        <f t="shared" si="30"/>
        <v>0</v>
      </c>
    </row>
    <row r="529" spans="1:11" ht="15.75" customHeight="1" x14ac:dyDescent="0.25">
      <c r="A529" s="2">
        <v>274</v>
      </c>
      <c r="B529" s="101" t="str">
        <f>IF('proje ve personel bilgileri'!A287&lt;&gt;0,('proje ve personel bilgileri'!A287)," ")</f>
        <v xml:space="preserve"> </v>
      </c>
      <c r="C529" s="105"/>
      <c r="D529" s="296"/>
      <c r="E529" s="296"/>
      <c r="F529" s="296"/>
      <c r="G529" s="296"/>
      <c r="H529" s="296"/>
      <c r="I529" s="296"/>
      <c r="J529" s="296"/>
      <c r="K529" s="104">
        <f t="shared" si="30"/>
        <v>0</v>
      </c>
    </row>
    <row r="530" spans="1:11" ht="15.75" customHeight="1" x14ac:dyDescent="0.25">
      <c r="A530" s="1">
        <v>275</v>
      </c>
      <c r="B530" s="101" t="str">
        <f>IF('proje ve personel bilgileri'!A288&lt;&gt;0,('proje ve personel bilgileri'!A288)," ")</f>
        <v xml:space="preserve"> </v>
      </c>
      <c r="C530" s="105"/>
      <c r="D530" s="296"/>
      <c r="E530" s="296"/>
      <c r="F530" s="296"/>
      <c r="G530" s="296"/>
      <c r="H530" s="296"/>
      <c r="I530" s="296"/>
      <c r="J530" s="296"/>
      <c r="K530" s="104">
        <f t="shared" si="30"/>
        <v>0</v>
      </c>
    </row>
    <row r="531" spans="1:11" ht="15.75" customHeight="1" x14ac:dyDescent="0.25">
      <c r="A531" s="2">
        <v>276</v>
      </c>
      <c r="B531" s="101" t="str">
        <f>IF('proje ve personel bilgileri'!A289&lt;&gt;0,('proje ve personel bilgileri'!A289)," ")</f>
        <v xml:space="preserve"> </v>
      </c>
      <c r="C531" s="105"/>
      <c r="D531" s="296"/>
      <c r="E531" s="296"/>
      <c r="F531" s="296"/>
      <c r="G531" s="296"/>
      <c r="H531" s="296"/>
      <c r="I531" s="296"/>
      <c r="J531" s="296"/>
      <c r="K531" s="104">
        <f t="shared" si="30"/>
        <v>0</v>
      </c>
    </row>
    <row r="532" spans="1:11" ht="15.75" customHeight="1" x14ac:dyDescent="0.25">
      <c r="A532" s="1">
        <v>277</v>
      </c>
      <c r="B532" s="101" t="str">
        <f>IF('proje ve personel bilgileri'!A290&lt;&gt;0,('proje ve personel bilgileri'!A290)," ")</f>
        <v xml:space="preserve"> </v>
      </c>
      <c r="C532" s="105"/>
      <c r="D532" s="296"/>
      <c r="E532" s="296"/>
      <c r="F532" s="296"/>
      <c r="G532" s="296"/>
      <c r="H532" s="296"/>
      <c r="I532" s="296"/>
      <c r="J532" s="296"/>
      <c r="K532" s="104">
        <f t="shared" si="30"/>
        <v>0</v>
      </c>
    </row>
    <row r="533" spans="1:11" ht="15.75" customHeight="1" x14ac:dyDescent="0.25">
      <c r="A533" s="2">
        <v>278</v>
      </c>
      <c r="B533" s="101" t="str">
        <f>IF('proje ve personel bilgileri'!A291&lt;&gt;0,('proje ve personel bilgileri'!A291)," ")</f>
        <v xml:space="preserve"> </v>
      </c>
      <c r="C533" s="105"/>
      <c r="D533" s="296"/>
      <c r="E533" s="296"/>
      <c r="F533" s="296"/>
      <c r="G533" s="296"/>
      <c r="H533" s="296"/>
      <c r="I533" s="296"/>
      <c r="J533" s="296"/>
      <c r="K533" s="104">
        <f t="shared" si="30"/>
        <v>0</v>
      </c>
    </row>
    <row r="534" spans="1:11" ht="15.75" customHeight="1" x14ac:dyDescent="0.25">
      <c r="A534" s="1">
        <v>279</v>
      </c>
      <c r="B534" s="101" t="str">
        <f>IF('proje ve personel bilgileri'!A292&lt;&gt;0,('proje ve personel bilgileri'!A292)," ")</f>
        <v xml:space="preserve"> </v>
      </c>
      <c r="C534" s="105"/>
      <c r="D534" s="296"/>
      <c r="E534" s="296"/>
      <c r="F534" s="296"/>
      <c r="G534" s="296"/>
      <c r="H534" s="296"/>
      <c r="I534" s="296"/>
      <c r="J534" s="296"/>
      <c r="K534" s="104">
        <f t="shared" si="30"/>
        <v>0</v>
      </c>
    </row>
    <row r="535" spans="1:11" ht="15.75" customHeight="1" x14ac:dyDescent="0.25">
      <c r="A535" s="2">
        <v>280</v>
      </c>
      <c r="B535" s="101" t="str">
        <f>IF('proje ve personel bilgileri'!A293&lt;&gt;0,('proje ve personel bilgileri'!A293)," ")</f>
        <v xml:space="preserve"> </v>
      </c>
      <c r="C535" s="105"/>
      <c r="D535" s="296"/>
      <c r="E535" s="296"/>
      <c r="F535" s="296"/>
      <c r="G535" s="296"/>
      <c r="H535" s="296"/>
      <c r="I535" s="296"/>
      <c r="J535" s="296"/>
      <c r="K535" s="104">
        <f t="shared" si="30"/>
        <v>0</v>
      </c>
    </row>
    <row r="536" spans="1:11" ht="15.75" customHeight="1" x14ac:dyDescent="0.25">
      <c r="A536" s="1">
        <v>281</v>
      </c>
      <c r="B536" s="101" t="str">
        <f>IF('proje ve personel bilgileri'!A294&lt;&gt;0,('proje ve personel bilgileri'!A294)," ")</f>
        <v xml:space="preserve"> </v>
      </c>
      <c r="C536" s="105"/>
      <c r="D536" s="296"/>
      <c r="E536" s="296"/>
      <c r="F536" s="296"/>
      <c r="G536" s="296"/>
      <c r="H536" s="296"/>
      <c r="I536" s="296"/>
      <c r="J536" s="296"/>
      <c r="K536" s="104">
        <f t="shared" si="30"/>
        <v>0</v>
      </c>
    </row>
    <row r="537" spans="1:11" ht="15.75" customHeight="1" x14ac:dyDescent="0.25">
      <c r="A537" s="2">
        <v>282</v>
      </c>
      <c r="B537" s="101" t="str">
        <f>IF('proje ve personel bilgileri'!A295&lt;&gt;0,('proje ve personel bilgileri'!A295)," ")</f>
        <v xml:space="preserve"> </v>
      </c>
      <c r="C537" s="105"/>
      <c r="D537" s="296"/>
      <c r="E537" s="296"/>
      <c r="F537" s="296"/>
      <c r="G537" s="296"/>
      <c r="H537" s="296"/>
      <c r="I537" s="296"/>
      <c r="J537" s="296"/>
      <c r="K537" s="104">
        <f t="shared" si="30"/>
        <v>0</v>
      </c>
    </row>
    <row r="538" spans="1:11" ht="15.75" customHeight="1" x14ac:dyDescent="0.25">
      <c r="A538" s="1">
        <v>283</v>
      </c>
      <c r="B538" s="101" t="str">
        <f>IF('proje ve personel bilgileri'!A296&lt;&gt;0,('proje ve personel bilgileri'!A296)," ")</f>
        <v xml:space="preserve"> </v>
      </c>
      <c r="C538" s="105"/>
      <c r="D538" s="296"/>
      <c r="E538" s="296"/>
      <c r="F538" s="296"/>
      <c r="G538" s="296"/>
      <c r="H538" s="296"/>
      <c r="I538" s="296"/>
      <c r="J538" s="296"/>
      <c r="K538" s="104">
        <f t="shared" si="30"/>
        <v>0</v>
      </c>
    </row>
    <row r="539" spans="1:11" ht="15.75" customHeight="1" x14ac:dyDescent="0.25">
      <c r="A539" s="2">
        <v>284</v>
      </c>
      <c r="B539" s="101" t="str">
        <f>IF('proje ve personel bilgileri'!A297&lt;&gt;0,('proje ve personel bilgileri'!A297)," ")</f>
        <v xml:space="preserve"> </v>
      </c>
      <c r="C539" s="105"/>
      <c r="D539" s="296"/>
      <c r="E539" s="296"/>
      <c r="F539" s="296"/>
      <c r="G539" s="296"/>
      <c r="H539" s="296"/>
      <c r="I539" s="296"/>
      <c r="J539" s="296"/>
      <c r="K539" s="104">
        <f t="shared" si="30"/>
        <v>0</v>
      </c>
    </row>
    <row r="540" spans="1:11" ht="15.75" customHeight="1" x14ac:dyDescent="0.25">
      <c r="A540" s="1">
        <v>285</v>
      </c>
      <c r="B540" s="101" t="str">
        <f>IF('proje ve personel bilgileri'!A298&lt;&gt;0,('proje ve personel bilgileri'!A298)," ")</f>
        <v xml:space="preserve"> </v>
      </c>
      <c r="C540" s="105"/>
      <c r="D540" s="296"/>
      <c r="E540" s="296"/>
      <c r="F540" s="296"/>
      <c r="G540" s="296"/>
      <c r="H540" s="296"/>
      <c r="I540" s="296"/>
      <c r="J540" s="296"/>
      <c r="K540" s="104">
        <f t="shared" si="30"/>
        <v>0</v>
      </c>
    </row>
    <row r="541" spans="1:11" ht="15.75" customHeight="1" x14ac:dyDescent="0.25">
      <c r="A541" s="2">
        <v>286</v>
      </c>
      <c r="B541" s="101" t="str">
        <f>IF('proje ve personel bilgileri'!A299&lt;&gt;0,('proje ve personel bilgileri'!A299)," ")</f>
        <v xml:space="preserve"> </v>
      </c>
      <c r="C541" s="105"/>
      <c r="D541" s="296"/>
      <c r="E541" s="296"/>
      <c r="F541" s="296"/>
      <c r="G541" s="296"/>
      <c r="H541" s="296"/>
      <c r="I541" s="296"/>
      <c r="J541" s="296"/>
      <c r="K541" s="104">
        <f t="shared" si="30"/>
        <v>0</v>
      </c>
    </row>
    <row r="542" spans="1:11" ht="15.75" customHeight="1" x14ac:dyDescent="0.25">
      <c r="A542" s="1">
        <v>287</v>
      </c>
      <c r="B542" s="101" t="str">
        <f>IF('proje ve personel bilgileri'!A300&lt;&gt;0,('proje ve personel bilgileri'!A300)," ")</f>
        <v xml:space="preserve"> </v>
      </c>
      <c r="C542" s="105"/>
      <c r="D542" s="296"/>
      <c r="E542" s="296"/>
      <c r="F542" s="296"/>
      <c r="G542" s="296"/>
      <c r="H542" s="296"/>
      <c r="I542" s="296"/>
      <c r="J542" s="296"/>
      <c r="K542" s="104">
        <f t="shared" si="30"/>
        <v>0</v>
      </c>
    </row>
    <row r="543" spans="1:11" ht="15" customHeight="1" x14ac:dyDescent="0.25">
      <c r="A543" s="2">
        <v>288</v>
      </c>
      <c r="B543" s="101" t="str">
        <f>IF('proje ve personel bilgileri'!A301&lt;&gt;0,('proje ve personel bilgileri'!A301)," ")</f>
        <v xml:space="preserve"> </v>
      </c>
      <c r="C543" s="105"/>
      <c r="D543" s="296"/>
      <c r="E543" s="296"/>
      <c r="F543" s="296"/>
      <c r="G543" s="296"/>
      <c r="H543" s="296"/>
      <c r="I543" s="296"/>
      <c r="J543" s="296"/>
      <c r="K543" s="104">
        <f t="shared" si="30"/>
        <v>0</v>
      </c>
    </row>
    <row r="544" spans="1:11" ht="15.75" customHeight="1" x14ac:dyDescent="0.25">
      <c r="A544" s="341" t="s">
        <v>99</v>
      </c>
      <c r="B544" s="342"/>
      <c r="C544" s="7" t="str">
        <f t="shared" ref="C544:J544" si="31">IF($K$28&lt;&gt;0,SUM(C526:C543)," ")</f>
        <v xml:space="preserve"> </v>
      </c>
      <c r="D544" s="8" t="str">
        <f t="shared" si="31"/>
        <v xml:space="preserve"> </v>
      </c>
      <c r="E544" s="8" t="str">
        <f t="shared" si="31"/>
        <v xml:space="preserve"> </v>
      </c>
      <c r="F544" s="8" t="str">
        <f t="shared" si="31"/>
        <v xml:space="preserve"> </v>
      </c>
      <c r="G544" s="8" t="str">
        <f t="shared" si="31"/>
        <v xml:space="preserve"> </v>
      </c>
      <c r="H544" s="8" t="str">
        <f t="shared" si="31"/>
        <v xml:space="preserve"> </v>
      </c>
      <c r="I544" s="8" t="str">
        <f t="shared" si="31"/>
        <v xml:space="preserve"> </v>
      </c>
      <c r="J544" s="8" t="str">
        <f t="shared" si="31"/>
        <v xml:space="preserve"> </v>
      </c>
      <c r="K544" s="9">
        <f>SUM(K526:K543)+K510</f>
        <v>0</v>
      </c>
    </row>
    <row r="545" spans="1:11" ht="15" customHeight="1" x14ac:dyDescent="0.25">
      <c r="A545" s="300"/>
    </row>
    <row r="546" spans="1:11" ht="25.5" customHeight="1" x14ac:dyDescent="0.25">
      <c r="A546" s="332" t="s">
        <v>100</v>
      </c>
      <c r="B546" s="332"/>
      <c r="C546" s="332"/>
      <c r="D546" s="332"/>
      <c r="E546" s="332"/>
      <c r="F546" s="332"/>
      <c r="G546" s="332"/>
      <c r="H546" s="332"/>
      <c r="I546" s="332"/>
      <c r="J546" s="332"/>
      <c r="K546" s="332"/>
    </row>
    <row r="547" spans="1:11" ht="15" customHeight="1" x14ac:dyDescent="0.25">
      <c r="A547" s="51"/>
    </row>
    <row r="548" spans="1:11" ht="15" customHeight="1" x14ac:dyDescent="0.25">
      <c r="A548" s="298" t="s">
        <v>101</v>
      </c>
    </row>
    <row r="549" spans="1:11" ht="15" customHeight="1" x14ac:dyDescent="0.25">
      <c r="C549" s="298" t="s">
        <v>102</v>
      </c>
      <c r="E549" s="298" t="s">
        <v>103</v>
      </c>
    </row>
    <row r="551" spans="1:11" ht="15.75" customHeight="1" x14ac:dyDescent="0.25">
      <c r="A551" s="348" t="s">
        <v>85</v>
      </c>
      <c r="B551" s="348"/>
      <c r="C551" s="348"/>
      <c r="D551" s="348"/>
      <c r="E551" s="348"/>
      <c r="F551" s="348"/>
      <c r="G551" s="348"/>
      <c r="H551" s="348"/>
      <c r="I551" s="348"/>
      <c r="J551" s="348"/>
      <c r="K551" s="348"/>
    </row>
    <row r="552" spans="1:11" ht="15" customHeight="1" x14ac:dyDescent="0.25">
      <c r="A552" s="70"/>
      <c r="B552" s="70"/>
      <c r="C552" s="70"/>
      <c r="D552" s="70"/>
      <c r="E552" s="70"/>
      <c r="F552" s="78">
        <f>'proje ve personel bilgileri'!$B$5</f>
        <v>0</v>
      </c>
      <c r="G552" s="72">
        <f>IF('proje ve personel bilgileri'!$B$6=1,"/ Ocak ayına aittir.",(IF('proje ve personel bilgileri'!$B$6=2,"/ Temmuz ayına aittir.",0)))</f>
        <v>0</v>
      </c>
      <c r="H552" s="70"/>
      <c r="I552" s="70"/>
      <c r="J552" s="70"/>
      <c r="K552" s="70"/>
    </row>
    <row r="553" spans="1:11" ht="18.75" customHeight="1" x14ac:dyDescent="0.25">
      <c r="K553" s="4" t="s">
        <v>86</v>
      </c>
    </row>
    <row r="554" spans="1:11" ht="15.75" customHeight="1" x14ac:dyDescent="0.25">
      <c r="A554" s="349" t="s">
        <v>2</v>
      </c>
      <c r="B554" s="350"/>
      <c r="C554" s="351">
        <f>'proje ve personel bilgileri'!$B$2</f>
        <v>0</v>
      </c>
      <c r="D554" s="352"/>
      <c r="E554" s="352"/>
      <c r="F554" s="352"/>
      <c r="G554" s="352"/>
      <c r="H554" s="352"/>
      <c r="I554" s="352"/>
      <c r="J554" s="352"/>
      <c r="K554" s="353"/>
    </row>
    <row r="555" spans="1:11" ht="15.75" customHeight="1" x14ac:dyDescent="0.25">
      <c r="A555" s="354" t="s">
        <v>4</v>
      </c>
      <c r="B555" s="355"/>
      <c r="C555" s="356">
        <f>'proje ve personel bilgileri'!$B$3</f>
        <v>0</v>
      </c>
      <c r="D555" s="357"/>
      <c r="E555" s="357"/>
      <c r="F555" s="357"/>
      <c r="G555" s="357"/>
      <c r="H555" s="357"/>
      <c r="I555" s="357"/>
      <c r="J555" s="357"/>
      <c r="K555" s="358"/>
    </row>
    <row r="556" spans="1:11" ht="15" customHeight="1" x14ac:dyDescent="0.25">
      <c r="A556" s="343" t="s">
        <v>87</v>
      </c>
      <c r="B556" s="343" t="s">
        <v>15</v>
      </c>
      <c r="C556" s="343" t="s">
        <v>88</v>
      </c>
      <c r="D556" s="344" t="s">
        <v>89</v>
      </c>
      <c r="E556" s="346"/>
      <c r="F556" s="347"/>
      <c r="G556" s="343" t="s">
        <v>90</v>
      </c>
      <c r="H556" s="333" t="s">
        <v>91</v>
      </c>
      <c r="I556" s="333" t="s">
        <v>92</v>
      </c>
      <c r="J556" s="333" t="s">
        <v>93</v>
      </c>
      <c r="K556" s="336" t="s">
        <v>94</v>
      </c>
    </row>
    <row r="557" spans="1:11" ht="21" customHeight="1" x14ac:dyDescent="0.25">
      <c r="A557" s="338"/>
      <c r="B557" s="338"/>
      <c r="C557" s="338"/>
      <c r="D557" s="345"/>
      <c r="E557" s="339" t="s">
        <v>95</v>
      </c>
      <c r="F557" s="340"/>
      <c r="G557" s="338"/>
      <c r="H557" s="334"/>
      <c r="I557" s="334"/>
      <c r="J557" s="334"/>
      <c r="K557" s="337"/>
    </row>
    <row r="558" spans="1:11" ht="60.75" customHeight="1" x14ac:dyDescent="0.25">
      <c r="A558" s="338"/>
      <c r="B558" s="338"/>
      <c r="C558" s="338"/>
      <c r="D558" s="345"/>
      <c r="E558" s="5" t="s">
        <v>106</v>
      </c>
      <c r="F558" s="5" t="s">
        <v>97</v>
      </c>
      <c r="G558" s="338"/>
      <c r="H558" s="334"/>
      <c r="I558" s="335"/>
      <c r="J558" s="335"/>
      <c r="K558" s="338"/>
    </row>
    <row r="559" spans="1:11" ht="15.75" customHeight="1" x14ac:dyDescent="0.25">
      <c r="A559" s="338"/>
      <c r="B559" s="338"/>
      <c r="C559" s="338"/>
      <c r="D559" s="345"/>
      <c r="E559" s="6" t="s">
        <v>98</v>
      </c>
      <c r="F559" s="6" t="s">
        <v>98</v>
      </c>
      <c r="G559" s="294" t="s">
        <v>98</v>
      </c>
      <c r="H559" s="294" t="s">
        <v>98</v>
      </c>
      <c r="I559" s="297" t="s">
        <v>98</v>
      </c>
      <c r="J559" s="6" t="s">
        <v>98</v>
      </c>
      <c r="K559" s="338"/>
    </row>
    <row r="560" spans="1:11" ht="15.75" customHeight="1" x14ac:dyDescent="0.25">
      <c r="A560" s="1">
        <v>289</v>
      </c>
      <c r="B560" s="101" t="str">
        <f>IF('proje ve personel bilgileri'!A302&lt;&gt;0,('proje ve personel bilgileri'!A302)," ")</f>
        <v xml:space="preserve"> </v>
      </c>
      <c r="C560" s="102"/>
      <c r="D560" s="103"/>
      <c r="E560" s="103"/>
      <c r="F560" s="103"/>
      <c r="G560" s="103"/>
      <c r="H560" s="103"/>
      <c r="I560" s="103"/>
      <c r="J560" s="103"/>
      <c r="K560" s="104">
        <f t="shared" ref="K560:K577" si="32">IF(D560&lt;&gt;0,SUM(D560+E560+F560+G560-H560-I560-J560),0)</f>
        <v>0</v>
      </c>
    </row>
    <row r="561" spans="1:11" ht="15.75" customHeight="1" x14ac:dyDescent="0.25">
      <c r="A561" s="2">
        <v>290</v>
      </c>
      <c r="B561" s="101" t="str">
        <f>IF('proje ve personel bilgileri'!A303&lt;&gt;0,('proje ve personel bilgileri'!A303)," ")</f>
        <v xml:space="preserve"> </v>
      </c>
      <c r="C561" s="105"/>
      <c r="D561" s="296"/>
      <c r="E561" s="296"/>
      <c r="F561" s="296"/>
      <c r="G561" s="296"/>
      <c r="H561" s="296"/>
      <c r="I561" s="296"/>
      <c r="J561" s="296"/>
      <c r="K561" s="104">
        <f t="shared" si="32"/>
        <v>0</v>
      </c>
    </row>
    <row r="562" spans="1:11" ht="15.75" customHeight="1" x14ac:dyDescent="0.25">
      <c r="A562" s="1">
        <v>291</v>
      </c>
      <c r="B562" s="101" t="str">
        <f>IF('proje ve personel bilgileri'!A304&lt;&gt;0,('proje ve personel bilgileri'!A304)," ")</f>
        <v xml:space="preserve"> </v>
      </c>
      <c r="C562" s="105"/>
      <c r="D562" s="296"/>
      <c r="E562" s="296"/>
      <c r="F562" s="296"/>
      <c r="G562" s="296"/>
      <c r="H562" s="296"/>
      <c r="I562" s="296"/>
      <c r="J562" s="296"/>
      <c r="K562" s="104">
        <f t="shared" si="32"/>
        <v>0</v>
      </c>
    </row>
    <row r="563" spans="1:11" ht="15.75" customHeight="1" x14ac:dyDescent="0.25">
      <c r="A563" s="2">
        <v>292</v>
      </c>
      <c r="B563" s="101" t="str">
        <f>IF('proje ve personel bilgileri'!A305&lt;&gt;0,('proje ve personel bilgileri'!A305)," ")</f>
        <v xml:space="preserve"> </v>
      </c>
      <c r="C563" s="105"/>
      <c r="D563" s="296"/>
      <c r="E563" s="296"/>
      <c r="F563" s="296"/>
      <c r="G563" s="296"/>
      <c r="H563" s="296"/>
      <c r="I563" s="296"/>
      <c r="J563" s="296"/>
      <c r="K563" s="104">
        <f t="shared" si="32"/>
        <v>0</v>
      </c>
    </row>
    <row r="564" spans="1:11" ht="15.75" customHeight="1" x14ac:dyDescent="0.25">
      <c r="A564" s="1">
        <v>293</v>
      </c>
      <c r="B564" s="101" t="str">
        <f>IF('proje ve personel bilgileri'!A306&lt;&gt;0,('proje ve personel bilgileri'!A306)," ")</f>
        <v xml:space="preserve"> </v>
      </c>
      <c r="C564" s="105"/>
      <c r="D564" s="296"/>
      <c r="E564" s="296"/>
      <c r="F564" s="296"/>
      <c r="G564" s="296"/>
      <c r="H564" s="296"/>
      <c r="I564" s="296"/>
      <c r="J564" s="296"/>
      <c r="K564" s="104">
        <f t="shared" si="32"/>
        <v>0</v>
      </c>
    </row>
    <row r="565" spans="1:11" ht="15.75" customHeight="1" x14ac:dyDescent="0.25">
      <c r="A565" s="2">
        <v>294</v>
      </c>
      <c r="B565" s="101" t="str">
        <f>IF('proje ve personel bilgileri'!A307&lt;&gt;0,('proje ve personel bilgileri'!A307)," ")</f>
        <v xml:space="preserve"> </v>
      </c>
      <c r="C565" s="105"/>
      <c r="D565" s="296"/>
      <c r="E565" s="296"/>
      <c r="F565" s="296"/>
      <c r="G565" s="296"/>
      <c r="H565" s="296"/>
      <c r="I565" s="296"/>
      <c r="J565" s="296"/>
      <c r="K565" s="104">
        <f t="shared" si="32"/>
        <v>0</v>
      </c>
    </row>
    <row r="566" spans="1:11" ht="15.75" customHeight="1" x14ac:dyDescent="0.25">
      <c r="A566" s="1">
        <v>295</v>
      </c>
      <c r="B566" s="101" t="str">
        <f>IF('proje ve personel bilgileri'!A308&lt;&gt;0,('proje ve personel bilgileri'!A308)," ")</f>
        <v xml:space="preserve"> </v>
      </c>
      <c r="C566" s="105"/>
      <c r="D566" s="296"/>
      <c r="E566" s="296"/>
      <c r="F566" s="296"/>
      <c r="G566" s="296"/>
      <c r="H566" s="296"/>
      <c r="I566" s="296"/>
      <c r="J566" s="296"/>
      <c r="K566" s="104">
        <f t="shared" si="32"/>
        <v>0</v>
      </c>
    </row>
    <row r="567" spans="1:11" ht="15.75" customHeight="1" x14ac:dyDescent="0.25">
      <c r="A567" s="2">
        <v>296</v>
      </c>
      <c r="B567" s="101" t="str">
        <f>IF('proje ve personel bilgileri'!A309&lt;&gt;0,('proje ve personel bilgileri'!A309)," ")</f>
        <v xml:space="preserve"> </v>
      </c>
      <c r="C567" s="105"/>
      <c r="D567" s="296"/>
      <c r="E567" s="296"/>
      <c r="F567" s="296"/>
      <c r="G567" s="296"/>
      <c r="H567" s="296"/>
      <c r="I567" s="296"/>
      <c r="J567" s="296"/>
      <c r="K567" s="104">
        <f t="shared" si="32"/>
        <v>0</v>
      </c>
    </row>
    <row r="568" spans="1:11" ht="15.75" customHeight="1" x14ac:dyDescent="0.25">
      <c r="A568" s="1">
        <v>297</v>
      </c>
      <c r="B568" s="101" t="str">
        <f>IF('proje ve personel bilgileri'!A310&lt;&gt;0,('proje ve personel bilgileri'!A310)," ")</f>
        <v xml:space="preserve"> </v>
      </c>
      <c r="C568" s="105"/>
      <c r="D568" s="296"/>
      <c r="E568" s="296"/>
      <c r="F568" s="296"/>
      <c r="G568" s="296"/>
      <c r="H568" s="296"/>
      <c r="I568" s="296"/>
      <c r="J568" s="296"/>
      <c r="K568" s="104">
        <f t="shared" si="32"/>
        <v>0</v>
      </c>
    </row>
    <row r="569" spans="1:11" ht="15.75" customHeight="1" x14ac:dyDescent="0.25">
      <c r="A569" s="2">
        <v>298</v>
      </c>
      <c r="B569" s="101" t="str">
        <f>IF('proje ve personel bilgileri'!A311&lt;&gt;0,('proje ve personel bilgileri'!A311)," ")</f>
        <v xml:space="preserve"> </v>
      </c>
      <c r="C569" s="105"/>
      <c r="D569" s="296"/>
      <c r="E569" s="296"/>
      <c r="F569" s="296"/>
      <c r="G569" s="296"/>
      <c r="H569" s="296"/>
      <c r="I569" s="296"/>
      <c r="J569" s="296"/>
      <c r="K569" s="104">
        <f t="shared" si="32"/>
        <v>0</v>
      </c>
    </row>
    <row r="570" spans="1:11" ht="15.75" customHeight="1" x14ac:dyDescent="0.25">
      <c r="A570" s="1">
        <v>299</v>
      </c>
      <c r="B570" s="101" t="str">
        <f>IF('proje ve personel bilgileri'!A312&lt;&gt;0,('proje ve personel bilgileri'!A312)," ")</f>
        <v xml:space="preserve"> </v>
      </c>
      <c r="C570" s="105"/>
      <c r="D570" s="296"/>
      <c r="E570" s="296"/>
      <c r="F570" s="296"/>
      <c r="G570" s="296"/>
      <c r="H570" s="296"/>
      <c r="I570" s="296"/>
      <c r="J570" s="296"/>
      <c r="K570" s="104">
        <f t="shared" si="32"/>
        <v>0</v>
      </c>
    </row>
    <row r="571" spans="1:11" ht="15.75" customHeight="1" x14ac:dyDescent="0.25">
      <c r="A571" s="2">
        <v>300</v>
      </c>
      <c r="B571" s="101" t="str">
        <f>IF('proje ve personel bilgileri'!A313&lt;&gt;0,('proje ve personel bilgileri'!A313)," ")</f>
        <v xml:space="preserve"> </v>
      </c>
      <c r="C571" s="105"/>
      <c r="D571" s="296"/>
      <c r="E571" s="296"/>
      <c r="F571" s="296"/>
      <c r="G571" s="296"/>
      <c r="H571" s="296"/>
      <c r="I571" s="296"/>
      <c r="J571" s="296"/>
      <c r="K571" s="104">
        <f t="shared" si="32"/>
        <v>0</v>
      </c>
    </row>
    <row r="572" spans="1:11" ht="15.75" customHeight="1" x14ac:dyDescent="0.25">
      <c r="A572" s="1">
        <v>301</v>
      </c>
      <c r="B572" s="101" t="str">
        <f>IF('proje ve personel bilgileri'!A314&lt;&gt;0,('proje ve personel bilgileri'!A314)," ")</f>
        <v xml:space="preserve"> </v>
      </c>
      <c r="C572" s="105"/>
      <c r="D572" s="296"/>
      <c r="E572" s="296"/>
      <c r="F572" s="296"/>
      <c r="G572" s="296"/>
      <c r="H572" s="296"/>
      <c r="I572" s="296"/>
      <c r="J572" s="296"/>
      <c r="K572" s="104">
        <f t="shared" si="32"/>
        <v>0</v>
      </c>
    </row>
    <row r="573" spans="1:11" ht="15.75" customHeight="1" x14ac:dyDescent="0.25">
      <c r="A573" s="2">
        <v>302</v>
      </c>
      <c r="B573" s="101" t="str">
        <f>IF('proje ve personel bilgileri'!A315&lt;&gt;0,('proje ve personel bilgileri'!A315)," ")</f>
        <v xml:space="preserve"> </v>
      </c>
      <c r="C573" s="105"/>
      <c r="D573" s="296"/>
      <c r="E573" s="296"/>
      <c r="F573" s="296"/>
      <c r="G573" s="296"/>
      <c r="H573" s="296"/>
      <c r="I573" s="296"/>
      <c r="J573" s="296"/>
      <c r="K573" s="104">
        <f t="shared" si="32"/>
        <v>0</v>
      </c>
    </row>
    <row r="574" spans="1:11" ht="15.75" customHeight="1" x14ac:dyDescent="0.25">
      <c r="A574" s="1">
        <v>303</v>
      </c>
      <c r="B574" s="101" t="str">
        <f>IF('proje ve personel bilgileri'!A316&lt;&gt;0,('proje ve personel bilgileri'!A316)," ")</f>
        <v xml:space="preserve"> </v>
      </c>
      <c r="C574" s="105"/>
      <c r="D574" s="296"/>
      <c r="E574" s="296"/>
      <c r="F574" s="296"/>
      <c r="G574" s="296"/>
      <c r="H574" s="296"/>
      <c r="I574" s="296"/>
      <c r="J574" s="296"/>
      <c r="K574" s="104">
        <f t="shared" si="32"/>
        <v>0</v>
      </c>
    </row>
    <row r="575" spans="1:11" ht="15.75" customHeight="1" x14ac:dyDescent="0.25">
      <c r="A575" s="2">
        <v>304</v>
      </c>
      <c r="B575" s="101" t="str">
        <f>IF('proje ve personel bilgileri'!A317&lt;&gt;0,('proje ve personel bilgileri'!A317)," ")</f>
        <v xml:space="preserve"> </v>
      </c>
      <c r="C575" s="105"/>
      <c r="D575" s="296"/>
      <c r="E575" s="296"/>
      <c r="F575" s="296"/>
      <c r="G575" s="296"/>
      <c r="H575" s="296"/>
      <c r="I575" s="296"/>
      <c r="J575" s="296"/>
      <c r="K575" s="104">
        <f t="shared" si="32"/>
        <v>0</v>
      </c>
    </row>
    <row r="576" spans="1:11" ht="15.75" customHeight="1" x14ac:dyDescent="0.25">
      <c r="A576" s="1">
        <v>305</v>
      </c>
      <c r="B576" s="101" t="str">
        <f>IF('proje ve personel bilgileri'!A318&lt;&gt;0,('proje ve personel bilgileri'!A318)," ")</f>
        <v xml:space="preserve"> </v>
      </c>
      <c r="C576" s="105"/>
      <c r="D576" s="296"/>
      <c r="E576" s="296"/>
      <c r="F576" s="296"/>
      <c r="G576" s="296"/>
      <c r="H576" s="296"/>
      <c r="I576" s="296"/>
      <c r="J576" s="296"/>
      <c r="K576" s="104">
        <f t="shared" si="32"/>
        <v>0</v>
      </c>
    </row>
    <row r="577" spans="1:11" ht="15" customHeight="1" x14ac:dyDescent="0.25">
      <c r="A577" s="2">
        <v>306</v>
      </c>
      <c r="B577" s="101" t="str">
        <f>IF('proje ve personel bilgileri'!A319&lt;&gt;0,('proje ve personel bilgileri'!A319)," ")</f>
        <v xml:space="preserve"> </v>
      </c>
      <c r="C577" s="105"/>
      <c r="D577" s="296"/>
      <c r="E577" s="296"/>
      <c r="F577" s="296"/>
      <c r="G577" s="296"/>
      <c r="H577" s="296"/>
      <c r="I577" s="296"/>
      <c r="J577" s="296"/>
      <c r="K577" s="104">
        <f t="shared" si="32"/>
        <v>0</v>
      </c>
    </row>
    <row r="578" spans="1:11" ht="15.75" customHeight="1" x14ac:dyDescent="0.25">
      <c r="A578" s="341" t="s">
        <v>99</v>
      </c>
      <c r="B578" s="342"/>
      <c r="C578" s="7" t="str">
        <f t="shared" ref="C578:J578" si="33">IF($K$28&lt;&gt;0,SUM(C560:C577)," ")</f>
        <v xml:space="preserve"> </v>
      </c>
      <c r="D578" s="8" t="str">
        <f t="shared" si="33"/>
        <v xml:space="preserve"> </v>
      </c>
      <c r="E578" s="8" t="str">
        <f t="shared" si="33"/>
        <v xml:space="preserve"> </v>
      </c>
      <c r="F578" s="8" t="str">
        <f t="shared" si="33"/>
        <v xml:space="preserve"> </v>
      </c>
      <c r="G578" s="8" t="str">
        <f t="shared" si="33"/>
        <v xml:space="preserve"> </v>
      </c>
      <c r="H578" s="8" t="str">
        <f t="shared" si="33"/>
        <v xml:space="preserve"> </v>
      </c>
      <c r="I578" s="8" t="str">
        <f t="shared" si="33"/>
        <v xml:space="preserve"> </v>
      </c>
      <c r="J578" s="8" t="str">
        <f t="shared" si="33"/>
        <v xml:space="preserve"> </v>
      </c>
      <c r="K578" s="9">
        <f>SUM(K560:K577)+K544</f>
        <v>0</v>
      </c>
    </row>
    <row r="579" spans="1:11" ht="15" customHeight="1" x14ac:dyDescent="0.25">
      <c r="A579" s="300"/>
    </row>
    <row r="580" spans="1:11" ht="24" customHeight="1" x14ac:dyDescent="0.25">
      <c r="A580" s="332" t="s">
        <v>100</v>
      </c>
      <c r="B580" s="332"/>
      <c r="C580" s="332"/>
      <c r="D580" s="332"/>
      <c r="E580" s="332"/>
      <c r="F580" s="332"/>
      <c r="G580" s="332"/>
      <c r="H580" s="332"/>
      <c r="I580" s="332"/>
      <c r="J580" s="332"/>
      <c r="K580" s="332"/>
    </row>
    <row r="581" spans="1:11" ht="15" customHeight="1" x14ac:dyDescent="0.25">
      <c r="A581" s="51"/>
    </row>
    <row r="582" spans="1:11" ht="15" customHeight="1" x14ac:dyDescent="0.25">
      <c r="A582" s="298" t="s">
        <v>101</v>
      </c>
    </row>
    <row r="583" spans="1:11" ht="15" customHeight="1" x14ac:dyDescent="0.25">
      <c r="C583" s="298" t="s">
        <v>102</v>
      </c>
      <c r="E583" s="298" t="s">
        <v>103</v>
      </c>
    </row>
    <row r="586" spans="1:11" ht="15.75" customHeight="1" x14ac:dyDescent="0.25">
      <c r="A586" s="348" t="s">
        <v>85</v>
      </c>
      <c r="B586" s="348"/>
      <c r="C586" s="348"/>
      <c r="D586" s="348"/>
      <c r="E586" s="348"/>
      <c r="F586" s="348"/>
      <c r="G586" s="348"/>
      <c r="H586" s="348"/>
      <c r="I586" s="348"/>
      <c r="J586" s="348"/>
      <c r="K586" s="348"/>
    </row>
    <row r="587" spans="1:11" ht="15" customHeight="1" x14ac:dyDescent="0.25">
      <c r="A587" s="70"/>
      <c r="B587" s="70"/>
      <c r="C587" s="70"/>
      <c r="D587" s="70"/>
      <c r="E587" s="70"/>
      <c r="F587" s="78">
        <f>'proje ve personel bilgileri'!$B$5</f>
        <v>0</v>
      </c>
      <c r="G587" s="72">
        <f>IF('proje ve personel bilgileri'!$B$6=1,"/ Ocak ayına aittir.",(IF('proje ve personel bilgileri'!$B$6=2,"/ Temmuz ayına aittir.",0)))</f>
        <v>0</v>
      </c>
      <c r="H587" s="70"/>
      <c r="I587" s="70"/>
      <c r="J587" s="70"/>
      <c r="K587" s="70"/>
    </row>
    <row r="588" spans="1:11" ht="18.75" customHeight="1" x14ac:dyDescent="0.25">
      <c r="K588" s="4" t="s">
        <v>86</v>
      </c>
    </row>
    <row r="589" spans="1:11" ht="15.75" customHeight="1" x14ac:dyDescent="0.25">
      <c r="A589" s="349" t="s">
        <v>2</v>
      </c>
      <c r="B589" s="350"/>
      <c r="C589" s="351">
        <f>'proje ve personel bilgileri'!$B$2</f>
        <v>0</v>
      </c>
      <c r="D589" s="352"/>
      <c r="E589" s="352"/>
      <c r="F589" s="352"/>
      <c r="G589" s="352"/>
      <c r="H589" s="352"/>
      <c r="I589" s="352"/>
      <c r="J589" s="352"/>
      <c r="K589" s="353"/>
    </row>
    <row r="590" spans="1:11" ht="15.75" customHeight="1" x14ac:dyDescent="0.25">
      <c r="A590" s="354" t="s">
        <v>4</v>
      </c>
      <c r="B590" s="355"/>
      <c r="C590" s="356">
        <f>'proje ve personel bilgileri'!$B$3</f>
        <v>0</v>
      </c>
      <c r="D590" s="357"/>
      <c r="E590" s="357"/>
      <c r="F590" s="357"/>
      <c r="G590" s="357"/>
      <c r="H590" s="357"/>
      <c r="I590" s="357"/>
      <c r="J590" s="357"/>
      <c r="K590" s="358"/>
    </row>
    <row r="591" spans="1:11" ht="15" customHeight="1" x14ac:dyDescent="0.25">
      <c r="A591" s="343" t="s">
        <v>87</v>
      </c>
      <c r="B591" s="343" t="s">
        <v>15</v>
      </c>
      <c r="C591" s="343" t="s">
        <v>88</v>
      </c>
      <c r="D591" s="344" t="s">
        <v>89</v>
      </c>
      <c r="E591" s="346"/>
      <c r="F591" s="347"/>
      <c r="G591" s="343" t="s">
        <v>90</v>
      </c>
      <c r="H591" s="333" t="s">
        <v>91</v>
      </c>
      <c r="I591" s="333" t="s">
        <v>92</v>
      </c>
      <c r="J591" s="333" t="s">
        <v>93</v>
      </c>
      <c r="K591" s="336" t="s">
        <v>94</v>
      </c>
    </row>
    <row r="592" spans="1:11" ht="21" customHeight="1" x14ac:dyDescent="0.25">
      <c r="A592" s="338"/>
      <c r="B592" s="338"/>
      <c r="C592" s="338"/>
      <c r="D592" s="345"/>
      <c r="E592" s="339" t="s">
        <v>95</v>
      </c>
      <c r="F592" s="340"/>
      <c r="G592" s="338"/>
      <c r="H592" s="334"/>
      <c r="I592" s="334"/>
      <c r="J592" s="334"/>
      <c r="K592" s="337"/>
    </row>
    <row r="593" spans="1:11" ht="60.75" customHeight="1" x14ac:dyDescent="0.25">
      <c r="A593" s="338"/>
      <c r="B593" s="338"/>
      <c r="C593" s="338"/>
      <c r="D593" s="345"/>
      <c r="E593" s="5" t="s">
        <v>104</v>
      </c>
      <c r="F593" s="5" t="s">
        <v>97</v>
      </c>
      <c r="G593" s="338"/>
      <c r="H593" s="334"/>
      <c r="I593" s="335"/>
      <c r="J593" s="335"/>
      <c r="K593" s="338"/>
    </row>
    <row r="594" spans="1:11" ht="15.75" customHeight="1" x14ac:dyDescent="0.25">
      <c r="A594" s="338"/>
      <c r="B594" s="338"/>
      <c r="C594" s="338"/>
      <c r="D594" s="345"/>
      <c r="E594" s="6" t="s">
        <v>98</v>
      </c>
      <c r="F594" s="6" t="s">
        <v>98</v>
      </c>
      <c r="G594" s="294" t="s">
        <v>98</v>
      </c>
      <c r="H594" s="294" t="s">
        <v>98</v>
      </c>
      <c r="I594" s="297" t="s">
        <v>98</v>
      </c>
      <c r="J594" s="6" t="s">
        <v>98</v>
      </c>
      <c r="K594" s="338"/>
    </row>
    <row r="595" spans="1:11" ht="15.75" customHeight="1" x14ac:dyDescent="0.25">
      <c r="A595" s="1">
        <v>307</v>
      </c>
      <c r="B595" s="101" t="str">
        <f>IF('proje ve personel bilgileri'!A320&lt;&gt;0,('proje ve personel bilgileri'!A320)," ")</f>
        <v xml:space="preserve"> </v>
      </c>
      <c r="C595" s="102"/>
      <c r="D595" s="103"/>
      <c r="E595" s="103"/>
      <c r="F595" s="103"/>
      <c r="G595" s="103"/>
      <c r="H595" s="103"/>
      <c r="I595" s="103"/>
      <c r="J595" s="103"/>
      <c r="K595" s="104">
        <f t="shared" ref="K595:K612" si="34">IF(D595&lt;&gt;0,SUM(D595+E595+F595+G595-H595-I595-J595),0)</f>
        <v>0</v>
      </c>
    </row>
    <row r="596" spans="1:11" ht="15.75" customHeight="1" x14ac:dyDescent="0.25">
      <c r="A596" s="2">
        <v>308</v>
      </c>
      <c r="B596" s="101" t="str">
        <f>IF('proje ve personel bilgileri'!A321&lt;&gt;0,('proje ve personel bilgileri'!A321)," ")</f>
        <v xml:space="preserve"> </v>
      </c>
      <c r="C596" s="105"/>
      <c r="D596" s="296"/>
      <c r="E596" s="296"/>
      <c r="F596" s="296"/>
      <c r="G596" s="296"/>
      <c r="H596" s="296"/>
      <c r="I596" s="296"/>
      <c r="J596" s="296"/>
      <c r="K596" s="104">
        <f t="shared" si="34"/>
        <v>0</v>
      </c>
    </row>
    <row r="597" spans="1:11" ht="15.75" customHeight="1" x14ac:dyDescent="0.25">
      <c r="A597" s="1">
        <v>309</v>
      </c>
      <c r="B597" s="101" t="str">
        <f>IF('proje ve personel bilgileri'!A322&lt;&gt;0,('proje ve personel bilgileri'!A322)," ")</f>
        <v xml:space="preserve"> </v>
      </c>
      <c r="C597" s="105"/>
      <c r="D597" s="296"/>
      <c r="E597" s="296"/>
      <c r="F597" s="296"/>
      <c r="G597" s="296"/>
      <c r="H597" s="296"/>
      <c r="I597" s="296"/>
      <c r="J597" s="296"/>
      <c r="K597" s="104">
        <f t="shared" si="34"/>
        <v>0</v>
      </c>
    </row>
    <row r="598" spans="1:11" ht="15.75" customHeight="1" x14ac:dyDescent="0.25">
      <c r="A598" s="2">
        <v>310</v>
      </c>
      <c r="B598" s="101" t="str">
        <f>IF('proje ve personel bilgileri'!A323&lt;&gt;0,('proje ve personel bilgileri'!A323)," ")</f>
        <v xml:space="preserve"> </v>
      </c>
      <c r="C598" s="105"/>
      <c r="D598" s="296"/>
      <c r="E598" s="296"/>
      <c r="F598" s="296"/>
      <c r="G598" s="296"/>
      <c r="H598" s="296"/>
      <c r="I598" s="296"/>
      <c r="J598" s="296"/>
      <c r="K598" s="104">
        <f t="shared" si="34"/>
        <v>0</v>
      </c>
    </row>
    <row r="599" spans="1:11" ht="15.75" customHeight="1" x14ac:dyDescent="0.25">
      <c r="A599" s="1">
        <v>311</v>
      </c>
      <c r="B599" s="101" t="str">
        <f>IF('proje ve personel bilgileri'!A324&lt;&gt;0,('proje ve personel bilgileri'!A324)," ")</f>
        <v xml:space="preserve"> </v>
      </c>
      <c r="C599" s="105"/>
      <c r="D599" s="296"/>
      <c r="E599" s="296"/>
      <c r="F599" s="296"/>
      <c r="G599" s="296"/>
      <c r="H599" s="296"/>
      <c r="I599" s="296"/>
      <c r="J599" s="296"/>
      <c r="K599" s="104">
        <f t="shared" si="34"/>
        <v>0</v>
      </c>
    </row>
    <row r="600" spans="1:11" ht="15.75" customHeight="1" x14ac:dyDescent="0.25">
      <c r="A600" s="2">
        <v>312</v>
      </c>
      <c r="B600" s="101" t="str">
        <f>IF('proje ve personel bilgileri'!A325&lt;&gt;0,('proje ve personel bilgileri'!A325)," ")</f>
        <v xml:space="preserve"> </v>
      </c>
      <c r="C600" s="105"/>
      <c r="D600" s="296"/>
      <c r="E600" s="296"/>
      <c r="F600" s="296"/>
      <c r="G600" s="296"/>
      <c r="H600" s="296"/>
      <c r="I600" s="296"/>
      <c r="J600" s="296"/>
      <c r="K600" s="104">
        <f t="shared" si="34"/>
        <v>0</v>
      </c>
    </row>
    <row r="601" spans="1:11" ht="15.75" customHeight="1" x14ac:dyDescent="0.25">
      <c r="A601" s="1">
        <v>313</v>
      </c>
      <c r="B601" s="101" t="str">
        <f>IF('proje ve personel bilgileri'!A326&lt;&gt;0,('proje ve personel bilgileri'!A326)," ")</f>
        <v xml:space="preserve"> </v>
      </c>
      <c r="C601" s="105"/>
      <c r="D601" s="296"/>
      <c r="E601" s="296"/>
      <c r="F601" s="296"/>
      <c r="G601" s="296"/>
      <c r="H601" s="296"/>
      <c r="I601" s="296"/>
      <c r="J601" s="296"/>
      <c r="K601" s="104">
        <f t="shared" si="34"/>
        <v>0</v>
      </c>
    </row>
    <row r="602" spans="1:11" ht="15.75" customHeight="1" x14ac:dyDescent="0.25">
      <c r="A602" s="2">
        <v>314</v>
      </c>
      <c r="B602" s="101" t="str">
        <f>IF('proje ve personel bilgileri'!A327&lt;&gt;0,('proje ve personel bilgileri'!A327)," ")</f>
        <v xml:space="preserve"> </v>
      </c>
      <c r="C602" s="105"/>
      <c r="D602" s="296"/>
      <c r="E602" s="296"/>
      <c r="F602" s="296"/>
      <c r="G602" s="296"/>
      <c r="H602" s="296"/>
      <c r="I602" s="296"/>
      <c r="J602" s="296"/>
      <c r="K602" s="104">
        <f t="shared" si="34"/>
        <v>0</v>
      </c>
    </row>
    <row r="603" spans="1:11" ht="15.75" customHeight="1" x14ac:dyDescent="0.25">
      <c r="A603" s="1">
        <v>315</v>
      </c>
      <c r="B603" s="101" t="str">
        <f>IF('proje ve personel bilgileri'!A328&lt;&gt;0,('proje ve personel bilgileri'!A328)," ")</f>
        <v xml:space="preserve"> </v>
      </c>
      <c r="C603" s="105"/>
      <c r="D603" s="296"/>
      <c r="E603" s="296"/>
      <c r="F603" s="296"/>
      <c r="G603" s="296"/>
      <c r="H603" s="296"/>
      <c r="I603" s="296"/>
      <c r="J603" s="296"/>
      <c r="K603" s="104">
        <f t="shared" si="34"/>
        <v>0</v>
      </c>
    </row>
    <row r="604" spans="1:11" ht="15.75" customHeight="1" x14ac:dyDescent="0.25">
      <c r="A604" s="2">
        <v>316</v>
      </c>
      <c r="B604" s="101" t="str">
        <f>IF('proje ve personel bilgileri'!A329&lt;&gt;0,('proje ve personel bilgileri'!A329)," ")</f>
        <v xml:space="preserve"> </v>
      </c>
      <c r="C604" s="105"/>
      <c r="D604" s="296"/>
      <c r="E604" s="296"/>
      <c r="F604" s="296"/>
      <c r="G604" s="296"/>
      <c r="H604" s="296"/>
      <c r="I604" s="296"/>
      <c r="J604" s="296"/>
      <c r="K604" s="104">
        <f t="shared" si="34"/>
        <v>0</v>
      </c>
    </row>
    <row r="605" spans="1:11" ht="15.75" customHeight="1" x14ac:dyDescent="0.25">
      <c r="A605" s="1">
        <v>317</v>
      </c>
      <c r="B605" s="101" t="str">
        <f>IF('proje ve personel bilgileri'!A330&lt;&gt;0,('proje ve personel bilgileri'!A330)," ")</f>
        <v xml:space="preserve"> </v>
      </c>
      <c r="C605" s="105"/>
      <c r="D605" s="296"/>
      <c r="E605" s="296"/>
      <c r="F605" s="296"/>
      <c r="G605" s="296"/>
      <c r="H605" s="296"/>
      <c r="I605" s="296"/>
      <c r="J605" s="296"/>
      <c r="K605" s="104">
        <f t="shared" si="34"/>
        <v>0</v>
      </c>
    </row>
    <row r="606" spans="1:11" ht="15.75" customHeight="1" x14ac:dyDescent="0.25">
      <c r="A606" s="2">
        <v>318</v>
      </c>
      <c r="B606" s="101" t="str">
        <f>IF('proje ve personel bilgileri'!A331&lt;&gt;0,('proje ve personel bilgileri'!A331)," ")</f>
        <v xml:space="preserve"> </v>
      </c>
      <c r="C606" s="105"/>
      <c r="D606" s="296"/>
      <c r="E606" s="296"/>
      <c r="F606" s="296"/>
      <c r="G606" s="296"/>
      <c r="H606" s="296"/>
      <c r="I606" s="296"/>
      <c r="J606" s="296"/>
      <c r="K606" s="104">
        <f t="shared" si="34"/>
        <v>0</v>
      </c>
    </row>
    <row r="607" spans="1:11" ht="15.75" customHeight="1" x14ac:dyDescent="0.25">
      <c r="A607" s="1">
        <v>319</v>
      </c>
      <c r="B607" s="101" t="str">
        <f>IF('proje ve personel bilgileri'!A332&lt;&gt;0,('proje ve personel bilgileri'!A332)," ")</f>
        <v xml:space="preserve"> </v>
      </c>
      <c r="C607" s="105"/>
      <c r="D607" s="296"/>
      <c r="E607" s="296"/>
      <c r="F607" s="296"/>
      <c r="G607" s="296"/>
      <c r="H607" s="296"/>
      <c r="I607" s="296"/>
      <c r="J607" s="296"/>
      <c r="K607" s="104">
        <f t="shared" si="34"/>
        <v>0</v>
      </c>
    </row>
    <row r="608" spans="1:11" ht="15.75" customHeight="1" x14ac:dyDescent="0.25">
      <c r="A608" s="2">
        <v>320</v>
      </c>
      <c r="B608" s="101" t="str">
        <f>IF('proje ve personel bilgileri'!A333&lt;&gt;0,('proje ve personel bilgileri'!A333)," ")</f>
        <v xml:space="preserve"> </v>
      </c>
      <c r="C608" s="105"/>
      <c r="D608" s="296"/>
      <c r="E608" s="296"/>
      <c r="F608" s="296"/>
      <c r="G608" s="296"/>
      <c r="H608" s="296"/>
      <c r="I608" s="296"/>
      <c r="J608" s="296"/>
      <c r="K608" s="104">
        <f t="shared" si="34"/>
        <v>0</v>
      </c>
    </row>
    <row r="609" spans="1:11" ht="15.75" customHeight="1" x14ac:dyDescent="0.25">
      <c r="A609" s="1">
        <v>321</v>
      </c>
      <c r="B609" s="101" t="str">
        <f>IF('proje ve personel bilgileri'!A334&lt;&gt;0,('proje ve personel bilgileri'!A334)," ")</f>
        <v xml:space="preserve"> </v>
      </c>
      <c r="C609" s="105"/>
      <c r="D609" s="296"/>
      <c r="E609" s="296"/>
      <c r="F609" s="296"/>
      <c r="G609" s="296"/>
      <c r="H609" s="296"/>
      <c r="I609" s="296"/>
      <c r="J609" s="296"/>
      <c r="K609" s="104">
        <f t="shared" si="34"/>
        <v>0</v>
      </c>
    </row>
    <row r="610" spans="1:11" ht="15.75" customHeight="1" x14ac:dyDescent="0.25">
      <c r="A610" s="2">
        <v>322</v>
      </c>
      <c r="B610" s="101" t="str">
        <f>IF('proje ve personel bilgileri'!A335&lt;&gt;0,('proje ve personel bilgileri'!A335)," ")</f>
        <v xml:space="preserve"> </v>
      </c>
      <c r="C610" s="105"/>
      <c r="D610" s="296"/>
      <c r="E610" s="296"/>
      <c r="F610" s="296"/>
      <c r="G610" s="296"/>
      <c r="H610" s="296"/>
      <c r="I610" s="296"/>
      <c r="J610" s="296"/>
      <c r="K610" s="104">
        <f t="shared" si="34"/>
        <v>0</v>
      </c>
    </row>
    <row r="611" spans="1:11" ht="15.75" customHeight="1" x14ac:dyDescent="0.25">
      <c r="A611" s="1">
        <v>323</v>
      </c>
      <c r="B611" s="101" t="str">
        <f>IF('proje ve personel bilgileri'!A336&lt;&gt;0,('proje ve personel bilgileri'!A336)," ")</f>
        <v xml:space="preserve"> </v>
      </c>
      <c r="C611" s="105"/>
      <c r="D611" s="296"/>
      <c r="E611" s="296"/>
      <c r="F611" s="296"/>
      <c r="G611" s="296"/>
      <c r="H611" s="296"/>
      <c r="I611" s="296"/>
      <c r="J611" s="296"/>
      <c r="K611" s="104">
        <f t="shared" si="34"/>
        <v>0</v>
      </c>
    </row>
    <row r="612" spans="1:11" ht="15" customHeight="1" x14ac:dyDescent="0.25">
      <c r="A612" s="2">
        <v>324</v>
      </c>
      <c r="B612" s="101" t="str">
        <f>IF('proje ve personel bilgileri'!A337&lt;&gt;0,('proje ve personel bilgileri'!A337)," ")</f>
        <v xml:space="preserve"> </v>
      </c>
      <c r="C612" s="105"/>
      <c r="D612" s="296"/>
      <c r="E612" s="296"/>
      <c r="F612" s="296"/>
      <c r="G612" s="296"/>
      <c r="H612" s="296"/>
      <c r="I612" s="296"/>
      <c r="J612" s="296"/>
      <c r="K612" s="104">
        <f t="shared" si="34"/>
        <v>0</v>
      </c>
    </row>
    <row r="613" spans="1:11" ht="15.75" customHeight="1" x14ac:dyDescent="0.25">
      <c r="A613" s="341" t="s">
        <v>99</v>
      </c>
      <c r="B613" s="342"/>
      <c r="C613" s="7" t="str">
        <f t="shared" ref="C613:J613" si="35">IF($K$28&lt;&gt;0,SUM(C595:C612)," ")</f>
        <v xml:space="preserve"> </v>
      </c>
      <c r="D613" s="8" t="str">
        <f t="shared" si="35"/>
        <v xml:space="preserve"> </v>
      </c>
      <c r="E613" s="8" t="str">
        <f t="shared" si="35"/>
        <v xml:space="preserve"> </v>
      </c>
      <c r="F613" s="8" t="str">
        <f t="shared" si="35"/>
        <v xml:space="preserve"> </v>
      </c>
      <c r="G613" s="8" t="str">
        <f t="shared" si="35"/>
        <v xml:space="preserve"> </v>
      </c>
      <c r="H613" s="8" t="str">
        <f t="shared" si="35"/>
        <v xml:space="preserve"> </v>
      </c>
      <c r="I613" s="8" t="str">
        <f t="shared" si="35"/>
        <v xml:space="preserve"> </v>
      </c>
      <c r="J613" s="8" t="str">
        <f t="shared" si="35"/>
        <v xml:space="preserve"> </v>
      </c>
      <c r="K613" s="9">
        <f>SUM(K595:K612)+K578</f>
        <v>0</v>
      </c>
    </row>
    <row r="614" spans="1:11" ht="15" customHeight="1" x14ac:dyDescent="0.25">
      <c r="A614" s="300"/>
    </row>
    <row r="615" spans="1:11" ht="25.5" customHeight="1" x14ac:dyDescent="0.25">
      <c r="A615" s="332" t="s">
        <v>100</v>
      </c>
      <c r="B615" s="332"/>
      <c r="C615" s="332"/>
      <c r="D615" s="332"/>
      <c r="E615" s="332"/>
      <c r="F615" s="332"/>
      <c r="G615" s="332"/>
      <c r="H615" s="332"/>
      <c r="I615" s="332"/>
      <c r="J615" s="332"/>
      <c r="K615" s="332"/>
    </row>
    <row r="616" spans="1:11" ht="15" customHeight="1" x14ac:dyDescent="0.25">
      <c r="A616" s="51"/>
    </row>
    <row r="617" spans="1:11" ht="15" customHeight="1" x14ac:dyDescent="0.25">
      <c r="A617" s="298" t="s">
        <v>101</v>
      </c>
    </row>
    <row r="618" spans="1:11" ht="15" customHeight="1" x14ac:dyDescent="0.25">
      <c r="C618" s="298" t="s">
        <v>102</v>
      </c>
      <c r="E618" s="298" t="s">
        <v>103</v>
      </c>
    </row>
    <row r="620" spans="1:11" ht="15.75" customHeight="1" x14ac:dyDescent="0.25">
      <c r="A620" s="348" t="s">
        <v>85</v>
      </c>
      <c r="B620" s="348"/>
      <c r="C620" s="348"/>
      <c r="D620" s="348"/>
      <c r="E620" s="348"/>
      <c r="F620" s="348"/>
      <c r="G620" s="348"/>
      <c r="H620" s="348"/>
      <c r="I620" s="348"/>
      <c r="J620" s="348"/>
      <c r="K620" s="348"/>
    </row>
    <row r="621" spans="1:11" ht="15" customHeight="1" x14ac:dyDescent="0.25">
      <c r="A621" s="70"/>
      <c r="B621" s="70"/>
      <c r="C621" s="70"/>
      <c r="D621" s="70"/>
      <c r="E621" s="70"/>
      <c r="F621" s="78">
        <f>'proje ve personel bilgileri'!$B$5</f>
        <v>0</v>
      </c>
      <c r="G621" s="72">
        <f>IF('proje ve personel bilgileri'!$B$6=1,"/ Ocak ayına aittir.",(IF('proje ve personel bilgileri'!$B$6=2,"/ Temmuz ayına aittir.",0)))</f>
        <v>0</v>
      </c>
      <c r="H621" s="70"/>
      <c r="I621" s="70"/>
      <c r="J621" s="70"/>
      <c r="K621" s="70"/>
    </row>
    <row r="622" spans="1:11" ht="18.75" customHeight="1" x14ac:dyDescent="0.25">
      <c r="K622" s="4" t="s">
        <v>86</v>
      </c>
    </row>
    <row r="623" spans="1:11" ht="15.75" customHeight="1" x14ac:dyDescent="0.25">
      <c r="A623" s="349" t="s">
        <v>2</v>
      </c>
      <c r="B623" s="350"/>
      <c r="C623" s="351">
        <f>'proje ve personel bilgileri'!$B$2</f>
        <v>0</v>
      </c>
      <c r="D623" s="352"/>
      <c r="E623" s="352"/>
      <c r="F623" s="352"/>
      <c r="G623" s="352"/>
      <c r="H623" s="352"/>
      <c r="I623" s="352"/>
      <c r="J623" s="352"/>
      <c r="K623" s="353"/>
    </row>
    <row r="624" spans="1:11" ht="15.75" customHeight="1" x14ac:dyDescent="0.25">
      <c r="A624" s="354" t="s">
        <v>4</v>
      </c>
      <c r="B624" s="355"/>
      <c r="C624" s="356">
        <f>'proje ve personel bilgileri'!$B$3</f>
        <v>0</v>
      </c>
      <c r="D624" s="357"/>
      <c r="E624" s="357"/>
      <c r="F624" s="357"/>
      <c r="G624" s="357"/>
      <c r="H624" s="357"/>
      <c r="I624" s="357"/>
      <c r="J624" s="357"/>
      <c r="K624" s="358"/>
    </row>
    <row r="625" spans="1:11" ht="15" customHeight="1" x14ac:dyDescent="0.25">
      <c r="A625" s="343" t="s">
        <v>87</v>
      </c>
      <c r="B625" s="343" t="s">
        <v>15</v>
      </c>
      <c r="C625" s="343" t="s">
        <v>88</v>
      </c>
      <c r="D625" s="344" t="s">
        <v>89</v>
      </c>
      <c r="E625" s="346"/>
      <c r="F625" s="347"/>
      <c r="G625" s="343" t="s">
        <v>90</v>
      </c>
      <c r="H625" s="333" t="s">
        <v>91</v>
      </c>
      <c r="I625" s="333" t="s">
        <v>92</v>
      </c>
      <c r="J625" s="333" t="s">
        <v>93</v>
      </c>
      <c r="K625" s="336" t="s">
        <v>94</v>
      </c>
    </row>
    <row r="626" spans="1:11" ht="22.5" customHeight="1" x14ac:dyDescent="0.25">
      <c r="A626" s="338"/>
      <c r="B626" s="338"/>
      <c r="C626" s="338"/>
      <c r="D626" s="345"/>
      <c r="E626" s="339" t="s">
        <v>95</v>
      </c>
      <c r="F626" s="340"/>
      <c r="G626" s="338"/>
      <c r="H626" s="334"/>
      <c r="I626" s="334"/>
      <c r="J626" s="334"/>
      <c r="K626" s="337"/>
    </row>
    <row r="627" spans="1:11" ht="60.75" customHeight="1" x14ac:dyDescent="0.25">
      <c r="A627" s="338"/>
      <c r="B627" s="338"/>
      <c r="C627" s="338"/>
      <c r="D627" s="345"/>
      <c r="E627" s="5" t="s">
        <v>104</v>
      </c>
      <c r="F627" s="5" t="s">
        <v>97</v>
      </c>
      <c r="G627" s="338"/>
      <c r="H627" s="334"/>
      <c r="I627" s="335"/>
      <c r="J627" s="335"/>
      <c r="K627" s="338"/>
    </row>
    <row r="628" spans="1:11" ht="15.75" customHeight="1" x14ac:dyDescent="0.25">
      <c r="A628" s="338"/>
      <c r="B628" s="338"/>
      <c r="C628" s="338"/>
      <c r="D628" s="345"/>
      <c r="E628" s="6" t="s">
        <v>98</v>
      </c>
      <c r="F628" s="6" t="s">
        <v>98</v>
      </c>
      <c r="G628" s="294" t="s">
        <v>98</v>
      </c>
      <c r="H628" s="294" t="s">
        <v>98</v>
      </c>
      <c r="I628" s="297" t="s">
        <v>98</v>
      </c>
      <c r="J628" s="6" t="s">
        <v>98</v>
      </c>
      <c r="K628" s="338"/>
    </row>
    <row r="629" spans="1:11" ht="15.75" customHeight="1" x14ac:dyDescent="0.25">
      <c r="A629" s="1">
        <v>325</v>
      </c>
      <c r="B629" s="101" t="str">
        <f>IF('proje ve personel bilgileri'!A338&lt;&gt;0,('proje ve personel bilgileri'!A338)," ")</f>
        <v xml:space="preserve"> </v>
      </c>
      <c r="C629" s="102"/>
      <c r="D629" s="103"/>
      <c r="E629" s="103"/>
      <c r="F629" s="103"/>
      <c r="G629" s="103"/>
      <c r="H629" s="103"/>
      <c r="I629" s="103"/>
      <c r="J629" s="103"/>
      <c r="K629" s="104">
        <f t="shared" ref="K629:K646" si="36">IF(D629&lt;&gt;0,SUM(D629+E629+F629+G629-H629-I629-J629),0)</f>
        <v>0</v>
      </c>
    </row>
    <row r="630" spans="1:11" ht="15.75" customHeight="1" x14ac:dyDescent="0.25">
      <c r="A630" s="2">
        <v>326</v>
      </c>
      <c r="B630" s="101" t="str">
        <f>IF('proje ve personel bilgileri'!A339&lt;&gt;0,('proje ve personel bilgileri'!A339)," ")</f>
        <v xml:space="preserve"> </v>
      </c>
      <c r="C630" s="105"/>
      <c r="D630" s="296"/>
      <c r="E630" s="296"/>
      <c r="F630" s="296"/>
      <c r="G630" s="296"/>
      <c r="H630" s="296"/>
      <c r="I630" s="296"/>
      <c r="J630" s="296"/>
      <c r="K630" s="104">
        <f t="shared" si="36"/>
        <v>0</v>
      </c>
    </row>
    <row r="631" spans="1:11" ht="15.75" customHeight="1" x14ac:dyDescent="0.25">
      <c r="A631" s="1">
        <v>327</v>
      </c>
      <c r="B631" s="101" t="str">
        <f>IF('proje ve personel bilgileri'!A340&lt;&gt;0,('proje ve personel bilgileri'!A340)," ")</f>
        <v xml:space="preserve"> </v>
      </c>
      <c r="C631" s="105"/>
      <c r="D631" s="296"/>
      <c r="E631" s="296"/>
      <c r="F631" s="296"/>
      <c r="G631" s="296"/>
      <c r="H631" s="296"/>
      <c r="I631" s="296"/>
      <c r="J631" s="296"/>
      <c r="K631" s="104">
        <f t="shared" si="36"/>
        <v>0</v>
      </c>
    </row>
    <row r="632" spans="1:11" ht="15.75" customHeight="1" x14ac:dyDescent="0.25">
      <c r="A632" s="2">
        <v>328</v>
      </c>
      <c r="B632" s="101" t="str">
        <f>IF('proje ve personel bilgileri'!A341&lt;&gt;0,('proje ve personel bilgileri'!A341)," ")</f>
        <v xml:space="preserve"> </v>
      </c>
      <c r="C632" s="105"/>
      <c r="D632" s="296"/>
      <c r="E632" s="296"/>
      <c r="F632" s="296"/>
      <c r="G632" s="296"/>
      <c r="H632" s="296"/>
      <c r="I632" s="296"/>
      <c r="J632" s="296"/>
      <c r="K632" s="104">
        <f t="shared" si="36"/>
        <v>0</v>
      </c>
    </row>
    <row r="633" spans="1:11" ht="15.75" customHeight="1" x14ac:dyDescent="0.25">
      <c r="A633" s="1">
        <v>329</v>
      </c>
      <c r="B633" s="101" t="str">
        <f>IF('proje ve personel bilgileri'!A342&lt;&gt;0,('proje ve personel bilgileri'!A342)," ")</f>
        <v xml:space="preserve"> </v>
      </c>
      <c r="C633" s="105"/>
      <c r="D633" s="296"/>
      <c r="E633" s="296"/>
      <c r="F633" s="296"/>
      <c r="G633" s="296"/>
      <c r="H633" s="296"/>
      <c r="I633" s="296"/>
      <c r="J633" s="296"/>
      <c r="K633" s="104">
        <f t="shared" si="36"/>
        <v>0</v>
      </c>
    </row>
    <row r="634" spans="1:11" ht="15.75" customHeight="1" x14ac:dyDescent="0.25">
      <c r="A634" s="2">
        <v>330</v>
      </c>
      <c r="B634" s="101" t="str">
        <f>IF('proje ve personel bilgileri'!A343&lt;&gt;0,('proje ve personel bilgileri'!A343)," ")</f>
        <v xml:space="preserve"> </v>
      </c>
      <c r="C634" s="105"/>
      <c r="D634" s="296"/>
      <c r="E634" s="296"/>
      <c r="F634" s="296"/>
      <c r="G634" s="296"/>
      <c r="H634" s="296"/>
      <c r="I634" s="296"/>
      <c r="J634" s="296"/>
      <c r="K634" s="104">
        <f t="shared" si="36"/>
        <v>0</v>
      </c>
    </row>
    <row r="635" spans="1:11" ht="15.75" customHeight="1" x14ac:dyDescent="0.25">
      <c r="A635" s="1">
        <v>331</v>
      </c>
      <c r="B635" s="101" t="str">
        <f>IF('proje ve personel bilgileri'!A344&lt;&gt;0,('proje ve personel bilgileri'!A344)," ")</f>
        <v xml:space="preserve"> </v>
      </c>
      <c r="C635" s="105"/>
      <c r="D635" s="296"/>
      <c r="E635" s="296"/>
      <c r="F635" s="296"/>
      <c r="G635" s="296"/>
      <c r="H635" s="296"/>
      <c r="I635" s="296"/>
      <c r="J635" s="296"/>
      <c r="K635" s="104">
        <f t="shared" si="36"/>
        <v>0</v>
      </c>
    </row>
    <row r="636" spans="1:11" ht="15.75" customHeight="1" x14ac:dyDescent="0.25">
      <c r="A636" s="2">
        <v>332</v>
      </c>
      <c r="B636" s="101" t="str">
        <f>IF('proje ve personel bilgileri'!A345&lt;&gt;0,('proje ve personel bilgileri'!A345)," ")</f>
        <v xml:space="preserve"> </v>
      </c>
      <c r="C636" s="105"/>
      <c r="D636" s="296"/>
      <c r="E636" s="296"/>
      <c r="F636" s="296"/>
      <c r="G636" s="296"/>
      <c r="H636" s="296"/>
      <c r="I636" s="296"/>
      <c r="J636" s="296"/>
      <c r="K636" s="104">
        <f t="shared" si="36"/>
        <v>0</v>
      </c>
    </row>
    <row r="637" spans="1:11" ht="15.75" customHeight="1" x14ac:dyDescent="0.25">
      <c r="A637" s="1">
        <v>333</v>
      </c>
      <c r="B637" s="101" t="str">
        <f>IF('proje ve personel bilgileri'!A346&lt;&gt;0,('proje ve personel bilgileri'!A346)," ")</f>
        <v xml:space="preserve"> </v>
      </c>
      <c r="C637" s="105"/>
      <c r="D637" s="296"/>
      <c r="E637" s="296"/>
      <c r="F637" s="296"/>
      <c r="G637" s="296"/>
      <c r="H637" s="296"/>
      <c r="I637" s="296"/>
      <c r="J637" s="296"/>
      <c r="K637" s="104">
        <f t="shared" si="36"/>
        <v>0</v>
      </c>
    </row>
    <row r="638" spans="1:11" ht="15.75" customHeight="1" x14ac:dyDescent="0.25">
      <c r="A638" s="2">
        <v>334</v>
      </c>
      <c r="B638" s="101" t="str">
        <f>IF('proje ve personel bilgileri'!A347&lt;&gt;0,('proje ve personel bilgileri'!A347)," ")</f>
        <v xml:space="preserve"> </v>
      </c>
      <c r="C638" s="105"/>
      <c r="D638" s="296"/>
      <c r="E638" s="296"/>
      <c r="F638" s="296"/>
      <c r="G638" s="296"/>
      <c r="H638" s="296"/>
      <c r="I638" s="296"/>
      <c r="J638" s="296"/>
      <c r="K638" s="104">
        <f t="shared" si="36"/>
        <v>0</v>
      </c>
    </row>
    <row r="639" spans="1:11" ht="15.75" customHeight="1" x14ac:dyDescent="0.25">
      <c r="A639" s="1">
        <v>335</v>
      </c>
      <c r="B639" s="101" t="str">
        <f>IF('proje ve personel bilgileri'!A348&lt;&gt;0,('proje ve personel bilgileri'!A348)," ")</f>
        <v xml:space="preserve"> </v>
      </c>
      <c r="C639" s="105"/>
      <c r="D639" s="296"/>
      <c r="E639" s="296"/>
      <c r="F639" s="296"/>
      <c r="G639" s="296"/>
      <c r="H639" s="296"/>
      <c r="I639" s="296"/>
      <c r="J639" s="296"/>
      <c r="K639" s="104">
        <f t="shared" si="36"/>
        <v>0</v>
      </c>
    </row>
    <row r="640" spans="1:11" ht="15.75" customHeight="1" x14ac:dyDescent="0.25">
      <c r="A640" s="2">
        <v>336</v>
      </c>
      <c r="B640" s="101" t="str">
        <f>IF('proje ve personel bilgileri'!A349&lt;&gt;0,('proje ve personel bilgileri'!A349)," ")</f>
        <v xml:space="preserve"> </v>
      </c>
      <c r="C640" s="105"/>
      <c r="D640" s="296"/>
      <c r="E640" s="296"/>
      <c r="F640" s="296"/>
      <c r="G640" s="296"/>
      <c r="H640" s="296"/>
      <c r="I640" s="296"/>
      <c r="J640" s="296"/>
      <c r="K640" s="104">
        <f t="shared" si="36"/>
        <v>0</v>
      </c>
    </row>
    <row r="641" spans="1:11" ht="15.75" customHeight="1" x14ac:dyDescent="0.25">
      <c r="A641" s="1">
        <v>337</v>
      </c>
      <c r="B641" s="101" t="str">
        <f>IF('proje ve personel bilgileri'!A350&lt;&gt;0,('proje ve personel bilgileri'!A350)," ")</f>
        <v xml:space="preserve"> </v>
      </c>
      <c r="C641" s="105"/>
      <c r="D641" s="296"/>
      <c r="E641" s="296"/>
      <c r="F641" s="296"/>
      <c r="G641" s="296"/>
      <c r="H641" s="296"/>
      <c r="I641" s="296"/>
      <c r="J641" s="296"/>
      <c r="K641" s="104">
        <f t="shared" si="36"/>
        <v>0</v>
      </c>
    </row>
    <row r="642" spans="1:11" ht="15.75" customHeight="1" x14ac:dyDescent="0.25">
      <c r="A642" s="2">
        <v>338</v>
      </c>
      <c r="B642" s="101" t="str">
        <f>IF('proje ve personel bilgileri'!A351&lt;&gt;0,('proje ve personel bilgileri'!A351)," ")</f>
        <v xml:space="preserve"> </v>
      </c>
      <c r="C642" s="105"/>
      <c r="D642" s="296"/>
      <c r="E642" s="296"/>
      <c r="F642" s="296"/>
      <c r="G642" s="296"/>
      <c r="H642" s="296"/>
      <c r="I642" s="296"/>
      <c r="J642" s="296"/>
      <c r="K642" s="104">
        <f t="shared" si="36"/>
        <v>0</v>
      </c>
    </row>
    <row r="643" spans="1:11" ht="15.75" customHeight="1" x14ac:dyDescent="0.25">
      <c r="A643" s="1">
        <v>339</v>
      </c>
      <c r="B643" s="101" t="str">
        <f>IF('proje ve personel bilgileri'!A352&lt;&gt;0,('proje ve personel bilgileri'!A352)," ")</f>
        <v xml:space="preserve"> </v>
      </c>
      <c r="C643" s="105"/>
      <c r="D643" s="296"/>
      <c r="E643" s="296"/>
      <c r="F643" s="296"/>
      <c r="G643" s="296"/>
      <c r="H643" s="296"/>
      <c r="I643" s="296"/>
      <c r="J643" s="296"/>
      <c r="K643" s="104">
        <f t="shared" si="36"/>
        <v>0</v>
      </c>
    </row>
    <row r="644" spans="1:11" ht="15.75" customHeight="1" x14ac:dyDescent="0.25">
      <c r="A644" s="2">
        <v>340</v>
      </c>
      <c r="B644" s="101" t="str">
        <f>IF('proje ve personel bilgileri'!A353&lt;&gt;0,('proje ve personel bilgileri'!A353)," ")</f>
        <v xml:space="preserve"> </v>
      </c>
      <c r="C644" s="105"/>
      <c r="D644" s="296"/>
      <c r="E644" s="296"/>
      <c r="F644" s="296"/>
      <c r="G644" s="296"/>
      <c r="H644" s="296"/>
      <c r="I644" s="296"/>
      <c r="J644" s="296"/>
      <c r="K644" s="104">
        <f t="shared" si="36"/>
        <v>0</v>
      </c>
    </row>
    <row r="645" spans="1:11" ht="15.75" customHeight="1" x14ac:dyDescent="0.25">
      <c r="A645" s="1">
        <v>341</v>
      </c>
      <c r="B645" s="101" t="str">
        <f>IF('proje ve personel bilgileri'!A354&lt;&gt;0,('proje ve personel bilgileri'!A354)," ")</f>
        <v xml:space="preserve"> </v>
      </c>
      <c r="C645" s="105"/>
      <c r="D645" s="296"/>
      <c r="E645" s="296"/>
      <c r="F645" s="296"/>
      <c r="G645" s="296"/>
      <c r="H645" s="296"/>
      <c r="I645" s="296"/>
      <c r="J645" s="296"/>
      <c r="K645" s="104">
        <f t="shared" si="36"/>
        <v>0</v>
      </c>
    </row>
    <row r="646" spans="1:11" ht="15" customHeight="1" x14ac:dyDescent="0.25">
      <c r="A646" s="2">
        <v>342</v>
      </c>
      <c r="B646" s="101" t="str">
        <f>IF('proje ve personel bilgileri'!A355&lt;&gt;0,('proje ve personel bilgileri'!A355)," ")</f>
        <v xml:space="preserve"> </v>
      </c>
      <c r="C646" s="105"/>
      <c r="D646" s="296"/>
      <c r="E646" s="296"/>
      <c r="F646" s="296"/>
      <c r="G646" s="296"/>
      <c r="H646" s="296"/>
      <c r="I646" s="296"/>
      <c r="J646" s="296"/>
      <c r="K646" s="104">
        <f t="shared" si="36"/>
        <v>0</v>
      </c>
    </row>
    <row r="647" spans="1:11" ht="15.75" customHeight="1" x14ac:dyDescent="0.25">
      <c r="A647" s="341" t="s">
        <v>99</v>
      </c>
      <c r="B647" s="342"/>
      <c r="C647" s="7" t="str">
        <f t="shared" ref="C647:J647" si="37">IF($K$28&lt;&gt;0,SUM(C629:C646)," ")</f>
        <v xml:space="preserve"> </v>
      </c>
      <c r="D647" s="8" t="str">
        <f t="shared" si="37"/>
        <v xml:space="preserve"> </v>
      </c>
      <c r="E647" s="8" t="str">
        <f t="shared" si="37"/>
        <v xml:space="preserve"> </v>
      </c>
      <c r="F647" s="8" t="str">
        <f t="shared" si="37"/>
        <v xml:space="preserve"> </v>
      </c>
      <c r="G647" s="8" t="str">
        <f t="shared" si="37"/>
        <v xml:space="preserve"> </v>
      </c>
      <c r="H647" s="8" t="str">
        <f t="shared" si="37"/>
        <v xml:space="preserve"> </v>
      </c>
      <c r="I647" s="8" t="str">
        <f t="shared" si="37"/>
        <v xml:space="preserve"> </v>
      </c>
      <c r="J647" s="8" t="str">
        <f t="shared" si="37"/>
        <v xml:space="preserve"> </v>
      </c>
      <c r="K647" s="9">
        <f>SUM(K629:K646)+K613</f>
        <v>0</v>
      </c>
    </row>
    <row r="648" spans="1:11" ht="15" customHeight="1" x14ac:dyDescent="0.25">
      <c r="A648" s="300"/>
    </row>
    <row r="649" spans="1:11" ht="24" customHeight="1" x14ac:dyDescent="0.25">
      <c r="A649" s="332" t="s">
        <v>100</v>
      </c>
      <c r="B649" s="332"/>
      <c r="C649" s="332"/>
      <c r="D649" s="332"/>
      <c r="E649" s="332"/>
      <c r="F649" s="332"/>
      <c r="G649" s="332"/>
      <c r="H649" s="332"/>
      <c r="I649" s="332"/>
      <c r="J649" s="332"/>
      <c r="K649" s="332"/>
    </row>
    <row r="650" spans="1:11" ht="15" customHeight="1" x14ac:dyDescent="0.25">
      <c r="A650" s="51"/>
    </row>
    <row r="651" spans="1:11" ht="15" customHeight="1" x14ac:dyDescent="0.25">
      <c r="A651" s="298" t="s">
        <v>101</v>
      </c>
    </row>
    <row r="652" spans="1:11" ht="15" customHeight="1" x14ac:dyDescent="0.25">
      <c r="C652" s="298" t="s">
        <v>102</v>
      </c>
      <c r="E652" s="298" t="s">
        <v>103</v>
      </c>
    </row>
    <row r="654" spans="1:11" ht="15.75" customHeight="1" x14ac:dyDescent="0.25">
      <c r="A654" s="348" t="s">
        <v>85</v>
      </c>
      <c r="B654" s="348"/>
      <c r="C654" s="348"/>
      <c r="D654" s="348"/>
      <c r="E654" s="348"/>
      <c r="F654" s="348"/>
      <c r="G654" s="348"/>
      <c r="H654" s="348"/>
      <c r="I654" s="348"/>
      <c r="J654" s="348"/>
      <c r="K654" s="348"/>
    </row>
    <row r="655" spans="1:11" ht="15" customHeight="1" x14ac:dyDescent="0.25">
      <c r="A655" s="70"/>
      <c r="B655" s="70"/>
      <c r="C655" s="70"/>
      <c r="D655" s="70"/>
      <c r="E655" s="70"/>
      <c r="F655" s="78">
        <f>'proje ve personel bilgileri'!$B$5</f>
        <v>0</v>
      </c>
      <c r="G655" s="72">
        <f>IF('proje ve personel bilgileri'!$B$6=1,"/ Ocak ayına aittir.",(IF('proje ve personel bilgileri'!$B$6=2,"/ Temmuz ayına aittir.",0)))</f>
        <v>0</v>
      </c>
      <c r="H655" s="70"/>
      <c r="I655" s="70"/>
      <c r="J655" s="70"/>
      <c r="K655" s="70"/>
    </row>
    <row r="656" spans="1:11" ht="18.75" customHeight="1" x14ac:dyDescent="0.25">
      <c r="K656" s="4" t="s">
        <v>86</v>
      </c>
    </row>
    <row r="657" spans="1:11" ht="15.75" customHeight="1" x14ac:dyDescent="0.25">
      <c r="A657" s="349" t="s">
        <v>2</v>
      </c>
      <c r="B657" s="350"/>
      <c r="C657" s="351">
        <f>'proje ve personel bilgileri'!$B$2</f>
        <v>0</v>
      </c>
      <c r="D657" s="352"/>
      <c r="E657" s="352"/>
      <c r="F657" s="352"/>
      <c r="G657" s="352"/>
      <c r="H657" s="352"/>
      <c r="I657" s="352"/>
      <c r="J657" s="352"/>
      <c r="K657" s="353"/>
    </row>
    <row r="658" spans="1:11" ht="15.75" customHeight="1" x14ac:dyDescent="0.25">
      <c r="A658" s="354" t="s">
        <v>4</v>
      </c>
      <c r="B658" s="355"/>
      <c r="C658" s="356">
        <f>'proje ve personel bilgileri'!$B$3</f>
        <v>0</v>
      </c>
      <c r="D658" s="357"/>
      <c r="E658" s="357"/>
      <c r="F658" s="357"/>
      <c r="G658" s="357"/>
      <c r="H658" s="357"/>
      <c r="I658" s="357"/>
      <c r="J658" s="357"/>
      <c r="K658" s="358"/>
    </row>
    <row r="659" spans="1:11" ht="15" customHeight="1" x14ac:dyDescent="0.25">
      <c r="A659" s="343" t="s">
        <v>87</v>
      </c>
      <c r="B659" s="343" t="s">
        <v>15</v>
      </c>
      <c r="C659" s="343" t="s">
        <v>88</v>
      </c>
      <c r="D659" s="344" t="s">
        <v>89</v>
      </c>
      <c r="E659" s="346"/>
      <c r="F659" s="347"/>
      <c r="G659" s="343" t="s">
        <v>90</v>
      </c>
      <c r="H659" s="333" t="s">
        <v>91</v>
      </c>
      <c r="I659" s="333" t="s">
        <v>92</v>
      </c>
      <c r="J659" s="333" t="s">
        <v>93</v>
      </c>
      <c r="K659" s="336" t="s">
        <v>94</v>
      </c>
    </row>
    <row r="660" spans="1:11" ht="21" customHeight="1" x14ac:dyDescent="0.25">
      <c r="A660" s="338"/>
      <c r="B660" s="338"/>
      <c r="C660" s="338"/>
      <c r="D660" s="345"/>
      <c r="E660" s="339" t="s">
        <v>95</v>
      </c>
      <c r="F660" s="340"/>
      <c r="G660" s="338"/>
      <c r="H660" s="334"/>
      <c r="I660" s="334"/>
      <c r="J660" s="334"/>
      <c r="K660" s="337"/>
    </row>
    <row r="661" spans="1:11" ht="60.75" customHeight="1" x14ac:dyDescent="0.25">
      <c r="A661" s="338"/>
      <c r="B661" s="338"/>
      <c r="C661" s="338"/>
      <c r="D661" s="345"/>
      <c r="E661" s="5" t="s">
        <v>104</v>
      </c>
      <c r="F661" s="5" t="s">
        <v>97</v>
      </c>
      <c r="G661" s="338"/>
      <c r="H661" s="334"/>
      <c r="I661" s="335"/>
      <c r="J661" s="335"/>
      <c r="K661" s="338"/>
    </row>
    <row r="662" spans="1:11" ht="15.75" customHeight="1" x14ac:dyDescent="0.25">
      <c r="A662" s="338"/>
      <c r="B662" s="338"/>
      <c r="C662" s="338"/>
      <c r="D662" s="345"/>
      <c r="E662" s="6" t="s">
        <v>98</v>
      </c>
      <c r="F662" s="6" t="s">
        <v>98</v>
      </c>
      <c r="G662" s="294" t="s">
        <v>98</v>
      </c>
      <c r="H662" s="294" t="s">
        <v>98</v>
      </c>
      <c r="I662" s="297" t="s">
        <v>98</v>
      </c>
      <c r="J662" s="6" t="s">
        <v>98</v>
      </c>
      <c r="K662" s="338"/>
    </row>
    <row r="663" spans="1:11" ht="15.75" customHeight="1" x14ac:dyDescent="0.25">
      <c r="A663" s="1">
        <v>343</v>
      </c>
      <c r="B663" s="101" t="str">
        <f>IF('proje ve personel bilgileri'!A356&lt;&gt;0,('proje ve personel bilgileri'!A356)," ")</f>
        <v xml:space="preserve"> </v>
      </c>
      <c r="C663" s="102"/>
      <c r="D663" s="103"/>
      <c r="E663" s="103"/>
      <c r="F663" s="103"/>
      <c r="G663" s="103"/>
      <c r="H663" s="103"/>
      <c r="I663" s="103"/>
      <c r="J663" s="103"/>
      <c r="K663" s="104">
        <f t="shared" ref="K663:K680" si="38">IF(D663&lt;&gt;0,SUM(D663+E663+F663+G663-H663-I663-J663),0)</f>
        <v>0</v>
      </c>
    </row>
    <row r="664" spans="1:11" ht="15.75" customHeight="1" x14ac:dyDescent="0.25">
      <c r="A664" s="2">
        <v>344</v>
      </c>
      <c r="B664" s="101" t="str">
        <f>IF('proje ve personel bilgileri'!A357&lt;&gt;0,('proje ve personel bilgileri'!A357)," ")</f>
        <v xml:space="preserve"> </v>
      </c>
      <c r="C664" s="105"/>
      <c r="D664" s="296"/>
      <c r="E664" s="296"/>
      <c r="F664" s="296"/>
      <c r="G664" s="296"/>
      <c r="H664" s="296"/>
      <c r="I664" s="296"/>
      <c r="J664" s="296"/>
      <c r="K664" s="104">
        <f t="shared" si="38"/>
        <v>0</v>
      </c>
    </row>
    <row r="665" spans="1:11" ht="15.75" customHeight="1" x14ac:dyDescent="0.25">
      <c r="A665" s="1">
        <v>345</v>
      </c>
      <c r="B665" s="101" t="str">
        <f>IF('proje ve personel bilgileri'!A358&lt;&gt;0,('proje ve personel bilgileri'!A358)," ")</f>
        <v xml:space="preserve"> </v>
      </c>
      <c r="C665" s="105"/>
      <c r="D665" s="296"/>
      <c r="E665" s="296"/>
      <c r="F665" s="296"/>
      <c r="G665" s="296"/>
      <c r="H665" s="296"/>
      <c r="I665" s="296"/>
      <c r="J665" s="296"/>
      <c r="K665" s="104">
        <f t="shared" si="38"/>
        <v>0</v>
      </c>
    </row>
    <row r="666" spans="1:11" ht="15.75" customHeight="1" x14ac:dyDescent="0.25">
      <c r="A666" s="2">
        <v>346</v>
      </c>
      <c r="B666" s="101" t="str">
        <f>IF('proje ve personel bilgileri'!A359&lt;&gt;0,('proje ve personel bilgileri'!A359)," ")</f>
        <v xml:space="preserve"> </v>
      </c>
      <c r="C666" s="105"/>
      <c r="D666" s="296"/>
      <c r="E666" s="296"/>
      <c r="F666" s="296"/>
      <c r="G666" s="296"/>
      <c r="H666" s="296"/>
      <c r="I666" s="296"/>
      <c r="J666" s="296"/>
      <c r="K666" s="104">
        <f t="shared" si="38"/>
        <v>0</v>
      </c>
    </row>
    <row r="667" spans="1:11" ht="15.75" customHeight="1" x14ac:dyDescent="0.25">
      <c r="A667" s="1">
        <v>347</v>
      </c>
      <c r="B667" s="101" t="str">
        <f>IF('proje ve personel bilgileri'!A360&lt;&gt;0,('proje ve personel bilgileri'!A360)," ")</f>
        <v xml:space="preserve"> </v>
      </c>
      <c r="C667" s="105"/>
      <c r="D667" s="296"/>
      <c r="E667" s="296"/>
      <c r="F667" s="296"/>
      <c r="G667" s="296"/>
      <c r="H667" s="296"/>
      <c r="I667" s="296"/>
      <c r="J667" s="296"/>
      <c r="K667" s="104">
        <f t="shared" si="38"/>
        <v>0</v>
      </c>
    </row>
    <row r="668" spans="1:11" ht="15.75" customHeight="1" x14ac:dyDescent="0.25">
      <c r="A668" s="2">
        <v>348</v>
      </c>
      <c r="B668" s="101" t="str">
        <f>IF('proje ve personel bilgileri'!A361&lt;&gt;0,('proje ve personel bilgileri'!A361)," ")</f>
        <v xml:space="preserve"> </v>
      </c>
      <c r="C668" s="105"/>
      <c r="D668" s="296"/>
      <c r="E668" s="296"/>
      <c r="F668" s="296"/>
      <c r="G668" s="296"/>
      <c r="H668" s="296"/>
      <c r="I668" s="296"/>
      <c r="J668" s="296"/>
      <c r="K668" s="104">
        <f t="shared" si="38"/>
        <v>0</v>
      </c>
    </row>
    <row r="669" spans="1:11" ht="15.75" customHeight="1" x14ac:dyDescent="0.25">
      <c r="A669" s="1">
        <v>349</v>
      </c>
      <c r="B669" s="101" t="str">
        <f>IF('proje ve personel bilgileri'!A362&lt;&gt;0,('proje ve personel bilgileri'!A362)," ")</f>
        <v xml:space="preserve"> </v>
      </c>
      <c r="C669" s="105"/>
      <c r="D669" s="296"/>
      <c r="E669" s="296"/>
      <c r="F669" s="296"/>
      <c r="G669" s="296"/>
      <c r="H669" s="296"/>
      <c r="I669" s="296"/>
      <c r="J669" s="296"/>
      <c r="K669" s="104">
        <f t="shared" si="38"/>
        <v>0</v>
      </c>
    </row>
    <row r="670" spans="1:11" ht="15.75" customHeight="1" x14ac:dyDescent="0.25">
      <c r="A670" s="2">
        <v>350</v>
      </c>
      <c r="B670" s="101" t="str">
        <f>IF('proje ve personel bilgileri'!A363&lt;&gt;0,('proje ve personel bilgileri'!A363)," ")</f>
        <v xml:space="preserve"> </v>
      </c>
      <c r="C670" s="105"/>
      <c r="D670" s="296"/>
      <c r="E670" s="296"/>
      <c r="F670" s="296"/>
      <c r="G670" s="296"/>
      <c r="H670" s="296"/>
      <c r="I670" s="296"/>
      <c r="J670" s="296"/>
      <c r="K670" s="104">
        <f t="shared" si="38"/>
        <v>0</v>
      </c>
    </row>
    <row r="671" spans="1:11" ht="15.75" customHeight="1" x14ac:dyDescent="0.25">
      <c r="A671" s="1">
        <v>351</v>
      </c>
      <c r="B671" s="101" t="str">
        <f>IF('proje ve personel bilgileri'!A364&lt;&gt;0,('proje ve personel bilgileri'!A364)," ")</f>
        <v xml:space="preserve"> </v>
      </c>
      <c r="C671" s="105"/>
      <c r="D671" s="296"/>
      <c r="E671" s="296"/>
      <c r="F671" s="296"/>
      <c r="G671" s="296"/>
      <c r="H671" s="296"/>
      <c r="I671" s="296"/>
      <c r="J671" s="296"/>
      <c r="K671" s="104">
        <f t="shared" si="38"/>
        <v>0</v>
      </c>
    </row>
    <row r="672" spans="1:11" ht="15.75" customHeight="1" x14ac:dyDescent="0.25">
      <c r="A672" s="2">
        <v>352</v>
      </c>
      <c r="B672" s="101" t="str">
        <f>IF('proje ve personel bilgileri'!A365&lt;&gt;0,('proje ve personel bilgileri'!A365)," ")</f>
        <v xml:space="preserve"> </v>
      </c>
      <c r="C672" s="105"/>
      <c r="D672" s="296"/>
      <c r="E672" s="296"/>
      <c r="F672" s="296"/>
      <c r="G672" s="296"/>
      <c r="H672" s="296"/>
      <c r="I672" s="296"/>
      <c r="J672" s="296"/>
      <c r="K672" s="104">
        <f t="shared" si="38"/>
        <v>0</v>
      </c>
    </row>
    <row r="673" spans="1:11" ht="15.75" customHeight="1" x14ac:dyDescent="0.25">
      <c r="A673" s="1">
        <v>353</v>
      </c>
      <c r="B673" s="101" t="str">
        <f>IF('proje ve personel bilgileri'!A366&lt;&gt;0,('proje ve personel bilgileri'!A366)," ")</f>
        <v xml:space="preserve"> </v>
      </c>
      <c r="C673" s="105"/>
      <c r="D673" s="296"/>
      <c r="E673" s="296"/>
      <c r="F673" s="296"/>
      <c r="G673" s="296"/>
      <c r="H673" s="296"/>
      <c r="I673" s="296"/>
      <c r="J673" s="296"/>
      <c r="K673" s="104">
        <f t="shared" si="38"/>
        <v>0</v>
      </c>
    </row>
    <row r="674" spans="1:11" ht="15.75" customHeight="1" x14ac:dyDescent="0.25">
      <c r="A674" s="2">
        <v>354</v>
      </c>
      <c r="B674" s="101" t="str">
        <f>IF('proje ve personel bilgileri'!A367&lt;&gt;0,('proje ve personel bilgileri'!A367)," ")</f>
        <v xml:space="preserve"> </v>
      </c>
      <c r="C674" s="105"/>
      <c r="D674" s="296"/>
      <c r="E674" s="296"/>
      <c r="F674" s="296"/>
      <c r="G674" s="296"/>
      <c r="H674" s="296"/>
      <c r="I674" s="296"/>
      <c r="J674" s="296"/>
      <c r="K674" s="104">
        <f t="shared" si="38"/>
        <v>0</v>
      </c>
    </row>
    <row r="675" spans="1:11" ht="15.75" customHeight="1" x14ac:dyDescent="0.25">
      <c r="A675" s="1">
        <v>355</v>
      </c>
      <c r="B675" s="101" t="str">
        <f>IF('proje ve personel bilgileri'!A368&lt;&gt;0,('proje ve personel bilgileri'!A368)," ")</f>
        <v xml:space="preserve"> </v>
      </c>
      <c r="C675" s="105"/>
      <c r="D675" s="296"/>
      <c r="E675" s="296"/>
      <c r="F675" s="296"/>
      <c r="G675" s="296"/>
      <c r="H675" s="296"/>
      <c r="I675" s="296"/>
      <c r="J675" s="296"/>
      <c r="K675" s="104">
        <f t="shared" si="38"/>
        <v>0</v>
      </c>
    </row>
    <row r="676" spans="1:11" ht="15.75" customHeight="1" x14ac:dyDescent="0.25">
      <c r="A676" s="2">
        <v>356</v>
      </c>
      <c r="B676" s="101" t="str">
        <f>IF('proje ve personel bilgileri'!A369&lt;&gt;0,('proje ve personel bilgileri'!A369)," ")</f>
        <v xml:space="preserve"> </v>
      </c>
      <c r="C676" s="105"/>
      <c r="D676" s="296"/>
      <c r="E676" s="296"/>
      <c r="F676" s="296"/>
      <c r="G676" s="296"/>
      <c r="H676" s="296"/>
      <c r="I676" s="296"/>
      <c r="J676" s="296"/>
      <c r="K676" s="104">
        <f t="shared" si="38"/>
        <v>0</v>
      </c>
    </row>
    <row r="677" spans="1:11" ht="15.75" customHeight="1" x14ac:dyDescent="0.25">
      <c r="A677" s="1">
        <v>357</v>
      </c>
      <c r="B677" s="101" t="str">
        <f>IF('proje ve personel bilgileri'!A370&lt;&gt;0,('proje ve personel bilgileri'!A370)," ")</f>
        <v xml:space="preserve"> </v>
      </c>
      <c r="C677" s="105"/>
      <c r="D677" s="296"/>
      <c r="E677" s="296"/>
      <c r="F677" s="296"/>
      <c r="G677" s="296"/>
      <c r="H677" s="296"/>
      <c r="I677" s="296"/>
      <c r="J677" s="296"/>
      <c r="K677" s="104">
        <f t="shared" si="38"/>
        <v>0</v>
      </c>
    </row>
    <row r="678" spans="1:11" ht="15.75" customHeight="1" x14ac:dyDescent="0.25">
      <c r="A678" s="2">
        <v>358</v>
      </c>
      <c r="B678" s="101" t="str">
        <f>IF('proje ve personel bilgileri'!A371&lt;&gt;0,('proje ve personel bilgileri'!A371)," ")</f>
        <v xml:space="preserve"> </v>
      </c>
      <c r="C678" s="105"/>
      <c r="D678" s="296"/>
      <c r="E678" s="296"/>
      <c r="F678" s="296"/>
      <c r="G678" s="296"/>
      <c r="H678" s="296"/>
      <c r="I678" s="296"/>
      <c r="J678" s="296"/>
      <c r="K678" s="104">
        <f t="shared" si="38"/>
        <v>0</v>
      </c>
    </row>
    <row r="679" spans="1:11" ht="15.75" customHeight="1" x14ac:dyDescent="0.25">
      <c r="A679" s="1">
        <v>359</v>
      </c>
      <c r="B679" s="101" t="str">
        <f>IF('proje ve personel bilgileri'!A372&lt;&gt;0,('proje ve personel bilgileri'!A372)," ")</f>
        <v xml:space="preserve"> </v>
      </c>
      <c r="C679" s="105"/>
      <c r="D679" s="296"/>
      <c r="E679" s="296"/>
      <c r="F679" s="296"/>
      <c r="G679" s="296"/>
      <c r="H679" s="296"/>
      <c r="I679" s="296"/>
      <c r="J679" s="296"/>
      <c r="K679" s="104">
        <f t="shared" si="38"/>
        <v>0</v>
      </c>
    </row>
    <row r="680" spans="1:11" ht="15" customHeight="1" x14ac:dyDescent="0.25">
      <c r="A680" s="2">
        <v>360</v>
      </c>
      <c r="B680" s="101" t="str">
        <f>IF('proje ve personel bilgileri'!A373&lt;&gt;0,('proje ve personel bilgileri'!A373)," ")</f>
        <v xml:space="preserve"> </v>
      </c>
      <c r="C680" s="105"/>
      <c r="D680" s="296"/>
      <c r="E680" s="296"/>
      <c r="F680" s="296"/>
      <c r="G680" s="296"/>
      <c r="H680" s="296"/>
      <c r="I680" s="296"/>
      <c r="J680" s="296"/>
      <c r="K680" s="104">
        <f t="shared" si="38"/>
        <v>0</v>
      </c>
    </row>
    <row r="681" spans="1:11" ht="15.75" customHeight="1" x14ac:dyDescent="0.25">
      <c r="A681" s="341" t="s">
        <v>99</v>
      </c>
      <c r="B681" s="342"/>
      <c r="C681" s="7" t="str">
        <f t="shared" ref="C681:J681" si="39">IF($K$28&lt;&gt;0,SUM(C663:C680)," ")</f>
        <v xml:space="preserve"> </v>
      </c>
      <c r="D681" s="8" t="str">
        <f t="shared" si="39"/>
        <v xml:space="preserve"> </v>
      </c>
      <c r="E681" s="8" t="str">
        <f t="shared" si="39"/>
        <v xml:space="preserve"> </v>
      </c>
      <c r="F681" s="8" t="str">
        <f t="shared" si="39"/>
        <v xml:space="preserve"> </v>
      </c>
      <c r="G681" s="8" t="str">
        <f t="shared" si="39"/>
        <v xml:space="preserve"> </v>
      </c>
      <c r="H681" s="8" t="str">
        <f t="shared" si="39"/>
        <v xml:space="preserve"> </v>
      </c>
      <c r="I681" s="8" t="str">
        <f t="shared" si="39"/>
        <v xml:space="preserve"> </v>
      </c>
      <c r="J681" s="8" t="str">
        <f t="shared" si="39"/>
        <v xml:space="preserve"> </v>
      </c>
      <c r="K681" s="9">
        <f>SUM(K663:K680)+K647</f>
        <v>0</v>
      </c>
    </row>
    <row r="682" spans="1:11" ht="15" customHeight="1" x14ac:dyDescent="0.25">
      <c r="A682" s="300"/>
    </row>
    <row r="683" spans="1:11" ht="24" customHeight="1" x14ac:dyDescent="0.25">
      <c r="A683" s="332" t="s">
        <v>100</v>
      </c>
      <c r="B683" s="332"/>
      <c r="C683" s="332"/>
      <c r="D683" s="332"/>
      <c r="E683" s="332"/>
      <c r="F683" s="332"/>
      <c r="G683" s="332"/>
      <c r="H683" s="332"/>
      <c r="I683" s="332"/>
      <c r="J683" s="332"/>
      <c r="K683" s="332"/>
    </row>
    <row r="684" spans="1:11" ht="15" customHeight="1" x14ac:dyDescent="0.25">
      <c r="A684" s="51"/>
    </row>
    <row r="685" spans="1:11" ht="15" customHeight="1" x14ac:dyDescent="0.25">
      <c r="A685" s="298" t="s">
        <v>101</v>
      </c>
    </row>
    <row r="686" spans="1:11" ht="15" customHeight="1" x14ac:dyDescent="0.25">
      <c r="C686" s="298" t="s">
        <v>102</v>
      </c>
      <c r="E686" s="298" t="s">
        <v>103</v>
      </c>
    </row>
    <row r="689" spans="1:11" ht="15.75" customHeight="1" x14ac:dyDescent="0.25">
      <c r="A689" s="348" t="s">
        <v>85</v>
      </c>
      <c r="B689" s="348"/>
      <c r="C689" s="348"/>
      <c r="D689" s="348"/>
      <c r="E689" s="348"/>
      <c r="F689" s="348"/>
      <c r="G689" s="348"/>
      <c r="H689" s="348"/>
      <c r="I689" s="348"/>
      <c r="J689" s="348"/>
      <c r="K689" s="348"/>
    </row>
    <row r="690" spans="1:11" ht="15" customHeight="1" x14ac:dyDescent="0.25">
      <c r="A690" s="70"/>
      <c r="B690" s="70"/>
      <c r="C690" s="70"/>
      <c r="D690" s="70"/>
      <c r="E690" s="70"/>
      <c r="F690" s="78">
        <f>'proje ve personel bilgileri'!$B$5</f>
        <v>0</v>
      </c>
      <c r="G690" s="72">
        <f>IF('proje ve personel bilgileri'!$B$6=1,"/ Ocak ayına aittir.",(IF('proje ve personel bilgileri'!$B$6=2,"/ Temmuz ayına aittir.",0)))</f>
        <v>0</v>
      </c>
      <c r="H690" s="70"/>
      <c r="I690" s="70"/>
      <c r="J690" s="70"/>
      <c r="K690" s="70"/>
    </row>
    <row r="691" spans="1:11" ht="18.75" customHeight="1" x14ac:dyDescent="0.25">
      <c r="K691" s="4" t="s">
        <v>86</v>
      </c>
    </row>
    <row r="692" spans="1:11" ht="15.75" customHeight="1" x14ac:dyDescent="0.25">
      <c r="A692" s="349" t="s">
        <v>2</v>
      </c>
      <c r="B692" s="350"/>
      <c r="C692" s="351">
        <f>'proje ve personel bilgileri'!$B$2</f>
        <v>0</v>
      </c>
      <c r="D692" s="352"/>
      <c r="E692" s="352"/>
      <c r="F692" s="352"/>
      <c r="G692" s="352"/>
      <c r="H692" s="352"/>
      <c r="I692" s="352"/>
      <c r="J692" s="352"/>
      <c r="K692" s="353"/>
    </row>
    <row r="693" spans="1:11" ht="15.75" customHeight="1" x14ac:dyDescent="0.25">
      <c r="A693" s="354" t="s">
        <v>4</v>
      </c>
      <c r="B693" s="355"/>
      <c r="C693" s="356">
        <f>'proje ve personel bilgileri'!$B$3</f>
        <v>0</v>
      </c>
      <c r="D693" s="357"/>
      <c r="E693" s="357"/>
      <c r="F693" s="357"/>
      <c r="G693" s="357"/>
      <c r="H693" s="357"/>
      <c r="I693" s="357"/>
      <c r="J693" s="357"/>
      <c r="K693" s="358"/>
    </row>
    <row r="694" spans="1:11" ht="15" customHeight="1" x14ac:dyDescent="0.25">
      <c r="A694" s="343" t="s">
        <v>87</v>
      </c>
      <c r="B694" s="343" t="s">
        <v>15</v>
      </c>
      <c r="C694" s="343" t="s">
        <v>88</v>
      </c>
      <c r="D694" s="344" t="s">
        <v>89</v>
      </c>
      <c r="E694" s="346"/>
      <c r="F694" s="347"/>
      <c r="G694" s="343" t="s">
        <v>90</v>
      </c>
      <c r="H694" s="333" t="s">
        <v>91</v>
      </c>
      <c r="I694" s="333" t="s">
        <v>92</v>
      </c>
      <c r="J694" s="333" t="s">
        <v>93</v>
      </c>
      <c r="K694" s="336" t="s">
        <v>94</v>
      </c>
    </row>
    <row r="695" spans="1:11" ht="21.75" customHeight="1" x14ac:dyDescent="0.25">
      <c r="A695" s="338"/>
      <c r="B695" s="338"/>
      <c r="C695" s="338"/>
      <c r="D695" s="345"/>
      <c r="E695" s="339" t="s">
        <v>95</v>
      </c>
      <c r="F695" s="340"/>
      <c r="G695" s="338"/>
      <c r="H695" s="334"/>
      <c r="I695" s="334"/>
      <c r="J695" s="334"/>
      <c r="K695" s="337"/>
    </row>
    <row r="696" spans="1:11" ht="60.75" customHeight="1" x14ac:dyDescent="0.25">
      <c r="A696" s="338"/>
      <c r="B696" s="338"/>
      <c r="C696" s="338"/>
      <c r="D696" s="345"/>
      <c r="E696" s="5" t="s">
        <v>104</v>
      </c>
      <c r="F696" s="5" t="s">
        <v>97</v>
      </c>
      <c r="G696" s="338"/>
      <c r="H696" s="334"/>
      <c r="I696" s="335"/>
      <c r="J696" s="335"/>
      <c r="K696" s="338"/>
    </row>
    <row r="697" spans="1:11" ht="15.75" customHeight="1" x14ac:dyDescent="0.25">
      <c r="A697" s="338"/>
      <c r="B697" s="338"/>
      <c r="C697" s="338"/>
      <c r="D697" s="345"/>
      <c r="E697" s="6" t="s">
        <v>98</v>
      </c>
      <c r="F697" s="6" t="s">
        <v>98</v>
      </c>
      <c r="G697" s="294" t="s">
        <v>98</v>
      </c>
      <c r="H697" s="294" t="s">
        <v>98</v>
      </c>
      <c r="I697" s="297" t="s">
        <v>98</v>
      </c>
      <c r="J697" s="6" t="s">
        <v>98</v>
      </c>
      <c r="K697" s="338"/>
    </row>
    <row r="698" spans="1:11" ht="15.75" customHeight="1" x14ac:dyDescent="0.25">
      <c r="A698" s="1">
        <v>361</v>
      </c>
      <c r="B698" s="101" t="str">
        <f>IF('proje ve personel bilgileri'!A374&lt;&gt;0,('proje ve personel bilgileri'!A374)," ")</f>
        <v xml:space="preserve"> </v>
      </c>
      <c r="C698" s="102"/>
      <c r="D698" s="103"/>
      <c r="E698" s="103"/>
      <c r="F698" s="103"/>
      <c r="G698" s="103"/>
      <c r="H698" s="103"/>
      <c r="I698" s="103"/>
      <c r="J698" s="103"/>
      <c r="K698" s="104">
        <f t="shared" ref="K698:K715" si="40">IF(D698&lt;&gt;0,SUM(D698+E698+F698+G698-H698-I698-J698),0)</f>
        <v>0</v>
      </c>
    </row>
    <row r="699" spans="1:11" ht="15.75" customHeight="1" x14ac:dyDescent="0.25">
      <c r="A699" s="2">
        <v>362</v>
      </c>
      <c r="B699" s="101" t="str">
        <f>IF('proje ve personel bilgileri'!A375&lt;&gt;0,('proje ve personel bilgileri'!A375)," ")</f>
        <v xml:space="preserve"> </v>
      </c>
      <c r="C699" s="105"/>
      <c r="D699" s="296"/>
      <c r="E699" s="296"/>
      <c r="F699" s="296"/>
      <c r="G699" s="296"/>
      <c r="H699" s="296"/>
      <c r="I699" s="296"/>
      <c r="J699" s="296"/>
      <c r="K699" s="104">
        <f t="shared" si="40"/>
        <v>0</v>
      </c>
    </row>
    <row r="700" spans="1:11" ht="15.75" customHeight="1" x14ac:dyDescent="0.25">
      <c r="A700" s="1">
        <v>363</v>
      </c>
      <c r="B700" s="101" t="str">
        <f>IF('proje ve personel bilgileri'!A376&lt;&gt;0,('proje ve personel bilgileri'!A376)," ")</f>
        <v xml:space="preserve"> </v>
      </c>
      <c r="C700" s="105"/>
      <c r="D700" s="296"/>
      <c r="E700" s="296"/>
      <c r="F700" s="296"/>
      <c r="G700" s="296"/>
      <c r="H700" s="296"/>
      <c r="I700" s="296"/>
      <c r="J700" s="296"/>
      <c r="K700" s="104">
        <f t="shared" si="40"/>
        <v>0</v>
      </c>
    </row>
    <row r="701" spans="1:11" ht="15.75" customHeight="1" x14ac:dyDescent="0.25">
      <c r="A701" s="2">
        <v>364</v>
      </c>
      <c r="B701" s="101" t="str">
        <f>IF('proje ve personel bilgileri'!A377&lt;&gt;0,('proje ve personel bilgileri'!A377)," ")</f>
        <v xml:space="preserve"> </v>
      </c>
      <c r="C701" s="105"/>
      <c r="D701" s="296"/>
      <c r="E701" s="296"/>
      <c r="F701" s="296"/>
      <c r="G701" s="296"/>
      <c r="H701" s="296"/>
      <c r="I701" s="296"/>
      <c r="J701" s="296"/>
      <c r="K701" s="104">
        <f t="shared" si="40"/>
        <v>0</v>
      </c>
    </row>
    <row r="702" spans="1:11" ht="15.75" customHeight="1" x14ac:dyDescent="0.25">
      <c r="A702" s="1">
        <v>365</v>
      </c>
      <c r="B702" s="101" t="str">
        <f>IF('proje ve personel bilgileri'!A378&lt;&gt;0,('proje ve personel bilgileri'!A378)," ")</f>
        <v xml:space="preserve"> </v>
      </c>
      <c r="C702" s="105"/>
      <c r="D702" s="296"/>
      <c r="E702" s="296"/>
      <c r="F702" s="296"/>
      <c r="G702" s="296"/>
      <c r="H702" s="296"/>
      <c r="I702" s="296"/>
      <c r="J702" s="296"/>
      <c r="K702" s="104">
        <f t="shared" si="40"/>
        <v>0</v>
      </c>
    </row>
    <row r="703" spans="1:11" ht="15.75" customHeight="1" x14ac:dyDescent="0.25">
      <c r="A703" s="2">
        <v>366</v>
      </c>
      <c r="B703" s="101" t="str">
        <f>IF('proje ve personel bilgileri'!A379&lt;&gt;0,('proje ve personel bilgileri'!A379)," ")</f>
        <v xml:space="preserve"> </v>
      </c>
      <c r="C703" s="105"/>
      <c r="D703" s="296"/>
      <c r="E703" s="296"/>
      <c r="F703" s="296"/>
      <c r="G703" s="296"/>
      <c r="H703" s="296"/>
      <c r="I703" s="296"/>
      <c r="J703" s="296"/>
      <c r="K703" s="104">
        <f t="shared" si="40"/>
        <v>0</v>
      </c>
    </row>
    <row r="704" spans="1:11" ht="15.75" customHeight="1" x14ac:dyDescent="0.25">
      <c r="A704" s="1">
        <v>367</v>
      </c>
      <c r="B704" s="101" t="str">
        <f>IF('proje ve personel bilgileri'!A380&lt;&gt;0,('proje ve personel bilgileri'!A380)," ")</f>
        <v xml:space="preserve"> </v>
      </c>
      <c r="C704" s="105"/>
      <c r="D704" s="296"/>
      <c r="E704" s="296"/>
      <c r="F704" s="296"/>
      <c r="G704" s="296"/>
      <c r="H704" s="296"/>
      <c r="I704" s="296"/>
      <c r="J704" s="296"/>
      <c r="K704" s="104">
        <f t="shared" si="40"/>
        <v>0</v>
      </c>
    </row>
    <row r="705" spans="1:11" ht="15.75" customHeight="1" x14ac:dyDescent="0.25">
      <c r="A705" s="2">
        <v>368</v>
      </c>
      <c r="B705" s="101" t="str">
        <f>IF('proje ve personel bilgileri'!A381&lt;&gt;0,('proje ve personel bilgileri'!A381)," ")</f>
        <v xml:space="preserve"> </v>
      </c>
      <c r="C705" s="105"/>
      <c r="D705" s="296"/>
      <c r="E705" s="296"/>
      <c r="F705" s="296"/>
      <c r="G705" s="296"/>
      <c r="H705" s="296"/>
      <c r="I705" s="296"/>
      <c r="J705" s="296"/>
      <c r="K705" s="104">
        <f t="shared" si="40"/>
        <v>0</v>
      </c>
    </row>
    <row r="706" spans="1:11" ht="15.75" customHeight="1" x14ac:dyDescent="0.25">
      <c r="A706" s="1">
        <v>369</v>
      </c>
      <c r="B706" s="101" t="str">
        <f>IF('proje ve personel bilgileri'!A382&lt;&gt;0,('proje ve personel bilgileri'!A382)," ")</f>
        <v xml:space="preserve"> </v>
      </c>
      <c r="C706" s="105"/>
      <c r="D706" s="296"/>
      <c r="E706" s="296"/>
      <c r="F706" s="296"/>
      <c r="G706" s="296"/>
      <c r="H706" s="296"/>
      <c r="I706" s="296"/>
      <c r="J706" s="296"/>
      <c r="K706" s="104">
        <f t="shared" si="40"/>
        <v>0</v>
      </c>
    </row>
    <row r="707" spans="1:11" ht="15.75" customHeight="1" x14ac:dyDescent="0.25">
      <c r="A707" s="2">
        <v>370</v>
      </c>
      <c r="B707" s="101" t="str">
        <f>IF('proje ve personel bilgileri'!A383&lt;&gt;0,('proje ve personel bilgileri'!A383)," ")</f>
        <v xml:space="preserve"> </v>
      </c>
      <c r="C707" s="105"/>
      <c r="D707" s="296"/>
      <c r="E707" s="296"/>
      <c r="F707" s="296"/>
      <c r="G707" s="296"/>
      <c r="H707" s="296"/>
      <c r="I707" s="296"/>
      <c r="J707" s="296"/>
      <c r="K707" s="104">
        <f t="shared" si="40"/>
        <v>0</v>
      </c>
    </row>
    <row r="708" spans="1:11" ht="15.75" customHeight="1" x14ac:dyDescent="0.25">
      <c r="A708" s="1">
        <v>371</v>
      </c>
      <c r="B708" s="101" t="str">
        <f>IF('proje ve personel bilgileri'!A384&lt;&gt;0,('proje ve personel bilgileri'!A384)," ")</f>
        <v xml:space="preserve"> </v>
      </c>
      <c r="C708" s="105"/>
      <c r="D708" s="296"/>
      <c r="E708" s="296"/>
      <c r="F708" s="296"/>
      <c r="G708" s="296"/>
      <c r="H708" s="296"/>
      <c r="I708" s="296"/>
      <c r="J708" s="296"/>
      <c r="K708" s="104">
        <f t="shared" si="40"/>
        <v>0</v>
      </c>
    </row>
    <row r="709" spans="1:11" ht="15.75" customHeight="1" x14ac:dyDescent="0.25">
      <c r="A709" s="2">
        <v>372</v>
      </c>
      <c r="B709" s="101" t="str">
        <f>IF('proje ve personel bilgileri'!A385&lt;&gt;0,('proje ve personel bilgileri'!A385)," ")</f>
        <v xml:space="preserve"> </v>
      </c>
      <c r="C709" s="105"/>
      <c r="D709" s="296"/>
      <c r="E709" s="296"/>
      <c r="F709" s="296"/>
      <c r="G709" s="296"/>
      <c r="H709" s="296"/>
      <c r="I709" s="296"/>
      <c r="J709" s="296"/>
      <c r="K709" s="104">
        <f t="shared" si="40"/>
        <v>0</v>
      </c>
    </row>
    <row r="710" spans="1:11" ht="15.75" customHeight="1" x14ac:dyDescent="0.25">
      <c r="A710" s="1">
        <v>373</v>
      </c>
      <c r="B710" s="101" t="str">
        <f>IF('proje ve personel bilgileri'!A386&lt;&gt;0,('proje ve personel bilgileri'!A386)," ")</f>
        <v xml:space="preserve"> </v>
      </c>
      <c r="C710" s="105"/>
      <c r="D710" s="296"/>
      <c r="E710" s="296"/>
      <c r="F710" s="296"/>
      <c r="G710" s="296"/>
      <c r="H710" s="296"/>
      <c r="I710" s="296"/>
      <c r="J710" s="296"/>
      <c r="K710" s="104">
        <f t="shared" si="40"/>
        <v>0</v>
      </c>
    </row>
    <row r="711" spans="1:11" ht="15.75" customHeight="1" x14ac:dyDescent="0.25">
      <c r="A711" s="2">
        <v>374</v>
      </c>
      <c r="B711" s="101" t="str">
        <f>IF('proje ve personel bilgileri'!A387&lt;&gt;0,('proje ve personel bilgileri'!A387)," ")</f>
        <v xml:space="preserve"> </v>
      </c>
      <c r="C711" s="105"/>
      <c r="D711" s="296"/>
      <c r="E711" s="296"/>
      <c r="F711" s="296"/>
      <c r="G711" s="296"/>
      <c r="H711" s="296"/>
      <c r="I711" s="296"/>
      <c r="J711" s="296"/>
      <c r="K711" s="104">
        <f t="shared" si="40"/>
        <v>0</v>
      </c>
    </row>
    <row r="712" spans="1:11" ht="15.75" customHeight="1" x14ac:dyDescent="0.25">
      <c r="A712" s="1">
        <v>375</v>
      </c>
      <c r="B712" s="101" t="str">
        <f>IF('proje ve personel bilgileri'!A388&lt;&gt;0,('proje ve personel bilgileri'!A388)," ")</f>
        <v xml:space="preserve"> </v>
      </c>
      <c r="C712" s="105"/>
      <c r="D712" s="296"/>
      <c r="E712" s="296"/>
      <c r="F712" s="296"/>
      <c r="G712" s="296"/>
      <c r="H712" s="296"/>
      <c r="I712" s="296"/>
      <c r="J712" s="296"/>
      <c r="K712" s="104">
        <f t="shared" si="40"/>
        <v>0</v>
      </c>
    </row>
    <row r="713" spans="1:11" ht="15.75" customHeight="1" x14ac:dyDescent="0.25">
      <c r="A713" s="2">
        <v>376</v>
      </c>
      <c r="B713" s="101" t="str">
        <f>IF('proje ve personel bilgileri'!A389&lt;&gt;0,('proje ve personel bilgileri'!A389)," ")</f>
        <v xml:space="preserve"> </v>
      </c>
      <c r="C713" s="105"/>
      <c r="D713" s="296"/>
      <c r="E713" s="296"/>
      <c r="F713" s="296"/>
      <c r="G713" s="296"/>
      <c r="H713" s="296"/>
      <c r="I713" s="296"/>
      <c r="J713" s="296"/>
      <c r="K713" s="104">
        <f t="shared" si="40"/>
        <v>0</v>
      </c>
    </row>
    <row r="714" spans="1:11" ht="15.75" customHeight="1" x14ac:dyDescent="0.25">
      <c r="A714" s="1">
        <v>377</v>
      </c>
      <c r="B714" s="101" t="str">
        <f>IF('proje ve personel bilgileri'!A390&lt;&gt;0,('proje ve personel bilgileri'!A390)," ")</f>
        <v xml:space="preserve"> </v>
      </c>
      <c r="C714" s="105"/>
      <c r="D714" s="296"/>
      <c r="E714" s="296"/>
      <c r="F714" s="296"/>
      <c r="G714" s="296"/>
      <c r="H714" s="296"/>
      <c r="I714" s="296"/>
      <c r="J714" s="296"/>
      <c r="K714" s="104">
        <f t="shared" si="40"/>
        <v>0</v>
      </c>
    </row>
    <row r="715" spans="1:11" ht="15" customHeight="1" x14ac:dyDescent="0.25">
      <c r="A715" s="2">
        <v>378</v>
      </c>
      <c r="B715" s="101" t="str">
        <f>IF('proje ve personel bilgileri'!A391&lt;&gt;0,('proje ve personel bilgileri'!A391)," ")</f>
        <v xml:space="preserve"> </v>
      </c>
      <c r="C715" s="105"/>
      <c r="D715" s="296"/>
      <c r="E715" s="296"/>
      <c r="F715" s="296"/>
      <c r="G715" s="296"/>
      <c r="H715" s="296"/>
      <c r="I715" s="296"/>
      <c r="J715" s="296"/>
      <c r="K715" s="104">
        <f t="shared" si="40"/>
        <v>0</v>
      </c>
    </row>
    <row r="716" spans="1:11" ht="15.75" customHeight="1" x14ac:dyDescent="0.25">
      <c r="A716" s="341" t="s">
        <v>99</v>
      </c>
      <c r="B716" s="342"/>
      <c r="C716" s="7" t="str">
        <f t="shared" ref="C716:J716" si="41">IF($K$28&lt;&gt;0,SUM(C698:C715)," ")</f>
        <v xml:space="preserve"> </v>
      </c>
      <c r="D716" s="8" t="str">
        <f t="shared" si="41"/>
        <v xml:space="preserve"> </v>
      </c>
      <c r="E716" s="8" t="str">
        <f t="shared" si="41"/>
        <v xml:space="preserve"> </v>
      </c>
      <c r="F716" s="8" t="str">
        <f t="shared" si="41"/>
        <v xml:space="preserve"> </v>
      </c>
      <c r="G716" s="8" t="str">
        <f t="shared" si="41"/>
        <v xml:space="preserve"> </v>
      </c>
      <c r="H716" s="8" t="str">
        <f t="shared" si="41"/>
        <v xml:space="preserve"> </v>
      </c>
      <c r="I716" s="8" t="str">
        <f t="shared" si="41"/>
        <v xml:space="preserve"> </v>
      </c>
      <c r="J716" s="8" t="str">
        <f t="shared" si="41"/>
        <v xml:space="preserve"> </v>
      </c>
      <c r="K716" s="9">
        <f>SUM(K698:K715)+K681</f>
        <v>0</v>
      </c>
    </row>
    <row r="717" spans="1:11" ht="15" customHeight="1" x14ac:dyDescent="0.25">
      <c r="A717" s="300"/>
    </row>
    <row r="718" spans="1:11" ht="25.5" customHeight="1" x14ac:dyDescent="0.25">
      <c r="A718" s="332" t="s">
        <v>100</v>
      </c>
      <c r="B718" s="332"/>
      <c r="C718" s="332"/>
      <c r="D718" s="332"/>
      <c r="E718" s="332"/>
      <c r="F718" s="332"/>
      <c r="G718" s="332"/>
      <c r="H718" s="332"/>
      <c r="I718" s="332"/>
      <c r="J718" s="332"/>
      <c r="K718" s="332"/>
    </row>
    <row r="719" spans="1:11" ht="15" customHeight="1" x14ac:dyDescent="0.25">
      <c r="A719" s="51"/>
    </row>
    <row r="720" spans="1:11" ht="15" customHeight="1" x14ac:dyDescent="0.25">
      <c r="A720" s="298" t="s">
        <v>101</v>
      </c>
    </row>
    <row r="721" spans="1:11" ht="15" customHeight="1" x14ac:dyDescent="0.25">
      <c r="C721" s="298" t="s">
        <v>102</v>
      </c>
      <c r="E721" s="298" t="s">
        <v>103</v>
      </c>
    </row>
    <row r="723" spans="1:11" ht="15.75" customHeight="1" x14ac:dyDescent="0.25">
      <c r="A723" s="348" t="s">
        <v>85</v>
      </c>
      <c r="B723" s="348"/>
      <c r="C723" s="348"/>
      <c r="D723" s="348"/>
      <c r="E723" s="348"/>
      <c r="F723" s="348"/>
      <c r="G723" s="348"/>
      <c r="H723" s="348"/>
      <c r="I723" s="348"/>
      <c r="J723" s="348"/>
      <c r="K723" s="348"/>
    </row>
    <row r="724" spans="1:11" ht="15" customHeight="1" x14ac:dyDescent="0.25">
      <c r="A724" s="70"/>
      <c r="B724" s="70"/>
      <c r="C724" s="70"/>
      <c r="D724" s="70"/>
      <c r="E724" s="70"/>
      <c r="F724" s="78">
        <f>'proje ve personel bilgileri'!$B$5</f>
        <v>0</v>
      </c>
      <c r="G724" s="72">
        <f>IF('proje ve personel bilgileri'!$B$6=1,"/ Ocak ayına aittir.",(IF('proje ve personel bilgileri'!$B$6=2,"/ Temmuz ayına aittir.",0)))</f>
        <v>0</v>
      </c>
      <c r="H724" s="70"/>
      <c r="I724" s="70"/>
      <c r="J724" s="70"/>
      <c r="K724" s="70"/>
    </row>
    <row r="725" spans="1:11" ht="18.75" customHeight="1" x14ac:dyDescent="0.25">
      <c r="K725" s="4" t="s">
        <v>86</v>
      </c>
    </row>
    <row r="726" spans="1:11" ht="15.75" customHeight="1" x14ac:dyDescent="0.25">
      <c r="A726" s="349" t="s">
        <v>2</v>
      </c>
      <c r="B726" s="350"/>
      <c r="C726" s="351">
        <f>'proje ve personel bilgileri'!$B$2</f>
        <v>0</v>
      </c>
      <c r="D726" s="352"/>
      <c r="E726" s="352"/>
      <c r="F726" s="352"/>
      <c r="G726" s="352"/>
      <c r="H726" s="352"/>
      <c r="I726" s="352"/>
      <c r="J726" s="352"/>
      <c r="K726" s="353"/>
    </row>
    <row r="727" spans="1:11" ht="15.75" customHeight="1" x14ac:dyDescent="0.25">
      <c r="A727" s="354" t="s">
        <v>4</v>
      </c>
      <c r="B727" s="355"/>
      <c r="C727" s="356">
        <f>'proje ve personel bilgileri'!$B$3</f>
        <v>0</v>
      </c>
      <c r="D727" s="357"/>
      <c r="E727" s="357"/>
      <c r="F727" s="357"/>
      <c r="G727" s="357"/>
      <c r="H727" s="357"/>
      <c r="I727" s="357"/>
      <c r="J727" s="357"/>
      <c r="K727" s="358"/>
    </row>
    <row r="728" spans="1:11" ht="15" customHeight="1" x14ac:dyDescent="0.25">
      <c r="A728" s="343" t="s">
        <v>87</v>
      </c>
      <c r="B728" s="343" t="s">
        <v>15</v>
      </c>
      <c r="C728" s="343" t="s">
        <v>88</v>
      </c>
      <c r="D728" s="344" t="s">
        <v>89</v>
      </c>
      <c r="E728" s="346"/>
      <c r="F728" s="347"/>
      <c r="G728" s="343" t="s">
        <v>90</v>
      </c>
      <c r="H728" s="333" t="s">
        <v>91</v>
      </c>
      <c r="I728" s="333" t="s">
        <v>92</v>
      </c>
      <c r="J728" s="333" t="s">
        <v>93</v>
      </c>
      <c r="K728" s="336" t="s">
        <v>94</v>
      </c>
    </row>
    <row r="729" spans="1:11" ht="21.75" customHeight="1" x14ac:dyDescent="0.25">
      <c r="A729" s="338"/>
      <c r="B729" s="338"/>
      <c r="C729" s="338"/>
      <c r="D729" s="345"/>
      <c r="E729" s="339" t="s">
        <v>95</v>
      </c>
      <c r="F729" s="340"/>
      <c r="G729" s="338"/>
      <c r="H729" s="334"/>
      <c r="I729" s="334"/>
      <c r="J729" s="334"/>
      <c r="K729" s="337"/>
    </row>
    <row r="730" spans="1:11" ht="60.75" customHeight="1" x14ac:dyDescent="0.25">
      <c r="A730" s="338"/>
      <c r="B730" s="338"/>
      <c r="C730" s="338"/>
      <c r="D730" s="345"/>
      <c r="E730" s="5" t="s">
        <v>104</v>
      </c>
      <c r="F730" s="5" t="s">
        <v>97</v>
      </c>
      <c r="G730" s="338"/>
      <c r="H730" s="334"/>
      <c r="I730" s="335"/>
      <c r="J730" s="335"/>
      <c r="K730" s="338"/>
    </row>
    <row r="731" spans="1:11" ht="15.75" customHeight="1" x14ac:dyDescent="0.25">
      <c r="A731" s="338"/>
      <c r="B731" s="338"/>
      <c r="C731" s="338"/>
      <c r="D731" s="345"/>
      <c r="E731" s="6" t="s">
        <v>98</v>
      </c>
      <c r="F731" s="6" t="s">
        <v>98</v>
      </c>
      <c r="G731" s="294" t="s">
        <v>98</v>
      </c>
      <c r="H731" s="294" t="s">
        <v>98</v>
      </c>
      <c r="I731" s="297" t="s">
        <v>98</v>
      </c>
      <c r="J731" s="6" t="s">
        <v>98</v>
      </c>
      <c r="K731" s="338"/>
    </row>
    <row r="732" spans="1:11" ht="15.75" customHeight="1" x14ac:dyDescent="0.25">
      <c r="A732" s="1">
        <v>379</v>
      </c>
      <c r="B732" s="101" t="str">
        <f>IF('proje ve personel bilgileri'!A392&lt;&gt;0,('proje ve personel bilgileri'!A392)," ")</f>
        <v xml:space="preserve"> </v>
      </c>
      <c r="C732" s="102"/>
      <c r="D732" s="103"/>
      <c r="E732" s="103"/>
      <c r="F732" s="103"/>
      <c r="G732" s="103"/>
      <c r="H732" s="103"/>
      <c r="I732" s="103"/>
      <c r="J732" s="103"/>
      <c r="K732" s="104">
        <f t="shared" ref="K732:K749" si="42">IF(D732&lt;&gt;0,SUM(D732+E732+F732+G732-H732-I732-J732),0)</f>
        <v>0</v>
      </c>
    </row>
    <row r="733" spans="1:11" ht="15.75" customHeight="1" x14ac:dyDescent="0.25">
      <c r="A733" s="2">
        <v>380</v>
      </c>
      <c r="B733" s="101" t="str">
        <f>IF('proje ve personel bilgileri'!A393&lt;&gt;0,('proje ve personel bilgileri'!A393)," ")</f>
        <v xml:space="preserve"> </v>
      </c>
      <c r="C733" s="105"/>
      <c r="D733" s="296"/>
      <c r="E733" s="296"/>
      <c r="F733" s="296"/>
      <c r="G733" s="296"/>
      <c r="H733" s="296"/>
      <c r="I733" s="296"/>
      <c r="J733" s="296"/>
      <c r="K733" s="104">
        <f t="shared" si="42"/>
        <v>0</v>
      </c>
    </row>
    <row r="734" spans="1:11" ht="15.75" customHeight="1" x14ac:dyDescent="0.25">
      <c r="A734" s="1">
        <v>381</v>
      </c>
      <c r="B734" s="101" t="str">
        <f>IF('proje ve personel bilgileri'!A394&lt;&gt;0,('proje ve personel bilgileri'!A394)," ")</f>
        <v xml:space="preserve"> </v>
      </c>
      <c r="C734" s="105"/>
      <c r="D734" s="296"/>
      <c r="E734" s="296"/>
      <c r="F734" s="296"/>
      <c r="G734" s="296"/>
      <c r="H734" s="296"/>
      <c r="I734" s="296"/>
      <c r="J734" s="296"/>
      <c r="K734" s="104">
        <f t="shared" si="42"/>
        <v>0</v>
      </c>
    </row>
    <row r="735" spans="1:11" ht="15.75" customHeight="1" x14ac:dyDescent="0.25">
      <c r="A735" s="2">
        <v>382</v>
      </c>
      <c r="B735" s="101" t="str">
        <f>IF('proje ve personel bilgileri'!A395&lt;&gt;0,('proje ve personel bilgileri'!A395)," ")</f>
        <v xml:space="preserve"> </v>
      </c>
      <c r="C735" s="105"/>
      <c r="D735" s="296"/>
      <c r="E735" s="296"/>
      <c r="F735" s="296"/>
      <c r="G735" s="296"/>
      <c r="H735" s="296"/>
      <c r="I735" s="296"/>
      <c r="J735" s="296"/>
      <c r="K735" s="104">
        <f t="shared" si="42"/>
        <v>0</v>
      </c>
    </row>
    <row r="736" spans="1:11" ht="15.75" customHeight="1" x14ac:dyDescent="0.25">
      <c r="A736" s="1">
        <v>383</v>
      </c>
      <c r="B736" s="101" t="str">
        <f>IF('proje ve personel bilgileri'!A396&lt;&gt;0,('proje ve personel bilgileri'!A396)," ")</f>
        <v xml:space="preserve"> </v>
      </c>
      <c r="C736" s="105"/>
      <c r="D736" s="296"/>
      <c r="E736" s="296"/>
      <c r="F736" s="296"/>
      <c r="G736" s="296"/>
      <c r="H736" s="296"/>
      <c r="I736" s="296"/>
      <c r="J736" s="296"/>
      <c r="K736" s="104">
        <f t="shared" si="42"/>
        <v>0</v>
      </c>
    </row>
    <row r="737" spans="1:11" ht="15.75" customHeight="1" x14ac:dyDescent="0.25">
      <c r="A737" s="2">
        <v>384</v>
      </c>
      <c r="B737" s="101" t="str">
        <f>IF('proje ve personel bilgileri'!A397&lt;&gt;0,('proje ve personel bilgileri'!A397)," ")</f>
        <v xml:space="preserve"> </v>
      </c>
      <c r="C737" s="105"/>
      <c r="D737" s="296"/>
      <c r="E737" s="296"/>
      <c r="F737" s="296"/>
      <c r="G737" s="296"/>
      <c r="H737" s="296"/>
      <c r="I737" s="296"/>
      <c r="J737" s="296"/>
      <c r="K737" s="104">
        <f t="shared" si="42"/>
        <v>0</v>
      </c>
    </row>
    <row r="738" spans="1:11" ht="15.75" customHeight="1" x14ac:dyDescent="0.25">
      <c r="A738" s="1">
        <v>385</v>
      </c>
      <c r="B738" s="101" t="str">
        <f>IF('proje ve personel bilgileri'!A398&lt;&gt;0,('proje ve personel bilgileri'!A398)," ")</f>
        <v xml:space="preserve"> </v>
      </c>
      <c r="C738" s="105"/>
      <c r="D738" s="296"/>
      <c r="E738" s="296"/>
      <c r="F738" s="296"/>
      <c r="G738" s="296"/>
      <c r="H738" s="296"/>
      <c r="I738" s="296"/>
      <c r="J738" s="296"/>
      <c r="K738" s="104">
        <f t="shared" si="42"/>
        <v>0</v>
      </c>
    </row>
    <row r="739" spans="1:11" ht="15.75" customHeight="1" x14ac:dyDescent="0.25">
      <c r="A739" s="2">
        <v>386</v>
      </c>
      <c r="B739" s="101" t="str">
        <f>IF('proje ve personel bilgileri'!A399&lt;&gt;0,('proje ve personel bilgileri'!A399)," ")</f>
        <v xml:space="preserve"> </v>
      </c>
      <c r="C739" s="105"/>
      <c r="D739" s="296"/>
      <c r="E739" s="296"/>
      <c r="F739" s="296"/>
      <c r="G739" s="296"/>
      <c r="H739" s="296"/>
      <c r="I739" s="296"/>
      <c r="J739" s="296"/>
      <c r="K739" s="104">
        <f t="shared" si="42"/>
        <v>0</v>
      </c>
    </row>
    <row r="740" spans="1:11" ht="15.75" customHeight="1" x14ac:dyDescent="0.25">
      <c r="A740" s="1">
        <v>387</v>
      </c>
      <c r="B740" s="101" t="str">
        <f>IF('proje ve personel bilgileri'!A400&lt;&gt;0,('proje ve personel bilgileri'!A400)," ")</f>
        <v xml:space="preserve"> </v>
      </c>
      <c r="C740" s="105"/>
      <c r="D740" s="296"/>
      <c r="E740" s="296"/>
      <c r="F740" s="296"/>
      <c r="G740" s="296"/>
      <c r="H740" s="296"/>
      <c r="I740" s="296"/>
      <c r="J740" s="296"/>
      <c r="K740" s="104">
        <f t="shared" si="42"/>
        <v>0</v>
      </c>
    </row>
    <row r="741" spans="1:11" ht="15.75" customHeight="1" x14ac:dyDescent="0.25">
      <c r="A741" s="2">
        <v>388</v>
      </c>
      <c r="B741" s="101" t="str">
        <f>IF('proje ve personel bilgileri'!A401&lt;&gt;0,('proje ve personel bilgileri'!A401)," ")</f>
        <v xml:space="preserve"> </v>
      </c>
      <c r="C741" s="105"/>
      <c r="D741" s="296"/>
      <c r="E741" s="296"/>
      <c r="F741" s="296"/>
      <c r="G741" s="296"/>
      <c r="H741" s="296"/>
      <c r="I741" s="296"/>
      <c r="J741" s="296"/>
      <c r="K741" s="104">
        <f t="shared" si="42"/>
        <v>0</v>
      </c>
    </row>
    <row r="742" spans="1:11" ht="15.75" customHeight="1" x14ac:dyDescent="0.25">
      <c r="A742" s="1">
        <v>389</v>
      </c>
      <c r="B742" s="101" t="str">
        <f>IF('proje ve personel bilgileri'!A402&lt;&gt;0,('proje ve personel bilgileri'!A402)," ")</f>
        <v xml:space="preserve"> </v>
      </c>
      <c r="C742" s="105"/>
      <c r="D742" s="296"/>
      <c r="E742" s="296"/>
      <c r="F742" s="296"/>
      <c r="G742" s="296"/>
      <c r="H742" s="296"/>
      <c r="I742" s="296"/>
      <c r="J742" s="296"/>
      <c r="K742" s="104">
        <f t="shared" si="42"/>
        <v>0</v>
      </c>
    </row>
    <row r="743" spans="1:11" ht="15.75" customHeight="1" x14ac:dyDescent="0.25">
      <c r="A743" s="2">
        <v>390</v>
      </c>
      <c r="B743" s="101" t="str">
        <f>IF('proje ve personel bilgileri'!A403&lt;&gt;0,('proje ve personel bilgileri'!A403)," ")</f>
        <v xml:space="preserve"> </v>
      </c>
      <c r="C743" s="105"/>
      <c r="D743" s="296"/>
      <c r="E743" s="296"/>
      <c r="F743" s="296"/>
      <c r="G743" s="296"/>
      <c r="H743" s="296"/>
      <c r="I743" s="296"/>
      <c r="J743" s="296"/>
      <c r="K743" s="104">
        <f t="shared" si="42"/>
        <v>0</v>
      </c>
    </row>
    <row r="744" spans="1:11" ht="15.75" customHeight="1" x14ac:dyDescent="0.25">
      <c r="A744" s="1">
        <v>391</v>
      </c>
      <c r="B744" s="101" t="str">
        <f>IF('proje ve personel bilgileri'!A404&lt;&gt;0,('proje ve personel bilgileri'!A404)," ")</f>
        <v xml:space="preserve"> </v>
      </c>
      <c r="C744" s="105"/>
      <c r="D744" s="296"/>
      <c r="E744" s="296"/>
      <c r="F744" s="296"/>
      <c r="G744" s="296"/>
      <c r="H744" s="296"/>
      <c r="I744" s="296"/>
      <c r="J744" s="296"/>
      <c r="K744" s="104">
        <f t="shared" si="42"/>
        <v>0</v>
      </c>
    </row>
    <row r="745" spans="1:11" ht="15.75" customHeight="1" x14ac:dyDescent="0.25">
      <c r="A745" s="2">
        <v>392</v>
      </c>
      <c r="B745" s="101" t="str">
        <f>IF('proje ve personel bilgileri'!A405&lt;&gt;0,('proje ve personel bilgileri'!A405)," ")</f>
        <v xml:space="preserve"> </v>
      </c>
      <c r="C745" s="105"/>
      <c r="D745" s="296"/>
      <c r="E745" s="296"/>
      <c r="F745" s="296"/>
      <c r="G745" s="296"/>
      <c r="H745" s="296"/>
      <c r="I745" s="296"/>
      <c r="J745" s="296"/>
      <c r="K745" s="104">
        <f t="shared" si="42"/>
        <v>0</v>
      </c>
    </row>
    <row r="746" spans="1:11" ht="15.75" customHeight="1" x14ac:dyDescent="0.25">
      <c r="A746" s="1">
        <v>393</v>
      </c>
      <c r="B746" s="101" t="str">
        <f>IF('proje ve personel bilgileri'!A406&lt;&gt;0,('proje ve personel bilgileri'!A406)," ")</f>
        <v xml:space="preserve"> </v>
      </c>
      <c r="C746" s="105"/>
      <c r="D746" s="296"/>
      <c r="E746" s="296"/>
      <c r="F746" s="296"/>
      <c r="G746" s="296"/>
      <c r="H746" s="296"/>
      <c r="I746" s="296"/>
      <c r="J746" s="296"/>
      <c r="K746" s="104">
        <f t="shared" si="42"/>
        <v>0</v>
      </c>
    </row>
    <row r="747" spans="1:11" ht="15.75" customHeight="1" x14ac:dyDescent="0.25">
      <c r="A747" s="2">
        <v>394</v>
      </c>
      <c r="B747" s="101" t="str">
        <f>IF('proje ve personel bilgileri'!A407&lt;&gt;0,('proje ve personel bilgileri'!A407)," ")</f>
        <v xml:space="preserve"> </v>
      </c>
      <c r="C747" s="105"/>
      <c r="D747" s="296"/>
      <c r="E747" s="296"/>
      <c r="F747" s="296"/>
      <c r="G747" s="296"/>
      <c r="H747" s="296"/>
      <c r="I747" s="296"/>
      <c r="J747" s="296"/>
      <c r="K747" s="104">
        <f t="shared" si="42"/>
        <v>0</v>
      </c>
    </row>
    <row r="748" spans="1:11" ht="15.75" customHeight="1" x14ac:dyDescent="0.25">
      <c r="A748" s="1">
        <v>395</v>
      </c>
      <c r="B748" s="101" t="str">
        <f>IF('proje ve personel bilgileri'!A408&lt;&gt;0,('proje ve personel bilgileri'!A408)," ")</f>
        <v xml:space="preserve"> </v>
      </c>
      <c r="C748" s="105"/>
      <c r="D748" s="296"/>
      <c r="E748" s="296"/>
      <c r="F748" s="296"/>
      <c r="G748" s="296"/>
      <c r="H748" s="296"/>
      <c r="I748" s="296"/>
      <c r="J748" s="296"/>
      <c r="K748" s="104">
        <f t="shared" si="42"/>
        <v>0</v>
      </c>
    </row>
    <row r="749" spans="1:11" ht="15" customHeight="1" x14ac:dyDescent="0.25">
      <c r="A749" s="2">
        <v>396</v>
      </c>
      <c r="B749" s="101" t="str">
        <f>IF('proje ve personel bilgileri'!A409&lt;&gt;0,('proje ve personel bilgileri'!A409)," ")</f>
        <v xml:space="preserve"> </v>
      </c>
      <c r="C749" s="105"/>
      <c r="D749" s="296"/>
      <c r="E749" s="296"/>
      <c r="F749" s="296"/>
      <c r="G749" s="296"/>
      <c r="H749" s="296"/>
      <c r="I749" s="296"/>
      <c r="J749" s="296"/>
      <c r="K749" s="104">
        <f t="shared" si="42"/>
        <v>0</v>
      </c>
    </row>
    <row r="750" spans="1:11" ht="15.75" customHeight="1" x14ac:dyDescent="0.25">
      <c r="A750" s="341" t="s">
        <v>99</v>
      </c>
      <c r="B750" s="342"/>
      <c r="C750" s="7" t="str">
        <f t="shared" ref="C750:J750" si="43">IF($K$28&lt;&gt;0,SUM(C732:C749)," ")</f>
        <v xml:space="preserve"> </v>
      </c>
      <c r="D750" s="8" t="str">
        <f t="shared" si="43"/>
        <v xml:space="preserve"> </v>
      </c>
      <c r="E750" s="8" t="str">
        <f t="shared" si="43"/>
        <v xml:space="preserve"> </v>
      </c>
      <c r="F750" s="8" t="str">
        <f t="shared" si="43"/>
        <v xml:space="preserve"> </v>
      </c>
      <c r="G750" s="8" t="str">
        <f t="shared" si="43"/>
        <v xml:space="preserve"> </v>
      </c>
      <c r="H750" s="8" t="str">
        <f t="shared" si="43"/>
        <v xml:space="preserve"> </v>
      </c>
      <c r="I750" s="8" t="str">
        <f t="shared" si="43"/>
        <v xml:space="preserve"> </v>
      </c>
      <c r="J750" s="8" t="str">
        <f t="shared" si="43"/>
        <v xml:space="preserve"> </v>
      </c>
      <c r="K750" s="9">
        <f>SUM(K732:K749)+K716</f>
        <v>0</v>
      </c>
    </row>
    <row r="751" spans="1:11" ht="15" customHeight="1" x14ac:dyDescent="0.25">
      <c r="A751" s="300"/>
    </row>
    <row r="752" spans="1:11" ht="25.5" customHeight="1" x14ac:dyDescent="0.25">
      <c r="A752" s="332" t="s">
        <v>100</v>
      </c>
      <c r="B752" s="332"/>
      <c r="C752" s="332"/>
      <c r="D752" s="332"/>
      <c r="E752" s="332"/>
      <c r="F752" s="332"/>
      <c r="G752" s="332"/>
      <c r="H752" s="332"/>
      <c r="I752" s="332"/>
      <c r="J752" s="332"/>
      <c r="K752" s="332"/>
    </row>
    <row r="753" spans="1:11" ht="15" customHeight="1" x14ac:dyDescent="0.25">
      <c r="A753" s="51"/>
    </row>
    <row r="754" spans="1:11" ht="15" customHeight="1" x14ac:dyDescent="0.25">
      <c r="A754" s="298" t="s">
        <v>101</v>
      </c>
    </row>
    <row r="755" spans="1:11" ht="15" customHeight="1" x14ac:dyDescent="0.25">
      <c r="C755" s="298" t="s">
        <v>102</v>
      </c>
      <c r="E755" s="298" t="s">
        <v>103</v>
      </c>
    </row>
    <row r="757" spans="1:11" ht="15.75" customHeight="1" x14ac:dyDescent="0.25">
      <c r="A757" s="348" t="s">
        <v>85</v>
      </c>
      <c r="B757" s="348"/>
      <c r="C757" s="348"/>
      <c r="D757" s="348"/>
      <c r="E757" s="348"/>
      <c r="F757" s="348"/>
      <c r="G757" s="348"/>
      <c r="H757" s="348"/>
      <c r="I757" s="348"/>
      <c r="J757" s="348"/>
      <c r="K757" s="348"/>
    </row>
    <row r="758" spans="1:11" ht="15" customHeight="1" x14ac:dyDescent="0.25">
      <c r="A758" s="70"/>
      <c r="B758" s="70"/>
      <c r="C758" s="70"/>
      <c r="D758" s="70"/>
      <c r="E758" s="70"/>
      <c r="F758" s="78">
        <f>'proje ve personel bilgileri'!$B$5</f>
        <v>0</v>
      </c>
      <c r="G758" s="72">
        <f>IF('proje ve personel bilgileri'!$B$6=1,"/ Ocak ayına aittir.",(IF('proje ve personel bilgileri'!$B$6=2,"/ Temmuz ayına aittir.",0)))</f>
        <v>0</v>
      </c>
      <c r="H758" s="70"/>
      <c r="I758" s="70"/>
      <c r="J758" s="70"/>
      <c r="K758" s="70"/>
    </row>
    <row r="759" spans="1:11" ht="18.75" customHeight="1" x14ac:dyDescent="0.25">
      <c r="K759" s="4" t="s">
        <v>86</v>
      </c>
    </row>
    <row r="760" spans="1:11" ht="15.75" customHeight="1" x14ac:dyDescent="0.25">
      <c r="A760" s="349" t="s">
        <v>2</v>
      </c>
      <c r="B760" s="350"/>
      <c r="C760" s="351">
        <f>'proje ve personel bilgileri'!$B$2</f>
        <v>0</v>
      </c>
      <c r="D760" s="352"/>
      <c r="E760" s="352"/>
      <c r="F760" s="352"/>
      <c r="G760" s="352"/>
      <c r="H760" s="352"/>
      <c r="I760" s="352"/>
      <c r="J760" s="352"/>
      <c r="K760" s="353"/>
    </row>
    <row r="761" spans="1:11" ht="15.75" customHeight="1" x14ac:dyDescent="0.25">
      <c r="A761" s="354" t="s">
        <v>4</v>
      </c>
      <c r="B761" s="355"/>
      <c r="C761" s="356">
        <f>'proje ve personel bilgileri'!$B$3</f>
        <v>0</v>
      </c>
      <c r="D761" s="357"/>
      <c r="E761" s="357"/>
      <c r="F761" s="357"/>
      <c r="G761" s="357"/>
      <c r="H761" s="357"/>
      <c r="I761" s="357"/>
      <c r="J761" s="357"/>
      <c r="K761" s="358"/>
    </row>
    <row r="762" spans="1:11" ht="15" customHeight="1" x14ac:dyDescent="0.25">
      <c r="A762" s="343" t="s">
        <v>87</v>
      </c>
      <c r="B762" s="343" t="s">
        <v>15</v>
      </c>
      <c r="C762" s="343" t="s">
        <v>88</v>
      </c>
      <c r="D762" s="344" t="s">
        <v>89</v>
      </c>
      <c r="E762" s="346"/>
      <c r="F762" s="347"/>
      <c r="G762" s="343" t="s">
        <v>90</v>
      </c>
      <c r="H762" s="333" t="s">
        <v>91</v>
      </c>
      <c r="I762" s="333" t="s">
        <v>92</v>
      </c>
      <c r="J762" s="333" t="s">
        <v>93</v>
      </c>
      <c r="K762" s="336" t="s">
        <v>94</v>
      </c>
    </row>
    <row r="763" spans="1:11" ht="25.5" customHeight="1" x14ac:dyDescent="0.25">
      <c r="A763" s="338"/>
      <c r="B763" s="338"/>
      <c r="C763" s="338"/>
      <c r="D763" s="345"/>
      <c r="E763" s="339" t="s">
        <v>95</v>
      </c>
      <c r="F763" s="340"/>
      <c r="G763" s="338"/>
      <c r="H763" s="334"/>
      <c r="I763" s="334"/>
      <c r="J763" s="334"/>
      <c r="K763" s="337"/>
    </row>
    <row r="764" spans="1:11" ht="60.75" customHeight="1" x14ac:dyDescent="0.25">
      <c r="A764" s="338"/>
      <c r="B764" s="338"/>
      <c r="C764" s="338"/>
      <c r="D764" s="345"/>
      <c r="E764" s="5" t="s">
        <v>104</v>
      </c>
      <c r="F764" s="5" t="s">
        <v>97</v>
      </c>
      <c r="G764" s="338"/>
      <c r="H764" s="334"/>
      <c r="I764" s="335"/>
      <c r="J764" s="335"/>
      <c r="K764" s="338"/>
    </row>
    <row r="765" spans="1:11" ht="15.75" customHeight="1" x14ac:dyDescent="0.25">
      <c r="A765" s="338"/>
      <c r="B765" s="338"/>
      <c r="C765" s="338"/>
      <c r="D765" s="345"/>
      <c r="E765" s="6" t="s">
        <v>98</v>
      </c>
      <c r="F765" s="6" t="s">
        <v>98</v>
      </c>
      <c r="G765" s="294" t="s">
        <v>98</v>
      </c>
      <c r="H765" s="294" t="s">
        <v>98</v>
      </c>
      <c r="I765" s="297" t="s">
        <v>98</v>
      </c>
      <c r="J765" s="6" t="s">
        <v>98</v>
      </c>
      <c r="K765" s="338"/>
    </row>
    <row r="766" spans="1:11" ht="15.75" customHeight="1" x14ac:dyDescent="0.25">
      <c r="A766" s="1">
        <v>397</v>
      </c>
      <c r="B766" s="101" t="str">
        <f>IF('proje ve personel bilgileri'!A410&lt;&gt;0,('proje ve personel bilgileri'!A410)," ")</f>
        <v xml:space="preserve"> </v>
      </c>
      <c r="C766" s="102"/>
      <c r="D766" s="103"/>
      <c r="E766" s="103"/>
      <c r="F766" s="103"/>
      <c r="G766" s="103"/>
      <c r="H766" s="103"/>
      <c r="I766" s="103"/>
      <c r="J766" s="103"/>
      <c r="K766" s="104">
        <f t="shared" ref="K766:K783" si="44">IF(D766&lt;&gt;0,SUM(D766+E766+F766+G766-H766-I766-J766),0)</f>
        <v>0</v>
      </c>
    </row>
    <row r="767" spans="1:11" ht="15.75" customHeight="1" x14ac:dyDescent="0.25">
      <c r="A767" s="2">
        <v>398</v>
      </c>
      <c r="B767" s="101" t="str">
        <f>IF('proje ve personel bilgileri'!A411&lt;&gt;0,('proje ve personel bilgileri'!A411)," ")</f>
        <v xml:space="preserve"> </v>
      </c>
      <c r="C767" s="105"/>
      <c r="D767" s="296"/>
      <c r="E767" s="296"/>
      <c r="F767" s="296"/>
      <c r="G767" s="296"/>
      <c r="H767" s="296"/>
      <c r="I767" s="296"/>
      <c r="J767" s="296"/>
      <c r="K767" s="104">
        <f t="shared" si="44"/>
        <v>0</v>
      </c>
    </row>
    <row r="768" spans="1:11" ht="15.75" customHeight="1" x14ac:dyDescent="0.25">
      <c r="A768" s="1">
        <v>399</v>
      </c>
      <c r="B768" s="101" t="str">
        <f>IF('proje ve personel bilgileri'!A412&lt;&gt;0,('proje ve personel bilgileri'!A412)," ")</f>
        <v xml:space="preserve"> </v>
      </c>
      <c r="C768" s="105"/>
      <c r="D768" s="296"/>
      <c r="E768" s="296"/>
      <c r="F768" s="296"/>
      <c r="G768" s="296"/>
      <c r="H768" s="296"/>
      <c r="I768" s="296"/>
      <c r="J768" s="296"/>
      <c r="K768" s="104">
        <f t="shared" si="44"/>
        <v>0</v>
      </c>
    </row>
    <row r="769" spans="1:11" ht="15.75" customHeight="1" x14ac:dyDescent="0.25">
      <c r="A769" s="2">
        <v>400</v>
      </c>
      <c r="B769" s="101" t="str">
        <f>IF('proje ve personel bilgileri'!A413&lt;&gt;0,('proje ve personel bilgileri'!A413)," ")</f>
        <v xml:space="preserve"> </v>
      </c>
      <c r="C769" s="105"/>
      <c r="D769" s="296"/>
      <c r="E769" s="296"/>
      <c r="F769" s="296"/>
      <c r="G769" s="296"/>
      <c r="H769" s="296"/>
      <c r="I769" s="296"/>
      <c r="J769" s="296"/>
      <c r="K769" s="104">
        <f t="shared" si="44"/>
        <v>0</v>
      </c>
    </row>
    <row r="770" spans="1:11" ht="15.75" customHeight="1" x14ac:dyDescent="0.25">
      <c r="A770" s="1">
        <v>401</v>
      </c>
      <c r="B770" s="101" t="str">
        <f>IF('proje ve personel bilgileri'!A414&lt;&gt;0,('proje ve personel bilgileri'!A414)," ")</f>
        <v xml:space="preserve"> </v>
      </c>
      <c r="C770" s="105"/>
      <c r="D770" s="296"/>
      <c r="E770" s="296"/>
      <c r="F770" s="296"/>
      <c r="G770" s="296"/>
      <c r="H770" s="296"/>
      <c r="I770" s="296"/>
      <c r="J770" s="296"/>
      <c r="K770" s="104">
        <f t="shared" si="44"/>
        <v>0</v>
      </c>
    </row>
    <row r="771" spans="1:11" ht="15.75" customHeight="1" x14ac:dyDescent="0.25">
      <c r="A771" s="2">
        <v>402</v>
      </c>
      <c r="B771" s="101" t="str">
        <f>IF('proje ve personel bilgileri'!A415&lt;&gt;0,('proje ve personel bilgileri'!A415)," ")</f>
        <v xml:space="preserve"> </v>
      </c>
      <c r="C771" s="105"/>
      <c r="D771" s="296"/>
      <c r="E771" s="296"/>
      <c r="F771" s="296"/>
      <c r="G771" s="296"/>
      <c r="H771" s="296"/>
      <c r="I771" s="296"/>
      <c r="J771" s="296"/>
      <c r="K771" s="104">
        <f t="shared" si="44"/>
        <v>0</v>
      </c>
    </row>
    <row r="772" spans="1:11" ht="15.75" customHeight="1" x14ac:dyDescent="0.25">
      <c r="A772" s="1">
        <v>403</v>
      </c>
      <c r="B772" s="101" t="str">
        <f>IF('proje ve personel bilgileri'!A416&lt;&gt;0,('proje ve personel bilgileri'!A416)," ")</f>
        <v xml:space="preserve"> </v>
      </c>
      <c r="C772" s="105"/>
      <c r="D772" s="296"/>
      <c r="E772" s="296"/>
      <c r="F772" s="296"/>
      <c r="G772" s="296"/>
      <c r="H772" s="296"/>
      <c r="I772" s="296"/>
      <c r="J772" s="296"/>
      <c r="K772" s="104">
        <f t="shared" si="44"/>
        <v>0</v>
      </c>
    </row>
    <row r="773" spans="1:11" ht="15.75" customHeight="1" x14ac:dyDescent="0.25">
      <c r="A773" s="2">
        <v>404</v>
      </c>
      <c r="B773" s="101" t="str">
        <f>IF('proje ve personel bilgileri'!A417&lt;&gt;0,('proje ve personel bilgileri'!A417)," ")</f>
        <v xml:space="preserve"> </v>
      </c>
      <c r="C773" s="105"/>
      <c r="D773" s="296"/>
      <c r="E773" s="296"/>
      <c r="F773" s="296"/>
      <c r="G773" s="296"/>
      <c r="H773" s="296"/>
      <c r="I773" s="296"/>
      <c r="J773" s="296"/>
      <c r="K773" s="104">
        <f t="shared" si="44"/>
        <v>0</v>
      </c>
    </row>
    <row r="774" spans="1:11" ht="15.75" customHeight="1" x14ac:dyDescent="0.25">
      <c r="A774" s="1">
        <v>405</v>
      </c>
      <c r="B774" s="101" t="str">
        <f>IF('proje ve personel bilgileri'!A418&lt;&gt;0,('proje ve personel bilgileri'!A418)," ")</f>
        <v xml:space="preserve"> </v>
      </c>
      <c r="C774" s="105"/>
      <c r="D774" s="296"/>
      <c r="E774" s="296"/>
      <c r="F774" s="296"/>
      <c r="G774" s="296"/>
      <c r="H774" s="296"/>
      <c r="I774" s="296"/>
      <c r="J774" s="296"/>
      <c r="K774" s="104">
        <f t="shared" si="44"/>
        <v>0</v>
      </c>
    </row>
    <row r="775" spans="1:11" ht="15.75" customHeight="1" x14ac:dyDescent="0.25">
      <c r="A775" s="2">
        <v>406</v>
      </c>
      <c r="B775" s="101" t="str">
        <f>IF('proje ve personel bilgileri'!A419&lt;&gt;0,('proje ve personel bilgileri'!A419)," ")</f>
        <v xml:space="preserve"> </v>
      </c>
      <c r="C775" s="105"/>
      <c r="D775" s="296"/>
      <c r="E775" s="296"/>
      <c r="F775" s="296"/>
      <c r="G775" s="296"/>
      <c r="H775" s="296"/>
      <c r="I775" s="296"/>
      <c r="J775" s="296"/>
      <c r="K775" s="104">
        <f t="shared" si="44"/>
        <v>0</v>
      </c>
    </row>
    <row r="776" spans="1:11" ht="15.75" customHeight="1" x14ac:dyDescent="0.25">
      <c r="A776" s="1">
        <v>407</v>
      </c>
      <c r="B776" s="101" t="str">
        <f>IF('proje ve personel bilgileri'!A420&lt;&gt;0,('proje ve personel bilgileri'!A420)," ")</f>
        <v xml:space="preserve"> </v>
      </c>
      <c r="C776" s="105"/>
      <c r="D776" s="296"/>
      <c r="E776" s="296"/>
      <c r="F776" s="296"/>
      <c r="G776" s="296"/>
      <c r="H776" s="296"/>
      <c r="I776" s="296"/>
      <c r="J776" s="296"/>
      <c r="K776" s="104">
        <f t="shared" si="44"/>
        <v>0</v>
      </c>
    </row>
    <row r="777" spans="1:11" ht="15.75" customHeight="1" x14ac:dyDescent="0.25">
      <c r="A777" s="2">
        <v>408</v>
      </c>
      <c r="B777" s="101" t="str">
        <f>IF('proje ve personel bilgileri'!A421&lt;&gt;0,('proje ve personel bilgileri'!A421)," ")</f>
        <v xml:space="preserve"> </v>
      </c>
      <c r="C777" s="105"/>
      <c r="D777" s="296"/>
      <c r="E777" s="296"/>
      <c r="F777" s="296"/>
      <c r="G777" s="296"/>
      <c r="H777" s="296"/>
      <c r="I777" s="296"/>
      <c r="J777" s="296"/>
      <c r="K777" s="104">
        <f t="shared" si="44"/>
        <v>0</v>
      </c>
    </row>
    <row r="778" spans="1:11" ht="15.75" customHeight="1" x14ac:dyDescent="0.25">
      <c r="A778" s="1">
        <v>409</v>
      </c>
      <c r="B778" s="101" t="str">
        <f>IF('proje ve personel bilgileri'!A422&lt;&gt;0,('proje ve personel bilgileri'!A422)," ")</f>
        <v xml:space="preserve"> </v>
      </c>
      <c r="C778" s="105"/>
      <c r="D778" s="296"/>
      <c r="E778" s="296"/>
      <c r="F778" s="296"/>
      <c r="G778" s="296"/>
      <c r="H778" s="296"/>
      <c r="I778" s="296"/>
      <c r="J778" s="296"/>
      <c r="K778" s="104">
        <f t="shared" si="44"/>
        <v>0</v>
      </c>
    </row>
    <row r="779" spans="1:11" ht="15.75" customHeight="1" x14ac:dyDescent="0.25">
      <c r="A779" s="2">
        <v>410</v>
      </c>
      <c r="B779" s="101" t="str">
        <f>IF('proje ve personel bilgileri'!A423&lt;&gt;0,('proje ve personel bilgileri'!A423)," ")</f>
        <v xml:space="preserve"> </v>
      </c>
      <c r="C779" s="105"/>
      <c r="D779" s="296"/>
      <c r="E779" s="296"/>
      <c r="F779" s="296"/>
      <c r="G779" s="296"/>
      <c r="H779" s="296"/>
      <c r="I779" s="296"/>
      <c r="J779" s="296"/>
      <c r="K779" s="104">
        <f t="shared" si="44"/>
        <v>0</v>
      </c>
    </row>
    <row r="780" spans="1:11" ht="15.75" customHeight="1" x14ac:dyDescent="0.25">
      <c r="A780" s="1">
        <v>411</v>
      </c>
      <c r="B780" s="101" t="str">
        <f>IF('proje ve personel bilgileri'!A424&lt;&gt;0,('proje ve personel bilgileri'!A424)," ")</f>
        <v xml:space="preserve"> </v>
      </c>
      <c r="C780" s="105"/>
      <c r="D780" s="296"/>
      <c r="E780" s="296"/>
      <c r="F780" s="296"/>
      <c r="G780" s="296"/>
      <c r="H780" s="296"/>
      <c r="I780" s="296"/>
      <c r="J780" s="296"/>
      <c r="K780" s="104">
        <f t="shared" si="44"/>
        <v>0</v>
      </c>
    </row>
    <row r="781" spans="1:11" ht="15.75" customHeight="1" x14ac:dyDescent="0.25">
      <c r="A781" s="2">
        <v>412</v>
      </c>
      <c r="B781" s="101" t="str">
        <f>IF('proje ve personel bilgileri'!A425&lt;&gt;0,('proje ve personel bilgileri'!A425)," ")</f>
        <v xml:space="preserve"> </v>
      </c>
      <c r="C781" s="105"/>
      <c r="D781" s="296"/>
      <c r="E781" s="296"/>
      <c r="F781" s="296"/>
      <c r="G781" s="296"/>
      <c r="H781" s="296"/>
      <c r="I781" s="296"/>
      <c r="J781" s="296"/>
      <c r="K781" s="104">
        <f t="shared" si="44"/>
        <v>0</v>
      </c>
    </row>
    <row r="782" spans="1:11" ht="15.75" customHeight="1" x14ac:dyDescent="0.25">
      <c r="A782" s="1">
        <v>413</v>
      </c>
      <c r="B782" s="101" t="str">
        <f>IF('proje ve personel bilgileri'!A426&lt;&gt;0,('proje ve personel bilgileri'!A426)," ")</f>
        <v xml:space="preserve"> </v>
      </c>
      <c r="C782" s="105"/>
      <c r="D782" s="296"/>
      <c r="E782" s="296"/>
      <c r="F782" s="296"/>
      <c r="G782" s="296"/>
      <c r="H782" s="296"/>
      <c r="I782" s="296"/>
      <c r="J782" s="296"/>
      <c r="K782" s="104">
        <f t="shared" si="44"/>
        <v>0</v>
      </c>
    </row>
    <row r="783" spans="1:11" ht="15" customHeight="1" x14ac:dyDescent="0.25">
      <c r="A783" s="2">
        <v>414</v>
      </c>
      <c r="B783" s="101" t="str">
        <f>IF('proje ve personel bilgileri'!A427&lt;&gt;0,('proje ve personel bilgileri'!A427)," ")</f>
        <v xml:space="preserve"> </v>
      </c>
      <c r="C783" s="105"/>
      <c r="D783" s="296"/>
      <c r="E783" s="296"/>
      <c r="F783" s="296"/>
      <c r="G783" s="296"/>
      <c r="H783" s="296"/>
      <c r="I783" s="296"/>
      <c r="J783" s="296"/>
      <c r="K783" s="104">
        <f t="shared" si="44"/>
        <v>0</v>
      </c>
    </row>
    <row r="784" spans="1:11" ht="15.75" customHeight="1" x14ac:dyDescent="0.25">
      <c r="A784" s="341" t="s">
        <v>99</v>
      </c>
      <c r="B784" s="342"/>
      <c r="C784" s="7" t="str">
        <f t="shared" ref="C784:J784" si="45">IF($K$28&lt;&gt;0,SUM(C766:C783)," ")</f>
        <v xml:space="preserve"> </v>
      </c>
      <c r="D784" s="8" t="str">
        <f t="shared" si="45"/>
        <v xml:space="preserve"> </v>
      </c>
      <c r="E784" s="8" t="str">
        <f t="shared" si="45"/>
        <v xml:space="preserve"> </v>
      </c>
      <c r="F784" s="8" t="str">
        <f t="shared" si="45"/>
        <v xml:space="preserve"> </v>
      </c>
      <c r="G784" s="8" t="str">
        <f t="shared" si="45"/>
        <v xml:space="preserve"> </v>
      </c>
      <c r="H784" s="8" t="str">
        <f t="shared" si="45"/>
        <v xml:space="preserve"> </v>
      </c>
      <c r="I784" s="8" t="str">
        <f t="shared" si="45"/>
        <v xml:space="preserve"> </v>
      </c>
      <c r="J784" s="8" t="str">
        <f t="shared" si="45"/>
        <v xml:space="preserve"> </v>
      </c>
      <c r="K784" s="9">
        <f>SUM(K766:K783)+K750</f>
        <v>0</v>
      </c>
    </row>
    <row r="785" spans="1:11" ht="15" customHeight="1" x14ac:dyDescent="0.25">
      <c r="A785" s="300"/>
    </row>
    <row r="786" spans="1:11" ht="24" customHeight="1" x14ac:dyDescent="0.25">
      <c r="A786" s="332" t="s">
        <v>100</v>
      </c>
      <c r="B786" s="332"/>
      <c r="C786" s="332"/>
      <c r="D786" s="332"/>
      <c r="E786" s="332"/>
      <c r="F786" s="332"/>
      <c r="G786" s="332"/>
      <c r="H786" s="332"/>
      <c r="I786" s="332"/>
      <c r="J786" s="332"/>
      <c r="K786" s="332"/>
    </row>
    <row r="787" spans="1:11" ht="15" customHeight="1" x14ac:dyDescent="0.25">
      <c r="A787" s="51"/>
    </row>
    <row r="788" spans="1:11" ht="15" customHeight="1" x14ac:dyDescent="0.25">
      <c r="A788" s="298" t="s">
        <v>101</v>
      </c>
    </row>
    <row r="789" spans="1:11" ht="15" customHeight="1" x14ac:dyDescent="0.25">
      <c r="C789" s="298" t="s">
        <v>102</v>
      </c>
      <c r="E789" s="298" t="s">
        <v>103</v>
      </c>
    </row>
    <row r="791" spans="1:11" ht="15.75" customHeight="1" x14ac:dyDescent="0.25">
      <c r="A791" s="348" t="s">
        <v>85</v>
      </c>
      <c r="B791" s="348"/>
      <c r="C791" s="348"/>
      <c r="D791" s="348"/>
      <c r="E791" s="348"/>
      <c r="F791" s="348"/>
      <c r="G791" s="348"/>
      <c r="H791" s="348"/>
      <c r="I791" s="348"/>
      <c r="J791" s="348"/>
      <c r="K791" s="348"/>
    </row>
    <row r="792" spans="1:11" ht="15" customHeight="1" x14ac:dyDescent="0.25">
      <c r="A792" s="70"/>
      <c r="B792" s="70"/>
      <c r="C792" s="70"/>
      <c r="D792" s="70"/>
      <c r="E792" s="70"/>
      <c r="F792" s="78">
        <f>'proje ve personel bilgileri'!$B$5</f>
        <v>0</v>
      </c>
      <c r="G792" s="72">
        <f>IF('proje ve personel bilgileri'!$B$6=1,"/ Ocak ayına aittir.",(IF('proje ve personel bilgileri'!$B$6=2,"/ Temmuz ayına aittir.",0)))</f>
        <v>0</v>
      </c>
      <c r="H792" s="70"/>
      <c r="I792" s="70"/>
      <c r="J792" s="70"/>
      <c r="K792" s="70"/>
    </row>
    <row r="793" spans="1:11" ht="18.75" customHeight="1" x14ac:dyDescent="0.25">
      <c r="K793" s="4" t="s">
        <v>86</v>
      </c>
    </row>
    <row r="794" spans="1:11" ht="15.75" customHeight="1" x14ac:dyDescent="0.25">
      <c r="A794" s="349" t="s">
        <v>2</v>
      </c>
      <c r="B794" s="350"/>
      <c r="C794" s="351">
        <f>'proje ve personel bilgileri'!$B$2</f>
        <v>0</v>
      </c>
      <c r="D794" s="352"/>
      <c r="E794" s="352"/>
      <c r="F794" s="352"/>
      <c r="G794" s="352"/>
      <c r="H794" s="352"/>
      <c r="I794" s="352"/>
      <c r="J794" s="352"/>
      <c r="K794" s="353"/>
    </row>
    <row r="795" spans="1:11" ht="15.75" customHeight="1" x14ac:dyDescent="0.25">
      <c r="A795" s="354" t="s">
        <v>4</v>
      </c>
      <c r="B795" s="355"/>
      <c r="C795" s="356">
        <f>'proje ve personel bilgileri'!$B$3</f>
        <v>0</v>
      </c>
      <c r="D795" s="357"/>
      <c r="E795" s="357"/>
      <c r="F795" s="357"/>
      <c r="G795" s="357"/>
      <c r="H795" s="357"/>
      <c r="I795" s="357"/>
      <c r="J795" s="357"/>
      <c r="K795" s="358"/>
    </row>
    <row r="796" spans="1:11" ht="15" customHeight="1" x14ac:dyDescent="0.25">
      <c r="A796" s="343" t="s">
        <v>87</v>
      </c>
      <c r="B796" s="343" t="s">
        <v>15</v>
      </c>
      <c r="C796" s="343" t="s">
        <v>88</v>
      </c>
      <c r="D796" s="344" t="s">
        <v>89</v>
      </c>
      <c r="E796" s="346"/>
      <c r="F796" s="347"/>
      <c r="G796" s="343" t="s">
        <v>90</v>
      </c>
      <c r="H796" s="333" t="s">
        <v>91</v>
      </c>
      <c r="I796" s="333" t="s">
        <v>92</v>
      </c>
      <c r="J796" s="333" t="s">
        <v>93</v>
      </c>
      <c r="K796" s="336" t="s">
        <v>94</v>
      </c>
    </row>
    <row r="797" spans="1:11" ht="20.25" customHeight="1" x14ac:dyDescent="0.25">
      <c r="A797" s="338"/>
      <c r="B797" s="338"/>
      <c r="C797" s="338"/>
      <c r="D797" s="345"/>
      <c r="E797" s="339" t="s">
        <v>95</v>
      </c>
      <c r="F797" s="340"/>
      <c r="G797" s="338"/>
      <c r="H797" s="334"/>
      <c r="I797" s="334"/>
      <c r="J797" s="334"/>
      <c r="K797" s="337"/>
    </row>
    <row r="798" spans="1:11" ht="60.75" customHeight="1" x14ac:dyDescent="0.25">
      <c r="A798" s="338"/>
      <c r="B798" s="338"/>
      <c r="C798" s="338"/>
      <c r="D798" s="345"/>
      <c r="E798" s="5" t="s">
        <v>104</v>
      </c>
      <c r="F798" s="5" t="s">
        <v>97</v>
      </c>
      <c r="G798" s="338"/>
      <c r="H798" s="334"/>
      <c r="I798" s="335"/>
      <c r="J798" s="335"/>
      <c r="K798" s="338"/>
    </row>
    <row r="799" spans="1:11" ht="15.75" customHeight="1" x14ac:dyDescent="0.25">
      <c r="A799" s="338"/>
      <c r="B799" s="338"/>
      <c r="C799" s="338"/>
      <c r="D799" s="345"/>
      <c r="E799" s="6" t="s">
        <v>98</v>
      </c>
      <c r="F799" s="6" t="s">
        <v>98</v>
      </c>
      <c r="G799" s="294" t="s">
        <v>98</v>
      </c>
      <c r="H799" s="294" t="s">
        <v>98</v>
      </c>
      <c r="I799" s="297" t="s">
        <v>98</v>
      </c>
      <c r="J799" s="6" t="s">
        <v>98</v>
      </c>
      <c r="K799" s="338"/>
    </row>
    <row r="800" spans="1:11" ht="15.75" customHeight="1" x14ac:dyDescent="0.25">
      <c r="A800" s="1">
        <v>415</v>
      </c>
      <c r="B800" s="101" t="str">
        <f>IF('proje ve personel bilgileri'!A428&lt;&gt;0,('proje ve personel bilgileri'!A428)," ")</f>
        <v xml:space="preserve"> </v>
      </c>
      <c r="C800" s="102"/>
      <c r="D800" s="103"/>
      <c r="E800" s="103"/>
      <c r="F800" s="103"/>
      <c r="G800" s="103"/>
      <c r="H800" s="103"/>
      <c r="I800" s="103"/>
      <c r="J800" s="103"/>
      <c r="K800" s="104">
        <f t="shared" ref="K800:K817" si="46">IF(D800&lt;&gt;0,SUM(D800+E800+F800+G800-H800-I800-J800),0)</f>
        <v>0</v>
      </c>
    </row>
    <row r="801" spans="1:11" ht="15.75" customHeight="1" x14ac:dyDescent="0.25">
      <c r="A801" s="2">
        <v>416</v>
      </c>
      <c r="B801" s="101" t="str">
        <f>IF('proje ve personel bilgileri'!A429&lt;&gt;0,('proje ve personel bilgileri'!A429)," ")</f>
        <v xml:space="preserve"> </v>
      </c>
      <c r="C801" s="105"/>
      <c r="D801" s="296"/>
      <c r="E801" s="296"/>
      <c r="F801" s="296"/>
      <c r="G801" s="296"/>
      <c r="H801" s="296"/>
      <c r="I801" s="296"/>
      <c r="J801" s="296"/>
      <c r="K801" s="104">
        <f t="shared" si="46"/>
        <v>0</v>
      </c>
    </row>
    <row r="802" spans="1:11" ht="15.75" customHeight="1" x14ac:dyDescent="0.25">
      <c r="A802" s="1">
        <v>417</v>
      </c>
      <c r="B802" s="101" t="str">
        <f>IF('proje ve personel bilgileri'!A430&lt;&gt;0,('proje ve personel bilgileri'!A430)," ")</f>
        <v xml:space="preserve"> </v>
      </c>
      <c r="C802" s="105"/>
      <c r="D802" s="296"/>
      <c r="E802" s="296"/>
      <c r="F802" s="296"/>
      <c r="G802" s="296"/>
      <c r="H802" s="296"/>
      <c r="I802" s="296"/>
      <c r="J802" s="296"/>
      <c r="K802" s="104">
        <f t="shared" si="46"/>
        <v>0</v>
      </c>
    </row>
    <row r="803" spans="1:11" ht="15.75" customHeight="1" x14ac:dyDescent="0.25">
      <c r="A803" s="2">
        <v>418</v>
      </c>
      <c r="B803" s="101" t="str">
        <f>IF('proje ve personel bilgileri'!A431&lt;&gt;0,('proje ve personel bilgileri'!A431)," ")</f>
        <v xml:space="preserve"> </v>
      </c>
      <c r="C803" s="105"/>
      <c r="D803" s="296"/>
      <c r="E803" s="296"/>
      <c r="F803" s="296"/>
      <c r="G803" s="296"/>
      <c r="H803" s="296"/>
      <c r="I803" s="296"/>
      <c r="J803" s="296"/>
      <c r="K803" s="104">
        <f t="shared" si="46"/>
        <v>0</v>
      </c>
    </row>
    <row r="804" spans="1:11" ht="15.75" customHeight="1" x14ac:dyDescent="0.25">
      <c r="A804" s="1">
        <v>419</v>
      </c>
      <c r="B804" s="101" t="str">
        <f>IF('proje ve personel bilgileri'!A432&lt;&gt;0,('proje ve personel bilgileri'!A432)," ")</f>
        <v xml:space="preserve"> </v>
      </c>
      <c r="C804" s="105"/>
      <c r="D804" s="296"/>
      <c r="E804" s="296"/>
      <c r="F804" s="296"/>
      <c r="G804" s="296"/>
      <c r="H804" s="296"/>
      <c r="I804" s="296"/>
      <c r="J804" s="296"/>
      <c r="K804" s="104">
        <f t="shared" si="46"/>
        <v>0</v>
      </c>
    </row>
    <row r="805" spans="1:11" ht="15.75" customHeight="1" x14ac:dyDescent="0.25">
      <c r="A805" s="2">
        <v>420</v>
      </c>
      <c r="B805" s="101" t="str">
        <f>IF('proje ve personel bilgileri'!A433&lt;&gt;0,('proje ve personel bilgileri'!A433)," ")</f>
        <v xml:space="preserve"> </v>
      </c>
      <c r="C805" s="105"/>
      <c r="D805" s="296"/>
      <c r="E805" s="296"/>
      <c r="F805" s="296"/>
      <c r="G805" s="296"/>
      <c r="H805" s="296"/>
      <c r="I805" s="296"/>
      <c r="J805" s="296"/>
      <c r="K805" s="104">
        <f t="shared" si="46"/>
        <v>0</v>
      </c>
    </row>
    <row r="806" spans="1:11" ht="15.75" customHeight="1" x14ac:dyDescent="0.25">
      <c r="A806" s="1">
        <v>421</v>
      </c>
      <c r="B806" s="101" t="str">
        <f>IF('proje ve personel bilgileri'!A434&lt;&gt;0,('proje ve personel bilgileri'!A434)," ")</f>
        <v xml:space="preserve"> </v>
      </c>
      <c r="C806" s="105"/>
      <c r="D806" s="296"/>
      <c r="E806" s="296"/>
      <c r="F806" s="296"/>
      <c r="G806" s="296"/>
      <c r="H806" s="296"/>
      <c r="I806" s="296"/>
      <c r="J806" s="296"/>
      <c r="K806" s="104">
        <f t="shared" si="46"/>
        <v>0</v>
      </c>
    </row>
    <row r="807" spans="1:11" ht="15.75" customHeight="1" x14ac:dyDescent="0.25">
      <c r="A807" s="2">
        <v>422</v>
      </c>
      <c r="B807" s="101" t="str">
        <f>IF('proje ve personel bilgileri'!A435&lt;&gt;0,('proje ve personel bilgileri'!A435)," ")</f>
        <v xml:space="preserve"> </v>
      </c>
      <c r="C807" s="105"/>
      <c r="D807" s="296"/>
      <c r="E807" s="296"/>
      <c r="F807" s="296"/>
      <c r="G807" s="296"/>
      <c r="H807" s="296"/>
      <c r="I807" s="296"/>
      <c r="J807" s="296"/>
      <c r="K807" s="104">
        <f t="shared" si="46"/>
        <v>0</v>
      </c>
    </row>
    <row r="808" spans="1:11" ht="15.75" customHeight="1" x14ac:dyDescent="0.25">
      <c r="A808" s="1">
        <v>423</v>
      </c>
      <c r="B808" s="101" t="str">
        <f>IF('proje ve personel bilgileri'!A436&lt;&gt;0,('proje ve personel bilgileri'!A436)," ")</f>
        <v xml:space="preserve"> </v>
      </c>
      <c r="C808" s="105"/>
      <c r="D808" s="296"/>
      <c r="E808" s="296"/>
      <c r="F808" s="296"/>
      <c r="G808" s="296"/>
      <c r="H808" s="296"/>
      <c r="I808" s="296"/>
      <c r="J808" s="296"/>
      <c r="K808" s="104">
        <f t="shared" si="46"/>
        <v>0</v>
      </c>
    </row>
    <row r="809" spans="1:11" ht="15.75" customHeight="1" x14ac:dyDescent="0.25">
      <c r="A809" s="2">
        <v>424</v>
      </c>
      <c r="B809" s="101" t="str">
        <f>IF('proje ve personel bilgileri'!A437&lt;&gt;0,('proje ve personel bilgileri'!A437)," ")</f>
        <v xml:space="preserve"> </v>
      </c>
      <c r="C809" s="105"/>
      <c r="D809" s="296"/>
      <c r="E809" s="296"/>
      <c r="F809" s="296"/>
      <c r="G809" s="296"/>
      <c r="H809" s="296"/>
      <c r="I809" s="296"/>
      <c r="J809" s="296"/>
      <c r="K809" s="104">
        <f t="shared" si="46"/>
        <v>0</v>
      </c>
    </row>
    <row r="810" spans="1:11" ht="15.75" customHeight="1" x14ac:dyDescent="0.25">
      <c r="A810" s="1">
        <v>425</v>
      </c>
      <c r="B810" s="101" t="str">
        <f>IF('proje ve personel bilgileri'!A438&lt;&gt;0,('proje ve personel bilgileri'!A438)," ")</f>
        <v xml:space="preserve"> </v>
      </c>
      <c r="C810" s="105"/>
      <c r="D810" s="296"/>
      <c r="E810" s="296"/>
      <c r="F810" s="296"/>
      <c r="G810" s="296"/>
      <c r="H810" s="296"/>
      <c r="I810" s="296"/>
      <c r="J810" s="296"/>
      <c r="K810" s="104">
        <f t="shared" si="46"/>
        <v>0</v>
      </c>
    </row>
    <row r="811" spans="1:11" ht="15.75" customHeight="1" x14ac:dyDescent="0.25">
      <c r="A811" s="2">
        <v>426</v>
      </c>
      <c r="B811" s="101" t="str">
        <f>IF('proje ve personel bilgileri'!A439&lt;&gt;0,('proje ve personel bilgileri'!A439)," ")</f>
        <v xml:space="preserve"> </v>
      </c>
      <c r="C811" s="105"/>
      <c r="D811" s="296"/>
      <c r="E811" s="296"/>
      <c r="F811" s="296"/>
      <c r="G811" s="296"/>
      <c r="H811" s="296"/>
      <c r="I811" s="296"/>
      <c r="J811" s="296"/>
      <c r="K811" s="104">
        <f t="shared" si="46"/>
        <v>0</v>
      </c>
    </row>
    <row r="812" spans="1:11" ht="15.75" customHeight="1" x14ac:dyDescent="0.25">
      <c r="A812" s="1">
        <v>427</v>
      </c>
      <c r="B812" s="101" t="str">
        <f>IF('proje ve personel bilgileri'!A440&lt;&gt;0,('proje ve personel bilgileri'!A440)," ")</f>
        <v xml:space="preserve"> </v>
      </c>
      <c r="C812" s="105"/>
      <c r="D812" s="296"/>
      <c r="E812" s="296"/>
      <c r="F812" s="296"/>
      <c r="G812" s="296"/>
      <c r="H812" s="296"/>
      <c r="I812" s="296"/>
      <c r="J812" s="296"/>
      <c r="K812" s="104">
        <f t="shared" si="46"/>
        <v>0</v>
      </c>
    </row>
    <row r="813" spans="1:11" ht="15.75" customHeight="1" x14ac:dyDescent="0.25">
      <c r="A813" s="2">
        <v>428</v>
      </c>
      <c r="B813" s="101" t="str">
        <f>IF('proje ve personel bilgileri'!A441&lt;&gt;0,('proje ve personel bilgileri'!A441)," ")</f>
        <v xml:space="preserve"> </v>
      </c>
      <c r="C813" s="105"/>
      <c r="D813" s="296"/>
      <c r="E813" s="296"/>
      <c r="F813" s="296"/>
      <c r="G813" s="296"/>
      <c r="H813" s="296"/>
      <c r="I813" s="296"/>
      <c r="J813" s="296"/>
      <c r="K813" s="104">
        <f t="shared" si="46"/>
        <v>0</v>
      </c>
    </row>
    <row r="814" spans="1:11" ht="15.75" customHeight="1" x14ac:dyDescent="0.25">
      <c r="A814" s="1">
        <v>429</v>
      </c>
      <c r="B814" s="101" t="str">
        <f>IF('proje ve personel bilgileri'!A442&lt;&gt;0,('proje ve personel bilgileri'!A442)," ")</f>
        <v xml:space="preserve"> </v>
      </c>
      <c r="C814" s="105"/>
      <c r="D814" s="296"/>
      <c r="E814" s="296"/>
      <c r="F814" s="296"/>
      <c r="G814" s="296"/>
      <c r="H814" s="296"/>
      <c r="I814" s="296"/>
      <c r="J814" s="296"/>
      <c r="K814" s="104">
        <f t="shared" si="46"/>
        <v>0</v>
      </c>
    </row>
    <row r="815" spans="1:11" ht="15.75" customHeight="1" x14ac:dyDescent="0.25">
      <c r="A815" s="2">
        <v>430</v>
      </c>
      <c r="B815" s="101" t="str">
        <f>IF('proje ve personel bilgileri'!A443&lt;&gt;0,('proje ve personel bilgileri'!A443)," ")</f>
        <v xml:space="preserve"> </v>
      </c>
      <c r="C815" s="105"/>
      <c r="D815" s="296"/>
      <c r="E815" s="296"/>
      <c r="F815" s="296"/>
      <c r="G815" s="296"/>
      <c r="H815" s="296"/>
      <c r="I815" s="296"/>
      <c r="J815" s="296"/>
      <c r="K815" s="104">
        <f t="shared" si="46"/>
        <v>0</v>
      </c>
    </row>
    <row r="816" spans="1:11" ht="15.75" customHeight="1" x14ac:dyDescent="0.25">
      <c r="A816" s="1">
        <v>431</v>
      </c>
      <c r="B816" s="101" t="str">
        <f>IF('proje ve personel bilgileri'!A444&lt;&gt;0,('proje ve personel bilgileri'!A444)," ")</f>
        <v xml:space="preserve"> </v>
      </c>
      <c r="C816" s="105"/>
      <c r="D816" s="296"/>
      <c r="E816" s="296"/>
      <c r="F816" s="296"/>
      <c r="G816" s="296"/>
      <c r="H816" s="296"/>
      <c r="I816" s="296"/>
      <c r="J816" s="296"/>
      <c r="K816" s="104">
        <f t="shared" si="46"/>
        <v>0</v>
      </c>
    </row>
    <row r="817" spans="1:11" ht="15" customHeight="1" x14ac:dyDescent="0.25">
      <c r="A817" s="2">
        <v>432</v>
      </c>
      <c r="B817" s="101" t="str">
        <f>IF('proje ve personel bilgileri'!A445&lt;&gt;0,('proje ve personel bilgileri'!A445)," ")</f>
        <v xml:space="preserve"> </v>
      </c>
      <c r="C817" s="105"/>
      <c r="D817" s="296"/>
      <c r="E817" s="296"/>
      <c r="F817" s="296"/>
      <c r="G817" s="296"/>
      <c r="H817" s="296"/>
      <c r="I817" s="296"/>
      <c r="J817" s="296"/>
      <c r="K817" s="104">
        <f t="shared" si="46"/>
        <v>0</v>
      </c>
    </row>
    <row r="818" spans="1:11" ht="15.75" customHeight="1" x14ac:dyDescent="0.25">
      <c r="A818" s="341" t="s">
        <v>99</v>
      </c>
      <c r="B818" s="342"/>
      <c r="C818" s="7" t="str">
        <f t="shared" ref="C818:J818" si="47">IF($K$28&lt;&gt;0,SUM(C800:C817)," ")</f>
        <v xml:space="preserve"> </v>
      </c>
      <c r="D818" s="8" t="str">
        <f t="shared" si="47"/>
        <v xml:space="preserve"> </v>
      </c>
      <c r="E818" s="8" t="str">
        <f t="shared" si="47"/>
        <v xml:space="preserve"> </v>
      </c>
      <c r="F818" s="8" t="str">
        <f t="shared" si="47"/>
        <v xml:space="preserve"> </v>
      </c>
      <c r="G818" s="8" t="str">
        <f t="shared" si="47"/>
        <v xml:space="preserve"> </v>
      </c>
      <c r="H818" s="8" t="str">
        <f t="shared" si="47"/>
        <v xml:space="preserve"> </v>
      </c>
      <c r="I818" s="8" t="str">
        <f t="shared" si="47"/>
        <v xml:space="preserve"> </v>
      </c>
      <c r="J818" s="8" t="str">
        <f t="shared" si="47"/>
        <v xml:space="preserve"> </v>
      </c>
      <c r="K818" s="9">
        <f>SUM(K800:K817)+K784</f>
        <v>0</v>
      </c>
    </row>
    <row r="819" spans="1:11" ht="15" customHeight="1" x14ac:dyDescent="0.25">
      <c r="A819" s="300"/>
    </row>
    <row r="820" spans="1:11" ht="24" customHeight="1" x14ac:dyDescent="0.25">
      <c r="A820" s="332" t="s">
        <v>100</v>
      </c>
      <c r="B820" s="332"/>
      <c r="C820" s="332"/>
      <c r="D820" s="332"/>
      <c r="E820" s="332"/>
      <c r="F820" s="332"/>
      <c r="G820" s="332"/>
      <c r="H820" s="332"/>
      <c r="I820" s="332"/>
      <c r="J820" s="332"/>
      <c r="K820" s="332"/>
    </row>
    <row r="821" spans="1:11" ht="15" customHeight="1" x14ac:dyDescent="0.25">
      <c r="A821" s="51"/>
    </row>
    <row r="822" spans="1:11" ht="15" customHeight="1" x14ac:dyDescent="0.25">
      <c r="A822" s="298" t="s">
        <v>101</v>
      </c>
    </row>
    <row r="823" spans="1:11" ht="15" customHeight="1" x14ac:dyDescent="0.25">
      <c r="C823" s="298" t="s">
        <v>102</v>
      </c>
      <c r="E823" s="298" t="s">
        <v>103</v>
      </c>
    </row>
    <row r="826" spans="1:11" ht="15.75" customHeight="1" x14ac:dyDescent="0.25">
      <c r="A826" s="348" t="s">
        <v>85</v>
      </c>
      <c r="B826" s="348"/>
      <c r="C826" s="348"/>
      <c r="D826" s="348"/>
      <c r="E826" s="348"/>
      <c r="F826" s="348"/>
      <c r="G826" s="348"/>
      <c r="H826" s="348"/>
      <c r="I826" s="348"/>
      <c r="J826" s="348"/>
      <c r="K826" s="348"/>
    </row>
    <row r="827" spans="1:11" ht="15" customHeight="1" x14ac:dyDescent="0.25">
      <c r="A827" s="70"/>
      <c r="B827" s="70"/>
      <c r="C827" s="70"/>
      <c r="D827" s="70"/>
      <c r="E827" s="70"/>
      <c r="F827" s="78">
        <f>'proje ve personel bilgileri'!$B$5</f>
        <v>0</v>
      </c>
      <c r="G827" s="72">
        <f>IF('proje ve personel bilgileri'!$B$6=1,"/ Ocak ayına aittir.",(IF('proje ve personel bilgileri'!$B$6=2,"/ Temmuz ayına aittir.",0)))</f>
        <v>0</v>
      </c>
      <c r="H827" s="70"/>
      <c r="I827" s="70"/>
      <c r="J827" s="70"/>
      <c r="K827" s="70"/>
    </row>
    <row r="828" spans="1:11" ht="18.75" customHeight="1" x14ac:dyDescent="0.25">
      <c r="K828" s="4" t="s">
        <v>86</v>
      </c>
    </row>
    <row r="829" spans="1:11" ht="15.75" customHeight="1" x14ac:dyDescent="0.25">
      <c r="A829" s="349" t="s">
        <v>2</v>
      </c>
      <c r="B829" s="350"/>
      <c r="C829" s="351">
        <f>'proje ve personel bilgileri'!$B$2</f>
        <v>0</v>
      </c>
      <c r="D829" s="352"/>
      <c r="E829" s="352"/>
      <c r="F829" s="352"/>
      <c r="G829" s="352"/>
      <c r="H829" s="352"/>
      <c r="I829" s="352"/>
      <c r="J829" s="352"/>
      <c r="K829" s="353"/>
    </row>
    <row r="830" spans="1:11" ht="15.75" customHeight="1" x14ac:dyDescent="0.25">
      <c r="A830" s="354" t="s">
        <v>4</v>
      </c>
      <c r="B830" s="355"/>
      <c r="C830" s="356">
        <f>'proje ve personel bilgileri'!$B$3</f>
        <v>0</v>
      </c>
      <c r="D830" s="357"/>
      <c r="E830" s="357"/>
      <c r="F830" s="357"/>
      <c r="G830" s="357"/>
      <c r="H830" s="357"/>
      <c r="I830" s="357"/>
      <c r="J830" s="357"/>
      <c r="K830" s="358"/>
    </row>
    <row r="831" spans="1:11" ht="15" customHeight="1" x14ac:dyDescent="0.25">
      <c r="A831" s="343" t="s">
        <v>87</v>
      </c>
      <c r="B831" s="343" t="s">
        <v>15</v>
      </c>
      <c r="C831" s="343" t="s">
        <v>88</v>
      </c>
      <c r="D831" s="344" t="s">
        <v>89</v>
      </c>
      <c r="E831" s="346"/>
      <c r="F831" s="347"/>
      <c r="G831" s="343" t="s">
        <v>90</v>
      </c>
      <c r="H831" s="333" t="s">
        <v>91</v>
      </c>
      <c r="I831" s="333" t="s">
        <v>92</v>
      </c>
      <c r="J831" s="333" t="s">
        <v>93</v>
      </c>
      <c r="K831" s="336" t="s">
        <v>94</v>
      </c>
    </row>
    <row r="832" spans="1:11" ht="21" customHeight="1" x14ac:dyDescent="0.25">
      <c r="A832" s="338"/>
      <c r="B832" s="338"/>
      <c r="C832" s="338"/>
      <c r="D832" s="345"/>
      <c r="E832" s="339" t="s">
        <v>95</v>
      </c>
      <c r="F832" s="340"/>
      <c r="G832" s="338"/>
      <c r="H832" s="334"/>
      <c r="I832" s="334"/>
      <c r="J832" s="334"/>
      <c r="K832" s="337"/>
    </row>
    <row r="833" spans="1:11" ht="60.75" customHeight="1" x14ac:dyDescent="0.25">
      <c r="A833" s="338"/>
      <c r="B833" s="338"/>
      <c r="C833" s="338"/>
      <c r="D833" s="345"/>
      <c r="E833" s="5" t="s">
        <v>106</v>
      </c>
      <c r="F833" s="5" t="s">
        <v>97</v>
      </c>
      <c r="G833" s="338"/>
      <c r="H833" s="334"/>
      <c r="I833" s="335"/>
      <c r="J833" s="335"/>
      <c r="K833" s="338"/>
    </row>
    <row r="834" spans="1:11" ht="15.75" customHeight="1" x14ac:dyDescent="0.25">
      <c r="A834" s="338"/>
      <c r="B834" s="338"/>
      <c r="C834" s="338"/>
      <c r="D834" s="345"/>
      <c r="E834" s="6" t="s">
        <v>98</v>
      </c>
      <c r="F834" s="6" t="s">
        <v>98</v>
      </c>
      <c r="G834" s="294" t="s">
        <v>98</v>
      </c>
      <c r="H834" s="294" t="s">
        <v>98</v>
      </c>
      <c r="I834" s="297" t="s">
        <v>98</v>
      </c>
      <c r="J834" s="6" t="s">
        <v>98</v>
      </c>
      <c r="K834" s="338"/>
    </row>
    <row r="835" spans="1:11" ht="15.75" customHeight="1" x14ac:dyDescent="0.25">
      <c r="A835" s="1">
        <v>433</v>
      </c>
      <c r="B835" s="101" t="str">
        <f>IF('proje ve personel bilgileri'!A446&lt;&gt;0,('proje ve personel bilgileri'!A446)," ")</f>
        <v xml:space="preserve"> </v>
      </c>
      <c r="C835" s="102"/>
      <c r="D835" s="103"/>
      <c r="E835" s="103"/>
      <c r="F835" s="103"/>
      <c r="G835" s="103"/>
      <c r="H835" s="103"/>
      <c r="I835" s="103"/>
      <c r="J835" s="103"/>
      <c r="K835" s="104">
        <f t="shared" ref="K835:K852" si="48">IF(D835&lt;&gt;0,SUM(D835+E835+F835+G835-H835-I835-J835),0)</f>
        <v>0</v>
      </c>
    </row>
    <row r="836" spans="1:11" ht="15.75" customHeight="1" x14ac:dyDescent="0.25">
      <c r="A836" s="2">
        <v>434</v>
      </c>
      <c r="B836" s="101" t="str">
        <f>IF('proje ve personel bilgileri'!A447&lt;&gt;0,('proje ve personel bilgileri'!A447)," ")</f>
        <v xml:space="preserve"> </v>
      </c>
      <c r="C836" s="105"/>
      <c r="D836" s="296"/>
      <c r="E836" s="296"/>
      <c r="F836" s="296"/>
      <c r="G836" s="296"/>
      <c r="H836" s="296"/>
      <c r="I836" s="296"/>
      <c r="J836" s="296"/>
      <c r="K836" s="104">
        <f t="shared" si="48"/>
        <v>0</v>
      </c>
    </row>
    <row r="837" spans="1:11" ht="15.75" customHeight="1" x14ac:dyDescent="0.25">
      <c r="A837" s="1">
        <v>435</v>
      </c>
      <c r="B837" s="101" t="str">
        <f>IF('proje ve personel bilgileri'!A448&lt;&gt;0,('proje ve personel bilgileri'!A448)," ")</f>
        <v xml:space="preserve"> </v>
      </c>
      <c r="C837" s="105"/>
      <c r="D837" s="296"/>
      <c r="E837" s="296"/>
      <c r="F837" s="296"/>
      <c r="G837" s="296"/>
      <c r="H837" s="296"/>
      <c r="I837" s="296"/>
      <c r="J837" s="296"/>
      <c r="K837" s="104">
        <f t="shared" si="48"/>
        <v>0</v>
      </c>
    </row>
    <row r="838" spans="1:11" ht="15.75" customHeight="1" x14ac:dyDescent="0.25">
      <c r="A838" s="2">
        <v>436</v>
      </c>
      <c r="B838" s="101" t="str">
        <f>IF('proje ve personel bilgileri'!A449&lt;&gt;0,('proje ve personel bilgileri'!A449)," ")</f>
        <v xml:space="preserve"> </v>
      </c>
      <c r="C838" s="105"/>
      <c r="D838" s="296"/>
      <c r="E838" s="296"/>
      <c r="F838" s="296"/>
      <c r="G838" s="296"/>
      <c r="H838" s="296"/>
      <c r="I838" s="296"/>
      <c r="J838" s="296"/>
      <c r="K838" s="104">
        <f t="shared" si="48"/>
        <v>0</v>
      </c>
    </row>
    <row r="839" spans="1:11" ht="15.75" customHeight="1" x14ac:dyDescent="0.25">
      <c r="A839" s="1">
        <v>437</v>
      </c>
      <c r="B839" s="101" t="str">
        <f>IF('proje ve personel bilgileri'!A450&lt;&gt;0,('proje ve personel bilgileri'!A450)," ")</f>
        <v xml:space="preserve"> </v>
      </c>
      <c r="C839" s="105"/>
      <c r="D839" s="296"/>
      <c r="E839" s="296"/>
      <c r="F839" s="296"/>
      <c r="G839" s="296"/>
      <c r="H839" s="296"/>
      <c r="I839" s="296"/>
      <c r="J839" s="296"/>
      <c r="K839" s="104">
        <f t="shared" si="48"/>
        <v>0</v>
      </c>
    </row>
    <row r="840" spans="1:11" ht="15.75" customHeight="1" x14ac:dyDescent="0.25">
      <c r="A840" s="2">
        <v>438</v>
      </c>
      <c r="B840" s="101" t="str">
        <f>IF('proje ve personel bilgileri'!A451&lt;&gt;0,('proje ve personel bilgileri'!A451)," ")</f>
        <v xml:space="preserve"> </v>
      </c>
      <c r="C840" s="105"/>
      <c r="D840" s="296"/>
      <c r="E840" s="296"/>
      <c r="F840" s="296"/>
      <c r="G840" s="296"/>
      <c r="H840" s="296"/>
      <c r="I840" s="296"/>
      <c r="J840" s="296"/>
      <c r="K840" s="104">
        <f t="shared" si="48"/>
        <v>0</v>
      </c>
    </row>
    <row r="841" spans="1:11" ht="15.75" customHeight="1" x14ac:dyDescent="0.25">
      <c r="A841" s="1">
        <v>439</v>
      </c>
      <c r="B841" s="101" t="str">
        <f>IF('proje ve personel bilgileri'!A452&lt;&gt;0,('proje ve personel bilgileri'!A452)," ")</f>
        <v xml:space="preserve"> </v>
      </c>
      <c r="C841" s="105"/>
      <c r="D841" s="296"/>
      <c r="E841" s="296"/>
      <c r="F841" s="296"/>
      <c r="G841" s="296"/>
      <c r="H841" s="296"/>
      <c r="I841" s="296"/>
      <c r="J841" s="296"/>
      <c r="K841" s="104">
        <f t="shared" si="48"/>
        <v>0</v>
      </c>
    </row>
    <row r="842" spans="1:11" ht="15.75" customHeight="1" x14ac:dyDescent="0.25">
      <c r="A842" s="2">
        <v>440</v>
      </c>
      <c r="B842" s="101" t="str">
        <f>IF('proje ve personel bilgileri'!A453&lt;&gt;0,('proje ve personel bilgileri'!A453)," ")</f>
        <v xml:space="preserve"> </v>
      </c>
      <c r="C842" s="105"/>
      <c r="D842" s="296"/>
      <c r="E842" s="296"/>
      <c r="F842" s="296"/>
      <c r="G842" s="296"/>
      <c r="H842" s="296"/>
      <c r="I842" s="296"/>
      <c r="J842" s="296"/>
      <c r="K842" s="104">
        <f t="shared" si="48"/>
        <v>0</v>
      </c>
    </row>
    <row r="843" spans="1:11" ht="15.75" customHeight="1" x14ac:dyDescent="0.25">
      <c r="A843" s="1">
        <v>441</v>
      </c>
      <c r="B843" s="101" t="str">
        <f>IF('proje ve personel bilgileri'!A454&lt;&gt;0,('proje ve personel bilgileri'!A454)," ")</f>
        <v xml:space="preserve"> </v>
      </c>
      <c r="C843" s="105"/>
      <c r="D843" s="296"/>
      <c r="E843" s="296"/>
      <c r="F843" s="296"/>
      <c r="G843" s="296"/>
      <c r="H843" s="296"/>
      <c r="I843" s="296"/>
      <c r="J843" s="296"/>
      <c r="K843" s="104">
        <f t="shared" si="48"/>
        <v>0</v>
      </c>
    </row>
    <row r="844" spans="1:11" ht="15.75" customHeight="1" x14ac:dyDescent="0.25">
      <c r="A844" s="2">
        <v>442</v>
      </c>
      <c r="B844" s="101" t="str">
        <f>IF('proje ve personel bilgileri'!A455&lt;&gt;0,('proje ve personel bilgileri'!A455)," ")</f>
        <v xml:space="preserve"> </v>
      </c>
      <c r="C844" s="105"/>
      <c r="D844" s="296"/>
      <c r="E844" s="296"/>
      <c r="F844" s="296"/>
      <c r="G844" s="296"/>
      <c r="H844" s="296"/>
      <c r="I844" s="296"/>
      <c r="J844" s="296"/>
      <c r="K844" s="104">
        <f t="shared" si="48"/>
        <v>0</v>
      </c>
    </row>
    <row r="845" spans="1:11" ht="15.75" customHeight="1" x14ac:dyDescent="0.25">
      <c r="A845" s="1">
        <v>443</v>
      </c>
      <c r="B845" s="101" t="str">
        <f>IF('proje ve personel bilgileri'!A456&lt;&gt;0,('proje ve personel bilgileri'!A456)," ")</f>
        <v xml:space="preserve"> </v>
      </c>
      <c r="C845" s="105"/>
      <c r="D845" s="296"/>
      <c r="E845" s="296"/>
      <c r="F845" s="296"/>
      <c r="G845" s="296"/>
      <c r="H845" s="296"/>
      <c r="I845" s="296"/>
      <c r="J845" s="296"/>
      <c r="K845" s="104">
        <f t="shared" si="48"/>
        <v>0</v>
      </c>
    </row>
    <row r="846" spans="1:11" ht="15.75" customHeight="1" x14ac:dyDescent="0.25">
      <c r="A846" s="2">
        <v>444</v>
      </c>
      <c r="B846" s="101" t="str">
        <f>IF('proje ve personel bilgileri'!A457&lt;&gt;0,('proje ve personel bilgileri'!A457)," ")</f>
        <v xml:space="preserve"> </v>
      </c>
      <c r="C846" s="105"/>
      <c r="D846" s="296"/>
      <c r="E846" s="296"/>
      <c r="F846" s="296"/>
      <c r="G846" s="296"/>
      <c r="H846" s="296"/>
      <c r="I846" s="296"/>
      <c r="J846" s="296"/>
      <c r="K846" s="104">
        <f t="shared" si="48"/>
        <v>0</v>
      </c>
    </row>
    <row r="847" spans="1:11" ht="15.75" customHeight="1" x14ac:dyDescent="0.25">
      <c r="A847" s="1">
        <v>445</v>
      </c>
      <c r="B847" s="101" t="str">
        <f>IF('proje ve personel bilgileri'!A458&lt;&gt;0,('proje ve personel bilgileri'!A458)," ")</f>
        <v xml:space="preserve"> </v>
      </c>
      <c r="C847" s="105"/>
      <c r="D847" s="296"/>
      <c r="E847" s="296"/>
      <c r="F847" s="296"/>
      <c r="G847" s="296"/>
      <c r="H847" s="296"/>
      <c r="I847" s="296"/>
      <c r="J847" s="296"/>
      <c r="K847" s="104">
        <f t="shared" si="48"/>
        <v>0</v>
      </c>
    </row>
    <row r="848" spans="1:11" ht="15.75" customHeight="1" x14ac:dyDescent="0.25">
      <c r="A848" s="2">
        <v>446</v>
      </c>
      <c r="B848" s="101" t="str">
        <f>IF('proje ve personel bilgileri'!A459&lt;&gt;0,('proje ve personel bilgileri'!A459)," ")</f>
        <v xml:space="preserve"> </v>
      </c>
      <c r="C848" s="105"/>
      <c r="D848" s="296"/>
      <c r="E848" s="296"/>
      <c r="F848" s="296"/>
      <c r="G848" s="296"/>
      <c r="H848" s="296"/>
      <c r="I848" s="296"/>
      <c r="J848" s="296"/>
      <c r="K848" s="104">
        <f t="shared" si="48"/>
        <v>0</v>
      </c>
    </row>
    <row r="849" spans="1:11" ht="15.75" customHeight="1" x14ac:dyDescent="0.25">
      <c r="A849" s="1">
        <v>447</v>
      </c>
      <c r="B849" s="101" t="str">
        <f>IF('proje ve personel bilgileri'!A460&lt;&gt;0,('proje ve personel bilgileri'!A460)," ")</f>
        <v xml:space="preserve"> </v>
      </c>
      <c r="C849" s="105"/>
      <c r="D849" s="296"/>
      <c r="E849" s="296"/>
      <c r="F849" s="296"/>
      <c r="G849" s="296"/>
      <c r="H849" s="296"/>
      <c r="I849" s="296"/>
      <c r="J849" s="296"/>
      <c r="K849" s="104">
        <f t="shared" si="48"/>
        <v>0</v>
      </c>
    </row>
    <row r="850" spans="1:11" ht="15.75" customHeight="1" x14ac:dyDescent="0.25">
      <c r="A850" s="2">
        <v>448</v>
      </c>
      <c r="B850" s="101" t="str">
        <f>IF('proje ve personel bilgileri'!A461&lt;&gt;0,('proje ve personel bilgileri'!A461)," ")</f>
        <v xml:space="preserve"> </v>
      </c>
      <c r="C850" s="105"/>
      <c r="D850" s="296"/>
      <c r="E850" s="296"/>
      <c r="F850" s="296"/>
      <c r="G850" s="296"/>
      <c r="H850" s="296"/>
      <c r="I850" s="296"/>
      <c r="J850" s="296"/>
      <c r="K850" s="104">
        <f t="shared" si="48"/>
        <v>0</v>
      </c>
    </row>
    <row r="851" spans="1:11" ht="15.75" customHeight="1" x14ac:dyDescent="0.25">
      <c r="A851" s="1">
        <v>449</v>
      </c>
      <c r="B851" s="101" t="str">
        <f>IF('proje ve personel bilgileri'!A462&lt;&gt;0,('proje ve personel bilgileri'!A462)," ")</f>
        <v xml:space="preserve"> </v>
      </c>
      <c r="C851" s="105"/>
      <c r="D851" s="296"/>
      <c r="E851" s="296"/>
      <c r="F851" s="296"/>
      <c r="G851" s="296"/>
      <c r="H851" s="296"/>
      <c r="I851" s="296"/>
      <c r="J851" s="296"/>
      <c r="K851" s="104">
        <f t="shared" si="48"/>
        <v>0</v>
      </c>
    </row>
    <row r="852" spans="1:11" ht="15" customHeight="1" x14ac:dyDescent="0.25">
      <c r="A852" s="2">
        <v>450</v>
      </c>
      <c r="B852" s="101" t="str">
        <f>IF('proje ve personel bilgileri'!A463&lt;&gt;0,('proje ve personel bilgileri'!A463)," ")</f>
        <v xml:space="preserve"> </v>
      </c>
      <c r="C852" s="105"/>
      <c r="D852" s="296"/>
      <c r="E852" s="296"/>
      <c r="F852" s="296"/>
      <c r="G852" s="296"/>
      <c r="H852" s="296"/>
      <c r="I852" s="296"/>
      <c r="J852" s="296"/>
      <c r="K852" s="104">
        <f t="shared" si="48"/>
        <v>0</v>
      </c>
    </row>
    <row r="853" spans="1:11" ht="15.75" customHeight="1" x14ac:dyDescent="0.25">
      <c r="A853" s="341" t="s">
        <v>99</v>
      </c>
      <c r="B853" s="342"/>
      <c r="C853" s="7" t="str">
        <f t="shared" ref="C853:J853" si="49">IF($K$28&lt;&gt;0,SUM(C835:C852)," ")</f>
        <v xml:space="preserve"> </v>
      </c>
      <c r="D853" s="8" t="str">
        <f t="shared" si="49"/>
        <v xml:space="preserve"> </v>
      </c>
      <c r="E853" s="8" t="str">
        <f t="shared" si="49"/>
        <v xml:space="preserve"> </v>
      </c>
      <c r="F853" s="8" t="str">
        <f t="shared" si="49"/>
        <v xml:space="preserve"> </v>
      </c>
      <c r="G853" s="8" t="str">
        <f t="shared" si="49"/>
        <v xml:space="preserve"> </v>
      </c>
      <c r="H853" s="8" t="str">
        <f t="shared" si="49"/>
        <v xml:space="preserve"> </v>
      </c>
      <c r="I853" s="8" t="str">
        <f t="shared" si="49"/>
        <v xml:space="preserve"> </v>
      </c>
      <c r="J853" s="8" t="str">
        <f t="shared" si="49"/>
        <v xml:space="preserve"> </v>
      </c>
      <c r="K853" s="9">
        <f>SUM(K835:K852)+K818</f>
        <v>0</v>
      </c>
    </row>
    <row r="854" spans="1:11" ht="15" customHeight="1" x14ac:dyDescent="0.25">
      <c r="A854" s="300"/>
    </row>
    <row r="855" spans="1:11" ht="25.5" customHeight="1" x14ac:dyDescent="0.25">
      <c r="A855" s="332" t="s">
        <v>100</v>
      </c>
      <c r="B855" s="332"/>
      <c r="C855" s="332"/>
      <c r="D855" s="332"/>
      <c r="E855" s="332"/>
      <c r="F855" s="332"/>
      <c r="G855" s="332"/>
      <c r="H855" s="332"/>
      <c r="I855" s="332"/>
      <c r="J855" s="332"/>
      <c r="K855" s="332"/>
    </row>
    <row r="856" spans="1:11" ht="15" customHeight="1" x14ac:dyDescent="0.25">
      <c r="A856" s="51"/>
    </row>
    <row r="857" spans="1:11" ht="15" customHeight="1" x14ac:dyDescent="0.25">
      <c r="A857" s="298" t="s">
        <v>101</v>
      </c>
    </row>
    <row r="858" spans="1:11" ht="15" customHeight="1" x14ac:dyDescent="0.25">
      <c r="C858" s="298" t="s">
        <v>102</v>
      </c>
      <c r="E858" s="298" t="s">
        <v>103</v>
      </c>
    </row>
    <row r="860" spans="1:11" ht="15.75" customHeight="1" x14ac:dyDescent="0.25">
      <c r="A860" s="348" t="s">
        <v>85</v>
      </c>
      <c r="B860" s="348"/>
      <c r="C860" s="348"/>
      <c r="D860" s="348"/>
      <c r="E860" s="348"/>
      <c r="F860" s="348"/>
      <c r="G860" s="348"/>
      <c r="H860" s="348"/>
      <c r="I860" s="348"/>
      <c r="J860" s="348"/>
      <c r="K860" s="348"/>
    </row>
    <row r="861" spans="1:11" ht="15" customHeight="1" x14ac:dyDescent="0.25">
      <c r="A861" s="70"/>
      <c r="B861" s="70"/>
      <c r="C861" s="70"/>
      <c r="D861" s="70"/>
      <c r="E861" s="70"/>
      <c r="F861" s="78">
        <f>'proje ve personel bilgileri'!$B$5</f>
        <v>0</v>
      </c>
      <c r="G861" s="72">
        <f>IF('proje ve personel bilgileri'!$B$6=1,"/ Ocak ayına aittir.",(IF('proje ve personel bilgileri'!$B$6=2,"/ Temmuz ayına aittir.",0)))</f>
        <v>0</v>
      </c>
      <c r="H861" s="70"/>
      <c r="I861" s="70"/>
      <c r="J861" s="70"/>
      <c r="K861" s="70"/>
    </row>
    <row r="862" spans="1:11" ht="18.75" customHeight="1" x14ac:dyDescent="0.25">
      <c r="K862" s="4" t="s">
        <v>86</v>
      </c>
    </row>
    <row r="863" spans="1:11" ht="15.75" customHeight="1" x14ac:dyDescent="0.25">
      <c r="A863" s="349" t="s">
        <v>2</v>
      </c>
      <c r="B863" s="350"/>
      <c r="C863" s="351">
        <f>'proje ve personel bilgileri'!$B$2</f>
        <v>0</v>
      </c>
      <c r="D863" s="352"/>
      <c r="E863" s="352"/>
      <c r="F863" s="352"/>
      <c r="G863" s="352"/>
      <c r="H863" s="352"/>
      <c r="I863" s="352"/>
      <c r="J863" s="352"/>
      <c r="K863" s="353"/>
    </row>
    <row r="864" spans="1:11" ht="15.75" customHeight="1" x14ac:dyDescent="0.25">
      <c r="A864" s="354" t="s">
        <v>4</v>
      </c>
      <c r="B864" s="355"/>
      <c r="C864" s="356">
        <f>'proje ve personel bilgileri'!$B$3</f>
        <v>0</v>
      </c>
      <c r="D864" s="357"/>
      <c r="E864" s="357"/>
      <c r="F864" s="357"/>
      <c r="G864" s="357"/>
      <c r="H864" s="357"/>
      <c r="I864" s="357"/>
      <c r="J864" s="357"/>
      <c r="K864" s="358"/>
    </row>
    <row r="865" spans="1:11" ht="15" customHeight="1" x14ac:dyDescent="0.25">
      <c r="A865" s="343" t="s">
        <v>87</v>
      </c>
      <c r="B865" s="343" t="s">
        <v>15</v>
      </c>
      <c r="C865" s="343" t="s">
        <v>88</v>
      </c>
      <c r="D865" s="344" t="s">
        <v>89</v>
      </c>
      <c r="E865" s="346"/>
      <c r="F865" s="347"/>
      <c r="G865" s="343" t="s">
        <v>90</v>
      </c>
      <c r="H865" s="333" t="s">
        <v>91</v>
      </c>
      <c r="I865" s="333" t="s">
        <v>92</v>
      </c>
      <c r="J865" s="333" t="s">
        <v>93</v>
      </c>
      <c r="K865" s="336" t="s">
        <v>94</v>
      </c>
    </row>
    <row r="866" spans="1:11" ht="23.25" customHeight="1" x14ac:dyDescent="0.25">
      <c r="A866" s="338"/>
      <c r="B866" s="338"/>
      <c r="C866" s="338"/>
      <c r="D866" s="345"/>
      <c r="E866" s="339" t="s">
        <v>95</v>
      </c>
      <c r="F866" s="340"/>
      <c r="G866" s="338"/>
      <c r="H866" s="334"/>
      <c r="I866" s="334"/>
      <c r="J866" s="334"/>
      <c r="K866" s="337"/>
    </row>
    <row r="867" spans="1:11" ht="60.75" customHeight="1" x14ac:dyDescent="0.25">
      <c r="A867" s="338"/>
      <c r="B867" s="338"/>
      <c r="C867" s="338"/>
      <c r="D867" s="345"/>
      <c r="E867" s="5" t="s">
        <v>104</v>
      </c>
      <c r="F867" s="5" t="s">
        <v>97</v>
      </c>
      <c r="G867" s="338"/>
      <c r="H867" s="334"/>
      <c r="I867" s="335"/>
      <c r="J867" s="335"/>
      <c r="K867" s="338"/>
    </row>
    <row r="868" spans="1:11" ht="15.75" customHeight="1" x14ac:dyDescent="0.25">
      <c r="A868" s="338"/>
      <c r="B868" s="338"/>
      <c r="C868" s="338"/>
      <c r="D868" s="345"/>
      <c r="E868" s="6" t="s">
        <v>98</v>
      </c>
      <c r="F868" s="6" t="s">
        <v>98</v>
      </c>
      <c r="G868" s="294" t="s">
        <v>98</v>
      </c>
      <c r="H868" s="294" t="s">
        <v>98</v>
      </c>
      <c r="I868" s="297" t="s">
        <v>98</v>
      </c>
      <c r="J868" s="6" t="s">
        <v>98</v>
      </c>
      <c r="K868" s="338"/>
    </row>
    <row r="869" spans="1:11" ht="15.75" customHeight="1" x14ac:dyDescent="0.25">
      <c r="A869" s="1">
        <v>451</v>
      </c>
      <c r="B869" s="101" t="str">
        <f>IF('proje ve personel bilgileri'!A464&lt;&gt;0,('proje ve personel bilgileri'!A464)," ")</f>
        <v xml:space="preserve"> </v>
      </c>
      <c r="C869" s="102"/>
      <c r="D869" s="103"/>
      <c r="E869" s="103"/>
      <c r="F869" s="103"/>
      <c r="G869" s="103"/>
      <c r="H869" s="103"/>
      <c r="I869" s="103"/>
      <c r="J869" s="103"/>
      <c r="K869" s="104">
        <f t="shared" ref="K869:K886" si="50">IF(D869&lt;&gt;0,SUM(D869+E869+F869+G869-H869-I869-J869),0)</f>
        <v>0</v>
      </c>
    </row>
    <row r="870" spans="1:11" ht="15.75" customHeight="1" x14ac:dyDescent="0.25">
      <c r="A870" s="2">
        <v>452</v>
      </c>
      <c r="B870" s="101" t="str">
        <f>IF('proje ve personel bilgileri'!A465&lt;&gt;0,('proje ve personel bilgileri'!A465)," ")</f>
        <v xml:space="preserve"> </v>
      </c>
      <c r="C870" s="105"/>
      <c r="D870" s="296"/>
      <c r="E870" s="296"/>
      <c r="F870" s="296"/>
      <c r="G870" s="296"/>
      <c r="H870" s="296"/>
      <c r="I870" s="296"/>
      <c r="J870" s="296"/>
      <c r="K870" s="104">
        <f t="shared" si="50"/>
        <v>0</v>
      </c>
    </row>
    <row r="871" spans="1:11" ht="15.75" customHeight="1" x14ac:dyDescent="0.25">
      <c r="A871" s="1">
        <v>453</v>
      </c>
      <c r="B871" s="101" t="str">
        <f>IF('proje ve personel bilgileri'!A466&lt;&gt;0,('proje ve personel bilgileri'!A466)," ")</f>
        <v xml:space="preserve"> </v>
      </c>
      <c r="C871" s="105"/>
      <c r="D871" s="296"/>
      <c r="E871" s="296"/>
      <c r="F871" s="296"/>
      <c r="G871" s="296"/>
      <c r="H871" s="296"/>
      <c r="I871" s="296"/>
      <c r="J871" s="296"/>
      <c r="K871" s="104">
        <f t="shared" si="50"/>
        <v>0</v>
      </c>
    </row>
    <row r="872" spans="1:11" ht="15.75" customHeight="1" x14ac:dyDescent="0.25">
      <c r="A872" s="2">
        <v>454</v>
      </c>
      <c r="B872" s="101" t="str">
        <f>IF('proje ve personel bilgileri'!A467&lt;&gt;0,('proje ve personel bilgileri'!A467)," ")</f>
        <v xml:space="preserve"> </v>
      </c>
      <c r="C872" s="105"/>
      <c r="D872" s="296"/>
      <c r="E872" s="296"/>
      <c r="F872" s="296"/>
      <c r="G872" s="296"/>
      <c r="H872" s="296"/>
      <c r="I872" s="296"/>
      <c r="J872" s="296"/>
      <c r="K872" s="104">
        <f t="shared" si="50"/>
        <v>0</v>
      </c>
    </row>
    <row r="873" spans="1:11" ht="15.75" customHeight="1" x14ac:dyDescent="0.25">
      <c r="A873" s="1">
        <v>455</v>
      </c>
      <c r="B873" s="101" t="str">
        <f>IF('proje ve personel bilgileri'!A468&lt;&gt;0,('proje ve personel bilgileri'!A468)," ")</f>
        <v xml:space="preserve"> </v>
      </c>
      <c r="C873" s="105"/>
      <c r="D873" s="296"/>
      <c r="E873" s="296"/>
      <c r="F873" s="296"/>
      <c r="G873" s="296"/>
      <c r="H873" s="296"/>
      <c r="I873" s="296"/>
      <c r="J873" s="296"/>
      <c r="K873" s="104">
        <f t="shared" si="50"/>
        <v>0</v>
      </c>
    </row>
    <row r="874" spans="1:11" ht="15.75" customHeight="1" x14ac:dyDescent="0.25">
      <c r="A874" s="2">
        <v>456</v>
      </c>
      <c r="B874" s="101" t="str">
        <f>IF('proje ve personel bilgileri'!A469&lt;&gt;0,('proje ve personel bilgileri'!A469)," ")</f>
        <v xml:space="preserve"> </v>
      </c>
      <c r="C874" s="105"/>
      <c r="D874" s="296"/>
      <c r="E874" s="296"/>
      <c r="F874" s="296"/>
      <c r="G874" s="296"/>
      <c r="H874" s="296"/>
      <c r="I874" s="296"/>
      <c r="J874" s="296"/>
      <c r="K874" s="104">
        <f t="shared" si="50"/>
        <v>0</v>
      </c>
    </row>
    <row r="875" spans="1:11" ht="15.75" customHeight="1" x14ac:dyDescent="0.25">
      <c r="A875" s="1">
        <v>457</v>
      </c>
      <c r="B875" s="101" t="str">
        <f>IF('proje ve personel bilgileri'!A470&lt;&gt;0,('proje ve personel bilgileri'!A470)," ")</f>
        <v xml:space="preserve"> </v>
      </c>
      <c r="C875" s="105"/>
      <c r="D875" s="296"/>
      <c r="E875" s="296"/>
      <c r="F875" s="296"/>
      <c r="G875" s="296"/>
      <c r="H875" s="296"/>
      <c r="I875" s="296"/>
      <c r="J875" s="296"/>
      <c r="K875" s="104">
        <f t="shared" si="50"/>
        <v>0</v>
      </c>
    </row>
    <row r="876" spans="1:11" ht="15.75" customHeight="1" x14ac:dyDescent="0.25">
      <c r="A876" s="2">
        <v>458</v>
      </c>
      <c r="B876" s="101" t="str">
        <f>IF('proje ve personel bilgileri'!A471&lt;&gt;0,('proje ve personel bilgileri'!A471)," ")</f>
        <v xml:space="preserve"> </v>
      </c>
      <c r="C876" s="105"/>
      <c r="D876" s="296"/>
      <c r="E876" s="296"/>
      <c r="F876" s="296"/>
      <c r="G876" s="296"/>
      <c r="H876" s="296"/>
      <c r="I876" s="296"/>
      <c r="J876" s="296"/>
      <c r="K876" s="104">
        <f t="shared" si="50"/>
        <v>0</v>
      </c>
    </row>
    <row r="877" spans="1:11" ht="15.75" customHeight="1" x14ac:dyDescent="0.25">
      <c r="A877" s="1">
        <v>459</v>
      </c>
      <c r="B877" s="101" t="str">
        <f>IF('proje ve personel bilgileri'!A472&lt;&gt;0,('proje ve personel bilgileri'!A472)," ")</f>
        <v xml:space="preserve"> </v>
      </c>
      <c r="C877" s="105"/>
      <c r="D877" s="296"/>
      <c r="E877" s="296"/>
      <c r="F877" s="296"/>
      <c r="G877" s="296"/>
      <c r="H877" s="296"/>
      <c r="I877" s="296"/>
      <c r="J877" s="296"/>
      <c r="K877" s="104">
        <f t="shared" si="50"/>
        <v>0</v>
      </c>
    </row>
    <row r="878" spans="1:11" ht="15.75" customHeight="1" x14ac:dyDescent="0.25">
      <c r="A878" s="2">
        <v>460</v>
      </c>
      <c r="B878" s="101" t="str">
        <f>IF('proje ve personel bilgileri'!A473&lt;&gt;0,('proje ve personel bilgileri'!A473)," ")</f>
        <v xml:space="preserve"> </v>
      </c>
      <c r="C878" s="105"/>
      <c r="D878" s="296"/>
      <c r="E878" s="296"/>
      <c r="F878" s="296"/>
      <c r="G878" s="296"/>
      <c r="H878" s="296"/>
      <c r="I878" s="296"/>
      <c r="J878" s="296"/>
      <c r="K878" s="104">
        <f t="shared" si="50"/>
        <v>0</v>
      </c>
    </row>
    <row r="879" spans="1:11" ht="15.75" customHeight="1" x14ac:dyDescent="0.25">
      <c r="A879" s="1">
        <v>461</v>
      </c>
      <c r="B879" s="101" t="str">
        <f>IF('proje ve personel bilgileri'!A474&lt;&gt;0,('proje ve personel bilgileri'!A474)," ")</f>
        <v xml:space="preserve"> </v>
      </c>
      <c r="C879" s="105"/>
      <c r="D879" s="296"/>
      <c r="E879" s="296"/>
      <c r="F879" s="296"/>
      <c r="G879" s="296"/>
      <c r="H879" s="296"/>
      <c r="I879" s="296"/>
      <c r="J879" s="296"/>
      <c r="K879" s="104">
        <f t="shared" si="50"/>
        <v>0</v>
      </c>
    </row>
    <row r="880" spans="1:11" ht="15.75" customHeight="1" x14ac:dyDescent="0.25">
      <c r="A880" s="2">
        <v>462</v>
      </c>
      <c r="B880" s="101" t="str">
        <f>IF('proje ve personel bilgileri'!A475&lt;&gt;0,('proje ve personel bilgileri'!A475)," ")</f>
        <v xml:space="preserve"> </v>
      </c>
      <c r="C880" s="105"/>
      <c r="D880" s="296"/>
      <c r="E880" s="296"/>
      <c r="F880" s="296"/>
      <c r="G880" s="296"/>
      <c r="H880" s="296"/>
      <c r="I880" s="296"/>
      <c r="J880" s="296"/>
      <c r="K880" s="104">
        <f t="shared" si="50"/>
        <v>0</v>
      </c>
    </row>
    <row r="881" spans="1:11" ht="15.75" customHeight="1" x14ac:dyDescent="0.25">
      <c r="A881" s="1">
        <v>463</v>
      </c>
      <c r="B881" s="101" t="str">
        <f>IF('proje ve personel bilgileri'!A476&lt;&gt;0,('proje ve personel bilgileri'!A476)," ")</f>
        <v xml:space="preserve"> </v>
      </c>
      <c r="C881" s="105"/>
      <c r="D881" s="296"/>
      <c r="E881" s="296"/>
      <c r="F881" s="296"/>
      <c r="G881" s="296"/>
      <c r="H881" s="296"/>
      <c r="I881" s="296"/>
      <c r="J881" s="296"/>
      <c r="K881" s="104">
        <f t="shared" si="50"/>
        <v>0</v>
      </c>
    </row>
    <row r="882" spans="1:11" ht="15.75" customHeight="1" x14ac:dyDescent="0.25">
      <c r="A882" s="2">
        <v>464</v>
      </c>
      <c r="B882" s="101" t="str">
        <f>IF('proje ve personel bilgileri'!A477&lt;&gt;0,('proje ve personel bilgileri'!A477)," ")</f>
        <v xml:space="preserve"> </v>
      </c>
      <c r="C882" s="105"/>
      <c r="D882" s="296"/>
      <c r="E882" s="296"/>
      <c r="F882" s="296"/>
      <c r="G882" s="296"/>
      <c r="H882" s="296"/>
      <c r="I882" s="296"/>
      <c r="J882" s="296"/>
      <c r="K882" s="104">
        <f t="shared" si="50"/>
        <v>0</v>
      </c>
    </row>
    <row r="883" spans="1:11" ht="15.75" customHeight="1" x14ac:dyDescent="0.25">
      <c r="A883" s="1">
        <v>465</v>
      </c>
      <c r="B883" s="101" t="str">
        <f>IF('proje ve personel bilgileri'!A478&lt;&gt;0,('proje ve personel bilgileri'!A478)," ")</f>
        <v xml:space="preserve"> </v>
      </c>
      <c r="C883" s="105"/>
      <c r="D883" s="296"/>
      <c r="E883" s="296"/>
      <c r="F883" s="296"/>
      <c r="G883" s="296"/>
      <c r="H883" s="296"/>
      <c r="I883" s="296"/>
      <c r="J883" s="296"/>
      <c r="K883" s="104">
        <f t="shared" si="50"/>
        <v>0</v>
      </c>
    </row>
    <row r="884" spans="1:11" ht="15.75" customHeight="1" x14ac:dyDescent="0.25">
      <c r="A884" s="2">
        <v>466</v>
      </c>
      <c r="B884" s="101" t="str">
        <f>IF('proje ve personel bilgileri'!A479&lt;&gt;0,('proje ve personel bilgileri'!A479)," ")</f>
        <v xml:space="preserve"> </v>
      </c>
      <c r="C884" s="105"/>
      <c r="D884" s="296"/>
      <c r="E884" s="296"/>
      <c r="F884" s="296"/>
      <c r="G884" s="296"/>
      <c r="H884" s="296"/>
      <c r="I884" s="296"/>
      <c r="J884" s="296"/>
      <c r="K884" s="104">
        <f t="shared" si="50"/>
        <v>0</v>
      </c>
    </row>
    <row r="885" spans="1:11" ht="15.75" customHeight="1" x14ac:dyDescent="0.25">
      <c r="A885" s="1">
        <v>467</v>
      </c>
      <c r="B885" s="101" t="str">
        <f>IF('proje ve personel bilgileri'!A480&lt;&gt;0,('proje ve personel bilgileri'!A480)," ")</f>
        <v xml:space="preserve"> </v>
      </c>
      <c r="C885" s="105"/>
      <c r="D885" s="296"/>
      <c r="E885" s="296"/>
      <c r="F885" s="296"/>
      <c r="G885" s="296"/>
      <c r="H885" s="296"/>
      <c r="I885" s="296"/>
      <c r="J885" s="296"/>
      <c r="K885" s="104">
        <f t="shared" si="50"/>
        <v>0</v>
      </c>
    </row>
    <row r="886" spans="1:11" ht="15" customHeight="1" x14ac:dyDescent="0.25">
      <c r="A886" s="2">
        <v>468</v>
      </c>
      <c r="B886" s="101" t="str">
        <f>IF('proje ve personel bilgileri'!A481&lt;&gt;0,('proje ve personel bilgileri'!A481)," ")</f>
        <v xml:space="preserve"> </v>
      </c>
      <c r="C886" s="105"/>
      <c r="D886" s="296"/>
      <c r="E886" s="296"/>
      <c r="F886" s="296"/>
      <c r="G886" s="296"/>
      <c r="H886" s="296"/>
      <c r="I886" s="296"/>
      <c r="J886" s="296"/>
      <c r="K886" s="104">
        <f t="shared" si="50"/>
        <v>0</v>
      </c>
    </row>
    <row r="887" spans="1:11" ht="15.75" customHeight="1" x14ac:dyDescent="0.25">
      <c r="A887" s="341" t="s">
        <v>99</v>
      </c>
      <c r="B887" s="342"/>
      <c r="C887" s="7" t="str">
        <f t="shared" ref="C887:J887" si="51">IF($K$28&lt;&gt;0,SUM(C869:C886)," ")</f>
        <v xml:space="preserve"> </v>
      </c>
      <c r="D887" s="8" t="str">
        <f t="shared" si="51"/>
        <v xml:space="preserve"> </v>
      </c>
      <c r="E887" s="8" t="str">
        <f t="shared" si="51"/>
        <v xml:space="preserve"> </v>
      </c>
      <c r="F887" s="8" t="str">
        <f t="shared" si="51"/>
        <v xml:space="preserve"> </v>
      </c>
      <c r="G887" s="8" t="str">
        <f t="shared" si="51"/>
        <v xml:space="preserve"> </v>
      </c>
      <c r="H887" s="8" t="str">
        <f t="shared" si="51"/>
        <v xml:space="preserve"> </v>
      </c>
      <c r="I887" s="8" t="str">
        <f t="shared" si="51"/>
        <v xml:space="preserve"> </v>
      </c>
      <c r="J887" s="8" t="str">
        <f t="shared" si="51"/>
        <v xml:space="preserve"> </v>
      </c>
      <c r="K887" s="9">
        <f>SUM(K869:K886)+K853</f>
        <v>0</v>
      </c>
    </row>
    <row r="888" spans="1:11" ht="15" customHeight="1" x14ac:dyDescent="0.25">
      <c r="A888" s="300"/>
    </row>
    <row r="889" spans="1:11" ht="25.5" customHeight="1" x14ac:dyDescent="0.25">
      <c r="A889" s="332" t="s">
        <v>100</v>
      </c>
      <c r="B889" s="332"/>
      <c r="C889" s="332"/>
      <c r="D889" s="332"/>
      <c r="E889" s="332"/>
      <c r="F889" s="332"/>
      <c r="G889" s="332"/>
      <c r="H889" s="332"/>
      <c r="I889" s="332"/>
      <c r="J889" s="332"/>
      <c r="K889" s="332"/>
    </row>
    <row r="890" spans="1:11" ht="15" customHeight="1" x14ac:dyDescent="0.25">
      <c r="A890" s="51"/>
    </row>
    <row r="891" spans="1:11" ht="15" customHeight="1" x14ac:dyDescent="0.25">
      <c r="A891" s="298" t="s">
        <v>101</v>
      </c>
    </row>
    <row r="892" spans="1:11" ht="15" customHeight="1" x14ac:dyDescent="0.25">
      <c r="C892" s="298" t="s">
        <v>102</v>
      </c>
      <c r="E892" s="298" t="s">
        <v>103</v>
      </c>
    </row>
    <row r="894" spans="1:11" ht="15.75" customHeight="1" x14ac:dyDescent="0.25">
      <c r="A894" s="348" t="s">
        <v>85</v>
      </c>
      <c r="B894" s="348"/>
      <c r="C894" s="348"/>
      <c r="D894" s="348"/>
      <c r="E894" s="348"/>
      <c r="F894" s="348"/>
      <c r="G894" s="348"/>
      <c r="H894" s="348"/>
      <c r="I894" s="348"/>
      <c r="J894" s="348"/>
      <c r="K894" s="348"/>
    </row>
    <row r="895" spans="1:11" ht="15" customHeight="1" x14ac:dyDescent="0.25">
      <c r="A895" s="70"/>
      <c r="B895" s="70"/>
      <c r="C895" s="70"/>
      <c r="D895" s="70"/>
      <c r="E895" s="70"/>
      <c r="F895" s="78">
        <f>'proje ve personel bilgileri'!$B$5</f>
        <v>0</v>
      </c>
      <c r="G895" s="72">
        <f>IF('proje ve personel bilgileri'!$B$6=1,"/ Ocak ayına aittir.",(IF('proje ve personel bilgileri'!$B$6=2,"/ Temmuz ayına aittir.",0)))</f>
        <v>0</v>
      </c>
      <c r="H895" s="70"/>
      <c r="I895" s="70"/>
      <c r="J895" s="70"/>
      <c r="K895" s="70"/>
    </row>
    <row r="896" spans="1:11" ht="18.75" customHeight="1" x14ac:dyDescent="0.25">
      <c r="K896" s="4" t="s">
        <v>86</v>
      </c>
    </row>
    <row r="897" spans="1:11" ht="15.75" customHeight="1" x14ac:dyDescent="0.25">
      <c r="A897" s="349" t="s">
        <v>2</v>
      </c>
      <c r="B897" s="350"/>
      <c r="C897" s="351">
        <f>'proje ve personel bilgileri'!$B$2</f>
        <v>0</v>
      </c>
      <c r="D897" s="352"/>
      <c r="E897" s="352"/>
      <c r="F897" s="352"/>
      <c r="G897" s="352"/>
      <c r="H897" s="352"/>
      <c r="I897" s="352"/>
      <c r="J897" s="352"/>
      <c r="K897" s="353"/>
    </row>
    <row r="898" spans="1:11" ht="15.75" customHeight="1" x14ac:dyDescent="0.25">
      <c r="A898" s="354" t="s">
        <v>4</v>
      </c>
      <c r="B898" s="355"/>
      <c r="C898" s="356">
        <f>'proje ve personel bilgileri'!$B$3</f>
        <v>0</v>
      </c>
      <c r="D898" s="357"/>
      <c r="E898" s="357"/>
      <c r="F898" s="357"/>
      <c r="G898" s="357"/>
      <c r="H898" s="357"/>
      <c r="I898" s="357"/>
      <c r="J898" s="357"/>
      <c r="K898" s="358"/>
    </row>
    <row r="899" spans="1:11" ht="15" customHeight="1" x14ac:dyDescent="0.25">
      <c r="A899" s="343" t="s">
        <v>87</v>
      </c>
      <c r="B899" s="343" t="s">
        <v>15</v>
      </c>
      <c r="C899" s="343" t="s">
        <v>88</v>
      </c>
      <c r="D899" s="344" t="s">
        <v>89</v>
      </c>
      <c r="E899" s="346"/>
      <c r="F899" s="347"/>
      <c r="G899" s="343" t="s">
        <v>90</v>
      </c>
      <c r="H899" s="333" t="s">
        <v>91</v>
      </c>
      <c r="I899" s="333" t="s">
        <v>92</v>
      </c>
      <c r="J899" s="333" t="s">
        <v>93</v>
      </c>
      <c r="K899" s="336" t="s">
        <v>94</v>
      </c>
    </row>
    <row r="900" spans="1:11" ht="21.75" customHeight="1" x14ac:dyDescent="0.25">
      <c r="A900" s="338"/>
      <c r="B900" s="338"/>
      <c r="C900" s="338"/>
      <c r="D900" s="345"/>
      <c r="E900" s="339" t="s">
        <v>95</v>
      </c>
      <c r="F900" s="340"/>
      <c r="G900" s="338"/>
      <c r="H900" s="334"/>
      <c r="I900" s="334"/>
      <c r="J900" s="334"/>
      <c r="K900" s="337"/>
    </row>
    <row r="901" spans="1:11" ht="60.75" customHeight="1" x14ac:dyDescent="0.25">
      <c r="A901" s="338"/>
      <c r="B901" s="338"/>
      <c r="C901" s="338"/>
      <c r="D901" s="345"/>
      <c r="E901" s="5" t="s">
        <v>104</v>
      </c>
      <c r="F901" s="5" t="s">
        <v>97</v>
      </c>
      <c r="G901" s="338"/>
      <c r="H901" s="334"/>
      <c r="I901" s="335"/>
      <c r="J901" s="335"/>
      <c r="K901" s="338"/>
    </row>
    <row r="902" spans="1:11" ht="15.75" customHeight="1" x14ac:dyDescent="0.25">
      <c r="A902" s="338"/>
      <c r="B902" s="338"/>
      <c r="C902" s="338"/>
      <c r="D902" s="345"/>
      <c r="E902" s="6" t="s">
        <v>98</v>
      </c>
      <c r="F902" s="6" t="s">
        <v>98</v>
      </c>
      <c r="G902" s="294" t="s">
        <v>98</v>
      </c>
      <c r="H902" s="294" t="s">
        <v>98</v>
      </c>
      <c r="I902" s="297" t="s">
        <v>98</v>
      </c>
      <c r="J902" s="6" t="s">
        <v>98</v>
      </c>
      <c r="K902" s="338"/>
    </row>
    <row r="903" spans="1:11" ht="15.75" customHeight="1" x14ac:dyDescent="0.25">
      <c r="A903" s="1">
        <v>469</v>
      </c>
      <c r="B903" s="101" t="str">
        <f>IF('proje ve personel bilgileri'!A482&lt;&gt;0,('proje ve personel bilgileri'!A482)," ")</f>
        <v xml:space="preserve"> </v>
      </c>
      <c r="C903" s="102"/>
      <c r="D903" s="103"/>
      <c r="E903" s="103"/>
      <c r="F903" s="103"/>
      <c r="G903" s="103"/>
      <c r="H903" s="103"/>
      <c r="I903" s="103"/>
      <c r="J903" s="103"/>
      <c r="K903" s="104">
        <f t="shared" ref="K903:K920" si="52">IF(D903&lt;&gt;0,SUM(D903+E903+F903+G903-H903-I903-J903),0)</f>
        <v>0</v>
      </c>
    </row>
    <row r="904" spans="1:11" ht="15.75" customHeight="1" x14ac:dyDescent="0.25">
      <c r="A904" s="2">
        <v>470</v>
      </c>
      <c r="B904" s="101" t="str">
        <f>IF('proje ve personel bilgileri'!A483&lt;&gt;0,('proje ve personel bilgileri'!A483)," ")</f>
        <v xml:space="preserve"> </v>
      </c>
      <c r="C904" s="105"/>
      <c r="D904" s="296"/>
      <c r="E904" s="296"/>
      <c r="F904" s="296"/>
      <c r="G904" s="296"/>
      <c r="H904" s="296"/>
      <c r="I904" s="296"/>
      <c r="J904" s="296"/>
      <c r="K904" s="104">
        <f t="shared" si="52"/>
        <v>0</v>
      </c>
    </row>
    <row r="905" spans="1:11" ht="15.75" customHeight="1" x14ac:dyDescent="0.25">
      <c r="A905" s="1">
        <v>471</v>
      </c>
      <c r="B905" s="101" t="str">
        <f>IF('proje ve personel bilgileri'!A484&lt;&gt;0,('proje ve personel bilgileri'!A484)," ")</f>
        <v xml:space="preserve"> </v>
      </c>
      <c r="C905" s="105"/>
      <c r="D905" s="296"/>
      <c r="E905" s="296"/>
      <c r="F905" s="296"/>
      <c r="G905" s="296"/>
      <c r="H905" s="296"/>
      <c r="I905" s="296"/>
      <c r="J905" s="296"/>
      <c r="K905" s="104">
        <f t="shared" si="52"/>
        <v>0</v>
      </c>
    </row>
    <row r="906" spans="1:11" ht="15.75" customHeight="1" x14ac:dyDescent="0.25">
      <c r="A906" s="2">
        <v>472</v>
      </c>
      <c r="B906" s="101" t="str">
        <f>IF('proje ve personel bilgileri'!A485&lt;&gt;0,('proje ve personel bilgileri'!A485)," ")</f>
        <v xml:space="preserve"> </v>
      </c>
      <c r="C906" s="105"/>
      <c r="D906" s="296"/>
      <c r="E906" s="296"/>
      <c r="F906" s="296"/>
      <c r="G906" s="296"/>
      <c r="H906" s="296"/>
      <c r="I906" s="296"/>
      <c r="J906" s="296"/>
      <c r="K906" s="104">
        <f t="shared" si="52"/>
        <v>0</v>
      </c>
    </row>
    <row r="907" spans="1:11" ht="15.75" customHeight="1" x14ac:dyDescent="0.25">
      <c r="A907" s="1">
        <v>473</v>
      </c>
      <c r="B907" s="101" t="str">
        <f>IF('proje ve personel bilgileri'!A486&lt;&gt;0,('proje ve personel bilgileri'!A486)," ")</f>
        <v xml:space="preserve"> </v>
      </c>
      <c r="C907" s="105"/>
      <c r="D907" s="296"/>
      <c r="E907" s="296"/>
      <c r="F907" s="296"/>
      <c r="G907" s="296"/>
      <c r="H907" s="296"/>
      <c r="I907" s="296"/>
      <c r="J907" s="296"/>
      <c r="K907" s="104">
        <f t="shared" si="52"/>
        <v>0</v>
      </c>
    </row>
    <row r="908" spans="1:11" ht="15.75" customHeight="1" x14ac:dyDescent="0.25">
      <c r="A908" s="2">
        <v>474</v>
      </c>
      <c r="B908" s="101" t="str">
        <f>IF('proje ve personel bilgileri'!A487&lt;&gt;0,('proje ve personel bilgileri'!A487)," ")</f>
        <v xml:space="preserve"> </v>
      </c>
      <c r="C908" s="105"/>
      <c r="D908" s="296"/>
      <c r="E908" s="296"/>
      <c r="F908" s="296"/>
      <c r="G908" s="296"/>
      <c r="H908" s="296"/>
      <c r="I908" s="296"/>
      <c r="J908" s="296"/>
      <c r="K908" s="104">
        <f t="shared" si="52"/>
        <v>0</v>
      </c>
    </row>
    <row r="909" spans="1:11" ht="15.75" customHeight="1" x14ac:dyDescent="0.25">
      <c r="A909" s="1">
        <v>475</v>
      </c>
      <c r="B909" s="101" t="str">
        <f>IF('proje ve personel bilgileri'!A488&lt;&gt;0,('proje ve personel bilgileri'!A488)," ")</f>
        <v xml:space="preserve"> </v>
      </c>
      <c r="C909" s="105"/>
      <c r="D909" s="296"/>
      <c r="E909" s="296"/>
      <c r="F909" s="296"/>
      <c r="G909" s="296"/>
      <c r="H909" s="296"/>
      <c r="I909" s="296"/>
      <c r="J909" s="296"/>
      <c r="K909" s="104">
        <f t="shared" si="52"/>
        <v>0</v>
      </c>
    </row>
    <row r="910" spans="1:11" ht="15.75" customHeight="1" x14ac:dyDescent="0.25">
      <c r="A910" s="2">
        <v>476</v>
      </c>
      <c r="B910" s="101" t="str">
        <f>IF('proje ve personel bilgileri'!A489&lt;&gt;0,('proje ve personel bilgileri'!A489)," ")</f>
        <v xml:space="preserve"> </v>
      </c>
      <c r="C910" s="105"/>
      <c r="D910" s="296"/>
      <c r="E910" s="296"/>
      <c r="F910" s="296"/>
      <c r="G910" s="296"/>
      <c r="H910" s="296"/>
      <c r="I910" s="296"/>
      <c r="J910" s="296"/>
      <c r="K910" s="104">
        <f t="shared" si="52"/>
        <v>0</v>
      </c>
    </row>
    <row r="911" spans="1:11" ht="15.75" customHeight="1" x14ac:dyDescent="0.25">
      <c r="A911" s="1">
        <v>477</v>
      </c>
      <c r="B911" s="101" t="str">
        <f>IF('proje ve personel bilgileri'!A490&lt;&gt;0,('proje ve personel bilgileri'!A490)," ")</f>
        <v xml:space="preserve"> </v>
      </c>
      <c r="C911" s="105"/>
      <c r="D911" s="296"/>
      <c r="E911" s="296"/>
      <c r="F911" s="296"/>
      <c r="G911" s="296"/>
      <c r="H911" s="296"/>
      <c r="I911" s="296"/>
      <c r="J911" s="296"/>
      <c r="K911" s="104">
        <f t="shared" si="52"/>
        <v>0</v>
      </c>
    </row>
    <row r="912" spans="1:11" ht="15.75" customHeight="1" x14ac:dyDescent="0.25">
      <c r="A912" s="2">
        <v>478</v>
      </c>
      <c r="B912" s="101" t="str">
        <f>IF('proje ve personel bilgileri'!A491&lt;&gt;0,('proje ve personel bilgileri'!A491)," ")</f>
        <v xml:space="preserve"> </v>
      </c>
      <c r="C912" s="105"/>
      <c r="D912" s="296"/>
      <c r="E912" s="296"/>
      <c r="F912" s="296"/>
      <c r="G912" s="296"/>
      <c r="H912" s="296"/>
      <c r="I912" s="296"/>
      <c r="J912" s="296"/>
      <c r="K912" s="104">
        <f t="shared" si="52"/>
        <v>0</v>
      </c>
    </row>
    <row r="913" spans="1:11" ht="15.75" customHeight="1" x14ac:dyDescent="0.25">
      <c r="A913" s="1">
        <v>479</v>
      </c>
      <c r="B913" s="101" t="str">
        <f>IF('proje ve personel bilgileri'!A492&lt;&gt;0,('proje ve personel bilgileri'!A492)," ")</f>
        <v xml:space="preserve"> </v>
      </c>
      <c r="C913" s="105"/>
      <c r="D913" s="296"/>
      <c r="E913" s="296"/>
      <c r="F913" s="296"/>
      <c r="G913" s="296"/>
      <c r="H913" s="296"/>
      <c r="I913" s="296"/>
      <c r="J913" s="296"/>
      <c r="K913" s="104">
        <f t="shared" si="52"/>
        <v>0</v>
      </c>
    </row>
    <row r="914" spans="1:11" ht="15.75" customHeight="1" x14ac:dyDescent="0.25">
      <c r="A914" s="2">
        <v>480</v>
      </c>
      <c r="B914" s="101" t="str">
        <f>IF('proje ve personel bilgileri'!A493&lt;&gt;0,('proje ve personel bilgileri'!A493)," ")</f>
        <v xml:space="preserve"> </v>
      </c>
      <c r="C914" s="105"/>
      <c r="D914" s="296"/>
      <c r="E914" s="296"/>
      <c r="F914" s="296"/>
      <c r="G914" s="296"/>
      <c r="H914" s="296"/>
      <c r="I914" s="296"/>
      <c r="J914" s="296"/>
      <c r="K914" s="104">
        <f t="shared" si="52"/>
        <v>0</v>
      </c>
    </row>
    <row r="915" spans="1:11" ht="15.75" customHeight="1" x14ac:dyDescent="0.25">
      <c r="A915" s="1">
        <v>481</v>
      </c>
      <c r="B915" s="101" t="str">
        <f>IF('proje ve personel bilgileri'!A494&lt;&gt;0,('proje ve personel bilgileri'!A494)," ")</f>
        <v xml:space="preserve"> </v>
      </c>
      <c r="C915" s="105"/>
      <c r="D915" s="296"/>
      <c r="E915" s="296"/>
      <c r="F915" s="296"/>
      <c r="G915" s="296"/>
      <c r="H915" s="296"/>
      <c r="I915" s="296"/>
      <c r="J915" s="296"/>
      <c r="K915" s="104">
        <f t="shared" si="52"/>
        <v>0</v>
      </c>
    </row>
    <row r="916" spans="1:11" ht="15.75" customHeight="1" x14ac:dyDescent="0.25">
      <c r="A916" s="2">
        <v>482</v>
      </c>
      <c r="B916" s="101" t="str">
        <f>IF('proje ve personel bilgileri'!A495&lt;&gt;0,('proje ve personel bilgileri'!A495)," ")</f>
        <v xml:space="preserve"> </v>
      </c>
      <c r="C916" s="105"/>
      <c r="D916" s="296"/>
      <c r="E916" s="296"/>
      <c r="F916" s="296"/>
      <c r="G916" s="296"/>
      <c r="H916" s="296"/>
      <c r="I916" s="296"/>
      <c r="J916" s="296"/>
      <c r="K916" s="104">
        <f t="shared" si="52"/>
        <v>0</v>
      </c>
    </row>
    <row r="917" spans="1:11" ht="15.75" customHeight="1" x14ac:dyDescent="0.25">
      <c r="A917" s="1">
        <v>483</v>
      </c>
      <c r="B917" s="101" t="str">
        <f>IF('proje ve personel bilgileri'!A496&lt;&gt;0,('proje ve personel bilgileri'!A496)," ")</f>
        <v xml:space="preserve"> </v>
      </c>
      <c r="C917" s="105"/>
      <c r="D917" s="296"/>
      <c r="E917" s="296"/>
      <c r="F917" s="296"/>
      <c r="G917" s="296"/>
      <c r="H917" s="296"/>
      <c r="I917" s="296"/>
      <c r="J917" s="296"/>
      <c r="K917" s="104">
        <f t="shared" si="52"/>
        <v>0</v>
      </c>
    </row>
    <row r="918" spans="1:11" ht="15.75" customHeight="1" x14ac:dyDescent="0.25">
      <c r="A918" s="2">
        <v>484</v>
      </c>
      <c r="B918" s="101" t="str">
        <f>IF('proje ve personel bilgileri'!A497&lt;&gt;0,('proje ve personel bilgileri'!A497)," ")</f>
        <v xml:space="preserve"> </v>
      </c>
      <c r="C918" s="105"/>
      <c r="D918" s="296"/>
      <c r="E918" s="296"/>
      <c r="F918" s="296"/>
      <c r="G918" s="296"/>
      <c r="H918" s="296"/>
      <c r="I918" s="296"/>
      <c r="J918" s="296"/>
      <c r="K918" s="104">
        <f t="shared" si="52"/>
        <v>0</v>
      </c>
    </row>
    <row r="919" spans="1:11" ht="15.75" customHeight="1" x14ac:dyDescent="0.25">
      <c r="A919" s="1">
        <v>485</v>
      </c>
      <c r="B919" s="101" t="str">
        <f>IF('proje ve personel bilgileri'!A498&lt;&gt;0,('proje ve personel bilgileri'!A498)," ")</f>
        <v xml:space="preserve"> </v>
      </c>
      <c r="C919" s="105"/>
      <c r="D919" s="296"/>
      <c r="E919" s="296"/>
      <c r="F919" s="296"/>
      <c r="G919" s="296"/>
      <c r="H919" s="296"/>
      <c r="I919" s="296"/>
      <c r="J919" s="296"/>
      <c r="K919" s="104">
        <f t="shared" si="52"/>
        <v>0</v>
      </c>
    </row>
    <row r="920" spans="1:11" ht="15" customHeight="1" x14ac:dyDescent="0.25">
      <c r="A920" s="2">
        <v>486</v>
      </c>
      <c r="B920" s="101" t="str">
        <f>IF('proje ve personel bilgileri'!A499&lt;&gt;0,('proje ve personel bilgileri'!A499)," ")</f>
        <v xml:space="preserve"> </v>
      </c>
      <c r="C920" s="105"/>
      <c r="D920" s="296"/>
      <c r="E920" s="296"/>
      <c r="F920" s="296"/>
      <c r="G920" s="296"/>
      <c r="H920" s="296"/>
      <c r="I920" s="296"/>
      <c r="J920" s="296"/>
      <c r="K920" s="104">
        <f t="shared" si="52"/>
        <v>0</v>
      </c>
    </row>
    <row r="921" spans="1:11" ht="15.75" customHeight="1" x14ac:dyDescent="0.25">
      <c r="A921" s="341" t="s">
        <v>99</v>
      </c>
      <c r="B921" s="342"/>
      <c r="C921" s="7" t="str">
        <f t="shared" ref="C921:J921" si="53">IF($K$28&lt;&gt;0,SUM(C903:C920)," ")</f>
        <v xml:space="preserve"> </v>
      </c>
      <c r="D921" s="8" t="str">
        <f t="shared" si="53"/>
        <v xml:space="preserve"> </v>
      </c>
      <c r="E921" s="8" t="str">
        <f t="shared" si="53"/>
        <v xml:space="preserve"> </v>
      </c>
      <c r="F921" s="8" t="str">
        <f t="shared" si="53"/>
        <v xml:space="preserve"> </v>
      </c>
      <c r="G921" s="8" t="str">
        <f t="shared" si="53"/>
        <v xml:space="preserve"> </v>
      </c>
      <c r="H921" s="8" t="str">
        <f t="shared" si="53"/>
        <v xml:space="preserve"> </v>
      </c>
      <c r="I921" s="8" t="str">
        <f t="shared" si="53"/>
        <v xml:space="preserve"> </v>
      </c>
      <c r="J921" s="8" t="str">
        <f t="shared" si="53"/>
        <v xml:space="preserve"> </v>
      </c>
      <c r="K921" s="9">
        <f>SUM(K903:K920)+K887</f>
        <v>0</v>
      </c>
    </row>
    <row r="922" spans="1:11" ht="15" customHeight="1" x14ac:dyDescent="0.25">
      <c r="A922" s="300"/>
    </row>
    <row r="923" spans="1:11" ht="24" customHeight="1" x14ac:dyDescent="0.25">
      <c r="A923" s="332" t="s">
        <v>100</v>
      </c>
      <c r="B923" s="332"/>
      <c r="C923" s="332"/>
      <c r="D923" s="332"/>
      <c r="E923" s="332"/>
      <c r="F923" s="332"/>
      <c r="G923" s="332"/>
      <c r="H923" s="332"/>
      <c r="I923" s="332"/>
      <c r="J923" s="332"/>
      <c r="K923" s="332"/>
    </row>
    <row r="924" spans="1:11" ht="15" customHeight="1" x14ac:dyDescent="0.25">
      <c r="A924" s="51"/>
    </row>
    <row r="925" spans="1:11" ht="15" customHeight="1" x14ac:dyDescent="0.25">
      <c r="A925" s="298" t="s">
        <v>101</v>
      </c>
    </row>
    <row r="926" spans="1:11" ht="15" customHeight="1" x14ac:dyDescent="0.25">
      <c r="C926" s="298" t="s">
        <v>102</v>
      </c>
      <c r="E926" s="298" t="s">
        <v>103</v>
      </c>
    </row>
    <row r="929" spans="1:11" ht="15.75" customHeight="1" x14ac:dyDescent="0.25">
      <c r="A929" s="348" t="s">
        <v>85</v>
      </c>
      <c r="B929" s="348"/>
      <c r="C929" s="348"/>
      <c r="D929" s="348"/>
      <c r="E929" s="348"/>
      <c r="F929" s="348"/>
      <c r="G929" s="348"/>
      <c r="H929" s="348"/>
      <c r="I929" s="348"/>
      <c r="J929" s="348"/>
      <c r="K929" s="348"/>
    </row>
    <row r="930" spans="1:11" ht="15" customHeight="1" x14ac:dyDescent="0.25">
      <c r="A930" s="70"/>
      <c r="B930" s="70"/>
      <c r="C930" s="70"/>
      <c r="D930" s="70"/>
      <c r="E930" s="70"/>
      <c r="F930" s="78">
        <f>'proje ve personel bilgileri'!$B$5</f>
        <v>0</v>
      </c>
      <c r="G930" s="72">
        <f>IF('proje ve personel bilgileri'!$B$6=1,"/ Ocak ayına aittir.",(IF('proje ve personel bilgileri'!$B$6=2,"/ Temmuz ayına aittir.",0)))</f>
        <v>0</v>
      </c>
      <c r="H930" s="70"/>
      <c r="I930" s="70"/>
      <c r="J930" s="70"/>
      <c r="K930" s="70"/>
    </row>
    <row r="931" spans="1:11" ht="18.75" customHeight="1" x14ac:dyDescent="0.25">
      <c r="K931" s="4" t="s">
        <v>86</v>
      </c>
    </row>
    <row r="932" spans="1:11" ht="15.75" customHeight="1" x14ac:dyDescent="0.25">
      <c r="A932" s="349" t="s">
        <v>2</v>
      </c>
      <c r="B932" s="350"/>
      <c r="C932" s="351">
        <f>'proje ve personel bilgileri'!$B$2</f>
        <v>0</v>
      </c>
      <c r="D932" s="352"/>
      <c r="E932" s="352"/>
      <c r="F932" s="352"/>
      <c r="G932" s="352"/>
      <c r="H932" s="352"/>
      <c r="I932" s="352"/>
      <c r="J932" s="352"/>
      <c r="K932" s="353"/>
    </row>
    <row r="933" spans="1:11" ht="15.75" customHeight="1" x14ac:dyDescent="0.25">
      <c r="A933" s="354" t="s">
        <v>4</v>
      </c>
      <c r="B933" s="355"/>
      <c r="C933" s="356">
        <f>'proje ve personel bilgileri'!$B$3</f>
        <v>0</v>
      </c>
      <c r="D933" s="357"/>
      <c r="E933" s="357"/>
      <c r="F933" s="357"/>
      <c r="G933" s="357"/>
      <c r="H933" s="357"/>
      <c r="I933" s="357"/>
      <c r="J933" s="357"/>
      <c r="K933" s="358"/>
    </row>
    <row r="934" spans="1:11" ht="15" customHeight="1" x14ac:dyDescent="0.25">
      <c r="A934" s="343" t="s">
        <v>87</v>
      </c>
      <c r="B934" s="343" t="s">
        <v>15</v>
      </c>
      <c r="C934" s="343" t="s">
        <v>88</v>
      </c>
      <c r="D934" s="344" t="s">
        <v>89</v>
      </c>
      <c r="E934" s="346"/>
      <c r="F934" s="347"/>
      <c r="G934" s="343" t="s">
        <v>90</v>
      </c>
      <c r="H934" s="333" t="s">
        <v>91</v>
      </c>
      <c r="I934" s="333" t="s">
        <v>92</v>
      </c>
      <c r="J934" s="333" t="s">
        <v>93</v>
      </c>
      <c r="K934" s="336" t="s">
        <v>94</v>
      </c>
    </row>
    <row r="935" spans="1:11" ht="21.75" customHeight="1" x14ac:dyDescent="0.25">
      <c r="A935" s="338"/>
      <c r="B935" s="338"/>
      <c r="C935" s="338"/>
      <c r="D935" s="345"/>
      <c r="E935" s="339" t="s">
        <v>95</v>
      </c>
      <c r="F935" s="340"/>
      <c r="G935" s="338"/>
      <c r="H935" s="334"/>
      <c r="I935" s="334"/>
      <c r="J935" s="334"/>
      <c r="K935" s="337"/>
    </row>
    <row r="936" spans="1:11" ht="60.75" customHeight="1" x14ac:dyDescent="0.25">
      <c r="A936" s="338"/>
      <c r="B936" s="338"/>
      <c r="C936" s="338"/>
      <c r="D936" s="345"/>
      <c r="E936" s="5" t="s">
        <v>104</v>
      </c>
      <c r="F936" s="5" t="s">
        <v>97</v>
      </c>
      <c r="G936" s="338"/>
      <c r="H936" s="334"/>
      <c r="I936" s="335"/>
      <c r="J936" s="335"/>
      <c r="K936" s="338"/>
    </row>
    <row r="937" spans="1:11" ht="15.75" customHeight="1" x14ac:dyDescent="0.25">
      <c r="A937" s="338"/>
      <c r="B937" s="338"/>
      <c r="C937" s="338"/>
      <c r="D937" s="345"/>
      <c r="E937" s="6" t="s">
        <v>98</v>
      </c>
      <c r="F937" s="6" t="s">
        <v>98</v>
      </c>
      <c r="G937" s="294" t="s">
        <v>98</v>
      </c>
      <c r="H937" s="294" t="s">
        <v>98</v>
      </c>
      <c r="I937" s="297" t="s">
        <v>98</v>
      </c>
      <c r="J937" s="6" t="s">
        <v>98</v>
      </c>
      <c r="K937" s="338"/>
    </row>
    <row r="938" spans="1:11" ht="15.75" customHeight="1" x14ac:dyDescent="0.25">
      <c r="A938" s="1">
        <v>487</v>
      </c>
      <c r="B938" s="101" t="str">
        <f>IF('proje ve personel bilgileri'!A500&lt;&gt;0,('proje ve personel bilgileri'!A500)," ")</f>
        <v xml:space="preserve"> </v>
      </c>
      <c r="C938" s="102"/>
      <c r="D938" s="103"/>
      <c r="E938" s="103"/>
      <c r="F938" s="103"/>
      <c r="G938" s="103"/>
      <c r="H938" s="103"/>
      <c r="I938" s="103"/>
      <c r="J938" s="103"/>
      <c r="K938" s="104">
        <f t="shared" ref="K938:K955" si="54">IF(D938&lt;&gt;0,SUM(D938+E938+F938+G938-H938-I938-J938),0)</f>
        <v>0</v>
      </c>
    </row>
    <row r="939" spans="1:11" ht="15.75" customHeight="1" x14ac:dyDescent="0.25">
      <c r="A939" s="2">
        <v>488</v>
      </c>
      <c r="B939" s="101" t="str">
        <f>IF('proje ve personel bilgileri'!A501&lt;&gt;0,('proje ve personel bilgileri'!A501)," ")</f>
        <v xml:space="preserve"> </v>
      </c>
      <c r="C939" s="105"/>
      <c r="D939" s="296"/>
      <c r="E939" s="296"/>
      <c r="F939" s="296"/>
      <c r="G939" s="296"/>
      <c r="H939" s="296"/>
      <c r="I939" s="296"/>
      <c r="J939" s="296"/>
      <c r="K939" s="104">
        <f t="shared" si="54"/>
        <v>0</v>
      </c>
    </row>
    <row r="940" spans="1:11" ht="15.75" customHeight="1" x14ac:dyDescent="0.25">
      <c r="A940" s="1">
        <v>489</v>
      </c>
      <c r="B940" s="101" t="str">
        <f>IF('proje ve personel bilgileri'!A502&lt;&gt;0,('proje ve personel bilgileri'!A502)," ")</f>
        <v xml:space="preserve"> </v>
      </c>
      <c r="C940" s="105"/>
      <c r="D940" s="296"/>
      <c r="E940" s="296"/>
      <c r="F940" s="296"/>
      <c r="G940" s="296"/>
      <c r="H940" s="296"/>
      <c r="I940" s="296"/>
      <c r="J940" s="296"/>
      <c r="K940" s="104">
        <f t="shared" si="54"/>
        <v>0</v>
      </c>
    </row>
    <row r="941" spans="1:11" ht="15.75" customHeight="1" x14ac:dyDescent="0.25">
      <c r="A941" s="2">
        <v>490</v>
      </c>
      <c r="B941" s="101" t="str">
        <f>IF('proje ve personel bilgileri'!A503&lt;&gt;0,('proje ve personel bilgileri'!A503)," ")</f>
        <v xml:space="preserve"> </v>
      </c>
      <c r="C941" s="105"/>
      <c r="D941" s="296"/>
      <c r="E941" s="296"/>
      <c r="F941" s="296"/>
      <c r="G941" s="296"/>
      <c r="H941" s="296"/>
      <c r="I941" s="296"/>
      <c r="J941" s="296"/>
      <c r="K941" s="104">
        <f t="shared" si="54"/>
        <v>0</v>
      </c>
    </row>
    <row r="942" spans="1:11" ht="15.75" customHeight="1" x14ac:dyDescent="0.25">
      <c r="A942" s="1">
        <v>491</v>
      </c>
      <c r="B942" s="101" t="str">
        <f>IF('proje ve personel bilgileri'!A504&lt;&gt;0,('proje ve personel bilgileri'!A504)," ")</f>
        <v xml:space="preserve"> </v>
      </c>
      <c r="C942" s="105"/>
      <c r="D942" s="296"/>
      <c r="E942" s="296"/>
      <c r="F942" s="296"/>
      <c r="G942" s="296"/>
      <c r="H942" s="296"/>
      <c r="I942" s="296"/>
      <c r="J942" s="296"/>
      <c r="K942" s="104">
        <f t="shared" si="54"/>
        <v>0</v>
      </c>
    </row>
    <row r="943" spans="1:11" ht="15.75" customHeight="1" x14ac:dyDescent="0.25">
      <c r="A943" s="2">
        <v>492</v>
      </c>
      <c r="B943" s="101" t="str">
        <f>IF('proje ve personel bilgileri'!A505&lt;&gt;0,('proje ve personel bilgileri'!A505)," ")</f>
        <v xml:space="preserve"> </v>
      </c>
      <c r="C943" s="105"/>
      <c r="D943" s="296"/>
      <c r="E943" s="296"/>
      <c r="F943" s="296"/>
      <c r="G943" s="296"/>
      <c r="H943" s="296"/>
      <c r="I943" s="296"/>
      <c r="J943" s="296"/>
      <c r="K943" s="104">
        <f t="shared" si="54"/>
        <v>0</v>
      </c>
    </row>
    <row r="944" spans="1:11" ht="15.75" customHeight="1" x14ac:dyDescent="0.25">
      <c r="A944" s="1">
        <v>493</v>
      </c>
      <c r="B944" s="101" t="str">
        <f>IF('proje ve personel bilgileri'!A506&lt;&gt;0,('proje ve personel bilgileri'!A506)," ")</f>
        <v xml:space="preserve"> </v>
      </c>
      <c r="C944" s="105"/>
      <c r="D944" s="296"/>
      <c r="E944" s="296"/>
      <c r="F944" s="296"/>
      <c r="G944" s="296"/>
      <c r="H944" s="296"/>
      <c r="I944" s="296"/>
      <c r="J944" s="296"/>
      <c r="K944" s="104">
        <f t="shared" si="54"/>
        <v>0</v>
      </c>
    </row>
    <row r="945" spans="1:11" ht="15.75" customHeight="1" x14ac:dyDescent="0.25">
      <c r="A945" s="2">
        <v>494</v>
      </c>
      <c r="B945" s="101" t="str">
        <f>IF('proje ve personel bilgileri'!A507&lt;&gt;0,('proje ve personel bilgileri'!A507)," ")</f>
        <v xml:space="preserve"> </v>
      </c>
      <c r="C945" s="105"/>
      <c r="D945" s="296"/>
      <c r="E945" s="296"/>
      <c r="F945" s="296"/>
      <c r="G945" s="296"/>
      <c r="H945" s="296"/>
      <c r="I945" s="296"/>
      <c r="J945" s="296"/>
      <c r="K945" s="104">
        <f t="shared" si="54"/>
        <v>0</v>
      </c>
    </row>
    <row r="946" spans="1:11" ht="15.75" customHeight="1" x14ac:dyDescent="0.25">
      <c r="A946" s="1">
        <v>495</v>
      </c>
      <c r="B946" s="101" t="str">
        <f>IF('proje ve personel bilgileri'!A508&lt;&gt;0,('proje ve personel bilgileri'!A508)," ")</f>
        <v xml:space="preserve"> </v>
      </c>
      <c r="C946" s="105"/>
      <c r="D946" s="296"/>
      <c r="E946" s="296"/>
      <c r="F946" s="296"/>
      <c r="G946" s="296"/>
      <c r="H946" s="296"/>
      <c r="I946" s="296"/>
      <c r="J946" s="296"/>
      <c r="K946" s="104">
        <f t="shared" si="54"/>
        <v>0</v>
      </c>
    </row>
    <row r="947" spans="1:11" ht="15.75" customHeight="1" x14ac:dyDescent="0.25">
      <c r="A947" s="2">
        <v>496</v>
      </c>
      <c r="B947" s="101" t="str">
        <f>IF('proje ve personel bilgileri'!A509&lt;&gt;0,('proje ve personel bilgileri'!A509)," ")</f>
        <v xml:space="preserve"> </v>
      </c>
      <c r="C947" s="105"/>
      <c r="D947" s="296"/>
      <c r="E947" s="296"/>
      <c r="F947" s="296"/>
      <c r="G947" s="296"/>
      <c r="H947" s="296"/>
      <c r="I947" s="296"/>
      <c r="J947" s="296"/>
      <c r="K947" s="104">
        <f t="shared" si="54"/>
        <v>0</v>
      </c>
    </row>
    <row r="948" spans="1:11" ht="15.75" customHeight="1" x14ac:dyDescent="0.25">
      <c r="A948" s="1">
        <v>497</v>
      </c>
      <c r="B948" s="101" t="str">
        <f>IF('proje ve personel bilgileri'!A510&lt;&gt;0,('proje ve personel bilgileri'!A510)," ")</f>
        <v xml:space="preserve"> </v>
      </c>
      <c r="C948" s="105"/>
      <c r="D948" s="296"/>
      <c r="E948" s="296"/>
      <c r="F948" s="296"/>
      <c r="G948" s="296"/>
      <c r="H948" s="296"/>
      <c r="I948" s="296"/>
      <c r="J948" s="296"/>
      <c r="K948" s="104">
        <f t="shared" si="54"/>
        <v>0</v>
      </c>
    </row>
    <row r="949" spans="1:11" ht="15.75" customHeight="1" x14ac:dyDescent="0.25">
      <c r="A949" s="2">
        <v>498</v>
      </c>
      <c r="B949" s="101" t="str">
        <f>IF('proje ve personel bilgileri'!A511&lt;&gt;0,('proje ve personel bilgileri'!A511)," ")</f>
        <v xml:space="preserve"> </v>
      </c>
      <c r="C949" s="105"/>
      <c r="D949" s="296"/>
      <c r="E949" s="296"/>
      <c r="F949" s="296"/>
      <c r="G949" s="296"/>
      <c r="H949" s="296"/>
      <c r="I949" s="296"/>
      <c r="J949" s="296"/>
      <c r="K949" s="104">
        <f t="shared" si="54"/>
        <v>0</v>
      </c>
    </row>
    <row r="950" spans="1:11" ht="15.75" customHeight="1" x14ac:dyDescent="0.25">
      <c r="A950" s="1">
        <v>499</v>
      </c>
      <c r="B950" s="101" t="str">
        <f>IF('proje ve personel bilgileri'!A512&lt;&gt;0,('proje ve personel bilgileri'!A512)," ")</f>
        <v xml:space="preserve"> </v>
      </c>
      <c r="C950" s="105"/>
      <c r="D950" s="296"/>
      <c r="E950" s="296"/>
      <c r="F950" s="296"/>
      <c r="G950" s="296"/>
      <c r="H950" s="296"/>
      <c r="I950" s="296"/>
      <c r="J950" s="296"/>
      <c r="K950" s="104">
        <f t="shared" si="54"/>
        <v>0</v>
      </c>
    </row>
    <row r="951" spans="1:11" ht="15.75" customHeight="1" x14ac:dyDescent="0.25">
      <c r="A951" s="2">
        <v>500</v>
      </c>
      <c r="B951" s="101" t="str">
        <f>IF('proje ve personel bilgileri'!A513&lt;&gt;0,('proje ve personel bilgileri'!A513)," ")</f>
        <v xml:space="preserve"> </v>
      </c>
      <c r="C951" s="105"/>
      <c r="D951" s="296"/>
      <c r="E951" s="296"/>
      <c r="F951" s="296"/>
      <c r="G951" s="296"/>
      <c r="H951" s="296"/>
      <c r="I951" s="296"/>
      <c r="J951" s="296"/>
      <c r="K951" s="104">
        <f t="shared" si="54"/>
        <v>0</v>
      </c>
    </row>
    <row r="952" spans="1:11" ht="15.75" customHeight="1" x14ac:dyDescent="0.25">
      <c r="A952" s="1">
        <v>501</v>
      </c>
      <c r="B952" s="101" t="str">
        <f>IF('proje ve personel bilgileri'!A514&lt;&gt;0,('proje ve personel bilgileri'!A514)," ")</f>
        <v xml:space="preserve"> </v>
      </c>
      <c r="C952" s="105"/>
      <c r="D952" s="296"/>
      <c r="E952" s="296"/>
      <c r="F952" s="296"/>
      <c r="G952" s="296"/>
      <c r="H952" s="296"/>
      <c r="I952" s="296"/>
      <c r="J952" s="296"/>
      <c r="K952" s="104">
        <f t="shared" si="54"/>
        <v>0</v>
      </c>
    </row>
    <row r="953" spans="1:11" ht="15.75" customHeight="1" x14ac:dyDescent="0.25">
      <c r="A953" s="2">
        <v>502</v>
      </c>
      <c r="B953" s="101" t="str">
        <f>IF('proje ve personel bilgileri'!A515&lt;&gt;0,('proje ve personel bilgileri'!A515)," ")</f>
        <v xml:space="preserve"> </v>
      </c>
      <c r="C953" s="105"/>
      <c r="D953" s="296"/>
      <c r="E953" s="296"/>
      <c r="F953" s="296"/>
      <c r="G953" s="296"/>
      <c r="H953" s="296"/>
      <c r="I953" s="296"/>
      <c r="J953" s="296"/>
      <c r="K953" s="104">
        <f t="shared" si="54"/>
        <v>0</v>
      </c>
    </row>
    <row r="954" spans="1:11" ht="15.75" customHeight="1" x14ac:dyDescent="0.25">
      <c r="A954" s="1">
        <v>503</v>
      </c>
      <c r="B954" s="101" t="str">
        <f>IF('proje ve personel bilgileri'!A516&lt;&gt;0,('proje ve personel bilgileri'!A516)," ")</f>
        <v xml:space="preserve"> </v>
      </c>
      <c r="C954" s="105"/>
      <c r="D954" s="296"/>
      <c r="E954" s="296"/>
      <c r="F954" s="296"/>
      <c r="G954" s="296"/>
      <c r="H954" s="296"/>
      <c r="I954" s="296"/>
      <c r="J954" s="296"/>
      <c r="K954" s="104">
        <f t="shared" si="54"/>
        <v>0</v>
      </c>
    </row>
    <row r="955" spans="1:11" ht="15" customHeight="1" x14ac:dyDescent="0.25">
      <c r="A955" s="2">
        <v>504</v>
      </c>
      <c r="B955" s="101" t="str">
        <f>IF('proje ve personel bilgileri'!A517&lt;&gt;0,('proje ve personel bilgileri'!A517)," ")</f>
        <v xml:space="preserve"> </v>
      </c>
      <c r="C955" s="105"/>
      <c r="D955" s="296"/>
      <c r="E955" s="296"/>
      <c r="F955" s="296"/>
      <c r="G955" s="296"/>
      <c r="H955" s="296"/>
      <c r="I955" s="296"/>
      <c r="J955" s="296"/>
      <c r="K955" s="104">
        <f t="shared" si="54"/>
        <v>0</v>
      </c>
    </row>
    <row r="956" spans="1:11" ht="15.75" customHeight="1" x14ac:dyDescent="0.25">
      <c r="A956" s="341" t="s">
        <v>99</v>
      </c>
      <c r="B956" s="342"/>
      <c r="C956" s="7" t="str">
        <f t="shared" ref="C956:J956" si="55">IF($K$28&lt;&gt;0,SUM(C938:C955)," ")</f>
        <v xml:space="preserve"> </v>
      </c>
      <c r="D956" s="8" t="str">
        <f t="shared" si="55"/>
        <v xml:space="preserve"> </v>
      </c>
      <c r="E956" s="8" t="str">
        <f t="shared" si="55"/>
        <v xml:space="preserve"> </v>
      </c>
      <c r="F956" s="8" t="str">
        <f t="shared" si="55"/>
        <v xml:space="preserve"> </v>
      </c>
      <c r="G956" s="8" t="str">
        <f t="shared" si="55"/>
        <v xml:space="preserve"> </v>
      </c>
      <c r="H956" s="8" t="str">
        <f t="shared" si="55"/>
        <v xml:space="preserve"> </v>
      </c>
      <c r="I956" s="8" t="str">
        <f t="shared" si="55"/>
        <v xml:space="preserve"> </v>
      </c>
      <c r="J956" s="8" t="str">
        <f t="shared" si="55"/>
        <v xml:space="preserve"> </v>
      </c>
      <c r="K956" s="9">
        <f>SUM(K938:K955)+K921</f>
        <v>0</v>
      </c>
    </row>
    <row r="957" spans="1:11" ht="15" customHeight="1" x14ac:dyDescent="0.25">
      <c r="A957" s="300"/>
    </row>
    <row r="958" spans="1:11" ht="24.75" customHeight="1" x14ac:dyDescent="0.25">
      <c r="A958" s="332" t="s">
        <v>100</v>
      </c>
      <c r="B958" s="332"/>
      <c r="C958" s="332"/>
      <c r="D958" s="332"/>
      <c r="E958" s="332"/>
      <c r="F958" s="332"/>
      <c r="G958" s="332"/>
      <c r="H958" s="332"/>
      <c r="I958" s="332"/>
      <c r="J958" s="332"/>
      <c r="K958" s="332"/>
    </row>
    <row r="959" spans="1:11" ht="15" customHeight="1" x14ac:dyDescent="0.25">
      <c r="A959" s="51"/>
    </row>
    <row r="960" spans="1:11" ht="15" customHeight="1" x14ac:dyDescent="0.25">
      <c r="A960" s="298" t="s">
        <v>101</v>
      </c>
    </row>
    <row r="961" spans="1:11" ht="15" customHeight="1" x14ac:dyDescent="0.25">
      <c r="C961" s="298" t="s">
        <v>102</v>
      </c>
      <c r="E961" s="298" t="s">
        <v>103</v>
      </c>
    </row>
    <row r="963" spans="1:11" ht="15.75" customHeight="1" x14ac:dyDescent="0.25">
      <c r="A963" s="348" t="s">
        <v>85</v>
      </c>
      <c r="B963" s="348"/>
      <c r="C963" s="348"/>
      <c r="D963" s="348"/>
      <c r="E963" s="348"/>
      <c r="F963" s="348"/>
      <c r="G963" s="348"/>
      <c r="H963" s="348"/>
      <c r="I963" s="348"/>
      <c r="J963" s="348"/>
      <c r="K963" s="348"/>
    </row>
    <row r="964" spans="1:11" ht="15" customHeight="1" x14ac:dyDescent="0.25">
      <c r="A964" s="70"/>
      <c r="B964" s="70"/>
      <c r="C964" s="70"/>
      <c r="D964" s="70"/>
      <c r="E964" s="70"/>
      <c r="F964" s="78">
        <f>'proje ve personel bilgileri'!$B$5</f>
        <v>0</v>
      </c>
      <c r="G964" s="72">
        <f>IF('proje ve personel bilgileri'!$B$6=1,"/ Ocak ayına aittir.",(IF('proje ve personel bilgileri'!$B$6=2,"/ Temmuz ayına aittir.",0)))</f>
        <v>0</v>
      </c>
      <c r="H964" s="70"/>
      <c r="I964" s="70"/>
      <c r="J964" s="70"/>
      <c r="K964" s="70"/>
    </row>
    <row r="965" spans="1:11" ht="18.75" customHeight="1" x14ac:dyDescent="0.25">
      <c r="K965" s="4" t="s">
        <v>86</v>
      </c>
    </row>
    <row r="966" spans="1:11" ht="15.75" customHeight="1" x14ac:dyDescent="0.25">
      <c r="A966" s="349" t="s">
        <v>2</v>
      </c>
      <c r="B966" s="350"/>
      <c r="C966" s="351">
        <f>'proje ve personel bilgileri'!$B$2</f>
        <v>0</v>
      </c>
      <c r="D966" s="352"/>
      <c r="E966" s="352"/>
      <c r="F966" s="352"/>
      <c r="G966" s="352"/>
      <c r="H966" s="352"/>
      <c r="I966" s="352"/>
      <c r="J966" s="352"/>
      <c r="K966" s="353"/>
    </row>
    <row r="967" spans="1:11" ht="15.75" customHeight="1" x14ac:dyDescent="0.25">
      <c r="A967" s="354" t="s">
        <v>4</v>
      </c>
      <c r="B967" s="355"/>
      <c r="C967" s="356">
        <f>'proje ve personel bilgileri'!$B$3</f>
        <v>0</v>
      </c>
      <c r="D967" s="357"/>
      <c r="E967" s="357"/>
      <c r="F967" s="357"/>
      <c r="G967" s="357"/>
      <c r="H967" s="357"/>
      <c r="I967" s="357"/>
      <c r="J967" s="357"/>
      <c r="K967" s="358"/>
    </row>
    <row r="968" spans="1:11" ht="15" customHeight="1" x14ac:dyDescent="0.25">
      <c r="A968" s="343" t="s">
        <v>87</v>
      </c>
      <c r="B968" s="343" t="s">
        <v>15</v>
      </c>
      <c r="C968" s="343" t="s">
        <v>88</v>
      </c>
      <c r="D968" s="344" t="s">
        <v>89</v>
      </c>
      <c r="E968" s="346"/>
      <c r="F968" s="347"/>
      <c r="G968" s="343" t="s">
        <v>90</v>
      </c>
      <c r="H968" s="333" t="s">
        <v>91</v>
      </c>
      <c r="I968" s="333" t="s">
        <v>92</v>
      </c>
      <c r="J968" s="333" t="s">
        <v>93</v>
      </c>
      <c r="K968" s="336" t="s">
        <v>94</v>
      </c>
    </row>
    <row r="969" spans="1:11" ht="15.75" customHeight="1" x14ac:dyDescent="0.25">
      <c r="A969" s="338"/>
      <c r="B969" s="338"/>
      <c r="C969" s="338"/>
      <c r="D969" s="345"/>
      <c r="E969" s="339" t="s">
        <v>95</v>
      </c>
      <c r="F969" s="340"/>
      <c r="G969" s="338"/>
      <c r="H969" s="334"/>
      <c r="I969" s="334"/>
      <c r="J969" s="334"/>
      <c r="K969" s="337"/>
    </row>
    <row r="970" spans="1:11" ht="60.75" customHeight="1" x14ac:dyDescent="0.25">
      <c r="A970" s="338"/>
      <c r="B970" s="338"/>
      <c r="C970" s="338"/>
      <c r="D970" s="345"/>
      <c r="E970" s="5" t="s">
        <v>104</v>
      </c>
      <c r="F970" s="5" t="s">
        <v>97</v>
      </c>
      <c r="G970" s="338"/>
      <c r="H970" s="334"/>
      <c r="I970" s="335"/>
      <c r="J970" s="335"/>
      <c r="K970" s="338"/>
    </row>
    <row r="971" spans="1:11" ht="15.75" customHeight="1" x14ac:dyDescent="0.25">
      <c r="A971" s="338"/>
      <c r="B971" s="338"/>
      <c r="C971" s="338"/>
      <c r="D971" s="345"/>
      <c r="E971" s="6" t="s">
        <v>98</v>
      </c>
      <c r="F971" s="6" t="s">
        <v>98</v>
      </c>
      <c r="G971" s="294" t="s">
        <v>98</v>
      </c>
      <c r="H971" s="294" t="s">
        <v>98</v>
      </c>
      <c r="I971" s="297" t="s">
        <v>98</v>
      </c>
      <c r="J971" s="6" t="s">
        <v>98</v>
      </c>
      <c r="K971" s="338"/>
    </row>
    <row r="972" spans="1:11" ht="15.75" customHeight="1" x14ac:dyDescent="0.25">
      <c r="A972" s="1">
        <v>505</v>
      </c>
      <c r="B972" s="101" t="str">
        <f>IF('proje ve personel bilgileri'!A518&lt;&gt;0,('proje ve personel bilgileri'!A518)," ")</f>
        <v xml:space="preserve"> </v>
      </c>
      <c r="C972" s="102"/>
      <c r="D972" s="103"/>
      <c r="E972" s="103"/>
      <c r="F972" s="103"/>
      <c r="G972" s="103"/>
      <c r="H972" s="103"/>
      <c r="I972" s="103"/>
      <c r="J972" s="103"/>
      <c r="K972" s="104">
        <f t="shared" ref="K972:K989" si="56">IF(D972&lt;&gt;0,SUM(D972+E972+F972+G972-H972-I972-J972),0)</f>
        <v>0</v>
      </c>
    </row>
    <row r="973" spans="1:11" ht="15.75" customHeight="1" x14ac:dyDescent="0.25">
      <c r="A973" s="2">
        <v>506</v>
      </c>
      <c r="B973" s="101" t="str">
        <f>IF('proje ve personel bilgileri'!A519&lt;&gt;0,('proje ve personel bilgileri'!A519)," ")</f>
        <v xml:space="preserve"> </v>
      </c>
      <c r="C973" s="105"/>
      <c r="D973" s="296"/>
      <c r="E973" s="296"/>
      <c r="F973" s="296"/>
      <c r="G973" s="296"/>
      <c r="H973" s="296"/>
      <c r="I973" s="296"/>
      <c r="J973" s="296"/>
      <c r="K973" s="104">
        <f t="shared" si="56"/>
        <v>0</v>
      </c>
    </row>
    <row r="974" spans="1:11" ht="15.75" customHeight="1" x14ac:dyDescent="0.25">
      <c r="A974" s="1">
        <v>507</v>
      </c>
      <c r="B974" s="101" t="str">
        <f>IF('proje ve personel bilgileri'!A520&lt;&gt;0,('proje ve personel bilgileri'!A520)," ")</f>
        <v xml:space="preserve"> </v>
      </c>
      <c r="C974" s="105"/>
      <c r="D974" s="296"/>
      <c r="E974" s="296"/>
      <c r="F974" s="296"/>
      <c r="G974" s="296"/>
      <c r="H974" s="296"/>
      <c r="I974" s="296"/>
      <c r="J974" s="296"/>
      <c r="K974" s="104">
        <f t="shared" si="56"/>
        <v>0</v>
      </c>
    </row>
    <row r="975" spans="1:11" ht="15.75" customHeight="1" x14ac:dyDescent="0.25">
      <c r="A975" s="2">
        <v>508</v>
      </c>
      <c r="B975" s="101" t="str">
        <f>IF('proje ve personel bilgileri'!A521&lt;&gt;0,('proje ve personel bilgileri'!A521)," ")</f>
        <v xml:space="preserve"> </v>
      </c>
      <c r="C975" s="105"/>
      <c r="D975" s="296"/>
      <c r="E975" s="296"/>
      <c r="F975" s="296"/>
      <c r="G975" s="296"/>
      <c r="H975" s="296"/>
      <c r="I975" s="296"/>
      <c r="J975" s="296"/>
      <c r="K975" s="104">
        <f t="shared" si="56"/>
        <v>0</v>
      </c>
    </row>
    <row r="976" spans="1:11" ht="15.75" customHeight="1" x14ac:dyDescent="0.25">
      <c r="A976" s="1">
        <v>509</v>
      </c>
      <c r="B976" s="101" t="str">
        <f>IF('proje ve personel bilgileri'!A522&lt;&gt;0,('proje ve personel bilgileri'!A522)," ")</f>
        <v xml:space="preserve"> </v>
      </c>
      <c r="C976" s="105"/>
      <c r="D976" s="296"/>
      <c r="E976" s="296"/>
      <c r="F976" s="296"/>
      <c r="G976" s="296"/>
      <c r="H976" s="296"/>
      <c r="I976" s="296"/>
      <c r="J976" s="296"/>
      <c r="K976" s="104">
        <f t="shared" si="56"/>
        <v>0</v>
      </c>
    </row>
    <row r="977" spans="1:11" ht="15.75" customHeight="1" x14ac:dyDescent="0.25">
      <c r="A977" s="2">
        <v>510</v>
      </c>
      <c r="B977" s="101" t="str">
        <f>IF('proje ve personel bilgileri'!A523&lt;&gt;0,('proje ve personel bilgileri'!A523)," ")</f>
        <v xml:space="preserve"> </v>
      </c>
      <c r="C977" s="105"/>
      <c r="D977" s="296"/>
      <c r="E977" s="296"/>
      <c r="F977" s="296"/>
      <c r="G977" s="296"/>
      <c r="H977" s="296"/>
      <c r="I977" s="296"/>
      <c r="J977" s="296"/>
      <c r="K977" s="104">
        <f t="shared" si="56"/>
        <v>0</v>
      </c>
    </row>
    <row r="978" spans="1:11" ht="15.75" customHeight="1" x14ac:dyDescent="0.25">
      <c r="A978" s="1">
        <v>511</v>
      </c>
      <c r="B978" s="101" t="str">
        <f>IF('proje ve personel bilgileri'!A524&lt;&gt;0,('proje ve personel bilgileri'!A524)," ")</f>
        <v xml:space="preserve"> </v>
      </c>
      <c r="C978" s="105"/>
      <c r="D978" s="296"/>
      <c r="E978" s="296"/>
      <c r="F978" s="296"/>
      <c r="G978" s="296"/>
      <c r="H978" s="296"/>
      <c r="I978" s="296"/>
      <c r="J978" s="296"/>
      <c r="K978" s="104">
        <f t="shared" si="56"/>
        <v>0</v>
      </c>
    </row>
    <row r="979" spans="1:11" ht="15.75" customHeight="1" x14ac:dyDescent="0.25">
      <c r="A979" s="2">
        <v>512</v>
      </c>
      <c r="B979" s="101" t="str">
        <f>IF('proje ve personel bilgileri'!A525&lt;&gt;0,('proje ve personel bilgileri'!A525)," ")</f>
        <v xml:space="preserve"> </v>
      </c>
      <c r="C979" s="105"/>
      <c r="D979" s="296"/>
      <c r="E979" s="296"/>
      <c r="F979" s="296"/>
      <c r="G979" s="296"/>
      <c r="H979" s="296"/>
      <c r="I979" s="296"/>
      <c r="J979" s="296"/>
      <c r="K979" s="104">
        <f t="shared" si="56"/>
        <v>0</v>
      </c>
    </row>
    <row r="980" spans="1:11" ht="15.75" customHeight="1" x14ac:dyDescent="0.25">
      <c r="A980" s="1">
        <v>513</v>
      </c>
      <c r="B980" s="101" t="str">
        <f>IF('proje ve personel bilgileri'!A526&lt;&gt;0,('proje ve personel bilgileri'!A526)," ")</f>
        <v xml:space="preserve"> </v>
      </c>
      <c r="C980" s="105"/>
      <c r="D980" s="296"/>
      <c r="E980" s="296"/>
      <c r="F980" s="296"/>
      <c r="G980" s="296"/>
      <c r="H980" s="296"/>
      <c r="I980" s="296"/>
      <c r="J980" s="296"/>
      <c r="K980" s="104">
        <f t="shared" si="56"/>
        <v>0</v>
      </c>
    </row>
    <row r="981" spans="1:11" ht="15.75" customHeight="1" x14ac:dyDescent="0.25">
      <c r="A981" s="2">
        <v>514</v>
      </c>
      <c r="B981" s="101" t="str">
        <f>IF('proje ve personel bilgileri'!A527&lt;&gt;0,('proje ve personel bilgileri'!A527)," ")</f>
        <v xml:space="preserve"> </v>
      </c>
      <c r="C981" s="105"/>
      <c r="D981" s="296"/>
      <c r="E981" s="296"/>
      <c r="F981" s="296"/>
      <c r="G981" s="296"/>
      <c r="H981" s="296"/>
      <c r="I981" s="296"/>
      <c r="J981" s="296"/>
      <c r="K981" s="104">
        <f t="shared" si="56"/>
        <v>0</v>
      </c>
    </row>
    <row r="982" spans="1:11" ht="15.75" customHeight="1" x14ac:dyDescent="0.25">
      <c r="A982" s="1">
        <v>515</v>
      </c>
      <c r="B982" s="101" t="str">
        <f>IF('proje ve personel bilgileri'!A528&lt;&gt;0,('proje ve personel bilgileri'!A528)," ")</f>
        <v xml:space="preserve"> </v>
      </c>
      <c r="C982" s="105"/>
      <c r="D982" s="296"/>
      <c r="E982" s="296"/>
      <c r="F982" s="296"/>
      <c r="G982" s="296"/>
      <c r="H982" s="296"/>
      <c r="I982" s="296"/>
      <c r="J982" s="296"/>
      <c r="K982" s="104">
        <f t="shared" si="56"/>
        <v>0</v>
      </c>
    </row>
    <row r="983" spans="1:11" ht="15.75" customHeight="1" x14ac:dyDescent="0.25">
      <c r="A983" s="2">
        <v>516</v>
      </c>
      <c r="B983" s="101" t="str">
        <f>IF('proje ve personel bilgileri'!A529&lt;&gt;0,('proje ve personel bilgileri'!A529)," ")</f>
        <v xml:space="preserve"> </v>
      </c>
      <c r="C983" s="105"/>
      <c r="D983" s="296"/>
      <c r="E983" s="296"/>
      <c r="F983" s="296"/>
      <c r="G983" s="296"/>
      <c r="H983" s="296"/>
      <c r="I983" s="296"/>
      <c r="J983" s="296"/>
      <c r="K983" s="104">
        <f t="shared" si="56"/>
        <v>0</v>
      </c>
    </row>
    <row r="984" spans="1:11" ht="15.75" customHeight="1" x14ac:dyDescent="0.25">
      <c r="A984" s="1">
        <v>517</v>
      </c>
      <c r="B984" s="101" t="str">
        <f>IF('proje ve personel bilgileri'!A530&lt;&gt;0,('proje ve personel bilgileri'!A530)," ")</f>
        <v xml:space="preserve"> </v>
      </c>
      <c r="C984" s="105"/>
      <c r="D984" s="296"/>
      <c r="E984" s="296"/>
      <c r="F984" s="296"/>
      <c r="G984" s="296"/>
      <c r="H984" s="296"/>
      <c r="I984" s="296"/>
      <c r="J984" s="296"/>
      <c r="K984" s="104">
        <f t="shared" si="56"/>
        <v>0</v>
      </c>
    </row>
    <row r="985" spans="1:11" ht="15.75" customHeight="1" x14ac:dyDescent="0.25">
      <c r="A985" s="2">
        <v>518</v>
      </c>
      <c r="B985" s="101" t="str">
        <f>IF('proje ve personel bilgileri'!A531&lt;&gt;0,('proje ve personel bilgileri'!A531)," ")</f>
        <v xml:space="preserve"> </v>
      </c>
      <c r="C985" s="105"/>
      <c r="D985" s="296"/>
      <c r="E985" s="296"/>
      <c r="F985" s="296"/>
      <c r="G985" s="296"/>
      <c r="H985" s="296"/>
      <c r="I985" s="296"/>
      <c r="J985" s="296"/>
      <c r="K985" s="104">
        <f t="shared" si="56"/>
        <v>0</v>
      </c>
    </row>
    <row r="986" spans="1:11" ht="15.75" customHeight="1" x14ac:dyDescent="0.25">
      <c r="A986" s="1">
        <v>519</v>
      </c>
      <c r="B986" s="101" t="str">
        <f>IF('proje ve personel bilgileri'!A532&lt;&gt;0,('proje ve personel bilgileri'!A532)," ")</f>
        <v xml:space="preserve"> </v>
      </c>
      <c r="C986" s="105"/>
      <c r="D986" s="296"/>
      <c r="E986" s="296"/>
      <c r="F986" s="296"/>
      <c r="G986" s="296"/>
      <c r="H986" s="296"/>
      <c r="I986" s="296"/>
      <c r="J986" s="296"/>
      <c r="K986" s="104">
        <f t="shared" si="56"/>
        <v>0</v>
      </c>
    </row>
    <row r="987" spans="1:11" ht="15.75" customHeight="1" x14ac:dyDescent="0.25">
      <c r="A987" s="2">
        <v>520</v>
      </c>
      <c r="B987" s="101" t="str">
        <f>IF('proje ve personel bilgileri'!A533&lt;&gt;0,('proje ve personel bilgileri'!A533)," ")</f>
        <v xml:space="preserve"> </v>
      </c>
      <c r="C987" s="105"/>
      <c r="D987" s="296"/>
      <c r="E987" s="296"/>
      <c r="F987" s="296"/>
      <c r="G987" s="296"/>
      <c r="H987" s="296"/>
      <c r="I987" s="296"/>
      <c r="J987" s="296"/>
      <c r="K987" s="104">
        <f t="shared" si="56"/>
        <v>0</v>
      </c>
    </row>
    <row r="988" spans="1:11" ht="15.75" customHeight="1" x14ac:dyDescent="0.25">
      <c r="A988" s="1">
        <v>521</v>
      </c>
      <c r="B988" s="101" t="str">
        <f>IF('proje ve personel bilgileri'!A534&lt;&gt;0,('proje ve personel bilgileri'!A534)," ")</f>
        <v xml:space="preserve"> </v>
      </c>
      <c r="C988" s="105"/>
      <c r="D988" s="296"/>
      <c r="E988" s="296"/>
      <c r="F988" s="296"/>
      <c r="G988" s="296"/>
      <c r="H988" s="296"/>
      <c r="I988" s="296"/>
      <c r="J988" s="296"/>
      <c r="K988" s="104">
        <f t="shared" si="56"/>
        <v>0</v>
      </c>
    </row>
    <row r="989" spans="1:11" ht="15" customHeight="1" x14ac:dyDescent="0.25">
      <c r="A989" s="2">
        <v>522</v>
      </c>
      <c r="B989" s="101" t="str">
        <f>IF('proje ve personel bilgileri'!A535&lt;&gt;0,('proje ve personel bilgileri'!A535)," ")</f>
        <v xml:space="preserve"> </v>
      </c>
      <c r="C989" s="105"/>
      <c r="D989" s="296"/>
      <c r="E989" s="296"/>
      <c r="F989" s="296"/>
      <c r="G989" s="296"/>
      <c r="H989" s="296"/>
      <c r="I989" s="296"/>
      <c r="J989" s="296"/>
      <c r="K989" s="104">
        <f t="shared" si="56"/>
        <v>0</v>
      </c>
    </row>
    <row r="990" spans="1:11" ht="15.75" customHeight="1" x14ac:dyDescent="0.25">
      <c r="A990" s="341" t="s">
        <v>99</v>
      </c>
      <c r="B990" s="342"/>
      <c r="C990" s="7" t="str">
        <f t="shared" ref="C990:J990" si="57">IF($K$28&lt;&gt;0,SUM(C972:C989)," ")</f>
        <v xml:space="preserve"> </v>
      </c>
      <c r="D990" s="8" t="str">
        <f t="shared" si="57"/>
        <v xml:space="preserve"> </v>
      </c>
      <c r="E990" s="8" t="str">
        <f t="shared" si="57"/>
        <v xml:space="preserve"> </v>
      </c>
      <c r="F990" s="8" t="str">
        <f t="shared" si="57"/>
        <v xml:space="preserve"> </v>
      </c>
      <c r="G990" s="8" t="str">
        <f t="shared" si="57"/>
        <v xml:space="preserve"> </v>
      </c>
      <c r="H990" s="8" t="str">
        <f t="shared" si="57"/>
        <v xml:space="preserve"> </v>
      </c>
      <c r="I990" s="8" t="str">
        <f t="shared" si="57"/>
        <v xml:space="preserve"> </v>
      </c>
      <c r="J990" s="8" t="str">
        <f t="shared" si="57"/>
        <v xml:space="preserve"> </v>
      </c>
      <c r="K990" s="9">
        <f>SUM(K972:K989)+K956</f>
        <v>0</v>
      </c>
    </row>
    <row r="991" spans="1:11" ht="15" customHeight="1" x14ac:dyDescent="0.25">
      <c r="A991" s="300"/>
    </row>
    <row r="992" spans="1:11" ht="15" customHeight="1" x14ac:dyDescent="0.25">
      <c r="A992" s="332" t="s">
        <v>100</v>
      </c>
      <c r="B992" s="332"/>
      <c r="C992" s="332"/>
      <c r="D992" s="332"/>
      <c r="E992" s="332"/>
      <c r="F992" s="332"/>
      <c r="G992" s="332"/>
      <c r="H992" s="332"/>
      <c r="I992" s="332"/>
      <c r="J992" s="332"/>
      <c r="K992" s="332"/>
    </row>
    <row r="993" spans="1:11" ht="15" customHeight="1" x14ac:dyDescent="0.25">
      <c r="A993" s="51"/>
    </row>
    <row r="994" spans="1:11" ht="15" customHeight="1" x14ac:dyDescent="0.25">
      <c r="A994" s="298" t="s">
        <v>101</v>
      </c>
    </row>
    <row r="995" spans="1:11" ht="15" customHeight="1" x14ac:dyDescent="0.25">
      <c r="C995" s="298" t="s">
        <v>102</v>
      </c>
      <c r="E995" s="298" t="s">
        <v>103</v>
      </c>
    </row>
    <row r="999" spans="1:11" ht="15.75" customHeight="1" x14ac:dyDescent="0.25">
      <c r="A999" s="348" t="s">
        <v>85</v>
      </c>
      <c r="B999" s="348"/>
      <c r="C999" s="348"/>
      <c r="D999" s="348"/>
      <c r="E999" s="348"/>
      <c r="F999" s="348"/>
      <c r="G999" s="348"/>
      <c r="H999" s="348"/>
      <c r="I999" s="348"/>
      <c r="J999" s="348"/>
      <c r="K999" s="348"/>
    </row>
    <row r="1000" spans="1:11" ht="15" customHeight="1" x14ac:dyDescent="0.25">
      <c r="A1000" s="70"/>
      <c r="B1000" s="70"/>
      <c r="C1000" s="70"/>
      <c r="D1000" s="70"/>
      <c r="E1000" s="70"/>
      <c r="F1000" s="78">
        <f>'proje ve personel bilgileri'!$B$5</f>
        <v>0</v>
      </c>
      <c r="G1000" s="72">
        <f>IF('proje ve personel bilgileri'!$B$6=1,"/ Ocak ayına aittir.",(IF('proje ve personel bilgileri'!$B$6=2,"/ Temmuz ayına aittir.",0)))</f>
        <v>0</v>
      </c>
      <c r="H1000" s="70"/>
      <c r="I1000" s="70"/>
      <c r="J1000" s="70"/>
      <c r="K1000" s="70"/>
    </row>
    <row r="1001" spans="1:11" ht="18.75" customHeight="1" x14ac:dyDescent="0.25">
      <c r="K1001" s="4" t="s">
        <v>86</v>
      </c>
    </row>
    <row r="1002" spans="1:11" ht="15.75" customHeight="1" x14ac:dyDescent="0.25">
      <c r="A1002" s="349" t="s">
        <v>2</v>
      </c>
      <c r="B1002" s="350"/>
      <c r="C1002" s="351">
        <f>'proje ve personel bilgileri'!$B$2</f>
        <v>0</v>
      </c>
      <c r="D1002" s="352"/>
      <c r="E1002" s="352"/>
      <c r="F1002" s="352"/>
      <c r="G1002" s="352"/>
      <c r="H1002" s="352"/>
      <c r="I1002" s="352"/>
      <c r="J1002" s="352"/>
      <c r="K1002" s="353"/>
    </row>
    <row r="1003" spans="1:11" ht="15.75" customHeight="1" x14ac:dyDescent="0.25">
      <c r="A1003" s="354" t="s">
        <v>4</v>
      </c>
      <c r="B1003" s="355"/>
      <c r="C1003" s="356">
        <f>'proje ve personel bilgileri'!$B$3</f>
        <v>0</v>
      </c>
      <c r="D1003" s="357"/>
      <c r="E1003" s="357"/>
      <c r="F1003" s="357"/>
      <c r="G1003" s="357"/>
      <c r="H1003" s="357"/>
      <c r="I1003" s="357"/>
      <c r="J1003" s="357"/>
      <c r="K1003" s="358"/>
    </row>
    <row r="1004" spans="1:11" ht="15" customHeight="1" x14ac:dyDescent="0.25">
      <c r="A1004" s="343" t="s">
        <v>87</v>
      </c>
      <c r="B1004" s="343" t="s">
        <v>15</v>
      </c>
      <c r="C1004" s="343" t="s">
        <v>88</v>
      </c>
      <c r="D1004" s="344" t="s">
        <v>89</v>
      </c>
      <c r="E1004" s="346"/>
      <c r="F1004" s="347"/>
      <c r="G1004" s="343" t="s">
        <v>90</v>
      </c>
      <c r="H1004" s="333" t="s">
        <v>91</v>
      </c>
      <c r="I1004" s="333" t="s">
        <v>92</v>
      </c>
      <c r="J1004" s="333" t="s">
        <v>93</v>
      </c>
      <c r="K1004" s="336" t="s">
        <v>94</v>
      </c>
    </row>
    <row r="1005" spans="1:11" ht="15.75" customHeight="1" x14ac:dyDescent="0.25">
      <c r="A1005" s="338"/>
      <c r="B1005" s="338"/>
      <c r="C1005" s="338"/>
      <c r="D1005" s="345"/>
      <c r="E1005" s="339" t="s">
        <v>95</v>
      </c>
      <c r="F1005" s="340"/>
      <c r="G1005" s="338"/>
      <c r="H1005" s="334"/>
      <c r="I1005" s="334"/>
      <c r="J1005" s="334"/>
      <c r="K1005" s="337"/>
    </row>
    <row r="1006" spans="1:11" ht="60.75" customHeight="1" x14ac:dyDescent="0.25">
      <c r="A1006" s="338"/>
      <c r="B1006" s="338"/>
      <c r="C1006" s="338"/>
      <c r="D1006" s="345"/>
      <c r="E1006" s="5" t="s">
        <v>104</v>
      </c>
      <c r="F1006" s="5" t="s">
        <v>97</v>
      </c>
      <c r="G1006" s="338"/>
      <c r="H1006" s="334"/>
      <c r="I1006" s="335"/>
      <c r="J1006" s="335"/>
      <c r="K1006" s="338"/>
    </row>
    <row r="1007" spans="1:11" ht="15.75" customHeight="1" x14ac:dyDescent="0.25">
      <c r="A1007" s="338"/>
      <c r="B1007" s="338"/>
      <c r="C1007" s="338"/>
      <c r="D1007" s="345"/>
      <c r="E1007" s="6" t="s">
        <v>98</v>
      </c>
      <c r="F1007" s="6" t="s">
        <v>98</v>
      </c>
      <c r="G1007" s="294" t="s">
        <v>98</v>
      </c>
      <c r="H1007" s="294" t="s">
        <v>98</v>
      </c>
      <c r="I1007" s="297" t="s">
        <v>98</v>
      </c>
      <c r="J1007" s="6" t="s">
        <v>98</v>
      </c>
      <c r="K1007" s="338"/>
    </row>
    <row r="1008" spans="1:11" ht="15.75" customHeight="1" x14ac:dyDescent="0.25">
      <c r="A1008" s="1">
        <v>523</v>
      </c>
      <c r="B1008" s="101" t="str">
        <f>IF('proje ve personel bilgileri'!A536&lt;&gt;0,('proje ve personel bilgileri'!A536)," ")</f>
        <v xml:space="preserve"> </v>
      </c>
      <c r="C1008" s="102"/>
      <c r="D1008" s="103"/>
      <c r="E1008" s="103"/>
      <c r="F1008" s="103"/>
      <c r="G1008" s="103"/>
      <c r="H1008" s="103"/>
      <c r="I1008" s="103"/>
      <c r="J1008" s="103"/>
      <c r="K1008" s="104">
        <f t="shared" ref="K1008:K1025" si="58">IF(D1008&lt;&gt;0,SUM(D1008+E1008+F1008+G1008-H1008-I1008-J1008),0)</f>
        <v>0</v>
      </c>
    </row>
    <row r="1009" spans="1:11" ht="15.75" customHeight="1" x14ac:dyDescent="0.25">
      <c r="A1009" s="2">
        <v>524</v>
      </c>
      <c r="B1009" s="101" t="str">
        <f>IF('proje ve personel bilgileri'!A537&lt;&gt;0,('proje ve personel bilgileri'!A537)," ")</f>
        <v xml:space="preserve"> </v>
      </c>
      <c r="C1009" s="105"/>
      <c r="D1009" s="296"/>
      <c r="E1009" s="296"/>
      <c r="F1009" s="296"/>
      <c r="G1009" s="296"/>
      <c r="H1009" s="296"/>
      <c r="I1009" s="296"/>
      <c r="J1009" s="296"/>
      <c r="K1009" s="104">
        <f t="shared" si="58"/>
        <v>0</v>
      </c>
    </row>
    <row r="1010" spans="1:11" ht="15.75" customHeight="1" x14ac:dyDescent="0.25">
      <c r="A1010" s="1">
        <v>525</v>
      </c>
      <c r="B1010" s="101" t="str">
        <f>IF('proje ve personel bilgileri'!A538&lt;&gt;0,('proje ve personel bilgileri'!A538)," ")</f>
        <v xml:space="preserve"> </v>
      </c>
      <c r="C1010" s="105"/>
      <c r="D1010" s="296"/>
      <c r="E1010" s="296"/>
      <c r="F1010" s="296"/>
      <c r="G1010" s="296"/>
      <c r="H1010" s="296"/>
      <c r="I1010" s="296"/>
      <c r="J1010" s="296"/>
      <c r="K1010" s="104">
        <f t="shared" si="58"/>
        <v>0</v>
      </c>
    </row>
    <row r="1011" spans="1:11" ht="15.75" customHeight="1" x14ac:dyDescent="0.25">
      <c r="A1011" s="2">
        <v>526</v>
      </c>
      <c r="B1011" s="101" t="str">
        <f>IF('proje ve personel bilgileri'!A539&lt;&gt;0,('proje ve personel bilgileri'!A539)," ")</f>
        <v xml:space="preserve"> </v>
      </c>
      <c r="C1011" s="105"/>
      <c r="D1011" s="296"/>
      <c r="E1011" s="296"/>
      <c r="F1011" s="296"/>
      <c r="G1011" s="296"/>
      <c r="H1011" s="296"/>
      <c r="I1011" s="296"/>
      <c r="J1011" s="296"/>
      <c r="K1011" s="104">
        <f t="shared" si="58"/>
        <v>0</v>
      </c>
    </row>
    <row r="1012" spans="1:11" ht="15.75" customHeight="1" x14ac:dyDescent="0.25">
      <c r="A1012" s="1">
        <v>527</v>
      </c>
      <c r="B1012" s="101" t="str">
        <f>IF('proje ve personel bilgileri'!A540&lt;&gt;0,('proje ve personel bilgileri'!A540)," ")</f>
        <v xml:space="preserve"> </v>
      </c>
      <c r="C1012" s="105"/>
      <c r="D1012" s="296"/>
      <c r="E1012" s="296"/>
      <c r="F1012" s="296"/>
      <c r="G1012" s="296"/>
      <c r="H1012" s="296"/>
      <c r="I1012" s="296"/>
      <c r="J1012" s="296"/>
      <c r="K1012" s="104">
        <f t="shared" si="58"/>
        <v>0</v>
      </c>
    </row>
    <row r="1013" spans="1:11" ht="15.75" customHeight="1" x14ac:dyDescent="0.25">
      <c r="A1013" s="2">
        <v>528</v>
      </c>
      <c r="B1013" s="101" t="str">
        <f>IF('proje ve personel bilgileri'!A541&lt;&gt;0,('proje ve personel bilgileri'!A541)," ")</f>
        <v xml:space="preserve"> </v>
      </c>
      <c r="C1013" s="105"/>
      <c r="D1013" s="296"/>
      <c r="E1013" s="296"/>
      <c r="F1013" s="296"/>
      <c r="G1013" s="296"/>
      <c r="H1013" s="296"/>
      <c r="I1013" s="296"/>
      <c r="J1013" s="296"/>
      <c r="K1013" s="104">
        <f t="shared" si="58"/>
        <v>0</v>
      </c>
    </row>
    <row r="1014" spans="1:11" ht="15.75" customHeight="1" x14ac:dyDescent="0.25">
      <c r="A1014" s="1">
        <v>529</v>
      </c>
      <c r="B1014" s="101" t="str">
        <f>IF('proje ve personel bilgileri'!A542&lt;&gt;0,('proje ve personel bilgileri'!A542)," ")</f>
        <v xml:space="preserve"> </v>
      </c>
      <c r="C1014" s="105"/>
      <c r="D1014" s="296"/>
      <c r="E1014" s="296"/>
      <c r="F1014" s="296"/>
      <c r="G1014" s="296"/>
      <c r="H1014" s="296"/>
      <c r="I1014" s="296"/>
      <c r="J1014" s="296"/>
      <c r="K1014" s="104">
        <f t="shared" si="58"/>
        <v>0</v>
      </c>
    </row>
    <row r="1015" spans="1:11" ht="15.75" customHeight="1" x14ac:dyDescent="0.25">
      <c r="A1015" s="2">
        <v>530</v>
      </c>
      <c r="B1015" s="101" t="str">
        <f>IF('proje ve personel bilgileri'!A543&lt;&gt;0,('proje ve personel bilgileri'!A543)," ")</f>
        <v xml:space="preserve"> </v>
      </c>
      <c r="C1015" s="105"/>
      <c r="D1015" s="296"/>
      <c r="E1015" s="296"/>
      <c r="F1015" s="296"/>
      <c r="G1015" s="296"/>
      <c r="H1015" s="296"/>
      <c r="I1015" s="296"/>
      <c r="J1015" s="296"/>
      <c r="K1015" s="104">
        <f t="shared" si="58"/>
        <v>0</v>
      </c>
    </row>
    <row r="1016" spans="1:11" ht="15.75" customHeight="1" x14ac:dyDescent="0.25">
      <c r="A1016" s="1">
        <v>531</v>
      </c>
      <c r="B1016" s="101" t="str">
        <f>IF('proje ve personel bilgileri'!A544&lt;&gt;0,('proje ve personel bilgileri'!A544)," ")</f>
        <v xml:space="preserve"> </v>
      </c>
      <c r="C1016" s="105"/>
      <c r="D1016" s="296"/>
      <c r="E1016" s="296"/>
      <c r="F1016" s="296"/>
      <c r="G1016" s="296"/>
      <c r="H1016" s="296"/>
      <c r="I1016" s="296"/>
      <c r="J1016" s="296"/>
      <c r="K1016" s="104">
        <f t="shared" si="58"/>
        <v>0</v>
      </c>
    </row>
    <row r="1017" spans="1:11" ht="15.75" customHeight="1" x14ac:dyDescent="0.25">
      <c r="A1017" s="2">
        <v>532</v>
      </c>
      <c r="B1017" s="101" t="str">
        <f>IF('proje ve personel bilgileri'!A545&lt;&gt;0,('proje ve personel bilgileri'!A545)," ")</f>
        <v xml:space="preserve"> </v>
      </c>
      <c r="C1017" s="105"/>
      <c r="D1017" s="296"/>
      <c r="E1017" s="296"/>
      <c r="F1017" s="296"/>
      <c r="G1017" s="296"/>
      <c r="H1017" s="296"/>
      <c r="I1017" s="296"/>
      <c r="J1017" s="296"/>
      <c r="K1017" s="104">
        <f t="shared" si="58"/>
        <v>0</v>
      </c>
    </row>
    <row r="1018" spans="1:11" ht="15.75" customHeight="1" x14ac:dyDescent="0.25">
      <c r="A1018" s="1">
        <v>533</v>
      </c>
      <c r="B1018" s="101" t="str">
        <f>IF('proje ve personel bilgileri'!A546&lt;&gt;0,('proje ve personel bilgileri'!A546)," ")</f>
        <v xml:space="preserve"> </v>
      </c>
      <c r="C1018" s="105"/>
      <c r="D1018" s="296"/>
      <c r="E1018" s="296"/>
      <c r="F1018" s="296"/>
      <c r="G1018" s="296"/>
      <c r="H1018" s="296"/>
      <c r="I1018" s="296"/>
      <c r="J1018" s="296"/>
      <c r="K1018" s="104">
        <f t="shared" si="58"/>
        <v>0</v>
      </c>
    </row>
    <row r="1019" spans="1:11" ht="15.75" customHeight="1" x14ac:dyDescent="0.25">
      <c r="A1019" s="2">
        <v>534</v>
      </c>
      <c r="B1019" s="101" t="str">
        <f>IF('proje ve personel bilgileri'!A547&lt;&gt;0,('proje ve personel bilgileri'!A547)," ")</f>
        <v xml:space="preserve"> </v>
      </c>
      <c r="C1019" s="105"/>
      <c r="D1019" s="296"/>
      <c r="E1019" s="296"/>
      <c r="F1019" s="296"/>
      <c r="G1019" s="296"/>
      <c r="H1019" s="296"/>
      <c r="I1019" s="296"/>
      <c r="J1019" s="296"/>
      <c r="K1019" s="104">
        <f t="shared" si="58"/>
        <v>0</v>
      </c>
    </row>
    <row r="1020" spans="1:11" ht="15.75" customHeight="1" x14ac:dyDescent="0.25">
      <c r="A1020" s="1">
        <v>535</v>
      </c>
      <c r="B1020" s="101" t="str">
        <f>IF('proje ve personel bilgileri'!A548&lt;&gt;0,('proje ve personel bilgileri'!A548)," ")</f>
        <v xml:space="preserve"> </v>
      </c>
      <c r="C1020" s="105"/>
      <c r="D1020" s="296"/>
      <c r="E1020" s="296"/>
      <c r="F1020" s="296"/>
      <c r="G1020" s="296"/>
      <c r="H1020" s="296"/>
      <c r="I1020" s="296"/>
      <c r="J1020" s="296"/>
      <c r="K1020" s="104">
        <f t="shared" si="58"/>
        <v>0</v>
      </c>
    </row>
    <row r="1021" spans="1:11" ht="15.75" customHeight="1" x14ac:dyDescent="0.25">
      <c r="A1021" s="2">
        <v>536</v>
      </c>
      <c r="B1021" s="101" t="str">
        <f>IF('proje ve personel bilgileri'!A549&lt;&gt;0,('proje ve personel bilgileri'!A549)," ")</f>
        <v xml:space="preserve"> </v>
      </c>
      <c r="C1021" s="105"/>
      <c r="D1021" s="296"/>
      <c r="E1021" s="296"/>
      <c r="F1021" s="296"/>
      <c r="G1021" s="296"/>
      <c r="H1021" s="296"/>
      <c r="I1021" s="296"/>
      <c r="J1021" s="296"/>
      <c r="K1021" s="104">
        <f t="shared" si="58"/>
        <v>0</v>
      </c>
    </row>
    <row r="1022" spans="1:11" ht="15.75" customHeight="1" x14ac:dyDescent="0.25">
      <c r="A1022" s="1">
        <v>537</v>
      </c>
      <c r="B1022" s="101" t="str">
        <f>IF('proje ve personel bilgileri'!A550&lt;&gt;0,('proje ve personel bilgileri'!A550)," ")</f>
        <v xml:space="preserve"> </v>
      </c>
      <c r="C1022" s="105"/>
      <c r="D1022" s="296"/>
      <c r="E1022" s="296"/>
      <c r="F1022" s="296"/>
      <c r="G1022" s="296"/>
      <c r="H1022" s="296"/>
      <c r="I1022" s="296"/>
      <c r="J1022" s="296"/>
      <c r="K1022" s="104">
        <f t="shared" si="58"/>
        <v>0</v>
      </c>
    </row>
    <row r="1023" spans="1:11" ht="15.75" customHeight="1" x14ac:dyDescent="0.25">
      <c r="A1023" s="2">
        <v>538</v>
      </c>
      <c r="B1023" s="101" t="str">
        <f>IF('proje ve personel bilgileri'!A551&lt;&gt;0,('proje ve personel bilgileri'!A551)," ")</f>
        <v xml:space="preserve"> </v>
      </c>
      <c r="C1023" s="105"/>
      <c r="D1023" s="296"/>
      <c r="E1023" s="296"/>
      <c r="F1023" s="296"/>
      <c r="G1023" s="296"/>
      <c r="H1023" s="296"/>
      <c r="I1023" s="296"/>
      <c r="J1023" s="296"/>
      <c r="K1023" s="104">
        <f t="shared" si="58"/>
        <v>0</v>
      </c>
    </row>
    <row r="1024" spans="1:11" ht="15.75" customHeight="1" x14ac:dyDescent="0.25">
      <c r="A1024" s="1">
        <v>539</v>
      </c>
      <c r="B1024" s="101" t="str">
        <f>IF('proje ve personel bilgileri'!A552&lt;&gt;0,('proje ve personel bilgileri'!A552)," ")</f>
        <v xml:space="preserve"> </v>
      </c>
      <c r="C1024" s="105"/>
      <c r="D1024" s="296"/>
      <c r="E1024" s="296"/>
      <c r="F1024" s="296"/>
      <c r="G1024" s="296"/>
      <c r="H1024" s="296"/>
      <c r="I1024" s="296"/>
      <c r="J1024" s="296"/>
      <c r="K1024" s="104">
        <f t="shared" si="58"/>
        <v>0</v>
      </c>
    </row>
    <row r="1025" spans="1:11" ht="15" customHeight="1" x14ac:dyDescent="0.25">
      <c r="A1025" s="2">
        <v>540</v>
      </c>
      <c r="B1025" s="101" t="str">
        <f>IF('proje ve personel bilgileri'!A553&lt;&gt;0,('proje ve personel bilgileri'!A553)," ")</f>
        <v xml:space="preserve"> </v>
      </c>
      <c r="C1025" s="105"/>
      <c r="D1025" s="296"/>
      <c r="E1025" s="296"/>
      <c r="F1025" s="296"/>
      <c r="G1025" s="296"/>
      <c r="H1025" s="296"/>
      <c r="I1025" s="296"/>
      <c r="J1025" s="296"/>
      <c r="K1025" s="104">
        <f t="shared" si="58"/>
        <v>0</v>
      </c>
    </row>
    <row r="1026" spans="1:11" ht="15.75" customHeight="1" x14ac:dyDescent="0.25">
      <c r="A1026" s="341" t="s">
        <v>99</v>
      </c>
      <c r="B1026" s="342"/>
      <c r="C1026" s="7" t="str">
        <f t="shared" ref="C1026:J1026" si="59">IF($K$28&lt;&gt;0,SUM(C1008:C1025)," ")</f>
        <v xml:space="preserve"> </v>
      </c>
      <c r="D1026" s="8" t="str">
        <f t="shared" si="59"/>
        <v xml:space="preserve"> </v>
      </c>
      <c r="E1026" s="8" t="str">
        <f t="shared" si="59"/>
        <v xml:space="preserve"> </v>
      </c>
      <c r="F1026" s="8" t="str">
        <f t="shared" si="59"/>
        <v xml:space="preserve"> </v>
      </c>
      <c r="G1026" s="8" t="str">
        <f t="shared" si="59"/>
        <v xml:space="preserve"> </v>
      </c>
      <c r="H1026" s="8" t="str">
        <f t="shared" si="59"/>
        <v xml:space="preserve"> </v>
      </c>
      <c r="I1026" s="8" t="str">
        <f t="shared" si="59"/>
        <v xml:space="preserve"> </v>
      </c>
      <c r="J1026" s="8" t="str">
        <f t="shared" si="59"/>
        <v xml:space="preserve"> </v>
      </c>
      <c r="K1026" s="9">
        <f>SUM(K1008:K1025)+K990</f>
        <v>0</v>
      </c>
    </row>
    <row r="1027" spans="1:11" ht="15" customHeight="1" x14ac:dyDescent="0.25">
      <c r="A1027" s="300"/>
    </row>
    <row r="1028" spans="1:11" ht="15" customHeight="1" x14ac:dyDescent="0.25">
      <c r="A1028" s="332" t="s">
        <v>100</v>
      </c>
      <c r="B1028" s="332"/>
      <c r="C1028" s="332"/>
      <c r="D1028" s="332"/>
      <c r="E1028" s="332"/>
      <c r="F1028" s="332"/>
      <c r="G1028" s="332"/>
      <c r="H1028" s="332"/>
      <c r="I1028" s="332"/>
      <c r="J1028" s="332"/>
      <c r="K1028" s="332"/>
    </row>
    <row r="1029" spans="1:11" ht="15" customHeight="1" x14ac:dyDescent="0.25">
      <c r="A1029" s="51"/>
    </row>
    <row r="1030" spans="1:11" ht="15" customHeight="1" x14ac:dyDescent="0.25">
      <c r="A1030" s="298" t="s">
        <v>101</v>
      </c>
    </row>
    <row r="1031" spans="1:11" ht="15" customHeight="1" x14ac:dyDescent="0.25">
      <c r="C1031" s="298" t="s">
        <v>102</v>
      </c>
      <c r="E1031" s="298" t="s">
        <v>103</v>
      </c>
    </row>
    <row r="1035" spans="1:11" ht="15.75" customHeight="1" x14ac:dyDescent="0.25">
      <c r="A1035" s="348" t="s">
        <v>85</v>
      </c>
      <c r="B1035" s="348"/>
      <c r="C1035" s="348"/>
      <c r="D1035" s="348"/>
      <c r="E1035" s="348"/>
      <c r="F1035" s="348"/>
      <c r="G1035" s="348"/>
      <c r="H1035" s="348"/>
      <c r="I1035" s="348"/>
      <c r="J1035" s="348"/>
      <c r="K1035" s="348"/>
    </row>
    <row r="1036" spans="1:11" ht="15" customHeight="1" x14ac:dyDescent="0.25">
      <c r="A1036" s="70"/>
      <c r="B1036" s="70"/>
      <c r="C1036" s="70"/>
      <c r="D1036" s="70"/>
      <c r="E1036" s="70"/>
      <c r="F1036" s="78">
        <f>'proje ve personel bilgileri'!$B$5</f>
        <v>0</v>
      </c>
      <c r="G1036" s="72">
        <f>IF('proje ve personel bilgileri'!$B$6=1,"/ Ocak ayına aittir.",(IF('proje ve personel bilgileri'!$B$6=2,"/ Temmuz ayına aittir.",0)))</f>
        <v>0</v>
      </c>
      <c r="H1036" s="70"/>
      <c r="I1036" s="70"/>
      <c r="J1036" s="70"/>
      <c r="K1036" s="70"/>
    </row>
    <row r="1037" spans="1:11" ht="18.75" customHeight="1" x14ac:dyDescent="0.25">
      <c r="K1037" s="4" t="s">
        <v>86</v>
      </c>
    </row>
    <row r="1038" spans="1:11" ht="15.75" customHeight="1" x14ac:dyDescent="0.25">
      <c r="A1038" s="349" t="s">
        <v>2</v>
      </c>
      <c r="B1038" s="350"/>
      <c r="C1038" s="351">
        <f>'proje ve personel bilgileri'!$B$2</f>
        <v>0</v>
      </c>
      <c r="D1038" s="352"/>
      <c r="E1038" s="352"/>
      <c r="F1038" s="352"/>
      <c r="G1038" s="352"/>
      <c r="H1038" s="352"/>
      <c r="I1038" s="352"/>
      <c r="J1038" s="352"/>
      <c r="K1038" s="353"/>
    </row>
    <row r="1039" spans="1:11" ht="15.75" customHeight="1" x14ac:dyDescent="0.25">
      <c r="A1039" s="354" t="s">
        <v>4</v>
      </c>
      <c r="B1039" s="355"/>
      <c r="C1039" s="356">
        <f>'proje ve personel bilgileri'!$B$3</f>
        <v>0</v>
      </c>
      <c r="D1039" s="357"/>
      <c r="E1039" s="357"/>
      <c r="F1039" s="357"/>
      <c r="G1039" s="357"/>
      <c r="H1039" s="357"/>
      <c r="I1039" s="357"/>
      <c r="J1039" s="357"/>
      <c r="K1039" s="358"/>
    </row>
    <row r="1040" spans="1:11" ht="15" customHeight="1" x14ac:dyDescent="0.25">
      <c r="A1040" s="343" t="s">
        <v>87</v>
      </c>
      <c r="B1040" s="343" t="s">
        <v>15</v>
      </c>
      <c r="C1040" s="343" t="s">
        <v>88</v>
      </c>
      <c r="D1040" s="344" t="s">
        <v>89</v>
      </c>
      <c r="E1040" s="346"/>
      <c r="F1040" s="347"/>
      <c r="G1040" s="343" t="s">
        <v>90</v>
      </c>
      <c r="H1040" s="333" t="s">
        <v>91</v>
      </c>
      <c r="I1040" s="333" t="s">
        <v>92</v>
      </c>
      <c r="J1040" s="333" t="s">
        <v>93</v>
      </c>
      <c r="K1040" s="336" t="s">
        <v>94</v>
      </c>
    </row>
    <row r="1041" spans="1:11" ht="15.75" customHeight="1" x14ac:dyDescent="0.25">
      <c r="A1041" s="338"/>
      <c r="B1041" s="338"/>
      <c r="C1041" s="338"/>
      <c r="D1041" s="345"/>
      <c r="E1041" s="339" t="s">
        <v>95</v>
      </c>
      <c r="F1041" s="340"/>
      <c r="G1041" s="338"/>
      <c r="H1041" s="334"/>
      <c r="I1041" s="334"/>
      <c r="J1041" s="334"/>
      <c r="K1041" s="337"/>
    </row>
    <row r="1042" spans="1:11" ht="60.75" customHeight="1" x14ac:dyDescent="0.25">
      <c r="A1042" s="338"/>
      <c r="B1042" s="338"/>
      <c r="C1042" s="338"/>
      <c r="D1042" s="345"/>
      <c r="E1042" s="5" t="s">
        <v>104</v>
      </c>
      <c r="F1042" s="5" t="s">
        <v>97</v>
      </c>
      <c r="G1042" s="338"/>
      <c r="H1042" s="334"/>
      <c r="I1042" s="335"/>
      <c r="J1042" s="335"/>
      <c r="K1042" s="338"/>
    </row>
    <row r="1043" spans="1:11" ht="15.75" customHeight="1" x14ac:dyDescent="0.25">
      <c r="A1043" s="338"/>
      <c r="B1043" s="338"/>
      <c r="C1043" s="338"/>
      <c r="D1043" s="345"/>
      <c r="E1043" s="6" t="s">
        <v>98</v>
      </c>
      <c r="F1043" s="6" t="s">
        <v>98</v>
      </c>
      <c r="G1043" s="294" t="s">
        <v>98</v>
      </c>
      <c r="H1043" s="294" t="s">
        <v>98</v>
      </c>
      <c r="I1043" s="297" t="s">
        <v>98</v>
      </c>
      <c r="J1043" s="6" t="s">
        <v>98</v>
      </c>
      <c r="K1043" s="338"/>
    </row>
    <row r="1044" spans="1:11" ht="15.75" customHeight="1" x14ac:dyDescent="0.25">
      <c r="A1044" s="1">
        <v>541</v>
      </c>
      <c r="B1044" s="101" t="str">
        <f>IF('proje ve personel bilgileri'!A554&lt;&gt;0,('proje ve personel bilgileri'!A554)," ")</f>
        <v xml:space="preserve"> </v>
      </c>
      <c r="C1044" s="102"/>
      <c r="D1044" s="103"/>
      <c r="E1044" s="103"/>
      <c r="F1044" s="103"/>
      <c r="G1044" s="103"/>
      <c r="H1044" s="103"/>
      <c r="I1044" s="103"/>
      <c r="J1044" s="103"/>
      <c r="K1044" s="104">
        <f t="shared" ref="K1044:K1061" si="60">IF(D1044&lt;&gt;0,SUM(D1044+E1044+F1044+G1044-H1044-I1044-J1044),0)</f>
        <v>0</v>
      </c>
    </row>
    <row r="1045" spans="1:11" ht="15.75" customHeight="1" x14ac:dyDescent="0.25">
      <c r="A1045" s="2">
        <v>542</v>
      </c>
      <c r="B1045" s="101" t="str">
        <f>IF('proje ve personel bilgileri'!A555&lt;&gt;0,('proje ve personel bilgileri'!A555)," ")</f>
        <v xml:space="preserve"> </v>
      </c>
      <c r="C1045" s="105"/>
      <c r="D1045" s="296"/>
      <c r="E1045" s="296"/>
      <c r="F1045" s="296"/>
      <c r="G1045" s="296"/>
      <c r="H1045" s="296"/>
      <c r="I1045" s="296"/>
      <c r="J1045" s="296"/>
      <c r="K1045" s="104">
        <f t="shared" si="60"/>
        <v>0</v>
      </c>
    </row>
    <row r="1046" spans="1:11" ht="15.75" customHeight="1" x14ac:dyDescent="0.25">
      <c r="A1046" s="1">
        <v>543</v>
      </c>
      <c r="B1046" s="101" t="str">
        <f>IF('proje ve personel bilgileri'!A556&lt;&gt;0,('proje ve personel bilgileri'!A556)," ")</f>
        <v xml:space="preserve"> </v>
      </c>
      <c r="C1046" s="105"/>
      <c r="D1046" s="296"/>
      <c r="E1046" s="296"/>
      <c r="F1046" s="296"/>
      <c r="G1046" s="296"/>
      <c r="H1046" s="296"/>
      <c r="I1046" s="296"/>
      <c r="J1046" s="296"/>
      <c r="K1046" s="104">
        <f t="shared" si="60"/>
        <v>0</v>
      </c>
    </row>
    <row r="1047" spans="1:11" ht="15.75" customHeight="1" x14ac:dyDescent="0.25">
      <c r="A1047" s="2">
        <v>544</v>
      </c>
      <c r="B1047" s="101" t="str">
        <f>IF('proje ve personel bilgileri'!A557&lt;&gt;0,('proje ve personel bilgileri'!A557)," ")</f>
        <v xml:space="preserve"> </v>
      </c>
      <c r="C1047" s="105"/>
      <c r="D1047" s="296"/>
      <c r="E1047" s="296"/>
      <c r="F1047" s="296"/>
      <c r="G1047" s="296"/>
      <c r="H1047" s="296"/>
      <c r="I1047" s="296"/>
      <c r="J1047" s="296"/>
      <c r="K1047" s="104">
        <f t="shared" si="60"/>
        <v>0</v>
      </c>
    </row>
    <row r="1048" spans="1:11" ht="15.75" customHeight="1" x14ac:dyDescent="0.25">
      <c r="A1048" s="1">
        <v>545</v>
      </c>
      <c r="B1048" s="101" t="str">
        <f>IF('proje ve personel bilgileri'!A558&lt;&gt;0,('proje ve personel bilgileri'!A558)," ")</f>
        <v xml:space="preserve"> </v>
      </c>
      <c r="C1048" s="105"/>
      <c r="D1048" s="296"/>
      <c r="E1048" s="296"/>
      <c r="F1048" s="296"/>
      <c r="G1048" s="296"/>
      <c r="H1048" s="296"/>
      <c r="I1048" s="296"/>
      <c r="J1048" s="296"/>
      <c r="K1048" s="104">
        <f t="shared" si="60"/>
        <v>0</v>
      </c>
    </row>
    <row r="1049" spans="1:11" ht="15.75" customHeight="1" x14ac:dyDescent="0.25">
      <c r="A1049" s="2">
        <v>546</v>
      </c>
      <c r="B1049" s="101" t="str">
        <f>IF('proje ve personel bilgileri'!A559&lt;&gt;0,('proje ve personel bilgileri'!A559)," ")</f>
        <v xml:space="preserve"> </v>
      </c>
      <c r="C1049" s="105"/>
      <c r="D1049" s="296"/>
      <c r="E1049" s="296"/>
      <c r="F1049" s="296"/>
      <c r="G1049" s="296"/>
      <c r="H1049" s="296"/>
      <c r="I1049" s="296"/>
      <c r="J1049" s="296"/>
      <c r="K1049" s="104">
        <f t="shared" si="60"/>
        <v>0</v>
      </c>
    </row>
    <row r="1050" spans="1:11" ht="15.75" customHeight="1" x14ac:dyDescent="0.25">
      <c r="A1050" s="1">
        <v>547</v>
      </c>
      <c r="B1050" s="101" t="str">
        <f>IF('proje ve personel bilgileri'!A560&lt;&gt;0,('proje ve personel bilgileri'!A560)," ")</f>
        <v xml:space="preserve"> </v>
      </c>
      <c r="C1050" s="105"/>
      <c r="D1050" s="296"/>
      <c r="E1050" s="296"/>
      <c r="F1050" s="296"/>
      <c r="G1050" s="296"/>
      <c r="H1050" s="296"/>
      <c r="I1050" s="296"/>
      <c r="J1050" s="296"/>
      <c r="K1050" s="104">
        <f t="shared" si="60"/>
        <v>0</v>
      </c>
    </row>
    <row r="1051" spans="1:11" ht="15.75" customHeight="1" x14ac:dyDescent="0.25">
      <c r="A1051" s="2">
        <v>548</v>
      </c>
      <c r="B1051" s="101" t="str">
        <f>IF('proje ve personel bilgileri'!A561&lt;&gt;0,('proje ve personel bilgileri'!A561)," ")</f>
        <v xml:space="preserve"> </v>
      </c>
      <c r="C1051" s="105"/>
      <c r="D1051" s="296"/>
      <c r="E1051" s="296"/>
      <c r="F1051" s="296"/>
      <c r="G1051" s="296"/>
      <c r="H1051" s="296"/>
      <c r="I1051" s="296"/>
      <c r="J1051" s="296"/>
      <c r="K1051" s="104">
        <f t="shared" si="60"/>
        <v>0</v>
      </c>
    </row>
    <row r="1052" spans="1:11" ht="15.75" customHeight="1" x14ac:dyDescent="0.25">
      <c r="A1052" s="1">
        <v>549</v>
      </c>
      <c r="B1052" s="101" t="str">
        <f>IF('proje ve personel bilgileri'!A562&lt;&gt;0,('proje ve personel bilgileri'!A562)," ")</f>
        <v xml:space="preserve"> </v>
      </c>
      <c r="C1052" s="105"/>
      <c r="D1052" s="296"/>
      <c r="E1052" s="296"/>
      <c r="F1052" s="296"/>
      <c r="G1052" s="296"/>
      <c r="H1052" s="296"/>
      <c r="I1052" s="296"/>
      <c r="J1052" s="296"/>
      <c r="K1052" s="104">
        <f t="shared" si="60"/>
        <v>0</v>
      </c>
    </row>
    <row r="1053" spans="1:11" ht="15.75" customHeight="1" x14ac:dyDescent="0.25">
      <c r="A1053" s="2">
        <v>550</v>
      </c>
      <c r="B1053" s="101" t="str">
        <f>IF('proje ve personel bilgileri'!A563&lt;&gt;0,('proje ve personel bilgileri'!A563)," ")</f>
        <v xml:space="preserve"> </v>
      </c>
      <c r="C1053" s="105"/>
      <c r="D1053" s="296"/>
      <c r="E1053" s="296"/>
      <c r="F1053" s="296"/>
      <c r="G1053" s="296"/>
      <c r="H1053" s="296"/>
      <c r="I1053" s="296"/>
      <c r="J1053" s="296"/>
      <c r="K1053" s="104">
        <f t="shared" si="60"/>
        <v>0</v>
      </c>
    </row>
    <row r="1054" spans="1:11" ht="15.75" customHeight="1" x14ac:dyDescent="0.25">
      <c r="A1054" s="1">
        <v>551</v>
      </c>
      <c r="B1054" s="101" t="str">
        <f>IF('proje ve personel bilgileri'!A564&lt;&gt;0,('proje ve personel bilgileri'!A564)," ")</f>
        <v xml:space="preserve"> </v>
      </c>
      <c r="C1054" s="105"/>
      <c r="D1054" s="296"/>
      <c r="E1054" s="296"/>
      <c r="F1054" s="296"/>
      <c r="G1054" s="296"/>
      <c r="H1054" s="296"/>
      <c r="I1054" s="296"/>
      <c r="J1054" s="296"/>
      <c r="K1054" s="104">
        <f t="shared" si="60"/>
        <v>0</v>
      </c>
    </row>
    <row r="1055" spans="1:11" ht="15.75" customHeight="1" x14ac:dyDescent="0.25">
      <c r="A1055" s="2">
        <v>552</v>
      </c>
      <c r="B1055" s="101" t="str">
        <f>IF('proje ve personel bilgileri'!A565&lt;&gt;0,('proje ve personel bilgileri'!A565)," ")</f>
        <v xml:space="preserve"> </v>
      </c>
      <c r="C1055" s="105"/>
      <c r="D1055" s="296"/>
      <c r="E1055" s="296"/>
      <c r="F1055" s="296"/>
      <c r="G1055" s="296"/>
      <c r="H1055" s="296"/>
      <c r="I1055" s="296"/>
      <c r="J1055" s="296"/>
      <c r="K1055" s="104">
        <f t="shared" si="60"/>
        <v>0</v>
      </c>
    </row>
    <row r="1056" spans="1:11" ht="15.75" customHeight="1" x14ac:dyDescent="0.25">
      <c r="A1056" s="1">
        <v>553</v>
      </c>
      <c r="B1056" s="101" t="str">
        <f>IF('proje ve personel bilgileri'!A566&lt;&gt;0,('proje ve personel bilgileri'!A566)," ")</f>
        <v xml:space="preserve"> </v>
      </c>
      <c r="C1056" s="105"/>
      <c r="D1056" s="296"/>
      <c r="E1056" s="296"/>
      <c r="F1056" s="296"/>
      <c r="G1056" s="296"/>
      <c r="H1056" s="296"/>
      <c r="I1056" s="296"/>
      <c r="J1056" s="296"/>
      <c r="K1056" s="104">
        <f t="shared" si="60"/>
        <v>0</v>
      </c>
    </row>
    <row r="1057" spans="1:11" ht="15.75" customHeight="1" x14ac:dyDescent="0.25">
      <c r="A1057" s="2">
        <v>554</v>
      </c>
      <c r="B1057" s="101" t="str">
        <f>IF('proje ve personel bilgileri'!A567&lt;&gt;0,('proje ve personel bilgileri'!A567)," ")</f>
        <v xml:space="preserve"> </v>
      </c>
      <c r="C1057" s="105"/>
      <c r="D1057" s="296"/>
      <c r="E1057" s="296"/>
      <c r="F1057" s="296"/>
      <c r="G1057" s="296"/>
      <c r="H1057" s="296"/>
      <c r="I1057" s="296"/>
      <c r="J1057" s="296"/>
      <c r="K1057" s="104">
        <f t="shared" si="60"/>
        <v>0</v>
      </c>
    </row>
    <row r="1058" spans="1:11" ht="15.75" customHeight="1" x14ac:dyDescent="0.25">
      <c r="A1058" s="1">
        <v>555</v>
      </c>
      <c r="B1058" s="101" t="str">
        <f>IF('proje ve personel bilgileri'!A568&lt;&gt;0,('proje ve personel bilgileri'!A568)," ")</f>
        <v xml:space="preserve"> </v>
      </c>
      <c r="C1058" s="105"/>
      <c r="D1058" s="296"/>
      <c r="E1058" s="296"/>
      <c r="F1058" s="296"/>
      <c r="G1058" s="296"/>
      <c r="H1058" s="296"/>
      <c r="I1058" s="296"/>
      <c r="J1058" s="296"/>
      <c r="K1058" s="104">
        <f t="shared" si="60"/>
        <v>0</v>
      </c>
    </row>
    <row r="1059" spans="1:11" ht="15.75" customHeight="1" x14ac:dyDescent="0.25">
      <c r="A1059" s="2">
        <v>556</v>
      </c>
      <c r="B1059" s="101" t="str">
        <f>IF('proje ve personel bilgileri'!A569&lt;&gt;0,('proje ve personel bilgileri'!A569)," ")</f>
        <v xml:space="preserve"> </v>
      </c>
      <c r="C1059" s="105"/>
      <c r="D1059" s="296"/>
      <c r="E1059" s="296"/>
      <c r="F1059" s="296"/>
      <c r="G1059" s="296"/>
      <c r="H1059" s="296"/>
      <c r="I1059" s="296"/>
      <c r="J1059" s="296"/>
      <c r="K1059" s="104">
        <f t="shared" si="60"/>
        <v>0</v>
      </c>
    </row>
    <row r="1060" spans="1:11" ht="15.75" customHeight="1" x14ac:dyDescent="0.25">
      <c r="A1060" s="1">
        <v>557</v>
      </c>
      <c r="B1060" s="101" t="str">
        <f>IF('proje ve personel bilgileri'!A570&lt;&gt;0,('proje ve personel bilgileri'!A570)," ")</f>
        <v xml:space="preserve"> </v>
      </c>
      <c r="C1060" s="105"/>
      <c r="D1060" s="296"/>
      <c r="E1060" s="296"/>
      <c r="F1060" s="296"/>
      <c r="G1060" s="296"/>
      <c r="H1060" s="296"/>
      <c r="I1060" s="296"/>
      <c r="J1060" s="296"/>
      <c r="K1060" s="104">
        <f t="shared" si="60"/>
        <v>0</v>
      </c>
    </row>
    <row r="1061" spans="1:11" ht="15" customHeight="1" x14ac:dyDescent="0.25">
      <c r="A1061" s="2">
        <v>558</v>
      </c>
      <c r="B1061" s="101" t="str">
        <f>IF('proje ve personel bilgileri'!A571&lt;&gt;0,('proje ve personel bilgileri'!A571)," ")</f>
        <v xml:space="preserve"> </v>
      </c>
      <c r="C1061" s="105"/>
      <c r="D1061" s="296"/>
      <c r="E1061" s="296"/>
      <c r="F1061" s="296"/>
      <c r="G1061" s="296"/>
      <c r="H1061" s="296"/>
      <c r="I1061" s="296"/>
      <c r="J1061" s="296"/>
      <c r="K1061" s="104">
        <f t="shared" si="60"/>
        <v>0</v>
      </c>
    </row>
    <row r="1062" spans="1:11" ht="15.75" customHeight="1" x14ac:dyDescent="0.25">
      <c r="A1062" s="341" t="s">
        <v>99</v>
      </c>
      <c r="B1062" s="342"/>
      <c r="C1062" s="7" t="str">
        <f t="shared" ref="C1062:J1062" si="61">IF($K$28&lt;&gt;0,SUM(C1044:C1061)," ")</f>
        <v xml:space="preserve"> </v>
      </c>
      <c r="D1062" s="8" t="str">
        <f t="shared" si="61"/>
        <v xml:space="preserve"> </v>
      </c>
      <c r="E1062" s="8" t="str">
        <f t="shared" si="61"/>
        <v xml:space="preserve"> </v>
      </c>
      <c r="F1062" s="8" t="str">
        <f t="shared" si="61"/>
        <v xml:space="preserve"> </v>
      </c>
      <c r="G1062" s="8" t="str">
        <f t="shared" si="61"/>
        <v xml:space="preserve"> </v>
      </c>
      <c r="H1062" s="8" t="str">
        <f t="shared" si="61"/>
        <v xml:space="preserve"> </v>
      </c>
      <c r="I1062" s="8" t="str">
        <f t="shared" si="61"/>
        <v xml:space="preserve"> </v>
      </c>
      <c r="J1062" s="8" t="str">
        <f t="shared" si="61"/>
        <v xml:space="preserve"> </v>
      </c>
      <c r="K1062" s="9">
        <f>SUM(K1044:K1061)+K1026</f>
        <v>0</v>
      </c>
    </row>
    <row r="1063" spans="1:11" ht="15" customHeight="1" x14ac:dyDescent="0.25">
      <c r="A1063" s="300"/>
    </row>
    <row r="1064" spans="1:11" ht="15" customHeight="1" x14ac:dyDescent="0.25">
      <c r="A1064" s="332" t="s">
        <v>100</v>
      </c>
      <c r="B1064" s="332"/>
      <c r="C1064" s="332"/>
      <c r="D1064" s="332"/>
      <c r="E1064" s="332"/>
      <c r="F1064" s="332"/>
      <c r="G1064" s="332"/>
      <c r="H1064" s="332"/>
      <c r="I1064" s="332"/>
      <c r="J1064" s="332"/>
      <c r="K1064" s="332"/>
    </row>
    <row r="1065" spans="1:11" ht="15" customHeight="1" x14ac:dyDescent="0.25">
      <c r="A1065" s="51"/>
    </row>
    <row r="1066" spans="1:11" ht="15" customHeight="1" x14ac:dyDescent="0.25">
      <c r="A1066" s="298" t="s">
        <v>101</v>
      </c>
    </row>
    <row r="1067" spans="1:11" ht="15" customHeight="1" x14ac:dyDescent="0.25">
      <c r="C1067" s="298" t="s">
        <v>102</v>
      </c>
      <c r="E1067" s="298" t="s">
        <v>103</v>
      </c>
    </row>
    <row r="1071" spans="1:11" ht="15.75" customHeight="1" x14ac:dyDescent="0.25">
      <c r="A1071" s="348" t="s">
        <v>85</v>
      </c>
      <c r="B1071" s="348"/>
      <c r="C1071" s="348"/>
      <c r="D1071" s="348"/>
      <c r="E1071" s="348"/>
      <c r="F1071" s="348"/>
      <c r="G1071" s="348"/>
      <c r="H1071" s="348"/>
      <c r="I1071" s="348"/>
      <c r="J1071" s="348"/>
      <c r="K1071" s="348"/>
    </row>
    <row r="1072" spans="1:11" ht="15" customHeight="1" x14ac:dyDescent="0.25">
      <c r="A1072" s="70"/>
      <c r="B1072" s="70"/>
      <c r="C1072" s="70"/>
      <c r="D1072" s="70"/>
      <c r="E1072" s="70"/>
      <c r="F1072" s="78">
        <f>'proje ve personel bilgileri'!$B$5</f>
        <v>0</v>
      </c>
      <c r="G1072" s="72">
        <f>IF('proje ve personel bilgileri'!$B$6=1,"/ Ocak ayına aittir.",(IF('proje ve personel bilgileri'!$B$6=2,"/ Temmuz ayına aittir.",0)))</f>
        <v>0</v>
      </c>
      <c r="H1072" s="70"/>
      <c r="I1072" s="70"/>
      <c r="J1072" s="70"/>
      <c r="K1072" s="70"/>
    </row>
    <row r="1073" spans="1:11" ht="18.75" customHeight="1" x14ac:dyDescent="0.25">
      <c r="K1073" s="4" t="s">
        <v>86</v>
      </c>
    </row>
    <row r="1074" spans="1:11" ht="15.75" customHeight="1" x14ac:dyDescent="0.25">
      <c r="A1074" s="349" t="s">
        <v>2</v>
      </c>
      <c r="B1074" s="350"/>
      <c r="C1074" s="351">
        <f>'proje ve personel bilgileri'!$B$2</f>
        <v>0</v>
      </c>
      <c r="D1074" s="352"/>
      <c r="E1074" s="352"/>
      <c r="F1074" s="352"/>
      <c r="G1074" s="352"/>
      <c r="H1074" s="352"/>
      <c r="I1074" s="352"/>
      <c r="J1074" s="352"/>
      <c r="K1074" s="353"/>
    </row>
    <row r="1075" spans="1:11" ht="15.75" customHeight="1" x14ac:dyDescent="0.25">
      <c r="A1075" s="354" t="s">
        <v>4</v>
      </c>
      <c r="B1075" s="355"/>
      <c r="C1075" s="356">
        <f>'proje ve personel bilgileri'!$B$3</f>
        <v>0</v>
      </c>
      <c r="D1075" s="357"/>
      <c r="E1075" s="357"/>
      <c r="F1075" s="357"/>
      <c r="G1075" s="357"/>
      <c r="H1075" s="357"/>
      <c r="I1075" s="357"/>
      <c r="J1075" s="357"/>
      <c r="K1075" s="358"/>
    </row>
    <row r="1076" spans="1:11" ht="15" customHeight="1" x14ac:dyDescent="0.25">
      <c r="A1076" s="343" t="s">
        <v>87</v>
      </c>
      <c r="B1076" s="343" t="s">
        <v>15</v>
      </c>
      <c r="C1076" s="343" t="s">
        <v>88</v>
      </c>
      <c r="D1076" s="344" t="s">
        <v>89</v>
      </c>
      <c r="E1076" s="346"/>
      <c r="F1076" s="347"/>
      <c r="G1076" s="343" t="s">
        <v>90</v>
      </c>
      <c r="H1076" s="333" t="s">
        <v>91</v>
      </c>
      <c r="I1076" s="333" t="s">
        <v>92</v>
      </c>
      <c r="J1076" s="333" t="s">
        <v>93</v>
      </c>
      <c r="K1076" s="336" t="s">
        <v>94</v>
      </c>
    </row>
    <row r="1077" spans="1:11" ht="15.75" customHeight="1" x14ac:dyDescent="0.25">
      <c r="A1077" s="338"/>
      <c r="B1077" s="338"/>
      <c r="C1077" s="338"/>
      <c r="D1077" s="345"/>
      <c r="E1077" s="339" t="s">
        <v>95</v>
      </c>
      <c r="F1077" s="340"/>
      <c r="G1077" s="338"/>
      <c r="H1077" s="334"/>
      <c r="I1077" s="334"/>
      <c r="J1077" s="334"/>
      <c r="K1077" s="337"/>
    </row>
    <row r="1078" spans="1:11" ht="60.75" customHeight="1" x14ac:dyDescent="0.25">
      <c r="A1078" s="338"/>
      <c r="B1078" s="338"/>
      <c r="C1078" s="338"/>
      <c r="D1078" s="345"/>
      <c r="E1078" s="5" t="s">
        <v>104</v>
      </c>
      <c r="F1078" s="5" t="s">
        <v>97</v>
      </c>
      <c r="G1078" s="338"/>
      <c r="H1078" s="334"/>
      <c r="I1078" s="335"/>
      <c r="J1078" s="335"/>
      <c r="K1078" s="338"/>
    </row>
    <row r="1079" spans="1:11" ht="15.75" customHeight="1" x14ac:dyDescent="0.25">
      <c r="A1079" s="338"/>
      <c r="B1079" s="338"/>
      <c r="C1079" s="338"/>
      <c r="D1079" s="345"/>
      <c r="E1079" s="6" t="s">
        <v>98</v>
      </c>
      <c r="F1079" s="6" t="s">
        <v>98</v>
      </c>
      <c r="G1079" s="294" t="s">
        <v>98</v>
      </c>
      <c r="H1079" s="294" t="s">
        <v>98</v>
      </c>
      <c r="I1079" s="297" t="s">
        <v>98</v>
      </c>
      <c r="J1079" s="6" t="s">
        <v>98</v>
      </c>
      <c r="K1079" s="338"/>
    </row>
    <row r="1080" spans="1:11" ht="15.75" customHeight="1" x14ac:dyDescent="0.25">
      <c r="A1080" s="1">
        <v>559</v>
      </c>
      <c r="B1080" s="101" t="str">
        <f>IF('proje ve personel bilgileri'!A572&lt;&gt;0,('proje ve personel bilgileri'!A572)," ")</f>
        <v xml:space="preserve"> </v>
      </c>
      <c r="C1080" s="102"/>
      <c r="D1080" s="103"/>
      <c r="E1080" s="103"/>
      <c r="F1080" s="103"/>
      <c r="G1080" s="103"/>
      <c r="H1080" s="103"/>
      <c r="I1080" s="103"/>
      <c r="J1080" s="103"/>
      <c r="K1080" s="104">
        <f t="shared" ref="K1080:K1097" si="62">IF(D1080&lt;&gt;0,SUM(D1080+E1080+F1080+G1080-H1080-I1080-J1080),0)</f>
        <v>0</v>
      </c>
    </row>
    <row r="1081" spans="1:11" ht="15.75" customHeight="1" x14ac:dyDescent="0.25">
      <c r="A1081" s="2">
        <v>560</v>
      </c>
      <c r="B1081" s="101" t="str">
        <f>IF('proje ve personel bilgileri'!A573&lt;&gt;0,('proje ve personel bilgileri'!A573)," ")</f>
        <v xml:space="preserve"> </v>
      </c>
      <c r="C1081" s="105"/>
      <c r="D1081" s="296"/>
      <c r="E1081" s="296"/>
      <c r="F1081" s="296"/>
      <c r="G1081" s="296"/>
      <c r="H1081" s="296"/>
      <c r="I1081" s="296"/>
      <c r="J1081" s="296"/>
      <c r="K1081" s="104">
        <f t="shared" si="62"/>
        <v>0</v>
      </c>
    </row>
    <row r="1082" spans="1:11" ht="15.75" customHeight="1" x14ac:dyDescent="0.25">
      <c r="A1082" s="1">
        <v>561</v>
      </c>
      <c r="B1082" s="101" t="str">
        <f>IF('proje ve personel bilgileri'!A574&lt;&gt;0,('proje ve personel bilgileri'!A574)," ")</f>
        <v xml:space="preserve"> </v>
      </c>
      <c r="C1082" s="105"/>
      <c r="D1082" s="296"/>
      <c r="E1082" s="296"/>
      <c r="F1082" s="296"/>
      <c r="G1082" s="296"/>
      <c r="H1082" s="296"/>
      <c r="I1082" s="296"/>
      <c r="J1082" s="296"/>
      <c r="K1082" s="104">
        <f t="shared" si="62"/>
        <v>0</v>
      </c>
    </row>
    <row r="1083" spans="1:11" ht="15.75" customHeight="1" x14ac:dyDescent="0.25">
      <c r="A1083" s="2">
        <v>562</v>
      </c>
      <c r="B1083" s="101" t="str">
        <f>IF('proje ve personel bilgileri'!A575&lt;&gt;0,('proje ve personel bilgileri'!A575)," ")</f>
        <v xml:space="preserve"> </v>
      </c>
      <c r="C1083" s="105"/>
      <c r="D1083" s="296"/>
      <c r="E1083" s="296"/>
      <c r="F1083" s="296"/>
      <c r="G1083" s="296"/>
      <c r="H1083" s="296"/>
      <c r="I1083" s="296"/>
      <c r="J1083" s="296"/>
      <c r="K1083" s="104">
        <f t="shared" si="62"/>
        <v>0</v>
      </c>
    </row>
    <row r="1084" spans="1:11" ht="15.75" customHeight="1" x14ac:dyDescent="0.25">
      <c r="A1084" s="1">
        <v>563</v>
      </c>
      <c r="B1084" s="101" t="str">
        <f>IF('proje ve personel bilgileri'!A576&lt;&gt;0,('proje ve personel bilgileri'!A576)," ")</f>
        <v xml:space="preserve"> </v>
      </c>
      <c r="C1084" s="105"/>
      <c r="D1084" s="296"/>
      <c r="E1084" s="296"/>
      <c r="F1084" s="296"/>
      <c r="G1084" s="296"/>
      <c r="H1084" s="296"/>
      <c r="I1084" s="296"/>
      <c r="J1084" s="296"/>
      <c r="K1084" s="104">
        <f t="shared" si="62"/>
        <v>0</v>
      </c>
    </row>
    <row r="1085" spans="1:11" ht="15.75" customHeight="1" x14ac:dyDescent="0.25">
      <c r="A1085" s="2">
        <v>564</v>
      </c>
      <c r="B1085" s="101" t="str">
        <f>IF('proje ve personel bilgileri'!A577&lt;&gt;0,('proje ve personel bilgileri'!A577)," ")</f>
        <v xml:space="preserve"> </v>
      </c>
      <c r="C1085" s="105"/>
      <c r="D1085" s="296"/>
      <c r="E1085" s="296"/>
      <c r="F1085" s="296"/>
      <c r="G1085" s="296"/>
      <c r="H1085" s="296"/>
      <c r="I1085" s="296"/>
      <c r="J1085" s="296"/>
      <c r="K1085" s="104">
        <f t="shared" si="62"/>
        <v>0</v>
      </c>
    </row>
    <row r="1086" spans="1:11" ht="15.75" customHeight="1" x14ac:dyDescent="0.25">
      <c r="A1086" s="1">
        <v>565</v>
      </c>
      <c r="B1086" s="101" t="str">
        <f>IF('proje ve personel bilgileri'!A578&lt;&gt;0,('proje ve personel bilgileri'!A578)," ")</f>
        <v xml:space="preserve"> </v>
      </c>
      <c r="C1086" s="105"/>
      <c r="D1086" s="296"/>
      <c r="E1086" s="296"/>
      <c r="F1086" s="296"/>
      <c r="G1086" s="296"/>
      <c r="H1086" s="296"/>
      <c r="I1086" s="296"/>
      <c r="J1086" s="296"/>
      <c r="K1086" s="104">
        <f t="shared" si="62"/>
        <v>0</v>
      </c>
    </row>
    <row r="1087" spans="1:11" ht="15.75" customHeight="1" x14ac:dyDescent="0.25">
      <c r="A1087" s="2">
        <v>566</v>
      </c>
      <c r="B1087" s="101" t="str">
        <f>IF('proje ve personel bilgileri'!A579&lt;&gt;0,('proje ve personel bilgileri'!A579)," ")</f>
        <v xml:space="preserve"> </v>
      </c>
      <c r="C1087" s="105"/>
      <c r="D1087" s="296"/>
      <c r="E1087" s="296"/>
      <c r="F1087" s="296"/>
      <c r="G1087" s="296"/>
      <c r="H1087" s="296"/>
      <c r="I1087" s="296"/>
      <c r="J1087" s="296"/>
      <c r="K1087" s="104">
        <f t="shared" si="62"/>
        <v>0</v>
      </c>
    </row>
    <row r="1088" spans="1:11" ht="15.75" customHeight="1" x14ac:dyDescent="0.25">
      <c r="A1088" s="1">
        <v>567</v>
      </c>
      <c r="B1088" s="101" t="str">
        <f>IF('proje ve personel bilgileri'!A580&lt;&gt;0,('proje ve personel bilgileri'!A580)," ")</f>
        <v xml:space="preserve"> </v>
      </c>
      <c r="C1088" s="105"/>
      <c r="D1088" s="296"/>
      <c r="E1088" s="296"/>
      <c r="F1088" s="296"/>
      <c r="G1088" s="296"/>
      <c r="H1088" s="296"/>
      <c r="I1088" s="296"/>
      <c r="J1088" s="296"/>
      <c r="K1088" s="104">
        <f t="shared" si="62"/>
        <v>0</v>
      </c>
    </row>
    <row r="1089" spans="1:11" ht="15.75" customHeight="1" x14ac:dyDescent="0.25">
      <c r="A1089" s="2">
        <v>568</v>
      </c>
      <c r="B1089" s="101" t="str">
        <f>IF('proje ve personel bilgileri'!A581&lt;&gt;0,('proje ve personel bilgileri'!A581)," ")</f>
        <v xml:space="preserve"> </v>
      </c>
      <c r="C1089" s="105"/>
      <c r="D1089" s="296"/>
      <c r="E1089" s="296"/>
      <c r="F1089" s="296"/>
      <c r="G1089" s="296"/>
      <c r="H1089" s="296"/>
      <c r="I1089" s="296"/>
      <c r="J1089" s="296"/>
      <c r="K1089" s="104">
        <f t="shared" si="62"/>
        <v>0</v>
      </c>
    </row>
    <row r="1090" spans="1:11" ht="15.75" customHeight="1" x14ac:dyDescent="0.25">
      <c r="A1090" s="1">
        <v>569</v>
      </c>
      <c r="B1090" s="101" t="str">
        <f>IF('proje ve personel bilgileri'!A582&lt;&gt;0,('proje ve personel bilgileri'!A582)," ")</f>
        <v xml:space="preserve"> </v>
      </c>
      <c r="C1090" s="105"/>
      <c r="D1090" s="296"/>
      <c r="E1090" s="296"/>
      <c r="F1090" s="296"/>
      <c r="G1090" s="296"/>
      <c r="H1090" s="296"/>
      <c r="I1090" s="296"/>
      <c r="J1090" s="296"/>
      <c r="K1090" s="104">
        <f t="shared" si="62"/>
        <v>0</v>
      </c>
    </row>
    <row r="1091" spans="1:11" ht="15.75" customHeight="1" x14ac:dyDescent="0.25">
      <c r="A1091" s="2">
        <v>570</v>
      </c>
      <c r="B1091" s="101" t="str">
        <f>IF('proje ve personel bilgileri'!A583&lt;&gt;0,('proje ve personel bilgileri'!A583)," ")</f>
        <v xml:space="preserve"> </v>
      </c>
      <c r="C1091" s="105"/>
      <c r="D1091" s="296"/>
      <c r="E1091" s="296"/>
      <c r="F1091" s="296"/>
      <c r="G1091" s="296"/>
      <c r="H1091" s="296"/>
      <c r="I1091" s="296"/>
      <c r="J1091" s="296"/>
      <c r="K1091" s="104">
        <f t="shared" si="62"/>
        <v>0</v>
      </c>
    </row>
    <row r="1092" spans="1:11" ht="15.75" customHeight="1" x14ac:dyDescent="0.25">
      <c r="A1092" s="1">
        <v>571</v>
      </c>
      <c r="B1092" s="101" t="str">
        <f>IF('proje ve personel bilgileri'!A584&lt;&gt;0,('proje ve personel bilgileri'!A584)," ")</f>
        <v xml:space="preserve"> </v>
      </c>
      <c r="C1092" s="105"/>
      <c r="D1092" s="296"/>
      <c r="E1092" s="296"/>
      <c r="F1092" s="296"/>
      <c r="G1092" s="296"/>
      <c r="H1092" s="296"/>
      <c r="I1092" s="296"/>
      <c r="J1092" s="296"/>
      <c r="K1092" s="104">
        <f t="shared" si="62"/>
        <v>0</v>
      </c>
    </row>
    <row r="1093" spans="1:11" ht="15.75" customHeight="1" x14ac:dyDescent="0.25">
      <c r="A1093" s="2">
        <v>572</v>
      </c>
      <c r="B1093" s="101" t="str">
        <f>IF('proje ve personel bilgileri'!A585&lt;&gt;0,('proje ve personel bilgileri'!A585)," ")</f>
        <v xml:space="preserve"> </v>
      </c>
      <c r="C1093" s="105"/>
      <c r="D1093" s="296"/>
      <c r="E1093" s="296"/>
      <c r="F1093" s="296"/>
      <c r="G1093" s="296"/>
      <c r="H1093" s="296"/>
      <c r="I1093" s="296"/>
      <c r="J1093" s="296"/>
      <c r="K1093" s="104">
        <f t="shared" si="62"/>
        <v>0</v>
      </c>
    </row>
    <row r="1094" spans="1:11" ht="15.75" customHeight="1" x14ac:dyDescent="0.25">
      <c r="A1094" s="1">
        <v>573</v>
      </c>
      <c r="B1094" s="101" t="str">
        <f>IF('proje ve personel bilgileri'!A586&lt;&gt;0,('proje ve personel bilgileri'!A586)," ")</f>
        <v xml:space="preserve"> </v>
      </c>
      <c r="C1094" s="105"/>
      <c r="D1094" s="296"/>
      <c r="E1094" s="296"/>
      <c r="F1094" s="296"/>
      <c r="G1094" s="296"/>
      <c r="H1094" s="296"/>
      <c r="I1094" s="296"/>
      <c r="J1094" s="296"/>
      <c r="K1094" s="104">
        <f t="shared" si="62"/>
        <v>0</v>
      </c>
    </row>
    <row r="1095" spans="1:11" ht="15.75" customHeight="1" x14ac:dyDescent="0.25">
      <c r="A1095" s="2">
        <v>574</v>
      </c>
      <c r="B1095" s="101" t="str">
        <f>IF('proje ve personel bilgileri'!A587&lt;&gt;0,('proje ve personel bilgileri'!A587)," ")</f>
        <v xml:space="preserve"> </v>
      </c>
      <c r="C1095" s="105"/>
      <c r="D1095" s="296"/>
      <c r="E1095" s="296"/>
      <c r="F1095" s="296"/>
      <c r="G1095" s="296"/>
      <c r="H1095" s="296"/>
      <c r="I1095" s="296"/>
      <c r="J1095" s="296"/>
      <c r="K1095" s="104">
        <f t="shared" si="62"/>
        <v>0</v>
      </c>
    </row>
    <row r="1096" spans="1:11" ht="15.75" customHeight="1" x14ac:dyDescent="0.25">
      <c r="A1096" s="1">
        <v>575</v>
      </c>
      <c r="B1096" s="101" t="str">
        <f>IF('proje ve personel bilgileri'!A588&lt;&gt;0,('proje ve personel bilgileri'!A588)," ")</f>
        <v xml:space="preserve"> </v>
      </c>
      <c r="C1096" s="105"/>
      <c r="D1096" s="296"/>
      <c r="E1096" s="296"/>
      <c r="F1096" s="296"/>
      <c r="G1096" s="296"/>
      <c r="H1096" s="296"/>
      <c r="I1096" s="296"/>
      <c r="J1096" s="296"/>
      <c r="K1096" s="104">
        <f t="shared" si="62"/>
        <v>0</v>
      </c>
    </row>
    <row r="1097" spans="1:11" ht="15" customHeight="1" x14ac:dyDescent="0.25">
      <c r="A1097" s="2">
        <v>576</v>
      </c>
      <c r="B1097" s="101" t="str">
        <f>IF('proje ve personel bilgileri'!A589&lt;&gt;0,('proje ve personel bilgileri'!A589)," ")</f>
        <v xml:space="preserve"> </v>
      </c>
      <c r="C1097" s="105"/>
      <c r="D1097" s="296"/>
      <c r="E1097" s="296"/>
      <c r="F1097" s="296"/>
      <c r="G1097" s="296"/>
      <c r="H1097" s="296"/>
      <c r="I1097" s="296"/>
      <c r="J1097" s="296"/>
      <c r="K1097" s="104">
        <f t="shared" si="62"/>
        <v>0</v>
      </c>
    </row>
    <row r="1098" spans="1:11" ht="15.75" customHeight="1" x14ac:dyDescent="0.25">
      <c r="A1098" s="341" t="s">
        <v>99</v>
      </c>
      <c r="B1098" s="342"/>
      <c r="C1098" s="7" t="str">
        <f t="shared" ref="C1098:J1098" si="63">IF($K$28&lt;&gt;0,SUM(C1080:C1097)," ")</f>
        <v xml:space="preserve"> </v>
      </c>
      <c r="D1098" s="8" t="str">
        <f t="shared" si="63"/>
        <v xml:space="preserve"> </v>
      </c>
      <c r="E1098" s="8" t="str">
        <f t="shared" si="63"/>
        <v xml:space="preserve"> </v>
      </c>
      <c r="F1098" s="8" t="str">
        <f t="shared" si="63"/>
        <v xml:space="preserve"> </v>
      </c>
      <c r="G1098" s="8" t="str">
        <f t="shared" si="63"/>
        <v xml:space="preserve"> </v>
      </c>
      <c r="H1098" s="8" t="str">
        <f t="shared" si="63"/>
        <v xml:space="preserve"> </v>
      </c>
      <c r="I1098" s="8" t="str">
        <f t="shared" si="63"/>
        <v xml:space="preserve"> </v>
      </c>
      <c r="J1098" s="8" t="str">
        <f t="shared" si="63"/>
        <v xml:space="preserve"> </v>
      </c>
      <c r="K1098" s="9">
        <f>SUM(K1080:K1097)+K1062</f>
        <v>0</v>
      </c>
    </row>
    <row r="1099" spans="1:11" ht="15" customHeight="1" x14ac:dyDescent="0.25">
      <c r="A1099" s="300"/>
    </row>
    <row r="1100" spans="1:11" ht="15" customHeight="1" x14ac:dyDescent="0.25">
      <c r="A1100" s="332" t="s">
        <v>100</v>
      </c>
      <c r="B1100" s="332"/>
      <c r="C1100" s="332"/>
      <c r="D1100" s="332"/>
      <c r="E1100" s="332"/>
      <c r="F1100" s="332"/>
      <c r="G1100" s="332"/>
      <c r="H1100" s="332"/>
      <c r="I1100" s="332"/>
      <c r="J1100" s="332"/>
      <c r="K1100" s="332"/>
    </row>
    <row r="1101" spans="1:11" ht="15" customHeight="1" x14ac:dyDescent="0.25">
      <c r="A1101" s="51"/>
    </row>
    <row r="1102" spans="1:11" ht="15" customHeight="1" x14ac:dyDescent="0.25">
      <c r="A1102" s="298" t="s">
        <v>101</v>
      </c>
    </row>
    <row r="1103" spans="1:11" ht="15" customHeight="1" x14ac:dyDescent="0.25">
      <c r="C1103" s="298" t="s">
        <v>102</v>
      </c>
      <c r="E1103" s="298" t="s">
        <v>103</v>
      </c>
    </row>
    <row r="1107" spans="1:11" ht="15.75" customHeight="1" x14ac:dyDescent="0.25">
      <c r="A1107" s="348" t="s">
        <v>85</v>
      </c>
      <c r="B1107" s="348"/>
      <c r="C1107" s="348"/>
      <c r="D1107" s="348"/>
      <c r="E1107" s="348"/>
      <c r="F1107" s="348"/>
      <c r="G1107" s="348"/>
      <c r="H1107" s="348"/>
      <c r="I1107" s="348"/>
      <c r="J1107" s="348"/>
      <c r="K1107" s="348"/>
    </row>
    <row r="1108" spans="1:11" ht="15" customHeight="1" x14ac:dyDescent="0.25">
      <c r="A1108" s="70"/>
      <c r="B1108" s="70"/>
      <c r="C1108" s="70"/>
      <c r="D1108" s="70"/>
      <c r="E1108" s="70"/>
      <c r="F1108" s="78">
        <f>'proje ve personel bilgileri'!$B$5</f>
        <v>0</v>
      </c>
      <c r="G1108" s="72">
        <f>IF('proje ve personel bilgileri'!$B$6=1,"/ Ocak ayına aittir.",(IF('proje ve personel bilgileri'!$B$6=2,"/ Temmuz ayına aittir.",0)))</f>
        <v>0</v>
      </c>
      <c r="H1108" s="70"/>
      <c r="I1108" s="70"/>
      <c r="J1108" s="70"/>
      <c r="K1108" s="70"/>
    </row>
    <row r="1109" spans="1:11" ht="18.75" customHeight="1" x14ac:dyDescent="0.25">
      <c r="K1109" s="4" t="s">
        <v>86</v>
      </c>
    </row>
    <row r="1110" spans="1:11" ht="15.75" customHeight="1" x14ac:dyDescent="0.25">
      <c r="A1110" s="349" t="s">
        <v>2</v>
      </c>
      <c r="B1110" s="350"/>
      <c r="C1110" s="351">
        <f>'proje ve personel bilgileri'!$B$2</f>
        <v>0</v>
      </c>
      <c r="D1110" s="352"/>
      <c r="E1110" s="352"/>
      <c r="F1110" s="352"/>
      <c r="G1110" s="352"/>
      <c r="H1110" s="352"/>
      <c r="I1110" s="352"/>
      <c r="J1110" s="352"/>
      <c r="K1110" s="353"/>
    </row>
    <row r="1111" spans="1:11" ht="15.75" customHeight="1" x14ac:dyDescent="0.25">
      <c r="A1111" s="354" t="s">
        <v>4</v>
      </c>
      <c r="B1111" s="355"/>
      <c r="C1111" s="356">
        <f>'proje ve personel bilgileri'!$B$3</f>
        <v>0</v>
      </c>
      <c r="D1111" s="357"/>
      <c r="E1111" s="357"/>
      <c r="F1111" s="357"/>
      <c r="G1111" s="357"/>
      <c r="H1111" s="357"/>
      <c r="I1111" s="357"/>
      <c r="J1111" s="357"/>
      <c r="K1111" s="358"/>
    </row>
    <row r="1112" spans="1:11" ht="15" customHeight="1" x14ac:dyDescent="0.25">
      <c r="A1112" s="343" t="s">
        <v>87</v>
      </c>
      <c r="B1112" s="343" t="s">
        <v>15</v>
      </c>
      <c r="C1112" s="343" t="s">
        <v>88</v>
      </c>
      <c r="D1112" s="344" t="s">
        <v>89</v>
      </c>
      <c r="E1112" s="346"/>
      <c r="F1112" s="347"/>
      <c r="G1112" s="343" t="s">
        <v>90</v>
      </c>
      <c r="H1112" s="333" t="s">
        <v>91</v>
      </c>
      <c r="I1112" s="333" t="s">
        <v>92</v>
      </c>
      <c r="J1112" s="333" t="s">
        <v>93</v>
      </c>
      <c r="K1112" s="336" t="s">
        <v>94</v>
      </c>
    </row>
    <row r="1113" spans="1:11" ht="15.75" customHeight="1" x14ac:dyDescent="0.25">
      <c r="A1113" s="338"/>
      <c r="B1113" s="338"/>
      <c r="C1113" s="338"/>
      <c r="D1113" s="345"/>
      <c r="E1113" s="339" t="s">
        <v>95</v>
      </c>
      <c r="F1113" s="340"/>
      <c r="G1113" s="338"/>
      <c r="H1113" s="334"/>
      <c r="I1113" s="334"/>
      <c r="J1113" s="334"/>
      <c r="K1113" s="337"/>
    </row>
    <row r="1114" spans="1:11" ht="60.75" customHeight="1" x14ac:dyDescent="0.25">
      <c r="A1114" s="338"/>
      <c r="B1114" s="338"/>
      <c r="C1114" s="338"/>
      <c r="D1114" s="345"/>
      <c r="E1114" s="5" t="s">
        <v>104</v>
      </c>
      <c r="F1114" s="5" t="s">
        <v>97</v>
      </c>
      <c r="G1114" s="338"/>
      <c r="H1114" s="334"/>
      <c r="I1114" s="335"/>
      <c r="J1114" s="335"/>
      <c r="K1114" s="338"/>
    </row>
    <row r="1115" spans="1:11" ht="15.75" customHeight="1" x14ac:dyDescent="0.25">
      <c r="A1115" s="338"/>
      <c r="B1115" s="338"/>
      <c r="C1115" s="338"/>
      <c r="D1115" s="345"/>
      <c r="E1115" s="6" t="s">
        <v>98</v>
      </c>
      <c r="F1115" s="6" t="s">
        <v>98</v>
      </c>
      <c r="G1115" s="294" t="s">
        <v>98</v>
      </c>
      <c r="H1115" s="294" t="s">
        <v>98</v>
      </c>
      <c r="I1115" s="297" t="s">
        <v>98</v>
      </c>
      <c r="J1115" s="6" t="s">
        <v>98</v>
      </c>
      <c r="K1115" s="338"/>
    </row>
    <row r="1116" spans="1:11" ht="15.75" customHeight="1" x14ac:dyDescent="0.25">
      <c r="A1116" s="1">
        <v>577</v>
      </c>
      <c r="B1116" s="101" t="str">
        <f>IF('proje ve personel bilgileri'!A590&lt;&gt;0,('proje ve personel bilgileri'!A590)," ")</f>
        <v xml:space="preserve"> </v>
      </c>
      <c r="C1116" s="102"/>
      <c r="D1116" s="103"/>
      <c r="E1116" s="103"/>
      <c r="F1116" s="103"/>
      <c r="G1116" s="103"/>
      <c r="H1116" s="103"/>
      <c r="I1116" s="103"/>
      <c r="J1116" s="103"/>
      <c r="K1116" s="104">
        <f t="shared" ref="K1116:K1133" si="64">IF(D1116&lt;&gt;0,SUM(D1116+E1116+F1116+G1116-H1116-I1116-J1116),0)</f>
        <v>0</v>
      </c>
    </row>
    <row r="1117" spans="1:11" ht="15.75" customHeight="1" x14ac:dyDescent="0.25">
      <c r="A1117" s="2">
        <v>578</v>
      </c>
      <c r="B1117" s="101" t="str">
        <f>IF('proje ve personel bilgileri'!A591&lt;&gt;0,('proje ve personel bilgileri'!A591)," ")</f>
        <v xml:space="preserve"> </v>
      </c>
      <c r="C1117" s="105"/>
      <c r="D1117" s="296"/>
      <c r="E1117" s="296"/>
      <c r="F1117" s="296"/>
      <c r="G1117" s="296"/>
      <c r="H1117" s="296"/>
      <c r="I1117" s="296"/>
      <c r="J1117" s="296"/>
      <c r="K1117" s="104">
        <f t="shared" si="64"/>
        <v>0</v>
      </c>
    </row>
    <row r="1118" spans="1:11" ht="15.75" customHeight="1" x14ac:dyDescent="0.25">
      <c r="A1118" s="1">
        <v>579</v>
      </c>
      <c r="B1118" s="101" t="str">
        <f>IF('proje ve personel bilgileri'!A592&lt;&gt;0,('proje ve personel bilgileri'!A592)," ")</f>
        <v xml:space="preserve"> </v>
      </c>
      <c r="C1118" s="105"/>
      <c r="D1118" s="296"/>
      <c r="E1118" s="296"/>
      <c r="F1118" s="296"/>
      <c r="G1118" s="296"/>
      <c r="H1118" s="296"/>
      <c r="I1118" s="296"/>
      <c r="J1118" s="296"/>
      <c r="K1118" s="104">
        <f t="shared" si="64"/>
        <v>0</v>
      </c>
    </row>
    <row r="1119" spans="1:11" ht="15.75" customHeight="1" x14ac:dyDescent="0.25">
      <c r="A1119" s="2">
        <v>580</v>
      </c>
      <c r="B1119" s="101" t="str">
        <f>IF('proje ve personel bilgileri'!A593&lt;&gt;0,('proje ve personel bilgileri'!A593)," ")</f>
        <v xml:space="preserve"> </v>
      </c>
      <c r="C1119" s="105"/>
      <c r="D1119" s="296"/>
      <c r="E1119" s="296"/>
      <c r="F1119" s="296"/>
      <c r="G1119" s="296"/>
      <c r="H1119" s="296"/>
      <c r="I1119" s="296"/>
      <c r="J1119" s="296"/>
      <c r="K1119" s="104">
        <f t="shared" si="64"/>
        <v>0</v>
      </c>
    </row>
    <row r="1120" spans="1:11" ht="15.75" customHeight="1" x14ac:dyDescent="0.25">
      <c r="A1120" s="1">
        <v>581</v>
      </c>
      <c r="B1120" s="101" t="str">
        <f>IF('proje ve personel bilgileri'!A594&lt;&gt;0,('proje ve personel bilgileri'!A594)," ")</f>
        <v xml:space="preserve"> </v>
      </c>
      <c r="C1120" s="105"/>
      <c r="D1120" s="296"/>
      <c r="E1120" s="296"/>
      <c r="F1120" s="296"/>
      <c r="G1120" s="296"/>
      <c r="H1120" s="296"/>
      <c r="I1120" s="296"/>
      <c r="J1120" s="296"/>
      <c r="K1120" s="104">
        <f t="shared" si="64"/>
        <v>0</v>
      </c>
    </row>
    <row r="1121" spans="1:11" ht="15.75" customHeight="1" x14ac:dyDescent="0.25">
      <c r="A1121" s="2">
        <v>582</v>
      </c>
      <c r="B1121" s="101" t="str">
        <f>IF('proje ve personel bilgileri'!A595&lt;&gt;0,('proje ve personel bilgileri'!A595)," ")</f>
        <v xml:space="preserve"> </v>
      </c>
      <c r="C1121" s="105"/>
      <c r="D1121" s="296"/>
      <c r="E1121" s="296"/>
      <c r="F1121" s="296"/>
      <c r="G1121" s="296"/>
      <c r="H1121" s="296"/>
      <c r="I1121" s="296"/>
      <c r="J1121" s="296"/>
      <c r="K1121" s="104">
        <f t="shared" si="64"/>
        <v>0</v>
      </c>
    </row>
    <row r="1122" spans="1:11" ht="15.75" customHeight="1" x14ac:dyDescent="0.25">
      <c r="A1122" s="1">
        <v>583</v>
      </c>
      <c r="B1122" s="101" t="str">
        <f>IF('proje ve personel bilgileri'!A596&lt;&gt;0,('proje ve personel bilgileri'!A596)," ")</f>
        <v xml:space="preserve"> </v>
      </c>
      <c r="C1122" s="105"/>
      <c r="D1122" s="296"/>
      <c r="E1122" s="296"/>
      <c r="F1122" s="296"/>
      <c r="G1122" s="296"/>
      <c r="H1122" s="296"/>
      <c r="I1122" s="296"/>
      <c r="J1122" s="296"/>
      <c r="K1122" s="104">
        <f t="shared" si="64"/>
        <v>0</v>
      </c>
    </row>
    <row r="1123" spans="1:11" ht="15.75" customHeight="1" x14ac:dyDescent="0.25">
      <c r="A1123" s="2">
        <v>584</v>
      </c>
      <c r="B1123" s="101" t="str">
        <f>IF('proje ve personel bilgileri'!A597&lt;&gt;0,('proje ve personel bilgileri'!A597)," ")</f>
        <v xml:space="preserve"> </v>
      </c>
      <c r="C1123" s="105"/>
      <c r="D1123" s="296"/>
      <c r="E1123" s="296"/>
      <c r="F1123" s="296"/>
      <c r="G1123" s="296"/>
      <c r="H1123" s="296"/>
      <c r="I1123" s="296"/>
      <c r="J1123" s="296"/>
      <c r="K1123" s="104">
        <f t="shared" si="64"/>
        <v>0</v>
      </c>
    </row>
    <row r="1124" spans="1:11" ht="15.75" customHeight="1" x14ac:dyDescent="0.25">
      <c r="A1124" s="1">
        <v>585</v>
      </c>
      <c r="B1124" s="101" t="str">
        <f>IF('proje ve personel bilgileri'!A598&lt;&gt;0,('proje ve personel bilgileri'!A598)," ")</f>
        <v xml:space="preserve"> </v>
      </c>
      <c r="C1124" s="105"/>
      <c r="D1124" s="296"/>
      <c r="E1124" s="296"/>
      <c r="F1124" s="296"/>
      <c r="G1124" s="296"/>
      <c r="H1124" s="296"/>
      <c r="I1124" s="296"/>
      <c r="J1124" s="296"/>
      <c r="K1124" s="104">
        <f t="shared" si="64"/>
        <v>0</v>
      </c>
    </row>
    <row r="1125" spans="1:11" ht="15.75" customHeight="1" x14ac:dyDescent="0.25">
      <c r="A1125" s="2">
        <v>586</v>
      </c>
      <c r="B1125" s="101" t="str">
        <f>IF('proje ve personel bilgileri'!A599&lt;&gt;0,('proje ve personel bilgileri'!A599)," ")</f>
        <v xml:space="preserve"> </v>
      </c>
      <c r="C1125" s="105"/>
      <c r="D1125" s="296"/>
      <c r="E1125" s="296"/>
      <c r="F1125" s="296"/>
      <c r="G1125" s="296"/>
      <c r="H1125" s="296"/>
      <c r="I1125" s="296"/>
      <c r="J1125" s="296"/>
      <c r="K1125" s="104">
        <f t="shared" si="64"/>
        <v>0</v>
      </c>
    </row>
    <row r="1126" spans="1:11" ht="15.75" customHeight="1" x14ac:dyDescent="0.25">
      <c r="A1126" s="1">
        <v>587</v>
      </c>
      <c r="B1126" s="101" t="str">
        <f>IF('proje ve personel bilgileri'!A600&lt;&gt;0,('proje ve personel bilgileri'!A600)," ")</f>
        <v xml:space="preserve"> </v>
      </c>
      <c r="C1126" s="105"/>
      <c r="D1126" s="296"/>
      <c r="E1126" s="296"/>
      <c r="F1126" s="296"/>
      <c r="G1126" s="296"/>
      <c r="H1126" s="296"/>
      <c r="I1126" s="296"/>
      <c r="J1126" s="296"/>
      <c r="K1126" s="104">
        <f t="shared" si="64"/>
        <v>0</v>
      </c>
    </row>
    <row r="1127" spans="1:11" ht="15.75" customHeight="1" x14ac:dyDescent="0.25">
      <c r="A1127" s="2">
        <v>588</v>
      </c>
      <c r="B1127" s="101" t="str">
        <f>IF('proje ve personel bilgileri'!A601&lt;&gt;0,('proje ve personel bilgileri'!A601)," ")</f>
        <v xml:space="preserve"> </v>
      </c>
      <c r="C1127" s="105"/>
      <c r="D1127" s="296"/>
      <c r="E1127" s="296"/>
      <c r="F1127" s="296"/>
      <c r="G1127" s="296"/>
      <c r="H1127" s="296"/>
      <c r="I1127" s="296"/>
      <c r="J1127" s="296"/>
      <c r="K1127" s="104">
        <f t="shared" si="64"/>
        <v>0</v>
      </c>
    </row>
    <row r="1128" spans="1:11" ht="15.75" customHeight="1" x14ac:dyDescent="0.25">
      <c r="A1128" s="1">
        <v>589</v>
      </c>
      <c r="B1128" s="101" t="str">
        <f>IF('proje ve personel bilgileri'!A602&lt;&gt;0,('proje ve personel bilgileri'!A602)," ")</f>
        <v xml:space="preserve"> </v>
      </c>
      <c r="C1128" s="105"/>
      <c r="D1128" s="296"/>
      <c r="E1128" s="296"/>
      <c r="F1128" s="296"/>
      <c r="G1128" s="296"/>
      <c r="H1128" s="296"/>
      <c r="I1128" s="296"/>
      <c r="J1128" s="296"/>
      <c r="K1128" s="104">
        <f t="shared" si="64"/>
        <v>0</v>
      </c>
    </row>
    <row r="1129" spans="1:11" ht="15.75" customHeight="1" x14ac:dyDescent="0.25">
      <c r="A1129" s="2">
        <v>590</v>
      </c>
      <c r="B1129" s="101" t="str">
        <f>IF('proje ve personel bilgileri'!A603&lt;&gt;0,('proje ve personel bilgileri'!A603)," ")</f>
        <v xml:space="preserve"> </v>
      </c>
      <c r="C1129" s="105"/>
      <c r="D1129" s="296"/>
      <c r="E1129" s="296"/>
      <c r="F1129" s="296"/>
      <c r="G1129" s="296"/>
      <c r="H1129" s="296"/>
      <c r="I1129" s="296"/>
      <c r="J1129" s="296"/>
      <c r="K1129" s="104">
        <f t="shared" si="64"/>
        <v>0</v>
      </c>
    </row>
    <row r="1130" spans="1:11" ht="15.75" customHeight="1" x14ac:dyDescent="0.25">
      <c r="A1130" s="1">
        <v>591</v>
      </c>
      <c r="B1130" s="101" t="str">
        <f>IF('proje ve personel bilgileri'!A604&lt;&gt;0,('proje ve personel bilgileri'!A604)," ")</f>
        <v xml:space="preserve"> </v>
      </c>
      <c r="C1130" s="105"/>
      <c r="D1130" s="296"/>
      <c r="E1130" s="296"/>
      <c r="F1130" s="296"/>
      <c r="G1130" s="296"/>
      <c r="H1130" s="296"/>
      <c r="I1130" s="296"/>
      <c r="J1130" s="296"/>
      <c r="K1130" s="104">
        <f t="shared" si="64"/>
        <v>0</v>
      </c>
    </row>
    <row r="1131" spans="1:11" ht="15.75" customHeight="1" x14ac:dyDescent="0.25">
      <c r="A1131" s="2">
        <v>592</v>
      </c>
      <c r="B1131" s="101" t="str">
        <f>IF('proje ve personel bilgileri'!A605&lt;&gt;0,('proje ve personel bilgileri'!A605)," ")</f>
        <v xml:space="preserve"> </v>
      </c>
      <c r="C1131" s="105"/>
      <c r="D1131" s="296"/>
      <c r="E1131" s="296"/>
      <c r="F1131" s="296"/>
      <c r="G1131" s="296"/>
      <c r="H1131" s="296"/>
      <c r="I1131" s="296"/>
      <c r="J1131" s="296"/>
      <c r="K1131" s="104">
        <f t="shared" si="64"/>
        <v>0</v>
      </c>
    </row>
    <row r="1132" spans="1:11" ht="15.75" customHeight="1" x14ac:dyDescent="0.25">
      <c r="A1132" s="1">
        <v>593</v>
      </c>
      <c r="B1132" s="101" t="str">
        <f>IF('proje ve personel bilgileri'!A606&lt;&gt;0,('proje ve personel bilgileri'!A606)," ")</f>
        <v xml:space="preserve"> </v>
      </c>
      <c r="C1132" s="105"/>
      <c r="D1132" s="296"/>
      <c r="E1132" s="296"/>
      <c r="F1132" s="296"/>
      <c r="G1132" s="296"/>
      <c r="H1132" s="296"/>
      <c r="I1132" s="296"/>
      <c r="J1132" s="296"/>
      <c r="K1132" s="104">
        <f t="shared" si="64"/>
        <v>0</v>
      </c>
    </row>
    <row r="1133" spans="1:11" ht="15" customHeight="1" x14ac:dyDescent="0.25">
      <c r="A1133" s="2">
        <v>594</v>
      </c>
      <c r="B1133" s="101" t="str">
        <f>IF('proje ve personel bilgileri'!A607&lt;&gt;0,('proje ve personel bilgileri'!A607)," ")</f>
        <v xml:space="preserve"> </v>
      </c>
      <c r="C1133" s="105"/>
      <c r="D1133" s="296"/>
      <c r="E1133" s="296"/>
      <c r="F1133" s="296"/>
      <c r="G1133" s="296"/>
      <c r="H1133" s="296"/>
      <c r="I1133" s="296"/>
      <c r="J1133" s="296"/>
      <c r="K1133" s="104">
        <f t="shared" si="64"/>
        <v>0</v>
      </c>
    </row>
    <row r="1134" spans="1:11" ht="15.75" customHeight="1" x14ac:dyDescent="0.25">
      <c r="A1134" s="341" t="s">
        <v>99</v>
      </c>
      <c r="B1134" s="342"/>
      <c r="C1134" s="7" t="str">
        <f t="shared" ref="C1134:J1134" si="65">IF($K$28&lt;&gt;0,SUM(C1116:C1133)," ")</f>
        <v xml:space="preserve"> </v>
      </c>
      <c r="D1134" s="8" t="str">
        <f t="shared" si="65"/>
        <v xml:space="preserve"> </v>
      </c>
      <c r="E1134" s="8" t="str">
        <f t="shared" si="65"/>
        <v xml:space="preserve"> </v>
      </c>
      <c r="F1134" s="8" t="str">
        <f t="shared" si="65"/>
        <v xml:space="preserve"> </v>
      </c>
      <c r="G1134" s="8" t="str">
        <f t="shared" si="65"/>
        <v xml:space="preserve"> </v>
      </c>
      <c r="H1134" s="8" t="str">
        <f t="shared" si="65"/>
        <v xml:space="preserve"> </v>
      </c>
      <c r="I1134" s="8" t="str">
        <f t="shared" si="65"/>
        <v xml:space="preserve"> </v>
      </c>
      <c r="J1134" s="8" t="str">
        <f t="shared" si="65"/>
        <v xml:space="preserve"> </v>
      </c>
      <c r="K1134" s="9">
        <f>SUM(K1116:K1133)+K1098</f>
        <v>0</v>
      </c>
    </row>
    <row r="1135" spans="1:11" ht="15" customHeight="1" x14ac:dyDescent="0.25">
      <c r="A1135" s="300"/>
    </row>
    <row r="1136" spans="1:11" ht="15" customHeight="1" x14ac:dyDescent="0.25">
      <c r="A1136" s="332" t="s">
        <v>100</v>
      </c>
      <c r="B1136" s="332"/>
      <c r="C1136" s="332"/>
      <c r="D1136" s="332"/>
      <c r="E1136" s="332"/>
      <c r="F1136" s="332"/>
      <c r="G1136" s="332"/>
      <c r="H1136" s="332"/>
      <c r="I1136" s="332"/>
      <c r="J1136" s="332"/>
      <c r="K1136" s="332"/>
    </row>
    <row r="1137" spans="1:11" ht="15" customHeight="1" x14ac:dyDescent="0.25">
      <c r="A1137" s="51"/>
    </row>
    <row r="1138" spans="1:11" ht="15" customHeight="1" x14ac:dyDescent="0.25">
      <c r="A1138" s="298" t="s">
        <v>101</v>
      </c>
    </row>
    <row r="1139" spans="1:11" ht="15" customHeight="1" x14ac:dyDescent="0.25">
      <c r="C1139" s="298" t="s">
        <v>102</v>
      </c>
      <c r="E1139" s="298" t="s">
        <v>103</v>
      </c>
    </row>
    <row r="1143" spans="1:11" ht="15.75" customHeight="1" x14ac:dyDescent="0.25">
      <c r="A1143" s="348" t="s">
        <v>85</v>
      </c>
      <c r="B1143" s="348"/>
      <c r="C1143" s="348"/>
      <c r="D1143" s="348"/>
      <c r="E1143" s="348"/>
      <c r="F1143" s="348"/>
      <c r="G1143" s="348"/>
      <c r="H1143" s="348"/>
      <c r="I1143" s="348"/>
      <c r="J1143" s="348"/>
      <c r="K1143" s="348"/>
    </row>
    <row r="1144" spans="1:11" ht="15" customHeight="1" x14ac:dyDescent="0.25">
      <c r="A1144" s="70"/>
      <c r="B1144" s="70"/>
      <c r="C1144" s="70"/>
      <c r="D1144" s="70"/>
      <c r="E1144" s="70"/>
      <c r="F1144" s="78">
        <f>'proje ve personel bilgileri'!$B$5</f>
        <v>0</v>
      </c>
      <c r="G1144" s="72">
        <f>IF('proje ve personel bilgileri'!$B$6=1,"/ Ocak ayına aittir.",(IF('proje ve personel bilgileri'!$B$6=2,"/ Temmuz ayına aittir.",0)))</f>
        <v>0</v>
      </c>
      <c r="H1144" s="70"/>
      <c r="I1144" s="70"/>
      <c r="J1144" s="70"/>
      <c r="K1144" s="70"/>
    </row>
    <row r="1145" spans="1:11" ht="18.75" customHeight="1" x14ac:dyDescent="0.25">
      <c r="K1145" s="4" t="s">
        <v>86</v>
      </c>
    </row>
    <row r="1146" spans="1:11" ht="15.75" customHeight="1" x14ac:dyDescent="0.25">
      <c r="A1146" s="349" t="s">
        <v>2</v>
      </c>
      <c r="B1146" s="350"/>
      <c r="C1146" s="351">
        <f>'proje ve personel bilgileri'!$B$2</f>
        <v>0</v>
      </c>
      <c r="D1146" s="352"/>
      <c r="E1146" s="352"/>
      <c r="F1146" s="352"/>
      <c r="G1146" s="352"/>
      <c r="H1146" s="352"/>
      <c r="I1146" s="352"/>
      <c r="J1146" s="352"/>
      <c r="K1146" s="353"/>
    </row>
    <row r="1147" spans="1:11" ht="15.75" customHeight="1" x14ac:dyDescent="0.25">
      <c r="A1147" s="354" t="s">
        <v>4</v>
      </c>
      <c r="B1147" s="355"/>
      <c r="C1147" s="356">
        <f>'proje ve personel bilgileri'!$B$3</f>
        <v>0</v>
      </c>
      <c r="D1147" s="357"/>
      <c r="E1147" s="357"/>
      <c r="F1147" s="357"/>
      <c r="G1147" s="357"/>
      <c r="H1147" s="357"/>
      <c r="I1147" s="357"/>
      <c r="J1147" s="357"/>
      <c r="K1147" s="358"/>
    </row>
    <row r="1148" spans="1:11" ht="15" customHeight="1" x14ac:dyDescent="0.25">
      <c r="A1148" s="343" t="s">
        <v>87</v>
      </c>
      <c r="B1148" s="343" t="s">
        <v>15</v>
      </c>
      <c r="C1148" s="343" t="s">
        <v>88</v>
      </c>
      <c r="D1148" s="344" t="s">
        <v>89</v>
      </c>
      <c r="E1148" s="346"/>
      <c r="F1148" s="347"/>
      <c r="G1148" s="343" t="s">
        <v>90</v>
      </c>
      <c r="H1148" s="333" t="s">
        <v>91</v>
      </c>
      <c r="I1148" s="333" t="s">
        <v>92</v>
      </c>
      <c r="J1148" s="333" t="s">
        <v>93</v>
      </c>
      <c r="K1148" s="336" t="s">
        <v>94</v>
      </c>
    </row>
    <row r="1149" spans="1:11" ht="15.75" customHeight="1" x14ac:dyDescent="0.25">
      <c r="A1149" s="338"/>
      <c r="B1149" s="338"/>
      <c r="C1149" s="338"/>
      <c r="D1149" s="345"/>
      <c r="E1149" s="339" t="s">
        <v>95</v>
      </c>
      <c r="F1149" s="340"/>
      <c r="G1149" s="338"/>
      <c r="H1149" s="334"/>
      <c r="I1149" s="334"/>
      <c r="J1149" s="334"/>
      <c r="K1149" s="337"/>
    </row>
    <row r="1150" spans="1:11" ht="60.75" customHeight="1" x14ac:dyDescent="0.25">
      <c r="A1150" s="338"/>
      <c r="B1150" s="338"/>
      <c r="C1150" s="338"/>
      <c r="D1150" s="345"/>
      <c r="E1150" s="5" t="s">
        <v>104</v>
      </c>
      <c r="F1150" s="5" t="s">
        <v>97</v>
      </c>
      <c r="G1150" s="338"/>
      <c r="H1150" s="334"/>
      <c r="I1150" s="335"/>
      <c r="J1150" s="335"/>
      <c r="K1150" s="338"/>
    </row>
    <row r="1151" spans="1:11" ht="15.75" customHeight="1" x14ac:dyDescent="0.25">
      <c r="A1151" s="338"/>
      <c r="B1151" s="338"/>
      <c r="C1151" s="338"/>
      <c r="D1151" s="345"/>
      <c r="E1151" s="6" t="s">
        <v>98</v>
      </c>
      <c r="F1151" s="6" t="s">
        <v>98</v>
      </c>
      <c r="G1151" s="294" t="s">
        <v>98</v>
      </c>
      <c r="H1151" s="294" t="s">
        <v>98</v>
      </c>
      <c r="I1151" s="297" t="s">
        <v>98</v>
      </c>
      <c r="J1151" s="6" t="s">
        <v>98</v>
      </c>
      <c r="K1151" s="338"/>
    </row>
    <row r="1152" spans="1:11" ht="15.75" customHeight="1" x14ac:dyDescent="0.25">
      <c r="A1152" s="1">
        <v>595</v>
      </c>
      <c r="B1152" s="101" t="str">
        <f>IF('proje ve personel bilgileri'!A608&lt;&gt;0,('proje ve personel bilgileri'!A608)," ")</f>
        <v xml:space="preserve"> </v>
      </c>
      <c r="C1152" s="102"/>
      <c r="D1152" s="103"/>
      <c r="E1152" s="103"/>
      <c r="F1152" s="103"/>
      <c r="G1152" s="103"/>
      <c r="H1152" s="103"/>
      <c r="I1152" s="103"/>
      <c r="J1152" s="103"/>
      <c r="K1152" s="104">
        <f t="shared" ref="K1152:K1169" si="66">IF(D1152&lt;&gt;0,SUM(D1152+E1152+F1152+G1152-H1152-I1152-J1152),0)</f>
        <v>0</v>
      </c>
    </row>
    <row r="1153" spans="1:11" ht="15.75" customHeight="1" x14ac:dyDescent="0.25">
      <c r="A1153" s="2">
        <v>596</v>
      </c>
      <c r="B1153" s="101" t="str">
        <f>IF('proje ve personel bilgileri'!A609&lt;&gt;0,('proje ve personel bilgileri'!A609)," ")</f>
        <v xml:space="preserve"> </v>
      </c>
      <c r="C1153" s="105"/>
      <c r="D1153" s="296"/>
      <c r="E1153" s="296"/>
      <c r="F1153" s="296"/>
      <c r="G1153" s="296"/>
      <c r="H1153" s="296"/>
      <c r="I1153" s="296"/>
      <c r="J1153" s="296"/>
      <c r="K1153" s="104">
        <f t="shared" si="66"/>
        <v>0</v>
      </c>
    </row>
    <row r="1154" spans="1:11" ht="15.75" customHeight="1" x14ac:dyDescent="0.25">
      <c r="A1154" s="1">
        <v>597</v>
      </c>
      <c r="B1154" s="101" t="str">
        <f>IF('proje ve personel bilgileri'!A610&lt;&gt;0,('proje ve personel bilgileri'!A610)," ")</f>
        <v xml:space="preserve"> </v>
      </c>
      <c r="C1154" s="105"/>
      <c r="D1154" s="296"/>
      <c r="E1154" s="296"/>
      <c r="F1154" s="296"/>
      <c r="G1154" s="296"/>
      <c r="H1154" s="296"/>
      <c r="I1154" s="296"/>
      <c r="J1154" s="296"/>
      <c r="K1154" s="104">
        <f t="shared" si="66"/>
        <v>0</v>
      </c>
    </row>
    <row r="1155" spans="1:11" ht="15.75" customHeight="1" x14ac:dyDescent="0.25">
      <c r="A1155" s="2">
        <v>598</v>
      </c>
      <c r="B1155" s="101" t="str">
        <f>IF('proje ve personel bilgileri'!A611&lt;&gt;0,('proje ve personel bilgileri'!A611)," ")</f>
        <v xml:space="preserve"> </v>
      </c>
      <c r="C1155" s="105"/>
      <c r="D1155" s="296"/>
      <c r="E1155" s="296"/>
      <c r="F1155" s="296"/>
      <c r="G1155" s="296"/>
      <c r="H1155" s="296"/>
      <c r="I1155" s="296"/>
      <c r="J1155" s="296"/>
      <c r="K1155" s="104">
        <f t="shared" si="66"/>
        <v>0</v>
      </c>
    </row>
    <row r="1156" spans="1:11" ht="15.75" customHeight="1" x14ac:dyDescent="0.25">
      <c r="A1156" s="1">
        <v>599</v>
      </c>
      <c r="B1156" s="101" t="str">
        <f>IF('proje ve personel bilgileri'!A612&lt;&gt;0,('proje ve personel bilgileri'!A612)," ")</f>
        <v xml:space="preserve"> </v>
      </c>
      <c r="C1156" s="105"/>
      <c r="D1156" s="296"/>
      <c r="E1156" s="296"/>
      <c r="F1156" s="296"/>
      <c r="G1156" s="296"/>
      <c r="H1156" s="296"/>
      <c r="I1156" s="296"/>
      <c r="J1156" s="296"/>
      <c r="K1156" s="104">
        <f t="shared" si="66"/>
        <v>0</v>
      </c>
    </row>
    <row r="1157" spans="1:11" ht="15.75" customHeight="1" x14ac:dyDescent="0.25">
      <c r="A1157" s="2">
        <v>600</v>
      </c>
      <c r="B1157" s="101" t="str">
        <f>IF('proje ve personel bilgileri'!A613&lt;&gt;0,('proje ve personel bilgileri'!A613)," ")</f>
        <v xml:space="preserve"> </v>
      </c>
      <c r="C1157" s="105"/>
      <c r="D1157" s="296"/>
      <c r="E1157" s="296"/>
      <c r="F1157" s="296"/>
      <c r="G1157" s="296"/>
      <c r="H1157" s="296"/>
      <c r="I1157" s="296"/>
      <c r="J1157" s="296"/>
      <c r="K1157" s="104">
        <f t="shared" si="66"/>
        <v>0</v>
      </c>
    </row>
    <row r="1158" spans="1:11" ht="15.75" customHeight="1" x14ac:dyDescent="0.25">
      <c r="A1158" s="1">
        <v>601</v>
      </c>
      <c r="B1158" s="101" t="str">
        <f>IF('proje ve personel bilgileri'!A614&lt;&gt;0,('proje ve personel bilgileri'!A614)," ")</f>
        <v xml:space="preserve"> </v>
      </c>
      <c r="C1158" s="105"/>
      <c r="D1158" s="296"/>
      <c r="E1158" s="296"/>
      <c r="F1158" s="296"/>
      <c r="G1158" s="296"/>
      <c r="H1158" s="296"/>
      <c r="I1158" s="296"/>
      <c r="J1158" s="296"/>
      <c r="K1158" s="104">
        <f t="shared" si="66"/>
        <v>0</v>
      </c>
    </row>
    <row r="1159" spans="1:11" ht="15.75" customHeight="1" x14ac:dyDescent="0.25">
      <c r="A1159" s="2">
        <v>602</v>
      </c>
      <c r="B1159" s="101" t="str">
        <f>IF('proje ve personel bilgileri'!A615&lt;&gt;0,('proje ve personel bilgileri'!A615)," ")</f>
        <v xml:space="preserve"> </v>
      </c>
      <c r="C1159" s="105"/>
      <c r="D1159" s="296"/>
      <c r="E1159" s="296"/>
      <c r="F1159" s="296"/>
      <c r="G1159" s="296"/>
      <c r="H1159" s="296"/>
      <c r="I1159" s="296"/>
      <c r="J1159" s="296"/>
      <c r="K1159" s="104">
        <f t="shared" si="66"/>
        <v>0</v>
      </c>
    </row>
    <row r="1160" spans="1:11" ht="15.75" customHeight="1" x14ac:dyDescent="0.25">
      <c r="A1160" s="1">
        <v>603</v>
      </c>
      <c r="B1160" s="101" t="str">
        <f>IF('proje ve personel bilgileri'!A616&lt;&gt;0,('proje ve personel bilgileri'!A616)," ")</f>
        <v xml:space="preserve"> </v>
      </c>
      <c r="C1160" s="105"/>
      <c r="D1160" s="296"/>
      <c r="E1160" s="296"/>
      <c r="F1160" s="296"/>
      <c r="G1160" s="296"/>
      <c r="H1160" s="296"/>
      <c r="I1160" s="296"/>
      <c r="J1160" s="296"/>
      <c r="K1160" s="104">
        <f t="shared" si="66"/>
        <v>0</v>
      </c>
    </row>
    <row r="1161" spans="1:11" ht="15.75" customHeight="1" x14ac:dyDescent="0.25">
      <c r="A1161" s="2">
        <v>604</v>
      </c>
      <c r="B1161" s="101" t="str">
        <f>IF('proje ve personel bilgileri'!A617&lt;&gt;0,('proje ve personel bilgileri'!A617)," ")</f>
        <v xml:space="preserve"> </v>
      </c>
      <c r="C1161" s="105"/>
      <c r="D1161" s="296"/>
      <c r="E1161" s="296"/>
      <c r="F1161" s="296"/>
      <c r="G1161" s="296"/>
      <c r="H1161" s="296"/>
      <c r="I1161" s="296"/>
      <c r="J1161" s="296"/>
      <c r="K1161" s="104">
        <f t="shared" si="66"/>
        <v>0</v>
      </c>
    </row>
    <row r="1162" spans="1:11" ht="15.75" customHeight="1" x14ac:dyDescent="0.25">
      <c r="A1162" s="1">
        <v>605</v>
      </c>
      <c r="B1162" s="101" t="str">
        <f>IF('proje ve personel bilgileri'!A618&lt;&gt;0,('proje ve personel bilgileri'!A618)," ")</f>
        <v xml:space="preserve"> </v>
      </c>
      <c r="C1162" s="105"/>
      <c r="D1162" s="296"/>
      <c r="E1162" s="296"/>
      <c r="F1162" s="296"/>
      <c r="G1162" s="296"/>
      <c r="H1162" s="296"/>
      <c r="I1162" s="296"/>
      <c r="J1162" s="296"/>
      <c r="K1162" s="104">
        <f t="shared" si="66"/>
        <v>0</v>
      </c>
    </row>
    <row r="1163" spans="1:11" ht="15.75" customHeight="1" x14ac:dyDescent="0.25">
      <c r="A1163" s="2">
        <v>606</v>
      </c>
      <c r="B1163" s="101" t="str">
        <f>IF('proje ve personel bilgileri'!A619&lt;&gt;0,('proje ve personel bilgileri'!A619)," ")</f>
        <v xml:space="preserve"> </v>
      </c>
      <c r="C1163" s="105"/>
      <c r="D1163" s="296"/>
      <c r="E1163" s="296"/>
      <c r="F1163" s="296"/>
      <c r="G1163" s="296"/>
      <c r="H1163" s="296"/>
      <c r="I1163" s="296"/>
      <c r="J1163" s="296"/>
      <c r="K1163" s="104">
        <f t="shared" si="66"/>
        <v>0</v>
      </c>
    </row>
    <row r="1164" spans="1:11" ht="15.75" customHeight="1" x14ac:dyDescent="0.25">
      <c r="A1164" s="1">
        <v>607</v>
      </c>
      <c r="B1164" s="101" t="str">
        <f>IF('proje ve personel bilgileri'!A620&lt;&gt;0,('proje ve personel bilgileri'!A620)," ")</f>
        <v xml:space="preserve"> </v>
      </c>
      <c r="C1164" s="105"/>
      <c r="D1164" s="296"/>
      <c r="E1164" s="296"/>
      <c r="F1164" s="296"/>
      <c r="G1164" s="296"/>
      <c r="H1164" s="296"/>
      <c r="I1164" s="296"/>
      <c r="J1164" s="296"/>
      <c r="K1164" s="104">
        <f t="shared" si="66"/>
        <v>0</v>
      </c>
    </row>
    <row r="1165" spans="1:11" ht="15.75" customHeight="1" x14ac:dyDescent="0.25">
      <c r="A1165" s="2">
        <v>608</v>
      </c>
      <c r="B1165" s="101" t="str">
        <f>IF('proje ve personel bilgileri'!A621&lt;&gt;0,('proje ve personel bilgileri'!A621)," ")</f>
        <v xml:space="preserve"> </v>
      </c>
      <c r="C1165" s="105"/>
      <c r="D1165" s="296"/>
      <c r="E1165" s="296"/>
      <c r="F1165" s="296"/>
      <c r="G1165" s="296"/>
      <c r="H1165" s="296"/>
      <c r="I1165" s="296"/>
      <c r="J1165" s="296"/>
      <c r="K1165" s="104">
        <f t="shared" si="66"/>
        <v>0</v>
      </c>
    </row>
    <row r="1166" spans="1:11" ht="15.75" customHeight="1" x14ac:dyDescent="0.25">
      <c r="A1166" s="1">
        <v>609</v>
      </c>
      <c r="B1166" s="101" t="str">
        <f>IF('proje ve personel bilgileri'!A622&lt;&gt;0,('proje ve personel bilgileri'!A622)," ")</f>
        <v xml:space="preserve"> </v>
      </c>
      <c r="C1166" s="105"/>
      <c r="D1166" s="296"/>
      <c r="E1166" s="296"/>
      <c r="F1166" s="296"/>
      <c r="G1166" s="296"/>
      <c r="H1166" s="296"/>
      <c r="I1166" s="296"/>
      <c r="J1166" s="296"/>
      <c r="K1166" s="104">
        <f t="shared" si="66"/>
        <v>0</v>
      </c>
    </row>
    <row r="1167" spans="1:11" ht="15.75" customHeight="1" x14ac:dyDescent="0.25">
      <c r="A1167" s="2">
        <v>610</v>
      </c>
      <c r="B1167" s="101" t="str">
        <f>IF('proje ve personel bilgileri'!A623&lt;&gt;0,('proje ve personel bilgileri'!A623)," ")</f>
        <v xml:space="preserve"> </v>
      </c>
      <c r="C1167" s="105"/>
      <c r="D1167" s="296"/>
      <c r="E1167" s="296"/>
      <c r="F1167" s="296"/>
      <c r="G1167" s="296"/>
      <c r="H1167" s="296"/>
      <c r="I1167" s="296"/>
      <c r="J1167" s="296"/>
      <c r="K1167" s="104">
        <f t="shared" si="66"/>
        <v>0</v>
      </c>
    </row>
    <row r="1168" spans="1:11" ht="15.75" customHeight="1" x14ac:dyDescent="0.25">
      <c r="A1168" s="1">
        <v>611</v>
      </c>
      <c r="B1168" s="101" t="str">
        <f>IF('proje ve personel bilgileri'!A624&lt;&gt;0,('proje ve personel bilgileri'!A624)," ")</f>
        <v xml:space="preserve"> </v>
      </c>
      <c r="C1168" s="105"/>
      <c r="D1168" s="296"/>
      <c r="E1168" s="296"/>
      <c r="F1168" s="296"/>
      <c r="G1168" s="296"/>
      <c r="H1168" s="296"/>
      <c r="I1168" s="296"/>
      <c r="J1168" s="296"/>
      <c r="K1168" s="104">
        <f t="shared" si="66"/>
        <v>0</v>
      </c>
    </row>
    <row r="1169" spans="1:11" ht="15" customHeight="1" x14ac:dyDescent="0.25">
      <c r="A1169" s="2">
        <v>612</v>
      </c>
      <c r="B1169" s="101" t="str">
        <f>IF('proje ve personel bilgileri'!A625&lt;&gt;0,('proje ve personel bilgileri'!A625)," ")</f>
        <v xml:space="preserve"> </v>
      </c>
      <c r="C1169" s="105"/>
      <c r="D1169" s="296"/>
      <c r="E1169" s="296"/>
      <c r="F1169" s="296"/>
      <c r="G1169" s="296"/>
      <c r="H1169" s="296"/>
      <c r="I1169" s="296"/>
      <c r="J1169" s="296"/>
      <c r="K1169" s="104">
        <f t="shared" si="66"/>
        <v>0</v>
      </c>
    </row>
    <row r="1170" spans="1:11" ht="15.75" customHeight="1" x14ac:dyDescent="0.25">
      <c r="A1170" s="341" t="s">
        <v>99</v>
      </c>
      <c r="B1170" s="342"/>
      <c r="C1170" s="7" t="str">
        <f t="shared" ref="C1170:J1170" si="67">IF($K$28&lt;&gt;0,SUM(C1152:C1169)," ")</f>
        <v xml:space="preserve"> </v>
      </c>
      <c r="D1170" s="8" t="str">
        <f t="shared" si="67"/>
        <v xml:space="preserve"> </v>
      </c>
      <c r="E1170" s="8" t="str">
        <f t="shared" si="67"/>
        <v xml:space="preserve"> </v>
      </c>
      <c r="F1170" s="8" t="str">
        <f t="shared" si="67"/>
        <v xml:space="preserve"> </v>
      </c>
      <c r="G1170" s="8" t="str">
        <f t="shared" si="67"/>
        <v xml:space="preserve"> </v>
      </c>
      <c r="H1170" s="8" t="str">
        <f t="shared" si="67"/>
        <v xml:space="preserve"> </v>
      </c>
      <c r="I1170" s="8" t="str">
        <f t="shared" si="67"/>
        <v xml:space="preserve"> </v>
      </c>
      <c r="J1170" s="8" t="str">
        <f t="shared" si="67"/>
        <v xml:space="preserve"> </v>
      </c>
      <c r="K1170" s="9">
        <f>SUM(K1152:K1169)+K1134</f>
        <v>0</v>
      </c>
    </row>
    <row r="1171" spans="1:11" ht="15" customHeight="1" x14ac:dyDescent="0.25">
      <c r="A1171" s="300"/>
    </row>
    <row r="1172" spans="1:11" ht="15" customHeight="1" x14ac:dyDescent="0.25">
      <c r="A1172" s="332" t="s">
        <v>100</v>
      </c>
      <c r="B1172" s="332"/>
      <c r="C1172" s="332"/>
      <c r="D1172" s="332"/>
      <c r="E1172" s="332"/>
      <c r="F1172" s="332"/>
      <c r="G1172" s="332"/>
      <c r="H1172" s="332"/>
      <c r="I1172" s="332"/>
      <c r="J1172" s="332"/>
      <c r="K1172" s="332"/>
    </row>
    <row r="1173" spans="1:11" ht="15" customHeight="1" x14ac:dyDescent="0.25">
      <c r="A1173" s="51"/>
    </row>
    <row r="1174" spans="1:11" ht="15" customHeight="1" x14ac:dyDescent="0.25">
      <c r="A1174" s="298" t="s">
        <v>101</v>
      </c>
    </row>
    <row r="1175" spans="1:11" ht="15" customHeight="1" x14ac:dyDescent="0.25">
      <c r="C1175" s="298" t="s">
        <v>102</v>
      </c>
      <c r="E1175" s="298" t="s">
        <v>103</v>
      </c>
    </row>
    <row r="1179" spans="1:11" ht="15.75" customHeight="1" x14ac:dyDescent="0.25">
      <c r="A1179" s="348" t="s">
        <v>85</v>
      </c>
      <c r="B1179" s="348"/>
      <c r="C1179" s="348"/>
      <c r="D1179" s="348"/>
      <c r="E1179" s="348"/>
      <c r="F1179" s="348"/>
      <c r="G1179" s="348"/>
      <c r="H1179" s="348"/>
      <c r="I1179" s="348"/>
      <c r="J1179" s="348"/>
      <c r="K1179" s="348"/>
    </row>
    <row r="1180" spans="1:11" ht="15" customHeight="1" x14ac:dyDescent="0.25">
      <c r="A1180" s="70"/>
      <c r="B1180" s="70"/>
      <c r="C1180" s="70"/>
      <c r="D1180" s="70"/>
      <c r="E1180" s="70"/>
      <c r="F1180" s="78">
        <f>'proje ve personel bilgileri'!$B$5</f>
        <v>0</v>
      </c>
      <c r="G1180" s="72">
        <f>IF('proje ve personel bilgileri'!$B$6=1,"/ Ocak ayına aittir.",(IF('proje ve personel bilgileri'!$B$6=2,"/ Temmuz ayına aittir.",0)))</f>
        <v>0</v>
      </c>
      <c r="H1180" s="70"/>
      <c r="I1180" s="70"/>
      <c r="J1180" s="70"/>
      <c r="K1180" s="70"/>
    </row>
    <row r="1181" spans="1:11" ht="18.75" customHeight="1" x14ac:dyDescent="0.25">
      <c r="K1181" s="4" t="s">
        <v>86</v>
      </c>
    </row>
    <row r="1182" spans="1:11" ht="15.75" customHeight="1" x14ac:dyDescent="0.25">
      <c r="A1182" s="349" t="s">
        <v>2</v>
      </c>
      <c r="B1182" s="350"/>
      <c r="C1182" s="351">
        <f>'proje ve personel bilgileri'!$B$2</f>
        <v>0</v>
      </c>
      <c r="D1182" s="352"/>
      <c r="E1182" s="352"/>
      <c r="F1182" s="352"/>
      <c r="G1182" s="352"/>
      <c r="H1182" s="352"/>
      <c r="I1182" s="352"/>
      <c r="J1182" s="352"/>
      <c r="K1182" s="353"/>
    </row>
    <row r="1183" spans="1:11" ht="15.75" customHeight="1" x14ac:dyDescent="0.25">
      <c r="A1183" s="354" t="s">
        <v>4</v>
      </c>
      <c r="B1183" s="355"/>
      <c r="C1183" s="356">
        <f>'proje ve personel bilgileri'!$B$3</f>
        <v>0</v>
      </c>
      <c r="D1183" s="357"/>
      <c r="E1183" s="357"/>
      <c r="F1183" s="357"/>
      <c r="G1183" s="357"/>
      <c r="H1183" s="357"/>
      <c r="I1183" s="357"/>
      <c r="J1183" s="357"/>
      <c r="K1183" s="358"/>
    </row>
    <row r="1184" spans="1:11" ht="15" customHeight="1" x14ac:dyDescent="0.25">
      <c r="A1184" s="343" t="s">
        <v>87</v>
      </c>
      <c r="B1184" s="343" t="s">
        <v>15</v>
      </c>
      <c r="C1184" s="343" t="s">
        <v>88</v>
      </c>
      <c r="D1184" s="344" t="s">
        <v>89</v>
      </c>
      <c r="E1184" s="346"/>
      <c r="F1184" s="347"/>
      <c r="G1184" s="343" t="s">
        <v>90</v>
      </c>
      <c r="H1184" s="333" t="s">
        <v>91</v>
      </c>
      <c r="I1184" s="333" t="s">
        <v>92</v>
      </c>
      <c r="J1184" s="333" t="s">
        <v>93</v>
      </c>
      <c r="K1184" s="336" t="s">
        <v>94</v>
      </c>
    </row>
    <row r="1185" spans="1:11" ht="15.75" customHeight="1" x14ac:dyDescent="0.25">
      <c r="A1185" s="338"/>
      <c r="B1185" s="338"/>
      <c r="C1185" s="338"/>
      <c r="D1185" s="345"/>
      <c r="E1185" s="339" t="s">
        <v>95</v>
      </c>
      <c r="F1185" s="340"/>
      <c r="G1185" s="338"/>
      <c r="H1185" s="334"/>
      <c r="I1185" s="334"/>
      <c r="J1185" s="334"/>
      <c r="K1185" s="337"/>
    </row>
    <row r="1186" spans="1:11" ht="60.75" customHeight="1" x14ac:dyDescent="0.25">
      <c r="A1186" s="338"/>
      <c r="B1186" s="338"/>
      <c r="C1186" s="338"/>
      <c r="D1186" s="345"/>
      <c r="E1186" s="5" t="s">
        <v>104</v>
      </c>
      <c r="F1186" s="5" t="s">
        <v>97</v>
      </c>
      <c r="G1186" s="338"/>
      <c r="H1186" s="334"/>
      <c r="I1186" s="335"/>
      <c r="J1186" s="335"/>
      <c r="K1186" s="338"/>
    </row>
    <row r="1187" spans="1:11" ht="15.75" customHeight="1" x14ac:dyDescent="0.25">
      <c r="A1187" s="338"/>
      <c r="B1187" s="338"/>
      <c r="C1187" s="338"/>
      <c r="D1187" s="345"/>
      <c r="E1187" s="6" t="s">
        <v>98</v>
      </c>
      <c r="F1187" s="6" t="s">
        <v>98</v>
      </c>
      <c r="G1187" s="294" t="s">
        <v>98</v>
      </c>
      <c r="H1187" s="294" t="s">
        <v>98</v>
      </c>
      <c r="I1187" s="297" t="s">
        <v>98</v>
      </c>
      <c r="J1187" s="6" t="s">
        <v>98</v>
      </c>
      <c r="K1187" s="338"/>
    </row>
    <row r="1188" spans="1:11" ht="15.75" customHeight="1" x14ac:dyDescent="0.25">
      <c r="A1188" s="1">
        <v>613</v>
      </c>
      <c r="B1188" s="101" t="str">
        <f>IF('proje ve personel bilgileri'!A626&lt;&gt;0,('proje ve personel bilgileri'!A626)," ")</f>
        <v xml:space="preserve"> </v>
      </c>
      <c r="C1188" s="102"/>
      <c r="D1188" s="103"/>
      <c r="E1188" s="103"/>
      <c r="F1188" s="103"/>
      <c r="G1188" s="103"/>
      <c r="H1188" s="103"/>
      <c r="I1188" s="103"/>
      <c r="J1188" s="103"/>
      <c r="K1188" s="104">
        <f t="shared" ref="K1188:K1205" si="68">IF(D1188&lt;&gt;0,SUM(D1188+E1188+F1188+G1188-H1188-I1188-J1188),0)</f>
        <v>0</v>
      </c>
    </row>
    <row r="1189" spans="1:11" ht="15.75" customHeight="1" x14ac:dyDescent="0.25">
      <c r="A1189" s="2">
        <v>614</v>
      </c>
      <c r="B1189" s="101" t="str">
        <f>IF('proje ve personel bilgileri'!A627&lt;&gt;0,('proje ve personel bilgileri'!A627)," ")</f>
        <v xml:space="preserve"> </v>
      </c>
      <c r="C1189" s="105"/>
      <c r="D1189" s="296"/>
      <c r="E1189" s="296"/>
      <c r="F1189" s="296"/>
      <c r="G1189" s="296"/>
      <c r="H1189" s="296"/>
      <c r="I1189" s="296"/>
      <c r="J1189" s="296"/>
      <c r="K1189" s="104">
        <f t="shared" si="68"/>
        <v>0</v>
      </c>
    </row>
    <row r="1190" spans="1:11" ht="15.75" customHeight="1" x14ac:dyDescent="0.25">
      <c r="A1190" s="1">
        <v>615</v>
      </c>
      <c r="B1190" s="101" t="str">
        <f>IF('proje ve personel bilgileri'!A628&lt;&gt;0,('proje ve personel bilgileri'!A628)," ")</f>
        <v xml:space="preserve"> </v>
      </c>
      <c r="C1190" s="105"/>
      <c r="D1190" s="296"/>
      <c r="E1190" s="296"/>
      <c r="F1190" s="296"/>
      <c r="G1190" s="296"/>
      <c r="H1190" s="296"/>
      <c r="I1190" s="296"/>
      <c r="J1190" s="296"/>
      <c r="K1190" s="104">
        <f t="shared" si="68"/>
        <v>0</v>
      </c>
    </row>
    <row r="1191" spans="1:11" ht="15.75" customHeight="1" x14ac:dyDescent="0.25">
      <c r="A1191" s="2">
        <v>616</v>
      </c>
      <c r="B1191" s="101" t="str">
        <f>IF('proje ve personel bilgileri'!A629&lt;&gt;0,('proje ve personel bilgileri'!A629)," ")</f>
        <v xml:space="preserve"> </v>
      </c>
      <c r="C1191" s="105"/>
      <c r="D1191" s="296"/>
      <c r="E1191" s="296"/>
      <c r="F1191" s="296"/>
      <c r="G1191" s="296"/>
      <c r="H1191" s="296"/>
      <c r="I1191" s="296"/>
      <c r="J1191" s="296"/>
      <c r="K1191" s="104">
        <f t="shared" si="68"/>
        <v>0</v>
      </c>
    </row>
    <row r="1192" spans="1:11" ht="15.75" customHeight="1" x14ac:dyDescent="0.25">
      <c r="A1192" s="1">
        <v>617</v>
      </c>
      <c r="B1192" s="101" t="str">
        <f>IF('proje ve personel bilgileri'!A630&lt;&gt;0,('proje ve personel bilgileri'!A630)," ")</f>
        <v xml:space="preserve"> </v>
      </c>
      <c r="C1192" s="105"/>
      <c r="D1192" s="296"/>
      <c r="E1192" s="296"/>
      <c r="F1192" s="296"/>
      <c r="G1192" s="296"/>
      <c r="H1192" s="296"/>
      <c r="I1192" s="296"/>
      <c r="J1192" s="296"/>
      <c r="K1192" s="104">
        <f t="shared" si="68"/>
        <v>0</v>
      </c>
    </row>
    <row r="1193" spans="1:11" ht="15.75" customHeight="1" x14ac:dyDescent="0.25">
      <c r="A1193" s="2">
        <v>618</v>
      </c>
      <c r="B1193" s="101" t="str">
        <f>IF('proje ve personel bilgileri'!A631&lt;&gt;0,('proje ve personel bilgileri'!A631)," ")</f>
        <v xml:space="preserve"> </v>
      </c>
      <c r="C1193" s="105"/>
      <c r="D1193" s="296"/>
      <c r="E1193" s="296"/>
      <c r="F1193" s="296"/>
      <c r="G1193" s="296"/>
      <c r="H1193" s="296"/>
      <c r="I1193" s="296"/>
      <c r="J1193" s="296"/>
      <c r="K1193" s="104">
        <f t="shared" si="68"/>
        <v>0</v>
      </c>
    </row>
    <row r="1194" spans="1:11" ht="15.75" customHeight="1" x14ac:dyDescent="0.25">
      <c r="A1194" s="1">
        <v>619</v>
      </c>
      <c r="B1194" s="101" t="str">
        <f>IF('proje ve personel bilgileri'!A632&lt;&gt;0,('proje ve personel bilgileri'!A632)," ")</f>
        <v xml:space="preserve"> </v>
      </c>
      <c r="C1194" s="105"/>
      <c r="D1194" s="296"/>
      <c r="E1194" s="296"/>
      <c r="F1194" s="296"/>
      <c r="G1194" s="296"/>
      <c r="H1194" s="296"/>
      <c r="I1194" s="296"/>
      <c r="J1194" s="296"/>
      <c r="K1194" s="104">
        <f t="shared" si="68"/>
        <v>0</v>
      </c>
    </row>
    <row r="1195" spans="1:11" ht="15.75" customHeight="1" x14ac:dyDescent="0.25">
      <c r="A1195" s="2">
        <v>620</v>
      </c>
      <c r="B1195" s="101" t="str">
        <f>IF('proje ve personel bilgileri'!A633&lt;&gt;0,('proje ve personel bilgileri'!A633)," ")</f>
        <v xml:space="preserve"> </v>
      </c>
      <c r="C1195" s="105"/>
      <c r="D1195" s="296"/>
      <c r="E1195" s="296"/>
      <c r="F1195" s="296"/>
      <c r="G1195" s="296"/>
      <c r="H1195" s="296"/>
      <c r="I1195" s="296"/>
      <c r="J1195" s="296"/>
      <c r="K1195" s="104">
        <f t="shared" si="68"/>
        <v>0</v>
      </c>
    </row>
    <row r="1196" spans="1:11" ht="15.75" customHeight="1" x14ac:dyDescent="0.25">
      <c r="A1196" s="1">
        <v>621</v>
      </c>
      <c r="B1196" s="101" t="str">
        <f>IF('proje ve personel bilgileri'!A634&lt;&gt;0,('proje ve personel bilgileri'!A634)," ")</f>
        <v xml:space="preserve"> </v>
      </c>
      <c r="C1196" s="105"/>
      <c r="D1196" s="296"/>
      <c r="E1196" s="296"/>
      <c r="F1196" s="296"/>
      <c r="G1196" s="296"/>
      <c r="H1196" s="296"/>
      <c r="I1196" s="296"/>
      <c r="J1196" s="296"/>
      <c r="K1196" s="104">
        <f t="shared" si="68"/>
        <v>0</v>
      </c>
    </row>
    <row r="1197" spans="1:11" ht="15.75" customHeight="1" x14ac:dyDescent="0.25">
      <c r="A1197" s="2">
        <v>622</v>
      </c>
      <c r="B1197" s="101" t="str">
        <f>IF('proje ve personel bilgileri'!A635&lt;&gt;0,('proje ve personel bilgileri'!A635)," ")</f>
        <v xml:space="preserve"> </v>
      </c>
      <c r="C1197" s="105"/>
      <c r="D1197" s="296"/>
      <c r="E1197" s="296"/>
      <c r="F1197" s="296"/>
      <c r="G1197" s="296"/>
      <c r="H1197" s="296"/>
      <c r="I1197" s="296"/>
      <c r="J1197" s="296"/>
      <c r="K1197" s="104">
        <f t="shared" si="68"/>
        <v>0</v>
      </c>
    </row>
    <row r="1198" spans="1:11" ht="15.75" customHeight="1" x14ac:dyDescent="0.25">
      <c r="A1198" s="1">
        <v>623</v>
      </c>
      <c r="B1198" s="101" t="str">
        <f>IF('proje ve personel bilgileri'!A636&lt;&gt;0,('proje ve personel bilgileri'!A636)," ")</f>
        <v xml:space="preserve"> </v>
      </c>
      <c r="C1198" s="105"/>
      <c r="D1198" s="296"/>
      <c r="E1198" s="296"/>
      <c r="F1198" s="296"/>
      <c r="G1198" s="296"/>
      <c r="H1198" s="296"/>
      <c r="I1198" s="296"/>
      <c r="J1198" s="296"/>
      <c r="K1198" s="104">
        <f t="shared" si="68"/>
        <v>0</v>
      </c>
    </row>
    <row r="1199" spans="1:11" ht="15.75" customHeight="1" x14ac:dyDescent="0.25">
      <c r="A1199" s="2">
        <v>624</v>
      </c>
      <c r="B1199" s="101" t="str">
        <f>IF('proje ve personel bilgileri'!A637&lt;&gt;0,('proje ve personel bilgileri'!A637)," ")</f>
        <v xml:space="preserve"> </v>
      </c>
      <c r="C1199" s="105"/>
      <c r="D1199" s="296"/>
      <c r="E1199" s="296"/>
      <c r="F1199" s="296"/>
      <c r="G1199" s="296"/>
      <c r="H1199" s="296"/>
      <c r="I1199" s="296"/>
      <c r="J1199" s="296"/>
      <c r="K1199" s="104">
        <f t="shared" si="68"/>
        <v>0</v>
      </c>
    </row>
    <row r="1200" spans="1:11" ht="15.75" customHeight="1" x14ac:dyDescent="0.25">
      <c r="A1200" s="1">
        <v>625</v>
      </c>
      <c r="B1200" s="101" t="str">
        <f>IF('proje ve personel bilgileri'!A638&lt;&gt;0,('proje ve personel bilgileri'!A638)," ")</f>
        <v xml:space="preserve"> </v>
      </c>
      <c r="C1200" s="105"/>
      <c r="D1200" s="296"/>
      <c r="E1200" s="296"/>
      <c r="F1200" s="296"/>
      <c r="G1200" s="296"/>
      <c r="H1200" s="296"/>
      <c r="I1200" s="296"/>
      <c r="J1200" s="296"/>
      <c r="K1200" s="104">
        <f t="shared" si="68"/>
        <v>0</v>
      </c>
    </row>
    <row r="1201" spans="1:11" ht="15.75" customHeight="1" x14ac:dyDescent="0.25">
      <c r="A1201" s="2">
        <v>626</v>
      </c>
      <c r="B1201" s="101" t="str">
        <f>IF('proje ve personel bilgileri'!A639&lt;&gt;0,('proje ve personel bilgileri'!A639)," ")</f>
        <v xml:space="preserve"> </v>
      </c>
      <c r="C1201" s="105"/>
      <c r="D1201" s="296"/>
      <c r="E1201" s="296"/>
      <c r="F1201" s="296"/>
      <c r="G1201" s="296"/>
      <c r="H1201" s="296"/>
      <c r="I1201" s="296"/>
      <c r="J1201" s="296"/>
      <c r="K1201" s="104">
        <f t="shared" si="68"/>
        <v>0</v>
      </c>
    </row>
    <row r="1202" spans="1:11" ht="15.75" customHeight="1" x14ac:dyDescent="0.25">
      <c r="A1202" s="1">
        <v>627</v>
      </c>
      <c r="B1202" s="101" t="str">
        <f>IF('proje ve personel bilgileri'!A640&lt;&gt;0,('proje ve personel bilgileri'!A640)," ")</f>
        <v xml:space="preserve"> </v>
      </c>
      <c r="C1202" s="105"/>
      <c r="D1202" s="296"/>
      <c r="E1202" s="296"/>
      <c r="F1202" s="296"/>
      <c r="G1202" s="296"/>
      <c r="H1202" s="296"/>
      <c r="I1202" s="296"/>
      <c r="J1202" s="296"/>
      <c r="K1202" s="104">
        <f t="shared" si="68"/>
        <v>0</v>
      </c>
    </row>
    <row r="1203" spans="1:11" ht="15.75" customHeight="1" x14ac:dyDescent="0.25">
      <c r="A1203" s="2">
        <v>628</v>
      </c>
      <c r="B1203" s="101" t="str">
        <f>IF('proje ve personel bilgileri'!A641&lt;&gt;0,('proje ve personel bilgileri'!A641)," ")</f>
        <v xml:space="preserve"> </v>
      </c>
      <c r="C1203" s="105"/>
      <c r="D1203" s="296"/>
      <c r="E1203" s="296"/>
      <c r="F1203" s="296"/>
      <c r="G1203" s="296"/>
      <c r="H1203" s="296"/>
      <c r="I1203" s="296"/>
      <c r="J1203" s="296"/>
      <c r="K1203" s="104">
        <f t="shared" si="68"/>
        <v>0</v>
      </c>
    </row>
    <row r="1204" spans="1:11" ht="15.75" customHeight="1" x14ac:dyDescent="0.25">
      <c r="A1204" s="1">
        <v>629</v>
      </c>
      <c r="B1204" s="101" t="str">
        <f>IF('proje ve personel bilgileri'!A642&lt;&gt;0,('proje ve personel bilgileri'!A642)," ")</f>
        <v xml:space="preserve"> </v>
      </c>
      <c r="C1204" s="105"/>
      <c r="D1204" s="296"/>
      <c r="E1204" s="296"/>
      <c r="F1204" s="296"/>
      <c r="G1204" s="296"/>
      <c r="H1204" s="296"/>
      <c r="I1204" s="296"/>
      <c r="J1204" s="296"/>
      <c r="K1204" s="104">
        <f t="shared" si="68"/>
        <v>0</v>
      </c>
    </row>
    <row r="1205" spans="1:11" ht="15" customHeight="1" x14ac:dyDescent="0.25">
      <c r="A1205" s="2">
        <v>630</v>
      </c>
      <c r="B1205" s="101" t="str">
        <f>IF('proje ve personel bilgileri'!A643&lt;&gt;0,('proje ve personel bilgileri'!A643)," ")</f>
        <v xml:space="preserve"> </v>
      </c>
      <c r="C1205" s="105"/>
      <c r="D1205" s="296"/>
      <c r="E1205" s="296"/>
      <c r="F1205" s="296"/>
      <c r="G1205" s="296"/>
      <c r="H1205" s="296"/>
      <c r="I1205" s="296"/>
      <c r="J1205" s="296"/>
      <c r="K1205" s="104">
        <f t="shared" si="68"/>
        <v>0</v>
      </c>
    </row>
    <row r="1206" spans="1:11" ht="15.75" customHeight="1" x14ac:dyDescent="0.25">
      <c r="A1206" s="341" t="s">
        <v>99</v>
      </c>
      <c r="B1206" s="342"/>
      <c r="C1206" s="7" t="str">
        <f t="shared" ref="C1206:J1206" si="69">IF($K$28&lt;&gt;0,SUM(C1188:C1205)," ")</f>
        <v xml:space="preserve"> </v>
      </c>
      <c r="D1206" s="8" t="str">
        <f t="shared" si="69"/>
        <v xml:space="preserve"> </v>
      </c>
      <c r="E1206" s="8" t="str">
        <f t="shared" si="69"/>
        <v xml:space="preserve"> </v>
      </c>
      <c r="F1206" s="8" t="str">
        <f t="shared" si="69"/>
        <v xml:space="preserve"> </v>
      </c>
      <c r="G1206" s="8" t="str">
        <f t="shared" si="69"/>
        <v xml:space="preserve"> </v>
      </c>
      <c r="H1206" s="8" t="str">
        <f t="shared" si="69"/>
        <v xml:space="preserve"> </v>
      </c>
      <c r="I1206" s="8" t="str">
        <f t="shared" si="69"/>
        <v xml:space="preserve"> </v>
      </c>
      <c r="J1206" s="8" t="str">
        <f t="shared" si="69"/>
        <v xml:space="preserve"> </v>
      </c>
      <c r="K1206" s="9">
        <f>SUM(K1188:K1205)+K1170</f>
        <v>0</v>
      </c>
    </row>
    <row r="1207" spans="1:11" ht="15" customHeight="1" x14ac:dyDescent="0.25">
      <c r="A1207" s="300"/>
    </row>
    <row r="1208" spans="1:11" ht="15" customHeight="1" x14ac:dyDescent="0.25">
      <c r="A1208" s="332" t="s">
        <v>100</v>
      </c>
      <c r="B1208" s="332"/>
      <c r="C1208" s="332"/>
      <c r="D1208" s="332"/>
      <c r="E1208" s="332"/>
      <c r="F1208" s="332"/>
      <c r="G1208" s="332"/>
      <c r="H1208" s="332"/>
      <c r="I1208" s="332"/>
      <c r="J1208" s="332"/>
      <c r="K1208" s="332"/>
    </row>
    <row r="1209" spans="1:11" ht="15" customHeight="1" x14ac:dyDescent="0.25">
      <c r="A1209" s="51"/>
    </row>
    <row r="1210" spans="1:11" ht="15" customHeight="1" x14ac:dyDescent="0.25">
      <c r="A1210" s="298" t="s">
        <v>101</v>
      </c>
    </row>
    <row r="1211" spans="1:11" ht="15" customHeight="1" x14ac:dyDescent="0.25">
      <c r="C1211" s="298" t="s">
        <v>102</v>
      </c>
      <c r="E1211" s="298" t="s">
        <v>103</v>
      </c>
    </row>
    <row r="1215" spans="1:11" ht="15.75" customHeight="1" x14ac:dyDescent="0.25">
      <c r="A1215" s="348" t="s">
        <v>85</v>
      </c>
      <c r="B1215" s="348"/>
      <c r="C1215" s="348"/>
      <c r="D1215" s="348"/>
      <c r="E1215" s="348"/>
      <c r="F1215" s="348"/>
      <c r="G1215" s="348"/>
      <c r="H1215" s="348"/>
      <c r="I1215" s="348"/>
      <c r="J1215" s="348"/>
      <c r="K1215" s="348"/>
    </row>
    <row r="1216" spans="1:11" ht="15" customHeight="1" x14ac:dyDescent="0.25">
      <c r="A1216" s="70"/>
      <c r="B1216" s="70"/>
      <c r="C1216" s="70"/>
      <c r="D1216" s="70"/>
      <c r="E1216" s="70"/>
      <c r="F1216" s="78">
        <f>'proje ve personel bilgileri'!$B$5</f>
        <v>0</v>
      </c>
      <c r="G1216" s="72">
        <f>IF('proje ve personel bilgileri'!$B$6=1,"/ Ocak ayına aittir.",(IF('proje ve personel bilgileri'!$B$6=2,"/ Temmuz ayına aittir.",0)))</f>
        <v>0</v>
      </c>
      <c r="H1216" s="70"/>
      <c r="I1216" s="70"/>
      <c r="J1216" s="70"/>
      <c r="K1216" s="70"/>
    </row>
    <row r="1217" spans="1:11" ht="18.75" customHeight="1" x14ac:dyDescent="0.25">
      <c r="K1217" s="4" t="s">
        <v>86</v>
      </c>
    </row>
    <row r="1218" spans="1:11" ht="15.75" customHeight="1" x14ac:dyDescent="0.25">
      <c r="A1218" s="349" t="s">
        <v>2</v>
      </c>
      <c r="B1218" s="350"/>
      <c r="C1218" s="351">
        <f>'proje ve personel bilgileri'!$B$2</f>
        <v>0</v>
      </c>
      <c r="D1218" s="352"/>
      <c r="E1218" s="352"/>
      <c r="F1218" s="352"/>
      <c r="G1218" s="352"/>
      <c r="H1218" s="352"/>
      <c r="I1218" s="352"/>
      <c r="J1218" s="352"/>
      <c r="K1218" s="353"/>
    </row>
    <row r="1219" spans="1:11" ht="15.75" customHeight="1" x14ac:dyDescent="0.25">
      <c r="A1219" s="354" t="s">
        <v>4</v>
      </c>
      <c r="B1219" s="355"/>
      <c r="C1219" s="356">
        <f>'proje ve personel bilgileri'!$B$3</f>
        <v>0</v>
      </c>
      <c r="D1219" s="357"/>
      <c r="E1219" s="357"/>
      <c r="F1219" s="357"/>
      <c r="G1219" s="357"/>
      <c r="H1219" s="357"/>
      <c r="I1219" s="357"/>
      <c r="J1219" s="357"/>
      <c r="K1219" s="358"/>
    </row>
    <row r="1220" spans="1:11" ht="15" customHeight="1" x14ac:dyDescent="0.25">
      <c r="A1220" s="343" t="s">
        <v>87</v>
      </c>
      <c r="B1220" s="343" t="s">
        <v>15</v>
      </c>
      <c r="C1220" s="343" t="s">
        <v>88</v>
      </c>
      <c r="D1220" s="344" t="s">
        <v>89</v>
      </c>
      <c r="E1220" s="346"/>
      <c r="F1220" s="347"/>
      <c r="G1220" s="343" t="s">
        <v>90</v>
      </c>
      <c r="H1220" s="333" t="s">
        <v>91</v>
      </c>
      <c r="I1220" s="333" t="s">
        <v>92</v>
      </c>
      <c r="J1220" s="333" t="s">
        <v>93</v>
      </c>
      <c r="K1220" s="336" t="s">
        <v>94</v>
      </c>
    </row>
    <row r="1221" spans="1:11" ht="15.75" customHeight="1" x14ac:dyDescent="0.25">
      <c r="A1221" s="338"/>
      <c r="B1221" s="338"/>
      <c r="C1221" s="338"/>
      <c r="D1221" s="345"/>
      <c r="E1221" s="339" t="s">
        <v>95</v>
      </c>
      <c r="F1221" s="340"/>
      <c r="G1221" s="338"/>
      <c r="H1221" s="334"/>
      <c r="I1221" s="334"/>
      <c r="J1221" s="334"/>
      <c r="K1221" s="337"/>
    </row>
    <row r="1222" spans="1:11" ht="60.75" customHeight="1" x14ac:dyDescent="0.25">
      <c r="A1222" s="338"/>
      <c r="B1222" s="338"/>
      <c r="C1222" s="338"/>
      <c r="D1222" s="345"/>
      <c r="E1222" s="5" t="s">
        <v>104</v>
      </c>
      <c r="F1222" s="5" t="s">
        <v>97</v>
      </c>
      <c r="G1222" s="338"/>
      <c r="H1222" s="334"/>
      <c r="I1222" s="335"/>
      <c r="J1222" s="335"/>
      <c r="K1222" s="338"/>
    </row>
    <row r="1223" spans="1:11" ht="15.75" customHeight="1" x14ac:dyDescent="0.25">
      <c r="A1223" s="338"/>
      <c r="B1223" s="338"/>
      <c r="C1223" s="338"/>
      <c r="D1223" s="345"/>
      <c r="E1223" s="6" t="s">
        <v>98</v>
      </c>
      <c r="F1223" s="6" t="s">
        <v>98</v>
      </c>
      <c r="G1223" s="294" t="s">
        <v>98</v>
      </c>
      <c r="H1223" s="294" t="s">
        <v>98</v>
      </c>
      <c r="I1223" s="297" t="s">
        <v>98</v>
      </c>
      <c r="J1223" s="6" t="s">
        <v>98</v>
      </c>
      <c r="K1223" s="338"/>
    </row>
    <row r="1224" spans="1:11" ht="15.75" customHeight="1" x14ac:dyDescent="0.25">
      <c r="A1224" s="1">
        <v>631</v>
      </c>
      <c r="B1224" s="101" t="str">
        <f>IF('proje ve personel bilgileri'!A644&lt;&gt;0,('proje ve personel bilgileri'!A644)," ")</f>
        <v xml:space="preserve"> </v>
      </c>
      <c r="C1224" s="102"/>
      <c r="D1224" s="103"/>
      <c r="E1224" s="103"/>
      <c r="F1224" s="103"/>
      <c r="G1224" s="103"/>
      <c r="H1224" s="103"/>
      <c r="I1224" s="103"/>
      <c r="J1224" s="103"/>
      <c r="K1224" s="104">
        <f t="shared" ref="K1224:K1241" si="70">IF(D1224&lt;&gt;0,SUM(D1224+E1224+F1224+G1224-H1224-I1224-J1224),0)</f>
        <v>0</v>
      </c>
    </row>
    <row r="1225" spans="1:11" ht="15.75" customHeight="1" x14ac:dyDescent="0.25">
      <c r="A1225" s="2">
        <v>632</v>
      </c>
      <c r="B1225" s="101" t="str">
        <f>IF('proje ve personel bilgileri'!A645&lt;&gt;0,('proje ve personel bilgileri'!A645)," ")</f>
        <v xml:space="preserve"> </v>
      </c>
      <c r="C1225" s="105"/>
      <c r="D1225" s="296"/>
      <c r="E1225" s="296"/>
      <c r="F1225" s="296"/>
      <c r="G1225" s="296"/>
      <c r="H1225" s="296"/>
      <c r="I1225" s="296"/>
      <c r="J1225" s="296"/>
      <c r="K1225" s="104">
        <f t="shared" si="70"/>
        <v>0</v>
      </c>
    </row>
    <row r="1226" spans="1:11" ht="15.75" customHeight="1" x14ac:dyDescent="0.25">
      <c r="A1226" s="1">
        <v>633</v>
      </c>
      <c r="B1226" s="101" t="str">
        <f>IF('proje ve personel bilgileri'!A646&lt;&gt;0,('proje ve personel bilgileri'!A646)," ")</f>
        <v xml:space="preserve"> </v>
      </c>
      <c r="C1226" s="105"/>
      <c r="D1226" s="296"/>
      <c r="E1226" s="296"/>
      <c r="F1226" s="296"/>
      <c r="G1226" s="296"/>
      <c r="H1226" s="296"/>
      <c r="I1226" s="296"/>
      <c r="J1226" s="296"/>
      <c r="K1226" s="104">
        <f t="shared" si="70"/>
        <v>0</v>
      </c>
    </row>
    <row r="1227" spans="1:11" ht="15.75" customHeight="1" x14ac:dyDescent="0.25">
      <c r="A1227" s="2">
        <v>634</v>
      </c>
      <c r="B1227" s="101" t="str">
        <f>IF('proje ve personel bilgileri'!A647&lt;&gt;0,('proje ve personel bilgileri'!A647)," ")</f>
        <v xml:space="preserve"> </v>
      </c>
      <c r="C1227" s="105"/>
      <c r="D1227" s="296"/>
      <c r="E1227" s="296"/>
      <c r="F1227" s="296"/>
      <c r="G1227" s="296"/>
      <c r="H1227" s="296"/>
      <c r="I1227" s="296"/>
      <c r="J1227" s="296"/>
      <c r="K1227" s="104">
        <f t="shared" si="70"/>
        <v>0</v>
      </c>
    </row>
    <row r="1228" spans="1:11" ht="15.75" customHeight="1" x14ac:dyDescent="0.25">
      <c r="A1228" s="1">
        <v>635</v>
      </c>
      <c r="B1228" s="101" t="str">
        <f>IF('proje ve personel bilgileri'!A648&lt;&gt;0,('proje ve personel bilgileri'!A648)," ")</f>
        <v xml:space="preserve"> </v>
      </c>
      <c r="C1228" s="105"/>
      <c r="D1228" s="296"/>
      <c r="E1228" s="296"/>
      <c r="F1228" s="296"/>
      <c r="G1228" s="296"/>
      <c r="H1228" s="296"/>
      <c r="I1228" s="296"/>
      <c r="J1228" s="296"/>
      <c r="K1228" s="104">
        <f t="shared" si="70"/>
        <v>0</v>
      </c>
    </row>
    <row r="1229" spans="1:11" ht="15.75" customHeight="1" x14ac:dyDescent="0.25">
      <c r="A1229" s="2">
        <v>636</v>
      </c>
      <c r="B1229" s="101" t="str">
        <f>IF('proje ve personel bilgileri'!A649&lt;&gt;0,('proje ve personel bilgileri'!A649)," ")</f>
        <v xml:space="preserve"> </v>
      </c>
      <c r="C1229" s="105"/>
      <c r="D1229" s="296"/>
      <c r="E1229" s="296"/>
      <c r="F1229" s="296"/>
      <c r="G1229" s="296"/>
      <c r="H1229" s="296"/>
      <c r="I1229" s="296"/>
      <c r="J1229" s="296"/>
      <c r="K1229" s="104">
        <f t="shared" si="70"/>
        <v>0</v>
      </c>
    </row>
    <row r="1230" spans="1:11" ht="15.75" customHeight="1" x14ac:dyDescent="0.25">
      <c r="A1230" s="1">
        <v>637</v>
      </c>
      <c r="B1230" s="101" t="str">
        <f>IF('proje ve personel bilgileri'!A650&lt;&gt;0,('proje ve personel bilgileri'!A650)," ")</f>
        <v xml:space="preserve"> </v>
      </c>
      <c r="C1230" s="105"/>
      <c r="D1230" s="296"/>
      <c r="E1230" s="296"/>
      <c r="F1230" s="296"/>
      <c r="G1230" s="296"/>
      <c r="H1230" s="296"/>
      <c r="I1230" s="296"/>
      <c r="J1230" s="296"/>
      <c r="K1230" s="104">
        <f t="shared" si="70"/>
        <v>0</v>
      </c>
    </row>
    <row r="1231" spans="1:11" ht="15.75" customHeight="1" x14ac:dyDescent="0.25">
      <c r="A1231" s="2">
        <v>638</v>
      </c>
      <c r="B1231" s="101" t="str">
        <f>IF('proje ve personel bilgileri'!A651&lt;&gt;0,('proje ve personel bilgileri'!A651)," ")</f>
        <v xml:space="preserve"> </v>
      </c>
      <c r="C1231" s="105"/>
      <c r="D1231" s="296"/>
      <c r="E1231" s="296"/>
      <c r="F1231" s="296"/>
      <c r="G1231" s="296"/>
      <c r="H1231" s="296"/>
      <c r="I1231" s="296"/>
      <c r="J1231" s="296"/>
      <c r="K1231" s="104">
        <f t="shared" si="70"/>
        <v>0</v>
      </c>
    </row>
    <row r="1232" spans="1:11" ht="15.75" customHeight="1" x14ac:dyDescent="0.25">
      <c r="A1232" s="1">
        <v>639</v>
      </c>
      <c r="B1232" s="101" t="str">
        <f>IF('proje ve personel bilgileri'!A652&lt;&gt;0,('proje ve personel bilgileri'!A652)," ")</f>
        <v xml:space="preserve"> </v>
      </c>
      <c r="C1232" s="105"/>
      <c r="D1232" s="296"/>
      <c r="E1232" s="296"/>
      <c r="F1232" s="296"/>
      <c r="G1232" s="296"/>
      <c r="H1232" s="296"/>
      <c r="I1232" s="296"/>
      <c r="J1232" s="296"/>
      <c r="K1232" s="104">
        <f t="shared" si="70"/>
        <v>0</v>
      </c>
    </row>
    <row r="1233" spans="1:11" ht="15.75" customHeight="1" x14ac:dyDescent="0.25">
      <c r="A1233" s="2">
        <v>640</v>
      </c>
      <c r="B1233" s="101" t="str">
        <f>IF('proje ve personel bilgileri'!A653&lt;&gt;0,('proje ve personel bilgileri'!A653)," ")</f>
        <v xml:space="preserve"> </v>
      </c>
      <c r="C1233" s="105"/>
      <c r="D1233" s="296"/>
      <c r="E1233" s="296"/>
      <c r="F1233" s="296"/>
      <c r="G1233" s="296"/>
      <c r="H1233" s="296"/>
      <c r="I1233" s="296"/>
      <c r="J1233" s="296"/>
      <c r="K1233" s="104">
        <f t="shared" si="70"/>
        <v>0</v>
      </c>
    </row>
    <row r="1234" spans="1:11" ht="15.75" customHeight="1" x14ac:dyDescent="0.25">
      <c r="A1234" s="1">
        <v>641</v>
      </c>
      <c r="B1234" s="101" t="str">
        <f>IF('proje ve personel bilgileri'!A654&lt;&gt;0,('proje ve personel bilgileri'!A654)," ")</f>
        <v xml:space="preserve"> </v>
      </c>
      <c r="C1234" s="105"/>
      <c r="D1234" s="296"/>
      <c r="E1234" s="296"/>
      <c r="F1234" s="296"/>
      <c r="G1234" s="296"/>
      <c r="H1234" s="296"/>
      <c r="I1234" s="296"/>
      <c r="J1234" s="296"/>
      <c r="K1234" s="104">
        <f t="shared" si="70"/>
        <v>0</v>
      </c>
    </row>
    <row r="1235" spans="1:11" ht="15.75" customHeight="1" x14ac:dyDescent="0.25">
      <c r="A1235" s="2">
        <v>642</v>
      </c>
      <c r="B1235" s="101" t="str">
        <f>IF('proje ve personel bilgileri'!A655&lt;&gt;0,('proje ve personel bilgileri'!A655)," ")</f>
        <v xml:space="preserve"> </v>
      </c>
      <c r="C1235" s="105"/>
      <c r="D1235" s="296"/>
      <c r="E1235" s="296"/>
      <c r="F1235" s="296"/>
      <c r="G1235" s="296"/>
      <c r="H1235" s="296"/>
      <c r="I1235" s="296"/>
      <c r="J1235" s="296"/>
      <c r="K1235" s="104">
        <f t="shared" si="70"/>
        <v>0</v>
      </c>
    </row>
    <row r="1236" spans="1:11" ht="15.75" customHeight="1" x14ac:dyDescent="0.25">
      <c r="A1236" s="1">
        <v>643</v>
      </c>
      <c r="B1236" s="101" t="str">
        <f>IF('proje ve personel bilgileri'!A656&lt;&gt;0,('proje ve personel bilgileri'!A656)," ")</f>
        <v xml:space="preserve"> </v>
      </c>
      <c r="C1236" s="105"/>
      <c r="D1236" s="296"/>
      <c r="E1236" s="296"/>
      <c r="F1236" s="296"/>
      <c r="G1236" s="296"/>
      <c r="H1236" s="296"/>
      <c r="I1236" s="296"/>
      <c r="J1236" s="296"/>
      <c r="K1236" s="104">
        <f t="shared" si="70"/>
        <v>0</v>
      </c>
    </row>
    <row r="1237" spans="1:11" ht="15.75" customHeight="1" x14ac:dyDescent="0.25">
      <c r="A1237" s="2">
        <v>644</v>
      </c>
      <c r="B1237" s="101" t="str">
        <f>IF('proje ve personel bilgileri'!A657&lt;&gt;0,('proje ve personel bilgileri'!A657)," ")</f>
        <v xml:space="preserve"> </v>
      </c>
      <c r="C1237" s="105"/>
      <c r="D1237" s="296"/>
      <c r="E1237" s="296"/>
      <c r="F1237" s="296"/>
      <c r="G1237" s="296"/>
      <c r="H1237" s="296"/>
      <c r="I1237" s="296"/>
      <c r="J1237" s="296"/>
      <c r="K1237" s="104">
        <f t="shared" si="70"/>
        <v>0</v>
      </c>
    </row>
    <row r="1238" spans="1:11" ht="15.75" customHeight="1" x14ac:dyDescent="0.25">
      <c r="A1238" s="1">
        <v>645</v>
      </c>
      <c r="B1238" s="101" t="str">
        <f>IF('proje ve personel bilgileri'!A658&lt;&gt;0,('proje ve personel bilgileri'!A658)," ")</f>
        <v xml:space="preserve"> </v>
      </c>
      <c r="C1238" s="105"/>
      <c r="D1238" s="296"/>
      <c r="E1238" s="296"/>
      <c r="F1238" s="296"/>
      <c r="G1238" s="296"/>
      <c r="H1238" s="296"/>
      <c r="I1238" s="296"/>
      <c r="J1238" s="296"/>
      <c r="K1238" s="104">
        <f t="shared" si="70"/>
        <v>0</v>
      </c>
    </row>
    <row r="1239" spans="1:11" ht="15.75" customHeight="1" x14ac:dyDescent="0.25">
      <c r="A1239" s="2">
        <v>646</v>
      </c>
      <c r="B1239" s="101" t="str">
        <f>IF('proje ve personel bilgileri'!A659&lt;&gt;0,('proje ve personel bilgileri'!A659)," ")</f>
        <v xml:space="preserve"> </v>
      </c>
      <c r="C1239" s="105"/>
      <c r="D1239" s="296"/>
      <c r="E1239" s="296"/>
      <c r="F1239" s="296"/>
      <c r="G1239" s="296"/>
      <c r="H1239" s="296"/>
      <c r="I1239" s="296"/>
      <c r="J1239" s="296"/>
      <c r="K1239" s="104">
        <f t="shared" si="70"/>
        <v>0</v>
      </c>
    </row>
    <row r="1240" spans="1:11" ht="15.75" customHeight="1" x14ac:dyDescent="0.25">
      <c r="A1240" s="1">
        <v>647</v>
      </c>
      <c r="B1240" s="101" t="str">
        <f>IF('proje ve personel bilgileri'!A660&lt;&gt;0,('proje ve personel bilgileri'!A660)," ")</f>
        <v xml:space="preserve"> </v>
      </c>
      <c r="C1240" s="105"/>
      <c r="D1240" s="296"/>
      <c r="E1240" s="296"/>
      <c r="F1240" s="296"/>
      <c r="G1240" s="296"/>
      <c r="H1240" s="296"/>
      <c r="I1240" s="296"/>
      <c r="J1240" s="296"/>
      <c r="K1240" s="104">
        <f t="shared" si="70"/>
        <v>0</v>
      </c>
    </row>
    <row r="1241" spans="1:11" ht="15" customHeight="1" x14ac:dyDescent="0.25">
      <c r="A1241" s="2">
        <v>648</v>
      </c>
      <c r="B1241" s="101" t="str">
        <f>IF('proje ve personel bilgileri'!A661&lt;&gt;0,('proje ve personel bilgileri'!A661)," ")</f>
        <v xml:space="preserve"> </v>
      </c>
      <c r="C1241" s="105"/>
      <c r="D1241" s="296"/>
      <c r="E1241" s="296"/>
      <c r="F1241" s="296"/>
      <c r="G1241" s="296"/>
      <c r="H1241" s="296"/>
      <c r="I1241" s="296"/>
      <c r="J1241" s="296"/>
      <c r="K1241" s="104">
        <f t="shared" si="70"/>
        <v>0</v>
      </c>
    </row>
    <row r="1242" spans="1:11" ht="15.75" customHeight="1" x14ac:dyDescent="0.25">
      <c r="A1242" s="341" t="s">
        <v>99</v>
      </c>
      <c r="B1242" s="342"/>
      <c r="C1242" s="7" t="str">
        <f t="shared" ref="C1242:J1242" si="71">IF($K$28&lt;&gt;0,SUM(C1224:C1241)," ")</f>
        <v xml:space="preserve"> </v>
      </c>
      <c r="D1242" s="8" t="str">
        <f t="shared" si="71"/>
        <v xml:space="preserve"> </v>
      </c>
      <c r="E1242" s="8" t="str">
        <f t="shared" si="71"/>
        <v xml:space="preserve"> </v>
      </c>
      <c r="F1242" s="8" t="str">
        <f t="shared" si="71"/>
        <v xml:space="preserve"> </v>
      </c>
      <c r="G1242" s="8" t="str">
        <f t="shared" si="71"/>
        <v xml:space="preserve"> </v>
      </c>
      <c r="H1242" s="8" t="str">
        <f t="shared" si="71"/>
        <v xml:space="preserve"> </v>
      </c>
      <c r="I1242" s="8" t="str">
        <f t="shared" si="71"/>
        <v xml:space="preserve"> </v>
      </c>
      <c r="J1242" s="8" t="str">
        <f t="shared" si="71"/>
        <v xml:space="preserve"> </v>
      </c>
      <c r="K1242" s="9">
        <f>SUM(K1224:K1241)+K1206</f>
        <v>0</v>
      </c>
    </row>
    <row r="1243" spans="1:11" ht="15" customHeight="1" x14ac:dyDescent="0.25">
      <c r="A1243" s="300"/>
    </row>
    <row r="1244" spans="1:11" ht="15" customHeight="1" x14ac:dyDescent="0.25">
      <c r="A1244" s="332" t="s">
        <v>100</v>
      </c>
      <c r="B1244" s="332"/>
      <c r="C1244" s="332"/>
      <c r="D1244" s="332"/>
      <c r="E1244" s="332"/>
      <c r="F1244" s="332"/>
      <c r="G1244" s="332"/>
      <c r="H1244" s="332"/>
      <c r="I1244" s="332"/>
      <c r="J1244" s="332"/>
      <c r="K1244" s="332"/>
    </row>
    <row r="1245" spans="1:11" ht="15" customHeight="1" x14ac:dyDescent="0.25">
      <c r="A1245" s="51"/>
    </row>
    <row r="1246" spans="1:11" ht="15" customHeight="1" x14ac:dyDescent="0.25">
      <c r="A1246" s="298" t="s">
        <v>101</v>
      </c>
    </row>
    <row r="1247" spans="1:11" ht="15" customHeight="1" x14ac:dyDescent="0.25">
      <c r="C1247" s="298" t="s">
        <v>102</v>
      </c>
      <c r="E1247" s="298" t="s">
        <v>103</v>
      </c>
    </row>
    <row r="1251" spans="1:11" ht="15.75" customHeight="1" x14ac:dyDescent="0.25">
      <c r="A1251" s="348" t="s">
        <v>85</v>
      </c>
      <c r="B1251" s="348"/>
      <c r="C1251" s="348"/>
      <c r="D1251" s="348"/>
      <c r="E1251" s="348"/>
      <c r="F1251" s="348"/>
      <c r="G1251" s="348"/>
      <c r="H1251" s="348"/>
      <c r="I1251" s="348"/>
      <c r="J1251" s="348"/>
      <c r="K1251" s="348"/>
    </row>
    <row r="1252" spans="1:11" ht="15" customHeight="1" x14ac:dyDescent="0.25">
      <c r="A1252" s="70"/>
      <c r="B1252" s="70"/>
      <c r="C1252" s="70"/>
      <c r="D1252" s="70"/>
      <c r="E1252" s="70"/>
      <c r="F1252" s="78">
        <f>'proje ve personel bilgileri'!$B$5</f>
        <v>0</v>
      </c>
      <c r="G1252" s="72">
        <f>IF('proje ve personel bilgileri'!$B$6=1,"/ Ocak ayına aittir.",(IF('proje ve personel bilgileri'!$B$6=2,"/ Temmuz ayına aittir.",0)))</f>
        <v>0</v>
      </c>
      <c r="H1252" s="70"/>
      <c r="I1252" s="70"/>
      <c r="J1252" s="70"/>
      <c r="K1252" s="70"/>
    </row>
    <row r="1253" spans="1:11" ht="18.75" customHeight="1" x14ac:dyDescent="0.25">
      <c r="K1253" s="4" t="s">
        <v>86</v>
      </c>
    </row>
    <row r="1254" spans="1:11" ht="15.75" customHeight="1" x14ac:dyDescent="0.25">
      <c r="A1254" s="349" t="s">
        <v>2</v>
      </c>
      <c r="B1254" s="350"/>
      <c r="C1254" s="351">
        <f>'proje ve personel bilgileri'!$B$2</f>
        <v>0</v>
      </c>
      <c r="D1254" s="352"/>
      <c r="E1254" s="352"/>
      <c r="F1254" s="352"/>
      <c r="G1254" s="352"/>
      <c r="H1254" s="352"/>
      <c r="I1254" s="352"/>
      <c r="J1254" s="352"/>
      <c r="K1254" s="353"/>
    </row>
    <row r="1255" spans="1:11" ht="15.75" customHeight="1" x14ac:dyDescent="0.25">
      <c r="A1255" s="354" t="s">
        <v>4</v>
      </c>
      <c r="B1255" s="355"/>
      <c r="C1255" s="356">
        <f>'proje ve personel bilgileri'!$B$3</f>
        <v>0</v>
      </c>
      <c r="D1255" s="357"/>
      <c r="E1255" s="357"/>
      <c r="F1255" s="357"/>
      <c r="G1255" s="357"/>
      <c r="H1255" s="357"/>
      <c r="I1255" s="357"/>
      <c r="J1255" s="357"/>
      <c r="K1255" s="358"/>
    </row>
    <row r="1256" spans="1:11" ht="15" customHeight="1" x14ac:dyDescent="0.25">
      <c r="A1256" s="343" t="s">
        <v>87</v>
      </c>
      <c r="B1256" s="343" t="s">
        <v>15</v>
      </c>
      <c r="C1256" s="343" t="s">
        <v>88</v>
      </c>
      <c r="D1256" s="344" t="s">
        <v>89</v>
      </c>
      <c r="E1256" s="346"/>
      <c r="F1256" s="347"/>
      <c r="G1256" s="343" t="s">
        <v>90</v>
      </c>
      <c r="H1256" s="333" t="s">
        <v>91</v>
      </c>
      <c r="I1256" s="333" t="s">
        <v>92</v>
      </c>
      <c r="J1256" s="333" t="s">
        <v>93</v>
      </c>
      <c r="K1256" s="336" t="s">
        <v>94</v>
      </c>
    </row>
    <row r="1257" spans="1:11" ht="15.75" customHeight="1" x14ac:dyDescent="0.25">
      <c r="A1257" s="338"/>
      <c r="B1257" s="338"/>
      <c r="C1257" s="338"/>
      <c r="D1257" s="345"/>
      <c r="E1257" s="339" t="s">
        <v>95</v>
      </c>
      <c r="F1257" s="340"/>
      <c r="G1257" s="338"/>
      <c r="H1257" s="334"/>
      <c r="I1257" s="334"/>
      <c r="J1257" s="334"/>
      <c r="K1257" s="337"/>
    </row>
    <row r="1258" spans="1:11" ht="60.75" customHeight="1" x14ac:dyDescent="0.25">
      <c r="A1258" s="338"/>
      <c r="B1258" s="338"/>
      <c r="C1258" s="338"/>
      <c r="D1258" s="345"/>
      <c r="E1258" s="5" t="s">
        <v>104</v>
      </c>
      <c r="F1258" s="5" t="s">
        <v>97</v>
      </c>
      <c r="G1258" s="338"/>
      <c r="H1258" s="334"/>
      <c r="I1258" s="335"/>
      <c r="J1258" s="335"/>
      <c r="K1258" s="338"/>
    </row>
    <row r="1259" spans="1:11" ht="15.75" customHeight="1" x14ac:dyDescent="0.25">
      <c r="A1259" s="338"/>
      <c r="B1259" s="338"/>
      <c r="C1259" s="338"/>
      <c r="D1259" s="345"/>
      <c r="E1259" s="6" t="s">
        <v>98</v>
      </c>
      <c r="F1259" s="6" t="s">
        <v>98</v>
      </c>
      <c r="G1259" s="294" t="s">
        <v>98</v>
      </c>
      <c r="H1259" s="294" t="s">
        <v>98</v>
      </c>
      <c r="I1259" s="297" t="s">
        <v>98</v>
      </c>
      <c r="J1259" s="6" t="s">
        <v>98</v>
      </c>
      <c r="K1259" s="338"/>
    </row>
    <row r="1260" spans="1:11" ht="15.75" customHeight="1" x14ac:dyDescent="0.25">
      <c r="A1260" s="1">
        <v>649</v>
      </c>
      <c r="B1260" s="101" t="str">
        <f>IF('proje ve personel bilgileri'!A662&lt;&gt;0,('proje ve personel bilgileri'!A662)," ")</f>
        <v xml:space="preserve"> </v>
      </c>
      <c r="C1260" s="102"/>
      <c r="D1260" s="103"/>
      <c r="E1260" s="103"/>
      <c r="F1260" s="103"/>
      <c r="G1260" s="103"/>
      <c r="H1260" s="103"/>
      <c r="I1260" s="103"/>
      <c r="J1260" s="103"/>
      <c r="K1260" s="104">
        <f t="shared" ref="K1260:K1277" si="72">IF(D1260&lt;&gt;0,SUM(D1260+E1260+F1260+G1260-H1260-I1260-J1260),0)</f>
        <v>0</v>
      </c>
    </row>
    <row r="1261" spans="1:11" ht="15.75" customHeight="1" x14ac:dyDescent="0.25">
      <c r="A1261" s="2">
        <v>650</v>
      </c>
      <c r="B1261" s="101" t="str">
        <f>IF('proje ve personel bilgileri'!A663&lt;&gt;0,('proje ve personel bilgileri'!A663)," ")</f>
        <v xml:space="preserve"> </v>
      </c>
      <c r="C1261" s="105"/>
      <c r="D1261" s="296"/>
      <c r="E1261" s="296"/>
      <c r="F1261" s="296"/>
      <c r="G1261" s="296"/>
      <c r="H1261" s="296"/>
      <c r="I1261" s="296"/>
      <c r="J1261" s="296"/>
      <c r="K1261" s="104">
        <f t="shared" si="72"/>
        <v>0</v>
      </c>
    </row>
    <row r="1262" spans="1:11" ht="15.75" customHeight="1" x14ac:dyDescent="0.25">
      <c r="A1262" s="1">
        <v>651</v>
      </c>
      <c r="B1262" s="101" t="str">
        <f>IF('proje ve personel bilgileri'!A664&lt;&gt;0,('proje ve personel bilgileri'!A664)," ")</f>
        <v xml:space="preserve"> </v>
      </c>
      <c r="C1262" s="105"/>
      <c r="D1262" s="296"/>
      <c r="E1262" s="296"/>
      <c r="F1262" s="296"/>
      <c r="G1262" s="296"/>
      <c r="H1262" s="296"/>
      <c r="I1262" s="296"/>
      <c r="J1262" s="296"/>
      <c r="K1262" s="104">
        <f t="shared" si="72"/>
        <v>0</v>
      </c>
    </row>
    <row r="1263" spans="1:11" ht="15.75" customHeight="1" x14ac:dyDescent="0.25">
      <c r="A1263" s="2">
        <v>652</v>
      </c>
      <c r="B1263" s="101" t="str">
        <f>IF('proje ve personel bilgileri'!A665&lt;&gt;0,('proje ve personel bilgileri'!A665)," ")</f>
        <v xml:space="preserve"> </v>
      </c>
      <c r="C1263" s="105"/>
      <c r="D1263" s="296"/>
      <c r="E1263" s="296"/>
      <c r="F1263" s="296"/>
      <c r="G1263" s="296"/>
      <c r="H1263" s="296"/>
      <c r="I1263" s="296"/>
      <c r="J1263" s="296"/>
      <c r="K1263" s="104">
        <f t="shared" si="72"/>
        <v>0</v>
      </c>
    </row>
    <row r="1264" spans="1:11" ht="15.75" customHeight="1" x14ac:dyDescent="0.25">
      <c r="A1264" s="1">
        <v>653</v>
      </c>
      <c r="B1264" s="101" t="str">
        <f>IF('proje ve personel bilgileri'!A666&lt;&gt;0,('proje ve personel bilgileri'!A666)," ")</f>
        <v xml:space="preserve"> </v>
      </c>
      <c r="C1264" s="105"/>
      <c r="D1264" s="296"/>
      <c r="E1264" s="296"/>
      <c r="F1264" s="296"/>
      <c r="G1264" s="296"/>
      <c r="H1264" s="296"/>
      <c r="I1264" s="296"/>
      <c r="J1264" s="296"/>
      <c r="K1264" s="104">
        <f t="shared" si="72"/>
        <v>0</v>
      </c>
    </row>
    <row r="1265" spans="1:11" ht="15.75" customHeight="1" x14ac:dyDescent="0.25">
      <c r="A1265" s="2">
        <v>654</v>
      </c>
      <c r="B1265" s="101" t="str">
        <f>IF('proje ve personel bilgileri'!A667&lt;&gt;0,('proje ve personel bilgileri'!A667)," ")</f>
        <v xml:space="preserve"> </v>
      </c>
      <c r="C1265" s="105"/>
      <c r="D1265" s="296"/>
      <c r="E1265" s="296"/>
      <c r="F1265" s="296"/>
      <c r="G1265" s="296"/>
      <c r="H1265" s="296"/>
      <c r="I1265" s="296"/>
      <c r="J1265" s="296"/>
      <c r="K1265" s="104">
        <f t="shared" si="72"/>
        <v>0</v>
      </c>
    </row>
    <row r="1266" spans="1:11" ht="15.75" customHeight="1" x14ac:dyDescent="0.25">
      <c r="A1266" s="1">
        <v>655</v>
      </c>
      <c r="B1266" s="101" t="str">
        <f>IF('proje ve personel bilgileri'!A668&lt;&gt;0,('proje ve personel bilgileri'!A668)," ")</f>
        <v xml:space="preserve"> </v>
      </c>
      <c r="C1266" s="105"/>
      <c r="D1266" s="296"/>
      <c r="E1266" s="296"/>
      <c r="F1266" s="296"/>
      <c r="G1266" s="296"/>
      <c r="H1266" s="296"/>
      <c r="I1266" s="296"/>
      <c r="J1266" s="296"/>
      <c r="K1266" s="104">
        <f t="shared" si="72"/>
        <v>0</v>
      </c>
    </row>
    <row r="1267" spans="1:11" ht="15.75" customHeight="1" x14ac:dyDescent="0.25">
      <c r="A1267" s="2">
        <v>656</v>
      </c>
      <c r="B1267" s="101" t="str">
        <f>IF('proje ve personel bilgileri'!A669&lt;&gt;0,('proje ve personel bilgileri'!A669)," ")</f>
        <v xml:space="preserve"> </v>
      </c>
      <c r="C1267" s="105"/>
      <c r="D1267" s="296"/>
      <c r="E1267" s="296"/>
      <c r="F1267" s="296"/>
      <c r="G1267" s="296"/>
      <c r="H1267" s="296"/>
      <c r="I1267" s="296"/>
      <c r="J1267" s="296"/>
      <c r="K1267" s="104">
        <f t="shared" si="72"/>
        <v>0</v>
      </c>
    </row>
    <row r="1268" spans="1:11" ht="15.75" customHeight="1" x14ac:dyDescent="0.25">
      <c r="A1268" s="1">
        <v>657</v>
      </c>
      <c r="B1268" s="101" t="str">
        <f>IF('proje ve personel bilgileri'!A670&lt;&gt;0,('proje ve personel bilgileri'!A670)," ")</f>
        <v xml:space="preserve"> </v>
      </c>
      <c r="C1268" s="105"/>
      <c r="D1268" s="296"/>
      <c r="E1268" s="296"/>
      <c r="F1268" s="296"/>
      <c r="G1268" s="296"/>
      <c r="H1268" s="296"/>
      <c r="I1268" s="296"/>
      <c r="J1268" s="296"/>
      <c r="K1268" s="104">
        <f t="shared" si="72"/>
        <v>0</v>
      </c>
    </row>
    <row r="1269" spans="1:11" ht="15.75" customHeight="1" x14ac:dyDescent="0.25">
      <c r="A1269" s="2">
        <v>658</v>
      </c>
      <c r="B1269" s="101" t="str">
        <f>IF('proje ve personel bilgileri'!A671&lt;&gt;0,('proje ve personel bilgileri'!A671)," ")</f>
        <v xml:space="preserve"> </v>
      </c>
      <c r="C1269" s="105"/>
      <c r="D1269" s="296"/>
      <c r="E1269" s="296"/>
      <c r="F1269" s="296"/>
      <c r="G1269" s="296"/>
      <c r="H1269" s="296"/>
      <c r="I1269" s="296"/>
      <c r="J1269" s="296"/>
      <c r="K1269" s="104">
        <f t="shared" si="72"/>
        <v>0</v>
      </c>
    </row>
    <row r="1270" spans="1:11" ht="15.75" customHeight="1" x14ac:dyDescent="0.25">
      <c r="A1270" s="1">
        <v>659</v>
      </c>
      <c r="B1270" s="101" t="str">
        <f>IF('proje ve personel bilgileri'!A672&lt;&gt;0,('proje ve personel bilgileri'!A672)," ")</f>
        <v xml:space="preserve"> </v>
      </c>
      <c r="C1270" s="105"/>
      <c r="D1270" s="296"/>
      <c r="E1270" s="296"/>
      <c r="F1270" s="296"/>
      <c r="G1270" s="296"/>
      <c r="H1270" s="296"/>
      <c r="I1270" s="296"/>
      <c r="J1270" s="296"/>
      <c r="K1270" s="104">
        <f t="shared" si="72"/>
        <v>0</v>
      </c>
    </row>
    <row r="1271" spans="1:11" ht="15.75" customHeight="1" x14ac:dyDescent="0.25">
      <c r="A1271" s="2">
        <v>660</v>
      </c>
      <c r="B1271" s="101" t="str">
        <f>IF('proje ve personel bilgileri'!A673&lt;&gt;0,('proje ve personel bilgileri'!A673)," ")</f>
        <v xml:space="preserve"> </v>
      </c>
      <c r="C1271" s="105"/>
      <c r="D1271" s="296"/>
      <c r="E1271" s="296"/>
      <c r="F1271" s="296"/>
      <c r="G1271" s="296"/>
      <c r="H1271" s="296"/>
      <c r="I1271" s="296"/>
      <c r="J1271" s="296"/>
      <c r="K1271" s="104">
        <f t="shared" si="72"/>
        <v>0</v>
      </c>
    </row>
    <row r="1272" spans="1:11" ht="15.75" customHeight="1" x14ac:dyDescent="0.25">
      <c r="A1272" s="1">
        <v>661</v>
      </c>
      <c r="B1272" s="101" t="str">
        <f>IF('proje ve personel bilgileri'!A674&lt;&gt;0,('proje ve personel bilgileri'!A674)," ")</f>
        <v xml:space="preserve"> </v>
      </c>
      <c r="C1272" s="105"/>
      <c r="D1272" s="296"/>
      <c r="E1272" s="296"/>
      <c r="F1272" s="296"/>
      <c r="G1272" s="296"/>
      <c r="H1272" s="296"/>
      <c r="I1272" s="296"/>
      <c r="J1272" s="296"/>
      <c r="K1272" s="104">
        <f t="shared" si="72"/>
        <v>0</v>
      </c>
    </row>
    <row r="1273" spans="1:11" ht="15.75" customHeight="1" x14ac:dyDescent="0.25">
      <c r="A1273" s="2">
        <v>662</v>
      </c>
      <c r="B1273" s="101" t="str">
        <f>IF('proje ve personel bilgileri'!A675&lt;&gt;0,('proje ve personel bilgileri'!A675)," ")</f>
        <v xml:space="preserve"> </v>
      </c>
      <c r="C1273" s="105"/>
      <c r="D1273" s="296"/>
      <c r="E1273" s="296"/>
      <c r="F1273" s="296"/>
      <c r="G1273" s="296"/>
      <c r="H1273" s="296"/>
      <c r="I1273" s="296"/>
      <c r="J1273" s="296"/>
      <c r="K1273" s="104">
        <f t="shared" si="72"/>
        <v>0</v>
      </c>
    </row>
    <row r="1274" spans="1:11" ht="15.75" customHeight="1" x14ac:dyDescent="0.25">
      <c r="A1274" s="1">
        <v>663</v>
      </c>
      <c r="B1274" s="101" t="str">
        <f>IF('proje ve personel bilgileri'!A676&lt;&gt;0,('proje ve personel bilgileri'!A676)," ")</f>
        <v xml:space="preserve"> </v>
      </c>
      <c r="C1274" s="105"/>
      <c r="D1274" s="296"/>
      <c r="E1274" s="296"/>
      <c r="F1274" s="296"/>
      <c r="G1274" s="296"/>
      <c r="H1274" s="296"/>
      <c r="I1274" s="296"/>
      <c r="J1274" s="296"/>
      <c r="K1274" s="104">
        <f t="shared" si="72"/>
        <v>0</v>
      </c>
    </row>
    <row r="1275" spans="1:11" ht="15.75" customHeight="1" x14ac:dyDescent="0.25">
      <c r="A1275" s="2">
        <v>664</v>
      </c>
      <c r="B1275" s="101" t="str">
        <f>IF('proje ve personel bilgileri'!A677&lt;&gt;0,('proje ve personel bilgileri'!A677)," ")</f>
        <v xml:space="preserve"> </v>
      </c>
      <c r="C1275" s="105"/>
      <c r="D1275" s="296"/>
      <c r="E1275" s="296"/>
      <c r="F1275" s="296"/>
      <c r="G1275" s="296"/>
      <c r="H1275" s="296"/>
      <c r="I1275" s="296"/>
      <c r="J1275" s="296"/>
      <c r="K1275" s="104">
        <f t="shared" si="72"/>
        <v>0</v>
      </c>
    </row>
    <row r="1276" spans="1:11" ht="15.75" customHeight="1" x14ac:dyDescent="0.25">
      <c r="A1276" s="1">
        <v>665</v>
      </c>
      <c r="B1276" s="101" t="str">
        <f>IF('proje ve personel bilgileri'!A678&lt;&gt;0,('proje ve personel bilgileri'!A678)," ")</f>
        <v xml:space="preserve"> </v>
      </c>
      <c r="C1276" s="105"/>
      <c r="D1276" s="296"/>
      <c r="E1276" s="296"/>
      <c r="F1276" s="296"/>
      <c r="G1276" s="296"/>
      <c r="H1276" s="296"/>
      <c r="I1276" s="296"/>
      <c r="J1276" s="296"/>
      <c r="K1276" s="104">
        <f t="shared" si="72"/>
        <v>0</v>
      </c>
    </row>
    <row r="1277" spans="1:11" ht="15" customHeight="1" x14ac:dyDescent="0.25">
      <c r="A1277" s="2">
        <v>666</v>
      </c>
      <c r="B1277" s="101" t="str">
        <f>IF('proje ve personel bilgileri'!A679&lt;&gt;0,('proje ve personel bilgileri'!A679)," ")</f>
        <v xml:space="preserve"> </v>
      </c>
      <c r="C1277" s="105"/>
      <c r="D1277" s="296"/>
      <c r="E1277" s="296"/>
      <c r="F1277" s="296"/>
      <c r="G1277" s="296"/>
      <c r="H1277" s="296"/>
      <c r="I1277" s="296"/>
      <c r="J1277" s="296"/>
      <c r="K1277" s="104">
        <f t="shared" si="72"/>
        <v>0</v>
      </c>
    </row>
    <row r="1278" spans="1:11" ht="15.75" customHeight="1" x14ac:dyDescent="0.25">
      <c r="A1278" s="341" t="s">
        <v>99</v>
      </c>
      <c r="B1278" s="342"/>
      <c r="C1278" s="7" t="str">
        <f t="shared" ref="C1278:J1278" si="73">IF($K$28&lt;&gt;0,SUM(C1260:C1277)," ")</f>
        <v xml:space="preserve"> </v>
      </c>
      <c r="D1278" s="8" t="str">
        <f t="shared" si="73"/>
        <v xml:space="preserve"> </v>
      </c>
      <c r="E1278" s="8" t="str">
        <f t="shared" si="73"/>
        <v xml:space="preserve"> </v>
      </c>
      <c r="F1278" s="8" t="str">
        <f t="shared" si="73"/>
        <v xml:space="preserve"> </v>
      </c>
      <c r="G1278" s="8" t="str">
        <f t="shared" si="73"/>
        <v xml:space="preserve"> </v>
      </c>
      <c r="H1278" s="8" t="str">
        <f t="shared" si="73"/>
        <v xml:space="preserve"> </v>
      </c>
      <c r="I1278" s="8" t="str">
        <f t="shared" si="73"/>
        <v xml:space="preserve"> </v>
      </c>
      <c r="J1278" s="8" t="str">
        <f t="shared" si="73"/>
        <v xml:space="preserve"> </v>
      </c>
      <c r="K1278" s="9">
        <f>SUM(K1260:K1277)+K1242</f>
        <v>0</v>
      </c>
    </row>
    <row r="1279" spans="1:11" ht="15" customHeight="1" x14ac:dyDescent="0.25">
      <c r="A1279" s="300"/>
    </row>
    <row r="1280" spans="1:11" ht="15" customHeight="1" x14ac:dyDescent="0.25">
      <c r="A1280" s="332" t="s">
        <v>100</v>
      </c>
      <c r="B1280" s="332"/>
      <c r="C1280" s="332"/>
      <c r="D1280" s="332"/>
      <c r="E1280" s="332"/>
      <c r="F1280" s="332"/>
      <c r="G1280" s="332"/>
      <c r="H1280" s="332"/>
      <c r="I1280" s="332"/>
      <c r="J1280" s="332"/>
      <c r="K1280" s="332"/>
    </row>
    <row r="1281" spans="1:11" ht="15" customHeight="1" x14ac:dyDescent="0.25">
      <c r="A1281" s="51"/>
    </row>
    <row r="1282" spans="1:11" ht="15" customHeight="1" x14ac:dyDescent="0.25">
      <c r="A1282" s="298" t="s">
        <v>101</v>
      </c>
    </row>
    <row r="1283" spans="1:11" ht="15" customHeight="1" x14ac:dyDescent="0.25">
      <c r="C1283" s="298" t="s">
        <v>102</v>
      </c>
      <c r="E1283" s="298" t="s">
        <v>103</v>
      </c>
    </row>
    <row r="1287" spans="1:11" ht="15.75" customHeight="1" x14ac:dyDescent="0.25">
      <c r="A1287" s="348" t="s">
        <v>85</v>
      </c>
      <c r="B1287" s="348"/>
      <c r="C1287" s="348"/>
      <c r="D1287" s="348"/>
      <c r="E1287" s="348"/>
      <c r="F1287" s="348"/>
      <c r="G1287" s="348"/>
      <c r="H1287" s="348"/>
      <c r="I1287" s="348"/>
      <c r="J1287" s="348"/>
      <c r="K1287" s="348"/>
    </row>
    <row r="1288" spans="1:11" ht="15" customHeight="1" x14ac:dyDescent="0.25">
      <c r="A1288" s="70"/>
      <c r="B1288" s="70"/>
      <c r="C1288" s="70"/>
      <c r="D1288" s="70"/>
      <c r="E1288" s="70"/>
      <c r="F1288" s="78">
        <f>'proje ve personel bilgileri'!$B$5</f>
        <v>0</v>
      </c>
      <c r="G1288" s="72">
        <f>IF('proje ve personel bilgileri'!$B$6=1,"/ Ocak ayına aittir.",(IF('proje ve personel bilgileri'!$B$6=2,"/ Temmuz ayına aittir.",0)))</f>
        <v>0</v>
      </c>
      <c r="H1288" s="70"/>
      <c r="I1288" s="70"/>
      <c r="J1288" s="70"/>
      <c r="K1288" s="70"/>
    </row>
    <row r="1289" spans="1:11" ht="18.75" customHeight="1" x14ac:dyDescent="0.25">
      <c r="K1289" s="4" t="s">
        <v>86</v>
      </c>
    </row>
    <row r="1290" spans="1:11" ht="15.75" customHeight="1" x14ac:dyDescent="0.25">
      <c r="A1290" s="349" t="s">
        <v>2</v>
      </c>
      <c r="B1290" s="350"/>
      <c r="C1290" s="351">
        <f>'proje ve personel bilgileri'!$B$2</f>
        <v>0</v>
      </c>
      <c r="D1290" s="352"/>
      <c r="E1290" s="352"/>
      <c r="F1290" s="352"/>
      <c r="G1290" s="352"/>
      <c r="H1290" s="352"/>
      <c r="I1290" s="352"/>
      <c r="J1290" s="352"/>
      <c r="K1290" s="353"/>
    </row>
    <row r="1291" spans="1:11" ht="15.75" customHeight="1" x14ac:dyDescent="0.25">
      <c r="A1291" s="354" t="s">
        <v>4</v>
      </c>
      <c r="B1291" s="355"/>
      <c r="C1291" s="356">
        <f>'proje ve personel bilgileri'!$B$3</f>
        <v>0</v>
      </c>
      <c r="D1291" s="357"/>
      <c r="E1291" s="357"/>
      <c r="F1291" s="357"/>
      <c r="G1291" s="357"/>
      <c r="H1291" s="357"/>
      <c r="I1291" s="357"/>
      <c r="J1291" s="357"/>
      <c r="K1291" s="358"/>
    </row>
    <row r="1292" spans="1:11" ht="15" customHeight="1" x14ac:dyDescent="0.25">
      <c r="A1292" s="343" t="s">
        <v>87</v>
      </c>
      <c r="B1292" s="343" t="s">
        <v>15</v>
      </c>
      <c r="C1292" s="343" t="s">
        <v>88</v>
      </c>
      <c r="D1292" s="344" t="s">
        <v>89</v>
      </c>
      <c r="E1292" s="346"/>
      <c r="F1292" s="347"/>
      <c r="G1292" s="343" t="s">
        <v>90</v>
      </c>
      <c r="H1292" s="333" t="s">
        <v>91</v>
      </c>
      <c r="I1292" s="333" t="s">
        <v>92</v>
      </c>
      <c r="J1292" s="333" t="s">
        <v>93</v>
      </c>
      <c r="K1292" s="336" t="s">
        <v>94</v>
      </c>
    </row>
    <row r="1293" spans="1:11" ht="15.75" customHeight="1" x14ac:dyDescent="0.25">
      <c r="A1293" s="338"/>
      <c r="B1293" s="338"/>
      <c r="C1293" s="338"/>
      <c r="D1293" s="345"/>
      <c r="E1293" s="339" t="s">
        <v>95</v>
      </c>
      <c r="F1293" s="340"/>
      <c r="G1293" s="338"/>
      <c r="H1293" s="334"/>
      <c r="I1293" s="334"/>
      <c r="J1293" s="334"/>
      <c r="K1293" s="337"/>
    </row>
    <row r="1294" spans="1:11" ht="60.75" customHeight="1" x14ac:dyDescent="0.25">
      <c r="A1294" s="338"/>
      <c r="B1294" s="338"/>
      <c r="C1294" s="338"/>
      <c r="D1294" s="345"/>
      <c r="E1294" s="5" t="s">
        <v>104</v>
      </c>
      <c r="F1294" s="5" t="s">
        <v>97</v>
      </c>
      <c r="G1294" s="338"/>
      <c r="H1294" s="334"/>
      <c r="I1294" s="335"/>
      <c r="J1294" s="335"/>
      <c r="K1294" s="338"/>
    </row>
    <row r="1295" spans="1:11" ht="15.75" customHeight="1" x14ac:dyDescent="0.25">
      <c r="A1295" s="338"/>
      <c r="B1295" s="338"/>
      <c r="C1295" s="338"/>
      <c r="D1295" s="345"/>
      <c r="E1295" s="6" t="s">
        <v>98</v>
      </c>
      <c r="F1295" s="6" t="s">
        <v>98</v>
      </c>
      <c r="G1295" s="294" t="s">
        <v>98</v>
      </c>
      <c r="H1295" s="294" t="s">
        <v>98</v>
      </c>
      <c r="I1295" s="297" t="s">
        <v>98</v>
      </c>
      <c r="J1295" s="6" t="s">
        <v>98</v>
      </c>
      <c r="K1295" s="338"/>
    </row>
    <row r="1296" spans="1:11" ht="15.75" customHeight="1" x14ac:dyDescent="0.25">
      <c r="A1296" s="1">
        <v>667</v>
      </c>
      <c r="B1296" s="101" t="str">
        <f>IF('proje ve personel bilgileri'!A680&lt;&gt;0,('proje ve personel bilgileri'!A680)," ")</f>
        <v xml:space="preserve"> </v>
      </c>
      <c r="C1296" s="102"/>
      <c r="D1296" s="103"/>
      <c r="E1296" s="103"/>
      <c r="F1296" s="103"/>
      <c r="G1296" s="103"/>
      <c r="H1296" s="103"/>
      <c r="I1296" s="103"/>
      <c r="J1296" s="103"/>
      <c r="K1296" s="104">
        <f t="shared" ref="K1296:K1313" si="74">IF(D1296&lt;&gt;0,SUM(D1296+E1296+F1296+G1296-H1296-I1296-J1296),0)</f>
        <v>0</v>
      </c>
    </row>
    <row r="1297" spans="1:11" ht="15.75" customHeight="1" x14ac:dyDescent="0.25">
      <c r="A1297" s="2">
        <v>668</v>
      </c>
      <c r="B1297" s="101" t="str">
        <f>IF('proje ve personel bilgileri'!A681&lt;&gt;0,('proje ve personel bilgileri'!A681)," ")</f>
        <v xml:space="preserve"> </v>
      </c>
      <c r="C1297" s="105"/>
      <c r="D1297" s="296"/>
      <c r="E1297" s="296"/>
      <c r="F1297" s="296"/>
      <c r="G1297" s="296"/>
      <c r="H1297" s="296"/>
      <c r="I1297" s="296"/>
      <c r="J1297" s="296"/>
      <c r="K1297" s="104">
        <f t="shared" si="74"/>
        <v>0</v>
      </c>
    </row>
    <row r="1298" spans="1:11" ht="15.75" customHeight="1" x14ac:dyDescent="0.25">
      <c r="A1298" s="1">
        <v>669</v>
      </c>
      <c r="B1298" s="101" t="str">
        <f>IF('proje ve personel bilgileri'!A682&lt;&gt;0,('proje ve personel bilgileri'!A682)," ")</f>
        <v xml:space="preserve"> </v>
      </c>
      <c r="C1298" s="105"/>
      <c r="D1298" s="296"/>
      <c r="E1298" s="296"/>
      <c r="F1298" s="296"/>
      <c r="G1298" s="296"/>
      <c r="H1298" s="296"/>
      <c r="I1298" s="296"/>
      <c r="J1298" s="296"/>
      <c r="K1298" s="104">
        <f t="shared" si="74"/>
        <v>0</v>
      </c>
    </row>
    <row r="1299" spans="1:11" ht="15.75" customHeight="1" x14ac:dyDescent="0.25">
      <c r="A1299" s="2">
        <v>670</v>
      </c>
      <c r="B1299" s="101" t="str">
        <f>IF('proje ve personel bilgileri'!A683&lt;&gt;0,('proje ve personel bilgileri'!A683)," ")</f>
        <v xml:space="preserve"> </v>
      </c>
      <c r="C1299" s="105"/>
      <c r="D1299" s="296"/>
      <c r="E1299" s="296"/>
      <c r="F1299" s="296"/>
      <c r="G1299" s="296"/>
      <c r="H1299" s="296"/>
      <c r="I1299" s="296"/>
      <c r="J1299" s="296"/>
      <c r="K1299" s="104">
        <f t="shared" si="74"/>
        <v>0</v>
      </c>
    </row>
    <row r="1300" spans="1:11" ht="15.75" customHeight="1" x14ac:dyDescent="0.25">
      <c r="A1300" s="1">
        <v>671</v>
      </c>
      <c r="B1300" s="101" t="str">
        <f>IF('proje ve personel bilgileri'!A684&lt;&gt;0,('proje ve personel bilgileri'!A684)," ")</f>
        <v xml:space="preserve"> </v>
      </c>
      <c r="C1300" s="105"/>
      <c r="D1300" s="296"/>
      <c r="E1300" s="296"/>
      <c r="F1300" s="296"/>
      <c r="G1300" s="296"/>
      <c r="H1300" s="296"/>
      <c r="I1300" s="296"/>
      <c r="J1300" s="296"/>
      <c r="K1300" s="104">
        <f t="shared" si="74"/>
        <v>0</v>
      </c>
    </row>
    <row r="1301" spans="1:11" ht="15.75" customHeight="1" x14ac:dyDescent="0.25">
      <c r="A1301" s="2">
        <v>672</v>
      </c>
      <c r="B1301" s="101" t="str">
        <f>IF('proje ve personel bilgileri'!A685&lt;&gt;0,('proje ve personel bilgileri'!A685)," ")</f>
        <v xml:space="preserve"> </v>
      </c>
      <c r="C1301" s="105"/>
      <c r="D1301" s="296"/>
      <c r="E1301" s="296"/>
      <c r="F1301" s="296"/>
      <c r="G1301" s="296"/>
      <c r="H1301" s="296"/>
      <c r="I1301" s="296"/>
      <c r="J1301" s="296"/>
      <c r="K1301" s="104">
        <f t="shared" si="74"/>
        <v>0</v>
      </c>
    </row>
    <row r="1302" spans="1:11" ht="15.75" customHeight="1" x14ac:dyDescent="0.25">
      <c r="A1302" s="1">
        <v>673</v>
      </c>
      <c r="B1302" s="101" t="str">
        <f>IF('proje ve personel bilgileri'!A686&lt;&gt;0,('proje ve personel bilgileri'!A686)," ")</f>
        <v xml:space="preserve"> </v>
      </c>
      <c r="C1302" s="105"/>
      <c r="D1302" s="296"/>
      <c r="E1302" s="296"/>
      <c r="F1302" s="296"/>
      <c r="G1302" s="296"/>
      <c r="H1302" s="296"/>
      <c r="I1302" s="296"/>
      <c r="J1302" s="296"/>
      <c r="K1302" s="104">
        <f t="shared" si="74"/>
        <v>0</v>
      </c>
    </row>
    <row r="1303" spans="1:11" ht="15.75" customHeight="1" x14ac:dyDescent="0.25">
      <c r="A1303" s="2">
        <v>674</v>
      </c>
      <c r="B1303" s="101" t="str">
        <f>IF('proje ve personel bilgileri'!A687&lt;&gt;0,('proje ve personel bilgileri'!A687)," ")</f>
        <v xml:space="preserve"> </v>
      </c>
      <c r="C1303" s="105"/>
      <c r="D1303" s="296"/>
      <c r="E1303" s="296"/>
      <c r="F1303" s="296"/>
      <c r="G1303" s="296"/>
      <c r="H1303" s="296"/>
      <c r="I1303" s="296"/>
      <c r="J1303" s="296"/>
      <c r="K1303" s="104">
        <f t="shared" si="74"/>
        <v>0</v>
      </c>
    </row>
    <row r="1304" spans="1:11" ht="15.75" customHeight="1" x14ac:dyDescent="0.25">
      <c r="A1304" s="1">
        <v>675</v>
      </c>
      <c r="B1304" s="101" t="str">
        <f>IF('proje ve personel bilgileri'!A688&lt;&gt;0,('proje ve personel bilgileri'!A688)," ")</f>
        <v xml:space="preserve"> </v>
      </c>
      <c r="C1304" s="105"/>
      <c r="D1304" s="296"/>
      <c r="E1304" s="296"/>
      <c r="F1304" s="296"/>
      <c r="G1304" s="296"/>
      <c r="H1304" s="296"/>
      <c r="I1304" s="296"/>
      <c r="J1304" s="296"/>
      <c r="K1304" s="104">
        <f t="shared" si="74"/>
        <v>0</v>
      </c>
    </row>
    <row r="1305" spans="1:11" ht="15.75" customHeight="1" x14ac:dyDescent="0.25">
      <c r="A1305" s="2">
        <v>676</v>
      </c>
      <c r="B1305" s="101" t="str">
        <f>IF('proje ve personel bilgileri'!A689&lt;&gt;0,('proje ve personel bilgileri'!A689)," ")</f>
        <v xml:space="preserve"> </v>
      </c>
      <c r="C1305" s="105"/>
      <c r="D1305" s="296"/>
      <c r="E1305" s="296"/>
      <c r="F1305" s="296"/>
      <c r="G1305" s="296"/>
      <c r="H1305" s="296"/>
      <c r="I1305" s="296"/>
      <c r="J1305" s="296"/>
      <c r="K1305" s="104">
        <f t="shared" si="74"/>
        <v>0</v>
      </c>
    </row>
    <row r="1306" spans="1:11" ht="15.75" customHeight="1" x14ac:dyDescent="0.25">
      <c r="A1306" s="1">
        <v>677</v>
      </c>
      <c r="B1306" s="101" t="str">
        <f>IF('proje ve personel bilgileri'!A690&lt;&gt;0,('proje ve personel bilgileri'!A690)," ")</f>
        <v xml:space="preserve"> </v>
      </c>
      <c r="C1306" s="105"/>
      <c r="D1306" s="296"/>
      <c r="E1306" s="296"/>
      <c r="F1306" s="296"/>
      <c r="G1306" s="296"/>
      <c r="H1306" s="296"/>
      <c r="I1306" s="296"/>
      <c r="J1306" s="296"/>
      <c r="K1306" s="104">
        <f t="shared" si="74"/>
        <v>0</v>
      </c>
    </row>
    <row r="1307" spans="1:11" ht="15.75" customHeight="1" x14ac:dyDescent="0.25">
      <c r="A1307" s="2">
        <v>678</v>
      </c>
      <c r="B1307" s="101" t="str">
        <f>IF('proje ve personel bilgileri'!A691&lt;&gt;0,('proje ve personel bilgileri'!A691)," ")</f>
        <v xml:space="preserve"> </v>
      </c>
      <c r="C1307" s="105"/>
      <c r="D1307" s="296"/>
      <c r="E1307" s="296"/>
      <c r="F1307" s="296"/>
      <c r="G1307" s="296"/>
      <c r="H1307" s="296"/>
      <c r="I1307" s="296"/>
      <c r="J1307" s="296"/>
      <c r="K1307" s="104">
        <f t="shared" si="74"/>
        <v>0</v>
      </c>
    </row>
    <row r="1308" spans="1:11" ht="15.75" customHeight="1" x14ac:dyDescent="0.25">
      <c r="A1308" s="1">
        <v>679</v>
      </c>
      <c r="B1308" s="101" t="str">
        <f>IF('proje ve personel bilgileri'!A692&lt;&gt;0,('proje ve personel bilgileri'!A692)," ")</f>
        <v xml:space="preserve"> </v>
      </c>
      <c r="C1308" s="105"/>
      <c r="D1308" s="296"/>
      <c r="E1308" s="296"/>
      <c r="F1308" s="296"/>
      <c r="G1308" s="296"/>
      <c r="H1308" s="296"/>
      <c r="I1308" s="296"/>
      <c r="J1308" s="296"/>
      <c r="K1308" s="104">
        <f t="shared" si="74"/>
        <v>0</v>
      </c>
    </row>
    <row r="1309" spans="1:11" ht="15.75" customHeight="1" x14ac:dyDescent="0.25">
      <c r="A1309" s="2">
        <v>680</v>
      </c>
      <c r="B1309" s="101" t="str">
        <f>IF('proje ve personel bilgileri'!A693&lt;&gt;0,('proje ve personel bilgileri'!A693)," ")</f>
        <v xml:space="preserve"> </v>
      </c>
      <c r="C1309" s="105"/>
      <c r="D1309" s="296"/>
      <c r="E1309" s="296"/>
      <c r="F1309" s="296"/>
      <c r="G1309" s="296"/>
      <c r="H1309" s="296"/>
      <c r="I1309" s="296"/>
      <c r="J1309" s="296"/>
      <c r="K1309" s="104">
        <f t="shared" si="74"/>
        <v>0</v>
      </c>
    </row>
    <row r="1310" spans="1:11" ht="15.75" customHeight="1" x14ac:dyDescent="0.25">
      <c r="A1310" s="1">
        <v>681</v>
      </c>
      <c r="B1310" s="101" t="str">
        <f>IF('proje ve personel bilgileri'!A694&lt;&gt;0,('proje ve personel bilgileri'!A694)," ")</f>
        <v xml:space="preserve"> </v>
      </c>
      <c r="C1310" s="105"/>
      <c r="D1310" s="296"/>
      <c r="E1310" s="296"/>
      <c r="F1310" s="296"/>
      <c r="G1310" s="296"/>
      <c r="H1310" s="296"/>
      <c r="I1310" s="296"/>
      <c r="J1310" s="296"/>
      <c r="K1310" s="104">
        <f t="shared" si="74"/>
        <v>0</v>
      </c>
    </row>
    <row r="1311" spans="1:11" ht="15.75" customHeight="1" x14ac:dyDescent="0.25">
      <c r="A1311" s="2">
        <v>682</v>
      </c>
      <c r="B1311" s="101" t="str">
        <f>IF('proje ve personel bilgileri'!A695&lt;&gt;0,('proje ve personel bilgileri'!A695)," ")</f>
        <v xml:space="preserve"> </v>
      </c>
      <c r="C1311" s="105"/>
      <c r="D1311" s="296"/>
      <c r="E1311" s="296"/>
      <c r="F1311" s="296"/>
      <c r="G1311" s="296"/>
      <c r="H1311" s="296"/>
      <c r="I1311" s="296"/>
      <c r="J1311" s="296"/>
      <c r="K1311" s="104">
        <f t="shared" si="74"/>
        <v>0</v>
      </c>
    </row>
    <row r="1312" spans="1:11" ht="15.75" customHeight="1" x14ac:dyDescent="0.25">
      <c r="A1312" s="1">
        <v>683</v>
      </c>
      <c r="B1312" s="101" t="str">
        <f>IF('proje ve personel bilgileri'!A696&lt;&gt;0,('proje ve personel bilgileri'!A696)," ")</f>
        <v xml:space="preserve"> </v>
      </c>
      <c r="C1312" s="105"/>
      <c r="D1312" s="296"/>
      <c r="E1312" s="296"/>
      <c r="F1312" s="296"/>
      <c r="G1312" s="296"/>
      <c r="H1312" s="296"/>
      <c r="I1312" s="296"/>
      <c r="J1312" s="296"/>
      <c r="K1312" s="104">
        <f t="shared" si="74"/>
        <v>0</v>
      </c>
    </row>
    <row r="1313" spans="1:11" ht="15" customHeight="1" x14ac:dyDescent="0.25">
      <c r="A1313" s="2">
        <v>684</v>
      </c>
      <c r="B1313" s="101" t="str">
        <f>IF('proje ve personel bilgileri'!A697&lt;&gt;0,('proje ve personel bilgileri'!A697)," ")</f>
        <v xml:space="preserve"> </v>
      </c>
      <c r="C1313" s="105"/>
      <c r="D1313" s="296"/>
      <c r="E1313" s="296"/>
      <c r="F1313" s="296"/>
      <c r="G1313" s="296"/>
      <c r="H1313" s="296"/>
      <c r="I1313" s="296"/>
      <c r="J1313" s="296"/>
      <c r="K1313" s="104">
        <f t="shared" si="74"/>
        <v>0</v>
      </c>
    </row>
    <row r="1314" spans="1:11" ht="15.75" customHeight="1" x14ac:dyDescent="0.25">
      <c r="A1314" s="341" t="s">
        <v>99</v>
      </c>
      <c r="B1314" s="342"/>
      <c r="C1314" s="7" t="str">
        <f t="shared" ref="C1314:J1314" si="75">IF($K$28&lt;&gt;0,SUM(C1296:C1313)," ")</f>
        <v xml:space="preserve"> </v>
      </c>
      <c r="D1314" s="8" t="str">
        <f t="shared" si="75"/>
        <v xml:space="preserve"> </v>
      </c>
      <c r="E1314" s="8" t="str">
        <f t="shared" si="75"/>
        <v xml:space="preserve"> </v>
      </c>
      <c r="F1314" s="8" t="str">
        <f t="shared" si="75"/>
        <v xml:space="preserve"> </v>
      </c>
      <c r="G1314" s="8" t="str">
        <f t="shared" si="75"/>
        <v xml:space="preserve"> </v>
      </c>
      <c r="H1314" s="8" t="str">
        <f t="shared" si="75"/>
        <v xml:space="preserve"> </v>
      </c>
      <c r="I1314" s="8" t="str">
        <f t="shared" si="75"/>
        <v xml:space="preserve"> </v>
      </c>
      <c r="J1314" s="8" t="str">
        <f t="shared" si="75"/>
        <v xml:space="preserve"> </v>
      </c>
      <c r="K1314" s="9">
        <f>SUM(K1296:K1313)+K1278</f>
        <v>0</v>
      </c>
    </row>
    <row r="1315" spans="1:11" ht="15" customHeight="1" x14ac:dyDescent="0.25">
      <c r="A1315" s="300"/>
    </row>
    <row r="1316" spans="1:11" ht="15" customHeight="1" x14ac:dyDescent="0.25">
      <c r="A1316" s="332" t="s">
        <v>100</v>
      </c>
      <c r="B1316" s="332"/>
      <c r="C1316" s="332"/>
      <c r="D1316" s="332"/>
      <c r="E1316" s="332"/>
      <c r="F1316" s="332"/>
      <c r="G1316" s="332"/>
      <c r="H1316" s="332"/>
      <c r="I1316" s="332"/>
      <c r="J1316" s="332"/>
      <c r="K1316" s="332"/>
    </row>
    <row r="1317" spans="1:11" ht="15" customHeight="1" x14ac:dyDescent="0.25">
      <c r="A1317" s="51"/>
    </row>
    <row r="1318" spans="1:11" ht="15" customHeight="1" x14ac:dyDescent="0.25">
      <c r="A1318" s="298" t="s">
        <v>101</v>
      </c>
    </row>
    <row r="1319" spans="1:11" ht="15" customHeight="1" x14ac:dyDescent="0.25">
      <c r="C1319" s="298" t="s">
        <v>102</v>
      </c>
      <c r="E1319" s="298" t="s">
        <v>103</v>
      </c>
    </row>
    <row r="1323" spans="1:11" ht="15.75" customHeight="1" x14ac:dyDescent="0.25">
      <c r="A1323" s="348" t="s">
        <v>85</v>
      </c>
      <c r="B1323" s="348"/>
      <c r="C1323" s="348"/>
      <c r="D1323" s="348"/>
      <c r="E1323" s="348"/>
      <c r="F1323" s="348"/>
      <c r="G1323" s="348"/>
      <c r="H1323" s="348"/>
      <c r="I1323" s="348"/>
      <c r="J1323" s="348"/>
      <c r="K1323" s="348"/>
    </row>
    <row r="1324" spans="1:11" ht="15" customHeight="1" x14ac:dyDescent="0.25">
      <c r="A1324" s="70"/>
      <c r="B1324" s="70"/>
      <c r="C1324" s="70"/>
      <c r="D1324" s="70"/>
      <c r="E1324" s="70"/>
      <c r="F1324" s="78">
        <f>'proje ve personel bilgileri'!$B$5</f>
        <v>0</v>
      </c>
      <c r="G1324" s="72">
        <f>IF('proje ve personel bilgileri'!$B$6=1,"/ Ocak ayına aittir.",(IF('proje ve personel bilgileri'!$B$6=2,"/ Temmuz ayına aittir.",0)))</f>
        <v>0</v>
      </c>
      <c r="H1324" s="70"/>
      <c r="I1324" s="70"/>
      <c r="J1324" s="70"/>
      <c r="K1324" s="70"/>
    </row>
    <row r="1325" spans="1:11" ht="18.75" customHeight="1" x14ac:dyDescent="0.25">
      <c r="K1325" s="4" t="s">
        <v>86</v>
      </c>
    </row>
    <row r="1326" spans="1:11" ht="15.75" customHeight="1" x14ac:dyDescent="0.25">
      <c r="A1326" s="349" t="s">
        <v>2</v>
      </c>
      <c r="B1326" s="350"/>
      <c r="C1326" s="351">
        <f>'proje ve personel bilgileri'!$B$2</f>
        <v>0</v>
      </c>
      <c r="D1326" s="352"/>
      <c r="E1326" s="352"/>
      <c r="F1326" s="352"/>
      <c r="G1326" s="352"/>
      <c r="H1326" s="352"/>
      <c r="I1326" s="352"/>
      <c r="J1326" s="352"/>
      <c r="K1326" s="353"/>
    </row>
    <row r="1327" spans="1:11" ht="15.75" customHeight="1" x14ac:dyDescent="0.25">
      <c r="A1327" s="354" t="s">
        <v>4</v>
      </c>
      <c r="B1327" s="355"/>
      <c r="C1327" s="356">
        <f>'proje ve personel bilgileri'!$B$3</f>
        <v>0</v>
      </c>
      <c r="D1327" s="357"/>
      <c r="E1327" s="357"/>
      <c r="F1327" s="357"/>
      <c r="G1327" s="357"/>
      <c r="H1327" s="357"/>
      <c r="I1327" s="357"/>
      <c r="J1327" s="357"/>
      <c r="K1327" s="358"/>
    </row>
    <row r="1328" spans="1:11" ht="15" customHeight="1" x14ac:dyDescent="0.25">
      <c r="A1328" s="343" t="s">
        <v>87</v>
      </c>
      <c r="B1328" s="343" t="s">
        <v>15</v>
      </c>
      <c r="C1328" s="343" t="s">
        <v>88</v>
      </c>
      <c r="D1328" s="344" t="s">
        <v>89</v>
      </c>
      <c r="E1328" s="346"/>
      <c r="F1328" s="347"/>
      <c r="G1328" s="343" t="s">
        <v>90</v>
      </c>
      <c r="H1328" s="333" t="s">
        <v>91</v>
      </c>
      <c r="I1328" s="333" t="s">
        <v>92</v>
      </c>
      <c r="J1328" s="333" t="s">
        <v>93</v>
      </c>
      <c r="K1328" s="336" t="s">
        <v>94</v>
      </c>
    </row>
    <row r="1329" spans="1:11" ht="15.75" customHeight="1" x14ac:dyDescent="0.25">
      <c r="A1329" s="338"/>
      <c r="B1329" s="338"/>
      <c r="C1329" s="338"/>
      <c r="D1329" s="345"/>
      <c r="E1329" s="339" t="s">
        <v>95</v>
      </c>
      <c r="F1329" s="340"/>
      <c r="G1329" s="338"/>
      <c r="H1329" s="334"/>
      <c r="I1329" s="334"/>
      <c r="J1329" s="334"/>
      <c r="K1329" s="337"/>
    </row>
    <row r="1330" spans="1:11" ht="60.75" customHeight="1" x14ac:dyDescent="0.25">
      <c r="A1330" s="338"/>
      <c r="B1330" s="338"/>
      <c r="C1330" s="338"/>
      <c r="D1330" s="345"/>
      <c r="E1330" s="5" t="s">
        <v>104</v>
      </c>
      <c r="F1330" s="5" t="s">
        <v>97</v>
      </c>
      <c r="G1330" s="338"/>
      <c r="H1330" s="334"/>
      <c r="I1330" s="335"/>
      <c r="J1330" s="335"/>
      <c r="K1330" s="338"/>
    </row>
    <row r="1331" spans="1:11" ht="15.75" customHeight="1" x14ac:dyDescent="0.25">
      <c r="A1331" s="338"/>
      <c r="B1331" s="338"/>
      <c r="C1331" s="338"/>
      <c r="D1331" s="345"/>
      <c r="E1331" s="6" t="s">
        <v>98</v>
      </c>
      <c r="F1331" s="6" t="s">
        <v>98</v>
      </c>
      <c r="G1331" s="294" t="s">
        <v>98</v>
      </c>
      <c r="H1331" s="294" t="s">
        <v>98</v>
      </c>
      <c r="I1331" s="297" t="s">
        <v>98</v>
      </c>
      <c r="J1331" s="6" t="s">
        <v>98</v>
      </c>
      <c r="K1331" s="338"/>
    </row>
    <row r="1332" spans="1:11" ht="15.75" customHeight="1" x14ac:dyDescent="0.25">
      <c r="A1332" s="1">
        <v>685</v>
      </c>
      <c r="B1332" s="101" t="str">
        <f>IF('proje ve personel bilgileri'!A698&lt;&gt;0,('proje ve personel bilgileri'!A698)," ")</f>
        <v xml:space="preserve"> </v>
      </c>
      <c r="C1332" s="102"/>
      <c r="D1332" s="103"/>
      <c r="E1332" s="103"/>
      <c r="F1332" s="103"/>
      <c r="G1332" s="103"/>
      <c r="H1332" s="103"/>
      <c r="I1332" s="103"/>
      <c r="J1332" s="103"/>
      <c r="K1332" s="104">
        <f t="shared" ref="K1332:K1349" si="76">IF(D1332&lt;&gt;0,SUM(D1332+E1332+F1332+G1332-H1332-I1332-J1332),0)</f>
        <v>0</v>
      </c>
    </row>
    <row r="1333" spans="1:11" ht="15.75" customHeight="1" x14ac:dyDescent="0.25">
      <c r="A1333" s="2">
        <v>686</v>
      </c>
      <c r="B1333" s="101" t="str">
        <f>IF('proje ve personel bilgileri'!A699&lt;&gt;0,('proje ve personel bilgileri'!A699)," ")</f>
        <v xml:space="preserve"> </v>
      </c>
      <c r="C1333" s="105"/>
      <c r="D1333" s="296"/>
      <c r="E1333" s="296"/>
      <c r="F1333" s="296"/>
      <c r="G1333" s="296"/>
      <c r="H1333" s="296"/>
      <c r="I1333" s="296"/>
      <c r="J1333" s="296"/>
      <c r="K1333" s="104">
        <f t="shared" si="76"/>
        <v>0</v>
      </c>
    </row>
    <row r="1334" spans="1:11" ht="15.75" customHeight="1" x14ac:dyDescent="0.25">
      <c r="A1334" s="1">
        <v>687</v>
      </c>
      <c r="B1334" s="101" t="str">
        <f>IF('proje ve personel bilgileri'!A700&lt;&gt;0,('proje ve personel bilgileri'!A700)," ")</f>
        <v xml:space="preserve"> </v>
      </c>
      <c r="C1334" s="105"/>
      <c r="D1334" s="296"/>
      <c r="E1334" s="296"/>
      <c r="F1334" s="296"/>
      <c r="G1334" s="296"/>
      <c r="H1334" s="296"/>
      <c r="I1334" s="296"/>
      <c r="J1334" s="296"/>
      <c r="K1334" s="104">
        <f t="shared" si="76"/>
        <v>0</v>
      </c>
    </row>
    <row r="1335" spans="1:11" ht="15.75" customHeight="1" x14ac:dyDescent="0.25">
      <c r="A1335" s="2">
        <v>688</v>
      </c>
      <c r="B1335" s="101" t="str">
        <f>IF('proje ve personel bilgileri'!A701&lt;&gt;0,('proje ve personel bilgileri'!A701)," ")</f>
        <v xml:space="preserve"> </v>
      </c>
      <c r="C1335" s="105"/>
      <c r="D1335" s="296"/>
      <c r="E1335" s="296"/>
      <c r="F1335" s="296"/>
      <c r="G1335" s="296"/>
      <c r="H1335" s="296"/>
      <c r="I1335" s="296"/>
      <c r="J1335" s="296"/>
      <c r="K1335" s="104">
        <f t="shared" si="76"/>
        <v>0</v>
      </c>
    </row>
    <row r="1336" spans="1:11" ht="15.75" customHeight="1" x14ac:dyDescent="0.25">
      <c r="A1336" s="1">
        <v>689</v>
      </c>
      <c r="B1336" s="101" t="str">
        <f>IF('proje ve personel bilgileri'!A702&lt;&gt;0,('proje ve personel bilgileri'!A702)," ")</f>
        <v xml:space="preserve"> </v>
      </c>
      <c r="C1336" s="105"/>
      <c r="D1336" s="296"/>
      <c r="E1336" s="296"/>
      <c r="F1336" s="296"/>
      <c r="G1336" s="296"/>
      <c r="H1336" s="296"/>
      <c r="I1336" s="296"/>
      <c r="J1336" s="296"/>
      <c r="K1336" s="104">
        <f t="shared" si="76"/>
        <v>0</v>
      </c>
    </row>
    <row r="1337" spans="1:11" ht="15.75" customHeight="1" x14ac:dyDescent="0.25">
      <c r="A1337" s="2">
        <v>690</v>
      </c>
      <c r="B1337" s="101" t="str">
        <f>IF('proje ve personel bilgileri'!A703&lt;&gt;0,('proje ve personel bilgileri'!A703)," ")</f>
        <v xml:space="preserve"> </v>
      </c>
      <c r="C1337" s="105"/>
      <c r="D1337" s="296"/>
      <c r="E1337" s="296"/>
      <c r="F1337" s="296"/>
      <c r="G1337" s="296"/>
      <c r="H1337" s="296"/>
      <c r="I1337" s="296"/>
      <c r="J1337" s="296"/>
      <c r="K1337" s="104">
        <f t="shared" si="76"/>
        <v>0</v>
      </c>
    </row>
    <row r="1338" spans="1:11" ht="15.75" customHeight="1" x14ac:dyDescent="0.25">
      <c r="A1338" s="1">
        <v>691</v>
      </c>
      <c r="B1338" s="101" t="str">
        <f>IF('proje ve personel bilgileri'!A704&lt;&gt;0,('proje ve personel bilgileri'!A704)," ")</f>
        <v xml:space="preserve"> </v>
      </c>
      <c r="C1338" s="105"/>
      <c r="D1338" s="296"/>
      <c r="E1338" s="296"/>
      <c r="F1338" s="296"/>
      <c r="G1338" s="296"/>
      <c r="H1338" s="296"/>
      <c r="I1338" s="296"/>
      <c r="J1338" s="296"/>
      <c r="K1338" s="104">
        <f t="shared" si="76"/>
        <v>0</v>
      </c>
    </row>
    <row r="1339" spans="1:11" ht="15.75" customHeight="1" x14ac:dyDescent="0.25">
      <c r="A1339" s="2">
        <v>692</v>
      </c>
      <c r="B1339" s="101" t="str">
        <f>IF('proje ve personel bilgileri'!A705&lt;&gt;0,('proje ve personel bilgileri'!A705)," ")</f>
        <v xml:space="preserve"> </v>
      </c>
      <c r="C1339" s="105"/>
      <c r="D1339" s="296"/>
      <c r="E1339" s="296"/>
      <c r="F1339" s="296"/>
      <c r="G1339" s="296"/>
      <c r="H1339" s="296"/>
      <c r="I1339" s="296"/>
      <c r="J1339" s="296"/>
      <c r="K1339" s="104">
        <f t="shared" si="76"/>
        <v>0</v>
      </c>
    </row>
    <row r="1340" spans="1:11" ht="15.75" customHeight="1" x14ac:dyDescent="0.25">
      <c r="A1340" s="1">
        <v>693</v>
      </c>
      <c r="B1340" s="101" t="str">
        <f>IF('proje ve personel bilgileri'!A706&lt;&gt;0,('proje ve personel bilgileri'!A706)," ")</f>
        <v xml:space="preserve"> </v>
      </c>
      <c r="C1340" s="105"/>
      <c r="D1340" s="296"/>
      <c r="E1340" s="296"/>
      <c r="F1340" s="296"/>
      <c r="G1340" s="296"/>
      <c r="H1340" s="296"/>
      <c r="I1340" s="296"/>
      <c r="J1340" s="296"/>
      <c r="K1340" s="104">
        <f t="shared" si="76"/>
        <v>0</v>
      </c>
    </row>
    <row r="1341" spans="1:11" ht="15.75" customHeight="1" x14ac:dyDescent="0.25">
      <c r="A1341" s="2">
        <v>694</v>
      </c>
      <c r="B1341" s="101" t="str">
        <f>IF('proje ve personel bilgileri'!A707&lt;&gt;0,('proje ve personel bilgileri'!A707)," ")</f>
        <v xml:space="preserve"> </v>
      </c>
      <c r="C1341" s="105"/>
      <c r="D1341" s="296"/>
      <c r="E1341" s="296"/>
      <c r="F1341" s="296"/>
      <c r="G1341" s="296"/>
      <c r="H1341" s="296"/>
      <c r="I1341" s="296"/>
      <c r="J1341" s="296"/>
      <c r="K1341" s="104">
        <f t="shared" si="76"/>
        <v>0</v>
      </c>
    </row>
    <row r="1342" spans="1:11" ht="15.75" customHeight="1" x14ac:dyDescent="0.25">
      <c r="A1342" s="1">
        <v>695</v>
      </c>
      <c r="B1342" s="101" t="str">
        <f>IF('proje ve personel bilgileri'!A708&lt;&gt;0,('proje ve personel bilgileri'!A708)," ")</f>
        <v xml:space="preserve"> </v>
      </c>
      <c r="C1342" s="105"/>
      <c r="D1342" s="296"/>
      <c r="E1342" s="296"/>
      <c r="F1342" s="296"/>
      <c r="G1342" s="296"/>
      <c r="H1342" s="296"/>
      <c r="I1342" s="296"/>
      <c r="J1342" s="296"/>
      <c r="K1342" s="104">
        <f t="shared" si="76"/>
        <v>0</v>
      </c>
    </row>
    <row r="1343" spans="1:11" ht="15.75" customHeight="1" x14ac:dyDescent="0.25">
      <c r="A1343" s="2">
        <v>696</v>
      </c>
      <c r="B1343" s="101" t="str">
        <f>IF('proje ve personel bilgileri'!A709&lt;&gt;0,('proje ve personel bilgileri'!A709)," ")</f>
        <v xml:space="preserve"> </v>
      </c>
      <c r="C1343" s="105"/>
      <c r="D1343" s="296"/>
      <c r="E1343" s="296"/>
      <c r="F1343" s="296"/>
      <c r="G1343" s="296"/>
      <c r="H1343" s="296"/>
      <c r="I1343" s="296"/>
      <c r="J1343" s="296"/>
      <c r="K1343" s="104">
        <f t="shared" si="76"/>
        <v>0</v>
      </c>
    </row>
    <row r="1344" spans="1:11" ht="15.75" customHeight="1" x14ac:dyDescent="0.25">
      <c r="A1344" s="1">
        <v>697</v>
      </c>
      <c r="B1344" s="101" t="str">
        <f>IF('proje ve personel bilgileri'!A710&lt;&gt;0,('proje ve personel bilgileri'!A710)," ")</f>
        <v xml:space="preserve"> </v>
      </c>
      <c r="C1344" s="105"/>
      <c r="D1344" s="296"/>
      <c r="E1344" s="296"/>
      <c r="F1344" s="296"/>
      <c r="G1344" s="296"/>
      <c r="H1344" s="296"/>
      <c r="I1344" s="296"/>
      <c r="J1344" s="296"/>
      <c r="K1344" s="104">
        <f t="shared" si="76"/>
        <v>0</v>
      </c>
    </row>
    <row r="1345" spans="1:11" ht="15.75" customHeight="1" x14ac:dyDescent="0.25">
      <c r="A1345" s="2">
        <v>698</v>
      </c>
      <c r="B1345" s="101" t="str">
        <f>IF('proje ve personel bilgileri'!A711&lt;&gt;0,('proje ve personel bilgileri'!A711)," ")</f>
        <v xml:space="preserve"> </v>
      </c>
      <c r="C1345" s="105"/>
      <c r="D1345" s="296"/>
      <c r="E1345" s="296"/>
      <c r="F1345" s="296"/>
      <c r="G1345" s="296"/>
      <c r="H1345" s="296"/>
      <c r="I1345" s="296"/>
      <c r="J1345" s="296"/>
      <c r="K1345" s="104">
        <f t="shared" si="76"/>
        <v>0</v>
      </c>
    </row>
    <row r="1346" spans="1:11" ht="15.75" customHeight="1" x14ac:dyDescent="0.25">
      <c r="A1346" s="1">
        <v>699</v>
      </c>
      <c r="B1346" s="101" t="str">
        <f>IF('proje ve personel bilgileri'!A712&lt;&gt;0,('proje ve personel bilgileri'!A712)," ")</f>
        <v xml:space="preserve"> </v>
      </c>
      <c r="C1346" s="105"/>
      <c r="D1346" s="296"/>
      <c r="E1346" s="296"/>
      <c r="F1346" s="296"/>
      <c r="G1346" s="296"/>
      <c r="H1346" s="296"/>
      <c r="I1346" s="296"/>
      <c r="J1346" s="296"/>
      <c r="K1346" s="104">
        <f t="shared" si="76"/>
        <v>0</v>
      </c>
    </row>
    <row r="1347" spans="1:11" ht="15.75" customHeight="1" x14ac:dyDescent="0.25">
      <c r="A1347" s="2">
        <v>700</v>
      </c>
      <c r="B1347" s="101" t="str">
        <f>IF('proje ve personel bilgileri'!A713&lt;&gt;0,('proje ve personel bilgileri'!A713)," ")</f>
        <v xml:space="preserve"> </v>
      </c>
      <c r="C1347" s="105"/>
      <c r="D1347" s="296"/>
      <c r="E1347" s="296"/>
      <c r="F1347" s="296"/>
      <c r="G1347" s="296"/>
      <c r="H1347" s="296"/>
      <c r="I1347" s="296"/>
      <c r="J1347" s="296"/>
      <c r="K1347" s="104">
        <f t="shared" si="76"/>
        <v>0</v>
      </c>
    </row>
    <row r="1348" spans="1:11" ht="15.75" customHeight="1" x14ac:dyDescent="0.25">
      <c r="A1348" s="1">
        <v>701</v>
      </c>
      <c r="B1348" s="101" t="str">
        <f>IF('proje ve personel bilgileri'!A714&lt;&gt;0,('proje ve personel bilgileri'!A714)," ")</f>
        <v xml:space="preserve"> </v>
      </c>
      <c r="C1348" s="105"/>
      <c r="D1348" s="296"/>
      <c r="E1348" s="296"/>
      <c r="F1348" s="296"/>
      <c r="G1348" s="296"/>
      <c r="H1348" s="296"/>
      <c r="I1348" s="296"/>
      <c r="J1348" s="296"/>
      <c r="K1348" s="104">
        <f t="shared" si="76"/>
        <v>0</v>
      </c>
    </row>
    <row r="1349" spans="1:11" ht="15" customHeight="1" x14ac:dyDescent="0.25">
      <c r="A1349" s="2">
        <v>702</v>
      </c>
      <c r="B1349" s="101" t="str">
        <f>IF('proje ve personel bilgileri'!A715&lt;&gt;0,('proje ve personel bilgileri'!A715)," ")</f>
        <v xml:space="preserve"> </v>
      </c>
      <c r="C1349" s="105"/>
      <c r="D1349" s="296"/>
      <c r="E1349" s="296"/>
      <c r="F1349" s="296"/>
      <c r="G1349" s="296"/>
      <c r="H1349" s="296"/>
      <c r="I1349" s="296"/>
      <c r="J1349" s="296"/>
      <c r="K1349" s="104">
        <f t="shared" si="76"/>
        <v>0</v>
      </c>
    </row>
    <row r="1350" spans="1:11" ht="15.75" customHeight="1" x14ac:dyDescent="0.25">
      <c r="A1350" s="341" t="s">
        <v>99</v>
      </c>
      <c r="B1350" s="342"/>
      <c r="C1350" s="7" t="str">
        <f t="shared" ref="C1350:J1350" si="77">IF($K$28&lt;&gt;0,SUM(C1332:C1349)," ")</f>
        <v xml:space="preserve"> </v>
      </c>
      <c r="D1350" s="8" t="str">
        <f t="shared" si="77"/>
        <v xml:space="preserve"> </v>
      </c>
      <c r="E1350" s="8" t="str">
        <f t="shared" si="77"/>
        <v xml:space="preserve"> </v>
      </c>
      <c r="F1350" s="8" t="str">
        <f t="shared" si="77"/>
        <v xml:space="preserve"> </v>
      </c>
      <c r="G1350" s="8" t="str">
        <f t="shared" si="77"/>
        <v xml:space="preserve"> </v>
      </c>
      <c r="H1350" s="8" t="str">
        <f t="shared" si="77"/>
        <v xml:space="preserve"> </v>
      </c>
      <c r="I1350" s="8" t="str">
        <f t="shared" si="77"/>
        <v xml:space="preserve"> </v>
      </c>
      <c r="J1350" s="8" t="str">
        <f t="shared" si="77"/>
        <v xml:space="preserve"> </v>
      </c>
      <c r="K1350" s="9">
        <f>SUM(K1332:K1349)+K1314</f>
        <v>0</v>
      </c>
    </row>
    <row r="1351" spans="1:11" ht="15" customHeight="1" x14ac:dyDescent="0.25">
      <c r="A1351" s="300"/>
    </row>
    <row r="1352" spans="1:11" ht="15" customHeight="1" x14ac:dyDescent="0.25">
      <c r="A1352" s="332" t="s">
        <v>100</v>
      </c>
      <c r="B1352" s="332"/>
      <c r="C1352" s="332"/>
      <c r="D1352" s="332"/>
      <c r="E1352" s="332"/>
      <c r="F1352" s="332"/>
      <c r="G1352" s="332"/>
      <c r="H1352" s="332"/>
      <c r="I1352" s="332"/>
      <c r="J1352" s="332"/>
      <c r="K1352" s="332"/>
    </row>
    <row r="1353" spans="1:11" ht="15" customHeight="1" x14ac:dyDescent="0.25">
      <c r="A1353" s="51"/>
    </row>
    <row r="1354" spans="1:11" ht="15" customHeight="1" x14ac:dyDescent="0.25">
      <c r="A1354" s="298" t="s">
        <v>101</v>
      </c>
    </row>
    <row r="1355" spans="1:11" ht="15" customHeight="1" x14ac:dyDescent="0.25">
      <c r="C1355" s="298" t="s">
        <v>102</v>
      </c>
      <c r="E1355" s="298" t="s">
        <v>103</v>
      </c>
    </row>
    <row r="1359" spans="1:11" ht="15.75" customHeight="1" x14ac:dyDescent="0.25">
      <c r="A1359" s="348" t="s">
        <v>85</v>
      </c>
      <c r="B1359" s="348"/>
      <c r="C1359" s="348"/>
      <c r="D1359" s="348"/>
      <c r="E1359" s="348"/>
      <c r="F1359" s="348"/>
      <c r="G1359" s="348"/>
      <c r="H1359" s="348"/>
      <c r="I1359" s="348"/>
      <c r="J1359" s="348"/>
      <c r="K1359" s="348"/>
    </row>
    <row r="1360" spans="1:11" ht="15" customHeight="1" x14ac:dyDescent="0.25">
      <c r="A1360" s="70"/>
      <c r="B1360" s="70"/>
      <c r="C1360" s="70"/>
      <c r="D1360" s="70"/>
      <c r="E1360" s="70"/>
      <c r="F1360" s="78">
        <f>'proje ve personel bilgileri'!$B$5</f>
        <v>0</v>
      </c>
      <c r="G1360" s="72">
        <f>IF('proje ve personel bilgileri'!$B$6=1,"/ Ocak ayına aittir.",(IF('proje ve personel bilgileri'!$B$6=2,"/ Temmuz ayına aittir.",0)))</f>
        <v>0</v>
      </c>
      <c r="H1360" s="70"/>
      <c r="I1360" s="70"/>
      <c r="J1360" s="70"/>
      <c r="K1360" s="70"/>
    </row>
    <row r="1361" spans="1:11" ht="18.75" customHeight="1" x14ac:dyDescent="0.25">
      <c r="K1361" s="4" t="s">
        <v>86</v>
      </c>
    </row>
    <row r="1362" spans="1:11" ht="15.75" customHeight="1" x14ac:dyDescent="0.25">
      <c r="A1362" s="349" t="s">
        <v>2</v>
      </c>
      <c r="B1362" s="350"/>
      <c r="C1362" s="351">
        <f>'proje ve personel bilgileri'!$B$2</f>
        <v>0</v>
      </c>
      <c r="D1362" s="352"/>
      <c r="E1362" s="352"/>
      <c r="F1362" s="352"/>
      <c r="G1362" s="352"/>
      <c r="H1362" s="352"/>
      <c r="I1362" s="352"/>
      <c r="J1362" s="352"/>
      <c r="K1362" s="353"/>
    </row>
    <row r="1363" spans="1:11" ht="15.75" customHeight="1" x14ac:dyDescent="0.25">
      <c r="A1363" s="354" t="s">
        <v>4</v>
      </c>
      <c r="B1363" s="355"/>
      <c r="C1363" s="356">
        <f>'proje ve personel bilgileri'!$B$3</f>
        <v>0</v>
      </c>
      <c r="D1363" s="357"/>
      <c r="E1363" s="357"/>
      <c r="F1363" s="357"/>
      <c r="G1363" s="357"/>
      <c r="H1363" s="357"/>
      <c r="I1363" s="357"/>
      <c r="J1363" s="357"/>
      <c r="K1363" s="358"/>
    </row>
    <row r="1364" spans="1:11" ht="15" customHeight="1" x14ac:dyDescent="0.25">
      <c r="A1364" s="343" t="s">
        <v>87</v>
      </c>
      <c r="B1364" s="343" t="s">
        <v>15</v>
      </c>
      <c r="C1364" s="343" t="s">
        <v>88</v>
      </c>
      <c r="D1364" s="344" t="s">
        <v>89</v>
      </c>
      <c r="E1364" s="346"/>
      <c r="F1364" s="347"/>
      <c r="G1364" s="343" t="s">
        <v>90</v>
      </c>
      <c r="H1364" s="333" t="s">
        <v>91</v>
      </c>
      <c r="I1364" s="333" t="s">
        <v>92</v>
      </c>
      <c r="J1364" s="333" t="s">
        <v>93</v>
      </c>
      <c r="K1364" s="336" t="s">
        <v>94</v>
      </c>
    </row>
    <row r="1365" spans="1:11" ht="15.75" customHeight="1" x14ac:dyDescent="0.25">
      <c r="A1365" s="338"/>
      <c r="B1365" s="338"/>
      <c r="C1365" s="338"/>
      <c r="D1365" s="345"/>
      <c r="E1365" s="339" t="s">
        <v>95</v>
      </c>
      <c r="F1365" s="340"/>
      <c r="G1365" s="338"/>
      <c r="H1365" s="334"/>
      <c r="I1365" s="334"/>
      <c r="J1365" s="334"/>
      <c r="K1365" s="337"/>
    </row>
    <row r="1366" spans="1:11" ht="60.75" customHeight="1" x14ac:dyDescent="0.25">
      <c r="A1366" s="338"/>
      <c r="B1366" s="338"/>
      <c r="C1366" s="338"/>
      <c r="D1366" s="345"/>
      <c r="E1366" s="5" t="s">
        <v>104</v>
      </c>
      <c r="F1366" s="5" t="s">
        <v>97</v>
      </c>
      <c r="G1366" s="338"/>
      <c r="H1366" s="334"/>
      <c r="I1366" s="335"/>
      <c r="J1366" s="335"/>
      <c r="K1366" s="338"/>
    </row>
    <row r="1367" spans="1:11" ht="15.75" customHeight="1" x14ac:dyDescent="0.25">
      <c r="A1367" s="338"/>
      <c r="B1367" s="338"/>
      <c r="C1367" s="338"/>
      <c r="D1367" s="345"/>
      <c r="E1367" s="6" t="s">
        <v>98</v>
      </c>
      <c r="F1367" s="6" t="s">
        <v>98</v>
      </c>
      <c r="G1367" s="294" t="s">
        <v>98</v>
      </c>
      <c r="H1367" s="294" t="s">
        <v>98</v>
      </c>
      <c r="I1367" s="297" t="s">
        <v>98</v>
      </c>
      <c r="J1367" s="6" t="s">
        <v>98</v>
      </c>
      <c r="K1367" s="338"/>
    </row>
    <row r="1368" spans="1:11" ht="15.75" customHeight="1" x14ac:dyDescent="0.25">
      <c r="A1368" s="1">
        <v>703</v>
      </c>
      <c r="B1368" s="101" t="str">
        <f>IF('proje ve personel bilgileri'!A716&lt;&gt;0,('proje ve personel bilgileri'!A716)," ")</f>
        <v xml:space="preserve"> </v>
      </c>
      <c r="C1368" s="102"/>
      <c r="D1368" s="103"/>
      <c r="E1368" s="103"/>
      <c r="F1368" s="103"/>
      <c r="G1368" s="103"/>
      <c r="H1368" s="103"/>
      <c r="I1368" s="103"/>
      <c r="J1368" s="103"/>
      <c r="K1368" s="104">
        <f t="shared" ref="K1368:K1385" si="78">IF(D1368&lt;&gt;0,SUM(D1368+E1368+F1368+G1368-H1368-I1368-J1368),0)</f>
        <v>0</v>
      </c>
    </row>
    <row r="1369" spans="1:11" ht="15.75" customHeight="1" x14ac:dyDescent="0.25">
      <c r="A1369" s="2">
        <v>704</v>
      </c>
      <c r="B1369" s="101" t="str">
        <f>IF('proje ve personel bilgileri'!A717&lt;&gt;0,('proje ve personel bilgileri'!A717)," ")</f>
        <v xml:space="preserve"> </v>
      </c>
      <c r="C1369" s="105"/>
      <c r="D1369" s="296"/>
      <c r="E1369" s="296"/>
      <c r="F1369" s="296"/>
      <c r="G1369" s="296"/>
      <c r="H1369" s="296"/>
      <c r="I1369" s="296"/>
      <c r="J1369" s="296"/>
      <c r="K1369" s="104">
        <f t="shared" si="78"/>
        <v>0</v>
      </c>
    </row>
    <row r="1370" spans="1:11" ht="15.75" customHeight="1" x14ac:dyDescent="0.25">
      <c r="A1370" s="1">
        <v>705</v>
      </c>
      <c r="B1370" s="101" t="str">
        <f>IF('proje ve personel bilgileri'!A718&lt;&gt;0,('proje ve personel bilgileri'!A718)," ")</f>
        <v xml:space="preserve"> </v>
      </c>
      <c r="C1370" s="105"/>
      <c r="D1370" s="296"/>
      <c r="E1370" s="296"/>
      <c r="F1370" s="296"/>
      <c r="G1370" s="296"/>
      <c r="H1370" s="296"/>
      <c r="I1370" s="296"/>
      <c r="J1370" s="296"/>
      <c r="K1370" s="104">
        <f t="shared" si="78"/>
        <v>0</v>
      </c>
    </row>
    <row r="1371" spans="1:11" ht="15.75" customHeight="1" x14ac:dyDescent="0.25">
      <c r="A1371" s="2">
        <v>706</v>
      </c>
      <c r="B1371" s="101" t="str">
        <f>IF('proje ve personel bilgileri'!A719&lt;&gt;0,('proje ve personel bilgileri'!A719)," ")</f>
        <v xml:space="preserve"> </v>
      </c>
      <c r="C1371" s="105"/>
      <c r="D1371" s="296"/>
      <c r="E1371" s="296"/>
      <c r="F1371" s="296"/>
      <c r="G1371" s="296"/>
      <c r="H1371" s="296"/>
      <c r="I1371" s="296"/>
      <c r="J1371" s="296"/>
      <c r="K1371" s="104">
        <f t="shared" si="78"/>
        <v>0</v>
      </c>
    </row>
    <row r="1372" spans="1:11" ht="15.75" customHeight="1" x14ac:dyDescent="0.25">
      <c r="A1372" s="1">
        <v>707</v>
      </c>
      <c r="B1372" s="101" t="str">
        <f>IF('proje ve personel bilgileri'!A720&lt;&gt;0,('proje ve personel bilgileri'!A720)," ")</f>
        <v xml:space="preserve"> </v>
      </c>
      <c r="C1372" s="105"/>
      <c r="D1372" s="296"/>
      <c r="E1372" s="296"/>
      <c r="F1372" s="296"/>
      <c r="G1372" s="296"/>
      <c r="H1372" s="296"/>
      <c r="I1372" s="296"/>
      <c r="J1372" s="296"/>
      <c r="K1372" s="104">
        <f t="shared" si="78"/>
        <v>0</v>
      </c>
    </row>
    <row r="1373" spans="1:11" ht="15.75" customHeight="1" x14ac:dyDescent="0.25">
      <c r="A1373" s="2">
        <v>708</v>
      </c>
      <c r="B1373" s="101" t="str">
        <f>IF('proje ve personel bilgileri'!A721&lt;&gt;0,('proje ve personel bilgileri'!A721)," ")</f>
        <v xml:space="preserve"> </v>
      </c>
      <c r="C1373" s="105"/>
      <c r="D1373" s="296"/>
      <c r="E1373" s="296"/>
      <c r="F1373" s="296"/>
      <c r="G1373" s="296"/>
      <c r="H1373" s="296"/>
      <c r="I1373" s="296"/>
      <c r="J1373" s="296"/>
      <c r="K1373" s="104">
        <f t="shared" si="78"/>
        <v>0</v>
      </c>
    </row>
    <row r="1374" spans="1:11" ht="15.75" customHeight="1" x14ac:dyDescent="0.25">
      <c r="A1374" s="1">
        <v>709</v>
      </c>
      <c r="B1374" s="101" t="str">
        <f>IF('proje ve personel bilgileri'!A722&lt;&gt;0,('proje ve personel bilgileri'!A722)," ")</f>
        <v xml:space="preserve"> </v>
      </c>
      <c r="C1374" s="105"/>
      <c r="D1374" s="296"/>
      <c r="E1374" s="296"/>
      <c r="F1374" s="296"/>
      <c r="G1374" s="296"/>
      <c r="H1374" s="296"/>
      <c r="I1374" s="296"/>
      <c r="J1374" s="296"/>
      <c r="K1374" s="104">
        <f t="shared" si="78"/>
        <v>0</v>
      </c>
    </row>
    <row r="1375" spans="1:11" ht="15.75" customHeight="1" x14ac:dyDescent="0.25">
      <c r="A1375" s="2">
        <v>710</v>
      </c>
      <c r="B1375" s="101" t="str">
        <f>IF('proje ve personel bilgileri'!A723&lt;&gt;0,('proje ve personel bilgileri'!A723)," ")</f>
        <v xml:space="preserve"> </v>
      </c>
      <c r="C1375" s="105"/>
      <c r="D1375" s="296"/>
      <c r="E1375" s="296"/>
      <c r="F1375" s="296"/>
      <c r="G1375" s="296"/>
      <c r="H1375" s="296"/>
      <c r="I1375" s="296"/>
      <c r="J1375" s="296"/>
      <c r="K1375" s="104">
        <f t="shared" si="78"/>
        <v>0</v>
      </c>
    </row>
    <row r="1376" spans="1:11" ht="15.75" customHeight="1" x14ac:dyDescent="0.25">
      <c r="A1376" s="1">
        <v>711</v>
      </c>
      <c r="B1376" s="101" t="str">
        <f>IF('proje ve personel bilgileri'!A724&lt;&gt;0,('proje ve personel bilgileri'!A724)," ")</f>
        <v xml:space="preserve"> </v>
      </c>
      <c r="C1376" s="105"/>
      <c r="D1376" s="296"/>
      <c r="E1376" s="296"/>
      <c r="F1376" s="296"/>
      <c r="G1376" s="296"/>
      <c r="H1376" s="296"/>
      <c r="I1376" s="296"/>
      <c r="J1376" s="296"/>
      <c r="K1376" s="104">
        <f t="shared" si="78"/>
        <v>0</v>
      </c>
    </row>
    <row r="1377" spans="1:11" ht="15.75" customHeight="1" x14ac:dyDescent="0.25">
      <c r="A1377" s="2">
        <v>712</v>
      </c>
      <c r="B1377" s="101" t="str">
        <f>IF('proje ve personel bilgileri'!A725&lt;&gt;0,('proje ve personel bilgileri'!A725)," ")</f>
        <v xml:space="preserve"> </v>
      </c>
      <c r="C1377" s="105"/>
      <c r="D1377" s="296"/>
      <c r="E1377" s="296"/>
      <c r="F1377" s="296"/>
      <c r="G1377" s="296"/>
      <c r="H1377" s="296"/>
      <c r="I1377" s="296"/>
      <c r="J1377" s="296"/>
      <c r="K1377" s="104">
        <f t="shared" si="78"/>
        <v>0</v>
      </c>
    </row>
    <row r="1378" spans="1:11" ht="15.75" customHeight="1" x14ac:dyDescent="0.25">
      <c r="A1378" s="1">
        <v>713</v>
      </c>
      <c r="B1378" s="101" t="str">
        <f>IF('proje ve personel bilgileri'!A726&lt;&gt;0,('proje ve personel bilgileri'!A726)," ")</f>
        <v xml:space="preserve"> </v>
      </c>
      <c r="C1378" s="105"/>
      <c r="D1378" s="296"/>
      <c r="E1378" s="296"/>
      <c r="F1378" s="296"/>
      <c r="G1378" s="296"/>
      <c r="H1378" s="296"/>
      <c r="I1378" s="296"/>
      <c r="J1378" s="296"/>
      <c r="K1378" s="104">
        <f t="shared" si="78"/>
        <v>0</v>
      </c>
    </row>
    <row r="1379" spans="1:11" ht="15.75" customHeight="1" x14ac:dyDescent="0.25">
      <c r="A1379" s="2">
        <v>714</v>
      </c>
      <c r="B1379" s="101" t="str">
        <f>IF('proje ve personel bilgileri'!A727&lt;&gt;0,('proje ve personel bilgileri'!A727)," ")</f>
        <v xml:space="preserve"> </v>
      </c>
      <c r="C1379" s="105"/>
      <c r="D1379" s="296"/>
      <c r="E1379" s="296"/>
      <c r="F1379" s="296"/>
      <c r="G1379" s="296"/>
      <c r="H1379" s="296"/>
      <c r="I1379" s="296"/>
      <c r="J1379" s="296"/>
      <c r="K1379" s="104">
        <f t="shared" si="78"/>
        <v>0</v>
      </c>
    </row>
    <row r="1380" spans="1:11" ht="15.75" customHeight="1" x14ac:dyDescent="0.25">
      <c r="A1380" s="1">
        <v>715</v>
      </c>
      <c r="B1380" s="101" t="str">
        <f>IF('proje ve personel bilgileri'!A728&lt;&gt;0,('proje ve personel bilgileri'!A728)," ")</f>
        <v xml:space="preserve"> </v>
      </c>
      <c r="C1380" s="105"/>
      <c r="D1380" s="296"/>
      <c r="E1380" s="296"/>
      <c r="F1380" s="296"/>
      <c r="G1380" s="296"/>
      <c r="H1380" s="296"/>
      <c r="I1380" s="296"/>
      <c r="J1380" s="296"/>
      <c r="K1380" s="104">
        <f t="shared" si="78"/>
        <v>0</v>
      </c>
    </row>
    <row r="1381" spans="1:11" ht="15.75" customHeight="1" x14ac:dyDescent="0.25">
      <c r="A1381" s="2">
        <v>716</v>
      </c>
      <c r="B1381" s="101" t="str">
        <f>IF('proje ve personel bilgileri'!A729&lt;&gt;0,('proje ve personel bilgileri'!A729)," ")</f>
        <v xml:space="preserve"> </v>
      </c>
      <c r="C1381" s="105"/>
      <c r="D1381" s="296"/>
      <c r="E1381" s="296"/>
      <c r="F1381" s="296"/>
      <c r="G1381" s="296"/>
      <c r="H1381" s="296"/>
      <c r="I1381" s="296"/>
      <c r="J1381" s="296"/>
      <c r="K1381" s="104">
        <f t="shared" si="78"/>
        <v>0</v>
      </c>
    </row>
    <row r="1382" spans="1:11" ht="15.75" customHeight="1" x14ac:dyDescent="0.25">
      <c r="A1382" s="1">
        <v>717</v>
      </c>
      <c r="B1382" s="101" t="str">
        <f>IF('proje ve personel bilgileri'!A730&lt;&gt;0,('proje ve personel bilgileri'!A730)," ")</f>
        <v xml:space="preserve"> </v>
      </c>
      <c r="C1382" s="105"/>
      <c r="D1382" s="296"/>
      <c r="E1382" s="296"/>
      <c r="F1382" s="296"/>
      <c r="G1382" s="296"/>
      <c r="H1382" s="296"/>
      <c r="I1382" s="296"/>
      <c r="J1382" s="296"/>
      <c r="K1382" s="104">
        <f t="shared" si="78"/>
        <v>0</v>
      </c>
    </row>
    <row r="1383" spans="1:11" ht="15.75" customHeight="1" x14ac:dyDescent="0.25">
      <c r="A1383" s="2">
        <v>718</v>
      </c>
      <c r="B1383" s="101" t="str">
        <f>IF('proje ve personel bilgileri'!A731&lt;&gt;0,('proje ve personel bilgileri'!A731)," ")</f>
        <v xml:space="preserve"> </v>
      </c>
      <c r="C1383" s="105"/>
      <c r="D1383" s="296"/>
      <c r="E1383" s="296"/>
      <c r="F1383" s="296"/>
      <c r="G1383" s="296"/>
      <c r="H1383" s="296"/>
      <c r="I1383" s="296"/>
      <c r="J1383" s="296"/>
      <c r="K1383" s="104">
        <f t="shared" si="78"/>
        <v>0</v>
      </c>
    </row>
    <row r="1384" spans="1:11" ht="15.75" customHeight="1" x14ac:dyDescent="0.25">
      <c r="A1384" s="1">
        <v>719</v>
      </c>
      <c r="B1384" s="101" t="str">
        <f>IF('proje ve personel bilgileri'!A732&lt;&gt;0,('proje ve personel bilgileri'!A732)," ")</f>
        <v xml:space="preserve"> </v>
      </c>
      <c r="C1384" s="105"/>
      <c r="D1384" s="296"/>
      <c r="E1384" s="296"/>
      <c r="F1384" s="296"/>
      <c r="G1384" s="296"/>
      <c r="H1384" s="296"/>
      <c r="I1384" s="296"/>
      <c r="J1384" s="296"/>
      <c r="K1384" s="104">
        <f t="shared" si="78"/>
        <v>0</v>
      </c>
    </row>
    <row r="1385" spans="1:11" ht="15" customHeight="1" x14ac:dyDescent="0.25">
      <c r="A1385" s="2">
        <v>720</v>
      </c>
      <c r="B1385" s="101" t="str">
        <f>IF('proje ve personel bilgileri'!A733&lt;&gt;0,('proje ve personel bilgileri'!A733)," ")</f>
        <v xml:space="preserve"> </v>
      </c>
      <c r="C1385" s="105"/>
      <c r="D1385" s="296"/>
      <c r="E1385" s="296"/>
      <c r="F1385" s="296"/>
      <c r="G1385" s="296"/>
      <c r="H1385" s="296"/>
      <c r="I1385" s="296"/>
      <c r="J1385" s="296"/>
      <c r="K1385" s="104">
        <f t="shared" si="78"/>
        <v>0</v>
      </c>
    </row>
    <row r="1386" spans="1:11" ht="15.75" customHeight="1" x14ac:dyDescent="0.25">
      <c r="A1386" s="341" t="s">
        <v>99</v>
      </c>
      <c r="B1386" s="342"/>
      <c r="C1386" s="7" t="str">
        <f t="shared" ref="C1386:J1386" si="79">IF($K$28&lt;&gt;0,SUM(C1368:C1385)," ")</f>
        <v xml:space="preserve"> </v>
      </c>
      <c r="D1386" s="8" t="str">
        <f t="shared" si="79"/>
        <v xml:space="preserve"> </v>
      </c>
      <c r="E1386" s="8" t="str">
        <f t="shared" si="79"/>
        <v xml:space="preserve"> </v>
      </c>
      <c r="F1386" s="8" t="str">
        <f t="shared" si="79"/>
        <v xml:space="preserve"> </v>
      </c>
      <c r="G1386" s="8" t="str">
        <f t="shared" si="79"/>
        <v xml:space="preserve"> </v>
      </c>
      <c r="H1386" s="8" t="str">
        <f t="shared" si="79"/>
        <v xml:space="preserve"> </v>
      </c>
      <c r="I1386" s="8" t="str">
        <f t="shared" si="79"/>
        <v xml:space="preserve"> </v>
      </c>
      <c r="J1386" s="8" t="str">
        <f t="shared" si="79"/>
        <v xml:space="preserve"> </v>
      </c>
      <c r="K1386" s="9">
        <f>SUM(K1368:K1385)+K1350</f>
        <v>0</v>
      </c>
    </row>
    <row r="1387" spans="1:11" ht="15" customHeight="1" x14ac:dyDescent="0.25">
      <c r="A1387" s="300"/>
    </row>
    <row r="1388" spans="1:11" ht="15" customHeight="1" x14ac:dyDescent="0.25">
      <c r="A1388" s="332" t="s">
        <v>100</v>
      </c>
      <c r="B1388" s="332"/>
      <c r="C1388" s="332"/>
      <c r="D1388" s="332"/>
      <c r="E1388" s="332"/>
      <c r="F1388" s="332"/>
      <c r="G1388" s="332"/>
      <c r="H1388" s="332"/>
      <c r="I1388" s="332"/>
      <c r="J1388" s="332"/>
      <c r="K1388" s="332"/>
    </row>
    <row r="1389" spans="1:11" ht="15" customHeight="1" x14ac:dyDescent="0.25">
      <c r="A1389" s="51"/>
    </row>
    <row r="1390" spans="1:11" ht="15" customHeight="1" x14ac:dyDescent="0.25">
      <c r="A1390" s="298" t="s">
        <v>101</v>
      </c>
    </row>
    <row r="1391" spans="1:11" ht="15" customHeight="1" x14ac:dyDescent="0.25">
      <c r="C1391" s="298" t="s">
        <v>102</v>
      </c>
      <c r="E1391" s="298" t="s">
        <v>103</v>
      </c>
    </row>
    <row r="1395" spans="1:11" ht="15.75" customHeight="1" x14ac:dyDescent="0.25">
      <c r="A1395" s="348" t="s">
        <v>85</v>
      </c>
      <c r="B1395" s="348"/>
      <c r="C1395" s="348"/>
      <c r="D1395" s="348"/>
      <c r="E1395" s="348"/>
      <c r="F1395" s="348"/>
      <c r="G1395" s="348"/>
      <c r="H1395" s="348"/>
      <c r="I1395" s="348"/>
      <c r="J1395" s="348"/>
      <c r="K1395" s="348"/>
    </row>
    <row r="1396" spans="1:11" ht="15" customHeight="1" x14ac:dyDescent="0.25">
      <c r="A1396" s="70"/>
      <c r="B1396" s="70"/>
      <c r="C1396" s="70"/>
      <c r="D1396" s="70"/>
      <c r="E1396" s="70"/>
      <c r="F1396" s="78">
        <f>'proje ve personel bilgileri'!$B$5</f>
        <v>0</v>
      </c>
      <c r="G1396" s="72">
        <f>IF('proje ve personel bilgileri'!$B$6=1,"/ Ocak ayına aittir.",(IF('proje ve personel bilgileri'!$B$6=2,"/ Temmuz ayına aittir.",0)))</f>
        <v>0</v>
      </c>
      <c r="H1396" s="70"/>
      <c r="I1396" s="70"/>
      <c r="J1396" s="70"/>
      <c r="K1396" s="70"/>
    </row>
    <row r="1397" spans="1:11" ht="18.75" customHeight="1" x14ac:dyDescent="0.25">
      <c r="K1397" s="4" t="s">
        <v>86</v>
      </c>
    </row>
    <row r="1398" spans="1:11" ht="15.75" customHeight="1" x14ac:dyDescent="0.25">
      <c r="A1398" s="349" t="s">
        <v>2</v>
      </c>
      <c r="B1398" s="350"/>
      <c r="C1398" s="351">
        <f>'proje ve personel bilgileri'!$B$2</f>
        <v>0</v>
      </c>
      <c r="D1398" s="352"/>
      <c r="E1398" s="352"/>
      <c r="F1398" s="352"/>
      <c r="G1398" s="352"/>
      <c r="H1398" s="352"/>
      <c r="I1398" s="352"/>
      <c r="J1398" s="352"/>
      <c r="K1398" s="353"/>
    </row>
    <row r="1399" spans="1:11" ht="15.75" customHeight="1" x14ac:dyDescent="0.25">
      <c r="A1399" s="354" t="s">
        <v>4</v>
      </c>
      <c r="B1399" s="355"/>
      <c r="C1399" s="356">
        <f>'proje ve personel bilgileri'!$B$3</f>
        <v>0</v>
      </c>
      <c r="D1399" s="357"/>
      <c r="E1399" s="357"/>
      <c r="F1399" s="357"/>
      <c r="G1399" s="357"/>
      <c r="H1399" s="357"/>
      <c r="I1399" s="357"/>
      <c r="J1399" s="357"/>
      <c r="K1399" s="358"/>
    </row>
    <row r="1400" spans="1:11" ht="15" customHeight="1" x14ac:dyDescent="0.25">
      <c r="A1400" s="343" t="s">
        <v>87</v>
      </c>
      <c r="B1400" s="343" t="s">
        <v>15</v>
      </c>
      <c r="C1400" s="343" t="s">
        <v>88</v>
      </c>
      <c r="D1400" s="344" t="s">
        <v>89</v>
      </c>
      <c r="E1400" s="346"/>
      <c r="F1400" s="347"/>
      <c r="G1400" s="343" t="s">
        <v>90</v>
      </c>
      <c r="H1400" s="333" t="s">
        <v>91</v>
      </c>
      <c r="I1400" s="333" t="s">
        <v>92</v>
      </c>
      <c r="J1400" s="333" t="s">
        <v>93</v>
      </c>
      <c r="K1400" s="336" t="s">
        <v>94</v>
      </c>
    </row>
    <row r="1401" spans="1:11" ht="15.75" customHeight="1" x14ac:dyDescent="0.25">
      <c r="A1401" s="338"/>
      <c r="B1401" s="338"/>
      <c r="C1401" s="338"/>
      <c r="D1401" s="345"/>
      <c r="E1401" s="339" t="s">
        <v>95</v>
      </c>
      <c r="F1401" s="340"/>
      <c r="G1401" s="338"/>
      <c r="H1401" s="334"/>
      <c r="I1401" s="334"/>
      <c r="J1401" s="334"/>
      <c r="K1401" s="337"/>
    </row>
    <row r="1402" spans="1:11" ht="60.75" customHeight="1" x14ac:dyDescent="0.25">
      <c r="A1402" s="338"/>
      <c r="B1402" s="338"/>
      <c r="C1402" s="338"/>
      <c r="D1402" s="345"/>
      <c r="E1402" s="5" t="s">
        <v>104</v>
      </c>
      <c r="F1402" s="5" t="s">
        <v>97</v>
      </c>
      <c r="G1402" s="338"/>
      <c r="H1402" s="334"/>
      <c r="I1402" s="335"/>
      <c r="J1402" s="335"/>
      <c r="K1402" s="338"/>
    </row>
    <row r="1403" spans="1:11" ht="15.75" customHeight="1" x14ac:dyDescent="0.25">
      <c r="A1403" s="338"/>
      <c r="B1403" s="338"/>
      <c r="C1403" s="338"/>
      <c r="D1403" s="345"/>
      <c r="E1403" s="6" t="s">
        <v>98</v>
      </c>
      <c r="F1403" s="6" t="s">
        <v>98</v>
      </c>
      <c r="G1403" s="294" t="s">
        <v>98</v>
      </c>
      <c r="H1403" s="294" t="s">
        <v>98</v>
      </c>
      <c r="I1403" s="297" t="s">
        <v>98</v>
      </c>
      <c r="J1403" s="6" t="s">
        <v>98</v>
      </c>
      <c r="K1403" s="338"/>
    </row>
    <row r="1404" spans="1:11" ht="15.75" customHeight="1" x14ac:dyDescent="0.25">
      <c r="A1404" s="1">
        <v>721</v>
      </c>
      <c r="B1404" s="101" t="str">
        <f>IF('proje ve personel bilgileri'!A734&lt;&gt;0,('proje ve personel bilgileri'!A734)," ")</f>
        <v xml:space="preserve"> </v>
      </c>
      <c r="C1404" s="102"/>
      <c r="D1404" s="103"/>
      <c r="E1404" s="103"/>
      <c r="F1404" s="103"/>
      <c r="G1404" s="103"/>
      <c r="H1404" s="103"/>
      <c r="I1404" s="103"/>
      <c r="J1404" s="103"/>
      <c r="K1404" s="104">
        <f t="shared" ref="K1404:K1421" si="80">IF(D1404&lt;&gt;0,SUM(D1404+E1404+F1404+G1404-H1404-I1404-J1404),0)</f>
        <v>0</v>
      </c>
    </row>
    <row r="1405" spans="1:11" ht="15.75" customHeight="1" x14ac:dyDescent="0.25">
      <c r="A1405" s="2">
        <v>722</v>
      </c>
      <c r="B1405" s="101" t="str">
        <f>IF('proje ve personel bilgileri'!A735&lt;&gt;0,('proje ve personel bilgileri'!A735)," ")</f>
        <v xml:space="preserve"> </v>
      </c>
      <c r="C1405" s="105"/>
      <c r="D1405" s="296"/>
      <c r="E1405" s="296"/>
      <c r="F1405" s="296"/>
      <c r="G1405" s="296"/>
      <c r="H1405" s="296"/>
      <c r="I1405" s="296"/>
      <c r="J1405" s="296"/>
      <c r="K1405" s="104">
        <f t="shared" si="80"/>
        <v>0</v>
      </c>
    </row>
    <row r="1406" spans="1:11" ht="15.75" customHeight="1" x14ac:dyDescent="0.25">
      <c r="A1406" s="1">
        <v>723</v>
      </c>
      <c r="B1406" s="101" t="str">
        <f>IF('proje ve personel bilgileri'!A736&lt;&gt;0,('proje ve personel bilgileri'!A736)," ")</f>
        <v xml:space="preserve"> </v>
      </c>
      <c r="C1406" s="105"/>
      <c r="D1406" s="296"/>
      <c r="E1406" s="296"/>
      <c r="F1406" s="296"/>
      <c r="G1406" s="296"/>
      <c r="H1406" s="296"/>
      <c r="I1406" s="296"/>
      <c r="J1406" s="296"/>
      <c r="K1406" s="104">
        <f t="shared" si="80"/>
        <v>0</v>
      </c>
    </row>
    <row r="1407" spans="1:11" ht="15.75" customHeight="1" x14ac:dyDescent="0.25">
      <c r="A1407" s="2">
        <v>724</v>
      </c>
      <c r="B1407" s="101" t="str">
        <f>IF('proje ve personel bilgileri'!A737&lt;&gt;0,('proje ve personel bilgileri'!A737)," ")</f>
        <v xml:space="preserve"> </v>
      </c>
      <c r="C1407" s="105"/>
      <c r="D1407" s="296"/>
      <c r="E1407" s="296"/>
      <c r="F1407" s="296"/>
      <c r="G1407" s="296"/>
      <c r="H1407" s="296"/>
      <c r="I1407" s="296"/>
      <c r="J1407" s="296"/>
      <c r="K1407" s="104">
        <f t="shared" si="80"/>
        <v>0</v>
      </c>
    </row>
    <row r="1408" spans="1:11" ht="15.75" customHeight="1" x14ac:dyDescent="0.25">
      <c r="A1408" s="1">
        <v>725</v>
      </c>
      <c r="B1408" s="101" t="str">
        <f>IF('proje ve personel bilgileri'!A738&lt;&gt;0,('proje ve personel bilgileri'!A738)," ")</f>
        <v xml:space="preserve"> </v>
      </c>
      <c r="C1408" s="105"/>
      <c r="D1408" s="296"/>
      <c r="E1408" s="296"/>
      <c r="F1408" s="296"/>
      <c r="G1408" s="296"/>
      <c r="H1408" s="296"/>
      <c r="I1408" s="296"/>
      <c r="J1408" s="296"/>
      <c r="K1408" s="104">
        <f t="shared" si="80"/>
        <v>0</v>
      </c>
    </row>
    <row r="1409" spans="1:11" ht="15.75" customHeight="1" x14ac:dyDescent="0.25">
      <c r="A1409" s="2">
        <v>726</v>
      </c>
      <c r="B1409" s="101" t="str">
        <f>IF('proje ve personel bilgileri'!A739&lt;&gt;0,('proje ve personel bilgileri'!A739)," ")</f>
        <v xml:space="preserve"> </v>
      </c>
      <c r="C1409" s="105"/>
      <c r="D1409" s="296"/>
      <c r="E1409" s="296"/>
      <c r="F1409" s="296"/>
      <c r="G1409" s="296"/>
      <c r="H1409" s="296"/>
      <c r="I1409" s="296"/>
      <c r="J1409" s="296"/>
      <c r="K1409" s="104">
        <f t="shared" si="80"/>
        <v>0</v>
      </c>
    </row>
    <row r="1410" spans="1:11" ht="15.75" customHeight="1" x14ac:dyDescent="0.25">
      <c r="A1410" s="1">
        <v>727</v>
      </c>
      <c r="B1410" s="101" t="str">
        <f>IF('proje ve personel bilgileri'!A740&lt;&gt;0,('proje ve personel bilgileri'!A740)," ")</f>
        <v xml:space="preserve"> </v>
      </c>
      <c r="C1410" s="105"/>
      <c r="D1410" s="296"/>
      <c r="E1410" s="296"/>
      <c r="F1410" s="296"/>
      <c r="G1410" s="296"/>
      <c r="H1410" s="296"/>
      <c r="I1410" s="296"/>
      <c r="J1410" s="296"/>
      <c r="K1410" s="104">
        <f t="shared" si="80"/>
        <v>0</v>
      </c>
    </row>
    <row r="1411" spans="1:11" ht="15.75" customHeight="1" x14ac:dyDescent="0.25">
      <c r="A1411" s="2">
        <v>728</v>
      </c>
      <c r="B1411" s="101" t="str">
        <f>IF('proje ve personel bilgileri'!A741&lt;&gt;0,('proje ve personel bilgileri'!A741)," ")</f>
        <v xml:space="preserve"> </v>
      </c>
      <c r="C1411" s="105"/>
      <c r="D1411" s="296"/>
      <c r="E1411" s="296"/>
      <c r="F1411" s="296"/>
      <c r="G1411" s="296"/>
      <c r="H1411" s="296"/>
      <c r="I1411" s="296"/>
      <c r="J1411" s="296"/>
      <c r="K1411" s="104">
        <f t="shared" si="80"/>
        <v>0</v>
      </c>
    </row>
    <row r="1412" spans="1:11" ht="15.75" customHeight="1" x14ac:dyDescent="0.25">
      <c r="A1412" s="1">
        <v>729</v>
      </c>
      <c r="B1412" s="101" t="str">
        <f>IF('proje ve personel bilgileri'!A742&lt;&gt;0,('proje ve personel bilgileri'!A742)," ")</f>
        <v xml:space="preserve"> </v>
      </c>
      <c r="C1412" s="105"/>
      <c r="D1412" s="296"/>
      <c r="E1412" s="296"/>
      <c r="F1412" s="296"/>
      <c r="G1412" s="296"/>
      <c r="H1412" s="296"/>
      <c r="I1412" s="296"/>
      <c r="J1412" s="296"/>
      <c r="K1412" s="104">
        <f t="shared" si="80"/>
        <v>0</v>
      </c>
    </row>
    <row r="1413" spans="1:11" ht="15.75" customHeight="1" x14ac:dyDescent="0.25">
      <c r="A1413" s="2">
        <v>730</v>
      </c>
      <c r="B1413" s="101" t="str">
        <f>IF('proje ve personel bilgileri'!A743&lt;&gt;0,('proje ve personel bilgileri'!A743)," ")</f>
        <v xml:space="preserve"> </v>
      </c>
      <c r="C1413" s="105"/>
      <c r="D1413" s="296"/>
      <c r="E1413" s="296"/>
      <c r="F1413" s="296"/>
      <c r="G1413" s="296"/>
      <c r="H1413" s="296"/>
      <c r="I1413" s="296"/>
      <c r="J1413" s="296"/>
      <c r="K1413" s="104">
        <f t="shared" si="80"/>
        <v>0</v>
      </c>
    </row>
    <row r="1414" spans="1:11" ht="15.75" customHeight="1" x14ac:dyDescent="0.25">
      <c r="A1414" s="1">
        <v>731</v>
      </c>
      <c r="B1414" s="101" t="str">
        <f>IF('proje ve personel bilgileri'!A744&lt;&gt;0,('proje ve personel bilgileri'!A744)," ")</f>
        <v xml:space="preserve"> </v>
      </c>
      <c r="C1414" s="105"/>
      <c r="D1414" s="296"/>
      <c r="E1414" s="296"/>
      <c r="F1414" s="296"/>
      <c r="G1414" s="296"/>
      <c r="H1414" s="296"/>
      <c r="I1414" s="296"/>
      <c r="J1414" s="296"/>
      <c r="K1414" s="104">
        <f t="shared" si="80"/>
        <v>0</v>
      </c>
    </row>
    <row r="1415" spans="1:11" ht="15.75" customHeight="1" x14ac:dyDescent="0.25">
      <c r="A1415" s="2">
        <v>732</v>
      </c>
      <c r="B1415" s="101" t="str">
        <f>IF('proje ve personel bilgileri'!A745&lt;&gt;0,('proje ve personel bilgileri'!A745)," ")</f>
        <v xml:space="preserve"> </v>
      </c>
      <c r="C1415" s="105"/>
      <c r="D1415" s="296"/>
      <c r="E1415" s="296"/>
      <c r="F1415" s="296"/>
      <c r="G1415" s="296"/>
      <c r="H1415" s="296"/>
      <c r="I1415" s="296"/>
      <c r="J1415" s="296"/>
      <c r="K1415" s="104">
        <f t="shared" si="80"/>
        <v>0</v>
      </c>
    </row>
    <row r="1416" spans="1:11" ht="15.75" customHeight="1" x14ac:dyDescent="0.25">
      <c r="A1416" s="1">
        <v>733</v>
      </c>
      <c r="B1416" s="101" t="str">
        <f>IF('proje ve personel bilgileri'!A746&lt;&gt;0,('proje ve personel bilgileri'!A746)," ")</f>
        <v xml:space="preserve"> </v>
      </c>
      <c r="C1416" s="105"/>
      <c r="D1416" s="296"/>
      <c r="E1416" s="296"/>
      <c r="F1416" s="296"/>
      <c r="G1416" s="296"/>
      <c r="H1416" s="296"/>
      <c r="I1416" s="296"/>
      <c r="J1416" s="296"/>
      <c r="K1416" s="104">
        <f t="shared" si="80"/>
        <v>0</v>
      </c>
    </row>
    <row r="1417" spans="1:11" ht="15.75" customHeight="1" x14ac:dyDescent="0.25">
      <c r="A1417" s="2">
        <v>734</v>
      </c>
      <c r="B1417" s="101" t="str">
        <f>IF('proje ve personel bilgileri'!A747&lt;&gt;0,('proje ve personel bilgileri'!A747)," ")</f>
        <v xml:space="preserve"> </v>
      </c>
      <c r="C1417" s="105"/>
      <c r="D1417" s="296"/>
      <c r="E1417" s="296"/>
      <c r="F1417" s="296"/>
      <c r="G1417" s="296"/>
      <c r="H1417" s="296"/>
      <c r="I1417" s="296"/>
      <c r="J1417" s="296"/>
      <c r="K1417" s="104">
        <f t="shared" si="80"/>
        <v>0</v>
      </c>
    </row>
    <row r="1418" spans="1:11" ht="15.75" customHeight="1" x14ac:dyDescent="0.25">
      <c r="A1418" s="1">
        <v>735</v>
      </c>
      <c r="B1418" s="101" t="str">
        <f>IF('proje ve personel bilgileri'!A748&lt;&gt;0,('proje ve personel bilgileri'!A748)," ")</f>
        <v xml:space="preserve"> </v>
      </c>
      <c r="C1418" s="105"/>
      <c r="D1418" s="296"/>
      <c r="E1418" s="296"/>
      <c r="F1418" s="296"/>
      <c r="G1418" s="296"/>
      <c r="H1418" s="296"/>
      <c r="I1418" s="296"/>
      <c r="J1418" s="296"/>
      <c r="K1418" s="104">
        <f t="shared" si="80"/>
        <v>0</v>
      </c>
    </row>
    <row r="1419" spans="1:11" ht="15.75" customHeight="1" x14ac:dyDescent="0.25">
      <c r="A1419" s="2">
        <v>736</v>
      </c>
      <c r="B1419" s="101" t="str">
        <f>IF('proje ve personel bilgileri'!A749&lt;&gt;0,('proje ve personel bilgileri'!A749)," ")</f>
        <v xml:space="preserve"> </v>
      </c>
      <c r="C1419" s="105"/>
      <c r="D1419" s="296"/>
      <c r="E1419" s="296"/>
      <c r="F1419" s="296"/>
      <c r="G1419" s="296"/>
      <c r="H1419" s="296"/>
      <c r="I1419" s="296"/>
      <c r="J1419" s="296"/>
      <c r="K1419" s="104">
        <f t="shared" si="80"/>
        <v>0</v>
      </c>
    </row>
    <row r="1420" spans="1:11" ht="15.75" customHeight="1" x14ac:dyDescent="0.25">
      <c r="A1420" s="1">
        <v>737</v>
      </c>
      <c r="B1420" s="101" t="str">
        <f>IF('proje ve personel bilgileri'!A750&lt;&gt;0,('proje ve personel bilgileri'!A750)," ")</f>
        <v xml:space="preserve"> </v>
      </c>
      <c r="C1420" s="105"/>
      <c r="D1420" s="296"/>
      <c r="E1420" s="296"/>
      <c r="F1420" s="296"/>
      <c r="G1420" s="296"/>
      <c r="H1420" s="296"/>
      <c r="I1420" s="296"/>
      <c r="J1420" s="296"/>
      <c r="K1420" s="104">
        <f t="shared" si="80"/>
        <v>0</v>
      </c>
    </row>
    <row r="1421" spans="1:11" ht="15" customHeight="1" x14ac:dyDescent="0.25">
      <c r="A1421" s="2">
        <v>738</v>
      </c>
      <c r="B1421" s="101" t="str">
        <f>IF('proje ve personel bilgileri'!A751&lt;&gt;0,('proje ve personel bilgileri'!A751)," ")</f>
        <v xml:space="preserve"> </v>
      </c>
      <c r="C1421" s="105"/>
      <c r="D1421" s="296"/>
      <c r="E1421" s="296"/>
      <c r="F1421" s="296"/>
      <c r="G1421" s="296"/>
      <c r="H1421" s="296"/>
      <c r="I1421" s="296"/>
      <c r="J1421" s="296"/>
      <c r="K1421" s="104">
        <f t="shared" si="80"/>
        <v>0</v>
      </c>
    </row>
    <row r="1422" spans="1:11" ht="15.75" customHeight="1" x14ac:dyDescent="0.25">
      <c r="A1422" s="341" t="s">
        <v>99</v>
      </c>
      <c r="B1422" s="342"/>
      <c r="C1422" s="7" t="str">
        <f t="shared" ref="C1422:J1422" si="81">IF($K$28&lt;&gt;0,SUM(C1404:C1421)," ")</f>
        <v xml:space="preserve"> </v>
      </c>
      <c r="D1422" s="8" t="str">
        <f t="shared" si="81"/>
        <v xml:space="preserve"> </v>
      </c>
      <c r="E1422" s="8" t="str">
        <f t="shared" si="81"/>
        <v xml:space="preserve"> </v>
      </c>
      <c r="F1422" s="8" t="str">
        <f t="shared" si="81"/>
        <v xml:space="preserve"> </v>
      </c>
      <c r="G1422" s="8" t="str">
        <f t="shared" si="81"/>
        <v xml:space="preserve"> </v>
      </c>
      <c r="H1422" s="8" t="str">
        <f t="shared" si="81"/>
        <v xml:space="preserve"> </v>
      </c>
      <c r="I1422" s="8" t="str">
        <f t="shared" si="81"/>
        <v xml:space="preserve"> </v>
      </c>
      <c r="J1422" s="8" t="str">
        <f t="shared" si="81"/>
        <v xml:space="preserve"> </v>
      </c>
      <c r="K1422" s="9">
        <f>SUM(K1404:K1421)+K1386</f>
        <v>0</v>
      </c>
    </row>
    <row r="1423" spans="1:11" ht="15" customHeight="1" x14ac:dyDescent="0.25">
      <c r="A1423" s="300"/>
    </row>
    <row r="1424" spans="1:11" ht="15" customHeight="1" x14ac:dyDescent="0.25">
      <c r="A1424" s="332" t="s">
        <v>100</v>
      </c>
      <c r="B1424" s="332"/>
      <c r="C1424" s="332"/>
      <c r="D1424" s="332"/>
      <c r="E1424" s="332"/>
      <c r="F1424" s="332"/>
      <c r="G1424" s="332"/>
      <c r="H1424" s="332"/>
      <c r="I1424" s="332"/>
      <c r="J1424" s="332"/>
      <c r="K1424" s="332"/>
    </row>
    <row r="1425" spans="1:11" ht="15" customHeight="1" x14ac:dyDescent="0.25">
      <c r="A1425" s="51"/>
    </row>
    <row r="1426" spans="1:11" ht="15" customHeight="1" x14ac:dyDescent="0.25">
      <c r="A1426" s="298" t="s">
        <v>101</v>
      </c>
    </row>
    <row r="1427" spans="1:11" ht="15" customHeight="1" x14ac:dyDescent="0.25">
      <c r="C1427" s="298" t="s">
        <v>102</v>
      </c>
      <c r="E1427" s="298" t="s">
        <v>103</v>
      </c>
    </row>
    <row r="1431" spans="1:11" ht="15.75" customHeight="1" x14ac:dyDescent="0.25">
      <c r="A1431" s="348" t="s">
        <v>85</v>
      </c>
      <c r="B1431" s="348"/>
      <c r="C1431" s="348"/>
      <c r="D1431" s="348"/>
      <c r="E1431" s="348"/>
      <c r="F1431" s="348"/>
      <c r="G1431" s="348"/>
      <c r="H1431" s="348"/>
      <c r="I1431" s="348"/>
      <c r="J1431" s="348"/>
      <c r="K1431" s="348"/>
    </row>
    <row r="1432" spans="1:11" ht="15" customHeight="1" x14ac:dyDescent="0.25">
      <c r="A1432" s="70"/>
      <c r="B1432" s="70"/>
      <c r="C1432" s="70"/>
      <c r="D1432" s="70"/>
      <c r="E1432" s="70"/>
      <c r="F1432" s="78">
        <f>'proje ve personel bilgileri'!$B$5</f>
        <v>0</v>
      </c>
      <c r="G1432" s="72">
        <f>IF('proje ve personel bilgileri'!$B$6=1,"/ Ocak ayına aittir.",(IF('proje ve personel bilgileri'!$B$6=2,"/ Temmuz ayına aittir.",0)))</f>
        <v>0</v>
      </c>
      <c r="H1432" s="70"/>
      <c r="I1432" s="70"/>
      <c r="J1432" s="70"/>
      <c r="K1432" s="70"/>
    </row>
    <row r="1433" spans="1:11" ht="18.75" customHeight="1" x14ac:dyDescent="0.25">
      <c r="K1433" s="4" t="s">
        <v>86</v>
      </c>
    </row>
    <row r="1434" spans="1:11" ht="15.75" customHeight="1" x14ac:dyDescent="0.25">
      <c r="A1434" s="349" t="s">
        <v>2</v>
      </c>
      <c r="B1434" s="350"/>
      <c r="C1434" s="351">
        <f>'proje ve personel bilgileri'!$B$2</f>
        <v>0</v>
      </c>
      <c r="D1434" s="352"/>
      <c r="E1434" s="352"/>
      <c r="F1434" s="352"/>
      <c r="G1434" s="352"/>
      <c r="H1434" s="352"/>
      <c r="I1434" s="352"/>
      <c r="J1434" s="352"/>
      <c r="K1434" s="353"/>
    </row>
    <row r="1435" spans="1:11" ht="15.75" customHeight="1" x14ac:dyDescent="0.25">
      <c r="A1435" s="354" t="s">
        <v>4</v>
      </c>
      <c r="B1435" s="355"/>
      <c r="C1435" s="356">
        <f>'proje ve personel bilgileri'!$B$3</f>
        <v>0</v>
      </c>
      <c r="D1435" s="357"/>
      <c r="E1435" s="357"/>
      <c r="F1435" s="357"/>
      <c r="G1435" s="357"/>
      <c r="H1435" s="357"/>
      <c r="I1435" s="357"/>
      <c r="J1435" s="357"/>
      <c r="K1435" s="358"/>
    </row>
    <row r="1436" spans="1:11" ht="15" customHeight="1" x14ac:dyDescent="0.25">
      <c r="A1436" s="343" t="s">
        <v>87</v>
      </c>
      <c r="B1436" s="343" t="s">
        <v>15</v>
      </c>
      <c r="C1436" s="343" t="s">
        <v>88</v>
      </c>
      <c r="D1436" s="344" t="s">
        <v>89</v>
      </c>
      <c r="E1436" s="346"/>
      <c r="F1436" s="347"/>
      <c r="G1436" s="343" t="s">
        <v>90</v>
      </c>
      <c r="H1436" s="333" t="s">
        <v>91</v>
      </c>
      <c r="I1436" s="333" t="s">
        <v>92</v>
      </c>
      <c r="J1436" s="333" t="s">
        <v>93</v>
      </c>
      <c r="K1436" s="336" t="s">
        <v>94</v>
      </c>
    </row>
    <row r="1437" spans="1:11" ht="15.75" customHeight="1" x14ac:dyDescent="0.25">
      <c r="A1437" s="338"/>
      <c r="B1437" s="338"/>
      <c r="C1437" s="338"/>
      <c r="D1437" s="345"/>
      <c r="E1437" s="339" t="s">
        <v>95</v>
      </c>
      <c r="F1437" s="340"/>
      <c r="G1437" s="338"/>
      <c r="H1437" s="334"/>
      <c r="I1437" s="334"/>
      <c r="J1437" s="334"/>
      <c r="K1437" s="337"/>
    </row>
    <row r="1438" spans="1:11" ht="60.75" customHeight="1" x14ac:dyDescent="0.25">
      <c r="A1438" s="338"/>
      <c r="B1438" s="338"/>
      <c r="C1438" s="338"/>
      <c r="D1438" s="345"/>
      <c r="E1438" s="5" t="s">
        <v>104</v>
      </c>
      <c r="F1438" s="5" t="s">
        <v>97</v>
      </c>
      <c r="G1438" s="338"/>
      <c r="H1438" s="334"/>
      <c r="I1438" s="335"/>
      <c r="J1438" s="335"/>
      <c r="K1438" s="338"/>
    </row>
    <row r="1439" spans="1:11" ht="15.75" customHeight="1" x14ac:dyDescent="0.25">
      <c r="A1439" s="338"/>
      <c r="B1439" s="338"/>
      <c r="C1439" s="338"/>
      <c r="D1439" s="345"/>
      <c r="E1439" s="6" t="s">
        <v>98</v>
      </c>
      <c r="F1439" s="6" t="s">
        <v>98</v>
      </c>
      <c r="G1439" s="294" t="s">
        <v>98</v>
      </c>
      <c r="H1439" s="294" t="s">
        <v>98</v>
      </c>
      <c r="I1439" s="297" t="s">
        <v>98</v>
      </c>
      <c r="J1439" s="6" t="s">
        <v>98</v>
      </c>
      <c r="K1439" s="338"/>
    </row>
    <row r="1440" spans="1:11" ht="15.75" customHeight="1" x14ac:dyDescent="0.25">
      <c r="A1440" s="1">
        <v>739</v>
      </c>
      <c r="B1440" s="101" t="str">
        <f>IF('proje ve personel bilgileri'!A752&lt;&gt;0,('proje ve personel bilgileri'!A852)," ")</f>
        <v xml:space="preserve"> </v>
      </c>
      <c r="C1440" s="102"/>
      <c r="D1440" s="103"/>
      <c r="E1440" s="103"/>
      <c r="F1440" s="103"/>
      <c r="G1440" s="103"/>
      <c r="H1440" s="103"/>
      <c r="I1440" s="103"/>
      <c r="J1440" s="103"/>
      <c r="K1440" s="104">
        <f t="shared" ref="K1440:K1457" si="82">IF(D1440&lt;&gt;0,SUM(D1440+E1440+F1440+G1440-H1440-I1440-J1440),0)</f>
        <v>0</v>
      </c>
    </row>
    <row r="1441" spans="1:11" ht="15.75" customHeight="1" x14ac:dyDescent="0.25">
      <c r="A1441" s="2">
        <v>740</v>
      </c>
      <c r="B1441" s="101" t="str">
        <f>IF('proje ve personel bilgileri'!A753&lt;&gt;0,('proje ve personel bilgileri'!A853)," ")</f>
        <v xml:space="preserve"> </v>
      </c>
      <c r="C1441" s="105"/>
      <c r="D1441" s="296"/>
      <c r="E1441" s="296"/>
      <c r="F1441" s="296"/>
      <c r="G1441" s="296"/>
      <c r="H1441" s="296"/>
      <c r="I1441" s="296"/>
      <c r="J1441" s="296"/>
      <c r="K1441" s="104">
        <f t="shared" si="82"/>
        <v>0</v>
      </c>
    </row>
    <row r="1442" spans="1:11" ht="15.75" customHeight="1" x14ac:dyDescent="0.25">
      <c r="A1442" s="1">
        <v>741</v>
      </c>
      <c r="B1442" s="101" t="str">
        <f>IF('proje ve personel bilgileri'!A754&lt;&gt;0,('proje ve personel bilgileri'!A854)," ")</f>
        <v xml:space="preserve"> </v>
      </c>
      <c r="C1442" s="105"/>
      <c r="D1442" s="296"/>
      <c r="E1442" s="296"/>
      <c r="F1442" s="296"/>
      <c r="G1442" s="296"/>
      <c r="H1442" s="296"/>
      <c r="I1442" s="296"/>
      <c r="J1442" s="296"/>
      <c r="K1442" s="104">
        <f t="shared" si="82"/>
        <v>0</v>
      </c>
    </row>
    <row r="1443" spans="1:11" ht="15.75" customHeight="1" x14ac:dyDescent="0.25">
      <c r="A1443" s="2">
        <v>742</v>
      </c>
      <c r="B1443" s="101" t="str">
        <f>IF('proje ve personel bilgileri'!A755&lt;&gt;0,('proje ve personel bilgileri'!A855)," ")</f>
        <v xml:space="preserve"> </v>
      </c>
      <c r="C1443" s="105"/>
      <c r="D1443" s="296"/>
      <c r="E1443" s="296"/>
      <c r="F1443" s="296"/>
      <c r="G1443" s="296"/>
      <c r="H1443" s="296"/>
      <c r="I1443" s="296"/>
      <c r="J1443" s="296"/>
      <c r="K1443" s="104">
        <f t="shared" si="82"/>
        <v>0</v>
      </c>
    </row>
    <row r="1444" spans="1:11" ht="15.75" customHeight="1" x14ac:dyDescent="0.25">
      <c r="A1444" s="1">
        <v>743</v>
      </c>
      <c r="B1444" s="101" t="str">
        <f>IF('proje ve personel bilgileri'!A756&lt;&gt;0,('proje ve personel bilgileri'!A856)," ")</f>
        <v xml:space="preserve"> </v>
      </c>
      <c r="C1444" s="105"/>
      <c r="D1444" s="296"/>
      <c r="E1444" s="296"/>
      <c r="F1444" s="296"/>
      <c r="G1444" s="296"/>
      <c r="H1444" s="296"/>
      <c r="I1444" s="296"/>
      <c r="J1444" s="296"/>
      <c r="K1444" s="104">
        <f t="shared" si="82"/>
        <v>0</v>
      </c>
    </row>
    <row r="1445" spans="1:11" ht="15.75" customHeight="1" x14ac:dyDescent="0.25">
      <c r="A1445" s="2">
        <v>744</v>
      </c>
      <c r="B1445" s="101" t="str">
        <f>IF('proje ve personel bilgileri'!A757&lt;&gt;0,('proje ve personel bilgileri'!A857)," ")</f>
        <v xml:space="preserve"> </v>
      </c>
      <c r="C1445" s="105"/>
      <c r="D1445" s="296"/>
      <c r="E1445" s="296"/>
      <c r="F1445" s="296"/>
      <c r="G1445" s="296"/>
      <c r="H1445" s="296"/>
      <c r="I1445" s="296"/>
      <c r="J1445" s="296"/>
      <c r="K1445" s="104">
        <f t="shared" si="82"/>
        <v>0</v>
      </c>
    </row>
    <row r="1446" spans="1:11" ht="15.75" customHeight="1" x14ac:dyDescent="0.25">
      <c r="A1446" s="1">
        <v>745</v>
      </c>
      <c r="B1446" s="101" t="str">
        <f>IF('proje ve personel bilgileri'!A758&lt;&gt;0,('proje ve personel bilgileri'!A858)," ")</f>
        <v xml:space="preserve"> </v>
      </c>
      <c r="C1446" s="105"/>
      <c r="D1446" s="296"/>
      <c r="E1446" s="296"/>
      <c r="F1446" s="296"/>
      <c r="G1446" s="296"/>
      <c r="H1446" s="296"/>
      <c r="I1446" s="296"/>
      <c r="J1446" s="296"/>
      <c r="K1446" s="104">
        <f t="shared" si="82"/>
        <v>0</v>
      </c>
    </row>
    <row r="1447" spans="1:11" ht="15.75" customHeight="1" x14ac:dyDescent="0.25">
      <c r="A1447" s="2">
        <v>746</v>
      </c>
      <c r="B1447" s="101" t="str">
        <f>IF('proje ve personel bilgileri'!A759&lt;&gt;0,('proje ve personel bilgileri'!A859)," ")</f>
        <v xml:space="preserve"> </v>
      </c>
      <c r="C1447" s="105"/>
      <c r="D1447" s="296"/>
      <c r="E1447" s="296"/>
      <c r="F1447" s="296"/>
      <c r="G1447" s="296"/>
      <c r="H1447" s="296"/>
      <c r="I1447" s="296"/>
      <c r="J1447" s="296"/>
      <c r="K1447" s="104">
        <f t="shared" si="82"/>
        <v>0</v>
      </c>
    </row>
    <row r="1448" spans="1:11" ht="15.75" customHeight="1" x14ac:dyDescent="0.25">
      <c r="A1448" s="1">
        <v>747</v>
      </c>
      <c r="B1448" s="101" t="str">
        <f>IF('proje ve personel bilgileri'!A760&lt;&gt;0,('proje ve personel bilgileri'!A860)," ")</f>
        <v xml:space="preserve"> </v>
      </c>
      <c r="C1448" s="105"/>
      <c r="D1448" s="296"/>
      <c r="E1448" s="296"/>
      <c r="F1448" s="296"/>
      <c r="G1448" s="296"/>
      <c r="H1448" s="296"/>
      <c r="I1448" s="296"/>
      <c r="J1448" s="296"/>
      <c r="K1448" s="104">
        <f t="shared" si="82"/>
        <v>0</v>
      </c>
    </row>
    <row r="1449" spans="1:11" ht="15.75" customHeight="1" x14ac:dyDescent="0.25">
      <c r="A1449" s="2">
        <v>748</v>
      </c>
      <c r="B1449" s="101" t="str">
        <f>IF('proje ve personel bilgileri'!A761&lt;&gt;0,('proje ve personel bilgileri'!A861)," ")</f>
        <v xml:space="preserve"> </v>
      </c>
      <c r="C1449" s="105"/>
      <c r="D1449" s="296"/>
      <c r="E1449" s="296"/>
      <c r="F1449" s="296"/>
      <c r="G1449" s="296"/>
      <c r="H1449" s="296"/>
      <c r="I1449" s="296"/>
      <c r="J1449" s="296"/>
      <c r="K1449" s="104">
        <f t="shared" si="82"/>
        <v>0</v>
      </c>
    </row>
    <row r="1450" spans="1:11" ht="15.75" customHeight="1" x14ac:dyDescent="0.25">
      <c r="A1450" s="1">
        <v>749</v>
      </c>
      <c r="B1450" s="101" t="str">
        <f>IF('proje ve personel bilgileri'!A762&lt;&gt;0,('proje ve personel bilgileri'!A862)," ")</f>
        <v xml:space="preserve"> </v>
      </c>
      <c r="C1450" s="105"/>
      <c r="D1450" s="296"/>
      <c r="E1450" s="296"/>
      <c r="F1450" s="296"/>
      <c r="G1450" s="296"/>
      <c r="H1450" s="296"/>
      <c r="I1450" s="296"/>
      <c r="J1450" s="296"/>
      <c r="K1450" s="104">
        <f t="shared" si="82"/>
        <v>0</v>
      </c>
    </row>
    <row r="1451" spans="1:11" ht="15.75" customHeight="1" x14ac:dyDescent="0.25">
      <c r="A1451" s="2">
        <v>750</v>
      </c>
      <c r="B1451" s="101" t="str">
        <f>IF('proje ve personel bilgileri'!A763&lt;&gt;0,('proje ve personel bilgileri'!A863)," ")</f>
        <v xml:space="preserve"> </v>
      </c>
      <c r="C1451" s="105"/>
      <c r="D1451" s="296"/>
      <c r="E1451" s="296"/>
      <c r="F1451" s="296"/>
      <c r="G1451" s="296"/>
      <c r="H1451" s="296"/>
      <c r="I1451" s="296"/>
      <c r="J1451" s="296"/>
      <c r="K1451" s="104">
        <f t="shared" si="82"/>
        <v>0</v>
      </c>
    </row>
    <row r="1452" spans="1:11" ht="15.75" customHeight="1" x14ac:dyDescent="0.25">
      <c r="A1452" s="1">
        <v>751</v>
      </c>
      <c r="B1452" s="101" t="str">
        <f>IF('proje ve personel bilgileri'!A764&lt;&gt;0,('proje ve personel bilgileri'!A864)," ")</f>
        <v xml:space="preserve"> </v>
      </c>
      <c r="C1452" s="105"/>
      <c r="D1452" s="296"/>
      <c r="E1452" s="296"/>
      <c r="F1452" s="296"/>
      <c r="G1452" s="296"/>
      <c r="H1452" s="296"/>
      <c r="I1452" s="296"/>
      <c r="J1452" s="296"/>
      <c r="K1452" s="104">
        <f t="shared" si="82"/>
        <v>0</v>
      </c>
    </row>
    <row r="1453" spans="1:11" ht="15.75" customHeight="1" x14ac:dyDescent="0.25">
      <c r="A1453" s="2">
        <v>752</v>
      </c>
      <c r="B1453" s="101" t="str">
        <f>IF('proje ve personel bilgileri'!A765&lt;&gt;0,('proje ve personel bilgileri'!A865)," ")</f>
        <v xml:space="preserve"> </v>
      </c>
      <c r="C1453" s="105"/>
      <c r="D1453" s="296"/>
      <c r="E1453" s="296"/>
      <c r="F1453" s="296"/>
      <c r="G1453" s="296"/>
      <c r="H1453" s="296"/>
      <c r="I1453" s="296"/>
      <c r="J1453" s="296"/>
      <c r="K1453" s="104">
        <f t="shared" si="82"/>
        <v>0</v>
      </c>
    </row>
    <row r="1454" spans="1:11" ht="15.75" customHeight="1" x14ac:dyDescent="0.25">
      <c r="A1454" s="1">
        <v>753</v>
      </c>
      <c r="B1454" s="101" t="str">
        <f>IF('proje ve personel bilgileri'!A766&lt;&gt;0,('proje ve personel bilgileri'!A866)," ")</f>
        <v xml:space="preserve"> </v>
      </c>
      <c r="C1454" s="105"/>
      <c r="D1454" s="296"/>
      <c r="E1454" s="296"/>
      <c r="F1454" s="296"/>
      <c r="G1454" s="296"/>
      <c r="H1454" s="296"/>
      <c r="I1454" s="296"/>
      <c r="J1454" s="296"/>
      <c r="K1454" s="104">
        <f t="shared" si="82"/>
        <v>0</v>
      </c>
    </row>
    <row r="1455" spans="1:11" ht="15.75" customHeight="1" x14ac:dyDescent="0.25">
      <c r="A1455" s="2">
        <v>754</v>
      </c>
      <c r="B1455" s="101" t="str">
        <f>IF('proje ve personel bilgileri'!A767&lt;&gt;0,('proje ve personel bilgileri'!A867)," ")</f>
        <v xml:space="preserve"> </v>
      </c>
      <c r="C1455" s="105"/>
      <c r="D1455" s="296"/>
      <c r="E1455" s="296"/>
      <c r="F1455" s="296"/>
      <c r="G1455" s="296"/>
      <c r="H1455" s="296"/>
      <c r="I1455" s="296"/>
      <c r="J1455" s="296"/>
      <c r="K1455" s="104">
        <f t="shared" si="82"/>
        <v>0</v>
      </c>
    </row>
    <row r="1456" spans="1:11" ht="15.75" customHeight="1" x14ac:dyDescent="0.25">
      <c r="A1456" s="1">
        <v>755</v>
      </c>
      <c r="B1456" s="101" t="str">
        <f>IF('proje ve personel bilgileri'!A768&lt;&gt;0,('proje ve personel bilgileri'!A868)," ")</f>
        <v xml:space="preserve"> </v>
      </c>
      <c r="C1456" s="105"/>
      <c r="D1456" s="296"/>
      <c r="E1456" s="296"/>
      <c r="F1456" s="296"/>
      <c r="G1456" s="296"/>
      <c r="H1456" s="296"/>
      <c r="I1456" s="296"/>
      <c r="J1456" s="296"/>
      <c r="K1456" s="104">
        <f t="shared" si="82"/>
        <v>0</v>
      </c>
    </row>
    <row r="1457" spans="1:11" ht="15" customHeight="1" x14ac:dyDescent="0.25">
      <c r="A1457" s="2">
        <v>756</v>
      </c>
      <c r="B1457" s="101" t="str">
        <f>IF('proje ve personel bilgileri'!A769&lt;&gt;0,('proje ve personel bilgileri'!A869)," ")</f>
        <v xml:space="preserve"> </v>
      </c>
      <c r="C1457" s="105"/>
      <c r="D1457" s="296"/>
      <c r="E1457" s="296"/>
      <c r="F1457" s="296"/>
      <c r="G1457" s="296"/>
      <c r="H1457" s="296"/>
      <c r="I1457" s="296"/>
      <c r="J1457" s="296"/>
      <c r="K1457" s="104">
        <f t="shared" si="82"/>
        <v>0</v>
      </c>
    </row>
    <row r="1458" spans="1:11" ht="15.75" customHeight="1" x14ac:dyDescent="0.25">
      <c r="A1458" s="341" t="s">
        <v>99</v>
      </c>
      <c r="B1458" s="342"/>
      <c r="C1458" s="7" t="str">
        <f t="shared" ref="C1458:J1458" si="83">IF($K$28&lt;&gt;0,SUM(C1440:C1457)," ")</f>
        <v xml:space="preserve"> </v>
      </c>
      <c r="D1458" s="8" t="str">
        <f t="shared" si="83"/>
        <v xml:space="preserve"> </v>
      </c>
      <c r="E1458" s="8" t="str">
        <f t="shared" si="83"/>
        <v xml:space="preserve"> </v>
      </c>
      <c r="F1458" s="8" t="str">
        <f t="shared" si="83"/>
        <v xml:space="preserve"> </v>
      </c>
      <c r="G1458" s="8" t="str">
        <f t="shared" si="83"/>
        <v xml:space="preserve"> </v>
      </c>
      <c r="H1458" s="8" t="str">
        <f t="shared" si="83"/>
        <v xml:space="preserve"> </v>
      </c>
      <c r="I1458" s="8" t="str">
        <f t="shared" si="83"/>
        <v xml:space="preserve"> </v>
      </c>
      <c r="J1458" s="8" t="str">
        <f t="shared" si="83"/>
        <v xml:space="preserve"> </v>
      </c>
      <c r="K1458" s="9">
        <f>SUM(K1440:K1457)+K1422</f>
        <v>0</v>
      </c>
    </row>
    <row r="1459" spans="1:11" ht="15" customHeight="1" x14ac:dyDescent="0.25">
      <c r="A1459" s="300"/>
    </row>
    <row r="1460" spans="1:11" ht="15" customHeight="1" x14ac:dyDescent="0.25">
      <c r="A1460" s="332" t="s">
        <v>100</v>
      </c>
      <c r="B1460" s="332"/>
      <c r="C1460" s="332"/>
      <c r="D1460" s="332"/>
      <c r="E1460" s="332"/>
      <c r="F1460" s="332"/>
      <c r="G1460" s="332"/>
      <c r="H1460" s="332"/>
      <c r="I1460" s="332"/>
      <c r="J1460" s="332"/>
      <c r="K1460" s="332"/>
    </row>
    <row r="1461" spans="1:11" ht="15" customHeight="1" x14ac:dyDescent="0.25">
      <c r="A1461" s="51"/>
    </row>
    <row r="1462" spans="1:11" ht="15" customHeight="1" x14ac:dyDescent="0.25">
      <c r="A1462" s="298" t="s">
        <v>101</v>
      </c>
    </row>
    <row r="1463" spans="1:11" ht="15" customHeight="1" x14ac:dyDescent="0.25">
      <c r="C1463" s="298" t="s">
        <v>102</v>
      </c>
      <c r="E1463" s="298" t="s">
        <v>103</v>
      </c>
    </row>
    <row r="1467" spans="1:11" ht="15.75" customHeight="1" x14ac:dyDescent="0.25">
      <c r="A1467" s="348" t="s">
        <v>85</v>
      </c>
      <c r="B1467" s="348"/>
      <c r="C1467" s="348"/>
      <c r="D1467" s="348"/>
      <c r="E1467" s="348"/>
      <c r="F1467" s="348"/>
      <c r="G1467" s="348"/>
      <c r="H1467" s="348"/>
      <c r="I1467" s="348"/>
      <c r="J1467" s="348"/>
      <c r="K1467" s="348"/>
    </row>
    <row r="1468" spans="1:11" ht="15" customHeight="1" x14ac:dyDescent="0.25">
      <c r="A1468" s="70"/>
      <c r="B1468" s="70"/>
      <c r="C1468" s="70"/>
      <c r="D1468" s="70"/>
      <c r="E1468" s="70"/>
      <c r="F1468" s="78">
        <f>'proje ve personel bilgileri'!$B$5</f>
        <v>0</v>
      </c>
      <c r="G1468" s="72">
        <f>IF('proje ve personel bilgileri'!$B$6=1,"/ Ocak ayına aittir.",(IF('proje ve personel bilgileri'!$B$6=2,"/ Temmuz ayına aittir.",0)))</f>
        <v>0</v>
      </c>
      <c r="H1468" s="70"/>
      <c r="I1468" s="70"/>
      <c r="J1468" s="70"/>
      <c r="K1468" s="70"/>
    </row>
    <row r="1469" spans="1:11" ht="18.75" customHeight="1" x14ac:dyDescent="0.25">
      <c r="K1469" s="4" t="s">
        <v>86</v>
      </c>
    </row>
    <row r="1470" spans="1:11" ht="15.75" customHeight="1" x14ac:dyDescent="0.25">
      <c r="A1470" s="349" t="s">
        <v>2</v>
      </c>
      <c r="B1470" s="350"/>
      <c r="C1470" s="351">
        <f>'proje ve personel bilgileri'!$B$2</f>
        <v>0</v>
      </c>
      <c r="D1470" s="352"/>
      <c r="E1470" s="352"/>
      <c r="F1470" s="352"/>
      <c r="G1470" s="352"/>
      <c r="H1470" s="352"/>
      <c r="I1470" s="352"/>
      <c r="J1470" s="352"/>
      <c r="K1470" s="353"/>
    </row>
    <row r="1471" spans="1:11" ht="15.75" customHeight="1" x14ac:dyDescent="0.25">
      <c r="A1471" s="354" t="s">
        <v>4</v>
      </c>
      <c r="B1471" s="355"/>
      <c r="C1471" s="356">
        <f>'proje ve personel bilgileri'!$B$3</f>
        <v>0</v>
      </c>
      <c r="D1471" s="357"/>
      <c r="E1471" s="357"/>
      <c r="F1471" s="357"/>
      <c r="G1471" s="357"/>
      <c r="H1471" s="357"/>
      <c r="I1471" s="357"/>
      <c r="J1471" s="357"/>
      <c r="K1471" s="358"/>
    </row>
    <row r="1472" spans="1:11" ht="15" customHeight="1" x14ac:dyDescent="0.25">
      <c r="A1472" s="343" t="s">
        <v>87</v>
      </c>
      <c r="B1472" s="343" t="s">
        <v>15</v>
      </c>
      <c r="C1472" s="343" t="s">
        <v>88</v>
      </c>
      <c r="D1472" s="344" t="s">
        <v>89</v>
      </c>
      <c r="E1472" s="346"/>
      <c r="F1472" s="347"/>
      <c r="G1472" s="343" t="s">
        <v>90</v>
      </c>
      <c r="H1472" s="333" t="s">
        <v>91</v>
      </c>
      <c r="I1472" s="333" t="s">
        <v>92</v>
      </c>
      <c r="J1472" s="333" t="s">
        <v>93</v>
      </c>
      <c r="K1472" s="336" t="s">
        <v>94</v>
      </c>
    </row>
    <row r="1473" spans="1:11" ht="15.75" customHeight="1" x14ac:dyDescent="0.25">
      <c r="A1473" s="338"/>
      <c r="B1473" s="338"/>
      <c r="C1473" s="338"/>
      <c r="D1473" s="345"/>
      <c r="E1473" s="339" t="s">
        <v>95</v>
      </c>
      <c r="F1473" s="340"/>
      <c r="G1473" s="338"/>
      <c r="H1473" s="334"/>
      <c r="I1473" s="334"/>
      <c r="J1473" s="334"/>
      <c r="K1473" s="337"/>
    </row>
    <row r="1474" spans="1:11" ht="60.75" customHeight="1" x14ac:dyDescent="0.25">
      <c r="A1474" s="338"/>
      <c r="B1474" s="338"/>
      <c r="C1474" s="338"/>
      <c r="D1474" s="345"/>
      <c r="E1474" s="5" t="s">
        <v>104</v>
      </c>
      <c r="F1474" s="5" t="s">
        <v>97</v>
      </c>
      <c r="G1474" s="338"/>
      <c r="H1474" s="334"/>
      <c r="I1474" s="335"/>
      <c r="J1474" s="335"/>
      <c r="K1474" s="338"/>
    </row>
    <row r="1475" spans="1:11" ht="15.75" customHeight="1" x14ac:dyDescent="0.25">
      <c r="A1475" s="338"/>
      <c r="B1475" s="338"/>
      <c r="C1475" s="338"/>
      <c r="D1475" s="345"/>
      <c r="E1475" s="6" t="s">
        <v>98</v>
      </c>
      <c r="F1475" s="6" t="s">
        <v>98</v>
      </c>
      <c r="G1475" s="294" t="s">
        <v>98</v>
      </c>
      <c r="H1475" s="294" t="s">
        <v>98</v>
      </c>
      <c r="I1475" s="297" t="s">
        <v>98</v>
      </c>
      <c r="J1475" s="6" t="s">
        <v>98</v>
      </c>
      <c r="K1475" s="338"/>
    </row>
    <row r="1476" spans="1:11" ht="15.75" customHeight="1" x14ac:dyDescent="0.25">
      <c r="A1476" s="1">
        <v>757</v>
      </c>
      <c r="B1476" s="101" t="str">
        <f>IF('proje ve personel bilgileri'!A770&lt;&gt;0,('proje ve personel bilgileri'!A770)," ")</f>
        <v xml:space="preserve"> </v>
      </c>
      <c r="C1476" s="102"/>
      <c r="D1476" s="103"/>
      <c r="E1476" s="103"/>
      <c r="F1476" s="103"/>
      <c r="G1476" s="103"/>
      <c r="H1476" s="103"/>
      <c r="I1476" s="103"/>
      <c r="J1476" s="103"/>
      <c r="K1476" s="104">
        <f t="shared" ref="K1476:K1493" si="84">IF(D1476&lt;&gt;0,SUM(D1476+E1476+F1476+G1476-H1476-I1476-J1476),0)</f>
        <v>0</v>
      </c>
    </row>
    <row r="1477" spans="1:11" ht="15.75" customHeight="1" x14ac:dyDescent="0.25">
      <c r="A1477" s="2">
        <v>758</v>
      </c>
      <c r="B1477" s="101" t="str">
        <f>IF('proje ve personel bilgileri'!A771&lt;&gt;0,('proje ve personel bilgileri'!A771)," ")</f>
        <v xml:space="preserve"> </v>
      </c>
      <c r="C1477" s="105"/>
      <c r="D1477" s="296"/>
      <c r="E1477" s="296"/>
      <c r="F1477" s="296"/>
      <c r="G1477" s="296"/>
      <c r="H1477" s="296"/>
      <c r="I1477" s="296"/>
      <c r="J1477" s="296"/>
      <c r="K1477" s="104">
        <f t="shared" si="84"/>
        <v>0</v>
      </c>
    </row>
    <row r="1478" spans="1:11" ht="15.75" customHeight="1" x14ac:dyDescent="0.25">
      <c r="A1478" s="1">
        <v>759</v>
      </c>
      <c r="B1478" s="101" t="str">
        <f>IF('proje ve personel bilgileri'!A772&lt;&gt;0,('proje ve personel bilgileri'!A772)," ")</f>
        <v xml:space="preserve"> </v>
      </c>
      <c r="C1478" s="105"/>
      <c r="D1478" s="296"/>
      <c r="E1478" s="296"/>
      <c r="F1478" s="296"/>
      <c r="G1478" s="296"/>
      <c r="H1478" s="296"/>
      <c r="I1478" s="296"/>
      <c r="J1478" s="296"/>
      <c r="K1478" s="104">
        <f t="shared" si="84"/>
        <v>0</v>
      </c>
    </row>
    <row r="1479" spans="1:11" ht="15.75" customHeight="1" x14ac:dyDescent="0.25">
      <c r="A1479" s="2">
        <v>760</v>
      </c>
      <c r="B1479" s="101" t="str">
        <f>IF('proje ve personel bilgileri'!A773&lt;&gt;0,('proje ve personel bilgileri'!A773)," ")</f>
        <v xml:space="preserve"> </v>
      </c>
      <c r="C1479" s="105"/>
      <c r="D1479" s="296"/>
      <c r="E1479" s="296"/>
      <c r="F1479" s="296"/>
      <c r="G1479" s="296"/>
      <c r="H1479" s="296"/>
      <c r="I1479" s="296"/>
      <c r="J1479" s="296"/>
      <c r="K1479" s="104">
        <f t="shared" si="84"/>
        <v>0</v>
      </c>
    </row>
    <row r="1480" spans="1:11" ht="15.75" customHeight="1" x14ac:dyDescent="0.25">
      <c r="A1480" s="1">
        <v>761</v>
      </c>
      <c r="B1480" s="101" t="str">
        <f>IF('proje ve personel bilgileri'!A774&lt;&gt;0,('proje ve personel bilgileri'!A774)," ")</f>
        <v xml:space="preserve"> </v>
      </c>
      <c r="C1480" s="105"/>
      <c r="D1480" s="296"/>
      <c r="E1480" s="296"/>
      <c r="F1480" s="296"/>
      <c r="G1480" s="296"/>
      <c r="H1480" s="296"/>
      <c r="I1480" s="296"/>
      <c r="J1480" s="296"/>
      <c r="K1480" s="104">
        <f t="shared" si="84"/>
        <v>0</v>
      </c>
    </row>
    <row r="1481" spans="1:11" ht="15.75" customHeight="1" x14ac:dyDescent="0.25">
      <c r="A1481" s="2">
        <v>762</v>
      </c>
      <c r="B1481" s="101" t="str">
        <f>IF('proje ve personel bilgileri'!A775&lt;&gt;0,('proje ve personel bilgileri'!A775)," ")</f>
        <v xml:space="preserve"> </v>
      </c>
      <c r="C1481" s="105"/>
      <c r="D1481" s="296"/>
      <c r="E1481" s="296"/>
      <c r="F1481" s="296"/>
      <c r="G1481" s="296"/>
      <c r="H1481" s="296"/>
      <c r="I1481" s="296"/>
      <c r="J1481" s="296"/>
      <c r="K1481" s="104">
        <f t="shared" si="84"/>
        <v>0</v>
      </c>
    </row>
    <row r="1482" spans="1:11" ht="15.75" customHeight="1" x14ac:dyDescent="0.25">
      <c r="A1482" s="1">
        <v>763</v>
      </c>
      <c r="B1482" s="101" t="str">
        <f>IF('proje ve personel bilgileri'!A776&lt;&gt;0,('proje ve personel bilgileri'!A776)," ")</f>
        <v xml:space="preserve"> </v>
      </c>
      <c r="C1482" s="105"/>
      <c r="D1482" s="296"/>
      <c r="E1482" s="296"/>
      <c r="F1482" s="296"/>
      <c r="G1482" s="296"/>
      <c r="H1482" s="296"/>
      <c r="I1482" s="296"/>
      <c r="J1482" s="296"/>
      <c r="K1482" s="104">
        <f t="shared" si="84"/>
        <v>0</v>
      </c>
    </row>
    <row r="1483" spans="1:11" ht="15.75" customHeight="1" x14ac:dyDescent="0.25">
      <c r="A1483" s="2">
        <v>764</v>
      </c>
      <c r="B1483" s="101" t="str">
        <f>IF('proje ve personel bilgileri'!A777&lt;&gt;0,('proje ve personel bilgileri'!A777)," ")</f>
        <v xml:space="preserve"> </v>
      </c>
      <c r="C1483" s="105"/>
      <c r="D1483" s="296"/>
      <c r="E1483" s="296"/>
      <c r="F1483" s="296"/>
      <c r="G1483" s="296"/>
      <c r="H1483" s="296"/>
      <c r="I1483" s="296"/>
      <c r="J1483" s="296"/>
      <c r="K1483" s="104">
        <f t="shared" si="84"/>
        <v>0</v>
      </c>
    </row>
    <row r="1484" spans="1:11" ht="15.75" customHeight="1" x14ac:dyDescent="0.25">
      <c r="A1484" s="1">
        <v>765</v>
      </c>
      <c r="B1484" s="101" t="str">
        <f>IF('proje ve personel bilgileri'!A778&lt;&gt;0,('proje ve personel bilgileri'!A778)," ")</f>
        <v xml:space="preserve"> </v>
      </c>
      <c r="C1484" s="105"/>
      <c r="D1484" s="296"/>
      <c r="E1484" s="296"/>
      <c r="F1484" s="296"/>
      <c r="G1484" s="296"/>
      <c r="H1484" s="296"/>
      <c r="I1484" s="296"/>
      <c r="J1484" s="296"/>
      <c r="K1484" s="104">
        <f t="shared" si="84"/>
        <v>0</v>
      </c>
    </row>
    <row r="1485" spans="1:11" ht="15.75" customHeight="1" x14ac:dyDescent="0.25">
      <c r="A1485" s="2">
        <v>766</v>
      </c>
      <c r="B1485" s="101" t="str">
        <f>IF('proje ve personel bilgileri'!A779&lt;&gt;0,('proje ve personel bilgileri'!A779)," ")</f>
        <v xml:space="preserve"> </v>
      </c>
      <c r="C1485" s="105"/>
      <c r="D1485" s="296"/>
      <c r="E1485" s="296"/>
      <c r="F1485" s="296"/>
      <c r="G1485" s="296"/>
      <c r="H1485" s="296"/>
      <c r="I1485" s="296"/>
      <c r="J1485" s="296"/>
      <c r="K1485" s="104">
        <f t="shared" si="84"/>
        <v>0</v>
      </c>
    </row>
    <row r="1486" spans="1:11" ht="15.75" customHeight="1" x14ac:dyDescent="0.25">
      <c r="A1486" s="1">
        <v>767</v>
      </c>
      <c r="B1486" s="101" t="str">
        <f>IF('proje ve personel bilgileri'!A780&lt;&gt;0,('proje ve personel bilgileri'!A780)," ")</f>
        <v xml:space="preserve"> </v>
      </c>
      <c r="C1486" s="105"/>
      <c r="D1486" s="296"/>
      <c r="E1486" s="296"/>
      <c r="F1486" s="296"/>
      <c r="G1486" s="296"/>
      <c r="H1486" s="296"/>
      <c r="I1486" s="296"/>
      <c r="J1486" s="296"/>
      <c r="K1486" s="104">
        <f t="shared" si="84"/>
        <v>0</v>
      </c>
    </row>
    <row r="1487" spans="1:11" ht="15.75" customHeight="1" x14ac:dyDescent="0.25">
      <c r="A1487" s="2">
        <v>768</v>
      </c>
      <c r="B1487" s="101" t="str">
        <f>IF('proje ve personel bilgileri'!A781&lt;&gt;0,('proje ve personel bilgileri'!A781)," ")</f>
        <v xml:space="preserve"> </v>
      </c>
      <c r="C1487" s="105"/>
      <c r="D1487" s="296"/>
      <c r="E1487" s="296"/>
      <c r="F1487" s="296"/>
      <c r="G1487" s="296"/>
      <c r="H1487" s="296"/>
      <c r="I1487" s="296"/>
      <c r="J1487" s="296"/>
      <c r="K1487" s="104">
        <f t="shared" si="84"/>
        <v>0</v>
      </c>
    </row>
    <row r="1488" spans="1:11" ht="15.75" customHeight="1" x14ac:dyDescent="0.25">
      <c r="A1488" s="1">
        <v>769</v>
      </c>
      <c r="B1488" s="101" t="str">
        <f>IF('proje ve personel bilgileri'!A782&lt;&gt;0,('proje ve personel bilgileri'!A782)," ")</f>
        <v xml:space="preserve"> </v>
      </c>
      <c r="C1488" s="105"/>
      <c r="D1488" s="296"/>
      <c r="E1488" s="296"/>
      <c r="F1488" s="296"/>
      <c r="G1488" s="296"/>
      <c r="H1488" s="296"/>
      <c r="I1488" s="296"/>
      <c r="J1488" s="296"/>
      <c r="K1488" s="104">
        <f t="shared" si="84"/>
        <v>0</v>
      </c>
    </row>
    <row r="1489" spans="1:11" ht="15.75" customHeight="1" x14ac:dyDescent="0.25">
      <c r="A1489" s="2">
        <v>770</v>
      </c>
      <c r="B1489" s="101" t="str">
        <f>IF('proje ve personel bilgileri'!A783&lt;&gt;0,('proje ve personel bilgileri'!A783)," ")</f>
        <v xml:space="preserve"> </v>
      </c>
      <c r="C1489" s="105"/>
      <c r="D1489" s="296"/>
      <c r="E1489" s="296"/>
      <c r="F1489" s="296"/>
      <c r="G1489" s="296"/>
      <c r="H1489" s="296"/>
      <c r="I1489" s="296"/>
      <c r="J1489" s="296"/>
      <c r="K1489" s="104">
        <f t="shared" si="84"/>
        <v>0</v>
      </c>
    </row>
    <row r="1490" spans="1:11" ht="15.75" customHeight="1" x14ac:dyDescent="0.25">
      <c r="A1490" s="1">
        <v>771</v>
      </c>
      <c r="B1490" s="101" t="str">
        <f>IF('proje ve personel bilgileri'!A784&lt;&gt;0,('proje ve personel bilgileri'!A784)," ")</f>
        <v xml:space="preserve"> </v>
      </c>
      <c r="C1490" s="105"/>
      <c r="D1490" s="296"/>
      <c r="E1490" s="296"/>
      <c r="F1490" s="296"/>
      <c r="G1490" s="296"/>
      <c r="H1490" s="296"/>
      <c r="I1490" s="296"/>
      <c r="J1490" s="296"/>
      <c r="K1490" s="104">
        <f t="shared" si="84"/>
        <v>0</v>
      </c>
    </row>
    <row r="1491" spans="1:11" ht="15.75" customHeight="1" x14ac:dyDescent="0.25">
      <c r="A1491" s="2">
        <v>772</v>
      </c>
      <c r="B1491" s="101" t="str">
        <f>IF('proje ve personel bilgileri'!A785&lt;&gt;0,('proje ve personel bilgileri'!A785)," ")</f>
        <v xml:space="preserve"> </v>
      </c>
      <c r="C1491" s="105"/>
      <c r="D1491" s="296"/>
      <c r="E1491" s="296"/>
      <c r="F1491" s="296"/>
      <c r="G1491" s="296"/>
      <c r="H1491" s="296"/>
      <c r="I1491" s="296"/>
      <c r="J1491" s="296"/>
      <c r="K1491" s="104">
        <f t="shared" si="84"/>
        <v>0</v>
      </c>
    </row>
    <row r="1492" spans="1:11" ht="15.75" customHeight="1" x14ac:dyDescent="0.25">
      <c r="A1492" s="1">
        <v>773</v>
      </c>
      <c r="B1492" s="101" t="str">
        <f>IF('proje ve personel bilgileri'!A786&lt;&gt;0,('proje ve personel bilgileri'!A786)," ")</f>
        <v xml:space="preserve"> </v>
      </c>
      <c r="C1492" s="105"/>
      <c r="D1492" s="296"/>
      <c r="E1492" s="296"/>
      <c r="F1492" s="296"/>
      <c r="G1492" s="296"/>
      <c r="H1492" s="296"/>
      <c r="I1492" s="296"/>
      <c r="J1492" s="296"/>
      <c r="K1492" s="104">
        <f t="shared" si="84"/>
        <v>0</v>
      </c>
    </row>
    <row r="1493" spans="1:11" ht="15" customHeight="1" x14ac:dyDescent="0.25">
      <c r="A1493" s="2">
        <v>774</v>
      </c>
      <c r="B1493" s="101" t="str">
        <f>IF('proje ve personel bilgileri'!A787&lt;&gt;0,('proje ve personel bilgileri'!A787)," ")</f>
        <v xml:space="preserve"> </v>
      </c>
      <c r="C1493" s="105"/>
      <c r="D1493" s="296"/>
      <c r="E1493" s="296"/>
      <c r="F1493" s="296"/>
      <c r="G1493" s="296"/>
      <c r="H1493" s="296"/>
      <c r="I1493" s="296"/>
      <c r="J1493" s="296"/>
      <c r="K1493" s="104">
        <f t="shared" si="84"/>
        <v>0</v>
      </c>
    </row>
    <row r="1494" spans="1:11" ht="15.75" customHeight="1" x14ac:dyDescent="0.25">
      <c r="A1494" s="341" t="s">
        <v>99</v>
      </c>
      <c r="B1494" s="342"/>
      <c r="C1494" s="7" t="str">
        <f t="shared" ref="C1494:J1494" si="85">IF($K$28&lt;&gt;0,SUM(C1476:C1493)," ")</f>
        <v xml:space="preserve"> </v>
      </c>
      <c r="D1494" s="8" t="str">
        <f t="shared" si="85"/>
        <v xml:space="preserve"> </v>
      </c>
      <c r="E1494" s="8" t="str">
        <f t="shared" si="85"/>
        <v xml:space="preserve"> </v>
      </c>
      <c r="F1494" s="8" t="str">
        <f t="shared" si="85"/>
        <v xml:space="preserve"> </v>
      </c>
      <c r="G1494" s="8" t="str">
        <f t="shared" si="85"/>
        <v xml:space="preserve"> </v>
      </c>
      <c r="H1494" s="8" t="str">
        <f t="shared" si="85"/>
        <v xml:space="preserve"> </v>
      </c>
      <c r="I1494" s="8" t="str">
        <f t="shared" si="85"/>
        <v xml:space="preserve"> </v>
      </c>
      <c r="J1494" s="8" t="str">
        <f t="shared" si="85"/>
        <v xml:space="preserve"> </v>
      </c>
      <c r="K1494" s="9">
        <f>SUM(K1476:K1493)+K1458</f>
        <v>0</v>
      </c>
    </row>
    <row r="1495" spans="1:11" ht="15" customHeight="1" x14ac:dyDescent="0.25">
      <c r="A1495" s="300"/>
    </row>
    <row r="1496" spans="1:11" ht="15" customHeight="1" x14ac:dyDescent="0.25">
      <c r="A1496" s="332" t="s">
        <v>100</v>
      </c>
      <c r="B1496" s="332"/>
      <c r="C1496" s="332"/>
      <c r="D1496" s="332"/>
      <c r="E1496" s="332"/>
      <c r="F1496" s="332"/>
      <c r="G1496" s="332"/>
      <c r="H1496" s="332"/>
      <c r="I1496" s="332"/>
      <c r="J1496" s="332"/>
      <c r="K1496" s="332"/>
    </row>
    <row r="1497" spans="1:11" ht="15" customHeight="1" x14ac:dyDescent="0.25">
      <c r="A1497" s="51"/>
    </row>
    <row r="1498" spans="1:11" ht="15" customHeight="1" x14ac:dyDescent="0.25">
      <c r="A1498" s="298" t="s">
        <v>101</v>
      </c>
    </row>
    <row r="1499" spans="1:11" ht="15" customHeight="1" x14ac:dyDescent="0.25">
      <c r="C1499" s="298" t="s">
        <v>102</v>
      </c>
      <c r="E1499" s="298" t="s">
        <v>103</v>
      </c>
    </row>
    <row r="1503" spans="1:11" ht="15.75" customHeight="1" x14ac:dyDescent="0.25">
      <c r="A1503" s="348" t="s">
        <v>85</v>
      </c>
      <c r="B1503" s="348"/>
      <c r="C1503" s="348"/>
      <c r="D1503" s="348"/>
      <c r="E1503" s="348"/>
      <c r="F1503" s="348"/>
      <c r="G1503" s="348"/>
      <c r="H1503" s="348"/>
      <c r="I1503" s="348"/>
      <c r="J1503" s="348"/>
      <c r="K1503" s="348"/>
    </row>
    <row r="1504" spans="1:11" ht="15" customHeight="1" x14ac:dyDescent="0.25">
      <c r="A1504" s="70"/>
      <c r="B1504" s="70"/>
      <c r="C1504" s="70"/>
      <c r="D1504" s="70"/>
      <c r="E1504" s="70"/>
      <c r="F1504" s="78">
        <f>'proje ve personel bilgileri'!$B$5</f>
        <v>0</v>
      </c>
      <c r="G1504" s="72">
        <f>IF('proje ve personel bilgileri'!$B$6=1,"/ Ocak ayına aittir.",(IF('proje ve personel bilgileri'!$B$6=2,"/ Temmuz ayına aittir.",0)))</f>
        <v>0</v>
      </c>
      <c r="H1504" s="70"/>
      <c r="I1504" s="70"/>
      <c r="J1504" s="70"/>
      <c r="K1504" s="70"/>
    </row>
    <row r="1505" spans="1:11" ht="18.75" customHeight="1" x14ac:dyDescent="0.25">
      <c r="K1505" s="4" t="s">
        <v>86</v>
      </c>
    </row>
    <row r="1506" spans="1:11" ht="15.75" customHeight="1" x14ac:dyDescent="0.25">
      <c r="A1506" s="349" t="s">
        <v>2</v>
      </c>
      <c r="B1506" s="350"/>
      <c r="C1506" s="351">
        <f>'proje ve personel bilgileri'!$B$2</f>
        <v>0</v>
      </c>
      <c r="D1506" s="352"/>
      <c r="E1506" s="352"/>
      <c r="F1506" s="352"/>
      <c r="G1506" s="352"/>
      <c r="H1506" s="352"/>
      <c r="I1506" s="352"/>
      <c r="J1506" s="352"/>
      <c r="K1506" s="353"/>
    </row>
    <row r="1507" spans="1:11" ht="15.75" customHeight="1" x14ac:dyDescent="0.25">
      <c r="A1507" s="354" t="s">
        <v>4</v>
      </c>
      <c r="B1507" s="355"/>
      <c r="C1507" s="356">
        <f>'proje ve personel bilgileri'!$B$3</f>
        <v>0</v>
      </c>
      <c r="D1507" s="357"/>
      <c r="E1507" s="357"/>
      <c r="F1507" s="357"/>
      <c r="G1507" s="357"/>
      <c r="H1507" s="357"/>
      <c r="I1507" s="357"/>
      <c r="J1507" s="357"/>
      <c r="K1507" s="358"/>
    </row>
    <row r="1508" spans="1:11" ht="15" customHeight="1" x14ac:dyDescent="0.25">
      <c r="A1508" s="343" t="s">
        <v>87</v>
      </c>
      <c r="B1508" s="343" t="s">
        <v>15</v>
      </c>
      <c r="C1508" s="343" t="s">
        <v>88</v>
      </c>
      <c r="D1508" s="344" t="s">
        <v>89</v>
      </c>
      <c r="E1508" s="346"/>
      <c r="F1508" s="347"/>
      <c r="G1508" s="343" t="s">
        <v>90</v>
      </c>
      <c r="H1508" s="333" t="s">
        <v>91</v>
      </c>
      <c r="I1508" s="333" t="s">
        <v>92</v>
      </c>
      <c r="J1508" s="333" t="s">
        <v>93</v>
      </c>
      <c r="K1508" s="336" t="s">
        <v>94</v>
      </c>
    </row>
    <row r="1509" spans="1:11" ht="15.75" customHeight="1" x14ac:dyDescent="0.25">
      <c r="A1509" s="338"/>
      <c r="B1509" s="338"/>
      <c r="C1509" s="338"/>
      <c r="D1509" s="345"/>
      <c r="E1509" s="339" t="s">
        <v>95</v>
      </c>
      <c r="F1509" s="340"/>
      <c r="G1509" s="338"/>
      <c r="H1509" s="334"/>
      <c r="I1509" s="334"/>
      <c r="J1509" s="334"/>
      <c r="K1509" s="337"/>
    </row>
    <row r="1510" spans="1:11" ht="60.75" customHeight="1" x14ac:dyDescent="0.25">
      <c r="A1510" s="338"/>
      <c r="B1510" s="338"/>
      <c r="C1510" s="338"/>
      <c r="D1510" s="345"/>
      <c r="E1510" s="5" t="s">
        <v>104</v>
      </c>
      <c r="F1510" s="5" t="s">
        <v>97</v>
      </c>
      <c r="G1510" s="338"/>
      <c r="H1510" s="334"/>
      <c r="I1510" s="335"/>
      <c r="J1510" s="335"/>
      <c r="K1510" s="338"/>
    </row>
    <row r="1511" spans="1:11" ht="15.75" customHeight="1" x14ac:dyDescent="0.25">
      <c r="A1511" s="338"/>
      <c r="B1511" s="338"/>
      <c r="C1511" s="338"/>
      <c r="D1511" s="345"/>
      <c r="E1511" s="6" t="s">
        <v>98</v>
      </c>
      <c r="F1511" s="6" t="s">
        <v>98</v>
      </c>
      <c r="G1511" s="294" t="s">
        <v>98</v>
      </c>
      <c r="H1511" s="294" t="s">
        <v>98</v>
      </c>
      <c r="I1511" s="297" t="s">
        <v>98</v>
      </c>
      <c r="J1511" s="6" t="s">
        <v>98</v>
      </c>
      <c r="K1511" s="338"/>
    </row>
    <row r="1512" spans="1:11" ht="15.75" customHeight="1" x14ac:dyDescent="0.25">
      <c r="A1512" s="1">
        <v>775</v>
      </c>
      <c r="B1512" s="101" t="str">
        <f>IF('proje ve personel bilgileri'!A788&lt;&gt;0,('proje ve personel bilgileri'!A788)," ")</f>
        <v xml:space="preserve"> </v>
      </c>
      <c r="C1512" s="102"/>
      <c r="D1512" s="103"/>
      <c r="E1512" s="103"/>
      <c r="F1512" s="103"/>
      <c r="G1512" s="103"/>
      <c r="H1512" s="103"/>
      <c r="I1512" s="103"/>
      <c r="J1512" s="103"/>
      <c r="K1512" s="104">
        <f t="shared" ref="K1512:K1529" si="86">IF(D1512&lt;&gt;0,SUM(D1512+E1512+F1512+G1512-H1512-I1512-J1512),0)</f>
        <v>0</v>
      </c>
    </row>
    <row r="1513" spans="1:11" ht="15.75" customHeight="1" x14ac:dyDescent="0.25">
      <c r="A1513" s="2">
        <v>776</v>
      </c>
      <c r="B1513" s="101" t="str">
        <f>IF('proje ve personel bilgileri'!A789&lt;&gt;0,('proje ve personel bilgileri'!A789)," ")</f>
        <v xml:space="preserve"> </v>
      </c>
      <c r="C1513" s="105"/>
      <c r="D1513" s="296"/>
      <c r="E1513" s="296"/>
      <c r="F1513" s="296"/>
      <c r="G1513" s="296"/>
      <c r="H1513" s="296"/>
      <c r="I1513" s="296"/>
      <c r="J1513" s="296"/>
      <c r="K1513" s="104">
        <f t="shared" si="86"/>
        <v>0</v>
      </c>
    </row>
    <row r="1514" spans="1:11" ht="15.75" customHeight="1" x14ac:dyDescent="0.25">
      <c r="A1514" s="1">
        <v>777</v>
      </c>
      <c r="B1514" s="101" t="str">
        <f>IF('proje ve personel bilgileri'!A790&lt;&gt;0,('proje ve personel bilgileri'!A790)," ")</f>
        <v xml:space="preserve"> </v>
      </c>
      <c r="C1514" s="105"/>
      <c r="D1514" s="296"/>
      <c r="E1514" s="296"/>
      <c r="F1514" s="296"/>
      <c r="G1514" s="296"/>
      <c r="H1514" s="296"/>
      <c r="I1514" s="296"/>
      <c r="J1514" s="296"/>
      <c r="K1514" s="104">
        <f t="shared" si="86"/>
        <v>0</v>
      </c>
    </row>
    <row r="1515" spans="1:11" ht="15.75" customHeight="1" x14ac:dyDescent="0.25">
      <c r="A1515" s="2">
        <v>778</v>
      </c>
      <c r="B1515" s="101" t="str">
        <f>IF('proje ve personel bilgileri'!A791&lt;&gt;0,('proje ve personel bilgileri'!A791)," ")</f>
        <v xml:space="preserve"> </v>
      </c>
      <c r="C1515" s="105"/>
      <c r="D1515" s="296"/>
      <c r="E1515" s="296"/>
      <c r="F1515" s="296"/>
      <c r="G1515" s="296"/>
      <c r="H1515" s="296"/>
      <c r="I1515" s="296"/>
      <c r="J1515" s="296"/>
      <c r="K1515" s="104">
        <f t="shared" si="86"/>
        <v>0</v>
      </c>
    </row>
    <row r="1516" spans="1:11" ht="15.75" customHeight="1" x14ac:dyDescent="0.25">
      <c r="A1516" s="1">
        <v>779</v>
      </c>
      <c r="B1516" s="101" t="str">
        <f>IF('proje ve personel bilgileri'!A792&lt;&gt;0,('proje ve personel bilgileri'!A792)," ")</f>
        <v xml:space="preserve"> </v>
      </c>
      <c r="C1516" s="105"/>
      <c r="D1516" s="296"/>
      <c r="E1516" s="296"/>
      <c r="F1516" s="296"/>
      <c r="G1516" s="296"/>
      <c r="H1516" s="296"/>
      <c r="I1516" s="296"/>
      <c r="J1516" s="296"/>
      <c r="K1516" s="104">
        <f t="shared" si="86"/>
        <v>0</v>
      </c>
    </row>
    <row r="1517" spans="1:11" ht="15.75" customHeight="1" x14ac:dyDescent="0.25">
      <c r="A1517" s="2">
        <v>780</v>
      </c>
      <c r="B1517" s="101" t="str">
        <f>IF('proje ve personel bilgileri'!A793&lt;&gt;0,('proje ve personel bilgileri'!A793)," ")</f>
        <v xml:space="preserve"> </v>
      </c>
      <c r="C1517" s="105"/>
      <c r="D1517" s="296"/>
      <c r="E1517" s="296"/>
      <c r="F1517" s="296"/>
      <c r="G1517" s="296"/>
      <c r="H1517" s="296"/>
      <c r="I1517" s="296"/>
      <c r="J1517" s="296"/>
      <c r="K1517" s="104">
        <f t="shared" si="86"/>
        <v>0</v>
      </c>
    </row>
    <row r="1518" spans="1:11" ht="15.75" customHeight="1" x14ac:dyDescent="0.25">
      <c r="A1518" s="1">
        <v>781</v>
      </c>
      <c r="B1518" s="101" t="str">
        <f>IF('proje ve personel bilgileri'!A794&lt;&gt;0,('proje ve personel bilgileri'!A794)," ")</f>
        <v xml:space="preserve"> </v>
      </c>
      <c r="C1518" s="105"/>
      <c r="D1518" s="296"/>
      <c r="E1518" s="296"/>
      <c r="F1518" s="296"/>
      <c r="G1518" s="296"/>
      <c r="H1518" s="296"/>
      <c r="I1518" s="296"/>
      <c r="J1518" s="296"/>
      <c r="K1518" s="104">
        <f t="shared" si="86"/>
        <v>0</v>
      </c>
    </row>
    <row r="1519" spans="1:11" ht="15.75" customHeight="1" x14ac:dyDescent="0.25">
      <c r="A1519" s="2">
        <v>782</v>
      </c>
      <c r="B1519" s="101" t="str">
        <f>IF('proje ve personel bilgileri'!A795&lt;&gt;0,('proje ve personel bilgileri'!A795)," ")</f>
        <v xml:space="preserve"> </v>
      </c>
      <c r="C1519" s="105"/>
      <c r="D1519" s="296"/>
      <c r="E1519" s="296"/>
      <c r="F1519" s="296"/>
      <c r="G1519" s="296"/>
      <c r="H1519" s="296"/>
      <c r="I1519" s="296"/>
      <c r="J1519" s="296"/>
      <c r="K1519" s="104">
        <f t="shared" si="86"/>
        <v>0</v>
      </c>
    </row>
    <row r="1520" spans="1:11" ht="15.75" customHeight="1" x14ac:dyDescent="0.25">
      <c r="A1520" s="1">
        <v>783</v>
      </c>
      <c r="B1520" s="101" t="str">
        <f>IF('proje ve personel bilgileri'!A796&lt;&gt;0,('proje ve personel bilgileri'!A796)," ")</f>
        <v xml:space="preserve"> </v>
      </c>
      <c r="C1520" s="105"/>
      <c r="D1520" s="296"/>
      <c r="E1520" s="296"/>
      <c r="F1520" s="296"/>
      <c r="G1520" s="296"/>
      <c r="H1520" s="296"/>
      <c r="I1520" s="296"/>
      <c r="J1520" s="296"/>
      <c r="K1520" s="104">
        <f t="shared" si="86"/>
        <v>0</v>
      </c>
    </row>
    <row r="1521" spans="1:11" ht="15.75" customHeight="1" x14ac:dyDescent="0.25">
      <c r="A1521" s="2">
        <v>784</v>
      </c>
      <c r="B1521" s="101" t="str">
        <f>IF('proje ve personel bilgileri'!A797&lt;&gt;0,('proje ve personel bilgileri'!A797)," ")</f>
        <v xml:space="preserve"> </v>
      </c>
      <c r="C1521" s="105"/>
      <c r="D1521" s="296"/>
      <c r="E1521" s="296"/>
      <c r="F1521" s="296"/>
      <c r="G1521" s="296"/>
      <c r="H1521" s="296"/>
      <c r="I1521" s="296"/>
      <c r="J1521" s="296"/>
      <c r="K1521" s="104">
        <f t="shared" si="86"/>
        <v>0</v>
      </c>
    </row>
    <row r="1522" spans="1:11" ht="15.75" customHeight="1" x14ac:dyDescent="0.25">
      <c r="A1522" s="1">
        <v>785</v>
      </c>
      <c r="B1522" s="101" t="str">
        <f>IF('proje ve personel bilgileri'!A798&lt;&gt;0,('proje ve personel bilgileri'!A798)," ")</f>
        <v xml:space="preserve"> </v>
      </c>
      <c r="C1522" s="105"/>
      <c r="D1522" s="296"/>
      <c r="E1522" s="296"/>
      <c r="F1522" s="296"/>
      <c r="G1522" s="296"/>
      <c r="H1522" s="296"/>
      <c r="I1522" s="296"/>
      <c r="J1522" s="296"/>
      <c r="K1522" s="104">
        <f t="shared" si="86"/>
        <v>0</v>
      </c>
    </row>
    <row r="1523" spans="1:11" ht="15.75" customHeight="1" x14ac:dyDescent="0.25">
      <c r="A1523" s="2">
        <v>786</v>
      </c>
      <c r="B1523" s="101" t="str">
        <f>IF('proje ve personel bilgileri'!A799&lt;&gt;0,('proje ve personel bilgileri'!A799)," ")</f>
        <v xml:space="preserve"> </v>
      </c>
      <c r="C1523" s="105"/>
      <c r="D1523" s="296"/>
      <c r="E1523" s="296"/>
      <c r="F1523" s="296"/>
      <c r="G1523" s="296"/>
      <c r="H1523" s="296"/>
      <c r="I1523" s="296"/>
      <c r="J1523" s="296"/>
      <c r="K1523" s="104">
        <f t="shared" si="86"/>
        <v>0</v>
      </c>
    </row>
    <row r="1524" spans="1:11" ht="15.75" customHeight="1" x14ac:dyDescent="0.25">
      <c r="A1524" s="1">
        <v>787</v>
      </c>
      <c r="B1524" s="101" t="str">
        <f>IF('proje ve personel bilgileri'!A800&lt;&gt;0,('proje ve personel bilgileri'!A800)," ")</f>
        <v xml:space="preserve"> </v>
      </c>
      <c r="C1524" s="105"/>
      <c r="D1524" s="296"/>
      <c r="E1524" s="296"/>
      <c r="F1524" s="296"/>
      <c r="G1524" s="296"/>
      <c r="H1524" s="296"/>
      <c r="I1524" s="296"/>
      <c r="J1524" s="296"/>
      <c r="K1524" s="104">
        <f t="shared" si="86"/>
        <v>0</v>
      </c>
    </row>
    <row r="1525" spans="1:11" ht="15.75" customHeight="1" x14ac:dyDescent="0.25">
      <c r="A1525" s="2">
        <v>788</v>
      </c>
      <c r="B1525" s="101" t="str">
        <f>IF('proje ve personel bilgileri'!A801&lt;&gt;0,('proje ve personel bilgileri'!A801)," ")</f>
        <v xml:space="preserve"> </v>
      </c>
      <c r="C1525" s="105"/>
      <c r="D1525" s="296"/>
      <c r="E1525" s="296"/>
      <c r="F1525" s="296"/>
      <c r="G1525" s="296"/>
      <c r="H1525" s="296"/>
      <c r="I1525" s="296"/>
      <c r="J1525" s="296"/>
      <c r="K1525" s="104">
        <f t="shared" si="86"/>
        <v>0</v>
      </c>
    </row>
    <row r="1526" spans="1:11" ht="15.75" customHeight="1" x14ac:dyDescent="0.25">
      <c r="A1526" s="1">
        <v>789</v>
      </c>
      <c r="B1526" s="101" t="str">
        <f>IF('proje ve personel bilgileri'!A802&lt;&gt;0,('proje ve personel bilgileri'!A802)," ")</f>
        <v xml:space="preserve"> </v>
      </c>
      <c r="C1526" s="105"/>
      <c r="D1526" s="296"/>
      <c r="E1526" s="296"/>
      <c r="F1526" s="296"/>
      <c r="G1526" s="296"/>
      <c r="H1526" s="296"/>
      <c r="I1526" s="296"/>
      <c r="J1526" s="296"/>
      <c r="K1526" s="104">
        <f t="shared" si="86"/>
        <v>0</v>
      </c>
    </row>
    <row r="1527" spans="1:11" ht="15.75" customHeight="1" x14ac:dyDescent="0.25">
      <c r="A1527" s="2">
        <v>790</v>
      </c>
      <c r="B1527" s="101" t="str">
        <f>IF('proje ve personel bilgileri'!A803&lt;&gt;0,('proje ve personel bilgileri'!A803)," ")</f>
        <v xml:space="preserve"> </v>
      </c>
      <c r="C1527" s="105"/>
      <c r="D1527" s="296"/>
      <c r="E1527" s="296"/>
      <c r="F1527" s="296"/>
      <c r="G1527" s="296"/>
      <c r="H1527" s="296"/>
      <c r="I1527" s="296"/>
      <c r="J1527" s="296"/>
      <c r="K1527" s="104">
        <f t="shared" si="86"/>
        <v>0</v>
      </c>
    </row>
    <row r="1528" spans="1:11" ht="15.75" customHeight="1" x14ac:dyDescent="0.25">
      <c r="A1528" s="1">
        <v>791</v>
      </c>
      <c r="B1528" s="101" t="str">
        <f>IF('proje ve personel bilgileri'!A804&lt;&gt;0,('proje ve personel bilgileri'!A804)," ")</f>
        <v xml:space="preserve"> </v>
      </c>
      <c r="C1528" s="105"/>
      <c r="D1528" s="296"/>
      <c r="E1528" s="296"/>
      <c r="F1528" s="296"/>
      <c r="G1528" s="296"/>
      <c r="H1528" s="296"/>
      <c r="I1528" s="296"/>
      <c r="J1528" s="296"/>
      <c r="K1528" s="104">
        <f t="shared" si="86"/>
        <v>0</v>
      </c>
    </row>
    <row r="1529" spans="1:11" ht="15" customHeight="1" x14ac:dyDescent="0.25">
      <c r="A1529" s="2">
        <v>792</v>
      </c>
      <c r="B1529" s="101" t="str">
        <f>IF('proje ve personel bilgileri'!A805&lt;&gt;0,('proje ve personel bilgileri'!A805)," ")</f>
        <v xml:space="preserve"> </v>
      </c>
      <c r="C1529" s="105"/>
      <c r="D1529" s="296"/>
      <c r="E1529" s="296"/>
      <c r="F1529" s="296"/>
      <c r="G1529" s="296"/>
      <c r="H1529" s="296"/>
      <c r="I1529" s="296"/>
      <c r="J1529" s="296"/>
      <c r="K1529" s="104">
        <f t="shared" si="86"/>
        <v>0</v>
      </c>
    </row>
    <row r="1530" spans="1:11" ht="15.75" customHeight="1" x14ac:dyDescent="0.25">
      <c r="A1530" s="341" t="s">
        <v>99</v>
      </c>
      <c r="B1530" s="342"/>
      <c r="C1530" s="7" t="str">
        <f t="shared" ref="C1530:J1530" si="87">IF($K$28&lt;&gt;0,SUM(C1512:C1529)," ")</f>
        <v xml:space="preserve"> </v>
      </c>
      <c r="D1530" s="8" t="str">
        <f t="shared" si="87"/>
        <v xml:space="preserve"> </v>
      </c>
      <c r="E1530" s="8" t="str">
        <f t="shared" si="87"/>
        <v xml:space="preserve"> </v>
      </c>
      <c r="F1530" s="8" t="str">
        <f t="shared" si="87"/>
        <v xml:space="preserve"> </v>
      </c>
      <c r="G1530" s="8" t="str">
        <f t="shared" si="87"/>
        <v xml:space="preserve"> </v>
      </c>
      <c r="H1530" s="8" t="str">
        <f t="shared" si="87"/>
        <v xml:space="preserve"> </v>
      </c>
      <c r="I1530" s="8" t="str">
        <f t="shared" si="87"/>
        <v xml:space="preserve"> </v>
      </c>
      <c r="J1530" s="8" t="str">
        <f t="shared" si="87"/>
        <v xml:space="preserve"> </v>
      </c>
      <c r="K1530" s="9">
        <f>SUM(K1512:K1529)+K1494</f>
        <v>0</v>
      </c>
    </row>
    <row r="1531" spans="1:11" ht="15" customHeight="1" x14ac:dyDescent="0.25">
      <c r="A1531" s="300"/>
    </row>
    <row r="1532" spans="1:11" ht="15" customHeight="1" x14ac:dyDescent="0.25">
      <c r="A1532" s="332" t="s">
        <v>100</v>
      </c>
      <c r="B1532" s="332"/>
      <c r="C1532" s="332"/>
      <c r="D1532" s="332"/>
      <c r="E1532" s="332"/>
      <c r="F1532" s="332"/>
      <c r="G1532" s="332"/>
      <c r="H1532" s="332"/>
      <c r="I1532" s="332"/>
      <c r="J1532" s="332"/>
      <c r="K1532" s="332"/>
    </row>
    <row r="1533" spans="1:11" ht="15" customHeight="1" x14ac:dyDescent="0.25">
      <c r="A1533" s="51"/>
    </row>
    <row r="1534" spans="1:11" ht="15" customHeight="1" x14ac:dyDescent="0.25">
      <c r="A1534" s="298" t="s">
        <v>101</v>
      </c>
    </row>
    <row r="1535" spans="1:11" ht="15" customHeight="1" x14ac:dyDescent="0.25">
      <c r="C1535" s="298" t="s">
        <v>102</v>
      </c>
      <c r="E1535" s="298" t="s">
        <v>103</v>
      </c>
    </row>
    <row r="1539" spans="1:11" ht="15.75" customHeight="1" x14ac:dyDescent="0.25">
      <c r="A1539" s="348" t="s">
        <v>85</v>
      </c>
      <c r="B1539" s="348"/>
      <c r="C1539" s="348"/>
      <c r="D1539" s="348"/>
      <c r="E1539" s="348"/>
      <c r="F1539" s="348"/>
      <c r="G1539" s="348"/>
      <c r="H1539" s="348"/>
      <c r="I1539" s="348"/>
      <c r="J1539" s="348"/>
      <c r="K1539" s="348"/>
    </row>
    <row r="1540" spans="1:11" ht="15" customHeight="1" x14ac:dyDescent="0.25">
      <c r="A1540" s="70"/>
      <c r="B1540" s="70"/>
      <c r="C1540" s="70"/>
      <c r="D1540" s="70"/>
      <c r="E1540" s="70"/>
      <c r="F1540" s="78">
        <f>'proje ve personel bilgileri'!$B$5</f>
        <v>0</v>
      </c>
      <c r="G1540" s="72">
        <f>IF('proje ve personel bilgileri'!$B$6=1,"/ Ocak ayına aittir.",(IF('proje ve personel bilgileri'!$B$6=2,"/ Temmuz ayına aittir.",0)))</f>
        <v>0</v>
      </c>
      <c r="H1540" s="70"/>
      <c r="I1540" s="70"/>
      <c r="J1540" s="70"/>
      <c r="K1540" s="70"/>
    </row>
    <row r="1541" spans="1:11" ht="18.75" customHeight="1" x14ac:dyDescent="0.25">
      <c r="K1541" s="4" t="s">
        <v>86</v>
      </c>
    </row>
    <row r="1542" spans="1:11" ht="15.75" customHeight="1" x14ac:dyDescent="0.25">
      <c r="A1542" s="349" t="s">
        <v>2</v>
      </c>
      <c r="B1542" s="350"/>
      <c r="C1542" s="351">
        <f>'proje ve personel bilgileri'!$B$2</f>
        <v>0</v>
      </c>
      <c r="D1542" s="352"/>
      <c r="E1542" s="352"/>
      <c r="F1542" s="352"/>
      <c r="G1542" s="352"/>
      <c r="H1542" s="352"/>
      <c r="I1542" s="352"/>
      <c r="J1542" s="352"/>
      <c r="K1542" s="353"/>
    </row>
    <row r="1543" spans="1:11" ht="15.75" customHeight="1" x14ac:dyDescent="0.25">
      <c r="A1543" s="354" t="s">
        <v>4</v>
      </c>
      <c r="B1543" s="355"/>
      <c r="C1543" s="356">
        <f>'proje ve personel bilgileri'!$B$3</f>
        <v>0</v>
      </c>
      <c r="D1543" s="357"/>
      <c r="E1543" s="357"/>
      <c r="F1543" s="357"/>
      <c r="G1543" s="357"/>
      <c r="H1543" s="357"/>
      <c r="I1543" s="357"/>
      <c r="J1543" s="357"/>
      <c r="K1543" s="358"/>
    </row>
    <row r="1544" spans="1:11" ht="15" customHeight="1" x14ac:dyDescent="0.25">
      <c r="A1544" s="343" t="s">
        <v>87</v>
      </c>
      <c r="B1544" s="343" t="s">
        <v>15</v>
      </c>
      <c r="C1544" s="343" t="s">
        <v>88</v>
      </c>
      <c r="D1544" s="344" t="s">
        <v>89</v>
      </c>
      <c r="E1544" s="346"/>
      <c r="F1544" s="347"/>
      <c r="G1544" s="343" t="s">
        <v>90</v>
      </c>
      <c r="H1544" s="333" t="s">
        <v>91</v>
      </c>
      <c r="I1544" s="333" t="s">
        <v>92</v>
      </c>
      <c r="J1544" s="333" t="s">
        <v>93</v>
      </c>
      <c r="K1544" s="336" t="s">
        <v>94</v>
      </c>
    </row>
    <row r="1545" spans="1:11" ht="15.75" customHeight="1" x14ac:dyDescent="0.25">
      <c r="A1545" s="338"/>
      <c r="B1545" s="338"/>
      <c r="C1545" s="338"/>
      <c r="D1545" s="345"/>
      <c r="E1545" s="339" t="s">
        <v>95</v>
      </c>
      <c r="F1545" s="340"/>
      <c r="G1545" s="338"/>
      <c r="H1545" s="334"/>
      <c r="I1545" s="334"/>
      <c r="J1545" s="334"/>
      <c r="K1545" s="337"/>
    </row>
    <row r="1546" spans="1:11" ht="60.75" customHeight="1" x14ac:dyDescent="0.25">
      <c r="A1546" s="338"/>
      <c r="B1546" s="338"/>
      <c r="C1546" s="338"/>
      <c r="D1546" s="345"/>
      <c r="E1546" s="5" t="s">
        <v>104</v>
      </c>
      <c r="F1546" s="5" t="s">
        <v>97</v>
      </c>
      <c r="G1546" s="338"/>
      <c r="H1546" s="334"/>
      <c r="I1546" s="335"/>
      <c r="J1546" s="335"/>
      <c r="K1546" s="338"/>
    </row>
    <row r="1547" spans="1:11" ht="15.75" customHeight="1" x14ac:dyDescent="0.25">
      <c r="A1547" s="338"/>
      <c r="B1547" s="338"/>
      <c r="C1547" s="338"/>
      <c r="D1547" s="345"/>
      <c r="E1547" s="6" t="s">
        <v>98</v>
      </c>
      <c r="F1547" s="6" t="s">
        <v>98</v>
      </c>
      <c r="G1547" s="294" t="s">
        <v>98</v>
      </c>
      <c r="H1547" s="294" t="s">
        <v>98</v>
      </c>
      <c r="I1547" s="297" t="s">
        <v>98</v>
      </c>
      <c r="J1547" s="6" t="s">
        <v>98</v>
      </c>
      <c r="K1547" s="338"/>
    </row>
    <row r="1548" spans="1:11" ht="15.75" customHeight="1" x14ac:dyDescent="0.25">
      <c r="A1548" s="1">
        <v>793</v>
      </c>
      <c r="B1548" s="101" t="str">
        <f>IF('proje ve personel bilgileri'!A806&lt;&gt;0,('proje ve personel bilgileri'!A806)," ")</f>
        <v xml:space="preserve"> </v>
      </c>
      <c r="C1548" s="102"/>
      <c r="D1548" s="103"/>
      <c r="E1548" s="103"/>
      <c r="F1548" s="103"/>
      <c r="G1548" s="103"/>
      <c r="H1548" s="103"/>
      <c r="I1548" s="103"/>
      <c r="J1548" s="103"/>
      <c r="K1548" s="104">
        <f t="shared" ref="K1548:K1565" si="88">IF(D1548&lt;&gt;0,SUM(D1548+E1548+F1548+G1548-H1548-I1548-J1548),0)</f>
        <v>0</v>
      </c>
    </row>
    <row r="1549" spans="1:11" ht="15.75" customHeight="1" x14ac:dyDescent="0.25">
      <c r="A1549" s="2">
        <v>794</v>
      </c>
      <c r="B1549" s="101" t="str">
        <f>IF('proje ve personel bilgileri'!A807&lt;&gt;0,('proje ve personel bilgileri'!A807)," ")</f>
        <v xml:space="preserve"> </v>
      </c>
      <c r="C1549" s="105"/>
      <c r="D1549" s="296"/>
      <c r="E1549" s="296"/>
      <c r="F1549" s="296"/>
      <c r="G1549" s="296"/>
      <c r="H1549" s="296"/>
      <c r="I1549" s="296"/>
      <c r="J1549" s="296"/>
      <c r="K1549" s="104">
        <f t="shared" si="88"/>
        <v>0</v>
      </c>
    </row>
    <row r="1550" spans="1:11" ht="15.75" customHeight="1" x14ac:dyDescent="0.25">
      <c r="A1550" s="1">
        <v>795</v>
      </c>
      <c r="B1550" s="101" t="str">
        <f>IF('proje ve personel bilgileri'!A808&lt;&gt;0,('proje ve personel bilgileri'!A808)," ")</f>
        <v xml:space="preserve"> </v>
      </c>
      <c r="C1550" s="105"/>
      <c r="D1550" s="296"/>
      <c r="E1550" s="296"/>
      <c r="F1550" s="296"/>
      <c r="G1550" s="296"/>
      <c r="H1550" s="296"/>
      <c r="I1550" s="296"/>
      <c r="J1550" s="296"/>
      <c r="K1550" s="104">
        <f t="shared" si="88"/>
        <v>0</v>
      </c>
    </row>
    <row r="1551" spans="1:11" ht="15.75" customHeight="1" x14ac:dyDescent="0.25">
      <c r="A1551" s="2">
        <v>796</v>
      </c>
      <c r="B1551" s="101" t="str">
        <f>IF('proje ve personel bilgileri'!A809&lt;&gt;0,('proje ve personel bilgileri'!A809)," ")</f>
        <v xml:space="preserve"> </v>
      </c>
      <c r="C1551" s="105"/>
      <c r="D1551" s="296"/>
      <c r="E1551" s="296"/>
      <c r="F1551" s="296"/>
      <c r="G1551" s="296"/>
      <c r="H1551" s="296"/>
      <c r="I1551" s="296"/>
      <c r="J1551" s="296"/>
      <c r="K1551" s="104">
        <f t="shared" si="88"/>
        <v>0</v>
      </c>
    </row>
    <row r="1552" spans="1:11" ht="15.75" customHeight="1" x14ac:dyDescent="0.25">
      <c r="A1552" s="1">
        <v>797</v>
      </c>
      <c r="B1552" s="101" t="str">
        <f>IF('proje ve personel bilgileri'!A810&lt;&gt;0,('proje ve personel bilgileri'!A810)," ")</f>
        <v xml:space="preserve"> </v>
      </c>
      <c r="C1552" s="105"/>
      <c r="D1552" s="296"/>
      <c r="E1552" s="296"/>
      <c r="F1552" s="296"/>
      <c r="G1552" s="296"/>
      <c r="H1552" s="296"/>
      <c r="I1552" s="296"/>
      <c r="J1552" s="296"/>
      <c r="K1552" s="104">
        <f t="shared" si="88"/>
        <v>0</v>
      </c>
    </row>
    <row r="1553" spans="1:11" ht="15.75" customHeight="1" x14ac:dyDescent="0.25">
      <c r="A1553" s="2">
        <v>798</v>
      </c>
      <c r="B1553" s="101" t="str">
        <f>IF('proje ve personel bilgileri'!A811&lt;&gt;0,('proje ve personel bilgileri'!A811)," ")</f>
        <v xml:space="preserve"> </v>
      </c>
      <c r="C1553" s="105"/>
      <c r="D1553" s="296"/>
      <c r="E1553" s="296"/>
      <c r="F1553" s="296"/>
      <c r="G1553" s="296"/>
      <c r="H1553" s="296"/>
      <c r="I1553" s="296"/>
      <c r="J1553" s="296"/>
      <c r="K1553" s="104">
        <f t="shared" si="88"/>
        <v>0</v>
      </c>
    </row>
    <row r="1554" spans="1:11" ht="15.75" customHeight="1" x14ac:dyDescent="0.25">
      <c r="A1554" s="1">
        <v>799</v>
      </c>
      <c r="B1554" s="101" t="str">
        <f>IF('proje ve personel bilgileri'!A812&lt;&gt;0,('proje ve personel bilgileri'!A812)," ")</f>
        <v xml:space="preserve"> </v>
      </c>
      <c r="C1554" s="105"/>
      <c r="D1554" s="296"/>
      <c r="E1554" s="296"/>
      <c r="F1554" s="296"/>
      <c r="G1554" s="296"/>
      <c r="H1554" s="296"/>
      <c r="I1554" s="296"/>
      <c r="J1554" s="296"/>
      <c r="K1554" s="104">
        <f t="shared" si="88"/>
        <v>0</v>
      </c>
    </row>
    <row r="1555" spans="1:11" ht="15.75" customHeight="1" x14ac:dyDescent="0.25">
      <c r="A1555" s="2">
        <v>800</v>
      </c>
      <c r="B1555" s="101" t="str">
        <f>IF('proje ve personel bilgileri'!A813&lt;&gt;0,('proje ve personel bilgileri'!A813)," ")</f>
        <v xml:space="preserve"> </v>
      </c>
      <c r="C1555" s="105"/>
      <c r="D1555" s="296"/>
      <c r="E1555" s="296"/>
      <c r="F1555" s="296"/>
      <c r="G1555" s="296"/>
      <c r="H1555" s="296"/>
      <c r="I1555" s="296"/>
      <c r="J1555" s="296"/>
      <c r="K1555" s="104">
        <f t="shared" si="88"/>
        <v>0</v>
      </c>
    </row>
    <row r="1556" spans="1:11" ht="15.75" customHeight="1" x14ac:dyDescent="0.25">
      <c r="A1556" s="1">
        <v>801</v>
      </c>
      <c r="B1556" s="101" t="str">
        <f>IF('proje ve personel bilgileri'!A814&lt;&gt;0,('proje ve personel bilgileri'!A814)," ")</f>
        <v xml:space="preserve"> </v>
      </c>
      <c r="C1556" s="105"/>
      <c r="D1556" s="296"/>
      <c r="E1556" s="296"/>
      <c r="F1556" s="296"/>
      <c r="G1556" s="296"/>
      <c r="H1556" s="296"/>
      <c r="I1556" s="296"/>
      <c r="J1556" s="296"/>
      <c r="K1556" s="104">
        <f t="shared" si="88"/>
        <v>0</v>
      </c>
    </row>
    <row r="1557" spans="1:11" ht="15.75" customHeight="1" x14ac:dyDescent="0.25">
      <c r="A1557" s="2">
        <v>802</v>
      </c>
      <c r="B1557" s="101" t="str">
        <f>IF('proje ve personel bilgileri'!A815&lt;&gt;0,('proje ve personel bilgileri'!A815)," ")</f>
        <v xml:space="preserve"> </v>
      </c>
      <c r="C1557" s="105"/>
      <c r="D1557" s="296"/>
      <c r="E1557" s="296"/>
      <c r="F1557" s="296"/>
      <c r="G1557" s="296"/>
      <c r="H1557" s="296"/>
      <c r="I1557" s="296"/>
      <c r="J1557" s="296"/>
      <c r="K1557" s="104">
        <f t="shared" si="88"/>
        <v>0</v>
      </c>
    </row>
    <row r="1558" spans="1:11" ht="15.75" customHeight="1" x14ac:dyDescent="0.25">
      <c r="A1558" s="1">
        <v>803</v>
      </c>
      <c r="B1558" s="101" t="str">
        <f>IF('proje ve personel bilgileri'!A816&lt;&gt;0,('proje ve personel bilgileri'!A816)," ")</f>
        <v xml:space="preserve"> </v>
      </c>
      <c r="C1558" s="105"/>
      <c r="D1558" s="296"/>
      <c r="E1558" s="296"/>
      <c r="F1558" s="296"/>
      <c r="G1558" s="296"/>
      <c r="H1558" s="296"/>
      <c r="I1558" s="296"/>
      <c r="J1558" s="296"/>
      <c r="K1558" s="104">
        <f t="shared" si="88"/>
        <v>0</v>
      </c>
    </row>
    <row r="1559" spans="1:11" ht="15.75" customHeight="1" x14ac:dyDescent="0.25">
      <c r="A1559" s="2">
        <v>804</v>
      </c>
      <c r="B1559" s="101" t="str">
        <f>IF('proje ve personel bilgileri'!A817&lt;&gt;0,('proje ve personel bilgileri'!A817)," ")</f>
        <v xml:space="preserve"> </v>
      </c>
      <c r="C1559" s="105"/>
      <c r="D1559" s="296"/>
      <c r="E1559" s="296"/>
      <c r="F1559" s="296"/>
      <c r="G1559" s="296"/>
      <c r="H1559" s="296"/>
      <c r="I1559" s="296"/>
      <c r="J1559" s="296"/>
      <c r="K1559" s="104">
        <f t="shared" si="88"/>
        <v>0</v>
      </c>
    </row>
    <row r="1560" spans="1:11" ht="15.75" customHeight="1" x14ac:dyDescent="0.25">
      <c r="A1560" s="1">
        <v>805</v>
      </c>
      <c r="B1560" s="101" t="str">
        <f>IF('proje ve personel bilgileri'!A818&lt;&gt;0,('proje ve personel bilgileri'!A818)," ")</f>
        <v xml:space="preserve"> </v>
      </c>
      <c r="C1560" s="105"/>
      <c r="D1560" s="296"/>
      <c r="E1560" s="296"/>
      <c r="F1560" s="296"/>
      <c r="G1560" s="296"/>
      <c r="H1560" s="296"/>
      <c r="I1560" s="296"/>
      <c r="J1560" s="296"/>
      <c r="K1560" s="104">
        <f t="shared" si="88"/>
        <v>0</v>
      </c>
    </row>
    <row r="1561" spans="1:11" ht="15.75" customHeight="1" x14ac:dyDescent="0.25">
      <c r="A1561" s="2">
        <v>806</v>
      </c>
      <c r="B1561" s="101" t="str">
        <f>IF('proje ve personel bilgileri'!A819&lt;&gt;0,('proje ve personel bilgileri'!A819)," ")</f>
        <v xml:space="preserve"> </v>
      </c>
      <c r="C1561" s="105"/>
      <c r="D1561" s="296"/>
      <c r="E1561" s="296"/>
      <c r="F1561" s="296"/>
      <c r="G1561" s="296"/>
      <c r="H1561" s="296"/>
      <c r="I1561" s="296"/>
      <c r="J1561" s="296"/>
      <c r="K1561" s="104">
        <f t="shared" si="88"/>
        <v>0</v>
      </c>
    </row>
    <row r="1562" spans="1:11" ht="15.75" customHeight="1" x14ac:dyDescent="0.25">
      <c r="A1562" s="1">
        <v>807</v>
      </c>
      <c r="B1562" s="101" t="str">
        <f>IF('proje ve personel bilgileri'!A820&lt;&gt;0,('proje ve personel bilgileri'!A820)," ")</f>
        <v xml:space="preserve"> </v>
      </c>
      <c r="C1562" s="105"/>
      <c r="D1562" s="296"/>
      <c r="E1562" s="296"/>
      <c r="F1562" s="296"/>
      <c r="G1562" s="296"/>
      <c r="H1562" s="296"/>
      <c r="I1562" s="296"/>
      <c r="J1562" s="296"/>
      <c r="K1562" s="104">
        <f t="shared" si="88"/>
        <v>0</v>
      </c>
    </row>
    <row r="1563" spans="1:11" ht="15.75" customHeight="1" x14ac:dyDescent="0.25">
      <c r="A1563" s="2">
        <v>808</v>
      </c>
      <c r="B1563" s="101" t="str">
        <f>IF('proje ve personel bilgileri'!A821&lt;&gt;0,('proje ve personel bilgileri'!A821)," ")</f>
        <v xml:space="preserve"> </v>
      </c>
      <c r="C1563" s="105"/>
      <c r="D1563" s="296"/>
      <c r="E1563" s="296"/>
      <c r="F1563" s="296"/>
      <c r="G1563" s="296"/>
      <c r="H1563" s="296"/>
      <c r="I1563" s="296"/>
      <c r="J1563" s="296"/>
      <c r="K1563" s="104">
        <f t="shared" si="88"/>
        <v>0</v>
      </c>
    </row>
    <row r="1564" spans="1:11" ht="15.75" customHeight="1" x14ac:dyDescent="0.25">
      <c r="A1564" s="1">
        <v>809</v>
      </c>
      <c r="B1564" s="101" t="str">
        <f>IF('proje ve personel bilgileri'!A822&lt;&gt;0,('proje ve personel bilgileri'!A822)," ")</f>
        <v xml:space="preserve"> </v>
      </c>
      <c r="C1564" s="105"/>
      <c r="D1564" s="296"/>
      <c r="E1564" s="296"/>
      <c r="F1564" s="296"/>
      <c r="G1564" s="296"/>
      <c r="H1564" s="296"/>
      <c r="I1564" s="296"/>
      <c r="J1564" s="296"/>
      <c r="K1564" s="104">
        <f t="shared" si="88"/>
        <v>0</v>
      </c>
    </row>
    <row r="1565" spans="1:11" ht="15" customHeight="1" x14ac:dyDescent="0.25">
      <c r="A1565" s="2">
        <v>810</v>
      </c>
      <c r="B1565" s="101" t="str">
        <f>IF('proje ve personel bilgileri'!A823&lt;&gt;0,('proje ve personel bilgileri'!A823)," ")</f>
        <v xml:space="preserve"> </v>
      </c>
      <c r="C1565" s="105"/>
      <c r="D1565" s="296"/>
      <c r="E1565" s="296"/>
      <c r="F1565" s="296"/>
      <c r="G1565" s="296"/>
      <c r="H1565" s="296"/>
      <c r="I1565" s="296"/>
      <c r="J1565" s="296"/>
      <c r="K1565" s="104">
        <f t="shared" si="88"/>
        <v>0</v>
      </c>
    </row>
    <row r="1566" spans="1:11" ht="15.75" customHeight="1" x14ac:dyDescent="0.25">
      <c r="A1566" s="341" t="s">
        <v>99</v>
      </c>
      <c r="B1566" s="342"/>
      <c r="C1566" s="7" t="str">
        <f t="shared" ref="C1566:J1566" si="89">IF($K$28&lt;&gt;0,SUM(C1548:C1565)," ")</f>
        <v xml:space="preserve"> </v>
      </c>
      <c r="D1566" s="8" t="str">
        <f t="shared" si="89"/>
        <v xml:space="preserve"> </v>
      </c>
      <c r="E1566" s="8" t="str">
        <f t="shared" si="89"/>
        <v xml:space="preserve"> </v>
      </c>
      <c r="F1566" s="8" t="str">
        <f t="shared" si="89"/>
        <v xml:space="preserve"> </v>
      </c>
      <c r="G1566" s="8" t="str">
        <f t="shared" si="89"/>
        <v xml:space="preserve"> </v>
      </c>
      <c r="H1566" s="8" t="str">
        <f t="shared" si="89"/>
        <v xml:space="preserve"> </v>
      </c>
      <c r="I1566" s="8" t="str">
        <f t="shared" si="89"/>
        <v xml:space="preserve"> </v>
      </c>
      <c r="J1566" s="8" t="str">
        <f t="shared" si="89"/>
        <v xml:space="preserve"> </v>
      </c>
      <c r="K1566" s="9">
        <f>SUM(K1548:K1565)+K1530</f>
        <v>0</v>
      </c>
    </row>
    <row r="1567" spans="1:11" ht="15" customHeight="1" x14ac:dyDescent="0.25">
      <c r="A1567" s="300"/>
    </row>
    <row r="1568" spans="1:11" ht="15" customHeight="1" x14ac:dyDescent="0.25">
      <c r="A1568" s="332" t="s">
        <v>100</v>
      </c>
      <c r="B1568" s="332"/>
      <c r="C1568" s="332"/>
      <c r="D1568" s="332"/>
      <c r="E1568" s="332"/>
      <c r="F1568" s="332"/>
      <c r="G1568" s="332"/>
      <c r="H1568" s="332"/>
      <c r="I1568" s="332"/>
      <c r="J1568" s="332"/>
      <c r="K1568" s="332"/>
    </row>
    <row r="1569" spans="1:11" ht="15" customHeight="1" x14ac:dyDescent="0.25">
      <c r="A1569" s="51"/>
    </row>
    <row r="1570" spans="1:11" ht="15" customHeight="1" x14ac:dyDescent="0.25">
      <c r="A1570" s="298" t="s">
        <v>101</v>
      </c>
    </row>
    <row r="1571" spans="1:11" ht="15" customHeight="1" x14ac:dyDescent="0.25">
      <c r="C1571" s="298" t="s">
        <v>102</v>
      </c>
      <c r="E1571" s="298" t="s">
        <v>103</v>
      </c>
    </row>
    <row r="1575" spans="1:11" ht="15.75" customHeight="1" x14ac:dyDescent="0.25">
      <c r="A1575" s="348" t="s">
        <v>85</v>
      </c>
      <c r="B1575" s="348"/>
      <c r="C1575" s="348"/>
      <c r="D1575" s="348"/>
      <c r="E1575" s="348"/>
      <c r="F1575" s="348"/>
      <c r="G1575" s="348"/>
      <c r="H1575" s="348"/>
      <c r="I1575" s="348"/>
      <c r="J1575" s="348"/>
      <c r="K1575" s="348"/>
    </row>
    <row r="1576" spans="1:11" ht="15" customHeight="1" x14ac:dyDescent="0.25">
      <c r="A1576" s="70"/>
      <c r="B1576" s="70"/>
      <c r="C1576" s="70"/>
      <c r="D1576" s="70"/>
      <c r="E1576" s="70"/>
      <c r="F1576" s="78">
        <f>'proje ve personel bilgileri'!$B$5</f>
        <v>0</v>
      </c>
      <c r="G1576" s="72">
        <f>IF('proje ve personel bilgileri'!$B$6=1,"/ Ocak ayına aittir.",(IF('proje ve personel bilgileri'!$B$6=2,"/ Temmuz ayına aittir.",0)))</f>
        <v>0</v>
      </c>
      <c r="H1576" s="70"/>
      <c r="I1576" s="70"/>
      <c r="J1576" s="70"/>
      <c r="K1576" s="70"/>
    </row>
    <row r="1577" spans="1:11" ht="18.75" customHeight="1" x14ac:dyDescent="0.25">
      <c r="K1577" s="4" t="s">
        <v>86</v>
      </c>
    </row>
    <row r="1578" spans="1:11" ht="15.75" customHeight="1" x14ac:dyDescent="0.25">
      <c r="A1578" s="349" t="s">
        <v>2</v>
      </c>
      <c r="B1578" s="350"/>
      <c r="C1578" s="351">
        <f>'proje ve personel bilgileri'!$B$2</f>
        <v>0</v>
      </c>
      <c r="D1578" s="352"/>
      <c r="E1578" s="352"/>
      <c r="F1578" s="352"/>
      <c r="G1578" s="352"/>
      <c r="H1578" s="352"/>
      <c r="I1578" s="352"/>
      <c r="J1578" s="352"/>
      <c r="K1578" s="353"/>
    </row>
    <row r="1579" spans="1:11" ht="15.75" customHeight="1" x14ac:dyDescent="0.25">
      <c r="A1579" s="354" t="s">
        <v>4</v>
      </c>
      <c r="B1579" s="355"/>
      <c r="C1579" s="356">
        <f>'proje ve personel bilgileri'!$B$3</f>
        <v>0</v>
      </c>
      <c r="D1579" s="357"/>
      <c r="E1579" s="357"/>
      <c r="F1579" s="357"/>
      <c r="G1579" s="357"/>
      <c r="H1579" s="357"/>
      <c r="I1579" s="357"/>
      <c r="J1579" s="357"/>
      <c r="K1579" s="358"/>
    </row>
    <row r="1580" spans="1:11" ht="15" customHeight="1" x14ac:dyDescent="0.25">
      <c r="A1580" s="343" t="s">
        <v>87</v>
      </c>
      <c r="B1580" s="343" t="s">
        <v>15</v>
      </c>
      <c r="C1580" s="343" t="s">
        <v>88</v>
      </c>
      <c r="D1580" s="344" t="s">
        <v>89</v>
      </c>
      <c r="E1580" s="346"/>
      <c r="F1580" s="347"/>
      <c r="G1580" s="343" t="s">
        <v>90</v>
      </c>
      <c r="H1580" s="333" t="s">
        <v>91</v>
      </c>
      <c r="I1580" s="333" t="s">
        <v>92</v>
      </c>
      <c r="J1580" s="333" t="s">
        <v>93</v>
      </c>
      <c r="K1580" s="336" t="s">
        <v>94</v>
      </c>
    </row>
    <row r="1581" spans="1:11" ht="15.75" customHeight="1" x14ac:dyDescent="0.25">
      <c r="A1581" s="338"/>
      <c r="B1581" s="338"/>
      <c r="C1581" s="338"/>
      <c r="D1581" s="345"/>
      <c r="E1581" s="339" t="s">
        <v>95</v>
      </c>
      <c r="F1581" s="340"/>
      <c r="G1581" s="338"/>
      <c r="H1581" s="334"/>
      <c r="I1581" s="334"/>
      <c r="J1581" s="334"/>
      <c r="K1581" s="337"/>
    </row>
    <row r="1582" spans="1:11" ht="60.75" customHeight="1" x14ac:dyDescent="0.25">
      <c r="A1582" s="338"/>
      <c r="B1582" s="338"/>
      <c r="C1582" s="338"/>
      <c r="D1582" s="345"/>
      <c r="E1582" s="5" t="s">
        <v>106</v>
      </c>
      <c r="F1582" s="5" t="s">
        <v>97</v>
      </c>
      <c r="G1582" s="338"/>
      <c r="H1582" s="334"/>
      <c r="I1582" s="335"/>
      <c r="J1582" s="335"/>
      <c r="K1582" s="338"/>
    </row>
    <row r="1583" spans="1:11" ht="15.75" customHeight="1" x14ac:dyDescent="0.25">
      <c r="A1583" s="338"/>
      <c r="B1583" s="338"/>
      <c r="C1583" s="338"/>
      <c r="D1583" s="345"/>
      <c r="E1583" s="6" t="s">
        <v>98</v>
      </c>
      <c r="F1583" s="6" t="s">
        <v>98</v>
      </c>
      <c r="G1583" s="294" t="s">
        <v>98</v>
      </c>
      <c r="H1583" s="294" t="s">
        <v>98</v>
      </c>
      <c r="I1583" s="297" t="s">
        <v>98</v>
      </c>
      <c r="J1583" s="6" t="s">
        <v>98</v>
      </c>
      <c r="K1583" s="338"/>
    </row>
    <row r="1584" spans="1:11" ht="15.75" customHeight="1" x14ac:dyDescent="0.25">
      <c r="A1584" s="1">
        <v>811</v>
      </c>
      <c r="B1584" s="101" t="str">
        <f>IF('proje ve personel bilgileri'!A824&lt;&gt;0,('proje ve personel bilgileri'!A824)," ")</f>
        <v xml:space="preserve"> </v>
      </c>
      <c r="C1584" s="102"/>
      <c r="D1584" s="103"/>
      <c r="E1584" s="103"/>
      <c r="F1584" s="103"/>
      <c r="G1584" s="103"/>
      <c r="H1584" s="103"/>
      <c r="I1584" s="103"/>
      <c r="J1584" s="103"/>
      <c r="K1584" s="104">
        <f t="shared" ref="K1584:K1601" si="90">IF(D1584&lt;&gt;0,SUM(D1584+E1584+F1584+G1584-H1584-I1584-J1584),0)</f>
        <v>0</v>
      </c>
    </row>
    <row r="1585" spans="1:11" ht="15.75" customHeight="1" x14ac:dyDescent="0.25">
      <c r="A1585" s="2">
        <v>812</v>
      </c>
      <c r="B1585" s="101" t="str">
        <f>IF('proje ve personel bilgileri'!A825&lt;&gt;0,('proje ve personel bilgileri'!A825)," ")</f>
        <v xml:space="preserve"> </v>
      </c>
      <c r="C1585" s="105"/>
      <c r="D1585" s="296"/>
      <c r="E1585" s="296"/>
      <c r="F1585" s="296"/>
      <c r="G1585" s="296"/>
      <c r="H1585" s="296"/>
      <c r="I1585" s="296"/>
      <c r="J1585" s="296"/>
      <c r="K1585" s="104">
        <f t="shared" si="90"/>
        <v>0</v>
      </c>
    </row>
    <row r="1586" spans="1:11" ht="15.75" customHeight="1" x14ac:dyDescent="0.25">
      <c r="A1586" s="1">
        <v>813</v>
      </c>
      <c r="B1586" s="101" t="str">
        <f>IF('proje ve personel bilgileri'!A826&lt;&gt;0,('proje ve personel bilgileri'!A826)," ")</f>
        <v xml:space="preserve"> </v>
      </c>
      <c r="C1586" s="105"/>
      <c r="D1586" s="296"/>
      <c r="E1586" s="296"/>
      <c r="F1586" s="296"/>
      <c r="G1586" s="296"/>
      <c r="H1586" s="296"/>
      <c r="I1586" s="296"/>
      <c r="J1586" s="296"/>
      <c r="K1586" s="104">
        <f t="shared" si="90"/>
        <v>0</v>
      </c>
    </row>
    <row r="1587" spans="1:11" ht="15.75" customHeight="1" x14ac:dyDescent="0.25">
      <c r="A1587" s="2">
        <v>814</v>
      </c>
      <c r="B1587" s="101" t="str">
        <f>IF('proje ve personel bilgileri'!A827&lt;&gt;0,('proje ve personel bilgileri'!A827)," ")</f>
        <v xml:space="preserve"> </v>
      </c>
      <c r="C1587" s="105"/>
      <c r="D1587" s="296"/>
      <c r="E1587" s="296"/>
      <c r="F1587" s="296"/>
      <c r="G1587" s="296"/>
      <c r="H1587" s="296"/>
      <c r="I1587" s="296"/>
      <c r="J1587" s="296"/>
      <c r="K1587" s="104">
        <f t="shared" si="90"/>
        <v>0</v>
      </c>
    </row>
    <row r="1588" spans="1:11" ht="15.75" customHeight="1" x14ac:dyDescent="0.25">
      <c r="A1588" s="1">
        <v>815</v>
      </c>
      <c r="B1588" s="101" t="str">
        <f>IF('proje ve personel bilgileri'!A828&lt;&gt;0,('proje ve personel bilgileri'!A828)," ")</f>
        <v xml:space="preserve"> </v>
      </c>
      <c r="C1588" s="105"/>
      <c r="D1588" s="296"/>
      <c r="E1588" s="296"/>
      <c r="F1588" s="296"/>
      <c r="G1588" s="296"/>
      <c r="H1588" s="296"/>
      <c r="I1588" s="296"/>
      <c r="J1588" s="296"/>
      <c r="K1588" s="104">
        <f t="shared" si="90"/>
        <v>0</v>
      </c>
    </row>
    <row r="1589" spans="1:11" ht="15.75" customHeight="1" x14ac:dyDescent="0.25">
      <c r="A1589" s="2">
        <v>816</v>
      </c>
      <c r="B1589" s="101" t="str">
        <f>IF('proje ve personel bilgileri'!A829&lt;&gt;0,('proje ve personel bilgileri'!A829)," ")</f>
        <v xml:space="preserve"> </v>
      </c>
      <c r="C1589" s="105"/>
      <c r="D1589" s="296"/>
      <c r="E1589" s="296"/>
      <c r="F1589" s="296"/>
      <c r="G1589" s="296"/>
      <c r="H1589" s="296"/>
      <c r="I1589" s="296"/>
      <c r="J1589" s="296"/>
      <c r="K1589" s="104">
        <f t="shared" si="90"/>
        <v>0</v>
      </c>
    </row>
    <row r="1590" spans="1:11" ht="15.75" customHeight="1" x14ac:dyDescent="0.25">
      <c r="A1590" s="1">
        <v>817</v>
      </c>
      <c r="B1590" s="101" t="str">
        <f>IF('proje ve personel bilgileri'!A830&lt;&gt;0,('proje ve personel bilgileri'!A830)," ")</f>
        <v xml:space="preserve"> </v>
      </c>
      <c r="C1590" s="105"/>
      <c r="D1590" s="296"/>
      <c r="E1590" s="296"/>
      <c r="F1590" s="296"/>
      <c r="G1590" s="296"/>
      <c r="H1590" s="296"/>
      <c r="I1590" s="296"/>
      <c r="J1590" s="296"/>
      <c r="K1590" s="104">
        <f t="shared" si="90"/>
        <v>0</v>
      </c>
    </row>
    <row r="1591" spans="1:11" ht="15.75" customHeight="1" x14ac:dyDescent="0.25">
      <c r="A1591" s="2">
        <v>818</v>
      </c>
      <c r="B1591" s="101" t="str">
        <f>IF('proje ve personel bilgileri'!A831&lt;&gt;0,('proje ve personel bilgileri'!A831)," ")</f>
        <v xml:space="preserve"> </v>
      </c>
      <c r="C1591" s="105"/>
      <c r="D1591" s="296"/>
      <c r="E1591" s="296"/>
      <c r="F1591" s="296"/>
      <c r="G1591" s="296"/>
      <c r="H1591" s="296"/>
      <c r="I1591" s="296"/>
      <c r="J1591" s="296"/>
      <c r="K1591" s="104">
        <f t="shared" si="90"/>
        <v>0</v>
      </c>
    </row>
    <row r="1592" spans="1:11" ht="15.75" customHeight="1" x14ac:dyDescent="0.25">
      <c r="A1592" s="1">
        <v>819</v>
      </c>
      <c r="B1592" s="101" t="str">
        <f>IF('proje ve personel bilgileri'!A832&lt;&gt;0,('proje ve personel bilgileri'!A832)," ")</f>
        <v xml:space="preserve"> </v>
      </c>
      <c r="C1592" s="105"/>
      <c r="D1592" s="296"/>
      <c r="E1592" s="296"/>
      <c r="F1592" s="296"/>
      <c r="G1592" s="296"/>
      <c r="H1592" s="296"/>
      <c r="I1592" s="296"/>
      <c r="J1592" s="296"/>
      <c r="K1592" s="104">
        <f t="shared" si="90"/>
        <v>0</v>
      </c>
    </row>
    <row r="1593" spans="1:11" ht="15.75" customHeight="1" x14ac:dyDescent="0.25">
      <c r="A1593" s="2">
        <v>820</v>
      </c>
      <c r="B1593" s="101" t="str">
        <f>IF('proje ve personel bilgileri'!A833&lt;&gt;0,('proje ve personel bilgileri'!A833)," ")</f>
        <v xml:space="preserve"> </v>
      </c>
      <c r="C1593" s="105"/>
      <c r="D1593" s="296"/>
      <c r="E1593" s="296"/>
      <c r="F1593" s="296"/>
      <c r="G1593" s="296"/>
      <c r="H1593" s="296"/>
      <c r="I1593" s="296"/>
      <c r="J1593" s="296"/>
      <c r="K1593" s="104">
        <f t="shared" si="90"/>
        <v>0</v>
      </c>
    </row>
    <row r="1594" spans="1:11" ht="15.75" customHeight="1" x14ac:dyDescent="0.25">
      <c r="A1594" s="1">
        <v>821</v>
      </c>
      <c r="B1594" s="101" t="str">
        <f>IF('proje ve personel bilgileri'!A834&lt;&gt;0,('proje ve personel bilgileri'!A834)," ")</f>
        <v xml:space="preserve"> </v>
      </c>
      <c r="C1594" s="105"/>
      <c r="D1594" s="296"/>
      <c r="E1594" s="296"/>
      <c r="F1594" s="296"/>
      <c r="G1594" s="296"/>
      <c r="H1594" s="296"/>
      <c r="I1594" s="296"/>
      <c r="J1594" s="296"/>
      <c r="K1594" s="104">
        <f t="shared" si="90"/>
        <v>0</v>
      </c>
    </row>
    <row r="1595" spans="1:11" ht="15.75" customHeight="1" x14ac:dyDescent="0.25">
      <c r="A1595" s="2">
        <v>822</v>
      </c>
      <c r="B1595" s="101" t="str">
        <f>IF('proje ve personel bilgileri'!A835&lt;&gt;0,('proje ve personel bilgileri'!A835)," ")</f>
        <v xml:space="preserve"> </v>
      </c>
      <c r="C1595" s="105"/>
      <c r="D1595" s="296"/>
      <c r="E1595" s="296"/>
      <c r="F1595" s="296"/>
      <c r="G1595" s="296"/>
      <c r="H1595" s="296"/>
      <c r="I1595" s="296"/>
      <c r="J1595" s="296"/>
      <c r="K1595" s="104">
        <f t="shared" si="90"/>
        <v>0</v>
      </c>
    </row>
    <row r="1596" spans="1:11" ht="15.75" customHeight="1" x14ac:dyDescent="0.25">
      <c r="A1596" s="1">
        <v>823</v>
      </c>
      <c r="B1596" s="101" t="str">
        <f>IF('proje ve personel bilgileri'!A836&lt;&gt;0,('proje ve personel bilgileri'!A836)," ")</f>
        <v xml:space="preserve"> </v>
      </c>
      <c r="C1596" s="105"/>
      <c r="D1596" s="296"/>
      <c r="E1596" s="296"/>
      <c r="F1596" s="296"/>
      <c r="G1596" s="296"/>
      <c r="H1596" s="296"/>
      <c r="I1596" s="296"/>
      <c r="J1596" s="296"/>
      <c r="K1596" s="104">
        <f t="shared" si="90"/>
        <v>0</v>
      </c>
    </row>
    <row r="1597" spans="1:11" ht="15.75" customHeight="1" x14ac:dyDescent="0.25">
      <c r="A1597" s="2">
        <v>824</v>
      </c>
      <c r="B1597" s="101" t="str">
        <f>IF('proje ve personel bilgileri'!A837&lt;&gt;0,('proje ve personel bilgileri'!A837)," ")</f>
        <v xml:space="preserve"> </v>
      </c>
      <c r="C1597" s="105"/>
      <c r="D1597" s="296"/>
      <c r="E1597" s="296"/>
      <c r="F1597" s="296"/>
      <c r="G1597" s="296"/>
      <c r="H1597" s="296"/>
      <c r="I1597" s="296"/>
      <c r="J1597" s="296"/>
      <c r="K1597" s="104">
        <f t="shared" si="90"/>
        <v>0</v>
      </c>
    </row>
    <row r="1598" spans="1:11" ht="15.75" customHeight="1" x14ac:dyDescent="0.25">
      <c r="A1598" s="1">
        <v>825</v>
      </c>
      <c r="B1598" s="101" t="str">
        <f>IF('proje ve personel bilgileri'!A838&lt;&gt;0,('proje ve personel bilgileri'!A838)," ")</f>
        <v xml:space="preserve"> </v>
      </c>
      <c r="C1598" s="105"/>
      <c r="D1598" s="296"/>
      <c r="E1598" s="296"/>
      <c r="F1598" s="296"/>
      <c r="G1598" s="296"/>
      <c r="H1598" s="296"/>
      <c r="I1598" s="296"/>
      <c r="J1598" s="296"/>
      <c r="K1598" s="104">
        <f t="shared" si="90"/>
        <v>0</v>
      </c>
    </row>
    <row r="1599" spans="1:11" ht="15.75" customHeight="1" x14ac:dyDescent="0.25">
      <c r="A1599" s="2">
        <v>826</v>
      </c>
      <c r="B1599" s="101" t="str">
        <f>IF('proje ve personel bilgileri'!A839&lt;&gt;0,('proje ve personel bilgileri'!A839)," ")</f>
        <v xml:space="preserve"> </v>
      </c>
      <c r="C1599" s="105"/>
      <c r="D1599" s="296"/>
      <c r="E1599" s="296"/>
      <c r="F1599" s="296"/>
      <c r="G1599" s="296"/>
      <c r="H1599" s="296"/>
      <c r="I1599" s="296"/>
      <c r="J1599" s="296"/>
      <c r="K1599" s="104">
        <f t="shared" si="90"/>
        <v>0</v>
      </c>
    </row>
    <row r="1600" spans="1:11" ht="15.75" customHeight="1" x14ac:dyDescent="0.25">
      <c r="A1600" s="1">
        <v>827</v>
      </c>
      <c r="B1600" s="101" t="str">
        <f>IF('proje ve personel bilgileri'!A840&lt;&gt;0,('proje ve personel bilgileri'!A840)," ")</f>
        <v xml:space="preserve"> </v>
      </c>
      <c r="C1600" s="105"/>
      <c r="D1600" s="296"/>
      <c r="E1600" s="296"/>
      <c r="F1600" s="296"/>
      <c r="G1600" s="296"/>
      <c r="H1600" s="296"/>
      <c r="I1600" s="296"/>
      <c r="J1600" s="296"/>
      <c r="K1600" s="104">
        <f t="shared" si="90"/>
        <v>0</v>
      </c>
    </row>
    <row r="1601" spans="1:11" ht="15" customHeight="1" x14ac:dyDescent="0.25">
      <c r="A1601" s="2">
        <v>828</v>
      </c>
      <c r="B1601" s="101" t="str">
        <f>IF('proje ve personel bilgileri'!A841&lt;&gt;0,('proje ve personel bilgileri'!A841)," ")</f>
        <v xml:space="preserve"> </v>
      </c>
      <c r="C1601" s="105"/>
      <c r="D1601" s="296"/>
      <c r="E1601" s="296"/>
      <c r="F1601" s="296"/>
      <c r="G1601" s="296"/>
      <c r="H1601" s="296"/>
      <c r="I1601" s="296"/>
      <c r="J1601" s="296"/>
      <c r="K1601" s="104">
        <f t="shared" si="90"/>
        <v>0</v>
      </c>
    </row>
    <row r="1602" spans="1:11" ht="15.75" customHeight="1" x14ac:dyDescent="0.25">
      <c r="A1602" s="341" t="s">
        <v>99</v>
      </c>
      <c r="B1602" s="342"/>
      <c r="C1602" s="7" t="str">
        <f t="shared" ref="C1602:J1602" si="91">IF($K$28&lt;&gt;0,SUM(C1584:C1601)," ")</f>
        <v xml:space="preserve"> </v>
      </c>
      <c r="D1602" s="8" t="str">
        <f t="shared" si="91"/>
        <v xml:space="preserve"> </v>
      </c>
      <c r="E1602" s="8" t="str">
        <f t="shared" si="91"/>
        <v xml:space="preserve"> </v>
      </c>
      <c r="F1602" s="8" t="str">
        <f t="shared" si="91"/>
        <v xml:space="preserve"> </v>
      </c>
      <c r="G1602" s="8" t="str">
        <f t="shared" si="91"/>
        <v xml:space="preserve"> </v>
      </c>
      <c r="H1602" s="8" t="str">
        <f t="shared" si="91"/>
        <v xml:space="preserve"> </v>
      </c>
      <c r="I1602" s="8" t="str">
        <f t="shared" si="91"/>
        <v xml:space="preserve"> </v>
      </c>
      <c r="J1602" s="8" t="str">
        <f t="shared" si="91"/>
        <v xml:space="preserve"> </v>
      </c>
      <c r="K1602" s="9">
        <f>SUM(K1584:K1601)+K1566</f>
        <v>0</v>
      </c>
    </row>
    <row r="1603" spans="1:11" ht="15" customHeight="1" x14ac:dyDescent="0.25">
      <c r="A1603" s="300"/>
    </row>
    <row r="1604" spans="1:11" ht="15" customHeight="1" x14ac:dyDescent="0.25">
      <c r="A1604" s="332" t="s">
        <v>100</v>
      </c>
      <c r="B1604" s="332"/>
      <c r="C1604" s="332"/>
      <c r="D1604" s="332"/>
      <c r="E1604" s="332"/>
      <c r="F1604" s="332"/>
      <c r="G1604" s="332"/>
      <c r="H1604" s="332"/>
      <c r="I1604" s="332"/>
      <c r="J1604" s="332"/>
      <c r="K1604" s="332"/>
    </row>
    <row r="1605" spans="1:11" ht="15" customHeight="1" x14ac:dyDescent="0.25">
      <c r="A1605" s="51"/>
    </row>
    <row r="1606" spans="1:11" ht="15" customHeight="1" x14ac:dyDescent="0.25">
      <c r="A1606" s="298" t="s">
        <v>101</v>
      </c>
    </row>
    <row r="1607" spans="1:11" ht="15" customHeight="1" x14ac:dyDescent="0.25">
      <c r="C1607" s="298" t="s">
        <v>102</v>
      </c>
      <c r="E1607" s="298" t="s">
        <v>103</v>
      </c>
    </row>
    <row r="1611" spans="1:11" ht="15.75" customHeight="1" x14ac:dyDescent="0.25">
      <c r="A1611" s="348" t="s">
        <v>85</v>
      </c>
      <c r="B1611" s="348"/>
      <c r="C1611" s="348"/>
      <c r="D1611" s="348"/>
      <c r="E1611" s="348"/>
      <c r="F1611" s="348"/>
      <c r="G1611" s="348"/>
      <c r="H1611" s="348"/>
      <c r="I1611" s="348"/>
      <c r="J1611" s="348"/>
      <c r="K1611" s="348"/>
    </row>
    <row r="1612" spans="1:11" ht="15" customHeight="1" x14ac:dyDescent="0.25">
      <c r="A1612" s="70"/>
      <c r="B1612" s="70"/>
      <c r="C1612" s="70"/>
      <c r="D1612" s="70"/>
      <c r="E1612" s="70"/>
      <c r="F1612" s="78">
        <f>'proje ve personel bilgileri'!$B$5</f>
        <v>0</v>
      </c>
      <c r="G1612" s="72">
        <f>IF('proje ve personel bilgileri'!$B$6=1,"/ Ocak ayına aittir.",(IF('proje ve personel bilgileri'!$B$6=2,"/ Temmuz ayına aittir.",0)))</f>
        <v>0</v>
      </c>
      <c r="H1612" s="70"/>
      <c r="I1612" s="70"/>
      <c r="J1612" s="70"/>
      <c r="K1612" s="70"/>
    </row>
    <row r="1613" spans="1:11" ht="18.75" customHeight="1" x14ac:dyDescent="0.25">
      <c r="K1613" s="4" t="s">
        <v>86</v>
      </c>
    </row>
    <row r="1614" spans="1:11" ht="15.75" customHeight="1" x14ac:dyDescent="0.25">
      <c r="A1614" s="349" t="s">
        <v>2</v>
      </c>
      <c r="B1614" s="350"/>
      <c r="C1614" s="351">
        <f>'proje ve personel bilgileri'!$B$2</f>
        <v>0</v>
      </c>
      <c r="D1614" s="352"/>
      <c r="E1614" s="352"/>
      <c r="F1614" s="352"/>
      <c r="G1614" s="352"/>
      <c r="H1614" s="352"/>
      <c r="I1614" s="352"/>
      <c r="J1614" s="352"/>
      <c r="K1614" s="353"/>
    </row>
    <row r="1615" spans="1:11" ht="15.75" customHeight="1" x14ac:dyDescent="0.25">
      <c r="A1615" s="354" t="s">
        <v>4</v>
      </c>
      <c r="B1615" s="355"/>
      <c r="C1615" s="356">
        <f>'proje ve personel bilgileri'!$B$3</f>
        <v>0</v>
      </c>
      <c r="D1615" s="357"/>
      <c r="E1615" s="357"/>
      <c r="F1615" s="357"/>
      <c r="G1615" s="357"/>
      <c r="H1615" s="357"/>
      <c r="I1615" s="357"/>
      <c r="J1615" s="357"/>
      <c r="K1615" s="358"/>
    </row>
    <row r="1616" spans="1:11" ht="15" customHeight="1" x14ac:dyDescent="0.25">
      <c r="A1616" s="343" t="s">
        <v>87</v>
      </c>
      <c r="B1616" s="343" t="s">
        <v>15</v>
      </c>
      <c r="C1616" s="343" t="s">
        <v>88</v>
      </c>
      <c r="D1616" s="344" t="s">
        <v>89</v>
      </c>
      <c r="E1616" s="346"/>
      <c r="F1616" s="347"/>
      <c r="G1616" s="343" t="s">
        <v>90</v>
      </c>
      <c r="H1616" s="333" t="s">
        <v>91</v>
      </c>
      <c r="I1616" s="333" t="s">
        <v>92</v>
      </c>
      <c r="J1616" s="333" t="s">
        <v>93</v>
      </c>
      <c r="K1616" s="336" t="s">
        <v>94</v>
      </c>
    </row>
    <row r="1617" spans="1:11" ht="15.75" customHeight="1" x14ac:dyDescent="0.25">
      <c r="A1617" s="338"/>
      <c r="B1617" s="338"/>
      <c r="C1617" s="338"/>
      <c r="D1617" s="345"/>
      <c r="E1617" s="339" t="s">
        <v>95</v>
      </c>
      <c r="F1617" s="340"/>
      <c r="G1617" s="338"/>
      <c r="H1617" s="334"/>
      <c r="I1617" s="334"/>
      <c r="J1617" s="334"/>
      <c r="K1617" s="337"/>
    </row>
    <row r="1618" spans="1:11" ht="60.75" customHeight="1" x14ac:dyDescent="0.25">
      <c r="A1618" s="338"/>
      <c r="B1618" s="338"/>
      <c r="C1618" s="338"/>
      <c r="D1618" s="345"/>
      <c r="E1618" s="5" t="s">
        <v>104</v>
      </c>
      <c r="F1618" s="5" t="s">
        <v>97</v>
      </c>
      <c r="G1618" s="338"/>
      <c r="H1618" s="334"/>
      <c r="I1618" s="335"/>
      <c r="J1618" s="335"/>
      <c r="K1618" s="338"/>
    </row>
    <row r="1619" spans="1:11" ht="15.75" customHeight="1" x14ac:dyDescent="0.25">
      <c r="A1619" s="338"/>
      <c r="B1619" s="338"/>
      <c r="C1619" s="338"/>
      <c r="D1619" s="345"/>
      <c r="E1619" s="6" t="s">
        <v>98</v>
      </c>
      <c r="F1619" s="6" t="s">
        <v>98</v>
      </c>
      <c r="G1619" s="294" t="s">
        <v>98</v>
      </c>
      <c r="H1619" s="294" t="s">
        <v>98</v>
      </c>
      <c r="I1619" s="297" t="s">
        <v>98</v>
      </c>
      <c r="J1619" s="6" t="s">
        <v>98</v>
      </c>
      <c r="K1619" s="338"/>
    </row>
    <row r="1620" spans="1:11" ht="15.75" customHeight="1" x14ac:dyDescent="0.25">
      <c r="A1620" s="1">
        <v>829</v>
      </c>
      <c r="B1620" s="101" t="str">
        <f>IF('proje ve personel bilgileri'!A842&lt;&gt;0,('proje ve personel bilgileri'!A842)," ")</f>
        <v xml:space="preserve"> </v>
      </c>
      <c r="C1620" s="102"/>
      <c r="D1620" s="103"/>
      <c r="E1620" s="103"/>
      <c r="F1620" s="103"/>
      <c r="G1620" s="103"/>
      <c r="H1620" s="103"/>
      <c r="I1620" s="103"/>
      <c r="J1620" s="103"/>
      <c r="K1620" s="104">
        <f t="shared" ref="K1620:K1637" si="92">IF(D1620&lt;&gt;0,SUM(D1620+E1620+F1620+G1620-H1620-I1620-J1620),0)</f>
        <v>0</v>
      </c>
    </row>
    <row r="1621" spans="1:11" ht="15.75" customHeight="1" x14ac:dyDescent="0.25">
      <c r="A1621" s="2">
        <v>830</v>
      </c>
      <c r="B1621" s="101" t="str">
        <f>IF('proje ve personel bilgileri'!A843&lt;&gt;0,('proje ve personel bilgileri'!A843)," ")</f>
        <v xml:space="preserve"> </v>
      </c>
      <c r="C1621" s="105"/>
      <c r="D1621" s="296"/>
      <c r="E1621" s="296"/>
      <c r="F1621" s="296"/>
      <c r="G1621" s="296"/>
      <c r="H1621" s="296"/>
      <c r="I1621" s="296"/>
      <c r="J1621" s="296"/>
      <c r="K1621" s="104">
        <f t="shared" si="92"/>
        <v>0</v>
      </c>
    </row>
    <row r="1622" spans="1:11" ht="15.75" customHeight="1" x14ac:dyDescent="0.25">
      <c r="A1622" s="1">
        <v>831</v>
      </c>
      <c r="B1622" s="101" t="str">
        <f>IF('proje ve personel bilgileri'!A844&lt;&gt;0,('proje ve personel bilgileri'!A844)," ")</f>
        <v xml:space="preserve"> </v>
      </c>
      <c r="C1622" s="105"/>
      <c r="D1622" s="296"/>
      <c r="E1622" s="296"/>
      <c r="F1622" s="296"/>
      <c r="G1622" s="296"/>
      <c r="H1622" s="296"/>
      <c r="I1622" s="296"/>
      <c r="J1622" s="296"/>
      <c r="K1622" s="104">
        <f t="shared" si="92"/>
        <v>0</v>
      </c>
    </row>
    <row r="1623" spans="1:11" ht="15.75" customHeight="1" x14ac:dyDescent="0.25">
      <c r="A1623" s="2">
        <v>832</v>
      </c>
      <c r="B1623" s="101" t="str">
        <f>IF('proje ve personel bilgileri'!A845&lt;&gt;0,('proje ve personel bilgileri'!A845)," ")</f>
        <v xml:space="preserve"> </v>
      </c>
      <c r="C1623" s="105"/>
      <c r="D1623" s="296"/>
      <c r="E1623" s="296"/>
      <c r="F1623" s="296"/>
      <c r="G1623" s="296"/>
      <c r="H1623" s="296"/>
      <c r="I1623" s="296"/>
      <c r="J1623" s="296"/>
      <c r="K1623" s="104">
        <f t="shared" si="92"/>
        <v>0</v>
      </c>
    </row>
    <row r="1624" spans="1:11" ht="15.75" customHeight="1" x14ac:dyDescent="0.25">
      <c r="A1624" s="1">
        <v>833</v>
      </c>
      <c r="B1624" s="101" t="str">
        <f>IF('proje ve personel bilgileri'!A846&lt;&gt;0,('proje ve personel bilgileri'!A846)," ")</f>
        <v xml:space="preserve"> </v>
      </c>
      <c r="C1624" s="105"/>
      <c r="D1624" s="296"/>
      <c r="E1624" s="296"/>
      <c r="F1624" s="296"/>
      <c r="G1624" s="296"/>
      <c r="H1624" s="296"/>
      <c r="I1624" s="296"/>
      <c r="J1624" s="296"/>
      <c r="K1624" s="104">
        <f t="shared" si="92"/>
        <v>0</v>
      </c>
    </row>
    <row r="1625" spans="1:11" ht="15.75" customHeight="1" x14ac:dyDescent="0.25">
      <c r="A1625" s="2">
        <v>834</v>
      </c>
      <c r="B1625" s="101" t="str">
        <f>IF('proje ve personel bilgileri'!A847&lt;&gt;0,('proje ve personel bilgileri'!A847)," ")</f>
        <v xml:space="preserve"> </v>
      </c>
      <c r="C1625" s="105"/>
      <c r="D1625" s="296"/>
      <c r="E1625" s="296"/>
      <c r="F1625" s="296"/>
      <c r="G1625" s="296"/>
      <c r="H1625" s="296"/>
      <c r="I1625" s="296"/>
      <c r="J1625" s="296"/>
      <c r="K1625" s="104">
        <f t="shared" si="92"/>
        <v>0</v>
      </c>
    </row>
    <row r="1626" spans="1:11" ht="15.75" customHeight="1" x14ac:dyDescent="0.25">
      <c r="A1626" s="1">
        <v>835</v>
      </c>
      <c r="B1626" s="101" t="str">
        <f>IF('proje ve personel bilgileri'!A848&lt;&gt;0,('proje ve personel bilgileri'!A848)," ")</f>
        <v xml:space="preserve"> </v>
      </c>
      <c r="C1626" s="105"/>
      <c r="D1626" s="296"/>
      <c r="E1626" s="296"/>
      <c r="F1626" s="296"/>
      <c r="G1626" s="296"/>
      <c r="H1626" s="296"/>
      <c r="I1626" s="296"/>
      <c r="J1626" s="296"/>
      <c r="K1626" s="104">
        <f t="shared" si="92"/>
        <v>0</v>
      </c>
    </row>
    <row r="1627" spans="1:11" ht="15.75" customHeight="1" x14ac:dyDescent="0.25">
      <c r="A1627" s="2">
        <v>836</v>
      </c>
      <c r="B1627" s="101" t="str">
        <f>IF('proje ve personel bilgileri'!A849&lt;&gt;0,('proje ve personel bilgileri'!A849)," ")</f>
        <v xml:space="preserve"> </v>
      </c>
      <c r="C1627" s="105"/>
      <c r="D1627" s="296"/>
      <c r="E1627" s="296"/>
      <c r="F1627" s="296"/>
      <c r="G1627" s="296"/>
      <c r="H1627" s="296"/>
      <c r="I1627" s="296"/>
      <c r="J1627" s="296"/>
      <c r="K1627" s="104">
        <f t="shared" si="92"/>
        <v>0</v>
      </c>
    </row>
    <row r="1628" spans="1:11" ht="15.75" customHeight="1" x14ac:dyDescent="0.25">
      <c r="A1628" s="1">
        <v>837</v>
      </c>
      <c r="B1628" s="101" t="str">
        <f>IF('proje ve personel bilgileri'!A850&lt;&gt;0,('proje ve personel bilgileri'!A850)," ")</f>
        <v xml:space="preserve"> </v>
      </c>
      <c r="C1628" s="105"/>
      <c r="D1628" s="296"/>
      <c r="E1628" s="296"/>
      <c r="F1628" s="296"/>
      <c r="G1628" s="296"/>
      <c r="H1628" s="296"/>
      <c r="I1628" s="296"/>
      <c r="J1628" s="296"/>
      <c r="K1628" s="104">
        <f t="shared" si="92"/>
        <v>0</v>
      </c>
    </row>
    <row r="1629" spans="1:11" ht="15.75" customHeight="1" x14ac:dyDescent="0.25">
      <c r="A1629" s="2">
        <v>838</v>
      </c>
      <c r="B1629" s="101" t="str">
        <f>IF('proje ve personel bilgileri'!A851&lt;&gt;0,('proje ve personel bilgileri'!A851)," ")</f>
        <v xml:space="preserve"> </v>
      </c>
      <c r="C1629" s="105"/>
      <c r="D1629" s="296"/>
      <c r="E1629" s="296"/>
      <c r="F1629" s="296"/>
      <c r="G1629" s="296"/>
      <c r="H1629" s="296"/>
      <c r="I1629" s="296"/>
      <c r="J1629" s="296"/>
      <c r="K1629" s="104">
        <f t="shared" si="92"/>
        <v>0</v>
      </c>
    </row>
    <row r="1630" spans="1:11" ht="15.75" customHeight="1" x14ac:dyDescent="0.25">
      <c r="A1630" s="1">
        <v>839</v>
      </c>
      <c r="B1630" s="101" t="str">
        <f>IF('proje ve personel bilgileri'!A852&lt;&gt;0,('proje ve personel bilgileri'!A852)," ")</f>
        <v xml:space="preserve"> </v>
      </c>
      <c r="C1630" s="105"/>
      <c r="D1630" s="296"/>
      <c r="E1630" s="296"/>
      <c r="F1630" s="296"/>
      <c r="G1630" s="296"/>
      <c r="H1630" s="296"/>
      <c r="I1630" s="296"/>
      <c r="J1630" s="296"/>
      <c r="K1630" s="104">
        <f t="shared" si="92"/>
        <v>0</v>
      </c>
    </row>
    <row r="1631" spans="1:11" ht="15.75" customHeight="1" x14ac:dyDescent="0.25">
      <c r="A1631" s="2">
        <v>840</v>
      </c>
      <c r="B1631" s="101" t="str">
        <f>IF('proje ve personel bilgileri'!A853&lt;&gt;0,('proje ve personel bilgileri'!A853)," ")</f>
        <v xml:space="preserve"> </v>
      </c>
      <c r="C1631" s="105"/>
      <c r="D1631" s="296"/>
      <c r="E1631" s="296"/>
      <c r="F1631" s="296"/>
      <c r="G1631" s="296"/>
      <c r="H1631" s="296"/>
      <c r="I1631" s="296"/>
      <c r="J1631" s="296"/>
      <c r="K1631" s="104">
        <f t="shared" si="92"/>
        <v>0</v>
      </c>
    </row>
    <row r="1632" spans="1:11" ht="15.75" customHeight="1" x14ac:dyDescent="0.25">
      <c r="A1632" s="1">
        <v>841</v>
      </c>
      <c r="B1632" s="101" t="str">
        <f>IF('proje ve personel bilgileri'!A854&lt;&gt;0,('proje ve personel bilgileri'!A854)," ")</f>
        <v xml:space="preserve"> </v>
      </c>
      <c r="C1632" s="105"/>
      <c r="D1632" s="296"/>
      <c r="E1632" s="296"/>
      <c r="F1632" s="296"/>
      <c r="G1632" s="296"/>
      <c r="H1632" s="296"/>
      <c r="I1632" s="296"/>
      <c r="J1632" s="296"/>
      <c r="K1632" s="104">
        <f t="shared" si="92"/>
        <v>0</v>
      </c>
    </row>
    <row r="1633" spans="1:11" ht="15.75" customHeight="1" x14ac:dyDescent="0.25">
      <c r="A1633" s="2">
        <v>842</v>
      </c>
      <c r="B1633" s="101" t="str">
        <f>IF('proje ve personel bilgileri'!A855&lt;&gt;0,('proje ve personel bilgileri'!A855)," ")</f>
        <v xml:space="preserve"> </v>
      </c>
      <c r="C1633" s="105"/>
      <c r="D1633" s="296"/>
      <c r="E1633" s="296"/>
      <c r="F1633" s="296"/>
      <c r="G1633" s="296"/>
      <c r="H1633" s="296"/>
      <c r="I1633" s="296"/>
      <c r="J1633" s="296"/>
      <c r="K1633" s="104">
        <f t="shared" si="92"/>
        <v>0</v>
      </c>
    </row>
    <row r="1634" spans="1:11" ht="15.75" customHeight="1" x14ac:dyDescent="0.25">
      <c r="A1634" s="1">
        <v>843</v>
      </c>
      <c r="B1634" s="101" t="str">
        <f>IF('proje ve personel bilgileri'!A856&lt;&gt;0,('proje ve personel bilgileri'!A856)," ")</f>
        <v xml:space="preserve"> </v>
      </c>
      <c r="C1634" s="105"/>
      <c r="D1634" s="296"/>
      <c r="E1634" s="296"/>
      <c r="F1634" s="296"/>
      <c r="G1634" s="296"/>
      <c r="H1634" s="296"/>
      <c r="I1634" s="296"/>
      <c r="J1634" s="296"/>
      <c r="K1634" s="104">
        <f t="shared" si="92"/>
        <v>0</v>
      </c>
    </row>
    <row r="1635" spans="1:11" ht="15.75" customHeight="1" x14ac:dyDescent="0.25">
      <c r="A1635" s="2">
        <v>844</v>
      </c>
      <c r="B1635" s="101" t="str">
        <f>IF('proje ve personel bilgileri'!A857&lt;&gt;0,('proje ve personel bilgileri'!A857)," ")</f>
        <v xml:space="preserve"> </v>
      </c>
      <c r="C1635" s="105"/>
      <c r="D1635" s="296"/>
      <c r="E1635" s="296"/>
      <c r="F1635" s="296"/>
      <c r="G1635" s="296"/>
      <c r="H1635" s="296"/>
      <c r="I1635" s="296"/>
      <c r="J1635" s="296"/>
      <c r="K1635" s="104">
        <f t="shared" si="92"/>
        <v>0</v>
      </c>
    </row>
    <row r="1636" spans="1:11" ht="15.75" customHeight="1" x14ac:dyDescent="0.25">
      <c r="A1636" s="1">
        <v>845</v>
      </c>
      <c r="B1636" s="101" t="str">
        <f>IF('proje ve personel bilgileri'!A858&lt;&gt;0,('proje ve personel bilgileri'!A858)," ")</f>
        <v xml:space="preserve"> </v>
      </c>
      <c r="C1636" s="105"/>
      <c r="D1636" s="296"/>
      <c r="E1636" s="296"/>
      <c r="F1636" s="296"/>
      <c r="G1636" s="296"/>
      <c r="H1636" s="296"/>
      <c r="I1636" s="296"/>
      <c r="J1636" s="296"/>
      <c r="K1636" s="104">
        <f t="shared" si="92"/>
        <v>0</v>
      </c>
    </row>
    <row r="1637" spans="1:11" ht="15" customHeight="1" x14ac:dyDescent="0.25">
      <c r="A1637" s="2">
        <v>846</v>
      </c>
      <c r="B1637" s="101" t="str">
        <f>IF('proje ve personel bilgileri'!A859&lt;&gt;0,('proje ve personel bilgileri'!A859)," ")</f>
        <v xml:space="preserve"> </v>
      </c>
      <c r="C1637" s="105"/>
      <c r="D1637" s="296"/>
      <c r="E1637" s="296"/>
      <c r="F1637" s="296"/>
      <c r="G1637" s="296"/>
      <c r="H1637" s="296"/>
      <c r="I1637" s="296"/>
      <c r="J1637" s="296"/>
      <c r="K1637" s="104">
        <f t="shared" si="92"/>
        <v>0</v>
      </c>
    </row>
    <row r="1638" spans="1:11" ht="15.75" customHeight="1" x14ac:dyDescent="0.25">
      <c r="A1638" s="341" t="s">
        <v>99</v>
      </c>
      <c r="B1638" s="342"/>
      <c r="C1638" s="7" t="str">
        <f t="shared" ref="C1638:J1638" si="93">IF($K$28&lt;&gt;0,SUM(C1620:C1637)," ")</f>
        <v xml:space="preserve"> </v>
      </c>
      <c r="D1638" s="8" t="str">
        <f t="shared" si="93"/>
        <v xml:space="preserve"> </v>
      </c>
      <c r="E1638" s="8" t="str">
        <f t="shared" si="93"/>
        <v xml:space="preserve"> </v>
      </c>
      <c r="F1638" s="8" t="str">
        <f t="shared" si="93"/>
        <v xml:space="preserve"> </v>
      </c>
      <c r="G1638" s="8" t="str">
        <f t="shared" si="93"/>
        <v xml:space="preserve"> </v>
      </c>
      <c r="H1638" s="8" t="str">
        <f t="shared" si="93"/>
        <v xml:space="preserve"> </v>
      </c>
      <c r="I1638" s="8" t="str">
        <f t="shared" si="93"/>
        <v xml:space="preserve"> </v>
      </c>
      <c r="J1638" s="8" t="str">
        <f t="shared" si="93"/>
        <v xml:space="preserve"> </v>
      </c>
      <c r="K1638" s="9">
        <f>SUM(K1620:K1637)+K1602</f>
        <v>0</v>
      </c>
    </row>
    <row r="1639" spans="1:11" ht="15" customHeight="1" x14ac:dyDescent="0.25">
      <c r="A1639" s="300"/>
    </row>
    <row r="1640" spans="1:11" ht="15" customHeight="1" x14ac:dyDescent="0.25">
      <c r="A1640" s="332" t="s">
        <v>100</v>
      </c>
      <c r="B1640" s="332"/>
      <c r="C1640" s="332"/>
      <c r="D1640" s="332"/>
      <c r="E1640" s="332"/>
      <c r="F1640" s="332"/>
      <c r="G1640" s="332"/>
      <c r="H1640" s="332"/>
      <c r="I1640" s="332"/>
      <c r="J1640" s="332"/>
      <c r="K1640" s="332"/>
    </row>
    <row r="1641" spans="1:11" ht="15" customHeight="1" x14ac:dyDescent="0.25">
      <c r="A1641" s="51"/>
    </row>
    <row r="1642" spans="1:11" ht="15" customHeight="1" x14ac:dyDescent="0.25">
      <c r="A1642" s="298" t="s">
        <v>101</v>
      </c>
    </row>
    <row r="1643" spans="1:11" ht="15" customHeight="1" x14ac:dyDescent="0.25">
      <c r="C1643" s="298" t="s">
        <v>102</v>
      </c>
      <c r="E1643" s="298" t="s">
        <v>103</v>
      </c>
    </row>
    <row r="1647" spans="1:11" ht="15.75" customHeight="1" x14ac:dyDescent="0.25">
      <c r="A1647" s="348" t="s">
        <v>85</v>
      </c>
      <c r="B1647" s="348"/>
      <c r="C1647" s="348"/>
      <c r="D1647" s="348"/>
      <c r="E1647" s="348"/>
      <c r="F1647" s="348"/>
      <c r="G1647" s="348"/>
      <c r="H1647" s="348"/>
      <c r="I1647" s="348"/>
      <c r="J1647" s="348"/>
      <c r="K1647" s="348"/>
    </row>
    <row r="1648" spans="1:11" ht="15" customHeight="1" x14ac:dyDescent="0.25">
      <c r="A1648" s="70"/>
      <c r="B1648" s="70"/>
      <c r="C1648" s="70"/>
      <c r="D1648" s="70"/>
      <c r="E1648" s="70"/>
      <c r="F1648" s="78">
        <f>'proje ve personel bilgileri'!$B$5</f>
        <v>0</v>
      </c>
      <c r="G1648" s="72">
        <f>IF('proje ve personel bilgileri'!$B$6=1,"/ Ocak ayına aittir.",(IF('proje ve personel bilgileri'!$B$6=2,"/ Temmuz ayına aittir.",0)))</f>
        <v>0</v>
      </c>
      <c r="H1648" s="70"/>
      <c r="I1648" s="70"/>
      <c r="J1648" s="70"/>
      <c r="K1648" s="70"/>
    </row>
    <row r="1649" spans="1:11" ht="18.75" customHeight="1" x14ac:dyDescent="0.25">
      <c r="K1649" s="4" t="s">
        <v>86</v>
      </c>
    </row>
    <row r="1650" spans="1:11" ht="15.75" customHeight="1" x14ac:dyDescent="0.25">
      <c r="A1650" s="349" t="s">
        <v>2</v>
      </c>
      <c r="B1650" s="350"/>
      <c r="C1650" s="351">
        <f>'proje ve personel bilgileri'!$B$2</f>
        <v>0</v>
      </c>
      <c r="D1650" s="352"/>
      <c r="E1650" s="352"/>
      <c r="F1650" s="352"/>
      <c r="G1650" s="352"/>
      <c r="H1650" s="352"/>
      <c r="I1650" s="352"/>
      <c r="J1650" s="352"/>
      <c r="K1650" s="353"/>
    </row>
    <row r="1651" spans="1:11" ht="15.75" customHeight="1" x14ac:dyDescent="0.25">
      <c r="A1651" s="354" t="s">
        <v>4</v>
      </c>
      <c r="B1651" s="355"/>
      <c r="C1651" s="356">
        <f>'proje ve personel bilgileri'!$B$3</f>
        <v>0</v>
      </c>
      <c r="D1651" s="357"/>
      <c r="E1651" s="357"/>
      <c r="F1651" s="357"/>
      <c r="G1651" s="357"/>
      <c r="H1651" s="357"/>
      <c r="I1651" s="357"/>
      <c r="J1651" s="357"/>
      <c r="K1651" s="358"/>
    </row>
    <row r="1652" spans="1:11" ht="15" customHeight="1" x14ac:dyDescent="0.25">
      <c r="A1652" s="343" t="s">
        <v>87</v>
      </c>
      <c r="B1652" s="343" t="s">
        <v>15</v>
      </c>
      <c r="C1652" s="343" t="s">
        <v>88</v>
      </c>
      <c r="D1652" s="344" t="s">
        <v>89</v>
      </c>
      <c r="E1652" s="346"/>
      <c r="F1652" s="347"/>
      <c r="G1652" s="343" t="s">
        <v>90</v>
      </c>
      <c r="H1652" s="333" t="s">
        <v>91</v>
      </c>
      <c r="I1652" s="333" t="s">
        <v>92</v>
      </c>
      <c r="J1652" s="333" t="s">
        <v>93</v>
      </c>
      <c r="K1652" s="336" t="s">
        <v>94</v>
      </c>
    </row>
    <row r="1653" spans="1:11" ht="15.75" customHeight="1" x14ac:dyDescent="0.25">
      <c r="A1653" s="338"/>
      <c r="B1653" s="338"/>
      <c r="C1653" s="338"/>
      <c r="D1653" s="345"/>
      <c r="E1653" s="339" t="s">
        <v>95</v>
      </c>
      <c r="F1653" s="340"/>
      <c r="G1653" s="338"/>
      <c r="H1653" s="334"/>
      <c r="I1653" s="334"/>
      <c r="J1653" s="334"/>
      <c r="K1653" s="337"/>
    </row>
    <row r="1654" spans="1:11" ht="60.75" customHeight="1" x14ac:dyDescent="0.25">
      <c r="A1654" s="338"/>
      <c r="B1654" s="338"/>
      <c r="C1654" s="338"/>
      <c r="D1654" s="345"/>
      <c r="E1654" s="5" t="s">
        <v>104</v>
      </c>
      <c r="F1654" s="5" t="s">
        <v>97</v>
      </c>
      <c r="G1654" s="338"/>
      <c r="H1654" s="334"/>
      <c r="I1654" s="335"/>
      <c r="J1654" s="335"/>
      <c r="K1654" s="338"/>
    </row>
    <row r="1655" spans="1:11" ht="15.75" customHeight="1" x14ac:dyDescent="0.25">
      <c r="A1655" s="338"/>
      <c r="B1655" s="338"/>
      <c r="C1655" s="338"/>
      <c r="D1655" s="345"/>
      <c r="E1655" s="6" t="s">
        <v>98</v>
      </c>
      <c r="F1655" s="6" t="s">
        <v>98</v>
      </c>
      <c r="G1655" s="294" t="s">
        <v>98</v>
      </c>
      <c r="H1655" s="294" t="s">
        <v>98</v>
      </c>
      <c r="I1655" s="297" t="s">
        <v>98</v>
      </c>
      <c r="J1655" s="6" t="s">
        <v>98</v>
      </c>
      <c r="K1655" s="338"/>
    </row>
    <row r="1656" spans="1:11" ht="15.75" customHeight="1" x14ac:dyDescent="0.25">
      <c r="A1656" s="1">
        <v>847</v>
      </c>
      <c r="B1656" s="101" t="str">
        <f>IF('proje ve personel bilgileri'!A860&lt;&gt;0,('proje ve personel bilgileri'!A860)," ")</f>
        <v xml:space="preserve"> </v>
      </c>
      <c r="C1656" s="102"/>
      <c r="D1656" s="103"/>
      <c r="E1656" s="103"/>
      <c r="F1656" s="103"/>
      <c r="G1656" s="103"/>
      <c r="H1656" s="103"/>
      <c r="I1656" s="103"/>
      <c r="J1656" s="103"/>
      <c r="K1656" s="104">
        <f t="shared" ref="K1656:K1673" si="94">IF(D1656&lt;&gt;0,SUM(D1656+E1656+F1656+G1656-H1656-I1656-J1656),0)</f>
        <v>0</v>
      </c>
    </row>
    <row r="1657" spans="1:11" ht="15.75" customHeight="1" x14ac:dyDescent="0.25">
      <c r="A1657" s="2">
        <v>848</v>
      </c>
      <c r="B1657" s="101" t="str">
        <f>IF('proje ve personel bilgileri'!A861&lt;&gt;0,('proje ve personel bilgileri'!A861)," ")</f>
        <v xml:space="preserve"> </v>
      </c>
      <c r="C1657" s="105"/>
      <c r="D1657" s="296"/>
      <c r="E1657" s="296"/>
      <c r="F1657" s="296"/>
      <c r="G1657" s="296"/>
      <c r="H1657" s="296"/>
      <c r="I1657" s="296"/>
      <c r="J1657" s="296"/>
      <c r="K1657" s="104">
        <f t="shared" si="94"/>
        <v>0</v>
      </c>
    </row>
    <row r="1658" spans="1:11" ht="15.75" customHeight="1" x14ac:dyDescent="0.25">
      <c r="A1658" s="1">
        <v>849</v>
      </c>
      <c r="B1658" s="101" t="str">
        <f>IF('proje ve personel bilgileri'!A862&lt;&gt;0,('proje ve personel bilgileri'!A862)," ")</f>
        <v xml:space="preserve"> </v>
      </c>
      <c r="C1658" s="105"/>
      <c r="D1658" s="296"/>
      <c r="E1658" s="296"/>
      <c r="F1658" s="296"/>
      <c r="G1658" s="296"/>
      <c r="H1658" s="296"/>
      <c r="I1658" s="296"/>
      <c r="J1658" s="296"/>
      <c r="K1658" s="104">
        <f t="shared" si="94"/>
        <v>0</v>
      </c>
    </row>
    <row r="1659" spans="1:11" ht="15.75" customHeight="1" x14ac:dyDescent="0.25">
      <c r="A1659" s="2">
        <v>850</v>
      </c>
      <c r="B1659" s="101" t="str">
        <f>IF('proje ve personel bilgileri'!A863&lt;&gt;0,('proje ve personel bilgileri'!A863)," ")</f>
        <v xml:space="preserve"> </v>
      </c>
      <c r="C1659" s="105"/>
      <c r="D1659" s="296"/>
      <c r="E1659" s="296"/>
      <c r="F1659" s="296"/>
      <c r="G1659" s="296"/>
      <c r="H1659" s="296"/>
      <c r="I1659" s="296"/>
      <c r="J1659" s="296"/>
      <c r="K1659" s="104">
        <f t="shared" si="94"/>
        <v>0</v>
      </c>
    </row>
    <row r="1660" spans="1:11" ht="15.75" customHeight="1" x14ac:dyDescent="0.25">
      <c r="A1660" s="1">
        <v>851</v>
      </c>
      <c r="B1660" s="101" t="str">
        <f>IF('proje ve personel bilgileri'!A864&lt;&gt;0,('proje ve personel bilgileri'!A864)," ")</f>
        <v xml:space="preserve"> </v>
      </c>
      <c r="C1660" s="105"/>
      <c r="D1660" s="296"/>
      <c r="E1660" s="296"/>
      <c r="F1660" s="296"/>
      <c r="G1660" s="296"/>
      <c r="H1660" s="296"/>
      <c r="I1660" s="296"/>
      <c r="J1660" s="296"/>
      <c r="K1660" s="104">
        <f t="shared" si="94"/>
        <v>0</v>
      </c>
    </row>
    <row r="1661" spans="1:11" ht="15.75" customHeight="1" x14ac:dyDescent="0.25">
      <c r="A1661" s="2">
        <v>852</v>
      </c>
      <c r="B1661" s="101" t="str">
        <f>IF('proje ve personel bilgileri'!A865&lt;&gt;0,('proje ve personel bilgileri'!A865)," ")</f>
        <v xml:space="preserve"> </v>
      </c>
      <c r="C1661" s="105"/>
      <c r="D1661" s="296"/>
      <c r="E1661" s="296"/>
      <c r="F1661" s="296"/>
      <c r="G1661" s="296"/>
      <c r="H1661" s="296"/>
      <c r="I1661" s="296"/>
      <c r="J1661" s="296"/>
      <c r="K1661" s="104">
        <f t="shared" si="94"/>
        <v>0</v>
      </c>
    </row>
    <row r="1662" spans="1:11" ht="15.75" customHeight="1" x14ac:dyDescent="0.25">
      <c r="A1662" s="1">
        <v>853</v>
      </c>
      <c r="B1662" s="101" t="str">
        <f>IF('proje ve personel bilgileri'!A866&lt;&gt;0,('proje ve personel bilgileri'!A866)," ")</f>
        <v xml:space="preserve"> </v>
      </c>
      <c r="C1662" s="105"/>
      <c r="D1662" s="296"/>
      <c r="E1662" s="296"/>
      <c r="F1662" s="296"/>
      <c r="G1662" s="296"/>
      <c r="H1662" s="296"/>
      <c r="I1662" s="296"/>
      <c r="J1662" s="296"/>
      <c r="K1662" s="104">
        <f t="shared" si="94"/>
        <v>0</v>
      </c>
    </row>
    <row r="1663" spans="1:11" ht="15.75" customHeight="1" x14ac:dyDescent="0.25">
      <c r="A1663" s="2">
        <v>854</v>
      </c>
      <c r="B1663" s="101" t="str">
        <f>IF('proje ve personel bilgileri'!A867&lt;&gt;0,('proje ve personel bilgileri'!A867)," ")</f>
        <v xml:space="preserve"> </v>
      </c>
      <c r="C1663" s="105"/>
      <c r="D1663" s="296"/>
      <c r="E1663" s="296"/>
      <c r="F1663" s="296"/>
      <c r="G1663" s="296"/>
      <c r="H1663" s="296"/>
      <c r="I1663" s="296"/>
      <c r="J1663" s="296"/>
      <c r="K1663" s="104">
        <f t="shared" si="94"/>
        <v>0</v>
      </c>
    </row>
    <row r="1664" spans="1:11" ht="15.75" customHeight="1" x14ac:dyDescent="0.25">
      <c r="A1664" s="1">
        <v>855</v>
      </c>
      <c r="B1664" s="101" t="str">
        <f>IF('proje ve personel bilgileri'!A868&lt;&gt;0,('proje ve personel bilgileri'!A868)," ")</f>
        <v xml:space="preserve"> </v>
      </c>
      <c r="C1664" s="105"/>
      <c r="D1664" s="296"/>
      <c r="E1664" s="296"/>
      <c r="F1664" s="296"/>
      <c r="G1664" s="296"/>
      <c r="H1664" s="296"/>
      <c r="I1664" s="296"/>
      <c r="J1664" s="296"/>
      <c r="K1664" s="104">
        <f t="shared" si="94"/>
        <v>0</v>
      </c>
    </row>
    <row r="1665" spans="1:11" ht="15.75" customHeight="1" x14ac:dyDescent="0.25">
      <c r="A1665" s="2">
        <v>856</v>
      </c>
      <c r="B1665" s="101" t="str">
        <f>IF('proje ve personel bilgileri'!A869&lt;&gt;0,('proje ve personel bilgileri'!A869)," ")</f>
        <v xml:space="preserve"> </v>
      </c>
      <c r="C1665" s="105"/>
      <c r="D1665" s="296"/>
      <c r="E1665" s="296"/>
      <c r="F1665" s="296"/>
      <c r="G1665" s="296"/>
      <c r="H1665" s="296"/>
      <c r="I1665" s="296"/>
      <c r="J1665" s="296"/>
      <c r="K1665" s="104">
        <f t="shared" si="94"/>
        <v>0</v>
      </c>
    </row>
    <row r="1666" spans="1:11" ht="15.75" customHeight="1" x14ac:dyDescent="0.25">
      <c r="A1666" s="1">
        <v>857</v>
      </c>
      <c r="B1666" s="101" t="str">
        <f>IF('proje ve personel bilgileri'!A870&lt;&gt;0,('proje ve personel bilgileri'!A870)," ")</f>
        <v xml:space="preserve"> </v>
      </c>
      <c r="C1666" s="105"/>
      <c r="D1666" s="296"/>
      <c r="E1666" s="296"/>
      <c r="F1666" s="296"/>
      <c r="G1666" s="296"/>
      <c r="H1666" s="296"/>
      <c r="I1666" s="296"/>
      <c r="J1666" s="296"/>
      <c r="K1666" s="104">
        <f t="shared" si="94"/>
        <v>0</v>
      </c>
    </row>
    <row r="1667" spans="1:11" ht="15.75" customHeight="1" x14ac:dyDescent="0.25">
      <c r="A1667" s="2">
        <v>858</v>
      </c>
      <c r="B1667" s="101" t="str">
        <f>IF('proje ve personel bilgileri'!A871&lt;&gt;0,('proje ve personel bilgileri'!A871)," ")</f>
        <v xml:space="preserve"> </v>
      </c>
      <c r="C1667" s="105"/>
      <c r="D1667" s="296"/>
      <c r="E1667" s="296"/>
      <c r="F1667" s="296"/>
      <c r="G1667" s="296"/>
      <c r="H1667" s="296"/>
      <c r="I1667" s="296"/>
      <c r="J1667" s="296"/>
      <c r="K1667" s="104">
        <f t="shared" si="94"/>
        <v>0</v>
      </c>
    </row>
    <row r="1668" spans="1:11" ht="15.75" customHeight="1" x14ac:dyDescent="0.25">
      <c r="A1668" s="1">
        <v>859</v>
      </c>
      <c r="B1668" s="101" t="str">
        <f>IF('proje ve personel bilgileri'!A872&lt;&gt;0,('proje ve personel bilgileri'!A872)," ")</f>
        <v xml:space="preserve"> </v>
      </c>
      <c r="C1668" s="105"/>
      <c r="D1668" s="296"/>
      <c r="E1668" s="296"/>
      <c r="F1668" s="296"/>
      <c r="G1668" s="296"/>
      <c r="H1668" s="296"/>
      <c r="I1668" s="296"/>
      <c r="J1668" s="296"/>
      <c r="K1668" s="104">
        <f t="shared" si="94"/>
        <v>0</v>
      </c>
    </row>
    <row r="1669" spans="1:11" ht="15.75" customHeight="1" x14ac:dyDescent="0.25">
      <c r="A1669" s="2">
        <v>860</v>
      </c>
      <c r="B1669" s="101" t="str">
        <f>IF('proje ve personel bilgileri'!A873&lt;&gt;0,('proje ve personel bilgileri'!A873)," ")</f>
        <v xml:space="preserve"> </v>
      </c>
      <c r="C1669" s="105"/>
      <c r="D1669" s="296"/>
      <c r="E1669" s="296"/>
      <c r="F1669" s="296"/>
      <c r="G1669" s="296"/>
      <c r="H1669" s="296"/>
      <c r="I1669" s="296"/>
      <c r="J1669" s="296"/>
      <c r="K1669" s="104">
        <f t="shared" si="94"/>
        <v>0</v>
      </c>
    </row>
    <row r="1670" spans="1:11" ht="15.75" customHeight="1" x14ac:dyDescent="0.25">
      <c r="A1670" s="1">
        <v>861</v>
      </c>
      <c r="B1670" s="101" t="str">
        <f>IF('proje ve personel bilgileri'!A874&lt;&gt;0,('proje ve personel bilgileri'!A874)," ")</f>
        <v xml:space="preserve"> </v>
      </c>
      <c r="C1670" s="105"/>
      <c r="D1670" s="296"/>
      <c r="E1670" s="296"/>
      <c r="F1670" s="296"/>
      <c r="G1670" s="296"/>
      <c r="H1670" s="296"/>
      <c r="I1670" s="296"/>
      <c r="J1670" s="296"/>
      <c r="K1670" s="104">
        <f t="shared" si="94"/>
        <v>0</v>
      </c>
    </row>
    <row r="1671" spans="1:11" ht="15.75" customHeight="1" x14ac:dyDescent="0.25">
      <c r="A1671" s="2">
        <v>862</v>
      </c>
      <c r="B1671" s="101" t="str">
        <f>IF('proje ve personel bilgileri'!A875&lt;&gt;0,('proje ve personel bilgileri'!A875)," ")</f>
        <v xml:space="preserve"> </v>
      </c>
      <c r="C1671" s="105"/>
      <c r="D1671" s="296"/>
      <c r="E1671" s="296"/>
      <c r="F1671" s="296"/>
      <c r="G1671" s="296"/>
      <c r="H1671" s="296"/>
      <c r="I1671" s="296"/>
      <c r="J1671" s="296"/>
      <c r="K1671" s="104">
        <f t="shared" si="94"/>
        <v>0</v>
      </c>
    </row>
    <row r="1672" spans="1:11" ht="15.75" customHeight="1" x14ac:dyDescent="0.25">
      <c r="A1672" s="1">
        <v>863</v>
      </c>
      <c r="B1672" s="101" t="str">
        <f>IF('proje ve personel bilgileri'!A876&lt;&gt;0,('proje ve personel bilgileri'!A876)," ")</f>
        <v xml:space="preserve"> </v>
      </c>
      <c r="C1672" s="105"/>
      <c r="D1672" s="296"/>
      <c r="E1672" s="296"/>
      <c r="F1672" s="296"/>
      <c r="G1672" s="296"/>
      <c r="H1672" s="296"/>
      <c r="I1672" s="296"/>
      <c r="J1672" s="296"/>
      <c r="K1672" s="104">
        <f t="shared" si="94"/>
        <v>0</v>
      </c>
    </row>
    <row r="1673" spans="1:11" ht="15" customHeight="1" x14ac:dyDescent="0.25">
      <c r="A1673" s="2">
        <v>864</v>
      </c>
      <c r="B1673" s="101" t="str">
        <f>IF('proje ve personel bilgileri'!A877&lt;&gt;0,('proje ve personel bilgileri'!A877)," ")</f>
        <v xml:space="preserve"> </v>
      </c>
      <c r="C1673" s="105"/>
      <c r="D1673" s="296"/>
      <c r="E1673" s="296"/>
      <c r="F1673" s="296"/>
      <c r="G1673" s="296"/>
      <c r="H1673" s="296"/>
      <c r="I1673" s="296"/>
      <c r="J1673" s="296"/>
      <c r="K1673" s="104">
        <f t="shared" si="94"/>
        <v>0</v>
      </c>
    </row>
    <row r="1674" spans="1:11" ht="15.75" customHeight="1" x14ac:dyDescent="0.25">
      <c r="A1674" s="341" t="s">
        <v>99</v>
      </c>
      <c r="B1674" s="342"/>
      <c r="C1674" s="7" t="str">
        <f t="shared" ref="C1674:J1674" si="95">IF($K$28&lt;&gt;0,SUM(C1656:C1673)," ")</f>
        <v xml:space="preserve"> </v>
      </c>
      <c r="D1674" s="8" t="str">
        <f t="shared" si="95"/>
        <v xml:space="preserve"> </v>
      </c>
      <c r="E1674" s="8" t="str">
        <f t="shared" si="95"/>
        <v xml:space="preserve"> </v>
      </c>
      <c r="F1674" s="8" t="str">
        <f t="shared" si="95"/>
        <v xml:space="preserve"> </v>
      </c>
      <c r="G1674" s="8" t="str">
        <f t="shared" si="95"/>
        <v xml:space="preserve"> </v>
      </c>
      <c r="H1674" s="8" t="str">
        <f t="shared" si="95"/>
        <v xml:space="preserve"> </v>
      </c>
      <c r="I1674" s="8" t="str">
        <f t="shared" si="95"/>
        <v xml:space="preserve"> </v>
      </c>
      <c r="J1674" s="8" t="str">
        <f t="shared" si="95"/>
        <v xml:space="preserve"> </v>
      </c>
      <c r="K1674" s="9">
        <f>SUM(K1656:K1673)+K1638</f>
        <v>0</v>
      </c>
    </row>
    <row r="1675" spans="1:11" ht="15" customHeight="1" x14ac:dyDescent="0.25">
      <c r="A1675" s="300"/>
    </row>
    <row r="1676" spans="1:11" ht="15" customHeight="1" x14ac:dyDescent="0.25">
      <c r="A1676" s="332" t="s">
        <v>100</v>
      </c>
      <c r="B1676" s="332"/>
      <c r="C1676" s="332"/>
      <c r="D1676" s="332"/>
      <c r="E1676" s="332"/>
      <c r="F1676" s="332"/>
      <c r="G1676" s="332"/>
      <c r="H1676" s="332"/>
      <c r="I1676" s="332"/>
      <c r="J1676" s="332"/>
      <c r="K1676" s="332"/>
    </row>
    <row r="1677" spans="1:11" ht="15" customHeight="1" x14ac:dyDescent="0.25">
      <c r="A1677" s="51"/>
    </row>
    <row r="1678" spans="1:11" ht="15" customHeight="1" x14ac:dyDescent="0.25">
      <c r="A1678" s="298" t="s">
        <v>101</v>
      </c>
    </row>
    <row r="1679" spans="1:11" ht="15" customHeight="1" x14ac:dyDescent="0.25">
      <c r="C1679" s="298" t="s">
        <v>102</v>
      </c>
      <c r="E1679" s="298" t="s">
        <v>103</v>
      </c>
    </row>
    <row r="1683" spans="1:11" ht="15.75" customHeight="1" x14ac:dyDescent="0.25">
      <c r="A1683" s="348" t="s">
        <v>85</v>
      </c>
      <c r="B1683" s="348"/>
      <c r="C1683" s="348"/>
      <c r="D1683" s="348"/>
      <c r="E1683" s="348"/>
      <c r="F1683" s="348"/>
      <c r="G1683" s="348"/>
      <c r="H1683" s="348"/>
      <c r="I1683" s="348"/>
      <c r="J1683" s="348"/>
      <c r="K1683" s="348"/>
    </row>
    <row r="1684" spans="1:11" ht="15" customHeight="1" x14ac:dyDescent="0.25">
      <c r="A1684" s="70"/>
      <c r="B1684" s="70"/>
      <c r="C1684" s="70"/>
      <c r="D1684" s="70"/>
      <c r="E1684" s="70"/>
      <c r="F1684" s="78">
        <f>'proje ve personel bilgileri'!$B$5</f>
        <v>0</v>
      </c>
      <c r="G1684" s="72">
        <f>IF('proje ve personel bilgileri'!$B$6=1,"/ Ocak ayına aittir.",(IF('proje ve personel bilgileri'!$B$6=2,"/ Temmuz ayına aittir.",0)))</f>
        <v>0</v>
      </c>
      <c r="H1684" s="70"/>
      <c r="I1684" s="70"/>
      <c r="J1684" s="70"/>
      <c r="K1684" s="70"/>
    </row>
    <row r="1685" spans="1:11" ht="18.75" customHeight="1" x14ac:dyDescent="0.25">
      <c r="K1685" s="4" t="s">
        <v>86</v>
      </c>
    </row>
    <row r="1686" spans="1:11" ht="15.75" customHeight="1" x14ac:dyDescent="0.25">
      <c r="A1686" s="349" t="s">
        <v>2</v>
      </c>
      <c r="B1686" s="350"/>
      <c r="C1686" s="351">
        <f>'proje ve personel bilgileri'!$B$2</f>
        <v>0</v>
      </c>
      <c r="D1686" s="352"/>
      <c r="E1686" s="352"/>
      <c r="F1686" s="352"/>
      <c r="G1686" s="352"/>
      <c r="H1686" s="352"/>
      <c r="I1686" s="352"/>
      <c r="J1686" s="352"/>
      <c r="K1686" s="353"/>
    </row>
    <row r="1687" spans="1:11" ht="15.75" customHeight="1" x14ac:dyDescent="0.25">
      <c r="A1687" s="354" t="s">
        <v>4</v>
      </c>
      <c r="B1687" s="355"/>
      <c r="C1687" s="356">
        <f>'proje ve personel bilgileri'!$B$3</f>
        <v>0</v>
      </c>
      <c r="D1687" s="357"/>
      <c r="E1687" s="357"/>
      <c r="F1687" s="357"/>
      <c r="G1687" s="357"/>
      <c r="H1687" s="357"/>
      <c r="I1687" s="357"/>
      <c r="J1687" s="357"/>
      <c r="K1687" s="358"/>
    </row>
    <row r="1688" spans="1:11" ht="15" customHeight="1" x14ac:dyDescent="0.25">
      <c r="A1688" s="343" t="s">
        <v>87</v>
      </c>
      <c r="B1688" s="343" t="s">
        <v>15</v>
      </c>
      <c r="C1688" s="343" t="s">
        <v>88</v>
      </c>
      <c r="D1688" s="344" t="s">
        <v>89</v>
      </c>
      <c r="E1688" s="346"/>
      <c r="F1688" s="347"/>
      <c r="G1688" s="343" t="s">
        <v>90</v>
      </c>
      <c r="H1688" s="333" t="s">
        <v>91</v>
      </c>
      <c r="I1688" s="333" t="s">
        <v>92</v>
      </c>
      <c r="J1688" s="333" t="s">
        <v>93</v>
      </c>
      <c r="K1688" s="336" t="s">
        <v>94</v>
      </c>
    </row>
    <row r="1689" spans="1:11" ht="15.75" customHeight="1" x14ac:dyDescent="0.25">
      <c r="A1689" s="338"/>
      <c r="B1689" s="338"/>
      <c r="C1689" s="338"/>
      <c r="D1689" s="345"/>
      <c r="E1689" s="339" t="s">
        <v>95</v>
      </c>
      <c r="F1689" s="340"/>
      <c r="G1689" s="338"/>
      <c r="H1689" s="334"/>
      <c r="I1689" s="334"/>
      <c r="J1689" s="334"/>
      <c r="K1689" s="337"/>
    </row>
    <row r="1690" spans="1:11" ht="60.75" customHeight="1" x14ac:dyDescent="0.25">
      <c r="A1690" s="338"/>
      <c r="B1690" s="338"/>
      <c r="C1690" s="338"/>
      <c r="D1690" s="345"/>
      <c r="E1690" s="5" t="s">
        <v>104</v>
      </c>
      <c r="F1690" s="5" t="s">
        <v>97</v>
      </c>
      <c r="G1690" s="338"/>
      <c r="H1690" s="334"/>
      <c r="I1690" s="335"/>
      <c r="J1690" s="335"/>
      <c r="K1690" s="338"/>
    </row>
    <row r="1691" spans="1:11" ht="15.75" customHeight="1" x14ac:dyDescent="0.25">
      <c r="A1691" s="338"/>
      <c r="B1691" s="338"/>
      <c r="C1691" s="338"/>
      <c r="D1691" s="345"/>
      <c r="E1691" s="6" t="s">
        <v>98</v>
      </c>
      <c r="F1691" s="6" t="s">
        <v>98</v>
      </c>
      <c r="G1691" s="294" t="s">
        <v>98</v>
      </c>
      <c r="H1691" s="294" t="s">
        <v>98</v>
      </c>
      <c r="I1691" s="297" t="s">
        <v>98</v>
      </c>
      <c r="J1691" s="6" t="s">
        <v>98</v>
      </c>
      <c r="K1691" s="338"/>
    </row>
    <row r="1692" spans="1:11" ht="15.75" customHeight="1" x14ac:dyDescent="0.25">
      <c r="A1692" s="1">
        <v>865</v>
      </c>
      <c r="B1692" s="101" t="str">
        <f>IF('proje ve personel bilgileri'!A878&lt;&gt;0,('proje ve personel bilgileri'!A878)," ")</f>
        <v xml:space="preserve"> </v>
      </c>
      <c r="C1692" s="102"/>
      <c r="D1692" s="103"/>
      <c r="E1692" s="103"/>
      <c r="F1692" s="103"/>
      <c r="G1692" s="103"/>
      <c r="H1692" s="103"/>
      <c r="I1692" s="103"/>
      <c r="J1692" s="103"/>
      <c r="K1692" s="104">
        <f t="shared" ref="K1692:K1709" si="96">IF(D1692&lt;&gt;0,SUM(D1692+E1692+F1692+G1692-H1692-I1692-J1692),0)</f>
        <v>0</v>
      </c>
    </row>
    <row r="1693" spans="1:11" ht="15.75" customHeight="1" x14ac:dyDescent="0.25">
      <c r="A1693" s="2">
        <v>866</v>
      </c>
      <c r="B1693" s="101" t="str">
        <f>IF('proje ve personel bilgileri'!A879&lt;&gt;0,('proje ve personel bilgileri'!A879)," ")</f>
        <v xml:space="preserve"> </v>
      </c>
      <c r="C1693" s="105"/>
      <c r="D1693" s="296"/>
      <c r="E1693" s="296"/>
      <c r="F1693" s="296"/>
      <c r="G1693" s="296"/>
      <c r="H1693" s="296"/>
      <c r="I1693" s="296"/>
      <c r="J1693" s="296"/>
      <c r="K1693" s="104">
        <f t="shared" si="96"/>
        <v>0</v>
      </c>
    </row>
    <row r="1694" spans="1:11" ht="15.75" customHeight="1" x14ac:dyDescent="0.25">
      <c r="A1694" s="1">
        <v>867</v>
      </c>
      <c r="B1694" s="101" t="str">
        <f>IF('proje ve personel bilgileri'!A880&lt;&gt;0,('proje ve personel bilgileri'!A880)," ")</f>
        <v xml:space="preserve"> </v>
      </c>
      <c r="C1694" s="105"/>
      <c r="D1694" s="296"/>
      <c r="E1694" s="296"/>
      <c r="F1694" s="296"/>
      <c r="G1694" s="296"/>
      <c r="H1694" s="296"/>
      <c r="I1694" s="296"/>
      <c r="J1694" s="296"/>
      <c r="K1694" s="104">
        <f t="shared" si="96"/>
        <v>0</v>
      </c>
    </row>
    <row r="1695" spans="1:11" ht="15.75" customHeight="1" x14ac:dyDescent="0.25">
      <c r="A1695" s="2">
        <v>868</v>
      </c>
      <c r="B1695" s="101" t="str">
        <f>IF('proje ve personel bilgileri'!A881&lt;&gt;0,('proje ve personel bilgileri'!A881)," ")</f>
        <v xml:space="preserve"> </v>
      </c>
      <c r="C1695" s="105"/>
      <c r="D1695" s="296"/>
      <c r="E1695" s="296"/>
      <c r="F1695" s="296"/>
      <c r="G1695" s="296"/>
      <c r="H1695" s="296"/>
      <c r="I1695" s="296"/>
      <c r="J1695" s="296"/>
      <c r="K1695" s="104">
        <f t="shared" si="96"/>
        <v>0</v>
      </c>
    </row>
    <row r="1696" spans="1:11" ht="15.75" customHeight="1" x14ac:dyDescent="0.25">
      <c r="A1696" s="1">
        <v>869</v>
      </c>
      <c r="B1696" s="101" t="str">
        <f>IF('proje ve personel bilgileri'!A882&lt;&gt;0,('proje ve personel bilgileri'!A882)," ")</f>
        <v xml:space="preserve"> </v>
      </c>
      <c r="C1696" s="105"/>
      <c r="D1696" s="296"/>
      <c r="E1696" s="296"/>
      <c r="F1696" s="296"/>
      <c r="G1696" s="296"/>
      <c r="H1696" s="296"/>
      <c r="I1696" s="296"/>
      <c r="J1696" s="296"/>
      <c r="K1696" s="104">
        <f t="shared" si="96"/>
        <v>0</v>
      </c>
    </row>
    <row r="1697" spans="1:11" ht="15.75" customHeight="1" x14ac:dyDescent="0.25">
      <c r="A1697" s="2">
        <v>870</v>
      </c>
      <c r="B1697" s="101" t="str">
        <f>IF('proje ve personel bilgileri'!A883&lt;&gt;0,('proje ve personel bilgileri'!A883)," ")</f>
        <v xml:space="preserve"> </v>
      </c>
      <c r="C1697" s="105"/>
      <c r="D1697" s="296"/>
      <c r="E1697" s="296"/>
      <c r="F1697" s="296"/>
      <c r="G1697" s="296"/>
      <c r="H1697" s="296"/>
      <c r="I1697" s="296"/>
      <c r="J1697" s="296"/>
      <c r="K1697" s="104">
        <f t="shared" si="96"/>
        <v>0</v>
      </c>
    </row>
    <row r="1698" spans="1:11" ht="15.75" customHeight="1" x14ac:dyDescent="0.25">
      <c r="A1698" s="1">
        <v>871</v>
      </c>
      <c r="B1698" s="101" t="str">
        <f>IF('proje ve personel bilgileri'!A884&lt;&gt;0,('proje ve personel bilgileri'!A884)," ")</f>
        <v xml:space="preserve"> </v>
      </c>
      <c r="C1698" s="105"/>
      <c r="D1698" s="296"/>
      <c r="E1698" s="296"/>
      <c r="F1698" s="296"/>
      <c r="G1698" s="296"/>
      <c r="H1698" s="296"/>
      <c r="I1698" s="296"/>
      <c r="J1698" s="296"/>
      <c r="K1698" s="104">
        <f t="shared" si="96"/>
        <v>0</v>
      </c>
    </row>
    <row r="1699" spans="1:11" ht="15.75" customHeight="1" x14ac:dyDescent="0.25">
      <c r="A1699" s="2">
        <v>872</v>
      </c>
      <c r="B1699" s="101" t="str">
        <f>IF('proje ve personel bilgileri'!A885&lt;&gt;0,('proje ve personel bilgileri'!A885)," ")</f>
        <v xml:space="preserve"> </v>
      </c>
      <c r="C1699" s="105"/>
      <c r="D1699" s="296"/>
      <c r="E1699" s="296"/>
      <c r="F1699" s="296"/>
      <c r="G1699" s="296"/>
      <c r="H1699" s="296"/>
      <c r="I1699" s="296"/>
      <c r="J1699" s="296"/>
      <c r="K1699" s="104">
        <f t="shared" si="96"/>
        <v>0</v>
      </c>
    </row>
    <row r="1700" spans="1:11" ht="15.75" customHeight="1" x14ac:dyDescent="0.25">
      <c r="A1700" s="1">
        <v>873</v>
      </c>
      <c r="B1700" s="101" t="str">
        <f>IF('proje ve personel bilgileri'!A886&lt;&gt;0,('proje ve personel bilgileri'!A886)," ")</f>
        <v xml:space="preserve"> </v>
      </c>
      <c r="C1700" s="105"/>
      <c r="D1700" s="296"/>
      <c r="E1700" s="296"/>
      <c r="F1700" s="296"/>
      <c r="G1700" s="296"/>
      <c r="H1700" s="296"/>
      <c r="I1700" s="296"/>
      <c r="J1700" s="296"/>
      <c r="K1700" s="104">
        <f t="shared" si="96"/>
        <v>0</v>
      </c>
    </row>
    <row r="1701" spans="1:11" ht="15.75" customHeight="1" x14ac:dyDescent="0.25">
      <c r="A1701" s="2">
        <v>874</v>
      </c>
      <c r="B1701" s="101" t="str">
        <f>IF('proje ve personel bilgileri'!A887&lt;&gt;0,('proje ve personel bilgileri'!A887)," ")</f>
        <v xml:space="preserve"> </v>
      </c>
      <c r="C1701" s="105"/>
      <c r="D1701" s="296"/>
      <c r="E1701" s="296"/>
      <c r="F1701" s="296"/>
      <c r="G1701" s="296"/>
      <c r="H1701" s="296"/>
      <c r="I1701" s="296"/>
      <c r="J1701" s="296"/>
      <c r="K1701" s="104">
        <f t="shared" si="96"/>
        <v>0</v>
      </c>
    </row>
    <row r="1702" spans="1:11" ht="15.75" customHeight="1" x14ac:dyDescent="0.25">
      <c r="A1702" s="1">
        <v>875</v>
      </c>
      <c r="B1702" s="101" t="str">
        <f>IF('proje ve personel bilgileri'!A888&lt;&gt;0,('proje ve personel bilgileri'!A888)," ")</f>
        <v xml:space="preserve"> </v>
      </c>
      <c r="C1702" s="105"/>
      <c r="D1702" s="296"/>
      <c r="E1702" s="296"/>
      <c r="F1702" s="296"/>
      <c r="G1702" s="296"/>
      <c r="H1702" s="296"/>
      <c r="I1702" s="296"/>
      <c r="J1702" s="296"/>
      <c r="K1702" s="104">
        <f t="shared" si="96"/>
        <v>0</v>
      </c>
    </row>
    <row r="1703" spans="1:11" ht="15.75" customHeight="1" x14ac:dyDescent="0.25">
      <c r="A1703" s="2">
        <v>876</v>
      </c>
      <c r="B1703" s="101" t="str">
        <f>IF('proje ve personel bilgileri'!A889&lt;&gt;0,('proje ve personel bilgileri'!A889)," ")</f>
        <v xml:space="preserve"> </v>
      </c>
      <c r="C1703" s="105"/>
      <c r="D1703" s="296"/>
      <c r="E1703" s="296"/>
      <c r="F1703" s="296"/>
      <c r="G1703" s="296"/>
      <c r="H1703" s="296"/>
      <c r="I1703" s="296"/>
      <c r="J1703" s="296"/>
      <c r="K1703" s="104">
        <f t="shared" si="96"/>
        <v>0</v>
      </c>
    </row>
    <row r="1704" spans="1:11" ht="15.75" customHeight="1" x14ac:dyDescent="0.25">
      <c r="A1704" s="1">
        <v>877</v>
      </c>
      <c r="B1704" s="101" t="str">
        <f>IF('proje ve personel bilgileri'!A890&lt;&gt;0,('proje ve personel bilgileri'!A890)," ")</f>
        <v xml:space="preserve"> </v>
      </c>
      <c r="C1704" s="105"/>
      <c r="D1704" s="296"/>
      <c r="E1704" s="296"/>
      <c r="F1704" s="296"/>
      <c r="G1704" s="296"/>
      <c r="H1704" s="296"/>
      <c r="I1704" s="296"/>
      <c r="J1704" s="296"/>
      <c r="K1704" s="104">
        <f t="shared" si="96"/>
        <v>0</v>
      </c>
    </row>
    <row r="1705" spans="1:11" ht="15.75" customHeight="1" x14ac:dyDescent="0.25">
      <c r="A1705" s="2">
        <v>878</v>
      </c>
      <c r="B1705" s="101" t="str">
        <f>IF('proje ve personel bilgileri'!A891&lt;&gt;0,('proje ve personel bilgileri'!A891)," ")</f>
        <v xml:space="preserve"> </v>
      </c>
      <c r="C1705" s="105"/>
      <c r="D1705" s="296"/>
      <c r="E1705" s="296"/>
      <c r="F1705" s="296"/>
      <c r="G1705" s="296"/>
      <c r="H1705" s="296"/>
      <c r="I1705" s="296"/>
      <c r="J1705" s="296"/>
      <c r="K1705" s="104">
        <f t="shared" si="96"/>
        <v>0</v>
      </c>
    </row>
    <row r="1706" spans="1:11" ht="15.75" customHeight="1" x14ac:dyDescent="0.25">
      <c r="A1706" s="1">
        <v>879</v>
      </c>
      <c r="B1706" s="101" t="str">
        <f>IF('proje ve personel bilgileri'!A892&lt;&gt;0,('proje ve personel bilgileri'!A892)," ")</f>
        <v xml:space="preserve"> </v>
      </c>
      <c r="C1706" s="105"/>
      <c r="D1706" s="296"/>
      <c r="E1706" s="296"/>
      <c r="F1706" s="296"/>
      <c r="G1706" s="296"/>
      <c r="H1706" s="296"/>
      <c r="I1706" s="296"/>
      <c r="J1706" s="296"/>
      <c r="K1706" s="104">
        <f t="shared" si="96"/>
        <v>0</v>
      </c>
    </row>
    <row r="1707" spans="1:11" ht="15.75" customHeight="1" x14ac:dyDescent="0.25">
      <c r="A1707" s="2">
        <v>880</v>
      </c>
      <c r="B1707" s="101" t="str">
        <f>IF('proje ve personel bilgileri'!A893&lt;&gt;0,('proje ve personel bilgileri'!A893)," ")</f>
        <v xml:space="preserve"> </v>
      </c>
      <c r="C1707" s="105"/>
      <c r="D1707" s="296"/>
      <c r="E1707" s="296"/>
      <c r="F1707" s="296"/>
      <c r="G1707" s="296"/>
      <c r="H1707" s="296"/>
      <c r="I1707" s="296"/>
      <c r="J1707" s="296"/>
      <c r="K1707" s="104">
        <f t="shared" si="96"/>
        <v>0</v>
      </c>
    </row>
    <row r="1708" spans="1:11" ht="15.75" customHeight="1" x14ac:dyDescent="0.25">
      <c r="A1708" s="1">
        <v>881</v>
      </c>
      <c r="B1708" s="101" t="str">
        <f>IF('proje ve personel bilgileri'!A894&lt;&gt;0,('proje ve personel bilgileri'!A894)," ")</f>
        <v xml:space="preserve"> </v>
      </c>
      <c r="C1708" s="105"/>
      <c r="D1708" s="296"/>
      <c r="E1708" s="296"/>
      <c r="F1708" s="296"/>
      <c r="G1708" s="296"/>
      <c r="H1708" s="296"/>
      <c r="I1708" s="296"/>
      <c r="J1708" s="296"/>
      <c r="K1708" s="104">
        <f t="shared" si="96"/>
        <v>0</v>
      </c>
    </row>
    <row r="1709" spans="1:11" ht="15" customHeight="1" x14ac:dyDescent="0.25">
      <c r="A1709" s="2">
        <v>882</v>
      </c>
      <c r="B1709" s="101" t="str">
        <f>IF('proje ve personel bilgileri'!A895&lt;&gt;0,('proje ve personel bilgileri'!A895)," ")</f>
        <v xml:space="preserve"> </v>
      </c>
      <c r="C1709" s="105"/>
      <c r="D1709" s="296"/>
      <c r="E1709" s="296"/>
      <c r="F1709" s="296"/>
      <c r="G1709" s="296"/>
      <c r="H1709" s="296"/>
      <c r="I1709" s="296"/>
      <c r="J1709" s="296"/>
      <c r="K1709" s="104">
        <f t="shared" si="96"/>
        <v>0</v>
      </c>
    </row>
    <row r="1710" spans="1:11" ht="15.75" customHeight="1" x14ac:dyDescent="0.25">
      <c r="A1710" s="341" t="s">
        <v>99</v>
      </c>
      <c r="B1710" s="342"/>
      <c r="C1710" s="7" t="str">
        <f t="shared" ref="C1710:J1710" si="97">IF($K$28&lt;&gt;0,SUM(C1692:C1709)," ")</f>
        <v xml:space="preserve"> </v>
      </c>
      <c r="D1710" s="8" t="str">
        <f t="shared" si="97"/>
        <v xml:space="preserve"> </v>
      </c>
      <c r="E1710" s="8" t="str">
        <f t="shared" si="97"/>
        <v xml:space="preserve"> </v>
      </c>
      <c r="F1710" s="8" t="str">
        <f t="shared" si="97"/>
        <v xml:space="preserve"> </v>
      </c>
      <c r="G1710" s="8" t="str">
        <f t="shared" si="97"/>
        <v xml:space="preserve"> </v>
      </c>
      <c r="H1710" s="8" t="str">
        <f t="shared" si="97"/>
        <v xml:space="preserve"> </v>
      </c>
      <c r="I1710" s="8" t="str">
        <f t="shared" si="97"/>
        <v xml:space="preserve"> </v>
      </c>
      <c r="J1710" s="8" t="str">
        <f t="shared" si="97"/>
        <v xml:space="preserve"> </v>
      </c>
      <c r="K1710" s="9">
        <f>SUM(K1692:K1709)+K1674</f>
        <v>0</v>
      </c>
    </row>
    <row r="1711" spans="1:11" ht="15" customHeight="1" x14ac:dyDescent="0.25">
      <c r="A1711" s="300"/>
    </row>
    <row r="1712" spans="1:11" ht="15" customHeight="1" x14ac:dyDescent="0.25">
      <c r="A1712" s="332" t="s">
        <v>100</v>
      </c>
      <c r="B1712" s="332"/>
      <c r="C1712" s="332"/>
      <c r="D1712" s="332"/>
      <c r="E1712" s="332"/>
      <c r="F1712" s="332"/>
      <c r="G1712" s="332"/>
      <c r="H1712" s="332"/>
      <c r="I1712" s="332"/>
      <c r="J1712" s="332"/>
      <c r="K1712" s="332"/>
    </row>
    <row r="1713" spans="1:11" ht="15" customHeight="1" x14ac:dyDescent="0.25">
      <c r="A1713" s="51"/>
    </row>
    <row r="1714" spans="1:11" ht="15" customHeight="1" x14ac:dyDescent="0.25">
      <c r="A1714" s="298" t="s">
        <v>101</v>
      </c>
    </row>
    <row r="1715" spans="1:11" ht="15" customHeight="1" x14ac:dyDescent="0.25">
      <c r="C1715" s="298" t="s">
        <v>102</v>
      </c>
      <c r="E1715" s="298" t="s">
        <v>103</v>
      </c>
    </row>
    <row r="1719" spans="1:11" ht="15.75" customHeight="1" x14ac:dyDescent="0.25">
      <c r="A1719" s="348" t="s">
        <v>85</v>
      </c>
      <c r="B1719" s="348"/>
      <c r="C1719" s="348"/>
      <c r="D1719" s="348"/>
      <c r="E1719" s="348"/>
      <c r="F1719" s="348"/>
      <c r="G1719" s="348"/>
      <c r="H1719" s="348"/>
      <c r="I1719" s="348"/>
      <c r="J1719" s="348"/>
      <c r="K1719" s="348"/>
    </row>
    <row r="1720" spans="1:11" ht="15" customHeight="1" x14ac:dyDescent="0.25">
      <c r="A1720" s="70"/>
      <c r="B1720" s="70"/>
      <c r="C1720" s="70"/>
      <c r="D1720" s="70"/>
      <c r="E1720" s="70"/>
      <c r="F1720" s="78">
        <f>'proje ve personel bilgileri'!$B$5</f>
        <v>0</v>
      </c>
      <c r="G1720" s="72">
        <f>IF('proje ve personel bilgileri'!$B$6=1,"/ Ocak ayına aittir.",(IF('proje ve personel bilgileri'!$B$6=2,"/ Temmuz ayına aittir.",0)))</f>
        <v>0</v>
      </c>
      <c r="H1720" s="70"/>
      <c r="I1720" s="70"/>
      <c r="J1720" s="70"/>
      <c r="K1720" s="70"/>
    </row>
    <row r="1721" spans="1:11" ht="18.75" customHeight="1" x14ac:dyDescent="0.25">
      <c r="K1721" s="4" t="s">
        <v>86</v>
      </c>
    </row>
    <row r="1722" spans="1:11" ht="15.75" customHeight="1" x14ac:dyDescent="0.25">
      <c r="A1722" s="349" t="s">
        <v>2</v>
      </c>
      <c r="B1722" s="350"/>
      <c r="C1722" s="351">
        <f>'proje ve personel bilgileri'!$B$2</f>
        <v>0</v>
      </c>
      <c r="D1722" s="352"/>
      <c r="E1722" s="352"/>
      <c r="F1722" s="352"/>
      <c r="G1722" s="352"/>
      <c r="H1722" s="352"/>
      <c r="I1722" s="352"/>
      <c r="J1722" s="352"/>
      <c r="K1722" s="353"/>
    </row>
    <row r="1723" spans="1:11" ht="15.75" customHeight="1" x14ac:dyDescent="0.25">
      <c r="A1723" s="354" t="s">
        <v>4</v>
      </c>
      <c r="B1723" s="355"/>
      <c r="C1723" s="356">
        <f>'proje ve personel bilgileri'!$B$3</f>
        <v>0</v>
      </c>
      <c r="D1723" s="357"/>
      <c r="E1723" s="357"/>
      <c r="F1723" s="357"/>
      <c r="G1723" s="357"/>
      <c r="H1723" s="357"/>
      <c r="I1723" s="357"/>
      <c r="J1723" s="357"/>
      <c r="K1723" s="358"/>
    </row>
    <row r="1724" spans="1:11" ht="15" customHeight="1" x14ac:dyDescent="0.25">
      <c r="A1724" s="343" t="s">
        <v>87</v>
      </c>
      <c r="B1724" s="343" t="s">
        <v>15</v>
      </c>
      <c r="C1724" s="343" t="s">
        <v>88</v>
      </c>
      <c r="D1724" s="344" t="s">
        <v>89</v>
      </c>
      <c r="E1724" s="346"/>
      <c r="F1724" s="347"/>
      <c r="G1724" s="343" t="s">
        <v>90</v>
      </c>
      <c r="H1724" s="333" t="s">
        <v>91</v>
      </c>
      <c r="I1724" s="333" t="s">
        <v>92</v>
      </c>
      <c r="J1724" s="333" t="s">
        <v>93</v>
      </c>
      <c r="K1724" s="336" t="s">
        <v>94</v>
      </c>
    </row>
    <row r="1725" spans="1:11" ht="15.75" customHeight="1" x14ac:dyDescent="0.25">
      <c r="A1725" s="338"/>
      <c r="B1725" s="338"/>
      <c r="C1725" s="338"/>
      <c r="D1725" s="345"/>
      <c r="E1725" s="339" t="s">
        <v>95</v>
      </c>
      <c r="F1725" s="340"/>
      <c r="G1725" s="338"/>
      <c r="H1725" s="334"/>
      <c r="I1725" s="334"/>
      <c r="J1725" s="334"/>
      <c r="K1725" s="337"/>
    </row>
    <row r="1726" spans="1:11" ht="60.75" customHeight="1" x14ac:dyDescent="0.25">
      <c r="A1726" s="338"/>
      <c r="B1726" s="338"/>
      <c r="C1726" s="338"/>
      <c r="D1726" s="345"/>
      <c r="E1726" s="5" t="s">
        <v>104</v>
      </c>
      <c r="F1726" s="5" t="s">
        <v>97</v>
      </c>
      <c r="G1726" s="338"/>
      <c r="H1726" s="334"/>
      <c r="I1726" s="335"/>
      <c r="J1726" s="335"/>
      <c r="K1726" s="338"/>
    </row>
    <row r="1727" spans="1:11" ht="15.75" customHeight="1" x14ac:dyDescent="0.25">
      <c r="A1727" s="338"/>
      <c r="B1727" s="338"/>
      <c r="C1727" s="338"/>
      <c r="D1727" s="345"/>
      <c r="E1727" s="6" t="s">
        <v>98</v>
      </c>
      <c r="F1727" s="6" t="s">
        <v>98</v>
      </c>
      <c r="G1727" s="294" t="s">
        <v>98</v>
      </c>
      <c r="H1727" s="294" t="s">
        <v>98</v>
      </c>
      <c r="I1727" s="297" t="s">
        <v>98</v>
      </c>
      <c r="J1727" s="6" t="s">
        <v>98</v>
      </c>
      <c r="K1727" s="338"/>
    </row>
    <row r="1728" spans="1:11" ht="15.75" customHeight="1" x14ac:dyDescent="0.25">
      <c r="A1728" s="1">
        <v>883</v>
      </c>
      <c r="B1728" s="101" t="str">
        <f>IF('proje ve personel bilgileri'!A896&lt;&gt;0,('proje ve personel bilgileri'!A896)," ")</f>
        <v xml:space="preserve"> </v>
      </c>
      <c r="C1728" s="102"/>
      <c r="D1728" s="103"/>
      <c r="E1728" s="103"/>
      <c r="F1728" s="103"/>
      <c r="G1728" s="103"/>
      <c r="H1728" s="103"/>
      <c r="I1728" s="103"/>
      <c r="J1728" s="103"/>
      <c r="K1728" s="104">
        <f t="shared" ref="K1728:K1745" si="98">IF(D1728&lt;&gt;0,SUM(D1728+E1728+F1728+G1728-H1728-I1728-J1728),0)</f>
        <v>0</v>
      </c>
    </row>
    <row r="1729" spans="1:11" ht="15.75" customHeight="1" x14ac:dyDescent="0.25">
      <c r="A1729" s="2">
        <v>884</v>
      </c>
      <c r="B1729" s="101" t="str">
        <f>IF('proje ve personel bilgileri'!A897&lt;&gt;0,('proje ve personel bilgileri'!A897)," ")</f>
        <v xml:space="preserve"> </v>
      </c>
      <c r="C1729" s="105"/>
      <c r="D1729" s="296"/>
      <c r="E1729" s="296"/>
      <c r="F1729" s="296"/>
      <c r="G1729" s="296"/>
      <c r="H1729" s="296"/>
      <c r="I1729" s="296"/>
      <c r="J1729" s="296"/>
      <c r="K1729" s="104">
        <f t="shared" si="98"/>
        <v>0</v>
      </c>
    </row>
    <row r="1730" spans="1:11" ht="15.75" customHeight="1" x14ac:dyDescent="0.25">
      <c r="A1730" s="1">
        <v>885</v>
      </c>
      <c r="B1730" s="101" t="str">
        <f>IF('proje ve personel bilgileri'!A898&lt;&gt;0,('proje ve personel bilgileri'!A898)," ")</f>
        <v xml:space="preserve"> </v>
      </c>
      <c r="C1730" s="105"/>
      <c r="D1730" s="296"/>
      <c r="E1730" s="296"/>
      <c r="F1730" s="296"/>
      <c r="G1730" s="296"/>
      <c r="H1730" s="296"/>
      <c r="I1730" s="296"/>
      <c r="J1730" s="296"/>
      <c r="K1730" s="104">
        <f t="shared" si="98"/>
        <v>0</v>
      </c>
    </row>
    <row r="1731" spans="1:11" ht="15.75" customHeight="1" x14ac:dyDescent="0.25">
      <c r="A1731" s="2">
        <v>886</v>
      </c>
      <c r="B1731" s="101" t="str">
        <f>IF('proje ve personel bilgileri'!A899&lt;&gt;0,('proje ve personel bilgileri'!A899)," ")</f>
        <v xml:space="preserve"> </v>
      </c>
      <c r="C1731" s="105"/>
      <c r="D1731" s="296"/>
      <c r="E1731" s="296"/>
      <c r="F1731" s="296"/>
      <c r="G1731" s="296"/>
      <c r="H1731" s="296"/>
      <c r="I1731" s="296"/>
      <c r="J1731" s="296"/>
      <c r="K1731" s="104">
        <f t="shared" si="98"/>
        <v>0</v>
      </c>
    </row>
    <row r="1732" spans="1:11" ht="15.75" customHeight="1" x14ac:dyDescent="0.25">
      <c r="A1732" s="1">
        <v>887</v>
      </c>
      <c r="B1732" s="101" t="str">
        <f>IF('proje ve personel bilgileri'!A900&lt;&gt;0,('proje ve personel bilgileri'!A900)," ")</f>
        <v xml:space="preserve"> </v>
      </c>
      <c r="C1732" s="105"/>
      <c r="D1732" s="296"/>
      <c r="E1732" s="296"/>
      <c r="F1732" s="296"/>
      <c r="G1732" s="296"/>
      <c r="H1732" s="296"/>
      <c r="I1732" s="296"/>
      <c r="J1732" s="296"/>
      <c r="K1732" s="104">
        <f t="shared" si="98"/>
        <v>0</v>
      </c>
    </row>
    <row r="1733" spans="1:11" ht="15.75" customHeight="1" x14ac:dyDescent="0.25">
      <c r="A1733" s="2">
        <v>888</v>
      </c>
      <c r="B1733" s="101" t="str">
        <f>IF('proje ve personel bilgileri'!A901&lt;&gt;0,('proje ve personel bilgileri'!A901)," ")</f>
        <v xml:space="preserve"> </v>
      </c>
      <c r="C1733" s="105"/>
      <c r="D1733" s="296"/>
      <c r="E1733" s="296"/>
      <c r="F1733" s="296"/>
      <c r="G1733" s="296"/>
      <c r="H1733" s="296"/>
      <c r="I1733" s="296"/>
      <c r="J1733" s="296"/>
      <c r="K1733" s="104">
        <f t="shared" si="98"/>
        <v>0</v>
      </c>
    </row>
    <row r="1734" spans="1:11" ht="15.75" customHeight="1" x14ac:dyDescent="0.25">
      <c r="A1734" s="1">
        <v>889</v>
      </c>
      <c r="B1734" s="101" t="str">
        <f>IF('proje ve personel bilgileri'!A902&lt;&gt;0,('proje ve personel bilgileri'!A902)," ")</f>
        <v xml:space="preserve"> </v>
      </c>
      <c r="C1734" s="105"/>
      <c r="D1734" s="296"/>
      <c r="E1734" s="296"/>
      <c r="F1734" s="296"/>
      <c r="G1734" s="296"/>
      <c r="H1734" s="296"/>
      <c r="I1734" s="296"/>
      <c r="J1734" s="296"/>
      <c r="K1734" s="104">
        <f t="shared" si="98"/>
        <v>0</v>
      </c>
    </row>
    <row r="1735" spans="1:11" ht="15.75" customHeight="1" x14ac:dyDescent="0.25">
      <c r="A1735" s="2">
        <v>890</v>
      </c>
      <c r="B1735" s="101" t="str">
        <f>IF('proje ve personel bilgileri'!A903&lt;&gt;0,('proje ve personel bilgileri'!A903)," ")</f>
        <v xml:space="preserve"> </v>
      </c>
      <c r="C1735" s="105"/>
      <c r="D1735" s="296"/>
      <c r="E1735" s="296"/>
      <c r="F1735" s="296"/>
      <c r="G1735" s="296"/>
      <c r="H1735" s="296"/>
      <c r="I1735" s="296"/>
      <c r="J1735" s="296"/>
      <c r="K1735" s="104">
        <f t="shared" si="98"/>
        <v>0</v>
      </c>
    </row>
    <row r="1736" spans="1:11" ht="15.75" customHeight="1" x14ac:dyDescent="0.25">
      <c r="A1736" s="1">
        <v>891</v>
      </c>
      <c r="B1736" s="101" t="str">
        <f>IF('proje ve personel bilgileri'!A904&lt;&gt;0,('proje ve personel bilgileri'!A904)," ")</f>
        <v xml:space="preserve"> </v>
      </c>
      <c r="C1736" s="105"/>
      <c r="D1736" s="296"/>
      <c r="E1736" s="296"/>
      <c r="F1736" s="296"/>
      <c r="G1736" s="296"/>
      <c r="H1736" s="296"/>
      <c r="I1736" s="296"/>
      <c r="J1736" s="296"/>
      <c r="K1736" s="104">
        <f t="shared" si="98"/>
        <v>0</v>
      </c>
    </row>
    <row r="1737" spans="1:11" ht="15.75" customHeight="1" x14ac:dyDescent="0.25">
      <c r="A1737" s="2">
        <v>892</v>
      </c>
      <c r="B1737" s="101" t="str">
        <f>IF('proje ve personel bilgileri'!A905&lt;&gt;0,('proje ve personel bilgileri'!A905)," ")</f>
        <v xml:space="preserve"> </v>
      </c>
      <c r="C1737" s="105"/>
      <c r="D1737" s="296"/>
      <c r="E1737" s="296"/>
      <c r="F1737" s="296"/>
      <c r="G1737" s="296"/>
      <c r="H1737" s="296"/>
      <c r="I1737" s="296"/>
      <c r="J1737" s="296"/>
      <c r="K1737" s="104">
        <f t="shared" si="98"/>
        <v>0</v>
      </c>
    </row>
    <row r="1738" spans="1:11" ht="15.75" customHeight="1" x14ac:dyDescent="0.25">
      <c r="A1738" s="1">
        <v>893</v>
      </c>
      <c r="B1738" s="101" t="str">
        <f>IF('proje ve personel bilgileri'!A906&lt;&gt;0,('proje ve personel bilgileri'!A906)," ")</f>
        <v xml:space="preserve"> </v>
      </c>
      <c r="C1738" s="105"/>
      <c r="D1738" s="296"/>
      <c r="E1738" s="296"/>
      <c r="F1738" s="296"/>
      <c r="G1738" s="296"/>
      <c r="H1738" s="296"/>
      <c r="I1738" s="296"/>
      <c r="J1738" s="296"/>
      <c r="K1738" s="104">
        <f t="shared" si="98"/>
        <v>0</v>
      </c>
    </row>
    <row r="1739" spans="1:11" ht="15.75" customHeight="1" x14ac:dyDescent="0.25">
      <c r="A1739" s="2">
        <v>894</v>
      </c>
      <c r="B1739" s="101" t="str">
        <f>IF('proje ve personel bilgileri'!A907&lt;&gt;0,('proje ve personel bilgileri'!A907)," ")</f>
        <v xml:space="preserve"> </v>
      </c>
      <c r="C1739" s="105"/>
      <c r="D1739" s="296"/>
      <c r="E1739" s="296"/>
      <c r="F1739" s="296"/>
      <c r="G1739" s="296"/>
      <c r="H1739" s="296"/>
      <c r="I1739" s="296"/>
      <c r="J1739" s="296"/>
      <c r="K1739" s="104">
        <f t="shared" si="98"/>
        <v>0</v>
      </c>
    </row>
    <row r="1740" spans="1:11" ht="15.75" customHeight="1" x14ac:dyDescent="0.25">
      <c r="A1740" s="1">
        <v>895</v>
      </c>
      <c r="B1740" s="101" t="str">
        <f>IF('proje ve personel bilgileri'!A908&lt;&gt;0,('proje ve personel bilgileri'!A908)," ")</f>
        <v xml:space="preserve"> </v>
      </c>
      <c r="C1740" s="105"/>
      <c r="D1740" s="296"/>
      <c r="E1740" s="296"/>
      <c r="F1740" s="296"/>
      <c r="G1740" s="296"/>
      <c r="H1740" s="296"/>
      <c r="I1740" s="296"/>
      <c r="J1740" s="296"/>
      <c r="K1740" s="104">
        <f t="shared" si="98"/>
        <v>0</v>
      </c>
    </row>
    <row r="1741" spans="1:11" ht="15.75" customHeight="1" x14ac:dyDescent="0.25">
      <c r="A1741" s="2">
        <v>896</v>
      </c>
      <c r="B1741" s="101" t="str">
        <f>IF('proje ve personel bilgileri'!A909&lt;&gt;0,('proje ve personel bilgileri'!A909)," ")</f>
        <v xml:space="preserve"> </v>
      </c>
      <c r="C1741" s="105"/>
      <c r="D1741" s="296"/>
      <c r="E1741" s="296"/>
      <c r="F1741" s="296"/>
      <c r="G1741" s="296"/>
      <c r="H1741" s="296"/>
      <c r="I1741" s="296"/>
      <c r="J1741" s="296"/>
      <c r="K1741" s="104">
        <f t="shared" si="98"/>
        <v>0</v>
      </c>
    </row>
    <row r="1742" spans="1:11" ht="15.75" customHeight="1" x14ac:dyDescent="0.25">
      <c r="A1742" s="1">
        <v>897</v>
      </c>
      <c r="B1742" s="101" t="str">
        <f>IF('proje ve personel bilgileri'!A910&lt;&gt;0,('proje ve personel bilgileri'!A910)," ")</f>
        <v xml:space="preserve"> </v>
      </c>
      <c r="C1742" s="105"/>
      <c r="D1742" s="296"/>
      <c r="E1742" s="296"/>
      <c r="F1742" s="296"/>
      <c r="G1742" s="296"/>
      <c r="H1742" s="296"/>
      <c r="I1742" s="296"/>
      <c r="J1742" s="296"/>
      <c r="K1742" s="104">
        <f t="shared" si="98"/>
        <v>0</v>
      </c>
    </row>
    <row r="1743" spans="1:11" ht="15.75" customHeight="1" x14ac:dyDescent="0.25">
      <c r="A1743" s="2">
        <v>898</v>
      </c>
      <c r="B1743" s="101" t="str">
        <f>IF('proje ve personel bilgileri'!A911&lt;&gt;0,('proje ve personel bilgileri'!A911)," ")</f>
        <v xml:space="preserve"> </v>
      </c>
      <c r="C1743" s="105"/>
      <c r="D1743" s="296"/>
      <c r="E1743" s="296"/>
      <c r="F1743" s="296"/>
      <c r="G1743" s="296"/>
      <c r="H1743" s="296"/>
      <c r="I1743" s="296"/>
      <c r="J1743" s="296"/>
      <c r="K1743" s="104">
        <f t="shared" si="98"/>
        <v>0</v>
      </c>
    </row>
    <row r="1744" spans="1:11" ht="15.75" customHeight="1" x14ac:dyDescent="0.25">
      <c r="A1744" s="1">
        <v>899</v>
      </c>
      <c r="B1744" s="101" t="str">
        <f>IF('proje ve personel bilgileri'!A912&lt;&gt;0,('proje ve personel bilgileri'!A912)," ")</f>
        <v xml:space="preserve"> </v>
      </c>
      <c r="C1744" s="105"/>
      <c r="D1744" s="296"/>
      <c r="E1744" s="296"/>
      <c r="F1744" s="296"/>
      <c r="G1744" s="296"/>
      <c r="H1744" s="296"/>
      <c r="I1744" s="296"/>
      <c r="J1744" s="296"/>
      <c r="K1744" s="104">
        <f t="shared" si="98"/>
        <v>0</v>
      </c>
    </row>
    <row r="1745" spans="1:11" ht="15" customHeight="1" x14ac:dyDescent="0.25">
      <c r="A1745" s="2">
        <v>900</v>
      </c>
      <c r="B1745" s="101" t="str">
        <f>IF('proje ve personel bilgileri'!A913&lt;&gt;0,('proje ve personel bilgileri'!A913)," ")</f>
        <v xml:space="preserve"> </v>
      </c>
      <c r="C1745" s="105"/>
      <c r="D1745" s="296"/>
      <c r="E1745" s="296"/>
      <c r="F1745" s="296"/>
      <c r="G1745" s="296"/>
      <c r="H1745" s="296"/>
      <c r="I1745" s="296"/>
      <c r="J1745" s="296"/>
      <c r="K1745" s="104">
        <f t="shared" si="98"/>
        <v>0</v>
      </c>
    </row>
    <row r="1746" spans="1:11" ht="15.75" customHeight="1" x14ac:dyDescent="0.25">
      <c r="A1746" s="341" t="s">
        <v>99</v>
      </c>
      <c r="B1746" s="342"/>
      <c r="C1746" s="7" t="str">
        <f t="shared" ref="C1746:J1746" si="99">IF($K$28&lt;&gt;0,SUM(C1728:C1745)," ")</f>
        <v xml:space="preserve"> </v>
      </c>
      <c r="D1746" s="8" t="str">
        <f t="shared" si="99"/>
        <v xml:space="preserve"> </v>
      </c>
      <c r="E1746" s="8" t="str">
        <f t="shared" si="99"/>
        <v xml:space="preserve"> </v>
      </c>
      <c r="F1746" s="8" t="str">
        <f t="shared" si="99"/>
        <v xml:space="preserve"> </v>
      </c>
      <c r="G1746" s="8" t="str">
        <f t="shared" si="99"/>
        <v xml:space="preserve"> </v>
      </c>
      <c r="H1746" s="8" t="str">
        <f t="shared" si="99"/>
        <v xml:space="preserve"> </v>
      </c>
      <c r="I1746" s="8" t="str">
        <f t="shared" si="99"/>
        <v xml:space="preserve"> </v>
      </c>
      <c r="J1746" s="8" t="str">
        <f t="shared" si="99"/>
        <v xml:space="preserve"> </v>
      </c>
      <c r="K1746" s="9">
        <f>SUM(K1728:K1745)+K1710</f>
        <v>0</v>
      </c>
    </row>
    <row r="1747" spans="1:11" ht="15" customHeight="1" x14ac:dyDescent="0.25">
      <c r="A1747" s="300"/>
    </row>
    <row r="1748" spans="1:11" ht="15" customHeight="1" x14ac:dyDescent="0.25">
      <c r="A1748" s="332" t="s">
        <v>100</v>
      </c>
      <c r="B1748" s="332"/>
      <c r="C1748" s="332"/>
      <c r="D1748" s="332"/>
      <c r="E1748" s="332"/>
      <c r="F1748" s="332"/>
      <c r="G1748" s="332"/>
      <c r="H1748" s="332"/>
      <c r="I1748" s="332"/>
      <c r="J1748" s="332"/>
      <c r="K1748" s="332"/>
    </row>
    <row r="1749" spans="1:11" ht="15" customHeight="1" x14ac:dyDescent="0.25">
      <c r="A1749" s="51"/>
    </row>
    <row r="1750" spans="1:11" ht="15" customHeight="1" x14ac:dyDescent="0.25">
      <c r="A1750" s="298" t="s">
        <v>101</v>
      </c>
    </row>
    <row r="1751" spans="1:11" ht="15" customHeight="1" x14ac:dyDescent="0.25">
      <c r="C1751" s="298" t="s">
        <v>102</v>
      </c>
      <c r="E1751" s="298" t="s">
        <v>103</v>
      </c>
    </row>
    <row r="1755" spans="1:11" ht="15.75" customHeight="1" x14ac:dyDescent="0.25">
      <c r="A1755" s="348" t="s">
        <v>85</v>
      </c>
      <c r="B1755" s="348"/>
      <c r="C1755" s="348"/>
      <c r="D1755" s="348"/>
      <c r="E1755" s="348"/>
      <c r="F1755" s="348"/>
      <c r="G1755" s="348"/>
      <c r="H1755" s="348"/>
      <c r="I1755" s="348"/>
      <c r="J1755" s="348"/>
      <c r="K1755" s="348"/>
    </row>
    <row r="1756" spans="1:11" ht="15" customHeight="1" x14ac:dyDescent="0.25">
      <c r="A1756" s="70"/>
      <c r="B1756" s="70"/>
      <c r="C1756" s="70"/>
      <c r="D1756" s="70"/>
      <c r="E1756" s="70"/>
      <c r="F1756" s="78">
        <f>'proje ve personel bilgileri'!$B$5</f>
        <v>0</v>
      </c>
      <c r="G1756" s="72">
        <f>IF('proje ve personel bilgileri'!$B$6=1,"/ Ocak ayına aittir.",(IF('proje ve personel bilgileri'!$B$6=2,"/ Temmuz ayına aittir.",0)))</f>
        <v>0</v>
      </c>
      <c r="H1756" s="70"/>
      <c r="I1756" s="70"/>
      <c r="J1756" s="70"/>
      <c r="K1756" s="70"/>
    </row>
    <row r="1757" spans="1:11" ht="18.75" customHeight="1" x14ac:dyDescent="0.25">
      <c r="K1757" s="4" t="s">
        <v>86</v>
      </c>
    </row>
    <row r="1758" spans="1:11" ht="15.75" customHeight="1" x14ac:dyDescent="0.25">
      <c r="A1758" s="349" t="s">
        <v>2</v>
      </c>
      <c r="B1758" s="350"/>
      <c r="C1758" s="351">
        <f>'proje ve personel bilgileri'!$B$2</f>
        <v>0</v>
      </c>
      <c r="D1758" s="352"/>
      <c r="E1758" s="352"/>
      <c r="F1758" s="352"/>
      <c r="G1758" s="352"/>
      <c r="H1758" s="352"/>
      <c r="I1758" s="352"/>
      <c r="J1758" s="352"/>
      <c r="K1758" s="353"/>
    </row>
    <row r="1759" spans="1:11" ht="15.75" customHeight="1" x14ac:dyDescent="0.25">
      <c r="A1759" s="354" t="s">
        <v>4</v>
      </c>
      <c r="B1759" s="355"/>
      <c r="C1759" s="356">
        <f>'proje ve personel bilgileri'!$B$3</f>
        <v>0</v>
      </c>
      <c r="D1759" s="357"/>
      <c r="E1759" s="357"/>
      <c r="F1759" s="357"/>
      <c r="G1759" s="357"/>
      <c r="H1759" s="357"/>
      <c r="I1759" s="357"/>
      <c r="J1759" s="357"/>
      <c r="K1759" s="358"/>
    </row>
    <row r="1760" spans="1:11" ht="15" customHeight="1" x14ac:dyDescent="0.25">
      <c r="A1760" s="343" t="s">
        <v>87</v>
      </c>
      <c r="B1760" s="343" t="s">
        <v>15</v>
      </c>
      <c r="C1760" s="343" t="s">
        <v>88</v>
      </c>
      <c r="D1760" s="344" t="s">
        <v>89</v>
      </c>
      <c r="E1760" s="346"/>
      <c r="F1760" s="347"/>
      <c r="G1760" s="343" t="s">
        <v>90</v>
      </c>
      <c r="H1760" s="333" t="s">
        <v>91</v>
      </c>
      <c r="I1760" s="333" t="s">
        <v>92</v>
      </c>
      <c r="J1760" s="333" t="s">
        <v>93</v>
      </c>
      <c r="K1760" s="336" t="s">
        <v>94</v>
      </c>
    </row>
    <row r="1761" spans="1:11" ht="15.75" customHeight="1" x14ac:dyDescent="0.25">
      <c r="A1761" s="338"/>
      <c r="B1761" s="338"/>
      <c r="C1761" s="338"/>
      <c r="D1761" s="345"/>
      <c r="E1761" s="339" t="s">
        <v>95</v>
      </c>
      <c r="F1761" s="340"/>
      <c r="G1761" s="338"/>
      <c r="H1761" s="334"/>
      <c r="I1761" s="334"/>
      <c r="J1761" s="334"/>
      <c r="K1761" s="337"/>
    </row>
    <row r="1762" spans="1:11" ht="60.75" customHeight="1" x14ac:dyDescent="0.25">
      <c r="A1762" s="338"/>
      <c r="B1762" s="338"/>
      <c r="C1762" s="338"/>
      <c r="D1762" s="345"/>
      <c r="E1762" s="5" t="s">
        <v>104</v>
      </c>
      <c r="F1762" s="5" t="s">
        <v>97</v>
      </c>
      <c r="G1762" s="338"/>
      <c r="H1762" s="334"/>
      <c r="I1762" s="335"/>
      <c r="J1762" s="335"/>
      <c r="K1762" s="338"/>
    </row>
    <row r="1763" spans="1:11" ht="15.75" customHeight="1" x14ac:dyDescent="0.25">
      <c r="A1763" s="338"/>
      <c r="B1763" s="338"/>
      <c r="C1763" s="338"/>
      <c r="D1763" s="345"/>
      <c r="E1763" s="6" t="s">
        <v>98</v>
      </c>
      <c r="F1763" s="6" t="s">
        <v>98</v>
      </c>
      <c r="G1763" s="294" t="s">
        <v>98</v>
      </c>
      <c r="H1763" s="294" t="s">
        <v>98</v>
      </c>
      <c r="I1763" s="297" t="s">
        <v>98</v>
      </c>
      <c r="J1763" s="6" t="s">
        <v>98</v>
      </c>
      <c r="K1763" s="338"/>
    </row>
    <row r="1764" spans="1:11" ht="15.75" customHeight="1" x14ac:dyDescent="0.25">
      <c r="A1764" s="1">
        <v>901</v>
      </c>
      <c r="B1764" s="101" t="str">
        <f>IF('proje ve personel bilgileri'!A914&lt;&gt;0,('proje ve personel bilgileri'!A914)," ")</f>
        <v xml:space="preserve"> </v>
      </c>
      <c r="C1764" s="102"/>
      <c r="D1764" s="103"/>
      <c r="E1764" s="103"/>
      <c r="F1764" s="103"/>
      <c r="G1764" s="103"/>
      <c r="H1764" s="103"/>
      <c r="I1764" s="103"/>
      <c r="J1764" s="103"/>
      <c r="K1764" s="104">
        <f t="shared" ref="K1764:K1781" si="100">IF(D1764&lt;&gt;0,SUM(D1764+E1764+F1764+G1764-H1764-I1764-J1764),0)</f>
        <v>0</v>
      </c>
    </row>
    <row r="1765" spans="1:11" ht="15.75" customHeight="1" x14ac:dyDescent="0.25">
      <c r="A1765" s="2">
        <v>902</v>
      </c>
      <c r="B1765" s="101" t="str">
        <f>IF('proje ve personel bilgileri'!A915&lt;&gt;0,('proje ve personel bilgileri'!A915)," ")</f>
        <v xml:space="preserve"> </v>
      </c>
      <c r="C1765" s="105"/>
      <c r="D1765" s="296"/>
      <c r="E1765" s="296"/>
      <c r="F1765" s="296"/>
      <c r="G1765" s="296"/>
      <c r="H1765" s="296"/>
      <c r="I1765" s="296"/>
      <c r="J1765" s="296"/>
      <c r="K1765" s="104">
        <f t="shared" si="100"/>
        <v>0</v>
      </c>
    </row>
    <row r="1766" spans="1:11" ht="15.75" customHeight="1" x14ac:dyDescent="0.25">
      <c r="A1766" s="1">
        <v>903</v>
      </c>
      <c r="B1766" s="101" t="str">
        <f>IF('proje ve personel bilgileri'!A916&lt;&gt;0,('proje ve personel bilgileri'!A916)," ")</f>
        <v xml:space="preserve"> </v>
      </c>
      <c r="C1766" s="105"/>
      <c r="D1766" s="296"/>
      <c r="E1766" s="296"/>
      <c r="F1766" s="296"/>
      <c r="G1766" s="296"/>
      <c r="H1766" s="296"/>
      <c r="I1766" s="296"/>
      <c r="J1766" s="296"/>
      <c r="K1766" s="104">
        <f t="shared" si="100"/>
        <v>0</v>
      </c>
    </row>
    <row r="1767" spans="1:11" ht="15.75" customHeight="1" x14ac:dyDescent="0.25">
      <c r="A1767" s="2">
        <v>904</v>
      </c>
      <c r="B1767" s="101" t="str">
        <f>IF('proje ve personel bilgileri'!A917&lt;&gt;0,('proje ve personel bilgileri'!A917)," ")</f>
        <v xml:space="preserve"> </v>
      </c>
      <c r="C1767" s="105"/>
      <c r="D1767" s="296"/>
      <c r="E1767" s="296"/>
      <c r="F1767" s="296"/>
      <c r="G1767" s="296"/>
      <c r="H1767" s="296"/>
      <c r="I1767" s="296"/>
      <c r="J1767" s="296"/>
      <c r="K1767" s="104">
        <f t="shared" si="100"/>
        <v>0</v>
      </c>
    </row>
    <row r="1768" spans="1:11" ht="15.75" customHeight="1" x14ac:dyDescent="0.25">
      <c r="A1768" s="1">
        <v>905</v>
      </c>
      <c r="B1768" s="101" t="str">
        <f>IF('proje ve personel bilgileri'!A918&lt;&gt;0,('proje ve personel bilgileri'!A918)," ")</f>
        <v xml:space="preserve"> </v>
      </c>
      <c r="C1768" s="105"/>
      <c r="D1768" s="296"/>
      <c r="E1768" s="296"/>
      <c r="F1768" s="296"/>
      <c r="G1768" s="296"/>
      <c r="H1768" s="296"/>
      <c r="I1768" s="296"/>
      <c r="J1768" s="296"/>
      <c r="K1768" s="104">
        <f t="shared" si="100"/>
        <v>0</v>
      </c>
    </row>
    <row r="1769" spans="1:11" ht="15.75" customHeight="1" x14ac:dyDescent="0.25">
      <c r="A1769" s="2">
        <v>906</v>
      </c>
      <c r="B1769" s="101" t="str">
        <f>IF('proje ve personel bilgileri'!A919&lt;&gt;0,('proje ve personel bilgileri'!A919)," ")</f>
        <v xml:space="preserve"> </v>
      </c>
      <c r="C1769" s="105"/>
      <c r="D1769" s="296"/>
      <c r="E1769" s="296"/>
      <c r="F1769" s="296"/>
      <c r="G1769" s="296"/>
      <c r="H1769" s="296"/>
      <c r="I1769" s="296"/>
      <c r="J1769" s="296"/>
      <c r="K1769" s="104">
        <f t="shared" si="100"/>
        <v>0</v>
      </c>
    </row>
    <row r="1770" spans="1:11" ht="15.75" customHeight="1" x14ac:dyDescent="0.25">
      <c r="A1770" s="1">
        <v>907</v>
      </c>
      <c r="B1770" s="101" t="str">
        <f>IF('proje ve personel bilgileri'!A920&lt;&gt;0,('proje ve personel bilgileri'!A920)," ")</f>
        <v xml:space="preserve"> </v>
      </c>
      <c r="C1770" s="105"/>
      <c r="D1770" s="296"/>
      <c r="E1770" s="296"/>
      <c r="F1770" s="296"/>
      <c r="G1770" s="296"/>
      <c r="H1770" s="296"/>
      <c r="I1770" s="296"/>
      <c r="J1770" s="296"/>
      <c r="K1770" s="104">
        <f t="shared" si="100"/>
        <v>0</v>
      </c>
    </row>
    <row r="1771" spans="1:11" ht="15.75" customHeight="1" x14ac:dyDescent="0.25">
      <c r="A1771" s="2">
        <v>908</v>
      </c>
      <c r="B1771" s="101" t="str">
        <f>IF('proje ve personel bilgileri'!A921&lt;&gt;0,('proje ve personel bilgileri'!A921)," ")</f>
        <v xml:space="preserve"> </v>
      </c>
      <c r="C1771" s="105"/>
      <c r="D1771" s="296"/>
      <c r="E1771" s="296"/>
      <c r="F1771" s="296"/>
      <c r="G1771" s="296"/>
      <c r="H1771" s="296"/>
      <c r="I1771" s="296"/>
      <c r="J1771" s="296"/>
      <c r="K1771" s="104">
        <f t="shared" si="100"/>
        <v>0</v>
      </c>
    </row>
    <row r="1772" spans="1:11" ht="15.75" customHeight="1" x14ac:dyDescent="0.25">
      <c r="A1772" s="1">
        <v>909</v>
      </c>
      <c r="B1772" s="101" t="str">
        <f>IF('proje ve personel bilgileri'!A922&lt;&gt;0,('proje ve personel bilgileri'!A922)," ")</f>
        <v xml:space="preserve"> </v>
      </c>
      <c r="C1772" s="105"/>
      <c r="D1772" s="296"/>
      <c r="E1772" s="296"/>
      <c r="F1772" s="296"/>
      <c r="G1772" s="296"/>
      <c r="H1772" s="296"/>
      <c r="I1772" s="296"/>
      <c r="J1772" s="296"/>
      <c r="K1772" s="104">
        <f t="shared" si="100"/>
        <v>0</v>
      </c>
    </row>
    <row r="1773" spans="1:11" ht="15.75" customHeight="1" x14ac:dyDescent="0.25">
      <c r="A1773" s="2">
        <v>910</v>
      </c>
      <c r="B1773" s="101" t="str">
        <f>IF('proje ve personel bilgileri'!A923&lt;&gt;0,('proje ve personel bilgileri'!A923)," ")</f>
        <v xml:space="preserve"> </v>
      </c>
      <c r="C1773" s="105"/>
      <c r="D1773" s="296"/>
      <c r="E1773" s="296"/>
      <c r="F1773" s="296"/>
      <c r="G1773" s="296"/>
      <c r="H1773" s="296"/>
      <c r="I1773" s="296"/>
      <c r="J1773" s="296"/>
      <c r="K1773" s="104">
        <f t="shared" si="100"/>
        <v>0</v>
      </c>
    </row>
    <row r="1774" spans="1:11" ht="15.75" customHeight="1" x14ac:dyDescent="0.25">
      <c r="A1774" s="1">
        <v>911</v>
      </c>
      <c r="B1774" s="101" t="str">
        <f>IF('proje ve personel bilgileri'!A924&lt;&gt;0,('proje ve personel bilgileri'!A924)," ")</f>
        <v xml:space="preserve"> </v>
      </c>
      <c r="C1774" s="105"/>
      <c r="D1774" s="296"/>
      <c r="E1774" s="296"/>
      <c r="F1774" s="296"/>
      <c r="G1774" s="296"/>
      <c r="H1774" s="296"/>
      <c r="I1774" s="296"/>
      <c r="J1774" s="296"/>
      <c r="K1774" s="104">
        <f t="shared" si="100"/>
        <v>0</v>
      </c>
    </row>
    <row r="1775" spans="1:11" ht="15.75" customHeight="1" x14ac:dyDescent="0.25">
      <c r="A1775" s="2">
        <v>912</v>
      </c>
      <c r="B1775" s="101" t="str">
        <f>IF('proje ve personel bilgileri'!A925&lt;&gt;0,('proje ve personel bilgileri'!A925)," ")</f>
        <v xml:space="preserve"> </v>
      </c>
      <c r="C1775" s="105"/>
      <c r="D1775" s="296"/>
      <c r="E1775" s="296"/>
      <c r="F1775" s="296"/>
      <c r="G1775" s="296"/>
      <c r="H1775" s="296"/>
      <c r="I1775" s="296"/>
      <c r="J1775" s="296"/>
      <c r="K1775" s="104">
        <f t="shared" si="100"/>
        <v>0</v>
      </c>
    </row>
    <row r="1776" spans="1:11" ht="15.75" customHeight="1" x14ac:dyDescent="0.25">
      <c r="A1776" s="1">
        <v>913</v>
      </c>
      <c r="B1776" s="101" t="str">
        <f>IF('proje ve personel bilgileri'!A926&lt;&gt;0,('proje ve personel bilgileri'!A926)," ")</f>
        <v xml:space="preserve"> </v>
      </c>
      <c r="C1776" s="105"/>
      <c r="D1776" s="296"/>
      <c r="E1776" s="296"/>
      <c r="F1776" s="296"/>
      <c r="G1776" s="296"/>
      <c r="H1776" s="296"/>
      <c r="I1776" s="296"/>
      <c r="J1776" s="296"/>
      <c r="K1776" s="104">
        <f t="shared" si="100"/>
        <v>0</v>
      </c>
    </row>
    <row r="1777" spans="1:11" ht="15.75" customHeight="1" x14ac:dyDescent="0.25">
      <c r="A1777" s="2">
        <v>914</v>
      </c>
      <c r="B1777" s="101" t="str">
        <f>IF('proje ve personel bilgileri'!A927&lt;&gt;0,('proje ve personel bilgileri'!A927)," ")</f>
        <v xml:space="preserve"> </v>
      </c>
      <c r="C1777" s="105"/>
      <c r="D1777" s="296"/>
      <c r="E1777" s="296"/>
      <c r="F1777" s="296"/>
      <c r="G1777" s="296"/>
      <c r="H1777" s="296"/>
      <c r="I1777" s="296"/>
      <c r="J1777" s="296"/>
      <c r="K1777" s="104">
        <f t="shared" si="100"/>
        <v>0</v>
      </c>
    </row>
    <row r="1778" spans="1:11" ht="15.75" customHeight="1" x14ac:dyDescent="0.25">
      <c r="A1778" s="1">
        <v>915</v>
      </c>
      <c r="B1778" s="101" t="str">
        <f>IF('proje ve personel bilgileri'!A928&lt;&gt;0,('proje ve personel bilgileri'!A928)," ")</f>
        <v xml:space="preserve"> </v>
      </c>
      <c r="C1778" s="105"/>
      <c r="D1778" s="296"/>
      <c r="E1778" s="296"/>
      <c r="F1778" s="296"/>
      <c r="G1778" s="296"/>
      <c r="H1778" s="296"/>
      <c r="I1778" s="296"/>
      <c r="J1778" s="296"/>
      <c r="K1778" s="104">
        <f t="shared" si="100"/>
        <v>0</v>
      </c>
    </row>
    <row r="1779" spans="1:11" ht="15.75" customHeight="1" x14ac:dyDescent="0.25">
      <c r="A1779" s="2">
        <v>916</v>
      </c>
      <c r="B1779" s="101" t="str">
        <f>IF('proje ve personel bilgileri'!A929&lt;&gt;0,('proje ve personel bilgileri'!A929)," ")</f>
        <v xml:space="preserve"> </v>
      </c>
      <c r="C1779" s="105"/>
      <c r="D1779" s="296"/>
      <c r="E1779" s="296"/>
      <c r="F1779" s="296"/>
      <c r="G1779" s="296"/>
      <c r="H1779" s="296"/>
      <c r="I1779" s="296"/>
      <c r="J1779" s="296"/>
      <c r="K1779" s="104">
        <f t="shared" si="100"/>
        <v>0</v>
      </c>
    </row>
    <row r="1780" spans="1:11" ht="15.75" customHeight="1" x14ac:dyDescent="0.25">
      <c r="A1780" s="1">
        <v>917</v>
      </c>
      <c r="B1780" s="101" t="str">
        <f>IF('proje ve personel bilgileri'!A930&lt;&gt;0,('proje ve personel bilgileri'!A930)," ")</f>
        <v xml:space="preserve"> </v>
      </c>
      <c r="C1780" s="105"/>
      <c r="D1780" s="296"/>
      <c r="E1780" s="296"/>
      <c r="F1780" s="296"/>
      <c r="G1780" s="296"/>
      <c r="H1780" s="296"/>
      <c r="I1780" s="296"/>
      <c r="J1780" s="296"/>
      <c r="K1780" s="104">
        <f t="shared" si="100"/>
        <v>0</v>
      </c>
    </row>
    <row r="1781" spans="1:11" ht="15" customHeight="1" x14ac:dyDescent="0.25">
      <c r="A1781" s="2">
        <v>918</v>
      </c>
      <c r="B1781" s="101" t="str">
        <f>IF('proje ve personel bilgileri'!A931&lt;&gt;0,('proje ve personel bilgileri'!A931)," ")</f>
        <v xml:space="preserve"> </v>
      </c>
      <c r="C1781" s="105"/>
      <c r="D1781" s="296"/>
      <c r="E1781" s="296"/>
      <c r="F1781" s="296"/>
      <c r="G1781" s="296"/>
      <c r="H1781" s="296"/>
      <c r="I1781" s="296"/>
      <c r="J1781" s="296"/>
      <c r="K1781" s="104">
        <f t="shared" si="100"/>
        <v>0</v>
      </c>
    </row>
    <row r="1782" spans="1:11" ht="15.75" customHeight="1" x14ac:dyDescent="0.25">
      <c r="A1782" s="341" t="s">
        <v>99</v>
      </c>
      <c r="B1782" s="342"/>
      <c r="C1782" s="7" t="str">
        <f t="shared" ref="C1782:J1782" si="101">IF($K$28&lt;&gt;0,SUM(C1764:C1781)," ")</f>
        <v xml:space="preserve"> </v>
      </c>
      <c r="D1782" s="8" t="str">
        <f t="shared" si="101"/>
        <v xml:space="preserve"> </v>
      </c>
      <c r="E1782" s="8" t="str">
        <f t="shared" si="101"/>
        <v xml:space="preserve"> </v>
      </c>
      <c r="F1782" s="8" t="str">
        <f t="shared" si="101"/>
        <v xml:space="preserve"> </v>
      </c>
      <c r="G1782" s="8" t="str">
        <f t="shared" si="101"/>
        <v xml:space="preserve"> </v>
      </c>
      <c r="H1782" s="8" t="str">
        <f t="shared" si="101"/>
        <v xml:space="preserve"> </v>
      </c>
      <c r="I1782" s="8" t="str">
        <f t="shared" si="101"/>
        <v xml:space="preserve"> </v>
      </c>
      <c r="J1782" s="8" t="str">
        <f t="shared" si="101"/>
        <v xml:space="preserve"> </v>
      </c>
      <c r="K1782" s="9">
        <f>SUM(K1764:K1781)+K1746</f>
        <v>0</v>
      </c>
    </row>
    <row r="1783" spans="1:11" ht="15" customHeight="1" x14ac:dyDescent="0.25">
      <c r="A1783" s="300"/>
    </row>
    <row r="1784" spans="1:11" ht="15" customHeight="1" x14ac:dyDescent="0.25">
      <c r="A1784" s="332" t="s">
        <v>100</v>
      </c>
      <c r="B1784" s="332"/>
      <c r="C1784" s="332"/>
      <c r="D1784" s="332"/>
      <c r="E1784" s="332"/>
      <c r="F1784" s="332"/>
      <c r="G1784" s="332"/>
      <c r="H1784" s="332"/>
      <c r="I1784" s="332"/>
      <c r="J1784" s="332"/>
      <c r="K1784" s="332"/>
    </row>
    <row r="1785" spans="1:11" ht="15" customHeight="1" x14ac:dyDescent="0.25">
      <c r="A1785" s="51"/>
    </row>
    <row r="1786" spans="1:11" ht="15" customHeight="1" x14ac:dyDescent="0.25">
      <c r="A1786" s="298" t="s">
        <v>101</v>
      </c>
    </row>
    <row r="1787" spans="1:11" ht="15" customHeight="1" x14ac:dyDescent="0.25">
      <c r="C1787" s="298" t="s">
        <v>102</v>
      </c>
      <c r="E1787" s="298" t="s">
        <v>103</v>
      </c>
    </row>
    <row r="1791" spans="1:11" ht="15.75" customHeight="1" x14ac:dyDescent="0.25">
      <c r="A1791" s="348" t="s">
        <v>85</v>
      </c>
      <c r="B1791" s="348"/>
      <c r="C1791" s="348"/>
      <c r="D1791" s="348"/>
      <c r="E1791" s="348"/>
      <c r="F1791" s="348"/>
      <c r="G1791" s="348"/>
      <c r="H1791" s="348"/>
      <c r="I1791" s="348"/>
      <c r="J1791" s="348"/>
      <c r="K1791" s="348"/>
    </row>
    <row r="1792" spans="1:11" ht="15" customHeight="1" x14ac:dyDescent="0.25">
      <c r="A1792" s="70"/>
      <c r="B1792" s="70"/>
      <c r="C1792" s="70"/>
      <c r="D1792" s="70"/>
      <c r="E1792" s="70"/>
      <c r="F1792" s="78">
        <f>'proje ve personel bilgileri'!$B$5</f>
        <v>0</v>
      </c>
      <c r="G1792" s="72">
        <f>IF('proje ve personel bilgileri'!$B$6=1,"/ Ocak ayına aittir.",(IF('proje ve personel bilgileri'!$B$6=2,"/ Temmuz ayına aittir.",0)))</f>
        <v>0</v>
      </c>
      <c r="H1792" s="70"/>
      <c r="I1792" s="70"/>
      <c r="J1792" s="70"/>
      <c r="K1792" s="70"/>
    </row>
    <row r="1793" spans="1:11" ht="18.75" customHeight="1" x14ac:dyDescent="0.25">
      <c r="K1793" s="4" t="s">
        <v>86</v>
      </c>
    </row>
    <row r="1794" spans="1:11" ht="15.75" customHeight="1" x14ac:dyDescent="0.25">
      <c r="A1794" s="349" t="s">
        <v>2</v>
      </c>
      <c r="B1794" s="350"/>
      <c r="C1794" s="351">
        <f>'proje ve personel bilgileri'!$B$2</f>
        <v>0</v>
      </c>
      <c r="D1794" s="352"/>
      <c r="E1794" s="352"/>
      <c r="F1794" s="352"/>
      <c r="G1794" s="352"/>
      <c r="H1794" s="352"/>
      <c r="I1794" s="352"/>
      <c r="J1794" s="352"/>
      <c r="K1794" s="353"/>
    </row>
    <row r="1795" spans="1:11" ht="15.75" customHeight="1" x14ac:dyDescent="0.25">
      <c r="A1795" s="354" t="s">
        <v>4</v>
      </c>
      <c r="B1795" s="355"/>
      <c r="C1795" s="356">
        <f>'proje ve personel bilgileri'!$B$3</f>
        <v>0</v>
      </c>
      <c r="D1795" s="357"/>
      <c r="E1795" s="357"/>
      <c r="F1795" s="357"/>
      <c r="G1795" s="357"/>
      <c r="H1795" s="357"/>
      <c r="I1795" s="357"/>
      <c r="J1795" s="357"/>
      <c r="K1795" s="358"/>
    </row>
    <row r="1796" spans="1:11" ht="15" customHeight="1" x14ac:dyDescent="0.25">
      <c r="A1796" s="343" t="s">
        <v>87</v>
      </c>
      <c r="B1796" s="343" t="s">
        <v>15</v>
      </c>
      <c r="C1796" s="343" t="s">
        <v>88</v>
      </c>
      <c r="D1796" s="344" t="s">
        <v>89</v>
      </c>
      <c r="E1796" s="346"/>
      <c r="F1796" s="347"/>
      <c r="G1796" s="343" t="s">
        <v>90</v>
      </c>
      <c r="H1796" s="333" t="s">
        <v>91</v>
      </c>
      <c r="I1796" s="333" t="s">
        <v>92</v>
      </c>
      <c r="J1796" s="333" t="s">
        <v>93</v>
      </c>
      <c r="K1796" s="336" t="s">
        <v>94</v>
      </c>
    </row>
    <row r="1797" spans="1:11" ht="15.75" customHeight="1" x14ac:dyDescent="0.25">
      <c r="A1797" s="338"/>
      <c r="B1797" s="338"/>
      <c r="C1797" s="338"/>
      <c r="D1797" s="345"/>
      <c r="E1797" s="339" t="s">
        <v>95</v>
      </c>
      <c r="F1797" s="340"/>
      <c r="G1797" s="338"/>
      <c r="H1797" s="334"/>
      <c r="I1797" s="334"/>
      <c r="J1797" s="334"/>
      <c r="K1797" s="337"/>
    </row>
    <row r="1798" spans="1:11" ht="60.75" customHeight="1" x14ac:dyDescent="0.25">
      <c r="A1798" s="338"/>
      <c r="B1798" s="338"/>
      <c r="C1798" s="338"/>
      <c r="D1798" s="345"/>
      <c r="E1798" s="5" t="s">
        <v>104</v>
      </c>
      <c r="F1798" s="5" t="s">
        <v>97</v>
      </c>
      <c r="G1798" s="338"/>
      <c r="H1798" s="334"/>
      <c r="I1798" s="335"/>
      <c r="J1798" s="335"/>
      <c r="K1798" s="338"/>
    </row>
    <row r="1799" spans="1:11" ht="15.75" customHeight="1" x14ac:dyDescent="0.25">
      <c r="A1799" s="338"/>
      <c r="B1799" s="338"/>
      <c r="C1799" s="338"/>
      <c r="D1799" s="345"/>
      <c r="E1799" s="6" t="s">
        <v>98</v>
      </c>
      <c r="F1799" s="6" t="s">
        <v>98</v>
      </c>
      <c r="G1799" s="294" t="s">
        <v>98</v>
      </c>
      <c r="H1799" s="294" t="s">
        <v>98</v>
      </c>
      <c r="I1799" s="297" t="s">
        <v>98</v>
      </c>
      <c r="J1799" s="6" t="s">
        <v>98</v>
      </c>
      <c r="K1799" s="338"/>
    </row>
    <row r="1800" spans="1:11" ht="15.75" customHeight="1" x14ac:dyDescent="0.25">
      <c r="A1800" s="1">
        <v>919</v>
      </c>
      <c r="B1800" s="101" t="str">
        <f>IF('proje ve personel bilgileri'!A932&lt;&gt;0,('proje ve personel bilgileri'!A932)," ")</f>
        <v xml:space="preserve"> </v>
      </c>
      <c r="C1800" s="102"/>
      <c r="D1800" s="103"/>
      <c r="E1800" s="103"/>
      <c r="F1800" s="103"/>
      <c r="G1800" s="103"/>
      <c r="H1800" s="103"/>
      <c r="I1800" s="103"/>
      <c r="J1800" s="103"/>
      <c r="K1800" s="104">
        <f t="shared" ref="K1800:K1817" si="102">IF(D1800&lt;&gt;0,SUM(D1800+E1800+F1800+G1800-H1800-I1800-J1800),0)</f>
        <v>0</v>
      </c>
    </row>
    <row r="1801" spans="1:11" ht="15.75" customHeight="1" x14ac:dyDescent="0.25">
      <c r="A1801" s="2">
        <v>920</v>
      </c>
      <c r="B1801" s="101" t="str">
        <f>IF('proje ve personel bilgileri'!A933&lt;&gt;0,('proje ve personel bilgileri'!A933)," ")</f>
        <v xml:space="preserve"> </v>
      </c>
      <c r="C1801" s="105"/>
      <c r="D1801" s="296"/>
      <c r="E1801" s="296"/>
      <c r="F1801" s="296"/>
      <c r="G1801" s="296"/>
      <c r="H1801" s="296"/>
      <c r="I1801" s="296"/>
      <c r="J1801" s="296"/>
      <c r="K1801" s="104">
        <f t="shared" si="102"/>
        <v>0</v>
      </c>
    </row>
    <row r="1802" spans="1:11" ht="15.75" customHeight="1" x14ac:dyDescent="0.25">
      <c r="A1802" s="1">
        <v>921</v>
      </c>
      <c r="B1802" s="101" t="str">
        <f>IF('proje ve personel bilgileri'!A934&lt;&gt;0,('proje ve personel bilgileri'!A934)," ")</f>
        <v xml:space="preserve"> </v>
      </c>
      <c r="C1802" s="105"/>
      <c r="D1802" s="296"/>
      <c r="E1802" s="296"/>
      <c r="F1802" s="296"/>
      <c r="G1802" s="296"/>
      <c r="H1802" s="296"/>
      <c r="I1802" s="296"/>
      <c r="J1802" s="296"/>
      <c r="K1802" s="104">
        <f t="shared" si="102"/>
        <v>0</v>
      </c>
    </row>
    <row r="1803" spans="1:11" ht="15.75" customHeight="1" x14ac:dyDescent="0.25">
      <c r="A1803" s="2">
        <v>922</v>
      </c>
      <c r="B1803" s="101" t="str">
        <f>IF('proje ve personel bilgileri'!A935&lt;&gt;0,('proje ve personel bilgileri'!A935)," ")</f>
        <v xml:space="preserve"> </v>
      </c>
      <c r="C1803" s="105"/>
      <c r="D1803" s="296"/>
      <c r="E1803" s="296"/>
      <c r="F1803" s="296"/>
      <c r="G1803" s="296"/>
      <c r="H1803" s="296"/>
      <c r="I1803" s="296"/>
      <c r="J1803" s="296"/>
      <c r="K1803" s="104">
        <f t="shared" si="102"/>
        <v>0</v>
      </c>
    </row>
    <row r="1804" spans="1:11" ht="15.75" customHeight="1" x14ac:dyDescent="0.25">
      <c r="A1804" s="1">
        <v>923</v>
      </c>
      <c r="B1804" s="101" t="str">
        <f>IF('proje ve personel bilgileri'!A936&lt;&gt;0,('proje ve personel bilgileri'!A936)," ")</f>
        <v xml:space="preserve"> </v>
      </c>
      <c r="C1804" s="105"/>
      <c r="D1804" s="296"/>
      <c r="E1804" s="296"/>
      <c r="F1804" s="296"/>
      <c r="G1804" s="296"/>
      <c r="H1804" s="296"/>
      <c r="I1804" s="296"/>
      <c r="J1804" s="296"/>
      <c r="K1804" s="104">
        <f t="shared" si="102"/>
        <v>0</v>
      </c>
    </row>
    <row r="1805" spans="1:11" ht="15.75" customHeight="1" x14ac:dyDescent="0.25">
      <c r="A1805" s="2">
        <v>924</v>
      </c>
      <c r="B1805" s="101" t="str">
        <f>IF('proje ve personel bilgileri'!A937&lt;&gt;0,('proje ve personel bilgileri'!A937)," ")</f>
        <v xml:space="preserve"> </v>
      </c>
      <c r="C1805" s="105"/>
      <c r="D1805" s="296"/>
      <c r="E1805" s="296"/>
      <c r="F1805" s="296"/>
      <c r="G1805" s="296"/>
      <c r="H1805" s="296"/>
      <c r="I1805" s="296"/>
      <c r="J1805" s="296"/>
      <c r="K1805" s="104">
        <f t="shared" si="102"/>
        <v>0</v>
      </c>
    </row>
    <row r="1806" spans="1:11" ht="15.75" customHeight="1" x14ac:dyDescent="0.25">
      <c r="A1806" s="1">
        <v>925</v>
      </c>
      <c r="B1806" s="101" t="str">
        <f>IF('proje ve personel bilgileri'!A938&lt;&gt;0,('proje ve personel bilgileri'!A938)," ")</f>
        <v xml:space="preserve"> </v>
      </c>
      <c r="C1806" s="105"/>
      <c r="D1806" s="296"/>
      <c r="E1806" s="296"/>
      <c r="F1806" s="296"/>
      <c r="G1806" s="296"/>
      <c r="H1806" s="296"/>
      <c r="I1806" s="296"/>
      <c r="J1806" s="296"/>
      <c r="K1806" s="104">
        <f t="shared" si="102"/>
        <v>0</v>
      </c>
    </row>
    <row r="1807" spans="1:11" ht="15.75" customHeight="1" x14ac:dyDescent="0.25">
      <c r="A1807" s="2">
        <v>926</v>
      </c>
      <c r="B1807" s="101" t="str">
        <f>IF('proje ve personel bilgileri'!A939&lt;&gt;0,('proje ve personel bilgileri'!A939)," ")</f>
        <v xml:space="preserve"> </v>
      </c>
      <c r="C1807" s="105"/>
      <c r="D1807" s="296"/>
      <c r="E1807" s="296"/>
      <c r="F1807" s="296"/>
      <c r="G1807" s="296"/>
      <c r="H1807" s="296"/>
      <c r="I1807" s="296"/>
      <c r="J1807" s="296"/>
      <c r="K1807" s="104">
        <f t="shared" si="102"/>
        <v>0</v>
      </c>
    </row>
    <row r="1808" spans="1:11" ht="15.75" customHeight="1" x14ac:dyDescent="0.25">
      <c r="A1808" s="1">
        <v>927</v>
      </c>
      <c r="B1808" s="101" t="str">
        <f>IF('proje ve personel bilgileri'!A940&lt;&gt;0,('proje ve personel bilgileri'!A940)," ")</f>
        <v xml:space="preserve"> </v>
      </c>
      <c r="C1808" s="105"/>
      <c r="D1808" s="296"/>
      <c r="E1808" s="296"/>
      <c r="F1808" s="296"/>
      <c r="G1808" s="296"/>
      <c r="H1808" s="296"/>
      <c r="I1808" s="296"/>
      <c r="J1808" s="296"/>
      <c r="K1808" s="104">
        <f t="shared" si="102"/>
        <v>0</v>
      </c>
    </row>
    <row r="1809" spans="1:11" ht="15.75" customHeight="1" x14ac:dyDescent="0.25">
      <c r="A1809" s="2">
        <v>928</v>
      </c>
      <c r="B1809" s="101" t="str">
        <f>IF('proje ve personel bilgileri'!A941&lt;&gt;0,('proje ve personel bilgileri'!A941)," ")</f>
        <v xml:space="preserve"> </v>
      </c>
      <c r="C1809" s="105"/>
      <c r="D1809" s="296"/>
      <c r="E1809" s="296"/>
      <c r="F1809" s="296"/>
      <c r="G1809" s="296"/>
      <c r="H1809" s="296"/>
      <c r="I1809" s="296"/>
      <c r="J1809" s="296"/>
      <c r="K1809" s="104">
        <f t="shared" si="102"/>
        <v>0</v>
      </c>
    </row>
    <row r="1810" spans="1:11" ht="15.75" customHeight="1" x14ac:dyDescent="0.25">
      <c r="A1810" s="1">
        <v>929</v>
      </c>
      <c r="B1810" s="101" t="str">
        <f>IF('proje ve personel bilgileri'!A942&lt;&gt;0,('proje ve personel bilgileri'!A942)," ")</f>
        <v xml:space="preserve"> </v>
      </c>
      <c r="C1810" s="105"/>
      <c r="D1810" s="296"/>
      <c r="E1810" s="296"/>
      <c r="F1810" s="296"/>
      <c r="G1810" s="296"/>
      <c r="H1810" s="296"/>
      <c r="I1810" s="296"/>
      <c r="J1810" s="296"/>
      <c r="K1810" s="104">
        <f t="shared" si="102"/>
        <v>0</v>
      </c>
    </row>
    <row r="1811" spans="1:11" ht="15.75" customHeight="1" x14ac:dyDescent="0.25">
      <c r="A1811" s="2">
        <v>930</v>
      </c>
      <c r="B1811" s="101" t="str">
        <f>IF('proje ve personel bilgileri'!A943&lt;&gt;0,('proje ve personel bilgileri'!A943)," ")</f>
        <v xml:space="preserve"> </v>
      </c>
      <c r="C1811" s="105"/>
      <c r="D1811" s="296"/>
      <c r="E1811" s="296"/>
      <c r="F1811" s="296"/>
      <c r="G1811" s="296"/>
      <c r="H1811" s="296"/>
      <c r="I1811" s="296"/>
      <c r="J1811" s="296"/>
      <c r="K1811" s="104">
        <f t="shared" si="102"/>
        <v>0</v>
      </c>
    </row>
    <row r="1812" spans="1:11" ht="15.75" customHeight="1" x14ac:dyDescent="0.25">
      <c r="A1812" s="1">
        <v>931</v>
      </c>
      <c r="B1812" s="101" t="str">
        <f>IF('proje ve personel bilgileri'!A944&lt;&gt;0,('proje ve personel bilgileri'!A944)," ")</f>
        <v xml:space="preserve"> </v>
      </c>
      <c r="C1812" s="105"/>
      <c r="D1812" s="296"/>
      <c r="E1812" s="296"/>
      <c r="F1812" s="296"/>
      <c r="G1812" s="296"/>
      <c r="H1812" s="296"/>
      <c r="I1812" s="296"/>
      <c r="J1812" s="296"/>
      <c r="K1812" s="104">
        <f t="shared" si="102"/>
        <v>0</v>
      </c>
    </row>
    <row r="1813" spans="1:11" ht="15.75" customHeight="1" x14ac:dyDescent="0.25">
      <c r="A1813" s="2">
        <v>932</v>
      </c>
      <c r="B1813" s="101" t="str">
        <f>IF('proje ve personel bilgileri'!A945&lt;&gt;0,('proje ve personel bilgileri'!A945)," ")</f>
        <v xml:space="preserve"> </v>
      </c>
      <c r="C1813" s="105"/>
      <c r="D1813" s="296"/>
      <c r="E1813" s="296"/>
      <c r="F1813" s="296"/>
      <c r="G1813" s="296"/>
      <c r="H1813" s="296"/>
      <c r="I1813" s="296"/>
      <c r="J1813" s="296"/>
      <c r="K1813" s="104">
        <f t="shared" si="102"/>
        <v>0</v>
      </c>
    </row>
    <row r="1814" spans="1:11" ht="15.75" customHeight="1" x14ac:dyDescent="0.25">
      <c r="A1814" s="1">
        <v>933</v>
      </c>
      <c r="B1814" s="101" t="str">
        <f>IF('proje ve personel bilgileri'!A946&lt;&gt;0,('proje ve personel bilgileri'!A946)," ")</f>
        <v xml:space="preserve"> </v>
      </c>
      <c r="C1814" s="105"/>
      <c r="D1814" s="296"/>
      <c r="E1814" s="296"/>
      <c r="F1814" s="296"/>
      <c r="G1814" s="296"/>
      <c r="H1814" s="296"/>
      <c r="I1814" s="296"/>
      <c r="J1814" s="296"/>
      <c r="K1814" s="104">
        <f t="shared" si="102"/>
        <v>0</v>
      </c>
    </row>
    <row r="1815" spans="1:11" ht="15.75" customHeight="1" x14ac:dyDescent="0.25">
      <c r="A1815" s="2">
        <v>934</v>
      </c>
      <c r="B1815" s="101" t="str">
        <f>IF('proje ve personel bilgileri'!A947&lt;&gt;0,('proje ve personel bilgileri'!A947)," ")</f>
        <v xml:space="preserve"> </v>
      </c>
      <c r="C1815" s="105"/>
      <c r="D1815" s="296"/>
      <c r="E1815" s="296"/>
      <c r="F1815" s="296"/>
      <c r="G1815" s="296"/>
      <c r="H1815" s="296"/>
      <c r="I1815" s="296"/>
      <c r="J1815" s="296"/>
      <c r="K1815" s="104">
        <f t="shared" si="102"/>
        <v>0</v>
      </c>
    </row>
    <row r="1816" spans="1:11" ht="15.75" customHeight="1" x14ac:dyDescent="0.25">
      <c r="A1816" s="1">
        <v>935</v>
      </c>
      <c r="B1816" s="101" t="str">
        <f>IF('proje ve personel bilgileri'!A948&lt;&gt;0,('proje ve personel bilgileri'!A948)," ")</f>
        <v xml:space="preserve"> </v>
      </c>
      <c r="C1816" s="105"/>
      <c r="D1816" s="296"/>
      <c r="E1816" s="296"/>
      <c r="F1816" s="296"/>
      <c r="G1816" s="296"/>
      <c r="H1816" s="296"/>
      <c r="I1816" s="296"/>
      <c r="J1816" s="296"/>
      <c r="K1816" s="104">
        <f t="shared" si="102"/>
        <v>0</v>
      </c>
    </row>
    <row r="1817" spans="1:11" ht="15" customHeight="1" x14ac:dyDescent="0.25">
      <c r="A1817" s="2">
        <v>936</v>
      </c>
      <c r="B1817" s="101" t="str">
        <f>IF('proje ve personel bilgileri'!A949&lt;&gt;0,('proje ve personel bilgileri'!A949)," ")</f>
        <v xml:space="preserve"> </v>
      </c>
      <c r="C1817" s="105"/>
      <c r="D1817" s="296"/>
      <c r="E1817" s="296"/>
      <c r="F1817" s="296"/>
      <c r="G1817" s="296"/>
      <c r="H1817" s="296"/>
      <c r="I1817" s="296"/>
      <c r="J1817" s="296"/>
      <c r="K1817" s="104">
        <f t="shared" si="102"/>
        <v>0</v>
      </c>
    </row>
    <row r="1818" spans="1:11" ht="15.75" customHeight="1" x14ac:dyDescent="0.25">
      <c r="A1818" s="341" t="s">
        <v>99</v>
      </c>
      <c r="B1818" s="342"/>
      <c r="C1818" s="7" t="str">
        <f t="shared" ref="C1818:J1818" si="103">IF($K$28&lt;&gt;0,SUM(C1800:C1817)," ")</f>
        <v xml:space="preserve"> </v>
      </c>
      <c r="D1818" s="8" t="str">
        <f t="shared" si="103"/>
        <v xml:space="preserve"> </v>
      </c>
      <c r="E1818" s="8" t="str">
        <f t="shared" si="103"/>
        <v xml:space="preserve"> </v>
      </c>
      <c r="F1818" s="8" t="str">
        <f t="shared" si="103"/>
        <v xml:space="preserve"> </v>
      </c>
      <c r="G1818" s="8" t="str">
        <f t="shared" si="103"/>
        <v xml:space="preserve"> </v>
      </c>
      <c r="H1818" s="8" t="str">
        <f t="shared" si="103"/>
        <v xml:space="preserve"> </v>
      </c>
      <c r="I1818" s="8" t="str">
        <f t="shared" si="103"/>
        <v xml:space="preserve"> </v>
      </c>
      <c r="J1818" s="8" t="str">
        <f t="shared" si="103"/>
        <v xml:space="preserve"> </v>
      </c>
      <c r="K1818" s="9">
        <f>SUM(K1800:K1817)+K1782</f>
        <v>0</v>
      </c>
    </row>
    <row r="1819" spans="1:11" ht="15" customHeight="1" x14ac:dyDescent="0.25">
      <c r="A1819" s="300"/>
    </row>
    <row r="1820" spans="1:11" ht="15" customHeight="1" x14ac:dyDescent="0.25">
      <c r="A1820" s="332" t="s">
        <v>100</v>
      </c>
      <c r="B1820" s="332"/>
      <c r="C1820" s="332"/>
      <c r="D1820" s="332"/>
      <c r="E1820" s="332"/>
      <c r="F1820" s="332"/>
      <c r="G1820" s="332"/>
      <c r="H1820" s="332"/>
      <c r="I1820" s="332"/>
      <c r="J1820" s="332"/>
      <c r="K1820" s="332"/>
    </row>
    <row r="1821" spans="1:11" ht="15" customHeight="1" x14ac:dyDescent="0.25">
      <c r="A1821" s="51"/>
    </row>
    <row r="1822" spans="1:11" ht="15" customHeight="1" x14ac:dyDescent="0.25">
      <c r="A1822" s="298" t="s">
        <v>101</v>
      </c>
    </row>
    <row r="1823" spans="1:11" ht="15" customHeight="1" x14ac:dyDescent="0.25">
      <c r="C1823" s="298" t="s">
        <v>102</v>
      </c>
      <c r="E1823" s="298" t="s">
        <v>103</v>
      </c>
    </row>
    <row r="1827" spans="1:11" ht="15.75" customHeight="1" x14ac:dyDescent="0.25">
      <c r="A1827" s="348" t="s">
        <v>85</v>
      </c>
      <c r="B1827" s="348"/>
      <c r="C1827" s="348"/>
      <c r="D1827" s="348"/>
      <c r="E1827" s="348"/>
      <c r="F1827" s="348"/>
      <c r="G1827" s="348"/>
      <c r="H1827" s="348"/>
      <c r="I1827" s="348"/>
      <c r="J1827" s="348"/>
      <c r="K1827" s="348"/>
    </row>
    <row r="1828" spans="1:11" ht="15" customHeight="1" x14ac:dyDescent="0.25">
      <c r="A1828" s="70"/>
      <c r="B1828" s="70"/>
      <c r="C1828" s="70"/>
      <c r="D1828" s="70"/>
      <c r="E1828" s="70"/>
      <c r="F1828" s="78">
        <f>'proje ve personel bilgileri'!$B$5</f>
        <v>0</v>
      </c>
      <c r="G1828" s="72">
        <f>IF('proje ve personel bilgileri'!$B$6=1,"/ Ocak ayına aittir.",(IF('proje ve personel bilgileri'!$B$6=2,"/ Temmuz ayına aittir.",0)))</f>
        <v>0</v>
      </c>
      <c r="H1828" s="70"/>
      <c r="I1828" s="70"/>
      <c r="J1828" s="70"/>
      <c r="K1828" s="70"/>
    </row>
    <row r="1829" spans="1:11" ht="18.75" customHeight="1" x14ac:dyDescent="0.25">
      <c r="K1829" s="4" t="s">
        <v>86</v>
      </c>
    </row>
    <row r="1830" spans="1:11" ht="15.75" customHeight="1" x14ac:dyDescent="0.25">
      <c r="A1830" s="349" t="s">
        <v>2</v>
      </c>
      <c r="B1830" s="350"/>
      <c r="C1830" s="351">
        <f>'proje ve personel bilgileri'!$B$2</f>
        <v>0</v>
      </c>
      <c r="D1830" s="352"/>
      <c r="E1830" s="352"/>
      <c r="F1830" s="352"/>
      <c r="G1830" s="352"/>
      <c r="H1830" s="352"/>
      <c r="I1830" s="352"/>
      <c r="J1830" s="352"/>
      <c r="K1830" s="353"/>
    </row>
    <row r="1831" spans="1:11" ht="15.75" customHeight="1" x14ac:dyDescent="0.25">
      <c r="A1831" s="354" t="s">
        <v>4</v>
      </c>
      <c r="B1831" s="355"/>
      <c r="C1831" s="356">
        <f>'proje ve personel bilgileri'!$B$3</f>
        <v>0</v>
      </c>
      <c r="D1831" s="357"/>
      <c r="E1831" s="357"/>
      <c r="F1831" s="357"/>
      <c r="G1831" s="357"/>
      <c r="H1831" s="357"/>
      <c r="I1831" s="357"/>
      <c r="J1831" s="357"/>
      <c r="K1831" s="358"/>
    </row>
    <row r="1832" spans="1:11" ht="15" customHeight="1" x14ac:dyDescent="0.25">
      <c r="A1832" s="343" t="s">
        <v>87</v>
      </c>
      <c r="B1832" s="343" t="s">
        <v>15</v>
      </c>
      <c r="C1832" s="343" t="s">
        <v>88</v>
      </c>
      <c r="D1832" s="344" t="s">
        <v>89</v>
      </c>
      <c r="E1832" s="346"/>
      <c r="F1832" s="347"/>
      <c r="G1832" s="343" t="s">
        <v>90</v>
      </c>
      <c r="H1832" s="333" t="s">
        <v>91</v>
      </c>
      <c r="I1832" s="333" t="s">
        <v>92</v>
      </c>
      <c r="J1832" s="333" t="s">
        <v>93</v>
      </c>
      <c r="K1832" s="336" t="s">
        <v>94</v>
      </c>
    </row>
    <row r="1833" spans="1:11" ht="15.75" customHeight="1" x14ac:dyDescent="0.25">
      <c r="A1833" s="338"/>
      <c r="B1833" s="338"/>
      <c r="C1833" s="338"/>
      <c r="D1833" s="345"/>
      <c r="E1833" s="339" t="s">
        <v>95</v>
      </c>
      <c r="F1833" s="340"/>
      <c r="G1833" s="338"/>
      <c r="H1833" s="334"/>
      <c r="I1833" s="334"/>
      <c r="J1833" s="334"/>
      <c r="K1833" s="337"/>
    </row>
    <row r="1834" spans="1:11" ht="60.75" customHeight="1" x14ac:dyDescent="0.25">
      <c r="A1834" s="338"/>
      <c r="B1834" s="338"/>
      <c r="C1834" s="338"/>
      <c r="D1834" s="345"/>
      <c r="E1834" s="5" t="s">
        <v>104</v>
      </c>
      <c r="F1834" s="5" t="s">
        <v>97</v>
      </c>
      <c r="G1834" s="338"/>
      <c r="H1834" s="334"/>
      <c r="I1834" s="335"/>
      <c r="J1834" s="335"/>
      <c r="K1834" s="338"/>
    </row>
    <row r="1835" spans="1:11" ht="15.75" customHeight="1" x14ac:dyDescent="0.25">
      <c r="A1835" s="338"/>
      <c r="B1835" s="338"/>
      <c r="C1835" s="338"/>
      <c r="D1835" s="345"/>
      <c r="E1835" s="6" t="s">
        <v>98</v>
      </c>
      <c r="F1835" s="6" t="s">
        <v>98</v>
      </c>
      <c r="G1835" s="294" t="s">
        <v>98</v>
      </c>
      <c r="H1835" s="294" t="s">
        <v>98</v>
      </c>
      <c r="I1835" s="297" t="s">
        <v>98</v>
      </c>
      <c r="J1835" s="6" t="s">
        <v>98</v>
      </c>
      <c r="K1835" s="338"/>
    </row>
    <row r="1836" spans="1:11" ht="15.75" customHeight="1" x14ac:dyDescent="0.25">
      <c r="A1836" s="1">
        <v>937</v>
      </c>
      <c r="B1836" s="101" t="str">
        <f>IF('proje ve personel bilgileri'!A950&lt;&gt;0,('proje ve personel bilgileri'!A950)," ")</f>
        <v xml:space="preserve"> </v>
      </c>
      <c r="C1836" s="102"/>
      <c r="D1836" s="103"/>
      <c r="E1836" s="103"/>
      <c r="F1836" s="103"/>
      <c r="G1836" s="103"/>
      <c r="H1836" s="103"/>
      <c r="I1836" s="103"/>
      <c r="J1836" s="103"/>
      <c r="K1836" s="104">
        <f t="shared" ref="K1836:K1853" si="104">IF(D1836&lt;&gt;0,SUM(D1836+E1836+F1836+G1836-H1836-I1836-J1836),0)</f>
        <v>0</v>
      </c>
    </row>
    <row r="1837" spans="1:11" ht="15.75" customHeight="1" x14ac:dyDescent="0.25">
      <c r="A1837" s="2">
        <v>938</v>
      </c>
      <c r="B1837" s="101" t="str">
        <f>IF('proje ve personel bilgileri'!A951&lt;&gt;0,('proje ve personel bilgileri'!A951)," ")</f>
        <v xml:space="preserve"> </v>
      </c>
      <c r="C1837" s="105"/>
      <c r="D1837" s="296"/>
      <c r="E1837" s="296"/>
      <c r="F1837" s="296"/>
      <c r="G1837" s="296"/>
      <c r="H1837" s="296"/>
      <c r="I1837" s="296"/>
      <c r="J1837" s="296"/>
      <c r="K1837" s="104">
        <f t="shared" si="104"/>
        <v>0</v>
      </c>
    </row>
    <row r="1838" spans="1:11" ht="15.75" customHeight="1" x14ac:dyDescent="0.25">
      <c r="A1838" s="1">
        <v>939</v>
      </c>
      <c r="B1838" s="101" t="str">
        <f>IF('proje ve personel bilgileri'!A952&lt;&gt;0,('proje ve personel bilgileri'!A952)," ")</f>
        <v xml:space="preserve"> </v>
      </c>
      <c r="C1838" s="105"/>
      <c r="D1838" s="296"/>
      <c r="E1838" s="296"/>
      <c r="F1838" s="296"/>
      <c r="G1838" s="296"/>
      <c r="H1838" s="296"/>
      <c r="I1838" s="296"/>
      <c r="J1838" s="296"/>
      <c r="K1838" s="104">
        <f t="shared" si="104"/>
        <v>0</v>
      </c>
    </row>
    <row r="1839" spans="1:11" ht="15.75" customHeight="1" x14ac:dyDescent="0.25">
      <c r="A1839" s="2">
        <v>940</v>
      </c>
      <c r="B1839" s="101" t="str">
        <f>IF('proje ve personel bilgileri'!A953&lt;&gt;0,('proje ve personel bilgileri'!A953)," ")</f>
        <v xml:space="preserve"> </v>
      </c>
      <c r="C1839" s="105"/>
      <c r="D1839" s="296"/>
      <c r="E1839" s="296"/>
      <c r="F1839" s="296"/>
      <c r="G1839" s="296"/>
      <c r="H1839" s="296"/>
      <c r="I1839" s="296"/>
      <c r="J1839" s="296"/>
      <c r="K1839" s="104">
        <f t="shared" si="104"/>
        <v>0</v>
      </c>
    </row>
    <row r="1840" spans="1:11" ht="15.75" customHeight="1" x14ac:dyDescent="0.25">
      <c r="A1840" s="1">
        <v>941</v>
      </c>
      <c r="B1840" s="101" t="str">
        <f>IF('proje ve personel bilgileri'!A954&lt;&gt;0,('proje ve personel bilgileri'!A954)," ")</f>
        <v xml:space="preserve"> </v>
      </c>
      <c r="C1840" s="105"/>
      <c r="D1840" s="296"/>
      <c r="E1840" s="296"/>
      <c r="F1840" s="296"/>
      <c r="G1840" s="296"/>
      <c r="H1840" s="296"/>
      <c r="I1840" s="296"/>
      <c r="J1840" s="296"/>
      <c r="K1840" s="104">
        <f t="shared" si="104"/>
        <v>0</v>
      </c>
    </row>
    <row r="1841" spans="1:11" ht="15.75" customHeight="1" x14ac:dyDescent="0.25">
      <c r="A1841" s="2">
        <v>942</v>
      </c>
      <c r="B1841" s="101" t="str">
        <f>IF('proje ve personel bilgileri'!A955&lt;&gt;0,('proje ve personel bilgileri'!A955)," ")</f>
        <v xml:space="preserve"> </v>
      </c>
      <c r="C1841" s="105"/>
      <c r="D1841" s="296"/>
      <c r="E1841" s="296"/>
      <c r="F1841" s="296"/>
      <c r="G1841" s="296"/>
      <c r="H1841" s="296"/>
      <c r="I1841" s="296"/>
      <c r="J1841" s="296"/>
      <c r="K1841" s="104">
        <f t="shared" si="104"/>
        <v>0</v>
      </c>
    </row>
    <row r="1842" spans="1:11" ht="15.75" customHeight="1" x14ac:dyDescent="0.25">
      <c r="A1842" s="1">
        <v>943</v>
      </c>
      <c r="B1842" s="101" t="str">
        <f>IF('proje ve personel bilgileri'!A956&lt;&gt;0,('proje ve personel bilgileri'!A956)," ")</f>
        <v xml:space="preserve"> </v>
      </c>
      <c r="C1842" s="105"/>
      <c r="D1842" s="296"/>
      <c r="E1842" s="296"/>
      <c r="F1842" s="296"/>
      <c r="G1842" s="296"/>
      <c r="H1842" s="296"/>
      <c r="I1842" s="296"/>
      <c r="J1842" s="296"/>
      <c r="K1842" s="104">
        <f t="shared" si="104"/>
        <v>0</v>
      </c>
    </row>
    <row r="1843" spans="1:11" ht="15.75" customHeight="1" x14ac:dyDescent="0.25">
      <c r="A1843" s="2">
        <v>944</v>
      </c>
      <c r="B1843" s="101" t="str">
        <f>IF('proje ve personel bilgileri'!A957&lt;&gt;0,('proje ve personel bilgileri'!A957)," ")</f>
        <v xml:space="preserve"> </v>
      </c>
      <c r="C1843" s="105"/>
      <c r="D1843" s="296"/>
      <c r="E1843" s="296"/>
      <c r="F1843" s="296"/>
      <c r="G1843" s="296"/>
      <c r="H1843" s="296"/>
      <c r="I1843" s="296"/>
      <c r="J1843" s="296"/>
      <c r="K1843" s="104">
        <f t="shared" si="104"/>
        <v>0</v>
      </c>
    </row>
    <row r="1844" spans="1:11" ht="15.75" customHeight="1" x14ac:dyDescent="0.25">
      <c r="A1844" s="1">
        <v>945</v>
      </c>
      <c r="B1844" s="101" t="str">
        <f>IF('proje ve personel bilgileri'!A958&lt;&gt;0,('proje ve personel bilgileri'!A958)," ")</f>
        <v xml:space="preserve"> </v>
      </c>
      <c r="C1844" s="105"/>
      <c r="D1844" s="296"/>
      <c r="E1844" s="296"/>
      <c r="F1844" s="296"/>
      <c r="G1844" s="296"/>
      <c r="H1844" s="296"/>
      <c r="I1844" s="296"/>
      <c r="J1844" s="296"/>
      <c r="K1844" s="104">
        <f t="shared" si="104"/>
        <v>0</v>
      </c>
    </row>
    <row r="1845" spans="1:11" ht="15.75" customHeight="1" x14ac:dyDescent="0.25">
      <c r="A1845" s="2">
        <v>946</v>
      </c>
      <c r="B1845" s="101" t="str">
        <f>IF('proje ve personel bilgileri'!A959&lt;&gt;0,('proje ve personel bilgileri'!A959)," ")</f>
        <v xml:space="preserve"> </v>
      </c>
      <c r="C1845" s="105"/>
      <c r="D1845" s="296"/>
      <c r="E1845" s="296"/>
      <c r="F1845" s="296"/>
      <c r="G1845" s="296"/>
      <c r="H1845" s="296"/>
      <c r="I1845" s="296"/>
      <c r="J1845" s="296"/>
      <c r="K1845" s="104">
        <f t="shared" si="104"/>
        <v>0</v>
      </c>
    </row>
    <row r="1846" spans="1:11" ht="15.75" customHeight="1" x14ac:dyDescent="0.25">
      <c r="A1846" s="1">
        <v>947</v>
      </c>
      <c r="B1846" s="101" t="str">
        <f>IF('proje ve personel bilgileri'!A960&lt;&gt;0,('proje ve personel bilgileri'!A960)," ")</f>
        <v xml:space="preserve"> </v>
      </c>
      <c r="C1846" s="105"/>
      <c r="D1846" s="296"/>
      <c r="E1846" s="296"/>
      <c r="F1846" s="296"/>
      <c r="G1846" s="296"/>
      <c r="H1846" s="296"/>
      <c r="I1846" s="296"/>
      <c r="J1846" s="296"/>
      <c r="K1846" s="104">
        <f t="shared" si="104"/>
        <v>0</v>
      </c>
    </row>
    <row r="1847" spans="1:11" ht="15.75" customHeight="1" x14ac:dyDescent="0.25">
      <c r="A1847" s="2">
        <v>948</v>
      </c>
      <c r="B1847" s="101" t="str">
        <f>IF('proje ve personel bilgileri'!A961&lt;&gt;0,('proje ve personel bilgileri'!A961)," ")</f>
        <v xml:space="preserve"> </v>
      </c>
      <c r="C1847" s="105"/>
      <c r="D1847" s="296"/>
      <c r="E1847" s="296"/>
      <c r="F1847" s="296"/>
      <c r="G1847" s="296"/>
      <c r="H1847" s="296"/>
      <c r="I1847" s="296"/>
      <c r="J1847" s="296"/>
      <c r="K1847" s="104">
        <f t="shared" si="104"/>
        <v>0</v>
      </c>
    </row>
    <row r="1848" spans="1:11" ht="15.75" customHeight="1" x14ac:dyDescent="0.25">
      <c r="A1848" s="1">
        <v>949</v>
      </c>
      <c r="B1848" s="101" t="str">
        <f>IF('proje ve personel bilgileri'!A962&lt;&gt;0,('proje ve personel bilgileri'!A962)," ")</f>
        <v xml:space="preserve"> </v>
      </c>
      <c r="C1848" s="105"/>
      <c r="D1848" s="296"/>
      <c r="E1848" s="296"/>
      <c r="F1848" s="296"/>
      <c r="G1848" s="296"/>
      <c r="H1848" s="296"/>
      <c r="I1848" s="296"/>
      <c r="J1848" s="296"/>
      <c r="K1848" s="104">
        <f t="shared" si="104"/>
        <v>0</v>
      </c>
    </row>
    <row r="1849" spans="1:11" ht="15.75" customHeight="1" x14ac:dyDescent="0.25">
      <c r="A1849" s="2">
        <v>950</v>
      </c>
      <c r="B1849" s="101" t="str">
        <f>IF('proje ve personel bilgileri'!A963&lt;&gt;0,('proje ve personel bilgileri'!A963)," ")</f>
        <v xml:space="preserve"> </v>
      </c>
      <c r="C1849" s="105"/>
      <c r="D1849" s="296"/>
      <c r="E1849" s="296"/>
      <c r="F1849" s="296"/>
      <c r="G1849" s="296"/>
      <c r="H1849" s="296"/>
      <c r="I1849" s="296"/>
      <c r="J1849" s="296"/>
      <c r="K1849" s="104">
        <f t="shared" si="104"/>
        <v>0</v>
      </c>
    </row>
    <row r="1850" spans="1:11" ht="15.75" customHeight="1" x14ac:dyDescent="0.25">
      <c r="A1850" s="1">
        <v>951</v>
      </c>
      <c r="B1850" s="101" t="str">
        <f>IF('proje ve personel bilgileri'!A964&lt;&gt;0,('proje ve personel bilgileri'!A964)," ")</f>
        <v xml:space="preserve"> </v>
      </c>
      <c r="C1850" s="105"/>
      <c r="D1850" s="296"/>
      <c r="E1850" s="296"/>
      <c r="F1850" s="296"/>
      <c r="G1850" s="296"/>
      <c r="H1850" s="296"/>
      <c r="I1850" s="296"/>
      <c r="J1850" s="296"/>
      <c r="K1850" s="104">
        <f t="shared" si="104"/>
        <v>0</v>
      </c>
    </row>
    <row r="1851" spans="1:11" ht="15.75" customHeight="1" x14ac:dyDescent="0.25">
      <c r="A1851" s="2">
        <v>952</v>
      </c>
      <c r="B1851" s="101" t="str">
        <f>IF('proje ve personel bilgileri'!A965&lt;&gt;0,('proje ve personel bilgileri'!A965)," ")</f>
        <v xml:space="preserve"> </v>
      </c>
      <c r="C1851" s="105"/>
      <c r="D1851" s="296"/>
      <c r="E1851" s="296"/>
      <c r="F1851" s="296"/>
      <c r="G1851" s="296"/>
      <c r="H1851" s="296"/>
      <c r="I1851" s="296"/>
      <c r="J1851" s="296"/>
      <c r="K1851" s="104">
        <f t="shared" si="104"/>
        <v>0</v>
      </c>
    </row>
    <row r="1852" spans="1:11" ht="15.75" customHeight="1" x14ac:dyDescent="0.25">
      <c r="A1852" s="1">
        <v>953</v>
      </c>
      <c r="B1852" s="101" t="str">
        <f>IF('proje ve personel bilgileri'!A966&lt;&gt;0,('proje ve personel bilgileri'!A966)," ")</f>
        <v xml:space="preserve"> </v>
      </c>
      <c r="C1852" s="105"/>
      <c r="D1852" s="296"/>
      <c r="E1852" s="296"/>
      <c r="F1852" s="296"/>
      <c r="G1852" s="296"/>
      <c r="H1852" s="296"/>
      <c r="I1852" s="296"/>
      <c r="J1852" s="296"/>
      <c r="K1852" s="104">
        <f t="shared" si="104"/>
        <v>0</v>
      </c>
    </row>
    <row r="1853" spans="1:11" ht="15" customHeight="1" x14ac:dyDescent="0.25">
      <c r="A1853" s="2">
        <v>954</v>
      </c>
      <c r="B1853" s="101" t="str">
        <f>IF('proje ve personel bilgileri'!A967&lt;&gt;0,('proje ve personel bilgileri'!A967)," ")</f>
        <v xml:space="preserve"> </v>
      </c>
      <c r="C1853" s="105"/>
      <c r="D1853" s="296"/>
      <c r="E1853" s="296"/>
      <c r="F1853" s="296"/>
      <c r="G1853" s="296"/>
      <c r="H1853" s="296"/>
      <c r="I1853" s="296"/>
      <c r="J1853" s="296"/>
      <c r="K1853" s="104">
        <f t="shared" si="104"/>
        <v>0</v>
      </c>
    </row>
    <row r="1854" spans="1:11" ht="15.75" customHeight="1" x14ac:dyDescent="0.25">
      <c r="A1854" s="341" t="s">
        <v>99</v>
      </c>
      <c r="B1854" s="342"/>
      <c r="C1854" s="7" t="str">
        <f t="shared" ref="C1854:J1854" si="105">IF($K$28&lt;&gt;0,SUM(C1836:C1853)," ")</f>
        <v xml:space="preserve"> </v>
      </c>
      <c r="D1854" s="8" t="str">
        <f t="shared" si="105"/>
        <v xml:space="preserve"> </v>
      </c>
      <c r="E1854" s="8" t="str">
        <f t="shared" si="105"/>
        <v xml:space="preserve"> </v>
      </c>
      <c r="F1854" s="8" t="str">
        <f t="shared" si="105"/>
        <v xml:space="preserve"> </v>
      </c>
      <c r="G1854" s="8" t="str">
        <f t="shared" si="105"/>
        <v xml:space="preserve"> </v>
      </c>
      <c r="H1854" s="8" t="str">
        <f t="shared" si="105"/>
        <v xml:space="preserve"> </v>
      </c>
      <c r="I1854" s="8" t="str">
        <f t="shared" si="105"/>
        <v xml:space="preserve"> </v>
      </c>
      <c r="J1854" s="8" t="str">
        <f t="shared" si="105"/>
        <v xml:space="preserve"> </v>
      </c>
      <c r="K1854" s="9">
        <f>SUM(K1836:K1853)+K1818</f>
        <v>0</v>
      </c>
    </row>
    <row r="1855" spans="1:11" ht="15" customHeight="1" x14ac:dyDescent="0.25">
      <c r="A1855" s="300"/>
    </row>
    <row r="1856" spans="1:11" ht="15" customHeight="1" x14ac:dyDescent="0.25">
      <c r="A1856" s="332" t="s">
        <v>100</v>
      </c>
      <c r="B1856" s="332"/>
      <c r="C1856" s="332"/>
      <c r="D1856" s="332"/>
      <c r="E1856" s="332"/>
      <c r="F1856" s="332"/>
      <c r="G1856" s="332"/>
      <c r="H1856" s="332"/>
      <c r="I1856" s="332"/>
      <c r="J1856" s="332"/>
      <c r="K1856" s="332"/>
    </row>
    <row r="1857" spans="1:11" ht="15" customHeight="1" x14ac:dyDescent="0.25">
      <c r="A1857" s="51"/>
    </row>
    <row r="1858" spans="1:11" ht="15" customHeight="1" x14ac:dyDescent="0.25">
      <c r="A1858" s="298" t="s">
        <v>101</v>
      </c>
    </row>
    <row r="1859" spans="1:11" ht="15" customHeight="1" x14ac:dyDescent="0.25">
      <c r="C1859" s="298" t="s">
        <v>102</v>
      </c>
      <c r="E1859" s="298" t="s">
        <v>103</v>
      </c>
    </row>
    <row r="1863" spans="1:11" ht="15.75" customHeight="1" x14ac:dyDescent="0.25">
      <c r="A1863" s="348" t="s">
        <v>85</v>
      </c>
      <c r="B1863" s="348"/>
      <c r="C1863" s="348"/>
      <c r="D1863" s="348"/>
      <c r="E1863" s="348"/>
      <c r="F1863" s="348"/>
      <c r="G1863" s="348"/>
      <c r="H1863" s="348"/>
      <c r="I1863" s="348"/>
      <c r="J1863" s="348"/>
      <c r="K1863" s="348"/>
    </row>
    <row r="1864" spans="1:11" ht="15" customHeight="1" x14ac:dyDescent="0.25">
      <c r="A1864" s="70"/>
      <c r="B1864" s="70"/>
      <c r="C1864" s="70"/>
      <c r="D1864" s="70"/>
      <c r="E1864" s="70"/>
      <c r="F1864" s="78">
        <f>'proje ve personel bilgileri'!$B$5</f>
        <v>0</v>
      </c>
      <c r="G1864" s="72">
        <f>IF('proje ve personel bilgileri'!$B$6=1,"/ Ocak ayına aittir.",(IF('proje ve personel bilgileri'!$B$6=2,"/ Temmuz ayına aittir.",0)))</f>
        <v>0</v>
      </c>
      <c r="H1864" s="70"/>
      <c r="I1864" s="70"/>
      <c r="J1864" s="70"/>
      <c r="K1864" s="70"/>
    </row>
    <row r="1865" spans="1:11" ht="18.75" customHeight="1" x14ac:dyDescent="0.25">
      <c r="K1865" s="4" t="s">
        <v>86</v>
      </c>
    </row>
    <row r="1866" spans="1:11" ht="15.75" customHeight="1" x14ac:dyDescent="0.25">
      <c r="A1866" s="349" t="s">
        <v>2</v>
      </c>
      <c r="B1866" s="350"/>
      <c r="C1866" s="351">
        <f>'proje ve personel bilgileri'!$B$2</f>
        <v>0</v>
      </c>
      <c r="D1866" s="352"/>
      <c r="E1866" s="352"/>
      <c r="F1866" s="352"/>
      <c r="G1866" s="352"/>
      <c r="H1866" s="352"/>
      <c r="I1866" s="352"/>
      <c r="J1866" s="352"/>
      <c r="K1866" s="353"/>
    </row>
    <row r="1867" spans="1:11" ht="15.75" customHeight="1" x14ac:dyDescent="0.25">
      <c r="A1867" s="354" t="s">
        <v>4</v>
      </c>
      <c r="B1867" s="355"/>
      <c r="C1867" s="356">
        <f>'proje ve personel bilgileri'!$B$3</f>
        <v>0</v>
      </c>
      <c r="D1867" s="357"/>
      <c r="E1867" s="357"/>
      <c r="F1867" s="357"/>
      <c r="G1867" s="357"/>
      <c r="H1867" s="357"/>
      <c r="I1867" s="357"/>
      <c r="J1867" s="357"/>
      <c r="K1867" s="358"/>
    </row>
    <row r="1868" spans="1:11" ht="15" customHeight="1" x14ac:dyDescent="0.25">
      <c r="A1868" s="343" t="s">
        <v>87</v>
      </c>
      <c r="B1868" s="343" t="s">
        <v>15</v>
      </c>
      <c r="C1868" s="343" t="s">
        <v>88</v>
      </c>
      <c r="D1868" s="344" t="s">
        <v>89</v>
      </c>
      <c r="E1868" s="346"/>
      <c r="F1868" s="347"/>
      <c r="G1868" s="343" t="s">
        <v>90</v>
      </c>
      <c r="H1868" s="333" t="s">
        <v>91</v>
      </c>
      <c r="I1868" s="333" t="s">
        <v>92</v>
      </c>
      <c r="J1868" s="333" t="s">
        <v>93</v>
      </c>
      <c r="K1868" s="336" t="s">
        <v>94</v>
      </c>
    </row>
    <row r="1869" spans="1:11" ht="15.75" customHeight="1" x14ac:dyDescent="0.25">
      <c r="A1869" s="338"/>
      <c r="B1869" s="338"/>
      <c r="C1869" s="338"/>
      <c r="D1869" s="345"/>
      <c r="E1869" s="339" t="s">
        <v>95</v>
      </c>
      <c r="F1869" s="340"/>
      <c r="G1869" s="338"/>
      <c r="H1869" s="334"/>
      <c r="I1869" s="334"/>
      <c r="J1869" s="334"/>
      <c r="K1869" s="337"/>
    </row>
    <row r="1870" spans="1:11" ht="60.75" customHeight="1" x14ac:dyDescent="0.25">
      <c r="A1870" s="338"/>
      <c r="B1870" s="338"/>
      <c r="C1870" s="338"/>
      <c r="D1870" s="345"/>
      <c r="E1870" s="5" t="s">
        <v>104</v>
      </c>
      <c r="F1870" s="5" t="s">
        <v>97</v>
      </c>
      <c r="G1870" s="338"/>
      <c r="H1870" s="334"/>
      <c r="I1870" s="335"/>
      <c r="J1870" s="335"/>
      <c r="K1870" s="338"/>
    </row>
    <row r="1871" spans="1:11" ht="15.75" customHeight="1" x14ac:dyDescent="0.25">
      <c r="A1871" s="338"/>
      <c r="B1871" s="338"/>
      <c r="C1871" s="338"/>
      <c r="D1871" s="345"/>
      <c r="E1871" s="6" t="s">
        <v>98</v>
      </c>
      <c r="F1871" s="6" t="s">
        <v>98</v>
      </c>
      <c r="G1871" s="294" t="s">
        <v>98</v>
      </c>
      <c r="H1871" s="294" t="s">
        <v>98</v>
      </c>
      <c r="I1871" s="297" t="s">
        <v>98</v>
      </c>
      <c r="J1871" s="6" t="s">
        <v>98</v>
      </c>
      <c r="K1871" s="338"/>
    </row>
    <row r="1872" spans="1:11" ht="15.75" customHeight="1" x14ac:dyDescent="0.25">
      <c r="A1872" s="1">
        <v>955</v>
      </c>
      <c r="B1872" s="101" t="str">
        <f>IF('proje ve personel bilgileri'!A968&lt;&gt;0,('proje ve personel bilgileri'!A968)," ")</f>
        <v xml:space="preserve"> </v>
      </c>
      <c r="C1872" s="102"/>
      <c r="D1872" s="103"/>
      <c r="E1872" s="103"/>
      <c r="F1872" s="103"/>
      <c r="G1872" s="103"/>
      <c r="H1872" s="103"/>
      <c r="I1872" s="103"/>
      <c r="J1872" s="103"/>
      <c r="K1872" s="104">
        <f t="shared" ref="K1872:K1889" si="106">IF(D1872&lt;&gt;0,SUM(D1872+E1872+F1872+G1872-H1872-I1872-J1872),0)</f>
        <v>0</v>
      </c>
    </row>
    <row r="1873" spans="1:11" ht="15.75" customHeight="1" x14ac:dyDescent="0.25">
      <c r="A1873" s="2">
        <v>956</v>
      </c>
      <c r="B1873" s="101" t="str">
        <f>IF('proje ve personel bilgileri'!A969&lt;&gt;0,('proje ve personel bilgileri'!A969)," ")</f>
        <v xml:space="preserve"> </v>
      </c>
      <c r="C1873" s="105"/>
      <c r="D1873" s="296"/>
      <c r="E1873" s="296"/>
      <c r="F1873" s="296"/>
      <c r="G1873" s="296"/>
      <c r="H1873" s="296"/>
      <c r="I1873" s="296"/>
      <c r="J1873" s="296"/>
      <c r="K1873" s="104">
        <f t="shared" si="106"/>
        <v>0</v>
      </c>
    </row>
    <row r="1874" spans="1:11" ht="15.75" customHeight="1" x14ac:dyDescent="0.25">
      <c r="A1874" s="1">
        <v>957</v>
      </c>
      <c r="B1874" s="101" t="str">
        <f>IF('proje ve personel bilgileri'!A970&lt;&gt;0,('proje ve personel bilgileri'!A970)," ")</f>
        <v xml:space="preserve"> </v>
      </c>
      <c r="C1874" s="105"/>
      <c r="D1874" s="296"/>
      <c r="E1874" s="296"/>
      <c r="F1874" s="296"/>
      <c r="G1874" s="296"/>
      <c r="H1874" s="296"/>
      <c r="I1874" s="296"/>
      <c r="J1874" s="296"/>
      <c r="K1874" s="104">
        <f t="shared" si="106"/>
        <v>0</v>
      </c>
    </row>
    <row r="1875" spans="1:11" ht="15.75" customHeight="1" x14ac:dyDescent="0.25">
      <c r="A1875" s="2">
        <v>958</v>
      </c>
      <c r="B1875" s="101" t="str">
        <f>IF('proje ve personel bilgileri'!A971&lt;&gt;0,('proje ve personel bilgileri'!A971)," ")</f>
        <v xml:space="preserve"> </v>
      </c>
      <c r="C1875" s="105"/>
      <c r="D1875" s="296"/>
      <c r="E1875" s="296"/>
      <c r="F1875" s="296"/>
      <c r="G1875" s="296"/>
      <c r="H1875" s="296"/>
      <c r="I1875" s="296"/>
      <c r="J1875" s="296"/>
      <c r="K1875" s="104">
        <f t="shared" si="106"/>
        <v>0</v>
      </c>
    </row>
    <row r="1876" spans="1:11" ht="15.75" customHeight="1" x14ac:dyDescent="0.25">
      <c r="A1876" s="1">
        <v>959</v>
      </c>
      <c r="B1876" s="101" t="str">
        <f>IF('proje ve personel bilgileri'!A972&lt;&gt;0,('proje ve personel bilgileri'!A972)," ")</f>
        <v xml:space="preserve"> </v>
      </c>
      <c r="C1876" s="105"/>
      <c r="D1876" s="296"/>
      <c r="E1876" s="296"/>
      <c r="F1876" s="296"/>
      <c r="G1876" s="296"/>
      <c r="H1876" s="296"/>
      <c r="I1876" s="296"/>
      <c r="J1876" s="296"/>
      <c r="K1876" s="104">
        <f t="shared" si="106"/>
        <v>0</v>
      </c>
    </row>
    <row r="1877" spans="1:11" ht="15.75" customHeight="1" x14ac:dyDescent="0.25">
      <c r="A1877" s="2">
        <v>960</v>
      </c>
      <c r="B1877" s="101" t="str">
        <f>IF('proje ve personel bilgileri'!A973&lt;&gt;0,('proje ve personel bilgileri'!A973)," ")</f>
        <v xml:space="preserve"> </v>
      </c>
      <c r="C1877" s="105"/>
      <c r="D1877" s="296"/>
      <c r="E1877" s="296"/>
      <c r="F1877" s="296"/>
      <c r="G1877" s="296"/>
      <c r="H1877" s="296"/>
      <c r="I1877" s="296"/>
      <c r="J1877" s="296"/>
      <c r="K1877" s="104">
        <f t="shared" si="106"/>
        <v>0</v>
      </c>
    </row>
    <row r="1878" spans="1:11" ht="15.75" customHeight="1" x14ac:dyDescent="0.25">
      <c r="A1878" s="1">
        <v>961</v>
      </c>
      <c r="B1878" s="101" t="str">
        <f>IF('proje ve personel bilgileri'!A974&lt;&gt;0,('proje ve personel bilgileri'!A974)," ")</f>
        <v xml:space="preserve"> </v>
      </c>
      <c r="C1878" s="105"/>
      <c r="D1878" s="296"/>
      <c r="E1878" s="296"/>
      <c r="F1878" s="296"/>
      <c r="G1878" s="296"/>
      <c r="H1878" s="296"/>
      <c r="I1878" s="296"/>
      <c r="J1878" s="296"/>
      <c r="K1878" s="104">
        <f t="shared" si="106"/>
        <v>0</v>
      </c>
    </row>
    <row r="1879" spans="1:11" ht="15.75" customHeight="1" x14ac:dyDescent="0.25">
      <c r="A1879" s="2">
        <v>962</v>
      </c>
      <c r="B1879" s="101" t="str">
        <f>IF('proje ve personel bilgileri'!A975&lt;&gt;0,('proje ve personel bilgileri'!A975)," ")</f>
        <v xml:space="preserve"> </v>
      </c>
      <c r="C1879" s="105"/>
      <c r="D1879" s="296"/>
      <c r="E1879" s="296"/>
      <c r="F1879" s="296"/>
      <c r="G1879" s="296"/>
      <c r="H1879" s="296"/>
      <c r="I1879" s="296"/>
      <c r="J1879" s="296"/>
      <c r="K1879" s="104">
        <f t="shared" si="106"/>
        <v>0</v>
      </c>
    </row>
    <row r="1880" spans="1:11" ht="15.75" customHeight="1" x14ac:dyDescent="0.25">
      <c r="A1880" s="1">
        <v>963</v>
      </c>
      <c r="B1880" s="101" t="str">
        <f>IF('proje ve personel bilgileri'!A976&lt;&gt;0,('proje ve personel bilgileri'!A976)," ")</f>
        <v xml:space="preserve"> </v>
      </c>
      <c r="C1880" s="105"/>
      <c r="D1880" s="296"/>
      <c r="E1880" s="296"/>
      <c r="F1880" s="296"/>
      <c r="G1880" s="296"/>
      <c r="H1880" s="296"/>
      <c r="I1880" s="296"/>
      <c r="J1880" s="296"/>
      <c r="K1880" s="104">
        <f t="shared" si="106"/>
        <v>0</v>
      </c>
    </row>
    <row r="1881" spans="1:11" ht="15.75" customHeight="1" x14ac:dyDescent="0.25">
      <c r="A1881" s="2">
        <v>964</v>
      </c>
      <c r="B1881" s="101" t="str">
        <f>IF('proje ve personel bilgileri'!A977&lt;&gt;0,('proje ve personel bilgileri'!A977)," ")</f>
        <v xml:space="preserve"> </v>
      </c>
      <c r="C1881" s="105"/>
      <c r="D1881" s="296"/>
      <c r="E1881" s="296"/>
      <c r="F1881" s="296"/>
      <c r="G1881" s="296"/>
      <c r="H1881" s="296"/>
      <c r="I1881" s="296"/>
      <c r="J1881" s="296"/>
      <c r="K1881" s="104">
        <f t="shared" si="106"/>
        <v>0</v>
      </c>
    </row>
    <row r="1882" spans="1:11" ht="15.75" customHeight="1" x14ac:dyDescent="0.25">
      <c r="A1882" s="1">
        <v>965</v>
      </c>
      <c r="B1882" s="101" t="str">
        <f>IF('proje ve personel bilgileri'!A978&lt;&gt;0,('proje ve personel bilgileri'!A978)," ")</f>
        <v xml:space="preserve"> </v>
      </c>
      <c r="C1882" s="105"/>
      <c r="D1882" s="296"/>
      <c r="E1882" s="296"/>
      <c r="F1882" s="296"/>
      <c r="G1882" s="296"/>
      <c r="H1882" s="296"/>
      <c r="I1882" s="296"/>
      <c r="J1882" s="296"/>
      <c r="K1882" s="104">
        <f t="shared" si="106"/>
        <v>0</v>
      </c>
    </row>
    <row r="1883" spans="1:11" ht="15.75" customHeight="1" x14ac:dyDescent="0.25">
      <c r="A1883" s="2">
        <v>966</v>
      </c>
      <c r="B1883" s="101" t="str">
        <f>IF('proje ve personel bilgileri'!A979&lt;&gt;0,('proje ve personel bilgileri'!A979)," ")</f>
        <v xml:space="preserve"> </v>
      </c>
      <c r="C1883" s="105"/>
      <c r="D1883" s="296"/>
      <c r="E1883" s="296"/>
      <c r="F1883" s="296"/>
      <c r="G1883" s="296"/>
      <c r="H1883" s="296"/>
      <c r="I1883" s="296"/>
      <c r="J1883" s="296"/>
      <c r="K1883" s="104">
        <f t="shared" si="106"/>
        <v>0</v>
      </c>
    </row>
    <row r="1884" spans="1:11" ht="15.75" customHeight="1" x14ac:dyDescent="0.25">
      <c r="A1884" s="1">
        <v>967</v>
      </c>
      <c r="B1884" s="101" t="str">
        <f>IF('proje ve personel bilgileri'!A980&lt;&gt;0,('proje ve personel bilgileri'!A980)," ")</f>
        <v xml:space="preserve"> </v>
      </c>
      <c r="C1884" s="105"/>
      <c r="D1884" s="296"/>
      <c r="E1884" s="296"/>
      <c r="F1884" s="296"/>
      <c r="G1884" s="296"/>
      <c r="H1884" s="296"/>
      <c r="I1884" s="296"/>
      <c r="J1884" s="296"/>
      <c r="K1884" s="104">
        <f t="shared" si="106"/>
        <v>0</v>
      </c>
    </row>
    <row r="1885" spans="1:11" ht="15.75" customHeight="1" x14ac:dyDescent="0.25">
      <c r="A1885" s="2">
        <v>968</v>
      </c>
      <c r="B1885" s="101" t="str">
        <f>IF('proje ve personel bilgileri'!A981&lt;&gt;0,('proje ve personel bilgileri'!A981)," ")</f>
        <v xml:space="preserve"> </v>
      </c>
      <c r="C1885" s="105"/>
      <c r="D1885" s="296"/>
      <c r="E1885" s="296"/>
      <c r="F1885" s="296"/>
      <c r="G1885" s="296"/>
      <c r="H1885" s="296"/>
      <c r="I1885" s="296"/>
      <c r="J1885" s="296"/>
      <c r="K1885" s="104">
        <f t="shared" si="106"/>
        <v>0</v>
      </c>
    </row>
    <row r="1886" spans="1:11" ht="15.75" customHeight="1" x14ac:dyDescent="0.25">
      <c r="A1886" s="1">
        <v>969</v>
      </c>
      <c r="B1886" s="101" t="str">
        <f>IF('proje ve personel bilgileri'!A982&lt;&gt;0,('proje ve personel bilgileri'!A982)," ")</f>
        <v xml:space="preserve"> </v>
      </c>
      <c r="C1886" s="105"/>
      <c r="D1886" s="296"/>
      <c r="E1886" s="296"/>
      <c r="F1886" s="296"/>
      <c r="G1886" s="296"/>
      <c r="H1886" s="296"/>
      <c r="I1886" s="296"/>
      <c r="J1886" s="296"/>
      <c r="K1886" s="104">
        <f t="shared" si="106"/>
        <v>0</v>
      </c>
    </row>
    <row r="1887" spans="1:11" ht="15.75" customHeight="1" x14ac:dyDescent="0.25">
      <c r="A1887" s="2">
        <v>970</v>
      </c>
      <c r="B1887" s="101" t="str">
        <f>IF('proje ve personel bilgileri'!A983&lt;&gt;0,('proje ve personel bilgileri'!A983)," ")</f>
        <v xml:space="preserve"> </v>
      </c>
      <c r="C1887" s="105"/>
      <c r="D1887" s="296"/>
      <c r="E1887" s="296"/>
      <c r="F1887" s="296"/>
      <c r="G1887" s="296"/>
      <c r="H1887" s="296"/>
      <c r="I1887" s="296"/>
      <c r="J1887" s="296"/>
      <c r="K1887" s="104">
        <f t="shared" si="106"/>
        <v>0</v>
      </c>
    </row>
    <row r="1888" spans="1:11" ht="15.75" customHeight="1" x14ac:dyDescent="0.25">
      <c r="A1888" s="1">
        <v>971</v>
      </c>
      <c r="B1888" s="101" t="str">
        <f>IF('proje ve personel bilgileri'!A984&lt;&gt;0,('proje ve personel bilgileri'!A984)," ")</f>
        <v xml:space="preserve"> </v>
      </c>
      <c r="C1888" s="105"/>
      <c r="D1888" s="296"/>
      <c r="E1888" s="296"/>
      <c r="F1888" s="296"/>
      <c r="G1888" s="296"/>
      <c r="H1888" s="296"/>
      <c r="I1888" s="296"/>
      <c r="J1888" s="296"/>
      <c r="K1888" s="104">
        <f t="shared" si="106"/>
        <v>0</v>
      </c>
    </row>
    <row r="1889" spans="1:11" ht="15" customHeight="1" x14ac:dyDescent="0.25">
      <c r="A1889" s="2">
        <v>972</v>
      </c>
      <c r="B1889" s="101" t="str">
        <f>IF('proje ve personel bilgileri'!A985&lt;&gt;0,('proje ve personel bilgileri'!A985)," ")</f>
        <v xml:space="preserve"> </v>
      </c>
      <c r="C1889" s="105"/>
      <c r="D1889" s="296"/>
      <c r="E1889" s="296"/>
      <c r="F1889" s="296"/>
      <c r="G1889" s="296"/>
      <c r="H1889" s="296"/>
      <c r="I1889" s="296"/>
      <c r="J1889" s="296"/>
      <c r="K1889" s="104">
        <f t="shared" si="106"/>
        <v>0</v>
      </c>
    </row>
    <row r="1890" spans="1:11" ht="15.75" customHeight="1" x14ac:dyDescent="0.25">
      <c r="A1890" s="341" t="s">
        <v>99</v>
      </c>
      <c r="B1890" s="342"/>
      <c r="C1890" s="7" t="str">
        <f t="shared" ref="C1890:J1890" si="107">IF($K$28&lt;&gt;0,SUM(C1872:C1889)," ")</f>
        <v xml:space="preserve"> </v>
      </c>
      <c r="D1890" s="8" t="str">
        <f t="shared" si="107"/>
        <v xml:space="preserve"> </v>
      </c>
      <c r="E1890" s="8" t="str">
        <f t="shared" si="107"/>
        <v xml:space="preserve"> </v>
      </c>
      <c r="F1890" s="8" t="str">
        <f t="shared" si="107"/>
        <v xml:space="preserve"> </v>
      </c>
      <c r="G1890" s="8" t="str">
        <f t="shared" si="107"/>
        <v xml:space="preserve"> </v>
      </c>
      <c r="H1890" s="8" t="str">
        <f t="shared" si="107"/>
        <v xml:space="preserve"> </v>
      </c>
      <c r="I1890" s="8" t="str">
        <f t="shared" si="107"/>
        <v xml:space="preserve"> </v>
      </c>
      <c r="J1890" s="8" t="str">
        <f t="shared" si="107"/>
        <v xml:space="preserve"> </v>
      </c>
      <c r="K1890" s="9">
        <f>SUM(K1872:K1889)+K1854</f>
        <v>0</v>
      </c>
    </row>
    <row r="1891" spans="1:11" ht="15" customHeight="1" x14ac:dyDescent="0.25">
      <c r="A1891" s="300"/>
    </row>
    <row r="1892" spans="1:11" ht="15" customHeight="1" x14ac:dyDescent="0.25">
      <c r="A1892" s="332" t="s">
        <v>100</v>
      </c>
      <c r="B1892" s="332"/>
      <c r="C1892" s="332"/>
      <c r="D1892" s="332"/>
      <c r="E1892" s="332"/>
      <c r="F1892" s="332"/>
      <c r="G1892" s="332"/>
      <c r="H1892" s="332"/>
      <c r="I1892" s="332"/>
      <c r="J1892" s="332"/>
      <c r="K1892" s="332"/>
    </row>
    <row r="1893" spans="1:11" ht="15" customHeight="1" x14ac:dyDescent="0.25">
      <c r="A1893" s="51"/>
    </row>
    <row r="1894" spans="1:11" ht="15" customHeight="1" x14ac:dyDescent="0.25">
      <c r="A1894" s="298" t="s">
        <v>101</v>
      </c>
    </row>
    <row r="1895" spans="1:11" ht="15" customHeight="1" x14ac:dyDescent="0.25">
      <c r="C1895" s="298" t="s">
        <v>102</v>
      </c>
      <c r="E1895" s="298" t="s">
        <v>103</v>
      </c>
    </row>
    <row r="1899" spans="1:11" ht="15.75" customHeight="1" x14ac:dyDescent="0.25">
      <c r="A1899" s="348" t="s">
        <v>85</v>
      </c>
      <c r="B1899" s="348"/>
      <c r="C1899" s="348"/>
      <c r="D1899" s="348"/>
      <c r="E1899" s="348"/>
      <c r="F1899" s="348"/>
      <c r="G1899" s="348"/>
      <c r="H1899" s="348"/>
      <c r="I1899" s="348"/>
      <c r="J1899" s="348"/>
      <c r="K1899" s="348"/>
    </row>
    <row r="1900" spans="1:11" ht="15" customHeight="1" x14ac:dyDescent="0.25">
      <c r="A1900" s="70"/>
      <c r="B1900" s="70"/>
      <c r="C1900" s="70"/>
      <c r="D1900" s="70"/>
      <c r="E1900" s="70"/>
      <c r="F1900" s="78">
        <f>'proje ve personel bilgileri'!$B$5</f>
        <v>0</v>
      </c>
      <c r="G1900" s="72">
        <f>IF('proje ve personel bilgileri'!$B$6=1,"/ Ocak ayına aittir.",(IF('proje ve personel bilgileri'!$B$6=2,"/ Temmuz ayına aittir.",0)))</f>
        <v>0</v>
      </c>
      <c r="H1900" s="70"/>
      <c r="I1900" s="70"/>
      <c r="J1900" s="70"/>
      <c r="K1900" s="70"/>
    </row>
    <row r="1901" spans="1:11" ht="18.75" customHeight="1" x14ac:dyDescent="0.25">
      <c r="K1901" s="4" t="s">
        <v>86</v>
      </c>
    </row>
    <row r="1902" spans="1:11" ht="15.75" customHeight="1" x14ac:dyDescent="0.25">
      <c r="A1902" s="349" t="s">
        <v>2</v>
      </c>
      <c r="B1902" s="350"/>
      <c r="C1902" s="351">
        <f>'proje ve personel bilgileri'!$B$2</f>
        <v>0</v>
      </c>
      <c r="D1902" s="352"/>
      <c r="E1902" s="352"/>
      <c r="F1902" s="352"/>
      <c r="G1902" s="352"/>
      <c r="H1902" s="352"/>
      <c r="I1902" s="352"/>
      <c r="J1902" s="352"/>
      <c r="K1902" s="353"/>
    </row>
    <row r="1903" spans="1:11" ht="15.75" customHeight="1" x14ac:dyDescent="0.25">
      <c r="A1903" s="354" t="s">
        <v>4</v>
      </c>
      <c r="B1903" s="355"/>
      <c r="C1903" s="356">
        <f>'proje ve personel bilgileri'!$B$3</f>
        <v>0</v>
      </c>
      <c r="D1903" s="357"/>
      <c r="E1903" s="357"/>
      <c r="F1903" s="357"/>
      <c r="G1903" s="357"/>
      <c r="H1903" s="357"/>
      <c r="I1903" s="357"/>
      <c r="J1903" s="357"/>
      <c r="K1903" s="358"/>
    </row>
    <row r="1904" spans="1:11" ht="15" customHeight="1" x14ac:dyDescent="0.25">
      <c r="A1904" s="343" t="s">
        <v>87</v>
      </c>
      <c r="B1904" s="343" t="s">
        <v>15</v>
      </c>
      <c r="C1904" s="343" t="s">
        <v>88</v>
      </c>
      <c r="D1904" s="344" t="s">
        <v>89</v>
      </c>
      <c r="E1904" s="346"/>
      <c r="F1904" s="347"/>
      <c r="G1904" s="343" t="s">
        <v>90</v>
      </c>
      <c r="H1904" s="333" t="s">
        <v>91</v>
      </c>
      <c r="I1904" s="333" t="s">
        <v>92</v>
      </c>
      <c r="J1904" s="333" t="s">
        <v>93</v>
      </c>
      <c r="K1904" s="336" t="s">
        <v>94</v>
      </c>
    </row>
    <row r="1905" spans="1:11" ht="15.75" customHeight="1" x14ac:dyDescent="0.25">
      <c r="A1905" s="338"/>
      <c r="B1905" s="338"/>
      <c r="C1905" s="338"/>
      <c r="D1905" s="345"/>
      <c r="E1905" s="339" t="s">
        <v>95</v>
      </c>
      <c r="F1905" s="340"/>
      <c r="G1905" s="338"/>
      <c r="H1905" s="334"/>
      <c r="I1905" s="334"/>
      <c r="J1905" s="334"/>
      <c r="K1905" s="337"/>
    </row>
    <row r="1906" spans="1:11" ht="60.75" customHeight="1" x14ac:dyDescent="0.25">
      <c r="A1906" s="338"/>
      <c r="B1906" s="338"/>
      <c r="C1906" s="338"/>
      <c r="D1906" s="345"/>
      <c r="E1906" s="5" t="s">
        <v>104</v>
      </c>
      <c r="F1906" s="5" t="s">
        <v>97</v>
      </c>
      <c r="G1906" s="338"/>
      <c r="H1906" s="334"/>
      <c r="I1906" s="335"/>
      <c r="J1906" s="335"/>
      <c r="K1906" s="338"/>
    </row>
    <row r="1907" spans="1:11" ht="15.75" customHeight="1" x14ac:dyDescent="0.25">
      <c r="A1907" s="338"/>
      <c r="B1907" s="338"/>
      <c r="C1907" s="338"/>
      <c r="D1907" s="345"/>
      <c r="E1907" s="6" t="s">
        <v>98</v>
      </c>
      <c r="F1907" s="6" t="s">
        <v>98</v>
      </c>
      <c r="G1907" s="294" t="s">
        <v>98</v>
      </c>
      <c r="H1907" s="294" t="s">
        <v>98</v>
      </c>
      <c r="I1907" s="297" t="s">
        <v>98</v>
      </c>
      <c r="J1907" s="6" t="s">
        <v>98</v>
      </c>
      <c r="K1907" s="338"/>
    </row>
    <row r="1908" spans="1:11" ht="15.75" customHeight="1" x14ac:dyDescent="0.25">
      <c r="A1908" s="1">
        <v>973</v>
      </c>
      <c r="B1908" s="101" t="str">
        <f>IF('proje ve personel bilgileri'!A986&lt;&gt;0,('proje ve personel bilgileri'!A986)," ")</f>
        <v xml:space="preserve"> </v>
      </c>
      <c r="C1908" s="102"/>
      <c r="D1908" s="103"/>
      <c r="E1908" s="103"/>
      <c r="F1908" s="103"/>
      <c r="G1908" s="103"/>
      <c r="H1908" s="103"/>
      <c r="I1908" s="103"/>
      <c r="J1908" s="103"/>
      <c r="K1908" s="104">
        <f t="shared" ref="K1908:K1925" si="108">IF(D1908&lt;&gt;0,SUM(D1908+E1908+F1908+G1908-H1908-I1908-J1908),0)</f>
        <v>0</v>
      </c>
    </row>
    <row r="1909" spans="1:11" ht="15.75" customHeight="1" x14ac:dyDescent="0.25">
      <c r="A1909" s="2">
        <v>974</v>
      </c>
      <c r="B1909" s="101" t="str">
        <f>IF('proje ve personel bilgileri'!A987&lt;&gt;0,('proje ve personel bilgileri'!A987)," ")</f>
        <v xml:space="preserve"> </v>
      </c>
      <c r="C1909" s="105"/>
      <c r="D1909" s="296"/>
      <c r="E1909" s="296"/>
      <c r="F1909" s="296"/>
      <c r="G1909" s="296"/>
      <c r="H1909" s="296"/>
      <c r="I1909" s="296"/>
      <c r="J1909" s="296"/>
      <c r="K1909" s="104">
        <f t="shared" si="108"/>
        <v>0</v>
      </c>
    </row>
    <row r="1910" spans="1:11" ht="15.75" customHeight="1" x14ac:dyDescent="0.25">
      <c r="A1910" s="1">
        <v>975</v>
      </c>
      <c r="B1910" s="101" t="str">
        <f>IF('proje ve personel bilgileri'!A988&lt;&gt;0,('proje ve personel bilgileri'!A988)," ")</f>
        <v xml:space="preserve"> </v>
      </c>
      <c r="C1910" s="105"/>
      <c r="D1910" s="296"/>
      <c r="E1910" s="296"/>
      <c r="F1910" s="296"/>
      <c r="G1910" s="296"/>
      <c r="H1910" s="296"/>
      <c r="I1910" s="296"/>
      <c r="J1910" s="296"/>
      <c r="K1910" s="104">
        <f t="shared" si="108"/>
        <v>0</v>
      </c>
    </row>
    <row r="1911" spans="1:11" ht="15.75" customHeight="1" x14ac:dyDescent="0.25">
      <c r="A1911" s="2">
        <v>976</v>
      </c>
      <c r="B1911" s="101" t="str">
        <f>IF('proje ve personel bilgileri'!A989&lt;&gt;0,('proje ve personel bilgileri'!A989)," ")</f>
        <v xml:space="preserve"> </v>
      </c>
      <c r="C1911" s="105"/>
      <c r="D1911" s="296"/>
      <c r="E1911" s="296"/>
      <c r="F1911" s="296"/>
      <c r="G1911" s="296"/>
      <c r="H1911" s="296"/>
      <c r="I1911" s="296"/>
      <c r="J1911" s="296"/>
      <c r="K1911" s="104">
        <f t="shared" si="108"/>
        <v>0</v>
      </c>
    </row>
    <row r="1912" spans="1:11" ht="15.75" customHeight="1" x14ac:dyDescent="0.25">
      <c r="A1912" s="1">
        <v>977</v>
      </c>
      <c r="B1912" s="101" t="str">
        <f>IF('proje ve personel bilgileri'!A990&lt;&gt;0,('proje ve personel bilgileri'!A990)," ")</f>
        <v xml:space="preserve"> </v>
      </c>
      <c r="C1912" s="105"/>
      <c r="D1912" s="296"/>
      <c r="E1912" s="296"/>
      <c r="F1912" s="296"/>
      <c r="G1912" s="296"/>
      <c r="H1912" s="296"/>
      <c r="I1912" s="296"/>
      <c r="J1912" s="296"/>
      <c r="K1912" s="104">
        <f t="shared" si="108"/>
        <v>0</v>
      </c>
    </row>
    <row r="1913" spans="1:11" ht="15.75" customHeight="1" x14ac:dyDescent="0.25">
      <c r="A1913" s="2">
        <v>978</v>
      </c>
      <c r="B1913" s="101" t="str">
        <f>IF('proje ve personel bilgileri'!A991&lt;&gt;0,('proje ve personel bilgileri'!A991)," ")</f>
        <v xml:space="preserve"> </v>
      </c>
      <c r="C1913" s="105"/>
      <c r="D1913" s="296"/>
      <c r="E1913" s="296"/>
      <c r="F1913" s="296"/>
      <c r="G1913" s="296"/>
      <c r="H1913" s="296"/>
      <c r="I1913" s="296"/>
      <c r="J1913" s="296"/>
      <c r="K1913" s="104">
        <f t="shared" si="108"/>
        <v>0</v>
      </c>
    </row>
    <row r="1914" spans="1:11" ht="15.75" customHeight="1" x14ac:dyDescent="0.25">
      <c r="A1914" s="1">
        <v>979</v>
      </c>
      <c r="B1914" s="101" t="str">
        <f>IF('proje ve personel bilgileri'!A992&lt;&gt;0,('proje ve personel bilgileri'!A992)," ")</f>
        <v xml:space="preserve"> </v>
      </c>
      <c r="C1914" s="105"/>
      <c r="D1914" s="296"/>
      <c r="E1914" s="296"/>
      <c r="F1914" s="296"/>
      <c r="G1914" s="296"/>
      <c r="H1914" s="296"/>
      <c r="I1914" s="296"/>
      <c r="J1914" s="296"/>
      <c r="K1914" s="104">
        <f t="shared" si="108"/>
        <v>0</v>
      </c>
    </row>
    <row r="1915" spans="1:11" ht="15.75" customHeight="1" x14ac:dyDescent="0.25">
      <c r="A1915" s="2">
        <v>980</v>
      </c>
      <c r="B1915" s="101" t="str">
        <f>IF('proje ve personel bilgileri'!A993&lt;&gt;0,('proje ve personel bilgileri'!A993)," ")</f>
        <v xml:space="preserve"> </v>
      </c>
      <c r="C1915" s="105"/>
      <c r="D1915" s="296"/>
      <c r="E1915" s="296"/>
      <c r="F1915" s="296"/>
      <c r="G1915" s="296"/>
      <c r="H1915" s="296"/>
      <c r="I1915" s="296"/>
      <c r="J1915" s="296"/>
      <c r="K1915" s="104">
        <f t="shared" si="108"/>
        <v>0</v>
      </c>
    </row>
    <row r="1916" spans="1:11" ht="15.75" customHeight="1" x14ac:dyDescent="0.25">
      <c r="A1916" s="1">
        <v>981</v>
      </c>
      <c r="B1916" s="101" t="str">
        <f>IF('proje ve personel bilgileri'!A994&lt;&gt;0,('proje ve personel bilgileri'!A994)," ")</f>
        <v xml:space="preserve"> </v>
      </c>
      <c r="C1916" s="105"/>
      <c r="D1916" s="296"/>
      <c r="E1916" s="296"/>
      <c r="F1916" s="296"/>
      <c r="G1916" s="296"/>
      <c r="H1916" s="296"/>
      <c r="I1916" s="296"/>
      <c r="J1916" s="296"/>
      <c r="K1916" s="104">
        <f t="shared" si="108"/>
        <v>0</v>
      </c>
    </row>
    <row r="1917" spans="1:11" ht="15.75" customHeight="1" x14ac:dyDescent="0.25">
      <c r="A1917" s="2">
        <v>982</v>
      </c>
      <c r="B1917" s="101" t="str">
        <f>IF('proje ve personel bilgileri'!A995&lt;&gt;0,('proje ve personel bilgileri'!A995)," ")</f>
        <v xml:space="preserve"> </v>
      </c>
      <c r="C1917" s="105"/>
      <c r="D1917" s="296"/>
      <c r="E1917" s="296"/>
      <c r="F1917" s="296"/>
      <c r="G1917" s="296"/>
      <c r="H1917" s="296"/>
      <c r="I1917" s="296"/>
      <c r="J1917" s="296"/>
      <c r="K1917" s="104">
        <f t="shared" si="108"/>
        <v>0</v>
      </c>
    </row>
    <row r="1918" spans="1:11" ht="15.75" customHeight="1" x14ac:dyDescent="0.25">
      <c r="A1918" s="1">
        <v>983</v>
      </c>
      <c r="B1918" s="101" t="str">
        <f>IF('proje ve personel bilgileri'!A996&lt;&gt;0,('proje ve personel bilgileri'!A996)," ")</f>
        <v xml:space="preserve"> </v>
      </c>
      <c r="C1918" s="105"/>
      <c r="D1918" s="296"/>
      <c r="E1918" s="296"/>
      <c r="F1918" s="296"/>
      <c r="G1918" s="296"/>
      <c r="H1918" s="296"/>
      <c r="I1918" s="296"/>
      <c r="J1918" s="296"/>
      <c r="K1918" s="104">
        <f t="shared" si="108"/>
        <v>0</v>
      </c>
    </row>
    <row r="1919" spans="1:11" ht="15.75" customHeight="1" x14ac:dyDescent="0.25">
      <c r="A1919" s="2">
        <v>984</v>
      </c>
      <c r="B1919" s="101" t="str">
        <f>IF('proje ve personel bilgileri'!A997&lt;&gt;0,('proje ve personel bilgileri'!A997)," ")</f>
        <v xml:space="preserve"> </v>
      </c>
      <c r="C1919" s="105"/>
      <c r="D1919" s="296"/>
      <c r="E1919" s="296"/>
      <c r="F1919" s="296"/>
      <c r="G1919" s="296"/>
      <c r="H1919" s="296"/>
      <c r="I1919" s="296"/>
      <c r="J1919" s="296"/>
      <c r="K1919" s="104">
        <f t="shared" si="108"/>
        <v>0</v>
      </c>
    </row>
    <row r="1920" spans="1:11" ht="15.75" customHeight="1" x14ac:dyDescent="0.25">
      <c r="A1920" s="1">
        <v>985</v>
      </c>
      <c r="B1920" s="101" t="str">
        <f>IF('proje ve personel bilgileri'!A998&lt;&gt;0,('proje ve personel bilgileri'!A998)," ")</f>
        <v xml:space="preserve"> </v>
      </c>
      <c r="C1920" s="105"/>
      <c r="D1920" s="296"/>
      <c r="E1920" s="296"/>
      <c r="F1920" s="296"/>
      <c r="G1920" s="296"/>
      <c r="H1920" s="296"/>
      <c r="I1920" s="296"/>
      <c r="J1920" s="296"/>
      <c r="K1920" s="104">
        <f t="shared" si="108"/>
        <v>0</v>
      </c>
    </row>
    <row r="1921" spans="1:11" ht="15.75" customHeight="1" x14ac:dyDescent="0.25">
      <c r="A1921" s="2">
        <v>986</v>
      </c>
      <c r="B1921" s="101" t="str">
        <f>IF('proje ve personel bilgileri'!A999&lt;&gt;0,('proje ve personel bilgileri'!A999)," ")</f>
        <v xml:space="preserve"> </v>
      </c>
      <c r="C1921" s="105"/>
      <c r="D1921" s="296"/>
      <c r="E1921" s="296"/>
      <c r="F1921" s="296"/>
      <c r="G1921" s="296"/>
      <c r="H1921" s="296"/>
      <c r="I1921" s="296"/>
      <c r="J1921" s="296"/>
      <c r="K1921" s="104">
        <f t="shared" si="108"/>
        <v>0</v>
      </c>
    </row>
    <row r="1922" spans="1:11" ht="15.75" customHeight="1" x14ac:dyDescent="0.25">
      <c r="A1922" s="1">
        <v>987</v>
      </c>
      <c r="B1922" s="101" t="str">
        <f>IF('proje ve personel bilgileri'!A1000&lt;&gt;0,('proje ve personel bilgileri'!A1000)," ")</f>
        <v xml:space="preserve"> </v>
      </c>
      <c r="C1922" s="105"/>
      <c r="D1922" s="296"/>
      <c r="E1922" s="296"/>
      <c r="F1922" s="296"/>
      <c r="G1922" s="296"/>
      <c r="H1922" s="296"/>
      <c r="I1922" s="296"/>
      <c r="J1922" s="296"/>
      <c r="K1922" s="104">
        <f t="shared" si="108"/>
        <v>0</v>
      </c>
    </row>
    <row r="1923" spans="1:11" ht="15.75" customHeight="1" x14ac:dyDescent="0.25">
      <c r="A1923" s="2">
        <v>988</v>
      </c>
      <c r="B1923" s="101" t="str">
        <f>IF('proje ve personel bilgileri'!A1001&lt;&gt;0,('proje ve personel bilgileri'!A1001)," ")</f>
        <v xml:space="preserve"> </v>
      </c>
      <c r="C1923" s="105"/>
      <c r="D1923" s="296"/>
      <c r="E1923" s="296"/>
      <c r="F1923" s="296"/>
      <c r="G1923" s="296"/>
      <c r="H1923" s="296"/>
      <c r="I1923" s="296"/>
      <c r="J1923" s="296"/>
      <c r="K1923" s="104">
        <f t="shared" si="108"/>
        <v>0</v>
      </c>
    </row>
    <row r="1924" spans="1:11" ht="15.75" customHeight="1" x14ac:dyDescent="0.25">
      <c r="A1924" s="1">
        <v>989</v>
      </c>
      <c r="B1924" s="101" t="str">
        <f>IF('proje ve personel bilgileri'!A1002&lt;&gt;0,('proje ve personel bilgileri'!A1002)," ")</f>
        <v xml:space="preserve"> </v>
      </c>
      <c r="C1924" s="105"/>
      <c r="D1924" s="296"/>
      <c r="E1924" s="296"/>
      <c r="F1924" s="296"/>
      <c r="G1924" s="296"/>
      <c r="H1924" s="296"/>
      <c r="I1924" s="296"/>
      <c r="J1924" s="296"/>
      <c r="K1924" s="104">
        <f t="shared" si="108"/>
        <v>0</v>
      </c>
    </row>
    <row r="1925" spans="1:11" ht="15" customHeight="1" x14ac:dyDescent="0.25">
      <c r="A1925" s="2">
        <v>990</v>
      </c>
      <c r="B1925" s="101" t="str">
        <f>IF('proje ve personel bilgileri'!A1003&lt;&gt;0,('proje ve personel bilgileri'!A1003)," ")</f>
        <v xml:space="preserve"> </v>
      </c>
      <c r="C1925" s="105"/>
      <c r="D1925" s="296"/>
      <c r="E1925" s="296"/>
      <c r="F1925" s="296"/>
      <c r="G1925" s="296"/>
      <c r="H1925" s="296"/>
      <c r="I1925" s="296"/>
      <c r="J1925" s="296"/>
      <c r="K1925" s="104">
        <f t="shared" si="108"/>
        <v>0</v>
      </c>
    </row>
    <row r="1926" spans="1:11" ht="15.75" customHeight="1" x14ac:dyDescent="0.25">
      <c r="A1926" s="341" t="s">
        <v>99</v>
      </c>
      <c r="B1926" s="342"/>
      <c r="C1926" s="7" t="str">
        <f t="shared" ref="C1926:J1926" si="109">IF($K$28&lt;&gt;0,SUM(C1908:C1925)," ")</f>
        <v xml:space="preserve"> </v>
      </c>
      <c r="D1926" s="8" t="str">
        <f t="shared" si="109"/>
        <v xml:space="preserve"> </v>
      </c>
      <c r="E1926" s="8" t="str">
        <f t="shared" si="109"/>
        <v xml:space="preserve"> </v>
      </c>
      <c r="F1926" s="8" t="str">
        <f t="shared" si="109"/>
        <v xml:space="preserve"> </v>
      </c>
      <c r="G1926" s="8" t="str">
        <f t="shared" si="109"/>
        <v xml:space="preserve"> </v>
      </c>
      <c r="H1926" s="8" t="str">
        <f t="shared" si="109"/>
        <v xml:space="preserve"> </v>
      </c>
      <c r="I1926" s="8" t="str">
        <f t="shared" si="109"/>
        <v xml:space="preserve"> </v>
      </c>
      <c r="J1926" s="8" t="str">
        <f t="shared" si="109"/>
        <v xml:space="preserve"> </v>
      </c>
      <c r="K1926" s="9">
        <f>SUM(K1908:K1925)+K1890</f>
        <v>0</v>
      </c>
    </row>
    <row r="1927" spans="1:11" ht="15" customHeight="1" x14ac:dyDescent="0.25">
      <c r="A1927" s="300"/>
    </row>
    <row r="1928" spans="1:11" ht="15" customHeight="1" x14ac:dyDescent="0.25">
      <c r="A1928" s="332" t="s">
        <v>100</v>
      </c>
      <c r="B1928" s="332"/>
      <c r="C1928" s="332"/>
      <c r="D1928" s="332"/>
      <c r="E1928" s="332"/>
      <c r="F1928" s="332"/>
      <c r="G1928" s="332"/>
      <c r="H1928" s="332"/>
      <c r="I1928" s="332"/>
      <c r="J1928" s="332"/>
      <c r="K1928" s="332"/>
    </row>
    <row r="1929" spans="1:11" ht="15" customHeight="1" x14ac:dyDescent="0.25">
      <c r="A1929" s="51"/>
    </row>
    <row r="1930" spans="1:11" ht="15" customHeight="1" x14ac:dyDescent="0.25">
      <c r="A1930" s="298" t="s">
        <v>101</v>
      </c>
    </row>
    <row r="1931" spans="1:11" ht="15" customHeight="1" x14ac:dyDescent="0.25">
      <c r="C1931" s="298" t="s">
        <v>102</v>
      </c>
      <c r="E1931" s="298" t="s">
        <v>103</v>
      </c>
    </row>
    <row r="1935" spans="1:11" ht="15.75" customHeight="1" x14ac:dyDescent="0.25">
      <c r="A1935" s="348" t="s">
        <v>85</v>
      </c>
      <c r="B1935" s="348"/>
      <c r="C1935" s="348"/>
      <c r="D1935" s="348"/>
      <c r="E1935" s="348"/>
      <c r="F1935" s="348"/>
      <c r="G1935" s="348"/>
      <c r="H1935" s="348"/>
      <c r="I1935" s="348"/>
      <c r="J1935" s="348"/>
      <c r="K1935" s="348"/>
    </row>
    <row r="1936" spans="1:11" ht="15" customHeight="1" x14ac:dyDescent="0.25">
      <c r="A1936" s="70"/>
      <c r="B1936" s="70"/>
      <c r="C1936" s="70"/>
      <c r="D1936" s="70"/>
      <c r="E1936" s="70"/>
      <c r="F1936" s="78">
        <f>'proje ve personel bilgileri'!$B$5</f>
        <v>0</v>
      </c>
      <c r="G1936" s="72">
        <f>IF('proje ve personel bilgileri'!$B$6=1,"/ Ocak ayına aittir.",(IF('proje ve personel bilgileri'!$B$6=2,"/ Temmuz ayına aittir.",0)))</f>
        <v>0</v>
      </c>
      <c r="H1936" s="70"/>
      <c r="I1936" s="70"/>
      <c r="J1936" s="70"/>
      <c r="K1936" s="70"/>
    </row>
    <row r="1937" spans="1:11" ht="18.75" customHeight="1" x14ac:dyDescent="0.25">
      <c r="K1937" s="4" t="s">
        <v>86</v>
      </c>
    </row>
    <row r="1938" spans="1:11" ht="15.75" customHeight="1" x14ac:dyDescent="0.25">
      <c r="A1938" s="349" t="s">
        <v>2</v>
      </c>
      <c r="B1938" s="350"/>
      <c r="C1938" s="351">
        <f>'proje ve personel bilgileri'!$B$2</f>
        <v>0</v>
      </c>
      <c r="D1938" s="352"/>
      <c r="E1938" s="352"/>
      <c r="F1938" s="352"/>
      <c r="G1938" s="352"/>
      <c r="H1938" s="352"/>
      <c r="I1938" s="352"/>
      <c r="J1938" s="352"/>
      <c r="K1938" s="353"/>
    </row>
    <row r="1939" spans="1:11" ht="15.75" customHeight="1" x14ac:dyDescent="0.25">
      <c r="A1939" s="354" t="s">
        <v>4</v>
      </c>
      <c r="B1939" s="355"/>
      <c r="C1939" s="356">
        <f>'proje ve personel bilgileri'!$B$3</f>
        <v>0</v>
      </c>
      <c r="D1939" s="357"/>
      <c r="E1939" s="357"/>
      <c r="F1939" s="357"/>
      <c r="G1939" s="357"/>
      <c r="H1939" s="357"/>
      <c r="I1939" s="357"/>
      <c r="J1939" s="357"/>
      <c r="K1939" s="358"/>
    </row>
    <row r="1940" spans="1:11" ht="15" customHeight="1" x14ac:dyDescent="0.25">
      <c r="A1940" s="343" t="s">
        <v>87</v>
      </c>
      <c r="B1940" s="343" t="s">
        <v>15</v>
      </c>
      <c r="C1940" s="343" t="s">
        <v>88</v>
      </c>
      <c r="D1940" s="344" t="s">
        <v>89</v>
      </c>
      <c r="E1940" s="346"/>
      <c r="F1940" s="347"/>
      <c r="G1940" s="343" t="s">
        <v>90</v>
      </c>
      <c r="H1940" s="333" t="s">
        <v>91</v>
      </c>
      <c r="I1940" s="333" t="s">
        <v>92</v>
      </c>
      <c r="J1940" s="333" t="s">
        <v>93</v>
      </c>
      <c r="K1940" s="336" t="s">
        <v>94</v>
      </c>
    </row>
    <row r="1941" spans="1:11" ht="15.75" customHeight="1" x14ac:dyDescent="0.25">
      <c r="A1941" s="338"/>
      <c r="B1941" s="338"/>
      <c r="C1941" s="338"/>
      <c r="D1941" s="345"/>
      <c r="E1941" s="339" t="s">
        <v>95</v>
      </c>
      <c r="F1941" s="340"/>
      <c r="G1941" s="338"/>
      <c r="H1941" s="334"/>
      <c r="I1941" s="334"/>
      <c r="J1941" s="334"/>
      <c r="K1941" s="337"/>
    </row>
    <row r="1942" spans="1:11" ht="60.75" customHeight="1" x14ac:dyDescent="0.25">
      <c r="A1942" s="338"/>
      <c r="B1942" s="338"/>
      <c r="C1942" s="338"/>
      <c r="D1942" s="345"/>
      <c r="E1942" s="5" t="s">
        <v>104</v>
      </c>
      <c r="F1942" s="5" t="s">
        <v>97</v>
      </c>
      <c r="G1942" s="338"/>
      <c r="H1942" s="334"/>
      <c r="I1942" s="335"/>
      <c r="J1942" s="335"/>
      <c r="K1942" s="338"/>
    </row>
    <row r="1943" spans="1:11" ht="15.75" customHeight="1" x14ac:dyDescent="0.25">
      <c r="A1943" s="338"/>
      <c r="B1943" s="338"/>
      <c r="C1943" s="338"/>
      <c r="D1943" s="345"/>
      <c r="E1943" s="6" t="s">
        <v>98</v>
      </c>
      <c r="F1943" s="6" t="s">
        <v>98</v>
      </c>
      <c r="G1943" s="294" t="s">
        <v>98</v>
      </c>
      <c r="H1943" s="294" t="s">
        <v>98</v>
      </c>
      <c r="I1943" s="297" t="s">
        <v>98</v>
      </c>
      <c r="J1943" s="6" t="s">
        <v>98</v>
      </c>
      <c r="K1943" s="338"/>
    </row>
    <row r="1944" spans="1:11" ht="15.75" customHeight="1" x14ac:dyDescent="0.25">
      <c r="A1944" s="1">
        <v>991</v>
      </c>
      <c r="B1944" s="101" t="str">
        <f>IF('proje ve personel bilgileri'!A1004&lt;&gt;0,('proje ve personel bilgileri'!A1004)," ")</f>
        <v xml:space="preserve"> </v>
      </c>
      <c r="C1944" s="102"/>
      <c r="D1944" s="103"/>
      <c r="E1944" s="103"/>
      <c r="F1944" s="103"/>
      <c r="G1944" s="103"/>
      <c r="H1944" s="103"/>
      <c r="I1944" s="103"/>
      <c r="J1944" s="103"/>
      <c r="K1944" s="104">
        <f t="shared" ref="K1944:K1961" si="110">IF(D1944&lt;&gt;0,SUM(D1944+E1944+F1944+G1944-H1944-I1944-J1944),0)</f>
        <v>0</v>
      </c>
    </row>
    <row r="1945" spans="1:11" ht="15.75" customHeight="1" x14ac:dyDescent="0.25">
      <c r="A1945" s="2">
        <v>992</v>
      </c>
      <c r="B1945" s="101" t="str">
        <f>IF('proje ve personel bilgileri'!A1005&lt;&gt;0,('proje ve personel bilgileri'!A1005)," ")</f>
        <v xml:space="preserve"> </v>
      </c>
      <c r="C1945" s="105"/>
      <c r="D1945" s="296"/>
      <c r="E1945" s="296"/>
      <c r="F1945" s="296"/>
      <c r="G1945" s="296"/>
      <c r="H1945" s="296"/>
      <c r="I1945" s="296"/>
      <c r="J1945" s="296"/>
      <c r="K1945" s="104">
        <f t="shared" si="110"/>
        <v>0</v>
      </c>
    </row>
    <row r="1946" spans="1:11" ht="15.75" customHeight="1" x14ac:dyDescent="0.25">
      <c r="A1946" s="1">
        <v>993</v>
      </c>
      <c r="B1946" s="101" t="str">
        <f>IF('proje ve personel bilgileri'!A1006&lt;&gt;0,('proje ve personel bilgileri'!A1006)," ")</f>
        <v xml:space="preserve"> </v>
      </c>
      <c r="C1946" s="105"/>
      <c r="D1946" s="296"/>
      <c r="E1946" s="296"/>
      <c r="F1946" s="296"/>
      <c r="G1946" s="296"/>
      <c r="H1946" s="296"/>
      <c r="I1946" s="296"/>
      <c r="J1946" s="296"/>
      <c r="K1946" s="104">
        <f t="shared" si="110"/>
        <v>0</v>
      </c>
    </row>
    <row r="1947" spans="1:11" ht="15.75" customHeight="1" x14ac:dyDescent="0.25">
      <c r="A1947" s="2">
        <v>994</v>
      </c>
      <c r="B1947" s="101" t="str">
        <f>IF('proje ve personel bilgileri'!A1007&lt;&gt;0,('proje ve personel bilgileri'!A1007)," ")</f>
        <v xml:space="preserve"> </v>
      </c>
      <c r="C1947" s="105"/>
      <c r="D1947" s="296"/>
      <c r="E1947" s="296"/>
      <c r="F1947" s="296"/>
      <c r="G1947" s="296"/>
      <c r="H1947" s="296"/>
      <c r="I1947" s="296"/>
      <c r="J1947" s="296"/>
      <c r="K1947" s="104">
        <f t="shared" si="110"/>
        <v>0</v>
      </c>
    </row>
    <row r="1948" spans="1:11" ht="15.75" customHeight="1" x14ac:dyDescent="0.25">
      <c r="A1948" s="1">
        <v>995</v>
      </c>
      <c r="B1948" s="101" t="str">
        <f>IF('proje ve personel bilgileri'!A1008&lt;&gt;0,('proje ve personel bilgileri'!A1008)," ")</f>
        <v xml:space="preserve"> </v>
      </c>
      <c r="C1948" s="105"/>
      <c r="D1948" s="296"/>
      <c r="E1948" s="296"/>
      <c r="F1948" s="296"/>
      <c r="G1948" s="296"/>
      <c r="H1948" s="296"/>
      <c r="I1948" s="296"/>
      <c r="J1948" s="296"/>
      <c r="K1948" s="104">
        <f t="shared" si="110"/>
        <v>0</v>
      </c>
    </row>
    <row r="1949" spans="1:11" ht="15.75" customHeight="1" x14ac:dyDescent="0.25">
      <c r="A1949" s="2">
        <v>996</v>
      </c>
      <c r="B1949" s="101" t="str">
        <f>IF('proje ve personel bilgileri'!A1009&lt;&gt;0,('proje ve personel bilgileri'!A1009)," ")</f>
        <v xml:space="preserve"> </v>
      </c>
      <c r="C1949" s="105"/>
      <c r="D1949" s="296"/>
      <c r="E1949" s="296"/>
      <c r="F1949" s="296"/>
      <c r="G1949" s="296"/>
      <c r="H1949" s="296"/>
      <c r="I1949" s="296"/>
      <c r="J1949" s="296"/>
      <c r="K1949" s="104">
        <f t="shared" si="110"/>
        <v>0</v>
      </c>
    </row>
    <row r="1950" spans="1:11" ht="15.75" customHeight="1" x14ac:dyDescent="0.25">
      <c r="A1950" s="1">
        <v>997</v>
      </c>
      <c r="B1950" s="101" t="str">
        <f>IF('proje ve personel bilgileri'!A1010&lt;&gt;0,('proje ve personel bilgileri'!A1010)," ")</f>
        <v xml:space="preserve"> </v>
      </c>
      <c r="C1950" s="105"/>
      <c r="D1950" s="296"/>
      <c r="E1950" s="296"/>
      <c r="F1950" s="296"/>
      <c r="G1950" s="296"/>
      <c r="H1950" s="296"/>
      <c r="I1950" s="296"/>
      <c r="J1950" s="296"/>
      <c r="K1950" s="104">
        <f t="shared" si="110"/>
        <v>0</v>
      </c>
    </row>
    <row r="1951" spans="1:11" ht="15.75" customHeight="1" x14ac:dyDescent="0.25">
      <c r="A1951" s="2">
        <v>998</v>
      </c>
      <c r="B1951" s="101" t="str">
        <f>IF('proje ve personel bilgileri'!A1011&lt;&gt;0,('proje ve personel bilgileri'!A1011)," ")</f>
        <v xml:space="preserve"> </v>
      </c>
      <c r="C1951" s="105"/>
      <c r="D1951" s="296"/>
      <c r="E1951" s="296"/>
      <c r="F1951" s="296"/>
      <c r="G1951" s="296"/>
      <c r="H1951" s="296"/>
      <c r="I1951" s="296"/>
      <c r="J1951" s="296"/>
      <c r="K1951" s="104">
        <f t="shared" si="110"/>
        <v>0</v>
      </c>
    </row>
    <row r="1952" spans="1:11" ht="15.75" customHeight="1" x14ac:dyDescent="0.25">
      <c r="A1952" s="1">
        <v>999</v>
      </c>
      <c r="B1952" s="101" t="str">
        <f>IF('proje ve personel bilgileri'!A1012&lt;&gt;0,('proje ve personel bilgileri'!A1012)," ")</f>
        <v xml:space="preserve"> </v>
      </c>
      <c r="C1952" s="105"/>
      <c r="D1952" s="296"/>
      <c r="E1952" s="296"/>
      <c r="F1952" s="296"/>
      <c r="G1952" s="296"/>
      <c r="H1952" s="296"/>
      <c r="I1952" s="296"/>
      <c r="J1952" s="296"/>
      <c r="K1952" s="104">
        <f t="shared" si="110"/>
        <v>0</v>
      </c>
    </row>
    <row r="1953" spans="1:11" ht="15.75" customHeight="1" x14ac:dyDescent="0.25">
      <c r="A1953" s="2">
        <v>1000</v>
      </c>
      <c r="B1953" s="101" t="str">
        <f>IF('proje ve personel bilgileri'!A1013&lt;&gt;0,('proje ve personel bilgileri'!A1013)," ")</f>
        <v xml:space="preserve"> </v>
      </c>
      <c r="C1953" s="105"/>
      <c r="D1953" s="296"/>
      <c r="E1953" s="296"/>
      <c r="F1953" s="296"/>
      <c r="G1953" s="296"/>
      <c r="H1953" s="296"/>
      <c r="I1953" s="296"/>
      <c r="J1953" s="296"/>
      <c r="K1953" s="104">
        <f t="shared" si="110"/>
        <v>0</v>
      </c>
    </row>
    <row r="1954" spans="1:11" ht="15.75" customHeight="1" x14ac:dyDescent="0.25">
      <c r="A1954" s="1">
        <v>1001</v>
      </c>
      <c r="B1954" s="101" t="str">
        <f>IF('proje ve personel bilgileri'!A1014&lt;&gt;0,('proje ve personel bilgileri'!A1014)," ")</f>
        <v xml:space="preserve"> </v>
      </c>
      <c r="C1954" s="105"/>
      <c r="D1954" s="296"/>
      <c r="E1954" s="296"/>
      <c r="F1954" s="296"/>
      <c r="G1954" s="296"/>
      <c r="H1954" s="296"/>
      <c r="I1954" s="296"/>
      <c r="J1954" s="296"/>
      <c r="K1954" s="104">
        <f t="shared" si="110"/>
        <v>0</v>
      </c>
    </row>
    <row r="1955" spans="1:11" ht="15.75" customHeight="1" x14ac:dyDescent="0.25">
      <c r="A1955" s="2">
        <v>1002</v>
      </c>
      <c r="B1955" s="101" t="str">
        <f>IF('proje ve personel bilgileri'!A1015&lt;&gt;0,('proje ve personel bilgileri'!A1015)," ")</f>
        <v xml:space="preserve"> </v>
      </c>
      <c r="C1955" s="105"/>
      <c r="D1955" s="296"/>
      <c r="E1955" s="296"/>
      <c r="F1955" s="296"/>
      <c r="G1955" s="296"/>
      <c r="H1955" s="296"/>
      <c r="I1955" s="296"/>
      <c r="J1955" s="296"/>
      <c r="K1955" s="104">
        <f t="shared" si="110"/>
        <v>0</v>
      </c>
    </row>
    <row r="1956" spans="1:11" ht="15.75" customHeight="1" x14ac:dyDescent="0.25">
      <c r="A1956" s="1">
        <v>1003</v>
      </c>
      <c r="B1956" s="101" t="str">
        <f>IF('proje ve personel bilgileri'!A1016&lt;&gt;0,('proje ve personel bilgileri'!A1016)," ")</f>
        <v xml:space="preserve"> </v>
      </c>
      <c r="C1956" s="105"/>
      <c r="D1956" s="296"/>
      <c r="E1956" s="296"/>
      <c r="F1956" s="296"/>
      <c r="G1956" s="296"/>
      <c r="H1956" s="296"/>
      <c r="I1956" s="296"/>
      <c r="J1956" s="296"/>
      <c r="K1956" s="104">
        <f t="shared" si="110"/>
        <v>0</v>
      </c>
    </row>
    <row r="1957" spans="1:11" ht="15.75" customHeight="1" x14ac:dyDescent="0.25">
      <c r="A1957" s="2">
        <v>1004</v>
      </c>
      <c r="B1957" s="101" t="str">
        <f>IF('proje ve personel bilgileri'!A1017&lt;&gt;0,('proje ve personel bilgileri'!A1017)," ")</f>
        <v xml:space="preserve"> </v>
      </c>
      <c r="C1957" s="105"/>
      <c r="D1957" s="296"/>
      <c r="E1957" s="296"/>
      <c r="F1957" s="296"/>
      <c r="G1957" s="296"/>
      <c r="H1957" s="296"/>
      <c r="I1957" s="296"/>
      <c r="J1957" s="296"/>
      <c r="K1957" s="104">
        <f t="shared" si="110"/>
        <v>0</v>
      </c>
    </row>
    <row r="1958" spans="1:11" ht="15.75" customHeight="1" x14ac:dyDescent="0.25">
      <c r="A1958" s="1">
        <v>1005</v>
      </c>
      <c r="B1958" s="101" t="str">
        <f>IF('proje ve personel bilgileri'!A1018&lt;&gt;0,('proje ve personel bilgileri'!A1018)," ")</f>
        <v xml:space="preserve"> </v>
      </c>
      <c r="C1958" s="105"/>
      <c r="D1958" s="296"/>
      <c r="E1958" s="296"/>
      <c r="F1958" s="296"/>
      <c r="G1958" s="296"/>
      <c r="H1958" s="296"/>
      <c r="I1958" s="296"/>
      <c r="J1958" s="296"/>
      <c r="K1958" s="104">
        <f t="shared" si="110"/>
        <v>0</v>
      </c>
    </row>
    <row r="1959" spans="1:11" ht="15.75" customHeight="1" x14ac:dyDescent="0.25">
      <c r="A1959" s="2">
        <v>1006</v>
      </c>
      <c r="B1959" s="101" t="str">
        <f>IF('proje ve personel bilgileri'!A1019&lt;&gt;0,('proje ve personel bilgileri'!A1019)," ")</f>
        <v xml:space="preserve"> </v>
      </c>
      <c r="C1959" s="105"/>
      <c r="D1959" s="296"/>
      <c r="E1959" s="296"/>
      <c r="F1959" s="296"/>
      <c r="G1959" s="296"/>
      <c r="H1959" s="296"/>
      <c r="I1959" s="296"/>
      <c r="J1959" s="296"/>
      <c r="K1959" s="104">
        <f t="shared" si="110"/>
        <v>0</v>
      </c>
    </row>
    <row r="1960" spans="1:11" ht="15.75" customHeight="1" x14ac:dyDescent="0.25">
      <c r="A1960" s="1">
        <v>1007</v>
      </c>
      <c r="B1960" s="101" t="str">
        <f>IF('proje ve personel bilgileri'!A1020&lt;&gt;0,('proje ve personel bilgileri'!A1020)," ")</f>
        <v xml:space="preserve"> </v>
      </c>
      <c r="C1960" s="105"/>
      <c r="D1960" s="296"/>
      <c r="E1960" s="296"/>
      <c r="F1960" s="296"/>
      <c r="G1960" s="296"/>
      <c r="H1960" s="296"/>
      <c r="I1960" s="296"/>
      <c r="J1960" s="296"/>
      <c r="K1960" s="104">
        <f t="shared" si="110"/>
        <v>0</v>
      </c>
    </row>
    <row r="1961" spans="1:11" ht="15" customHeight="1" x14ac:dyDescent="0.25">
      <c r="A1961" s="2">
        <v>1008</v>
      </c>
      <c r="B1961" s="101" t="str">
        <f>IF('proje ve personel bilgileri'!A1021&lt;&gt;0,('proje ve personel bilgileri'!A1021)," ")</f>
        <v xml:space="preserve"> </v>
      </c>
      <c r="C1961" s="105"/>
      <c r="D1961" s="296"/>
      <c r="E1961" s="296"/>
      <c r="F1961" s="296"/>
      <c r="G1961" s="296"/>
      <c r="H1961" s="296"/>
      <c r="I1961" s="296"/>
      <c r="J1961" s="296"/>
      <c r="K1961" s="104">
        <f t="shared" si="110"/>
        <v>0</v>
      </c>
    </row>
    <row r="1962" spans="1:11" ht="15.75" customHeight="1" x14ac:dyDescent="0.25">
      <c r="A1962" s="341" t="s">
        <v>99</v>
      </c>
      <c r="B1962" s="342"/>
      <c r="C1962" s="7" t="str">
        <f t="shared" ref="C1962:J1962" si="111">IF($K$28&lt;&gt;0,SUM(C1944:C1961)," ")</f>
        <v xml:space="preserve"> </v>
      </c>
      <c r="D1962" s="8" t="str">
        <f t="shared" si="111"/>
        <v xml:space="preserve"> </v>
      </c>
      <c r="E1962" s="8" t="str">
        <f t="shared" si="111"/>
        <v xml:space="preserve"> </v>
      </c>
      <c r="F1962" s="8" t="str">
        <f t="shared" si="111"/>
        <v xml:space="preserve"> </v>
      </c>
      <c r="G1962" s="8" t="str">
        <f t="shared" si="111"/>
        <v xml:space="preserve"> </v>
      </c>
      <c r="H1962" s="8" t="str">
        <f t="shared" si="111"/>
        <v xml:space="preserve"> </v>
      </c>
      <c r="I1962" s="8" t="str">
        <f t="shared" si="111"/>
        <v xml:space="preserve"> </v>
      </c>
      <c r="J1962" s="8" t="str">
        <f t="shared" si="111"/>
        <v xml:space="preserve"> </v>
      </c>
      <c r="K1962" s="9">
        <f>SUM(K1944:K1961)+K1926</f>
        <v>0</v>
      </c>
    </row>
    <row r="1963" spans="1:11" ht="15" customHeight="1" x14ac:dyDescent="0.25">
      <c r="A1963" s="300"/>
    </row>
    <row r="1964" spans="1:11" ht="15" customHeight="1" x14ac:dyDescent="0.25">
      <c r="A1964" s="332" t="s">
        <v>100</v>
      </c>
      <c r="B1964" s="332"/>
      <c r="C1964" s="332"/>
      <c r="D1964" s="332"/>
      <c r="E1964" s="332"/>
      <c r="F1964" s="332"/>
      <c r="G1964" s="332"/>
      <c r="H1964" s="332"/>
      <c r="I1964" s="332"/>
      <c r="J1964" s="332"/>
      <c r="K1964" s="332"/>
    </row>
    <row r="1965" spans="1:11" ht="15" customHeight="1" x14ac:dyDescent="0.25">
      <c r="A1965" s="51"/>
    </row>
    <row r="1966" spans="1:11" ht="15" customHeight="1" x14ac:dyDescent="0.25">
      <c r="A1966" s="298" t="s">
        <v>101</v>
      </c>
    </row>
    <row r="1967" spans="1:11" ht="15" customHeight="1" x14ac:dyDescent="0.25">
      <c r="C1967" s="298" t="s">
        <v>102</v>
      </c>
      <c r="E1967" s="298" t="s">
        <v>103</v>
      </c>
    </row>
  </sheetData>
  <sheetProtection password="D0BF" sheet="1"/>
  <mergeCells count="1008">
    <mergeCell ref="A683:K683"/>
    <mergeCell ref="H659:H661"/>
    <mergeCell ref="K659:K662"/>
    <mergeCell ref="E660:F660"/>
    <mergeCell ref="A658:B658"/>
    <mergeCell ref="J659:J661"/>
    <mergeCell ref="I659:I661"/>
    <mergeCell ref="B659:B662"/>
    <mergeCell ref="C659:C662"/>
    <mergeCell ref="E659:F659"/>
    <mergeCell ref="G659:G661"/>
    <mergeCell ref="D659:D662"/>
    <mergeCell ref="E626:F626"/>
    <mergeCell ref="G625:G627"/>
    <mergeCell ref="H625:H627"/>
    <mergeCell ref="I625:I627"/>
    <mergeCell ref="J625:J627"/>
    <mergeCell ref="E625:F625"/>
    <mergeCell ref="A620:K620"/>
    <mergeCell ref="A623:B623"/>
    <mergeCell ref="C623:K623"/>
    <mergeCell ref="A624:B624"/>
    <mergeCell ref="C624:K624"/>
    <mergeCell ref="A647:B647"/>
    <mergeCell ref="A625:A628"/>
    <mergeCell ref="B625:B628"/>
    <mergeCell ref="C625:C628"/>
    <mergeCell ref="D625:D628"/>
    <mergeCell ref="I6:I8"/>
    <mergeCell ref="J6:J8"/>
    <mergeCell ref="I41:I43"/>
    <mergeCell ref="J41:J43"/>
    <mergeCell ref="K625:K628"/>
    <mergeCell ref="K76:K79"/>
    <mergeCell ref="I76:I78"/>
    <mergeCell ref="J76:J78"/>
    <mergeCell ref="A100:K100"/>
    <mergeCell ref="G76:G78"/>
    <mergeCell ref="A65:K65"/>
    <mergeCell ref="A71:K71"/>
    <mergeCell ref="A74:B74"/>
    <mergeCell ref="C74:K74"/>
    <mergeCell ref="A75:B75"/>
    <mergeCell ref="C75:K75"/>
    <mergeCell ref="D522:D525"/>
    <mergeCell ref="E522:F522"/>
    <mergeCell ref="G556:G558"/>
    <mergeCell ref="H556:H558"/>
    <mergeCell ref="A615:K615"/>
    <mergeCell ref="G591:G593"/>
    <mergeCell ref="A580:K580"/>
    <mergeCell ref="A586:K586"/>
    <mergeCell ref="A589:B589"/>
    <mergeCell ref="C589:K589"/>
    <mergeCell ref="A590:B590"/>
    <mergeCell ref="C590:K590"/>
    <mergeCell ref="A578:B578"/>
    <mergeCell ref="A556:A559"/>
    <mergeCell ref="B556:B559"/>
    <mergeCell ref="C556:C559"/>
    <mergeCell ref="D556:D559"/>
    <mergeCell ref="E556:F556"/>
    <mergeCell ref="H591:H593"/>
    <mergeCell ref="K591:K594"/>
    <mergeCell ref="E592:F592"/>
    <mergeCell ref="A613:B613"/>
    <mergeCell ref="A591:A594"/>
    <mergeCell ref="B591:B594"/>
    <mergeCell ref="C591:C594"/>
    <mergeCell ref="D591:D594"/>
    <mergeCell ref="E591:F591"/>
    <mergeCell ref="I556:I558"/>
    <mergeCell ref="J556:J558"/>
    <mergeCell ref="I591:I593"/>
    <mergeCell ref="J591:J593"/>
    <mergeCell ref="K556:K559"/>
    <mergeCell ref="E557:F557"/>
    <mergeCell ref="A488:A491"/>
    <mergeCell ref="B488:B491"/>
    <mergeCell ref="C488:C491"/>
    <mergeCell ref="D488:D491"/>
    <mergeCell ref="E488:F488"/>
    <mergeCell ref="A555:B555"/>
    <mergeCell ref="C555:K555"/>
    <mergeCell ref="J522:J524"/>
    <mergeCell ref="A544:B544"/>
    <mergeCell ref="A517:K517"/>
    <mergeCell ref="A520:B520"/>
    <mergeCell ref="C520:K520"/>
    <mergeCell ref="A521:B521"/>
    <mergeCell ref="C521:K521"/>
    <mergeCell ref="K522:K525"/>
    <mergeCell ref="E523:F523"/>
    <mergeCell ref="G522:G524"/>
    <mergeCell ref="H522:H524"/>
    <mergeCell ref="I522:I524"/>
    <mergeCell ref="A522:A525"/>
    <mergeCell ref="B522:B525"/>
    <mergeCell ref="C522:C525"/>
    <mergeCell ref="A546:K546"/>
    <mergeCell ref="A551:K551"/>
    <mergeCell ref="A554:B554"/>
    <mergeCell ref="C554:K554"/>
    <mergeCell ref="J419:J421"/>
    <mergeCell ref="A441:B441"/>
    <mergeCell ref="A414:K414"/>
    <mergeCell ref="A417:B417"/>
    <mergeCell ref="C417:K417"/>
    <mergeCell ref="A418:B418"/>
    <mergeCell ref="C418:K418"/>
    <mergeCell ref="K419:K422"/>
    <mergeCell ref="E420:F420"/>
    <mergeCell ref="G419:G421"/>
    <mergeCell ref="H419:H421"/>
    <mergeCell ref="I419:I421"/>
    <mergeCell ref="A419:A422"/>
    <mergeCell ref="B419:B422"/>
    <mergeCell ref="C419:C422"/>
    <mergeCell ref="D419:D422"/>
    <mergeCell ref="E419:F419"/>
    <mergeCell ref="G350:G352"/>
    <mergeCell ref="H350:H352"/>
    <mergeCell ref="A409:K409"/>
    <mergeCell ref="G385:G387"/>
    <mergeCell ref="A374:K374"/>
    <mergeCell ref="A380:K380"/>
    <mergeCell ref="A383:B383"/>
    <mergeCell ref="C383:K383"/>
    <mergeCell ref="A384:B384"/>
    <mergeCell ref="C384:K384"/>
    <mergeCell ref="A372:B372"/>
    <mergeCell ref="A350:A353"/>
    <mergeCell ref="B350:B353"/>
    <mergeCell ref="C350:C353"/>
    <mergeCell ref="D350:D353"/>
    <mergeCell ref="E350:F350"/>
    <mergeCell ref="H385:H387"/>
    <mergeCell ref="K385:K388"/>
    <mergeCell ref="E386:F386"/>
    <mergeCell ref="A407:B407"/>
    <mergeCell ref="A385:A388"/>
    <mergeCell ref="B385:B388"/>
    <mergeCell ref="C385:C388"/>
    <mergeCell ref="D385:D388"/>
    <mergeCell ref="E385:F385"/>
    <mergeCell ref="I350:I352"/>
    <mergeCell ref="J350:J352"/>
    <mergeCell ref="I385:I387"/>
    <mergeCell ref="J385:J387"/>
    <mergeCell ref="K350:K353"/>
    <mergeCell ref="E351:F351"/>
    <mergeCell ref="A282:A285"/>
    <mergeCell ref="B282:B285"/>
    <mergeCell ref="C282:C285"/>
    <mergeCell ref="D282:D285"/>
    <mergeCell ref="E282:F282"/>
    <mergeCell ref="A349:B349"/>
    <mergeCell ref="C349:K349"/>
    <mergeCell ref="J316:J318"/>
    <mergeCell ref="A338:B338"/>
    <mergeCell ref="A311:K311"/>
    <mergeCell ref="A314:B314"/>
    <mergeCell ref="C314:K314"/>
    <mergeCell ref="A315:B315"/>
    <mergeCell ref="C315:K315"/>
    <mergeCell ref="K316:K319"/>
    <mergeCell ref="E317:F317"/>
    <mergeCell ref="G316:G318"/>
    <mergeCell ref="H316:H318"/>
    <mergeCell ref="I316:I318"/>
    <mergeCell ref="A316:A319"/>
    <mergeCell ref="B316:B319"/>
    <mergeCell ref="C316:C319"/>
    <mergeCell ref="D316:D319"/>
    <mergeCell ref="E316:F316"/>
    <mergeCell ref="A340:K340"/>
    <mergeCell ref="A345:K345"/>
    <mergeCell ref="A348:B348"/>
    <mergeCell ref="C348:K348"/>
    <mergeCell ref="J213:J215"/>
    <mergeCell ref="A235:B235"/>
    <mergeCell ref="A208:K208"/>
    <mergeCell ref="A211:B211"/>
    <mergeCell ref="C211:K211"/>
    <mergeCell ref="A212:B212"/>
    <mergeCell ref="C212:K212"/>
    <mergeCell ref="K213:K216"/>
    <mergeCell ref="E214:F214"/>
    <mergeCell ref="G213:G215"/>
    <mergeCell ref="H213:H215"/>
    <mergeCell ref="I213:I215"/>
    <mergeCell ref="A213:A216"/>
    <mergeCell ref="B213:B216"/>
    <mergeCell ref="C213:C216"/>
    <mergeCell ref="D213:D216"/>
    <mergeCell ref="E213:F213"/>
    <mergeCell ref="G145:G147"/>
    <mergeCell ref="H145:H147"/>
    <mergeCell ref="A203:K203"/>
    <mergeCell ref="G179:G181"/>
    <mergeCell ref="A169:K169"/>
    <mergeCell ref="A174:K174"/>
    <mergeCell ref="A177:B177"/>
    <mergeCell ref="C177:K177"/>
    <mergeCell ref="A178:B178"/>
    <mergeCell ref="C178:K178"/>
    <mergeCell ref="A167:B167"/>
    <mergeCell ref="A145:A148"/>
    <mergeCell ref="B145:B148"/>
    <mergeCell ref="C145:C148"/>
    <mergeCell ref="D145:D148"/>
    <mergeCell ref="E145:F145"/>
    <mergeCell ref="H179:H181"/>
    <mergeCell ref="K179:K182"/>
    <mergeCell ref="E180:F180"/>
    <mergeCell ref="A201:B201"/>
    <mergeCell ref="A179:A182"/>
    <mergeCell ref="B179:B182"/>
    <mergeCell ref="C179:C182"/>
    <mergeCell ref="D179:D182"/>
    <mergeCell ref="E179:F179"/>
    <mergeCell ref="I145:I147"/>
    <mergeCell ref="J145:J147"/>
    <mergeCell ref="I179:I181"/>
    <mergeCell ref="J179:J181"/>
    <mergeCell ref="K145:K148"/>
    <mergeCell ref="E146:F146"/>
    <mergeCell ref="E77:F77"/>
    <mergeCell ref="A98:B98"/>
    <mergeCell ref="A76:A79"/>
    <mergeCell ref="B76:B79"/>
    <mergeCell ref="C76:C79"/>
    <mergeCell ref="D76:D79"/>
    <mergeCell ref="E76:F76"/>
    <mergeCell ref="A144:B144"/>
    <mergeCell ref="C144:K144"/>
    <mergeCell ref="J111:J113"/>
    <mergeCell ref="A133:B133"/>
    <mergeCell ref="A106:K106"/>
    <mergeCell ref="A109:B109"/>
    <mergeCell ref="C109:K109"/>
    <mergeCell ref="A110:B110"/>
    <mergeCell ref="C110:K110"/>
    <mergeCell ref="K111:K114"/>
    <mergeCell ref="E112:F112"/>
    <mergeCell ref="G111:G113"/>
    <mergeCell ref="H111:H113"/>
    <mergeCell ref="I111:I113"/>
    <mergeCell ref="A111:A114"/>
    <mergeCell ref="B111:B114"/>
    <mergeCell ref="C111:C114"/>
    <mergeCell ref="D111:D114"/>
    <mergeCell ref="E111:F111"/>
    <mergeCell ref="A135:K135"/>
    <mergeCell ref="A140:K140"/>
    <mergeCell ref="A143:B143"/>
    <mergeCell ref="C143:K143"/>
    <mergeCell ref="H41:H43"/>
    <mergeCell ref="E7:F7"/>
    <mergeCell ref="D6:D9"/>
    <mergeCell ref="A30:K30"/>
    <mergeCell ref="A1:K1"/>
    <mergeCell ref="A28:B28"/>
    <mergeCell ref="A4:B4"/>
    <mergeCell ref="C4:K4"/>
    <mergeCell ref="A5:B5"/>
    <mergeCell ref="C5:K5"/>
    <mergeCell ref="H6:H8"/>
    <mergeCell ref="G6:G8"/>
    <mergeCell ref="A6:A9"/>
    <mergeCell ref="K6:K9"/>
    <mergeCell ref="B6:B9"/>
    <mergeCell ref="E6:F6"/>
    <mergeCell ref="H76:H78"/>
    <mergeCell ref="C6:C9"/>
    <mergeCell ref="K41:K44"/>
    <mergeCell ref="E42:F42"/>
    <mergeCell ref="A63:B63"/>
    <mergeCell ref="A41:A44"/>
    <mergeCell ref="B41:B44"/>
    <mergeCell ref="C41:C44"/>
    <mergeCell ref="D41:D44"/>
    <mergeCell ref="E41:F41"/>
    <mergeCell ref="G41:G43"/>
    <mergeCell ref="A36:K36"/>
    <mergeCell ref="A39:B39"/>
    <mergeCell ref="C39:K39"/>
    <mergeCell ref="A40:B40"/>
    <mergeCell ref="C40:K40"/>
    <mergeCell ref="H694:H696"/>
    <mergeCell ref="K694:K697"/>
    <mergeCell ref="E695:F695"/>
    <mergeCell ref="A716:B716"/>
    <mergeCell ref="A694:A697"/>
    <mergeCell ref="B694:B697"/>
    <mergeCell ref="C694:C697"/>
    <mergeCell ref="D694:D697"/>
    <mergeCell ref="E694:F694"/>
    <mergeCell ref="A718:K718"/>
    <mergeCell ref="A723:K723"/>
    <mergeCell ref="A726:B726"/>
    <mergeCell ref="C726:K726"/>
    <mergeCell ref="A727:B727"/>
    <mergeCell ref="C727:K727"/>
    <mergeCell ref="A689:K689"/>
    <mergeCell ref="A692:B692"/>
    <mergeCell ref="C692:K692"/>
    <mergeCell ref="A693:B693"/>
    <mergeCell ref="C693:K693"/>
    <mergeCell ref="A752:K752"/>
    <mergeCell ref="A757:K757"/>
    <mergeCell ref="A760:B760"/>
    <mergeCell ref="C760:K760"/>
    <mergeCell ref="A761:B761"/>
    <mergeCell ref="C761:K761"/>
    <mergeCell ref="J762:J764"/>
    <mergeCell ref="K728:K731"/>
    <mergeCell ref="E729:F729"/>
    <mergeCell ref="A750:B750"/>
    <mergeCell ref="A728:A731"/>
    <mergeCell ref="B728:B731"/>
    <mergeCell ref="C728:C731"/>
    <mergeCell ref="D728:D731"/>
    <mergeCell ref="E728:F728"/>
    <mergeCell ref="G728:G730"/>
    <mergeCell ref="H728:H730"/>
    <mergeCell ref="J728:J730"/>
    <mergeCell ref="I728:I730"/>
    <mergeCell ref="C795:K795"/>
    <mergeCell ref="K762:K765"/>
    <mergeCell ref="E763:F763"/>
    <mergeCell ref="A784:B784"/>
    <mergeCell ref="A762:A765"/>
    <mergeCell ref="B762:B765"/>
    <mergeCell ref="C762:C765"/>
    <mergeCell ref="D762:D765"/>
    <mergeCell ref="E762:F762"/>
    <mergeCell ref="G762:G764"/>
    <mergeCell ref="A786:K786"/>
    <mergeCell ref="A791:K791"/>
    <mergeCell ref="A794:B794"/>
    <mergeCell ref="C794:K794"/>
    <mergeCell ref="A795:B795"/>
    <mergeCell ref="I762:I764"/>
    <mergeCell ref="H762:H764"/>
    <mergeCell ref="K796:K799"/>
    <mergeCell ref="E797:F797"/>
    <mergeCell ref="A818:B818"/>
    <mergeCell ref="A796:A799"/>
    <mergeCell ref="B796:B799"/>
    <mergeCell ref="I796:I798"/>
    <mergeCell ref="J796:J798"/>
    <mergeCell ref="G831:G833"/>
    <mergeCell ref="C829:K829"/>
    <mergeCell ref="A830:B830"/>
    <mergeCell ref="C830:K830"/>
    <mergeCell ref="H831:H833"/>
    <mergeCell ref="I831:I833"/>
    <mergeCell ref="J831:J833"/>
    <mergeCell ref="C796:C799"/>
    <mergeCell ref="D796:D799"/>
    <mergeCell ref="E796:F796"/>
    <mergeCell ref="G796:G798"/>
    <mergeCell ref="H796:H798"/>
    <mergeCell ref="A820:K820"/>
    <mergeCell ref="A826:K826"/>
    <mergeCell ref="A829:B829"/>
    <mergeCell ref="H865:H867"/>
    <mergeCell ref="I865:I867"/>
    <mergeCell ref="J865:J867"/>
    <mergeCell ref="K831:K834"/>
    <mergeCell ref="E832:F832"/>
    <mergeCell ref="A853:B853"/>
    <mergeCell ref="A831:A834"/>
    <mergeCell ref="B831:B834"/>
    <mergeCell ref="C831:C834"/>
    <mergeCell ref="D831:D834"/>
    <mergeCell ref="E831:F831"/>
    <mergeCell ref="A855:K855"/>
    <mergeCell ref="A860:K860"/>
    <mergeCell ref="A863:B863"/>
    <mergeCell ref="C863:K863"/>
    <mergeCell ref="A864:B864"/>
    <mergeCell ref="C864:K864"/>
    <mergeCell ref="A958:K958"/>
    <mergeCell ref="H934:H936"/>
    <mergeCell ref="K934:K937"/>
    <mergeCell ref="E935:F935"/>
    <mergeCell ref="A956:B956"/>
    <mergeCell ref="A934:A937"/>
    <mergeCell ref="B934:B937"/>
    <mergeCell ref="C934:C937"/>
    <mergeCell ref="D934:D937"/>
    <mergeCell ref="E934:F934"/>
    <mergeCell ref="C932:K932"/>
    <mergeCell ref="A933:B933"/>
    <mergeCell ref="C933:K933"/>
    <mergeCell ref="K899:K902"/>
    <mergeCell ref="E900:F900"/>
    <mergeCell ref="A921:B921"/>
    <mergeCell ref="A899:A902"/>
    <mergeCell ref="B899:B902"/>
    <mergeCell ref="C899:C902"/>
    <mergeCell ref="D899:D902"/>
    <mergeCell ref="E899:F899"/>
    <mergeCell ref="G899:G901"/>
    <mergeCell ref="I934:I936"/>
    <mergeCell ref="J934:J936"/>
    <mergeCell ref="I248:I250"/>
    <mergeCell ref="J248:J250"/>
    <mergeCell ref="I282:I284"/>
    <mergeCell ref="J282:J284"/>
    <mergeCell ref="A237:K237"/>
    <mergeCell ref="A243:K243"/>
    <mergeCell ref="A246:B246"/>
    <mergeCell ref="C246:K246"/>
    <mergeCell ref="K248:K251"/>
    <mergeCell ref="E249:F249"/>
    <mergeCell ref="A247:B247"/>
    <mergeCell ref="C247:K247"/>
    <mergeCell ref="G248:G250"/>
    <mergeCell ref="H248:H250"/>
    <mergeCell ref="A306:K306"/>
    <mergeCell ref="G282:G284"/>
    <mergeCell ref="A272:K272"/>
    <mergeCell ref="A277:K277"/>
    <mergeCell ref="A280:B280"/>
    <mergeCell ref="C280:K280"/>
    <mergeCell ref="A281:B281"/>
    <mergeCell ref="C281:K281"/>
    <mergeCell ref="A270:B270"/>
    <mergeCell ref="A248:A251"/>
    <mergeCell ref="B248:B251"/>
    <mergeCell ref="C248:C251"/>
    <mergeCell ref="D248:D251"/>
    <mergeCell ref="E248:F248"/>
    <mergeCell ref="H282:H284"/>
    <mergeCell ref="K282:K285"/>
    <mergeCell ref="E283:F283"/>
    <mergeCell ref="A304:B304"/>
    <mergeCell ref="I454:I456"/>
    <mergeCell ref="J454:J456"/>
    <mergeCell ref="I488:I490"/>
    <mergeCell ref="J488:J490"/>
    <mergeCell ref="A443:K443"/>
    <mergeCell ref="A449:K449"/>
    <mergeCell ref="A452:B452"/>
    <mergeCell ref="C452:K452"/>
    <mergeCell ref="K454:K457"/>
    <mergeCell ref="E455:F455"/>
    <mergeCell ref="A453:B453"/>
    <mergeCell ref="C453:K453"/>
    <mergeCell ref="G454:G456"/>
    <mergeCell ref="H454:H456"/>
    <mergeCell ref="A512:K512"/>
    <mergeCell ref="G488:G490"/>
    <mergeCell ref="A478:K478"/>
    <mergeCell ref="A483:K483"/>
    <mergeCell ref="A486:B486"/>
    <mergeCell ref="C486:K486"/>
    <mergeCell ref="A487:B487"/>
    <mergeCell ref="C487:K487"/>
    <mergeCell ref="A476:B476"/>
    <mergeCell ref="A454:A457"/>
    <mergeCell ref="B454:B457"/>
    <mergeCell ref="C454:C457"/>
    <mergeCell ref="D454:D457"/>
    <mergeCell ref="E454:F454"/>
    <mergeCell ref="H488:H490"/>
    <mergeCell ref="K488:K491"/>
    <mergeCell ref="E489:F489"/>
    <mergeCell ref="A510:B510"/>
    <mergeCell ref="A889:K889"/>
    <mergeCell ref="A894:K894"/>
    <mergeCell ref="A897:B897"/>
    <mergeCell ref="C897:K897"/>
    <mergeCell ref="G934:G936"/>
    <mergeCell ref="A923:K923"/>
    <mergeCell ref="A929:K929"/>
    <mergeCell ref="A932:B932"/>
    <mergeCell ref="I694:I696"/>
    <mergeCell ref="J694:J696"/>
    <mergeCell ref="A649:K649"/>
    <mergeCell ref="A654:K654"/>
    <mergeCell ref="A657:B657"/>
    <mergeCell ref="C657:K657"/>
    <mergeCell ref="G694:G696"/>
    <mergeCell ref="C658:K658"/>
    <mergeCell ref="A681:B681"/>
    <mergeCell ref="A659:A662"/>
    <mergeCell ref="H899:H901"/>
    <mergeCell ref="A898:B898"/>
    <mergeCell ref="C898:K898"/>
    <mergeCell ref="I899:I901"/>
    <mergeCell ref="J899:J901"/>
    <mergeCell ref="K865:K868"/>
    <mergeCell ref="E866:F866"/>
    <mergeCell ref="A887:B887"/>
    <mergeCell ref="A865:A868"/>
    <mergeCell ref="B865:B868"/>
    <mergeCell ref="C865:C868"/>
    <mergeCell ref="D865:D868"/>
    <mergeCell ref="E865:F865"/>
    <mergeCell ref="G865:G867"/>
    <mergeCell ref="A990:B990"/>
    <mergeCell ref="A992:K992"/>
    <mergeCell ref="A999:K999"/>
    <mergeCell ref="A1002:B1002"/>
    <mergeCell ref="C1002:K1002"/>
    <mergeCell ref="G968:G970"/>
    <mergeCell ref="H968:H970"/>
    <mergeCell ref="I968:I970"/>
    <mergeCell ref="J968:J970"/>
    <mergeCell ref="K968:K971"/>
    <mergeCell ref="A968:A971"/>
    <mergeCell ref="B968:B971"/>
    <mergeCell ref="C968:C971"/>
    <mergeCell ref="D968:D971"/>
    <mergeCell ref="E968:F968"/>
    <mergeCell ref="E969:F969"/>
    <mergeCell ref="A963:K963"/>
    <mergeCell ref="A966:B966"/>
    <mergeCell ref="C966:K966"/>
    <mergeCell ref="A967:B967"/>
    <mergeCell ref="C967:K967"/>
    <mergeCell ref="A1039:B1039"/>
    <mergeCell ref="C1039:K1039"/>
    <mergeCell ref="J1040:J1042"/>
    <mergeCell ref="K1040:K1043"/>
    <mergeCell ref="E1041:F1041"/>
    <mergeCell ref="G1040:G1042"/>
    <mergeCell ref="H1040:H1042"/>
    <mergeCell ref="I1040:I1042"/>
    <mergeCell ref="E1040:F1040"/>
    <mergeCell ref="A1038:B1038"/>
    <mergeCell ref="C1038:K1038"/>
    <mergeCell ref="A1028:K1028"/>
    <mergeCell ref="A1035:K1035"/>
    <mergeCell ref="A1026:B1026"/>
    <mergeCell ref="A1003:B1003"/>
    <mergeCell ref="C1003:K1003"/>
    <mergeCell ref="B1004:B1007"/>
    <mergeCell ref="C1004:C1007"/>
    <mergeCell ref="D1004:D1007"/>
    <mergeCell ref="E1004:F1004"/>
    <mergeCell ref="I1004:I1006"/>
    <mergeCell ref="J1004:J1006"/>
    <mergeCell ref="K1004:K1007"/>
    <mergeCell ref="E1005:F1005"/>
    <mergeCell ref="G1004:G1006"/>
    <mergeCell ref="H1004:H1006"/>
    <mergeCell ref="A1004:A1007"/>
    <mergeCell ref="E1112:F1112"/>
    <mergeCell ref="G1112:G1114"/>
    <mergeCell ref="E1076:F1076"/>
    <mergeCell ref="G1076:G1078"/>
    <mergeCell ref="A1064:K1064"/>
    <mergeCell ref="A1071:K1071"/>
    <mergeCell ref="A1074:B1074"/>
    <mergeCell ref="C1074:K1074"/>
    <mergeCell ref="A1075:B1075"/>
    <mergeCell ref="C1075:K1075"/>
    <mergeCell ref="H1076:H1078"/>
    <mergeCell ref="I1076:I1078"/>
    <mergeCell ref="A1062:B1062"/>
    <mergeCell ref="A1040:A1043"/>
    <mergeCell ref="B1040:B1043"/>
    <mergeCell ref="C1040:C1043"/>
    <mergeCell ref="D1040:D1043"/>
    <mergeCell ref="A1136:K1136"/>
    <mergeCell ref="A1143:K1143"/>
    <mergeCell ref="A1146:B1146"/>
    <mergeCell ref="C1146:K1146"/>
    <mergeCell ref="A1147:B1147"/>
    <mergeCell ref="C1147:K1147"/>
    <mergeCell ref="H1148:H1150"/>
    <mergeCell ref="I1148:I1150"/>
    <mergeCell ref="A1134:B1134"/>
    <mergeCell ref="A1112:A1115"/>
    <mergeCell ref="B1112:B1115"/>
    <mergeCell ref="C1112:C1115"/>
    <mergeCell ref="D1112:D1115"/>
    <mergeCell ref="A1098:B1098"/>
    <mergeCell ref="A1076:A1079"/>
    <mergeCell ref="B1076:B1079"/>
    <mergeCell ref="C1076:C1079"/>
    <mergeCell ref="D1076:D1079"/>
    <mergeCell ref="H1112:H1114"/>
    <mergeCell ref="I1112:I1114"/>
    <mergeCell ref="J1076:J1078"/>
    <mergeCell ref="K1076:K1079"/>
    <mergeCell ref="E1077:F1077"/>
    <mergeCell ref="A1100:K1100"/>
    <mergeCell ref="A1107:K1107"/>
    <mergeCell ref="A1110:B1110"/>
    <mergeCell ref="C1110:K1110"/>
    <mergeCell ref="A1111:B1111"/>
    <mergeCell ref="C1111:K1111"/>
    <mergeCell ref="J1112:J1114"/>
    <mergeCell ref="K1112:K1115"/>
    <mergeCell ref="E1113:F1113"/>
    <mergeCell ref="A1170:B1170"/>
    <mergeCell ref="A1148:A1151"/>
    <mergeCell ref="B1148:B1151"/>
    <mergeCell ref="C1148:C1151"/>
    <mergeCell ref="D1148:D1151"/>
    <mergeCell ref="H1184:H1186"/>
    <mergeCell ref="I1184:I1186"/>
    <mergeCell ref="J1148:J1150"/>
    <mergeCell ref="K1148:K1151"/>
    <mergeCell ref="E1149:F1149"/>
    <mergeCell ref="A1172:K1172"/>
    <mergeCell ref="A1179:K1179"/>
    <mergeCell ref="A1182:B1182"/>
    <mergeCell ref="C1182:K1182"/>
    <mergeCell ref="A1183:B1183"/>
    <mergeCell ref="C1183:K1183"/>
    <mergeCell ref="J1184:J1186"/>
    <mergeCell ref="K1184:K1187"/>
    <mergeCell ref="E1185:F1185"/>
    <mergeCell ref="E1184:F1184"/>
    <mergeCell ref="G1184:G1186"/>
    <mergeCell ref="E1148:F1148"/>
    <mergeCell ref="G1148:G1150"/>
    <mergeCell ref="E1256:F1256"/>
    <mergeCell ref="G1256:G1258"/>
    <mergeCell ref="E1220:F1220"/>
    <mergeCell ref="G1220:G1222"/>
    <mergeCell ref="A1208:K1208"/>
    <mergeCell ref="A1215:K1215"/>
    <mergeCell ref="A1218:B1218"/>
    <mergeCell ref="C1218:K1218"/>
    <mergeCell ref="A1219:B1219"/>
    <mergeCell ref="C1219:K1219"/>
    <mergeCell ref="H1220:H1222"/>
    <mergeCell ref="I1220:I1222"/>
    <mergeCell ref="A1206:B1206"/>
    <mergeCell ref="A1184:A1187"/>
    <mergeCell ref="B1184:B1187"/>
    <mergeCell ref="C1184:C1187"/>
    <mergeCell ref="D1184:D1187"/>
    <mergeCell ref="A1280:K1280"/>
    <mergeCell ref="A1287:K1287"/>
    <mergeCell ref="A1290:B1290"/>
    <mergeCell ref="C1290:K1290"/>
    <mergeCell ref="A1291:B1291"/>
    <mergeCell ref="C1291:K1291"/>
    <mergeCell ref="H1292:H1294"/>
    <mergeCell ref="I1292:I1294"/>
    <mergeCell ref="A1278:B1278"/>
    <mergeCell ref="A1256:A1259"/>
    <mergeCell ref="B1256:B1259"/>
    <mergeCell ref="C1256:C1259"/>
    <mergeCell ref="D1256:D1259"/>
    <mergeCell ref="A1242:B1242"/>
    <mergeCell ref="A1220:A1223"/>
    <mergeCell ref="B1220:B1223"/>
    <mergeCell ref="C1220:C1223"/>
    <mergeCell ref="D1220:D1223"/>
    <mergeCell ref="H1256:H1258"/>
    <mergeCell ref="I1256:I1258"/>
    <mergeCell ref="J1220:J1222"/>
    <mergeCell ref="K1220:K1223"/>
    <mergeCell ref="E1221:F1221"/>
    <mergeCell ref="A1244:K1244"/>
    <mergeCell ref="A1251:K1251"/>
    <mergeCell ref="A1254:B1254"/>
    <mergeCell ref="C1254:K1254"/>
    <mergeCell ref="A1255:B1255"/>
    <mergeCell ref="C1255:K1255"/>
    <mergeCell ref="J1256:J1258"/>
    <mergeCell ref="K1256:K1259"/>
    <mergeCell ref="E1257:F1257"/>
    <mergeCell ref="A1314:B1314"/>
    <mergeCell ref="A1292:A1295"/>
    <mergeCell ref="B1292:B1295"/>
    <mergeCell ref="C1292:C1295"/>
    <mergeCell ref="D1292:D1295"/>
    <mergeCell ref="H1328:H1330"/>
    <mergeCell ref="I1328:I1330"/>
    <mergeCell ref="J1292:J1294"/>
    <mergeCell ref="K1292:K1295"/>
    <mergeCell ref="E1293:F1293"/>
    <mergeCell ref="A1316:K1316"/>
    <mergeCell ref="A1323:K1323"/>
    <mergeCell ref="A1326:B1326"/>
    <mergeCell ref="C1326:K1326"/>
    <mergeCell ref="A1327:B1327"/>
    <mergeCell ref="C1327:K1327"/>
    <mergeCell ref="J1328:J1330"/>
    <mergeCell ref="K1328:K1331"/>
    <mergeCell ref="E1329:F1329"/>
    <mergeCell ref="E1328:F1328"/>
    <mergeCell ref="G1328:G1330"/>
    <mergeCell ref="E1292:F1292"/>
    <mergeCell ref="G1292:G1294"/>
    <mergeCell ref="E1400:F1400"/>
    <mergeCell ref="G1400:G1402"/>
    <mergeCell ref="E1364:F1364"/>
    <mergeCell ref="G1364:G1366"/>
    <mergeCell ref="A1352:K1352"/>
    <mergeCell ref="A1359:K1359"/>
    <mergeCell ref="A1362:B1362"/>
    <mergeCell ref="C1362:K1362"/>
    <mergeCell ref="A1363:B1363"/>
    <mergeCell ref="C1363:K1363"/>
    <mergeCell ref="H1364:H1366"/>
    <mergeCell ref="I1364:I1366"/>
    <mergeCell ref="A1350:B1350"/>
    <mergeCell ref="A1328:A1331"/>
    <mergeCell ref="B1328:B1331"/>
    <mergeCell ref="C1328:C1331"/>
    <mergeCell ref="D1328:D1331"/>
    <mergeCell ref="A1424:K1424"/>
    <mergeCell ref="A1431:K1431"/>
    <mergeCell ref="A1434:B1434"/>
    <mergeCell ref="C1434:K1434"/>
    <mergeCell ref="A1435:B1435"/>
    <mergeCell ref="C1435:K1435"/>
    <mergeCell ref="H1436:H1438"/>
    <mergeCell ref="I1436:I1438"/>
    <mergeCell ref="A1422:B1422"/>
    <mergeCell ref="A1400:A1403"/>
    <mergeCell ref="B1400:B1403"/>
    <mergeCell ref="C1400:C1403"/>
    <mergeCell ref="D1400:D1403"/>
    <mergeCell ref="A1386:B1386"/>
    <mergeCell ref="A1364:A1367"/>
    <mergeCell ref="B1364:B1367"/>
    <mergeCell ref="C1364:C1367"/>
    <mergeCell ref="D1364:D1367"/>
    <mergeCell ref="H1400:H1402"/>
    <mergeCell ref="I1400:I1402"/>
    <mergeCell ref="J1364:J1366"/>
    <mergeCell ref="K1364:K1367"/>
    <mergeCell ref="E1365:F1365"/>
    <mergeCell ref="A1388:K1388"/>
    <mergeCell ref="A1395:K1395"/>
    <mergeCell ref="A1398:B1398"/>
    <mergeCell ref="C1398:K1398"/>
    <mergeCell ref="A1399:B1399"/>
    <mergeCell ref="C1399:K1399"/>
    <mergeCell ref="J1400:J1402"/>
    <mergeCell ref="K1400:K1403"/>
    <mergeCell ref="E1401:F1401"/>
    <mergeCell ref="A1458:B1458"/>
    <mergeCell ref="A1436:A1439"/>
    <mergeCell ref="B1436:B1439"/>
    <mergeCell ref="C1436:C1439"/>
    <mergeCell ref="D1436:D1439"/>
    <mergeCell ref="H1472:H1474"/>
    <mergeCell ref="I1472:I1474"/>
    <mergeCell ref="J1436:J1438"/>
    <mergeCell ref="K1436:K1439"/>
    <mergeCell ref="E1437:F1437"/>
    <mergeCell ref="A1460:K1460"/>
    <mergeCell ref="A1467:K1467"/>
    <mergeCell ref="A1470:B1470"/>
    <mergeCell ref="C1470:K1470"/>
    <mergeCell ref="A1471:B1471"/>
    <mergeCell ref="C1471:K1471"/>
    <mergeCell ref="J1472:J1474"/>
    <mergeCell ref="K1472:K1475"/>
    <mergeCell ref="E1473:F1473"/>
    <mergeCell ref="E1472:F1472"/>
    <mergeCell ref="G1472:G1474"/>
    <mergeCell ref="E1436:F1436"/>
    <mergeCell ref="G1436:G1438"/>
    <mergeCell ref="E1544:F1544"/>
    <mergeCell ref="G1544:G1546"/>
    <mergeCell ref="E1508:F1508"/>
    <mergeCell ref="G1508:G1510"/>
    <mergeCell ref="A1496:K1496"/>
    <mergeCell ref="A1503:K1503"/>
    <mergeCell ref="A1506:B1506"/>
    <mergeCell ref="C1506:K1506"/>
    <mergeCell ref="A1507:B1507"/>
    <mergeCell ref="C1507:K1507"/>
    <mergeCell ref="H1508:H1510"/>
    <mergeCell ref="I1508:I1510"/>
    <mergeCell ref="A1494:B1494"/>
    <mergeCell ref="A1472:A1475"/>
    <mergeCell ref="B1472:B1475"/>
    <mergeCell ref="C1472:C1475"/>
    <mergeCell ref="D1472:D1475"/>
    <mergeCell ref="A1568:K1568"/>
    <mergeCell ref="A1575:K1575"/>
    <mergeCell ref="A1578:B1578"/>
    <mergeCell ref="C1578:K1578"/>
    <mergeCell ref="A1579:B1579"/>
    <mergeCell ref="C1579:K1579"/>
    <mergeCell ref="H1580:H1582"/>
    <mergeCell ref="I1580:I1582"/>
    <mergeCell ref="A1566:B1566"/>
    <mergeCell ref="A1544:A1547"/>
    <mergeCell ref="B1544:B1547"/>
    <mergeCell ref="C1544:C1547"/>
    <mergeCell ref="D1544:D1547"/>
    <mergeCell ref="A1530:B1530"/>
    <mergeCell ref="A1508:A1511"/>
    <mergeCell ref="B1508:B1511"/>
    <mergeCell ref="C1508:C1511"/>
    <mergeCell ref="D1508:D1511"/>
    <mergeCell ref="H1544:H1546"/>
    <mergeCell ref="I1544:I1546"/>
    <mergeCell ref="J1508:J1510"/>
    <mergeCell ref="K1508:K1511"/>
    <mergeCell ref="E1509:F1509"/>
    <mergeCell ref="A1532:K1532"/>
    <mergeCell ref="A1539:K1539"/>
    <mergeCell ref="A1542:B1542"/>
    <mergeCell ref="C1542:K1542"/>
    <mergeCell ref="A1543:B1543"/>
    <mergeCell ref="C1543:K1543"/>
    <mergeCell ref="J1544:J1546"/>
    <mergeCell ref="K1544:K1547"/>
    <mergeCell ref="E1545:F1545"/>
    <mergeCell ref="A1602:B1602"/>
    <mergeCell ref="A1580:A1583"/>
    <mergeCell ref="B1580:B1583"/>
    <mergeCell ref="C1580:C1583"/>
    <mergeCell ref="D1580:D1583"/>
    <mergeCell ref="H1616:H1618"/>
    <mergeCell ref="I1616:I1618"/>
    <mergeCell ref="J1580:J1582"/>
    <mergeCell ref="K1580:K1583"/>
    <mergeCell ref="E1581:F1581"/>
    <mergeCell ref="A1604:K1604"/>
    <mergeCell ref="A1611:K1611"/>
    <mergeCell ref="A1614:B1614"/>
    <mergeCell ref="C1614:K1614"/>
    <mergeCell ref="A1615:B1615"/>
    <mergeCell ref="C1615:K1615"/>
    <mergeCell ref="J1616:J1618"/>
    <mergeCell ref="K1616:K1619"/>
    <mergeCell ref="E1617:F1617"/>
    <mergeCell ref="E1616:F1616"/>
    <mergeCell ref="G1616:G1618"/>
    <mergeCell ref="E1580:F1580"/>
    <mergeCell ref="G1580:G1582"/>
    <mergeCell ref="E1688:F1688"/>
    <mergeCell ref="G1688:G1690"/>
    <mergeCell ref="E1652:F1652"/>
    <mergeCell ref="G1652:G1654"/>
    <mergeCell ref="A1640:K1640"/>
    <mergeCell ref="A1647:K1647"/>
    <mergeCell ref="A1650:B1650"/>
    <mergeCell ref="C1650:K1650"/>
    <mergeCell ref="A1651:B1651"/>
    <mergeCell ref="C1651:K1651"/>
    <mergeCell ref="H1652:H1654"/>
    <mergeCell ref="I1652:I1654"/>
    <mergeCell ref="A1638:B1638"/>
    <mergeCell ref="A1616:A1619"/>
    <mergeCell ref="B1616:B1619"/>
    <mergeCell ref="C1616:C1619"/>
    <mergeCell ref="D1616:D1619"/>
    <mergeCell ref="A1712:K1712"/>
    <mergeCell ref="A1719:K1719"/>
    <mergeCell ref="A1722:B1722"/>
    <mergeCell ref="C1722:K1722"/>
    <mergeCell ref="A1723:B1723"/>
    <mergeCell ref="C1723:K1723"/>
    <mergeCell ref="H1724:H1726"/>
    <mergeCell ref="I1724:I1726"/>
    <mergeCell ref="A1710:B1710"/>
    <mergeCell ref="A1688:A1691"/>
    <mergeCell ref="B1688:B1691"/>
    <mergeCell ref="C1688:C1691"/>
    <mergeCell ref="D1688:D1691"/>
    <mergeCell ref="A1674:B1674"/>
    <mergeCell ref="A1652:A1655"/>
    <mergeCell ref="B1652:B1655"/>
    <mergeCell ref="C1652:C1655"/>
    <mergeCell ref="D1652:D1655"/>
    <mergeCell ref="H1688:H1690"/>
    <mergeCell ref="I1688:I1690"/>
    <mergeCell ref="J1652:J1654"/>
    <mergeCell ref="K1652:K1655"/>
    <mergeCell ref="E1653:F1653"/>
    <mergeCell ref="A1676:K1676"/>
    <mergeCell ref="A1683:K1683"/>
    <mergeCell ref="A1686:B1686"/>
    <mergeCell ref="C1686:K1686"/>
    <mergeCell ref="A1687:B1687"/>
    <mergeCell ref="C1687:K1687"/>
    <mergeCell ref="J1688:J1690"/>
    <mergeCell ref="K1688:K1691"/>
    <mergeCell ref="E1689:F1689"/>
    <mergeCell ref="A1746:B1746"/>
    <mergeCell ref="A1724:A1727"/>
    <mergeCell ref="B1724:B1727"/>
    <mergeCell ref="C1724:C1727"/>
    <mergeCell ref="D1724:D1727"/>
    <mergeCell ref="H1760:H1762"/>
    <mergeCell ref="I1760:I1762"/>
    <mergeCell ref="J1724:J1726"/>
    <mergeCell ref="K1724:K1727"/>
    <mergeCell ref="E1725:F1725"/>
    <mergeCell ref="A1748:K1748"/>
    <mergeCell ref="A1755:K1755"/>
    <mergeCell ref="A1758:B1758"/>
    <mergeCell ref="C1758:K1758"/>
    <mergeCell ref="A1759:B1759"/>
    <mergeCell ref="C1759:K1759"/>
    <mergeCell ref="J1760:J1762"/>
    <mergeCell ref="K1760:K1763"/>
    <mergeCell ref="E1761:F1761"/>
    <mergeCell ref="E1760:F1760"/>
    <mergeCell ref="G1760:G1762"/>
    <mergeCell ref="E1724:F1724"/>
    <mergeCell ref="G1724:G1726"/>
    <mergeCell ref="E1832:F1832"/>
    <mergeCell ref="G1832:G1834"/>
    <mergeCell ref="E1796:F1796"/>
    <mergeCell ref="G1796:G1798"/>
    <mergeCell ref="A1784:K1784"/>
    <mergeCell ref="A1791:K1791"/>
    <mergeCell ref="A1794:B1794"/>
    <mergeCell ref="C1794:K1794"/>
    <mergeCell ref="A1795:B1795"/>
    <mergeCell ref="C1795:K1795"/>
    <mergeCell ref="H1796:H1798"/>
    <mergeCell ref="I1796:I1798"/>
    <mergeCell ref="A1782:B1782"/>
    <mergeCell ref="A1760:A1763"/>
    <mergeCell ref="B1760:B1763"/>
    <mergeCell ref="C1760:C1763"/>
    <mergeCell ref="D1760:D1763"/>
    <mergeCell ref="A1856:K1856"/>
    <mergeCell ref="A1863:K1863"/>
    <mergeCell ref="A1866:B1866"/>
    <mergeCell ref="C1866:K1866"/>
    <mergeCell ref="A1867:B1867"/>
    <mergeCell ref="C1867:K1867"/>
    <mergeCell ref="H1868:H1870"/>
    <mergeCell ref="I1868:I1870"/>
    <mergeCell ref="A1854:B1854"/>
    <mergeCell ref="A1832:A1835"/>
    <mergeCell ref="B1832:B1835"/>
    <mergeCell ref="C1832:C1835"/>
    <mergeCell ref="D1832:D1835"/>
    <mergeCell ref="A1818:B1818"/>
    <mergeCell ref="A1796:A1799"/>
    <mergeCell ref="B1796:B1799"/>
    <mergeCell ref="C1796:C1799"/>
    <mergeCell ref="D1796:D1799"/>
    <mergeCell ref="H1832:H1834"/>
    <mergeCell ref="I1832:I1834"/>
    <mergeCell ref="J1796:J1798"/>
    <mergeCell ref="K1796:K1799"/>
    <mergeCell ref="E1797:F1797"/>
    <mergeCell ref="A1820:K1820"/>
    <mergeCell ref="A1827:K1827"/>
    <mergeCell ref="A1830:B1830"/>
    <mergeCell ref="C1830:K1830"/>
    <mergeCell ref="A1831:B1831"/>
    <mergeCell ref="C1831:K1831"/>
    <mergeCell ref="J1832:J1834"/>
    <mergeCell ref="K1832:K1835"/>
    <mergeCell ref="E1833:F1833"/>
    <mergeCell ref="A1926:B1926"/>
    <mergeCell ref="A1904:A1907"/>
    <mergeCell ref="B1904:B1907"/>
    <mergeCell ref="C1904:C1907"/>
    <mergeCell ref="D1904:D1907"/>
    <mergeCell ref="A1890:B1890"/>
    <mergeCell ref="A1868:A1871"/>
    <mergeCell ref="B1868:B1871"/>
    <mergeCell ref="C1868:C1871"/>
    <mergeCell ref="D1868:D1871"/>
    <mergeCell ref="H1904:H1906"/>
    <mergeCell ref="I1904:I1906"/>
    <mergeCell ref="J1868:J1870"/>
    <mergeCell ref="K1868:K1871"/>
    <mergeCell ref="E1869:F1869"/>
    <mergeCell ref="A1892:K1892"/>
    <mergeCell ref="A1899:K1899"/>
    <mergeCell ref="A1902:B1902"/>
    <mergeCell ref="C1902:K1902"/>
    <mergeCell ref="A1903:B1903"/>
    <mergeCell ref="C1903:K1903"/>
    <mergeCell ref="J1904:J1906"/>
    <mergeCell ref="K1904:K1907"/>
    <mergeCell ref="E1905:F1905"/>
    <mergeCell ref="E1904:F1904"/>
    <mergeCell ref="G1904:G1906"/>
    <mergeCell ref="E1868:F1868"/>
    <mergeCell ref="G1868:G1870"/>
    <mergeCell ref="A1964:K1964"/>
    <mergeCell ref="H1940:H1942"/>
    <mergeCell ref="I1940:I1942"/>
    <mergeCell ref="J1940:J1942"/>
    <mergeCell ref="K1940:K1943"/>
    <mergeCell ref="E1941:F1941"/>
    <mergeCell ref="A1962:B1962"/>
    <mergeCell ref="A1940:A1943"/>
    <mergeCell ref="B1940:B1943"/>
    <mergeCell ref="C1940:C1943"/>
    <mergeCell ref="D1940:D1943"/>
    <mergeCell ref="E1940:F1940"/>
    <mergeCell ref="G1940:G1942"/>
    <mergeCell ref="A1928:K1928"/>
    <mergeCell ref="A1935:K1935"/>
    <mergeCell ref="A1938:B1938"/>
    <mergeCell ref="C1938:K1938"/>
    <mergeCell ref="A1939:B1939"/>
    <mergeCell ref="C1939:K1939"/>
  </mergeCells>
  <pageMargins left="0.19685039370078999" right="0.19685039370078999" top="0.19685039370078999" bottom="0.15748031496063" header="0" footer="0"/>
  <pageSetup paperSize="9" scale="95"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31"/>
  <sheetViews>
    <sheetView workbookViewId="0">
      <selection sqref="A1:K1"/>
    </sheetView>
  </sheetViews>
  <sheetFormatPr defaultColWidth="9.140625" defaultRowHeight="15" customHeight="1" x14ac:dyDescent="0.25"/>
  <cols>
    <col min="1" max="1" width="5.42578125" style="3" customWidth="1"/>
    <col min="2" max="2" width="40.28515625" style="3" customWidth="1"/>
    <col min="3" max="3" width="7.140625" style="3" customWidth="1"/>
    <col min="4" max="4" width="10.85546875" style="3" customWidth="1"/>
    <col min="5" max="5" width="11.28515625" style="3" customWidth="1"/>
    <col min="6" max="6" width="12.28515625" style="3" customWidth="1"/>
    <col min="7" max="7" width="9.28515625" style="3" customWidth="1"/>
    <col min="8" max="9" width="11.85546875" style="3" customWidth="1"/>
    <col min="10" max="10" width="14.28515625" style="3" customWidth="1"/>
    <col min="11" max="11" width="16.140625" style="3" customWidth="1"/>
  </cols>
  <sheetData>
    <row r="1" spans="1:17" ht="15.75" customHeight="1" x14ac:dyDescent="0.25">
      <c r="A1" s="348" t="s">
        <v>85</v>
      </c>
      <c r="B1" s="348"/>
      <c r="C1" s="348"/>
      <c r="D1" s="348"/>
      <c r="E1" s="348"/>
      <c r="F1" s="348"/>
      <c r="G1" s="348"/>
      <c r="H1" s="348"/>
      <c r="I1" s="348"/>
      <c r="J1" s="348"/>
      <c r="K1" s="348"/>
      <c r="L1" s="295"/>
      <c r="M1" s="295"/>
      <c r="N1" s="295"/>
      <c r="O1" s="295"/>
      <c r="P1" s="295"/>
      <c r="Q1" s="295"/>
    </row>
    <row r="2" spans="1:17" ht="15" customHeight="1" x14ac:dyDescent="0.25">
      <c r="A2" s="70"/>
      <c r="B2" s="70"/>
      <c r="C2" s="70"/>
      <c r="D2" s="70"/>
      <c r="E2" s="70"/>
      <c r="F2" s="78">
        <f>'proje ve personel bilgileri'!$B$5</f>
        <v>0</v>
      </c>
      <c r="G2" s="72">
        <f>IF('proje ve personel bilgileri'!$B$6=1,"/ Şubat ayına aittir.",(IF('proje ve personel bilgileri'!$B$6=2,"/ Ağustos ayına aittir.",0)))</f>
        <v>0</v>
      </c>
      <c r="H2" s="70"/>
      <c r="I2" s="70"/>
      <c r="J2" s="70"/>
      <c r="K2" s="70"/>
      <c r="L2" s="66"/>
      <c r="M2" s="66"/>
      <c r="N2" s="66"/>
      <c r="O2" s="66"/>
      <c r="P2" s="66"/>
      <c r="Q2" s="66"/>
    </row>
    <row r="3" spans="1:17" ht="18.75" customHeight="1" x14ac:dyDescent="0.25">
      <c r="K3" s="4" t="s">
        <v>86</v>
      </c>
    </row>
    <row r="4" spans="1:17" ht="15.75" customHeight="1" x14ac:dyDescent="0.25">
      <c r="A4" s="349" t="s">
        <v>2</v>
      </c>
      <c r="B4" s="350"/>
      <c r="C4" s="351">
        <f>'proje ve personel bilgileri'!$B$2</f>
        <v>0</v>
      </c>
      <c r="D4" s="352"/>
      <c r="E4" s="352"/>
      <c r="F4" s="352"/>
      <c r="G4" s="352"/>
      <c r="H4" s="352"/>
      <c r="I4" s="352"/>
      <c r="J4" s="352"/>
      <c r="K4" s="353"/>
    </row>
    <row r="5" spans="1:17" ht="15.75" customHeight="1" x14ac:dyDescent="0.25">
      <c r="A5" s="354" t="s">
        <v>4</v>
      </c>
      <c r="B5" s="355"/>
      <c r="C5" s="356">
        <f>'proje ve personel bilgileri'!$B$3</f>
        <v>0</v>
      </c>
      <c r="D5" s="357"/>
      <c r="E5" s="357"/>
      <c r="F5" s="357"/>
      <c r="G5" s="357"/>
      <c r="H5" s="357"/>
      <c r="I5" s="357"/>
      <c r="J5" s="357"/>
      <c r="K5" s="358"/>
    </row>
    <row r="6" spans="1:17" ht="15" customHeight="1" x14ac:dyDescent="0.25">
      <c r="A6" s="343" t="s">
        <v>87</v>
      </c>
      <c r="B6" s="343" t="s">
        <v>15</v>
      </c>
      <c r="C6" s="343" t="s">
        <v>88</v>
      </c>
      <c r="D6" s="344" t="s">
        <v>89</v>
      </c>
      <c r="E6" s="346"/>
      <c r="F6" s="347"/>
      <c r="G6" s="343" t="s">
        <v>90</v>
      </c>
      <c r="H6" s="333" t="s">
        <v>91</v>
      </c>
      <c r="I6" s="333" t="s">
        <v>92</v>
      </c>
      <c r="J6" s="333" t="s">
        <v>93</v>
      </c>
      <c r="K6" s="336" t="s">
        <v>94</v>
      </c>
    </row>
    <row r="7" spans="1:17" ht="20.25" customHeight="1" x14ac:dyDescent="0.25">
      <c r="A7" s="338"/>
      <c r="B7" s="338"/>
      <c r="C7" s="338"/>
      <c r="D7" s="345"/>
      <c r="E7" s="339" t="s">
        <v>95</v>
      </c>
      <c r="F7" s="340"/>
      <c r="G7" s="338"/>
      <c r="H7" s="334"/>
      <c r="I7" s="334"/>
      <c r="J7" s="334"/>
      <c r="K7" s="337"/>
    </row>
    <row r="8" spans="1:17" ht="59.25" customHeight="1" x14ac:dyDescent="0.25">
      <c r="A8" s="338"/>
      <c r="B8" s="338"/>
      <c r="C8" s="338"/>
      <c r="D8" s="345"/>
      <c r="E8" s="5" t="s">
        <v>104</v>
      </c>
      <c r="F8" s="5" t="s">
        <v>97</v>
      </c>
      <c r="G8" s="338"/>
      <c r="H8" s="334"/>
      <c r="I8" s="335"/>
      <c r="J8" s="335"/>
      <c r="K8" s="338"/>
    </row>
    <row r="9" spans="1:17" ht="15.75" customHeight="1" x14ac:dyDescent="0.25">
      <c r="A9" s="338"/>
      <c r="B9" s="338"/>
      <c r="C9" s="338"/>
      <c r="D9" s="345"/>
      <c r="E9" s="6" t="s">
        <v>98</v>
      </c>
      <c r="F9" s="6" t="s">
        <v>98</v>
      </c>
      <c r="G9" s="294" t="s">
        <v>98</v>
      </c>
      <c r="H9" s="294" t="s">
        <v>98</v>
      </c>
      <c r="I9" s="297" t="s">
        <v>98</v>
      </c>
      <c r="J9" s="6" t="s">
        <v>98</v>
      </c>
      <c r="K9" s="338"/>
    </row>
    <row r="10" spans="1:17" ht="15.75" customHeight="1" x14ac:dyDescent="0.25">
      <c r="A10" s="1">
        <v>1</v>
      </c>
      <c r="B10" s="106" t="str">
        <f>IF('proje ve personel bilgileri'!A14&lt;&gt;0,('proje ve personel bilgileri'!A14)," ")</f>
        <v xml:space="preserve"> </v>
      </c>
      <c r="C10" s="102"/>
      <c r="D10" s="103"/>
      <c r="E10" s="103"/>
      <c r="F10" s="103"/>
      <c r="G10" s="103"/>
      <c r="H10" s="103"/>
      <c r="I10" s="103"/>
      <c r="J10" s="103"/>
      <c r="K10" s="104">
        <f t="shared" ref="K10:K27" si="0">IF(D10&lt;&gt;0,SUM(D10+E10+F10+G10-H10-I10-J10),0)</f>
        <v>0</v>
      </c>
    </row>
    <row r="11" spans="1:17" ht="15.75" customHeight="1" x14ac:dyDescent="0.25">
      <c r="A11" s="2">
        <v>2</v>
      </c>
      <c r="B11" s="106" t="str">
        <f>IF('proje ve personel bilgileri'!A15&lt;&gt;0,('proje ve personel bilgileri'!A15)," ")</f>
        <v xml:space="preserve"> </v>
      </c>
      <c r="C11" s="102"/>
      <c r="D11" s="103"/>
      <c r="E11" s="103"/>
      <c r="F11" s="103"/>
      <c r="G11" s="103"/>
      <c r="H11" s="103"/>
      <c r="I11" s="103"/>
      <c r="J11" s="103"/>
      <c r="K11" s="104">
        <f t="shared" si="0"/>
        <v>0</v>
      </c>
    </row>
    <row r="12" spans="1:17" ht="15.75" customHeight="1" x14ac:dyDescent="0.25">
      <c r="A12" s="2">
        <v>3</v>
      </c>
      <c r="B12" s="106" t="str">
        <f>IF('proje ve personel bilgileri'!A16&lt;&gt;0,('proje ve personel bilgileri'!A16)," ")</f>
        <v xml:space="preserve"> </v>
      </c>
      <c r="C12" s="102"/>
      <c r="D12" s="103"/>
      <c r="E12" s="103"/>
      <c r="F12" s="103"/>
      <c r="G12" s="103"/>
      <c r="H12" s="103"/>
      <c r="I12" s="103"/>
      <c r="J12" s="103"/>
      <c r="K12" s="104">
        <f t="shared" si="0"/>
        <v>0</v>
      </c>
    </row>
    <row r="13" spans="1:17" ht="15.75" customHeight="1" x14ac:dyDescent="0.25">
      <c r="A13" s="2">
        <v>4</v>
      </c>
      <c r="B13" s="106" t="str">
        <f>IF('proje ve personel bilgileri'!A17&lt;&gt;0,('proje ve personel bilgileri'!A17)," ")</f>
        <v xml:space="preserve"> </v>
      </c>
      <c r="C13" s="102"/>
      <c r="D13" s="103"/>
      <c r="E13" s="103"/>
      <c r="F13" s="103"/>
      <c r="G13" s="103"/>
      <c r="H13" s="103"/>
      <c r="I13" s="103"/>
      <c r="J13" s="103"/>
      <c r="K13" s="104">
        <f t="shared" si="0"/>
        <v>0</v>
      </c>
    </row>
    <row r="14" spans="1:17" ht="15.75" customHeight="1" x14ac:dyDescent="0.25">
      <c r="A14" s="2">
        <v>5</v>
      </c>
      <c r="B14" s="106" t="str">
        <f>IF('proje ve personel bilgileri'!A18&lt;&gt;0,('proje ve personel bilgileri'!A18)," ")</f>
        <v xml:space="preserve"> </v>
      </c>
      <c r="C14" s="102"/>
      <c r="D14" s="103"/>
      <c r="E14" s="103"/>
      <c r="F14" s="103"/>
      <c r="G14" s="103"/>
      <c r="H14" s="103"/>
      <c r="I14" s="103"/>
      <c r="J14" s="103"/>
      <c r="K14" s="104">
        <f t="shared" si="0"/>
        <v>0</v>
      </c>
    </row>
    <row r="15" spans="1:17" ht="15.75" customHeight="1" x14ac:dyDescent="0.25">
      <c r="A15" s="2">
        <v>6</v>
      </c>
      <c r="B15" s="106" t="str">
        <f>IF('proje ve personel bilgileri'!A19&lt;&gt;0,('proje ve personel bilgileri'!A19)," ")</f>
        <v xml:space="preserve"> </v>
      </c>
      <c r="C15" s="102"/>
      <c r="D15" s="103"/>
      <c r="E15" s="103"/>
      <c r="F15" s="103"/>
      <c r="G15" s="103"/>
      <c r="H15" s="103"/>
      <c r="I15" s="103"/>
      <c r="J15" s="103"/>
      <c r="K15" s="104">
        <f t="shared" si="0"/>
        <v>0</v>
      </c>
    </row>
    <row r="16" spans="1:17" ht="15.75" customHeight="1" x14ac:dyDescent="0.25">
      <c r="A16" s="2">
        <v>7</v>
      </c>
      <c r="B16" s="106" t="str">
        <f>IF('proje ve personel bilgileri'!A20&lt;&gt;0,('proje ve personel bilgileri'!A20)," ")</f>
        <v xml:space="preserve"> </v>
      </c>
      <c r="C16" s="102"/>
      <c r="D16" s="103"/>
      <c r="E16" s="103"/>
      <c r="F16" s="103"/>
      <c r="G16" s="103"/>
      <c r="H16" s="103"/>
      <c r="I16" s="103"/>
      <c r="J16" s="103"/>
      <c r="K16" s="104">
        <f t="shared" si="0"/>
        <v>0</v>
      </c>
    </row>
    <row r="17" spans="1:11" ht="15.75" customHeight="1" x14ac:dyDescent="0.25">
      <c r="A17" s="2">
        <v>8</v>
      </c>
      <c r="B17" s="106" t="str">
        <f>IF('proje ve personel bilgileri'!A21&lt;&gt;0,('proje ve personel bilgileri'!A21)," ")</f>
        <v xml:space="preserve"> </v>
      </c>
      <c r="C17" s="102"/>
      <c r="D17" s="103"/>
      <c r="E17" s="103"/>
      <c r="F17" s="103"/>
      <c r="G17" s="103"/>
      <c r="H17" s="103"/>
      <c r="I17" s="103"/>
      <c r="J17" s="103"/>
      <c r="K17" s="104">
        <f t="shared" si="0"/>
        <v>0</v>
      </c>
    </row>
    <row r="18" spans="1:11" ht="15.75" customHeight="1" x14ac:dyDescent="0.25">
      <c r="A18" s="2">
        <v>9</v>
      </c>
      <c r="B18" s="106" t="str">
        <f>IF('proje ve personel bilgileri'!A22&lt;&gt;0,('proje ve personel bilgileri'!A22)," ")</f>
        <v xml:space="preserve"> </v>
      </c>
      <c r="C18" s="102"/>
      <c r="D18" s="103"/>
      <c r="E18" s="103"/>
      <c r="F18" s="103"/>
      <c r="G18" s="103"/>
      <c r="H18" s="103"/>
      <c r="I18" s="103"/>
      <c r="J18" s="103"/>
      <c r="K18" s="104">
        <f t="shared" si="0"/>
        <v>0</v>
      </c>
    </row>
    <row r="19" spans="1:11" ht="15.75" customHeight="1" x14ac:dyDescent="0.25">
      <c r="A19" s="2">
        <v>10</v>
      </c>
      <c r="B19" s="106" t="str">
        <f>IF('proje ve personel bilgileri'!A23&lt;&gt;0,('proje ve personel bilgileri'!A23)," ")</f>
        <v xml:space="preserve"> </v>
      </c>
      <c r="C19" s="102"/>
      <c r="D19" s="103"/>
      <c r="E19" s="103"/>
      <c r="F19" s="103"/>
      <c r="G19" s="103"/>
      <c r="H19" s="103"/>
      <c r="I19" s="103"/>
      <c r="J19" s="103"/>
      <c r="K19" s="104">
        <f t="shared" si="0"/>
        <v>0</v>
      </c>
    </row>
    <row r="20" spans="1:11" ht="15.75" customHeight="1" x14ac:dyDescent="0.25">
      <c r="A20" s="2">
        <v>11</v>
      </c>
      <c r="B20" s="106" t="str">
        <f>IF('proje ve personel bilgileri'!A24&lt;&gt;0,('proje ve personel bilgileri'!A24)," ")</f>
        <v xml:space="preserve"> </v>
      </c>
      <c r="C20" s="102"/>
      <c r="D20" s="103"/>
      <c r="E20" s="103"/>
      <c r="F20" s="103"/>
      <c r="G20" s="103"/>
      <c r="H20" s="103"/>
      <c r="I20" s="103"/>
      <c r="J20" s="103"/>
      <c r="K20" s="104">
        <f t="shared" si="0"/>
        <v>0</v>
      </c>
    </row>
    <row r="21" spans="1:11" ht="15.75" customHeight="1" x14ac:dyDescent="0.25">
      <c r="A21" s="2">
        <v>12</v>
      </c>
      <c r="B21" s="106" t="str">
        <f>IF('proje ve personel bilgileri'!A25&lt;&gt;0,('proje ve personel bilgileri'!A25)," ")</f>
        <v xml:space="preserve"> </v>
      </c>
      <c r="C21" s="102"/>
      <c r="D21" s="103"/>
      <c r="E21" s="103"/>
      <c r="F21" s="103"/>
      <c r="G21" s="103"/>
      <c r="H21" s="103"/>
      <c r="I21" s="103"/>
      <c r="J21" s="103"/>
      <c r="K21" s="104">
        <f t="shared" si="0"/>
        <v>0</v>
      </c>
    </row>
    <row r="22" spans="1:11" ht="15.75" customHeight="1" x14ac:dyDescent="0.25">
      <c r="A22" s="2">
        <v>13</v>
      </c>
      <c r="B22" s="106" t="str">
        <f>IF('proje ve personel bilgileri'!A26&lt;&gt;0,('proje ve personel bilgileri'!A26)," ")</f>
        <v xml:space="preserve"> </v>
      </c>
      <c r="C22" s="102"/>
      <c r="D22" s="103"/>
      <c r="E22" s="103"/>
      <c r="F22" s="103"/>
      <c r="G22" s="103"/>
      <c r="H22" s="103"/>
      <c r="I22" s="103"/>
      <c r="J22" s="103"/>
      <c r="K22" s="104">
        <f t="shared" si="0"/>
        <v>0</v>
      </c>
    </row>
    <row r="23" spans="1:11" ht="15.75" customHeight="1" x14ac:dyDescent="0.25">
      <c r="A23" s="2">
        <v>14</v>
      </c>
      <c r="B23" s="106" t="str">
        <f>IF('proje ve personel bilgileri'!A27&lt;&gt;0,('proje ve personel bilgileri'!A27)," ")</f>
        <v xml:space="preserve"> </v>
      </c>
      <c r="C23" s="102"/>
      <c r="D23" s="103"/>
      <c r="E23" s="103"/>
      <c r="F23" s="103"/>
      <c r="G23" s="103"/>
      <c r="H23" s="103"/>
      <c r="I23" s="103"/>
      <c r="J23" s="103"/>
      <c r="K23" s="104">
        <f t="shared" si="0"/>
        <v>0</v>
      </c>
    </row>
    <row r="24" spans="1:11" ht="15.75" customHeight="1" x14ac:dyDescent="0.25">
      <c r="A24" s="2">
        <v>15</v>
      </c>
      <c r="B24" s="106" t="str">
        <f>IF('proje ve personel bilgileri'!A28&lt;&gt;0,('proje ve personel bilgileri'!A28)," ")</f>
        <v xml:space="preserve"> </v>
      </c>
      <c r="C24" s="102"/>
      <c r="D24" s="103"/>
      <c r="E24" s="103"/>
      <c r="F24" s="103"/>
      <c r="G24" s="103"/>
      <c r="H24" s="103"/>
      <c r="I24" s="103"/>
      <c r="J24" s="103"/>
      <c r="K24" s="104">
        <f t="shared" si="0"/>
        <v>0</v>
      </c>
    </row>
    <row r="25" spans="1:11" ht="15.75" customHeight="1" x14ac:dyDescent="0.25">
      <c r="A25" s="2">
        <v>16</v>
      </c>
      <c r="B25" s="106" t="str">
        <f>IF('proje ve personel bilgileri'!A29&lt;&gt;0,('proje ve personel bilgileri'!A29)," ")</f>
        <v xml:space="preserve"> </v>
      </c>
      <c r="C25" s="102"/>
      <c r="D25" s="103"/>
      <c r="E25" s="103"/>
      <c r="F25" s="103"/>
      <c r="G25" s="103"/>
      <c r="H25" s="103"/>
      <c r="I25" s="103"/>
      <c r="J25" s="103"/>
      <c r="K25" s="104">
        <f t="shared" si="0"/>
        <v>0</v>
      </c>
    </row>
    <row r="26" spans="1:11" ht="15.75" customHeight="1" x14ac:dyDescent="0.25">
      <c r="A26" s="2">
        <v>17</v>
      </c>
      <c r="B26" s="106" t="str">
        <f>IF('proje ve personel bilgileri'!A30&lt;&gt;0,('proje ve personel bilgileri'!A30)," ")</f>
        <v xml:space="preserve"> </v>
      </c>
      <c r="C26" s="102"/>
      <c r="D26" s="103"/>
      <c r="E26" s="103"/>
      <c r="F26" s="103"/>
      <c r="G26" s="103"/>
      <c r="H26" s="103"/>
      <c r="I26" s="103"/>
      <c r="J26" s="103"/>
      <c r="K26" s="104">
        <f t="shared" si="0"/>
        <v>0</v>
      </c>
    </row>
    <row r="27" spans="1:11" ht="15" customHeight="1" x14ac:dyDescent="0.25">
      <c r="A27" s="2">
        <v>18</v>
      </c>
      <c r="B27" s="106" t="str">
        <f>IF('proje ve personel bilgileri'!A31&lt;&gt;0,('proje ve personel bilgileri'!A31)," ")</f>
        <v xml:space="preserve"> </v>
      </c>
      <c r="C27" s="105"/>
      <c r="D27" s="103"/>
      <c r="E27" s="103"/>
      <c r="F27" s="103"/>
      <c r="G27" s="103"/>
      <c r="H27" s="103"/>
      <c r="I27" s="103"/>
      <c r="J27" s="103"/>
      <c r="K27" s="104">
        <f t="shared" si="0"/>
        <v>0</v>
      </c>
    </row>
    <row r="28" spans="1:11" ht="30" customHeight="1" x14ac:dyDescent="0.25">
      <c r="A28" s="341" t="s">
        <v>99</v>
      </c>
      <c r="B28" s="342"/>
      <c r="C28" s="7" t="str">
        <f t="shared" ref="C28:J28" si="1">IF($K$28&lt;&gt;0,SUM(C10:C27)," ")</f>
        <v xml:space="preserve"> </v>
      </c>
      <c r="D28" s="8" t="str">
        <f t="shared" si="1"/>
        <v xml:space="preserve"> </v>
      </c>
      <c r="E28" s="8" t="str">
        <f t="shared" si="1"/>
        <v xml:space="preserve"> </v>
      </c>
      <c r="F28" s="8" t="str">
        <f t="shared" si="1"/>
        <v xml:space="preserve"> </v>
      </c>
      <c r="G28" s="8" t="str">
        <f t="shared" si="1"/>
        <v xml:space="preserve"> </v>
      </c>
      <c r="H28" s="8" t="str">
        <f t="shared" si="1"/>
        <v xml:space="preserve"> </v>
      </c>
      <c r="I28" s="8" t="str">
        <f t="shared" si="1"/>
        <v xml:space="preserve"> </v>
      </c>
      <c r="J28" s="8" t="str">
        <f t="shared" si="1"/>
        <v xml:space="preserve"> </v>
      </c>
      <c r="K28" s="9">
        <f>SUM(K10:K27)</f>
        <v>0</v>
      </c>
    </row>
    <row r="29" spans="1:11" ht="15" customHeight="1" x14ac:dyDescent="0.25">
      <c r="A29" s="300"/>
    </row>
    <row r="30" spans="1:11" ht="25.5" customHeight="1" x14ac:dyDescent="0.25">
      <c r="A30" s="332" t="s">
        <v>100</v>
      </c>
      <c r="B30" s="332"/>
      <c r="C30" s="332"/>
      <c r="D30" s="332"/>
      <c r="E30" s="332"/>
      <c r="F30" s="332"/>
      <c r="G30" s="332"/>
      <c r="H30" s="332"/>
      <c r="I30" s="332"/>
      <c r="J30" s="332"/>
      <c r="K30" s="332"/>
    </row>
    <row r="31" spans="1:11" ht="15" customHeight="1" x14ac:dyDescent="0.25">
      <c r="A31" s="51"/>
    </row>
    <row r="32" spans="1:11" ht="15" customHeight="1" x14ac:dyDescent="0.25">
      <c r="A32" s="298" t="s">
        <v>101</v>
      </c>
    </row>
    <row r="33" spans="1:11" ht="15" customHeight="1" x14ac:dyDescent="0.25">
      <c r="C33" s="298" t="s">
        <v>102</v>
      </c>
      <c r="E33" s="298" t="s">
        <v>103</v>
      </c>
    </row>
    <row r="35" spans="1:11" ht="15.75" customHeight="1" x14ac:dyDescent="0.25">
      <c r="A35" s="348" t="s">
        <v>85</v>
      </c>
      <c r="B35" s="348"/>
      <c r="C35" s="348"/>
      <c r="D35" s="348"/>
      <c r="E35" s="348"/>
      <c r="F35" s="348"/>
      <c r="G35" s="348"/>
      <c r="H35" s="348"/>
      <c r="I35" s="348"/>
      <c r="J35" s="348"/>
      <c r="K35" s="348"/>
    </row>
    <row r="36" spans="1:11" ht="15" customHeight="1" x14ac:dyDescent="0.25">
      <c r="A36" s="70"/>
      <c r="B36" s="70"/>
      <c r="C36" s="70"/>
      <c r="D36" s="70"/>
      <c r="E36" s="70"/>
      <c r="F36" s="78">
        <f>'proje ve personel bilgileri'!$B$5</f>
        <v>0</v>
      </c>
      <c r="G36" s="72">
        <f>IF('proje ve personel bilgileri'!$B$6=1,"/ Şubat ayına aittir.",(IF('proje ve personel bilgileri'!$B$6=2,"/ Ağustos ayına aittir.",0)))</f>
        <v>0</v>
      </c>
      <c r="H36" s="70"/>
      <c r="I36" s="70"/>
      <c r="J36" s="70"/>
      <c r="K36" s="70"/>
    </row>
    <row r="37" spans="1:11" ht="18.75" customHeight="1" x14ac:dyDescent="0.25">
      <c r="K37" s="4" t="s">
        <v>86</v>
      </c>
    </row>
    <row r="38" spans="1:11" ht="15.75" customHeight="1" x14ac:dyDescent="0.25">
      <c r="A38" s="349" t="s">
        <v>2</v>
      </c>
      <c r="B38" s="350"/>
      <c r="C38" s="351">
        <f>'proje ve personel bilgileri'!$B$2</f>
        <v>0</v>
      </c>
      <c r="D38" s="352"/>
      <c r="E38" s="352"/>
      <c r="F38" s="352"/>
      <c r="G38" s="352"/>
      <c r="H38" s="352"/>
      <c r="I38" s="352"/>
      <c r="J38" s="352"/>
      <c r="K38" s="353"/>
    </row>
    <row r="39" spans="1:11" ht="15.75" customHeight="1" x14ac:dyDescent="0.25">
      <c r="A39" s="354" t="s">
        <v>4</v>
      </c>
      <c r="B39" s="355"/>
      <c r="C39" s="356">
        <f>'proje ve personel bilgileri'!$B$3</f>
        <v>0</v>
      </c>
      <c r="D39" s="357"/>
      <c r="E39" s="357"/>
      <c r="F39" s="357"/>
      <c r="G39" s="357"/>
      <c r="H39" s="357"/>
      <c r="I39" s="357"/>
      <c r="J39" s="357"/>
      <c r="K39" s="358"/>
    </row>
    <row r="40" spans="1:11" ht="15" customHeight="1" x14ac:dyDescent="0.25">
      <c r="A40" s="343" t="s">
        <v>87</v>
      </c>
      <c r="B40" s="343" t="s">
        <v>15</v>
      </c>
      <c r="C40" s="343" t="s">
        <v>88</v>
      </c>
      <c r="D40" s="344" t="s">
        <v>89</v>
      </c>
      <c r="E40" s="346"/>
      <c r="F40" s="347"/>
      <c r="G40" s="343" t="s">
        <v>90</v>
      </c>
      <c r="H40" s="333" t="s">
        <v>91</v>
      </c>
      <c r="I40" s="333" t="s">
        <v>92</v>
      </c>
      <c r="J40" s="333" t="s">
        <v>93</v>
      </c>
      <c r="K40" s="336" t="s">
        <v>94</v>
      </c>
    </row>
    <row r="41" spans="1:11" ht="22.5" customHeight="1" x14ac:dyDescent="0.25">
      <c r="A41" s="338"/>
      <c r="B41" s="338"/>
      <c r="C41" s="338"/>
      <c r="D41" s="345"/>
      <c r="E41" s="339" t="s">
        <v>95</v>
      </c>
      <c r="F41" s="340"/>
      <c r="G41" s="338"/>
      <c r="H41" s="334"/>
      <c r="I41" s="334"/>
      <c r="J41" s="334"/>
      <c r="K41" s="337"/>
    </row>
    <row r="42" spans="1:11" ht="60.75" customHeight="1" x14ac:dyDescent="0.25">
      <c r="A42" s="338"/>
      <c r="B42" s="338"/>
      <c r="C42" s="338"/>
      <c r="D42" s="345"/>
      <c r="E42" s="5" t="s">
        <v>106</v>
      </c>
      <c r="F42" s="5" t="s">
        <v>97</v>
      </c>
      <c r="G42" s="338"/>
      <c r="H42" s="334"/>
      <c r="I42" s="335"/>
      <c r="J42" s="335"/>
      <c r="K42" s="338"/>
    </row>
    <row r="43" spans="1:11" ht="15.75" customHeight="1" x14ac:dyDescent="0.25">
      <c r="A43" s="338"/>
      <c r="B43" s="338"/>
      <c r="C43" s="338"/>
      <c r="D43" s="345"/>
      <c r="E43" s="6" t="s">
        <v>98</v>
      </c>
      <c r="F43" s="6" t="s">
        <v>98</v>
      </c>
      <c r="G43" s="294" t="s">
        <v>98</v>
      </c>
      <c r="H43" s="294" t="s">
        <v>98</v>
      </c>
      <c r="I43" s="297" t="s">
        <v>98</v>
      </c>
      <c r="J43" s="6" t="s">
        <v>98</v>
      </c>
      <c r="K43" s="338"/>
    </row>
    <row r="44" spans="1:11" ht="15.75" customHeight="1" x14ac:dyDescent="0.25">
      <c r="A44" s="1">
        <v>19</v>
      </c>
      <c r="B44" s="101" t="str">
        <f>IF('proje ve personel bilgileri'!A32&lt;&gt;0,('proje ve personel bilgileri'!A32)," ")</f>
        <v xml:space="preserve"> </v>
      </c>
      <c r="C44" s="102"/>
      <c r="D44" s="103"/>
      <c r="E44" s="103"/>
      <c r="F44" s="103"/>
      <c r="G44" s="103"/>
      <c r="H44" s="103"/>
      <c r="I44" s="103"/>
      <c r="J44" s="103"/>
      <c r="K44" s="104">
        <f t="shared" ref="K44:K61" si="2">IF(D44&lt;&gt;0,SUM(D44+E44+F44+G44-H44-I44-J44),0)</f>
        <v>0</v>
      </c>
    </row>
    <row r="45" spans="1:11" ht="15.75" customHeight="1" x14ac:dyDescent="0.25">
      <c r="A45" s="2">
        <v>20</v>
      </c>
      <c r="B45" s="101" t="str">
        <f>IF('proje ve personel bilgileri'!A33&lt;&gt;0,('proje ve personel bilgileri'!A33)," ")</f>
        <v xml:space="preserve"> </v>
      </c>
      <c r="C45" s="102"/>
      <c r="D45" s="296"/>
      <c r="E45" s="296"/>
      <c r="F45" s="296"/>
      <c r="G45" s="296"/>
      <c r="H45" s="296"/>
      <c r="I45" s="296"/>
      <c r="J45" s="296"/>
      <c r="K45" s="104">
        <f t="shared" si="2"/>
        <v>0</v>
      </c>
    </row>
    <row r="46" spans="1:11" ht="15.75" customHeight="1" x14ac:dyDescent="0.25">
      <c r="A46" s="1">
        <v>21</v>
      </c>
      <c r="B46" s="101" t="str">
        <f>IF('proje ve personel bilgileri'!A34&lt;&gt;0,('proje ve personel bilgileri'!A34)," ")</f>
        <v xml:space="preserve"> </v>
      </c>
      <c r="C46" s="102"/>
      <c r="D46" s="296"/>
      <c r="E46" s="296"/>
      <c r="F46" s="296"/>
      <c r="G46" s="296"/>
      <c r="H46" s="296"/>
      <c r="I46" s="296"/>
      <c r="J46" s="296"/>
      <c r="K46" s="104">
        <f t="shared" si="2"/>
        <v>0</v>
      </c>
    </row>
    <row r="47" spans="1:11" ht="15.75" customHeight="1" x14ac:dyDescent="0.25">
      <c r="A47" s="2">
        <v>22</v>
      </c>
      <c r="B47" s="101" t="str">
        <f>IF('proje ve personel bilgileri'!A35&lt;&gt;0,('proje ve personel bilgileri'!A35)," ")</f>
        <v xml:space="preserve"> </v>
      </c>
      <c r="C47" s="102"/>
      <c r="D47" s="296"/>
      <c r="E47" s="296"/>
      <c r="F47" s="296"/>
      <c r="G47" s="296"/>
      <c r="H47" s="296"/>
      <c r="I47" s="296"/>
      <c r="J47" s="296"/>
      <c r="K47" s="104">
        <f t="shared" si="2"/>
        <v>0</v>
      </c>
    </row>
    <row r="48" spans="1:11" ht="15.75" customHeight="1" x14ac:dyDescent="0.25">
      <c r="A48" s="1">
        <v>23</v>
      </c>
      <c r="B48" s="101" t="str">
        <f>IF('proje ve personel bilgileri'!A36&lt;&gt;0,('proje ve personel bilgileri'!A36)," ")</f>
        <v xml:space="preserve"> </v>
      </c>
      <c r="C48" s="102"/>
      <c r="D48" s="296"/>
      <c r="E48" s="296"/>
      <c r="F48" s="296"/>
      <c r="G48" s="296"/>
      <c r="H48" s="296"/>
      <c r="I48" s="296"/>
      <c r="J48" s="296"/>
      <c r="K48" s="104">
        <f t="shared" si="2"/>
        <v>0</v>
      </c>
    </row>
    <row r="49" spans="1:11" ht="15.75" customHeight="1" x14ac:dyDescent="0.25">
      <c r="A49" s="2">
        <v>24</v>
      </c>
      <c r="B49" s="101" t="str">
        <f>IF('proje ve personel bilgileri'!A37&lt;&gt;0,('proje ve personel bilgileri'!A37)," ")</f>
        <v xml:space="preserve"> </v>
      </c>
      <c r="C49" s="102"/>
      <c r="D49" s="296"/>
      <c r="E49" s="296"/>
      <c r="F49" s="296"/>
      <c r="G49" s="296"/>
      <c r="H49" s="296"/>
      <c r="I49" s="296"/>
      <c r="J49" s="296"/>
      <c r="K49" s="104">
        <f t="shared" si="2"/>
        <v>0</v>
      </c>
    </row>
    <row r="50" spans="1:11" ht="15.75" customHeight="1" x14ac:dyDescent="0.25">
      <c r="A50" s="1">
        <v>25</v>
      </c>
      <c r="B50" s="101" t="str">
        <f>IF('proje ve personel bilgileri'!A38&lt;&gt;0,('proje ve personel bilgileri'!A38)," ")</f>
        <v xml:space="preserve"> </v>
      </c>
      <c r="C50" s="102"/>
      <c r="D50" s="296"/>
      <c r="E50" s="296"/>
      <c r="F50" s="296"/>
      <c r="G50" s="296"/>
      <c r="H50" s="296"/>
      <c r="I50" s="296"/>
      <c r="J50" s="296"/>
      <c r="K50" s="104">
        <f t="shared" si="2"/>
        <v>0</v>
      </c>
    </row>
    <row r="51" spans="1:11" ht="15.75" customHeight="1" x14ac:dyDescent="0.25">
      <c r="A51" s="2">
        <v>26</v>
      </c>
      <c r="B51" s="101" t="str">
        <f>IF('proje ve personel bilgileri'!A39&lt;&gt;0,('proje ve personel bilgileri'!A39)," ")</f>
        <v xml:space="preserve"> </v>
      </c>
      <c r="C51" s="102"/>
      <c r="D51" s="296"/>
      <c r="E51" s="296"/>
      <c r="F51" s="296"/>
      <c r="G51" s="296"/>
      <c r="H51" s="296"/>
      <c r="I51" s="296"/>
      <c r="J51" s="296"/>
      <c r="K51" s="104">
        <f t="shared" si="2"/>
        <v>0</v>
      </c>
    </row>
    <row r="52" spans="1:11" ht="15.75" customHeight="1" x14ac:dyDescent="0.25">
      <c r="A52" s="1">
        <v>27</v>
      </c>
      <c r="B52" s="101" t="str">
        <f>IF('proje ve personel bilgileri'!A40&lt;&gt;0,('proje ve personel bilgileri'!A40)," ")</f>
        <v xml:space="preserve"> </v>
      </c>
      <c r="C52" s="102"/>
      <c r="D52" s="296"/>
      <c r="E52" s="296"/>
      <c r="F52" s="296"/>
      <c r="G52" s="296"/>
      <c r="H52" s="296"/>
      <c r="I52" s="296"/>
      <c r="J52" s="296"/>
      <c r="K52" s="104">
        <f t="shared" si="2"/>
        <v>0</v>
      </c>
    </row>
    <row r="53" spans="1:11" ht="15.75" customHeight="1" x14ac:dyDescent="0.25">
      <c r="A53" s="2">
        <v>28</v>
      </c>
      <c r="B53" s="101" t="str">
        <f>IF('proje ve personel bilgileri'!A41&lt;&gt;0,('proje ve personel bilgileri'!A41)," ")</f>
        <v xml:space="preserve"> </v>
      </c>
      <c r="C53" s="102"/>
      <c r="D53" s="296"/>
      <c r="E53" s="296"/>
      <c r="F53" s="296"/>
      <c r="G53" s="296"/>
      <c r="H53" s="296"/>
      <c r="I53" s="296"/>
      <c r="J53" s="296"/>
      <c r="K53" s="104">
        <f t="shared" si="2"/>
        <v>0</v>
      </c>
    </row>
    <row r="54" spans="1:11" ht="15.75" customHeight="1" x14ac:dyDescent="0.25">
      <c r="A54" s="1">
        <v>29</v>
      </c>
      <c r="B54" s="101" t="str">
        <f>IF('proje ve personel bilgileri'!A42&lt;&gt;0,('proje ve personel bilgileri'!A42)," ")</f>
        <v xml:space="preserve"> </v>
      </c>
      <c r="C54" s="102"/>
      <c r="D54" s="296"/>
      <c r="E54" s="296"/>
      <c r="F54" s="296"/>
      <c r="G54" s="296"/>
      <c r="H54" s="296"/>
      <c r="I54" s="296"/>
      <c r="J54" s="296"/>
      <c r="K54" s="104">
        <f t="shared" si="2"/>
        <v>0</v>
      </c>
    </row>
    <row r="55" spans="1:11" ht="15.75" customHeight="1" x14ac:dyDescent="0.25">
      <c r="A55" s="2">
        <v>30</v>
      </c>
      <c r="B55" s="101" t="str">
        <f>IF('proje ve personel bilgileri'!A43&lt;&gt;0,('proje ve personel bilgileri'!A43)," ")</f>
        <v xml:space="preserve"> </v>
      </c>
      <c r="C55" s="102"/>
      <c r="D55" s="296"/>
      <c r="E55" s="296"/>
      <c r="F55" s="296"/>
      <c r="G55" s="296"/>
      <c r="H55" s="296"/>
      <c r="I55" s="296"/>
      <c r="J55" s="296"/>
      <c r="K55" s="104">
        <f t="shared" si="2"/>
        <v>0</v>
      </c>
    </row>
    <row r="56" spans="1:11" ht="15.75" customHeight="1" x14ac:dyDescent="0.25">
      <c r="A56" s="1">
        <v>31</v>
      </c>
      <c r="B56" s="101" t="str">
        <f>IF('proje ve personel bilgileri'!A44&lt;&gt;0,('proje ve personel bilgileri'!A44)," ")</f>
        <v xml:space="preserve"> </v>
      </c>
      <c r="C56" s="102"/>
      <c r="D56" s="296"/>
      <c r="E56" s="296"/>
      <c r="F56" s="296"/>
      <c r="G56" s="296"/>
      <c r="H56" s="296"/>
      <c r="I56" s="296"/>
      <c r="J56" s="296"/>
      <c r="K56" s="104">
        <f t="shared" si="2"/>
        <v>0</v>
      </c>
    </row>
    <row r="57" spans="1:11" ht="15.75" customHeight="1" x14ac:dyDescent="0.25">
      <c r="A57" s="2">
        <v>32</v>
      </c>
      <c r="B57" s="101" t="str">
        <f>IF('proje ve personel bilgileri'!A45&lt;&gt;0,('proje ve personel bilgileri'!A45)," ")</f>
        <v xml:space="preserve"> </v>
      </c>
      <c r="C57" s="102"/>
      <c r="D57" s="296"/>
      <c r="E57" s="296"/>
      <c r="F57" s="296"/>
      <c r="G57" s="296"/>
      <c r="H57" s="296"/>
      <c r="I57" s="296"/>
      <c r="J57" s="296"/>
      <c r="K57" s="104">
        <f t="shared" si="2"/>
        <v>0</v>
      </c>
    </row>
    <row r="58" spans="1:11" ht="15.75" customHeight="1" x14ac:dyDescent="0.25">
      <c r="A58" s="1">
        <v>33</v>
      </c>
      <c r="B58" s="101" t="str">
        <f>IF('proje ve personel bilgileri'!A46&lt;&gt;0,('proje ve personel bilgileri'!A46)," ")</f>
        <v xml:space="preserve"> </v>
      </c>
      <c r="C58" s="102"/>
      <c r="D58" s="296"/>
      <c r="E58" s="296"/>
      <c r="F58" s="296"/>
      <c r="G58" s="296"/>
      <c r="H58" s="296"/>
      <c r="I58" s="296"/>
      <c r="J58" s="296"/>
      <c r="K58" s="104">
        <f t="shared" si="2"/>
        <v>0</v>
      </c>
    </row>
    <row r="59" spans="1:11" ht="15.75" customHeight="1" x14ac:dyDescent="0.25">
      <c r="A59" s="2">
        <v>34</v>
      </c>
      <c r="B59" s="101" t="str">
        <f>IF('proje ve personel bilgileri'!A47&lt;&gt;0,('proje ve personel bilgileri'!A47)," ")</f>
        <v xml:space="preserve"> </v>
      </c>
      <c r="C59" s="102"/>
      <c r="D59" s="296"/>
      <c r="E59" s="296"/>
      <c r="F59" s="296"/>
      <c r="G59" s="296"/>
      <c r="H59" s="296"/>
      <c r="I59" s="296"/>
      <c r="J59" s="296"/>
      <c r="K59" s="104">
        <f t="shared" si="2"/>
        <v>0</v>
      </c>
    </row>
    <row r="60" spans="1:11" ht="15.75" customHeight="1" x14ac:dyDescent="0.25">
      <c r="A60" s="1">
        <v>35</v>
      </c>
      <c r="B60" s="101" t="str">
        <f>IF('proje ve personel bilgileri'!A48&lt;&gt;0,('proje ve personel bilgileri'!A48)," ")</f>
        <v xml:space="preserve"> </v>
      </c>
      <c r="C60" s="102"/>
      <c r="D60" s="296"/>
      <c r="E60" s="296"/>
      <c r="F60" s="296"/>
      <c r="G60" s="296"/>
      <c r="H60" s="296"/>
      <c r="I60" s="296"/>
      <c r="J60" s="296"/>
      <c r="K60" s="104">
        <f t="shared" si="2"/>
        <v>0</v>
      </c>
    </row>
    <row r="61" spans="1:11" ht="15" customHeight="1" x14ac:dyDescent="0.25">
      <c r="A61" s="2">
        <v>36</v>
      </c>
      <c r="B61" s="101" t="str">
        <f>IF('proje ve personel bilgileri'!A49&lt;&gt;0,('proje ve personel bilgileri'!A49)," ")</f>
        <v xml:space="preserve"> </v>
      </c>
      <c r="C61" s="102"/>
      <c r="D61" s="296"/>
      <c r="E61" s="296"/>
      <c r="F61" s="296"/>
      <c r="G61" s="296"/>
      <c r="H61" s="296"/>
      <c r="I61" s="296"/>
      <c r="J61" s="296"/>
      <c r="K61" s="104">
        <f t="shared" si="2"/>
        <v>0</v>
      </c>
    </row>
    <row r="62" spans="1:11" ht="15.75" customHeight="1" x14ac:dyDescent="0.25">
      <c r="A62" s="341" t="s">
        <v>99</v>
      </c>
      <c r="B62" s="342"/>
      <c r="C62" s="7" t="str">
        <f t="shared" ref="C62:J62" si="3">IF($K$28&lt;&gt;0,SUM(C44:C61)," ")</f>
        <v xml:space="preserve"> </v>
      </c>
      <c r="D62" s="8" t="str">
        <f t="shared" si="3"/>
        <v xml:space="preserve"> </v>
      </c>
      <c r="E62" s="8" t="str">
        <f t="shared" si="3"/>
        <v xml:space="preserve"> </v>
      </c>
      <c r="F62" s="8" t="str">
        <f t="shared" si="3"/>
        <v xml:space="preserve"> </v>
      </c>
      <c r="G62" s="8" t="str">
        <f t="shared" si="3"/>
        <v xml:space="preserve"> </v>
      </c>
      <c r="H62" s="8" t="str">
        <f t="shared" si="3"/>
        <v xml:space="preserve"> </v>
      </c>
      <c r="I62" s="8" t="str">
        <f t="shared" si="3"/>
        <v xml:space="preserve"> </v>
      </c>
      <c r="J62" s="8" t="str">
        <f t="shared" si="3"/>
        <v xml:space="preserve"> </v>
      </c>
      <c r="K62" s="9">
        <f>SUM(K44:K61)+K28</f>
        <v>0</v>
      </c>
    </row>
    <row r="63" spans="1:11" ht="15" customHeight="1" x14ac:dyDescent="0.25">
      <c r="A63" s="300"/>
    </row>
    <row r="64" spans="1:11" ht="26.25" customHeight="1" x14ac:dyDescent="0.25">
      <c r="A64" s="332" t="s">
        <v>100</v>
      </c>
      <c r="B64" s="332"/>
      <c r="C64" s="332"/>
      <c r="D64" s="332"/>
      <c r="E64" s="332"/>
      <c r="F64" s="332"/>
      <c r="G64" s="332"/>
      <c r="H64" s="332"/>
      <c r="I64" s="332"/>
      <c r="J64" s="332"/>
      <c r="K64" s="332"/>
    </row>
    <row r="65" spans="1:11" ht="15" customHeight="1" x14ac:dyDescent="0.25">
      <c r="A65" s="51"/>
    </row>
    <row r="66" spans="1:11" ht="15" customHeight="1" x14ac:dyDescent="0.25">
      <c r="A66" s="298" t="s">
        <v>101</v>
      </c>
    </row>
    <row r="67" spans="1:11" ht="15" customHeight="1" x14ac:dyDescent="0.25">
      <c r="C67" s="298" t="s">
        <v>102</v>
      </c>
      <c r="E67" s="298" t="s">
        <v>103</v>
      </c>
    </row>
    <row r="70" spans="1:11" ht="15.75" customHeight="1" x14ac:dyDescent="0.25">
      <c r="A70" s="348" t="s">
        <v>85</v>
      </c>
      <c r="B70" s="348"/>
      <c r="C70" s="348"/>
      <c r="D70" s="348"/>
      <c r="E70" s="348"/>
      <c r="F70" s="348"/>
      <c r="G70" s="348"/>
      <c r="H70" s="348"/>
      <c r="I70" s="348"/>
      <c r="J70" s="348"/>
      <c r="K70" s="348"/>
    </row>
    <row r="71" spans="1:11" ht="15" customHeight="1" x14ac:dyDescent="0.25">
      <c r="A71" s="70"/>
      <c r="B71" s="70"/>
      <c r="C71" s="70"/>
      <c r="D71" s="70"/>
      <c r="E71" s="70"/>
      <c r="F71" s="78">
        <f>'proje ve personel bilgileri'!$B$5</f>
        <v>0</v>
      </c>
      <c r="G71" s="72">
        <f>IF('proje ve personel bilgileri'!$B$6=1,"/ Şubat ayına aittir.",(IF('proje ve personel bilgileri'!$B$6=2,"/ Ağustos ayına aittir.",0)))</f>
        <v>0</v>
      </c>
      <c r="H71" s="70"/>
      <c r="I71" s="70"/>
      <c r="J71" s="70"/>
      <c r="K71" s="70"/>
    </row>
    <row r="72" spans="1:11" ht="18.75" customHeight="1" x14ac:dyDescent="0.25">
      <c r="K72" s="4" t="s">
        <v>86</v>
      </c>
    </row>
    <row r="73" spans="1:11" ht="15.75" customHeight="1" x14ac:dyDescent="0.25">
      <c r="A73" s="349" t="s">
        <v>2</v>
      </c>
      <c r="B73" s="350"/>
      <c r="C73" s="351">
        <f>'proje ve personel bilgileri'!$B$2</f>
        <v>0</v>
      </c>
      <c r="D73" s="352"/>
      <c r="E73" s="352"/>
      <c r="F73" s="352"/>
      <c r="G73" s="352"/>
      <c r="H73" s="352"/>
      <c r="I73" s="352"/>
      <c r="J73" s="352"/>
      <c r="K73" s="353"/>
    </row>
    <row r="74" spans="1:11" ht="15.75" customHeight="1" x14ac:dyDescent="0.25">
      <c r="A74" s="354" t="s">
        <v>4</v>
      </c>
      <c r="B74" s="355"/>
      <c r="C74" s="356">
        <f>'proje ve personel bilgileri'!$B$3</f>
        <v>0</v>
      </c>
      <c r="D74" s="357"/>
      <c r="E74" s="357"/>
      <c r="F74" s="357"/>
      <c r="G74" s="357"/>
      <c r="H74" s="357"/>
      <c r="I74" s="357"/>
      <c r="J74" s="357"/>
      <c r="K74" s="358"/>
    </row>
    <row r="75" spans="1:11" ht="15" customHeight="1" x14ac:dyDescent="0.25">
      <c r="A75" s="343" t="s">
        <v>87</v>
      </c>
      <c r="B75" s="343" t="s">
        <v>15</v>
      </c>
      <c r="C75" s="343" t="s">
        <v>88</v>
      </c>
      <c r="D75" s="344" t="s">
        <v>89</v>
      </c>
      <c r="E75" s="346"/>
      <c r="F75" s="347"/>
      <c r="G75" s="343" t="s">
        <v>90</v>
      </c>
      <c r="H75" s="333" t="s">
        <v>91</v>
      </c>
      <c r="I75" s="333" t="s">
        <v>92</v>
      </c>
      <c r="J75" s="333" t="s">
        <v>93</v>
      </c>
      <c r="K75" s="336" t="s">
        <v>94</v>
      </c>
    </row>
    <row r="76" spans="1:11" ht="22.5" customHeight="1" x14ac:dyDescent="0.25">
      <c r="A76" s="338"/>
      <c r="B76" s="338"/>
      <c r="C76" s="338"/>
      <c r="D76" s="345"/>
      <c r="E76" s="339" t="s">
        <v>95</v>
      </c>
      <c r="F76" s="340"/>
      <c r="G76" s="338"/>
      <c r="H76" s="334"/>
      <c r="I76" s="334"/>
      <c r="J76" s="334"/>
      <c r="K76" s="337"/>
    </row>
    <row r="77" spans="1:11" ht="60.75" customHeight="1" x14ac:dyDescent="0.25">
      <c r="A77" s="338"/>
      <c r="B77" s="338"/>
      <c r="C77" s="338"/>
      <c r="D77" s="345"/>
      <c r="E77" s="5" t="s">
        <v>104</v>
      </c>
      <c r="F77" s="5" t="s">
        <v>97</v>
      </c>
      <c r="G77" s="338"/>
      <c r="H77" s="334"/>
      <c r="I77" s="335"/>
      <c r="J77" s="335"/>
      <c r="K77" s="338"/>
    </row>
    <row r="78" spans="1:11" ht="15.75" customHeight="1" x14ac:dyDescent="0.25">
      <c r="A78" s="338"/>
      <c r="B78" s="338"/>
      <c r="C78" s="338"/>
      <c r="D78" s="345"/>
      <c r="E78" s="6" t="s">
        <v>98</v>
      </c>
      <c r="F78" s="6" t="s">
        <v>98</v>
      </c>
      <c r="G78" s="294" t="s">
        <v>98</v>
      </c>
      <c r="H78" s="294" t="s">
        <v>98</v>
      </c>
      <c r="I78" s="297" t="s">
        <v>98</v>
      </c>
      <c r="J78" s="6" t="s">
        <v>98</v>
      </c>
      <c r="K78" s="338"/>
    </row>
    <row r="79" spans="1:11" ht="15.75" customHeight="1" x14ac:dyDescent="0.25">
      <c r="A79" s="1">
        <v>37</v>
      </c>
      <c r="B79" s="101" t="str">
        <f>IF('proje ve personel bilgileri'!A50&lt;&gt;0,('proje ve personel bilgileri'!A50)," ")</f>
        <v xml:space="preserve"> </v>
      </c>
      <c r="C79" s="102"/>
      <c r="D79" s="103"/>
      <c r="E79" s="103"/>
      <c r="F79" s="103"/>
      <c r="G79" s="103"/>
      <c r="H79" s="103"/>
      <c r="I79" s="103"/>
      <c r="J79" s="103"/>
      <c r="K79" s="104">
        <f t="shared" ref="K79:K96" si="4">IF(D79&lt;&gt;0,SUM(D79+E79+F79+G79-H79-I79-J79),0)</f>
        <v>0</v>
      </c>
    </row>
    <row r="80" spans="1:11" ht="15.75" customHeight="1" x14ac:dyDescent="0.25">
      <c r="A80" s="2">
        <v>38</v>
      </c>
      <c r="B80" s="101" t="str">
        <f>IF('proje ve personel bilgileri'!A51&lt;&gt;0,('proje ve personel bilgileri'!A51)," ")</f>
        <v xml:space="preserve"> </v>
      </c>
      <c r="C80" s="105"/>
      <c r="D80" s="296"/>
      <c r="E80" s="296"/>
      <c r="F80" s="296"/>
      <c r="G80" s="296"/>
      <c r="H80" s="296"/>
      <c r="I80" s="296"/>
      <c r="J80" s="296"/>
      <c r="K80" s="104">
        <f t="shared" si="4"/>
        <v>0</v>
      </c>
    </row>
    <row r="81" spans="1:11" ht="15.75" customHeight="1" x14ac:dyDescent="0.25">
      <c r="A81" s="1">
        <v>39</v>
      </c>
      <c r="B81" s="101" t="str">
        <f>IF('proje ve personel bilgileri'!A52&lt;&gt;0,('proje ve personel bilgileri'!A52)," ")</f>
        <v xml:space="preserve"> </v>
      </c>
      <c r="C81" s="105"/>
      <c r="D81" s="296"/>
      <c r="E81" s="296"/>
      <c r="F81" s="296"/>
      <c r="G81" s="296"/>
      <c r="H81" s="296"/>
      <c r="I81" s="296"/>
      <c r="J81" s="296"/>
      <c r="K81" s="104">
        <f t="shared" si="4"/>
        <v>0</v>
      </c>
    </row>
    <row r="82" spans="1:11" ht="15.75" customHeight="1" x14ac:dyDescent="0.25">
      <c r="A82" s="2">
        <v>40</v>
      </c>
      <c r="B82" s="101" t="str">
        <f>IF('proje ve personel bilgileri'!A53&lt;&gt;0,('proje ve personel bilgileri'!A53)," ")</f>
        <v xml:space="preserve"> </v>
      </c>
      <c r="C82" s="105"/>
      <c r="D82" s="296"/>
      <c r="E82" s="296"/>
      <c r="F82" s="296"/>
      <c r="G82" s="296"/>
      <c r="H82" s="296"/>
      <c r="I82" s="296"/>
      <c r="J82" s="296"/>
      <c r="K82" s="104">
        <f t="shared" si="4"/>
        <v>0</v>
      </c>
    </row>
    <row r="83" spans="1:11" ht="15.75" customHeight="1" x14ac:dyDescent="0.25">
      <c r="A83" s="1">
        <v>41</v>
      </c>
      <c r="B83" s="101" t="str">
        <f>IF('proje ve personel bilgileri'!A54&lt;&gt;0,('proje ve personel bilgileri'!A54)," ")</f>
        <v xml:space="preserve"> </v>
      </c>
      <c r="C83" s="105"/>
      <c r="D83" s="296"/>
      <c r="E83" s="296"/>
      <c r="F83" s="296"/>
      <c r="G83" s="296"/>
      <c r="H83" s="296"/>
      <c r="I83" s="296"/>
      <c r="J83" s="296"/>
      <c r="K83" s="104">
        <f t="shared" si="4"/>
        <v>0</v>
      </c>
    </row>
    <row r="84" spans="1:11" ht="15.75" customHeight="1" x14ac:dyDescent="0.25">
      <c r="A84" s="2">
        <v>42</v>
      </c>
      <c r="B84" s="101" t="str">
        <f>IF('proje ve personel bilgileri'!A55&lt;&gt;0,('proje ve personel bilgileri'!A55)," ")</f>
        <v xml:space="preserve"> </v>
      </c>
      <c r="C84" s="105"/>
      <c r="D84" s="296"/>
      <c r="E84" s="296"/>
      <c r="F84" s="296"/>
      <c r="G84" s="296"/>
      <c r="H84" s="296"/>
      <c r="I84" s="296"/>
      <c r="J84" s="296"/>
      <c r="K84" s="104">
        <f t="shared" si="4"/>
        <v>0</v>
      </c>
    </row>
    <row r="85" spans="1:11" ht="15.75" customHeight="1" x14ac:dyDescent="0.25">
      <c r="A85" s="1">
        <v>43</v>
      </c>
      <c r="B85" s="101" t="str">
        <f>IF('proje ve personel bilgileri'!A56&lt;&gt;0,('proje ve personel bilgileri'!A56)," ")</f>
        <v xml:space="preserve"> </v>
      </c>
      <c r="C85" s="105"/>
      <c r="D85" s="296"/>
      <c r="E85" s="296"/>
      <c r="F85" s="296"/>
      <c r="G85" s="296"/>
      <c r="H85" s="296"/>
      <c r="I85" s="296"/>
      <c r="J85" s="296"/>
      <c r="K85" s="104">
        <f t="shared" si="4"/>
        <v>0</v>
      </c>
    </row>
    <row r="86" spans="1:11" ht="15.75" customHeight="1" x14ac:dyDescent="0.25">
      <c r="A86" s="2">
        <v>44</v>
      </c>
      <c r="B86" s="101" t="str">
        <f>IF('proje ve personel bilgileri'!A57&lt;&gt;0,('proje ve personel bilgileri'!A57)," ")</f>
        <v xml:space="preserve"> </v>
      </c>
      <c r="C86" s="105"/>
      <c r="D86" s="296"/>
      <c r="E86" s="296"/>
      <c r="F86" s="296"/>
      <c r="G86" s="296"/>
      <c r="H86" s="296"/>
      <c r="I86" s="296"/>
      <c r="J86" s="296"/>
      <c r="K86" s="104">
        <f t="shared" si="4"/>
        <v>0</v>
      </c>
    </row>
    <row r="87" spans="1:11" ht="15.75" customHeight="1" x14ac:dyDescent="0.25">
      <c r="A87" s="1">
        <v>45</v>
      </c>
      <c r="B87" s="101" t="str">
        <f>IF('proje ve personel bilgileri'!A58&lt;&gt;0,('proje ve personel bilgileri'!A58)," ")</f>
        <v xml:space="preserve"> </v>
      </c>
      <c r="C87" s="105"/>
      <c r="D87" s="296"/>
      <c r="E87" s="296"/>
      <c r="F87" s="296"/>
      <c r="G87" s="296"/>
      <c r="H87" s="296"/>
      <c r="I87" s="296"/>
      <c r="J87" s="296"/>
      <c r="K87" s="104">
        <f t="shared" si="4"/>
        <v>0</v>
      </c>
    </row>
    <row r="88" spans="1:11" ht="15.75" customHeight="1" x14ac:dyDescent="0.25">
      <c r="A88" s="2">
        <v>46</v>
      </c>
      <c r="B88" s="101" t="str">
        <f>IF('proje ve personel bilgileri'!A59&lt;&gt;0,('proje ve personel bilgileri'!A59)," ")</f>
        <v xml:space="preserve"> </v>
      </c>
      <c r="C88" s="105"/>
      <c r="D88" s="296"/>
      <c r="E88" s="296"/>
      <c r="F88" s="296"/>
      <c r="G88" s="296"/>
      <c r="H88" s="296"/>
      <c r="I88" s="296"/>
      <c r="J88" s="296"/>
      <c r="K88" s="104">
        <f t="shared" si="4"/>
        <v>0</v>
      </c>
    </row>
    <row r="89" spans="1:11" ht="15.75" customHeight="1" x14ac:dyDescent="0.25">
      <c r="A89" s="1">
        <v>47</v>
      </c>
      <c r="B89" s="101" t="str">
        <f>IF('proje ve personel bilgileri'!A60&lt;&gt;0,('proje ve personel bilgileri'!A60)," ")</f>
        <v xml:space="preserve"> </v>
      </c>
      <c r="C89" s="105"/>
      <c r="D89" s="296"/>
      <c r="E89" s="296"/>
      <c r="F89" s="296"/>
      <c r="G89" s="296"/>
      <c r="H89" s="296"/>
      <c r="I89" s="296"/>
      <c r="J89" s="296"/>
      <c r="K89" s="104">
        <f t="shared" si="4"/>
        <v>0</v>
      </c>
    </row>
    <row r="90" spans="1:11" ht="15.75" customHeight="1" x14ac:dyDescent="0.25">
      <c r="A90" s="2">
        <v>48</v>
      </c>
      <c r="B90" s="101" t="str">
        <f>IF('proje ve personel bilgileri'!A61&lt;&gt;0,('proje ve personel bilgileri'!A61)," ")</f>
        <v xml:space="preserve"> </v>
      </c>
      <c r="C90" s="105"/>
      <c r="D90" s="296"/>
      <c r="E90" s="296"/>
      <c r="F90" s="296"/>
      <c r="G90" s="296"/>
      <c r="H90" s="296"/>
      <c r="I90" s="296"/>
      <c r="J90" s="296"/>
      <c r="K90" s="104">
        <f t="shared" si="4"/>
        <v>0</v>
      </c>
    </row>
    <row r="91" spans="1:11" ht="15.75" customHeight="1" x14ac:dyDescent="0.25">
      <c r="A91" s="1">
        <v>49</v>
      </c>
      <c r="B91" s="101" t="str">
        <f>IF('proje ve personel bilgileri'!A62&lt;&gt;0,('proje ve personel bilgileri'!A62)," ")</f>
        <v xml:space="preserve"> </v>
      </c>
      <c r="C91" s="105"/>
      <c r="D91" s="296"/>
      <c r="E91" s="296"/>
      <c r="F91" s="296"/>
      <c r="G91" s="296"/>
      <c r="H91" s="296"/>
      <c r="I91" s="296"/>
      <c r="J91" s="296"/>
      <c r="K91" s="104">
        <f t="shared" si="4"/>
        <v>0</v>
      </c>
    </row>
    <row r="92" spans="1:11" ht="15.75" customHeight="1" x14ac:dyDescent="0.25">
      <c r="A92" s="2">
        <v>50</v>
      </c>
      <c r="B92" s="101" t="str">
        <f>IF('proje ve personel bilgileri'!A63&lt;&gt;0,('proje ve personel bilgileri'!A63)," ")</f>
        <v xml:space="preserve"> </v>
      </c>
      <c r="C92" s="105"/>
      <c r="D92" s="296"/>
      <c r="E92" s="296"/>
      <c r="F92" s="296"/>
      <c r="G92" s="296"/>
      <c r="H92" s="296"/>
      <c r="I92" s="296"/>
      <c r="J92" s="296"/>
      <c r="K92" s="104">
        <f t="shared" si="4"/>
        <v>0</v>
      </c>
    </row>
    <row r="93" spans="1:11" ht="15.75" customHeight="1" x14ac:dyDescent="0.25">
      <c r="A93" s="1">
        <v>51</v>
      </c>
      <c r="B93" s="101" t="str">
        <f>IF('proje ve personel bilgileri'!A64&lt;&gt;0,('proje ve personel bilgileri'!A64)," ")</f>
        <v xml:space="preserve"> </v>
      </c>
      <c r="C93" s="105"/>
      <c r="D93" s="296"/>
      <c r="E93" s="296"/>
      <c r="F93" s="296"/>
      <c r="G93" s="296"/>
      <c r="H93" s="296"/>
      <c r="I93" s="296"/>
      <c r="J93" s="296"/>
      <c r="K93" s="104">
        <f t="shared" si="4"/>
        <v>0</v>
      </c>
    </row>
    <row r="94" spans="1:11" ht="15.75" customHeight="1" x14ac:dyDescent="0.25">
      <c r="A94" s="2">
        <v>52</v>
      </c>
      <c r="B94" s="101" t="str">
        <f>IF('proje ve personel bilgileri'!A65&lt;&gt;0,('proje ve personel bilgileri'!A65)," ")</f>
        <v xml:space="preserve"> </v>
      </c>
      <c r="C94" s="105"/>
      <c r="D94" s="296"/>
      <c r="E94" s="296"/>
      <c r="F94" s="296"/>
      <c r="G94" s="296"/>
      <c r="H94" s="296"/>
      <c r="I94" s="296"/>
      <c r="J94" s="296"/>
      <c r="K94" s="104">
        <f t="shared" si="4"/>
        <v>0</v>
      </c>
    </row>
    <row r="95" spans="1:11" ht="15.75" customHeight="1" x14ac:dyDescent="0.25">
      <c r="A95" s="1">
        <v>53</v>
      </c>
      <c r="B95" s="101" t="str">
        <f>IF('proje ve personel bilgileri'!A66&lt;&gt;0,('proje ve personel bilgileri'!A66)," ")</f>
        <v xml:space="preserve"> </v>
      </c>
      <c r="C95" s="105"/>
      <c r="D95" s="296"/>
      <c r="E95" s="296"/>
      <c r="F95" s="296"/>
      <c r="G95" s="296"/>
      <c r="H95" s="296"/>
      <c r="I95" s="296"/>
      <c r="J95" s="296"/>
      <c r="K95" s="104">
        <f t="shared" si="4"/>
        <v>0</v>
      </c>
    </row>
    <row r="96" spans="1:11" ht="15" customHeight="1" x14ac:dyDescent="0.25">
      <c r="A96" s="2">
        <v>54</v>
      </c>
      <c r="B96" s="101" t="str">
        <f>IF('proje ve personel bilgileri'!A67&lt;&gt;0,('proje ve personel bilgileri'!A67)," ")</f>
        <v xml:space="preserve"> </v>
      </c>
      <c r="C96" s="105"/>
      <c r="D96" s="296"/>
      <c r="E96" s="296"/>
      <c r="F96" s="296"/>
      <c r="G96" s="296"/>
      <c r="H96" s="296"/>
      <c r="I96" s="296"/>
      <c r="J96" s="296"/>
      <c r="K96" s="104">
        <f t="shared" si="4"/>
        <v>0</v>
      </c>
    </row>
    <row r="97" spans="1:11" ht="15.75" customHeight="1" x14ac:dyDescent="0.25">
      <c r="A97" s="341" t="s">
        <v>99</v>
      </c>
      <c r="B97" s="342"/>
      <c r="C97" s="7" t="str">
        <f t="shared" ref="C97:J97" si="5">IF($K$28&lt;&gt;0,SUM(C79:C96)," ")</f>
        <v xml:space="preserve"> </v>
      </c>
      <c r="D97" s="8" t="str">
        <f t="shared" si="5"/>
        <v xml:space="preserve"> </v>
      </c>
      <c r="E97" s="8" t="str">
        <f t="shared" si="5"/>
        <v xml:space="preserve"> </v>
      </c>
      <c r="F97" s="8" t="str">
        <f t="shared" si="5"/>
        <v xml:space="preserve"> </v>
      </c>
      <c r="G97" s="8" t="str">
        <f t="shared" si="5"/>
        <v xml:space="preserve"> </v>
      </c>
      <c r="H97" s="8" t="str">
        <f t="shared" si="5"/>
        <v xml:space="preserve"> </v>
      </c>
      <c r="I97" s="8" t="str">
        <f t="shared" si="5"/>
        <v xml:space="preserve"> </v>
      </c>
      <c r="J97" s="8" t="str">
        <f t="shared" si="5"/>
        <v xml:space="preserve"> </v>
      </c>
      <c r="K97" s="9">
        <f>SUM(K79:K96)+K62</f>
        <v>0</v>
      </c>
    </row>
    <row r="98" spans="1:11" ht="15" customHeight="1" x14ac:dyDescent="0.25">
      <c r="A98" s="300"/>
    </row>
    <row r="99" spans="1:11" ht="26.25" customHeight="1" x14ac:dyDescent="0.25">
      <c r="A99" s="332" t="s">
        <v>100</v>
      </c>
      <c r="B99" s="332"/>
      <c r="C99" s="332"/>
      <c r="D99" s="332"/>
      <c r="E99" s="332"/>
      <c r="F99" s="332"/>
      <c r="G99" s="332"/>
      <c r="H99" s="332"/>
      <c r="I99" s="332"/>
      <c r="J99" s="332"/>
      <c r="K99" s="332"/>
    </row>
    <row r="100" spans="1:11" ht="15" customHeight="1" x14ac:dyDescent="0.25">
      <c r="A100" s="51"/>
    </row>
    <row r="101" spans="1:11" ht="15" customHeight="1" x14ac:dyDescent="0.25">
      <c r="A101" s="298" t="s">
        <v>101</v>
      </c>
    </row>
    <row r="102" spans="1:11" ht="15" customHeight="1" x14ac:dyDescent="0.25">
      <c r="C102" s="298" t="s">
        <v>102</v>
      </c>
      <c r="E102" s="298" t="s">
        <v>103</v>
      </c>
    </row>
    <row r="104" spans="1:11" ht="15.75" customHeight="1" x14ac:dyDescent="0.25">
      <c r="A104" s="348" t="s">
        <v>85</v>
      </c>
      <c r="B104" s="348"/>
      <c r="C104" s="348"/>
      <c r="D104" s="348"/>
      <c r="E104" s="348"/>
      <c r="F104" s="348"/>
      <c r="G104" s="348"/>
      <c r="H104" s="348"/>
      <c r="I104" s="348"/>
      <c r="J104" s="348"/>
      <c r="K104" s="348"/>
    </row>
    <row r="105" spans="1:11" ht="15" customHeight="1" x14ac:dyDescent="0.25">
      <c r="A105" s="70"/>
      <c r="B105" s="70"/>
      <c r="C105" s="70"/>
      <c r="D105" s="70"/>
      <c r="E105" s="70"/>
      <c r="F105" s="78">
        <f>'proje ve personel bilgileri'!$B$5</f>
        <v>0</v>
      </c>
      <c r="G105" s="72">
        <f>IF('proje ve personel bilgileri'!$B$6=1,"/ Şubat ayına aittir.",(IF('proje ve personel bilgileri'!$B$6=2,"/ Ağustos ayına aittir.",0)))</f>
        <v>0</v>
      </c>
      <c r="H105" s="70"/>
      <c r="I105" s="70"/>
      <c r="J105" s="70"/>
      <c r="K105" s="70"/>
    </row>
    <row r="106" spans="1:11" ht="18.75" customHeight="1" x14ac:dyDescent="0.25">
      <c r="K106" s="4" t="s">
        <v>86</v>
      </c>
    </row>
    <row r="107" spans="1:11" ht="15.75" customHeight="1" x14ac:dyDescent="0.25">
      <c r="A107" s="349" t="s">
        <v>2</v>
      </c>
      <c r="B107" s="350"/>
      <c r="C107" s="351">
        <f>'proje ve personel bilgileri'!$B$2</f>
        <v>0</v>
      </c>
      <c r="D107" s="352"/>
      <c r="E107" s="352"/>
      <c r="F107" s="352"/>
      <c r="G107" s="352"/>
      <c r="H107" s="352"/>
      <c r="I107" s="352"/>
      <c r="J107" s="352"/>
      <c r="K107" s="353"/>
    </row>
    <row r="108" spans="1:11" ht="15.75" customHeight="1" x14ac:dyDescent="0.25">
      <c r="A108" s="354" t="s">
        <v>4</v>
      </c>
      <c r="B108" s="355"/>
      <c r="C108" s="356">
        <f>'proje ve personel bilgileri'!$B$3</f>
        <v>0</v>
      </c>
      <c r="D108" s="357"/>
      <c r="E108" s="357"/>
      <c r="F108" s="357"/>
      <c r="G108" s="357"/>
      <c r="H108" s="357"/>
      <c r="I108" s="357"/>
      <c r="J108" s="357"/>
      <c r="K108" s="358"/>
    </row>
    <row r="109" spans="1:11" ht="15" customHeight="1" x14ac:dyDescent="0.25">
      <c r="A109" s="343" t="s">
        <v>87</v>
      </c>
      <c r="B109" s="343" t="s">
        <v>15</v>
      </c>
      <c r="C109" s="343" t="s">
        <v>88</v>
      </c>
      <c r="D109" s="344" t="s">
        <v>89</v>
      </c>
      <c r="E109" s="346"/>
      <c r="F109" s="347"/>
      <c r="G109" s="343" t="s">
        <v>90</v>
      </c>
      <c r="H109" s="333" t="s">
        <v>91</v>
      </c>
      <c r="I109" s="333" t="s">
        <v>92</v>
      </c>
      <c r="J109" s="333" t="s">
        <v>93</v>
      </c>
      <c r="K109" s="336" t="s">
        <v>94</v>
      </c>
    </row>
    <row r="110" spans="1:11" ht="20.25" customHeight="1" x14ac:dyDescent="0.25">
      <c r="A110" s="338"/>
      <c r="B110" s="338"/>
      <c r="C110" s="338"/>
      <c r="D110" s="345"/>
      <c r="E110" s="339" t="s">
        <v>95</v>
      </c>
      <c r="F110" s="340"/>
      <c r="G110" s="338"/>
      <c r="H110" s="334"/>
      <c r="I110" s="334"/>
      <c r="J110" s="334"/>
      <c r="K110" s="337"/>
    </row>
    <row r="111" spans="1:11" ht="60.75" customHeight="1" x14ac:dyDescent="0.25">
      <c r="A111" s="338"/>
      <c r="B111" s="338"/>
      <c r="C111" s="338"/>
      <c r="D111" s="345"/>
      <c r="E111" s="5" t="s">
        <v>104</v>
      </c>
      <c r="F111" s="5" t="s">
        <v>97</v>
      </c>
      <c r="G111" s="338"/>
      <c r="H111" s="334"/>
      <c r="I111" s="335"/>
      <c r="J111" s="335"/>
      <c r="K111" s="338"/>
    </row>
    <row r="112" spans="1:11" ht="15.75" customHeight="1" x14ac:dyDescent="0.25">
      <c r="A112" s="338"/>
      <c r="B112" s="338"/>
      <c r="C112" s="338"/>
      <c r="D112" s="345"/>
      <c r="E112" s="6" t="s">
        <v>98</v>
      </c>
      <c r="F112" s="6" t="s">
        <v>98</v>
      </c>
      <c r="G112" s="294" t="s">
        <v>98</v>
      </c>
      <c r="H112" s="294" t="s">
        <v>98</v>
      </c>
      <c r="I112" s="297" t="s">
        <v>98</v>
      </c>
      <c r="J112" s="6" t="s">
        <v>98</v>
      </c>
      <c r="K112" s="338"/>
    </row>
    <row r="113" spans="1:11" ht="15.75" customHeight="1" x14ac:dyDescent="0.25">
      <c r="A113" s="1">
        <v>55</v>
      </c>
      <c r="B113" s="101" t="str">
        <f>IF('proje ve personel bilgileri'!A68&lt;&gt;0,('proje ve personel bilgileri'!A68)," ")</f>
        <v xml:space="preserve"> </v>
      </c>
      <c r="C113" s="102"/>
      <c r="D113" s="103"/>
      <c r="E113" s="103"/>
      <c r="F113" s="103"/>
      <c r="G113" s="103"/>
      <c r="H113" s="103"/>
      <c r="I113" s="103"/>
      <c r="J113" s="103"/>
      <c r="K113" s="104">
        <f t="shared" ref="K113:K130" si="6">IF(D113&lt;&gt;0,SUM(D113+E113+F113+G113-H113-I113-J113),0)</f>
        <v>0</v>
      </c>
    </row>
    <row r="114" spans="1:11" ht="15.75" customHeight="1" x14ac:dyDescent="0.25">
      <c r="A114" s="2">
        <v>56</v>
      </c>
      <c r="B114" s="101" t="str">
        <f>IF('proje ve personel bilgileri'!A69&lt;&gt;0,('proje ve personel bilgileri'!A69)," ")</f>
        <v xml:space="preserve"> </v>
      </c>
      <c r="C114" s="105"/>
      <c r="D114" s="296"/>
      <c r="E114" s="296"/>
      <c r="F114" s="296"/>
      <c r="G114" s="296"/>
      <c r="H114" s="296"/>
      <c r="I114" s="296"/>
      <c r="J114" s="296"/>
      <c r="K114" s="104">
        <f t="shared" si="6"/>
        <v>0</v>
      </c>
    </row>
    <row r="115" spans="1:11" ht="15.75" customHeight="1" x14ac:dyDescent="0.25">
      <c r="A115" s="1">
        <v>57</v>
      </c>
      <c r="B115" s="101" t="str">
        <f>IF('proje ve personel bilgileri'!A70&lt;&gt;0,('proje ve personel bilgileri'!A70)," ")</f>
        <v xml:space="preserve"> </v>
      </c>
      <c r="C115" s="105"/>
      <c r="D115" s="296"/>
      <c r="E115" s="296"/>
      <c r="F115" s="296"/>
      <c r="G115" s="296"/>
      <c r="H115" s="296"/>
      <c r="I115" s="296"/>
      <c r="J115" s="296"/>
      <c r="K115" s="104">
        <f t="shared" si="6"/>
        <v>0</v>
      </c>
    </row>
    <row r="116" spans="1:11" ht="15.75" customHeight="1" x14ac:dyDescent="0.25">
      <c r="A116" s="2">
        <v>58</v>
      </c>
      <c r="B116" s="101" t="str">
        <f>IF('proje ve personel bilgileri'!A71&lt;&gt;0,('proje ve personel bilgileri'!A71)," ")</f>
        <v xml:space="preserve"> </v>
      </c>
      <c r="C116" s="105"/>
      <c r="D116" s="296"/>
      <c r="E116" s="296"/>
      <c r="F116" s="296"/>
      <c r="G116" s="296"/>
      <c r="H116" s="296"/>
      <c r="I116" s="296"/>
      <c r="J116" s="296"/>
      <c r="K116" s="104">
        <f t="shared" si="6"/>
        <v>0</v>
      </c>
    </row>
    <row r="117" spans="1:11" ht="15.75" customHeight="1" x14ac:dyDescent="0.25">
      <c r="A117" s="1">
        <v>59</v>
      </c>
      <c r="B117" s="101" t="str">
        <f>IF('proje ve personel bilgileri'!A72&lt;&gt;0,('proje ve personel bilgileri'!A72)," ")</f>
        <v xml:space="preserve"> </v>
      </c>
      <c r="C117" s="105"/>
      <c r="D117" s="296"/>
      <c r="E117" s="296"/>
      <c r="F117" s="296"/>
      <c r="G117" s="296"/>
      <c r="H117" s="296"/>
      <c r="I117" s="296"/>
      <c r="J117" s="296"/>
      <c r="K117" s="104">
        <f t="shared" si="6"/>
        <v>0</v>
      </c>
    </row>
    <row r="118" spans="1:11" ht="15.75" customHeight="1" x14ac:dyDescent="0.25">
      <c r="A118" s="2">
        <v>60</v>
      </c>
      <c r="B118" s="101" t="str">
        <f>IF('proje ve personel bilgileri'!A73&lt;&gt;0,('proje ve personel bilgileri'!A73)," ")</f>
        <v xml:space="preserve"> </v>
      </c>
      <c r="C118" s="105"/>
      <c r="D118" s="296"/>
      <c r="E118" s="296"/>
      <c r="F118" s="296"/>
      <c r="G118" s="296"/>
      <c r="H118" s="296"/>
      <c r="I118" s="296"/>
      <c r="J118" s="296"/>
      <c r="K118" s="104">
        <f t="shared" si="6"/>
        <v>0</v>
      </c>
    </row>
    <row r="119" spans="1:11" ht="15.75" customHeight="1" x14ac:dyDescent="0.25">
      <c r="A119" s="1">
        <v>61</v>
      </c>
      <c r="B119" s="101" t="str">
        <f>IF('proje ve personel bilgileri'!A74&lt;&gt;0,('proje ve personel bilgileri'!A74)," ")</f>
        <v xml:space="preserve"> </v>
      </c>
      <c r="C119" s="105"/>
      <c r="D119" s="296"/>
      <c r="E119" s="296"/>
      <c r="F119" s="296"/>
      <c r="G119" s="296"/>
      <c r="H119" s="296"/>
      <c r="I119" s="296"/>
      <c r="J119" s="296"/>
      <c r="K119" s="104">
        <f t="shared" si="6"/>
        <v>0</v>
      </c>
    </row>
    <row r="120" spans="1:11" ht="15.75" customHeight="1" x14ac:dyDescent="0.25">
      <c r="A120" s="2">
        <v>62</v>
      </c>
      <c r="B120" s="101" t="str">
        <f>IF('proje ve personel bilgileri'!A75&lt;&gt;0,('proje ve personel bilgileri'!A75)," ")</f>
        <v xml:space="preserve"> </v>
      </c>
      <c r="C120" s="105"/>
      <c r="D120" s="296"/>
      <c r="E120" s="296"/>
      <c r="F120" s="296"/>
      <c r="G120" s="296"/>
      <c r="H120" s="296"/>
      <c r="I120" s="296"/>
      <c r="J120" s="296"/>
      <c r="K120" s="104">
        <f t="shared" si="6"/>
        <v>0</v>
      </c>
    </row>
    <row r="121" spans="1:11" ht="15.75" customHeight="1" x14ac:dyDescent="0.25">
      <c r="A121" s="1">
        <v>63</v>
      </c>
      <c r="B121" s="101" t="str">
        <f>IF('proje ve personel bilgileri'!A76&lt;&gt;0,('proje ve personel bilgileri'!A76)," ")</f>
        <v xml:space="preserve"> </v>
      </c>
      <c r="C121" s="105"/>
      <c r="D121" s="296"/>
      <c r="E121" s="296"/>
      <c r="F121" s="296"/>
      <c r="G121" s="296"/>
      <c r="H121" s="296"/>
      <c r="I121" s="296"/>
      <c r="J121" s="296"/>
      <c r="K121" s="104">
        <f t="shared" si="6"/>
        <v>0</v>
      </c>
    </row>
    <row r="122" spans="1:11" ht="15.75" customHeight="1" x14ac:dyDescent="0.25">
      <c r="A122" s="2">
        <v>64</v>
      </c>
      <c r="B122" s="101" t="str">
        <f>IF('proje ve personel bilgileri'!A77&lt;&gt;0,('proje ve personel bilgileri'!A77)," ")</f>
        <v xml:space="preserve"> </v>
      </c>
      <c r="C122" s="105"/>
      <c r="D122" s="296"/>
      <c r="E122" s="296"/>
      <c r="F122" s="296"/>
      <c r="G122" s="296"/>
      <c r="H122" s="296"/>
      <c r="I122" s="296"/>
      <c r="J122" s="296"/>
      <c r="K122" s="104">
        <f t="shared" si="6"/>
        <v>0</v>
      </c>
    </row>
    <row r="123" spans="1:11" ht="15.75" customHeight="1" x14ac:dyDescent="0.25">
      <c r="A123" s="1">
        <v>65</v>
      </c>
      <c r="B123" s="101" t="str">
        <f>IF('proje ve personel bilgileri'!A78&lt;&gt;0,('proje ve personel bilgileri'!A78)," ")</f>
        <v xml:space="preserve"> </v>
      </c>
      <c r="C123" s="105"/>
      <c r="D123" s="296"/>
      <c r="E123" s="296"/>
      <c r="F123" s="296"/>
      <c r="G123" s="296"/>
      <c r="H123" s="296"/>
      <c r="I123" s="296"/>
      <c r="J123" s="296"/>
      <c r="K123" s="104">
        <f t="shared" si="6"/>
        <v>0</v>
      </c>
    </row>
    <row r="124" spans="1:11" ht="15.75" customHeight="1" x14ac:dyDescent="0.25">
      <c r="A124" s="2">
        <v>66</v>
      </c>
      <c r="B124" s="101" t="str">
        <f>IF('proje ve personel bilgileri'!A79&lt;&gt;0,('proje ve personel bilgileri'!A79)," ")</f>
        <v xml:space="preserve"> </v>
      </c>
      <c r="C124" s="105"/>
      <c r="D124" s="296"/>
      <c r="E124" s="296"/>
      <c r="F124" s="296"/>
      <c r="G124" s="296"/>
      <c r="H124" s="296"/>
      <c r="I124" s="296"/>
      <c r="J124" s="296"/>
      <c r="K124" s="104">
        <f t="shared" si="6"/>
        <v>0</v>
      </c>
    </row>
    <row r="125" spans="1:11" ht="15.75" customHeight="1" x14ac:dyDescent="0.25">
      <c r="A125" s="1">
        <v>67</v>
      </c>
      <c r="B125" s="101" t="str">
        <f>IF('proje ve personel bilgileri'!A80&lt;&gt;0,('proje ve personel bilgileri'!A80)," ")</f>
        <v xml:space="preserve"> </v>
      </c>
      <c r="C125" s="105"/>
      <c r="D125" s="296"/>
      <c r="E125" s="296"/>
      <c r="F125" s="296"/>
      <c r="G125" s="296"/>
      <c r="H125" s="296"/>
      <c r="I125" s="296"/>
      <c r="J125" s="296"/>
      <c r="K125" s="104">
        <f t="shared" si="6"/>
        <v>0</v>
      </c>
    </row>
    <row r="126" spans="1:11" ht="15.75" customHeight="1" x14ac:dyDescent="0.25">
      <c r="A126" s="2">
        <v>68</v>
      </c>
      <c r="B126" s="101" t="str">
        <f>IF('proje ve personel bilgileri'!A81&lt;&gt;0,('proje ve personel bilgileri'!A81)," ")</f>
        <v xml:space="preserve"> </v>
      </c>
      <c r="C126" s="105"/>
      <c r="D126" s="296"/>
      <c r="E126" s="296"/>
      <c r="F126" s="296"/>
      <c r="G126" s="296"/>
      <c r="H126" s="296"/>
      <c r="I126" s="296"/>
      <c r="J126" s="296"/>
      <c r="K126" s="104">
        <f t="shared" si="6"/>
        <v>0</v>
      </c>
    </row>
    <row r="127" spans="1:11" ht="15.75" customHeight="1" x14ac:dyDescent="0.25">
      <c r="A127" s="1">
        <v>69</v>
      </c>
      <c r="B127" s="101" t="str">
        <f>IF('proje ve personel bilgileri'!A82&lt;&gt;0,('proje ve personel bilgileri'!A82)," ")</f>
        <v xml:space="preserve"> </v>
      </c>
      <c r="C127" s="105"/>
      <c r="D127" s="296"/>
      <c r="E127" s="296"/>
      <c r="F127" s="296"/>
      <c r="G127" s="296"/>
      <c r="H127" s="296"/>
      <c r="I127" s="296"/>
      <c r="J127" s="296"/>
      <c r="K127" s="104">
        <f t="shared" si="6"/>
        <v>0</v>
      </c>
    </row>
    <row r="128" spans="1:11" ht="15.75" customHeight="1" x14ac:dyDescent="0.25">
      <c r="A128" s="2">
        <v>70</v>
      </c>
      <c r="B128" s="101" t="str">
        <f>IF('proje ve personel bilgileri'!A83&lt;&gt;0,('proje ve personel bilgileri'!A83)," ")</f>
        <v xml:space="preserve"> </v>
      </c>
      <c r="C128" s="105"/>
      <c r="D128" s="296"/>
      <c r="E128" s="296"/>
      <c r="F128" s="296"/>
      <c r="G128" s="296"/>
      <c r="H128" s="296"/>
      <c r="I128" s="296"/>
      <c r="J128" s="296"/>
      <c r="K128" s="104">
        <f t="shared" si="6"/>
        <v>0</v>
      </c>
    </row>
    <row r="129" spans="1:11" ht="15.75" customHeight="1" x14ac:dyDescent="0.25">
      <c r="A129" s="1">
        <v>71</v>
      </c>
      <c r="B129" s="101" t="str">
        <f>IF('proje ve personel bilgileri'!A84&lt;&gt;0,('proje ve personel bilgileri'!A84)," ")</f>
        <v xml:space="preserve"> </v>
      </c>
      <c r="C129" s="105"/>
      <c r="D129" s="296"/>
      <c r="E129" s="296"/>
      <c r="F129" s="296"/>
      <c r="G129" s="296"/>
      <c r="H129" s="296"/>
      <c r="I129" s="296"/>
      <c r="J129" s="296"/>
      <c r="K129" s="104">
        <f t="shared" si="6"/>
        <v>0</v>
      </c>
    </row>
    <row r="130" spans="1:11" ht="15" customHeight="1" x14ac:dyDescent="0.25">
      <c r="A130" s="2">
        <v>72</v>
      </c>
      <c r="B130" s="101" t="str">
        <f>IF('proje ve personel bilgileri'!A85&lt;&gt;0,('proje ve personel bilgileri'!A85)," ")</f>
        <v xml:space="preserve"> </v>
      </c>
      <c r="C130" s="105"/>
      <c r="D130" s="296"/>
      <c r="E130" s="296"/>
      <c r="F130" s="296"/>
      <c r="G130" s="296"/>
      <c r="H130" s="296"/>
      <c r="I130" s="296"/>
      <c r="J130" s="296"/>
      <c r="K130" s="104">
        <f t="shared" si="6"/>
        <v>0</v>
      </c>
    </row>
    <row r="131" spans="1:11" ht="15.75" customHeight="1" x14ac:dyDescent="0.25">
      <c r="A131" s="341" t="s">
        <v>99</v>
      </c>
      <c r="B131" s="342"/>
      <c r="C131" s="7" t="str">
        <f t="shared" ref="C131:J131" si="7">IF($K$28&lt;&gt;0,SUM(C113:C130)," ")</f>
        <v xml:space="preserve"> </v>
      </c>
      <c r="D131" s="8" t="str">
        <f t="shared" si="7"/>
        <v xml:space="preserve"> </v>
      </c>
      <c r="E131" s="8" t="str">
        <f t="shared" si="7"/>
        <v xml:space="preserve"> </v>
      </c>
      <c r="F131" s="8" t="str">
        <f t="shared" si="7"/>
        <v xml:space="preserve"> </v>
      </c>
      <c r="G131" s="8" t="str">
        <f t="shared" si="7"/>
        <v xml:space="preserve"> </v>
      </c>
      <c r="H131" s="8" t="str">
        <f t="shared" si="7"/>
        <v xml:space="preserve"> </v>
      </c>
      <c r="I131" s="8" t="str">
        <f t="shared" si="7"/>
        <v xml:space="preserve"> </v>
      </c>
      <c r="J131" s="8" t="str">
        <f t="shared" si="7"/>
        <v xml:space="preserve"> </v>
      </c>
      <c r="K131" s="9">
        <f>SUM(K113:K130)+K97</f>
        <v>0</v>
      </c>
    </row>
    <row r="132" spans="1:11" ht="15" customHeight="1" x14ac:dyDescent="0.25">
      <c r="A132" s="300"/>
    </row>
    <row r="133" spans="1:11" ht="25.5" customHeight="1" x14ac:dyDescent="0.25">
      <c r="A133" s="332" t="s">
        <v>100</v>
      </c>
      <c r="B133" s="332"/>
      <c r="C133" s="332"/>
      <c r="D133" s="332"/>
      <c r="E133" s="332"/>
      <c r="F133" s="332"/>
      <c r="G133" s="332"/>
      <c r="H133" s="332"/>
      <c r="I133" s="332"/>
      <c r="J133" s="332"/>
      <c r="K133" s="332"/>
    </row>
    <row r="134" spans="1:11" ht="15" customHeight="1" x14ac:dyDescent="0.25">
      <c r="A134" s="51"/>
    </row>
    <row r="135" spans="1:11" ht="15" customHeight="1" x14ac:dyDescent="0.25">
      <c r="A135" s="298" t="s">
        <v>101</v>
      </c>
    </row>
    <row r="136" spans="1:11" ht="15" customHeight="1" x14ac:dyDescent="0.25">
      <c r="C136" s="298" t="s">
        <v>102</v>
      </c>
      <c r="E136" s="298" t="s">
        <v>103</v>
      </c>
    </row>
    <row r="138" spans="1:11" ht="15.75" customHeight="1" x14ac:dyDescent="0.25">
      <c r="A138" s="348" t="s">
        <v>85</v>
      </c>
      <c r="B138" s="348"/>
      <c r="C138" s="348"/>
      <c r="D138" s="348"/>
      <c r="E138" s="348"/>
      <c r="F138" s="348"/>
      <c r="G138" s="348"/>
      <c r="H138" s="348"/>
      <c r="I138" s="348"/>
      <c r="J138" s="348"/>
      <c r="K138" s="348"/>
    </row>
    <row r="139" spans="1:11" ht="15" customHeight="1" x14ac:dyDescent="0.25">
      <c r="A139" s="70"/>
      <c r="B139" s="70"/>
      <c r="C139" s="70"/>
      <c r="D139" s="70"/>
      <c r="E139" s="70"/>
      <c r="F139" s="78">
        <f>'proje ve personel bilgileri'!$B$5</f>
        <v>0</v>
      </c>
      <c r="G139" s="72">
        <f>IF('proje ve personel bilgileri'!$B$6=1,"/ Şubat ayına aittir.",(IF('proje ve personel bilgileri'!$B$6=2,"/ Ağustos ayına aittir.",0)))</f>
        <v>0</v>
      </c>
      <c r="H139" s="70"/>
      <c r="I139" s="70"/>
      <c r="J139" s="70"/>
      <c r="K139" s="70"/>
    </row>
    <row r="140" spans="1:11" ht="18.75" customHeight="1" x14ac:dyDescent="0.25">
      <c r="K140" s="4" t="s">
        <v>86</v>
      </c>
    </row>
    <row r="141" spans="1:11" ht="15.75" customHeight="1" x14ac:dyDescent="0.25">
      <c r="A141" s="349" t="s">
        <v>2</v>
      </c>
      <c r="B141" s="350"/>
      <c r="C141" s="351">
        <f>'proje ve personel bilgileri'!$B$2</f>
        <v>0</v>
      </c>
      <c r="D141" s="352"/>
      <c r="E141" s="352"/>
      <c r="F141" s="352"/>
      <c r="G141" s="352"/>
      <c r="H141" s="352"/>
      <c r="I141" s="352"/>
      <c r="J141" s="352"/>
      <c r="K141" s="353"/>
    </row>
    <row r="142" spans="1:11" ht="15.75" customHeight="1" x14ac:dyDescent="0.25">
      <c r="A142" s="354" t="s">
        <v>4</v>
      </c>
      <c r="B142" s="355"/>
      <c r="C142" s="356">
        <f>'proje ve personel bilgileri'!$B$3</f>
        <v>0</v>
      </c>
      <c r="D142" s="357"/>
      <c r="E142" s="357"/>
      <c r="F142" s="357"/>
      <c r="G142" s="357"/>
      <c r="H142" s="357"/>
      <c r="I142" s="357"/>
      <c r="J142" s="357"/>
      <c r="K142" s="358"/>
    </row>
    <row r="143" spans="1:11" ht="15" customHeight="1" x14ac:dyDescent="0.25">
      <c r="A143" s="343" t="s">
        <v>87</v>
      </c>
      <c r="B143" s="343" t="s">
        <v>15</v>
      </c>
      <c r="C143" s="343" t="s">
        <v>88</v>
      </c>
      <c r="D143" s="344" t="s">
        <v>89</v>
      </c>
      <c r="E143" s="346"/>
      <c r="F143" s="347"/>
      <c r="G143" s="343" t="s">
        <v>90</v>
      </c>
      <c r="H143" s="333" t="s">
        <v>91</v>
      </c>
      <c r="I143" s="333" t="s">
        <v>92</v>
      </c>
      <c r="J143" s="333" t="s">
        <v>93</v>
      </c>
      <c r="K143" s="336" t="s">
        <v>94</v>
      </c>
    </row>
    <row r="144" spans="1:11" ht="23.25" customHeight="1" x14ac:dyDescent="0.25">
      <c r="A144" s="338"/>
      <c r="B144" s="338"/>
      <c r="C144" s="338"/>
      <c r="D144" s="345"/>
      <c r="E144" s="339" t="s">
        <v>95</v>
      </c>
      <c r="F144" s="340"/>
      <c r="G144" s="338"/>
      <c r="H144" s="334"/>
      <c r="I144" s="334"/>
      <c r="J144" s="334"/>
      <c r="K144" s="337"/>
    </row>
    <row r="145" spans="1:11" ht="60.75" customHeight="1" x14ac:dyDescent="0.25">
      <c r="A145" s="338"/>
      <c r="B145" s="338"/>
      <c r="C145" s="338"/>
      <c r="D145" s="345"/>
      <c r="E145" s="5" t="s">
        <v>104</v>
      </c>
      <c r="F145" s="5" t="s">
        <v>97</v>
      </c>
      <c r="G145" s="338"/>
      <c r="H145" s="334"/>
      <c r="I145" s="335"/>
      <c r="J145" s="335"/>
      <c r="K145" s="338"/>
    </row>
    <row r="146" spans="1:11" ht="15.75" customHeight="1" x14ac:dyDescent="0.25">
      <c r="A146" s="338"/>
      <c r="B146" s="338"/>
      <c r="C146" s="338"/>
      <c r="D146" s="345"/>
      <c r="E146" s="6" t="s">
        <v>98</v>
      </c>
      <c r="F146" s="6" t="s">
        <v>98</v>
      </c>
      <c r="G146" s="294" t="s">
        <v>98</v>
      </c>
      <c r="H146" s="294" t="s">
        <v>98</v>
      </c>
      <c r="I146" s="297" t="s">
        <v>98</v>
      </c>
      <c r="J146" s="6" t="s">
        <v>98</v>
      </c>
      <c r="K146" s="338"/>
    </row>
    <row r="147" spans="1:11" ht="15.75" customHeight="1" x14ac:dyDescent="0.25">
      <c r="A147" s="1">
        <v>73</v>
      </c>
      <c r="B147" s="101" t="str">
        <f>IF('proje ve personel bilgileri'!A86&lt;&gt;0,('proje ve personel bilgileri'!A86)," ")</f>
        <v xml:space="preserve"> </v>
      </c>
      <c r="C147" s="102"/>
      <c r="D147" s="103"/>
      <c r="E147" s="103"/>
      <c r="F147" s="103"/>
      <c r="G147" s="103"/>
      <c r="H147" s="103"/>
      <c r="I147" s="103"/>
      <c r="J147" s="103"/>
      <c r="K147" s="104">
        <f t="shared" ref="K147:K164" si="8">IF(D147&lt;&gt;0,SUM(D147+E147+F147+G147-H147-I147-J147),0)</f>
        <v>0</v>
      </c>
    </row>
    <row r="148" spans="1:11" ht="15.75" customHeight="1" x14ac:dyDescent="0.25">
      <c r="A148" s="2">
        <v>74</v>
      </c>
      <c r="B148" s="101" t="str">
        <f>IF('proje ve personel bilgileri'!A87&lt;&gt;0,('proje ve personel bilgileri'!A87)," ")</f>
        <v xml:space="preserve"> </v>
      </c>
      <c r="C148" s="105"/>
      <c r="D148" s="296"/>
      <c r="E148" s="296"/>
      <c r="F148" s="296"/>
      <c r="G148" s="296"/>
      <c r="H148" s="296"/>
      <c r="I148" s="296"/>
      <c r="J148" s="296"/>
      <c r="K148" s="104">
        <f t="shared" si="8"/>
        <v>0</v>
      </c>
    </row>
    <row r="149" spans="1:11" ht="15.75" customHeight="1" x14ac:dyDescent="0.25">
      <c r="A149" s="1">
        <v>75</v>
      </c>
      <c r="B149" s="101" t="str">
        <f>IF('proje ve personel bilgileri'!A88&lt;&gt;0,('proje ve personel bilgileri'!A88)," ")</f>
        <v xml:space="preserve"> </v>
      </c>
      <c r="C149" s="105"/>
      <c r="D149" s="296"/>
      <c r="E149" s="296"/>
      <c r="F149" s="296"/>
      <c r="G149" s="296"/>
      <c r="H149" s="296"/>
      <c r="I149" s="296"/>
      <c r="J149" s="296"/>
      <c r="K149" s="104">
        <f t="shared" si="8"/>
        <v>0</v>
      </c>
    </row>
    <row r="150" spans="1:11" ht="15.75" customHeight="1" x14ac:dyDescent="0.25">
      <c r="A150" s="2">
        <v>76</v>
      </c>
      <c r="B150" s="101" t="str">
        <f>IF('proje ve personel bilgileri'!A89&lt;&gt;0,('proje ve personel bilgileri'!A89)," ")</f>
        <v xml:space="preserve"> </v>
      </c>
      <c r="C150" s="105"/>
      <c r="D150" s="296"/>
      <c r="E150" s="296"/>
      <c r="F150" s="296"/>
      <c r="G150" s="296"/>
      <c r="H150" s="296"/>
      <c r="I150" s="296"/>
      <c r="J150" s="296"/>
      <c r="K150" s="104">
        <f t="shared" si="8"/>
        <v>0</v>
      </c>
    </row>
    <row r="151" spans="1:11" ht="15.75" customHeight="1" x14ac:dyDescent="0.25">
      <c r="A151" s="1">
        <v>77</v>
      </c>
      <c r="B151" s="101" t="str">
        <f>IF('proje ve personel bilgileri'!A90&lt;&gt;0,('proje ve personel bilgileri'!A90)," ")</f>
        <v xml:space="preserve"> </v>
      </c>
      <c r="C151" s="105"/>
      <c r="D151" s="296"/>
      <c r="E151" s="296"/>
      <c r="F151" s="296"/>
      <c r="G151" s="296"/>
      <c r="H151" s="296"/>
      <c r="I151" s="296"/>
      <c r="J151" s="296"/>
      <c r="K151" s="104">
        <f t="shared" si="8"/>
        <v>0</v>
      </c>
    </row>
    <row r="152" spans="1:11" ht="15.75" customHeight="1" x14ac:dyDescent="0.25">
      <c r="A152" s="2">
        <v>78</v>
      </c>
      <c r="B152" s="101" t="str">
        <f>IF('proje ve personel bilgileri'!A91&lt;&gt;0,('proje ve personel bilgileri'!A91)," ")</f>
        <v xml:space="preserve"> </v>
      </c>
      <c r="C152" s="105"/>
      <c r="D152" s="296"/>
      <c r="E152" s="296"/>
      <c r="F152" s="296"/>
      <c r="G152" s="296"/>
      <c r="H152" s="296"/>
      <c r="I152" s="296"/>
      <c r="J152" s="296"/>
      <c r="K152" s="104">
        <f t="shared" si="8"/>
        <v>0</v>
      </c>
    </row>
    <row r="153" spans="1:11" ht="15.75" customHeight="1" x14ac:dyDescent="0.25">
      <c r="A153" s="1">
        <v>79</v>
      </c>
      <c r="B153" s="101" t="str">
        <f>IF('proje ve personel bilgileri'!A92&lt;&gt;0,('proje ve personel bilgileri'!A92)," ")</f>
        <v xml:space="preserve"> </v>
      </c>
      <c r="C153" s="105"/>
      <c r="D153" s="296"/>
      <c r="E153" s="296"/>
      <c r="F153" s="296"/>
      <c r="G153" s="296"/>
      <c r="H153" s="296"/>
      <c r="I153" s="296"/>
      <c r="J153" s="296"/>
      <c r="K153" s="104">
        <f t="shared" si="8"/>
        <v>0</v>
      </c>
    </row>
    <row r="154" spans="1:11" ht="15.75" customHeight="1" x14ac:dyDescent="0.25">
      <c r="A154" s="2">
        <v>80</v>
      </c>
      <c r="B154" s="101" t="str">
        <f>IF('proje ve personel bilgileri'!A93&lt;&gt;0,('proje ve personel bilgileri'!A93)," ")</f>
        <v xml:space="preserve"> </v>
      </c>
      <c r="C154" s="105"/>
      <c r="D154" s="296"/>
      <c r="E154" s="296"/>
      <c r="F154" s="296"/>
      <c r="G154" s="296"/>
      <c r="H154" s="296"/>
      <c r="I154" s="296"/>
      <c r="J154" s="296"/>
      <c r="K154" s="104">
        <f t="shared" si="8"/>
        <v>0</v>
      </c>
    </row>
    <row r="155" spans="1:11" ht="15.75" customHeight="1" x14ac:dyDescent="0.25">
      <c r="A155" s="1">
        <v>81</v>
      </c>
      <c r="B155" s="101" t="str">
        <f>IF('proje ve personel bilgileri'!A94&lt;&gt;0,('proje ve personel bilgileri'!A94)," ")</f>
        <v xml:space="preserve"> </v>
      </c>
      <c r="C155" s="105"/>
      <c r="D155" s="296"/>
      <c r="E155" s="296"/>
      <c r="F155" s="296"/>
      <c r="G155" s="296"/>
      <c r="H155" s="296"/>
      <c r="I155" s="296"/>
      <c r="J155" s="296"/>
      <c r="K155" s="104">
        <f t="shared" si="8"/>
        <v>0</v>
      </c>
    </row>
    <row r="156" spans="1:11" ht="15.75" customHeight="1" x14ac:dyDescent="0.25">
      <c r="A156" s="2">
        <v>82</v>
      </c>
      <c r="B156" s="101" t="str">
        <f>IF('proje ve personel bilgileri'!A95&lt;&gt;0,('proje ve personel bilgileri'!A95)," ")</f>
        <v xml:space="preserve"> </v>
      </c>
      <c r="C156" s="105"/>
      <c r="D156" s="296"/>
      <c r="E156" s="296"/>
      <c r="F156" s="296"/>
      <c r="G156" s="296"/>
      <c r="H156" s="296"/>
      <c r="I156" s="296"/>
      <c r="J156" s="296"/>
      <c r="K156" s="104">
        <f t="shared" si="8"/>
        <v>0</v>
      </c>
    </row>
    <row r="157" spans="1:11" ht="15.75" customHeight="1" x14ac:dyDescent="0.25">
      <c r="A157" s="1">
        <v>83</v>
      </c>
      <c r="B157" s="101" t="str">
        <f>IF('proje ve personel bilgileri'!A96&lt;&gt;0,('proje ve personel bilgileri'!A96)," ")</f>
        <v xml:space="preserve"> </v>
      </c>
      <c r="C157" s="105"/>
      <c r="D157" s="296"/>
      <c r="E157" s="296"/>
      <c r="F157" s="296"/>
      <c r="G157" s="296"/>
      <c r="H157" s="296"/>
      <c r="I157" s="296"/>
      <c r="J157" s="296"/>
      <c r="K157" s="104">
        <f t="shared" si="8"/>
        <v>0</v>
      </c>
    </row>
    <row r="158" spans="1:11" ht="15.75" customHeight="1" x14ac:dyDescent="0.25">
      <c r="A158" s="2">
        <v>84</v>
      </c>
      <c r="B158" s="101" t="str">
        <f>IF('proje ve personel bilgileri'!A97&lt;&gt;0,('proje ve personel bilgileri'!A97)," ")</f>
        <v xml:space="preserve"> </v>
      </c>
      <c r="C158" s="105"/>
      <c r="D158" s="296"/>
      <c r="E158" s="296"/>
      <c r="F158" s="296"/>
      <c r="G158" s="296"/>
      <c r="H158" s="296"/>
      <c r="I158" s="296"/>
      <c r="J158" s="296"/>
      <c r="K158" s="104">
        <f t="shared" si="8"/>
        <v>0</v>
      </c>
    </row>
    <row r="159" spans="1:11" ht="15.75" customHeight="1" x14ac:dyDescent="0.25">
      <c r="A159" s="1">
        <v>85</v>
      </c>
      <c r="B159" s="101" t="str">
        <f>IF('proje ve personel bilgileri'!A98&lt;&gt;0,('proje ve personel bilgileri'!A98)," ")</f>
        <v xml:space="preserve"> </v>
      </c>
      <c r="C159" s="105"/>
      <c r="D159" s="296"/>
      <c r="E159" s="296"/>
      <c r="F159" s="296"/>
      <c r="G159" s="296"/>
      <c r="H159" s="296"/>
      <c r="I159" s="296"/>
      <c r="J159" s="296"/>
      <c r="K159" s="104">
        <f t="shared" si="8"/>
        <v>0</v>
      </c>
    </row>
    <row r="160" spans="1:11" ht="15.75" customHeight="1" x14ac:dyDescent="0.25">
      <c r="A160" s="2">
        <v>86</v>
      </c>
      <c r="B160" s="101" t="str">
        <f>IF('proje ve personel bilgileri'!A99&lt;&gt;0,('proje ve personel bilgileri'!A99)," ")</f>
        <v xml:space="preserve"> </v>
      </c>
      <c r="C160" s="105"/>
      <c r="D160" s="296"/>
      <c r="E160" s="296"/>
      <c r="F160" s="296"/>
      <c r="G160" s="296"/>
      <c r="H160" s="296"/>
      <c r="I160" s="296"/>
      <c r="J160" s="296"/>
      <c r="K160" s="104">
        <f t="shared" si="8"/>
        <v>0</v>
      </c>
    </row>
    <row r="161" spans="1:11" ht="15.75" customHeight="1" x14ac:dyDescent="0.25">
      <c r="A161" s="1">
        <v>87</v>
      </c>
      <c r="B161" s="101" t="str">
        <f>IF('proje ve personel bilgileri'!A100&lt;&gt;0,('proje ve personel bilgileri'!A100)," ")</f>
        <v xml:space="preserve"> </v>
      </c>
      <c r="C161" s="105"/>
      <c r="D161" s="296"/>
      <c r="E161" s="296"/>
      <c r="F161" s="296"/>
      <c r="G161" s="296"/>
      <c r="H161" s="296"/>
      <c r="I161" s="296"/>
      <c r="J161" s="296"/>
      <c r="K161" s="104">
        <f t="shared" si="8"/>
        <v>0</v>
      </c>
    </row>
    <row r="162" spans="1:11" ht="15.75" customHeight="1" x14ac:dyDescent="0.25">
      <c r="A162" s="2">
        <v>88</v>
      </c>
      <c r="B162" s="101" t="str">
        <f>IF('proje ve personel bilgileri'!A101&lt;&gt;0,('proje ve personel bilgileri'!A101)," ")</f>
        <v xml:space="preserve"> </v>
      </c>
      <c r="C162" s="105"/>
      <c r="D162" s="296"/>
      <c r="E162" s="296"/>
      <c r="F162" s="296"/>
      <c r="G162" s="296"/>
      <c r="H162" s="296"/>
      <c r="I162" s="296"/>
      <c r="J162" s="296"/>
      <c r="K162" s="104">
        <f t="shared" si="8"/>
        <v>0</v>
      </c>
    </row>
    <row r="163" spans="1:11" ht="15.75" customHeight="1" x14ac:dyDescent="0.25">
      <c r="A163" s="1">
        <v>89</v>
      </c>
      <c r="B163" s="101" t="str">
        <f>IF('proje ve personel bilgileri'!A102&lt;&gt;0,('proje ve personel bilgileri'!A102)," ")</f>
        <v xml:space="preserve"> </v>
      </c>
      <c r="C163" s="105"/>
      <c r="D163" s="296"/>
      <c r="E163" s="296"/>
      <c r="F163" s="296"/>
      <c r="G163" s="296"/>
      <c r="H163" s="296"/>
      <c r="I163" s="296"/>
      <c r="J163" s="296"/>
      <c r="K163" s="104">
        <f t="shared" si="8"/>
        <v>0</v>
      </c>
    </row>
    <row r="164" spans="1:11" ht="15" customHeight="1" x14ac:dyDescent="0.25">
      <c r="A164" s="2">
        <v>90</v>
      </c>
      <c r="B164" s="101" t="str">
        <f>IF('proje ve personel bilgileri'!A103&lt;&gt;0,('proje ve personel bilgileri'!A103)," ")</f>
        <v xml:space="preserve"> </v>
      </c>
      <c r="C164" s="105"/>
      <c r="D164" s="296"/>
      <c r="E164" s="296"/>
      <c r="F164" s="296"/>
      <c r="G164" s="296"/>
      <c r="H164" s="296"/>
      <c r="I164" s="296"/>
      <c r="J164" s="296"/>
      <c r="K164" s="104">
        <f t="shared" si="8"/>
        <v>0</v>
      </c>
    </row>
    <row r="165" spans="1:11" ht="15.75" customHeight="1" x14ac:dyDescent="0.25">
      <c r="A165" s="341" t="s">
        <v>99</v>
      </c>
      <c r="B165" s="342"/>
      <c r="C165" s="7" t="str">
        <f t="shared" ref="C165:J165" si="9">IF($K$28&lt;&gt;0,SUM(C147:C164)," ")</f>
        <v xml:space="preserve"> </v>
      </c>
      <c r="D165" s="8" t="str">
        <f t="shared" si="9"/>
        <v xml:space="preserve"> </v>
      </c>
      <c r="E165" s="8" t="str">
        <f t="shared" si="9"/>
        <v xml:space="preserve"> </v>
      </c>
      <c r="F165" s="8" t="str">
        <f t="shared" si="9"/>
        <v xml:space="preserve"> </v>
      </c>
      <c r="G165" s="8" t="str">
        <f t="shared" si="9"/>
        <v xml:space="preserve"> </v>
      </c>
      <c r="H165" s="8" t="str">
        <f t="shared" si="9"/>
        <v xml:space="preserve"> </v>
      </c>
      <c r="I165" s="8" t="str">
        <f t="shared" si="9"/>
        <v xml:space="preserve"> </v>
      </c>
      <c r="J165" s="8" t="str">
        <f t="shared" si="9"/>
        <v xml:space="preserve"> </v>
      </c>
      <c r="K165" s="9">
        <f>SUM(K147:K164)+K131</f>
        <v>0</v>
      </c>
    </row>
    <row r="166" spans="1:11" ht="15" customHeight="1" x14ac:dyDescent="0.25">
      <c r="A166" s="300"/>
    </row>
    <row r="167" spans="1:11" ht="27" customHeight="1" x14ac:dyDescent="0.25">
      <c r="A167" s="332" t="s">
        <v>100</v>
      </c>
      <c r="B167" s="332"/>
      <c r="C167" s="332"/>
      <c r="D167" s="332"/>
      <c r="E167" s="332"/>
      <c r="F167" s="332"/>
      <c r="G167" s="332"/>
      <c r="H167" s="332"/>
      <c r="I167" s="332"/>
      <c r="J167" s="332"/>
      <c r="K167" s="332"/>
    </row>
    <row r="168" spans="1:11" ht="15" customHeight="1" x14ac:dyDescent="0.25">
      <c r="A168" s="51"/>
    </row>
    <row r="169" spans="1:11" ht="15" customHeight="1" x14ac:dyDescent="0.25">
      <c r="A169" s="298" t="s">
        <v>101</v>
      </c>
    </row>
    <row r="170" spans="1:11" ht="15" customHeight="1" x14ac:dyDescent="0.25">
      <c r="C170" s="298" t="s">
        <v>102</v>
      </c>
      <c r="E170" s="298" t="s">
        <v>103</v>
      </c>
    </row>
    <row r="171" spans="1:11" ht="15.75" customHeight="1" x14ac:dyDescent="0.25">
      <c r="A171" s="348" t="s">
        <v>85</v>
      </c>
      <c r="B171" s="348"/>
      <c r="C171" s="348"/>
      <c r="D171" s="348"/>
      <c r="E171" s="348"/>
      <c r="F171" s="348"/>
      <c r="G171" s="348"/>
      <c r="H171" s="348"/>
      <c r="I171" s="348"/>
      <c r="J171" s="348"/>
      <c r="K171" s="348"/>
    </row>
    <row r="172" spans="1:11" ht="15" customHeight="1" x14ac:dyDescent="0.25">
      <c r="A172" s="70"/>
      <c r="B172" s="70"/>
      <c r="C172" s="70"/>
      <c r="D172" s="70"/>
      <c r="E172" s="70"/>
      <c r="F172" s="78">
        <f>'proje ve personel bilgileri'!$B$5</f>
        <v>0</v>
      </c>
      <c r="G172" s="72">
        <f>IF('proje ve personel bilgileri'!$B$6=1,"/ Şubat ayına aittir.",(IF('proje ve personel bilgileri'!$B$6=2,"/ Ağustos ayına aittir.",0)))</f>
        <v>0</v>
      </c>
      <c r="H172" s="70"/>
      <c r="I172" s="70"/>
      <c r="J172" s="70"/>
      <c r="K172" s="70"/>
    </row>
    <row r="173" spans="1:11" ht="18.75" customHeight="1" x14ac:dyDescent="0.25">
      <c r="K173" s="4" t="s">
        <v>86</v>
      </c>
    </row>
    <row r="174" spans="1:11" ht="15.75" customHeight="1" x14ac:dyDescent="0.25">
      <c r="A174" s="349" t="s">
        <v>2</v>
      </c>
      <c r="B174" s="350"/>
      <c r="C174" s="351">
        <f>'proje ve personel bilgileri'!$B$2</f>
        <v>0</v>
      </c>
      <c r="D174" s="352"/>
      <c r="E174" s="352"/>
      <c r="F174" s="352"/>
      <c r="G174" s="352"/>
      <c r="H174" s="352"/>
      <c r="I174" s="352"/>
      <c r="J174" s="352"/>
      <c r="K174" s="353"/>
    </row>
    <row r="175" spans="1:11" ht="15.75" customHeight="1" x14ac:dyDescent="0.25">
      <c r="A175" s="354" t="s">
        <v>4</v>
      </c>
      <c r="B175" s="355"/>
      <c r="C175" s="356">
        <f>'proje ve personel bilgileri'!$B$3</f>
        <v>0</v>
      </c>
      <c r="D175" s="357"/>
      <c r="E175" s="357"/>
      <c r="F175" s="357"/>
      <c r="G175" s="357"/>
      <c r="H175" s="357"/>
      <c r="I175" s="357"/>
      <c r="J175" s="357"/>
      <c r="K175" s="358"/>
    </row>
    <row r="176" spans="1:11" ht="15" customHeight="1" x14ac:dyDescent="0.25">
      <c r="A176" s="343" t="s">
        <v>87</v>
      </c>
      <c r="B176" s="343" t="s">
        <v>15</v>
      </c>
      <c r="C176" s="343" t="s">
        <v>88</v>
      </c>
      <c r="D176" s="344" t="s">
        <v>89</v>
      </c>
      <c r="E176" s="346"/>
      <c r="F176" s="347"/>
      <c r="G176" s="343" t="s">
        <v>90</v>
      </c>
      <c r="H176" s="333" t="s">
        <v>91</v>
      </c>
      <c r="I176" s="333" t="s">
        <v>92</v>
      </c>
      <c r="J176" s="333" t="s">
        <v>93</v>
      </c>
      <c r="K176" s="336" t="s">
        <v>94</v>
      </c>
    </row>
    <row r="177" spans="1:11" ht="21.75" customHeight="1" x14ac:dyDescent="0.25">
      <c r="A177" s="338"/>
      <c r="B177" s="338"/>
      <c r="C177" s="338"/>
      <c r="D177" s="345"/>
      <c r="E177" s="339" t="s">
        <v>95</v>
      </c>
      <c r="F177" s="340"/>
      <c r="G177" s="338"/>
      <c r="H177" s="334"/>
      <c r="I177" s="334"/>
      <c r="J177" s="334"/>
      <c r="K177" s="337"/>
    </row>
    <row r="178" spans="1:11" ht="60.75" customHeight="1" x14ac:dyDescent="0.25">
      <c r="A178" s="338"/>
      <c r="B178" s="338"/>
      <c r="C178" s="338"/>
      <c r="D178" s="345"/>
      <c r="E178" s="5" t="s">
        <v>104</v>
      </c>
      <c r="F178" s="5" t="s">
        <v>97</v>
      </c>
      <c r="G178" s="338"/>
      <c r="H178" s="334"/>
      <c r="I178" s="335"/>
      <c r="J178" s="335"/>
      <c r="K178" s="338"/>
    </row>
    <row r="179" spans="1:11" ht="15.75" customHeight="1" x14ac:dyDescent="0.25">
      <c r="A179" s="338"/>
      <c r="B179" s="338"/>
      <c r="C179" s="338"/>
      <c r="D179" s="345"/>
      <c r="E179" s="6" t="s">
        <v>98</v>
      </c>
      <c r="F179" s="6" t="s">
        <v>98</v>
      </c>
      <c r="G179" s="294" t="s">
        <v>98</v>
      </c>
      <c r="H179" s="294" t="s">
        <v>98</v>
      </c>
      <c r="I179" s="297" t="s">
        <v>98</v>
      </c>
      <c r="J179" s="6" t="s">
        <v>98</v>
      </c>
      <c r="K179" s="338"/>
    </row>
    <row r="180" spans="1:11" ht="15.75" customHeight="1" x14ac:dyDescent="0.25">
      <c r="A180" s="1">
        <v>91</v>
      </c>
      <c r="B180" s="101" t="str">
        <f>IF('proje ve personel bilgileri'!A104&lt;&gt;0,('proje ve personel bilgileri'!A104)," ")</f>
        <v xml:space="preserve"> </v>
      </c>
      <c r="C180" s="102"/>
      <c r="D180" s="103"/>
      <c r="E180" s="103"/>
      <c r="F180" s="103"/>
      <c r="G180" s="103"/>
      <c r="H180" s="103"/>
      <c r="I180" s="103"/>
      <c r="J180" s="103"/>
      <c r="K180" s="104">
        <f t="shared" ref="K180:K197" si="10">IF(D180&lt;&gt;0,SUM(D180+E180+F180+G180-H180-I180-J180),0)</f>
        <v>0</v>
      </c>
    </row>
    <row r="181" spans="1:11" ht="15.75" customHeight="1" x14ac:dyDescent="0.25">
      <c r="A181" s="2">
        <v>92</v>
      </c>
      <c r="B181" s="101" t="str">
        <f>IF('proje ve personel bilgileri'!A105&lt;&gt;0,('proje ve personel bilgileri'!A105)," ")</f>
        <v xml:space="preserve"> </v>
      </c>
      <c r="C181" s="105"/>
      <c r="D181" s="296"/>
      <c r="E181" s="296"/>
      <c r="F181" s="296"/>
      <c r="G181" s="296"/>
      <c r="H181" s="296"/>
      <c r="I181" s="296"/>
      <c r="J181" s="296"/>
      <c r="K181" s="104">
        <f t="shared" si="10"/>
        <v>0</v>
      </c>
    </row>
    <row r="182" spans="1:11" ht="15.75" customHeight="1" x14ac:dyDescent="0.25">
      <c r="A182" s="1">
        <v>93</v>
      </c>
      <c r="B182" s="101" t="str">
        <f>IF('proje ve personel bilgileri'!A106&lt;&gt;0,('proje ve personel bilgileri'!A106)," ")</f>
        <v xml:space="preserve"> </v>
      </c>
      <c r="C182" s="105"/>
      <c r="D182" s="296"/>
      <c r="E182" s="296"/>
      <c r="F182" s="296"/>
      <c r="G182" s="296"/>
      <c r="H182" s="296"/>
      <c r="I182" s="296"/>
      <c r="J182" s="296"/>
      <c r="K182" s="104">
        <f t="shared" si="10"/>
        <v>0</v>
      </c>
    </row>
    <row r="183" spans="1:11" ht="15.75" customHeight="1" x14ac:dyDescent="0.25">
      <c r="A183" s="2">
        <v>94</v>
      </c>
      <c r="B183" s="101" t="str">
        <f>IF('proje ve personel bilgileri'!A107&lt;&gt;0,('proje ve personel bilgileri'!A107)," ")</f>
        <v xml:space="preserve"> </v>
      </c>
      <c r="C183" s="105"/>
      <c r="D183" s="296"/>
      <c r="E183" s="296"/>
      <c r="F183" s="296"/>
      <c r="G183" s="296"/>
      <c r="H183" s="296"/>
      <c r="I183" s="296"/>
      <c r="J183" s="296"/>
      <c r="K183" s="104">
        <f t="shared" si="10"/>
        <v>0</v>
      </c>
    </row>
    <row r="184" spans="1:11" ht="15.75" customHeight="1" x14ac:dyDescent="0.25">
      <c r="A184" s="1">
        <v>95</v>
      </c>
      <c r="B184" s="101" t="str">
        <f>IF('proje ve personel bilgileri'!A108&lt;&gt;0,('proje ve personel bilgileri'!A108)," ")</f>
        <v xml:space="preserve"> </v>
      </c>
      <c r="C184" s="105"/>
      <c r="D184" s="296"/>
      <c r="E184" s="296"/>
      <c r="F184" s="296"/>
      <c r="G184" s="296"/>
      <c r="H184" s="296"/>
      <c r="I184" s="296"/>
      <c r="J184" s="296"/>
      <c r="K184" s="104">
        <f t="shared" si="10"/>
        <v>0</v>
      </c>
    </row>
    <row r="185" spans="1:11" ht="15.75" customHeight="1" x14ac:dyDescent="0.25">
      <c r="A185" s="2">
        <v>96</v>
      </c>
      <c r="B185" s="101" t="str">
        <f>IF('proje ve personel bilgileri'!A109&lt;&gt;0,('proje ve personel bilgileri'!A109)," ")</f>
        <v xml:space="preserve"> </v>
      </c>
      <c r="C185" s="105"/>
      <c r="D185" s="296"/>
      <c r="E185" s="296"/>
      <c r="F185" s="296"/>
      <c r="G185" s="296"/>
      <c r="H185" s="296"/>
      <c r="I185" s="296"/>
      <c r="J185" s="296"/>
      <c r="K185" s="104">
        <f t="shared" si="10"/>
        <v>0</v>
      </c>
    </row>
    <row r="186" spans="1:11" ht="15.75" customHeight="1" x14ac:dyDescent="0.25">
      <c r="A186" s="1">
        <v>97</v>
      </c>
      <c r="B186" s="101" t="str">
        <f>IF('proje ve personel bilgileri'!A110&lt;&gt;0,('proje ve personel bilgileri'!A110)," ")</f>
        <v xml:space="preserve"> </v>
      </c>
      <c r="C186" s="105"/>
      <c r="D186" s="296"/>
      <c r="E186" s="296"/>
      <c r="F186" s="296"/>
      <c r="G186" s="296"/>
      <c r="H186" s="296"/>
      <c r="I186" s="296"/>
      <c r="J186" s="296"/>
      <c r="K186" s="104">
        <f t="shared" si="10"/>
        <v>0</v>
      </c>
    </row>
    <row r="187" spans="1:11" ht="15.75" customHeight="1" x14ac:dyDescent="0.25">
      <c r="A187" s="2">
        <v>98</v>
      </c>
      <c r="B187" s="101" t="str">
        <f>IF('proje ve personel bilgileri'!A111&lt;&gt;0,('proje ve personel bilgileri'!A111)," ")</f>
        <v xml:space="preserve"> </v>
      </c>
      <c r="C187" s="105"/>
      <c r="D187" s="296"/>
      <c r="E187" s="296"/>
      <c r="F187" s="296"/>
      <c r="G187" s="296"/>
      <c r="H187" s="296"/>
      <c r="I187" s="296"/>
      <c r="J187" s="296"/>
      <c r="K187" s="104">
        <f t="shared" si="10"/>
        <v>0</v>
      </c>
    </row>
    <row r="188" spans="1:11" ht="15.75" customHeight="1" x14ac:dyDescent="0.25">
      <c r="A188" s="1">
        <v>99</v>
      </c>
      <c r="B188" s="101" t="str">
        <f>IF('proje ve personel bilgileri'!A112&lt;&gt;0,('proje ve personel bilgileri'!A112)," ")</f>
        <v xml:space="preserve"> </v>
      </c>
      <c r="C188" s="105"/>
      <c r="D188" s="296"/>
      <c r="E188" s="296"/>
      <c r="F188" s="296"/>
      <c r="G188" s="296"/>
      <c r="H188" s="296"/>
      <c r="I188" s="296"/>
      <c r="J188" s="296"/>
      <c r="K188" s="104">
        <f t="shared" si="10"/>
        <v>0</v>
      </c>
    </row>
    <row r="189" spans="1:11" ht="15.75" customHeight="1" x14ac:dyDescent="0.25">
      <c r="A189" s="2">
        <v>100</v>
      </c>
      <c r="B189" s="101" t="str">
        <f>IF('proje ve personel bilgileri'!A113&lt;&gt;0,('proje ve personel bilgileri'!A113)," ")</f>
        <v xml:space="preserve"> </v>
      </c>
      <c r="C189" s="105"/>
      <c r="D189" s="296"/>
      <c r="E189" s="296"/>
      <c r="F189" s="296"/>
      <c r="G189" s="296"/>
      <c r="H189" s="296"/>
      <c r="I189" s="296"/>
      <c r="J189" s="296"/>
      <c r="K189" s="104">
        <f t="shared" si="10"/>
        <v>0</v>
      </c>
    </row>
    <row r="190" spans="1:11" ht="15.75" customHeight="1" x14ac:dyDescent="0.25">
      <c r="A190" s="1">
        <v>101</v>
      </c>
      <c r="B190" s="101" t="str">
        <f>IF('proje ve personel bilgileri'!A114&lt;&gt;0,('proje ve personel bilgileri'!A114)," ")</f>
        <v xml:space="preserve"> </v>
      </c>
      <c r="C190" s="105"/>
      <c r="D190" s="296"/>
      <c r="E190" s="296"/>
      <c r="F190" s="296"/>
      <c r="G190" s="296"/>
      <c r="H190" s="296"/>
      <c r="I190" s="296"/>
      <c r="J190" s="296"/>
      <c r="K190" s="104">
        <f t="shared" si="10"/>
        <v>0</v>
      </c>
    </row>
    <row r="191" spans="1:11" ht="15.75" customHeight="1" x14ac:dyDescent="0.25">
      <c r="A191" s="2">
        <v>102</v>
      </c>
      <c r="B191" s="101" t="str">
        <f>IF('proje ve personel bilgileri'!A115&lt;&gt;0,('proje ve personel bilgileri'!A115)," ")</f>
        <v xml:space="preserve"> </v>
      </c>
      <c r="C191" s="105"/>
      <c r="D191" s="296"/>
      <c r="E191" s="296"/>
      <c r="F191" s="296"/>
      <c r="G191" s="296"/>
      <c r="H191" s="296"/>
      <c r="I191" s="296"/>
      <c r="J191" s="296"/>
      <c r="K191" s="104">
        <f t="shared" si="10"/>
        <v>0</v>
      </c>
    </row>
    <row r="192" spans="1:11" ht="15.75" customHeight="1" x14ac:dyDescent="0.25">
      <c r="A192" s="1">
        <v>103</v>
      </c>
      <c r="B192" s="101" t="str">
        <f>IF('proje ve personel bilgileri'!A116&lt;&gt;0,('proje ve personel bilgileri'!A116)," ")</f>
        <v xml:space="preserve"> </v>
      </c>
      <c r="C192" s="105"/>
      <c r="D192" s="296"/>
      <c r="E192" s="296"/>
      <c r="F192" s="296"/>
      <c r="G192" s="296"/>
      <c r="H192" s="296"/>
      <c r="I192" s="296"/>
      <c r="J192" s="296"/>
      <c r="K192" s="104">
        <f t="shared" si="10"/>
        <v>0</v>
      </c>
    </row>
    <row r="193" spans="1:11" ht="15.75" customHeight="1" x14ac:dyDescent="0.25">
      <c r="A193" s="2">
        <v>104</v>
      </c>
      <c r="B193" s="101" t="str">
        <f>IF('proje ve personel bilgileri'!A117&lt;&gt;0,('proje ve personel bilgileri'!A117)," ")</f>
        <v xml:space="preserve"> </v>
      </c>
      <c r="C193" s="105"/>
      <c r="D193" s="296"/>
      <c r="E193" s="296"/>
      <c r="F193" s="296"/>
      <c r="G193" s="296"/>
      <c r="H193" s="296"/>
      <c r="I193" s="296"/>
      <c r="J193" s="296"/>
      <c r="K193" s="104">
        <f t="shared" si="10"/>
        <v>0</v>
      </c>
    </row>
    <row r="194" spans="1:11" ht="15.75" customHeight="1" x14ac:dyDescent="0.25">
      <c r="A194" s="1">
        <v>105</v>
      </c>
      <c r="B194" s="101" t="str">
        <f>IF('proje ve personel bilgileri'!A118&lt;&gt;0,('proje ve personel bilgileri'!A118)," ")</f>
        <v xml:space="preserve"> </v>
      </c>
      <c r="C194" s="105"/>
      <c r="D194" s="296"/>
      <c r="E194" s="296"/>
      <c r="F194" s="296"/>
      <c r="G194" s="296"/>
      <c r="H194" s="296"/>
      <c r="I194" s="296"/>
      <c r="J194" s="296"/>
      <c r="K194" s="104">
        <f t="shared" si="10"/>
        <v>0</v>
      </c>
    </row>
    <row r="195" spans="1:11" ht="15.75" customHeight="1" x14ac:dyDescent="0.25">
      <c r="A195" s="2">
        <v>106</v>
      </c>
      <c r="B195" s="101" t="str">
        <f>IF('proje ve personel bilgileri'!A119&lt;&gt;0,('proje ve personel bilgileri'!A119)," ")</f>
        <v xml:space="preserve"> </v>
      </c>
      <c r="C195" s="105"/>
      <c r="D195" s="296"/>
      <c r="E195" s="296"/>
      <c r="F195" s="296"/>
      <c r="G195" s="296"/>
      <c r="H195" s="296"/>
      <c r="I195" s="296"/>
      <c r="J195" s="296"/>
      <c r="K195" s="104">
        <f t="shared" si="10"/>
        <v>0</v>
      </c>
    </row>
    <row r="196" spans="1:11" ht="15.75" customHeight="1" x14ac:dyDescent="0.25">
      <c r="A196" s="1">
        <v>107</v>
      </c>
      <c r="B196" s="101" t="str">
        <f>IF('proje ve personel bilgileri'!A120&lt;&gt;0,('proje ve personel bilgileri'!A120)," ")</f>
        <v xml:space="preserve"> </v>
      </c>
      <c r="C196" s="105"/>
      <c r="D196" s="296"/>
      <c r="E196" s="296"/>
      <c r="F196" s="296"/>
      <c r="G196" s="296"/>
      <c r="H196" s="296"/>
      <c r="I196" s="296"/>
      <c r="J196" s="296"/>
      <c r="K196" s="104">
        <f t="shared" si="10"/>
        <v>0</v>
      </c>
    </row>
    <row r="197" spans="1:11" ht="15" customHeight="1" x14ac:dyDescent="0.25">
      <c r="A197" s="2">
        <v>108</v>
      </c>
      <c r="B197" s="101" t="str">
        <f>IF('proje ve personel bilgileri'!A121&lt;&gt;0,('proje ve personel bilgileri'!A121)," ")</f>
        <v xml:space="preserve"> </v>
      </c>
      <c r="C197" s="105"/>
      <c r="D197" s="296"/>
      <c r="E197" s="296"/>
      <c r="F197" s="296"/>
      <c r="G197" s="296"/>
      <c r="H197" s="296"/>
      <c r="I197" s="296"/>
      <c r="J197" s="296"/>
      <c r="K197" s="104">
        <f t="shared" si="10"/>
        <v>0</v>
      </c>
    </row>
    <row r="198" spans="1:11" ht="15.75" customHeight="1" x14ac:dyDescent="0.25">
      <c r="A198" s="341" t="s">
        <v>99</v>
      </c>
      <c r="B198" s="342"/>
      <c r="C198" s="7" t="str">
        <f t="shared" ref="C198:J198" si="11">IF($K$28&lt;&gt;0,SUM(C180:C197)," ")</f>
        <v xml:space="preserve"> </v>
      </c>
      <c r="D198" s="8" t="str">
        <f t="shared" si="11"/>
        <v xml:space="preserve"> </v>
      </c>
      <c r="E198" s="8" t="str">
        <f t="shared" si="11"/>
        <v xml:space="preserve"> </v>
      </c>
      <c r="F198" s="8" t="str">
        <f t="shared" si="11"/>
        <v xml:space="preserve"> </v>
      </c>
      <c r="G198" s="8" t="str">
        <f t="shared" si="11"/>
        <v xml:space="preserve"> </v>
      </c>
      <c r="H198" s="8" t="str">
        <f t="shared" si="11"/>
        <v xml:space="preserve"> </v>
      </c>
      <c r="I198" s="8" t="str">
        <f t="shared" si="11"/>
        <v xml:space="preserve"> </v>
      </c>
      <c r="J198" s="8" t="str">
        <f t="shared" si="11"/>
        <v xml:space="preserve"> </v>
      </c>
      <c r="K198" s="9">
        <f>SUM(K180:K197)+K165</f>
        <v>0</v>
      </c>
    </row>
    <row r="199" spans="1:11" ht="15" customHeight="1" x14ac:dyDescent="0.25">
      <c r="A199" s="300"/>
    </row>
    <row r="200" spans="1:11" ht="27" customHeight="1" x14ac:dyDescent="0.25">
      <c r="A200" s="332" t="s">
        <v>100</v>
      </c>
      <c r="B200" s="332"/>
      <c r="C200" s="332"/>
      <c r="D200" s="332"/>
      <c r="E200" s="332"/>
      <c r="F200" s="332"/>
      <c r="G200" s="332"/>
      <c r="H200" s="332"/>
      <c r="I200" s="332"/>
      <c r="J200" s="332"/>
      <c r="K200" s="332"/>
    </row>
    <row r="201" spans="1:11" ht="15" customHeight="1" x14ac:dyDescent="0.25">
      <c r="A201" s="51"/>
    </row>
    <row r="202" spans="1:11" ht="15" customHeight="1" x14ac:dyDescent="0.25">
      <c r="A202" s="298" t="s">
        <v>101</v>
      </c>
    </row>
    <row r="203" spans="1:11" ht="15" customHeight="1" x14ac:dyDescent="0.25">
      <c r="C203" s="298" t="s">
        <v>102</v>
      </c>
      <c r="E203" s="298" t="s">
        <v>103</v>
      </c>
    </row>
    <row r="205" spans="1:11" ht="15.75" customHeight="1" x14ac:dyDescent="0.25">
      <c r="A205" s="348" t="s">
        <v>85</v>
      </c>
      <c r="B205" s="348"/>
      <c r="C205" s="348"/>
      <c r="D205" s="348"/>
      <c r="E205" s="348"/>
      <c r="F205" s="348"/>
      <c r="G205" s="348"/>
      <c r="H205" s="348"/>
      <c r="I205" s="348"/>
      <c r="J205" s="348"/>
      <c r="K205" s="348"/>
    </row>
    <row r="206" spans="1:11" ht="15" customHeight="1" x14ac:dyDescent="0.25">
      <c r="A206" s="70"/>
      <c r="B206" s="70"/>
      <c r="C206" s="70"/>
      <c r="D206" s="70"/>
      <c r="E206" s="70"/>
      <c r="F206" s="78">
        <f>'proje ve personel bilgileri'!$B$5</f>
        <v>0</v>
      </c>
      <c r="G206" s="72">
        <f>IF('proje ve personel bilgileri'!$B$6=1,"/ Şubat ayına aittir.",(IF('proje ve personel bilgileri'!$B$6=2,"/ Ağustos ayına aittir.",0)))</f>
        <v>0</v>
      </c>
      <c r="H206" s="70"/>
      <c r="I206" s="70"/>
      <c r="J206" s="70"/>
      <c r="K206" s="70"/>
    </row>
    <row r="207" spans="1:11" ht="18.75" customHeight="1" x14ac:dyDescent="0.25">
      <c r="K207" s="4" t="s">
        <v>86</v>
      </c>
    </row>
    <row r="208" spans="1:11" ht="15.75" customHeight="1" x14ac:dyDescent="0.25">
      <c r="A208" s="349" t="s">
        <v>2</v>
      </c>
      <c r="B208" s="350"/>
      <c r="C208" s="351">
        <f>'proje ve personel bilgileri'!$B$2</f>
        <v>0</v>
      </c>
      <c r="D208" s="352"/>
      <c r="E208" s="352"/>
      <c r="F208" s="352"/>
      <c r="G208" s="352"/>
      <c r="H208" s="352"/>
      <c r="I208" s="352"/>
      <c r="J208" s="352"/>
      <c r="K208" s="353"/>
    </row>
    <row r="209" spans="1:11" ht="15.75" customHeight="1" x14ac:dyDescent="0.25">
      <c r="A209" s="354" t="s">
        <v>4</v>
      </c>
      <c r="B209" s="355"/>
      <c r="C209" s="356">
        <f>'proje ve personel bilgileri'!$B$3</f>
        <v>0</v>
      </c>
      <c r="D209" s="357"/>
      <c r="E209" s="357"/>
      <c r="F209" s="357"/>
      <c r="G209" s="357"/>
      <c r="H209" s="357"/>
      <c r="I209" s="357"/>
      <c r="J209" s="357"/>
      <c r="K209" s="358"/>
    </row>
    <row r="210" spans="1:11" ht="15" customHeight="1" x14ac:dyDescent="0.25">
      <c r="A210" s="343" t="s">
        <v>87</v>
      </c>
      <c r="B210" s="343" t="s">
        <v>15</v>
      </c>
      <c r="C210" s="343" t="s">
        <v>88</v>
      </c>
      <c r="D210" s="344" t="s">
        <v>89</v>
      </c>
      <c r="E210" s="346"/>
      <c r="F210" s="347"/>
      <c r="G210" s="343" t="s">
        <v>90</v>
      </c>
      <c r="H210" s="333" t="s">
        <v>91</v>
      </c>
      <c r="I210" s="333" t="s">
        <v>92</v>
      </c>
      <c r="J210" s="333" t="s">
        <v>93</v>
      </c>
      <c r="K210" s="336" t="s">
        <v>94</v>
      </c>
    </row>
    <row r="211" spans="1:11" ht="21.75" customHeight="1" x14ac:dyDescent="0.25">
      <c r="A211" s="338"/>
      <c r="B211" s="338"/>
      <c r="C211" s="338"/>
      <c r="D211" s="345"/>
      <c r="E211" s="339" t="s">
        <v>95</v>
      </c>
      <c r="F211" s="340"/>
      <c r="G211" s="338"/>
      <c r="H211" s="334"/>
      <c r="I211" s="334"/>
      <c r="J211" s="334"/>
      <c r="K211" s="337"/>
    </row>
    <row r="212" spans="1:11" ht="60.75" customHeight="1" x14ac:dyDescent="0.25">
      <c r="A212" s="338"/>
      <c r="B212" s="338"/>
      <c r="C212" s="338"/>
      <c r="D212" s="345"/>
      <c r="E212" s="5" t="s">
        <v>104</v>
      </c>
      <c r="F212" s="5" t="s">
        <v>97</v>
      </c>
      <c r="G212" s="338"/>
      <c r="H212" s="334"/>
      <c r="I212" s="335"/>
      <c r="J212" s="335"/>
      <c r="K212" s="338"/>
    </row>
    <row r="213" spans="1:11" ht="15.75" customHeight="1" x14ac:dyDescent="0.25">
      <c r="A213" s="338"/>
      <c r="B213" s="338"/>
      <c r="C213" s="338"/>
      <c r="D213" s="345"/>
      <c r="E213" s="6" t="s">
        <v>98</v>
      </c>
      <c r="F213" s="6" t="s">
        <v>98</v>
      </c>
      <c r="G213" s="294" t="s">
        <v>98</v>
      </c>
      <c r="H213" s="294" t="s">
        <v>98</v>
      </c>
      <c r="I213" s="297" t="s">
        <v>98</v>
      </c>
      <c r="J213" s="6" t="s">
        <v>98</v>
      </c>
      <c r="K213" s="338"/>
    </row>
    <row r="214" spans="1:11" ht="15.75" customHeight="1" x14ac:dyDescent="0.25">
      <c r="A214" s="1">
        <v>109</v>
      </c>
      <c r="B214" s="101" t="str">
        <f>IF('proje ve personel bilgileri'!A122&lt;&gt;0,('proje ve personel bilgileri'!A122)," ")</f>
        <v xml:space="preserve"> </v>
      </c>
      <c r="C214" s="102"/>
      <c r="D214" s="103"/>
      <c r="E214" s="103"/>
      <c r="F214" s="103"/>
      <c r="G214" s="103"/>
      <c r="H214" s="103"/>
      <c r="I214" s="103"/>
      <c r="J214" s="103"/>
      <c r="K214" s="104">
        <f t="shared" ref="K214:K231" si="12">IF(D214&lt;&gt;0,SUM(D214+E214+F214+G214-H214-I214-J214),0)</f>
        <v>0</v>
      </c>
    </row>
    <row r="215" spans="1:11" ht="15.75" customHeight="1" x14ac:dyDescent="0.25">
      <c r="A215" s="2">
        <v>110</v>
      </c>
      <c r="B215" s="101" t="str">
        <f>IF('proje ve personel bilgileri'!A123&lt;&gt;0,('proje ve personel bilgileri'!A123)," ")</f>
        <v xml:space="preserve"> </v>
      </c>
      <c r="C215" s="105"/>
      <c r="D215" s="296"/>
      <c r="E215" s="296"/>
      <c r="F215" s="296"/>
      <c r="G215" s="296"/>
      <c r="H215" s="296"/>
      <c r="I215" s="296"/>
      <c r="J215" s="296"/>
      <c r="K215" s="104">
        <f t="shared" si="12"/>
        <v>0</v>
      </c>
    </row>
    <row r="216" spans="1:11" ht="15.75" customHeight="1" x14ac:dyDescent="0.25">
      <c r="A216" s="1">
        <v>111</v>
      </c>
      <c r="B216" s="101" t="str">
        <f>IF('proje ve personel bilgileri'!A124&lt;&gt;0,('proje ve personel bilgileri'!A124)," ")</f>
        <v xml:space="preserve"> </v>
      </c>
      <c r="C216" s="105"/>
      <c r="D216" s="296"/>
      <c r="E216" s="296"/>
      <c r="F216" s="296"/>
      <c r="G216" s="296"/>
      <c r="H216" s="296"/>
      <c r="I216" s="296"/>
      <c r="J216" s="296"/>
      <c r="K216" s="104">
        <f t="shared" si="12"/>
        <v>0</v>
      </c>
    </row>
    <row r="217" spans="1:11" ht="15.75" customHeight="1" x14ac:dyDescent="0.25">
      <c r="A217" s="2">
        <v>112</v>
      </c>
      <c r="B217" s="101" t="str">
        <f>IF('proje ve personel bilgileri'!A125&lt;&gt;0,('proje ve personel bilgileri'!A125)," ")</f>
        <v xml:space="preserve"> </v>
      </c>
      <c r="C217" s="105"/>
      <c r="D217" s="296"/>
      <c r="E217" s="296"/>
      <c r="F217" s="296"/>
      <c r="G217" s="296"/>
      <c r="H217" s="296"/>
      <c r="I217" s="296"/>
      <c r="J217" s="296"/>
      <c r="K217" s="104">
        <f t="shared" si="12"/>
        <v>0</v>
      </c>
    </row>
    <row r="218" spans="1:11" ht="15.75" customHeight="1" x14ac:dyDescent="0.25">
      <c r="A218" s="1">
        <v>113</v>
      </c>
      <c r="B218" s="101" t="str">
        <f>IF('proje ve personel bilgileri'!A126&lt;&gt;0,('proje ve personel bilgileri'!A126)," ")</f>
        <v xml:space="preserve"> </v>
      </c>
      <c r="C218" s="105"/>
      <c r="D218" s="296"/>
      <c r="E218" s="296"/>
      <c r="F218" s="296"/>
      <c r="G218" s="296"/>
      <c r="H218" s="296"/>
      <c r="I218" s="296"/>
      <c r="J218" s="296"/>
      <c r="K218" s="104">
        <f t="shared" si="12"/>
        <v>0</v>
      </c>
    </row>
    <row r="219" spans="1:11" ht="15.75" customHeight="1" x14ac:dyDescent="0.25">
      <c r="A219" s="2">
        <v>114</v>
      </c>
      <c r="B219" s="101" t="str">
        <f>IF('proje ve personel bilgileri'!A127&lt;&gt;0,('proje ve personel bilgileri'!A127)," ")</f>
        <v xml:space="preserve"> </v>
      </c>
      <c r="C219" s="105"/>
      <c r="D219" s="296"/>
      <c r="E219" s="296"/>
      <c r="F219" s="296"/>
      <c r="G219" s="296"/>
      <c r="H219" s="296"/>
      <c r="I219" s="296"/>
      <c r="J219" s="296"/>
      <c r="K219" s="104">
        <f t="shared" si="12"/>
        <v>0</v>
      </c>
    </row>
    <row r="220" spans="1:11" ht="15.75" customHeight="1" x14ac:dyDescent="0.25">
      <c r="A220" s="1">
        <v>115</v>
      </c>
      <c r="B220" s="101" t="str">
        <f>IF('proje ve personel bilgileri'!A128&lt;&gt;0,('proje ve personel bilgileri'!A128)," ")</f>
        <v xml:space="preserve"> </v>
      </c>
      <c r="C220" s="105"/>
      <c r="D220" s="296"/>
      <c r="E220" s="296"/>
      <c r="F220" s="296"/>
      <c r="G220" s="296"/>
      <c r="H220" s="296"/>
      <c r="I220" s="296"/>
      <c r="J220" s="296"/>
      <c r="K220" s="104">
        <f t="shared" si="12"/>
        <v>0</v>
      </c>
    </row>
    <row r="221" spans="1:11" ht="15.75" customHeight="1" x14ac:dyDescent="0.25">
      <c r="A221" s="2">
        <v>116</v>
      </c>
      <c r="B221" s="101" t="str">
        <f>IF('proje ve personel bilgileri'!A129&lt;&gt;0,('proje ve personel bilgileri'!A129)," ")</f>
        <v xml:space="preserve"> </v>
      </c>
      <c r="C221" s="105"/>
      <c r="D221" s="296"/>
      <c r="E221" s="296"/>
      <c r="F221" s="296"/>
      <c r="G221" s="296"/>
      <c r="H221" s="296"/>
      <c r="I221" s="296"/>
      <c r="J221" s="296"/>
      <c r="K221" s="104">
        <f t="shared" si="12"/>
        <v>0</v>
      </c>
    </row>
    <row r="222" spans="1:11" ht="15.75" customHeight="1" x14ac:dyDescent="0.25">
      <c r="A222" s="1">
        <v>117</v>
      </c>
      <c r="B222" s="101" t="str">
        <f>IF('proje ve personel bilgileri'!A130&lt;&gt;0,('proje ve personel bilgileri'!A130)," ")</f>
        <v xml:space="preserve"> </v>
      </c>
      <c r="C222" s="105"/>
      <c r="D222" s="296"/>
      <c r="E222" s="296"/>
      <c r="F222" s="296"/>
      <c r="G222" s="296"/>
      <c r="H222" s="296"/>
      <c r="I222" s="296"/>
      <c r="J222" s="296"/>
      <c r="K222" s="104">
        <f t="shared" si="12"/>
        <v>0</v>
      </c>
    </row>
    <row r="223" spans="1:11" ht="15.75" customHeight="1" x14ac:dyDescent="0.25">
      <c r="A223" s="2">
        <v>118</v>
      </c>
      <c r="B223" s="101" t="str">
        <f>IF('proje ve personel bilgileri'!A131&lt;&gt;0,('proje ve personel bilgileri'!A131)," ")</f>
        <v xml:space="preserve"> </v>
      </c>
      <c r="C223" s="105"/>
      <c r="D223" s="296"/>
      <c r="E223" s="296"/>
      <c r="F223" s="296"/>
      <c r="G223" s="296"/>
      <c r="H223" s="296"/>
      <c r="I223" s="296"/>
      <c r="J223" s="296"/>
      <c r="K223" s="104">
        <f t="shared" si="12"/>
        <v>0</v>
      </c>
    </row>
    <row r="224" spans="1:11" ht="15.75" customHeight="1" x14ac:dyDescent="0.25">
      <c r="A224" s="1">
        <v>119</v>
      </c>
      <c r="B224" s="101" t="str">
        <f>IF('proje ve personel bilgileri'!A132&lt;&gt;0,('proje ve personel bilgileri'!A132)," ")</f>
        <v xml:space="preserve"> </v>
      </c>
      <c r="C224" s="105"/>
      <c r="D224" s="296"/>
      <c r="E224" s="296"/>
      <c r="F224" s="296"/>
      <c r="G224" s="296"/>
      <c r="H224" s="296"/>
      <c r="I224" s="296"/>
      <c r="J224" s="296"/>
      <c r="K224" s="104">
        <f t="shared" si="12"/>
        <v>0</v>
      </c>
    </row>
    <row r="225" spans="1:11" ht="15.75" customHeight="1" x14ac:dyDescent="0.25">
      <c r="A225" s="2">
        <v>120</v>
      </c>
      <c r="B225" s="101" t="str">
        <f>IF('proje ve personel bilgileri'!A133&lt;&gt;0,('proje ve personel bilgileri'!A133)," ")</f>
        <v xml:space="preserve"> </v>
      </c>
      <c r="C225" s="105"/>
      <c r="D225" s="296"/>
      <c r="E225" s="296"/>
      <c r="F225" s="296"/>
      <c r="G225" s="296"/>
      <c r="H225" s="296"/>
      <c r="I225" s="296"/>
      <c r="J225" s="296"/>
      <c r="K225" s="104">
        <f t="shared" si="12"/>
        <v>0</v>
      </c>
    </row>
    <row r="226" spans="1:11" ht="15.75" customHeight="1" x14ac:dyDescent="0.25">
      <c r="A226" s="1">
        <v>121</v>
      </c>
      <c r="B226" s="101" t="str">
        <f>IF('proje ve personel bilgileri'!A134&lt;&gt;0,('proje ve personel bilgileri'!A134)," ")</f>
        <v xml:space="preserve"> </v>
      </c>
      <c r="C226" s="105"/>
      <c r="D226" s="296"/>
      <c r="E226" s="296"/>
      <c r="F226" s="296"/>
      <c r="G226" s="296"/>
      <c r="H226" s="296"/>
      <c r="I226" s="296"/>
      <c r="J226" s="296"/>
      <c r="K226" s="104">
        <f t="shared" si="12"/>
        <v>0</v>
      </c>
    </row>
    <row r="227" spans="1:11" ht="15.75" customHeight="1" x14ac:dyDescent="0.25">
      <c r="A227" s="2">
        <v>122</v>
      </c>
      <c r="B227" s="101" t="str">
        <f>IF('proje ve personel bilgileri'!A135&lt;&gt;0,('proje ve personel bilgileri'!A135)," ")</f>
        <v xml:space="preserve"> </v>
      </c>
      <c r="C227" s="105"/>
      <c r="D227" s="296"/>
      <c r="E227" s="296"/>
      <c r="F227" s="296"/>
      <c r="G227" s="296"/>
      <c r="H227" s="296"/>
      <c r="I227" s="296"/>
      <c r="J227" s="296"/>
      <c r="K227" s="104">
        <f t="shared" si="12"/>
        <v>0</v>
      </c>
    </row>
    <row r="228" spans="1:11" ht="15.75" customHeight="1" x14ac:dyDescent="0.25">
      <c r="A228" s="1">
        <v>123</v>
      </c>
      <c r="B228" s="101" t="str">
        <f>IF('proje ve personel bilgileri'!A136&lt;&gt;0,('proje ve personel bilgileri'!A136)," ")</f>
        <v xml:space="preserve"> </v>
      </c>
      <c r="C228" s="105"/>
      <c r="D228" s="296"/>
      <c r="E228" s="296"/>
      <c r="F228" s="296"/>
      <c r="G228" s="296"/>
      <c r="H228" s="296"/>
      <c r="I228" s="296"/>
      <c r="J228" s="296"/>
      <c r="K228" s="104">
        <f t="shared" si="12"/>
        <v>0</v>
      </c>
    </row>
    <row r="229" spans="1:11" ht="15.75" customHeight="1" x14ac:dyDescent="0.25">
      <c r="A229" s="2">
        <v>124</v>
      </c>
      <c r="B229" s="101" t="str">
        <f>IF('proje ve personel bilgileri'!A137&lt;&gt;0,('proje ve personel bilgileri'!A137)," ")</f>
        <v xml:space="preserve"> </v>
      </c>
      <c r="C229" s="105"/>
      <c r="D229" s="296"/>
      <c r="E229" s="296"/>
      <c r="F229" s="296"/>
      <c r="G229" s="296"/>
      <c r="H229" s="296"/>
      <c r="I229" s="296"/>
      <c r="J229" s="296"/>
      <c r="K229" s="104">
        <f t="shared" si="12"/>
        <v>0</v>
      </c>
    </row>
    <row r="230" spans="1:11" ht="15.75" customHeight="1" x14ac:dyDescent="0.25">
      <c r="A230" s="1">
        <v>125</v>
      </c>
      <c r="B230" s="101" t="str">
        <f>IF('proje ve personel bilgileri'!A138&lt;&gt;0,('proje ve personel bilgileri'!A138)," ")</f>
        <v xml:space="preserve"> </v>
      </c>
      <c r="C230" s="105"/>
      <c r="D230" s="296"/>
      <c r="E230" s="296"/>
      <c r="F230" s="296"/>
      <c r="G230" s="296"/>
      <c r="H230" s="296"/>
      <c r="I230" s="296"/>
      <c r="J230" s="296"/>
      <c r="K230" s="104">
        <f t="shared" si="12"/>
        <v>0</v>
      </c>
    </row>
    <row r="231" spans="1:11" ht="15" customHeight="1" x14ac:dyDescent="0.25">
      <c r="A231" s="2">
        <v>126</v>
      </c>
      <c r="B231" s="101" t="str">
        <f>IF('proje ve personel bilgileri'!A139&lt;&gt;0,('proje ve personel bilgileri'!A139)," ")</f>
        <v xml:space="preserve"> </v>
      </c>
      <c r="C231" s="105"/>
      <c r="D231" s="296"/>
      <c r="E231" s="296"/>
      <c r="F231" s="296"/>
      <c r="G231" s="296"/>
      <c r="H231" s="296"/>
      <c r="I231" s="296"/>
      <c r="J231" s="296"/>
      <c r="K231" s="104">
        <f t="shared" si="12"/>
        <v>0</v>
      </c>
    </row>
    <row r="232" spans="1:11" ht="15.75" customHeight="1" x14ac:dyDescent="0.25">
      <c r="A232" s="341" t="s">
        <v>99</v>
      </c>
      <c r="B232" s="342"/>
      <c r="C232" s="7" t="str">
        <f t="shared" ref="C232:J232" si="13">IF($K$28&lt;&gt;0,SUM(C214:C231)," ")</f>
        <v xml:space="preserve"> </v>
      </c>
      <c r="D232" s="8" t="str">
        <f t="shared" si="13"/>
        <v xml:space="preserve"> </v>
      </c>
      <c r="E232" s="8" t="str">
        <f t="shared" si="13"/>
        <v xml:space="preserve"> </v>
      </c>
      <c r="F232" s="8" t="str">
        <f t="shared" si="13"/>
        <v xml:space="preserve"> </v>
      </c>
      <c r="G232" s="8" t="str">
        <f t="shared" si="13"/>
        <v xml:space="preserve"> </v>
      </c>
      <c r="H232" s="8" t="str">
        <f t="shared" si="13"/>
        <v xml:space="preserve"> </v>
      </c>
      <c r="I232" s="8" t="str">
        <f t="shared" si="13"/>
        <v xml:space="preserve"> </v>
      </c>
      <c r="J232" s="8" t="str">
        <f t="shared" si="13"/>
        <v xml:space="preserve"> </v>
      </c>
      <c r="K232" s="9">
        <f>SUM(K214:K231)+K198</f>
        <v>0</v>
      </c>
    </row>
    <row r="233" spans="1:11" ht="15" customHeight="1" x14ac:dyDescent="0.25">
      <c r="A233" s="300"/>
    </row>
    <row r="234" spans="1:11" ht="23.25" customHeight="1" x14ac:dyDescent="0.25">
      <c r="A234" s="332" t="s">
        <v>100</v>
      </c>
      <c r="B234" s="332"/>
      <c r="C234" s="332"/>
      <c r="D234" s="332"/>
      <c r="E234" s="332"/>
      <c r="F234" s="332"/>
      <c r="G234" s="332"/>
      <c r="H234" s="332"/>
      <c r="I234" s="332"/>
      <c r="J234" s="332"/>
      <c r="K234" s="332"/>
    </row>
    <row r="235" spans="1:11" ht="15" customHeight="1" x14ac:dyDescent="0.25">
      <c r="A235" s="51"/>
    </row>
    <row r="236" spans="1:11" ht="15" customHeight="1" x14ac:dyDescent="0.25">
      <c r="A236" s="298" t="s">
        <v>101</v>
      </c>
    </row>
    <row r="237" spans="1:11" ht="15" customHeight="1" x14ac:dyDescent="0.25">
      <c r="C237" s="298" t="s">
        <v>102</v>
      </c>
      <c r="E237" s="298" t="s">
        <v>103</v>
      </c>
    </row>
    <row r="239" spans="1:11" ht="15.75" customHeight="1" x14ac:dyDescent="0.25">
      <c r="A239" s="348" t="s">
        <v>85</v>
      </c>
      <c r="B239" s="348"/>
      <c r="C239" s="348"/>
      <c r="D239" s="348"/>
      <c r="E239" s="348"/>
      <c r="F239" s="348"/>
      <c r="G239" s="348"/>
      <c r="H239" s="348"/>
      <c r="I239" s="348"/>
      <c r="J239" s="348"/>
      <c r="K239" s="348"/>
    </row>
    <row r="240" spans="1:11" ht="15" customHeight="1" x14ac:dyDescent="0.25">
      <c r="A240" s="70"/>
      <c r="B240" s="70"/>
      <c r="C240" s="70"/>
      <c r="D240" s="70"/>
      <c r="E240" s="70"/>
      <c r="F240" s="78">
        <f>'proje ve personel bilgileri'!$B$5</f>
        <v>0</v>
      </c>
      <c r="G240" s="72">
        <f>IF('proje ve personel bilgileri'!$B$6=1,"/ Şubat ayına aittir.",(IF('proje ve personel bilgileri'!$B$6=2,"/ Ağustos ayına aittir.",0)))</f>
        <v>0</v>
      </c>
      <c r="H240" s="70"/>
      <c r="I240" s="70"/>
      <c r="J240" s="70"/>
      <c r="K240" s="70"/>
    </row>
    <row r="241" spans="1:11" ht="18.75" customHeight="1" x14ac:dyDescent="0.25">
      <c r="K241" s="4" t="s">
        <v>86</v>
      </c>
    </row>
    <row r="242" spans="1:11" ht="15.75" customHeight="1" x14ac:dyDescent="0.25">
      <c r="A242" s="349" t="s">
        <v>2</v>
      </c>
      <c r="B242" s="350"/>
      <c r="C242" s="351">
        <f>'proje ve personel bilgileri'!$B$2</f>
        <v>0</v>
      </c>
      <c r="D242" s="352"/>
      <c r="E242" s="352"/>
      <c r="F242" s="352"/>
      <c r="G242" s="352"/>
      <c r="H242" s="352"/>
      <c r="I242" s="352"/>
      <c r="J242" s="352"/>
      <c r="K242" s="353"/>
    </row>
    <row r="243" spans="1:11" ht="15.75" customHeight="1" x14ac:dyDescent="0.25">
      <c r="A243" s="354" t="s">
        <v>4</v>
      </c>
      <c r="B243" s="355"/>
      <c r="C243" s="356">
        <f>'proje ve personel bilgileri'!$B$3</f>
        <v>0</v>
      </c>
      <c r="D243" s="357"/>
      <c r="E243" s="357"/>
      <c r="F243" s="357"/>
      <c r="G243" s="357"/>
      <c r="H243" s="357"/>
      <c r="I243" s="357"/>
      <c r="J243" s="357"/>
      <c r="K243" s="358"/>
    </row>
    <row r="244" spans="1:11" ht="15" customHeight="1" x14ac:dyDescent="0.25">
      <c r="A244" s="343" t="s">
        <v>87</v>
      </c>
      <c r="B244" s="343" t="s">
        <v>15</v>
      </c>
      <c r="C244" s="343" t="s">
        <v>88</v>
      </c>
      <c r="D244" s="344" t="s">
        <v>89</v>
      </c>
      <c r="E244" s="346"/>
      <c r="F244" s="347"/>
      <c r="G244" s="343" t="s">
        <v>90</v>
      </c>
      <c r="H244" s="333" t="s">
        <v>91</v>
      </c>
      <c r="I244" s="333" t="s">
        <v>92</v>
      </c>
      <c r="J244" s="333" t="s">
        <v>93</v>
      </c>
      <c r="K244" s="336" t="s">
        <v>94</v>
      </c>
    </row>
    <row r="245" spans="1:11" ht="21.75" customHeight="1" x14ac:dyDescent="0.25">
      <c r="A245" s="338"/>
      <c r="B245" s="338"/>
      <c r="C245" s="338"/>
      <c r="D245" s="345"/>
      <c r="E245" s="339" t="s">
        <v>95</v>
      </c>
      <c r="F245" s="340"/>
      <c r="G245" s="338"/>
      <c r="H245" s="334"/>
      <c r="I245" s="334"/>
      <c r="J245" s="334"/>
      <c r="K245" s="337"/>
    </row>
    <row r="246" spans="1:11" ht="60.75" customHeight="1" x14ac:dyDescent="0.25">
      <c r="A246" s="338"/>
      <c r="B246" s="338"/>
      <c r="C246" s="338"/>
      <c r="D246" s="345"/>
      <c r="E246" s="5" t="s">
        <v>104</v>
      </c>
      <c r="F246" s="5" t="s">
        <v>97</v>
      </c>
      <c r="G246" s="338"/>
      <c r="H246" s="334"/>
      <c r="I246" s="335"/>
      <c r="J246" s="335"/>
      <c r="K246" s="338"/>
    </row>
    <row r="247" spans="1:11" ht="15.75" customHeight="1" x14ac:dyDescent="0.25">
      <c r="A247" s="338"/>
      <c r="B247" s="338"/>
      <c r="C247" s="338"/>
      <c r="D247" s="345"/>
      <c r="E247" s="6" t="s">
        <v>98</v>
      </c>
      <c r="F247" s="6" t="s">
        <v>98</v>
      </c>
      <c r="G247" s="294" t="s">
        <v>98</v>
      </c>
      <c r="H247" s="294" t="s">
        <v>98</v>
      </c>
      <c r="I247" s="297" t="s">
        <v>98</v>
      </c>
      <c r="J247" s="6" t="s">
        <v>98</v>
      </c>
      <c r="K247" s="338"/>
    </row>
    <row r="248" spans="1:11" ht="15.75" customHeight="1" x14ac:dyDescent="0.25">
      <c r="A248" s="1">
        <v>127</v>
      </c>
      <c r="B248" s="101" t="str">
        <f>IF('proje ve personel bilgileri'!A140&lt;&gt;0,('proje ve personel bilgileri'!A140)," ")</f>
        <v xml:space="preserve"> </v>
      </c>
      <c r="C248" s="102"/>
      <c r="D248" s="103"/>
      <c r="E248" s="103"/>
      <c r="F248" s="103"/>
      <c r="G248" s="103"/>
      <c r="H248" s="103"/>
      <c r="I248" s="103"/>
      <c r="J248" s="103"/>
      <c r="K248" s="104">
        <f t="shared" ref="K248:K265" si="14">IF(D248&lt;&gt;0,SUM(D248+E248+F248+G248-H248-I248-J248),0)</f>
        <v>0</v>
      </c>
    </row>
    <row r="249" spans="1:11" ht="15.75" customHeight="1" x14ac:dyDescent="0.25">
      <c r="A249" s="2">
        <v>128</v>
      </c>
      <c r="B249" s="101" t="str">
        <f>IF('proje ve personel bilgileri'!A141&lt;&gt;0,('proje ve personel bilgileri'!A141)," ")</f>
        <v xml:space="preserve"> </v>
      </c>
      <c r="C249" s="105"/>
      <c r="D249" s="296"/>
      <c r="E249" s="296"/>
      <c r="F249" s="296"/>
      <c r="G249" s="296"/>
      <c r="H249" s="296"/>
      <c r="I249" s="296"/>
      <c r="J249" s="296"/>
      <c r="K249" s="104">
        <f t="shared" si="14"/>
        <v>0</v>
      </c>
    </row>
    <row r="250" spans="1:11" ht="15.75" customHeight="1" x14ac:dyDescent="0.25">
      <c r="A250" s="1">
        <v>129</v>
      </c>
      <c r="B250" s="101" t="str">
        <f>IF('proje ve personel bilgileri'!A142&lt;&gt;0,('proje ve personel bilgileri'!A142)," ")</f>
        <v xml:space="preserve"> </v>
      </c>
      <c r="C250" s="105"/>
      <c r="D250" s="296"/>
      <c r="E250" s="296"/>
      <c r="F250" s="296"/>
      <c r="G250" s="296"/>
      <c r="H250" s="296"/>
      <c r="I250" s="296"/>
      <c r="J250" s="296"/>
      <c r="K250" s="104">
        <f t="shared" si="14"/>
        <v>0</v>
      </c>
    </row>
    <row r="251" spans="1:11" ht="15.75" customHeight="1" x14ac:dyDescent="0.25">
      <c r="A251" s="2">
        <v>130</v>
      </c>
      <c r="B251" s="101" t="str">
        <f>IF('proje ve personel bilgileri'!A143&lt;&gt;0,('proje ve personel bilgileri'!A143)," ")</f>
        <v xml:space="preserve"> </v>
      </c>
      <c r="C251" s="105"/>
      <c r="D251" s="296"/>
      <c r="E251" s="296"/>
      <c r="F251" s="296"/>
      <c r="G251" s="296"/>
      <c r="H251" s="296"/>
      <c r="I251" s="296"/>
      <c r="J251" s="296"/>
      <c r="K251" s="104">
        <f t="shared" si="14"/>
        <v>0</v>
      </c>
    </row>
    <row r="252" spans="1:11" ht="15.75" customHeight="1" x14ac:dyDescent="0.25">
      <c r="A252" s="1">
        <v>131</v>
      </c>
      <c r="B252" s="101" t="str">
        <f>IF('proje ve personel bilgileri'!A144&lt;&gt;0,('proje ve personel bilgileri'!A144)," ")</f>
        <v xml:space="preserve"> </v>
      </c>
      <c r="C252" s="105"/>
      <c r="D252" s="296"/>
      <c r="E252" s="296"/>
      <c r="F252" s="296"/>
      <c r="G252" s="296"/>
      <c r="H252" s="296"/>
      <c r="I252" s="296"/>
      <c r="J252" s="296"/>
      <c r="K252" s="104">
        <f t="shared" si="14"/>
        <v>0</v>
      </c>
    </row>
    <row r="253" spans="1:11" ht="15.75" customHeight="1" x14ac:dyDescent="0.25">
      <c r="A253" s="2">
        <v>132</v>
      </c>
      <c r="B253" s="101" t="str">
        <f>IF('proje ve personel bilgileri'!A145&lt;&gt;0,('proje ve personel bilgileri'!A145)," ")</f>
        <v xml:space="preserve"> </v>
      </c>
      <c r="C253" s="105"/>
      <c r="D253" s="296"/>
      <c r="E253" s="296"/>
      <c r="F253" s="296"/>
      <c r="G253" s="296"/>
      <c r="H253" s="296"/>
      <c r="I253" s="296"/>
      <c r="J253" s="296"/>
      <c r="K253" s="104">
        <f t="shared" si="14"/>
        <v>0</v>
      </c>
    </row>
    <row r="254" spans="1:11" ht="15.75" customHeight="1" x14ac:dyDescent="0.25">
      <c r="A254" s="1">
        <v>133</v>
      </c>
      <c r="B254" s="101" t="str">
        <f>IF('proje ve personel bilgileri'!A146&lt;&gt;0,('proje ve personel bilgileri'!A146)," ")</f>
        <v xml:space="preserve"> </v>
      </c>
      <c r="C254" s="105"/>
      <c r="D254" s="296"/>
      <c r="E254" s="296"/>
      <c r="F254" s="296"/>
      <c r="G254" s="296"/>
      <c r="H254" s="296"/>
      <c r="I254" s="296"/>
      <c r="J254" s="296"/>
      <c r="K254" s="104">
        <f t="shared" si="14"/>
        <v>0</v>
      </c>
    </row>
    <row r="255" spans="1:11" ht="15.75" customHeight="1" x14ac:dyDescent="0.25">
      <c r="A255" s="2">
        <v>134</v>
      </c>
      <c r="B255" s="101" t="str">
        <f>IF('proje ve personel bilgileri'!A147&lt;&gt;0,('proje ve personel bilgileri'!A147)," ")</f>
        <v xml:space="preserve"> </v>
      </c>
      <c r="C255" s="105"/>
      <c r="D255" s="296"/>
      <c r="E255" s="296"/>
      <c r="F255" s="296"/>
      <c r="G255" s="296"/>
      <c r="H255" s="296"/>
      <c r="I255" s="296"/>
      <c r="J255" s="296"/>
      <c r="K255" s="104">
        <f t="shared" si="14"/>
        <v>0</v>
      </c>
    </row>
    <row r="256" spans="1:11" ht="15.75" customHeight="1" x14ac:dyDescent="0.25">
      <c r="A256" s="1">
        <v>135</v>
      </c>
      <c r="B256" s="101" t="str">
        <f>IF('proje ve personel bilgileri'!A148&lt;&gt;0,('proje ve personel bilgileri'!A148)," ")</f>
        <v xml:space="preserve"> </v>
      </c>
      <c r="C256" s="105"/>
      <c r="D256" s="296"/>
      <c r="E256" s="296"/>
      <c r="F256" s="296"/>
      <c r="G256" s="296"/>
      <c r="H256" s="296"/>
      <c r="I256" s="296"/>
      <c r="J256" s="296"/>
      <c r="K256" s="104">
        <f t="shared" si="14"/>
        <v>0</v>
      </c>
    </row>
    <row r="257" spans="1:11" ht="15.75" customHeight="1" x14ac:dyDescent="0.25">
      <c r="A257" s="2">
        <v>136</v>
      </c>
      <c r="B257" s="101" t="str">
        <f>IF('proje ve personel bilgileri'!A149&lt;&gt;0,('proje ve personel bilgileri'!A149)," ")</f>
        <v xml:space="preserve"> </v>
      </c>
      <c r="C257" s="105"/>
      <c r="D257" s="296"/>
      <c r="E257" s="296"/>
      <c r="F257" s="296"/>
      <c r="G257" s="296"/>
      <c r="H257" s="296"/>
      <c r="I257" s="296"/>
      <c r="J257" s="296"/>
      <c r="K257" s="104">
        <f t="shared" si="14"/>
        <v>0</v>
      </c>
    </row>
    <row r="258" spans="1:11" ht="15.75" customHeight="1" x14ac:dyDescent="0.25">
      <c r="A258" s="1">
        <v>137</v>
      </c>
      <c r="B258" s="101" t="str">
        <f>IF('proje ve personel bilgileri'!A150&lt;&gt;0,('proje ve personel bilgileri'!A150)," ")</f>
        <v xml:space="preserve"> </v>
      </c>
      <c r="C258" s="105"/>
      <c r="D258" s="296"/>
      <c r="E258" s="296"/>
      <c r="F258" s="296"/>
      <c r="G258" s="296"/>
      <c r="H258" s="296"/>
      <c r="I258" s="296"/>
      <c r="J258" s="296"/>
      <c r="K258" s="104">
        <f t="shared" si="14"/>
        <v>0</v>
      </c>
    </row>
    <row r="259" spans="1:11" ht="15.75" customHeight="1" x14ac:dyDescent="0.25">
      <c r="A259" s="2">
        <v>138</v>
      </c>
      <c r="B259" s="101" t="str">
        <f>IF('proje ve personel bilgileri'!A151&lt;&gt;0,('proje ve personel bilgileri'!A151)," ")</f>
        <v xml:space="preserve"> </v>
      </c>
      <c r="C259" s="105"/>
      <c r="D259" s="296"/>
      <c r="E259" s="296"/>
      <c r="F259" s="296"/>
      <c r="G259" s="296"/>
      <c r="H259" s="296"/>
      <c r="I259" s="296"/>
      <c r="J259" s="296"/>
      <c r="K259" s="104">
        <f t="shared" si="14"/>
        <v>0</v>
      </c>
    </row>
    <row r="260" spans="1:11" ht="15.75" customHeight="1" x14ac:dyDescent="0.25">
      <c r="A260" s="1">
        <v>139</v>
      </c>
      <c r="B260" s="101" t="str">
        <f>IF('proje ve personel bilgileri'!A152&lt;&gt;0,('proje ve personel bilgileri'!A152)," ")</f>
        <v xml:space="preserve"> </v>
      </c>
      <c r="C260" s="105"/>
      <c r="D260" s="296"/>
      <c r="E260" s="296"/>
      <c r="F260" s="296"/>
      <c r="G260" s="296"/>
      <c r="H260" s="296"/>
      <c r="I260" s="296"/>
      <c r="J260" s="296"/>
      <c r="K260" s="104">
        <f t="shared" si="14"/>
        <v>0</v>
      </c>
    </row>
    <row r="261" spans="1:11" ht="15.75" customHeight="1" x14ac:dyDescent="0.25">
      <c r="A261" s="2">
        <v>140</v>
      </c>
      <c r="B261" s="101" t="str">
        <f>IF('proje ve personel bilgileri'!A153&lt;&gt;0,('proje ve personel bilgileri'!A153)," ")</f>
        <v xml:space="preserve"> </v>
      </c>
      <c r="C261" s="105"/>
      <c r="D261" s="296"/>
      <c r="E261" s="296"/>
      <c r="F261" s="296"/>
      <c r="G261" s="296"/>
      <c r="H261" s="296"/>
      <c r="I261" s="296"/>
      <c r="J261" s="296"/>
      <c r="K261" s="104">
        <f t="shared" si="14"/>
        <v>0</v>
      </c>
    </row>
    <row r="262" spans="1:11" ht="15.75" customHeight="1" x14ac:dyDescent="0.25">
      <c r="A262" s="1">
        <v>141</v>
      </c>
      <c r="B262" s="101" t="str">
        <f>IF('proje ve personel bilgileri'!A154&lt;&gt;0,('proje ve personel bilgileri'!A154)," ")</f>
        <v xml:space="preserve"> </v>
      </c>
      <c r="C262" s="105"/>
      <c r="D262" s="296"/>
      <c r="E262" s="296"/>
      <c r="F262" s="296"/>
      <c r="G262" s="296"/>
      <c r="H262" s="296"/>
      <c r="I262" s="296"/>
      <c r="J262" s="296"/>
      <c r="K262" s="104">
        <f t="shared" si="14"/>
        <v>0</v>
      </c>
    </row>
    <row r="263" spans="1:11" ht="15.75" customHeight="1" x14ac:dyDescent="0.25">
      <c r="A263" s="2">
        <v>142</v>
      </c>
      <c r="B263" s="101" t="str">
        <f>IF('proje ve personel bilgileri'!A155&lt;&gt;0,('proje ve personel bilgileri'!A155)," ")</f>
        <v xml:space="preserve"> </v>
      </c>
      <c r="C263" s="105"/>
      <c r="D263" s="296"/>
      <c r="E263" s="296"/>
      <c r="F263" s="296"/>
      <c r="G263" s="296"/>
      <c r="H263" s="296"/>
      <c r="I263" s="296"/>
      <c r="J263" s="296"/>
      <c r="K263" s="104">
        <f t="shared" si="14"/>
        <v>0</v>
      </c>
    </row>
    <row r="264" spans="1:11" ht="15.75" customHeight="1" x14ac:dyDescent="0.25">
      <c r="A264" s="1">
        <v>143</v>
      </c>
      <c r="B264" s="101" t="str">
        <f>IF('proje ve personel bilgileri'!A156&lt;&gt;0,('proje ve personel bilgileri'!A156)," ")</f>
        <v xml:space="preserve"> </v>
      </c>
      <c r="C264" s="105"/>
      <c r="D264" s="296"/>
      <c r="E264" s="296"/>
      <c r="F264" s="296"/>
      <c r="G264" s="296"/>
      <c r="H264" s="296"/>
      <c r="I264" s="296"/>
      <c r="J264" s="296"/>
      <c r="K264" s="104">
        <f t="shared" si="14"/>
        <v>0</v>
      </c>
    </row>
    <row r="265" spans="1:11" ht="15" customHeight="1" x14ac:dyDescent="0.25">
      <c r="A265" s="2">
        <v>144</v>
      </c>
      <c r="B265" s="101" t="str">
        <f>IF('proje ve personel bilgileri'!A157&lt;&gt;0,('proje ve personel bilgileri'!A157)," ")</f>
        <v xml:space="preserve"> </v>
      </c>
      <c r="C265" s="105"/>
      <c r="D265" s="296"/>
      <c r="E265" s="296"/>
      <c r="F265" s="296"/>
      <c r="G265" s="296"/>
      <c r="H265" s="296"/>
      <c r="I265" s="296"/>
      <c r="J265" s="296"/>
      <c r="K265" s="104">
        <f t="shared" si="14"/>
        <v>0</v>
      </c>
    </row>
    <row r="266" spans="1:11" ht="15.75" customHeight="1" x14ac:dyDescent="0.25">
      <c r="A266" s="341" t="s">
        <v>99</v>
      </c>
      <c r="B266" s="342"/>
      <c r="C266" s="7" t="str">
        <f t="shared" ref="C266:J266" si="15">IF($K$28&lt;&gt;0,SUM(C248:C265)," ")</f>
        <v xml:space="preserve"> </v>
      </c>
      <c r="D266" s="8" t="str">
        <f t="shared" si="15"/>
        <v xml:space="preserve"> </v>
      </c>
      <c r="E266" s="8" t="str">
        <f t="shared" si="15"/>
        <v xml:space="preserve"> </v>
      </c>
      <c r="F266" s="8" t="str">
        <f t="shared" si="15"/>
        <v xml:space="preserve"> </v>
      </c>
      <c r="G266" s="8" t="str">
        <f t="shared" si="15"/>
        <v xml:space="preserve"> </v>
      </c>
      <c r="H266" s="8" t="str">
        <f t="shared" si="15"/>
        <v xml:space="preserve"> </v>
      </c>
      <c r="I266" s="8" t="str">
        <f t="shared" si="15"/>
        <v xml:space="preserve"> </v>
      </c>
      <c r="J266" s="8" t="str">
        <f t="shared" si="15"/>
        <v xml:space="preserve"> </v>
      </c>
      <c r="K266" s="9">
        <f>SUM(K248:K265)+K232</f>
        <v>0</v>
      </c>
    </row>
    <row r="267" spans="1:11" ht="15" customHeight="1" x14ac:dyDescent="0.25">
      <c r="A267" s="300"/>
    </row>
    <row r="268" spans="1:11" ht="26.25" customHeight="1" x14ac:dyDescent="0.25">
      <c r="A268" s="332" t="s">
        <v>100</v>
      </c>
      <c r="B268" s="332"/>
      <c r="C268" s="332"/>
      <c r="D268" s="332"/>
      <c r="E268" s="332"/>
      <c r="F268" s="332"/>
      <c r="G268" s="332"/>
      <c r="H268" s="332"/>
      <c r="I268" s="332"/>
      <c r="J268" s="332"/>
      <c r="K268" s="332"/>
    </row>
    <row r="269" spans="1:11" ht="15" customHeight="1" x14ac:dyDescent="0.25">
      <c r="A269" s="51"/>
    </row>
    <row r="270" spans="1:11" ht="15" customHeight="1" x14ac:dyDescent="0.25">
      <c r="A270" s="298" t="s">
        <v>101</v>
      </c>
    </row>
    <row r="271" spans="1:11" ht="15" customHeight="1" x14ac:dyDescent="0.25">
      <c r="C271" s="298" t="s">
        <v>102</v>
      </c>
      <c r="E271" s="298" t="s">
        <v>103</v>
      </c>
    </row>
    <row r="273" spans="1:11" ht="15.75" customHeight="1" x14ac:dyDescent="0.25">
      <c r="A273" s="348" t="s">
        <v>85</v>
      </c>
      <c r="B273" s="348"/>
      <c r="C273" s="348"/>
      <c r="D273" s="348"/>
      <c r="E273" s="348"/>
      <c r="F273" s="348"/>
      <c r="G273" s="348"/>
      <c r="H273" s="348"/>
      <c r="I273" s="348"/>
      <c r="J273" s="348"/>
      <c r="K273" s="348"/>
    </row>
    <row r="274" spans="1:11" ht="15" customHeight="1" x14ac:dyDescent="0.25">
      <c r="A274" s="70"/>
      <c r="B274" s="70"/>
      <c r="C274" s="70"/>
      <c r="D274" s="70"/>
      <c r="E274" s="70"/>
      <c r="F274" s="78">
        <f>'proje ve personel bilgileri'!$B$5</f>
        <v>0</v>
      </c>
      <c r="G274" s="72">
        <f>IF('proje ve personel bilgileri'!$B$6=1,"/ Şubat ayına aittir.",(IF('proje ve personel bilgileri'!$B$6=2,"/ Ağustos ayına aittir.",0)))</f>
        <v>0</v>
      </c>
      <c r="H274" s="70"/>
      <c r="I274" s="70"/>
      <c r="J274" s="70"/>
      <c r="K274" s="70"/>
    </row>
    <row r="275" spans="1:11" ht="18.75" customHeight="1" x14ac:dyDescent="0.25">
      <c r="K275" s="4" t="s">
        <v>86</v>
      </c>
    </row>
    <row r="276" spans="1:11" ht="15.75" customHeight="1" x14ac:dyDescent="0.25">
      <c r="A276" s="349" t="s">
        <v>2</v>
      </c>
      <c r="B276" s="350"/>
      <c r="C276" s="351">
        <f>'proje ve personel bilgileri'!$B$2</f>
        <v>0</v>
      </c>
      <c r="D276" s="352"/>
      <c r="E276" s="352"/>
      <c r="F276" s="352"/>
      <c r="G276" s="352"/>
      <c r="H276" s="352"/>
      <c r="I276" s="352"/>
      <c r="J276" s="352"/>
      <c r="K276" s="353"/>
    </row>
    <row r="277" spans="1:11" ht="15.75" customHeight="1" x14ac:dyDescent="0.25">
      <c r="A277" s="354" t="s">
        <v>4</v>
      </c>
      <c r="B277" s="355"/>
      <c r="C277" s="356">
        <f>'proje ve personel bilgileri'!$B$3</f>
        <v>0</v>
      </c>
      <c r="D277" s="357"/>
      <c r="E277" s="357"/>
      <c r="F277" s="357"/>
      <c r="G277" s="357"/>
      <c r="H277" s="357"/>
      <c r="I277" s="357"/>
      <c r="J277" s="357"/>
      <c r="K277" s="358"/>
    </row>
    <row r="278" spans="1:11" ht="15" customHeight="1" x14ac:dyDescent="0.25">
      <c r="A278" s="343" t="s">
        <v>87</v>
      </c>
      <c r="B278" s="343" t="s">
        <v>15</v>
      </c>
      <c r="C278" s="343" t="s">
        <v>88</v>
      </c>
      <c r="D278" s="344" t="s">
        <v>89</v>
      </c>
      <c r="E278" s="346"/>
      <c r="F278" s="347"/>
      <c r="G278" s="343" t="s">
        <v>90</v>
      </c>
      <c r="H278" s="333" t="s">
        <v>91</v>
      </c>
      <c r="I278" s="333" t="s">
        <v>92</v>
      </c>
      <c r="J278" s="333" t="s">
        <v>93</v>
      </c>
      <c r="K278" s="336" t="s">
        <v>94</v>
      </c>
    </row>
    <row r="279" spans="1:11" ht="22.5" customHeight="1" x14ac:dyDescent="0.25">
      <c r="A279" s="338"/>
      <c r="B279" s="338"/>
      <c r="C279" s="338"/>
      <c r="D279" s="345"/>
      <c r="E279" s="339" t="s">
        <v>95</v>
      </c>
      <c r="F279" s="340"/>
      <c r="G279" s="338"/>
      <c r="H279" s="334"/>
      <c r="I279" s="334"/>
      <c r="J279" s="334"/>
      <c r="K279" s="337"/>
    </row>
    <row r="280" spans="1:11" ht="60.75" customHeight="1" x14ac:dyDescent="0.25">
      <c r="A280" s="338"/>
      <c r="B280" s="338"/>
      <c r="C280" s="338"/>
      <c r="D280" s="345"/>
      <c r="E280" s="5" t="s">
        <v>104</v>
      </c>
      <c r="F280" s="5" t="s">
        <v>97</v>
      </c>
      <c r="G280" s="338"/>
      <c r="H280" s="334"/>
      <c r="I280" s="335"/>
      <c r="J280" s="335"/>
      <c r="K280" s="338"/>
    </row>
    <row r="281" spans="1:11" ht="15.75" customHeight="1" x14ac:dyDescent="0.25">
      <c r="A281" s="338"/>
      <c r="B281" s="338"/>
      <c r="C281" s="338"/>
      <c r="D281" s="345"/>
      <c r="E281" s="6" t="s">
        <v>98</v>
      </c>
      <c r="F281" s="6" t="s">
        <v>98</v>
      </c>
      <c r="G281" s="294" t="s">
        <v>98</v>
      </c>
      <c r="H281" s="294" t="s">
        <v>98</v>
      </c>
      <c r="I281" s="297" t="s">
        <v>98</v>
      </c>
      <c r="J281" s="6" t="s">
        <v>98</v>
      </c>
      <c r="K281" s="338"/>
    </row>
    <row r="282" spans="1:11" ht="15.75" customHeight="1" x14ac:dyDescent="0.25">
      <c r="A282" s="1">
        <v>145</v>
      </c>
      <c r="B282" s="101" t="str">
        <f>IF('proje ve personel bilgileri'!A158&lt;&gt;0,('proje ve personel bilgileri'!A158)," ")</f>
        <v xml:space="preserve"> </v>
      </c>
      <c r="C282" s="102"/>
      <c r="D282" s="103"/>
      <c r="E282" s="103"/>
      <c r="F282" s="103"/>
      <c r="G282" s="103"/>
      <c r="H282" s="103"/>
      <c r="I282" s="103"/>
      <c r="J282" s="103"/>
      <c r="K282" s="104">
        <f t="shared" ref="K282:K299" si="16">IF(D282&lt;&gt;0,SUM(D282+E282+F282+G282-H282-I282-J282),0)</f>
        <v>0</v>
      </c>
    </row>
    <row r="283" spans="1:11" ht="15.75" customHeight="1" x14ac:dyDescent="0.25">
      <c r="A283" s="2">
        <v>146</v>
      </c>
      <c r="B283" s="101" t="str">
        <f>IF('proje ve personel bilgileri'!A159&lt;&gt;0,('proje ve personel bilgileri'!A159)," ")</f>
        <v xml:space="preserve"> </v>
      </c>
      <c r="C283" s="105"/>
      <c r="D283" s="296"/>
      <c r="E283" s="296"/>
      <c r="F283" s="296"/>
      <c r="G283" s="296"/>
      <c r="H283" s="296"/>
      <c r="I283" s="296"/>
      <c r="J283" s="296"/>
      <c r="K283" s="104">
        <f t="shared" si="16"/>
        <v>0</v>
      </c>
    </row>
    <row r="284" spans="1:11" ht="15.75" customHeight="1" x14ac:dyDescent="0.25">
      <c r="A284" s="1">
        <v>147</v>
      </c>
      <c r="B284" s="101" t="str">
        <f>IF('proje ve personel bilgileri'!A160&lt;&gt;0,('proje ve personel bilgileri'!A160)," ")</f>
        <v xml:space="preserve"> </v>
      </c>
      <c r="C284" s="105"/>
      <c r="D284" s="296"/>
      <c r="E284" s="296"/>
      <c r="F284" s="296"/>
      <c r="G284" s="296"/>
      <c r="H284" s="296"/>
      <c r="I284" s="296"/>
      <c r="J284" s="296"/>
      <c r="K284" s="104">
        <f t="shared" si="16"/>
        <v>0</v>
      </c>
    </row>
    <row r="285" spans="1:11" ht="15.75" customHeight="1" x14ac:dyDescent="0.25">
      <c r="A285" s="2">
        <v>148</v>
      </c>
      <c r="B285" s="101" t="str">
        <f>IF('proje ve personel bilgileri'!A161&lt;&gt;0,('proje ve personel bilgileri'!A161)," ")</f>
        <v xml:space="preserve"> </v>
      </c>
      <c r="C285" s="105"/>
      <c r="D285" s="296"/>
      <c r="E285" s="296"/>
      <c r="F285" s="296"/>
      <c r="G285" s="296"/>
      <c r="H285" s="296"/>
      <c r="I285" s="296"/>
      <c r="J285" s="296"/>
      <c r="K285" s="104">
        <f t="shared" si="16"/>
        <v>0</v>
      </c>
    </row>
    <row r="286" spans="1:11" ht="15.75" customHeight="1" x14ac:dyDescent="0.25">
      <c r="A286" s="1">
        <v>149</v>
      </c>
      <c r="B286" s="101" t="str">
        <f>IF('proje ve personel bilgileri'!A162&lt;&gt;0,('proje ve personel bilgileri'!A162)," ")</f>
        <v xml:space="preserve"> </v>
      </c>
      <c r="C286" s="105"/>
      <c r="D286" s="296"/>
      <c r="E286" s="296"/>
      <c r="F286" s="296"/>
      <c r="G286" s="296"/>
      <c r="H286" s="296"/>
      <c r="I286" s="296"/>
      <c r="J286" s="296"/>
      <c r="K286" s="104">
        <f t="shared" si="16"/>
        <v>0</v>
      </c>
    </row>
    <row r="287" spans="1:11" ht="15.75" customHeight="1" x14ac:dyDescent="0.25">
      <c r="A287" s="2">
        <v>150</v>
      </c>
      <c r="B287" s="101" t="str">
        <f>IF('proje ve personel bilgileri'!A163&lt;&gt;0,('proje ve personel bilgileri'!A163)," ")</f>
        <v xml:space="preserve"> </v>
      </c>
      <c r="C287" s="105"/>
      <c r="D287" s="296"/>
      <c r="E287" s="296"/>
      <c r="F287" s="296"/>
      <c r="G287" s="296"/>
      <c r="H287" s="296"/>
      <c r="I287" s="296"/>
      <c r="J287" s="296"/>
      <c r="K287" s="104">
        <f t="shared" si="16"/>
        <v>0</v>
      </c>
    </row>
    <row r="288" spans="1:11" ht="15.75" customHeight="1" x14ac:dyDescent="0.25">
      <c r="A288" s="1">
        <v>151</v>
      </c>
      <c r="B288" s="101" t="str">
        <f>IF('proje ve personel bilgileri'!A164&lt;&gt;0,('proje ve personel bilgileri'!A164)," ")</f>
        <v xml:space="preserve"> </v>
      </c>
      <c r="C288" s="105"/>
      <c r="D288" s="296"/>
      <c r="E288" s="296"/>
      <c r="F288" s="296"/>
      <c r="G288" s="296"/>
      <c r="H288" s="296"/>
      <c r="I288" s="296"/>
      <c r="J288" s="296"/>
      <c r="K288" s="104">
        <f t="shared" si="16"/>
        <v>0</v>
      </c>
    </row>
    <row r="289" spans="1:11" ht="15.75" customHeight="1" x14ac:dyDescent="0.25">
      <c r="A289" s="2">
        <v>152</v>
      </c>
      <c r="B289" s="101" t="str">
        <f>IF('proje ve personel bilgileri'!A165&lt;&gt;0,('proje ve personel bilgileri'!A165)," ")</f>
        <v xml:space="preserve"> </v>
      </c>
      <c r="C289" s="105"/>
      <c r="D289" s="296"/>
      <c r="E289" s="296"/>
      <c r="F289" s="296"/>
      <c r="G289" s="296"/>
      <c r="H289" s="296"/>
      <c r="I289" s="296"/>
      <c r="J289" s="296"/>
      <c r="K289" s="104">
        <f t="shared" si="16"/>
        <v>0</v>
      </c>
    </row>
    <row r="290" spans="1:11" ht="15.75" customHeight="1" x14ac:dyDescent="0.25">
      <c r="A290" s="1">
        <v>153</v>
      </c>
      <c r="B290" s="101" t="str">
        <f>IF('proje ve personel bilgileri'!A166&lt;&gt;0,('proje ve personel bilgileri'!A166)," ")</f>
        <v xml:space="preserve"> </v>
      </c>
      <c r="C290" s="105"/>
      <c r="D290" s="296"/>
      <c r="E290" s="296"/>
      <c r="F290" s="296"/>
      <c r="G290" s="296"/>
      <c r="H290" s="296"/>
      <c r="I290" s="296"/>
      <c r="J290" s="296"/>
      <c r="K290" s="104">
        <f t="shared" si="16"/>
        <v>0</v>
      </c>
    </row>
    <row r="291" spans="1:11" ht="15.75" customHeight="1" x14ac:dyDescent="0.25">
      <c r="A291" s="2">
        <v>154</v>
      </c>
      <c r="B291" s="101" t="str">
        <f>IF('proje ve personel bilgileri'!A167&lt;&gt;0,('proje ve personel bilgileri'!A167)," ")</f>
        <v xml:space="preserve"> </v>
      </c>
      <c r="C291" s="105"/>
      <c r="D291" s="296"/>
      <c r="E291" s="296"/>
      <c r="F291" s="296"/>
      <c r="G291" s="296"/>
      <c r="H291" s="296"/>
      <c r="I291" s="296"/>
      <c r="J291" s="296"/>
      <c r="K291" s="104">
        <f t="shared" si="16"/>
        <v>0</v>
      </c>
    </row>
    <row r="292" spans="1:11" ht="15.75" customHeight="1" x14ac:dyDescent="0.25">
      <c r="A292" s="1">
        <v>155</v>
      </c>
      <c r="B292" s="101" t="str">
        <f>IF('proje ve personel bilgileri'!A168&lt;&gt;0,('proje ve personel bilgileri'!A168)," ")</f>
        <v xml:space="preserve"> </v>
      </c>
      <c r="C292" s="105"/>
      <c r="D292" s="296"/>
      <c r="E292" s="296"/>
      <c r="F292" s="296"/>
      <c r="G292" s="296"/>
      <c r="H292" s="296"/>
      <c r="I292" s="296"/>
      <c r="J292" s="296"/>
      <c r="K292" s="104">
        <f t="shared" si="16"/>
        <v>0</v>
      </c>
    </row>
    <row r="293" spans="1:11" ht="15.75" customHeight="1" x14ac:dyDescent="0.25">
      <c r="A293" s="2">
        <v>156</v>
      </c>
      <c r="B293" s="101" t="str">
        <f>IF('proje ve personel bilgileri'!A169&lt;&gt;0,('proje ve personel bilgileri'!A169)," ")</f>
        <v xml:space="preserve"> </v>
      </c>
      <c r="C293" s="105"/>
      <c r="D293" s="296"/>
      <c r="E293" s="296"/>
      <c r="F293" s="296"/>
      <c r="G293" s="296"/>
      <c r="H293" s="296"/>
      <c r="I293" s="296"/>
      <c r="J293" s="296"/>
      <c r="K293" s="104">
        <f t="shared" si="16"/>
        <v>0</v>
      </c>
    </row>
    <row r="294" spans="1:11" ht="15.75" customHeight="1" x14ac:dyDescent="0.25">
      <c r="A294" s="1">
        <v>157</v>
      </c>
      <c r="B294" s="101" t="str">
        <f>IF('proje ve personel bilgileri'!A170&lt;&gt;0,('proje ve personel bilgileri'!A170)," ")</f>
        <v xml:space="preserve"> </v>
      </c>
      <c r="C294" s="105"/>
      <c r="D294" s="296"/>
      <c r="E294" s="296"/>
      <c r="F294" s="296"/>
      <c r="G294" s="296"/>
      <c r="H294" s="296"/>
      <c r="I294" s="296"/>
      <c r="J294" s="296"/>
      <c r="K294" s="104">
        <f t="shared" si="16"/>
        <v>0</v>
      </c>
    </row>
    <row r="295" spans="1:11" ht="15.75" customHeight="1" x14ac:dyDescent="0.25">
      <c r="A295" s="2">
        <v>158</v>
      </c>
      <c r="B295" s="101" t="str">
        <f>IF('proje ve personel bilgileri'!A171&lt;&gt;0,('proje ve personel bilgileri'!A171)," ")</f>
        <v xml:space="preserve"> </v>
      </c>
      <c r="C295" s="105"/>
      <c r="D295" s="296"/>
      <c r="E295" s="296"/>
      <c r="F295" s="296"/>
      <c r="G295" s="296"/>
      <c r="H295" s="296"/>
      <c r="I295" s="296"/>
      <c r="J295" s="296"/>
      <c r="K295" s="104">
        <f t="shared" si="16"/>
        <v>0</v>
      </c>
    </row>
    <row r="296" spans="1:11" ht="15.75" customHeight="1" x14ac:dyDescent="0.25">
      <c r="A296" s="1">
        <v>159</v>
      </c>
      <c r="B296" s="101" t="str">
        <f>IF('proje ve personel bilgileri'!A172&lt;&gt;0,('proje ve personel bilgileri'!A172)," ")</f>
        <v xml:space="preserve"> </v>
      </c>
      <c r="C296" s="105"/>
      <c r="D296" s="296"/>
      <c r="E296" s="296"/>
      <c r="F296" s="296"/>
      <c r="G296" s="296"/>
      <c r="H296" s="296"/>
      <c r="I296" s="296"/>
      <c r="J296" s="296"/>
      <c r="K296" s="104">
        <f t="shared" si="16"/>
        <v>0</v>
      </c>
    </row>
    <row r="297" spans="1:11" ht="15.75" customHeight="1" x14ac:dyDescent="0.25">
      <c r="A297" s="2">
        <v>160</v>
      </c>
      <c r="B297" s="101" t="str">
        <f>IF('proje ve personel bilgileri'!A173&lt;&gt;0,('proje ve personel bilgileri'!A173)," ")</f>
        <v xml:space="preserve"> </v>
      </c>
      <c r="C297" s="105"/>
      <c r="D297" s="296"/>
      <c r="E297" s="296"/>
      <c r="F297" s="296"/>
      <c r="G297" s="296"/>
      <c r="H297" s="296"/>
      <c r="I297" s="296"/>
      <c r="J297" s="296"/>
      <c r="K297" s="104">
        <f t="shared" si="16"/>
        <v>0</v>
      </c>
    </row>
    <row r="298" spans="1:11" ht="15.75" customHeight="1" x14ac:dyDescent="0.25">
      <c r="A298" s="1">
        <v>161</v>
      </c>
      <c r="B298" s="101" t="str">
        <f>IF('proje ve personel bilgileri'!A174&lt;&gt;0,('proje ve personel bilgileri'!A174)," ")</f>
        <v xml:space="preserve"> </v>
      </c>
      <c r="C298" s="105"/>
      <c r="D298" s="296"/>
      <c r="E298" s="296"/>
      <c r="F298" s="296"/>
      <c r="G298" s="296"/>
      <c r="H298" s="296"/>
      <c r="I298" s="296"/>
      <c r="J298" s="296"/>
      <c r="K298" s="104">
        <f t="shared" si="16"/>
        <v>0</v>
      </c>
    </row>
    <row r="299" spans="1:11" ht="15" customHeight="1" x14ac:dyDescent="0.25">
      <c r="A299" s="2">
        <v>162</v>
      </c>
      <c r="B299" s="101" t="str">
        <f>IF('proje ve personel bilgileri'!A175&lt;&gt;0,('proje ve personel bilgileri'!A175)," ")</f>
        <v xml:space="preserve"> </v>
      </c>
      <c r="C299" s="105"/>
      <c r="D299" s="296"/>
      <c r="E299" s="296"/>
      <c r="F299" s="296"/>
      <c r="G299" s="296"/>
      <c r="H299" s="296"/>
      <c r="I299" s="296"/>
      <c r="J299" s="296"/>
      <c r="K299" s="104">
        <f t="shared" si="16"/>
        <v>0</v>
      </c>
    </row>
    <row r="300" spans="1:11" ht="15.75" customHeight="1" x14ac:dyDescent="0.25">
      <c r="A300" s="341" t="s">
        <v>99</v>
      </c>
      <c r="B300" s="342"/>
      <c r="C300" s="7" t="str">
        <f t="shared" ref="C300:J300" si="17">IF($K$28&lt;&gt;0,SUM(C282:C299)," ")</f>
        <v xml:space="preserve"> </v>
      </c>
      <c r="D300" s="8" t="str">
        <f t="shared" si="17"/>
        <v xml:space="preserve"> </v>
      </c>
      <c r="E300" s="8" t="str">
        <f t="shared" si="17"/>
        <v xml:space="preserve"> </v>
      </c>
      <c r="F300" s="8" t="str">
        <f t="shared" si="17"/>
        <v xml:space="preserve"> </v>
      </c>
      <c r="G300" s="8" t="str">
        <f t="shared" si="17"/>
        <v xml:space="preserve"> </v>
      </c>
      <c r="H300" s="8" t="str">
        <f t="shared" si="17"/>
        <v xml:space="preserve"> </v>
      </c>
      <c r="I300" s="8" t="str">
        <f t="shared" si="17"/>
        <v xml:space="preserve"> </v>
      </c>
      <c r="J300" s="8" t="str">
        <f t="shared" si="17"/>
        <v xml:space="preserve"> </v>
      </c>
      <c r="K300" s="9">
        <f>SUM(K282:K299)+K266</f>
        <v>0</v>
      </c>
    </row>
    <row r="301" spans="1:11" ht="15" customHeight="1" x14ac:dyDescent="0.25">
      <c r="A301" s="300"/>
    </row>
    <row r="302" spans="1:11" ht="26.25" customHeight="1" x14ac:dyDescent="0.25">
      <c r="A302" s="332" t="s">
        <v>100</v>
      </c>
      <c r="B302" s="332"/>
      <c r="C302" s="332"/>
      <c r="D302" s="332"/>
      <c r="E302" s="332"/>
      <c r="F302" s="332"/>
      <c r="G302" s="332"/>
      <c r="H302" s="332"/>
      <c r="I302" s="332"/>
      <c r="J302" s="332"/>
      <c r="K302" s="332"/>
    </row>
    <row r="303" spans="1:11" ht="15" customHeight="1" x14ac:dyDescent="0.25">
      <c r="A303" s="51"/>
    </row>
    <row r="304" spans="1:11" ht="15" customHeight="1" x14ac:dyDescent="0.25">
      <c r="A304" s="51"/>
    </row>
    <row r="305" spans="1:11" ht="15" customHeight="1" x14ac:dyDescent="0.25">
      <c r="A305" s="298" t="s">
        <v>101</v>
      </c>
    </row>
    <row r="306" spans="1:11" ht="15" customHeight="1" x14ac:dyDescent="0.25">
      <c r="C306" s="298" t="s">
        <v>102</v>
      </c>
      <c r="E306" s="298" t="s">
        <v>103</v>
      </c>
    </row>
    <row r="307" spans="1:11" ht="15.75" customHeight="1" x14ac:dyDescent="0.25">
      <c r="A307" s="348" t="s">
        <v>85</v>
      </c>
      <c r="B307" s="348"/>
      <c r="C307" s="348"/>
      <c r="D307" s="348"/>
      <c r="E307" s="348"/>
      <c r="F307" s="348"/>
      <c r="G307" s="348"/>
      <c r="H307" s="348"/>
      <c r="I307" s="348"/>
      <c r="J307" s="348"/>
      <c r="K307" s="348"/>
    </row>
    <row r="308" spans="1:11" ht="15" customHeight="1" x14ac:dyDescent="0.25">
      <c r="A308" s="70"/>
      <c r="B308" s="70"/>
      <c r="C308" s="70"/>
      <c r="D308" s="70"/>
      <c r="E308" s="70"/>
      <c r="F308" s="78">
        <f>'proje ve personel bilgileri'!$B$5</f>
        <v>0</v>
      </c>
      <c r="G308" s="72">
        <f>IF('proje ve personel bilgileri'!$B$6=1,"/ Şubat ayına aittir.",(IF('proje ve personel bilgileri'!$B$6=2,"/ Ağustos ayına aittir.",0)))</f>
        <v>0</v>
      </c>
      <c r="H308" s="70"/>
      <c r="I308" s="70"/>
      <c r="J308" s="70"/>
      <c r="K308" s="70"/>
    </row>
    <row r="309" spans="1:11" ht="18.75" customHeight="1" x14ac:dyDescent="0.25">
      <c r="K309" s="4" t="s">
        <v>86</v>
      </c>
    </row>
    <row r="310" spans="1:11" ht="15.75" customHeight="1" x14ac:dyDescent="0.25">
      <c r="A310" s="349" t="s">
        <v>2</v>
      </c>
      <c r="B310" s="350"/>
      <c r="C310" s="351">
        <f>'proje ve personel bilgileri'!$B$2</f>
        <v>0</v>
      </c>
      <c r="D310" s="352"/>
      <c r="E310" s="352"/>
      <c r="F310" s="352"/>
      <c r="G310" s="352"/>
      <c r="H310" s="352"/>
      <c r="I310" s="352"/>
      <c r="J310" s="352"/>
      <c r="K310" s="353"/>
    </row>
    <row r="311" spans="1:11" ht="15.75" customHeight="1" x14ac:dyDescent="0.25">
      <c r="A311" s="354" t="s">
        <v>4</v>
      </c>
      <c r="B311" s="355"/>
      <c r="C311" s="356">
        <f>'proje ve personel bilgileri'!$B$3</f>
        <v>0</v>
      </c>
      <c r="D311" s="357"/>
      <c r="E311" s="357"/>
      <c r="F311" s="357"/>
      <c r="G311" s="357"/>
      <c r="H311" s="357"/>
      <c r="I311" s="357"/>
      <c r="J311" s="357"/>
      <c r="K311" s="358"/>
    </row>
    <row r="312" spans="1:11" ht="15" customHeight="1" x14ac:dyDescent="0.25">
      <c r="A312" s="343" t="s">
        <v>87</v>
      </c>
      <c r="B312" s="343" t="s">
        <v>15</v>
      </c>
      <c r="C312" s="343" t="s">
        <v>88</v>
      </c>
      <c r="D312" s="344" t="s">
        <v>89</v>
      </c>
      <c r="E312" s="346"/>
      <c r="F312" s="347"/>
      <c r="G312" s="343" t="s">
        <v>90</v>
      </c>
      <c r="H312" s="333" t="s">
        <v>91</v>
      </c>
      <c r="I312" s="333" t="s">
        <v>92</v>
      </c>
      <c r="J312" s="333" t="s">
        <v>93</v>
      </c>
      <c r="K312" s="336" t="s">
        <v>94</v>
      </c>
    </row>
    <row r="313" spans="1:11" ht="24" customHeight="1" x14ac:dyDescent="0.25">
      <c r="A313" s="338"/>
      <c r="B313" s="338"/>
      <c r="C313" s="338"/>
      <c r="D313" s="345"/>
      <c r="E313" s="339" t="s">
        <v>95</v>
      </c>
      <c r="F313" s="340"/>
      <c r="G313" s="338"/>
      <c r="H313" s="334"/>
      <c r="I313" s="334"/>
      <c r="J313" s="334"/>
      <c r="K313" s="337"/>
    </row>
    <row r="314" spans="1:11" ht="60.75" customHeight="1" x14ac:dyDescent="0.25">
      <c r="A314" s="338"/>
      <c r="B314" s="338"/>
      <c r="C314" s="338"/>
      <c r="D314" s="345"/>
      <c r="E314" s="5" t="s">
        <v>104</v>
      </c>
      <c r="F314" s="5" t="s">
        <v>97</v>
      </c>
      <c r="G314" s="338"/>
      <c r="H314" s="334"/>
      <c r="I314" s="335"/>
      <c r="J314" s="335"/>
      <c r="K314" s="338"/>
    </row>
    <row r="315" spans="1:11" ht="15.75" customHeight="1" x14ac:dyDescent="0.25">
      <c r="A315" s="338"/>
      <c r="B315" s="338"/>
      <c r="C315" s="338"/>
      <c r="D315" s="345"/>
      <c r="E315" s="6" t="s">
        <v>98</v>
      </c>
      <c r="F315" s="6" t="s">
        <v>98</v>
      </c>
      <c r="G315" s="294" t="s">
        <v>98</v>
      </c>
      <c r="H315" s="294" t="s">
        <v>98</v>
      </c>
      <c r="I315" s="297" t="s">
        <v>98</v>
      </c>
      <c r="J315" s="6" t="s">
        <v>98</v>
      </c>
      <c r="K315" s="338"/>
    </row>
    <row r="316" spans="1:11" ht="15.75" customHeight="1" x14ac:dyDescent="0.25">
      <c r="A316" s="1">
        <v>163</v>
      </c>
      <c r="B316" s="101" t="str">
        <f>IF('proje ve personel bilgileri'!A176&lt;&gt;0,('proje ve personel bilgileri'!A176)," ")</f>
        <v xml:space="preserve"> </v>
      </c>
      <c r="C316" s="102"/>
      <c r="D316" s="103"/>
      <c r="E316" s="103"/>
      <c r="F316" s="103"/>
      <c r="G316" s="103"/>
      <c r="H316" s="103"/>
      <c r="I316" s="103"/>
      <c r="J316" s="103"/>
      <c r="K316" s="104">
        <f t="shared" ref="K316:K333" si="18">IF(D316&lt;&gt;0,SUM(D316+E316+F316+G316-H316-I316-J316),0)</f>
        <v>0</v>
      </c>
    </row>
    <row r="317" spans="1:11" ht="15.75" customHeight="1" x14ac:dyDescent="0.25">
      <c r="A317" s="2">
        <v>164</v>
      </c>
      <c r="B317" s="101" t="str">
        <f>IF('proje ve personel bilgileri'!A177&lt;&gt;0,('proje ve personel bilgileri'!A177)," ")</f>
        <v xml:space="preserve"> </v>
      </c>
      <c r="C317" s="105"/>
      <c r="D317" s="296"/>
      <c r="E317" s="296"/>
      <c r="F317" s="296"/>
      <c r="G317" s="296"/>
      <c r="H317" s="296"/>
      <c r="I317" s="296"/>
      <c r="J317" s="296"/>
      <c r="K317" s="104">
        <f t="shared" si="18"/>
        <v>0</v>
      </c>
    </row>
    <row r="318" spans="1:11" ht="15.75" customHeight="1" x14ac:dyDescent="0.25">
      <c r="A318" s="1">
        <v>165</v>
      </c>
      <c r="B318" s="101" t="str">
        <f>IF('proje ve personel bilgileri'!A178&lt;&gt;0,('proje ve personel bilgileri'!A178)," ")</f>
        <v xml:space="preserve"> </v>
      </c>
      <c r="C318" s="105"/>
      <c r="D318" s="296"/>
      <c r="E318" s="296"/>
      <c r="F318" s="296"/>
      <c r="G318" s="296"/>
      <c r="H318" s="296"/>
      <c r="I318" s="296"/>
      <c r="J318" s="296"/>
      <c r="K318" s="104">
        <f t="shared" si="18"/>
        <v>0</v>
      </c>
    </row>
    <row r="319" spans="1:11" ht="15.75" customHeight="1" x14ac:dyDescent="0.25">
      <c r="A319" s="2">
        <v>166</v>
      </c>
      <c r="B319" s="101" t="str">
        <f>IF('proje ve personel bilgileri'!A179&lt;&gt;0,('proje ve personel bilgileri'!A179)," ")</f>
        <v xml:space="preserve"> </v>
      </c>
      <c r="C319" s="105"/>
      <c r="D319" s="296"/>
      <c r="E319" s="296"/>
      <c r="F319" s="296"/>
      <c r="G319" s="296"/>
      <c r="H319" s="296"/>
      <c r="I319" s="296"/>
      <c r="J319" s="296"/>
      <c r="K319" s="104">
        <f t="shared" si="18"/>
        <v>0</v>
      </c>
    </row>
    <row r="320" spans="1:11" ht="15.75" customHeight="1" x14ac:dyDescent="0.25">
      <c r="A320" s="1">
        <v>167</v>
      </c>
      <c r="B320" s="101" t="str">
        <f>IF('proje ve personel bilgileri'!A180&lt;&gt;0,('proje ve personel bilgileri'!A180)," ")</f>
        <v xml:space="preserve"> </v>
      </c>
      <c r="C320" s="105"/>
      <c r="D320" s="296"/>
      <c r="E320" s="296"/>
      <c r="F320" s="296"/>
      <c r="G320" s="296"/>
      <c r="H320" s="296"/>
      <c r="I320" s="296"/>
      <c r="J320" s="296"/>
      <c r="K320" s="104">
        <f t="shared" si="18"/>
        <v>0</v>
      </c>
    </row>
    <row r="321" spans="1:11" ht="15.75" customHeight="1" x14ac:dyDescent="0.25">
      <c r="A321" s="2">
        <v>168</v>
      </c>
      <c r="B321" s="101" t="str">
        <f>IF('proje ve personel bilgileri'!A181&lt;&gt;0,('proje ve personel bilgileri'!A181)," ")</f>
        <v xml:space="preserve"> </v>
      </c>
      <c r="C321" s="105"/>
      <c r="D321" s="296"/>
      <c r="E321" s="296"/>
      <c r="F321" s="296"/>
      <c r="G321" s="296"/>
      <c r="H321" s="296"/>
      <c r="I321" s="296"/>
      <c r="J321" s="296"/>
      <c r="K321" s="104">
        <f t="shared" si="18"/>
        <v>0</v>
      </c>
    </row>
    <row r="322" spans="1:11" ht="15.75" customHeight="1" x14ac:dyDescent="0.25">
      <c r="A322" s="1">
        <v>169</v>
      </c>
      <c r="B322" s="101" t="str">
        <f>IF('proje ve personel bilgileri'!A182&lt;&gt;0,('proje ve personel bilgileri'!A182)," ")</f>
        <v xml:space="preserve"> </v>
      </c>
      <c r="C322" s="105"/>
      <c r="D322" s="296"/>
      <c r="E322" s="296"/>
      <c r="F322" s="296"/>
      <c r="G322" s="296"/>
      <c r="H322" s="296"/>
      <c r="I322" s="296"/>
      <c r="J322" s="296"/>
      <c r="K322" s="104">
        <f t="shared" si="18"/>
        <v>0</v>
      </c>
    </row>
    <row r="323" spans="1:11" ht="15.75" customHeight="1" x14ac:dyDescent="0.25">
      <c r="A323" s="2">
        <v>170</v>
      </c>
      <c r="B323" s="101" t="str">
        <f>IF('proje ve personel bilgileri'!A183&lt;&gt;0,('proje ve personel bilgileri'!A183)," ")</f>
        <v xml:space="preserve"> </v>
      </c>
      <c r="C323" s="105"/>
      <c r="D323" s="296"/>
      <c r="E323" s="296"/>
      <c r="F323" s="296"/>
      <c r="G323" s="296"/>
      <c r="H323" s="296"/>
      <c r="I323" s="296"/>
      <c r="J323" s="296"/>
      <c r="K323" s="104">
        <f t="shared" si="18"/>
        <v>0</v>
      </c>
    </row>
    <row r="324" spans="1:11" ht="15.75" customHeight="1" x14ac:dyDescent="0.25">
      <c r="A324" s="1">
        <v>171</v>
      </c>
      <c r="B324" s="101" t="str">
        <f>IF('proje ve personel bilgileri'!A184&lt;&gt;0,('proje ve personel bilgileri'!A184)," ")</f>
        <v xml:space="preserve"> </v>
      </c>
      <c r="C324" s="105"/>
      <c r="D324" s="296"/>
      <c r="E324" s="296"/>
      <c r="F324" s="296"/>
      <c r="G324" s="296"/>
      <c r="H324" s="296"/>
      <c r="I324" s="296"/>
      <c r="J324" s="296"/>
      <c r="K324" s="104">
        <f t="shared" si="18"/>
        <v>0</v>
      </c>
    </row>
    <row r="325" spans="1:11" ht="15.75" customHeight="1" x14ac:dyDescent="0.25">
      <c r="A325" s="2">
        <v>172</v>
      </c>
      <c r="B325" s="101" t="str">
        <f>IF('proje ve personel bilgileri'!A185&lt;&gt;0,('proje ve personel bilgileri'!A185)," ")</f>
        <v xml:space="preserve"> </v>
      </c>
      <c r="C325" s="105"/>
      <c r="D325" s="296"/>
      <c r="E325" s="296"/>
      <c r="F325" s="296"/>
      <c r="G325" s="296"/>
      <c r="H325" s="296"/>
      <c r="I325" s="296"/>
      <c r="J325" s="296"/>
      <c r="K325" s="104">
        <f t="shared" si="18"/>
        <v>0</v>
      </c>
    </row>
    <row r="326" spans="1:11" ht="15.75" customHeight="1" x14ac:dyDescent="0.25">
      <c r="A326" s="1">
        <v>173</v>
      </c>
      <c r="B326" s="101" t="str">
        <f>IF('proje ve personel bilgileri'!A186&lt;&gt;0,('proje ve personel bilgileri'!A186)," ")</f>
        <v xml:space="preserve"> </v>
      </c>
      <c r="C326" s="105"/>
      <c r="D326" s="296"/>
      <c r="E326" s="296"/>
      <c r="F326" s="296"/>
      <c r="G326" s="296"/>
      <c r="H326" s="296"/>
      <c r="I326" s="296"/>
      <c r="J326" s="296"/>
      <c r="K326" s="104">
        <f t="shared" si="18"/>
        <v>0</v>
      </c>
    </row>
    <row r="327" spans="1:11" ht="15.75" customHeight="1" x14ac:dyDescent="0.25">
      <c r="A327" s="2">
        <v>174</v>
      </c>
      <c r="B327" s="101" t="str">
        <f>IF('proje ve personel bilgileri'!A187&lt;&gt;0,('proje ve personel bilgileri'!A187)," ")</f>
        <v xml:space="preserve"> </v>
      </c>
      <c r="C327" s="105"/>
      <c r="D327" s="296"/>
      <c r="E327" s="296"/>
      <c r="F327" s="296"/>
      <c r="G327" s="296"/>
      <c r="H327" s="296"/>
      <c r="I327" s="296"/>
      <c r="J327" s="296"/>
      <c r="K327" s="104">
        <f t="shared" si="18"/>
        <v>0</v>
      </c>
    </row>
    <row r="328" spans="1:11" ht="15.75" customHeight="1" x14ac:dyDescent="0.25">
      <c r="A328" s="1">
        <v>175</v>
      </c>
      <c r="B328" s="101" t="str">
        <f>IF('proje ve personel bilgileri'!A188&lt;&gt;0,('proje ve personel bilgileri'!A188)," ")</f>
        <v xml:space="preserve"> </v>
      </c>
      <c r="C328" s="105"/>
      <c r="D328" s="296"/>
      <c r="E328" s="296"/>
      <c r="F328" s="296"/>
      <c r="G328" s="296"/>
      <c r="H328" s="296"/>
      <c r="I328" s="296"/>
      <c r="J328" s="296"/>
      <c r="K328" s="104">
        <f t="shared" si="18"/>
        <v>0</v>
      </c>
    </row>
    <row r="329" spans="1:11" ht="15.75" customHeight="1" x14ac:dyDescent="0.25">
      <c r="A329" s="2">
        <v>176</v>
      </c>
      <c r="B329" s="101" t="str">
        <f>IF('proje ve personel bilgileri'!A189&lt;&gt;0,('proje ve personel bilgileri'!A189)," ")</f>
        <v xml:space="preserve"> </v>
      </c>
      <c r="C329" s="105"/>
      <c r="D329" s="296"/>
      <c r="E329" s="296"/>
      <c r="F329" s="296"/>
      <c r="G329" s="296"/>
      <c r="H329" s="296"/>
      <c r="I329" s="296"/>
      <c r="J329" s="296"/>
      <c r="K329" s="104">
        <f t="shared" si="18"/>
        <v>0</v>
      </c>
    </row>
    <row r="330" spans="1:11" ht="15.75" customHeight="1" x14ac:dyDescent="0.25">
      <c r="A330" s="1">
        <v>177</v>
      </c>
      <c r="B330" s="101" t="str">
        <f>IF('proje ve personel bilgileri'!A190&lt;&gt;0,('proje ve personel bilgileri'!A190)," ")</f>
        <v xml:space="preserve"> </v>
      </c>
      <c r="C330" s="105"/>
      <c r="D330" s="296"/>
      <c r="E330" s="296"/>
      <c r="F330" s="296"/>
      <c r="G330" s="296"/>
      <c r="H330" s="296"/>
      <c r="I330" s="296"/>
      <c r="J330" s="296"/>
      <c r="K330" s="104">
        <f t="shared" si="18"/>
        <v>0</v>
      </c>
    </row>
    <row r="331" spans="1:11" ht="15.75" customHeight="1" x14ac:dyDescent="0.25">
      <c r="A331" s="2">
        <v>178</v>
      </c>
      <c r="B331" s="101" t="str">
        <f>IF('proje ve personel bilgileri'!A191&lt;&gt;0,('proje ve personel bilgileri'!A191)," ")</f>
        <v xml:space="preserve"> </v>
      </c>
      <c r="C331" s="105"/>
      <c r="D331" s="296"/>
      <c r="E331" s="296"/>
      <c r="F331" s="296"/>
      <c r="G331" s="296"/>
      <c r="H331" s="296"/>
      <c r="I331" s="296"/>
      <c r="J331" s="296"/>
      <c r="K331" s="104">
        <f t="shared" si="18"/>
        <v>0</v>
      </c>
    </row>
    <row r="332" spans="1:11" ht="15.75" customHeight="1" x14ac:dyDescent="0.25">
      <c r="A332" s="1">
        <v>179</v>
      </c>
      <c r="B332" s="101" t="str">
        <f>IF('proje ve personel bilgileri'!A192&lt;&gt;0,('proje ve personel bilgileri'!A192)," ")</f>
        <v xml:space="preserve"> </v>
      </c>
      <c r="C332" s="105"/>
      <c r="D332" s="296"/>
      <c r="E332" s="296"/>
      <c r="F332" s="296"/>
      <c r="G332" s="296"/>
      <c r="H332" s="296"/>
      <c r="I332" s="296"/>
      <c r="J332" s="296"/>
      <c r="K332" s="104">
        <f t="shared" si="18"/>
        <v>0</v>
      </c>
    </row>
    <row r="333" spans="1:11" ht="15" customHeight="1" x14ac:dyDescent="0.25">
      <c r="A333" s="2">
        <v>180</v>
      </c>
      <c r="B333" s="101" t="str">
        <f>IF('proje ve personel bilgileri'!A193&lt;&gt;0,('proje ve personel bilgileri'!A193)," ")</f>
        <v xml:space="preserve"> </v>
      </c>
      <c r="C333" s="105"/>
      <c r="D333" s="296"/>
      <c r="E333" s="296"/>
      <c r="F333" s="296"/>
      <c r="G333" s="296"/>
      <c r="H333" s="296"/>
      <c r="I333" s="296"/>
      <c r="J333" s="296"/>
      <c r="K333" s="104">
        <f t="shared" si="18"/>
        <v>0</v>
      </c>
    </row>
    <row r="334" spans="1:11" ht="15.75" customHeight="1" x14ac:dyDescent="0.25">
      <c r="A334" s="341" t="s">
        <v>99</v>
      </c>
      <c r="B334" s="342"/>
      <c r="C334" s="7" t="str">
        <f t="shared" ref="C334:J334" si="19">IF($K$28&lt;&gt;0,SUM(C316:C333)," ")</f>
        <v xml:space="preserve"> </v>
      </c>
      <c r="D334" s="8" t="str">
        <f t="shared" si="19"/>
        <v xml:space="preserve"> </v>
      </c>
      <c r="E334" s="8" t="str">
        <f t="shared" si="19"/>
        <v xml:space="preserve"> </v>
      </c>
      <c r="F334" s="8" t="str">
        <f t="shared" si="19"/>
        <v xml:space="preserve"> </v>
      </c>
      <c r="G334" s="8" t="str">
        <f t="shared" si="19"/>
        <v xml:space="preserve"> </v>
      </c>
      <c r="H334" s="8" t="str">
        <f t="shared" si="19"/>
        <v xml:space="preserve"> </v>
      </c>
      <c r="I334" s="8" t="str">
        <f t="shared" si="19"/>
        <v xml:space="preserve"> </v>
      </c>
      <c r="J334" s="8" t="str">
        <f t="shared" si="19"/>
        <v xml:space="preserve"> </v>
      </c>
      <c r="K334" s="9">
        <f>SUM(K316:K333)+K300</f>
        <v>0</v>
      </c>
    </row>
    <row r="335" spans="1:11" ht="15" customHeight="1" x14ac:dyDescent="0.25">
      <c r="A335" s="300"/>
    </row>
    <row r="336" spans="1:11" ht="27" customHeight="1" x14ac:dyDescent="0.25">
      <c r="A336" s="332" t="s">
        <v>100</v>
      </c>
      <c r="B336" s="332"/>
      <c r="C336" s="332"/>
      <c r="D336" s="332"/>
      <c r="E336" s="332"/>
      <c r="F336" s="332"/>
      <c r="G336" s="332"/>
      <c r="H336" s="332"/>
      <c r="I336" s="332"/>
      <c r="J336" s="332"/>
      <c r="K336" s="332"/>
    </row>
    <row r="337" spans="1:11" ht="15" customHeight="1" x14ac:dyDescent="0.25">
      <c r="A337" s="51"/>
    </row>
    <row r="338" spans="1:11" ht="15" customHeight="1" x14ac:dyDescent="0.25">
      <c r="A338" s="298" t="s">
        <v>101</v>
      </c>
    </row>
    <row r="339" spans="1:11" ht="15" customHeight="1" x14ac:dyDescent="0.25">
      <c r="C339" s="298" t="s">
        <v>102</v>
      </c>
      <c r="E339" s="298" t="s">
        <v>103</v>
      </c>
    </row>
    <row r="342" spans="1:11" ht="15.75" customHeight="1" x14ac:dyDescent="0.25">
      <c r="A342" s="348" t="s">
        <v>85</v>
      </c>
      <c r="B342" s="348"/>
      <c r="C342" s="348"/>
      <c r="D342" s="348"/>
      <c r="E342" s="348"/>
      <c r="F342" s="348"/>
      <c r="G342" s="348"/>
      <c r="H342" s="348"/>
      <c r="I342" s="348"/>
      <c r="J342" s="348"/>
      <c r="K342" s="348"/>
    </row>
    <row r="343" spans="1:11" ht="15" customHeight="1" x14ac:dyDescent="0.25">
      <c r="A343" s="70"/>
      <c r="B343" s="70"/>
      <c r="C343" s="70"/>
      <c r="D343" s="70"/>
      <c r="E343" s="70"/>
      <c r="F343" s="78">
        <f>'proje ve personel bilgileri'!$B$5</f>
        <v>0</v>
      </c>
      <c r="G343" s="72">
        <f>IF('proje ve personel bilgileri'!$B$6=1,"/ Şubat ayına aittir.",(IF('proje ve personel bilgileri'!$B$6=2,"/ Ağustos ayına aittir.",0)))</f>
        <v>0</v>
      </c>
      <c r="H343" s="70"/>
      <c r="I343" s="70"/>
      <c r="J343" s="70"/>
      <c r="K343" s="70"/>
    </row>
    <row r="344" spans="1:11" ht="18.75" customHeight="1" x14ac:dyDescent="0.25">
      <c r="K344" s="4" t="s">
        <v>86</v>
      </c>
    </row>
    <row r="345" spans="1:11" ht="15.75" customHeight="1" x14ac:dyDescent="0.25">
      <c r="A345" s="349" t="s">
        <v>2</v>
      </c>
      <c r="B345" s="350"/>
      <c r="C345" s="351">
        <f>'proje ve personel bilgileri'!$B$2</f>
        <v>0</v>
      </c>
      <c r="D345" s="352"/>
      <c r="E345" s="352"/>
      <c r="F345" s="352"/>
      <c r="G345" s="352"/>
      <c r="H345" s="352"/>
      <c r="I345" s="352"/>
      <c r="J345" s="352"/>
      <c r="K345" s="353"/>
    </row>
    <row r="346" spans="1:11" ht="15.75" customHeight="1" x14ac:dyDescent="0.25">
      <c r="A346" s="354" t="s">
        <v>4</v>
      </c>
      <c r="B346" s="355"/>
      <c r="C346" s="356">
        <f>'proje ve personel bilgileri'!$B$3</f>
        <v>0</v>
      </c>
      <c r="D346" s="357"/>
      <c r="E346" s="357"/>
      <c r="F346" s="357"/>
      <c r="G346" s="357"/>
      <c r="H346" s="357"/>
      <c r="I346" s="357"/>
      <c r="J346" s="357"/>
      <c r="K346" s="358"/>
    </row>
    <row r="347" spans="1:11" ht="15" customHeight="1" x14ac:dyDescent="0.25">
      <c r="A347" s="343" t="s">
        <v>87</v>
      </c>
      <c r="B347" s="343" t="s">
        <v>15</v>
      </c>
      <c r="C347" s="343" t="s">
        <v>88</v>
      </c>
      <c r="D347" s="344" t="s">
        <v>89</v>
      </c>
      <c r="E347" s="346"/>
      <c r="F347" s="347"/>
      <c r="G347" s="343" t="s">
        <v>90</v>
      </c>
      <c r="H347" s="333" t="s">
        <v>91</v>
      </c>
      <c r="I347" s="333" t="s">
        <v>92</v>
      </c>
      <c r="J347" s="333" t="s">
        <v>93</v>
      </c>
      <c r="K347" s="336" t="s">
        <v>94</v>
      </c>
    </row>
    <row r="348" spans="1:11" ht="22.5" customHeight="1" x14ac:dyDescent="0.25">
      <c r="A348" s="338"/>
      <c r="B348" s="338"/>
      <c r="C348" s="338"/>
      <c r="D348" s="345"/>
      <c r="E348" s="339" t="s">
        <v>95</v>
      </c>
      <c r="F348" s="340"/>
      <c r="G348" s="338"/>
      <c r="H348" s="334"/>
      <c r="I348" s="334"/>
      <c r="J348" s="334"/>
      <c r="K348" s="337"/>
    </row>
    <row r="349" spans="1:11" ht="60.75" customHeight="1" x14ac:dyDescent="0.25">
      <c r="A349" s="338"/>
      <c r="B349" s="338"/>
      <c r="C349" s="338"/>
      <c r="D349" s="345"/>
      <c r="E349" s="5" t="s">
        <v>104</v>
      </c>
      <c r="F349" s="5" t="s">
        <v>97</v>
      </c>
      <c r="G349" s="338"/>
      <c r="H349" s="334"/>
      <c r="I349" s="335"/>
      <c r="J349" s="335"/>
      <c r="K349" s="338"/>
    </row>
    <row r="350" spans="1:11" ht="15.75" customHeight="1" x14ac:dyDescent="0.25">
      <c r="A350" s="338"/>
      <c r="B350" s="338"/>
      <c r="C350" s="338"/>
      <c r="D350" s="345"/>
      <c r="E350" s="6" t="s">
        <v>98</v>
      </c>
      <c r="F350" s="6" t="s">
        <v>98</v>
      </c>
      <c r="G350" s="294" t="s">
        <v>98</v>
      </c>
      <c r="H350" s="294" t="s">
        <v>98</v>
      </c>
      <c r="I350" s="297" t="s">
        <v>98</v>
      </c>
      <c r="J350" s="6" t="s">
        <v>98</v>
      </c>
      <c r="K350" s="338"/>
    </row>
    <row r="351" spans="1:11" ht="15.75" customHeight="1" x14ac:dyDescent="0.25">
      <c r="A351" s="1">
        <v>181</v>
      </c>
      <c r="B351" s="101" t="str">
        <f>IF('proje ve personel bilgileri'!A194&lt;&gt;0,('proje ve personel bilgileri'!A194)," ")</f>
        <v xml:space="preserve"> </v>
      </c>
      <c r="C351" s="102"/>
      <c r="D351" s="103"/>
      <c r="E351" s="103"/>
      <c r="F351" s="103"/>
      <c r="G351" s="103"/>
      <c r="H351" s="103"/>
      <c r="I351" s="103"/>
      <c r="J351" s="103"/>
      <c r="K351" s="104">
        <f t="shared" ref="K351:K368" si="20">IF(D351&lt;&gt;0,SUM(D351+E351+F351+G351-H351-I351-J351),0)</f>
        <v>0</v>
      </c>
    </row>
    <row r="352" spans="1:11" ht="15.75" customHeight="1" x14ac:dyDescent="0.25">
      <c r="A352" s="2">
        <v>182</v>
      </c>
      <c r="B352" s="101" t="str">
        <f>IF('proje ve personel bilgileri'!A195&lt;&gt;0,('proje ve personel bilgileri'!A195)," ")</f>
        <v xml:space="preserve"> </v>
      </c>
      <c r="C352" s="105"/>
      <c r="D352" s="296"/>
      <c r="E352" s="296"/>
      <c r="F352" s="296"/>
      <c r="G352" s="296"/>
      <c r="H352" s="296"/>
      <c r="I352" s="296"/>
      <c r="J352" s="296"/>
      <c r="K352" s="104">
        <f t="shared" si="20"/>
        <v>0</v>
      </c>
    </row>
    <row r="353" spans="1:11" ht="15.75" customHeight="1" x14ac:dyDescent="0.25">
      <c r="A353" s="1">
        <v>183</v>
      </c>
      <c r="B353" s="101" t="str">
        <f>IF('proje ve personel bilgileri'!A196&lt;&gt;0,('proje ve personel bilgileri'!A196)," ")</f>
        <v xml:space="preserve"> </v>
      </c>
      <c r="C353" s="105"/>
      <c r="D353" s="296"/>
      <c r="E353" s="296"/>
      <c r="F353" s="296"/>
      <c r="G353" s="296"/>
      <c r="H353" s="296"/>
      <c r="I353" s="296"/>
      <c r="J353" s="296"/>
      <c r="K353" s="104">
        <f t="shared" si="20"/>
        <v>0</v>
      </c>
    </row>
    <row r="354" spans="1:11" ht="15.75" customHeight="1" x14ac:dyDescent="0.25">
      <c r="A354" s="2">
        <v>184</v>
      </c>
      <c r="B354" s="101" t="str">
        <f>IF('proje ve personel bilgileri'!A197&lt;&gt;0,('proje ve personel bilgileri'!A197)," ")</f>
        <v xml:space="preserve"> </v>
      </c>
      <c r="C354" s="105"/>
      <c r="D354" s="296"/>
      <c r="E354" s="296"/>
      <c r="F354" s="296"/>
      <c r="G354" s="296"/>
      <c r="H354" s="296"/>
      <c r="I354" s="296"/>
      <c r="J354" s="296"/>
      <c r="K354" s="104">
        <f t="shared" si="20"/>
        <v>0</v>
      </c>
    </row>
    <row r="355" spans="1:11" ht="15.75" customHeight="1" x14ac:dyDescent="0.25">
      <c r="A355" s="1">
        <v>185</v>
      </c>
      <c r="B355" s="101" t="str">
        <f>IF('proje ve personel bilgileri'!A198&lt;&gt;0,('proje ve personel bilgileri'!A198)," ")</f>
        <v xml:space="preserve"> </v>
      </c>
      <c r="C355" s="105"/>
      <c r="D355" s="296"/>
      <c r="E355" s="296"/>
      <c r="F355" s="296"/>
      <c r="G355" s="296"/>
      <c r="H355" s="296"/>
      <c r="I355" s="296"/>
      <c r="J355" s="296"/>
      <c r="K355" s="104">
        <f t="shared" si="20"/>
        <v>0</v>
      </c>
    </row>
    <row r="356" spans="1:11" ht="15.75" customHeight="1" x14ac:dyDescent="0.25">
      <c r="A356" s="2">
        <v>186</v>
      </c>
      <c r="B356" s="101" t="str">
        <f>IF('proje ve personel bilgileri'!A199&lt;&gt;0,('proje ve personel bilgileri'!A199)," ")</f>
        <v xml:space="preserve"> </v>
      </c>
      <c r="C356" s="105"/>
      <c r="D356" s="296"/>
      <c r="E356" s="296"/>
      <c r="F356" s="296"/>
      <c r="G356" s="296"/>
      <c r="H356" s="296"/>
      <c r="I356" s="296"/>
      <c r="J356" s="296"/>
      <c r="K356" s="104">
        <f t="shared" si="20"/>
        <v>0</v>
      </c>
    </row>
    <row r="357" spans="1:11" ht="15.75" customHeight="1" x14ac:dyDescent="0.25">
      <c r="A357" s="1">
        <v>187</v>
      </c>
      <c r="B357" s="101" t="str">
        <f>IF('proje ve personel bilgileri'!A200&lt;&gt;0,('proje ve personel bilgileri'!A200)," ")</f>
        <v xml:space="preserve"> </v>
      </c>
      <c r="C357" s="105"/>
      <c r="D357" s="296"/>
      <c r="E357" s="296"/>
      <c r="F357" s="296"/>
      <c r="G357" s="296"/>
      <c r="H357" s="296"/>
      <c r="I357" s="296"/>
      <c r="J357" s="296"/>
      <c r="K357" s="104">
        <f t="shared" si="20"/>
        <v>0</v>
      </c>
    </row>
    <row r="358" spans="1:11" ht="15.75" customHeight="1" x14ac:dyDescent="0.25">
      <c r="A358" s="2">
        <v>188</v>
      </c>
      <c r="B358" s="101" t="str">
        <f>IF('proje ve personel bilgileri'!A201&lt;&gt;0,('proje ve personel bilgileri'!A201)," ")</f>
        <v xml:space="preserve"> </v>
      </c>
      <c r="C358" s="105"/>
      <c r="D358" s="296"/>
      <c r="E358" s="296"/>
      <c r="F358" s="296"/>
      <c r="G358" s="296"/>
      <c r="H358" s="296"/>
      <c r="I358" s="296"/>
      <c r="J358" s="296"/>
      <c r="K358" s="104">
        <f t="shared" si="20"/>
        <v>0</v>
      </c>
    </row>
    <row r="359" spans="1:11" ht="15.75" customHeight="1" x14ac:dyDescent="0.25">
      <c r="A359" s="1">
        <v>189</v>
      </c>
      <c r="B359" s="101" t="str">
        <f>IF('proje ve personel bilgileri'!A202&lt;&gt;0,('proje ve personel bilgileri'!A202)," ")</f>
        <v xml:space="preserve"> </v>
      </c>
      <c r="C359" s="105"/>
      <c r="D359" s="296"/>
      <c r="E359" s="296"/>
      <c r="F359" s="296"/>
      <c r="G359" s="296"/>
      <c r="H359" s="296"/>
      <c r="I359" s="296"/>
      <c r="J359" s="296"/>
      <c r="K359" s="104">
        <f t="shared" si="20"/>
        <v>0</v>
      </c>
    </row>
    <row r="360" spans="1:11" ht="15.75" customHeight="1" x14ac:dyDescent="0.25">
      <c r="A360" s="2">
        <v>190</v>
      </c>
      <c r="B360" s="101" t="str">
        <f>IF('proje ve personel bilgileri'!A203&lt;&gt;0,('proje ve personel bilgileri'!A203)," ")</f>
        <v xml:space="preserve"> </v>
      </c>
      <c r="C360" s="105"/>
      <c r="D360" s="296"/>
      <c r="E360" s="296"/>
      <c r="F360" s="296"/>
      <c r="G360" s="296"/>
      <c r="H360" s="296"/>
      <c r="I360" s="296"/>
      <c r="J360" s="296"/>
      <c r="K360" s="104">
        <f t="shared" si="20"/>
        <v>0</v>
      </c>
    </row>
    <row r="361" spans="1:11" ht="15.75" customHeight="1" x14ac:dyDescent="0.25">
      <c r="A361" s="1">
        <v>191</v>
      </c>
      <c r="B361" s="101" t="str">
        <f>IF('proje ve personel bilgileri'!A204&lt;&gt;0,('proje ve personel bilgileri'!A204)," ")</f>
        <v xml:space="preserve"> </v>
      </c>
      <c r="C361" s="105"/>
      <c r="D361" s="296"/>
      <c r="E361" s="296"/>
      <c r="F361" s="296"/>
      <c r="G361" s="296"/>
      <c r="H361" s="296"/>
      <c r="I361" s="296"/>
      <c r="J361" s="296"/>
      <c r="K361" s="104">
        <f t="shared" si="20"/>
        <v>0</v>
      </c>
    </row>
    <row r="362" spans="1:11" ht="15.75" customHeight="1" x14ac:dyDescent="0.25">
      <c r="A362" s="2">
        <v>192</v>
      </c>
      <c r="B362" s="101" t="str">
        <f>IF('proje ve personel bilgileri'!A205&lt;&gt;0,('proje ve personel bilgileri'!A205)," ")</f>
        <v xml:space="preserve"> </v>
      </c>
      <c r="C362" s="105"/>
      <c r="D362" s="296"/>
      <c r="E362" s="296"/>
      <c r="F362" s="296"/>
      <c r="G362" s="296"/>
      <c r="H362" s="296"/>
      <c r="I362" s="296"/>
      <c r="J362" s="296"/>
      <c r="K362" s="104">
        <f t="shared" si="20"/>
        <v>0</v>
      </c>
    </row>
    <row r="363" spans="1:11" ht="15.75" customHeight="1" x14ac:dyDescent="0.25">
      <c r="A363" s="1">
        <v>193</v>
      </c>
      <c r="B363" s="101" t="str">
        <f>IF('proje ve personel bilgileri'!A206&lt;&gt;0,('proje ve personel bilgileri'!A206)," ")</f>
        <v xml:space="preserve"> </v>
      </c>
      <c r="C363" s="105"/>
      <c r="D363" s="296"/>
      <c r="E363" s="296"/>
      <c r="F363" s="296"/>
      <c r="G363" s="296"/>
      <c r="H363" s="296"/>
      <c r="I363" s="296"/>
      <c r="J363" s="296"/>
      <c r="K363" s="104">
        <f t="shared" si="20"/>
        <v>0</v>
      </c>
    </row>
    <row r="364" spans="1:11" ht="15.75" customHeight="1" x14ac:dyDescent="0.25">
      <c r="A364" s="2">
        <v>194</v>
      </c>
      <c r="B364" s="101" t="str">
        <f>IF('proje ve personel bilgileri'!A207&lt;&gt;0,('proje ve personel bilgileri'!A207)," ")</f>
        <v xml:space="preserve"> </v>
      </c>
      <c r="C364" s="105"/>
      <c r="D364" s="296"/>
      <c r="E364" s="296"/>
      <c r="F364" s="296"/>
      <c r="G364" s="296"/>
      <c r="H364" s="296"/>
      <c r="I364" s="296"/>
      <c r="J364" s="296"/>
      <c r="K364" s="104">
        <f t="shared" si="20"/>
        <v>0</v>
      </c>
    </row>
    <row r="365" spans="1:11" ht="15.75" customHeight="1" x14ac:dyDescent="0.25">
      <c r="A365" s="1">
        <v>195</v>
      </c>
      <c r="B365" s="101" t="str">
        <f>IF('proje ve personel bilgileri'!A208&lt;&gt;0,('proje ve personel bilgileri'!A208)," ")</f>
        <v xml:space="preserve"> </v>
      </c>
      <c r="C365" s="105"/>
      <c r="D365" s="296"/>
      <c r="E365" s="296"/>
      <c r="F365" s="296"/>
      <c r="G365" s="296"/>
      <c r="H365" s="296"/>
      <c r="I365" s="296"/>
      <c r="J365" s="296"/>
      <c r="K365" s="104">
        <f t="shared" si="20"/>
        <v>0</v>
      </c>
    </row>
    <row r="366" spans="1:11" ht="15.75" customHeight="1" x14ac:dyDescent="0.25">
      <c r="A366" s="2">
        <v>196</v>
      </c>
      <c r="B366" s="101" t="str">
        <f>IF('proje ve personel bilgileri'!A209&lt;&gt;0,('proje ve personel bilgileri'!A209)," ")</f>
        <v xml:space="preserve"> </v>
      </c>
      <c r="C366" s="105"/>
      <c r="D366" s="296"/>
      <c r="E366" s="296"/>
      <c r="F366" s="296"/>
      <c r="G366" s="296"/>
      <c r="H366" s="296"/>
      <c r="I366" s="296"/>
      <c r="J366" s="296"/>
      <c r="K366" s="104">
        <f t="shared" si="20"/>
        <v>0</v>
      </c>
    </row>
    <row r="367" spans="1:11" ht="15.75" customHeight="1" x14ac:dyDescent="0.25">
      <c r="A367" s="1">
        <v>197</v>
      </c>
      <c r="B367" s="101" t="str">
        <f>IF('proje ve personel bilgileri'!A210&lt;&gt;0,('proje ve personel bilgileri'!A210)," ")</f>
        <v xml:space="preserve"> </v>
      </c>
      <c r="C367" s="105"/>
      <c r="D367" s="296"/>
      <c r="E367" s="296"/>
      <c r="F367" s="296"/>
      <c r="G367" s="296"/>
      <c r="H367" s="296"/>
      <c r="I367" s="296"/>
      <c r="J367" s="296"/>
      <c r="K367" s="104">
        <f t="shared" si="20"/>
        <v>0</v>
      </c>
    </row>
    <row r="368" spans="1:11" ht="15" customHeight="1" x14ac:dyDescent="0.25">
      <c r="A368" s="2">
        <v>198</v>
      </c>
      <c r="B368" s="101" t="str">
        <f>IF('proje ve personel bilgileri'!A211&lt;&gt;0,('proje ve personel bilgileri'!A211)," ")</f>
        <v xml:space="preserve"> </v>
      </c>
      <c r="C368" s="105"/>
      <c r="D368" s="296"/>
      <c r="E368" s="296"/>
      <c r="F368" s="296"/>
      <c r="G368" s="296"/>
      <c r="H368" s="296"/>
      <c r="I368" s="296"/>
      <c r="J368" s="296"/>
      <c r="K368" s="104">
        <f t="shared" si="20"/>
        <v>0</v>
      </c>
    </row>
    <row r="369" spans="1:11" ht="15.75" customHeight="1" x14ac:dyDescent="0.25">
      <c r="A369" s="341" t="s">
        <v>99</v>
      </c>
      <c r="B369" s="342"/>
      <c r="C369" s="7" t="str">
        <f t="shared" ref="C369:J369" si="21">IF($K$28&lt;&gt;0,SUM(C351:C368)," ")</f>
        <v xml:space="preserve"> </v>
      </c>
      <c r="D369" s="8" t="str">
        <f t="shared" si="21"/>
        <v xml:space="preserve"> </v>
      </c>
      <c r="E369" s="8" t="str">
        <f t="shared" si="21"/>
        <v xml:space="preserve"> </v>
      </c>
      <c r="F369" s="8" t="str">
        <f t="shared" si="21"/>
        <v xml:space="preserve"> </v>
      </c>
      <c r="G369" s="8" t="str">
        <f t="shared" si="21"/>
        <v xml:space="preserve"> </v>
      </c>
      <c r="H369" s="8" t="str">
        <f t="shared" si="21"/>
        <v xml:space="preserve"> </v>
      </c>
      <c r="I369" s="8" t="str">
        <f t="shared" si="21"/>
        <v xml:space="preserve"> </v>
      </c>
      <c r="J369" s="8" t="str">
        <f t="shared" si="21"/>
        <v xml:space="preserve"> </v>
      </c>
      <c r="K369" s="9">
        <f>SUM(K351:K368)+K334</f>
        <v>0</v>
      </c>
    </row>
    <row r="370" spans="1:11" ht="15" customHeight="1" x14ac:dyDescent="0.25">
      <c r="A370" s="300"/>
    </row>
    <row r="371" spans="1:11" ht="23.25" customHeight="1" x14ac:dyDescent="0.25">
      <c r="A371" s="332" t="s">
        <v>100</v>
      </c>
      <c r="B371" s="332"/>
      <c r="C371" s="332"/>
      <c r="D371" s="332"/>
      <c r="E371" s="332"/>
      <c r="F371" s="332"/>
      <c r="G371" s="332"/>
      <c r="H371" s="332"/>
      <c r="I371" s="332"/>
      <c r="J371" s="332"/>
      <c r="K371" s="332"/>
    </row>
    <row r="372" spans="1:11" ht="15" customHeight="1" x14ac:dyDescent="0.25">
      <c r="A372" s="51"/>
    </row>
    <row r="373" spans="1:11" ht="15" customHeight="1" x14ac:dyDescent="0.25">
      <c r="A373" s="298" t="s">
        <v>101</v>
      </c>
    </row>
    <row r="374" spans="1:11" ht="15" customHeight="1" x14ac:dyDescent="0.25">
      <c r="C374" s="298" t="s">
        <v>102</v>
      </c>
      <c r="E374" s="298" t="s">
        <v>103</v>
      </c>
    </row>
    <row r="375" spans="1:11" ht="15.75" customHeight="1" x14ac:dyDescent="0.25">
      <c r="A375" s="348" t="s">
        <v>85</v>
      </c>
      <c r="B375" s="348"/>
      <c r="C375" s="348"/>
      <c r="D375" s="348"/>
      <c r="E375" s="348"/>
      <c r="F375" s="348"/>
      <c r="G375" s="348"/>
      <c r="H375" s="348"/>
      <c r="I375" s="348"/>
      <c r="J375" s="348"/>
      <c r="K375" s="348"/>
    </row>
    <row r="376" spans="1:11" ht="15" customHeight="1" x14ac:dyDescent="0.25">
      <c r="A376" s="70"/>
      <c r="B376" s="70"/>
      <c r="C376" s="70"/>
      <c r="D376" s="70"/>
      <c r="E376" s="70"/>
      <c r="F376" s="78">
        <f>'proje ve personel bilgileri'!$B$5</f>
        <v>0</v>
      </c>
      <c r="G376" s="72">
        <f>IF('proje ve personel bilgileri'!$B$6=1,"/ Şubat ayına aittir.",(IF('proje ve personel bilgileri'!$B$6=2,"/ Ağustos ayına aittir.",0)))</f>
        <v>0</v>
      </c>
      <c r="H376" s="70"/>
      <c r="I376" s="70"/>
      <c r="J376" s="70"/>
      <c r="K376" s="70"/>
    </row>
    <row r="377" spans="1:11" ht="18.75" customHeight="1" x14ac:dyDescent="0.25">
      <c r="K377" s="4" t="s">
        <v>86</v>
      </c>
    </row>
    <row r="378" spans="1:11" ht="15.75" customHeight="1" x14ac:dyDescent="0.25">
      <c r="A378" s="349" t="s">
        <v>2</v>
      </c>
      <c r="B378" s="350"/>
      <c r="C378" s="351">
        <f>'proje ve personel bilgileri'!$B$2</f>
        <v>0</v>
      </c>
      <c r="D378" s="352"/>
      <c r="E378" s="352"/>
      <c r="F378" s="352"/>
      <c r="G378" s="352"/>
      <c r="H378" s="352"/>
      <c r="I378" s="352"/>
      <c r="J378" s="352"/>
      <c r="K378" s="353"/>
    </row>
    <row r="379" spans="1:11" ht="15.75" customHeight="1" x14ac:dyDescent="0.25">
      <c r="A379" s="354" t="s">
        <v>4</v>
      </c>
      <c r="B379" s="355"/>
      <c r="C379" s="356">
        <f>'proje ve personel bilgileri'!$B$3</f>
        <v>0</v>
      </c>
      <c r="D379" s="357"/>
      <c r="E379" s="357"/>
      <c r="F379" s="357"/>
      <c r="G379" s="357"/>
      <c r="H379" s="357"/>
      <c r="I379" s="357"/>
      <c r="J379" s="357"/>
      <c r="K379" s="358"/>
    </row>
    <row r="380" spans="1:11" ht="15" customHeight="1" x14ac:dyDescent="0.25">
      <c r="A380" s="343" t="s">
        <v>87</v>
      </c>
      <c r="B380" s="343" t="s">
        <v>15</v>
      </c>
      <c r="C380" s="343" t="s">
        <v>88</v>
      </c>
      <c r="D380" s="344" t="s">
        <v>89</v>
      </c>
      <c r="E380" s="346"/>
      <c r="F380" s="347"/>
      <c r="G380" s="343" t="s">
        <v>90</v>
      </c>
      <c r="H380" s="333" t="s">
        <v>91</v>
      </c>
      <c r="I380" s="333" t="s">
        <v>92</v>
      </c>
      <c r="J380" s="333" t="s">
        <v>93</v>
      </c>
      <c r="K380" s="336" t="s">
        <v>94</v>
      </c>
    </row>
    <row r="381" spans="1:11" ht="21" customHeight="1" x14ac:dyDescent="0.25">
      <c r="A381" s="338"/>
      <c r="B381" s="338"/>
      <c r="C381" s="338"/>
      <c r="D381" s="345"/>
      <c r="E381" s="339" t="s">
        <v>95</v>
      </c>
      <c r="F381" s="340"/>
      <c r="G381" s="338"/>
      <c r="H381" s="334"/>
      <c r="I381" s="334"/>
      <c r="J381" s="334"/>
      <c r="K381" s="337"/>
    </row>
    <row r="382" spans="1:11" ht="60.75" customHeight="1" x14ac:dyDescent="0.25">
      <c r="A382" s="338"/>
      <c r="B382" s="338"/>
      <c r="C382" s="338"/>
      <c r="D382" s="345"/>
      <c r="E382" s="5" t="s">
        <v>104</v>
      </c>
      <c r="F382" s="5" t="s">
        <v>97</v>
      </c>
      <c r="G382" s="338"/>
      <c r="H382" s="334"/>
      <c r="I382" s="335"/>
      <c r="J382" s="335"/>
      <c r="K382" s="338"/>
    </row>
    <row r="383" spans="1:11" ht="15.75" customHeight="1" x14ac:dyDescent="0.25">
      <c r="A383" s="338"/>
      <c r="B383" s="338"/>
      <c r="C383" s="338"/>
      <c r="D383" s="345"/>
      <c r="E383" s="6" t="s">
        <v>98</v>
      </c>
      <c r="F383" s="6" t="s">
        <v>98</v>
      </c>
      <c r="G383" s="294" t="s">
        <v>98</v>
      </c>
      <c r="H383" s="294" t="s">
        <v>98</v>
      </c>
      <c r="I383" s="297" t="s">
        <v>98</v>
      </c>
      <c r="J383" s="6" t="s">
        <v>98</v>
      </c>
      <c r="K383" s="338"/>
    </row>
    <row r="384" spans="1:11" ht="15.75" customHeight="1" x14ac:dyDescent="0.25">
      <c r="A384" s="1">
        <v>199</v>
      </c>
      <c r="B384" s="101" t="str">
        <f>IF('proje ve personel bilgileri'!A212&lt;&gt;0,('proje ve personel bilgileri'!A212)," ")</f>
        <v xml:space="preserve"> </v>
      </c>
      <c r="C384" s="102"/>
      <c r="D384" s="103"/>
      <c r="E384" s="103"/>
      <c r="F384" s="103"/>
      <c r="G384" s="103"/>
      <c r="H384" s="103"/>
      <c r="I384" s="103"/>
      <c r="J384" s="103"/>
      <c r="K384" s="104">
        <f t="shared" ref="K384:K401" si="22">IF(D384&lt;&gt;0,SUM(D384+E384+F384+G384-H384-I384-J384),0)</f>
        <v>0</v>
      </c>
    </row>
    <row r="385" spans="1:11" ht="15.75" customHeight="1" x14ac:dyDescent="0.25">
      <c r="A385" s="2">
        <v>200</v>
      </c>
      <c r="B385" s="101" t="str">
        <f>IF('proje ve personel bilgileri'!A213&lt;&gt;0,('proje ve personel bilgileri'!A213)," ")</f>
        <v xml:space="preserve"> </v>
      </c>
      <c r="C385" s="105"/>
      <c r="D385" s="296"/>
      <c r="E385" s="296"/>
      <c r="F385" s="296"/>
      <c r="G385" s="296"/>
      <c r="H385" s="296"/>
      <c r="I385" s="296"/>
      <c r="J385" s="296"/>
      <c r="K385" s="104">
        <f t="shared" si="22"/>
        <v>0</v>
      </c>
    </row>
    <row r="386" spans="1:11" ht="15.75" customHeight="1" x14ac:dyDescent="0.25">
      <c r="A386" s="1">
        <v>201</v>
      </c>
      <c r="B386" s="101" t="str">
        <f>IF('proje ve personel bilgileri'!A214&lt;&gt;0,('proje ve personel bilgileri'!A214)," ")</f>
        <v xml:space="preserve"> </v>
      </c>
      <c r="C386" s="105"/>
      <c r="D386" s="296"/>
      <c r="E386" s="296"/>
      <c r="F386" s="296"/>
      <c r="G386" s="296"/>
      <c r="H386" s="296"/>
      <c r="I386" s="296"/>
      <c r="J386" s="296"/>
      <c r="K386" s="104">
        <f t="shared" si="22"/>
        <v>0</v>
      </c>
    </row>
    <row r="387" spans="1:11" ht="15.75" customHeight="1" x14ac:dyDescent="0.25">
      <c r="A387" s="2">
        <v>202</v>
      </c>
      <c r="B387" s="101" t="str">
        <f>IF('proje ve personel bilgileri'!A215&lt;&gt;0,('proje ve personel bilgileri'!A215)," ")</f>
        <v xml:space="preserve"> </v>
      </c>
      <c r="C387" s="105"/>
      <c r="D387" s="296"/>
      <c r="E387" s="296"/>
      <c r="F387" s="296"/>
      <c r="G387" s="296"/>
      <c r="H387" s="296"/>
      <c r="I387" s="296"/>
      <c r="J387" s="296"/>
      <c r="K387" s="104">
        <f t="shared" si="22"/>
        <v>0</v>
      </c>
    </row>
    <row r="388" spans="1:11" ht="15.75" customHeight="1" x14ac:dyDescent="0.25">
      <c r="A388" s="1">
        <v>203</v>
      </c>
      <c r="B388" s="101" t="str">
        <f>IF('proje ve personel bilgileri'!A216&lt;&gt;0,('proje ve personel bilgileri'!A216)," ")</f>
        <v xml:space="preserve"> </v>
      </c>
      <c r="C388" s="105"/>
      <c r="D388" s="296"/>
      <c r="E388" s="296"/>
      <c r="F388" s="296"/>
      <c r="G388" s="296"/>
      <c r="H388" s="296"/>
      <c r="I388" s="296"/>
      <c r="J388" s="296"/>
      <c r="K388" s="104">
        <f t="shared" si="22"/>
        <v>0</v>
      </c>
    </row>
    <row r="389" spans="1:11" ht="15.75" customHeight="1" x14ac:dyDescent="0.25">
      <c r="A389" s="2">
        <v>204</v>
      </c>
      <c r="B389" s="101" t="str">
        <f>IF('proje ve personel bilgileri'!A217&lt;&gt;0,('proje ve personel bilgileri'!A217)," ")</f>
        <v xml:space="preserve"> </v>
      </c>
      <c r="C389" s="105"/>
      <c r="D389" s="296"/>
      <c r="E389" s="296"/>
      <c r="F389" s="296"/>
      <c r="G389" s="296"/>
      <c r="H389" s="296"/>
      <c r="I389" s="296"/>
      <c r="J389" s="296"/>
      <c r="K389" s="104">
        <f t="shared" si="22"/>
        <v>0</v>
      </c>
    </row>
    <row r="390" spans="1:11" ht="15.75" customHeight="1" x14ac:dyDescent="0.25">
      <c r="A390" s="1">
        <v>205</v>
      </c>
      <c r="B390" s="101" t="str">
        <f>IF('proje ve personel bilgileri'!A218&lt;&gt;0,('proje ve personel bilgileri'!A218)," ")</f>
        <v xml:space="preserve"> </v>
      </c>
      <c r="C390" s="105"/>
      <c r="D390" s="296"/>
      <c r="E390" s="296"/>
      <c r="F390" s="296"/>
      <c r="G390" s="296"/>
      <c r="H390" s="296"/>
      <c r="I390" s="296"/>
      <c r="J390" s="296"/>
      <c r="K390" s="104">
        <f t="shared" si="22"/>
        <v>0</v>
      </c>
    </row>
    <row r="391" spans="1:11" ht="15.75" customHeight="1" x14ac:dyDescent="0.25">
      <c r="A391" s="2">
        <v>206</v>
      </c>
      <c r="B391" s="101" t="str">
        <f>IF('proje ve personel bilgileri'!A219&lt;&gt;0,('proje ve personel bilgileri'!A219)," ")</f>
        <v xml:space="preserve"> </v>
      </c>
      <c r="C391" s="105"/>
      <c r="D391" s="296"/>
      <c r="E391" s="296"/>
      <c r="F391" s="296"/>
      <c r="G391" s="296"/>
      <c r="H391" s="296"/>
      <c r="I391" s="296"/>
      <c r="J391" s="296"/>
      <c r="K391" s="104">
        <f t="shared" si="22"/>
        <v>0</v>
      </c>
    </row>
    <row r="392" spans="1:11" ht="15.75" customHeight="1" x14ac:dyDescent="0.25">
      <c r="A392" s="1">
        <v>207</v>
      </c>
      <c r="B392" s="101" t="str">
        <f>IF('proje ve personel bilgileri'!A220&lt;&gt;0,('proje ve personel bilgileri'!A220)," ")</f>
        <v xml:space="preserve"> </v>
      </c>
      <c r="C392" s="105"/>
      <c r="D392" s="296"/>
      <c r="E392" s="296"/>
      <c r="F392" s="296"/>
      <c r="G392" s="296"/>
      <c r="H392" s="296"/>
      <c r="I392" s="296"/>
      <c r="J392" s="296"/>
      <c r="K392" s="104">
        <f t="shared" si="22"/>
        <v>0</v>
      </c>
    </row>
    <row r="393" spans="1:11" ht="15.75" customHeight="1" x14ac:dyDescent="0.25">
      <c r="A393" s="2">
        <v>208</v>
      </c>
      <c r="B393" s="101" t="str">
        <f>IF('proje ve personel bilgileri'!A221&lt;&gt;0,('proje ve personel bilgileri'!A221)," ")</f>
        <v xml:space="preserve"> </v>
      </c>
      <c r="C393" s="105"/>
      <c r="D393" s="296"/>
      <c r="E393" s="296"/>
      <c r="F393" s="296"/>
      <c r="G393" s="296"/>
      <c r="H393" s="296"/>
      <c r="I393" s="296"/>
      <c r="J393" s="296"/>
      <c r="K393" s="104">
        <f t="shared" si="22"/>
        <v>0</v>
      </c>
    </row>
    <row r="394" spans="1:11" ht="15.75" customHeight="1" x14ac:dyDescent="0.25">
      <c r="A394" s="1">
        <v>209</v>
      </c>
      <c r="B394" s="101" t="str">
        <f>IF('proje ve personel bilgileri'!A222&lt;&gt;0,('proje ve personel bilgileri'!A222)," ")</f>
        <v xml:space="preserve"> </v>
      </c>
      <c r="C394" s="105"/>
      <c r="D394" s="296"/>
      <c r="E394" s="296"/>
      <c r="F394" s="296"/>
      <c r="G394" s="296"/>
      <c r="H394" s="296"/>
      <c r="I394" s="296"/>
      <c r="J394" s="296"/>
      <c r="K394" s="104">
        <f t="shared" si="22"/>
        <v>0</v>
      </c>
    </row>
    <row r="395" spans="1:11" ht="15.75" customHeight="1" x14ac:dyDescent="0.25">
      <c r="A395" s="2">
        <v>210</v>
      </c>
      <c r="B395" s="101" t="str">
        <f>IF('proje ve personel bilgileri'!A223&lt;&gt;0,('proje ve personel bilgileri'!A223)," ")</f>
        <v xml:space="preserve"> </v>
      </c>
      <c r="C395" s="105"/>
      <c r="D395" s="296"/>
      <c r="E395" s="296"/>
      <c r="F395" s="296"/>
      <c r="G395" s="296"/>
      <c r="H395" s="296"/>
      <c r="I395" s="296"/>
      <c r="J395" s="296"/>
      <c r="K395" s="104">
        <f t="shared" si="22"/>
        <v>0</v>
      </c>
    </row>
    <row r="396" spans="1:11" ht="15.75" customHeight="1" x14ac:dyDescent="0.25">
      <c r="A396" s="1">
        <v>211</v>
      </c>
      <c r="B396" s="101" t="str">
        <f>IF('proje ve personel bilgileri'!A224&lt;&gt;0,('proje ve personel bilgileri'!A224)," ")</f>
        <v xml:space="preserve"> </v>
      </c>
      <c r="C396" s="105"/>
      <c r="D396" s="296"/>
      <c r="E396" s="296"/>
      <c r="F396" s="296"/>
      <c r="G396" s="296"/>
      <c r="H396" s="296"/>
      <c r="I396" s="296"/>
      <c r="J396" s="296"/>
      <c r="K396" s="104">
        <f t="shared" si="22"/>
        <v>0</v>
      </c>
    </row>
    <row r="397" spans="1:11" ht="15.75" customHeight="1" x14ac:dyDescent="0.25">
      <c r="A397" s="2">
        <v>212</v>
      </c>
      <c r="B397" s="101" t="str">
        <f>IF('proje ve personel bilgileri'!A225&lt;&gt;0,('proje ve personel bilgileri'!A225)," ")</f>
        <v xml:space="preserve"> </v>
      </c>
      <c r="C397" s="105"/>
      <c r="D397" s="296"/>
      <c r="E397" s="296"/>
      <c r="F397" s="296"/>
      <c r="G397" s="296"/>
      <c r="H397" s="296"/>
      <c r="I397" s="296"/>
      <c r="J397" s="296"/>
      <c r="K397" s="104">
        <f t="shared" si="22"/>
        <v>0</v>
      </c>
    </row>
    <row r="398" spans="1:11" ht="15.75" customHeight="1" x14ac:dyDescent="0.25">
      <c r="A398" s="1">
        <v>213</v>
      </c>
      <c r="B398" s="101" t="str">
        <f>IF('proje ve personel bilgileri'!A226&lt;&gt;0,('proje ve personel bilgileri'!A226)," ")</f>
        <v xml:space="preserve"> </v>
      </c>
      <c r="C398" s="105"/>
      <c r="D398" s="296"/>
      <c r="E398" s="296"/>
      <c r="F398" s="296"/>
      <c r="G398" s="296"/>
      <c r="H398" s="296"/>
      <c r="I398" s="296"/>
      <c r="J398" s="296"/>
      <c r="K398" s="104">
        <f t="shared" si="22"/>
        <v>0</v>
      </c>
    </row>
    <row r="399" spans="1:11" ht="15.75" customHeight="1" x14ac:dyDescent="0.25">
      <c r="A399" s="2">
        <v>214</v>
      </c>
      <c r="B399" s="101" t="str">
        <f>IF('proje ve personel bilgileri'!A227&lt;&gt;0,('proje ve personel bilgileri'!A227)," ")</f>
        <v xml:space="preserve"> </v>
      </c>
      <c r="C399" s="105"/>
      <c r="D399" s="296"/>
      <c r="E399" s="296"/>
      <c r="F399" s="296"/>
      <c r="G399" s="296"/>
      <c r="H399" s="296"/>
      <c r="I399" s="296"/>
      <c r="J399" s="296"/>
      <c r="K399" s="104">
        <f t="shared" si="22"/>
        <v>0</v>
      </c>
    </row>
    <row r="400" spans="1:11" ht="15.75" customHeight="1" x14ac:dyDescent="0.25">
      <c r="A400" s="1">
        <v>215</v>
      </c>
      <c r="B400" s="101" t="str">
        <f>IF('proje ve personel bilgileri'!A228&lt;&gt;0,('proje ve personel bilgileri'!A228)," ")</f>
        <v xml:space="preserve"> </v>
      </c>
      <c r="C400" s="105"/>
      <c r="D400" s="296"/>
      <c r="E400" s="296"/>
      <c r="F400" s="296"/>
      <c r="G400" s="296"/>
      <c r="H400" s="296"/>
      <c r="I400" s="296"/>
      <c r="J400" s="296"/>
      <c r="K400" s="104">
        <f t="shared" si="22"/>
        <v>0</v>
      </c>
    </row>
    <row r="401" spans="1:11" ht="15" customHeight="1" x14ac:dyDescent="0.25">
      <c r="A401" s="2">
        <v>216</v>
      </c>
      <c r="B401" s="101" t="str">
        <f>IF('proje ve personel bilgileri'!A229&lt;&gt;0,('proje ve personel bilgileri'!A229)," ")</f>
        <v xml:space="preserve"> </v>
      </c>
      <c r="C401" s="105"/>
      <c r="D401" s="296"/>
      <c r="E401" s="296"/>
      <c r="F401" s="296"/>
      <c r="G401" s="296"/>
      <c r="H401" s="296"/>
      <c r="I401" s="296"/>
      <c r="J401" s="296"/>
      <c r="K401" s="104">
        <f t="shared" si="22"/>
        <v>0</v>
      </c>
    </row>
    <row r="402" spans="1:11" ht="15.75" customHeight="1" x14ac:dyDescent="0.25">
      <c r="A402" s="341" t="s">
        <v>99</v>
      </c>
      <c r="B402" s="342"/>
      <c r="C402" s="7" t="str">
        <f t="shared" ref="C402:J402" si="23">IF($K$28&lt;&gt;0,SUM(C384:C401)," ")</f>
        <v xml:space="preserve"> </v>
      </c>
      <c r="D402" s="8" t="str">
        <f t="shared" si="23"/>
        <v xml:space="preserve"> </v>
      </c>
      <c r="E402" s="8" t="str">
        <f t="shared" si="23"/>
        <v xml:space="preserve"> </v>
      </c>
      <c r="F402" s="8" t="str">
        <f t="shared" si="23"/>
        <v xml:space="preserve"> </v>
      </c>
      <c r="G402" s="8" t="str">
        <f t="shared" si="23"/>
        <v xml:space="preserve"> </v>
      </c>
      <c r="H402" s="8" t="str">
        <f t="shared" si="23"/>
        <v xml:space="preserve"> </v>
      </c>
      <c r="I402" s="8" t="str">
        <f t="shared" si="23"/>
        <v xml:space="preserve"> </v>
      </c>
      <c r="J402" s="8" t="str">
        <f t="shared" si="23"/>
        <v xml:space="preserve"> </v>
      </c>
      <c r="K402" s="9">
        <f>SUM(K384:K401)+K369</f>
        <v>0</v>
      </c>
    </row>
    <row r="403" spans="1:11" ht="15" customHeight="1" x14ac:dyDescent="0.25">
      <c r="A403" s="300"/>
    </row>
    <row r="404" spans="1:11" ht="27" customHeight="1" x14ac:dyDescent="0.25">
      <c r="A404" s="332" t="s">
        <v>100</v>
      </c>
      <c r="B404" s="332"/>
      <c r="C404" s="332"/>
      <c r="D404" s="332"/>
      <c r="E404" s="332"/>
      <c r="F404" s="332"/>
      <c r="G404" s="332"/>
      <c r="H404" s="332"/>
      <c r="I404" s="332"/>
      <c r="J404" s="332"/>
      <c r="K404" s="332"/>
    </row>
    <row r="405" spans="1:11" ht="15" customHeight="1" x14ac:dyDescent="0.25">
      <c r="A405" s="51"/>
    </row>
    <row r="406" spans="1:11" ht="15" customHeight="1" x14ac:dyDescent="0.25">
      <c r="A406" s="298" t="s">
        <v>101</v>
      </c>
    </row>
    <row r="407" spans="1:11" ht="15" customHeight="1" x14ac:dyDescent="0.25">
      <c r="C407" s="298" t="s">
        <v>102</v>
      </c>
      <c r="E407" s="298" t="s">
        <v>103</v>
      </c>
    </row>
    <row r="410" spans="1:11" ht="15.75" customHeight="1" x14ac:dyDescent="0.25">
      <c r="A410" s="348" t="s">
        <v>85</v>
      </c>
      <c r="B410" s="348"/>
      <c r="C410" s="348"/>
      <c r="D410" s="348"/>
      <c r="E410" s="348"/>
      <c r="F410" s="348"/>
      <c r="G410" s="348"/>
      <c r="H410" s="348"/>
      <c r="I410" s="348"/>
      <c r="J410" s="348"/>
      <c r="K410" s="348"/>
    </row>
    <row r="411" spans="1:11" ht="15" customHeight="1" x14ac:dyDescent="0.25">
      <c r="A411" s="70"/>
      <c r="B411" s="70"/>
      <c r="C411" s="70"/>
      <c r="D411" s="70"/>
      <c r="E411" s="70"/>
      <c r="F411" s="78">
        <f>'proje ve personel bilgileri'!$B$5</f>
        <v>0</v>
      </c>
      <c r="G411" s="72">
        <f>IF('proje ve personel bilgileri'!$B$6=1,"/ Şubat ayına aittir.",(IF('proje ve personel bilgileri'!$B$6=2,"/ Ağustos ayına aittir.",0)))</f>
        <v>0</v>
      </c>
      <c r="H411" s="70"/>
      <c r="I411" s="70"/>
      <c r="J411" s="70"/>
      <c r="K411" s="70"/>
    </row>
    <row r="412" spans="1:11" ht="18.75" customHeight="1" x14ac:dyDescent="0.25">
      <c r="K412" s="4" t="s">
        <v>86</v>
      </c>
    </row>
    <row r="413" spans="1:11" ht="15.75" customHeight="1" x14ac:dyDescent="0.25">
      <c r="A413" s="349" t="s">
        <v>2</v>
      </c>
      <c r="B413" s="350"/>
      <c r="C413" s="351">
        <f>'proje ve personel bilgileri'!$B$2</f>
        <v>0</v>
      </c>
      <c r="D413" s="352"/>
      <c r="E413" s="352"/>
      <c r="F413" s="352"/>
      <c r="G413" s="352"/>
      <c r="H413" s="352"/>
      <c r="I413" s="352"/>
      <c r="J413" s="352"/>
      <c r="K413" s="353"/>
    </row>
    <row r="414" spans="1:11" ht="15.75" customHeight="1" x14ac:dyDescent="0.25">
      <c r="A414" s="354" t="s">
        <v>4</v>
      </c>
      <c r="B414" s="355"/>
      <c r="C414" s="356">
        <f>'proje ve personel bilgileri'!$B$3</f>
        <v>0</v>
      </c>
      <c r="D414" s="357"/>
      <c r="E414" s="357"/>
      <c r="F414" s="357"/>
      <c r="G414" s="357"/>
      <c r="H414" s="357"/>
      <c r="I414" s="357"/>
      <c r="J414" s="357"/>
      <c r="K414" s="358"/>
    </row>
    <row r="415" spans="1:11" ht="15" customHeight="1" x14ac:dyDescent="0.25">
      <c r="A415" s="343" t="s">
        <v>87</v>
      </c>
      <c r="B415" s="343" t="s">
        <v>15</v>
      </c>
      <c r="C415" s="343" t="s">
        <v>88</v>
      </c>
      <c r="D415" s="344" t="s">
        <v>89</v>
      </c>
      <c r="E415" s="346"/>
      <c r="F415" s="347"/>
      <c r="G415" s="343" t="s">
        <v>90</v>
      </c>
      <c r="H415" s="333" t="s">
        <v>91</v>
      </c>
      <c r="I415" s="333" t="s">
        <v>92</v>
      </c>
      <c r="J415" s="333" t="s">
        <v>93</v>
      </c>
      <c r="K415" s="336" t="s">
        <v>94</v>
      </c>
    </row>
    <row r="416" spans="1:11" ht="23.25" customHeight="1" x14ac:dyDescent="0.25">
      <c r="A416" s="338"/>
      <c r="B416" s="338"/>
      <c r="C416" s="338"/>
      <c r="D416" s="345"/>
      <c r="E416" s="339" t="s">
        <v>95</v>
      </c>
      <c r="F416" s="340"/>
      <c r="G416" s="338"/>
      <c r="H416" s="334"/>
      <c r="I416" s="334"/>
      <c r="J416" s="334"/>
      <c r="K416" s="337"/>
    </row>
    <row r="417" spans="1:11" ht="60.75" customHeight="1" x14ac:dyDescent="0.25">
      <c r="A417" s="338"/>
      <c r="B417" s="338"/>
      <c r="C417" s="338"/>
      <c r="D417" s="345"/>
      <c r="E417" s="5" t="s">
        <v>106</v>
      </c>
      <c r="F417" s="5" t="s">
        <v>97</v>
      </c>
      <c r="G417" s="338"/>
      <c r="H417" s="334"/>
      <c r="I417" s="335"/>
      <c r="J417" s="335"/>
      <c r="K417" s="338"/>
    </row>
    <row r="418" spans="1:11" ht="15.75" customHeight="1" x14ac:dyDescent="0.25">
      <c r="A418" s="338"/>
      <c r="B418" s="338"/>
      <c r="C418" s="338"/>
      <c r="D418" s="345"/>
      <c r="E418" s="6" t="s">
        <v>98</v>
      </c>
      <c r="F418" s="6" t="s">
        <v>98</v>
      </c>
      <c r="G418" s="294" t="s">
        <v>98</v>
      </c>
      <c r="H418" s="294" t="s">
        <v>98</v>
      </c>
      <c r="I418" s="297" t="s">
        <v>98</v>
      </c>
      <c r="J418" s="6" t="s">
        <v>98</v>
      </c>
      <c r="K418" s="338"/>
    </row>
    <row r="419" spans="1:11" ht="15.75" customHeight="1" x14ac:dyDescent="0.25">
      <c r="A419" s="1">
        <v>217</v>
      </c>
      <c r="B419" s="101" t="str">
        <f>IF('proje ve personel bilgileri'!A230&lt;&gt;0,('proje ve personel bilgileri'!A230)," ")</f>
        <v xml:space="preserve"> </v>
      </c>
      <c r="C419" s="102"/>
      <c r="D419" s="103"/>
      <c r="E419" s="103"/>
      <c r="F419" s="103"/>
      <c r="G419" s="103"/>
      <c r="H419" s="103"/>
      <c r="I419" s="103"/>
      <c r="J419" s="103"/>
      <c r="K419" s="104">
        <f t="shared" ref="K419:K436" si="24">IF(D419&lt;&gt;0,SUM(D419+E419+F419+G419-H419-I419-J419),0)</f>
        <v>0</v>
      </c>
    </row>
    <row r="420" spans="1:11" ht="15.75" customHeight="1" x14ac:dyDescent="0.25">
      <c r="A420" s="2">
        <v>218</v>
      </c>
      <c r="B420" s="101" t="str">
        <f>IF('proje ve personel bilgileri'!A231&lt;&gt;0,('proje ve personel bilgileri'!A231)," ")</f>
        <v xml:space="preserve"> </v>
      </c>
      <c r="C420" s="105"/>
      <c r="D420" s="296"/>
      <c r="E420" s="296"/>
      <c r="F420" s="296"/>
      <c r="G420" s="296"/>
      <c r="H420" s="296"/>
      <c r="I420" s="296"/>
      <c r="J420" s="296"/>
      <c r="K420" s="104">
        <f t="shared" si="24"/>
        <v>0</v>
      </c>
    </row>
    <row r="421" spans="1:11" ht="15.75" customHeight="1" x14ac:dyDescent="0.25">
      <c r="A421" s="1">
        <v>219</v>
      </c>
      <c r="B421" s="101" t="str">
        <f>IF('proje ve personel bilgileri'!A232&lt;&gt;0,('proje ve personel bilgileri'!A232)," ")</f>
        <v xml:space="preserve"> </v>
      </c>
      <c r="C421" s="105"/>
      <c r="D421" s="296"/>
      <c r="E421" s="296"/>
      <c r="F421" s="296"/>
      <c r="G421" s="296"/>
      <c r="H421" s="296"/>
      <c r="I421" s="296"/>
      <c r="J421" s="296"/>
      <c r="K421" s="104">
        <f t="shared" si="24"/>
        <v>0</v>
      </c>
    </row>
    <row r="422" spans="1:11" ht="15.75" customHeight="1" x14ac:dyDescent="0.25">
      <c r="A422" s="2">
        <v>220</v>
      </c>
      <c r="B422" s="101" t="str">
        <f>IF('proje ve personel bilgileri'!A233&lt;&gt;0,('proje ve personel bilgileri'!A233)," ")</f>
        <v xml:space="preserve"> </v>
      </c>
      <c r="C422" s="105"/>
      <c r="D422" s="296"/>
      <c r="E422" s="296"/>
      <c r="F422" s="296"/>
      <c r="G422" s="296"/>
      <c r="H422" s="296"/>
      <c r="I422" s="296"/>
      <c r="J422" s="296"/>
      <c r="K422" s="104">
        <f t="shared" si="24"/>
        <v>0</v>
      </c>
    </row>
    <row r="423" spans="1:11" ht="15.75" customHeight="1" x14ac:dyDescent="0.25">
      <c r="A423" s="1">
        <v>221</v>
      </c>
      <c r="B423" s="101" t="str">
        <f>IF('proje ve personel bilgileri'!A234&lt;&gt;0,('proje ve personel bilgileri'!A234)," ")</f>
        <v xml:space="preserve"> </v>
      </c>
      <c r="C423" s="105"/>
      <c r="D423" s="296"/>
      <c r="E423" s="296"/>
      <c r="F423" s="296"/>
      <c r="G423" s="296"/>
      <c r="H423" s="296"/>
      <c r="I423" s="296"/>
      <c r="J423" s="296"/>
      <c r="K423" s="104">
        <f t="shared" si="24"/>
        <v>0</v>
      </c>
    </row>
    <row r="424" spans="1:11" ht="15.75" customHeight="1" x14ac:dyDescent="0.25">
      <c r="A424" s="2">
        <v>222</v>
      </c>
      <c r="B424" s="101" t="str">
        <f>IF('proje ve personel bilgileri'!A235&lt;&gt;0,('proje ve personel bilgileri'!A235)," ")</f>
        <v xml:space="preserve"> </v>
      </c>
      <c r="C424" s="105"/>
      <c r="D424" s="296"/>
      <c r="E424" s="296"/>
      <c r="F424" s="296"/>
      <c r="G424" s="296"/>
      <c r="H424" s="296"/>
      <c r="I424" s="296"/>
      <c r="J424" s="296"/>
      <c r="K424" s="104">
        <f t="shared" si="24"/>
        <v>0</v>
      </c>
    </row>
    <row r="425" spans="1:11" ht="15.75" customHeight="1" x14ac:dyDescent="0.25">
      <c r="A425" s="1">
        <v>223</v>
      </c>
      <c r="B425" s="101" t="str">
        <f>IF('proje ve personel bilgileri'!A236&lt;&gt;0,('proje ve personel bilgileri'!A236)," ")</f>
        <v xml:space="preserve"> </v>
      </c>
      <c r="C425" s="105"/>
      <c r="D425" s="296"/>
      <c r="E425" s="296"/>
      <c r="F425" s="296"/>
      <c r="G425" s="296"/>
      <c r="H425" s="296"/>
      <c r="I425" s="296"/>
      <c r="J425" s="296"/>
      <c r="K425" s="104">
        <f t="shared" si="24"/>
        <v>0</v>
      </c>
    </row>
    <row r="426" spans="1:11" ht="15.75" customHeight="1" x14ac:dyDescent="0.25">
      <c r="A426" s="2">
        <v>224</v>
      </c>
      <c r="B426" s="101" t="str">
        <f>IF('proje ve personel bilgileri'!A237&lt;&gt;0,('proje ve personel bilgileri'!A237)," ")</f>
        <v xml:space="preserve"> </v>
      </c>
      <c r="C426" s="105"/>
      <c r="D426" s="296"/>
      <c r="E426" s="296"/>
      <c r="F426" s="296"/>
      <c r="G426" s="296"/>
      <c r="H426" s="296"/>
      <c r="I426" s="296"/>
      <c r="J426" s="296"/>
      <c r="K426" s="104">
        <f t="shared" si="24"/>
        <v>0</v>
      </c>
    </row>
    <row r="427" spans="1:11" ht="15.75" customHeight="1" x14ac:dyDescent="0.25">
      <c r="A427" s="1">
        <v>225</v>
      </c>
      <c r="B427" s="101" t="str">
        <f>IF('proje ve personel bilgileri'!A238&lt;&gt;0,('proje ve personel bilgileri'!A238)," ")</f>
        <v xml:space="preserve"> </v>
      </c>
      <c r="C427" s="105"/>
      <c r="D427" s="296"/>
      <c r="E427" s="296"/>
      <c r="F427" s="296"/>
      <c r="G427" s="296"/>
      <c r="H427" s="296"/>
      <c r="I427" s="296"/>
      <c r="J427" s="296"/>
      <c r="K427" s="104">
        <f t="shared" si="24"/>
        <v>0</v>
      </c>
    </row>
    <row r="428" spans="1:11" ht="15.75" customHeight="1" x14ac:dyDescent="0.25">
      <c r="A428" s="2">
        <v>226</v>
      </c>
      <c r="B428" s="101" t="str">
        <f>IF('proje ve personel bilgileri'!A239&lt;&gt;0,('proje ve personel bilgileri'!A239)," ")</f>
        <v xml:space="preserve"> </v>
      </c>
      <c r="C428" s="105"/>
      <c r="D428" s="296"/>
      <c r="E428" s="296"/>
      <c r="F428" s="296"/>
      <c r="G428" s="296"/>
      <c r="H428" s="296"/>
      <c r="I428" s="296"/>
      <c r="J428" s="296"/>
      <c r="K428" s="104">
        <f t="shared" si="24"/>
        <v>0</v>
      </c>
    </row>
    <row r="429" spans="1:11" ht="15.75" customHeight="1" x14ac:dyDescent="0.25">
      <c r="A429" s="1">
        <v>227</v>
      </c>
      <c r="B429" s="101" t="str">
        <f>IF('proje ve personel bilgileri'!A240&lt;&gt;0,('proje ve personel bilgileri'!A240)," ")</f>
        <v xml:space="preserve"> </v>
      </c>
      <c r="C429" s="105"/>
      <c r="D429" s="296"/>
      <c r="E429" s="296"/>
      <c r="F429" s="296"/>
      <c r="G429" s="296"/>
      <c r="H429" s="296"/>
      <c r="I429" s="296"/>
      <c r="J429" s="296"/>
      <c r="K429" s="104">
        <f t="shared" si="24"/>
        <v>0</v>
      </c>
    </row>
    <row r="430" spans="1:11" ht="15.75" customHeight="1" x14ac:dyDescent="0.25">
      <c r="A430" s="2">
        <v>228</v>
      </c>
      <c r="B430" s="101" t="str">
        <f>IF('proje ve personel bilgileri'!A241&lt;&gt;0,('proje ve personel bilgileri'!A241)," ")</f>
        <v xml:space="preserve"> </v>
      </c>
      <c r="C430" s="105"/>
      <c r="D430" s="296"/>
      <c r="E430" s="296"/>
      <c r="F430" s="296"/>
      <c r="G430" s="296"/>
      <c r="H430" s="296"/>
      <c r="I430" s="296"/>
      <c r="J430" s="296"/>
      <c r="K430" s="104">
        <f t="shared" si="24"/>
        <v>0</v>
      </c>
    </row>
    <row r="431" spans="1:11" ht="15.75" customHeight="1" x14ac:dyDescent="0.25">
      <c r="A431" s="1">
        <v>229</v>
      </c>
      <c r="B431" s="101" t="str">
        <f>IF('proje ve personel bilgileri'!A242&lt;&gt;0,('proje ve personel bilgileri'!A242)," ")</f>
        <v xml:space="preserve"> </v>
      </c>
      <c r="C431" s="105"/>
      <c r="D431" s="296"/>
      <c r="E431" s="296"/>
      <c r="F431" s="296"/>
      <c r="G431" s="296"/>
      <c r="H431" s="296"/>
      <c r="I431" s="296"/>
      <c r="J431" s="296"/>
      <c r="K431" s="104">
        <f t="shared" si="24"/>
        <v>0</v>
      </c>
    </row>
    <row r="432" spans="1:11" ht="15.75" customHeight="1" x14ac:dyDescent="0.25">
      <c r="A432" s="2">
        <v>230</v>
      </c>
      <c r="B432" s="101" t="str">
        <f>IF('proje ve personel bilgileri'!A243&lt;&gt;0,('proje ve personel bilgileri'!A243)," ")</f>
        <v xml:space="preserve"> </v>
      </c>
      <c r="C432" s="105"/>
      <c r="D432" s="296"/>
      <c r="E432" s="296"/>
      <c r="F432" s="296"/>
      <c r="G432" s="296"/>
      <c r="H432" s="296"/>
      <c r="I432" s="296"/>
      <c r="J432" s="296"/>
      <c r="K432" s="104">
        <f t="shared" si="24"/>
        <v>0</v>
      </c>
    </row>
    <row r="433" spans="1:11" ht="15.75" customHeight="1" x14ac:dyDescent="0.25">
      <c r="A433" s="1">
        <v>231</v>
      </c>
      <c r="B433" s="101" t="str">
        <f>IF('proje ve personel bilgileri'!A244&lt;&gt;0,('proje ve personel bilgileri'!A244)," ")</f>
        <v xml:space="preserve"> </v>
      </c>
      <c r="C433" s="105"/>
      <c r="D433" s="296"/>
      <c r="E433" s="296"/>
      <c r="F433" s="296"/>
      <c r="G433" s="296"/>
      <c r="H433" s="296"/>
      <c r="I433" s="296"/>
      <c r="J433" s="296"/>
      <c r="K433" s="104">
        <f t="shared" si="24"/>
        <v>0</v>
      </c>
    </row>
    <row r="434" spans="1:11" ht="15.75" customHeight="1" x14ac:dyDescent="0.25">
      <c r="A434" s="2">
        <v>232</v>
      </c>
      <c r="B434" s="101" t="str">
        <f>IF('proje ve personel bilgileri'!A245&lt;&gt;0,('proje ve personel bilgileri'!A245)," ")</f>
        <v xml:space="preserve"> </v>
      </c>
      <c r="C434" s="105"/>
      <c r="D434" s="296"/>
      <c r="E434" s="296"/>
      <c r="F434" s="296"/>
      <c r="G434" s="296"/>
      <c r="H434" s="296"/>
      <c r="I434" s="296"/>
      <c r="J434" s="296"/>
      <c r="K434" s="104">
        <f t="shared" si="24"/>
        <v>0</v>
      </c>
    </row>
    <row r="435" spans="1:11" ht="15.75" customHeight="1" x14ac:dyDescent="0.25">
      <c r="A435" s="1">
        <v>233</v>
      </c>
      <c r="B435" s="101" t="str">
        <f>IF('proje ve personel bilgileri'!A246&lt;&gt;0,('proje ve personel bilgileri'!A246)," ")</f>
        <v xml:space="preserve"> </v>
      </c>
      <c r="C435" s="105"/>
      <c r="D435" s="296"/>
      <c r="E435" s="296"/>
      <c r="F435" s="296"/>
      <c r="G435" s="296"/>
      <c r="H435" s="296"/>
      <c r="I435" s="296"/>
      <c r="J435" s="296"/>
      <c r="K435" s="104">
        <f t="shared" si="24"/>
        <v>0</v>
      </c>
    </row>
    <row r="436" spans="1:11" ht="15" customHeight="1" x14ac:dyDescent="0.25">
      <c r="A436" s="2">
        <v>234</v>
      </c>
      <c r="B436" s="101" t="str">
        <f>IF('proje ve personel bilgileri'!A247&lt;&gt;0,('proje ve personel bilgileri'!A247)," ")</f>
        <v xml:space="preserve"> </v>
      </c>
      <c r="C436" s="105"/>
      <c r="D436" s="296"/>
      <c r="E436" s="296"/>
      <c r="F436" s="296"/>
      <c r="G436" s="296"/>
      <c r="H436" s="296"/>
      <c r="I436" s="296"/>
      <c r="J436" s="296"/>
      <c r="K436" s="104">
        <f t="shared" si="24"/>
        <v>0</v>
      </c>
    </row>
    <row r="437" spans="1:11" ht="15.75" customHeight="1" x14ac:dyDescent="0.25">
      <c r="A437" s="341" t="s">
        <v>99</v>
      </c>
      <c r="B437" s="342"/>
      <c r="C437" s="7" t="str">
        <f t="shared" ref="C437:J437" si="25">IF($K$28&lt;&gt;0,SUM(C419:C436)," ")</f>
        <v xml:space="preserve"> </v>
      </c>
      <c r="D437" s="8" t="str">
        <f t="shared" si="25"/>
        <v xml:space="preserve"> </v>
      </c>
      <c r="E437" s="8" t="str">
        <f t="shared" si="25"/>
        <v xml:space="preserve"> </v>
      </c>
      <c r="F437" s="8" t="str">
        <f t="shared" si="25"/>
        <v xml:space="preserve"> </v>
      </c>
      <c r="G437" s="8" t="str">
        <f t="shared" si="25"/>
        <v xml:space="preserve"> </v>
      </c>
      <c r="H437" s="8" t="str">
        <f t="shared" si="25"/>
        <v xml:space="preserve"> </v>
      </c>
      <c r="I437" s="8" t="str">
        <f t="shared" si="25"/>
        <v xml:space="preserve"> </v>
      </c>
      <c r="J437" s="8" t="str">
        <f t="shared" si="25"/>
        <v xml:space="preserve"> </v>
      </c>
      <c r="K437" s="9">
        <f>SUM(K419:K436)+K402</f>
        <v>0</v>
      </c>
    </row>
    <row r="438" spans="1:11" ht="15" customHeight="1" x14ac:dyDescent="0.25">
      <c r="A438" s="300"/>
    </row>
    <row r="439" spans="1:11" ht="24.75" customHeight="1" x14ac:dyDescent="0.25">
      <c r="A439" s="332" t="s">
        <v>100</v>
      </c>
      <c r="B439" s="332"/>
      <c r="C439" s="332"/>
      <c r="D439" s="332"/>
      <c r="E439" s="332"/>
      <c r="F439" s="332"/>
      <c r="G439" s="332"/>
      <c r="H439" s="332"/>
      <c r="I439" s="332"/>
      <c r="J439" s="332"/>
      <c r="K439" s="332"/>
    </row>
    <row r="440" spans="1:11" ht="15" customHeight="1" x14ac:dyDescent="0.25">
      <c r="A440" s="51"/>
    </row>
    <row r="441" spans="1:11" ht="15" customHeight="1" x14ac:dyDescent="0.25">
      <c r="A441" s="298" t="s">
        <v>101</v>
      </c>
    </row>
    <row r="442" spans="1:11" ht="15" customHeight="1" x14ac:dyDescent="0.25">
      <c r="C442" s="298" t="s">
        <v>102</v>
      </c>
      <c r="E442" s="298" t="s">
        <v>103</v>
      </c>
    </row>
    <row r="444" spans="1:11" ht="15.75" customHeight="1" x14ac:dyDescent="0.25">
      <c r="A444" s="348" t="s">
        <v>85</v>
      </c>
      <c r="B444" s="348"/>
      <c r="C444" s="348"/>
      <c r="D444" s="348"/>
      <c r="E444" s="348"/>
      <c r="F444" s="348"/>
      <c r="G444" s="348"/>
      <c r="H444" s="348"/>
      <c r="I444" s="348"/>
      <c r="J444" s="348"/>
      <c r="K444" s="348"/>
    </row>
    <row r="445" spans="1:11" ht="15" customHeight="1" x14ac:dyDescent="0.25">
      <c r="A445" s="70"/>
      <c r="B445" s="70"/>
      <c r="C445" s="70"/>
      <c r="D445" s="70"/>
      <c r="E445" s="70"/>
      <c r="F445" s="78">
        <f>'proje ve personel bilgileri'!$B$5</f>
        <v>0</v>
      </c>
      <c r="G445" s="72">
        <f>IF('proje ve personel bilgileri'!$B$6=1,"/ Şubat ayına aittir.",(IF('proje ve personel bilgileri'!$B$6=2,"/ Ağustos ayına aittir.",0)))</f>
        <v>0</v>
      </c>
      <c r="H445" s="70"/>
      <c r="I445" s="70"/>
      <c r="J445" s="70"/>
      <c r="K445" s="70"/>
    </row>
    <row r="446" spans="1:11" ht="18.75" customHeight="1" x14ac:dyDescent="0.25">
      <c r="K446" s="4" t="s">
        <v>86</v>
      </c>
    </row>
    <row r="447" spans="1:11" ht="15.75" customHeight="1" x14ac:dyDescent="0.25">
      <c r="A447" s="349" t="s">
        <v>2</v>
      </c>
      <c r="B447" s="350"/>
      <c r="C447" s="351">
        <f>'proje ve personel bilgileri'!$B$2</f>
        <v>0</v>
      </c>
      <c r="D447" s="352"/>
      <c r="E447" s="352"/>
      <c r="F447" s="352"/>
      <c r="G447" s="352"/>
      <c r="H447" s="352"/>
      <c r="I447" s="352"/>
      <c r="J447" s="352"/>
      <c r="K447" s="353"/>
    </row>
    <row r="448" spans="1:11" ht="15.75" customHeight="1" x14ac:dyDescent="0.25">
      <c r="A448" s="354" t="s">
        <v>4</v>
      </c>
      <c r="B448" s="355"/>
      <c r="C448" s="356">
        <f>'proje ve personel bilgileri'!$B$3</f>
        <v>0</v>
      </c>
      <c r="D448" s="357"/>
      <c r="E448" s="357"/>
      <c r="F448" s="357"/>
      <c r="G448" s="357"/>
      <c r="H448" s="357"/>
      <c r="I448" s="357"/>
      <c r="J448" s="357"/>
      <c r="K448" s="358"/>
    </row>
    <row r="449" spans="1:11" ht="15" customHeight="1" x14ac:dyDescent="0.25">
      <c r="A449" s="343" t="s">
        <v>87</v>
      </c>
      <c r="B449" s="343" t="s">
        <v>15</v>
      </c>
      <c r="C449" s="343" t="s">
        <v>88</v>
      </c>
      <c r="D449" s="344" t="s">
        <v>89</v>
      </c>
      <c r="E449" s="346"/>
      <c r="F449" s="347"/>
      <c r="G449" s="343" t="s">
        <v>90</v>
      </c>
      <c r="H449" s="333" t="s">
        <v>91</v>
      </c>
      <c r="I449" s="333" t="s">
        <v>92</v>
      </c>
      <c r="J449" s="333" t="s">
        <v>93</v>
      </c>
      <c r="K449" s="336" t="s">
        <v>94</v>
      </c>
    </row>
    <row r="450" spans="1:11" ht="23.25" customHeight="1" x14ac:dyDescent="0.25">
      <c r="A450" s="338"/>
      <c r="B450" s="338"/>
      <c r="C450" s="338"/>
      <c r="D450" s="345"/>
      <c r="E450" s="339" t="s">
        <v>95</v>
      </c>
      <c r="F450" s="340"/>
      <c r="G450" s="338"/>
      <c r="H450" s="334"/>
      <c r="I450" s="334"/>
      <c r="J450" s="334"/>
      <c r="K450" s="337"/>
    </row>
    <row r="451" spans="1:11" ht="60.75" customHeight="1" x14ac:dyDescent="0.25">
      <c r="A451" s="338"/>
      <c r="B451" s="338"/>
      <c r="C451" s="338"/>
      <c r="D451" s="345"/>
      <c r="E451" s="5" t="s">
        <v>104</v>
      </c>
      <c r="F451" s="5" t="s">
        <v>97</v>
      </c>
      <c r="G451" s="338"/>
      <c r="H451" s="334"/>
      <c r="I451" s="335"/>
      <c r="J451" s="335"/>
      <c r="K451" s="338"/>
    </row>
    <row r="452" spans="1:11" ht="15.75" customHeight="1" x14ac:dyDescent="0.25">
      <c r="A452" s="338"/>
      <c r="B452" s="338"/>
      <c r="C452" s="338"/>
      <c r="D452" s="345"/>
      <c r="E452" s="6" t="s">
        <v>98</v>
      </c>
      <c r="F452" s="6" t="s">
        <v>98</v>
      </c>
      <c r="G452" s="294" t="s">
        <v>98</v>
      </c>
      <c r="H452" s="294" t="s">
        <v>98</v>
      </c>
      <c r="I452" s="297" t="s">
        <v>98</v>
      </c>
      <c r="J452" s="6" t="s">
        <v>98</v>
      </c>
      <c r="K452" s="338"/>
    </row>
    <row r="453" spans="1:11" ht="15.75" customHeight="1" x14ac:dyDescent="0.25">
      <c r="A453" s="1">
        <v>235</v>
      </c>
      <c r="B453" s="101" t="str">
        <f>IF('proje ve personel bilgileri'!A248&lt;&gt;0,('proje ve personel bilgileri'!A248)," ")</f>
        <v xml:space="preserve"> </v>
      </c>
      <c r="C453" s="102"/>
      <c r="D453" s="103"/>
      <c r="E453" s="103"/>
      <c r="F453" s="103"/>
      <c r="G453" s="103"/>
      <c r="H453" s="103"/>
      <c r="I453" s="103"/>
      <c r="J453" s="103"/>
      <c r="K453" s="104">
        <f t="shared" ref="K453:K470" si="26">IF(D453&lt;&gt;0,SUM(D453+E453+F453+G453-H453-I453-J453),0)</f>
        <v>0</v>
      </c>
    </row>
    <row r="454" spans="1:11" ht="15.75" customHeight="1" x14ac:dyDescent="0.25">
      <c r="A454" s="2">
        <v>236</v>
      </c>
      <c r="B454" s="101" t="str">
        <f>IF('proje ve personel bilgileri'!A249&lt;&gt;0,('proje ve personel bilgileri'!A249)," ")</f>
        <v xml:space="preserve"> </v>
      </c>
      <c r="C454" s="105"/>
      <c r="D454" s="296"/>
      <c r="E454" s="296"/>
      <c r="F454" s="296"/>
      <c r="G454" s="296"/>
      <c r="H454" s="296"/>
      <c r="I454" s="296"/>
      <c r="J454" s="296"/>
      <c r="K454" s="104">
        <f t="shared" si="26"/>
        <v>0</v>
      </c>
    </row>
    <row r="455" spans="1:11" ht="15.75" customHeight="1" x14ac:dyDescent="0.25">
      <c r="A455" s="1">
        <v>237</v>
      </c>
      <c r="B455" s="101" t="str">
        <f>IF('proje ve personel bilgileri'!A250&lt;&gt;0,('proje ve personel bilgileri'!A250)," ")</f>
        <v xml:space="preserve"> </v>
      </c>
      <c r="C455" s="105"/>
      <c r="D455" s="296"/>
      <c r="E455" s="296"/>
      <c r="F455" s="296"/>
      <c r="G455" s="296"/>
      <c r="H455" s="296"/>
      <c r="I455" s="296"/>
      <c r="J455" s="296"/>
      <c r="K455" s="104">
        <f t="shared" si="26"/>
        <v>0</v>
      </c>
    </row>
    <row r="456" spans="1:11" ht="15.75" customHeight="1" x14ac:dyDescent="0.25">
      <c r="A456" s="2">
        <v>238</v>
      </c>
      <c r="B456" s="101" t="str">
        <f>IF('proje ve personel bilgileri'!A251&lt;&gt;0,('proje ve personel bilgileri'!A251)," ")</f>
        <v xml:space="preserve"> </v>
      </c>
      <c r="C456" s="105"/>
      <c r="D456" s="296"/>
      <c r="E456" s="296"/>
      <c r="F456" s="296"/>
      <c r="G456" s="296"/>
      <c r="H456" s="296"/>
      <c r="I456" s="296"/>
      <c r="J456" s="296"/>
      <c r="K456" s="104">
        <f t="shared" si="26"/>
        <v>0</v>
      </c>
    </row>
    <row r="457" spans="1:11" ht="15.75" customHeight="1" x14ac:dyDescent="0.25">
      <c r="A457" s="1">
        <v>239</v>
      </c>
      <c r="B457" s="101" t="str">
        <f>IF('proje ve personel bilgileri'!A252&lt;&gt;0,('proje ve personel bilgileri'!A252)," ")</f>
        <v xml:space="preserve"> </v>
      </c>
      <c r="C457" s="105"/>
      <c r="D457" s="296"/>
      <c r="E457" s="296"/>
      <c r="F457" s="296"/>
      <c r="G457" s="296"/>
      <c r="H457" s="296"/>
      <c r="I457" s="296"/>
      <c r="J457" s="296"/>
      <c r="K457" s="104">
        <f t="shared" si="26"/>
        <v>0</v>
      </c>
    </row>
    <row r="458" spans="1:11" ht="15.75" customHeight="1" x14ac:dyDescent="0.25">
      <c r="A458" s="2">
        <v>240</v>
      </c>
      <c r="B458" s="101" t="str">
        <f>IF('proje ve personel bilgileri'!A253&lt;&gt;0,('proje ve personel bilgileri'!A253)," ")</f>
        <v xml:space="preserve"> </v>
      </c>
      <c r="C458" s="105"/>
      <c r="D458" s="296"/>
      <c r="E458" s="296"/>
      <c r="F458" s="296"/>
      <c r="G458" s="296"/>
      <c r="H458" s="296"/>
      <c r="I458" s="296"/>
      <c r="J458" s="296"/>
      <c r="K458" s="104">
        <f t="shared" si="26"/>
        <v>0</v>
      </c>
    </row>
    <row r="459" spans="1:11" ht="15.75" customHeight="1" x14ac:dyDescent="0.25">
      <c r="A459" s="1">
        <v>241</v>
      </c>
      <c r="B459" s="101" t="str">
        <f>IF('proje ve personel bilgileri'!A254&lt;&gt;0,('proje ve personel bilgileri'!A254)," ")</f>
        <v xml:space="preserve"> </v>
      </c>
      <c r="C459" s="105"/>
      <c r="D459" s="296"/>
      <c r="E459" s="296"/>
      <c r="F459" s="296"/>
      <c r="G459" s="296"/>
      <c r="H459" s="296"/>
      <c r="I459" s="296"/>
      <c r="J459" s="296"/>
      <c r="K459" s="104">
        <f t="shared" si="26"/>
        <v>0</v>
      </c>
    </row>
    <row r="460" spans="1:11" ht="15.75" customHeight="1" x14ac:dyDescent="0.25">
      <c r="A460" s="2">
        <v>242</v>
      </c>
      <c r="B460" s="101" t="str">
        <f>IF('proje ve personel bilgileri'!A255&lt;&gt;0,('proje ve personel bilgileri'!A255)," ")</f>
        <v xml:space="preserve"> </v>
      </c>
      <c r="C460" s="105"/>
      <c r="D460" s="296"/>
      <c r="E460" s="296"/>
      <c r="F460" s="296"/>
      <c r="G460" s="296"/>
      <c r="H460" s="296"/>
      <c r="I460" s="296"/>
      <c r="J460" s="296"/>
      <c r="K460" s="104">
        <f t="shared" si="26"/>
        <v>0</v>
      </c>
    </row>
    <row r="461" spans="1:11" ht="15.75" customHeight="1" x14ac:dyDescent="0.25">
      <c r="A461" s="1">
        <v>243</v>
      </c>
      <c r="B461" s="101" t="str">
        <f>IF('proje ve personel bilgileri'!A256&lt;&gt;0,('proje ve personel bilgileri'!A256)," ")</f>
        <v xml:space="preserve"> </v>
      </c>
      <c r="C461" s="105"/>
      <c r="D461" s="296"/>
      <c r="E461" s="296"/>
      <c r="F461" s="296"/>
      <c r="G461" s="296"/>
      <c r="H461" s="296"/>
      <c r="I461" s="296"/>
      <c r="J461" s="296"/>
      <c r="K461" s="104">
        <f t="shared" si="26"/>
        <v>0</v>
      </c>
    </row>
    <row r="462" spans="1:11" ht="15.75" customHeight="1" x14ac:dyDescent="0.25">
      <c r="A462" s="2">
        <v>244</v>
      </c>
      <c r="B462" s="101" t="str">
        <f>IF('proje ve personel bilgileri'!A257&lt;&gt;0,('proje ve personel bilgileri'!A257)," ")</f>
        <v xml:space="preserve"> </v>
      </c>
      <c r="C462" s="105"/>
      <c r="D462" s="296"/>
      <c r="E462" s="296"/>
      <c r="F462" s="296"/>
      <c r="G462" s="296"/>
      <c r="H462" s="296"/>
      <c r="I462" s="296"/>
      <c r="J462" s="296"/>
      <c r="K462" s="104">
        <f t="shared" si="26"/>
        <v>0</v>
      </c>
    </row>
    <row r="463" spans="1:11" ht="15.75" customHeight="1" x14ac:dyDescent="0.25">
      <c r="A463" s="1">
        <v>245</v>
      </c>
      <c r="B463" s="101" t="str">
        <f>IF('proje ve personel bilgileri'!A258&lt;&gt;0,('proje ve personel bilgileri'!A258)," ")</f>
        <v xml:space="preserve"> </v>
      </c>
      <c r="C463" s="105"/>
      <c r="D463" s="296"/>
      <c r="E463" s="296"/>
      <c r="F463" s="296"/>
      <c r="G463" s="296"/>
      <c r="H463" s="296"/>
      <c r="I463" s="296"/>
      <c r="J463" s="296"/>
      <c r="K463" s="104">
        <f t="shared" si="26"/>
        <v>0</v>
      </c>
    </row>
    <row r="464" spans="1:11" ht="15.75" customHeight="1" x14ac:dyDescent="0.25">
      <c r="A464" s="2">
        <v>246</v>
      </c>
      <c r="B464" s="101" t="str">
        <f>IF('proje ve personel bilgileri'!A259&lt;&gt;0,('proje ve personel bilgileri'!A259)," ")</f>
        <v xml:space="preserve"> </v>
      </c>
      <c r="C464" s="105"/>
      <c r="D464" s="296"/>
      <c r="E464" s="296"/>
      <c r="F464" s="296"/>
      <c r="G464" s="296"/>
      <c r="H464" s="296"/>
      <c r="I464" s="296"/>
      <c r="J464" s="296"/>
      <c r="K464" s="104">
        <f t="shared" si="26"/>
        <v>0</v>
      </c>
    </row>
    <row r="465" spans="1:11" ht="15.75" customHeight="1" x14ac:dyDescent="0.25">
      <c r="A465" s="1">
        <v>247</v>
      </c>
      <c r="B465" s="101" t="str">
        <f>IF('proje ve personel bilgileri'!A260&lt;&gt;0,('proje ve personel bilgileri'!A260)," ")</f>
        <v xml:space="preserve"> </v>
      </c>
      <c r="C465" s="105"/>
      <c r="D465" s="296"/>
      <c r="E465" s="296"/>
      <c r="F465" s="296"/>
      <c r="G465" s="296"/>
      <c r="H465" s="296"/>
      <c r="I465" s="296"/>
      <c r="J465" s="296"/>
      <c r="K465" s="104">
        <f t="shared" si="26"/>
        <v>0</v>
      </c>
    </row>
    <row r="466" spans="1:11" ht="15.75" customHeight="1" x14ac:dyDescent="0.25">
      <c r="A466" s="2">
        <v>248</v>
      </c>
      <c r="B466" s="101" t="str">
        <f>IF('proje ve personel bilgileri'!A261&lt;&gt;0,('proje ve personel bilgileri'!A261)," ")</f>
        <v xml:space="preserve"> </v>
      </c>
      <c r="C466" s="105"/>
      <c r="D466" s="296"/>
      <c r="E466" s="296"/>
      <c r="F466" s="296"/>
      <c r="G466" s="296"/>
      <c r="H466" s="296"/>
      <c r="I466" s="296"/>
      <c r="J466" s="296"/>
      <c r="K466" s="104">
        <f t="shared" si="26"/>
        <v>0</v>
      </c>
    </row>
    <row r="467" spans="1:11" ht="15.75" customHeight="1" x14ac:dyDescent="0.25">
      <c r="A467" s="1">
        <v>249</v>
      </c>
      <c r="B467" s="101" t="str">
        <f>IF('proje ve personel bilgileri'!A262&lt;&gt;0,('proje ve personel bilgileri'!A262)," ")</f>
        <v xml:space="preserve"> </v>
      </c>
      <c r="C467" s="105"/>
      <c r="D467" s="296"/>
      <c r="E467" s="296"/>
      <c r="F467" s="296"/>
      <c r="G467" s="296"/>
      <c r="H467" s="296"/>
      <c r="I467" s="296"/>
      <c r="J467" s="296"/>
      <c r="K467" s="104">
        <f t="shared" si="26"/>
        <v>0</v>
      </c>
    </row>
    <row r="468" spans="1:11" ht="15.75" customHeight="1" x14ac:dyDescent="0.25">
      <c r="A468" s="2">
        <v>250</v>
      </c>
      <c r="B468" s="101" t="str">
        <f>IF('proje ve personel bilgileri'!A263&lt;&gt;0,('proje ve personel bilgileri'!A263)," ")</f>
        <v xml:space="preserve"> </v>
      </c>
      <c r="C468" s="105"/>
      <c r="D468" s="296"/>
      <c r="E468" s="296"/>
      <c r="F468" s="296"/>
      <c r="G468" s="296"/>
      <c r="H468" s="296"/>
      <c r="I468" s="296"/>
      <c r="J468" s="296"/>
      <c r="K468" s="104">
        <f t="shared" si="26"/>
        <v>0</v>
      </c>
    </row>
    <row r="469" spans="1:11" ht="15.75" customHeight="1" x14ac:dyDescent="0.25">
      <c r="A469" s="1">
        <v>251</v>
      </c>
      <c r="B469" s="101" t="str">
        <f>IF('proje ve personel bilgileri'!A264&lt;&gt;0,('proje ve personel bilgileri'!A264)," ")</f>
        <v xml:space="preserve"> </v>
      </c>
      <c r="C469" s="105"/>
      <c r="D469" s="296"/>
      <c r="E469" s="296"/>
      <c r="F469" s="296"/>
      <c r="G469" s="296"/>
      <c r="H469" s="296"/>
      <c r="I469" s="296"/>
      <c r="J469" s="296"/>
      <c r="K469" s="104">
        <f t="shared" si="26"/>
        <v>0</v>
      </c>
    </row>
    <row r="470" spans="1:11" ht="15" customHeight="1" x14ac:dyDescent="0.25">
      <c r="A470" s="2">
        <v>252</v>
      </c>
      <c r="B470" s="101" t="str">
        <f>IF('proje ve personel bilgileri'!A265&lt;&gt;0,('proje ve personel bilgileri'!A265)," ")</f>
        <v xml:space="preserve"> </v>
      </c>
      <c r="C470" s="105"/>
      <c r="D470" s="296"/>
      <c r="E470" s="296"/>
      <c r="F470" s="296"/>
      <c r="G470" s="296"/>
      <c r="H470" s="296"/>
      <c r="I470" s="296"/>
      <c r="J470" s="296"/>
      <c r="K470" s="104">
        <f t="shared" si="26"/>
        <v>0</v>
      </c>
    </row>
    <row r="471" spans="1:11" ht="15.75" customHeight="1" x14ac:dyDescent="0.25">
      <c r="A471" s="341" t="s">
        <v>99</v>
      </c>
      <c r="B471" s="342"/>
      <c r="C471" s="7" t="str">
        <f t="shared" ref="C471:J471" si="27">IF($K$28&lt;&gt;0,SUM(C453:C470)," ")</f>
        <v xml:space="preserve"> </v>
      </c>
      <c r="D471" s="8" t="str">
        <f t="shared" si="27"/>
        <v xml:space="preserve"> </v>
      </c>
      <c r="E471" s="8" t="str">
        <f t="shared" si="27"/>
        <v xml:space="preserve"> </v>
      </c>
      <c r="F471" s="8" t="str">
        <f t="shared" si="27"/>
        <v xml:space="preserve"> </v>
      </c>
      <c r="G471" s="8" t="str">
        <f t="shared" si="27"/>
        <v xml:space="preserve"> </v>
      </c>
      <c r="H471" s="8" t="str">
        <f t="shared" si="27"/>
        <v xml:space="preserve"> </v>
      </c>
      <c r="I471" s="8" t="str">
        <f t="shared" si="27"/>
        <v xml:space="preserve"> </v>
      </c>
      <c r="J471" s="8" t="str">
        <f t="shared" si="27"/>
        <v xml:space="preserve"> </v>
      </c>
      <c r="K471" s="9">
        <f>SUM(K453:K470)+K437</f>
        <v>0</v>
      </c>
    </row>
    <row r="472" spans="1:11" ht="15" customHeight="1" x14ac:dyDescent="0.25">
      <c r="A472" s="300"/>
    </row>
    <row r="473" spans="1:11" ht="25.5" customHeight="1" x14ac:dyDescent="0.25">
      <c r="A473" s="332" t="s">
        <v>100</v>
      </c>
      <c r="B473" s="332"/>
      <c r="C473" s="332"/>
      <c r="D473" s="332"/>
      <c r="E473" s="332"/>
      <c r="F473" s="332"/>
      <c r="G473" s="332"/>
      <c r="H473" s="332"/>
      <c r="I473" s="332"/>
      <c r="J473" s="332"/>
      <c r="K473" s="332"/>
    </row>
    <row r="474" spans="1:11" ht="15" customHeight="1" x14ac:dyDescent="0.25">
      <c r="A474" s="51"/>
    </row>
    <row r="475" spans="1:11" ht="15" customHeight="1" x14ac:dyDescent="0.25">
      <c r="A475" s="298" t="s">
        <v>101</v>
      </c>
    </row>
    <row r="476" spans="1:11" ht="15" customHeight="1" x14ac:dyDescent="0.25">
      <c r="C476" s="298" t="s">
        <v>102</v>
      </c>
      <c r="E476" s="298" t="s">
        <v>103</v>
      </c>
    </row>
    <row r="478" spans="1:11" ht="15.75" customHeight="1" x14ac:dyDescent="0.25">
      <c r="A478" s="348" t="s">
        <v>85</v>
      </c>
      <c r="B478" s="348"/>
      <c r="C478" s="348"/>
      <c r="D478" s="348"/>
      <c r="E478" s="348"/>
      <c r="F478" s="348"/>
      <c r="G478" s="348"/>
      <c r="H478" s="348"/>
      <c r="I478" s="348"/>
      <c r="J478" s="348"/>
      <c r="K478" s="348"/>
    </row>
    <row r="479" spans="1:11" ht="15" customHeight="1" x14ac:dyDescent="0.25">
      <c r="A479" s="70"/>
      <c r="B479" s="70"/>
      <c r="C479" s="70"/>
      <c r="D479" s="70"/>
      <c r="E479" s="70"/>
      <c r="F479" s="78">
        <f>'proje ve personel bilgileri'!$B$5</f>
        <v>0</v>
      </c>
      <c r="G479" s="72">
        <f>IF('proje ve personel bilgileri'!$B$6=1,"/ Şubat ayına aittir.",(IF('proje ve personel bilgileri'!$B$6=2,"/ Ağustos ayına aittir.",0)))</f>
        <v>0</v>
      </c>
      <c r="H479" s="70"/>
      <c r="I479" s="70"/>
      <c r="J479" s="70"/>
      <c r="K479" s="70"/>
    </row>
    <row r="480" spans="1:11" ht="18.75" customHeight="1" x14ac:dyDescent="0.25">
      <c r="K480" s="4" t="s">
        <v>86</v>
      </c>
    </row>
    <row r="481" spans="1:11" ht="15.75" customHeight="1" x14ac:dyDescent="0.25">
      <c r="A481" s="349" t="s">
        <v>2</v>
      </c>
      <c r="B481" s="350"/>
      <c r="C481" s="351">
        <f>'proje ve personel bilgileri'!$B$2</f>
        <v>0</v>
      </c>
      <c r="D481" s="352"/>
      <c r="E481" s="352"/>
      <c r="F481" s="352"/>
      <c r="G481" s="352"/>
      <c r="H481" s="352"/>
      <c r="I481" s="352"/>
      <c r="J481" s="352"/>
      <c r="K481" s="353"/>
    </row>
    <row r="482" spans="1:11" ht="15.75" customHeight="1" x14ac:dyDescent="0.25">
      <c r="A482" s="354" t="s">
        <v>4</v>
      </c>
      <c r="B482" s="355"/>
      <c r="C482" s="356">
        <f>'proje ve personel bilgileri'!$B$3</f>
        <v>0</v>
      </c>
      <c r="D482" s="357"/>
      <c r="E482" s="357"/>
      <c r="F482" s="357"/>
      <c r="G482" s="357"/>
      <c r="H482" s="357"/>
      <c r="I482" s="357"/>
      <c r="J482" s="357"/>
      <c r="K482" s="358"/>
    </row>
    <row r="483" spans="1:11" ht="15" customHeight="1" x14ac:dyDescent="0.25">
      <c r="A483" s="343" t="s">
        <v>87</v>
      </c>
      <c r="B483" s="343" t="s">
        <v>15</v>
      </c>
      <c r="C483" s="343" t="s">
        <v>88</v>
      </c>
      <c r="D483" s="344" t="s">
        <v>89</v>
      </c>
      <c r="E483" s="346"/>
      <c r="F483" s="347"/>
      <c r="G483" s="343" t="s">
        <v>90</v>
      </c>
      <c r="H483" s="333" t="s">
        <v>91</v>
      </c>
      <c r="I483" s="333" t="s">
        <v>92</v>
      </c>
      <c r="J483" s="333" t="s">
        <v>93</v>
      </c>
      <c r="K483" s="336" t="s">
        <v>94</v>
      </c>
    </row>
    <row r="484" spans="1:11" ht="23.25" customHeight="1" x14ac:dyDescent="0.25">
      <c r="A484" s="338"/>
      <c r="B484" s="338"/>
      <c r="C484" s="338"/>
      <c r="D484" s="345"/>
      <c r="E484" s="339" t="s">
        <v>95</v>
      </c>
      <c r="F484" s="340"/>
      <c r="G484" s="338"/>
      <c r="H484" s="334"/>
      <c r="I484" s="334"/>
      <c r="J484" s="334"/>
      <c r="K484" s="337"/>
    </row>
    <row r="485" spans="1:11" ht="60.75" customHeight="1" x14ac:dyDescent="0.25">
      <c r="A485" s="338"/>
      <c r="B485" s="338"/>
      <c r="C485" s="338"/>
      <c r="D485" s="345"/>
      <c r="E485" s="5" t="s">
        <v>104</v>
      </c>
      <c r="F485" s="5" t="s">
        <v>97</v>
      </c>
      <c r="G485" s="338"/>
      <c r="H485" s="334"/>
      <c r="I485" s="335"/>
      <c r="J485" s="335"/>
      <c r="K485" s="338"/>
    </row>
    <row r="486" spans="1:11" ht="15.75" customHeight="1" x14ac:dyDescent="0.25">
      <c r="A486" s="338"/>
      <c r="B486" s="338"/>
      <c r="C486" s="338"/>
      <c r="D486" s="345"/>
      <c r="E486" s="6" t="s">
        <v>98</v>
      </c>
      <c r="F486" s="6" t="s">
        <v>98</v>
      </c>
      <c r="G486" s="294" t="s">
        <v>98</v>
      </c>
      <c r="H486" s="294" t="s">
        <v>98</v>
      </c>
      <c r="I486" s="297" t="s">
        <v>98</v>
      </c>
      <c r="J486" s="6" t="s">
        <v>98</v>
      </c>
      <c r="K486" s="338"/>
    </row>
    <row r="487" spans="1:11" ht="15.75" customHeight="1" x14ac:dyDescent="0.25">
      <c r="A487" s="1">
        <v>253</v>
      </c>
      <c r="B487" s="101" t="str">
        <f>IF('proje ve personel bilgileri'!A266&lt;&gt;0,('proje ve personel bilgileri'!A266)," ")</f>
        <v xml:space="preserve"> </v>
      </c>
      <c r="C487" s="102"/>
      <c r="D487" s="103"/>
      <c r="E487" s="103"/>
      <c r="F487" s="103"/>
      <c r="G487" s="103"/>
      <c r="H487" s="103"/>
      <c r="I487" s="103"/>
      <c r="J487" s="103"/>
      <c r="K487" s="104">
        <f t="shared" ref="K487:K504" si="28">IF(D487&lt;&gt;0,SUM(D487+E487+F487+G487-H487-I487-J487),0)</f>
        <v>0</v>
      </c>
    </row>
    <row r="488" spans="1:11" ht="15.75" customHeight="1" x14ac:dyDescent="0.25">
      <c r="A488" s="2">
        <v>254</v>
      </c>
      <c r="B488" s="101" t="str">
        <f>IF('proje ve personel bilgileri'!A267&lt;&gt;0,('proje ve personel bilgileri'!A267)," ")</f>
        <v xml:space="preserve"> </v>
      </c>
      <c r="C488" s="105"/>
      <c r="D488" s="296"/>
      <c r="E488" s="296"/>
      <c r="F488" s="296"/>
      <c r="G488" s="296"/>
      <c r="H488" s="296"/>
      <c r="I488" s="296"/>
      <c r="J488" s="296"/>
      <c r="K488" s="104">
        <f t="shared" si="28"/>
        <v>0</v>
      </c>
    </row>
    <row r="489" spans="1:11" ht="15.75" customHeight="1" x14ac:dyDescent="0.25">
      <c r="A489" s="1">
        <v>255</v>
      </c>
      <c r="B489" s="101" t="str">
        <f>IF('proje ve personel bilgileri'!A268&lt;&gt;0,('proje ve personel bilgileri'!A268)," ")</f>
        <v xml:space="preserve"> </v>
      </c>
      <c r="C489" s="105"/>
      <c r="D489" s="296"/>
      <c r="E489" s="296"/>
      <c r="F489" s="296"/>
      <c r="G489" s="296"/>
      <c r="H489" s="296"/>
      <c r="I489" s="296"/>
      <c r="J489" s="296"/>
      <c r="K489" s="104">
        <f t="shared" si="28"/>
        <v>0</v>
      </c>
    </row>
    <row r="490" spans="1:11" ht="15.75" customHeight="1" x14ac:dyDescent="0.25">
      <c r="A490" s="2">
        <v>256</v>
      </c>
      <c r="B490" s="101" t="str">
        <f>IF('proje ve personel bilgileri'!A269&lt;&gt;0,('proje ve personel bilgileri'!A269)," ")</f>
        <v xml:space="preserve"> </v>
      </c>
      <c r="C490" s="105"/>
      <c r="D490" s="296"/>
      <c r="E490" s="296"/>
      <c r="F490" s="296"/>
      <c r="G490" s="296"/>
      <c r="H490" s="296"/>
      <c r="I490" s="296"/>
      <c r="J490" s="296"/>
      <c r="K490" s="104">
        <f t="shared" si="28"/>
        <v>0</v>
      </c>
    </row>
    <row r="491" spans="1:11" ht="15.75" customHeight="1" x14ac:dyDescent="0.25">
      <c r="A491" s="1">
        <v>257</v>
      </c>
      <c r="B491" s="101" t="str">
        <f>IF('proje ve personel bilgileri'!A270&lt;&gt;0,('proje ve personel bilgileri'!A270)," ")</f>
        <v xml:space="preserve"> </v>
      </c>
      <c r="C491" s="105"/>
      <c r="D491" s="296"/>
      <c r="E491" s="296"/>
      <c r="F491" s="296"/>
      <c r="G491" s="296"/>
      <c r="H491" s="296"/>
      <c r="I491" s="296"/>
      <c r="J491" s="296"/>
      <c r="K491" s="104">
        <f t="shared" si="28"/>
        <v>0</v>
      </c>
    </row>
    <row r="492" spans="1:11" ht="15.75" customHeight="1" x14ac:dyDescent="0.25">
      <c r="A492" s="2">
        <v>258</v>
      </c>
      <c r="B492" s="101" t="str">
        <f>IF('proje ve personel bilgileri'!A271&lt;&gt;0,('proje ve personel bilgileri'!A271)," ")</f>
        <v xml:space="preserve"> </v>
      </c>
      <c r="C492" s="105"/>
      <c r="D492" s="296"/>
      <c r="E492" s="296"/>
      <c r="F492" s="296"/>
      <c r="G492" s="296"/>
      <c r="H492" s="296"/>
      <c r="I492" s="296"/>
      <c r="J492" s="296"/>
      <c r="K492" s="104">
        <f t="shared" si="28"/>
        <v>0</v>
      </c>
    </row>
    <row r="493" spans="1:11" ht="15.75" customHeight="1" x14ac:dyDescent="0.25">
      <c r="A493" s="1">
        <v>259</v>
      </c>
      <c r="B493" s="101" t="str">
        <f>IF('proje ve personel bilgileri'!A272&lt;&gt;0,('proje ve personel bilgileri'!A272)," ")</f>
        <v xml:space="preserve"> </v>
      </c>
      <c r="C493" s="105"/>
      <c r="D493" s="296"/>
      <c r="E493" s="296"/>
      <c r="F493" s="296"/>
      <c r="G493" s="296"/>
      <c r="H493" s="296"/>
      <c r="I493" s="296"/>
      <c r="J493" s="296"/>
      <c r="K493" s="104">
        <f t="shared" si="28"/>
        <v>0</v>
      </c>
    </row>
    <row r="494" spans="1:11" ht="15.75" customHeight="1" x14ac:dyDescent="0.25">
      <c r="A494" s="2">
        <v>260</v>
      </c>
      <c r="B494" s="101" t="str">
        <f>IF('proje ve personel bilgileri'!A273&lt;&gt;0,('proje ve personel bilgileri'!A273)," ")</f>
        <v xml:space="preserve"> </v>
      </c>
      <c r="C494" s="105"/>
      <c r="D494" s="296"/>
      <c r="E494" s="296"/>
      <c r="F494" s="296"/>
      <c r="G494" s="296"/>
      <c r="H494" s="296"/>
      <c r="I494" s="296"/>
      <c r="J494" s="296"/>
      <c r="K494" s="104">
        <f t="shared" si="28"/>
        <v>0</v>
      </c>
    </row>
    <row r="495" spans="1:11" ht="15.75" customHeight="1" x14ac:dyDescent="0.25">
      <c r="A495" s="1">
        <v>261</v>
      </c>
      <c r="B495" s="101" t="str">
        <f>IF('proje ve personel bilgileri'!A274&lt;&gt;0,('proje ve personel bilgileri'!A274)," ")</f>
        <v xml:space="preserve"> </v>
      </c>
      <c r="C495" s="105"/>
      <c r="D495" s="296"/>
      <c r="E495" s="296"/>
      <c r="F495" s="296"/>
      <c r="G495" s="296"/>
      <c r="H495" s="296"/>
      <c r="I495" s="296"/>
      <c r="J495" s="296"/>
      <c r="K495" s="104">
        <f t="shared" si="28"/>
        <v>0</v>
      </c>
    </row>
    <row r="496" spans="1:11" ht="15.75" customHeight="1" x14ac:dyDescent="0.25">
      <c r="A496" s="2">
        <v>262</v>
      </c>
      <c r="B496" s="101" t="str">
        <f>IF('proje ve personel bilgileri'!A275&lt;&gt;0,('proje ve personel bilgileri'!A275)," ")</f>
        <v xml:space="preserve"> </v>
      </c>
      <c r="C496" s="105"/>
      <c r="D496" s="296"/>
      <c r="E496" s="296"/>
      <c r="F496" s="296"/>
      <c r="G496" s="296"/>
      <c r="H496" s="296"/>
      <c r="I496" s="296"/>
      <c r="J496" s="296"/>
      <c r="K496" s="104">
        <f t="shared" si="28"/>
        <v>0</v>
      </c>
    </row>
    <row r="497" spans="1:11" ht="15.75" customHeight="1" x14ac:dyDescent="0.25">
      <c r="A497" s="1">
        <v>263</v>
      </c>
      <c r="B497" s="101" t="str">
        <f>IF('proje ve personel bilgileri'!A276&lt;&gt;0,('proje ve personel bilgileri'!A276)," ")</f>
        <v xml:space="preserve"> </v>
      </c>
      <c r="C497" s="105"/>
      <c r="D497" s="296"/>
      <c r="E497" s="296"/>
      <c r="F497" s="296"/>
      <c r="G497" s="296"/>
      <c r="H497" s="296"/>
      <c r="I497" s="296"/>
      <c r="J497" s="296"/>
      <c r="K497" s="104">
        <f t="shared" si="28"/>
        <v>0</v>
      </c>
    </row>
    <row r="498" spans="1:11" ht="15.75" customHeight="1" x14ac:dyDescent="0.25">
      <c r="A498" s="2">
        <v>264</v>
      </c>
      <c r="B498" s="101" t="str">
        <f>IF('proje ve personel bilgileri'!A277&lt;&gt;0,('proje ve personel bilgileri'!A277)," ")</f>
        <v xml:space="preserve"> </v>
      </c>
      <c r="C498" s="105"/>
      <c r="D498" s="296"/>
      <c r="E498" s="296"/>
      <c r="F498" s="296"/>
      <c r="G498" s="296"/>
      <c r="H498" s="296"/>
      <c r="I498" s="296"/>
      <c r="J498" s="296"/>
      <c r="K498" s="104">
        <f t="shared" si="28"/>
        <v>0</v>
      </c>
    </row>
    <row r="499" spans="1:11" ht="15.75" customHeight="1" x14ac:dyDescent="0.25">
      <c r="A499" s="1">
        <v>265</v>
      </c>
      <c r="B499" s="101" t="str">
        <f>IF('proje ve personel bilgileri'!A278&lt;&gt;0,('proje ve personel bilgileri'!A278)," ")</f>
        <v xml:space="preserve"> </v>
      </c>
      <c r="C499" s="105"/>
      <c r="D499" s="296"/>
      <c r="E499" s="296"/>
      <c r="F499" s="296"/>
      <c r="G499" s="296"/>
      <c r="H499" s="296"/>
      <c r="I499" s="296"/>
      <c r="J499" s="296"/>
      <c r="K499" s="104">
        <f t="shared" si="28"/>
        <v>0</v>
      </c>
    </row>
    <row r="500" spans="1:11" ht="15.75" customHeight="1" x14ac:dyDescent="0.25">
      <c r="A500" s="2">
        <v>266</v>
      </c>
      <c r="B500" s="101" t="str">
        <f>IF('proje ve personel bilgileri'!A279&lt;&gt;0,('proje ve personel bilgileri'!A279)," ")</f>
        <v xml:space="preserve"> </v>
      </c>
      <c r="C500" s="105"/>
      <c r="D500" s="296"/>
      <c r="E500" s="296"/>
      <c r="F500" s="296"/>
      <c r="G500" s="296"/>
      <c r="H500" s="296"/>
      <c r="I500" s="296"/>
      <c r="J500" s="296"/>
      <c r="K500" s="104">
        <f t="shared" si="28"/>
        <v>0</v>
      </c>
    </row>
    <row r="501" spans="1:11" ht="15.75" customHeight="1" x14ac:dyDescent="0.25">
      <c r="A501" s="1">
        <v>267</v>
      </c>
      <c r="B501" s="101" t="str">
        <f>IF('proje ve personel bilgileri'!A280&lt;&gt;0,('proje ve personel bilgileri'!A280)," ")</f>
        <v xml:space="preserve"> </v>
      </c>
      <c r="C501" s="105"/>
      <c r="D501" s="296"/>
      <c r="E501" s="296"/>
      <c r="F501" s="296"/>
      <c r="G501" s="296"/>
      <c r="H501" s="296"/>
      <c r="I501" s="296"/>
      <c r="J501" s="296"/>
      <c r="K501" s="104">
        <f t="shared" si="28"/>
        <v>0</v>
      </c>
    </row>
    <row r="502" spans="1:11" ht="15.75" customHeight="1" x14ac:dyDescent="0.25">
      <c r="A502" s="2">
        <v>268</v>
      </c>
      <c r="B502" s="101" t="str">
        <f>IF('proje ve personel bilgileri'!A281&lt;&gt;0,('proje ve personel bilgileri'!A281)," ")</f>
        <v xml:space="preserve"> </v>
      </c>
      <c r="C502" s="105"/>
      <c r="D502" s="296"/>
      <c r="E502" s="296"/>
      <c r="F502" s="296"/>
      <c r="G502" s="296"/>
      <c r="H502" s="296"/>
      <c r="I502" s="296"/>
      <c r="J502" s="296"/>
      <c r="K502" s="104">
        <f t="shared" si="28"/>
        <v>0</v>
      </c>
    </row>
    <row r="503" spans="1:11" ht="15.75" customHeight="1" x14ac:dyDescent="0.25">
      <c r="A503" s="1">
        <v>269</v>
      </c>
      <c r="B503" s="101" t="str">
        <f>IF('proje ve personel bilgileri'!A282&lt;&gt;0,('proje ve personel bilgileri'!A282)," ")</f>
        <v xml:space="preserve"> </v>
      </c>
      <c r="C503" s="105"/>
      <c r="D503" s="296"/>
      <c r="E503" s="296"/>
      <c r="F503" s="296"/>
      <c r="G503" s="296"/>
      <c r="H503" s="296"/>
      <c r="I503" s="296"/>
      <c r="J503" s="296"/>
      <c r="K503" s="104">
        <f t="shared" si="28"/>
        <v>0</v>
      </c>
    </row>
    <row r="504" spans="1:11" ht="15" customHeight="1" x14ac:dyDescent="0.25">
      <c r="A504" s="2">
        <v>270</v>
      </c>
      <c r="B504" s="101" t="str">
        <f>IF('proje ve personel bilgileri'!A283&lt;&gt;0,('proje ve personel bilgileri'!A283)," ")</f>
        <v xml:space="preserve"> </v>
      </c>
      <c r="C504" s="105"/>
      <c r="D504" s="296"/>
      <c r="E504" s="296"/>
      <c r="F504" s="296"/>
      <c r="G504" s="296"/>
      <c r="H504" s="296"/>
      <c r="I504" s="296"/>
      <c r="J504" s="296"/>
      <c r="K504" s="104">
        <f t="shared" si="28"/>
        <v>0</v>
      </c>
    </row>
    <row r="505" spans="1:11" ht="15.75" customHeight="1" x14ac:dyDescent="0.25">
      <c r="A505" s="341" t="s">
        <v>99</v>
      </c>
      <c r="B505" s="342"/>
      <c r="C505" s="7" t="str">
        <f t="shared" ref="C505:J505" si="29">IF($K$28&lt;&gt;0,SUM(C487:C504)," ")</f>
        <v xml:space="preserve"> </v>
      </c>
      <c r="D505" s="8" t="str">
        <f t="shared" si="29"/>
        <v xml:space="preserve"> </v>
      </c>
      <c r="E505" s="8" t="str">
        <f t="shared" si="29"/>
        <v xml:space="preserve"> </v>
      </c>
      <c r="F505" s="8" t="str">
        <f t="shared" si="29"/>
        <v xml:space="preserve"> </v>
      </c>
      <c r="G505" s="8" t="str">
        <f t="shared" si="29"/>
        <v xml:space="preserve"> </v>
      </c>
      <c r="H505" s="8" t="str">
        <f t="shared" si="29"/>
        <v xml:space="preserve"> </v>
      </c>
      <c r="I505" s="8" t="str">
        <f t="shared" si="29"/>
        <v xml:space="preserve"> </v>
      </c>
      <c r="J505" s="8" t="str">
        <f t="shared" si="29"/>
        <v xml:space="preserve"> </v>
      </c>
      <c r="K505" s="9">
        <f>SUM(K487:K504)+K471</f>
        <v>0</v>
      </c>
    </row>
    <row r="506" spans="1:11" ht="15" customHeight="1" x14ac:dyDescent="0.25">
      <c r="A506" s="300"/>
    </row>
    <row r="507" spans="1:11" ht="25.5" customHeight="1" x14ac:dyDescent="0.25">
      <c r="A507" s="332" t="s">
        <v>100</v>
      </c>
      <c r="B507" s="332"/>
      <c r="C507" s="332"/>
      <c r="D507" s="332"/>
      <c r="E507" s="332"/>
      <c r="F507" s="332"/>
      <c r="G507" s="332"/>
      <c r="H507" s="332"/>
      <c r="I507" s="332"/>
      <c r="J507" s="332"/>
      <c r="K507" s="332"/>
    </row>
    <row r="508" spans="1:11" ht="15" customHeight="1" x14ac:dyDescent="0.25">
      <c r="A508" s="51"/>
    </row>
    <row r="509" spans="1:11" ht="15" customHeight="1" x14ac:dyDescent="0.25">
      <c r="A509" s="298" t="s">
        <v>101</v>
      </c>
    </row>
    <row r="510" spans="1:11" ht="15" customHeight="1" x14ac:dyDescent="0.25">
      <c r="C510" s="298" t="s">
        <v>102</v>
      </c>
      <c r="E510" s="298" t="s">
        <v>103</v>
      </c>
    </row>
    <row r="512" spans="1:11" ht="15.75" customHeight="1" x14ac:dyDescent="0.25">
      <c r="A512" s="348" t="s">
        <v>85</v>
      </c>
      <c r="B512" s="348"/>
      <c r="C512" s="348"/>
      <c r="D512" s="348"/>
      <c r="E512" s="348"/>
      <c r="F512" s="348"/>
      <c r="G512" s="348"/>
      <c r="H512" s="348"/>
      <c r="I512" s="348"/>
      <c r="J512" s="348"/>
      <c r="K512" s="348"/>
    </row>
    <row r="513" spans="1:11" ht="15" customHeight="1" x14ac:dyDescent="0.25">
      <c r="A513" s="70"/>
      <c r="B513" s="70"/>
      <c r="C513" s="70"/>
      <c r="D513" s="70"/>
      <c r="E513" s="70"/>
      <c r="F513" s="78">
        <f>'proje ve personel bilgileri'!$B$5</f>
        <v>0</v>
      </c>
      <c r="G513" s="72">
        <f>IF('proje ve personel bilgileri'!$B$6=1,"/ Şubat ayına aittir.",(IF('proje ve personel bilgileri'!$B$6=2,"/ Ağustos ayına aittir.",0)))</f>
        <v>0</v>
      </c>
      <c r="H513" s="70"/>
      <c r="I513" s="70"/>
      <c r="J513" s="70"/>
      <c r="K513" s="70"/>
    </row>
    <row r="514" spans="1:11" ht="18.75" customHeight="1" x14ac:dyDescent="0.25">
      <c r="K514" s="4" t="s">
        <v>86</v>
      </c>
    </row>
    <row r="515" spans="1:11" ht="15.75" customHeight="1" x14ac:dyDescent="0.25">
      <c r="A515" s="349" t="s">
        <v>2</v>
      </c>
      <c r="B515" s="350"/>
      <c r="C515" s="351">
        <f>'proje ve personel bilgileri'!$B$2</f>
        <v>0</v>
      </c>
      <c r="D515" s="352"/>
      <c r="E515" s="352"/>
      <c r="F515" s="352"/>
      <c r="G515" s="352"/>
      <c r="H515" s="352"/>
      <c r="I515" s="352"/>
      <c r="J515" s="352"/>
      <c r="K515" s="353"/>
    </row>
    <row r="516" spans="1:11" ht="15.75" customHeight="1" x14ac:dyDescent="0.25">
      <c r="A516" s="354" t="s">
        <v>4</v>
      </c>
      <c r="B516" s="355"/>
      <c r="C516" s="356">
        <f>'proje ve personel bilgileri'!$B$3</f>
        <v>0</v>
      </c>
      <c r="D516" s="357"/>
      <c r="E516" s="357"/>
      <c r="F516" s="357"/>
      <c r="G516" s="357"/>
      <c r="H516" s="357"/>
      <c r="I516" s="357"/>
      <c r="J516" s="357"/>
      <c r="K516" s="358"/>
    </row>
    <row r="517" spans="1:11" ht="15" customHeight="1" x14ac:dyDescent="0.25">
      <c r="A517" s="343" t="s">
        <v>87</v>
      </c>
      <c r="B517" s="343" t="s">
        <v>15</v>
      </c>
      <c r="C517" s="343" t="s">
        <v>88</v>
      </c>
      <c r="D517" s="344" t="s">
        <v>89</v>
      </c>
      <c r="E517" s="346"/>
      <c r="F517" s="347"/>
      <c r="G517" s="343" t="s">
        <v>90</v>
      </c>
      <c r="H517" s="333" t="s">
        <v>91</v>
      </c>
      <c r="I517" s="333" t="s">
        <v>92</v>
      </c>
      <c r="J517" s="333" t="s">
        <v>93</v>
      </c>
      <c r="K517" s="336" t="s">
        <v>94</v>
      </c>
    </row>
    <row r="518" spans="1:11" ht="25.5" customHeight="1" x14ac:dyDescent="0.25">
      <c r="A518" s="338"/>
      <c r="B518" s="338"/>
      <c r="C518" s="338"/>
      <c r="D518" s="345"/>
      <c r="E518" s="339" t="s">
        <v>95</v>
      </c>
      <c r="F518" s="340"/>
      <c r="G518" s="338"/>
      <c r="H518" s="334"/>
      <c r="I518" s="334"/>
      <c r="J518" s="334"/>
      <c r="K518" s="337"/>
    </row>
    <row r="519" spans="1:11" ht="60.75" customHeight="1" x14ac:dyDescent="0.25">
      <c r="A519" s="338"/>
      <c r="B519" s="338"/>
      <c r="C519" s="338"/>
      <c r="D519" s="345"/>
      <c r="E519" s="5" t="s">
        <v>104</v>
      </c>
      <c r="F519" s="5" t="s">
        <v>97</v>
      </c>
      <c r="G519" s="338"/>
      <c r="H519" s="334"/>
      <c r="I519" s="335"/>
      <c r="J519" s="335"/>
      <c r="K519" s="338"/>
    </row>
    <row r="520" spans="1:11" ht="15.75" customHeight="1" x14ac:dyDescent="0.25">
      <c r="A520" s="338"/>
      <c r="B520" s="338"/>
      <c r="C520" s="338"/>
      <c r="D520" s="345"/>
      <c r="E520" s="6" t="s">
        <v>98</v>
      </c>
      <c r="F520" s="6" t="s">
        <v>98</v>
      </c>
      <c r="G520" s="294" t="s">
        <v>98</v>
      </c>
      <c r="H520" s="294" t="s">
        <v>98</v>
      </c>
      <c r="I520" s="297" t="s">
        <v>98</v>
      </c>
      <c r="J520" s="6" t="s">
        <v>98</v>
      </c>
      <c r="K520" s="338"/>
    </row>
    <row r="521" spans="1:11" ht="15.75" customHeight="1" x14ac:dyDescent="0.25">
      <c r="A521" s="1">
        <v>271</v>
      </c>
      <c r="B521" s="101" t="str">
        <f>IF('proje ve personel bilgileri'!A284&lt;&gt;0,('proje ve personel bilgileri'!A284)," ")</f>
        <v xml:space="preserve"> </v>
      </c>
      <c r="C521" s="102"/>
      <c r="D521" s="103"/>
      <c r="E521" s="103"/>
      <c r="F521" s="103"/>
      <c r="G521" s="103"/>
      <c r="H521" s="103"/>
      <c r="I521" s="103"/>
      <c r="J521" s="103"/>
      <c r="K521" s="104">
        <f t="shared" ref="K521:K538" si="30">IF(D521&lt;&gt;0,SUM(D521+E521+F521+G521-H521-I521-J521),0)</f>
        <v>0</v>
      </c>
    </row>
    <row r="522" spans="1:11" ht="15.75" customHeight="1" x14ac:dyDescent="0.25">
      <c r="A522" s="2">
        <v>272</v>
      </c>
      <c r="B522" s="101" t="str">
        <f>IF('proje ve personel bilgileri'!A285&lt;&gt;0,('proje ve personel bilgileri'!A285)," ")</f>
        <v xml:space="preserve"> </v>
      </c>
      <c r="C522" s="105"/>
      <c r="D522" s="296"/>
      <c r="E522" s="296"/>
      <c r="F522" s="296"/>
      <c r="G522" s="296"/>
      <c r="H522" s="296"/>
      <c r="I522" s="296"/>
      <c r="J522" s="296"/>
      <c r="K522" s="104">
        <f t="shared" si="30"/>
        <v>0</v>
      </c>
    </row>
    <row r="523" spans="1:11" ht="15.75" customHeight="1" x14ac:dyDescent="0.25">
      <c r="A523" s="1">
        <v>273</v>
      </c>
      <c r="B523" s="101" t="str">
        <f>IF('proje ve personel bilgileri'!A286&lt;&gt;0,('proje ve personel bilgileri'!A286)," ")</f>
        <v xml:space="preserve"> </v>
      </c>
      <c r="C523" s="105"/>
      <c r="D523" s="296"/>
      <c r="E523" s="296"/>
      <c r="F523" s="296"/>
      <c r="G523" s="296"/>
      <c r="H523" s="296"/>
      <c r="I523" s="296"/>
      <c r="J523" s="296"/>
      <c r="K523" s="104">
        <f t="shared" si="30"/>
        <v>0</v>
      </c>
    </row>
    <row r="524" spans="1:11" ht="15.75" customHeight="1" x14ac:dyDescent="0.25">
      <c r="A524" s="2">
        <v>274</v>
      </c>
      <c r="B524" s="101" t="str">
        <f>IF('proje ve personel bilgileri'!A287&lt;&gt;0,('proje ve personel bilgileri'!A287)," ")</f>
        <v xml:space="preserve"> </v>
      </c>
      <c r="C524" s="105"/>
      <c r="D524" s="296"/>
      <c r="E524" s="296"/>
      <c r="F524" s="296"/>
      <c r="G524" s="296"/>
      <c r="H524" s="296"/>
      <c r="I524" s="296"/>
      <c r="J524" s="296"/>
      <c r="K524" s="104">
        <f t="shared" si="30"/>
        <v>0</v>
      </c>
    </row>
    <row r="525" spans="1:11" ht="15.75" customHeight="1" x14ac:dyDescent="0.25">
      <c r="A525" s="1">
        <v>275</v>
      </c>
      <c r="B525" s="101" t="str">
        <f>IF('proje ve personel bilgileri'!A288&lt;&gt;0,('proje ve personel bilgileri'!A288)," ")</f>
        <v xml:space="preserve"> </v>
      </c>
      <c r="C525" s="105"/>
      <c r="D525" s="296"/>
      <c r="E525" s="296"/>
      <c r="F525" s="296"/>
      <c r="G525" s="296"/>
      <c r="H525" s="296"/>
      <c r="I525" s="296"/>
      <c r="J525" s="296"/>
      <c r="K525" s="104">
        <f t="shared" si="30"/>
        <v>0</v>
      </c>
    </row>
    <row r="526" spans="1:11" ht="15.75" customHeight="1" x14ac:dyDescent="0.25">
      <c r="A526" s="2">
        <v>276</v>
      </c>
      <c r="B526" s="101" t="str">
        <f>IF('proje ve personel bilgileri'!A289&lt;&gt;0,('proje ve personel bilgileri'!A289)," ")</f>
        <v xml:space="preserve"> </v>
      </c>
      <c r="C526" s="105"/>
      <c r="D526" s="296"/>
      <c r="E526" s="296"/>
      <c r="F526" s="296"/>
      <c r="G526" s="296"/>
      <c r="H526" s="296"/>
      <c r="I526" s="296"/>
      <c r="J526" s="296"/>
      <c r="K526" s="104">
        <f t="shared" si="30"/>
        <v>0</v>
      </c>
    </row>
    <row r="527" spans="1:11" ht="15.75" customHeight="1" x14ac:dyDescent="0.25">
      <c r="A527" s="1">
        <v>277</v>
      </c>
      <c r="B527" s="101" t="str">
        <f>IF('proje ve personel bilgileri'!A290&lt;&gt;0,('proje ve personel bilgileri'!A290)," ")</f>
        <v xml:space="preserve"> </v>
      </c>
      <c r="C527" s="105"/>
      <c r="D527" s="296"/>
      <c r="E527" s="296"/>
      <c r="F527" s="296"/>
      <c r="G527" s="296"/>
      <c r="H527" s="296"/>
      <c r="I527" s="296"/>
      <c r="J527" s="296"/>
      <c r="K527" s="104">
        <f t="shared" si="30"/>
        <v>0</v>
      </c>
    </row>
    <row r="528" spans="1:11" ht="15.75" customHeight="1" x14ac:dyDescent="0.25">
      <c r="A528" s="2">
        <v>278</v>
      </c>
      <c r="B528" s="101" t="str">
        <f>IF('proje ve personel bilgileri'!A291&lt;&gt;0,('proje ve personel bilgileri'!A291)," ")</f>
        <v xml:space="preserve"> </v>
      </c>
      <c r="C528" s="105"/>
      <c r="D528" s="296"/>
      <c r="E528" s="296"/>
      <c r="F528" s="296"/>
      <c r="G528" s="296"/>
      <c r="H528" s="296"/>
      <c r="I528" s="296"/>
      <c r="J528" s="296"/>
      <c r="K528" s="104">
        <f t="shared" si="30"/>
        <v>0</v>
      </c>
    </row>
    <row r="529" spans="1:11" ht="15.75" customHeight="1" x14ac:dyDescent="0.25">
      <c r="A529" s="1">
        <v>279</v>
      </c>
      <c r="B529" s="101" t="str">
        <f>IF('proje ve personel bilgileri'!A292&lt;&gt;0,('proje ve personel bilgileri'!A292)," ")</f>
        <v xml:space="preserve"> </v>
      </c>
      <c r="C529" s="105"/>
      <c r="D529" s="296"/>
      <c r="E529" s="296"/>
      <c r="F529" s="296"/>
      <c r="G529" s="296"/>
      <c r="H529" s="296"/>
      <c r="I529" s="296"/>
      <c r="J529" s="296"/>
      <c r="K529" s="104">
        <f t="shared" si="30"/>
        <v>0</v>
      </c>
    </row>
    <row r="530" spans="1:11" ht="15.75" customHeight="1" x14ac:dyDescent="0.25">
      <c r="A530" s="2">
        <v>280</v>
      </c>
      <c r="B530" s="101" t="str">
        <f>IF('proje ve personel bilgileri'!A293&lt;&gt;0,('proje ve personel bilgileri'!A293)," ")</f>
        <v xml:space="preserve"> </v>
      </c>
      <c r="C530" s="105"/>
      <c r="D530" s="296"/>
      <c r="E530" s="296"/>
      <c r="F530" s="296"/>
      <c r="G530" s="296"/>
      <c r="H530" s="296"/>
      <c r="I530" s="296"/>
      <c r="J530" s="296"/>
      <c r="K530" s="104">
        <f t="shared" si="30"/>
        <v>0</v>
      </c>
    </row>
    <row r="531" spans="1:11" ht="15.75" customHeight="1" x14ac:dyDescent="0.25">
      <c r="A531" s="1">
        <v>281</v>
      </c>
      <c r="B531" s="101" t="str">
        <f>IF('proje ve personel bilgileri'!A294&lt;&gt;0,('proje ve personel bilgileri'!A294)," ")</f>
        <v xml:space="preserve"> </v>
      </c>
      <c r="C531" s="105"/>
      <c r="D531" s="296"/>
      <c r="E531" s="296"/>
      <c r="F531" s="296"/>
      <c r="G531" s="296"/>
      <c r="H531" s="296"/>
      <c r="I531" s="296"/>
      <c r="J531" s="296"/>
      <c r="K531" s="104">
        <f t="shared" si="30"/>
        <v>0</v>
      </c>
    </row>
    <row r="532" spans="1:11" ht="15.75" customHeight="1" x14ac:dyDescent="0.25">
      <c r="A532" s="2">
        <v>282</v>
      </c>
      <c r="B532" s="101" t="str">
        <f>IF('proje ve personel bilgileri'!A295&lt;&gt;0,('proje ve personel bilgileri'!A295)," ")</f>
        <v xml:space="preserve"> </v>
      </c>
      <c r="C532" s="105"/>
      <c r="D532" s="296"/>
      <c r="E532" s="296"/>
      <c r="F532" s="296"/>
      <c r="G532" s="296"/>
      <c r="H532" s="296"/>
      <c r="I532" s="296"/>
      <c r="J532" s="296"/>
      <c r="K532" s="104">
        <f t="shared" si="30"/>
        <v>0</v>
      </c>
    </row>
    <row r="533" spans="1:11" ht="15.75" customHeight="1" x14ac:dyDescent="0.25">
      <c r="A533" s="1">
        <v>283</v>
      </c>
      <c r="B533" s="101" t="str">
        <f>IF('proje ve personel bilgileri'!A296&lt;&gt;0,('proje ve personel bilgileri'!A296)," ")</f>
        <v xml:space="preserve"> </v>
      </c>
      <c r="C533" s="105"/>
      <c r="D533" s="296"/>
      <c r="E533" s="296"/>
      <c r="F533" s="296"/>
      <c r="G533" s="296"/>
      <c r="H533" s="296"/>
      <c r="I533" s="296"/>
      <c r="J533" s="296"/>
      <c r="K533" s="104">
        <f t="shared" si="30"/>
        <v>0</v>
      </c>
    </row>
    <row r="534" spans="1:11" ht="15.75" customHeight="1" x14ac:dyDescent="0.25">
      <c r="A534" s="2">
        <v>284</v>
      </c>
      <c r="B534" s="101" t="str">
        <f>IF('proje ve personel bilgileri'!A297&lt;&gt;0,('proje ve personel bilgileri'!A297)," ")</f>
        <v xml:space="preserve"> </v>
      </c>
      <c r="C534" s="105"/>
      <c r="D534" s="296"/>
      <c r="E534" s="296"/>
      <c r="F534" s="296"/>
      <c r="G534" s="296"/>
      <c r="H534" s="296"/>
      <c r="I534" s="296"/>
      <c r="J534" s="296"/>
      <c r="K534" s="104">
        <f t="shared" si="30"/>
        <v>0</v>
      </c>
    </row>
    <row r="535" spans="1:11" ht="15.75" customHeight="1" x14ac:dyDescent="0.25">
      <c r="A535" s="1">
        <v>285</v>
      </c>
      <c r="B535" s="101" t="str">
        <f>IF('proje ve personel bilgileri'!A298&lt;&gt;0,('proje ve personel bilgileri'!A298)," ")</f>
        <v xml:space="preserve"> </v>
      </c>
      <c r="C535" s="105"/>
      <c r="D535" s="296"/>
      <c r="E535" s="296"/>
      <c r="F535" s="296"/>
      <c r="G535" s="296"/>
      <c r="H535" s="296"/>
      <c r="I535" s="296"/>
      <c r="J535" s="296"/>
      <c r="K535" s="104">
        <f t="shared" si="30"/>
        <v>0</v>
      </c>
    </row>
    <row r="536" spans="1:11" ht="15.75" customHeight="1" x14ac:dyDescent="0.25">
      <c r="A536" s="2">
        <v>286</v>
      </c>
      <c r="B536" s="101" t="str">
        <f>IF('proje ve personel bilgileri'!A299&lt;&gt;0,('proje ve personel bilgileri'!A299)," ")</f>
        <v xml:space="preserve"> </v>
      </c>
      <c r="C536" s="105"/>
      <c r="D536" s="296"/>
      <c r="E536" s="296"/>
      <c r="F536" s="296"/>
      <c r="G536" s="296"/>
      <c r="H536" s="296"/>
      <c r="I536" s="296"/>
      <c r="J536" s="296"/>
      <c r="K536" s="104">
        <f t="shared" si="30"/>
        <v>0</v>
      </c>
    </row>
    <row r="537" spans="1:11" ht="15.75" customHeight="1" x14ac:dyDescent="0.25">
      <c r="A537" s="1">
        <v>287</v>
      </c>
      <c r="B537" s="101" t="str">
        <f>IF('proje ve personel bilgileri'!A300&lt;&gt;0,('proje ve personel bilgileri'!A300)," ")</f>
        <v xml:space="preserve"> </v>
      </c>
      <c r="C537" s="105"/>
      <c r="D537" s="296"/>
      <c r="E537" s="296"/>
      <c r="F537" s="296"/>
      <c r="G537" s="296"/>
      <c r="H537" s="296"/>
      <c r="I537" s="296"/>
      <c r="J537" s="296"/>
      <c r="K537" s="104">
        <f t="shared" si="30"/>
        <v>0</v>
      </c>
    </row>
    <row r="538" spans="1:11" ht="15" customHeight="1" x14ac:dyDescent="0.25">
      <c r="A538" s="2">
        <v>288</v>
      </c>
      <c r="B538" s="101" t="str">
        <f>IF('proje ve personel bilgileri'!A301&lt;&gt;0,('proje ve personel bilgileri'!A301)," ")</f>
        <v xml:space="preserve"> </v>
      </c>
      <c r="C538" s="105"/>
      <c r="D538" s="296"/>
      <c r="E538" s="296"/>
      <c r="F538" s="296"/>
      <c r="G538" s="296"/>
      <c r="H538" s="296"/>
      <c r="I538" s="296"/>
      <c r="J538" s="296"/>
      <c r="K538" s="104">
        <f t="shared" si="30"/>
        <v>0</v>
      </c>
    </row>
    <row r="539" spans="1:11" ht="15.75" customHeight="1" x14ac:dyDescent="0.25">
      <c r="A539" s="341" t="s">
        <v>99</v>
      </c>
      <c r="B539" s="342"/>
      <c r="C539" s="7" t="str">
        <f t="shared" ref="C539:J539" si="31">IF($K$28&lt;&gt;0,SUM(C521:C538)," ")</f>
        <v xml:space="preserve"> </v>
      </c>
      <c r="D539" s="8" t="str">
        <f t="shared" si="31"/>
        <v xml:space="preserve"> </v>
      </c>
      <c r="E539" s="8" t="str">
        <f t="shared" si="31"/>
        <v xml:space="preserve"> </v>
      </c>
      <c r="F539" s="8" t="str">
        <f t="shared" si="31"/>
        <v xml:space="preserve"> </v>
      </c>
      <c r="G539" s="8" t="str">
        <f t="shared" si="31"/>
        <v xml:space="preserve"> </v>
      </c>
      <c r="H539" s="8" t="str">
        <f t="shared" si="31"/>
        <v xml:space="preserve"> </v>
      </c>
      <c r="I539" s="8" t="str">
        <f t="shared" si="31"/>
        <v xml:space="preserve"> </v>
      </c>
      <c r="J539" s="8" t="str">
        <f t="shared" si="31"/>
        <v xml:space="preserve"> </v>
      </c>
      <c r="K539" s="9">
        <f>SUM(K521:K538)+K505</f>
        <v>0</v>
      </c>
    </row>
    <row r="540" spans="1:11" ht="15" customHeight="1" x14ac:dyDescent="0.25">
      <c r="A540" s="300"/>
    </row>
    <row r="541" spans="1:11" ht="25.5" customHeight="1" x14ac:dyDescent="0.25">
      <c r="A541" s="332" t="s">
        <v>100</v>
      </c>
      <c r="B541" s="332"/>
      <c r="C541" s="332"/>
      <c r="D541" s="332"/>
      <c r="E541" s="332"/>
      <c r="F541" s="332"/>
      <c r="G541" s="332"/>
      <c r="H541" s="332"/>
      <c r="I541" s="332"/>
      <c r="J541" s="332"/>
      <c r="K541" s="332"/>
    </row>
    <row r="542" spans="1:11" ht="15" customHeight="1" x14ac:dyDescent="0.25">
      <c r="A542" s="51"/>
    </row>
    <row r="543" spans="1:11" ht="15" customHeight="1" x14ac:dyDescent="0.25">
      <c r="A543" s="298" t="s">
        <v>101</v>
      </c>
    </row>
    <row r="544" spans="1:11" ht="15" customHeight="1" x14ac:dyDescent="0.25">
      <c r="C544" s="298" t="s">
        <v>102</v>
      </c>
      <c r="E544" s="298" t="s">
        <v>103</v>
      </c>
    </row>
    <row r="546" spans="1:11" ht="15.75" customHeight="1" x14ac:dyDescent="0.25">
      <c r="A546" s="348" t="s">
        <v>85</v>
      </c>
      <c r="B546" s="348"/>
      <c r="C546" s="348"/>
      <c r="D546" s="348"/>
      <c r="E546" s="348"/>
      <c r="F546" s="348"/>
      <c r="G546" s="348"/>
      <c r="H546" s="348"/>
      <c r="I546" s="348"/>
      <c r="J546" s="348"/>
      <c r="K546" s="348"/>
    </row>
    <row r="547" spans="1:11" ht="15" customHeight="1" x14ac:dyDescent="0.25">
      <c r="A547" s="70"/>
      <c r="B547" s="70"/>
      <c r="C547" s="70"/>
      <c r="D547" s="70"/>
      <c r="E547" s="70"/>
      <c r="F547" s="78">
        <f>'proje ve personel bilgileri'!$B$5</f>
        <v>0</v>
      </c>
      <c r="G547" s="72">
        <f>IF('proje ve personel bilgileri'!$B$6=1,"/ Şubat ayına aittir.",(IF('proje ve personel bilgileri'!$B$6=2,"/ Ağustos ayına aittir.",0)))</f>
        <v>0</v>
      </c>
      <c r="H547" s="70"/>
      <c r="I547" s="70"/>
      <c r="J547" s="70"/>
      <c r="K547" s="70"/>
    </row>
    <row r="548" spans="1:11" ht="18.75" customHeight="1" x14ac:dyDescent="0.25">
      <c r="K548" s="4" t="s">
        <v>86</v>
      </c>
    </row>
    <row r="549" spans="1:11" ht="15.75" customHeight="1" x14ac:dyDescent="0.25">
      <c r="A549" s="349" t="s">
        <v>2</v>
      </c>
      <c r="B549" s="350"/>
      <c r="C549" s="351">
        <f>'proje ve personel bilgileri'!$B$2</f>
        <v>0</v>
      </c>
      <c r="D549" s="352"/>
      <c r="E549" s="352"/>
      <c r="F549" s="352"/>
      <c r="G549" s="352"/>
      <c r="H549" s="352"/>
      <c r="I549" s="352"/>
      <c r="J549" s="352"/>
      <c r="K549" s="353"/>
    </row>
    <row r="550" spans="1:11" ht="15.75" customHeight="1" x14ac:dyDescent="0.25">
      <c r="A550" s="354" t="s">
        <v>4</v>
      </c>
      <c r="B550" s="355"/>
      <c r="C550" s="356">
        <f>'proje ve personel bilgileri'!$B$3</f>
        <v>0</v>
      </c>
      <c r="D550" s="357"/>
      <c r="E550" s="357"/>
      <c r="F550" s="357"/>
      <c r="G550" s="357"/>
      <c r="H550" s="357"/>
      <c r="I550" s="357"/>
      <c r="J550" s="357"/>
      <c r="K550" s="358"/>
    </row>
    <row r="551" spans="1:11" ht="15" customHeight="1" x14ac:dyDescent="0.25">
      <c r="A551" s="343" t="s">
        <v>87</v>
      </c>
      <c r="B551" s="343" t="s">
        <v>15</v>
      </c>
      <c r="C551" s="343" t="s">
        <v>88</v>
      </c>
      <c r="D551" s="344" t="s">
        <v>89</v>
      </c>
      <c r="E551" s="346"/>
      <c r="F551" s="347"/>
      <c r="G551" s="343" t="s">
        <v>90</v>
      </c>
      <c r="H551" s="333" t="s">
        <v>91</v>
      </c>
      <c r="I551" s="333" t="s">
        <v>92</v>
      </c>
      <c r="J551" s="333" t="s">
        <v>93</v>
      </c>
      <c r="K551" s="336" t="s">
        <v>94</v>
      </c>
    </row>
    <row r="552" spans="1:11" ht="21.75" customHeight="1" x14ac:dyDescent="0.25">
      <c r="A552" s="338"/>
      <c r="B552" s="338"/>
      <c r="C552" s="338"/>
      <c r="D552" s="345"/>
      <c r="E552" s="339" t="s">
        <v>95</v>
      </c>
      <c r="F552" s="340"/>
      <c r="G552" s="338"/>
      <c r="H552" s="334"/>
      <c r="I552" s="334"/>
      <c r="J552" s="334"/>
      <c r="K552" s="337"/>
    </row>
    <row r="553" spans="1:11" ht="60.75" customHeight="1" x14ac:dyDescent="0.25">
      <c r="A553" s="338"/>
      <c r="B553" s="338"/>
      <c r="C553" s="338"/>
      <c r="D553" s="345"/>
      <c r="E553" s="5" t="s">
        <v>106</v>
      </c>
      <c r="F553" s="5" t="s">
        <v>97</v>
      </c>
      <c r="G553" s="338"/>
      <c r="H553" s="334"/>
      <c r="I553" s="335"/>
      <c r="J553" s="335"/>
      <c r="K553" s="338"/>
    </row>
    <row r="554" spans="1:11" ht="15.75" customHeight="1" x14ac:dyDescent="0.25">
      <c r="A554" s="338"/>
      <c r="B554" s="338"/>
      <c r="C554" s="338"/>
      <c r="D554" s="345"/>
      <c r="E554" s="6" t="s">
        <v>98</v>
      </c>
      <c r="F554" s="6" t="s">
        <v>98</v>
      </c>
      <c r="G554" s="294" t="s">
        <v>98</v>
      </c>
      <c r="H554" s="294" t="s">
        <v>98</v>
      </c>
      <c r="I554" s="297" t="s">
        <v>98</v>
      </c>
      <c r="J554" s="6" t="s">
        <v>98</v>
      </c>
      <c r="K554" s="338"/>
    </row>
    <row r="555" spans="1:11" ht="15.75" customHeight="1" x14ac:dyDescent="0.25">
      <c r="A555" s="1">
        <v>289</v>
      </c>
      <c r="B555" s="101" t="str">
        <f>IF('proje ve personel bilgileri'!A302&lt;&gt;0,('proje ve personel bilgileri'!A302)," ")</f>
        <v xml:space="preserve"> </v>
      </c>
      <c r="C555" s="102"/>
      <c r="D555" s="103"/>
      <c r="E555" s="103"/>
      <c r="F555" s="103"/>
      <c r="G555" s="103"/>
      <c r="H555" s="103"/>
      <c r="I555" s="103"/>
      <c r="J555" s="103"/>
      <c r="K555" s="104">
        <f t="shared" ref="K555:K572" si="32">IF(D555&lt;&gt;0,SUM(D555+E555+F555+G555-H555-I555-J555),0)</f>
        <v>0</v>
      </c>
    </row>
    <row r="556" spans="1:11" ht="15.75" customHeight="1" x14ac:dyDescent="0.25">
      <c r="A556" s="2">
        <v>290</v>
      </c>
      <c r="B556" s="101" t="str">
        <f>IF('proje ve personel bilgileri'!A303&lt;&gt;0,('proje ve personel bilgileri'!A303)," ")</f>
        <v xml:space="preserve"> </v>
      </c>
      <c r="C556" s="105"/>
      <c r="D556" s="296"/>
      <c r="E556" s="296"/>
      <c r="F556" s="296"/>
      <c r="G556" s="296"/>
      <c r="H556" s="296"/>
      <c r="I556" s="296"/>
      <c r="J556" s="296"/>
      <c r="K556" s="104">
        <f t="shared" si="32"/>
        <v>0</v>
      </c>
    </row>
    <row r="557" spans="1:11" ht="15.75" customHeight="1" x14ac:dyDescent="0.25">
      <c r="A557" s="1">
        <v>291</v>
      </c>
      <c r="B557" s="101" t="str">
        <f>IF('proje ve personel bilgileri'!A304&lt;&gt;0,('proje ve personel bilgileri'!A304)," ")</f>
        <v xml:space="preserve"> </v>
      </c>
      <c r="C557" s="105"/>
      <c r="D557" s="296"/>
      <c r="E557" s="296"/>
      <c r="F557" s="296"/>
      <c r="G557" s="296"/>
      <c r="H557" s="296"/>
      <c r="I557" s="296"/>
      <c r="J557" s="296"/>
      <c r="K557" s="104">
        <f t="shared" si="32"/>
        <v>0</v>
      </c>
    </row>
    <row r="558" spans="1:11" ht="15.75" customHeight="1" x14ac:dyDescent="0.25">
      <c r="A558" s="2">
        <v>292</v>
      </c>
      <c r="B558" s="101" t="str">
        <f>IF('proje ve personel bilgileri'!A305&lt;&gt;0,('proje ve personel bilgileri'!A305)," ")</f>
        <v xml:space="preserve"> </v>
      </c>
      <c r="C558" s="105"/>
      <c r="D558" s="296"/>
      <c r="E558" s="296"/>
      <c r="F558" s="296"/>
      <c r="G558" s="296"/>
      <c r="H558" s="296"/>
      <c r="I558" s="296"/>
      <c r="J558" s="296"/>
      <c r="K558" s="104">
        <f t="shared" si="32"/>
        <v>0</v>
      </c>
    </row>
    <row r="559" spans="1:11" ht="15.75" customHeight="1" x14ac:dyDescent="0.25">
      <c r="A559" s="1">
        <v>293</v>
      </c>
      <c r="B559" s="101" t="str">
        <f>IF('proje ve personel bilgileri'!A306&lt;&gt;0,('proje ve personel bilgileri'!A306)," ")</f>
        <v xml:space="preserve"> </v>
      </c>
      <c r="C559" s="105"/>
      <c r="D559" s="296"/>
      <c r="E559" s="296"/>
      <c r="F559" s="296"/>
      <c r="G559" s="296"/>
      <c r="H559" s="296"/>
      <c r="I559" s="296"/>
      <c r="J559" s="296"/>
      <c r="K559" s="104">
        <f t="shared" si="32"/>
        <v>0</v>
      </c>
    </row>
    <row r="560" spans="1:11" ht="15.75" customHeight="1" x14ac:dyDescent="0.25">
      <c r="A560" s="2">
        <v>294</v>
      </c>
      <c r="B560" s="101" t="str">
        <f>IF('proje ve personel bilgileri'!A307&lt;&gt;0,('proje ve personel bilgileri'!A307)," ")</f>
        <v xml:space="preserve"> </v>
      </c>
      <c r="C560" s="105"/>
      <c r="D560" s="296"/>
      <c r="E560" s="296"/>
      <c r="F560" s="296"/>
      <c r="G560" s="296"/>
      <c r="H560" s="296"/>
      <c r="I560" s="296"/>
      <c r="J560" s="296"/>
      <c r="K560" s="104">
        <f t="shared" si="32"/>
        <v>0</v>
      </c>
    </row>
    <row r="561" spans="1:11" ht="15.75" customHeight="1" x14ac:dyDescent="0.25">
      <c r="A561" s="1">
        <v>295</v>
      </c>
      <c r="B561" s="101" t="str">
        <f>IF('proje ve personel bilgileri'!A308&lt;&gt;0,('proje ve personel bilgileri'!A308)," ")</f>
        <v xml:space="preserve"> </v>
      </c>
      <c r="C561" s="105"/>
      <c r="D561" s="296"/>
      <c r="E561" s="296"/>
      <c r="F561" s="296"/>
      <c r="G561" s="296"/>
      <c r="H561" s="296"/>
      <c r="I561" s="296"/>
      <c r="J561" s="296"/>
      <c r="K561" s="104">
        <f t="shared" si="32"/>
        <v>0</v>
      </c>
    </row>
    <row r="562" spans="1:11" ht="15.75" customHeight="1" x14ac:dyDescent="0.25">
      <c r="A562" s="2">
        <v>296</v>
      </c>
      <c r="B562" s="101" t="str">
        <f>IF('proje ve personel bilgileri'!A309&lt;&gt;0,('proje ve personel bilgileri'!A309)," ")</f>
        <v xml:space="preserve"> </v>
      </c>
      <c r="C562" s="105"/>
      <c r="D562" s="296"/>
      <c r="E562" s="296"/>
      <c r="F562" s="296"/>
      <c r="G562" s="296"/>
      <c r="H562" s="296"/>
      <c r="I562" s="296"/>
      <c r="J562" s="296"/>
      <c r="K562" s="104">
        <f t="shared" si="32"/>
        <v>0</v>
      </c>
    </row>
    <row r="563" spans="1:11" ht="15.75" customHeight="1" x14ac:dyDescent="0.25">
      <c r="A563" s="1">
        <v>297</v>
      </c>
      <c r="B563" s="101" t="str">
        <f>IF('proje ve personel bilgileri'!A310&lt;&gt;0,('proje ve personel bilgileri'!A310)," ")</f>
        <v xml:space="preserve"> </v>
      </c>
      <c r="C563" s="105"/>
      <c r="D563" s="296"/>
      <c r="E563" s="296"/>
      <c r="F563" s="296"/>
      <c r="G563" s="296"/>
      <c r="H563" s="296"/>
      <c r="I563" s="296"/>
      <c r="J563" s="296"/>
      <c r="K563" s="104">
        <f t="shared" si="32"/>
        <v>0</v>
      </c>
    </row>
    <row r="564" spans="1:11" ht="15.75" customHeight="1" x14ac:dyDescent="0.25">
      <c r="A564" s="2">
        <v>298</v>
      </c>
      <c r="B564" s="101" t="str">
        <f>IF('proje ve personel bilgileri'!A311&lt;&gt;0,('proje ve personel bilgileri'!A311)," ")</f>
        <v xml:space="preserve"> </v>
      </c>
      <c r="C564" s="105"/>
      <c r="D564" s="296"/>
      <c r="E564" s="296"/>
      <c r="F564" s="296"/>
      <c r="G564" s="296"/>
      <c r="H564" s="296"/>
      <c r="I564" s="296"/>
      <c r="J564" s="296"/>
      <c r="K564" s="104">
        <f t="shared" si="32"/>
        <v>0</v>
      </c>
    </row>
    <row r="565" spans="1:11" ht="15.75" customHeight="1" x14ac:dyDescent="0.25">
      <c r="A565" s="1">
        <v>299</v>
      </c>
      <c r="B565" s="101" t="str">
        <f>IF('proje ve personel bilgileri'!A312&lt;&gt;0,('proje ve personel bilgileri'!A312)," ")</f>
        <v xml:space="preserve"> </v>
      </c>
      <c r="C565" s="105"/>
      <c r="D565" s="296"/>
      <c r="E565" s="296"/>
      <c r="F565" s="296"/>
      <c r="G565" s="296"/>
      <c r="H565" s="296"/>
      <c r="I565" s="296"/>
      <c r="J565" s="296"/>
      <c r="K565" s="104">
        <f t="shared" si="32"/>
        <v>0</v>
      </c>
    </row>
    <row r="566" spans="1:11" ht="15.75" customHeight="1" x14ac:dyDescent="0.25">
      <c r="A566" s="2">
        <v>300</v>
      </c>
      <c r="B566" s="101" t="str">
        <f>IF('proje ve personel bilgileri'!A313&lt;&gt;0,('proje ve personel bilgileri'!A313)," ")</f>
        <v xml:space="preserve"> </v>
      </c>
      <c r="C566" s="105"/>
      <c r="D566" s="296"/>
      <c r="E566" s="296"/>
      <c r="F566" s="296"/>
      <c r="G566" s="296"/>
      <c r="H566" s="296"/>
      <c r="I566" s="296"/>
      <c r="J566" s="296"/>
      <c r="K566" s="104">
        <f t="shared" si="32"/>
        <v>0</v>
      </c>
    </row>
    <row r="567" spans="1:11" ht="15.75" customHeight="1" x14ac:dyDescent="0.25">
      <c r="A567" s="1">
        <v>301</v>
      </c>
      <c r="B567" s="101" t="str">
        <f>IF('proje ve personel bilgileri'!A314&lt;&gt;0,('proje ve personel bilgileri'!A314)," ")</f>
        <v xml:space="preserve"> </v>
      </c>
      <c r="C567" s="105"/>
      <c r="D567" s="296"/>
      <c r="E567" s="296"/>
      <c r="F567" s="296"/>
      <c r="G567" s="296"/>
      <c r="H567" s="296"/>
      <c r="I567" s="296"/>
      <c r="J567" s="296"/>
      <c r="K567" s="104">
        <f t="shared" si="32"/>
        <v>0</v>
      </c>
    </row>
    <row r="568" spans="1:11" ht="15.75" customHeight="1" x14ac:dyDescent="0.25">
      <c r="A568" s="2">
        <v>302</v>
      </c>
      <c r="B568" s="101" t="str">
        <f>IF('proje ve personel bilgileri'!A315&lt;&gt;0,('proje ve personel bilgileri'!A315)," ")</f>
        <v xml:space="preserve"> </v>
      </c>
      <c r="C568" s="105"/>
      <c r="D568" s="296"/>
      <c r="E568" s="296"/>
      <c r="F568" s="296"/>
      <c r="G568" s="296"/>
      <c r="H568" s="296"/>
      <c r="I568" s="296"/>
      <c r="J568" s="296"/>
      <c r="K568" s="104">
        <f t="shared" si="32"/>
        <v>0</v>
      </c>
    </row>
    <row r="569" spans="1:11" ht="15.75" customHeight="1" x14ac:dyDescent="0.25">
      <c r="A569" s="1">
        <v>303</v>
      </c>
      <c r="B569" s="101" t="str">
        <f>IF('proje ve personel bilgileri'!A316&lt;&gt;0,('proje ve personel bilgileri'!A316)," ")</f>
        <v xml:space="preserve"> </v>
      </c>
      <c r="C569" s="105"/>
      <c r="D569" s="296"/>
      <c r="E569" s="296"/>
      <c r="F569" s="296"/>
      <c r="G569" s="296"/>
      <c r="H569" s="296"/>
      <c r="I569" s="296"/>
      <c r="J569" s="296"/>
      <c r="K569" s="104">
        <f t="shared" si="32"/>
        <v>0</v>
      </c>
    </row>
    <row r="570" spans="1:11" ht="15.75" customHeight="1" x14ac:dyDescent="0.25">
      <c r="A570" s="2">
        <v>304</v>
      </c>
      <c r="B570" s="101" t="str">
        <f>IF('proje ve personel bilgileri'!A317&lt;&gt;0,('proje ve personel bilgileri'!A317)," ")</f>
        <v xml:space="preserve"> </v>
      </c>
      <c r="C570" s="105"/>
      <c r="D570" s="296"/>
      <c r="E570" s="296"/>
      <c r="F570" s="296"/>
      <c r="G570" s="296"/>
      <c r="H570" s="296"/>
      <c r="I570" s="296"/>
      <c r="J570" s="296"/>
      <c r="K570" s="104">
        <f t="shared" si="32"/>
        <v>0</v>
      </c>
    </row>
    <row r="571" spans="1:11" ht="15.75" customHeight="1" x14ac:dyDescent="0.25">
      <c r="A571" s="1">
        <v>305</v>
      </c>
      <c r="B571" s="101" t="str">
        <f>IF('proje ve personel bilgileri'!A318&lt;&gt;0,('proje ve personel bilgileri'!A318)," ")</f>
        <v xml:space="preserve"> </v>
      </c>
      <c r="C571" s="105"/>
      <c r="D571" s="296"/>
      <c r="E571" s="296"/>
      <c r="F571" s="296"/>
      <c r="G571" s="296"/>
      <c r="H571" s="296"/>
      <c r="I571" s="296"/>
      <c r="J571" s="296"/>
      <c r="K571" s="104">
        <f t="shared" si="32"/>
        <v>0</v>
      </c>
    </row>
    <row r="572" spans="1:11" ht="15" customHeight="1" x14ac:dyDescent="0.25">
      <c r="A572" s="2">
        <v>306</v>
      </c>
      <c r="B572" s="101" t="str">
        <f>IF('proje ve personel bilgileri'!A319&lt;&gt;0,('proje ve personel bilgileri'!A319)," ")</f>
        <v xml:space="preserve"> </v>
      </c>
      <c r="C572" s="105"/>
      <c r="D572" s="296"/>
      <c r="E572" s="296"/>
      <c r="F572" s="296"/>
      <c r="G572" s="296"/>
      <c r="H572" s="296"/>
      <c r="I572" s="296"/>
      <c r="J572" s="296"/>
      <c r="K572" s="104">
        <f t="shared" si="32"/>
        <v>0</v>
      </c>
    </row>
    <row r="573" spans="1:11" ht="15.75" customHeight="1" x14ac:dyDescent="0.25">
      <c r="A573" s="341" t="s">
        <v>99</v>
      </c>
      <c r="B573" s="342"/>
      <c r="C573" s="7" t="str">
        <f t="shared" ref="C573:J573" si="33">IF($K$28&lt;&gt;0,SUM(C555:C572)," ")</f>
        <v xml:space="preserve"> </v>
      </c>
      <c r="D573" s="8" t="str">
        <f t="shared" si="33"/>
        <v xml:space="preserve"> </v>
      </c>
      <c r="E573" s="8" t="str">
        <f t="shared" si="33"/>
        <v xml:space="preserve"> </v>
      </c>
      <c r="F573" s="8" t="str">
        <f t="shared" si="33"/>
        <v xml:space="preserve"> </v>
      </c>
      <c r="G573" s="8" t="str">
        <f t="shared" si="33"/>
        <v xml:space="preserve"> </v>
      </c>
      <c r="H573" s="8" t="str">
        <f t="shared" si="33"/>
        <v xml:space="preserve"> </v>
      </c>
      <c r="I573" s="8" t="str">
        <f t="shared" si="33"/>
        <v xml:space="preserve"> </v>
      </c>
      <c r="J573" s="8" t="str">
        <f t="shared" si="33"/>
        <v xml:space="preserve"> </v>
      </c>
      <c r="K573" s="9">
        <f>SUM(K555:K572)+K539</f>
        <v>0</v>
      </c>
    </row>
    <row r="574" spans="1:11" ht="15" customHeight="1" x14ac:dyDescent="0.25">
      <c r="A574" s="300"/>
    </row>
    <row r="575" spans="1:11" ht="24" customHeight="1" x14ac:dyDescent="0.25">
      <c r="A575" s="332" t="s">
        <v>100</v>
      </c>
      <c r="B575" s="332"/>
      <c r="C575" s="332"/>
      <c r="D575" s="332"/>
      <c r="E575" s="332"/>
      <c r="F575" s="332"/>
      <c r="G575" s="332"/>
      <c r="H575" s="332"/>
      <c r="I575" s="332"/>
      <c r="J575" s="332"/>
      <c r="K575" s="332"/>
    </row>
    <row r="576" spans="1:11" ht="15" customHeight="1" x14ac:dyDescent="0.25">
      <c r="A576" s="51"/>
    </row>
    <row r="577" spans="1:11" ht="15" customHeight="1" x14ac:dyDescent="0.25">
      <c r="A577" s="298" t="s">
        <v>101</v>
      </c>
    </row>
    <row r="578" spans="1:11" ht="15" customHeight="1" x14ac:dyDescent="0.25">
      <c r="C578" s="298" t="s">
        <v>102</v>
      </c>
      <c r="E578" s="298" t="s">
        <v>103</v>
      </c>
    </row>
    <row r="579" spans="1:11" ht="15.75" customHeight="1" x14ac:dyDescent="0.25">
      <c r="A579" s="348" t="s">
        <v>85</v>
      </c>
      <c r="B579" s="348"/>
      <c r="C579" s="348"/>
      <c r="D579" s="348"/>
      <c r="E579" s="348"/>
      <c r="F579" s="348"/>
      <c r="G579" s="348"/>
      <c r="H579" s="348"/>
      <c r="I579" s="348"/>
      <c r="J579" s="348"/>
      <c r="K579" s="348"/>
    </row>
    <row r="580" spans="1:11" ht="15" customHeight="1" x14ac:dyDescent="0.25">
      <c r="A580" s="70"/>
      <c r="B580" s="70"/>
      <c r="C580" s="70"/>
      <c r="D580" s="70"/>
      <c r="E580" s="70"/>
      <c r="F580" s="78">
        <f>'proje ve personel bilgileri'!$B$5</f>
        <v>0</v>
      </c>
      <c r="G580" s="72">
        <f>IF('proje ve personel bilgileri'!$B$6=1,"/ Şubat ayına aittir.",(IF('proje ve personel bilgileri'!$B$6=2,"/ Ağustos ayına aittir.",0)))</f>
        <v>0</v>
      </c>
      <c r="H580" s="70"/>
      <c r="I580" s="70"/>
      <c r="J580" s="70"/>
      <c r="K580" s="70"/>
    </row>
    <row r="581" spans="1:11" ht="18.75" customHeight="1" x14ac:dyDescent="0.25">
      <c r="K581" s="4" t="s">
        <v>86</v>
      </c>
    </row>
    <row r="582" spans="1:11" ht="15.75" customHeight="1" x14ac:dyDescent="0.25">
      <c r="A582" s="349" t="s">
        <v>2</v>
      </c>
      <c r="B582" s="350"/>
      <c r="C582" s="351">
        <f>'proje ve personel bilgileri'!$B$2</f>
        <v>0</v>
      </c>
      <c r="D582" s="352"/>
      <c r="E582" s="352"/>
      <c r="F582" s="352"/>
      <c r="G582" s="352"/>
      <c r="H582" s="352"/>
      <c r="I582" s="352"/>
      <c r="J582" s="352"/>
      <c r="K582" s="353"/>
    </row>
    <row r="583" spans="1:11" ht="15.75" customHeight="1" x14ac:dyDescent="0.25">
      <c r="A583" s="354" t="s">
        <v>4</v>
      </c>
      <c r="B583" s="355"/>
      <c r="C583" s="356">
        <f>'proje ve personel bilgileri'!$B$3</f>
        <v>0</v>
      </c>
      <c r="D583" s="357"/>
      <c r="E583" s="357"/>
      <c r="F583" s="357"/>
      <c r="G583" s="357"/>
      <c r="H583" s="357"/>
      <c r="I583" s="357"/>
      <c r="J583" s="357"/>
      <c r="K583" s="358"/>
    </row>
    <row r="584" spans="1:11" ht="15" customHeight="1" x14ac:dyDescent="0.25">
      <c r="A584" s="343" t="s">
        <v>87</v>
      </c>
      <c r="B584" s="343" t="s">
        <v>15</v>
      </c>
      <c r="C584" s="343" t="s">
        <v>88</v>
      </c>
      <c r="D584" s="344" t="s">
        <v>89</v>
      </c>
      <c r="E584" s="346"/>
      <c r="F584" s="347"/>
      <c r="G584" s="343" t="s">
        <v>90</v>
      </c>
      <c r="H584" s="333" t="s">
        <v>91</v>
      </c>
      <c r="I584" s="333" t="s">
        <v>92</v>
      </c>
      <c r="J584" s="333" t="s">
        <v>93</v>
      </c>
      <c r="K584" s="336" t="s">
        <v>94</v>
      </c>
    </row>
    <row r="585" spans="1:11" ht="21" customHeight="1" x14ac:dyDescent="0.25">
      <c r="A585" s="338"/>
      <c r="B585" s="338"/>
      <c r="C585" s="338"/>
      <c r="D585" s="345"/>
      <c r="E585" s="339" t="s">
        <v>95</v>
      </c>
      <c r="F585" s="340"/>
      <c r="G585" s="338"/>
      <c r="H585" s="334"/>
      <c r="I585" s="334"/>
      <c r="J585" s="334"/>
      <c r="K585" s="337"/>
    </row>
    <row r="586" spans="1:11" ht="60.75" customHeight="1" x14ac:dyDescent="0.25">
      <c r="A586" s="338"/>
      <c r="B586" s="338"/>
      <c r="C586" s="338"/>
      <c r="D586" s="345"/>
      <c r="E586" s="5" t="s">
        <v>106</v>
      </c>
      <c r="F586" s="5" t="s">
        <v>97</v>
      </c>
      <c r="G586" s="338"/>
      <c r="H586" s="334"/>
      <c r="I586" s="335"/>
      <c r="J586" s="335"/>
      <c r="K586" s="338"/>
    </row>
    <row r="587" spans="1:11" ht="15.75" customHeight="1" x14ac:dyDescent="0.25">
      <c r="A587" s="338"/>
      <c r="B587" s="338"/>
      <c r="C587" s="338"/>
      <c r="D587" s="345"/>
      <c r="E587" s="6" t="s">
        <v>98</v>
      </c>
      <c r="F587" s="6" t="s">
        <v>98</v>
      </c>
      <c r="G587" s="294" t="s">
        <v>98</v>
      </c>
      <c r="H587" s="294" t="s">
        <v>98</v>
      </c>
      <c r="I587" s="297" t="s">
        <v>98</v>
      </c>
      <c r="J587" s="6" t="s">
        <v>98</v>
      </c>
      <c r="K587" s="338"/>
    </row>
    <row r="588" spans="1:11" ht="15.75" customHeight="1" x14ac:dyDescent="0.25">
      <c r="A588" s="1">
        <v>307</v>
      </c>
      <c r="B588" s="101" t="str">
        <f>IF('proje ve personel bilgileri'!A320&lt;&gt;0,('proje ve personel bilgileri'!A320)," ")</f>
        <v xml:space="preserve"> </v>
      </c>
      <c r="C588" s="102"/>
      <c r="D588" s="103"/>
      <c r="E588" s="103"/>
      <c r="F588" s="103"/>
      <c r="G588" s="103"/>
      <c r="H588" s="103"/>
      <c r="I588" s="103"/>
      <c r="J588" s="103"/>
      <c r="K588" s="104">
        <f t="shared" ref="K588:K605" si="34">IF(D588&lt;&gt;0,SUM(D588+E588+F588+G588-H588-I588-J588),0)</f>
        <v>0</v>
      </c>
    </row>
    <row r="589" spans="1:11" ht="15.75" customHeight="1" x14ac:dyDescent="0.25">
      <c r="A589" s="2">
        <v>308</v>
      </c>
      <c r="B589" s="101" t="str">
        <f>IF('proje ve personel bilgileri'!A321&lt;&gt;0,('proje ve personel bilgileri'!A321)," ")</f>
        <v xml:space="preserve"> </v>
      </c>
      <c r="C589" s="105"/>
      <c r="D589" s="296"/>
      <c r="E589" s="296"/>
      <c r="F589" s="296"/>
      <c r="G589" s="296"/>
      <c r="H589" s="296"/>
      <c r="I589" s="296"/>
      <c r="J589" s="296"/>
      <c r="K589" s="104">
        <f t="shared" si="34"/>
        <v>0</v>
      </c>
    </row>
    <row r="590" spans="1:11" ht="15.75" customHeight="1" x14ac:dyDescent="0.25">
      <c r="A590" s="1">
        <v>309</v>
      </c>
      <c r="B590" s="101" t="str">
        <f>IF('proje ve personel bilgileri'!A322&lt;&gt;0,('proje ve personel bilgileri'!A322)," ")</f>
        <v xml:space="preserve"> </v>
      </c>
      <c r="C590" s="105"/>
      <c r="D590" s="296"/>
      <c r="E590" s="296"/>
      <c r="F590" s="296"/>
      <c r="G590" s="296"/>
      <c r="H590" s="296"/>
      <c r="I590" s="296"/>
      <c r="J590" s="296"/>
      <c r="K590" s="104">
        <f t="shared" si="34"/>
        <v>0</v>
      </c>
    </row>
    <row r="591" spans="1:11" ht="15.75" customHeight="1" x14ac:dyDescent="0.25">
      <c r="A591" s="2">
        <v>310</v>
      </c>
      <c r="B591" s="101" t="str">
        <f>IF('proje ve personel bilgileri'!A323&lt;&gt;0,('proje ve personel bilgileri'!A323)," ")</f>
        <v xml:space="preserve"> </v>
      </c>
      <c r="C591" s="105"/>
      <c r="D591" s="296"/>
      <c r="E591" s="296"/>
      <c r="F591" s="296"/>
      <c r="G591" s="296"/>
      <c r="H591" s="296"/>
      <c r="I591" s="296"/>
      <c r="J591" s="296"/>
      <c r="K591" s="104">
        <f t="shared" si="34"/>
        <v>0</v>
      </c>
    </row>
    <row r="592" spans="1:11" ht="15.75" customHeight="1" x14ac:dyDescent="0.25">
      <c r="A592" s="1">
        <v>311</v>
      </c>
      <c r="B592" s="101" t="str">
        <f>IF('proje ve personel bilgileri'!A324&lt;&gt;0,('proje ve personel bilgileri'!A324)," ")</f>
        <v xml:space="preserve"> </v>
      </c>
      <c r="C592" s="105"/>
      <c r="D592" s="296"/>
      <c r="E592" s="296"/>
      <c r="F592" s="296"/>
      <c r="G592" s="296"/>
      <c r="H592" s="296"/>
      <c r="I592" s="296"/>
      <c r="J592" s="296"/>
      <c r="K592" s="104">
        <f t="shared" si="34"/>
        <v>0</v>
      </c>
    </row>
    <row r="593" spans="1:11" ht="15.75" customHeight="1" x14ac:dyDescent="0.25">
      <c r="A593" s="2">
        <v>312</v>
      </c>
      <c r="B593" s="101" t="str">
        <f>IF('proje ve personel bilgileri'!A325&lt;&gt;0,('proje ve personel bilgileri'!A325)," ")</f>
        <v xml:space="preserve"> </v>
      </c>
      <c r="C593" s="105"/>
      <c r="D593" s="296"/>
      <c r="E593" s="296"/>
      <c r="F593" s="296"/>
      <c r="G593" s="296"/>
      <c r="H593" s="296"/>
      <c r="I593" s="296"/>
      <c r="J593" s="296"/>
      <c r="K593" s="104">
        <f t="shared" si="34"/>
        <v>0</v>
      </c>
    </row>
    <row r="594" spans="1:11" ht="15.75" customHeight="1" x14ac:dyDescent="0.25">
      <c r="A594" s="1">
        <v>313</v>
      </c>
      <c r="B594" s="101" t="str">
        <f>IF('proje ve personel bilgileri'!A326&lt;&gt;0,('proje ve personel bilgileri'!A326)," ")</f>
        <v xml:space="preserve"> </v>
      </c>
      <c r="C594" s="105"/>
      <c r="D594" s="296"/>
      <c r="E594" s="296"/>
      <c r="F594" s="296"/>
      <c r="G594" s="296"/>
      <c r="H594" s="296"/>
      <c r="I594" s="296"/>
      <c r="J594" s="296"/>
      <c r="K594" s="104">
        <f t="shared" si="34"/>
        <v>0</v>
      </c>
    </row>
    <row r="595" spans="1:11" ht="15.75" customHeight="1" x14ac:dyDescent="0.25">
      <c r="A595" s="2">
        <v>314</v>
      </c>
      <c r="B595" s="101" t="str">
        <f>IF('proje ve personel bilgileri'!A327&lt;&gt;0,('proje ve personel bilgileri'!A327)," ")</f>
        <v xml:space="preserve"> </v>
      </c>
      <c r="C595" s="105"/>
      <c r="D595" s="296"/>
      <c r="E595" s="296"/>
      <c r="F595" s="296"/>
      <c r="G595" s="296"/>
      <c r="H595" s="296"/>
      <c r="I595" s="296"/>
      <c r="J595" s="296"/>
      <c r="K595" s="104">
        <f t="shared" si="34"/>
        <v>0</v>
      </c>
    </row>
    <row r="596" spans="1:11" ht="15.75" customHeight="1" x14ac:dyDescent="0.25">
      <c r="A596" s="1">
        <v>315</v>
      </c>
      <c r="B596" s="101" t="str">
        <f>IF('proje ve personel bilgileri'!A328&lt;&gt;0,('proje ve personel bilgileri'!A328)," ")</f>
        <v xml:space="preserve"> </v>
      </c>
      <c r="C596" s="105"/>
      <c r="D596" s="296"/>
      <c r="E596" s="296"/>
      <c r="F596" s="296"/>
      <c r="G596" s="296"/>
      <c r="H596" s="296"/>
      <c r="I596" s="296"/>
      <c r="J596" s="296"/>
      <c r="K596" s="104">
        <f t="shared" si="34"/>
        <v>0</v>
      </c>
    </row>
    <row r="597" spans="1:11" ht="15.75" customHeight="1" x14ac:dyDescent="0.25">
      <c r="A597" s="2">
        <v>316</v>
      </c>
      <c r="B597" s="101" t="str">
        <f>IF('proje ve personel bilgileri'!A329&lt;&gt;0,('proje ve personel bilgileri'!A329)," ")</f>
        <v xml:space="preserve"> </v>
      </c>
      <c r="C597" s="105"/>
      <c r="D597" s="296"/>
      <c r="E597" s="296"/>
      <c r="F597" s="296"/>
      <c r="G597" s="296"/>
      <c r="H597" s="296"/>
      <c r="I597" s="296"/>
      <c r="J597" s="296"/>
      <c r="K597" s="104">
        <f t="shared" si="34"/>
        <v>0</v>
      </c>
    </row>
    <row r="598" spans="1:11" ht="15.75" customHeight="1" x14ac:dyDescent="0.25">
      <c r="A598" s="1">
        <v>317</v>
      </c>
      <c r="B598" s="101" t="str">
        <f>IF('proje ve personel bilgileri'!A330&lt;&gt;0,('proje ve personel bilgileri'!A330)," ")</f>
        <v xml:space="preserve"> </v>
      </c>
      <c r="C598" s="105"/>
      <c r="D598" s="296"/>
      <c r="E598" s="296"/>
      <c r="F598" s="296"/>
      <c r="G598" s="296"/>
      <c r="H598" s="296"/>
      <c r="I598" s="296"/>
      <c r="J598" s="296"/>
      <c r="K598" s="104">
        <f t="shared" si="34"/>
        <v>0</v>
      </c>
    </row>
    <row r="599" spans="1:11" ht="15.75" customHeight="1" x14ac:dyDescent="0.25">
      <c r="A599" s="2">
        <v>318</v>
      </c>
      <c r="B599" s="101" t="str">
        <f>IF('proje ve personel bilgileri'!A331&lt;&gt;0,('proje ve personel bilgileri'!A331)," ")</f>
        <v xml:space="preserve"> </v>
      </c>
      <c r="C599" s="105"/>
      <c r="D599" s="296"/>
      <c r="E599" s="296"/>
      <c r="F599" s="296"/>
      <c r="G599" s="296"/>
      <c r="H599" s="296"/>
      <c r="I599" s="296"/>
      <c r="J599" s="296"/>
      <c r="K599" s="104">
        <f t="shared" si="34"/>
        <v>0</v>
      </c>
    </row>
    <row r="600" spans="1:11" ht="15.75" customHeight="1" x14ac:dyDescent="0.25">
      <c r="A600" s="1">
        <v>319</v>
      </c>
      <c r="B600" s="101" t="str">
        <f>IF('proje ve personel bilgileri'!A332&lt;&gt;0,('proje ve personel bilgileri'!A332)," ")</f>
        <v xml:space="preserve"> </v>
      </c>
      <c r="C600" s="105"/>
      <c r="D600" s="296"/>
      <c r="E600" s="296"/>
      <c r="F600" s="296"/>
      <c r="G600" s="296"/>
      <c r="H600" s="296"/>
      <c r="I600" s="296"/>
      <c r="J600" s="296"/>
      <c r="K600" s="104">
        <f t="shared" si="34"/>
        <v>0</v>
      </c>
    </row>
    <row r="601" spans="1:11" ht="15.75" customHeight="1" x14ac:dyDescent="0.25">
      <c r="A601" s="2">
        <v>320</v>
      </c>
      <c r="B601" s="101" t="str">
        <f>IF('proje ve personel bilgileri'!A333&lt;&gt;0,('proje ve personel bilgileri'!A333)," ")</f>
        <v xml:space="preserve"> </v>
      </c>
      <c r="C601" s="105"/>
      <c r="D601" s="296"/>
      <c r="E601" s="296"/>
      <c r="F601" s="296"/>
      <c r="G601" s="296"/>
      <c r="H601" s="296"/>
      <c r="I601" s="296"/>
      <c r="J601" s="296"/>
      <c r="K601" s="104">
        <f t="shared" si="34"/>
        <v>0</v>
      </c>
    </row>
    <row r="602" spans="1:11" ht="15.75" customHeight="1" x14ac:dyDescent="0.25">
      <c r="A602" s="1">
        <v>321</v>
      </c>
      <c r="B602" s="101" t="str">
        <f>IF('proje ve personel bilgileri'!A334&lt;&gt;0,('proje ve personel bilgileri'!A334)," ")</f>
        <v xml:space="preserve"> </v>
      </c>
      <c r="C602" s="105"/>
      <c r="D602" s="296"/>
      <c r="E602" s="296"/>
      <c r="F602" s="296"/>
      <c r="G602" s="296"/>
      <c r="H602" s="296"/>
      <c r="I602" s="296"/>
      <c r="J602" s="296"/>
      <c r="K602" s="104">
        <f t="shared" si="34"/>
        <v>0</v>
      </c>
    </row>
    <row r="603" spans="1:11" ht="15.75" customHeight="1" x14ac:dyDescent="0.25">
      <c r="A603" s="2">
        <v>322</v>
      </c>
      <c r="B603" s="101" t="str">
        <f>IF('proje ve personel bilgileri'!A335&lt;&gt;0,('proje ve personel bilgileri'!A335)," ")</f>
        <v xml:space="preserve"> </v>
      </c>
      <c r="C603" s="105"/>
      <c r="D603" s="296"/>
      <c r="E603" s="296"/>
      <c r="F603" s="296"/>
      <c r="G603" s="296"/>
      <c r="H603" s="296"/>
      <c r="I603" s="296"/>
      <c r="J603" s="296"/>
      <c r="K603" s="104">
        <f t="shared" si="34"/>
        <v>0</v>
      </c>
    </row>
    <row r="604" spans="1:11" ht="15.75" customHeight="1" x14ac:dyDescent="0.25">
      <c r="A604" s="1">
        <v>323</v>
      </c>
      <c r="B604" s="101" t="str">
        <f>IF('proje ve personel bilgileri'!A336&lt;&gt;0,('proje ve personel bilgileri'!A336)," ")</f>
        <v xml:space="preserve"> </v>
      </c>
      <c r="C604" s="105"/>
      <c r="D604" s="296"/>
      <c r="E604" s="296"/>
      <c r="F604" s="296"/>
      <c r="G604" s="296"/>
      <c r="H604" s="296"/>
      <c r="I604" s="296"/>
      <c r="J604" s="296"/>
      <c r="K604" s="104">
        <f t="shared" si="34"/>
        <v>0</v>
      </c>
    </row>
    <row r="605" spans="1:11" ht="15" customHeight="1" x14ac:dyDescent="0.25">
      <c r="A605" s="2">
        <v>324</v>
      </c>
      <c r="B605" s="101" t="str">
        <f>IF('proje ve personel bilgileri'!A337&lt;&gt;0,('proje ve personel bilgileri'!A337)," ")</f>
        <v xml:space="preserve"> </v>
      </c>
      <c r="C605" s="105"/>
      <c r="D605" s="296"/>
      <c r="E605" s="296"/>
      <c r="F605" s="296"/>
      <c r="G605" s="296"/>
      <c r="H605" s="296"/>
      <c r="I605" s="296"/>
      <c r="J605" s="296"/>
      <c r="K605" s="104">
        <f t="shared" si="34"/>
        <v>0</v>
      </c>
    </row>
    <row r="606" spans="1:11" ht="15.75" customHeight="1" x14ac:dyDescent="0.25">
      <c r="A606" s="341" t="s">
        <v>99</v>
      </c>
      <c r="B606" s="342"/>
      <c r="C606" s="7" t="str">
        <f t="shared" ref="C606:J606" si="35">IF($K$28&lt;&gt;0,SUM(C588:C605)," ")</f>
        <v xml:space="preserve"> </v>
      </c>
      <c r="D606" s="8" t="str">
        <f t="shared" si="35"/>
        <v xml:space="preserve"> </v>
      </c>
      <c r="E606" s="8" t="str">
        <f t="shared" si="35"/>
        <v xml:space="preserve"> </v>
      </c>
      <c r="F606" s="8" t="str">
        <f t="shared" si="35"/>
        <v xml:space="preserve"> </v>
      </c>
      <c r="G606" s="8" t="str">
        <f t="shared" si="35"/>
        <v xml:space="preserve"> </v>
      </c>
      <c r="H606" s="8" t="str">
        <f t="shared" si="35"/>
        <v xml:space="preserve"> </v>
      </c>
      <c r="I606" s="8" t="str">
        <f t="shared" si="35"/>
        <v xml:space="preserve"> </v>
      </c>
      <c r="J606" s="8" t="str">
        <f t="shared" si="35"/>
        <v xml:space="preserve"> </v>
      </c>
      <c r="K606" s="9">
        <f>SUM(K588:K605)+K573</f>
        <v>0</v>
      </c>
    </row>
    <row r="607" spans="1:11" ht="15" customHeight="1" x14ac:dyDescent="0.25">
      <c r="A607" s="300"/>
    </row>
    <row r="608" spans="1:11" ht="25.5" customHeight="1" x14ac:dyDescent="0.25">
      <c r="A608" s="332" t="s">
        <v>100</v>
      </c>
      <c r="B608" s="332"/>
      <c r="C608" s="332"/>
      <c r="D608" s="332"/>
      <c r="E608" s="332"/>
      <c r="F608" s="332"/>
      <c r="G608" s="332"/>
      <c r="H608" s="332"/>
      <c r="I608" s="332"/>
      <c r="J608" s="332"/>
      <c r="K608" s="332"/>
    </row>
    <row r="609" spans="1:11" ht="15" customHeight="1" x14ac:dyDescent="0.25">
      <c r="A609" s="51"/>
    </row>
    <row r="610" spans="1:11" ht="15" customHeight="1" x14ac:dyDescent="0.25">
      <c r="A610" s="298" t="s">
        <v>101</v>
      </c>
    </row>
    <row r="611" spans="1:11" ht="15" customHeight="1" x14ac:dyDescent="0.25">
      <c r="C611" s="298" t="s">
        <v>102</v>
      </c>
      <c r="E611" s="298" t="s">
        <v>103</v>
      </c>
    </row>
    <row r="614" spans="1:11" ht="15.75" customHeight="1" x14ac:dyDescent="0.25">
      <c r="A614" s="348" t="s">
        <v>85</v>
      </c>
      <c r="B614" s="348"/>
      <c r="C614" s="348"/>
      <c r="D614" s="348"/>
      <c r="E614" s="348"/>
      <c r="F614" s="348"/>
      <c r="G614" s="348"/>
      <c r="H614" s="348"/>
      <c r="I614" s="348"/>
      <c r="J614" s="348"/>
      <c r="K614" s="348"/>
    </row>
    <row r="615" spans="1:11" ht="15" customHeight="1" x14ac:dyDescent="0.25">
      <c r="A615" s="70"/>
      <c r="B615" s="70"/>
      <c r="C615" s="70"/>
      <c r="D615" s="70"/>
      <c r="E615" s="70"/>
      <c r="F615" s="78">
        <f>'proje ve personel bilgileri'!$B$5</f>
        <v>0</v>
      </c>
      <c r="G615" s="72">
        <f>IF('proje ve personel bilgileri'!$B$6=1,"/ Şubat ayına aittir.",(IF('proje ve personel bilgileri'!$B$6=2,"/ Ağustos ayına aittir.",0)))</f>
        <v>0</v>
      </c>
      <c r="H615" s="70"/>
      <c r="I615" s="70"/>
      <c r="J615" s="70"/>
      <c r="K615" s="70"/>
    </row>
    <row r="616" spans="1:11" ht="18.75" customHeight="1" x14ac:dyDescent="0.25">
      <c r="K616" s="4" t="s">
        <v>86</v>
      </c>
    </row>
    <row r="617" spans="1:11" ht="15.75" customHeight="1" x14ac:dyDescent="0.25">
      <c r="A617" s="349" t="s">
        <v>2</v>
      </c>
      <c r="B617" s="350"/>
      <c r="C617" s="351">
        <f>'proje ve personel bilgileri'!$B$2</f>
        <v>0</v>
      </c>
      <c r="D617" s="352"/>
      <c r="E617" s="352"/>
      <c r="F617" s="352"/>
      <c r="G617" s="352"/>
      <c r="H617" s="352"/>
      <c r="I617" s="352"/>
      <c r="J617" s="352"/>
      <c r="K617" s="353"/>
    </row>
    <row r="618" spans="1:11" ht="15.75" customHeight="1" x14ac:dyDescent="0.25">
      <c r="A618" s="354" t="s">
        <v>4</v>
      </c>
      <c r="B618" s="355"/>
      <c r="C618" s="356">
        <f>'proje ve personel bilgileri'!$B$3</f>
        <v>0</v>
      </c>
      <c r="D618" s="357"/>
      <c r="E618" s="357"/>
      <c r="F618" s="357"/>
      <c r="G618" s="357"/>
      <c r="H618" s="357"/>
      <c r="I618" s="357"/>
      <c r="J618" s="357"/>
      <c r="K618" s="358"/>
    </row>
    <row r="619" spans="1:11" ht="15" customHeight="1" x14ac:dyDescent="0.25">
      <c r="A619" s="343" t="s">
        <v>87</v>
      </c>
      <c r="B619" s="343" t="s">
        <v>15</v>
      </c>
      <c r="C619" s="343" t="s">
        <v>88</v>
      </c>
      <c r="D619" s="344" t="s">
        <v>89</v>
      </c>
      <c r="E619" s="346"/>
      <c r="F619" s="347"/>
      <c r="G619" s="343" t="s">
        <v>90</v>
      </c>
      <c r="H619" s="333" t="s">
        <v>91</v>
      </c>
      <c r="I619" s="333" t="s">
        <v>92</v>
      </c>
      <c r="J619" s="333" t="s">
        <v>93</v>
      </c>
      <c r="K619" s="336" t="s">
        <v>94</v>
      </c>
    </row>
    <row r="620" spans="1:11" ht="21" customHeight="1" x14ac:dyDescent="0.25">
      <c r="A620" s="338"/>
      <c r="B620" s="338"/>
      <c r="C620" s="338"/>
      <c r="D620" s="345"/>
      <c r="E620" s="339" t="s">
        <v>95</v>
      </c>
      <c r="F620" s="340"/>
      <c r="G620" s="338"/>
      <c r="H620" s="334"/>
      <c r="I620" s="334"/>
      <c r="J620" s="334"/>
      <c r="K620" s="337"/>
    </row>
    <row r="621" spans="1:11" ht="60.75" customHeight="1" x14ac:dyDescent="0.25">
      <c r="A621" s="338"/>
      <c r="B621" s="338"/>
      <c r="C621" s="338"/>
      <c r="D621" s="345"/>
      <c r="E621" s="5" t="s">
        <v>104</v>
      </c>
      <c r="F621" s="5" t="s">
        <v>97</v>
      </c>
      <c r="G621" s="338"/>
      <c r="H621" s="334"/>
      <c r="I621" s="335"/>
      <c r="J621" s="335"/>
      <c r="K621" s="338"/>
    </row>
    <row r="622" spans="1:11" ht="15.75" customHeight="1" x14ac:dyDescent="0.25">
      <c r="A622" s="338"/>
      <c r="B622" s="338"/>
      <c r="C622" s="338"/>
      <c r="D622" s="345"/>
      <c r="E622" s="6" t="s">
        <v>98</v>
      </c>
      <c r="F622" s="6" t="s">
        <v>98</v>
      </c>
      <c r="G622" s="294" t="s">
        <v>98</v>
      </c>
      <c r="H622" s="294" t="s">
        <v>98</v>
      </c>
      <c r="I622" s="297" t="s">
        <v>98</v>
      </c>
      <c r="J622" s="6" t="s">
        <v>98</v>
      </c>
      <c r="K622" s="338"/>
    </row>
    <row r="623" spans="1:11" ht="15.75" customHeight="1" x14ac:dyDescent="0.25">
      <c r="A623" s="1">
        <v>325</v>
      </c>
      <c r="B623" s="101" t="str">
        <f>IF('proje ve personel bilgileri'!A338&lt;&gt;0,('proje ve personel bilgileri'!A338)," ")</f>
        <v xml:space="preserve"> </v>
      </c>
      <c r="C623" s="102"/>
      <c r="D623" s="103"/>
      <c r="E623" s="103"/>
      <c r="F623" s="103"/>
      <c r="G623" s="103"/>
      <c r="H623" s="103"/>
      <c r="I623" s="103"/>
      <c r="J623" s="103"/>
      <c r="K623" s="104">
        <f t="shared" ref="K623:K640" si="36">IF(D623&lt;&gt;0,SUM(D623+E623+F623+G623-H623-I623-J623),0)</f>
        <v>0</v>
      </c>
    </row>
    <row r="624" spans="1:11" ht="15.75" customHeight="1" x14ac:dyDescent="0.25">
      <c r="A624" s="2">
        <v>326</v>
      </c>
      <c r="B624" s="101" t="str">
        <f>IF('proje ve personel bilgileri'!A339&lt;&gt;0,('proje ve personel bilgileri'!A339)," ")</f>
        <v xml:space="preserve"> </v>
      </c>
      <c r="C624" s="105"/>
      <c r="D624" s="296"/>
      <c r="E624" s="296"/>
      <c r="F624" s="296"/>
      <c r="G624" s="296"/>
      <c r="H624" s="296"/>
      <c r="I624" s="296"/>
      <c r="J624" s="296"/>
      <c r="K624" s="104">
        <f t="shared" si="36"/>
        <v>0</v>
      </c>
    </row>
    <row r="625" spans="1:11" ht="15.75" customHeight="1" x14ac:dyDescent="0.25">
      <c r="A625" s="1">
        <v>327</v>
      </c>
      <c r="B625" s="101" t="str">
        <f>IF('proje ve personel bilgileri'!A340&lt;&gt;0,('proje ve personel bilgileri'!A340)," ")</f>
        <v xml:space="preserve"> </v>
      </c>
      <c r="C625" s="105"/>
      <c r="D625" s="296"/>
      <c r="E625" s="296"/>
      <c r="F625" s="296"/>
      <c r="G625" s="296"/>
      <c r="H625" s="296"/>
      <c r="I625" s="296"/>
      <c r="J625" s="296"/>
      <c r="K625" s="104">
        <f t="shared" si="36"/>
        <v>0</v>
      </c>
    </row>
    <row r="626" spans="1:11" ht="15.75" customHeight="1" x14ac:dyDescent="0.25">
      <c r="A626" s="2">
        <v>328</v>
      </c>
      <c r="B626" s="101" t="str">
        <f>IF('proje ve personel bilgileri'!A341&lt;&gt;0,('proje ve personel bilgileri'!A341)," ")</f>
        <v xml:space="preserve"> </v>
      </c>
      <c r="C626" s="105"/>
      <c r="D626" s="296"/>
      <c r="E626" s="296"/>
      <c r="F626" s="296"/>
      <c r="G626" s="296"/>
      <c r="H626" s="296"/>
      <c r="I626" s="296"/>
      <c r="J626" s="296"/>
      <c r="K626" s="104">
        <f t="shared" si="36"/>
        <v>0</v>
      </c>
    </row>
    <row r="627" spans="1:11" ht="15.75" customHeight="1" x14ac:dyDescent="0.25">
      <c r="A627" s="1">
        <v>329</v>
      </c>
      <c r="B627" s="101" t="str">
        <f>IF('proje ve personel bilgileri'!A342&lt;&gt;0,('proje ve personel bilgileri'!A342)," ")</f>
        <v xml:space="preserve"> </v>
      </c>
      <c r="C627" s="105"/>
      <c r="D627" s="296"/>
      <c r="E627" s="296"/>
      <c r="F627" s="296"/>
      <c r="G627" s="296"/>
      <c r="H627" s="296"/>
      <c r="I627" s="296"/>
      <c r="J627" s="296"/>
      <c r="K627" s="104">
        <f t="shared" si="36"/>
        <v>0</v>
      </c>
    </row>
    <row r="628" spans="1:11" ht="15.75" customHeight="1" x14ac:dyDescent="0.25">
      <c r="A628" s="2">
        <v>330</v>
      </c>
      <c r="B628" s="101" t="str">
        <f>IF('proje ve personel bilgileri'!A343&lt;&gt;0,('proje ve personel bilgileri'!A343)," ")</f>
        <v xml:space="preserve"> </v>
      </c>
      <c r="C628" s="105"/>
      <c r="D628" s="296"/>
      <c r="E628" s="296"/>
      <c r="F628" s="296"/>
      <c r="G628" s="296"/>
      <c r="H628" s="296"/>
      <c r="I628" s="296"/>
      <c r="J628" s="296"/>
      <c r="K628" s="104">
        <f t="shared" si="36"/>
        <v>0</v>
      </c>
    </row>
    <row r="629" spans="1:11" ht="15.75" customHeight="1" x14ac:dyDescent="0.25">
      <c r="A629" s="1">
        <v>331</v>
      </c>
      <c r="B629" s="101" t="str">
        <f>IF('proje ve personel bilgileri'!A344&lt;&gt;0,('proje ve personel bilgileri'!A344)," ")</f>
        <v xml:space="preserve"> </v>
      </c>
      <c r="C629" s="105"/>
      <c r="D629" s="296"/>
      <c r="E629" s="296"/>
      <c r="F629" s="296"/>
      <c r="G629" s="296"/>
      <c r="H629" s="296"/>
      <c r="I629" s="296"/>
      <c r="J629" s="296"/>
      <c r="K629" s="104">
        <f t="shared" si="36"/>
        <v>0</v>
      </c>
    </row>
    <row r="630" spans="1:11" ht="15.75" customHeight="1" x14ac:dyDescent="0.25">
      <c r="A630" s="2">
        <v>332</v>
      </c>
      <c r="B630" s="101" t="str">
        <f>IF('proje ve personel bilgileri'!A345&lt;&gt;0,('proje ve personel bilgileri'!A345)," ")</f>
        <v xml:space="preserve"> </v>
      </c>
      <c r="C630" s="105"/>
      <c r="D630" s="296"/>
      <c r="E630" s="296"/>
      <c r="F630" s="296"/>
      <c r="G630" s="296"/>
      <c r="H630" s="296"/>
      <c r="I630" s="296"/>
      <c r="J630" s="296"/>
      <c r="K630" s="104">
        <f t="shared" si="36"/>
        <v>0</v>
      </c>
    </row>
    <row r="631" spans="1:11" ht="15.75" customHeight="1" x14ac:dyDescent="0.25">
      <c r="A631" s="1">
        <v>333</v>
      </c>
      <c r="B631" s="101" t="str">
        <f>IF('proje ve personel bilgileri'!A346&lt;&gt;0,('proje ve personel bilgileri'!A346)," ")</f>
        <v xml:space="preserve"> </v>
      </c>
      <c r="C631" s="105"/>
      <c r="D631" s="296"/>
      <c r="E631" s="296"/>
      <c r="F631" s="296"/>
      <c r="G631" s="296"/>
      <c r="H631" s="296"/>
      <c r="I631" s="296"/>
      <c r="J631" s="296"/>
      <c r="K631" s="104">
        <f t="shared" si="36"/>
        <v>0</v>
      </c>
    </row>
    <row r="632" spans="1:11" ht="15.75" customHeight="1" x14ac:dyDescent="0.25">
      <c r="A632" s="2">
        <v>334</v>
      </c>
      <c r="B632" s="101" t="str">
        <f>IF('proje ve personel bilgileri'!A347&lt;&gt;0,('proje ve personel bilgileri'!A347)," ")</f>
        <v xml:space="preserve"> </v>
      </c>
      <c r="C632" s="105"/>
      <c r="D632" s="296"/>
      <c r="E632" s="296"/>
      <c r="F632" s="296"/>
      <c r="G632" s="296"/>
      <c r="H632" s="296"/>
      <c r="I632" s="296"/>
      <c r="J632" s="296"/>
      <c r="K632" s="104">
        <f t="shared" si="36"/>
        <v>0</v>
      </c>
    </row>
    <row r="633" spans="1:11" ht="15.75" customHeight="1" x14ac:dyDescent="0.25">
      <c r="A633" s="1">
        <v>335</v>
      </c>
      <c r="B633" s="101" t="str">
        <f>IF('proje ve personel bilgileri'!A348&lt;&gt;0,('proje ve personel bilgileri'!A348)," ")</f>
        <v xml:space="preserve"> </v>
      </c>
      <c r="C633" s="105"/>
      <c r="D633" s="296"/>
      <c r="E633" s="296"/>
      <c r="F633" s="296"/>
      <c r="G633" s="296"/>
      <c r="H633" s="296"/>
      <c r="I633" s="296"/>
      <c r="J633" s="296"/>
      <c r="K633" s="104">
        <f t="shared" si="36"/>
        <v>0</v>
      </c>
    </row>
    <row r="634" spans="1:11" ht="15.75" customHeight="1" x14ac:dyDescent="0.25">
      <c r="A634" s="2">
        <v>336</v>
      </c>
      <c r="B634" s="101" t="str">
        <f>IF('proje ve personel bilgileri'!A349&lt;&gt;0,('proje ve personel bilgileri'!A349)," ")</f>
        <v xml:space="preserve"> </v>
      </c>
      <c r="C634" s="105"/>
      <c r="D634" s="296"/>
      <c r="E634" s="296"/>
      <c r="F634" s="296"/>
      <c r="G634" s="296"/>
      <c r="H634" s="296"/>
      <c r="I634" s="296"/>
      <c r="J634" s="296"/>
      <c r="K634" s="104">
        <f t="shared" si="36"/>
        <v>0</v>
      </c>
    </row>
    <row r="635" spans="1:11" ht="15.75" customHeight="1" x14ac:dyDescent="0.25">
      <c r="A635" s="1">
        <v>337</v>
      </c>
      <c r="B635" s="101" t="str">
        <f>IF('proje ve personel bilgileri'!A350&lt;&gt;0,('proje ve personel bilgileri'!A350)," ")</f>
        <v xml:space="preserve"> </v>
      </c>
      <c r="C635" s="105"/>
      <c r="D635" s="296"/>
      <c r="E635" s="296"/>
      <c r="F635" s="296"/>
      <c r="G635" s="296"/>
      <c r="H635" s="296"/>
      <c r="I635" s="296"/>
      <c r="J635" s="296"/>
      <c r="K635" s="104">
        <f t="shared" si="36"/>
        <v>0</v>
      </c>
    </row>
    <row r="636" spans="1:11" ht="15.75" customHeight="1" x14ac:dyDescent="0.25">
      <c r="A636" s="2">
        <v>338</v>
      </c>
      <c r="B636" s="101" t="str">
        <f>IF('proje ve personel bilgileri'!A351&lt;&gt;0,('proje ve personel bilgileri'!A351)," ")</f>
        <v xml:space="preserve"> </v>
      </c>
      <c r="C636" s="105"/>
      <c r="D636" s="296"/>
      <c r="E636" s="296"/>
      <c r="F636" s="296"/>
      <c r="G636" s="296"/>
      <c r="H636" s="296"/>
      <c r="I636" s="296"/>
      <c r="J636" s="296"/>
      <c r="K636" s="104">
        <f t="shared" si="36"/>
        <v>0</v>
      </c>
    </row>
    <row r="637" spans="1:11" ht="15.75" customHeight="1" x14ac:dyDescent="0.25">
      <c r="A637" s="1">
        <v>339</v>
      </c>
      <c r="B637" s="101" t="str">
        <f>IF('proje ve personel bilgileri'!A352&lt;&gt;0,('proje ve personel bilgileri'!A352)," ")</f>
        <v xml:space="preserve"> </v>
      </c>
      <c r="C637" s="105"/>
      <c r="D637" s="296"/>
      <c r="E637" s="296"/>
      <c r="F637" s="296"/>
      <c r="G637" s="296"/>
      <c r="H637" s="296"/>
      <c r="I637" s="296"/>
      <c r="J637" s="296"/>
      <c r="K637" s="104">
        <f t="shared" si="36"/>
        <v>0</v>
      </c>
    </row>
    <row r="638" spans="1:11" ht="15.75" customHeight="1" x14ac:dyDescent="0.25">
      <c r="A638" s="2">
        <v>340</v>
      </c>
      <c r="B638" s="101" t="str">
        <f>IF('proje ve personel bilgileri'!A353&lt;&gt;0,('proje ve personel bilgileri'!A353)," ")</f>
        <v xml:space="preserve"> </v>
      </c>
      <c r="C638" s="105"/>
      <c r="D638" s="296"/>
      <c r="E638" s="296"/>
      <c r="F638" s="296"/>
      <c r="G638" s="296"/>
      <c r="H638" s="296"/>
      <c r="I638" s="296"/>
      <c r="J638" s="296"/>
      <c r="K638" s="104">
        <f t="shared" si="36"/>
        <v>0</v>
      </c>
    </row>
    <row r="639" spans="1:11" ht="15.75" customHeight="1" x14ac:dyDescent="0.25">
      <c r="A639" s="1">
        <v>341</v>
      </c>
      <c r="B639" s="101" t="str">
        <f>IF('proje ve personel bilgileri'!A354&lt;&gt;0,('proje ve personel bilgileri'!A354)," ")</f>
        <v xml:space="preserve"> </v>
      </c>
      <c r="C639" s="105"/>
      <c r="D639" s="296"/>
      <c r="E639" s="296"/>
      <c r="F639" s="296"/>
      <c r="G639" s="296"/>
      <c r="H639" s="296"/>
      <c r="I639" s="296"/>
      <c r="J639" s="296"/>
      <c r="K639" s="104">
        <f t="shared" si="36"/>
        <v>0</v>
      </c>
    </row>
    <row r="640" spans="1:11" ht="15" customHeight="1" x14ac:dyDescent="0.25">
      <c r="A640" s="2">
        <v>342</v>
      </c>
      <c r="B640" s="101" t="str">
        <f>IF('proje ve personel bilgileri'!A355&lt;&gt;0,('proje ve personel bilgileri'!A355)," ")</f>
        <v xml:space="preserve"> </v>
      </c>
      <c r="C640" s="105"/>
      <c r="D640" s="296"/>
      <c r="E640" s="296"/>
      <c r="F640" s="296"/>
      <c r="G640" s="296"/>
      <c r="H640" s="296"/>
      <c r="I640" s="296"/>
      <c r="J640" s="296"/>
      <c r="K640" s="104">
        <f t="shared" si="36"/>
        <v>0</v>
      </c>
    </row>
    <row r="641" spans="1:11" ht="15.75" customHeight="1" x14ac:dyDescent="0.25">
      <c r="A641" s="341" t="s">
        <v>99</v>
      </c>
      <c r="B641" s="342"/>
      <c r="C641" s="7" t="str">
        <f t="shared" ref="C641:J641" si="37">IF($K$28&lt;&gt;0,SUM(C623:C640)," ")</f>
        <v xml:space="preserve"> </v>
      </c>
      <c r="D641" s="8" t="str">
        <f t="shared" si="37"/>
        <v xml:space="preserve"> </v>
      </c>
      <c r="E641" s="8" t="str">
        <f t="shared" si="37"/>
        <v xml:space="preserve"> </v>
      </c>
      <c r="F641" s="8" t="str">
        <f t="shared" si="37"/>
        <v xml:space="preserve"> </v>
      </c>
      <c r="G641" s="8" t="str">
        <f t="shared" si="37"/>
        <v xml:space="preserve"> </v>
      </c>
      <c r="H641" s="8" t="str">
        <f t="shared" si="37"/>
        <v xml:space="preserve"> </v>
      </c>
      <c r="I641" s="8" t="str">
        <f t="shared" si="37"/>
        <v xml:space="preserve"> </v>
      </c>
      <c r="J641" s="8" t="str">
        <f t="shared" si="37"/>
        <v xml:space="preserve"> </v>
      </c>
      <c r="K641" s="9">
        <f>SUM(K623:K640)+K606</f>
        <v>0</v>
      </c>
    </row>
    <row r="642" spans="1:11" ht="15" customHeight="1" x14ac:dyDescent="0.25">
      <c r="A642" s="300"/>
    </row>
    <row r="643" spans="1:11" ht="24" customHeight="1" x14ac:dyDescent="0.25">
      <c r="A643" s="332" t="s">
        <v>100</v>
      </c>
      <c r="B643" s="332"/>
      <c r="C643" s="332"/>
      <c r="D643" s="332"/>
      <c r="E643" s="332"/>
      <c r="F643" s="332"/>
      <c r="G643" s="332"/>
      <c r="H643" s="332"/>
      <c r="I643" s="332"/>
      <c r="J643" s="332"/>
      <c r="K643" s="332"/>
    </row>
    <row r="644" spans="1:11" ht="15" customHeight="1" x14ac:dyDescent="0.25">
      <c r="A644" s="51"/>
    </row>
    <row r="645" spans="1:11" ht="15" customHeight="1" x14ac:dyDescent="0.25">
      <c r="A645" s="298" t="s">
        <v>101</v>
      </c>
    </row>
    <row r="646" spans="1:11" ht="15" customHeight="1" x14ac:dyDescent="0.25">
      <c r="C646" s="298" t="s">
        <v>102</v>
      </c>
      <c r="E646" s="298" t="s">
        <v>103</v>
      </c>
    </row>
    <row r="648" spans="1:11" ht="15.75" customHeight="1" x14ac:dyDescent="0.25">
      <c r="A648" s="348" t="s">
        <v>85</v>
      </c>
      <c r="B648" s="348"/>
      <c r="C648" s="348"/>
      <c r="D648" s="348"/>
      <c r="E648" s="348"/>
      <c r="F648" s="348"/>
      <c r="G648" s="348"/>
      <c r="H648" s="348"/>
      <c r="I648" s="348"/>
      <c r="J648" s="348"/>
      <c r="K648" s="348"/>
    </row>
    <row r="649" spans="1:11" ht="15" customHeight="1" x14ac:dyDescent="0.25">
      <c r="A649" s="70"/>
      <c r="B649" s="70"/>
      <c r="C649" s="70"/>
      <c r="D649" s="70"/>
      <c r="E649" s="70"/>
      <c r="F649" s="78">
        <f>'proje ve personel bilgileri'!$B$5</f>
        <v>0</v>
      </c>
      <c r="G649" s="72">
        <f>IF('proje ve personel bilgileri'!$B$6=1,"/ Şubat ayına aittir.",(IF('proje ve personel bilgileri'!$B$6=2,"/ Ağustos ayına aittir.",0)))</f>
        <v>0</v>
      </c>
      <c r="H649" s="70"/>
      <c r="I649" s="70"/>
      <c r="J649" s="70"/>
      <c r="K649" s="70"/>
    </row>
    <row r="650" spans="1:11" ht="18.75" customHeight="1" x14ac:dyDescent="0.25">
      <c r="K650" s="4" t="s">
        <v>86</v>
      </c>
    </row>
    <row r="651" spans="1:11" ht="15.75" customHeight="1" x14ac:dyDescent="0.25">
      <c r="A651" s="349" t="s">
        <v>2</v>
      </c>
      <c r="B651" s="350"/>
      <c r="C651" s="351">
        <f>'proje ve personel bilgileri'!$B$2</f>
        <v>0</v>
      </c>
      <c r="D651" s="352"/>
      <c r="E651" s="352"/>
      <c r="F651" s="352"/>
      <c r="G651" s="352"/>
      <c r="H651" s="352"/>
      <c r="I651" s="352"/>
      <c r="J651" s="352"/>
      <c r="K651" s="353"/>
    </row>
    <row r="652" spans="1:11" ht="15.75" customHeight="1" x14ac:dyDescent="0.25">
      <c r="A652" s="354" t="s">
        <v>4</v>
      </c>
      <c r="B652" s="355"/>
      <c r="C652" s="356">
        <f>'proje ve personel bilgileri'!$B$3</f>
        <v>0</v>
      </c>
      <c r="D652" s="357"/>
      <c r="E652" s="357"/>
      <c r="F652" s="357"/>
      <c r="G652" s="357"/>
      <c r="H652" s="357"/>
      <c r="I652" s="357"/>
      <c r="J652" s="357"/>
      <c r="K652" s="358"/>
    </row>
    <row r="653" spans="1:11" ht="15" customHeight="1" x14ac:dyDescent="0.25">
      <c r="A653" s="343" t="s">
        <v>87</v>
      </c>
      <c r="B653" s="343" t="s">
        <v>15</v>
      </c>
      <c r="C653" s="343" t="s">
        <v>88</v>
      </c>
      <c r="D653" s="344" t="s">
        <v>89</v>
      </c>
      <c r="E653" s="346"/>
      <c r="F653" s="347"/>
      <c r="G653" s="343" t="s">
        <v>90</v>
      </c>
      <c r="H653" s="333" t="s">
        <v>91</v>
      </c>
      <c r="I653" s="333" t="s">
        <v>92</v>
      </c>
      <c r="J653" s="333" t="s">
        <v>93</v>
      </c>
      <c r="K653" s="336" t="s">
        <v>94</v>
      </c>
    </row>
    <row r="654" spans="1:11" ht="21" customHeight="1" x14ac:dyDescent="0.25">
      <c r="A654" s="338"/>
      <c r="B654" s="338"/>
      <c r="C654" s="338"/>
      <c r="D654" s="345"/>
      <c r="E654" s="339" t="s">
        <v>95</v>
      </c>
      <c r="F654" s="340"/>
      <c r="G654" s="338"/>
      <c r="H654" s="334"/>
      <c r="I654" s="334"/>
      <c r="J654" s="334"/>
      <c r="K654" s="337"/>
    </row>
    <row r="655" spans="1:11" ht="60.75" customHeight="1" x14ac:dyDescent="0.25">
      <c r="A655" s="338"/>
      <c r="B655" s="338"/>
      <c r="C655" s="338"/>
      <c r="D655" s="345"/>
      <c r="E655" s="5" t="s">
        <v>104</v>
      </c>
      <c r="F655" s="5" t="s">
        <v>97</v>
      </c>
      <c r="G655" s="338"/>
      <c r="H655" s="334"/>
      <c r="I655" s="335"/>
      <c r="J655" s="335"/>
      <c r="K655" s="338"/>
    </row>
    <row r="656" spans="1:11" ht="15.75" customHeight="1" x14ac:dyDescent="0.25">
      <c r="A656" s="338"/>
      <c r="B656" s="338"/>
      <c r="C656" s="338"/>
      <c r="D656" s="345"/>
      <c r="E656" s="6" t="s">
        <v>98</v>
      </c>
      <c r="F656" s="6" t="s">
        <v>98</v>
      </c>
      <c r="G656" s="294" t="s">
        <v>98</v>
      </c>
      <c r="H656" s="294" t="s">
        <v>98</v>
      </c>
      <c r="I656" s="297" t="s">
        <v>98</v>
      </c>
      <c r="J656" s="6" t="s">
        <v>98</v>
      </c>
      <c r="K656" s="338"/>
    </row>
    <row r="657" spans="1:11" ht="15.75" customHeight="1" x14ac:dyDescent="0.25">
      <c r="A657" s="1">
        <v>343</v>
      </c>
      <c r="B657" s="101" t="str">
        <f>IF('proje ve personel bilgileri'!A356&lt;&gt;0,('proje ve personel bilgileri'!A356)," ")</f>
        <v xml:space="preserve"> </v>
      </c>
      <c r="C657" s="102"/>
      <c r="D657" s="103"/>
      <c r="E657" s="103"/>
      <c r="F657" s="103"/>
      <c r="G657" s="103"/>
      <c r="H657" s="103"/>
      <c r="I657" s="103"/>
      <c r="J657" s="103"/>
      <c r="K657" s="104">
        <f t="shared" ref="K657:K674" si="38">IF(D657&lt;&gt;0,SUM(D657+E657+F657+G657-H657-I657-J657),0)</f>
        <v>0</v>
      </c>
    </row>
    <row r="658" spans="1:11" ht="15.75" customHeight="1" x14ac:dyDescent="0.25">
      <c r="A658" s="2">
        <v>344</v>
      </c>
      <c r="B658" s="101" t="str">
        <f>IF('proje ve personel bilgileri'!A357&lt;&gt;0,('proje ve personel bilgileri'!A357)," ")</f>
        <v xml:space="preserve"> </v>
      </c>
      <c r="C658" s="105"/>
      <c r="D658" s="296"/>
      <c r="E658" s="296"/>
      <c r="F658" s="296"/>
      <c r="G658" s="296"/>
      <c r="H658" s="296"/>
      <c r="I658" s="296"/>
      <c r="J658" s="296"/>
      <c r="K658" s="104">
        <f t="shared" si="38"/>
        <v>0</v>
      </c>
    </row>
    <row r="659" spans="1:11" ht="15.75" customHeight="1" x14ac:dyDescent="0.25">
      <c r="A659" s="1">
        <v>345</v>
      </c>
      <c r="B659" s="101" t="str">
        <f>IF('proje ve personel bilgileri'!A358&lt;&gt;0,('proje ve personel bilgileri'!A358)," ")</f>
        <v xml:space="preserve"> </v>
      </c>
      <c r="C659" s="105"/>
      <c r="D659" s="296"/>
      <c r="E659" s="296"/>
      <c r="F659" s="296"/>
      <c r="G659" s="296"/>
      <c r="H659" s="296"/>
      <c r="I659" s="296"/>
      <c r="J659" s="296"/>
      <c r="K659" s="104">
        <f t="shared" si="38"/>
        <v>0</v>
      </c>
    </row>
    <row r="660" spans="1:11" ht="15.75" customHeight="1" x14ac:dyDescent="0.25">
      <c r="A660" s="2">
        <v>346</v>
      </c>
      <c r="B660" s="101" t="str">
        <f>IF('proje ve personel bilgileri'!A359&lt;&gt;0,('proje ve personel bilgileri'!A359)," ")</f>
        <v xml:space="preserve"> </v>
      </c>
      <c r="C660" s="105"/>
      <c r="D660" s="296"/>
      <c r="E660" s="296"/>
      <c r="F660" s="296"/>
      <c r="G660" s="296"/>
      <c r="H660" s="296"/>
      <c r="I660" s="296"/>
      <c r="J660" s="296"/>
      <c r="K660" s="104">
        <f t="shared" si="38"/>
        <v>0</v>
      </c>
    </row>
    <row r="661" spans="1:11" ht="15.75" customHeight="1" x14ac:dyDescent="0.25">
      <c r="A661" s="1">
        <v>347</v>
      </c>
      <c r="B661" s="101" t="str">
        <f>IF('proje ve personel bilgileri'!A360&lt;&gt;0,('proje ve personel bilgileri'!A360)," ")</f>
        <v xml:space="preserve"> </v>
      </c>
      <c r="C661" s="105"/>
      <c r="D661" s="296"/>
      <c r="E661" s="296"/>
      <c r="F661" s="296"/>
      <c r="G661" s="296"/>
      <c r="H661" s="296"/>
      <c r="I661" s="296"/>
      <c r="J661" s="296"/>
      <c r="K661" s="104">
        <f t="shared" si="38"/>
        <v>0</v>
      </c>
    </row>
    <row r="662" spans="1:11" ht="15.75" customHeight="1" x14ac:dyDescent="0.25">
      <c r="A662" s="2">
        <v>348</v>
      </c>
      <c r="B662" s="101" t="str">
        <f>IF('proje ve personel bilgileri'!A361&lt;&gt;0,('proje ve personel bilgileri'!A361)," ")</f>
        <v xml:space="preserve"> </v>
      </c>
      <c r="C662" s="105"/>
      <c r="D662" s="296"/>
      <c r="E662" s="296"/>
      <c r="F662" s="296"/>
      <c r="G662" s="296"/>
      <c r="H662" s="296"/>
      <c r="I662" s="296"/>
      <c r="J662" s="296"/>
      <c r="K662" s="104">
        <f t="shared" si="38"/>
        <v>0</v>
      </c>
    </row>
    <row r="663" spans="1:11" ht="15.75" customHeight="1" x14ac:dyDescent="0.25">
      <c r="A663" s="1">
        <v>349</v>
      </c>
      <c r="B663" s="101" t="str">
        <f>IF('proje ve personel bilgileri'!A362&lt;&gt;0,('proje ve personel bilgileri'!A362)," ")</f>
        <v xml:space="preserve"> </v>
      </c>
      <c r="C663" s="105"/>
      <c r="D663" s="296"/>
      <c r="E663" s="296"/>
      <c r="F663" s="296"/>
      <c r="G663" s="296"/>
      <c r="H663" s="296"/>
      <c r="I663" s="296"/>
      <c r="J663" s="296"/>
      <c r="K663" s="104">
        <f t="shared" si="38"/>
        <v>0</v>
      </c>
    </row>
    <row r="664" spans="1:11" ht="15.75" customHeight="1" x14ac:dyDescent="0.25">
      <c r="A664" s="2">
        <v>350</v>
      </c>
      <c r="B664" s="101" t="str">
        <f>IF('proje ve personel bilgileri'!A363&lt;&gt;0,('proje ve personel bilgileri'!A363)," ")</f>
        <v xml:space="preserve"> </v>
      </c>
      <c r="C664" s="105"/>
      <c r="D664" s="296"/>
      <c r="E664" s="296"/>
      <c r="F664" s="296"/>
      <c r="G664" s="296"/>
      <c r="H664" s="296"/>
      <c r="I664" s="296"/>
      <c r="J664" s="296"/>
      <c r="K664" s="104">
        <f t="shared" si="38"/>
        <v>0</v>
      </c>
    </row>
    <row r="665" spans="1:11" ht="15.75" customHeight="1" x14ac:dyDescent="0.25">
      <c r="A665" s="1">
        <v>351</v>
      </c>
      <c r="B665" s="101" t="str">
        <f>IF('proje ve personel bilgileri'!A364&lt;&gt;0,('proje ve personel bilgileri'!A364)," ")</f>
        <v xml:space="preserve"> </v>
      </c>
      <c r="C665" s="105"/>
      <c r="D665" s="296"/>
      <c r="E665" s="296"/>
      <c r="F665" s="296"/>
      <c r="G665" s="296"/>
      <c r="H665" s="296"/>
      <c r="I665" s="296"/>
      <c r="J665" s="296"/>
      <c r="K665" s="104">
        <f t="shared" si="38"/>
        <v>0</v>
      </c>
    </row>
    <row r="666" spans="1:11" ht="15.75" customHeight="1" x14ac:dyDescent="0.25">
      <c r="A666" s="2">
        <v>352</v>
      </c>
      <c r="B666" s="101" t="str">
        <f>IF('proje ve personel bilgileri'!A365&lt;&gt;0,('proje ve personel bilgileri'!A365)," ")</f>
        <v xml:space="preserve"> </v>
      </c>
      <c r="C666" s="105"/>
      <c r="D666" s="296"/>
      <c r="E666" s="296"/>
      <c r="F666" s="296"/>
      <c r="G666" s="296"/>
      <c r="H666" s="296"/>
      <c r="I666" s="296"/>
      <c r="J666" s="296"/>
      <c r="K666" s="104">
        <f t="shared" si="38"/>
        <v>0</v>
      </c>
    </row>
    <row r="667" spans="1:11" ht="15.75" customHeight="1" x14ac:dyDescent="0.25">
      <c r="A667" s="1">
        <v>353</v>
      </c>
      <c r="B667" s="101" t="str">
        <f>IF('proje ve personel bilgileri'!A366&lt;&gt;0,('proje ve personel bilgileri'!A366)," ")</f>
        <v xml:space="preserve"> </v>
      </c>
      <c r="C667" s="105"/>
      <c r="D667" s="296"/>
      <c r="E667" s="296"/>
      <c r="F667" s="296"/>
      <c r="G667" s="296"/>
      <c r="H667" s="296"/>
      <c r="I667" s="296"/>
      <c r="J667" s="296"/>
      <c r="K667" s="104">
        <f t="shared" si="38"/>
        <v>0</v>
      </c>
    </row>
    <row r="668" spans="1:11" ht="15.75" customHeight="1" x14ac:dyDescent="0.25">
      <c r="A668" s="2">
        <v>354</v>
      </c>
      <c r="B668" s="101" t="str">
        <f>IF('proje ve personel bilgileri'!A367&lt;&gt;0,('proje ve personel bilgileri'!A367)," ")</f>
        <v xml:space="preserve"> </v>
      </c>
      <c r="C668" s="105"/>
      <c r="D668" s="296"/>
      <c r="E668" s="296"/>
      <c r="F668" s="296"/>
      <c r="G668" s="296"/>
      <c r="H668" s="296"/>
      <c r="I668" s="296"/>
      <c r="J668" s="296"/>
      <c r="K668" s="104">
        <f t="shared" si="38"/>
        <v>0</v>
      </c>
    </row>
    <row r="669" spans="1:11" ht="15.75" customHeight="1" x14ac:dyDescent="0.25">
      <c r="A669" s="1">
        <v>355</v>
      </c>
      <c r="B669" s="101" t="str">
        <f>IF('proje ve personel bilgileri'!A368&lt;&gt;0,('proje ve personel bilgileri'!A368)," ")</f>
        <v xml:space="preserve"> </v>
      </c>
      <c r="C669" s="105"/>
      <c r="D669" s="296"/>
      <c r="E669" s="296"/>
      <c r="F669" s="296"/>
      <c r="G669" s="296"/>
      <c r="H669" s="296"/>
      <c r="I669" s="296"/>
      <c r="J669" s="296"/>
      <c r="K669" s="104">
        <f t="shared" si="38"/>
        <v>0</v>
      </c>
    </row>
    <row r="670" spans="1:11" ht="15.75" customHeight="1" x14ac:dyDescent="0.25">
      <c r="A670" s="2">
        <v>356</v>
      </c>
      <c r="B670" s="101" t="str">
        <f>IF('proje ve personel bilgileri'!A369&lt;&gt;0,('proje ve personel bilgileri'!A369)," ")</f>
        <v xml:space="preserve"> </v>
      </c>
      <c r="C670" s="105"/>
      <c r="D670" s="296"/>
      <c r="E670" s="296"/>
      <c r="F670" s="296"/>
      <c r="G670" s="296"/>
      <c r="H670" s="296"/>
      <c r="I670" s="296"/>
      <c r="J670" s="296"/>
      <c r="K670" s="104">
        <f t="shared" si="38"/>
        <v>0</v>
      </c>
    </row>
    <row r="671" spans="1:11" ht="15.75" customHeight="1" x14ac:dyDescent="0.25">
      <c r="A671" s="1">
        <v>357</v>
      </c>
      <c r="B671" s="101" t="str">
        <f>IF('proje ve personel bilgileri'!A370&lt;&gt;0,('proje ve personel bilgileri'!A370)," ")</f>
        <v xml:space="preserve"> </v>
      </c>
      <c r="C671" s="105"/>
      <c r="D671" s="296"/>
      <c r="E671" s="296"/>
      <c r="F671" s="296"/>
      <c r="G671" s="296"/>
      <c r="H671" s="296"/>
      <c r="I671" s="296"/>
      <c r="J671" s="296"/>
      <c r="K671" s="104">
        <f t="shared" si="38"/>
        <v>0</v>
      </c>
    </row>
    <row r="672" spans="1:11" ht="15.75" customHeight="1" x14ac:dyDescent="0.25">
      <c r="A672" s="2">
        <v>358</v>
      </c>
      <c r="B672" s="101" t="str">
        <f>IF('proje ve personel bilgileri'!A371&lt;&gt;0,('proje ve personel bilgileri'!A371)," ")</f>
        <v xml:space="preserve"> </v>
      </c>
      <c r="C672" s="105"/>
      <c r="D672" s="296"/>
      <c r="E672" s="296"/>
      <c r="F672" s="296"/>
      <c r="G672" s="296"/>
      <c r="H672" s="296"/>
      <c r="I672" s="296"/>
      <c r="J672" s="296"/>
      <c r="K672" s="104">
        <f t="shared" si="38"/>
        <v>0</v>
      </c>
    </row>
    <row r="673" spans="1:11" ht="15.75" customHeight="1" x14ac:dyDescent="0.25">
      <c r="A673" s="1">
        <v>359</v>
      </c>
      <c r="B673" s="101" t="str">
        <f>IF('proje ve personel bilgileri'!A372&lt;&gt;0,('proje ve personel bilgileri'!A372)," ")</f>
        <v xml:space="preserve"> </v>
      </c>
      <c r="C673" s="105"/>
      <c r="D673" s="296"/>
      <c r="E673" s="296"/>
      <c r="F673" s="296"/>
      <c r="G673" s="296"/>
      <c r="H673" s="296"/>
      <c r="I673" s="296"/>
      <c r="J673" s="296"/>
      <c r="K673" s="104">
        <f t="shared" si="38"/>
        <v>0</v>
      </c>
    </row>
    <row r="674" spans="1:11" ht="15" customHeight="1" x14ac:dyDescent="0.25">
      <c r="A674" s="2">
        <v>360</v>
      </c>
      <c r="B674" s="101" t="str">
        <f>IF('proje ve personel bilgileri'!A373&lt;&gt;0,('proje ve personel bilgileri'!A373)," ")</f>
        <v xml:space="preserve"> </v>
      </c>
      <c r="C674" s="105"/>
      <c r="D674" s="296"/>
      <c r="E674" s="296"/>
      <c r="F674" s="296"/>
      <c r="G674" s="296"/>
      <c r="H674" s="296"/>
      <c r="I674" s="296"/>
      <c r="J674" s="296"/>
      <c r="K674" s="104">
        <f t="shared" si="38"/>
        <v>0</v>
      </c>
    </row>
    <row r="675" spans="1:11" ht="15.75" customHeight="1" x14ac:dyDescent="0.25">
      <c r="A675" s="341" t="s">
        <v>99</v>
      </c>
      <c r="B675" s="342"/>
      <c r="C675" s="7" t="str">
        <f t="shared" ref="C675:J675" si="39">IF($K$28&lt;&gt;0,SUM(C657:C674)," ")</f>
        <v xml:space="preserve"> </v>
      </c>
      <c r="D675" s="8" t="str">
        <f t="shared" si="39"/>
        <v xml:space="preserve"> </v>
      </c>
      <c r="E675" s="8" t="str">
        <f t="shared" si="39"/>
        <v xml:space="preserve"> </v>
      </c>
      <c r="F675" s="8" t="str">
        <f t="shared" si="39"/>
        <v xml:space="preserve"> </v>
      </c>
      <c r="G675" s="8" t="str">
        <f t="shared" si="39"/>
        <v xml:space="preserve"> </v>
      </c>
      <c r="H675" s="8" t="str">
        <f t="shared" si="39"/>
        <v xml:space="preserve"> </v>
      </c>
      <c r="I675" s="8" t="str">
        <f t="shared" si="39"/>
        <v xml:space="preserve"> </v>
      </c>
      <c r="J675" s="8" t="str">
        <f t="shared" si="39"/>
        <v xml:space="preserve"> </v>
      </c>
      <c r="K675" s="9">
        <f>SUM(K657:K674)+K641</f>
        <v>0</v>
      </c>
    </row>
    <row r="676" spans="1:11" ht="15" customHeight="1" x14ac:dyDescent="0.25">
      <c r="A676" s="300"/>
    </row>
    <row r="677" spans="1:11" ht="24" customHeight="1" x14ac:dyDescent="0.25">
      <c r="A677" s="332" t="s">
        <v>100</v>
      </c>
      <c r="B677" s="332"/>
      <c r="C677" s="332"/>
      <c r="D677" s="332"/>
      <c r="E677" s="332"/>
      <c r="F677" s="332"/>
      <c r="G677" s="332"/>
      <c r="H677" s="332"/>
      <c r="I677" s="332"/>
      <c r="J677" s="332"/>
      <c r="K677" s="332"/>
    </row>
    <row r="678" spans="1:11" ht="15" customHeight="1" x14ac:dyDescent="0.25">
      <c r="A678" s="51"/>
    </row>
    <row r="679" spans="1:11" ht="15" customHeight="1" x14ac:dyDescent="0.25">
      <c r="A679" s="298" t="s">
        <v>101</v>
      </c>
    </row>
    <row r="680" spans="1:11" ht="15" customHeight="1" x14ac:dyDescent="0.25">
      <c r="C680" s="298" t="s">
        <v>102</v>
      </c>
      <c r="E680" s="298" t="s">
        <v>103</v>
      </c>
    </row>
    <row r="682" spans="1:11" ht="15.75" customHeight="1" x14ac:dyDescent="0.25">
      <c r="A682" s="348" t="s">
        <v>85</v>
      </c>
      <c r="B682" s="348"/>
      <c r="C682" s="348"/>
      <c r="D682" s="348"/>
      <c r="E682" s="348"/>
      <c r="F682" s="348"/>
      <c r="G682" s="348"/>
      <c r="H682" s="348"/>
      <c r="I682" s="348"/>
      <c r="J682" s="348"/>
      <c r="K682" s="348"/>
    </row>
    <row r="683" spans="1:11" ht="15" customHeight="1" x14ac:dyDescent="0.25">
      <c r="A683" s="70"/>
      <c r="B683" s="70"/>
      <c r="C683" s="70"/>
      <c r="D683" s="70"/>
      <c r="E683" s="70"/>
      <c r="F683" s="78">
        <f>'proje ve personel bilgileri'!$B$5</f>
        <v>0</v>
      </c>
      <c r="G683" s="72">
        <f>IF('proje ve personel bilgileri'!$B$6=1,"/ Şubat ayına aittir.",(IF('proje ve personel bilgileri'!$B$6=2,"/ Ağustos ayına aittir.",0)))</f>
        <v>0</v>
      </c>
      <c r="H683" s="70"/>
      <c r="I683" s="70"/>
      <c r="J683" s="70"/>
      <c r="K683" s="70"/>
    </row>
    <row r="684" spans="1:11" ht="18.75" customHeight="1" x14ac:dyDescent="0.25">
      <c r="K684" s="4" t="s">
        <v>86</v>
      </c>
    </row>
    <row r="685" spans="1:11" ht="15.75" customHeight="1" x14ac:dyDescent="0.25">
      <c r="A685" s="349" t="s">
        <v>2</v>
      </c>
      <c r="B685" s="350"/>
      <c r="C685" s="351">
        <f>'proje ve personel bilgileri'!$B$2</f>
        <v>0</v>
      </c>
      <c r="D685" s="352"/>
      <c r="E685" s="352"/>
      <c r="F685" s="352"/>
      <c r="G685" s="352"/>
      <c r="H685" s="352"/>
      <c r="I685" s="352"/>
      <c r="J685" s="352"/>
      <c r="K685" s="353"/>
    </row>
    <row r="686" spans="1:11" ht="15.75" customHeight="1" x14ac:dyDescent="0.25">
      <c r="A686" s="354" t="s">
        <v>4</v>
      </c>
      <c r="B686" s="355"/>
      <c r="C686" s="356">
        <f>'proje ve personel bilgileri'!$B$3</f>
        <v>0</v>
      </c>
      <c r="D686" s="357"/>
      <c r="E686" s="357"/>
      <c r="F686" s="357"/>
      <c r="G686" s="357"/>
      <c r="H686" s="357"/>
      <c r="I686" s="357"/>
      <c r="J686" s="357"/>
      <c r="K686" s="358"/>
    </row>
    <row r="687" spans="1:11" ht="15" customHeight="1" x14ac:dyDescent="0.25">
      <c r="A687" s="343" t="s">
        <v>87</v>
      </c>
      <c r="B687" s="343" t="s">
        <v>15</v>
      </c>
      <c r="C687" s="343" t="s">
        <v>88</v>
      </c>
      <c r="D687" s="344" t="s">
        <v>89</v>
      </c>
      <c r="E687" s="346"/>
      <c r="F687" s="347"/>
      <c r="G687" s="343" t="s">
        <v>90</v>
      </c>
      <c r="H687" s="333" t="s">
        <v>91</v>
      </c>
      <c r="I687" s="333" t="s">
        <v>92</v>
      </c>
      <c r="J687" s="333" t="s">
        <v>93</v>
      </c>
      <c r="K687" s="336" t="s">
        <v>94</v>
      </c>
    </row>
    <row r="688" spans="1:11" ht="21" customHeight="1" x14ac:dyDescent="0.25">
      <c r="A688" s="338"/>
      <c r="B688" s="338"/>
      <c r="C688" s="338"/>
      <c r="D688" s="345"/>
      <c r="E688" s="339" t="s">
        <v>95</v>
      </c>
      <c r="F688" s="340"/>
      <c r="G688" s="338"/>
      <c r="H688" s="334"/>
      <c r="I688" s="334"/>
      <c r="J688" s="334"/>
      <c r="K688" s="337"/>
    </row>
    <row r="689" spans="1:11" ht="60.75" customHeight="1" x14ac:dyDescent="0.25">
      <c r="A689" s="338"/>
      <c r="B689" s="338"/>
      <c r="C689" s="338"/>
      <c r="D689" s="345"/>
      <c r="E689" s="5" t="s">
        <v>104</v>
      </c>
      <c r="F689" s="5" t="s">
        <v>97</v>
      </c>
      <c r="G689" s="338"/>
      <c r="H689" s="334"/>
      <c r="I689" s="335"/>
      <c r="J689" s="335"/>
      <c r="K689" s="338"/>
    </row>
    <row r="690" spans="1:11" ht="15.75" customHeight="1" x14ac:dyDescent="0.25">
      <c r="A690" s="338"/>
      <c r="B690" s="338"/>
      <c r="C690" s="338"/>
      <c r="D690" s="345"/>
      <c r="E690" s="6" t="s">
        <v>98</v>
      </c>
      <c r="F690" s="6" t="s">
        <v>98</v>
      </c>
      <c r="G690" s="294" t="s">
        <v>98</v>
      </c>
      <c r="H690" s="294" t="s">
        <v>98</v>
      </c>
      <c r="I690" s="297" t="s">
        <v>98</v>
      </c>
      <c r="J690" s="6" t="s">
        <v>98</v>
      </c>
      <c r="K690" s="338"/>
    </row>
    <row r="691" spans="1:11" ht="15.75" customHeight="1" x14ac:dyDescent="0.25">
      <c r="A691" s="1">
        <v>361</v>
      </c>
      <c r="B691" s="101" t="str">
        <f>IF('proje ve personel bilgileri'!A374&lt;&gt;0,('proje ve personel bilgileri'!A374)," ")</f>
        <v xml:space="preserve"> </v>
      </c>
      <c r="C691" s="102"/>
      <c r="D691" s="103"/>
      <c r="E691" s="103"/>
      <c r="F691" s="103"/>
      <c r="G691" s="103"/>
      <c r="H691" s="103"/>
      <c r="I691" s="103"/>
      <c r="J691" s="103"/>
      <c r="K691" s="104">
        <f t="shared" ref="K691:K708" si="40">IF(D691&lt;&gt;0,SUM(D691+E691+F691+G691-H691-I691-J691),0)</f>
        <v>0</v>
      </c>
    </row>
    <row r="692" spans="1:11" ht="15.75" customHeight="1" x14ac:dyDescent="0.25">
      <c r="A692" s="2">
        <v>362</v>
      </c>
      <c r="B692" s="101" t="str">
        <f>IF('proje ve personel bilgileri'!A375&lt;&gt;0,('proje ve personel bilgileri'!A375)," ")</f>
        <v xml:space="preserve"> </v>
      </c>
      <c r="C692" s="105"/>
      <c r="D692" s="296"/>
      <c r="E692" s="296"/>
      <c r="F692" s="296"/>
      <c r="G692" s="296"/>
      <c r="H692" s="296"/>
      <c r="I692" s="296"/>
      <c r="J692" s="296"/>
      <c r="K692" s="104">
        <f t="shared" si="40"/>
        <v>0</v>
      </c>
    </row>
    <row r="693" spans="1:11" ht="15.75" customHeight="1" x14ac:dyDescent="0.25">
      <c r="A693" s="1">
        <v>363</v>
      </c>
      <c r="B693" s="101" t="str">
        <f>IF('proje ve personel bilgileri'!A376&lt;&gt;0,('proje ve personel bilgileri'!A376)," ")</f>
        <v xml:space="preserve"> </v>
      </c>
      <c r="C693" s="105"/>
      <c r="D693" s="296"/>
      <c r="E693" s="296"/>
      <c r="F693" s="296"/>
      <c r="G693" s="296"/>
      <c r="H693" s="296"/>
      <c r="I693" s="296"/>
      <c r="J693" s="296"/>
      <c r="K693" s="104">
        <f t="shared" si="40"/>
        <v>0</v>
      </c>
    </row>
    <row r="694" spans="1:11" ht="15.75" customHeight="1" x14ac:dyDescent="0.25">
      <c r="A694" s="2">
        <v>364</v>
      </c>
      <c r="B694" s="101" t="str">
        <f>IF('proje ve personel bilgileri'!A377&lt;&gt;0,('proje ve personel bilgileri'!A377)," ")</f>
        <v xml:space="preserve"> </v>
      </c>
      <c r="C694" s="105"/>
      <c r="D694" s="296"/>
      <c r="E694" s="296"/>
      <c r="F694" s="296"/>
      <c r="G694" s="296"/>
      <c r="H694" s="296"/>
      <c r="I694" s="296"/>
      <c r="J694" s="296"/>
      <c r="K694" s="104">
        <f t="shared" si="40"/>
        <v>0</v>
      </c>
    </row>
    <row r="695" spans="1:11" ht="15.75" customHeight="1" x14ac:dyDescent="0.25">
      <c r="A695" s="1">
        <v>365</v>
      </c>
      <c r="B695" s="101" t="str">
        <f>IF('proje ve personel bilgileri'!A378&lt;&gt;0,('proje ve personel bilgileri'!A378)," ")</f>
        <v xml:space="preserve"> </v>
      </c>
      <c r="C695" s="105"/>
      <c r="D695" s="296"/>
      <c r="E695" s="296"/>
      <c r="F695" s="296"/>
      <c r="G695" s="296"/>
      <c r="H695" s="296"/>
      <c r="I695" s="296"/>
      <c r="J695" s="296"/>
      <c r="K695" s="104">
        <f t="shared" si="40"/>
        <v>0</v>
      </c>
    </row>
    <row r="696" spans="1:11" ht="15.75" customHeight="1" x14ac:dyDescent="0.25">
      <c r="A696" s="2">
        <v>366</v>
      </c>
      <c r="B696" s="101" t="str">
        <f>IF('proje ve personel bilgileri'!A379&lt;&gt;0,('proje ve personel bilgileri'!A379)," ")</f>
        <v xml:space="preserve"> </v>
      </c>
      <c r="C696" s="105"/>
      <c r="D696" s="296"/>
      <c r="E696" s="296"/>
      <c r="F696" s="296"/>
      <c r="G696" s="296"/>
      <c r="H696" s="296"/>
      <c r="I696" s="296"/>
      <c r="J696" s="296"/>
      <c r="K696" s="104">
        <f t="shared" si="40"/>
        <v>0</v>
      </c>
    </row>
    <row r="697" spans="1:11" ht="15.75" customHeight="1" x14ac:dyDescent="0.25">
      <c r="A697" s="1">
        <v>367</v>
      </c>
      <c r="B697" s="101" t="str">
        <f>IF('proje ve personel bilgileri'!A380&lt;&gt;0,('proje ve personel bilgileri'!A380)," ")</f>
        <v xml:space="preserve"> </v>
      </c>
      <c r="C697" s="105"/>
      <c r="D697" s="296"/>
      <c r="E697" s="296"/>
      <c r="F697" s="296"/>
      <c r="G697" s="296"/>
      <c r="H697" s="296"/>
      <c r="I697" s="296"/>
      <c r="J697" s="296"/>
      <c r="K697" s="104">
        <f t="shared" si="40"/>
        <v>0</v>
      </c>
    </row>
    <row r="698" spans="1:11" ht="15.75" customHeight="1" x14ac:dyDescent="0.25">
      <c r="A698" s="2">
        <v>368</v>
      </c>
      <c r="B698" s="101" t="str">
        <f>IF('proje ve personel bilgileri'!A381&lt;&gt;0,('proje ve personel bilgileri'!A381)," ")</f>
        <v xml:space="preserve"> </v>
      </c>
      <c r="C698" s="105"/>
      <c r="D698" s="296"/>
      <c r="E698" s="296"/>
      <c r="F698" s="296"/>
      <c r="G698" s="296"/>
      <c r="H698" s="296"/>
      <c r="I698" s="296"/>
      <c r="J698" s="296"/>
      <c r="K698" s="104">
        <f t="shared" si="40"/>
        <v>0</v>
      </c>
    </row>
    <row r="699" spans="1:11" ht="15.75" customHeight="1" x14ac:dyDescent="0.25">
      <c r="A699" s="1">
        <v>369</v>
      </c>
      <c r="B699" s="101" t="str">
        <f>IF('proje ve personel bilgileri'!A382&lt;&gt;0,('proje ve personel bilgileri'!A382)," ")</f>
        <v xml:space="preserve"> </v>
      </c>
      <c r="C699" s="105"/>
      <c r="D699" s="296"/>
      <c r="E699" s="296"/>
      <c r="F699" s="296"/>
      <c r="G699" s="296"/>
      <c r="H699" s="296"/>
      <c r="I699" s="296"/>
      <c r="J699" s="296"/>
      <c r="K699" s="104">
        <f t="shared" si="40"/>
        <v>0</v>
      </c>
    </row>
    <row r="700" spans="1:11" ht="15.75" customHeight="1" x14ac:dyDescent="0.25">
      <c r="A700" s="2">
        <v>370</v>
      </c>
      <c r="B700" s="101" t="str">
        <f>IF('proje ve personel bilgileri'!A383&lt;&gt;0,('proje ve personel bilgileri'!A383)," ")</f>
        <v xml:space="preserve"> </v>
      </c>
      <c r="C700" s="105"/>
      <c r="D700" s="296"/>
      <c r="E700" s="296"/>
      <c r="F700" s="296"/>
      <c r="G700" s="296"/>
      <c r="H700" s="296"/>
      <c r="I700" s="296"/>
      <c r="J700" s="296"/>
      <c r="K700" s="104">
        <f t="shared" si="40"/>
        <v>0</v>
      </c>
    </row>
    <row r="701" spans="1:11" ht="15.75" customHeight="1" x14ac:dyDescent="0.25">
      <c r="A701" s="1">
        <v>371</v>
      </c>
      <c r="B701" s="101" t="str">
        <f>IF('proje ve personel bilgileri'!A384&lt;&gt;0,('proje ve personel bilgileri'!A384)," ")</f>
        <v xml:space="preserve"> </v>
      </c>
      <c r="C701" s="105"/>
      <c r="D701" s="296"/>
      <c r="E701" s="296"/>
      <c r="F701" s="296"/>
      <c r="G701" s="296"/>
      <c r="H701" s="296"/>
      <c r="I701" s="296"/>
      <c r="J701" s="296"/>
      <c r="K701" s="104">
        <f t="shared" si="40"/>
        <v>0</v>
      </c>
    </row>
    <row r="702" spans="1:11" ht="15.75" customHeight="1" x14ac:dyDescent="0.25">
      <c r="A702" s="2">
        <v>372</v>
      </c>
      <c r="B702" s="101" t="str">
        <f>IF('proje ve personel bilgileri'!A385&lt;&gt;0,('proje ve personel bilgileri'!A385)," ")</f>
        <v xml:space="preserve"> </v>
      </c>
      <c r="C702" s="105"/>
      <c r="D702" s="296"/>
      <c r="E702" s="296"/>
      <c r="F702" s="296"/>
      <c r="G702" s="296"/>
      <c r="H702" s="296"/>
      <c r="I702" s="296"/>
      <c r="J702" s="296"/>
      <c r="K702" s="104">
        <f t="shared" si="40"/>
        <v>0</v>
      </c>
    </row>
    <row r="703" spans="1:11" ht="15.75" customHeight="1" x14ac:dyDescent="0.25">
      <c r="A703" s="1">
        <v>373</v>
      </c>
      <c r="B703" s="101" t="str">
        <f>IF('proje ve personel bilgileri'!A386&lt;&gt;0,('proje ve personel bilgileri'!A386)," ")</f>
        <v xml:space="preserve"> </v>
      </c>
      <c r="C703" s="105"/>
      <c r="D703" s="296"/>
      <c r="E703" s="296"/>
      <c r="F703" s="296"/>
      <c r="G703" s="296"/>
      <c r="H703" s="296"/>
      <c r="I703" s="296"/>
      <c r="J703" s="296"/>
      <c r="K703" s="104">
        <f t="shared" si="40"/>
        <v>0</v>
      </c>
    </row>
    <row r="704" spans="1:11" ht="15.75" customHeight="1" x14ac:dyDescent="0.25">
      <c r="A704" s="2">
        <v>374</v>
      </c>
      <c r="B704" s="101" t="str">
        <f>IF('proje ve personel bilgileri'!A387&lt;&gt;0,('proje ve personel bilgileri'!A387)," ")</f>
        <v xml:space="preserve"> </v>
      </c>
      <c r="C704" s="105"/>
      <c r="D704" s="296"/>
      <c r="E704" s="296"/>
      <c r="F704" s="296"/>
      <c r="G704" s="296"/>
      <c r="H704" s="296"/>
      <c r="I704" s="296"/>
      <c r="J704" s="296"/>
      <c r="K704" s="104">
        <f t="shared" si="40"/>
        <v>0</v>
      </c>
    </row>
    <row r="705" spans="1:11" ht="15.75" customHeight="1" x14ac:dyDescent="0.25">
      <c r="A705" s="1">
        <v>375</v>
      </c>
      <c r="B705" s="101" t="str">
        <f>IF('proje ve personel bilgileri'!A388&lt;&gt;0,('proje ve personel bilgileri'!A388)," ")</f>
        <v xml:space="preserve"> </v>
      </c>
      <c r="C705" s="105"/>
      <c r="D705" s="296"/>
      <c r="E705" s="296"/>
      <c r="F705" s="296"/>
      <c r="G705" s="296"/>
      <c r="H705" s="296"/>
      <c r="I705" s="296"/>
      <c r="J705" s="296"/>
      <c r="K705" s="104">
        <f t="shared" si="40"/>
        <v>0</v>
      </c>
    </row>
    <row r="706" spans="1:11" ht="15.75" customHeight="1" x14ac:dyDescent="0.25">
      <c r="A706" s="2">
        <v>376</v>
      </c>
      <c r="B706" s="101" t="str">
        <f>IF('proje ve personel bilgileri'!A389&lt;&gt;0,('proje ve personel bilgileri'!A389)," ")</f>
        <v xml:space="preserve"> </v>
      </c>
      <c r="C706" s="105"/>
      <c r="D706" s="296"/>
      <c r="E706" s="296"/>
      <c r="F706" s="296"/>
      <c r="G706" s="296"/>
      <c r="H706" s="296"/>
      <c r="I706" s="296"/>
      <c r="J706" s="296"/>
      <c r="K706" s="104">
        <f t="shared" si="40"/>
        <v>0</v>
      </c>
    </row>
    <row r="707" spans="1:11" ht="15.75" customHeight="1" x14ac:dyDescent="0.25">
      <c r="A707" s="1">
        <v>377</v>
      </c>
      <c r="B707" s="101" t="str">
        <f>IF('proje ve personel bilgileri'!A390&lt;&gt;0,('proje ve personel bilgileri'!A390)," ")</f>
        <v xml:space="preserve"> </v>
      </c>
      <c r="C707" s="105"/>
      <c r="D707" s="296"/>
      <c r="E707" s="296"/>
      <c r="F707" s="296"/>
      <c r="G707" s="296"/>
      <c r="H707" s="296"/>
      <c r="I707" s="296"/>
      <c r="J707" s="296"/>
      <c r="K707" s="104">
        <f t="shared" si="40"/>
        <v>0</v>
      </c>
    </row>
    <row r="708" spans="1:11" ht="15" customHeight="1" x14ac:dyDescent="0.25">
      <c r="A708" s="2">
        <v>378</v>
      </c>
      <c r="B708" s="101" t="str">
        <f>IF('proje ve personel bilgileri'!A391&lt;&gt;0,('proje ve personel bilgileri'!A391)," ")</f>
        <v xml:space="preserve"> </v>
      </c>
      <c r="C708" s="105"/>
      <c r="D708" s="296"/>
      <c r="E708" s="296"/>
      <c r="F708" s="296"/>
      <c r="G708" s="296"/>
      <c r="H708" s="296"/>
      <c r="I708" s="296"/>
      <c r="J708" s="296"/>
      <c r="K708" s="104">
        <f t="shared" si="40"/>
        <v>0</v>
      </c>
    </row>
    <row r="709" spans="1:11" ht="15.75" customHeight="1" x14ac:dyDescent="0.25">
      <c r="A709" s="341" t="s">
        <v>99</v>
      </c>
      <c r="B709" s="342"/>
      <c r="C709" s="7" t="str">
        <f t="shared" ref="C709:J709" si="41">IF($K$28&lt;&gt;0,SUM(C691:C708)," ")</f>
        <v xml:space="preserve"> </v>
      </c>
      <c r="D709" s="8" t="str">
        <f t="shared" si="41"/>
        <v xml:space="preserve"> </v>
      </c>
      <c r="E709" s="8" t="str">
        <f t="shared" si="41"/>
        <v xml:space="preserve"> </v>
      </c>
      <c r="F709" s="8" t="str">
        <f t="shared" si="41"/>
        <v xml:space="preserve"> </v>
      </c>
      <c r="G709" s="8" t="str">
        <f t="shared" si="41"/>
        <v xml:space="preserve"> </v>
      </c>
      <c r="H709" s="8" t="str">
        <f t="shared" si="41"/>
        <v xml:space="preserve"> </v>
      </c>
      <c r="I709" s="8" t="str">
        <f t="shared" si="41"/>
        <v xml:space="preserve"> </v>
      </c>
      <c r="J709" s="8" t="str">
        <f t="shared" si="41"/>
        <v xml:space="preserve"> </v>
      </c>
      <c r="K709" s="9">
        <f>SUM(K691:K708)+K675</f>
        <v>0</v>
      </c>
    </row>
    <row r="710" spans="1:11" ht="15" customHeight="1" x14ac:dyDescent="0.25">
      <c r="A710" s="300"/>
    </row>
    <row r="711" spans="1:11" ht="25.5" customHeight="1" x14ac:dyDescent="0.25">
      <c r="A711" s="332" t="s">
        <v>100</v>
      </c>
      <c r="B711" s="332"/>
      <c r="C711" s="332"/>
      <c r="D711" s="332"/>
      <c r="E711" s="332"/>
      <c r="F711" s="332"/>
      <c r="G711" s="332"/>
      <c r="H711" s="332"/>
      <c r="I711" s="332"/>
      <c r="J711" s="332"/>
      <c r="K711" s="332"/>
    </row>
    <row r="712" spans="1:11" ht="15" customHeight="1" x14ac:dyDescent="0.25">
      <c r="A712" s="51"/>
    </row>
    <row r="713" spans="1:11" ht="15" customHeight="1" x14ac:dyDescent="0.25">
      <c r="A713" s="298" t="s">
        <v>101</v>
      </c>
    </row>
    <row r="714" spans="1:11" ht="15" customHeight="1" x14ac:dyDescent="0.25">
      <c r="C714" s="298" t="s">
        <v>102</v>
      </c>
      <c r="E714" s="298" t="s">
        <v>103</v>
      </c>
    </row>
    <row r="715" spans="1:11" ht="15.75" customHeight="1" x14ac:dyDescent="0.25">
      <c r="A715" s="348" t="s">
        <v>85</v>
      </c>
      <c r="B715" s="348"/>
      <c r="C715" s="348"/>
      <c r="D715" s="348"/>
      <c r="E715" s="348"/>
      <c r="F715" s="348"/>
      <c r="G715" s="348"/>
      <c r="H715" s="348"/>
      <c r="I715" s="348"/>
      <c r="J715" s="348"/>
      <c r="K715" s="348"/>
    </row>
    <row r="716" spans="1:11" ht="15" customHeight="1" x14ac:dyDescent="0.25">
      <c r="A716" s="70"/>
      <c r="B716" s="70"/>
      <c r="C716" s="70"/>
      <c r="D716" s="70"/>
      <c r="E716" s="70"/>
      <c r="F716" s="78">
        <f>'proje ve personel bilgileri'!$B$5</f>
        <v>0</v>
      </c>
      <c r="G716" s="72">
        <f>IF('proje ve personel bilgileri'!$B$6=1,"/ Şubat ayına aittir.",(IF('proje ve personel bilgileri'!$B$6=2,"/ Ağustos ayına aittir.",0)))</f>
        <v>0</v>
      </c>
      <c r="H716" s="70"/>
      <c r="I716" s="70"/>
      <c r="J716" s="70"/>
      <c r="K716" s="70"/>
    </row>
    <row r="717" spans="1:11" ht="18.75" customHeight="1" x14ac:dyDescent="0.25">
      <c r="K717" s="4" t="s">
        <v>86</v>
      </c>
    </row>
    <row r="718" spans="1:11" ht="15.75" customHeight="1" x14ac:dyDescent="0.25">
      <c r="A718" s="349" t="s">
        <v>2</v>
      </c>
      <c r="B718" s="350"/>
      <c r="C718" s="351">
        <f>'proje ve personel bilgileri'!$B$2</f>
        <v>0</v>
      </c>
      <c r="D718" s="352"/>
      <c r="E718" s="352"/>
      <c r="F718" s="352"/>
      <c r="G718" s="352"/>
      <c r="H718" s="352"/>
      <c r="I718" s="352"/>
      <c r="J718" s="352"/>
      <c r="K718" s="353"/>
    </row>
    <row r="719" spans="1:11" ht="15.75" customHeight="1" x14ac:dyDescent="0.25">
      <c r="A719" s="354" t="s">
        <v>4</v>
      </c>
      <c r="B719" s="355"/>
      <c r="C719" s="356">
        <f>'proje ve personel bilgileri'!$B$3</f>
        <v>0</v>
      </c>
      <c r="D719" s="357"/>
      <c r="E719" s="357"/>
      <c r="F719" s="357"/>
      <c r="G719" s="357"/>
      <c r="H719" s="357"/>
      <c r="I719" s="357"/>
      <c r="J719" s="357"/>
      <c r="K719" s="358"/>
    </row>
    <row r="720" spans="1:11" ht="15" customHeight="1" x14ac:dyDescent="0.25">
      <c r="A720" s="343" t="s">
        <v>87</v>
      </c>
      <c r="B720" s="343" t="s">
        <v>15</v>
      </c>
      <c r="C720" s="343" t="s">
        <v>88</v>
      </c>
      <c r="D720" s="344" t="s">
        <v>89</v>
      </c>
      <c r="E720" s="346"/>
      <c r="F720" s="347"/>
      <c r="G720" s="343" t="s">
        <v>90</v>
      </c>
      <c r="H720" s="333" t="s">
        <v>91</v>
      </c>
      <c r="I720" s="333" t="s">
        <v>92</v>
      </c>
      <c r="J720" s="333" t="s">
        <v>93</v>
      </c>
      <c r="K720" s="336" t="s">
        <v>94</v>
      </c>
    </row>
    <row r="721" spans="1:11" ht="21" customHeight="1" x14ac:dyDescent="0.25">
      <c r="A721" s="338"/>
      <c r="B721" s="338"/>
      <c r="C721" s="338"/>
      <c r="D721" s="345"/>
      <c r="E721" s="339" t="s">
        <v>95</v>
      </c>
      <c r="F721" s="340"/>
      <c r="G721" s="338"/>
      <c r="H721" s="334"/>
      <c r="I721" s="334"/>
      <c r="J721" s="334"/>
      <c r="K721" s="337"/>
    </row>
    <row r="722" spans="1:11" ht="60.75" customHeight="1" x14ac:dyDescent="0.25">
      <c r="A722" s="338"/>
      <c r="B722" s="338"/>
      <c r="C722" s="338"/>
      <c r="D722" s="345"/>
      <c r="E722" s="5" t="s">
        <v>104</v>
      </c>
      <c r="F722" s="5" t="s">
        <v>97</v>
      </c>
      <c r="G722" s="338"/>
      <c r="H722" s="334"/>
      <c r="I722" s="335"/>
      <c r="J722" s="335"/>
      <c r="K722" s="338"/>
    </row>
    <row r="723" spans="1:11" ht="15.75" customHeight="1" x14ac:dyDescent="0.25">
      <c r="A723" s="338"/>
      <c r="B723" s="338"/>
      <c r="C723" s="338"/>
      <c r="D723" s="345"/>
      <c r="E723" s="6" t="s">
        <v>98</v>
      </c>
      <c r="F723" s="6" t="s">
        <v>98</v>
      </c>
      <c r="G723" s="294" t="s">
        <v>98</v>
      </c>
      <c r="H723" s="294" t="s">
        <v>98</v>
      </c>
      <c r="I723" s="297" t="s">
        <v>98</v>
      </c>
      <c r="J723" s="6" t="s">
        <v>98</v>
      </c>
      <c r="K723" s="338"/>
    </row>
    <row r="724" spans="1:11" ht="15.75" customHeight="1" x14ac:dyDescent="0.25">
      <c r="A724" s="1">
        <v>379</v>
      </c>
      <c r="B724" s="101" t="str">
        <f>IF('proje ve personel bilgileri'!A392&lt;&gt;0,('proje ve personel bilgileri'!A392)," ")</f>
        <v xml:space="preserve"> </v>
      </c>
      <c r="C724" s="102"/>
      <c r="D724" s="103"/>
      <c r="E724" s="103"/>
      <c r="F724" s="103"/>
      <c r="G724" s="103"/>
      <c r="H724" s="103"/>
      <c r="I724" s="103"/>
      <c r="J724" s="103"/>
      <c r="K724" s="104">
        <f t="shared" ref="K724:K741" si="42">IF(D724&lt;&gt;0,SUM(D724+E724+F724+G724-H724-I724-J724),0)</f>
        <v>0</v>
      </c>
    </row>
    <row r="725" spans="1:11" ht="15.75" customHeight="1" x14ac:dyDescent="0.25">
      <c r="A725" s="2">
        <v>380</v>
      </c>
      <c r="B725" s="101" t="str">
        <f>IF('proje ve personel bilgileri'!A393&lt;&gt;0,('proje ve personel bilgileri'!A393)," ")</f>
        <v xml:space="preserve"> </v>
      </c>
      <c r="C725" s="105"/>
      <c r="D725" s="296"/>
      <c r="E725" s="296"/>
      <c r="F725" s="296"/>
      <c r="G725" s="296"/>
      <c r="H725" s="296"/>
      <c r="I725" s="296"/>
      <c r="J725" s="296"/>
      <c r="K725" s="104">
        <f t="shared" si="42"/>
        <v>0</v>
      </c>
    </row>
    <row r="726" spans="1:11" ht="15.75" customHeight="1" x14ac:dyDescent="0.25">
      <c r="A726" s="1">
        <v>381</v>
      </c>
      <c r="B726" s="101" t="str">
        <f>IF('proje ve personel bilgileri'!A394&lt;&gt;0,('proje ve personel bilgileri'!A394)," ")</f>
        <v xml:space="preserve"> </v>
      </c>
      <c r="C726" s="105"/>
      <c r="D726" s="296"/>
      <c r="E726" s="296"/>
      <c r="F726" s="296"/>
      <c r="G726" s="296"/>
      <c r="H726" s="296"/>
      <c r="I726" s="296"/>
      <c r="J726" s="296"/>
      <c r="K726" s="104">
        <f t="shared" si="42"/>
        <v>0</v>
      </c>
    </row>
    <row r="727" spans="1:11" ht="15.75" customHeight="1" x14ac:dyDescent="0.25">
      <c r="A727" s="2">
        <v>382</v>
      </c>
      <c r="B727" s="101" t="str">
        <f>IF('proje ve personel bilgileri'!A395&lt;&gt;0,('proje ve personel bilgileri'!A395)," ")</f>
        <v xml:space="preserve"> </v>
      </c>
      <c r="C727" s="105"/>
      <c r="D727" s="296"/>
      <c r="E727" s="296"/>
      <c r="F727" s="296"/>
      <c r="G727" s="296"/>
      <c r="H727" s="296"/>
      <c r="I727" s="296"/>
      <c r="J727" s="296"/>
      <c r="K727" s="104">
        <f t="shared" si="42"/>
        <v>0</v>
      </c>
    </row>
    <row r="728" spans="1:11" ht="15.75" customHeight="1" x14ac:dyDescent="0.25">
      <c r="A728" s="1">
        <v>383</v>
      </c>
      <c r="B728" s="101" t="str">
        <f>IF('proje ve personel bilgileri'!A396&lt;&gt;0,('proje ve personel bilgileri'!A396)," ")</f>
        <v xml:space="preserve"> </v>
      </c>
      <c r="C728" s="105"/>
      <c r="D728" s="296"/>
      <c r="E728" s="296"/>
      <c r="F728" s="296"/>
      <c r="G728" s="296"/>
      <c r="H728" s="296"/>
      <c r="I728" s="296"/>
      <c r="J728" s="296"/>
      <c r="K728" s="104">
        <f t="shared" si="42"/>
        <v>0</v>
      </c>
    </row>
    <row r="729" spans="1:11" ht="15.75" customHeight="1" x14ac:dyDescent="0.25">
      <c r="A729" s="2">
        <v>384</v>
      </c>
      <c r="B729" s="101" t="str">
        <f>IF('proje ve personel bilgileri'!A397&lt;&gt;0,('proje ve personel bilgileri'!A397)," ")</f>
        <v xml:space="preserve"> </v>
      </c>
      <c r="C729" s="105"/>
      <c r="D729" s="296"/>
      <c r="E729" s="296"/>
      <c r="F729" s="296"/>
      <c r="G729" s="296"/>
      <c r="H729" s="296"/>
      <c r="I729" s="296"/>
      <c r="J729" s="296"/>
      <c r="K729" s="104">
        <f t="shared" si="42"/>
        <v>0</v>
      </c>
    </row>
    <row r="730" spans="1:11" ht="15.75" customHeight="1" x14ac:dyDescent="0.25">
      <c r="A730" s="1">
        <v>385</v>
      </c>
      <c r="B730" s="101" t="str">
        <f>IF('proje ve personel bilgileri'!A398&lt;&gt;0,('proje ve personel bilgileri'!A398)," ")</f>
        <v xml:space="preserve"> </v>
      </c>
      <c r="C730" s="105"/>
      <c r="D730" s="296"/>
      <c r="E730" s="296"/>
      <c r="F730" s="296"/>
      <c r="G730" s="296"/>
      <c r="H730" s="296"/>
      <c r="I730" s="296"/>
      <c r="J730" s="296"/>
      <c r="K730" s="104">
        <f t="shared" si="42"/>
        <v>0</v>
      </c>
    </row>
    <row r="731" spans="1:11" ht="15.75" customHeight="1" x14ac:dyDescent="0.25">
      <c r="A731" s="2">
        <v>386</v>
      </c>
      <c r="B731" s="101" t="str">
        <f>IF('proje ve personel bilgileri'!A399&lt;&gt;0,('proje ve personel bilgileri'!A399)," ")</f>
        <v xml:space="preserve"> </v>
      </c>
      <c r="C731" s="105"/>
      <c r="D731" s="296"/>
      <c r="E731" s="296"/>
      <c r="F731" s="296"/>
      <c r="G731" s="296"/>
      <c r="H731" s="296"/>
      <c r="I731" s="296"/>
      <c r="J731" s="296"/>
      <c r="K731" s="104">
        <f t="shared" si="42"/>
        <v>0</v>
      </c>
    </row>
    <row r="732" spans="1:11" ht="15.75" customHeight="1" x14ac:dyDescent="0.25">
      <c r="A732" s="1">
        <v>387</v>
      </c>
      <c r="B732" s="101" t="str">
        <f>IF('proje ve personel bilgileri'!A400&lt;&gt;0,('proje ve personel bilgileri'!A400)," ")</f>
        <v xml:space="preserve"> </v>
      </c>
      <c r="C732" s="105"/>
      <c r="D732" s="296"/>
      <c r="E732" s="296"/>
      <c r="F732" s="296"/>
      <c r="G732" s="296"/>
      <c r="H732" s="296"/>
      <c r="I732" s="296"/>
      <c r="J732" s="296"/>
      <c r="K732" s="104">
        <f t="shared" si="42"/>
        <v>0</v>
      </c>
    </row>
    <row r="733" spans="1:11" ht="15.75" customHeight="1" x14ac:dyDescent="0.25">
      <c r="A733" s="2">
        <v>388</v>
      </c>
      <c r="B733" s="101" t="str">
        <f>IF('proje ve personel bilgileri'!A401&lt;&gt;0,('proje ve personel bilgileri'!A401)," ")</f>
        <v xml:space="preserve"> </v>
      </c>
      <c r="C733" s="105"/>
      <c r="D733" s="296"/>
      <c r="E733" s="296"/>
      <c r="F733" s="296"/>
      <c r="G733" s="296"/>
      <c r="H733" s="296"/>
      <c r="I733" s="296"/>
      <c r="J733" s="296"/>
      <c r="K733" s="104">
        <f t="shared" si="42"/>
        <v>0</v>
      </c>
    </row>
    <row r="734" spans="1:11" ht="15.75" customHeight="1" x14ac:dyDescent="0.25">
      <c r="A734" s="1">
        <v>389</v>
      </c>
      <c r="B734" s="101" t="str">
        <f>IF('proje ve personel bilgileri'!A402&lt;&gt;0,('proje ve personel bilgileri'!A402)," ")</f>
        <v xml:space="preserve"> </v>
      </c>
      <c r="C734" s="105"/>
      <c r="D734" s="296"/>
      <c r="E734" s="296"/>
      <c r="F734" s="296"/>
      <c r="G734" s="296"/>
      <c r="H734" s="296"/>
      <c r="I734" s="296"/>
      <c r="J734" s="296"/>
      <c r="K734" s="104">
        <f t="shared" si="42"/>
        <v>0</v>
      </c>
    </row>
    <row r="735" spans="1:11" ht="15.75" customHeight="1" x14ac:dyDescent="0.25">
      <c r="A735" s="2">
        <v>390</v>
      </c>
      <c r="B735" s="101" t="str">
        <f>IF('proje ve personel bilgileri'!A403&lt;&gt;0,('proje ve personel bilgileri'!A403)," ")</f>
        <v xml:space="preserve"> </v>
      </c>
      <c r="C735" s="105"/>
      <c r="D735" s="296"/>
      <c r="E735" s="296"/>
      <c r="F735" s="296"/>
      <c r="G735" s="296"/>
      <c r="H735" s="296"/>
      <c r="I735" s="296"/>
      <c r="J735" s="296"/>
      <c r="K735" s="104">
        <f t="shared" si="42"/>
        <v>0</v>
      </c>
    </row>
    <row r="736" spans="1:11" ht="15.75" customHeight="1" x14ac:dyDescent="0.25">
      <c r="A736" s="1">
        <v>391</v>
      </c>
      <c r="B736" s="101" t="str">
        <f>IF('proje ve personel bilgileri'!A404&lt;&gt;0,('proje ve personel bilgileri'!A404)," ")</f>
        <v xml:space="preserve"> </v>
      </c>
      <c r="C736" s="105"/>
      <c r="D736" s="296"/>
      <c r="E736" s="296"/>
      <c r="F736" s="296"/>
      <c r="G736" s="296"/>
      <c r="H736" s="296"/>
      <c r="I736" s="296"/>
      <c r="J736" s="296"/>
      <c r="K736" s="104">
        <f t="shared" si="42"/>
        <v>0</v>
      </c>
    </row>
    <row r="737" spans="1:11" ht="15.75" customHeight="1" x14ac:dyDescent="0.25">
      <c r="A737" s="2">
        <v>392</v>
      </c>
      <c r="B737" s="101" t="str">
        <f>IF('proje ve personel bilgileri'!A405&lt;&gt;0,('proje ve personel bilgileri'!A405)," ")</f>
        <v xml:space="preserve"> </v>
      </c>
      <c r="C737" s="105"/>
      <c r="D737" s="296"/>
      <c r="E737" s="296"/>
      <c r="F737" s="296"/>
      <c r="G737" s="296"/>
      <c r="H737" s="296"/>
      <c r="I737" s="296"/>
      <c r="J737" s="296"/>
      <c r="K737" s="104">
        <f t="shared" si="42"/>
        <v>0</v>
      </c>
    </row>
    <row r="738" spans="1:11" ht="15.75" customHeight="1" x14ac:dyDescent="0.25">
      <c r="A738" s="1">
        <v>393</v>
      </c>
      <c r="B738" s="101" t="str">
        <f>IF('proje ve personel bilgileri'!A406&lt;&gt;0,('proje ve personel bilgileri'!A406)," ")</f>
        <v xml:space="preserve"> </v>
      </c>
      <c r="C738" s="105"/>
      <c r="D738" s="296"/>
      <c r="E738" s="296"/>
      <c r="F738" s="296"/>
      <c r="G738" s="296"/>
      <c r="H738" s="296"/>
      <c r="I738" s="296"/>
      <c r="J738" s="296"/>
      <c r="K738" s="104">
        <f t="shared" si="42"/>
        <v>0</v>
      </c>
    </row>
    <row r="739" spans="1:11" ht="15.75" customHeight="1" x14ac:dyDescent="0.25">
      <c r="A739" s="2">
        <v>394</v>
      </c>
      <c r="B739" s="101" t="str">
        <f>IF('proje ve personel bilgileri'!A407&lt;&gt;0,('proje ve personel bilgileri'!A407)," ")</f>
        <v xml:space="preserve"> </v>
      </c>
      <c r="C739" s="105"/>
      <c r="D739" s="296"/>
      <c r="E739" s="296"/>
      <c r="F739" s="296"/>
      <c r="G739" s="296"/>
      <c r="H739" s="296"/>
      <c r="I739" s="296"/>
      <c r="J739" s="296"/>
      <c r="K739" s="104">
        <f t="shared" si="42"/>
        <v>0</v>
      </c>
    </row>
    <row r="740" spans="1:11" ht="15.75" customHeight="1" x14ac:dyDescent="0.25">
      <c r="A740" s="1">
        <v>395</v>
      </c>
      <c r="B740" s="101" t="str">
        <f>IF('proje ve personel bilgileri'!A408&lt;&gt;0,('proje ve personel bilgileri'!A408)," ")</f>
        <v xml:space="preserve"> </v>
      </c>
      <c r="C740" s="105"/>
      <c r="D740" s="296"/>
      <c r="E740" s="296"/>
      <c r="F740" s="296"/>
      <c r="G740" s="296"/>
      <c r="H740" s="296"/>
      <c r="I740" s="296"/>
      <c r="J740" s="296"/>
      <c r="K740" s="104">
        <f t="shared" si="42"/>
        <v>0</v>
      </c>
    </row>
    <row r="741" spans="1:11" ht="15" customHeight="1" x14ac:dyDescent="0.25">
      <c r="A741" s="2">
        <v>396</v>
      </c>
      <c r="B741" s="101" t="str">
        <f>IF('proje ve personel bilgileri'!A409&lt;&gt;0,('proje ve personel bilgileri'!A409)," ")</f>
        <v xml:space="preserve"> </v>
      </c>
      <c r="C741" s="105"/>
      <c r="D741" s="296"/>
      <c r="E741" s="296"/>
      <c r="F741" s="296"/>
      <c r="G741" s="296"/>
      <c r="H741" s="296"/>
      <c r="I741" s="296"/>
      <c r="J741" s="296"/>
      <c r="K741" s="104">
        <f t="shared" si="42"/>
        <v>0</v>
      </c>
    </row>
    <row r="742" spans="1:11" ht="15.75" customHeight="1" x14ac:dyDescent="0.25">
      <c r="A742" s="341" t="s">
        <v>99</v>
      </c>
      <c r="B742" s="342"/>
      <c r="C742" s="7" t="str">
        <f t="shared" ref="C742:J742" si="43">IF($K$28&lt;&gt;0,SUM(C724:C741)," ")</f>
        <v xml:space="preserve"> </v>
      </c>
      <c r="D742" s="8" t="str">
        <f t="shared" si="43"/>
        <v xml:space="preserve"> </v>
      </c>
      <c r="E742" s="8" t="str">
        <f t="shared" si="43"/>
        <v xml:space="preserve"> </v>
      </c>
      <c r="F742" s="8" t="str">
        <f t="shared" si="43"/>
        <v xml:space="preserve"> </v>
      </c>
      <c r="G742" s="8" t="str">
        <f t="shared" si="43"/>
        <v xml:space="preserve"> </v>
      </c>
      <c r="H742" s="8" t="str">
        <f t="shared" si="43"/>
        <v xml:space="preserve"> </v>
      </c>
      <c r="I742" s="8" t="str">
        <f t="shared" si="43"/>
        <v xml:space="preserve"> </v>
      </c>
      <c r="J742" s="8" t="str">
        <f t="shared" si="43"/>
        <v xml:space="preserve"> </v>
      </c>
      <c r="K742" s="9">
        <f>SUM(K724:K741)+K709</f>
        <v>0</v>
      </c>
    </row>
    <row r="743" spans="1:11" ht="15" customHeight="1" x14ac:dyDescent="0.25">
      <c r="A743" s="300"/>
    </row>
    <row r="744" spans="1:11" ht="25.5" customHeight="1" x14ac:dyDescent="0.25">
      <c r="A744" s="332" t="s">
        <v>100</v>
      </c>
      <c r="B744" s="332"/>
      <c r="C744" s="332"/>
      <c r="D744" s="332"/>
      <c r="E744" s="332"/>
      <c r="F744" s="332"/>
      <c r="G744" s="332"/>
      <c r="H744" s="332"/>
      <c r="I744" s="332"/>
      <c r="J744" s="332"/>
      <c r="K744" s="332"/>
    </row>
    <row r="745" spans="1:11" ht="15" customHeight="1" x14ac:dyDescent="0.25">
      <c r="A745" s="51"/>
    </row>
    <row r="746" spans="1:11" ht="15" customHeight="1" x14ac:dyDescent="0.25">
      <c r="A746" s="298" t="s">
        <v>101</v>
      </c>
    </row>
    <row r="747" spans="1:11" ht="15" customHeight="1" x14ac:dyDescent="0.25">
      <c r="C747" s="298" t="s">
        <v>102</v>
      </c>
      <c r="E747" s="298" t="s">
        <v>103</v>
      </c>
    </row>
    <row r="749" spans="1:11" ht="15.75" customHeight="1" x14ac:dyDescent="0.25">
      <c r="A749" s="348" t="s">
        <v>85</v>
      </c>
      <c r="B749" s="348"/>
      <c r="C749" s="348"/>
      <c r="D749" s="348"/>
      <c r="E749" s="348"/>
      <c r="F749" s="348"/>
      <c r="G749" s="348"/>
      <c r="H749" s="348"/>
      <c r="I749" s="348"/>
      <c r="J749" s="348"/>
      <c r="K749" s="348"/>
    </row>
    <row r="750" spans="1:11" ht="15" customHeight="1" x14ac:dyDescent="0.25">
      <c r="A750" s="70"/>
      <c r="B750" s="70"/>
      <c r="C750" s="70"/>
      <c r="D750" s="70"/>
      <c r="E750" s="70"/>
      <c r="F750" s="78">
        <f>'proje ve personel bilgileri'!$B$5</f>
        <v>0</v>
      </c>
      <c r="G750" s="72">
        <f>IF('proje ve personel bilgileri'!$B$6=1,"/ Şubat ayına aittir.",(IF('proje ve personel bilgileri'!$B$6=2,"/ Ağustos ayına aittir.",0)))</f>
        <v>0</v>
      </c>
      <c r="H750" s="70"/>
      <c r="I750" s="70"/>
      <c r="J750" s="70"/>
      <c r="K750" s="70"/>
    </row>
    <row r="751" spans="1:11" ht="18.75" customHeight="1" x14ac:dyDescent="0.25">
      <c r="K751" s="4" t="s">
        <v>86</v>
      </c>
    </row>
    <row r="752" spans="1:11" ht="15.75" customHeight="1" x14ac:dyDescent="0.25">
      <c r="A752" s="349" t="s">
        <v>2</v>
      </c>
      <c r="B752" s="350"/>
      <c r="C752" s="351">
        <f>'proje ve personel bilgileri'!$B$2</f>
        <v>0</v>
      </c>
      <c r="D752" s="352"/>
      <c r="E752" s="352"/>
      <c r="F752" s="352"/>
      <c r="G752" s="352"/>
      <c r="H752" s="352"/>
      <c r="I752" s="352"/>
      <c r="J752" s="352"/>
      <c r="K752" s="353"/>
    </row>
    <row r="753" spans="1:11" ht="15.75" customHeight="1" x14ac:dyDescent="0.25">
      <c r="A753" s="354" t="s">
        <v>4</v>
      </c>
      <c r="B753" s="355"/>
      <c r="C753" s="356">
        <f>'proje ve personel bilgileri'!$B$3</f>
        <v>0</v>
      </c>
      <c r="D753" s="357"/>
      <c r="E753" s="357"/>
      <c r="F753" s="357"/>
      <c r="G753" s="357"/>
      <c r="H753" s="357"/>
      <c r="I753" s="357"/>
      <c r="J753" s="357"/>
      <c r="K753" s="358"/>
    </row>
    <row r="754" spans="1:11" ht="15" customHeight="1" x14ac:dyDescent="0.25">
      <c r="A754" s="343" t="s">
        <v>87</v>
      </c>
      <c r="B754" s="343" t="s">
        <v>15</v>
      </c>
      <c r="C754" s="343" t="s">
        <v>88</v>
      </c>
      <c r="D754" s="344" t="s">
        <v>89</v>
      </c>
      <c r="E754" s="346"/>
      <c r="F754" s="347"/>
      <c r="G754" s="343" t="s">
        <v>90</v>
      </c>
      <c r="H754" s="333" t="s">
        <v>91</v>
      </c>
      <c r="I754" s="333" t="s">
        <v>92</v>
      </c>
      <c r="J754" s="333" t="s">
        <v>93</v>
      </c>
      <c r="K754" s="336" t="s">
        <v>94</v>
      </c>
    </row>
    <row r="755" spans="1:11" ht="21" customHeight="1" x14ac:dyDescent="0.25">
      <c r="A755" s="338"/>
      <c r="B755" s="338"/>
      <c r="C755" s="338"/>
      <c r="D755" s="345"/>
      <c r="E755" s="339" t="s">
        <v>95</v>
      </c>
      <c r="F755" s="340"/>
      <c r="G755" s="338"/>
      <c r="H755" s="334"/>
      <c r="I755" s="334"/>
      <c r="J755" s="334"/>
      <c r="K755" s="337"/>
    </row>
    <row r="756" spans="1:11" ht="60.75" customHeight="1" x14ac:dyDescent="0.25">
      <c r="A756" s="338"/>
      <c r="B756" s="338"/>
      <c r="C756" s="338"/>
      <c r="D756" s="345"/>
      <c r="E756" s="5" t="s">
        <v>104</v>
      </c>
      <c r="F756" s="5" t="s">
        <v>97</v>
      </c>
      <c r="G756" s="338"/>
      <c r="H756" s="334"/>
      <c r="I756" s="335"/>
      <c r="J756" s="335"/>
      <c r="K756" s="338"/>
    </row>
    <row r="757" spans="1:11" ht="15.75" customHeight="1" x14ac:dyDescent="0.25">
      <c r="A757" s="338"/>
      <c r="B757" s="338"/>
      <c r="C757" s="338"/>
      <c r="D757" s="345"/>
      <c r="E757" s="6" t="s">
        <v>98</v>
      </c>
      <c r="F757" s="6" t="s">
        <v>98</v>
      </c>
      <c r="G757" s="294" t="s">
        <v>98</v>
      </c>
      <c r="H757" s="294" t="s">
        <v>98</v>
      </c>
      <c r="I757" s="297" t="s">
        <v>98</v>
      </c>
      <c r="J757" s="6" t="s">
        <v>98</v>
      </c>
      <c r="K757" s="338"/>
    </row>
    <row r="758" spans="1:11" ht="15.75" customHeight="1" x14ac:dyDescent="0.25">
      <c r="A758" s="1">
        <v>397</v>
      </c>
      <c r="B758" s="101" t="str">
        <f>IF('proje ve personel bilgileri'!A410&lt;&gt;0,('proje ve personel bilgileri'!A410)," ")</f>
        <v xml:space="preserve"> </v>
      </c>
      <c r="C758" s="102"/>
      <c r="D758" s="103"/>
      <c r="E758" s="103"/>
      <c r="F758" s="103"/>
      <c r="G758" s="103"/>
      <c r="H758" s="103"/>
      <c r="I758" s="103"/>
      <c r="J758" s="103"/>
      <c r="K758" s="104">
        <f t="shared" ref="K758:K775" si="44">IF(D758&lt;&gt;0,SUM(D758+E758+F758+G758-H758-I758-J758),0)</f>
        <v>0</v>
      </c>
    </row>
    <row r="759" spans="1:11" ht="15.75" customHeight="1" x14ac:dyDescent="0.25">
      <c r="A759" s="2">
        <v>398</v>
      </c>
      <c r="B759" s="101" t="str">
        <f>IF('proje ve personel bilgileri'!A411&lt;&gt;0,('proje ve personel bilgileri'!A411)," ")</f>
        <v xml:space="preserve"> </v>
      </c>
      <c r="C759" s="105"/>
      <c r="D759" s="296"/>
      <c r="E759" s="296"/>
      <c r="F759" s="296"/>
      <c r="G759" s="296"/>
      <c r="H759" s="296"/>
      <c r="I759" s="296"/>
      <c r="J759" s="296"/>
      <c r="K759" s="104">
        <f t="shared" si="44"/>
        <v>0</v>
      </c>
    </row>
    <row r="760" spans="1:11" ht="15.75" customHeight="1" x14ac:dyDescent="0.25">
      <c r="A760" s="1">
        <v>399</v>
      </c>
      <c r="B760" s="101" t="str">
        <f>IF('proje ve personel bilgileri'!A412&lt;&gt;0,('proje ve personel bilgileri'!A412)," ")</f>
        <v xml:space="preserve"> </v>
      </c>
      <c r="C760" s="105"/>
      <c r="D760" s="296"/>
      <c r="E760" s="296"/>
      <c r="F760" s="296"/>
      <c r="G760" s="296"/>
      <c r="H760" s="296"/>
      <c r="I760" s="296"/>
      <c r="J760" s="296"/>
      <c r="K760" s="104">
        <f t="shared" si="44"/>
        <v>0</v>
      </c>
    </row>
    <row r="761" spans="1:11" ht="15.75" customHeight="1" x14ac:dyDescent="0.25">
      <c r="A761" s="2">
        <v>400</v>
      </c>
      <c r="B761" s="101" t="str">
        <f>IF('proje ve personel bilgileri'!A413&lt;&gt;0,('proje ve personel bilgileri'!A413)," ")</f>
        <v xml:space="preserve"> </v>
      </c>
      <c r="C761" s="105"/>
      <c r="D761" s="296"/>
      <c r="E761" s="296"/>
      <c r="F761" s="296"/>
      <c r="G761" s="296"/>
      <c r="H761" s="296"/>
      <c r="I761" s="296"/>
      <c r="J761" s="296"/>
      <c r="K761" s="104">
        <f t="shared" si="44"/>
        <v>0</v>
      </c>
    </row>
    <row r="762" spans="1:11" ht="15.75" customHeight="1" x14ac:dyDescent="0.25">
      <c r="A762" s="1">
        <v>401</v>
      </c>
      <c r="B762" s="101" t="str">
        <f>IF('proje ve personel bilgileri'!A414&lt;&gt;0,('proje ve personel bilgileri'!A414)," ")</f>
        <v xml:space="preserve"> </v>
      </c>
      <c r="C762" s="105"/>
      <c r="D762" s="296"/>
      <c r="E762" s="296"/>
      <c r="F762" s="296"/>
      <c r="G762" s="296"/>
      <c r="H762" s="296"/>
      <c r="I762" s="296"/>
      <c r="J762" s="296"/>
      <c r="K762" s="104">
        <f t="shared" si="44"/>
        <v>0</v>
      </c>
    </row>
    <row r="763" spans="1:11" ht="15.75" customHeight="1" x14ac:dyDescent="0.25">
      <c r="A763" s="2">
        <v>402</v>
      </c>
      <c r="B763" s="101" t="str">
        <f>IF('proje ve personel bilgileri'!A415&lt;&gt;0,('proje ve personel bilgileri'!A415)," ")</f>
        <v xml:space="preserve"> </v>
      </c>
      <c r="C763" s="105"/>
      <c r="D763" s="296"/>
      <c r="E763" s="296"/>
      <c r="F763" s="296"/>
      <c r="G763" s="296"/>
      <c r="H763" s="296"/>
      <c r="I763" s="296"/>
      <c r="J763" s="296"/>
      <c r="K763" s="104">
        <f t="shared" si="44"/>
        <v>0</v>
      </c>
    </row>
    <row r="764" spans="1:11" ht="15.75" customHeight="1" x14ac:dyDescent="0.25">
      <c r="A764" s="1">
        <v>403</v>
      </c>
      <c r="B764" s="101" t="str">
        <f>IF('proje ve personel bilgileri'!A416&lt;&gt;0,('proje ve personel bilgileri'!A416)," ")</f>
        <v xml:space="preserve"> </v>
      </c>
      <c r="C764" s="105"/>
      <c r="D764" s="296"/>
      <c r="E764" s="296"/>
      <c r="F764" s="296"/>
      <c r="G764" s="296"/>
      <c r="H764" s="296"/>
      <c r="I764" s="296"/>
      <c r="J764" s="296"/>
      <c r="K764" s="104">
        <f t="shared" si="44"/>
        <v>0</v>
      </c>
    </row>
    <row r="765" spans="1:11" ht="15.75" customHeight="1" x14ac:dyDescent="0.25">
      <c r="A765" s="2">
        <v>404</v>
      </c>
      <c r="B765" s="101" t="str">
        <f>IF('proje ve personel bilgileri'!A417&lt;&gt;0,('proje ve personel bilgileri'!A417)," ")</f>
        <v xml:space="preserve"> </v>
      </c>
      <c r="C765" s="105"/>
      <c r="D765" s="296"/>
      <c r="E765" s="296"/>
      <c r="F765" s="296"/>
      <c r="G765" s="296"/>
      <c r="H765" s="296"/>
      <c r="I765" s="296"/>
      <c r="J765" s="296"/>
      <c r="K765" s="104">
        <f t="shared" si="44"/>
        <v>0</v>
      </c>
    </row>
    <row r="766" spans="1:11" ht="15.75" customHeight="1" x14ac:dyDescent="0.25">
      <c r="A766" s="1">
        <v>405</v>
      </c>
      <c r="B766" s="101" t="str">
        <f>IF('proje ve personel bilgileri'!A418&lt;&gt;0,('proje ve personel bilgileri'!A418)," ")</f>
        <v xml:space="preserve"> </v>
      </c>
      <c r="C766" s="105"/>
      <c r="D766" s="296"/>
      <c r="E766" s="296"/>
      <c r="F766" s="296"/>
      <c r="G766" s="296"/>
      <c r="H766" s="296"/>
      <c r="I766" s="296"/>
      <c r="J766" s="296"/>
      <c r="K766" s="104">
        <f t="shared" si="44"/>
        <v>0</v>
      </c>
    </row>
    <row r="767" spans="1:11" ht="15.75" customHeight="1" x14ac:dyDescent="0.25">
      <c r="A767" s="2">
        <v>406</v>
      </c>
      <c r="B767" s="101" t="str">
        <f>IF('proje ve personel bilgileri'!A419&lt;&gt;0,('proje ve personel bilgileri'!A419)," ")</f>
        <v xml:space="preserve"> </v>
      </c>
      <c r="C767" s="105"/>
      <c r="D767" s="296"/>
      <c r="E767" s="296"/>
      <c r="F767" s="296"/>
      <c r="G767" s="296"/>
      <c r="H767" s="296"/>
      <c r="I767" s="296"/>
      <c r="J767" s="296"/>
      <c r="K767" s="104">
        <f t="shared" si="44"/>
        <v>0</v>
      </c>
    </row>
    <row r="768" spans="1:11" ht="15.75" customHeight="1" x14ac:dyDescent="0.25">
      <c r="A768" s="1">
        <v>407</v>
      </c>
      <c r="B768" s="101" t="str">
        <f>IF('proje ve personel bilgileri'!A420&lt;&gt;0,('proje ve personel bilgileri'!A420)," ")</f>
        <v xml:space="preserve"> </v>
      </c>
      <c r="C768" s="105"/>
      <c r="D768" s="296"/>
      <c r="E768" s="296"/>
      <c r="F768" s="296"/>
      <c r="G768" s="296"/>
      <c r="H768" s="296"/>
      <c r="I768" s="296"/>
      <c r="J768" s="296"/>
      <c r="K768" s="104">
        <f t="shared" si="44"/>
        <v>0</v>
      </c>
    </row>
    <row r="769" spans="1:11" ht="15.75" customHeight="1" x14ac:dyDescent="0.25">
      <c r="A769" s="2">
        <v>408</v>
      </c>
      <c r="B769" s="101" t="str">
        <f>IF('proje ve personel bilgileri'!A421&lt;&gt;0,('proje ve personel bilgileri'!A421)," ")</f>
        <v xml:space="preserve"> </v>
      </c>
      <c r="C769" s="105"/>
      <c r="D769" s="296"/>
      <c r="E769" s="296"/>
      <c r="F769" s="296"/>
      <c r="G769" s="296"/>
      <c r="H769" s="296"/>
      <c r="I769" s="296"/>
      <c r="J769" s="296"/>
      <c r="K769" s="104">
        <f t="shared" si="44"/>
        <v>0</v>
      </c>
    </row>
    <row r="770" spans="1:11" ht="15.75" customHeight="1" x14ac:dyDescent="0.25">
      <c r="A770" s="1">
        <v>409</v>
      </c>
      <c r="B770" s="101" t="str">
        <f>IF('proje ve personel bilgileri'!A422&lt;&gt;0,('proje ve personel bilgileri'!A422)," ")</f>
        <v xml:space="preserve"> </v>
      </c>
      <c r="C770" s="105"/>
      <c r="D770" s="296"/>
      <c r="E770" s="296"/>
      <c r="F770" s="296"/>
      <c r="G770" s="296"/>
      <c r="H770" s="296"/>
      <c r="I770" s="296"/>
      <c r="J770" s="296"/>
      <c r="K770" s="104">
        <f t="shared" si="44"/>
        <v>0</v>
      </c>
    </row>
    <row r="771" spans="1:11" ht="15.75" customHeight="1" x14ac:dyDescent="0.25">
      <c r="A771" s="2">
        <v>410</v>
      </c>
      <c r="B771" s="101" t="str">
        <f>IF('proje ve personel bilgileri'!A423&lt;&gt;0,('proje ve personel bilgileri'!A423)," ")</f>
        <v xml:space="preserve"> </v>
      </c>
      <c r="C771" s="105"/>
      <c r="D771" s="296"/>
      <c r="E771" s="296"/>
      <c r="F771" s="296"/>
      <c r="G771" s="296"/>
      <c r="H771" s="296"/>
      <c r="I771" s="296"/>
      <c r="J771" s="296"/>
      <c r="K771" s="104">
        <f t="shared" si="44"/>
        <v>0</v>
      </c>
    </row>
    <row r="772" spans="1:11" ht="15.75" customHeight="1" x14ac:dyDescent="0.25">
      <c r="A772" s="1">
        <v>411</v>
      </c>
      <c r="B772" s="101" t="str">
        <f>IF('proje ve personel bilgileri'!A424&lt;&gt;0,('proje ve personel bilgileri'!A424)," ")</f>
        <v xml:space="preserve"> </v>
      </c>
      <c r="C772" s="105"/>
      <c r="D772" s="296"/>
      <c r="E772" s="296"/>
      <c r="F772" s="296"/>
      <c r="G772" s="296"/>
      <c r="H772" s="296"/>
      <c r="I772" s="296"/>
      <c r="J772" s="296"/>
      <c r="K772" s="104">
        <f t="shared" si="44"/>
        <v>0</v>
      </c>
    </row>
    <row r="773" spans="1:11" ht="15.75" customHeight="1" x14ac:dyDescent="0.25">
      <c r="A773" s="2">
        <v>412</v>
      </c>
      <c r="B773" s="101" t="str">
        <f>IF('proje ve personel bilgileri'!A425&lt;&gt;0,('proje ve personel bilgileri'!A425)," ")</f>
        <v xml:space="preserve"> </v>
      </c>
      <c r="C773" s="105"/>
      <c r="D773" s="296"/>
      <c r="E773" s="296"/>
      <c r="F773" s="296"/>
      <c r="G773" s="296"/>
      <c r="H773" s="296"/>
      <c r="I773" s="296"/>
      <c r="J773" s="296"/>
      <c r="K773" s="104">
        <f t="shared" si="44"/>
        <v>0</v>
      </c>
    </row>
    <row r="774" spans="1:11" ht="15.75" customHeight="1" x14ac:dyDescent="0.25">
      <c r="A774" s="1">
        <v>413</v>
      </c>
      <c r="B774" s="101" t="str">
        <f>IF('proje ve personel bilgileri'!A426&lt;&gt;0,('proje ve personel bilgileri'!A426)," ")</f>
        <v xml:space="preserve"> </v>
      </c>
      <c r="C774" s="105"/>
      <c r="D774" s="296"/>
      <c r="E774" s="296"/>
      <c r="F774" s="296"/>
      <c r="G774" s="296"/>
      <c r="H774" s="296"/>
      <c r="I774" s="296"/>
      <c r="J774" s="296"/>
      <c r="K774" s="104">
        <f t="shared" si="44"/>
        <v>0</v>
      </c>
    </row>
    <row r="775" spans="1:11" ht="15" customHeight="1" x14ac:dyDescent="0.25">
      <c r="A775" s="2">
        <v>414</v>
      </c>
      <c r="B775" s="101" t="str">
        <f>IF('proje ve personel bilgileri'!A427&lt;&gt;0,('proje ve personel bilgileri'!A427)," ")</f>
        <v xml:space="preserve"> </v>
      </c>
      <c r="C775" s="105"/>
      <c r="D775" s="296"/>
      <c r="E775" s="296"/>
      <c r="F775" s="296"/>
      <c r="G775" s="296"/>
      <c r="H775" s="296"/>
      <c r="I775" s="296"/>
      <c r="J775" s="296"/>
      <c r="K775" s="104">
        <f t="shared" si="44"/>
        <v>0</v>
      </c>
    </row>
    <row r="776" spans="1:11" ht="15.75" customHeight="1" x14ac:dyDescent="0.25">
      <c r="A776" s="341" t="s">
        <v>99</v>
      </c>
      <c r="B776" s="342"/>
      <c r="C776" s="7" t="str">
        <f t="shared" ref="C776:J776" si="45">IF($K$28&lt;&gt;0,SUM(C758:C775)," ")</f>
        <v xml:space="preserve"> </v>
      </c>
      <c r="D776" s="8" t="str">
        <f t="shared" si="45"/>
        <v xml:space="preserve"> </v>
      </c>
      <c r="E776" s="8" t="str">
        <f t="shared" si="45"/>
        <v xml:space="preserve"> </v>
      </c>
      <c r="F776" s="8" t="str">
        <f t="shared" si="45"/>
        <v xml:space="preserve"> </v>
      </c>
      <c r="G776" s="8" t="str">
        <f t="shared" si="45"/>
        <v xml:space="preserve"> </v>
      </c>
      <c r="H776" s="8" t="str">
        <f t="shared" si="45"/>
        <v xml:space="preserve"> </v>
      </c>
      <c r="I776" s="8" t="str">
        <f t="shared" si="45"/>
        <v xml:space="preserve"> </v>
      </c>
      <c r="J776" s="8" t="str">
        <f t="shared" si="45"/>
        <v xml:space="preserve"> </v>
      </c>
      <c r="K776" s="9">
        <f>SUM(K758:K775)+K742</f>
        <v>0</v>
      </c>
    </row>
    <row r="777" spans="1:11" ht="15" customHeight="1" x14ac:dyDescent="0.25">
      <c r="A777" s="300"/>
    </row>
    <row r="778" spans="1:11" ht="24" customHeight="1" x14ac:dyDescent="0.25">
      <c r="A778" s="332" t="s">
        <v>100</v>
      </c>
      <c r="B778" s="332"/>
      <c r="C778" s="332"/>
      <c r="D778" s="332"/>
      <c r="E778" s="332"/>
      <c r="F778" s="332"/>
      <c r="G778" s="332"/>
      <c r="H778" s="332"/>
      <c r="I778" s="332"/>
      <c r="J778" s="332"/>
      <c r="K778" s="332"/>
    </row>
    <row r="779" spans="1:11" ht="15" customHeight="1" x14ac:dyDescent="0.25">
      <c r="A779" s="51"/>
    </row>
    <row r="780" spans="1:11" ht="15" customHeight="1" x14ac:dyDescent="0.25">
      <c r="A780" s="298" t="s">
        <v>101</v>
      </c>
    </row>
    <row r="781" spans="1:11" ht="15" customHeight="1" x14ac:dyDescent="0.25">
      <c r="C781" s="298" t="s">
        <v>102</v>
      </c>
      <c r="E781" s="298" t="s">
        <v>103</v>
      </c>
    </row>
    <row r="784" spans="1:11" ht="15.75" customHeight="1" x14ac:dyDescent="0.25">
      <c r="A784" s="348" t="s">
        <v>85</v>
      </c>
      <c r="B784" s="348"/>
      <c r="C784" s="348"/>
      <c r="D784" s="348"/>
      <c r="E784" s="348"/>
      <c r="F784" s="348"/>
      <c r="G784" s="348"/>
      <c r="H784" s="348"/>
      <c r="I784" s="348"/>
      <c r="J784" s="348"/>
      <c r="K784" s="348"/>
    </row>
    <row r="785" spans="1:11" ht="15" customHeight="1" x14ac:dyDescent="0.25">
      <c r="A785" s="70"/>
      <c r="B785" s="70"/>
      <c r="C785" s="70"/>
      <c r="D785" s="70"/>
      <c r="E785" s="70"/>
      <c r="F785" s="78">
        <f>'proje ve personel bilgileri'!$B$5</f>
        <v>0</v>
      </c>
      <c r="G785" s="72">
        <f>IF('proje ve personel bilgileri'!$B$6=1,"/ Şubat ayına aittir.",(IF('proje ve personel bilgileri'!$B$6=2,"/ Ağustos ayına aittir.",0)))</f>
        <v>0</v>
      </c>
      <c r="H785" s="70"/>
      <c r="I785" s="70"/>
      <c r="J785" s="70"/>
      <c r="K785" s="70"/>
    </row>
    <row r="786" spans="1:11" ht="18.75" customHeight="1" x14ac:dyDescent="0.25">
      <c r="K786" s="4" t="s">
        <v>86</v>
      </c>
    </row>
    <row r="787" spans="1:11" ht="15.75" customHeight="1" x14ac:dyDescent="0.25">
      <c r="A787" s="349" t="s">
        <v>2</v>
      </c>
      <c r="B787" s="350"/>
      <c r="C787" s="351">
        <f>'proje ve personel bilgileri'!$B$2</f>
        <v>0</v>
      </c>
      <c r="D787" s="352"/>
      <c r="E787" s="352"/>
      <c r="F787" s="352"/>
      <c r="G787" s="352"/>
      <c r="H787" s="352"/>
      <c r="I787" s="352"/>
      <c r="J787" s="352"/>
      <c r="K787" s="353"/>
    </row>
    <row r="788" spans="1:11" ht="15.75" customHeight="1" x14ac:dyDescent="0.25">
      <c r="A788" s="354" t="s">
        <v>4</v>
      </c>
      <c r="B788" s="355"/>
      <c r="C788" s="356">
        <f>'proje ve personel bilgileri'!$B$3</f>
        <v>0</v>
      </c>
      <c r="D788" s="357"/>
      <c r="E788" s="357"/>
      <c r="F788" s="357"/>
      <c r="G788" s="357"/>
      <c r="H788" s="357"/>
      <c r="I788" s="357"/>
      <c r="J788" s="357"/>
      <c r="K788" s="358"/>
    </row>
    <row r="789" spans="1:11" ht="15" customHeight="1" x14ac:dyDescent="0.25">
      <c r="A789" s="343" t="s">
        <v>87</v>
      </c>
      <c r="B789" s="343" t="s">
        <v>15</v>
      </c>
      <c r="C789" s="343" t="s">
        <v>88</v>
      </c>
      <c r="D789" s="344" t="s">
        <v>89</v>
      </c>
      <c r="E789" s="346"/>
      <c r="F789" s="347"/>
      <c r="G789" s="343" t="s">
        <v>90</v>
      </c>
      <c r="H789" s="333" t="s">
        <v>91</v>
      </c>
      <c r="I789" s="333" t="s">
        <v>92</v>
      </c>
      <c r="J789" s="333" t="s">
        <v>93</v>
      </c>
      <c r="K789" s="336" t="s">
        <v>94</v>
      </c>
    </row>
    <row r="790" spans="1:11" ht="21" customHeight="1" x14ac:dyDescent="0.25">
      <c r="A790" s="338"/>
      <c r="B790" s="338"/>
      <c r="C790" s="338"/>
      <c r="D790" s="345"/>
      <c r="E790" s="339" t="s">
        <v>95</v>
      </c>
      <c r="F790" s="340"/>
      <c r="G790" s="338"/>
      <c r="H790" s="334"/>
      <c r="I790" s="334"/>
      <c r="J790" s="334"/>
      <c r="K790" s="337"/>
    </row>
    <row r="791" spans="1:11" ht="60.75" customHeight="1" x14ac:dyDescent="0.25">
      <c r="A791" s="338"/>
      <c r="B791" s="338"/>
      <c r="C791" s="338"/>
      <c r="D791" s="345"/>
      <c r="E791" s="5" t="s">
        <v>106</v>
      </c>
      <c r="F791" s="5" t="s">
        <v>97</v>
      </c>
      <c r="G791" s="338"/>
      <c r="H791" s="334"/>
      <c r="I791" s="335"/>
      <c r="J791" s="335"/>
      <c r="K791" s="338"/>
    </row>
    <row r="792" spans="1:11" ht="15.75" customHeight="1" x14ac:dyDescent="0.25">
      <c r="A792" s="338"/>
      <c r="B792" s="338"/>
      <c r="C792" s="338"/>
      <c r="D792" s="345"/>
      <c r="E792" s="6" t="s">
        <v>98</v>
      </c>
      <c r="F792" s="6" t="s">
        <v>98</v>
      </c>
      <c r="G792" s="294" t="s">
        <v>98</v>
      </c>
      <c r="H792" s="294" t="s">
        <v>98</v>
      </c>
      <c r="I792" s="297" t="s">
        <v>98</v>
      </c>
      <c r="J792" s="6" t="s">
        <v>98</v>
      </c>
      <c r="K792" s="338"/>
    </row>
    <row r="793" spans="1:11" ht="15.75" customHeight="1" x14ac:dyDescent="0.25">
      <c r="A793" s="1">
        <v>415</v>
      </c>
      <c r="B793" s="101" t="str">
        <f>IF('proje ve personel bilgileri'!A428&lt;&gt;0,('proje ve personel bilgileri'!A428)," ")</f>
        <v xml:space="preserve"> </v>
      </c>
      <c r="C793" s="102"/>
      <c r="D793" s="103"/>
      <c r="E793" s="103"/>
      <c r="F793" s="103"/>
      <c r="G793" s="103"/>
      <c r="H793" s="103"/>
      <c r="I793" s="103"/>
      <c r="J793" s="103"/>
      <c r="K793" s="104">
        <f t="shared" ref="K793:K810" si="46">IF(D793&lt;&gt;0,SUM(D793+E793+F793+G793-H793-I793-J793),0)</f>
        <v>0</v>
      </c>
    </row>
    <row r="794" spans="1:11" ht="15.75" customHeight="1" x14ac:dyDescent="0.25">
      <c r="A794" s="2">
        <v>416</v>
      </c>
      <c r="B794" s="101" t="str">
        <f>IF('proje ve personel bilgileri'!A429&lt;&gt;0,('proje ve personel bilgileri'!A429)," ")</f>
        <v xml:space="preserve"> </v>
      </c>
      <c r="C794" s="105"/>
      <c r="D794" s="296"/>
      <c r="E794" s="296"/>
      <c r="F794" s="296"/>
      <c r="G794" s="296"/>
      <c r="H794" s="296"/>
      <c r="I794" s="296"/>
      <c r="J794" s="296"/>
      <c r="K794" s="104">
        <f t="shared" si="46"/>
        <v>0</v>
      </c>
    </row>
    <row r="795" spans="1:11" ht="15.75" customHeight="1" x14ac:dyDescent="0.25">
      <c r="A795" s="1">
        <v>417</v>
      </c>
      <c r="B795" s="101" t="str">
        <f>IF('proje ve personel bilgileri'!A430&lt;&gt;0,('proje ve personel bilgileri'!A430)," ")</f>
        <v xml:space="preserve"> </v>
      </c>
      <c r="C795" s="105"/>
      <c r="D795" s="296"/>
      <c r="E795" s="296"/>
      <c r="F795" s="296"/>
      <c r="G795" s="296"/>
      <c r="H795" s="296"/>
      <c r="I795" s="296"/>
      <c r="J795" s="296"/>
      <c r="K795" s="104">
        <f t="shared" si="46"/>
        <v>0</v>
      </c>
    </row>
    <row r="796" spans="1:11" ht="15.75" customHeight="1" x14ac:dyDescent="0.25">
      <c r="A796" s="2">
        <v>418</v>
      </c>
      <c r="B796" s="101" t="str">
        <f>IF('proje ve personel bilgileri'!A431&lt;&gt;0,('proje ve personel bilgileri'!A431)," ")</f>
        <v xml:space="preserve"> </v>
      </c>
      <c r="C796" s="105"/>
      <c r="D796" s="296"/>
      <c r="E796" s="296"/>
      <c r="F796" s="296"/>
      <c r="G796" s="296"/>
      <c r="H796" s="296"/>
      <c r="I796" s="296"/>
      <c r="J796" s="296"/>
      <c r="K796" s="104">
        <f t="shared" si="46"/>
        <v>0</v>
      </c>
    </row>
    <row r="797" spans="1:11" ht="15.75" customHeight="1" x14ac:dyDescent="0.25">
      <c r="A797" s="1">
        <v>419</v>
      </c>
      <c r="B797" s="101" t="str">
        <f>IF('proje ve personel bilgileri'!A432&lt;&gt;0,('proje ve personel bilgileri'!A432)," ")</f>
        <v xml:space="preserve"> </v>
      </c>
      <c r="C797" s="105"/>
      <c r="D797" s="296"/>
      <c r="E797" s="296"/>
      <c r="F797" s="296"/>
      <c r="G797" s="296"/>
      <c r="H797" s="296"/>
      <c r="I797" s="296"/>
      <c r="J797" s="296"/>
      <c r="K797" s="104">
        <f t="shared" si="46"/>
        <v>0</v>
      </c>
    </row>
    <row r="798" spans="1:11" ht="15.75" customHeight="1" x14ac:dyDescent="0.25">
      <c r="A798" s="2">
        <v>420</v>
      </c>
      <c r="B798" s="101" t="str">
        <f>IF('proje ve personel bilgileri'!A433&lt;&gt;0,('proje ve personel bilgileri'!A433)," ")</f>
        <v xml:space="preserve"> </v>
      </c>
      <c r="C798" s="105"/>
      <c r="D798" s="296"/>
      <c r="E798" s="296"/>
      <c r="F798" s="296"/>
      <c r="G798" s="296"/>
      <c r="H798" s="296"/>
      <c r="I798" s="296"/>
      <c r="J798" s="296"/>
      <c r="K798" s="104">
        <f t="shared" si="46"/>
        <v>0</v>
      </c>
    </row>
    <row r="799" spans="1:11" ht="15.75" customHeight="1" x14ac:dyDescent="0.25">
      <c r="A799" s="1">
        <v>421</v>
      </c>
      <c r="B799" s="101" t="str">
        <f>IF('proje ve personel bilgileri'!A434&lt;&gt;0,('proje ve personel bilgileri'!A434)," ")</f>
        <v xml:space="preserve"> </v>
      </c>
      <c r="C799" s="105"/>
      <c r="D799" s="296"/>
      <c r="E799" s="296"/>
      <c r="F799" s="296"/>
      <c r="G799" s="296"/>
      <c r="H799" s="296"/>
      <c r="I799" s="296"/>
      <c r="J799" s="296"/>
      <c r="K799" s="104">
        <f t="shared" si="46"/>
        <v>0</v>
      </c>
    </row>
    <row r="800" spans="1:11" ht="15.75" customHeight="1" x14ac:dyDescent="0.25">
      <c r="A800" s="2">
        <v>422</v>
      </c>
      <c r="B800" s="101" t="str">
        <f>IF('proje ve personel bilgileri'!A435&lt;&gt;0,('proje ve personel bilgileri'!A435)," ")</f>
        <v xml:space="preserve"> </v>
      </c>
      <c r="C800" s="105"/>
      <c r="D800" s="296"/>
      <c r="E800" s="296"/>
      <c r="F800" s="296"/>
      <c r="G800" s="296"/>
      <c r="H800" s="296"/>
      <c r="I800" s="296"/>
      <c r="J800" s="296"/>
      <c r="K800" s="104">
        <f t="shared" si="46"/>
        <v>0</v>
      </c>
    </row>
    <row r="801" spans="1:11" ht="15.75" customHeight="1" x14ac:dyDescent="0.25">
      <c r="A801" s="1">
        <v>423</v>
      </c>
      <c r="B801" s="101" t="str">
        <f>IF('proje ve personel bilgileri'!A436&lt;&gt;0,('proje ve personel bilgileri'!A436)," ")</f>
        <v xml:space="preserve"> </v>
      </c>
      <c r="C801" s="105"/>
      <c r="D801" s="296"/>
      <c r="E801" s="296"/>
      <c r="F801" s="296"/>
      <c r="G801" s="296"/>
      <c r="H801" s="296"/>
      <c r="I801" s="296"/>
      <c r="J801" s="296"/>
      <c r="K801" s="104">
        <f t="shared" si="46"/>
        <v>0</v>
      </c>
    </row>
    <row r="802" spans="1:11" ht="15.75" customHeight="1" x14ac:dyDescent="0.25">
      <c r="A802" s="2">
        <v>424</v>
      </c>
      <c r="B802" s="101" t="str">
        <f>IF('proje ve personel bilgileri'!A437&lt;&gt;0,('proje ve personel bilgileri'!A437)," ")</f>
        <v xml:space="preserve"> </v>
      </c>
      <c r="C802" s="105"/>
      <c r="D802" s="296"/>
      <c r="E802" s="296"/>
      <c r="F802" s="296"/>
      <c r="G802" s="296"/>
      <c r="H802" s="296"/>
      <c r="I802" s="296"/>
      <c r="J802" s="296"/>
      <c r="K802" s="104">
        <f t="shared" si="46"/>
        <v>0</v>
      </c>
    </row>
    <row r="803" spans="1:11" ht="15.75" customHeight="1" x14ac:dyDescent="0.25">
      <c r="A803" s="1">
        <v>425</v>
      </c>
      <c r="B803" s="101" t="str">
        <f>IF('proje ve personel bilgileri'!A438&lt;&gt;0,('proje ve personel bilgileri'!A438)," ")</f>
        <v xml:space="preserve"> </v>
      </c>
      <c r="C803" s="105"/>
      <c r="D803" s="296"/>
      <c r="E803" s="296"/>
      <c r="F803" s="296"/>
      <c r="G803" s="296"/>
      <c r="H803" s="296"/>
      <c r="I803" s="296"/>
      <c r="J803" s="296"/>
      <c r="K803" s="104">
        <f t="shared" si="46"/>
        <v>0</v>
      </c>
    </row>
    <row r="804" spans="1:11" ht="15.75" customHeight="1" x14ac:dyDescent="0.25">
      <c r="A804" s="2">
        <v>426</v>
      </c>
      <c r="B804" s="101" t="str">
        <f>IF('proje ve personel bilgileri'!A439&lt;&gt;0,('proje ve personel bilgileri'!A439)," ")</f>
        <v xml:space="preserve"> </v>
      </c>
      <c r="C804" s="105"/>
      <c r="D804" s="296"/>
      <c r="E804" s="296"/>
      <c r="F804" s="296"/>
      <c r="G804" s="296"/>
      <c r="H804" s="296"/>
      <c r="I804" s="296"/>
      <c r="J804" s="296"/>
      <c r="K804" s="104">
        <f t="shared" si="46"/>
        <v>0</v>
      </c>
    </row>
    <row r="805" spans="1:11" ht="15.75" customHeight="1" x14ac:dyDescent="0.25">
      <c r="A805" s="1">
        <v>427</v>
      </c>
      <c r="B805" s="101" t="str">
        <f>IF('proje ve personel bilgileri'!A440&lt;&gt;0,('proje ve personel bilgileri'!A440)," ")</f>
        <v xml:space="preserve"> </v>
      </c>
      <c r="C805" s="105"/>
      <c r="D805" s="296"/>
      <c r="E805" s="296"/>
      <c r="F805" s="296"/>
      <c r="G805" s="296"/>
      <c r="H805" s="296"/>
      <c r="I805" s="296"/>
      <c r="J805" s="296"/>
      <c r="K805" s="104">
        <f t="shared" si="46"/>
        <v>0</v>
      </c>
    </row>
    <row r="806" spans="1:11" ht="15.75" customHeight="1" x14ac:dyDescent="0.25">
      <c r="A806" s="2">
        <v>428</v>
      </c>
      <c r="B806" s="101" t="str">
        <f>IF('proje ve personel bilgileri'!A441&lt;&gt;0,('proje ve personel bilgileri'!A441)," ")</f>
        <v xml:space="preserve"> </v>
      </c>
      <c r="C806" s="105"/>
      <c r="D806" s="296"/>
      <c r="E806" s="296"/>
      <c r="F806" s="296"/>
      <c r="G806" s="296"/>
      <c r="H806" s="296"/>
      <c r="I806" s="296"/>
      <c r="J806" s="296"/>
      <c r="K806" s="104">
        <f t="shared" si="46"/>
        <v>0</v>
      </c>
    </row>
    <row r="807" spans="1:11" ht="15.75" customHeight="1" x14ac:dyDescent="0.25">
      <c r="A807" s="1">
        <v>429</v>
      </c>
      <c r="B807" s="101" t="str">
        <f>IF('proje ve personel bilgileri'!A442&lt;&gt;0,('proje ve personel bilgileri'!A442)," ")</f>
        <v xml:space="preserve"> </v>
      </c>
      <c r="C807" s="105"/>
      <c r="D807" s="296"/>
      <c r="E807" s="296"/>
      <c r="F807" s="296"/>
      <c r="G807" s="296"/>
      <c r="H807" s="296"/>
      <c r="I807" s="296"/>
      <c r="J807" s="296"/>
      <c r="K807" s="104">
        <f t="shared" si="46"/>
        <v>0</v>
      </c>
    </row>
    <row r="808" spans="1:11" ht="15.75" customHeight="1" x14ac:dyDescent="0.25">
      <c r="A808" s="2">
        <v>430</v>
      </c>
      <c r="B808" s="101" t="str">
        <f>IF('proje ve personel bilgileri'!A443&lt;&gt;0,('proje ve personel bilgileri'!A443)," ")</f>
        <v xml:space="preserve"> </v>
      </c>
      <c r="C808" s="105"/>
      <c r="D808" s="296"/>
      <c r="E808" s="296"/>
      <c r="F808" s="296"/>
      <c r="G808" s="296"/>
      <c r="H808" s="296"/>
      <c r="I808" s="296"/>
      <c r="J808" s="296"/>
      <c r="K808" s="104">
        <f t="shared" si="46"/>
        <v>0</v>
      </c>
    </row>
    <row r="809" spans="1:11" ht="15.75" customHeight="1" x14ac:dyDescent="0.25">
      <c r="A809" s="1">
        <v>431</v>
      </c>
      <c r="B809" s="101" t="str">
        <f>IF('proje ve personel bilgileri'!A444&lt;&gt;0,('proje ve personel bilgileri'!A444)," ")</f>
        <v xml:space="preserve"> </v>
      </c>
      <c r="C809" s="105"/>
      <c r="D809" s="296"/>
      <c r="E809" s="296"/>
      <c r="F809" s="296"/>
      <c r="G809" s="296"/>
      <c r="H809" s="296"/>
      <c r="I809" s="296"/>
      <c r="J809" s="296"/>
      <c r="K809" s="104">
        <f t="shared" si="46"/>
        <v>0</v>
      </c>
    </row>
    <row r="810" spans="1:11" ht="15" customHeight="1" x14ac:dyDescent="0.25">
      <c r="A810" s="2">
        <v>432</v>
      </c>
      <c r="B810" s="101" t="str">
        <f>IF('proje ve personel bilgileri'!A445&lt;&gt;0,('proje ve personel bilgileri'!A445)," ")</f>
        <v xml:space="preserve"> </v>
      </c>
      <c r="C810" s="105"/>
      <c r="D810" s="296"/>
      <c r="E810" s="296"/>
      <c r="F810" s="296"/>
      <c r="G810" s="296"/>
      <c r="H810" s="296"/>
      <c r="I810" s="296"/>
      <c r="J810" s="296"/>
      <c r="K810" s="104">
        <f t="shared" si="46"/>
        <v>0</v>
      </c>
    </row>
    <row r="811" spans="1:11" ht="15.75" customHeight="1" x14ac:dyDescent="0.25">
      <c r="A811" s="341" t="s">
        <v>99</v>
      </c>
      <c r="B811" s="342"/>
      <c r="C811" s="7" t="str">
        <f t="shared" ref="C811:J811" si="47">IF($K$28&lt;&gt;0,SUM(C793:C810)," ")</f>
        <v xml:space="preserve"> </v>
      </c>
      <c r="D811" s="8" t="str">
        <f t="shared" si="47"/>
        <v xml:space="preserve"> </v>
      </c>
      <c r="E811" s="8" t="str">
        <f t="shared" si="47"/>
        <v xml:space="preserve"> </v>
      </c>
      <c r="F811" s="8" t="str">
        <f t="shared" si="47"/>
        <v xml:space="preserve"> </v>
      </c>
      <c r="G811" s="8" t="str">
        <f t="shared" si="47"/>
        <v xml:space="preserve"> </v>
      </c>
      <c r="H811" s="8" t="str">
        <f t="shared" si="47"/>
        <v xml:space="preserve"> </v>
      </c>
      <c r="I811" s="8" t="str">
        <f t="shared" si="47"/>
        <v xml:space="preserve"> </v>
      </c>
      <c r="J811" s="8" t="str">
        <f t="shared" si="47"/>
        <v xml:space="preserve"> </v>
      </c>
      <c r="K811" s="9">
        <f>SUM(K793:K810)+K776</f>
        <v>0</v>
      </c>
    </row>
    <row r="812" spans="1:11" ht="15" customHeight="1" x14ac:dyDescent="0.25">
      <c r="A812" s="300"/>
    </row>
    <row r="813" spans="1:11" ht="24" customHeight="1" x14ac:dyDescent="0.25">
      <c r="A813" s="332" t="s">
        <v>100</v>
      </c>
      <c r="B813" s="332"/>
      <c r="C813" s="332"/>
      <c r="D813" s="332"/>
      <c r="E813" s="332"/>
      <c r="F813" s="332"/>
      <c r="G813" s="332"/>
      <c r="H813" s="332"/>
      <c r="I813" s="332"/>
      <c r="J813" s="332"/>
      <c r="K813" s="332"/>
    </row>
    <row r="814" spans="1:11" ht="15" customHeight="1" x14ac:dyDescent="0.25">
      <c r="A814" s="51"/>
    </row>
    <row r="815" spans="1:11" ht="15" customHeight="1" x14ac:dyDescent="0.25">
      <c r="A815" s="298" t="s">
        <v>101</v>
      </c>
    </row>
    <row r="816" spans="1:11" ht="15" customHeight="1" x14ac:dyDescent="0.25">
      <c r="C816" s="298" t="s">
        <v>102</v>
      </c>
      <c r="E816" s="298" t="s">
        <v>103</v>
      </c>
    </row>
    <row r="818" spans="1:11" ht="15.75" customHeight="1" x14ac:dyDescent="0.25">
      <c r="A818" s="348" t="s">
        <v>85</v>
      </c>
      <c r="B818" s="348"/>
      <c r="C818" s="348"/>
      <c r="D818" s="348"/>
      <c r="E818" s="348"/>
      <c r="F818" s="348"/>
      <c r="G818" s="348"/>
      <c r="H818" s="348"/>
      <c r="I818" s="348"/>
      <c r="J818" s="348"/>
      <c r="K818" s="348"/>
    </row>
    <row r="819" spans="1:11" ht="15" customHeight="1" x14ac:dyDescent="0.25">
      <c r="A819" s="70"/>
      <c r="B819" s="70"/>
      <c r="C819" s="70"/>
      <c r="D819" s="70"/>
      <c r="E819" s="70"/>
      <c r="F819" s="78">
        <f>'proje ve personel bilgileri'!$B$5</f>
        <v>0</v>
      </c>
      <c r="G819" s="72">
        <f>IF('proje ve personel bilgileri'!$B$6=1,"/ Şubat ayına aittir.",(IF('proje ve personel bilgileri'!$B$6=2,"/ Ağustos ayına aittir.",0)))</f>
        <v>0</v>
      </c>
      <c r="H819" s="70"/>
      <c r="I819" s="70"/>
      <c r="J819" s="70"/>
      <c r="K819" s="70"/>
    </row>
    <row r="820" spans="1:11" ht="18.75" customHeight="1" x14ac:dyDescent="0.25">
      <c r="K820" s="4" t="s">
        <v>86</v>
      </c>
    </row>
    <row r="821" spans="1:11" ht="15.75" customHeight="1" x14ac:dyDescent="0.25">
      <c r="A821" s="349" t="s">
        <v>2</v>
      </c>
      <c r="B821" s="350"/>
      <c r="C821" s="351">
        <f>'proje ve personel bilgileri'!$B$2</f>
        <v>0</v>
      </c>
      <c r="D821" s="352"/>
      <c r="E821" s="352"/>
      <c r="F821" s="352"/>
      <c r="G821" s="352"/>
      <c r="H821" s="352"/>
      <c r="I821" s="352"/>
      <c r="J821" s="352"/>
      <c r="K821" s="353"/>
    </row>
    <row r="822" spans="1:11" ht="15.75" customHeight="1" x14ac:dyDescent="0.25">
      <c r="A822" s="354" t="s">
        <v>4</v>
      </c>
      <c r="B822" s="355"/>
      <c r="C822" s="356">
        <f>'proje ve personel bilgileri'!$B$3</f>
        <v>0</v>
      </c>
      <c r="D822" s="357"/>
      <c r="E822" s="357"/>
      <c r="F822" s="357"/>
      <c r="G822" s="357"/>
      <c r="H822" s="357"/>
      <c r="I822" s="357"/>
      <c r="J822" s="357"/>
      <c r="K822" s="358"/>
    </row>
    <row r="823" spans="1:11" ht="15" customHeight="1" x14ac:dyDescent="0.25">
      <c r="A823" s="343" t="s">
        <v>87</v>
      </c>
      <c r="B823" s="343" t="s">
        <v>15</v>
      </c>
      <c r="C823" s="343" t="s">
        <v>88</v>
      </c>
      <c r="D823" s="344" t="s">
        <v>89</v>
      </c>
      <c r="E823" s="346"/>
      <c r="F823" s="347"/>
      <c r="G823" s="343" t="s">
        <v>90</v>
      </c>
      <c r="H823" s="333" t="s">
        <v>91</v>
      </c>
      <c r="I823" s="333" t="s">
        <v>92</v>
      </c>
      <c r="J823" s="333" t="s">
        <v>93</v>
      </c>
      <c r="K823" s="336" t="s">
        <v>94</v>
      </c>
    </row>
    <row r="824" spans="1:11" ht="21" customHeight="1" x14ac:dyDescent="0.25">
      <c r="A824" s="338"/>
      <c r="B824" s="338"/>
      <c r="C824" s="338"/>
      <c r="D824" s="345"/>
      <c r="E824" s="339" t="s">
        <v>95</v>
      </c>
      <c r="F824" s="340"/>
      <c r="G824" s="338"/>
      <c r="H824" s="334"/>
      <c r="I824" s="334"/>
      <c r="J824" s="334"/>
      <c r="K824" s="337"/>
    </row>
    <row r="825" spans="1:11" ht="60.75" customHeight="1" x14ac:dyDescent="0.25">
      <c r="A825" s="338"/>
      <c r="B825" s="338"/>
      <c r="C825" s="338"/>
      <c r="D825" s="345"/>
      <c r="E825" s="5" t="s">
        <v>104</v>
      </c>
      <c r="F825" s="5" t="s">
        <v>97</v>
      </c>
      <c r="G825" s="338"/>
      <c r="H825" s="334"/>
      <c r="I825" s="335"/>
      <c r="J825" s="335"/>
      <c r="K825" s="338"/>
    </row>
    <row r="826" spans="1:11" ht="15.75" customHeight="1" x14ac:dyDescent="0.25">
      <c r="A826" s="338"/>
      <c r="B826" s="338"/>
      <c r="C826" s="338"/>
      <c r="D826" s="345"/>
      <c r="E826" s="6" t="s">
        <v>98</v>
      </c>
      <c r="F826" s="6" t="s">
        <v>98</v>
      </c>
      <c r="G826" s="294" t="s">
        <v>98</v>
      </c>
      <c r="H826" s="294" t="s">
        <v>98</v>
      </c>
      <c r="I826" s="297" t="s">
        <v>98</v>
      </c>
      <c r="J826" s="6" t="s">
        <v>98</v>
      </c>
      <c r="K826" s="338"/>
    </row>
    <row r="827" spans="1:11" ht="15.75" customHeight="1" x14ac:dyDescent="0.25">
      <c r="A827" s="1">
        <v>433</v>
      </c>
      <c r="B827" s="101" t="str">
        <f>IF('proje ve personel bilgileri'!A446&lt;&gt;0,('proje ve personel bilgileri'!A446)," ")</f>
        <v xml:space="preserve"> </v>
      </c>
      <c r="C827" s="102"/>
      <c r="D827" s="103"/>
      <c r="E827" s="103"/>
      <c r="F827" s="103"/>
      <c r="G827" s="103"/>
      <c r="H827" s="103"/>
      <c r="I827" s="103"/>
      <c r="J827" s="103"/>
      <c r="K827" s="104">
        <f t="shared" ref="K827:K844" si="48">IF(D827&lt;&gt;0,SUM(D827+E827+F827+G827-H827-I827-J827),0)</f>
        <v>0</v>
      </c>
    </row>
    <row r="828" spans="1:11" ht="15.75" customHeight="1" x14ac:dyDescent="0.25">
      <c r="A828" s="2">
        <v>434</v>
      </c>
      <c r="B828" s="101" t="str">
        <f>IF('proje ve personel bilgileri'!A447&lt;&gt;0,('proje ve personel bilgileri'!A447)," ")</f>
        <v xml:space="preserve"> </v>
      </c>
      <c r="C828" s="105"/>
      <c r="D828" s="296"/>
      <c r="E828" s="296"/>
      <c r="F828" s="296"/>
      <c r="G828" s="296"/>
      <c r="H828" s="296"/>
      <c r="I828" s="296"/>
      <c r="J828" s="296"/>
      <c r="K828" s="104">
        <f t="shared" si="48"/>
        <v>0</v>
      </c>
    </row>
    <row r="829" spans="1:11" ht="15.75" customHeight="1" x14ac:dyDescent="0.25">
      <c r="A829" s="1">
        <v>435</v>
      </c>
      <c r="B829" s="101" t="str">
        <f>IF('proje ve personel bilgileri'!A448&lt;&gt;0,('proje ve personel bilgileri'!A448)," ")</f>
        <v xml:space="preserve"> </v>
      </c>
      <c r="C829" s="105"/>
      <c r="D829" s="296"/>
      <c r="E829" s="296"/>
      <c r="F829" s="296"/>
      <c r="G829" s="296"/>
      <c r="H829" s="296"/>
      <c r="I829" s="296"/>
      <c r="J829" s="296"/>
      <c r="K829" s="104">
        <f t="shared" si="48"/>
        <v>0</v>
      </c>
    </row>
    <row r="830" spans="1:11" ht="15.75" customHeight="1" x14ac:dyDescent="0.25">
      <c r="A830" s="2">
        <v>436</v>
      </c>
      <c r="B830" s="101" t="str">
        <f>IF('proje ve personel bilgileri'!A449&lt;&gt;0,('proje ve personel bilgileri'!A449)," ")</f>
        <v xml:space="preserve"> </v>
      </c>
      <c r="C830" s="105"/>
      <c r="D830" s="296"/>
      <c r="E830" s="296"/>
      <c r="F830" s="296"/>
      <c r="G830" s="296"/>
      <c r="H830" s="296"/>
      <c r="I830" s="296"/>
      <c r="J830" s="296"/>
      <c r="K830" s="104">
        <f t="shared" si="48"/>
        <v>0</v>
      </c>
    </row>
    <row r="831" spans="1:11" ht="15.75" customHeight="1" x14ac:dyDescent="0.25">
      <c r="A831" s="1">
        <v>437</v>
      </c>
      <c r="B831" s="101" t="str">
        <f>IF('proje ve personel bilgileri'!A450&lt;&gt;0,('proje ve personel bilgileri'!A450)," ")</f>
        <v xml:space="preserve"> </v>
      </c>
      <c r="C831" s="105"/>
      <c r="D831" s="296"/>
      <c r="E831" s="296"/>
      <c r="F831" s="296"/>
      <c r="G831" s="296"/>
      <c r="H831" s="296"/>
      <c r="I831" s="296"/>
      <c r="J831" s="296"/>
      <c r="K831" s="104">
        <f t="shared" si="48"/>
        <v>0</v>
      </c>
    </row>
    <row r="832" spans="1:11" ht="15.75" customHeight="1" x14ac:dyDescent="0.25">
      <c r="A832" s="2">
        <v>438</v>
      </c>
      <c r="B832" s="101" t="str">
        <f>IF('proje ve personel bilgileri'!A451&lt;&gt;0,('proje ve personel bilgileri'!A451)," ")</f>
        <v xml:space="preserve"> </v>
      </c>
      <c r="C832" s="105"/>
      <c r="D832" s="296"/>
      <c r="E832" s="296"/>
      <c r="F832" s="296"/>
      <c r="G832" s="296"/>
      <c r="H832" s="296"/>
      <c r="I832" s="296"/>
      <c r="J832" s="296"/>
      <c r="K832" s="104">
        <f t="shared" si="48"/>
        <v>0</v>
      </c>
    </row>
    <row r="833" spans="1:11" ht="15.75" customHeight="1" x14ac:dyDescent="0.25">
      <c r="A833" s="1">
        <v>439</v>
      </c>
      <c r="B833" s="101" t="str">
        <f>IF('proje ve personel bilgileri'!A452&lt;&gt;0,('proje ve personel bilgileri'!A452)," ")</f>
        <v xml:space="preserve"> </v>
      </c>
      <c r="C833" s="105"/>
      <c r="D833" s="296"/>
      <c r="E833" s="296"/>
      <c r="F833" s="296"/>
      <c r="G833" s="296"/>
      <c r="H833" s="296"/>
      <c r="I833" s="296"/>
      <c r="J833" s="296"/>
      <c r="K833" s="104">
        <f t="shared" si="48"/>
        <v>0</v>
      </c>
    </row>
    <row r="834" spans="1:11" ht="15.75" customHeight="1" x14ac:dyDescent="0.25">
      <c r="A834" s="2">
        <v>440</v>
      </c>
      <c r="B834" s="101" t="str">
        <f>IF('proje ve personel bilgileri'!A453&lt;&gt;0,('proje ve personel bilgileri'!A453)," ")</f>
        <v xml:space="preserve"> </v>
      </c>
      <c r="C834" s="105"/>
      <c r="D834" s="296"/>
      <c r="E834" s="296"/>
      <c r="F834" s="296"/>
      <c r="G834" s="296"/>
      <c r="H834" s="296"/>
      <c r="I834" s="296"/>
      <c r="J834" s="296"/>
      <c r="K834" s="104">
        <f t="shared" si="48"/>
        <v>0</v>
      </c>
    </row>
    <row r="835" spans="1:11" ht="15.75" customHeight="1" x14ac:dyDescent="0.25">
      <c r="A835" s="1">
        <v>441</v>
      </c>
      <c r="B835" s="101" t="str">
        <f>IF('proje ve personel bilgileri'!A454&lt;&gt;0,('proje ve personel bilgileri'!A454)," ")</f>
        <v xml:space="preserve"> </v>
      </c>
      <c r="C835" s="105"/>
      <c r="D835" s="296"/>
      <c r="E835" s="296"/>
      <c r="F835" s="296"/>
      <c r="G835" s="296"/>
      <c r="H835" s="296"/>
      <c r="I835" s="296"/>
      <c r="J835" s="296"/>
      <c r="K835" s="104">
        <f t="shared" si="48"/>
        <v>0</v>
      </c>
    </row>
    <row r="836" spans="1:11" ht="15.75" customHeight="1" x14ac:dyDescent="0.25">
      <c r="A836" s="2">
        <v>442</v>
      </c>
      <c r="B836" s="101" t="str">
        <f>IF('proje ve personel bilgileri'!A455&lt;&gt;0,('proje ve personel bilgileri'!A455)," ")</f>
        <v xml:space="preserve"> </v>
      </c>
      <c r="C836" s="105"/>
      <c r="D836" s="296"/>
      <c r="E836" s="296"/>
      <c r="F836" s="296"/>
      <c r="G836" s="296"/>
      <c r="H836" s="296"/>
      <c r="I836" s="296"/>
      <c r="J836" s="296"/>
      <c r="K836" s="104">
        <f t="shared" si="48"/>
        <v>0</v>
      </c>
    </row>
    <row r="837" spans="1:11" ht="15.75" customHeight="1" x14ac:dyDescent="0.25">
      <c r="A837" s="1">
        <v>443</v>
      </c>
      <c r="B837" s="101" t="str">
        <f>IF('proje ve personel bilgileri'!A456&lt;&gt;0,('proje ve personel bilgileri'!A456)," ")</f>
        <v xml:space="preserve"> </v>
      </c>
      <c r="C837" s="105"/>
      <c r="D837" s="296"/>
      <c r="E837" s="296"/>
      <c r="F837" s="296"/>
      <c r="G837" s="296"/>
      <c r="H837" s="296"/>
      <c r="I837" s="296"/>
      <c r="J837" s="296"/>
      <c r="K837" s="104">
        <f t="shared" si="48"/>
        <v>0</v>
      </c>
    </row>
    <row r="838" spans="1:11" ht="15.75" customHeight="1" x14ac:dyDescent="0.25">
      <c r="A838" s="2">
        <v>444</v>
      </c>
      <c r="B838" s="101" t="str">
        <f>IF('proje ve personel bilgileri'!A457&lt;&gt;0,('proje ve personel bilgileri'!A457)," ")</f>
        <v xml:space="preserve"> </v>
      </c>
      <c r="C838" s="105"/>
      <c r="D838" s="296"/>
      <c r="E838" s="296"/>
      <c r="F838" s="296"/>
      <c r="G838" s="296"/>
      <c r="H838" s="296"/>
      <c r="I838" s="296"/>
      <c r="J838" s="296"/>
      <c r="K838" s="104">
        <f t="shared" si="48"/>
        <v>0</v>
      </c>
    </row>
    <row r="839" spans="1:11" ht="15.75" customHeight="1" x14ac:dyDescent="0.25">
      <c r="A839" s="1">
        <v>445</v>
      </c>
      <c r="B839" s="101" t="str">
        <f>IF('proje ve personel bilgileri'!A458&lt;&gt;0,('proje ve personel bilgileri'!A458)," ")</f>
        <v xml:space="preserve"> </v>
      </c>
      <c r="C839" s="105"/>
      <c r="D839" s="296"/>
      <c r="E839" s="296"/>
      <c r="F839" s="296"/>
      <c r="G839" s="296"/>
      <c r="H839" s="296"/>
      <c r="I839" s="296"/>
      <c r="J839" s="296"/>
      <c r="K839" s="104">
        <f t="shared" si="48"/>
        <v>0</v>
      </c>
    </row>
    <row r="840" spans="1:11" ht="15.75" customHeight="1" x14ac:dyDescent="0.25">
      <c r="A840" s="2">
        <v>446</v>
      </c>
      <c r="B840" s="101" t="str">
        <f>IF('proje ve personel bilgileri'!A459&lt;&gt;0,('proje ve personel bilgileri'!A459)," ")</f>
        <v xml:space="preserve"> </v>
      </c>
      <c r="C840" s="105"/>
      <c r="D840" s="296"/>
      <c r="E840" s="296"/>
      <c r="F840" s="296"/>
      <c r="G840" s="296"/>
      <c r="H840" s="296"/>
      <c r="I840" s="296"/>
      <c r="J840" s="296"/>
      <c r="K840" s="104">
        <f t="shared" si="48"/>
        <v>0</v>
      </c>
    </row>
    <row r="841" spans="1:11" ht="15.75" customHeight="1" x14ac:dyDescent="0.25">
      <c r="A841" s="1">
        <v>447</v>
      </c>
      <c r="B841" s="101" t="str">
        <f>IF('proje ve personel bilgileri'!A460&lt;&gt;0,('proje ve personel bilgileri'!A460)," ")</f>
        <v xml:space="preserve"> </v>
      </c>
      <c r="C841" s="105"/>
      <c r="D841" s="296"/>
      <c r="E841" s="296"/>
      <c r="F841" s="296"/>
      <c r="G841" s="296"/>
      <c r="H841" s="296"/>
      <c r="I841" s="296"/>
      <c r="J841" s="296"/>
      <c r="K841" s="104">
        <f t="shared" si="48"/>
        <v>0</v>
      </c>
    </row>
    <row r="842" spans="1:11" ht="15.75" customHeight="1" x14ac:dyDescent="0.25">
      <c r="A842" s="2">
        <v>448</v>
      </c>
      <c r="B842" s="101" t="str">
        <f>IF('proje ve personel bilgileri'!A461&lt;&gt;0,('proje ve personel bilgileri'!A461)," ")</f>
        <v xml:space="preserve"> </v>
      </c>
      <c r="C842" s="105"/>
      <c r="D842" s="296"/>
      <c r="E842" s="296"/>
      <c r="F842" s="296"/>
      <c r="G842" s="296"/>
      <c r="H842" s="296"/>
      <c r="I842" s="296"/>
      <c r="J842" s="296"/>
      <c r="K842" s="104">
        <f t="shared" si="48"/>
        <v>0</v>
      </c>
    </row>
    <row r="843" spans="1:11" ht="15.75" customHeight="1" x14ac:dyDescent="0.25">
      <c r="A843" s="1">
        <v>449</v>
      </c>
      <c r="B843" s="101" t="str">
        <f>IF('proje ve personel bilgileri'!A462&lt;&gt;0,('proje ve personel bilgileri'!A462)," ")</f>
        <v xml:space="preserve"> </v>
      </c>
      <c r="C843" s="105"/>
      <c r="D843" s="296"/>
      <c r="E843" s="296"/>
      <c r="F843" s="296"/>
      <c r="G843" s="296"/>
      <c r="H843" s="296"/>
      <c r="I843" s="296"/>
      <c r="J843" s="296"/>
      <c r="K843" s="104">
        <f t="shared" si="48"/>
        <v>0</v>
      </c>
    </row>
    <row r="844" spans="1:11" ht="15" customHeight="1" x14ac:dyDescent="0.25">
      <c r="A844" s="2">
        <v>450</v>
      </c>
      <c r="B844" s="101" t="str">
        <f>IF('proje ve personel bilgileri'!A463&lt;&gt;0,('proje ve personel bilgileri'!A463)," ")</f>
        <v xml:space="preserve"> </v>
      </c>
      <c r="C844" s="105"/>
      <c r="D844" s="296"/>
      <c r="E844" s="296"/>
      <c r="F844" s="296"/>
      <c r="G844" s="296"/>
      <c r="H844" s="296"/>
      <c r="I844" s="296"/>
      <c r="J844" s="296"/>
      <c r="K844" s="104">
        <f t="shared" si="48"/>
        <v>0</v>
      </c>
    </row>
    <row r="845" spans="1:11" ht="15.75" customHeight="1" x14ac:dyDescent="0.25">
      <c r="A845" s="341" t="s">
        <v>99</v>
      </c>
      <c r="B845" s="342"/>
      <c r="C845" s="7" t="str">
        <f t="shared" ref="C845:J845" si="49">IF($K$28&lt;&gt;0,SUM(C827:C844)," ")</f>
        <v xml:space="preserve"> </v>
      </c>
      <c r="D845" s="8" t="str">
        <f t="shared" si="49"/>
        <v xml:space="preserve"> </v>
      </c>
      <c r="E845" s="8" t="str">
        <f t="shared" si="49"/>
        <v xml:space="preserve"> </v>
      </c>
      <c r="F845" s="8" t="str">
        <f t="shared" si="49"/>
        <v xml:space="preserve"> </v>
      </c>
      <c r="G845" s="8" t="str">
        <f t="shared" si="49"/>
        <v xml:space="preserve"> </v>
      </c>
      <c r="H845" s="8" t="str">
        <f t="shared" si="49"/>
        <v xml:space="preserve"> </v>
      </c>
      <c r="I845" s="8" t="str">
        <f t="shared" si="49"/>
        <v xml:space="preserve"> </v>
      </c>
      <c r="J845" s="8" t="str">
        <f t="shared" si="49"/>
        <v xml:space="preserve"> </v>
      </c>
      <c r="K845" s="9">
        <f>SUM(K827:K844)+K811</f>
        <v>0</v>
      </c>
    </row>
    <row r="846" spans="1:11" ht="15" customHeight="1" x14ac:dyDescent="0.25">
      <c r="A846" s="300"/>
    </row>
    <row r="847" spans="1:11" ht="25.5" customHeight="1" x14ac:dyDescent="0.25">
      <c r="A847" s="332" t="s">
        <v>100</v>
      </c>
      <c r="B847" s="332"/>
      <c r="C847" s="332"/>
      <c r="D847" s="332"/>
      <c r="E847" s="332"/>
      <c r="F847" s="332"/>
      <c r="G847" s="332"/>
      <c r="H847" s="332"/>
      <c r="I847" s="332"/>
      <c r="J847" s="332"/>
      <c r="K847" s="332"/>
    </row>
    <row r="848" spans="1:11" ht="15" customHeight="1" x14ac:dyDescent="0.25">
      <c r="A848" s="51"/>
    </row>
    <row r="849" spans="1:11" ht="15" customHeight="1" x14ac:dyDescent="0.25">
      <c r="A849" s="298" t="s">
        <v>101</v>
      </c>
    </row>
    <row r="850" spans="1:11" ht="15" customHeight="1" x14ac:dyDescent="0.25">
      <c r="C850" s="298" t="s">
        <v>102</v>
      </c>
      <c r="E850" s="298" t="s">
        <v>103</v>
      </c>
    </row>
    <row r="852" spans="1:11" ht="15.75" customHeight="1" x14ac:dyDescent="0.25">
      <c r="A852" s="348" t="s">
        <v>85</v>
      </c>
      <c r="B852" s="348"/>
      <c r="C852" s="348"/>
      <c r="D852" s="348"/>
      <c r="E852" s="348"/>
      <c r="F852" s="348"/>
      <c r="G852" s="348"/>
      <c r="H852" s="348"/>
      <c r="I852" s="348"/>
      <c r="J852" s="348"/>
      <c r="K852" s="348"/>
    </row>
    <row r="853" spans="1:11" ht="15" customHeight="1" x14ac:dyDescent="0.25">
      <c r="A853" s="70"/>
      <c r="B853" s="70"/>
      <c r="C853" s="70"/>
      <c r="D853" s="70"/>
      <c r="E853" s="70"/>
      <c r="F853" s="78">
        <f>'proje ve personel bilgileri'!$B$5</f>
        <v>0</v>
      </c>
      <c r="G853" s="72">
        <f>IF('proje ve personel bilgileri'!$B$6=1,"/ Şubat ayına aittir.",(IF('proje ve personel bilgileri'!$B$6=2,"/ Ağustos ayına aittir.",0)))</f>
        <v>0</v>
      </c>
      <c r="H853" s="70"/>
      <c r="I853" s="70"/>
      <c r="J853" s="70"/>
      <c r="K853" s="70"/>
    </row>
    <row r="854" spans="1:11" ht="18.75" customHeight="1" x14ac:dyDescent="0.25">
      <c r="K854" s="4" t="s">
        <v>86</v>
      </c>
    </row>
    <row r="855" spans="1:11" ht="15.75" customHeight="1" x14ac:dyDescent="0.25">
      <c r="A855" s="349" t="s">
        <v>2</v>
      </c>
      <c r="B855" s="350"/>
      <c r="C855" s="351">
        <f>'proje ve personel bilgileri'!$B$2</f>
        <v>0</v>
      </c>
      <c r="D855" s="352"/>
      <c r="E855" s="352"/>
      <c r="F855" s="352"/>
      <c r="G855" s="352"/>
      <c r="H855" s="352"/>
      <c r="I855" s="352"/>
      <c r="J855" s="352"/>
      <c r="K855" s="353"/>
    </row>
    <row r="856" spans="1:11" ht="15.75" customHeight="1" x14ac:dyDescent="0.25">
      <c r="A856" s="354" t="s">
        <v>4</v>
      </c>
      <c r="B856" s="355"/>
      <c r="C856" s="356">
        <f>'proje ve personel bilgileri'!$B$3</f>
        <v>0</v>
      </c>
      <c r="D856" s="357"/>
      <c r="E856" s="357"/>
      <c r="F856" s="357"/>
      <c r="G856" s="357"/>
      <c r="H856" s="357"/>
      <c r="I856" s="357"/>
      <c r="J856" s="357"/>
      <c r="K856" s="358"/>
    </row>
    <row r="857" spans="1:11" ht="15" customHeight="1" x14ac:dyDescent="0.25">
      <c r="A857" s="343" t="s">
        <v>87</v>
      </c>
      <c r="B857" s="343" t="s">
        <v>15</v>
      </c>
      <c r="C857" s="343" t="s">
        <v>88</v>
      </c>
      <c r="D857" s="344" t="s">
        <v>89</v>
      </c>
      <c r="E857" s="346"/>
      <c r="F857" s="347"/>
      <c r="G857" s="343" t="s">
        <v>90</v>
      </c>
      <c r="H857" s="333" t="s">
        <v>91</v>
      </c>
      <c r="I857" s="333" t="s">
        <v>92</v>
      </c>
      <c r="J857" s="333" t="s">
        <v>93</v>
      </c>
      <c r="K857" s="336" t="s">
        <v>94</v>
      </c>
    </row>
    <row r="858" spans="1:11" ht="23.25" customHeight="1" x14ac:dyDescent="0.25">
      <c r="A858" s="338"/>
      <c r="B858" s="338"/>
      <c r="C858" s="338"/>
      <c r="D858" s="345"/>
      <c r="E858" s="339" t="s">
        <v>95</v>
      </c>
      <c r="F858" s="340"/>
      <c r="G858" s="338"/>
      <c r="H858" s="334"/>
      <c r="I858" s="334"/>
      <c r="J858" s="334"/>
      <c r="K858" s="337"/>
    </row>
    <row r="859" spans="1:11" ht="60.75" customHeight="1" x14ac:dyDescent="0.25">
      <c r="A859" s="338"/>
      <c r="B859" s="338"/>
      <c r="C859" s="338"/>
      <c r="D859" s="345"/>
      <c r="E859" s="5" t="s">
        <v>104</v>
      </c>
      <c r="F859" s="5" t="s">
        <v>97</v>
      </c>
      <c r="G859" s="338"/>
      <c r="H859" s="334"/>
      <c r="I859" s="335"/>
      <c r="J859" s="335"/>
      <c r="K859" s="338"/>
    </row>
    <row r="860" spans="1:11" ht="15.75" customHeight="1" x14ac:dyDescent="0.25">
      <c r="A860" s="338"/>
      <c r="B860" s="338"/>
      <c r="C860" s="338"/>
      <c r="D860" s="345"/>
      <c r="E860" s="6" t="s">
        <v>98</v>
      </c>
      <c r="F860" s="6" t="s">
        <v>98</v>
      </c>
      <c r="G860" s="294" t="s">
        <v>98</v>
      </c>
      <c r="H860" s="294" t="s">
        <v>98</v>
      </c>
      <c r="I860" s="297" t="s">
        <v>98</v>
      </c>
      <c r="J860" s="6" t="s">
        <v>98</v>
      </c>
      <c r="K860" s="338"/>
    </row>
    <row r="861" spans="1:11" ht="15.75" customHeight="1" x14ac:dyDescent="0.25">
      <c r="A861" s="1">
        <v>451</v>
      </c>
      <c r="B861" s="101" t="str">
        <f>IF('proje ve personel bilgileri'!A464&lt;&gt;0,('proje ve personel bilgileri'!A464)," ")</f>
        <v xml:space="preserve"> </v>
      </c>
      <c r="C861" s="102"/>
      <c r="D861" s="103"/>
      <c r="E861" s="103"/>
      <c r="F861" s="103"/>
      <c r="G861" s="103"/>
      <c r="H861" s="103"/>
      <c r="I861" s="103"/>
      <c r="J861" s="103"/>
      <c r="K861" s="104">
        <f t="shared" ref="K861:K878" si="50">IF(D861&lt;&gt;0,SUM(D861+E861+F861+G861-H861-I861-J861),0)</f>
        <v>0</v>
      </c>
    </row>
    <row r="862" spans="1:11" ht="15.75" customHeight="1" x14ac:dyDescent="0.25">
      <c r="A862" s="2">
        <v>452</v>
      </c>
      <c r="B862" s="101" t="str">
        <f>IF('proje ve personel bilgileri'!A465&lt;&gt;0,('proje ve personel bilgileri'!A465)," ")</f>
        <v xml:space="preserve"> </v>
      </c>
      <c r="C862" s="105"/>
      <c r="D862" s="296"/>
      <c r="E862" s="296"/>
      <c r="F862" s="296"/>
      <c r="G862" s="296"/>
      <c r="H862" s="296"/>
      <c r="I862" s="296"/>
      <c r="J862" s="296"/>
      <c r="K862" s="104">
        <f t="shared" si="50"/>
        <v>0</v>
      </c>
    </row>
    <row r="863" spans="1:11" ht="15.75" customHeight="1" x14ac:dyDescent="0.25">
      <c r="A863" s="1">
        <v>453</v>
      </c>
      <c r="B863" s="101" t="str">
        <f>IF('proje ve personel bilgileri'!A466&lt;&gt;0,('proje ve personel bilgileri'!A466)," ")</f>
        <v xml:space="preserve"> </v>
      </c>
      <c r="C863" s="105"/>
      <c r="D863" s="296"/>
      <c r="E863" s="296"/>
      <c r="F863" s="296"/>
      <c r="G863" s="296"/>
      <c r="H863" s="296"/>
      <c r="I863" s="296"/>
      <c r="J863" s="296"/>
      <c r="K863" s="104">
        <f t="shared" si="50"/>
        <v>0</v>
      </c>
    </row>
    <row r="864" spans="1:11" ht="15.75" customHeight="1" x14ac:dyDescent="0.25">
      <c r="A864" s="2">
        <v>454</v>
      </c>
      <c r="B864" s="101" t="str">
        <f>IF('proje ve personel bilgileri'!A467&lt;&gt;0,('proje ve personel bilgileri'!A467)," ")</f>
        <v xml:space="preserve"> </v>
      </c>
      <c r="C864" s="105"/>
      <c r="D864" s="296"/>
      <c r="E864" s="296"/>
      <c r="F864" s="296"/>
      <c r="G864" s="296"/>
      <c r="H864" s="296"/>
      <c r="I864" s="296"/>
      <c r="J864" s="296"/>
      <c r="K864" s="104">
        <f t="shared" si="50"/>
        <v>0</v>
      </c>
    </row>
    <row r="865" spans="1:11" ht="15.75" customHeight="1" x14ac:dyDescent="0.25">
      <c r="A865" s="1">
        <v>455</v>
      </c>
      <c r="B865" s="101" t="str">
        <f>IF('proje ve personel bilgileri'!A468&lt;&gt;0,('proje ve personel bilgileri'!A468)," ")</f>
        <v xml:space="preserve"> </v>
      </c>
      <c r="C865" s="105"/>
      <c r="D865" s="296"/>
      <c r="E865" s="296"/>
      <c r="F865" s="296"/>
      <c r="G865" s="296"/>
      <c r="H865" s="296"/>
      <c r="I865" s="296"/>
      <c r="J865" s="296"/>
      <c r="K865" s="104">
        <f t="shared" si="50"/>
        <v>0</v>
      </c>
    </row>
    <row r="866" spans="1:11" ht="15.75" customHeight="1" x14ac:dyDescent="0.25">
      <c r="A866" s="2">
        <v>456</v>
      </c>
      <c r="B866" s="101" t="str">
        <f>IF('proje ve personel bilgileri'!A469&lt;&gt;0,('proje ve personel bilgileri'!A469)," ")</f>
        <v xml:space="preserve"> </v>
      </c>
      <c r="C866" s="105"/>
      <c r="D866" s="296"/>
      <c r="E866" s="296"/>
      <c r="F866" s="296"/>
      <c r="G866" s="296"/>
      <c r="H866" s="296"/>
      <c r="I866" s="296"/>
      <c r="J866" s="296"/>
      <c r="K866" s="104">
        <f t="shared" si="50"/>
        <v>0</v>
      </c>
    </row>
    <row r="867" spans="1:11" ht="15.75" customHeight="1" x14ac:dyDescent="0.25">
      <c r="A867" s="1">
        <v>457</v>
      </c>
      <c r="B867" s="101" t="str">
        <f>IF('proje ve personel bilgileri'!A470&lt;&gt;0,('proje ve personel bilgileri'!A470)," ")</f>
        <v xml:space="preserve"> </v>
      </c>
      <c r="C867" s="105"/>
      <c r="D867" s="296"/>
      <c r="E867" s="296"/>
      <c r="F867" s="296"/>
      <c r="G867" s="296"/>
      <c r="H867" s="296"/>
      <c r="I867" s="296"/>
      <c r="J867" s="296"/>
      <c r="K867" s="104">
        <f t="shared" si="50"/>
        <v>0</v>
      </c>
    </row>
    <row r="868" spans="1:11" ht="15.75" customHeight="1" x14ac:dyDescent="0.25">
      <c r="A868" s="2">
        <v>458</v>
      </c>
      <c r="B868" s="101" t="str">
        <f>IF('proje ve personel bilgileri'!A471&lt;&gt;0,('proje ve personel bilgileri'!A471)," ")</f>
        <v xml:space="preserve"> </v>
      </c>
      <c r="C868" s="105"/>
      <c r="D868" s="296"/>
      <c r="E868" s="296"/>
      <c r="F868" s="296"/>
      <c r="G868" s="296"/>
      <c r="H868" s="296"/>
      <c r="I868" s="296"/>
      <c r="J868" s="296"/>
      <c r="K868" s="104">
        <f t="shared" si="50"/>
        <v>0</v>
      </c>
    </row>
    <row r="869" spans="1:11" ht="15.75" customHeight="1" x14ac:dyDescent="0.25">
      <c r="A869" s="1">
        <v>459</v>
      </c>
      <c r="B869" s="101" t="str">
        <f>IF('proje ve personel bilgileri'!A472&lt;&gt;0,('proje ve personel bilgileri'!A472)," ")</f>
        <v xml:space="preserve"> </v>
      </c>
      <c r="C869" s="105"/>
      <c r="D869" s="296"/>
      <c r="E869" s="296"/>
      <c r="F869" s="296"/>
      <c r="G869" s="296"/>
      <c r="H869" s="296"/>
      <c r="I869" s="296"/>
      <c r="J869" s="296"/>
      <c r="K869" s="104">
        <f t="shared" si="50"/>
        <v>0</v>
      </c>
    </row>
    <row r="870" spans="1:11" ht="15.75" customHeight="1" x14ac:dyDescent="0.25">
      <c r="A870" s="2">
        <v>460</v>
      </c>
      <c r="B870" s="101" t="str">
        <f>IF('proje ve personel bilgileri'!A473&lt;&gt;0,('proje ve personel bilgileri'!A473)," ")</f>
        <v xml:space="preserve"> </v>
      </c>
      <c r="C870" s="105"/>
      <c r="D870" s="296"/>
      <c r="E870" s="296"/>
      <c r="F870" s="296"/>
      <c r="G870" s="296"/>
      <c r="H870" s="296"/>
      <c r="I870" s="296"/>
      <c r="J870" s="296"/>
      <c r="K870" s="104">
        <f t="shared" si="50"/>
        <v>0</v>
      </c>
    </row>
    <row r="871" spans="1:11" ht="15.75" customHeight="1" x14ac:dyDescent="0.25">
      <c r="A871" s="1">
        <v>461</v>
      </c>
      <c r="B871" s="101" t="str">
        <f>IF('proje ve personel bilgileri'!A474&lt;&gt;0,('proje ve personel bilgileri'!A474)," ")</f>
        <v xml:space="preserve"> </v>
      </c>
      <c r="C871" s="105"/>
      <c r="D871" s="296"/>
      <c r="E871" s="296"/>
      <c r="F871" s="296"/>
      <c r="G871" s="296"/>
      <c r="H871" s="296"/>
      <c r="I871" s="296"/>
      <c r="J871" s="296"/>
      <c r="K871" s="104">
        <f t="shared" si="50"/>
        <v>0</v>
      </c>
    </row>
    <row r="872" spans="1:11" ht="15.75" customHeight="1" x14ac:dyDescent="0.25">
      <c r="A872" s="2">
        <v>462</v>
      </c>
      <c r="B872" s="101" t="str">
        <f>IF('proje ve personel bilgileri'!A475&lt;&gt;0,('proje ve personel bilgileri'!A475)," ")</f>
        <v xml:space="preserve"> </v>
      </c>
      <c r="C872" s="105"/>
      <c r="D872" s="296"/>
      <c r="E872" s="296"/>
      <c r="F872" s="296"/>
      <c r="G872" s="296"/>
      <c r="H872" s="296"/>
      <c r="I872" s="296"/>
      <c r="J872" s="296"/>
      <c r="K872" s="104">
        <f t="shared" si="50"/>
        <v>0</v>
      </c>
    </row>
    <row r="873" spans="1:11" ht="15.75" customHeight="1" x14ac:dyDescent="0.25">
      <c r="A873" s="1">
        <v>463</v>
      </c>
      <c r="B873" s="101" t="str">
        <f>IF('proje ve personel bilgileri'!A476&lt;&gt;0,('proje ve personel bilgileri'!A476)," ")</f>
        <v xml:space="preserve"> </v>
      </c>
      <c r="C873" s="105"/>
      <c r="D873" s="296"/>
      <c r="E873" s="296"/>
      <c r="F873" s="296"/>
      <c r="G873" s="296"/>
      <c r="H873" s="296"/>
      <c r="I873" s="296"/>
      <c r="J873" s="296"/>
      <c r="K873" s="104">
        <f t="shared" si="50"/>
        <v>0</v>
      </c>
    </row>
    <row r="874" spans="1:11" ht="15.75" customHeight="1" x14ac:dyDescent="0.25">
      <c r="A874" s="2">
        <v>464</v>
      </c>
      <c r="B874" s="101" t="str">
        <f>IF('proje ve personel bilgileri'!A477&lt;&gt;0,('proje ve personel bilgileri'!A477)," ")</f>
        <v xml:space="preserve"> </v>
      </c>
      <c r="C874" s="105"/>
      <c r="D874" s="296"/>
      <c r="E874" s="296"/>
      <c r="F874" s="296"/>
      <c r="G874" s="296"/>
      <c r="H874" s="296"/>
      <c r="I874" s="296"/>
      <c r="J874" s="296"/>
      <c r="K874" s="104">
        <f t="shared" si="50"/>
        <v>0</v>
      </c>
    </row>
    <row r="875" spans="1:11" ht="15.75" customHeight="1" x14ac:dyDescent="0.25">
      <c r="A875" s="1">
        <v>465</v>
      </c>
      <c r="B875" s="101" t="str">
        <f>IF('proje ve personel bilgileri'!A478&lt;&gt;0,('proje ve personel bilgileri'!A478)," ")</f>
        <v xml:space="preserve"> </v>
      </c>
      <c r="C875" s="105"/>
      <c r="D875" s="296"/>
      <c r="E875" s="296"/>
      <c r="F875" s="296"/>
      <c r="G875" s="296"/>
      <c r="H875" s="296"/>
      <c r="I875" s="296"/>
      <c r="J875" s="296"/>
      <c r="K875" s="104">
        <f t="shared" si="50"/>
        <v>0</v>
      </c>
    </row>
    <row r="876" spans="1:11" ht="15.75" customHeight="1" x14ac:dyDescent="0.25">
      <c r="A876" s="2">
        <v>466</v>
      </c>
      <c r="B876" s="101" t="str">
        <f>IF('proje ve personel bilgileri'!A479&lt;&gt;0,('proje ve personel bilgileri'!A479)," ")</f>
        <v xml:space="preserve"> </v>
      </c>
      <c r="C876" s="105"/>
      <c r="D876" s="296"/>
      <c r="E876" s="296"/>
      <c r="F876" s="296"/>
      <c r="G876" s="296"/>
      <c r="H876" s="296"/>
      <c r="I876" s="296"/>
      <c r="J876" s="296"/>
      <c r="K876" s="104">
        <f t="shared" si="50"/>
        <v>0</v>
      </c>
    </row>
    <row r="877" spans="1:11" ht="15.75" customHeight="1" x14ac:dyDescent="0.25">
      <c r="A877" s="1">
        <v>467</v>
      </c>
      <c r="B877" s="101" t="str">
        <f>IF('proje ve personel bilgileri'!A480&lt;&gt;0,('proje ve personel bilgileri'!A480)," ")</f>
        <v xml:space="preserve"> </v>
      </c>
      <c r="C877" s="105"/>
      <c r="D877" s="296"/>
      <c r="E877" s="296"/>
      <c r="F877" s="296"/>
      <c r="G877" s="296"/>
      <c r="H877" s="296"/>
      <c r="I877" s="296"/>
      <c r="J877" s="296"/>
      <c r="K877" s="104">
        <f t="shared" si="50"/>
        <v>0</v>
      </c>
    </row>
    <row r="878" spans="1:11" ht="15" customHeight="1" x14ac:dyDescent="0.25">
      <c r="A878" s="2">
        <v>468</v>
      </c>
      <c r="B878" s="101" t="str">
        <f>IF('proje ve personel bilgileri'!A481&lt;&gt;0,('proje ve personel bilgileri'!A481)," ")</f>
        <v xml:space="preserve"> </v>
      </c>
      <c r="C878" s="105"/>
      <c r="D878" s="296"/>
      <c r="E878" s="296"/>
      <c r="F878" s="296"/>
      <c r="G878" s="296"/>
      <c r="H878" s="296"/>
      <c r="I878" s="296"/>
      <c r="J878" s="296"/>
      <c r="K878" s="104">
        <f t="shared" si="50"/>
        <v>0</v>
      </c>
    </row>
    <row r="879" spans="1:11" ht="15.75" customHeight="1" x14ac:dyDescent="0.25">
      <c r="A879" s="341" t="s">
        <v>99</v>
      </c>
      <c r="B879" s="342"/>
      <c r="C879" s="7" t="str">
        <f t="shared" ref="C879:J879" si="51">IF($K$28&lt;&gt;0,SUM(C861:C878)," ")</f>
        <v xml:space="preserve"> </v>
      </c>
      <c r="D879" s="8" t="str">
        <f t="shared" si="51"/>
        <v xml:space="preserve"> </v>
      </c>
      <c r="E879" s="8" t="str">
        <f t="shared" si="51"/>
        <v xml:space="preserve"> </v>
      </c>
      <c r="F879" s="8" t="str">
        <f t="shared" si="51"/>
        <v xml:space="preserve"> </v>
      </c>
      <c r="G879" s="8" t="str">
        <f t="shared" si="51"/>
        <v xml:space="preserve"> </v>
      </c>
      <c r="H879" s="8" t="str">
        <f t="shared" si="51"/>
        <v xml:space="preserve"> </v>
      </c>
      <c r="I879" s="8" t="str">
        <f t="shared" si="51"/>
        <v xml:space="preserve"> </v>
      </c>
      <c r="J879" s="8" t="str">
        <f t="shared" si="51"/>
        <v xml:space="preserve"> </v>
      </c>
      <c r="K879" s="9">
        <f>SUM(K861:K878)+K845</f>
        <v>0</v>
      </c>
    </row>
    <row r="880" spans="1:11" ht="15" customHeight="1" x14ac:dyDescent="0.25">
      <c r="A880" s="300"/>
    </row>
    <row r="881" spans="1:11" ht="25.5" customHeight="1" x14ac:dyDescent="0.25">
      <c r="A881" s="332" t="s">
        <v>100</v>
      </c>
      <c r="B881" s="332"/>
      <c r="C881" s="332"/>
      <c r="D881" s="332"/>
      <c r="E881" s="332"/>
      <c r="F881" s="332"/>
      <c r="G881" s="332"/>
      <c r="H881" s="332"/>
      <c r="I881" s="332"/>
      <c r="J881" s="332"/>
      <c r="K881" s="332"/>
    </row>
    <row r="882" spans="1:11" ht="15" customHeight="1" x14ac:dyDescent="0.25">
      <c r="A882" s="51"/>
    </row>
    <row r="883" spans="1:11" ht="15" customHeight="1" x14ac:dyDescent="0.25">
      <c r="A883" s="298" t="s">
        <v>101</v>
      </c>
    </row>
    <row r="884" spans="1:11" ht="15" customHeight="1" x14ac:dyDescent="0.25">
      <c r="C884" s="298" t="s">
        <v>102</v>
      </c>
      <c r="E884" s="298" t="s">
        <v>103</v>
      </c>
    </row>
    <row r="885" spans="1:11" ht="15.75" customHeight="1" x14ac:dyDescent="0.25">
      <c r="A885" s="348" t="s">
        <v>85</v>
      </c>
      <c r="B885" s="348"/>
      <c r="C885" s="348"/>
      <c r="D885" s="348"/>
      <c r="E885" s="348"/>
      <c r="F885" s="348"/>
      <c r="G885" s="348"/>
      <c r="H885" s="348"/>
      <c r="I885" s="348"/>
      <c r="J885" s="348"/>
      <c r="K885" s="348"/>
    </row>
    <row r="886" spans="1:11" ht="15" customHeight="1" x14ac:dyDescent="0.25">
      <c r="A886" s="70"/>
      <c r="B886" s="70"/>
      <c r="C886" s="70"/>
      <c r="D886" s="70"/>
      <c r="E886" s="70"/>
      <c r="F886" s="78">
        <f>'proje ve personel bilgileri'!$B$5</f>
        <v>0</v>
      </c>
      <c r="G886" s="72">
        <f>IF('proje ve personel bilgileri'!$B$6=1,"/ Şubat ayına aittir.",(IF('proje ve personel bilgileri'!$B$6=2,"/ Ağustos ayına aittir.",0)))</f>
        <v>0</v>
      </c>
      <c r="H886" s="70"/>
      <c r="I886" s="70"/>
      <c r="J886" s="70"/>
      <c r="K886" s="70"/>
    </row>
    <row r="887" spans="1:11" ht="18.75" customHeight="1" x14ac:dyDescent="0.25">
      <c r="K887" s="4" t="s">
        <v>86</v>
      </c>
    </row>
    <row r="888" spans="1:11" ht="15.75" customHeight="1" x14ac:dyDescent="0.25">
      <c r="A888" s="349" t="s">
        <v>2</v>
      </c>
      <c r="B888" s="350"/>
      <c r="C888" s="351">
        <f>'proje ve personel bilgileri'!$B$2</f>
        <v>0</v>
      </c>
      <c r="D888" s="352"/>
      <c r="E888" s="352"/>
      <c r="F888" s="352"/>
      <c r="G888" s="352"/>
      <c r="H888" s="352"/>
      <c r="I888" s="352"/>
      <c r="J888" s="352"/>
      <c r="K888" s="353"/>
    </row>
    <row r="889" spans="1:11" ht="15.75" customHeight="1" x14ac:dyDescent="0.25">
      <c r="A889" s="354" t="s">
        <v>4</v>
      </c>
      <c r="B889" s="355"/>
      <c r="C889" s="356">
        <f>'proje ve personel bilgileri'!$B$3</f>
        <v>0</v>
      </c>
      <c r="D889" s="357"/>
      <c r="E889" s="357"/>
      <c r="F889" s="357"/>
      <c r="G889" s="357"/>
      <c r="H889" s="357"/>
      <c r="I889" s="357"/>
      <c r="J889" s="357"/>
      <c r="K889" s="358"/>
    </row>
    <row r="890" spans="1:11" ht="15" customHeight="1" x14ac:dyDescent="0.25">
      <c r="A890" s="343" t="s">
        <v>87</v>
      </c>
      <c r="B890" s="343" t="s">
        <v>15</v>
      </c>
      <c r="C890" s="343" t="s">
        <v>88</v>
      </c>
      <c r="D890" s="344" t="s">
        <v>89</v>
      </c>
      <c r="E890" s="346"/>
      <c r="F890" s="347"/>
      <c r="G890" s="343" t="s">
        <v>90</v>
      </c>
      <c r="H890" s="333" t="s">
        <v>91</v>
      </c>
      <c r="I890" s="333" t="s">
        <v>92</v>
      </c>
      <c r="J890" s="333" t="s">
        <v>93</v>
      </c>
      <c r="K890" s="336" t="s">
        <v>94</v>
      </c>
    </row>
    <row r="891" spans="1:11" ht="21.75" customHeight="1" x14ac:dyDescent="0.25">
      <c r="A891" s="338"/>
      <c r="B891" s="338"/>
      <c r="C891" s="338"/>
      <c r="D891" s="345"/>
      <c r="E891" s="339" t="s">
        <v>95</v>
      </c>
      <c r="F891" s="340"/>
      <c r="G891" s="338"/>
      <c r="H891" s="334"/>
      <c r="I891" s="334"/>
      <c r="J891" s="334"/>
      <c r="K891" s="337"/>
    </row>
    <row r="892" spans="1:11" ht="60.75" customHeight="1" x14ac:dyDescent="0.25">
      <c r="A892" s="338"/>
      <c r="B892" s="338"/>
      <c r="C892" s="338"/>
      <c r="D892" s="345"/>
      <c r="E892" s="5" t="s">
        <v>104</v>
      </c>
      <c r="F892" s="5" t="s">
        <v>97</v>
      </c>
      <c r="G892" s="338"/>
      <c r="H892" s="334"/>
      <c r="I892" s="335"/>
      <c r="J892" s="335"/>
      <c r="K892" s="338"/>
    </row>
    <row r="893" spans="1:11" ht="15.75" customHeight="1" x14ac:dyDescent="0.25">
      <c r="A893" s="338"/>
      <c r="B893" s="338"/>
      <c r="C893" s="338"/>
      <c r="D893" s="345"/>
      <c r="E893" s="6" t="s">
        <v>98</v>
      </c>
      <c r="F893" s="6" t="s">
        <v>98</v>
      </c>
      <c r="G893" s="294" t="s">
        <v>98</v>
      </c>
      <c r="H893" s="294" t="s">
        <v>98</v>
      </c>
      <c r="I893" s="297" t="s">
        <v>98</v>
      </c>
      <c r="J893" s="6" t="s">
        <v>98</v>
      </c>
      <c r="K893" s="338"/>
    </row>
    <row r="894" spans="1:11" ht="15.75" customHeight="1" x14ac:dyDescent="0.25">
      <c r="A894" s="1">
        <v>469</v>
      </c>
      <c r="B894" s="101" t="str">
        <f>IF('proje ve personel bilgileri'!A482&lt;&gt;0,('proje ve personel bilgileri'!A482)," ")</f>
        <v xml:space="preserve"> </v>
      </c>
      <c r="C894" s="102"/>
      <c r="D894" s="103"/>
      <c r="E894" s="103"/>
      <c r="F894" s="103"/>
      <c r="G894" s="103"/>
      <c r="H894" s="103"/>
      <c r="I894" s="103"/>
      <c r="J894" s="103"/>
      <c r="K894" s="104">
        <f t="shared" ref="K894:K911" si="52">IF(D894&lt;&gt;0,SUM(D894+E894+F894+G894-H894-I894-J894),0)</f>
        <v>0</v>
      </c>
    </row>
    <row r="895" spans="1:11" ht="15.75" customHeight="1" x14ac:dyDescent="0.25">
      <c r="A895" s="2">
        <v>470</v>
      </c>
      <c r="B895" s="101" t="str">
        <f>IF('proje ve personel bilgileri'!A483&lt;&gt;0,('proje ve personel bilgileri'!A483)," ")</f>
        <v xml:space="preserve"> </v>
      </c>
      <c r="C895" s="105"/>
      <c r="D895" s="296"/>
      <c r="E895" s="296"/>
      <c r="F895" s="296"/>
      <c r="G895" s="296"/>
      <c r="H895" s="296"/>
      <c r="I895" s="296"/>
      <c r="J895" s="296"/>
      <c r="K895" s="104">
        <f t="shared" si="52"/>
        <v>0</v>
      </c>
    </row>
    <row r="896" spans="1:11" ht="15.75" customHeight="1" x14ac:dyDescent="0.25">
      <c r="A896" s="1">
        <v>471</v>
      </c>
      <c r="B896" s="101" t="str">
        <f>IF('proje ve personel bilgileri'!A484&lt;&gt;0,('proje ve personel bilgileri'!A484)," ")</f>
        <v xml:space="preserve"> </v>
      </c>
      <c r="C896" s="105"/>
      <c r="D896" s="296"/>
      <c r="E896" s="296"/>
      <c r="F896" s="296"/>
      <c r="G896" s="296"/>
      <c r="H896" s="296"/>
      <c r="I896" s="296"/>
      <c r="J896" s="296"/>
      <c r="K896" s="104">
        <f t="shared" si="52"/>
        <v>0</v>
      </c>
    </row>
    <row r="897" spans="1:11" ht="15.75" customHeight="1" x14ac:dyDescent="0.25">
      <c r="A897" s="2">
        <v>472</v>
      </c>
      <c r="B897" s="101" t="str">
        <f>IF('proje ve personel bilgileri'!A485&lt;&gt;0,('proje ve personel bilgileri'!A485)," ")</f>
        <v xml:space="preserve"> </v>
      </c>
      <c r="C897" s="105"/>
      <c r="D897" s="296"/>
      <c r="E897" s="296"/>
      <c r="F897" s="296"/>
      <c r="G897" s="296"/>
      <c r="H897" s="296"/>
      <c r="I897" s="296"/>
      <c r="J897" s="296"/>
      <c r="K897" s="104">
        <f t="shared" si="52"/>
        <v>0</v>
      </c>
    </row>
    <row r="898" spans="1:11" ht="15.75" customHeight="1" x14ac:dyDescent="0.25">
      <c r="A898" s="1">
        <v>473</v>
      </c>
      <c r="B898" s="101" t="str">
        <f>IF('proje ve personel bilgileri'!A486&lt;&gt;0,('proje ve personel bilgileri'!A486)," ")</f>
        <v xml:space="preserve"> </v>
      </c>
      <c r="C898" s="105"/>
      <c r="D898" s="296"/>
      <c r="E898" s="296"/>
      <c r="F898" s="296"/>
      <c r="G898" s="296"/>
      <c r="H898" s="296"/>
      <c r="I898" s="296"/>
      <c r="J898" s="296"/>
      <c r="K898" s="104">
        <f t="shared" si="52"/>
        <v>0</v>
      </c>
    </row>
    <row r="899" spans="1:11" ht="15.75" customHeight="1" x14ac:dyDescent="0.25">
      <c r="A899" s="2">
        <v>474</v>
      </c>
      <c r="B899" s="101" t="str">
        <f>IF('proje ve personel bilgileri'!A487&lt;&gt;0,('proje ve personel bilgileri'!A487)," ")</f>
        <v xml:space="preserve"> </v>
      </c>
      <c r="C899" s="105"/>
      <c r="D899" s="296"/>
      <c r="E899" s="296"/>
      <c r="F899" s="296"/>
      <c r="G899" s="296"/>
      <c r="H899" s="296"/>
      <c r="I899" s="296"/>
      <c r="J899" s="296"/>
      <c r="K899" s="104">
        <f t="shared" si="52"/>
        <v>0</v>
      </c>
    </row>
    <row r="900" spans="1:11" ht="15.75" customHeight="1" x14ac:dyDescent="0.25">
      <c r="A900" s="1">
        <v>475</v>
      </c>
      <c r="B900" s="101" t="str">
        <f>IF('proje ve personel bilgileri'!A488&lt;&gt;0,('proje ve personel bilgileri'!A488)," ")</f>
        <v xml:space="preserve"> </v>
      </c>
      <c r="C900" s="105"/>
      <c r="D900" s="296"/>
      <c r="E900" s="296"/>
      <c r="F900" s="296"/>
      <c r="G900" s="296"/>
      <c r="H900" s="296"/>
      <c r="I900" s="296"/>
      <c r="J900" s="296"/>
      <c r="K900" s="104">
        <f t="shared" si="52"/>
        <v>0</v>
      </c>
    </row>
    <row r="901" spans="1:11" ht="15.75" customHeight="1" x14ac:dyDescent="0.25">
      <c r="A901" s="2">
        <v>476</v>
      </c>
      <c r="B901" s="101" t="str">
        <f>IF('proje ve personel bilgileri'!A489&lt;&gt;0,('proje ve personel bilgileri'!A489)," ")</f>
        <v xml:space="preserve"> </v>
      </c>
      <c r="C901" s="105"/>
      <c r="D901" s="296"/>
      <c r="E901" s="296"/>
      <c r="F901" s="296"/>
      <c r="G901" s="296"/>
      <c r="H901" s="296"/>
      <c r="I901" s="296"/>
      <c r="J901" s="296"/>
      <c r="K901" s="104">
        <f t="shared" si="52"/>
        <v>0</v>
      </c>
    </row>
    <row r="902" spans="1:11" ht="15.75" customHeight="1" x14ac:dyDescent="0.25">
      <c r="A902" s="1">
        <v>477</v>
      </c>
      <c r="B902" s="101" t="str">
        <f>IF('proje ve personel bilgileri'!A490&lt;&gt;0,('proje ve personel bilgileri'!A490)," ")</f>
        <v xml:space="preserve"> </v>
      </c>
      <c r="C902" s="105"/>
      <c r="D902" s="296"/>
      <c r="E902" s="296"/>
      <c r="F902" s="296"/>
      <c r="G902" s="296"/>
      <c r="H902" s="296"/>
      <c r="I902" s="296"/>
      <c r="J902" s="296"/>
      <c r="K902" s="104">
        <f t="shared" si="52"/>
        <v>0</v>
      </c>
    </row>
    <row r="903" spans="1:11" ht="15.75" customHeight="1" x14ac:dyDescent="0.25">
      <c r="A903" s="2">
        <v>478</v>
      </c>
      <c r="B903" s="101" t="str">
        <f>IF('proje ve personel bilgileri'!A491&lt;&gt;0,('proje ve personel bilgileri'!A491)," ")</f>
        <v xml:space="preserve"> </v>
      </c>
      <c r="C903" s="105"/>
      <c r="D903" s="296"/>
      <c r="E903" s="296"/>
      <c r="F903" s="296"/>
      <c r="G903" s="296"/>
      <c r="H903" s="296"/>
      <c r="I903" s="296"/>
      <c r="J903" s="296"/>
      <c r="K903" s="104">
        <f t="shared" si="52"/>
        <v>0</v>
      </c>
    </row>
    <row r="904" spans="1:11" ht="15.75" customHeight="1" x14ac:dyDescent="0.25">
      <c r="A904" s="1">
        <v>479</v>
      </c>
      <c r="B904" s="101" t="str">
        <f>IF('proje ve personel bilgileri'!A492&lt;&gt;0,('proje ve personel bilgileri'!A492)," ")</f>
        <v xml:space="preserve"> </v>
      </c>
      <c r="C904" s="105"/>
      <c r="D904" s="296"/>
      <c r="E904" s="296"/>
      <c r="F904" s="296"/>
      <c r="G904" s="296"/>
      <c r="H904" s="296"/>
      <c r="I904" s="296"/>
      <c r="J904" s="296"/>
      <c r="K904" s="104">
        <f t="shared" si="52"/>
        <v>0</v>
      </c>
    </row>
    <row r="905" spans="1:11" ht="15.75" customHeight="1" x14ac:dyDescent="0.25">
      <c r="A905" s="2">
        <v>480</v>
      </c>
      <c r="B905" s="101" t="str">
        <f>IF('proje ve personel bilgileri'!A493&lt;&gt;0,('proje ve personel bilgileri'!A493)," ")</f>
        <v xml:space="preserve"> </v>
      </c>
      <c r="C905" s="105"/>
      <c r="D905" s="296"/>
      <c r="E905" s="296"/>
      <c r="F905" s="296"/>
      <c r="G905" s="296"/>
      <c r="H905" s="296"/>
      <c r="I905" s="296"/>
      <c r="J905" s="296"/>
      <c r="K905" s="104">
        <f t="shared" si="52"/>
        <v>0</v>
      </c>
    </row>
    <row r="906" spans="1:11" ht="15.75" customHeight="1" x14ac:dyDescent="0.25">
      <c r="A906" s="1">
        <v>481</v>
      </c>
      <c r="B906" s="101" t="str">
        <f>IF('proje ve personel bilgileri'!A494&lt;&gt;0,('proje ve personel bilgileri'!A494)," ")</f>
        <v xml:space="preserve"> </v>
      </c>
      <c r="C906" s="105"/>
      <c r="D906" s="296"/>
      <c r="E906" s="296"/>
      <c r="F906" s="296"/>
      <c r="G906" s="296"/>
      <c r="H906" s="296"/>
      <c r="I906" s="296"/>
      <c r="J906" s="296"/>
      <c r="K906" s="104">
        <f t="shared" si="52"/>
        <v>0</v>
      </c>
    </row>
    <row r="907" spans="1:11" ht="15.75" customHeight="1" x14ac:dyDescent="0.25">
      <c r="A907" s="2">
        <v>482</v>
      </c>
      <c r="B907" s="101" t="str">
        <f>IF('proje ve personel bilgileri'!A495&lt;&gt;0,('proje ve personel bilgileri'!A495)," ")</f>
        <v xml:space="preserve"> </v>
      </c>
      <c r="C907" s="105"/>
      <c r="D907" s="296"/>
      <c r="E907" s="296"/>
      <c r="F907" s="296"/>
      <c r="G907" s="296"/>
      <c r="H907" s="296"/>
      <c r="I907" s="296"/>
      <c r="J907" s="296"/>
      <c r="K907" s="104">
        <f t="shared" si="52"/>
        <v>0</v>
      </c>
    </row>
    <row r="908" spans="1:11" ht="15.75" customHeight="1" x14ac:dyDescent="0.25">
      <c r="A908" s="1">
        <v>483</v>
      </c>
      <c r="B908" s="101" t="str">
        <f>IF('proje ve personel bilgileri'!A496&lt;&gt;0,('proje ve personel bilgileri'!A496)," ")</f>
        <v xml:space="preserve"> </v>
      </c>
      <c r="C908" s="105"/>
      <c r="D908" s="296"/>
      <c r="E908" s="296"/>
      <c r="F908" s="296"/>
      <c r="G908" s="296"/>
      <c r="H908" s="296"/>
      <c r="I908" s="296"/>
      <c r="J908" s="296"/>
      <c r="K908" s="104">
        <f t="shared" si="52"/>
        <v>0</v>
      </c>
    </row>
    <row r="909" spans="1:11" ht="15.75" customHeight="1" x14ac:dyDescent="0.25">
      <c r="A909" s="2">
        <v>484</v>
      </c>
      <c r="B909" s="101" t="str">
        <f>IF('proje ve personel bilgileri'!A497&lt;&gt;0,('proje ve personel bilgileri'!A497)," ")</f>
        <v xml:space="preserve"> </v>
      </c>
      <c r="C909" s="105"/>
      <c r="D909" s="296"/>
      <c r="E909" s="296"/>
      <c r="F909" s="296"/>
      <c r="G909" s="296"/>
      <c r="H909" s="296"/>
      <c r="I909" s="296"/>
      <c r="J909" s="296"/>
      <c r="K909" s="104">
        <f t="shared" si="52"/>
        <v>0</v>
      </c>
    </row>
    <row r="910" spans="1:11" ht="15.75" customHeight="1" x14ac:dyDescent="0.25">
      <c r="A910" s="1">
        <v>485</v>
      </c>
      <c r="B910" s="101" t="str">
        <f>IF('proje ve personel bilgileri'!A498&lt;&gt;0,('proje ve personel bilgileri'!A498)," ")</f>
        <v xml:space="preserve"> </v>
      </c>
      <c r="C910" s="105"/>
      <c r="D910" s="296"/>
      <c r="E910" s="296"/>
      <c r="F910" s="296"/>
      <c r="G910" s="296"/>
      <c r="H910" s="296"/>
      <c r="I910" s="296"/>
      <c r="J910" s="296"/>
      <c r="K910" s="104">
        <f t="shared" si="52"/>
        <v>0</v>
      </c>
    </row>
    <row r="911" spans="1:11" ht="15" customHeight="1" x14ac:dyDescent="0.25">
      <c r="A911" s="2">
        <v>486</v>
      </c>
      <c r="B911" s="101" t="str">
        <f>IF('proje ve personel bilgileri'!A499&lt;&gt;0,('proje ve personel bilgileri'!A499)," ")</f>
        <v xml:space="preserve"> </v>
      </c>
      <c r="C911" s="105"/>
      <c r="D911" s="296"/>
      <c r="E911" s="296"/>
      <c r="F911" s="296"/>
      <c r="G911" s="296"/>
      <c r="H911" s="296"/>
      <c r="I911" s="296"/>
      <c r="J911" s="296"/>
      <c r="K911" s="104">
        <f t="shared" si="52"/>
        <v>0</v>
      </c>
    </row>
    <row r="912" spans="1:11" ht="15.75" customHeight="1" x14ac:dyDescent="0.25">
      <c r="A912" s="341" t="s">
        <v>99</v>
      </c>
      <c r="B912" s="342"/>
      <c r="C912" s="7" t="str">
        <f t="shared" ref="C912:J912" si="53">IF($K$28&lt;&gt;0,SUM(C894:C911)," ")</f>
        <v xml:space="preserve"> </v>
      </c>
      <c r="D912" s="8" t="str">
        <f t="shared" si="53"/>
        <v xml:space="preserve"> </v>
      </c>
      <c r="E912" s="8" t="str">
        <f t="shared" si="53"/>
        <v xml:space="preserve"> </v>
      </c>
      <c r="F912" s="8" t="str">
        <f t="shared" si="53"/>
        <v xml:space="preserve"> </v>
      </c>
      <c r="G912" s="8" t="str">
        <f t="shared" si="53"/>
        <v xml:space="preserve"> </v>
      </c>
      <c r="H912" s="8" t="str">
        <f t="shared" si="53"/>
        <v xml:space="preserve"> </v>
      </c>
      <c r="I912" s="8" t="str">
        <f t="shared" si="53"/>
        <v xml:space="preserve"> </v>
      </c>
      <c r="J912" s="8" t="str">
        <f t="shared" si="53"/>
        <v xml:space="preserve"> </v>
      </c>
      <c r="K912" s="9">
        <f>SUM(K894:K911)+K879</f>
        <v>0</v>
      </c>
    </row>
    <row r="913" spans="1:11" ht="15" customHeight="1" x14ac:dyDescent="0.25">
      <c r="A913" s="300"/>
    </row>
    <row r="914" spans="1:11" ht="24" customHeight="1" x14ac:dyDescent="0.25">
      <c r="A914" s="332" t="s">
        <v>100</v>
      </c>
      <c r="B914" s="332"/>
      <c r="C914" s="332"/>
      <c r="D914" s="332"/>
      <c r="E914" s="332"/>
      <c r="F914" s="332"/>
      <c r="G914" s="332"/>
      <c r="H914" s="332"/>
      <c r="I914" s="332"/>
      <c r="J914" s="332"/>
      <c r="K914" s="332"/>
    </row>
    <row r="915" spans="1:11" ht="15" customHeight="1" x14ac:dyDescent="0.25">
      <c r="A915" s="51"/>
    </row>
    <row r="916" spans="1:11" ht="15" customHeight="1" x14ac:dyDescent="0.25">
      <c r="A916" s="298" t="s">
        <v>101</v>
      </c>
    </row>
    <row r="917" spans="1:11" ht="15" customHeight="1" x14ac:dyDescent="0.25">
      <c r="C917" s="298" t="s">
        <v>102</v>
      </c>
      <c r="E917" s="298" t="s">
        <v>103</v>
      </c>
    </row>
    <row r="920" spans="1:11" ht="15.75" customHeight="1" x14ac:dyDescent="0.25">
      <c r="A920" s="348" t="s">
        <v>85</v>
      </c>
      <c r="B920" s="348"/>
      <c r="C920" s="348"/>
      <c r="D920" s="348"/>
      <c r="E920" s="348"/>
      <c r="F920" s="348"/>
      <c r="G920" s="348"/>
      <c r="H920" s="348"/>
      <c r="I920" s="348"/>
      <c r="J920" s="348"/>
      <c r="K920" s="348"/>
    </row>
    <row r="921" spans="1:11" ht="15" customHeight="1" x14ac:dyDescent="0.25">
      <c r="A921" s="70"/>
      <c r="B921" s="70"/>
      <c r="C921" s="70"/>
      <c r="D921" s="70"/>
      <c r="E921" s="70"/>
      <c r="F921" s="78">
        <f>'proje ve personel bilgileri'!$B$5</f>
        <v>0</v>
      </c>
      <c r="G921" s="72">
        <f>IF('proje ve personel bilgileri'!$B$6=1,"/ Şubat ayına aittir.",(IF('proje ve personel bilgileri'!$B$6=2,"/ Ağustos ayına aittir.",0)))</f>
        <v>0</v>
      </c>
      <c r="H921" s="70"/>
      <c r="I921" s="70"/>
      <c r="J921" s="70"/>
      <c r="K921" s="70"/>
    </row>
    <row r="922" spans="1:11" ht="18.75" customHeight="1" x14ac:dyDescent="0.25">
      <c r="K922" s="4" t="s">
        <v>86</v>
      </c>
    </row>
    <row r="923" spans="1:11" ht="15.75" customHeight="1" x14ac:dyDescent="0.25">
      <c r="A923" s="349" t="s">
        <v>2</v>
      </c>
      <c r="B923" s="350"/>
      <c r="C923" s="351">
        <f>'proje ve personel bilgileri'!$B$2</f>
        <v>0</v>
      </c>
      <c r="D923" s="352"/>
      <c r="E923" s="352"/>
      <c r="F923" s="352"/>
      <c r="G923" s="352"/>
      <c r="H923" s="352"/>
      <c r="I923" s="352"/>
      <c r="J923" s="352"/>
      <c r="K923" s="353"/>
    </row>
    <row r="924" spans="1:11" ht="15.75" customHeight="1" x14ac:dyDescent="0.25">
      <c r="A924" s="354" t="s">
        <v>4</v>
      </c>
      <c r="B924" s="355"/>
      <c r="C924" s="356">
        <f>'proje ve personel bilgileri'!$B$3</f>
        <v>0</v>
      </c>
      <c r="D924" s="357"/>
      <c r="E924" s="357"/>
      <c r="F924" s="357"/>
      <c r="G924" s="357"/>
      <c r="H924" s="357"/>
      <c r="I924" s="357"/>
      <c r="J924" s="357"/>
      <c r="K924" s="358"/>
    </row>
    <row r="925" spans="1:11" ht="15" customHeight="1" x14ac:dyDescent="0.25">
      <c r="A925" s="343" t="s">
        <v>87</v>
      </c>
      <c r="B925" s="343" t="s">
        <v>15</v>
      </c>
      <c r="C925" s="343" t="s">
        <v>88</v>
      </c>
      <c r="D925" s="344" t="s">
        <v>89</v>
      </c>
      <c r="E925" s="346"/>
      <c r="F925" s="347"/>
      <c r="G925" s="343" t="s">
        <v>90</v>
      </c>
      <c r="H925" s="333" t="s">
        <v>91</v>
      </c>
      <c r="I925" s="333" t="s">
        <v>92</v>
      </c>
      <c r="J925" s="333" t="s">
        <v>93</v>
      </c>
      <c r="K925" s="336" t="s">
        <v>94</v>
      </c>
    </row>
    <row r="926" spans="1:11" ht="23.25" customHeight="1" x14ac:dyDescent="0.25">
      <c r="A926" s="338"/>
      <c r="B926" s="338"/>
      <c r="C926" s="338"/>
      <c r="D926" s="345"/>
      <c r="E926" s="339" t="s">
        <v>95</v>
      </c>
      <c r="F926" s="340"/>
      <c r="G926" s="338"/>
      <c r="H926" s="334"/>
      <c r="I926" s="334"/>
      <c r="J926" s="334"/>
      <c r="K926" s="337"/>
    </row>
    <row r="927" spans="1:11" ht="60.75" customHeight="1" x14ac:dyDescent="0.25">
      <c r="A927" s="338"/>
      <c r="B927" s="338"/>
      <c r="C927" s="338"/>
      <c r="D927" s="345"/>
      <c r="E927" s="5" t="s">
        <v>104</v>
      </c>
      <c r="F927" s="5" t="s">
        <v>97</v>
      </c>
      <c r="G927" s="338"/>
      <c r="H927" s="334"/>
      <c r="I927" s="335"/>
      <c r="J927" s="335"/>
      <c r="K927" s="338"/>
    </row>
    <row r="928" spans="1:11" ht="15.75" customHeight="1" x14ac:dyDescent="0.25">
      <c r="A928" s="338"/>
      <c r="B928" s="338"/>
      <c r="C928" s="338"/>
      <c r="D928" s="345"/>
      <c r="E928" s="6" t="s">
        <v>98</v>
      </c>
      <c r="F928" s="6" t="s">
        <v>98</v>
      </c>
      <c r="G928" s="294" t="s">
        <v>98</v>
      </c>
      <c r="H928" s="294" t="s">
        <v>98</v>
      </c>
      <c r="I928" s="297" t="s">
        <v>98</v>
      </c>
      <c r="J928" s="6" t="s">
        <v>98</v>
      </c>
      <c r="K928" s="338"/>
    </row>
    <row r="929" spans="1:11" ht="15.75" customHeight="1" x14ac:dyDescent="0.25">
      <c r="A929" s="1">
        <v>487</v>
      </c>
      <c r="B929" s="101" t="str">
        <f>IF('proje ve personel bilgileri'!A500&lt;&gt;0,('proje ve personel bilgileri'!A500)," ")</f>
        <v xml:space="preserve"> </v>
      </c>
      <c r="C929" s="102"/>
      <c r="D929" s="103"/>
      <c r="E929" s="103"/>
      <c r="F929" s="103"/>
      <c r="G929" s="103"/>
      <c r="H929" s="103"/>
      <c r="I929" s="103"/>
      <c r="J929" s="103"/>
      <c r="K929" s="104">
        <f t="shared" ref="K929:K946" si="54">IF(D929&lt;&gt;0,SUM(D929+E929+F929+G929-H929-I929-J929),0)</f>
        <v>0</v>
      </c>
    </row>
    <row r="930" spans="1:11" ht="15.75" customHeight="1" x14ac:dyDescent="0.25">
      <c r="A930" s="2">
        <v>488</v>
      </c>
      <c r="B930" s="101" t="str">
        <f>IF('proje ve personel bilgileri'!A501&lt;&gt;0,('proje ve personel bilgileri'!A501)," ")</f>
        <v xml:space="preserve"> </v>
      </c>
      <c r="C930" s="105"/>
      <c r="D930" s="296"/>
      <c r="E930" s="296"/>
      <c r="F930" s="296"/>
      <c r="G930" s="296"/>
      <c r="H930" s="296"/>
      <c r="I930" s="296"/>
      <c r="J930" s="296"/>
      <c r="K930" s="104">
        <f t="shared" si="54"/>
        <v>0</v>
      </c>
    </row>
    <row r="931" spans="1:11" ht="15.75" customHeight="1" x14ac:dyDescent="0.25">
      <c r="A931" s="1">
        <v>489</v>
      </c>
      <c r="B931" s="101" t="str">
        <f>IF('proje ve personel bilgileri'!A502&lt;&gt;0,('proje ve personel bilgileri'!A502)," ")</f>
        <v xml:space="preserve"> </v>
      </c>
      <c r="C931" s="105"/>
      <c r="D931" s="296"/>
      <c r="E931" s="296"/>
      <c r="F931" s="296"/>
      <c r="G931" s="296"/>
      <c r="H931" s="296"/>
      <c r="I931" s="296"/>
      <c r="J931" s="296"/>
      <c r="K931" s="104">
        <f t="shared" si="54"/>
        <v>0</v>
      </c>
    </row>
    <row r="932" spans="1:11" ht="15.75" customHeight="1" x14ac:dyDescent="0.25">
      <c r="A932" s="2">
        <v>490</v>
      </c>
      <c r="B932" s="101" t="str">
        <f>IF('proje ve personel bilgileri'!A503&lt;&gt;0,('proje ve personel bilgileri'!A503)," ")</f>
        <v xml:space="preserve"> </v>
      </c>
      <c r="C932" s="105"/>
      <c r="D932" s="296"/>
      <c r="E932" s="296"/>
      <c r="F932" s="296"/>
      <c r="G932" s="296"/>
      <c r="H932" s="296"/>
      <c r="I932" s="296"/>
      <c r="J932" s="296"/>
      <c r="K932" s="104">
        <f t="shared" si="54"/>
        <v>0</v>
      </c>
    </row>
    <row r="933" spans="1:11" ht="15.75" customHeight="1" x14ac:dyDescent="0.25">
      <c r="A933" s="1">
        <v>491</v>
      </c>
      <c r="B933" s="101" t="str">
        <f>IF('proje ve personel bilgileri'!A504&lt;&gt;0,('proje ve personel bilgileri'!A504)," ")</f>
        <v xml:space="preserve"> </v>
      </c>
      <c r="C933" s="105"/>
      <c r="D933" s="296"/>
      <c r="E933" s="296"/>
      <c r="F933" s="296"/>
      <c r="G933" s="296"/>
      <c r="H933" s="296"/>
      <c r="I933" s="296"/>
      <c r="J933" s="296"/>
      <c r="K933" s="104">
        <f t="shared" si="54"/>
        <v>0</v>
      </c>
    </row>
    <row r="934" spans="1:11" ht="15.75" customHeight="1" x14ac:dyDescent="0.25">
      <c r="A934" s="2">
        <v>492</v>
      </c>
      <c r="B934" s="101" t="str">
        <f>IF('proje ve personel bilgileri'!A505&lt;&gt;0,('proje ve personel bilgileri'!A505)," ")</f>
        <v xml:space="preserve"> </v>
      </c>
      <c r="C934" s="105"/>
      <c r="D934" s="296"/>
      <c r="E934" s="296"/>
      <c r="F934" s="296"/>
      <c r="G934" s="296"/>
      <c r="H934" s="296"/>
      <c r="I934" s="296"/>
      <c r="J934" s="296"/>
      <c r="K934" s="104">
        <f t="shared" si="54"/>
        <v>0</v>
      </c>
    </row>
    <row r="935" spans="1:11" ht="15.75" customHeight="1" x14ac:dyDescent="0.25">
      <c r="A935" s="1">
        <v>493</v>
      </c>
      <c r="B935" s="101" t="str">
        <f>IF('proje ve personel bilgileri'!A506&lt;&gt;0,('proje ve personel bilgileri'!A506)," ")</f>
        <v xml:space="preserve"> </v>
      </c>
      <c r="C935" s="105"/>
      <c r="D935" s="296"/>
      <c r="E935" s="296"/>
      <c r="F935" s="296"/>
      <c r="G935" s="296"/>
      <c r="H935" s="296"/>
      <c r="I935" s="296"/>
      <c r="J935" s="296"/>
      <c r="K935" s="104">
        <f t="shared" si="54"/>
        <v>0</v>
      </c>
    </row>
    <row r="936" spans="1:11" ht="15.75" customHeight="1" x14ac:dyDescent="0.25">
      <c r="A936" s="2">
        <v>494</v>
      </c>
      <c r="B936" s="101" t="str">
        <f>IF('proje ve personel bilgileri'!A507&lt;&gt;0,('proje ve personel bilgileri'!A507)," ")</f>
        <v xml:space="preserve"> </v>
      </c>
      <c r="C936" s="105"/>
      <c r="D936" s="296"/>
      <c r="E936" s="296"/>
      <c r="F936" s="296"/>
      <c r="G936" s="296"/>
      <c r="H936" s="296"/>
      <c r="I936" s="296"/>
      <c r="J936" s="296"/>
      <c r="K936" s="104">
        <f t="shared" si="54"/>
        <v>0</v>
      </c>
    </row>
    <row r="937" spans="1:11" ht="15.75" customHeight="1" x14ac:dyDescent="0.25">
      <c r="A937" s="1">
        <v>495</v>
      </c>
      <c r="B937" s="101" t="str">
        <f>IF('proje ve personel bilgileri'!A508&lt;&gt;0,('proje ve personel bilgileri'!A508)," ")</f>
        <v xml:space="preserve"> </v>
      </c>
      <c r="C937" s="105"/>
      <c r="D937" s="296"/>
      <c r="E937" s="296"/>
      <c r="F937" s="296"/>
      <c r="G937" s="296"/>
      <c r="H937" s="296"/>
      <c r="I937" s="296"/>
      <c r="J937" s="296"/>
      <c r="K937" s="104">
        <f t="shared" si="54"/>
        <v>0</v>
      </c>
    </row>
    <row r="938" spans="1:11" ht="15.75" customHeight="1" x14ac:dyDescent="0.25">
      <c r="A938" s="2">
        <v>496</v>
      </c>
      <c r="B938" s="101" t="str">
        <f>IF('proje ve personel bilgileri'!A509&lt;&gt;0,('proje ve personel bilgileri'!A509)," ")</f>
        <v xml:space="preserve"> </v>
      </c>
      <c r="C938" s="105"/>
      <c r="D938" s="296"/>
      <c r="E938" s="296"/>
      <c r="F938" s="296"/>
      <c r="G938" s="296"/>
      <c r="H938" s="296"/>
      <c r="I938" s="296"/>
      <c r="J938" s="296"/>
      <c r="K938" s="104">
        <f t="shared" si="54"/>
        <v>0</v>
      </c>
    </row>
    <row r="939" spans="1:11" ht="15.75" customHeight="1" x14ac:dyDescent="0.25">
      <c r="A939" s="1">
        <v>497</v>
      </c>
      <c r="B939" s="101" t="str">
        <f>IF('proje ve personel bilgileri'!A510&lt;&gt;0,('proje ve personel bilgileri'!A510)," ")</f>
        <v xml:space="preserve"> </v>
      </c>
      <c r="C939" s="105"/>
      <c r="D939" s="296"/>
      <c r="E939" s="296"/>
      <c r="F939" s="296"/>
      <c r="G939" s="296"/>
      <c r="H939" s="296"/>
      <c r="I939" s="296"/>
      <c r="J939" s="296"/>
      <c r="K939" s="104">
        <f t="shared" si="54"/>
        <v>0</v>
      </c>
    </row>
    <row r="940" spans="1:11" ht="15.75" customHeight="1" x14ac:dyDescent="0.25">
      <c r="A940" s="2">
        <v>498</v>
      </c>
      <c r="B940" s="101" t="str">
        <f>IF('proje ve personel bilgileri'!A511&lt;&gt;0,('proje ve personel bilgileri'!A511)," ")</f>
        <v xml:space="preserve"> </v>
      </c>
      <c r="C940" s="105"/>
      <c r="D940" s="296"/>
      <c r="E940" s="296"/>
      <c r="F940" s="296"/>
      <c r="G940" s="296"/>
      <c r="H940" s="296"/>
      <c r="I940" s="296"/>
      <c r="J940" s="296"/>
      <c r="K940" s="104">
        <f t="shared" si="54"/>
        <v>0</v>
      </c>
    </row>
    <row r="941" spans="1:11" ht="15.75" customHeight="1" x14ac:dyDescent="0.25">
      <c r="A941" s="1">
        <v>499</v>
      </c>
      <c r="B941" s="101" t="str">
        <f>IF('proje ve personel bilgileri'!A512&lt;&gt;0,('proje ve personel bilgileri'!A512)," ")</f>
        <v xml:space="preserve"> </v>
      </c>
      <c r="C941" s="105"/>
      <c r="D941" s="296"/>
      <c r="E941" s="296"/>
      <c r="F941" s="296"/>
      <c r="G941" s="296"/>
      <c r="H941" s="296"/>
      <c r="I941" s="296"/>
      <c r="J941" s="296"/>
      <c r="K941" s="104">
        <f t="shared" si="54"/>
        <v>0</v>
      </c>
    </row>
    <row r="942" spans="1:11" ht="15.75" customHeight="1" x14ac:dyDescent="0.25">
      <c r="A942" s="2">
        <v>500</v>
      </c>
      <c r="B942" s="101" t="str">
        <f>IF('proje ve personel bilgileri'!A513&lt;&gt;0,('proje ve personel bilgileri'!A513)," ")</f>
        <v xml:space="preserve"> </v>
      </c>
      <c r="C942" s="105"/>
      <c r="D942" s="296"/>
      <c r="E942" s="296"/>
      <c r="F942" s="296"/>
      <c r="G942" s="296"/>
      <c r="H942" s="296"/>
      <c r="I942" s="296"/>
      <c r="J942" s="296"/>
      <c r="K942" s="104">
        <f t="shared" si="54"/>
        <v>0</v>
      </c>
    </row>
    <row r="943" spans="1:11" ht="15.75" customHeight="1" x14ac:dyDescent="0.25">
      <c r="A943" s="1">
        <v>501</v>
      </c>
      <c r="B943" s="101" t="str">
        <f>IF('proje ve personel bilgileri'!A514&lt;&gt;0,('proje ve personel bilgileri'!A514)," ")</f>
        <v xml:space="preserve"> </v>
      </c>
      <c r="C943" s="105"/>
      <c r="D943" s="296"/>
      <c r="E943" s="296"/>
      <c r="F943" s="296"/>
      <c r="G943" s="296"/>
      <c r="H943" s="296"/>
      <c r="I943" s="296"/>
      <c r="J943" s="296"/>
      <c r="K943" s="104">
        <f t="shared" si="54"/>
        <v>0</v>
      </c>
    </row>
    <row r="944" spans="1:11" ht="15.75" customHeight="1" x14ac:dyDescent="0.25">
      <c r="A944" s="2">
        <v>502</v>
      </c>
      <c r="B944" s="101" t="str">
        <f>IF('proje ve personel bilgileri'!A515&lt;&gt;0,('proje ve personel bilgileri'!A515)," ")</f>
        <v xml:space="preserve"> </v>
      </c>
      <c r="C944" s="105"/>
      <c r="D944" s="296"/>
      <c r="E944" s="296"/>
      <c r="F944" s="296"/>
      <c r="G944" s="296"/>
      <c r="H944" s="296"/>
      <c r="I944" s="296"/>
      <c r="J944" s="296"/>
      <c r="K944" s="104">
        <f t="shared" si="54"/>
        <v>0</v>
      </c>
    </row>
    <row r="945" spans="1:11" ht="15.75" customHeight="1" x14ac:dyDescent="0.25">
      <c r="A945" s="1">
        <v>503</v>
      </c>
      <c r="B945" s="101" t="str">
        <f>IF('proje ve personel bilgileri'!A516&lt;&gt;0,('proje ve personel bilgileri'!A516)," ")</f>
        <v xml:space="preserve"> </v>
      </c>
      <c r="C945" s="105"/>
      <c r="D945" s="296"/>
      <c r="E945" s="296"/>
      <c r="F945" s="296"/>
      <c r="G945" s="296"/>
      <c r="H945" s="296"/>
      <c r="I945" s="296"/>
      <c r="J945" s="296"/>
      <c r="K945" s="104">
        <f t="shared" si="54"/>
        <v>0</v>
      </c>
    </row>
    <row r="946" spans="1:11" ht="15" customHeight="1" x14ac:dyDescent="0.25">
      <c r="A946" s="2">
        <v>504</v>
      </c>
      <c r="B946" s="101" t="str">
        <f>IF('proje ve personel bilgileri'!A517&lt;&gt;0,('proje ve personel bilgileri'!A517)," ")</f>
        <v xml:space="preserve"> </v>
      </c>
      <c r="C946" s="105"/>
      <c r="D946" s="296"/>
      <c r="E946" s="296"/>
      <c r="F946" s="296"/>
      <c r="G946" s="296"/>
      <c r="H946" s="296"/>
      <c r="I946" s="296"/>
      <c r="J946" s="296"/>
      <c r="K946" s="104">
        <f t="shared" si="54"/>
        <v>0</v>
      </c>
    </row>
    <row r="947" spans="1:11" ht="15.75" customHeight="1" x14ac:dyDescent="0.25">
      <c r="A947" s="341" t="s">
        <v>99</v>
      </c>
      <c r="B947" s="342"/>
      <c r="C947" s="7" t="str">
        <f t="shared" ref="C947:J947" si="55">IF($K$28&lt;&gt;0,SUM(C929:C946)," ")</f>
        <v xml:space="preserve"> </v>
      </c>
      <c r="D947" s="8" t="str">
        <f t="shared" si="55"/>
        <v xml:space="preserve"> </v>
      </c>
      <c r="E947" s="8" t="str">
        <f t="shared" si="55"/>
        <v xml:space="preserve"> </v>
      </c>
      <c r="F947" s="8" t="str">
        <f t="shared" si="55"/>
        <v xml:space="preserve"> </v>
      </c>
      <c r="G947" s="8" t="str">
        <f t="shared" si="55"/>
        <v xml:space="preserve"> </v>
      </c>
      <c r="H947" s="8" t="str">
        <f t="shared" si="55"/>
        <v xml:space="preserve"> </v>
      </c>
      <c r="I947" s="8" t="str">
        <f t="shared" si="55"/>
        <v xml:space="preserve"> </v>
      </c>
      <c r="J947" s="8" t="str">
        <f t="shared" si="55"/>
        <v xml:space="preserve"> </v>
      </c>
      <c r="K947" s="9">
        <f>SUM(K929:K946)+K912</f>
        <v>0</v>
      </c>
    </row>
    <row r="948" spans="1:11" ht="15" customHeight="1" x14ac:dyDescent="0.25">
      <c r="A948" s="300"/>
    </row>
    <row r="949" spans="1:11" ht="24.75" customHeight="1" x14ac:dyDescent="0.25">
      <c r="A949" s="332" t="s">
        <v>100</v>
      </c>
      <c r="B949" s="332"/>
      <c r="C949" s="332"/>
      <c r="D949" s="332"/>
      <c r="E949" s="332"/>
      <c r="F949" s="332"/>
      <c r="G949" s="332"/>
      <c r="H949" s="332"/>
      <c r="I949" s="332"/>
      <c r="J949" s="332"/>
      <c r="K949" s="332"/>
    </row>
    <row r="950" spans="1:11" ht="15" customHeight="1" x14ac:dyDescent="0.25">
      <c r="A950" s="51"/>
    </row>
    <row r="951" spans="1:11" ht="15" customHeight="1" x14ac:dyDescent="0.25">
      <c r="A951" s="298" t="s">
        <v>101</v>
      </c>
    </row>
    <row r="952" spans="1:11" ht="15" customHeight="1" x14ac:dyDescent="0.25">
      <c r="C952" s="298" t="s">
        <v>102</v>
      </c>
      <c r="E952" s="298" t="s">
        <v>103</v>
      </c>
    </row>
    <row r="954" spans="1:11" ht="15.75" customHeight="1" x14ac:dyDescent="0.25">
      <c r="A954" s="348" t="s">
        <v>85</v>
      </c>
      <c r="B954" s="348"/>
      <c r="C954" s="348"/>
      <c r="D954" s="348"/>
      <c r="E954" s="348"/>
      <c r="F954" s="348"/>
      <c r="G954" s="348"/>
      <c r="H954" s="348"/>
      <c r="I954" s="348"/>
      <c r="J954" s="348"/>
      <c r="K954" s="348"/>
    </row>
    <row r="955" spans="1:11" ht="15" customHeight="1" x14ac:dyDescent="0.25">
      <c r="A955" s="70"/>
      <c r="B955" s="70"/>
      <c r="C955" s="70"/>
      <c r="D955" s="70"/>
      <c r="E955" s="70"/>
      <c r="F955" s="78">
        <f>'proje ve personel bilgileri'!$B$5</f>
        <v>0</v>
      </c>
      <c r="G955" s="72">
        <f>IF('proje ve personel bilgileri'!$B$6=1,"/ Şubat ayına aittir.",(IF('proje ve personel bilgileri'!$B$6=2,"/ Ağustos ayına aittir.",0)))</f>
        <v>0</v>
      </c>
      <c r="H955" s="70"/>
      <c r="I955" s="70"/>
      <c r="J955" s="70"/>
      <c r="K955" s="70"/>
    </row>
    <row r="956" spans="1:11" ht="18.75" customHeight="1" x14ac:dyDescent="0.25">
      <c r="K956" s="4" t="s">
        <v>86</v>
      </c>
    </row>
    <row r="957" spans="1:11" ht="15.75" customHeight="1" x14ac:dyDescent="0.25">
      <c r="A957" s="349" t="s">
        <v>2</v>
      </c>
      <c r="B957" s="350"/>
      <c r="C957" s="351">
        <f>'proje ve personel bilgileri'!$B$2</f>
        <v>0</v>
      </c>
      <c r="D957" s="352"/>
      <c r="E957" s="352"/>
      <c r="F957" s="352"/>
      <c r="G957" s="352"/>
      <c r="H957" s="352"/>
      <c r="I957" s="352"/>
      <c r="J957" s="352"/>
      <c r="K957" s="353"/>
    </row>
    <row r="958" spans="1:11" ht="15.75" customHeight="1" x14ac:dyDescent="0.25">
      <c r="A958" s="354" t="s">
        <v>4</v>
      </c>
      <c r="B958" s="355"/>
      <c r="C958" s="356">
        <f>'proje ve personel bilgileri'!$B$3</f>
        <v>0</v>
      </c>
      <c r="D958" s="357"/>
      <c r="E958" s="357"/>
      <c r="F958" s="357"/>
      <c r="G958" s="357"/>
      <c r="H958" s="357"/>
      <c r="I958" s="357"/>
      <c r="J958" s="357"/>
      <c r="K958" s="358"/>
    </row>
    <row r="959" spans="1:11" ht="15" customHeight="1" x14ac:dyDescent="0.25">
      <c r="A959" s="343" t="s">
        <v>87</v>
      </c>
      <c r="B959" s="343" t="s">
        <v>15</v>
      </c>
      <c r="C959" s="343" t="s">
        <v>88</v>
      </c>
      <c r="D959" s="344" t="s">
        <v>89</v>
      </c>
      <c r="E959" s="346"/>
      <c r="F959" s="347"/>
      <c r="G959" s="343" t="s">
        <v>90</v>
      </c>
      <c r="H959" s="333" t="s">
        <v>91</v>
      </c>
      <c r="I959" s="333" t="s">
        <v>92</v>
      </c>
      <c r="J959" s="333" t="s">
        <v>93</v>
      </c>
      <c r="K959" s="336" t="s">
        <v>94</v>
      </c>
    </row>
    <row r="960" spans="1:11" ht="15.75" customHeight="1" x14ac:dyDescent="0.25">
      <c r="A960" s="338"/>
      <c r="B960" s="338"/>
      <c r="C960" s="338"/>
      <c r="D960" s="345"/>
      <c r="E960" s="339" t="s">
        <v>95</v>
      </c>
      <c r="F960" s="340"/>
      <c r="G960" s="338"/>
      <c r="H960" s="334"/>
      <c r="I960" s="334"/>
      <c r="J960" s="334"/>
      <c r="K960" s="337"/>
    </row>
    <row r="961" spans="1:11" ht="60.75" customHeight="1" x14ac:dyDescent="0.25">
      <c r="A961" s="338"/>
      <c r="B961" s="338"/>
      <c r="C961" s="338"/>
      <c r="D961" s="345"/>
      <c r="E961" s="5" t="s">
        <v>104</v>
      </c>
      <c r="F961" s="5" t="s">
        <v>97</v>
      </c>
      <c r="G961" s="338"/>
      <c r="H961" s="334"/>
      <c r="I961" s="335"/>
      <c r="J961" s="335"/>
      <c r="K961" s="338"/>
    </row>
    <row r="962" spans="1:11" ht="15.75" customHeight="1" x14ac:dyDescent="0.25">
      <c r="A962" s="338"/>
      <c r="B962" s="338"/>
      <c r="C962" s="338"/>
      <c r="D962" s="345"/>
      <c r="E962" s="6" t="s">
        <v>98</v>
      </c>
      <c r="F962" s="6" t="s">
        <v>98</v>
      </c>
      <c r="G962" s="294" t="s">
        <v>98</v>
      </c>
      <c r="H962" s="294" t="s">
        <v>98</v>
      </c>
      <c r="I962" s="297" t="s">
        <v>98</v>
      </c>
      <c r="J962" s="6" t="s">
        <v>98</v>
      </c>
      <c r="K962" s="338"/>
    </row>
    <row r="963" spans="1:11" ht="15.75" customHeight="1" x14ac:dyDescent="0.25">
      <c r="A963" s="1">
        <v>505</v>
      </c>
      <c r="B963" s="101" t="str">
        <f>IF('proje ve personel bilgileri'!A518&lt;&gt;0,('proje ve personel bilgileri'!A518)," ")</f>
        <v xml:space="preserve"> </v>
      </c>
      <c r="C963" s="102"/>
      <c r="D963" s="103"/>
      <c r="E963" s="103"/>
      <c r="F963" s="103"/>
      <c r="G963" s="103"/>
      <c r="H963" s="103"/>
      <c r="I963" s="103"/>
      <c r="J963" s="103"/>
      <c r="K963" s="104">
        <f t="shared" ref="K963:K980" si="56">IF(D963&lt;&gt;0,SUM(D963+E963+F963+G963-H963-I963-J963),0)</f>
        <v>0</v>
      </c>
    </row>
    <row r="964" spans="1:11" ht="15.75" customHeight="1" x14ac:dyDescent="0.25">
      <c r="A964" s="2">
        <v>506</v>
      </c>
      <c r="B964" s="101" t="str">
        <f>IF('proje ve personel bilgileri'!A519&lt;&gt;0,('proje ve personel bilgileri'!A519)," ")</f>
        <v xml:space="preserve"> </v>
      </c>
      <c r="C964" s="105"/>
      <c r="D964" s="296"/>
      <c r="E964" s="296"/>
      <c r="F964" s="296"/>
      <c r="G964" s="296"/>
      <c r="H964" s="296"/>
      <c r="I964" s="296"/>
      <c r="J964" s="296"/>
      <c r="K964" s="104">
        <f t="shared" si="56"/>
        <v>0</v>
      </c>
    </row>
    <row r="965" spans="1:11" ht="15.75" customHeight="1" x14ac:dyDescent="0.25">
      <c r="A965" s="1">
        <v>507</v>
      </c>
      <c r="B965" s="101" t="str">
        <f>IF('proje ve personel bilgileri'!A520&lt;&gt;0,('proje ve personel bilgileri'!A520)," ")</f>
        <v xml:space="preserve"> </v>
      </c>
      <c r="C965" s="105"/>
      <c r="D965" s="296"/>
      <c r="E965" s="296"/>
      <c r="F965" s="296"/>
      <c r="G965" s="296"/>
      <c r="H965" s="296"/>
      <c r="I965" s="296"/>
      <c r="J965" s="296"/>
      <c r="K965" s="104">
        <f t="shared" si="56"/>
        <v>0</v>
      </c>
    </row>
    <row r="966" spans="1:11" ht="15.75" customHeight="1" x14ac:dyDescent="0.25">
      <c r="A966" s="2">
        <v>508</v>
      </c>
      <c r="B966" s="101" t="str">
        <f>IF('proje ve personel bilgileri'!A521&lt;&gt;0,('proje ve personel bilgileri'!A521)," ")</f>
        <v xml:space="preserve"> </v>
      </c>
      <c r="C966" s="105"/>
      <c r="D966" s="296"/>
      <c r="E966" s="296"/>
      <c r="F966" s="296"/>
      <c r="G966" s="296"/>
      <c r="H966" s="296"/>
      <c r="I966" s="296"/>
      <c r="J966" s="296"/>
      <c r="K966" s="104">
        <f t="shared" si="56"/>
        <v>0</v>
      </c>
    </row>
    <row r="967" spans="1:11" ht="15.75" customHeight="1" x14ac:dyDescent="0.25">
      <c r="A967" s="1">
        <v>509</v>
      </c>
      <c r="B967" s="101" t="str">
        <f>IF('proje ve personel bilgileri'!A522&lt;&gt;0,('proje ve personel bilgileri'!A522)," ")</f>
        <v xml:space="preserve"> </v>
      </c>
      <c r="C967" s="105"/>
      <c r="D967" s="296"/>
      <c r="E967" s="296"/>
      <c r="F967" s="296"/>
      <c r="G967" s="296"/>
      <c r="H967" s="296"/>
      <c r="I967" s="296"/>
      <c r="J967" s="296"/>
      <c r="K967" s="104">
        <f t="shared" si="56"/>
        <v>0</v>
      </c>
    </row>
    <row r="968" spans="1:11" ht="15.75" customHeight="1" x14ac:dyDescent="0.25">
      <c r="A968" s="2">
        <v>510</v>
      </c>
      <c r="B968" s="101" t="str">
        <f>IF('proje ve personel bilgileri'!A523&lt;&gt;0,('proje ve personel bilgileri'!A523)," ")</f>
        <v xml:space="preserve"> </v>
      </c>
      <c r="C968" s="105"/>
      <c r="D968" s="296"/>
      <c r="E968" s="296"/>
      <c r="F968" s="296"/>
      <c r="G968" s="296"/>
      <c r="H968" s="296"/>
      <c r="I968" s="296"/>
      <c r="J968" s="296"/>
      <c r="K968" s="104">
        <f t="shared" si="56"/>
        <v>0</v>
      </c>
    </row>
    <row r="969" spans="1:11" ht="15.75" customHeight="1" x14ac:dyDescent="0.25">
      <c r="A969" s="1">
        <v>511</v>
      </c>
      <c r="B969" s="101" t="str">
        <f>IF('proje ve personel bilgileri'!A524&lt;&gt;0,('proje ve personel bilgileri'!A524)," ")</f>
        <v xml:space="preserve"> </v>
      </c>
      <c r="C969" s="105"/>
      <c r="D969" s="296"/>
      <c r="E969" s="296"/>
      <c r="F969" s="296"/>
      <c r="G969" s="296"/>
      <c r="H969" s="296"/>
      <c r="I969" s="296"/>
      <c r="J969" s="296"/>
      <c r="K969" s="104">
        <f t="shared" si="56"/>
        <v>0</v>
      </c>
    </row>
    <row r="970" spans="1:11" ht="15.75" customHeight="1" x14ac:dyDescent="0.25">
      <c r="A970" s="2">
        <v>512</v>
      </c>
      <c r="B970" s="101" t="str">
        <f>IF('proje ve personel bilgileri'!A525&lt;&gt;0,('proje ve personel bilgileri'!A525)," ")</f>
        <v xml:space="preserve"> </v>
      </c>
      <c r="C970" s="105"/>
      <c r="D970" s="296"/>
      <c r="E970" s="296"/>
      <c r="F970" s="296"/>
      <c r="G970" s="296"/>
      <c r="H970" s="296"/>
      <c r="I970" s="296"/>
      <c r="J970" s="296"/>
      <c r="K970" s="104">
        <f t="shared" si="56"/>
        <v>0</v>
      </c>
    </row>
    <row r="971" spans="1:11" ht="15.75" customHeight="1" x14ac:dyDescent="0.25">
      <c r="A971" s="1">
        <v>513</v>
      </c>
      <c r="B971" s="101" t="str">
        <f>IF('proje ve personel bilgileri'!A526&lt;&gt;0,('proje ve personel bilgileri'!A526)," ")</f>
        <v xml:space="preserve"> </v>
      </c>
      <c r="C971" s="105"/>
      <c r="D971" s="296"/>
      <c r="E971" s="296"/>
      <c r="F971" s="296"/>
      <c r="G971" s="296"/>
      <c r="H971" s="296"/>
      <c r="I971" s="296"/>
      <c r="J971" s="296"/>
      <c r="K971" s="104">
        <f t="shared" si="56"/>
        <v>0</v>
      </c>
    </row>
    <row r="972" spans="1:11" ht="15.75" customHeight="1" x14ac:dyDescent="0.25">
      <c r="A972" s="2">
        <v>514</v>
      </c>
      <c r="B972" s="101" t="str">
        <f>IF('proje ve personel bilgileri'!A527&lt;&gt;0,('proje ve personel bilgileri'!A527)," ")</f>
        <v xml:space="preserve"> </v>
      </c>
      <c r="C972" s="105"/>
      <c r="D972" s="296"/>
      <c r="E972" s="296"/>
      <c r="F972" s="296"/>
      <c r="G972" s="296"/>
      <c r="H972" s="296"/>
      <c r="I972" s="296"/>
      <c r="J972" s="296"/>
      <c r="K972" s="104">
        <f t="shared" si="56"/>
        <v>0</v>
      </c>
    </row>
    <row r="973" spans="1:11" ht="15.75" customHeight="1" x14ac:dyDescent="0.25">
      <c r="A973" s="1">
        <v>515</v>
      </c>
      <c r="B973" s="101" t="str">
        <f>IF('proje ve personel bilgileri'!A528&lt;&gt;0,('proje ve personel bilgileri'!A528)," ")</f>
        <v xml:space="preserve"> </v>
      </c>
      <c r="C973" s="105"/>
      <c r="D973" s="296"/>
      <c r="E973" s="296"/>
      <c r="F973" s="296"/>
      <c r="G973" s="296"/>
      <c r="H973" s="296"/>
      <c r="I973" s="296"/>
      <c r="J973" s="296"/>
      <c r="K973" s="104">
        <f t="shared" si="56"/>
        <v>0</v>
      </c>
    </row>
    <row r="974" spans="1:11" ht="15.75" customHeight="1" x14ac:dyDescent="0.25">
      <c r="A974" s="2">
        <v>516</v>
      </c>
      <c r="B974" s="101" t="str">
        <f>IF('proje ve personel bilgileri'!A529&lt;&gt;0,('proje ve personel bilgileri'!A529)," ")</f>
        <v xml:space="preserve"> </v>
      </c>
      <c r="C974" s="105"/>
      <c r="D974" s="296"/>
      <c r="E974" s="296"/>
      <c r="F974" s="296"/>
      <c r="G974" s="296"/>
      <c r="H974" s="296"/>
      <c r="I974" s="296"/>
      <c r="J974" s="296"/>
      <c r="K974" s="104">
        <f t="shared" si="56"/>
        <v>0</v>
      </c>
    </row>
    <row r="975" spans="1:11" ht="15.75" customHeight="1" x14ac:dyDescent="0.25">
      <c r="A975" s="1">
        <v>517</v>
      </c>
      <c r="B975" s="101" t="str">
        <f>IF('proje ve personel bilgileri'!A530&lt;&gt;0,('proje ve personel bilgileri'!A530)," ")</f>
        <v xml:space="preserve"> </v>
      </c>
      <c r="C975" s="105"/>
      <c r="D975" s="296"/>
      <c r="E975" s="296"/>
      <c r="F975" s="296"/>
      <c r="G975" s="296"/>
      <c r="H975" s="296"/>
      <c r="I975" s="296"/>
      <c r="J975" s="296"/>
      <c r="K975" s="104">
        <f t="shared" si="56"/>
        <v>0</v>
      </c>
    </row>
    <row r="976" spans="1:11" ht="15.75" customHeight="1" x14ac:dyDescent="0.25">
      <c r="A976" s="2">
        <v>518</v>
      </c>
      <c r="B976" s="101" t="str">
        <f>IF('proje ve personel bilgileri'!A531&lt;&gt;0,('proje ve personel bilgileri'!A531)," ")</f>
        <v xml:space="preserve"> </v>
      </c>
      <c r="C976" s="105"/>
      <c r="D976" s="296"/>
      <c r="E976" s="296"/>
      <c r="F976" s="296"/>
      <c r="G976" s="296"/>
      <c r="H976" s="296"/>
      <c r="I976" s="296"/>
      <c r="J976" s="296"/>
      <c r="K976" s="104">
        <f t="shared" si="56"/>
        <v>0</v>
      </c>
    </row>
    <row r="977" spans="1:11" ht="15.75" customHeight="1" x14ac:dyDescent="0.25">
      <c r="A977" s="1">
        <v>519</v>
      </c>
      <c r="B977" s="101" t="str">
        <f>IF('proje ve personel bilgileri'!A532&lt;&gt;0,('proje ve personel bilgileri'!A532)," ")</f>
        <v xml:space="preserve"> </v>
      </c>
      <c r="C977" s="105"/>
      <c r="D977" s="296"/>
      <c r="E977" s="296"/>
      <c r="F977" s="296"/>
      <c r="G977" s="296"/>
      <c r="H977" s="296"/>
      <c r="I977" s="296"/>
      <c r="J977" s="296"/>
      <c r="K977" s="104">
        <f t="shared" si="56"/>
        <v>0</v>
      </c>
    </row>
    <row r="978" spans="1:11" ht="15.75" customHeight="1" x14ac:dyDescent="0.25">
      <c r="A978" s="2">
        <v>520</v>
      </c>
      <c r="B978" s="101" t="str">
        <f>IF('proje ve personel bilgileri'!A533&lt;&gt;0,('proje ve personel bilgileri'!A533)," ")</f>
        <v xml:space="preserve"> </v>
      </c>
      <c r="C978" s="105"/>
      <c r="D978" s="296"/>
      <c r="E978" s="296"/>
      <c r="F978" s="296"/>
      <c r="G978" s="296"/>
      <c r="H978" s="296"/>
      <c r="I978" s="296"/>
      <c r="J978" s="296"/>
      <c r="K978" s="104">
        <f t="shared" si="56"/>
        <v>0</v>
      </c>
    </row>
    <row r="979" spans="1:11" ht="15.75" customHeight="1" x14ac:dyDescent="0.25">
      <c r="A979" s="1">
        <v>521</v>
      </c>
      <c r="B979" s="101" t="str">
        <f>IF('proje ve personel bilgileri'!A534&lt;&gt;0,('proje ve personel bilgileri'!A534)," ")</f>
        <v xml:space="preserve"> </v>
      </c>
      <c r="C979" s="105"/>
      <c r="D979" s="296"/>
      <c r="E979" s="296"/>
      <c r="F979" s="296"/>
      <c r="G979" s="296"/>
      <c r="H979" s="296"/>
      <c r="I979" s="296"/>
      <c r="J979" s="296"/>
      <c r="K979" s="104">
        <f t="shared" si="56"/>
        <v>0</v>
      </c>
    </row>
    <row r="980" spans="1:11" ht="15" customHeight="1" x14ac:dyDescent="0.25">
      <c r="A980" s="2">
        <v>522</v>
      </c>
      <c r="B980" s="101" t="str">
        <f>IF('proje ve personel bilgileri'!A535&lt;&gt;0,('proje ve personel bilgileri'!A535)," ")</f>
        <v xml:space="preserve"> </v>
      </c>
      <c r="C980" s="105"/>
      <c r="D980" s="296"/>
      <c r="E980" s="296"/>
      <c r="F980" s="296"/>
      <c r="G980" s="296"/>
      <c r="H980" s="296"/>
      <c r="I980" s="296"/>
      <c r="J980" s="296"/>
      <c r="K980" s="104">
        <f t="shared" si="56"/>
        <v>0</v>
      </c>
    </row>
    <row r="981" spans="1:11" ht="15.75" customHeight="1" x14ac:dyDescent="0.25">
      <c r="A981" s="341" t="s">
        <v>99</v>
      </c>
      <c r="B981" s="342"/>
      <c r="C981" s="7" t="str">
        <f t="shared" ref="C981:J981" si="57">IF($K$28&lt;&gt;0,SUM(C963:C980)," ")</f>
        <v xml:space="preserve"> </v>
      </c>
      <c r="D981" s="8" t="str">
        <f t="shared" si="57"/>
        <v xml:space="preserve"> </v>
      </c>
      <c r="E981" s="8" t="str">
        <f t="shared" si="57"/>
        <v xml:space="preserve"> </v>
      </c>
      <c r="F981" s="8" t="str">
        <f t="shared" si="57"/>
        <v xml:space="preserve"> </v>
      </c>
      <c r="G981" s="8" t="str">
        <f t="shared" si="57"/>
        <v xml:space="preserve"> </v>
      </c>
      <c r="H981" s="8" t="str">
        <f t="shared" si="57"/>
        <v xml:space="preserve"> </v>
      </c>
      <c r="I981" s="8" t="str">
        <f t="shared" si="57"/>
        <v xml:space="preserve"> </v>
      </c>
      <c r="J981" s="8" t="str">
        <f t="shared" si="57"/>
        <v xml:space="preserve"> </v>
      </c>
      <c r="K981" s="9">
        <f>SUM(K963:K980)+K947</f>
        <v>0</v>
      </c>
    </row>
    <row r="982" spans="1:11" ht="15" customHeight="1" x14ac:dyDescent="0.25">
      <c r="A982" s="300"/>
    </row>
    <row r="983" spans="1:11" ht="15" customHeight="1" x14ac:dyDescent="0.25">
      <c r="A983" s="332" t="s">
        <v>100</v>
      </c>
      <c r="B983" s="332"/>
      <c r="C983" s="332"/>
      <c r="D983" s="332"/>
      <c r="E983" s="332"/>
      <c r="F983" s="332"/>
      <c r="G983" s="332"/>
      <c r="H983" s="332"/>
      <c r="I983" s="332"/>
      <c r="J983" s="332"/>
      <c r="K983" s="332"/>
    </row>
    <row r="984" spans="1:11" ht="15" customHeight="1" x14ac:dyDescent="0.25">
      <c r="A984" s="51"/>
    </row>
    <row r="985" spans="1:11" ht="15" customHeight="1" x14ac:dyDescent="0.25">
      <c r="A985" s="298" t="s">
        <v>101</v>
      </c>
    </row>
    <row r="986" spans="1:11" ht="15" customHeight="1" x14ac:dyDescent="0.25">
      <c r="C986" s="298" t="s">
        <v>102</v>
      </c>
      <c r="E986" s="298" t="s">
        <v>103</v>
      </c>
    </row>
    <row r="989" spans="1:11" ht="15.75" customHeight="1" x14ac:dyDescent="0.25">
      <c r="A989" s="348" t="s">
        <v>85</v>
      </c>
      <c r="B989" s="348"/>
      <c r="C989" s="348"/>
      <c r="D989" s="348"/>
      <c r="E989" s="348"/>
      <c r="F989" s="348"/>
      <c r="G989" s="348"/>
      <c r="H989" s="348"/>
      <c r="I989" s="348"/>
      <c r="J989" s="348"/>
      <c r="K989" s="348"/>
    </row>
    <row r="990" spans="1:11" ht="15" customHeight="1" x14ac:dyDescent="0.25">
      <c r="A990" s="70"/>
      <c r="B990" s="70"/>
      <c r="C990" s="70"/>
      <c r="D990" s="70"/>
      <c r="E990" s="70"/>
      <c r="F990" s="78">
        <f>'proje ve personel bilgileri'!$B$5</f>
        <v>0</v>
      </c>
      <c r="G990" s="72">
        <f>IF('proje ve personel bilgileri'!$B$6=1,"/ Şubat ayına aittir.",(IF('proje ve personel bilgileri'!$B$6=2,"/ Ağustos ayına aittir.",0)))</f>
        <v>0</v>
      </c>
      <c r="H990" s="70"/>
      <c r="I990" s="70"/>
      <c r="J990" s="70"/>
      <c r="K990" s="70"/>
    </row>
    <row r="991" spans="1:11" ht="18.75" customHeight="1" x14ac:dyDescent="0.25">
      <c r="K991" s="4" t="s">
        <v>86</v>
      </c>
    </row>
    <row r="992" spans="1:11" ht="15.75" customHeight="1" x14ac:dyDescent="0.25">
      <c r="A992" s="349" t="s">
        <v>2</v>
      </c>
      <c r="B992" s="350"/>
      <c r="C992" s="351">
        <f>'proje ve personel bilgileri'!$B$2</f>
        <v>0</v>
      </c>
      <c r="D992" s="352"/>
      <c r="E992" s="352"/>
      <c r="F992" s="352"/>
      <c r="G992" s="352"/>
      <c r="H992" s="352"/>
      <c r="I992" s="352"/>
      <c r="J992" s="352"/>
      <c r="K992" s="353"/>
    </row>
    <row r="993" spans="1:11" ht="15.75" customHeight="1" x14ac:dyDescent="0.25">
      <c r="A993" s="354" t="s">
        <v>4</v>
      </c>
      <c r="B993" s="355"/>
      <c r="C993" s="356">
        <f>'proje ve personel bilgileri'!$B$3</f>
        <v>0</v>
      </c>
      <c r="D993" s="357"/>
      <c r="E993" s="357"/>
      <c r="F993" s="357"/>
      <c r="G993" s="357"/>
      <c r="H993" s="357"/>
      <c r="I993" s="357"/>
      <c r="J993" s="357"/>
      <c r="K993" s="358"/>
    </row>
    <row r="994" spans="1:11" ht="15" customHeight="1" x14ac:dyDescent="0.25">
      <c r="A994" s="343" t="s">
        <v>87</v>
      </c>
      <c r="B994" s="343" t="s">
        <v>15</v>
      </c>
      <c r="C994" s="343" t="s">
        <v>88</v>
      </c>
      <c r="D994" s="344" t="s">
        <v>89</v>
      </c>
      <c r="E994" s="346"/>
      <c r="F994" s="347"/>
      <c r="G994" s="343" t="s">
        <v>90</v>
      </c>
      <c r="H994" s="333" t="s">
        <v>91</v>
      </c>
      <c r="I994" s="333" t="s">
        <v>92</v>
      </c>
      <c r="J994" s="333" t="s">
        <v>93</v>
      </c>
      <c r="K994" s="336" t="s">
        <v>94</v>
      </c>
    </row>
    <row r="995" spans="1:11" ht="15.75" customHeight="1" x14ac:dyDescent="0.25">
      <c r="A995" s="338"/>
      <c r="B995" s="338"/>
      <c r="C995" s="338"/>
      <c r="D995" s="345"/>
      <c r="E995" s="339" t="s">
        <v>95</v>
      </c>
      <c r="F995" s="340"/>
      <c r="G995" s="338"/>
      <c r="H995" s="334"/>
      <c r="I995" s="334"/>
      <c r="J995" s="334"/>
      <c r="K995" s="337"/>
    </row>
    <row r="996" spans="1:11" ht="60.75" customHeight="1" x14ac:dyDescent="0.25">
      <c r="A996" s="338"/>
      <c r="B996" s="338"/>
      <c r="C996" s="338"/>
      <c r="D996" s="345"/>
      <c r="E996" s="5" t="s">
        <v>104</v>
      </c>
      <c r="F996" s="5" t="s">
        <v>97</v>
      </c>
      <c r="G996" s="338"/>
      <c r="H996" s="334"/>
      <c r="I996" s="335"/>
      <c r="J996" s="335"/>
      <c r="K996" s="338"/>
    </row>
    <row r="997" spans="1:11" ht="15.75" customHeight="1" x14ac:dyDescent="0.25">
      <c r="A997" s="338"/>
      <c r="B997" s="338"/>
      <c r="C997" s="338"/>
      <c r="D997" s="345"/>
      <c r="E997" s="6" t="s">
        <v>98</v>
      </c>
      <c r="F997" s="6" t="s">
        <v>98</v>
      </c>
      <c r="G997" s="294" t="s">
        <v>98</v>
      </c>
      <c r="H997" s="294" t="s">
        <v>98</v>
      </c>
      <c r="I997" s="297" t="s">
        <v>98</v>
      </c>
      <c r="J997" s="6" t="s">
        <v>98</v>
      </c>
      <c r="K997" s="338"/>
    </row>
    <row r="998" spans="1:11" ht="15.75" customHeight="1" x14ac:dyDescent="0.25">
      <c r="A998" s="1">
        <v>523</v>
      </c>
      <c r="B998" s="101" t="str">
        <f>IF('proje ve personel bilgileri'!A536&lt;&gt;0,('proje ve personel bilgileri'!A536)," ")</f>
        <v xml:space="preserve"> </v>
      </c>
      <c r="C998" s="102"/>
      <c r="D998" s="103"/>
      <c r="E998" s="103"/>
      <c r="F998" s="103"/>
      <c r="G998" s="103"/>
      <c r="H998" s="103"/>
      <c r="I998" s="103"/>
      <c r="J998" s="103"/>
      <c r="K998" s="104">
        <f t="shared" ref="K998:K1015" si="58">IF(D998&lt;&gt;0,SUM(D998+E998+F998+G998-H998-I998-J998),0)</f>
        <v>0</v>
      </c>
    </row>
    <row r="999" spans="1:11" ht="15.75" customHeight="1" x14ac:dyDescent="0.25">
      <c r="A999" s="2">
        <v>524</v>
      </c>
      <c r="B999" s="101" t="str">
        <f>IF('proje ve personel bilgileri'!A537&lt;&gt;0,('proje ve personel bilgileri'!A537)," ")</f>
        <v xml:space="preserve"> </v>
      </c>
      <c r="C999" s="105"/>
      <c r="D999" s="296"/>
      <c r="E999" s="296"/>
      <c r="F999" s="296"/>
      <c r="G999" s="296"/>
      <c r="H999" s="296"/>
      <c r="I999" s="296"/>
      <c r="J999" s="296"/>
      <c r="K999" s="104">
        <f t="shared" si="58"/>
        <v>0</v>
      </c>
    </row>
    <row r="1000" spans="1:11" ht="15.75" customHeight="1" x14ac:dyDescent="0.25">
      <c r="A1000" s="1">
        <v>525</v>
      </c>
      <c r="B1000" s="101" t="str">
        <f>IF('proje ve personel bilgileri'!A538&lt;&gt;0,('proje ve personel bilgileri'!A538)," ")</f>
        <v xml:space="preserve"> </v>
      </c>
      <c r="C1000" s="105"/>
      <c r="D1000" s="296"/>
      <c r="E1000" s="296"/>
      <c r="F1000" s="296"/>
      <c r="G1000" s="296"/>
      <c r="H1000" s="296"/>
      <c r="I1000" s="296"/>
      <c r="J1000" s="296"/>
      <c r="K1000" s="104">
        <f t="shared" si="58"/>
        <v>0</v>
      </c>
    </row>
    <row r="1001" spans="1:11" ht="15.75" customHeight="1" x14ac:dyDescent="0.25">
      <c r="A1001" s="2">
        <v>526</v>
      </c>
      <c r="B1001" s="101" t="str">
        <f>IF('proje ve personel bilgileri'!A539&lt;&gt;0,('proje ve personel bilgileri'!A539)," ")</f>
        <v xml:space="preserve"> </v>
      </c>
      <c r="C1001" s="105"/>
      <c r="D1001" s="296"/>
      <c r="E1001" s="296"/>
      <c r="F1001" s="296"/>
      <c r="G1001" s="296"/>
      <c r="H1001" s="296"/>
      <c r="I1001" s="296"/>
      <c r="J1001" s="296"/>
      <c r="K1001" s="104">
        <f t="shared" si="58"/>
        <v>0</v>
      </c>
    </row>
    <row r="1002" spans="1:11" ht="15.75" customHeight="1" x14ac:dyDescent="0.25">
      <c r="A1002" s="1">
        <v>527</v>
      </c>
      <c r="B1002" s="101" t="str">
        <f>IF('proje ve personel bilgileri'!A540&lt;&gt;0,('proje ve personel bilgileri'!A540)," ")</f>
        <v xml:space="preserve"> </v>
      </c>
      <c r="C1002" s="105"/>
      <c r="D1002" s="296"/>
      <c r="E1002" s="296"/>
      <c r="F1002" s="296"/>
      <c r="G1002" s="296"/>
      <c r="H1002" s="296"/>
      <c r="I1002" s="296"/>
      <c r="J1002" s="296"/>
      <c r="K1002" s="104">
        <f t="shared" si="58"/>
        <v>0</v>
      </c>
    </row>
    <row r="1003" spans="1:11" ht="15.75" customHeight="1" x14ac:dyDescent="0.25">
      <c r="A1003" s="2">
        <v>528</v>
      </c>
      <c r="B1003" s="101" t="str">
        <f>IF('proje ve personel bilgileri'!A541&lt;&gt;0,('proje ve personel bilgileri'!A541)," ")</f>
        <v xml:space="preserve"> </v>
      </c>
      <c r="C1003" s="105"/>
      <c r="D1003" s="296"/>
      <c r="E1003" s="296"/>
      <c r="F1003" s="296"/>
      <c r="G1003" s="296"/>
      <c r="H1003" s="296"/>
      <c r="I1003" s="296"/>
      <c r="J1003" s="296"/>
      <c r="K1003" s="104">
        <f t="shared" si="58"/>
        <v>0</v>
      </c>
    </row>
    <row r="1004" spans="1:11" ht="15.75" customHeight="1" x14ac:dyDescent="0.25">
      <c r="A1004" s="1">
        <v>529</v>
      </c>
      <c r="B1004" s="101" t="str">
        <f>IF('proje ve personel bilgileri'!A542&lt;&gt;0,('proje ve personel bilgileri'!A542)," ")</f>
        <v xml:space="preserve"> </v>
      </c>
      <c r="C1004" s="105"/>
      <c r="D1004" s="296"/>
      <c r="E1004" s="296"/>
      <c r="F1004" s="296"/>
      <c r="G1004" s="296"/>
      <c r="H1004" s="296"/>
      <c r="I1004" s="296"/>
      <c r="J1004" s="296"/>
      <c r="K1004" s="104">
        <f t="shared" si="58"/>
        <v>0</v>
      </c>
    </row>
    <row r="1005" spans="1:11" ht="15.75" customHeight="1" x14ac:dyDescent="0.25">
      <c r="A1005" s="2">
        <v>530</v>
      </c>
      <c r="B1005" s="101" t="str">
        <f>IF('proje ve personel bilgileri'!A543&lt;&gt;0,('proje ve personel bilgileri'!A543)," ")</f>
        <v xml:space="preserve"> </v>
      </c>
      <c r="C1005" s="105"/>
      <c r="D1005" s="296"/>
      <c r="E1005" s="296"/>
      <c r="F1005" s="296"/>
      <c r="G1005" s="296"/>
      <c r="H1005" s="296"/>
      <c r="I1005" s="296"/>
      <c r="J1005" s="296"/>
      <c r="K1005" s="104">
        <f t="shared" si="58"/>
        <v>0</v>
      </c>
    </row>
    <row r="1006" spans="1:11" ht="15.75" customHeight="1" x14ac:dyDescent="0.25">
      <c r="A1006" s="1">
        <v>531</v>
      </c>
      <c r="B1006" s="101" t="str">
        <f>IF('proje ve personel bilgileri'!A544&lt;&gt;0,('proje ve personel bilgileri'!A544)," ")</f>
        <v xml:space="preserve"> </v>
      </c>
      <c r="C1006" s="105"/>
      <c r="D1006" s="296"/>
      <c r="E1006" s="296"/>
      <c r="F1006" s="296"/>
      <c r="G1006" s="296"/>
      <c r="H1006" s="296"/>
      <c r="I1006" s="296"/>
      <c r="J1006" s="296"/>
      <c r="K1006" s="104">
        <f t="shared" si="58"/>
        <v>0</v>
      </c>
    </row>
    <row r="1007" spans="1:11" ht="15.75" customHeight="1" x14ac:dyDescent="0.25">
      <c r="A1007" s="2">
        <v>532</v>
      </c>
      <c r="B1007" s="101" t="str">
        <f>IF('proje ve personel bilgileri'!A545&lt;&gt;0,('proje ve personel bilgileri'!A545)," ")</f>
        <v xml:space="preserve"> </v>
      </c>
      <c r="C1007" s="105"/>
      <c r="D1007" s="296"/>
      <c r="E1007" s="296"/>
      <c r="F1007" s="296"/>
      <c r="G1007" s="296"/>
      <c r="H1007" s="296"/>
      <c r="I1007" s="296"/>
      <c r="J1007" s="296"/>
      <c r="K1007" s="104">
        <f t="shared" si="58"/>
        <v>0</v>
      </c>
    </row>
    <row r="1008" spans="1:11" ht="15.75" customHeight="1" x14ac:dyDescent="0.25">
      <c r="A1008" s="1">
        <v>533</v>
      </c>
      <c r="B1008" s="101" t="str">
        <f>IF('proje ve personel bilgileri'!A546&lt;&gt;0,('proje ve personel bilgileri'!A546)," ")</f>
        <v xml:space="preserve"> </v>
      </c>
      <c r="C1008" s="105"/>
      <c r="D1008" s="296"/>
      <c r="E1008" s="296"/>
      <c r="F1008" s="296"/>
      <c r="G1008" s="296"/>
      <c r="H1008" s="296"/>
      <c r="I1008" s="296"/>
      <c r="J1008" s="296"/>
      <c r="K1008" s="104">
        <f t="shared" si="58"/>
        <v>0</v>
      </c>
    </row>
    <row r="1009" spans="1:11" ht="15.75" customHeight="1" x14ac:dyDescent="0.25">
      <c r="A1009" s="2">
        <v>534</v>
      </c>
      <c r="B1009" s="101" t="str">
        <f>IF('proje ve personel bilgileri'!A547&lt;&gt;0,('proje ve personel bilgileri'!A547)," ")</f>
        <v xml:space="preserve"> </v>
      </c>
      <c r="C1009" s="105"/>
      <c r="D1009" s="296"/>
      <c r="E1009" s="296"/>
      <c r="F1009" s="296"/>
      <c r="G1009" s="296"/>
      <c r="H1009" s="296"/>
      <c r="I1009" s="296"/>
      <c r="J1009" s="296"/>
      <c r="K1009" s="104">
        <f t="shared" si="58"/>
        <v>0</v>
      </c>
    </row>
    <row r="1010" spans="1:11" ht="15.75" customHeight="1" x14ac:dyDescent="0.25">
      <c r="A1010" s="1">
        <v>535</v>
      </c>
      <c r="B1010" s="101" t="str">
        <f>IF('proje ve personel bilgileri'!A548&lt;&gt;0,('proje ve personel bilgileri'!A548)," ")</f>
        <v xml:space="preserve"> </v>
      </c>
      <c r="C1010" s="105"/>
      <c r="D1010" s="296"/>
      <c r="E1010" s="296"/>
      <c r="F1010" s="296"/>
      <c r="G1010" s="296"/>
      <c r="H1010" s="296"/>
      <c r="I1010" s="296"/>
      <c r="J1010" s="296"/>
      <c r="K1010" s="104">
        <f t="shared" si="58"/>
        <v>0</v>
      </c>
    </row>
    <row r="1011" spans="1:11" ht="15.75" customHeight="1" x14ac:dyDescent="0.25">
      <c r="A1011" s="2">
        <v>536</v>
      </c>
      <c r="B1011" s="101" t="str">
        <f>IF('proje ve personel bilgileri'!A549&lt;&gt;0,('proje ve personel bilgileri'!A549)," ")</f>
        <v xml:space="preserve"> </v>
      </c>
      <c r="C1011" s="105"/>
      <c r="D1011" s="296"/>
      <c r="E1011" s="296"/>
      <c r="F1011" s="296"/>
      <c r="G1011" s="296"/>
      <c r="H1011" s="296"/>
      <c r="I1011" s="296"/>
      <c r="J1011" s="296"/>
      <c r="K1011" s="104">
        <f t="shared" si="58"/>
        <v>0</v>
      </c>
    </row>
    <row r="1012" spans="1:11" ht="15.75" customHeight="1" x14ac:dyDescent="0.25">
      <c r="A1012" s="1">
        <v>537</v>
      </c>
      <c r="B1012" s="101" t="str">
        <f>IF('proje ve personel bilgileri'!A550&lt;&gt;0,('proje ve personel bilgileri'!A550)," ")</f>
        <v xml:space="preserve"> </v>
      </c>
      <c r="C1012" s="105"/>
      <c r="D1012" s="296"/>
      <c r="E1012" s="296"/>
      <c r="F1012" s="296"/>
      <c r="G1012" s="296"/>
      <c r="H1012" s="296"/>
      <c r="I1012" s="296"/>
      <c r="J1012" s="296"/>
      <c r="K1012" s="104">
        <f t="shared" si="58"/>
        <v>0</v>
      </c>
    </row>
    <row r="1013" spans="1:11" ht="15.75" customHeight="1" x14ac:dyDescent="0.25">
      <c r="A1013" s="2">
        <v>538</v>
      </c>
      <c r="B1013" s="101" t="str">
        <f>IF('proje ve personel bilgileri'!A551&lt;&gt;0,('proje ve personel bilgileri'!A551)," ")</f>
        <v xml:space="preserve"> </v>
      </c>
      <c r="C1013" s="105"/>
      <c r="D1013" s="296"/>
      <c r="E1013" s="296"/>
      <c r="F1013" s="296"/>
      <c r="G1013" s="296"/>
      <c r="H1013" s="296"/>
      <c r="I1013" s="296"/>
      <c r="J1013" s="296"/>
      <c r="K1013" s="104">
        <f t="shared" si="58"/>
        <v>0</v>
      </c>
    </row>
    <row r="1014" spans="1:11" ht="15.75" customHeight="1" x14ac:dyDescent="0.25">
      <c r="A1014" s="1">
        <v>539</v>
      </c>
      <c r="B1014" s="101" t="str">
        <f>IF('proje ve personel bilgileri'!A552&lt;&gt;0,('proje ve personel bilgileri'!A552)," ")</f>
        <v xml:space="preserve"> </v>
      </c>
      <c r="C1014" s="105"/>
      <c r="D1014" s="296"/>
      <c r="E1014" s="296"/>
      <c r="F1014" s="296"/>
      <c r="G1014" s="296"/>
      <c r="H1014" s="296"/>
      <c r="I1014" s="296"/>
      <c r="J1014" s="296"/>
      <c r="K1014" s="104">
        <f t="shared" si="58"/>
        <v>0</v>
      </c>
    </row>
    <row r="1015" spans="1:11" ht="15" customHeight="1" x14ac:dyDescent="0.25">
      <c r="A1015" s="2">
        <v>540</v>
      </c>
      <c r="B1015" s="101" t="str">
        <f>IF('proje ve personel bilgileri'!A553&lt;&gt;0,('proje ve personel bilgileri'!A553)," ")</f>
        <v xml:space="preserve"> </v>
      </c>
      <c r="C1015" s="105"/>
      <c r="D1015" s="296"/>
      <c r="E1015" s="296"/>
      <c r="F1015" s="296"/>
      <c r="G1015" s="296"/>
      <c r="H1015" s="296"/>
      <c r="I1015" s="296"/>
      <c r="J1015" s="296"/>
      <c r="K1015" s="104">
        <f t="shared" si="58"/>
        <v>0</v>
      </c>
    </row>
    <row r="1016" spans="1:11" ht="15.75" customHeight="1" x14ac:dyDescent="0.25">
      <c r="A1016" s="341" t="s">
        <v>99</v>
      </c>
      <c r="B1016" s="342"/>
      <c r="C1016" s="7" t="str">
        <f t="shared" ref="C1016:J1016" si="59">IF($K$28&lt;&gt;0,SUM(C998:C1015)," ")</f>
        <v xml:space="preserve"> </v>
      </c>
      <c r="D1016" s="8" t="str">
        <f t="shared" si="59"/>
        <v xml:space="preserve"> </v>
      </c>
      <c r="E1016" s="8" t="str">
        <f t="shared" si="59"/>
        <v xml:space="preserve"> </v>
      </c>
      <c r="F1016" s="8" t="str">
        <f t="shared" si="59"/>
        <v xml:space="preserve"> </v>
      </c>
      <c r="G1016" s="8" t="str">
        <f t="shared" si="59"/>
        <v xml:space="preserve"> </v>
      </c>
      <c r="H1016" s="8" t="str">
        <f t="shared" si="59"/>
        <v xml:space="preserve"> </v>
      </c>
      <c r="I1016" s="8" t="str">
        <f t="shared" si="59"/>
        <v xml:space="preserve"> </v>
      </c>
      <c r="J1016" s="8" t="str">
        <f t="shared" si="59"/>
        <v xml:space="preserve"> </v>
      </c>
      <c r="K1016" s="9">
        <f>SUM(K998:K1015)+K981</f>
        <v>0</v>
      </c>
    </row>
    <row r="1017" spans="1:11" ht="15" customHeight="1" x14ac:dyDescent="0.25">
      <c r="A1017" s="300"/>
    </row>
    <row r="1018" spans="1:11" ht="15" customHeight="1" x14ac:dyDescent="0.25">
      <c r="A1018" s="332" t="s">
        <v>100</v>
      </c>
      <c r="B1018" s="332"/>
      <c r="C1018" s="332"/>
      <c r="D1018" s="332"/>
      <c r="E1018" s="332"/>
      <c r="F1018" s="332"/>
      <c r="G1018" s="332"/>
      <c r="H1018" s="332"/>
      <c r="I1018" s="332"/>
      <c r="J1018" s="332"/>
      <c r="K1018" s="332"/>
    </row>
    <row r="1019" spans="1:11" ht="15" customHeight="1" x14ac:dyDescent="0.25">
      <c r="A1019" s="51"/>
    </row>
    <row r="1020" spans="1:11" ht="15" customHeight="1" x14ac:dyDescent="0.25">
      <c r="A1020" s="298" t="s">
        <v>101</v>
      </c>
    </row>
    <row r="1021" spans="1:11" ht="15" customHeight="1" x14ac:dyDescent="0.25">
      <c r="C1021" s="298" t="s">
        <v>102</v>
      </c>
      <c r="E1021" s="298" t="s">
        <v>103</v>
      </c>
    </row>
    <row r="1024" spans="1:11" ht="15.75" customHeight="1" x14ac:dyDescent="0.25">
      <c r="A1024" s="348" t="s">
        <v>85</v>
      </c>
      <c r="B1024" s="348"/>
      <c r="C1024" s="348"/>
      <c r="D1024" s="348"/>
      <c r="E1024" s="348"/>
      <c r="F1024" s="348"/>
      <c r="G1024" s="348"/>
      <c r="H1024" s="348"/>
      <c r="I1024" s="348"/>
      <c r="J1024" s="348"/>
      <c r="K1024" s="348"/>
    </row>
    <row r="1025" spans="1:11" ht="15" customHeight="1" x14ac:dyDescent="0.25">
      <c r="A1025" s="70"/>
      <c r="B1025" s="70"/>
      <c r="C1025" s="70"/>
      <c r="D1025" s="70"/>
      <c r="E1025" s="70"/>
      <c r="F1025" s="78">
        <f>'proje ve personel bilgileri'!$B$5</f>
        <v>0</v>
      </c>
      <c r="G1025" s="72">
        <f>IF('proje ve personel bilgileri'!$B$6=1,"/ Şubat ayına aittir.",(IF('proje ve personel bilgileri'!$B$6=2,"/ Ağustos ayına aittir.",0)))</f>
        <v>0</v>
      </c>
      <c r="H1025" s="70"/>
      <c r="I1025" s="70"/>
      <c r="J1025" s="70"/>
      <c r="K1025" s="70"/>
    </row>
    <row r="1026" spans="1:11" ht="18.75" customHeight="1" x14ac:dyDescent="0.25">
      <c r="K1026" s="4" t="s">
        <v>86</v>
      </c>
    </row>
    <row r="1027" spans="1:11" ht="15.75" customHeight="1" x14ac:dyDescent="0.25">
      <c r="A1027" s="349" t="s">
        <v>2</v>
      </c>
      <c r="B1027" s="350"/>
      <c r="C1027" s="351">
        <f>'proje ve personel bilgileri'!$B$2</f>
        <v>0</v>
      </c>
      <c r="D1027" s="352"/>
      <c r="E1027" s="352"/>
      <c r="F1027" s="352"/>
      <c r="G1027" s="352"/>
      <c r="H1027" s="352"/>
      <c r="I1027" s="352"/>
      <c r="J1027" s="352"/>
      <c r="K1027" s="353"/>
    </row>
    <row r="1028" spans="1:11" ht="15.75" customHeight="1" x14ac:dyDescent="0.25">
      <c r="A1028" s="354" t="s">
        <v>4</v>
      </c>
      <c r="B1028" s="355"/>
      <c r="C1028" s="356">
        <f>'proje ve personel bilgileri'!$B$3</f>
        <v>0</v>
      </c>
      <c r="D1028" s="357"/>
      <c r="E1028" s="357"/>
      <c r="F1028" s="357"/>
      <c r="G1028" s="357"/>
      <c r="H1028" s="357"/>
      <c r="I1028" s="357"/>
      <c r="J1028" s="357"/>
      <c r="K1028" s="358"/>
    </row>
    <row r="1029" spans="1:11" ht="15" customHeight="1" x14ac:dyDescent="0.25">
      <c r="A1029" s="343" t="s">
        <v>87</v>
      </c>
      <c r="B1029" s="343" t="s">
        <v>15</v>
      </c>
      <c r="C1029" s="343" t="s">
        <v>88</v>
      </c>
      <c r="D1029" s="344" t="s">
        <v>89</v>
      </c>
      <c r="E1029" s="346"/>
      <c r="F1029" s="347"/>
      <c r="G1029" s="343" t="s">
        <v>90</v>
      </c>
      <c r="H1029" s="333" t="s">
        <v>91</v>
      </c>
      <c r="I1029" s="333" t="s">
        <v>92</v>
      </c>
      <c r="J1029" s="333" t="s">
        <v>93</v>
      </c>
      <c r="K1029" s="336" t="s">
        <v>94</v>
      </c>
    </row>
    <row r="1030" spans="1:11" ht="15.75" customHeight="1" x14ac:dyDescent="0.25">
      <c r="A1030" s="338"/>
      <c r="B1030" s="338"/>
      <c r="C1030" s="338"/>
      <c r="D1030" s="345"/>
      <c r="E1030" s="339" t="s">
        <v>95</v>
      </c>
      <c r="F1030" s="340"/>
      <c r="G1030" s="338"/>
      <c r="H1030" s="334"/>
      <c r="I1030" s="334"/>
      <c r="J1030" s="334"/>
      <c r="K1030" s="337"/>
    </row>
    <row r="1031" spans="1:11" ht="60.75" customHeight="1" x14ac:dyDescent="0.25">
      <c r="A1031" s="338"/>
      <c r="B1031" s="338"/>
      <c r="C1031" s="338"/>
      <c r="D1031" s="345"/>
      <c r="E1031" s="5" t="s">
        <v>104</v>
      </c>
      <c r="F1031" s="5" t="s">
        <v>97</v>
      </c>
      <c r="G1031" s="338"/>
      <c r="H1031" s="334"/>
      <c r="I1031" s="335"/>
      <c r="J1031" s="335"/>
      <c r="K1031" s="338"/>
    </row>
    <row r="1032" spans="1:11" ht="15.75" customHeight="1" x14ac:dyDescent="0.25">
      <c r="A1032" s="338"/>
      <c r="B1032" s="338"/>
      <c r="C1032" s="338"/>
      <c r="D1032" s="345"/>
      <c r="E1032" s="6" t="s">
        <v>98</v>
      </c>
      <c r="F1032" s="6" t="s">
        <v>98</v>
      </c>
      <c r="G1032" s="294" t="s">
        <v>98</v>
      </c>
      <c r="H1032" s="294" t="s">
        <v>98</v>
      </c>
      <c r="I1032" s="297" t="s">
        <v>98</v>
      </c>
      <c r="J1032" s="6" t="s">
        <v>98</v>
      </c>
      <c r="K1032" s="338"/>
    </row>
    <row r="1033" spans="1:11" ht="15.75" customHeight="1" x14ac:dyDescent="0.25">
      <c r="A1033" s="1">
        <v>541</v>
      </c>
      <c r="B1033" s="101" t="str">
        <f>IF('proje ve personel bilgileri'!A554&lt;&gt;0,('proje ve personel bilgileri'!A554)," ")</f>
        <v xml:space="preserve"> </v>
      </c>
      <c r="C1033" s="102"/>
      <c r="D1033" s="103"/>
      <c r="E1033" s="103"/>
      <c r="F1033" s="103"/>
      <c r="G1033" s="103"/>
      <c r="H1033" s="103"/>
      <c r="I1033" s="103"/>
      <c r="J1033" s="103"/>
      <c r="K1033" s="104">
        <f t="shared" ref="K1033:K1050" si="60">IF(D1033&lt;&gt;0,SUM(D1033+E1033+F1033+G1033-H1033-I1033-J1033),0)</f>
        <v>0</v>
      </c>
    </row>
    <row r="1034" spans="1:11" ht="15.75" customHeight="1" x14ac:dyDescent="0.25">
      <c r="A1034" s="2">
        <v>542</v>
      </c>
      <c r="B1034" s="101" t="str">
        <f>IF('proje ve personel bilgileri'!A555&lt;&gt;0,('proje ve personel bilgileri'!A555)," ")</f>
        <v xml:space="preserve"> </v>
      </c>
      <c r="C1034" s="105"/>
      <c r="D1034" s="296"/>
      <c r="E1034" s="296"/>
      <c r="F1034" s="296"/>
      <c r="G1034" s="296"/>
      <c r="H1034" s="296"/>
      <c r="I1034" s="296"/>
      <c r="J1034" s="296"/>
      <c r="K1034" s="104">
        <f t="shared" si="60"/>
        <v>0</v>
      </c>
    </row>
    <row r="1035" spans="1:11" ht="15.75" customHeight="1" x14ac:dyDescent="0.25">
      <c r="A1035" s="1">
        <v>543</v>
      </c>
      <c r="B1035" s="101" t="str">
        <f>IF('proje ve personel bilgileri'!A556&lt;&gt;0,('proje ve personel bilgileri'!A556)," ")</f>
        <v xml:space="preserve"> </v>
      </c>
      <c r="C1035" s="105"/>
      <c r="D1035" s="296"/>
      <c r="E1035" s="296"/>
      <c r="F1035" s="296"/>
      <c r="G1035" s="296"/>
      <c r="H1035" s="296"/>
      <c r="I1035" s="296"/>
      <c r="J1035" s="296"/>
      <c r="K1035" s="104">
        <f t="shared" si="60"/>
        <v>0</v>
      </c>
    </row>
    <row r="1036" spans="1:11" ht="15.75" customHeight="1" x14ac:dyDescent="0.25">
      <c r="A1036" s="2">
        <v>544</v>
      </c>
      <c r="B1036" s="101" t="str">
        <f>IF('proje ve personel bilgileri'!A557&lt;&gt;0,('proje ve personel bilgileri'!A557)," ")</f>
        <v xml:space="preserve"> </v>
      </c>
      <c r="C1036" s="105"/>
      <c r="D1036" s="296"/>
      <c r="E1036" s="296"/>
      <c r="F1036" s="296"/>
      <c r="G1036" s="296"/>
      <c r="H1036" s="296"/>
      <c r="I1036" s="296"/>
      <c r="J1036" s="296"/>
      <c r="K1036" s="104">
        <f t="shared" si="60"/>
        <v>0</v>
      </c>
    </row>
    <row r="1037" spans="1:11" ht="15.75" customHeight="1" x14ac:dyDescent="0.25">
      <c r="A1037" s="1">
        <v>545</v>
      </c>
      <c r="B1037" s="101" t="str">
        <f>IF('proje ve personel bilgileri'!A558&lt;&gt;0,('proje ve personel bilgileri'!A558)," ")</f>
        <v xml:space="preserve"> </v>
      </c>
      <c r="C1037" s="105"/>
      <c r="D1037" s="296"/>
      <c r="E1037" s="296"/>
      <c r="F1037" s="296"/>
      <c r="G1037" s="296"/>
      <c r="H1037" s="296"/>
      <c r="I1037" s="296"/>
      <c r="J1037" s="296"/>
      <c r="K1037" s="104">
        <f t="shared" si="60"/>
        <v>0</v>
      </c>
    </row>
    <row r="1038" spans="1:11" ht="15.75" customHeight="1" x14ac:dyDescent="0.25">
      <c r="A1038" s="2">
        <v>546</v>
      </c>
      <c r="B1038" s="101" t="str">
        <f>IF('proje ve personel bilgileri'!A559&lt;&gt;0,('proje ve personel bilgileri'!A559)," ")</f>
        <v xml:space="preserve"> </v>
      </c>
      <c r="C1038" s="105"/>
      <c r="D1038" s="296"/>
      <c r="E1038" s="296"/>
      <c r="F1038" s="296"/>
      <c r="G1038" s="296"/>
      <c r="H1038" s="296"/>
      <c r="I1038" s="296"/>
      <c r="J1038" s="296"/>
      <c r="K1038" s="104">
        <f t="shared" si="60"/>
        <v>0</v>
      </c>
    </row>
    <row r="1039" spans="1:11" ht="15.75" customHeight="1" x14ac:dyDescent="0.25">
      <c r="A1039" s="1">
        <v>547</v>
      </c>
      <c r="B1039" s="101" t="str">
        <f>IF('proje ve personel bilgileri'!A560&lt;&gt;0,('proje ve personel bilgileri'!A560)," ")</f>
        <v xml:space="preserve"> </v>
      </c>
      <c r="C1039" s="105"/>
      <c r="D1039" s="296"/>
      <c r="E1039" s="296"/>
      <c r="F1039" s="296"/>
      <c r="G1039" s="296"/>
      <c r="H1039" s="296"/>
      <c r="I1039" s="296"/>
      <c r="J1039" s="296"/>
      <c r="K1039" s="104">
        <f t="shared" si="60"/>
        <v>0</v>
      </c>
    </row>
    <row r="1040" spans="1:11" ht="15.75" customHeight="1" x14ac:dyDescent="0.25">
      <c r="A1040" s="2">
        <v>548</v>
      </c>
      <c r="B1040" s="101" t="str">
        <f>IF('proje ve personel bilgileri'!A561&lt;&gt;0,('proje ve personel bilgileri'!A561)," ")</f>
        <v xml:space="preserve"> </v>
      </c>
      <c r="C1040" s="105"/>
      <c r="D1040" s="296"/>
      <c r="E1040" s="296"/>
      <c r="F1040" s="296"/>
      <c r="G1040" s="296"/>
      <c r="H1040" s="296"/>
      <c r="I1040" s="296"/>
      <c r="J1040" s="296"/>
      <c r="K1040" s="104">
        <f t="shared" si="60"/>
        <v>0</v>
      </c>
    </row>
    <row r="1041" spans="1:11" ht="15.75" customHeight="1" x14ac:dyDescent="0.25">
      <c r="A1041" s="1">
        <v>549</v>
      </c>
      <c r="B1041" s="101" t="str">
        <f>IF('proje ve personel bilgileri'!A562&lt;&gt;0,('proje ve personel bilgileri'!A562)," ")</f>
        <v xml:space="preserve"> </v>
      </c>
      <c r="C1041" s="105"/>
      <c r="D1041" s="296"/>
      <c r="E1041" s="296"/>
      <c r="F1041" s="296"/>
      <c r="G1041" s="296"/>
      <c r="H1041" s="296"/>
      <c r="I1041" s="296"/>
      <c r="J1041" s="296"/>
      <c r="K1041" s="104">
        <f t="shared" si="60"/>
        <v>0</v>
      </c>
    </row>
    <row r="1042" spans="1:11" ht="15.75" customHeight="1" x14ac:dyDescent="0.25">
      <c r="A1042" s="2">
        <v>550</v>
      </c>
      <c r="B1042" s="101" t="str">
        <f>IF('proje ve personel bilgileri'!A563&lt;&gt;0,('proje ve personel bilgileri'!A563)," ")</f>
        <v xml:space="preserve"> </v>
      </c>
      <c r="C1042" s="105"/>
      <c r="D1042" s="296"/>
      <c r="E1042" s="296"/>
      <c r="F1042" s="296"/>
      <c r="G1042" s="296"/>
      <c r="H1042" s="296"/>
      <c r="I1042" s="296"/>
      <c r="J1042" s="296"/>
      <c r="K1042" s="104">
        <f t="shared" si="60"/>
        <v>0</v>
      </c>
    </row>
    <row r="1043" spans="1:11" ht="15.75" customHeight="1" x14ac:dyDescent="0.25">
      <c r="A1043" s="1">
        <v>551</v>
      </c>
      <c r="B1043" s="101" t="str">
        <f>IF('proje ve personel bilgileri'!A564&lt;&gt;0,('proje ve personel bilgileri'!A564)," ")</f>
        <v xml:space="preserve"> </v>
      </c>
      <c r="C1043" s="105"/>
      <c r="D1043" s="296"/>
      <c r="E1043" s="296"/>
      <c r="F1043" s="296"/>
      <c r="G1043" s="296"/>
      <c r="H1043" s="296"/>
      <c r="I1043" s="296"/>
      <c r="J1043" s="296"/>
      <c r="K1043" s="104">
        <f t="shared" si="60"/>
        <v>0</v>
      </c>
    </row>
    <row r="1044" spans="1:11" ht="15.75" customHeight="1" x14ac:dyDescent="0.25">
      <c r="A1044" s="2">
        <v>552</v>
      </c>
      <c r="B1044" s="101" t="str">
        <f>IF('proje ve personel bilgileri'!A565&lt;&gt;0,('proje ve personel bilgileri'!A565)," ")</f>
        <v xml:space="preserve"> </v>
      </c>
      <c r="C1044" s="105"/>
      <c r="D1044" s="296"/>
      <c r="E1044" s="296"/>
      <c r="F1044" s="296"/>
      <c r="G1044" s="296"/>
      <c r="H1044" s="296"/>
      <c r="I1044" s="296"/>
      <c r="J1044" s="296"/>
      <c r="K1044" s="104">
        <f t="shared" si="60"/>
        <v>0</v>
      </c>
    </row>
    <row r="1045" spans="1:11" ht="15.75" customHeight="1" x14ac:dyDescent="0.25">
      <c r="A1045" s="1">
        <v>553</v>
      </c>
      <c r="B1045" s="101" t="str">
        <f>IF('proje ve personel bilgileri'!A566&lt;&gt;0,('proje ve personel bilgileri'!A566)," ")</f>
        <v xml:space="preserve"> </v>
      </c>
      <c r="C1045" s="105"/>
      <c r="D1045" s="296"/>
      <c r="E1045" s="296"/>
      <c r="F1045" s="296"/>
      <c r="G1045" s="296"/>
      <c r="H1045" s="296"/>
      <c r="I1045" s="296"/>
      <c r="J1045" s="296"/>
      <c r="K1045" s="104">
        <f t="shared" si="60"/>
        <v>0</v>
      </c>
    </row>
    <row r="1046" spans="1:11" ht="15.75" customHeight="1" x14ac:dyDescent="0.25">
      <c r="A1046" s="2">
        <v>554</v>
      </c>
      <c r="B1046" s="101" t="str">
        <f>IF('proje ve personel bilgileri'!A567&lt;&gt;0,('proje ve personel bilgileri'!A567)," ")</f>
        <v xml:space="preserve"> </v>
      </c>
      <c r="C1046" s="105"/>
      <c r="D1046" s="296"/>
      <c r="E1046" s="296"/>
      <c r="F1046" s="296"/>
      <c r="G1046" s="296"/>
      <c r="H1046" s="296"/>
      <c r="I1046" s="296"/>
      <c r="J1046" s="296"/>
      <c r="K1046" s="104">
        <f t="shared" si="60"/>
        <v>0</v>
      </c>
    </row>
    <row r="1047" spans="1:11" ht="15.75" customHeight="1" x14ac:dyDescent="0.25">
      <c r="A1047" s="1">
        <v>555</v>
      </c>
      <c r="B1047" s="101" t="str">
        <f>IF('proje ve personel bilgileri'!A568&lt;&gt;0,('proje ve personel bilgileri'!A568)," ")</f>
        <v xml:space="preserve"> </v>
      </c>
      <c r="C1047" s="105"/>
      <c r="D1047" s="296"/>
      <c r="E1047" s="296"/>
      <c r="F1047" s="296"/>
      <c r="G1047" s="296"/>
      <c r="H1047" s="296"/>
      <c r="I1047" s="296"/>
      <c r="J1047" s="296"/>
      <c r="K1047" s="104">
        <f t="shared" si="60"/>
        <v>0</v>
      </c>
    </row>
    <row r="1048" spans="1:11" ht="15.75" customHeight="1" x14ac:dyDescent="0.25">
      <c r="A1048" s="2">
        <v>556</v>
      </c>
      <c r="B1048" s="101" t="str">
        <f>IF('proje ve personel bilgileri'!A569&lt;&gt;0,('proje ve personel bilgileri'!A569)," ")</f>
        <v xml:space="preserve"> </v>
      </c>
      <c r="C1048" s="105"/>
      <c r="D1048" s="296"/>
      <c r="E1048" s="296"/>
      <c r="F1048" s="296"/>
      <c r="G1048" s="296"/>
      <c r="H1048" s="296"/>
      <c r="I1048" s="296"/>
      <c r="J1048" s="296"/>
      <c r="K1048" s="104">
        <f t="shared" si="60"/>
        <v>0</v>
      </c>
    </row>
    <row r="1049" spans="1:11" ht="15.75" customHeight="1" x14ac:dyDescent="0.25">
      <c r="A1049" s="1">
        <v>557</v>
      </c>
      <c r="B1049" s="101" t="str">
        <f>IF('proje ve personel bilgileri'!A570&lt;&gt;0,('proje ve personel bilgileri'!A570)," ")</f>
        <v xml:space="preserve"> </v>
      </c>
      <c r="C1049" s="105"/>
      <c r="D1049" s="296"/>
      <c r="E1049" s="296"/>
      <c r="F1049" s="296"/>
      <c r="G1049" s="296"/>
      <c r="H1049" s="296"/>
      <c r="I1049" s="296"/>
      <c r="J1049" s="296"/>
      <c r="K1049" s="104">
        <f t="shared" si="60"/>
        <v>0</v>
      </c>
    </row>
    <row r="1050" spans="1:11" ht="15" customHeight="1" x14ac:dyDescent="0.25">
      <c r="A1050" s="2">
        <v>558</v>
      </c>
      <c r="B1050" s="101" t="str">
        <f>IF('proje ve personel bilgileri'!A571&lt;&gt;0,('proje ve personel bilgileri'!A571)," ")</f>
        <v xml:space="preserve"> </v>
      </c>
      <c r="C1050" s="105"/>
      <c r="D1050" s="296"/>
      <c r="E1050" s="296"/>
      <c r="F1050" s="296"/>
      <c r="G1050" s="296"/>
      <c r="H1050" s="296"/>
      <c r="I1050" s="296"/>
      <c r="J1050" s="296"/>
      <c r="K1050" s="104">
        <f t="shared" si="60"/>
        <v>0</v>
      </c>
    </row>
    <row r="1051" spans="1:11" ht="15.75" customHeight="1" x14ac:dyDescent="0.25">
      <c r="A1051" s="341" t="s">
        <v>99</v>
      </c>
      <c r="B1051" s="342"/>
      <c r="C1051" s="7" t="str">
        <f t="shared" ref="C1051:J1051" si="61">IF($K$28&lt;&gt;0,SUM(C1033:C1050)," ")</f>
        <v xml:space="preserve"> </v>
      </c>
      <c r="D1051" s="8" t="str">
        <f t="shared" si="61"/>
        <v xml:space="preserve"> </v>
      </c>
      <c r="E1051" s="8" t="str">
        <f t="shared" si="61"/>
        <v xml:space="preserve"> </v>
      </c>
      <c r="F1051" s="8" t="str">
        <f t="shared" si="61"/>
        <v xml:space="preserve"> </v>
      </c>
      <c r="G1051" s="8" t="str">
        <f t="shared" si="61"/>
        <v xml:space="preserve"> </v>
      </c>
      <c r="H1051" s="8" t="str">
        <f t="shared" si="61"/>
        <v xml:space="preserve"> </v>
      </c>
      <c r="I1051" s="8" t="str">
        <f t="shared" si="61"/>
        <v xml:space="preserve"> </v>
      </c>
      <c r="J1051" s="8" t="str">
        <f t="shared" si="61"/>
        <v xml:space="preserve"> </v>
      </c>
      <c r="K1051" s="9">
        <f>SUM(K1033:K1050)+K1016</f>
        <v>0</v>
      </c>
    </row>
    <row r="1052" spans="1:11" ht="15" customHeight="1" x14ac:dyDescent="0.25">
      <c r="A1052" s="300"/>
    </row>
    <row r="1053" spans="1:11" ht="15" customHeight="1" x14ac:dyDescent="0.25">
      <c r="A1053" s="332" t="s">
        <v>100</v>
      </c>
      <c r="B1053" s="332"/>
      <c r="C1053" s="332"/>
      <c r="D1053" s="332"/>
      <c r="E1053" s="332"/>
      <c r="F1053" s="332"/>
      <c r="G1053" s="332"/>
      <c r="H1053" s="332"/>
      <c r="I1053" s="332"/>
      <c r="J1053" s="332"/>
      <c r="K1053" s="332"/>
    </row>
    <row r="1054" spans="1:11" ht="15" customHeight="1" x14ac:dyDescent="0.25">
      <c r="A1054" s="51"/>
    </row>
    <row r="1055" spans="1:11" ht="15" customHeight="1" x14ac:dyDescent="0.25">
      <c r="A1055" s="298" t="s">
        <v>101</v>
      </c>
    </row>
    <row r="1056" spans="1:11" ht="15" customHeight="1" x14ac:dyDescent="0.25">
      <c r="C1056" s="298" t="s">
        <v>102</v>
      </c>
      <c r="E1056" s="298" t="s">
        <v>103</v>
      </c>
    </row>
    <row r="1059" spans="1:11" ht="15.75" customHeight="1" x14ac:dyDescent="0.25">
      <c r="A1059" s="348" t="s">
        <v>85</v>
      </c>
      <c r="B1059" s="348"/>
      <c r="C1059" s="348"/>
      <c r="D1059" s="348"/>
      <c r="E1059" s="348"/>
      <c r="F1059" s="348"/>
      <c r="G1059" s="348"/>
      <c r="H1059" s="348"/>
      <c r="I1059" s="348"/>
      <c r="J1059" s="348"/>
      <c r="K1059" s="348"/>
    </row>
    <row r="1060" spans="1:11" ht="15" customHeight="1" x14ac:dyDescent="0.25">
      <c r="A1060" s="70"/>
      <c r="B1060" s="70"/>
      <c r="C1060" s="70"/>
      <c r="D1060" s="70"/>
      <c r="E1060" s="70"/>
      <c r="F1060" s="78">
        <f>'proje ve personel bilgileri'!$B$5</f>
        <v>0</v>
      </c>
      <c r="G1060" s="72">
        <f>IF('proje ve personel bilgileri'!$B$6=1,"/ Şubat ayına aittir.",(IF('proje ve personel bilgileri'!$B$6=2,"/ Ağustos ayına aittir.",0)))</f>
        <v>0</v>
      </c>
      <c r="H1060" s="70"/>
      <c r="I1060" s="70"/>
      <c r="J1060" s="70"/>
      <c r="K1060" s="70"/>
    </row>
    <row r="1061" spans="1:11" ht="18.75" customHeight="1" x14ac:dyDescent="0.25">
      <c r="K1061" s="4" t="s">
        <v>86</v>
      </c>
    </row>
    <row r="1062" spans="1:11" ht="15.75" customHeight="1" x14ac:dyDescent="0.25">
      <c r="A1062" s="349" t="s">
        <v>2</v>
      </c>
      <c r="B1062" s="350"/>
      <c r="C1062" s="351">
        <f>'proje ve personel bilgileri'!$B$2</f>
        <v>0</v>
      </c>
      <c r="D1062" s="352"/>
      <c r="E1062" s="352"/>
      <c r="F1062" s="352"/>
      <c r="G1062" s="352"/>
      <c r="H1062" s="352"/>
      <c r="I1062" s="352"/>
      <c r="J1062" s="352"/>
      <c r="K1062" s="353"/>
    </row>
    <row r="1063" spans="1:11" ht="15.75" customHeight="1" x14ac:dyDescent="0.25">
      <c r="A1063" s="354" t="s">
        <v>4</v>
      </c>
      <c r="B1063" s="355"/>
      <c r="C1063" s="356">
        <f>'proje ve personel bilgileri'!$B$3</f>
        <v>0</v>
      </c>
      <c r="D1063" s="357"/>
      <c r="E1063" s="357"/>
      <c r="F1063" s="357"/>
      <c r="G1063" s="357"/>
      <c r="H1063" s="357"/>
      <c r="I1063" s="357"/>
      <c r="J1063" s="357"/>
      <c r="K1063" s="358"/>
    </row>
    <row r="1064" spans="1:11" ht="15" customHeight="1" x14ac:dyDescent="0.25">
      <c r="A1064" s="343" t="s">
        <v>87</v>
      </c>
      <c r="B1064" s="343" t="s">
        <v>15</v>
      </c>
      <c r="C1064" s="343" t="s">
        <v>88</v>
      </c>
      <c r="D1064" s="344" t="s">
        <v>89</v>
      </c>
      <c r="E1064" s="346"/>
      <c r="F1064" s="347"/>
      <c r="G1064" s="343" t="s">
        <v>90</v>
      </c>
      <c r="H1064" s="333" t="s">
        <v>91</v>
      </c>
      <c r="I1064" s="333" t="s">
        <v>92</v>
      </c>
      <c r="J1064" s="333" t="s">
        <v>93</v>
      </c>
      <c r="K1064" s="336" t="s">
        <v>94</v>
      </c>
    </row>
    <row r="1065" spans="1:11" ht="15.75" customHeight="1" x14ac:dyDescent="0.25">
      <c r="A1065" s="338"/>
      <c r="B1065" s="338"/>
      <c r="C1065" s="338"/>
      <c r="D1065" s="345"/>
      <c r="E1065" s="339" t="s">
        <v>95</v>
      </c>
      <c r="F1065" s="340"/>
      <c r="G1065" s="338"/>
      <c r="H1065" s="334"/>
      <c r="I1065" s="334"/>
      <c r="J1065" s="334"/>
      <c r="K1065" s="337"/>
    </row>
    <row r="1066" spans="1:11" ht="60.75" customHeight="1" x14ac:dyDescent="0.25">
      <c r="A1066" s="338"/>
      <c r="B1066" s="338"/>
      <c r="C1066" s="338"/>
      <c r="D1066" s="345"/>
      <c r="E1066" s="5" t="s">
        <v>104</v>
      </c>
      <c r="F1066" s="5" t="s">
        <v>97</v>
      </c>
      <c r="G1066" s="338"/>
      <c r="H1066" s="334"/>
      <c r="I1066" s="335"/>
      <c r="J1066" s="335"/>
      <c r="K1066" s="338"/>
    </row>
    <row r="1067" spans="1:11" ht="15.75" customHeight="1" x14ac:dyDescent="0.25">
      <c r="A1067" s="338"/>
      <c r="B1067" s="338"/>
      <c r="C1067" s="338"/>
      <c r="D1067" s="345"/>
      <c r="E1067" s="6" t="s">
        <v>98</v>
      </c>
      <c r="F1067" s="6" t="s">
        <v>98</v>
      </c>
      <c r="G1067" s="294" t="s">
        <v>98</v>
      </c>
      <c r="H1067" s="294" t="s">
        <v>98</v>
      </c>
      <c r="I1067" s="297" t="s">
        <v>98</v>
      </c>
      <c r="J1067" s="6" t="s">
        <v>98</v>
      </c>
      <c r="K1067" s="338"/>
    </row>
    <row r="1068" spans="1:11" ht="15.75" customHeight="1" x14ac:dyDescent="0.25">
      <c r="A1068" s="1">
        <v>559</v>
      </c>
      <c r="B1068" s="101" t="str">
        <f>IF('proje ve personel bilgileri'!A572&lt;&gt;0,('proje ve personel bilgileri'!A572)," ")</f>
        <v xml:space="preserve"> </v>
      </c>
      <c r="C1068" s="102"/>
      <c r="D1068" s="103"/>
      <c r="E1068" s="103"/>
      <c r="F1068" s="103"/>
      <c r="G1068" s="103"/>
      <c r="H1068" s="103"/>
      <c r="I1068" s="103"/>
      <c r="J1068" s="103"/>
      <c r="K1068" s="104">
        <f t="shared" ref="K1068:K1085" si="62">IF(D1068&lt;&gt;0,SUM(D1068+E1068+F1068+G1068-H1068-I1068-J1068),0)</f>
        <v>0</v>
      </c>
    </row>
    <row r="1069" spans="1:11" ht="15.75" customHeight="1" x14ac:dyDescent="0.25">
      <c r="A1069" s="2">
        <v>560</v>
      </c>
      <c r="B1069" s="101" t="str">
        <f>IF('proje ve personel bilgileri'!A573&lt;&gt;0,('proje ve personel bilgileri'!A573)," ")</f>
        <v xml:space="preserve"> </v>
      </c>
      <c r="C1069" s="105"/>
      <c r="D1069" s="296"/>
      <c r="E1069" s="296"/>
      <c r="F1069" s="296"/>
      <c r="G1069" s="296"/>
      <c r="H1069" s="296"/>
      <c r="I1069" s="296"/>
      <c r="J1069" s="296"/>
      <c r="K1069" s="104">
        <f t="shared" si="62"/>
        <v>0</v>
      </c>
    </row>
    <row r="1070" spans="1:11" ht="15.75" customHeight="1" x14ac:dyDescent="0.25">
      <c r="A1070" s="1">
        <v>561</v>
      </c>
      <c r="B1070" s="101" t="str">
        <f>IF('proje ve personel bilgileri'!A574&lt;&gt;0,('proje ve personel bilgileri'!A574)," ")</f>
        <v xml:space="preserve"> </v>
      </c>
      <c r="C1070" s="105"/>
      <c r="D1070" s="296"/>
      <c r="E1070" s="296"/>
      <c r="F1070" s="296"/>
      <c r="G1070" s="296"/>
      <c r="H1070" s="296"/>
      <c r="I1070" s="296"/>
      <c r="J1070" s="296"/>
      <c r="K1070" s="104">
        <f t="shared" si="62"/>
        <v>0</v>
      </c>
    </row>
    <row r="1071" spans="1:11" ht="15.75" customHeight="1" x14ac:dyDescent="0.25">
      <c r="A1071" s="2">
        <v>562</v>
      </c>
      <c r="B1071" s="101" t="str">
        <f>IF('proje ve personel bilgileri'!A575&lt;&gt;0,('proje ve personel bilgileri'!A575)," ")</f>
        <v xml:space="preserve"> </v>
      </c>
      <c r="C1071" s="105"/>
      <c r="D1071" s="296"/>
      <c r="E1071" s="296"/>
      <c r="F1071" s="296"/>
      <c r="G1071" s="296"/>
      <c r="H1071" s="296"/>
      <c r="I1071" s="296"/>
      <c r="J1071" s="296"/>
      <c r="K1071" s="104">
        <f t="shared" si="62"/>
        <v>0</v>
      </c>
    </row>
    <row r="1072" spans="1:11" ht="15.75" customHeight="1" x14ac:dyDescent="0.25">
      <c r="A1072" s="1">
        <v>563</v>
      </c>
      <c r="B1072" s="101" t="str">
        <f>IF('proje ve personel bilgileri'!A576&lt;&gt;0,('proje ve personel bilgileri'!A576)," ")</f>
        <v xml:space="preserve"> </v>
      </c>
      <c r="C1072" s="105"/>
      <c r="D1072" s="296"/>
      <c r="E1072" s="296"/>
      <c r="F1072" s="296"/>
      <c r="G1072" s="296"/>
      <c r="H1072" s="296"/>
      <c r="I1072" s="296"/>
      <c r="J1072" s="296"/>
      <c r="K1072" s="104">
        <f t="shared" si="62"/>
        <v>0</v>
      </c>
    </row>
    <row r="1073" spans="1:11" ht="15.75" customHeight="1" x14ac:dyDescent="0.25">
      <c r="A1073" s="2">
        <v>564</v>
      </c>
      <c r="B1073" s="101" t="str">
        <f>IF('proje ve personel bilgileri'!A577&lt;&gt;0,('proje ve personel bilgileri'!A577)," ")</f>
        <v xml:space="preserve"> </v>
      </c>
      <c r="C1073" s="105"/>
      <c r="D1073" s="296"/>
      <c r="E1073" s="296"/>
      <c r="F1073" s="296"/>
      <c r="G1073" s="296"/>
      <c r="H1073" s="296"/>
      <c r="I1073" s="296"/>
      <c r="J1073" s="296"/>
      <c r="K1073" s="104">
        <f t="shared" si="62"/>
        <v>0</v>
      </c>
    </row>
    <row r="1074" spans="1:11" ht="15.75" customHeight="1" x14ac:dyDescent="0.25">
      <c r="A1074" s="1">
        <v>565</v>
      </c>
      <c r="B1074" s="101" t="str">
        <f>IF('proje ve personel bilgileri'!A578&lt;&gt;0,('proje ve personel bilgileri'!A578)," ")</f>
        <v xml:space="preserve"> </v>
      </c>
      <c r="C1074" s="105"/>
      <c r="D1074" s="296"/>
      <c r="E1074" s="296"/>
      <c r="F1074" s="296"/>
      <c r="G1074" s="296"/>
      <c r="H1074" s="296"/>
      <c r="I1074" s="296"/>
      <c r="J1074" s="296"/>
      <c r="K1074" s="104">
        <f t="shared" si="62"/>
        <v>0</v>
      </c>
    </row>
    <row r="1075" spans="1:11" ht="15.75" customHeight="1" x14ac:dyDescent="0.25">
      <c r="A1075" s="2">
        <v>566</v>
      </c>
      <c r="B1075" s="101" t="str">
        <f>IF('proje ve personel bilgileri'!A579&lt;&gt;0,('proje ve personel bilgileri'!A579)," ")</f>
        <v xml:space="preserve"> </v>
      </c>
      <c r="C1075" s="105"/>
      <c r="D1075" s="296"/>
      <c r="E1075" s="296"/>
      <c r="F1075" s="296"/>
      <c r="G1075" s="296"/>
      <c r="H1075" s="296"/>
      <c r="I1075" s="296"/>
      <c r="J1075" s="296"/>
      <c r="K1075" s="104">
        <f t="shared" si="62"/>
        <v>0</v>
      </c>
    </row>
    <row r="1076" spans="1:11" ht="15.75" customHeight="1" x14ac:dyDescent="0.25">
      <c r="A1076" s="1">
        <v>567</v>
      </c>
      <c r="B1076" s="101" t="str">
        <f>IF('proje ve personel bilgileri'!A580&lt;&gt;0,('proje ve personel bilgileri'!A580)," ")</f>
        <v xml:space="preserve"> </v>
      </c>
      <c r="C1076" s="105"/>
      <c r="D1076" s="296"/>
      <c r="E1076" s="296"/>
      <c r="F1076" s="296"/>
      <c r="G1076" s="296"/>
      <c r="H1076" s="296"/>
      <c r="I1076" s="296"/>
      <c r="J1076" s="296"/>
      <c r="K1076" s="104">
        <f t="shared" si="62"/>
        <v>0</v>
      </c>
    </row>
    <row r="1077" spans="1:11" ht="15.75" customHeight="1" x14ac:dyDescent="0.25">
      <c r="A1077" s="2">
        <v>568</v>
      </c>
      <c r="B1077" s="101" t="str">
        <f>IF('proje ve personel bilgileri'!A581&lt;&gt;0,('proje ve personel bilgileri'!A581)," ")</f>
        <v xml:space="preserve"> </v>
      </c>
      <c r="C1077" s="105"/>
      <c r="D1077" s="296"/>
      <c r="E1077" s="296"/>
      <c r="F1077" s="296"/>
      <c r="G1077" s="296"/>
      <c r="H1077" s="296"/>
      <c r="I1077" s="296"/>
      <c r="J1077" s="296"/>
      <c r="K1077" s="104">
        <f t="shared" si="62"/>
        <v>0</v>
      </c>
    </row>
    <row r="1078" spans="1:11" ht="15.75" customHeight="1" x14ac:dyDescent="0.25">
      <c r="A1078" s="1">
        <v>569</v>
      </c>
      <c r="B1078" s="101" t="str">
        <f>IF('proje ve personel bilgileri'!A582&lt;&gt;0,('proje ve personel bilgileri'!A582)," ")</f>
        <v xml:space="preserve"> </v>
      </c>
      <c r="C1078" s="105"/>
      <c r="D1078" s="296"/>
      <c r="E1078" s="296"/>
      <c r="F1078" s="296"/>
      <c r="G1078" s="296"/>
      <c r="H1078" s="296"/>
      <c r="I1078" s="296"/>
      <c r="J1078" s="296"/>
      <c r="K1078" s="104">
        <f t="shared" si="62"/>
        <v>0</v>
      </c>
    </row>
    <row r="1079" spans="1:11" ht="15.75" customHeight="1" x14ac:dyDescent="0.25">
      <c r="A1079" s="2">
        <v>570</v>
      </c>
      <c r="B1079" s="101" t="str">
        <f>IF('proje ve personel bilgileri'!A583&lt;&gt;0,('proje ve personel bilgileri'!A583)," ")</f>
        <v xml:space="preserve"> </v>
      </c>
      <c r="C1079" s="105"/>
      <c r="D1079" s="296"/>
      <c r="E1079" s="296"/>
      <c r="F1079" s="296"/>
      <c r="G1079" s="296"/>
      <c r="H1079" s="296"/>
      <c r="I1079" s="296"/>
      <c r="J1079" s="296"/>
      <c r="K1079" s="104">
        <f t="shared" si="62"/>
        <v>0</v>
      </c>
    </row>
    <row r="1080" spans="1:11" ht="15.75" customHeight="1" x14ac:dyDescent="0.25">
      <c r="A1080" s="1">
        <v>571</v>
      </c>
      <c r="B1080" s="101" t="str">
        <f>IF('proje ve personel bilgileri'!A584&lt;&gt;0,('proje ve personel bilgileri'!A584)," ")</f>
        <v xml:space="preserve"> </v>
      </c>
      <c r="C1080" s="105"/>
      <c r="D1080" s="296"/>
      <c r="E1080" s="296"/>
      <c r="F1080" s="296"/>
      <c r="G1080" s="296"/>
      <c r="H1080" s="296"/>
      <c r="I1080" s="296"/>
      <c r="J1080" s="296"/>
      <c r="K1080" s="104">
        <f t="shared" si="62"/>
        <v>0</v>
      </c>
    </row>
    <row r="1081" spans="1:11" ht="15.75" customHeight="1" x14ac:dyDescent="0.25">
      <c r="A1081" s="2">
        <v>572</v>
      </c>
      <c r="B1081" s="101" t="str">
        <f>IF('proje ve personel bilgileri'!A585&lt;&gt;0,('proje ve personel bilgileri'!A585)," ")</f>
        <v xml:space="preserve"> </v>
      </c>
      <c r="C1081" s="105"/>
      <c r="D1081" s="296"/>
      <c r="E1081" s="296"/>
      <c r="F1081" s="296"/>
      <c r="G1081" s="296"/>
      <c r="H1081" s="296"/>
      <c r="I1081" s="296"/>
      <c r="J1081" s="296"/>
      <c r="K1081" s="104">
        <f t="shared" si="62"/>
        <v>0</v>
      </c>
    </row>
    <row r="1082" spans="1:11" ht="15.75" customHeight="1" x14ac:dyDescent="0.25">
      <c r="A1082" s="1">
        <v>573</v>
      </c>
      <c r="B1082" s="101" t="str">
        <f>IF('proje ve personel bilgileri'!A586&lt;&gt;0,('proje ve personel bilgileri'!A586)," ")</f>
        <v xml:space="preserve"> </v>
      </c>
      <c r="C1082" s="105"/>
      <c r="D1082" s="296"/>
      <c r="E1082" s="296"/>
      <c r="F1082" s="296"/>
      <c r="G1082" s="296"/>
      <c r="H1082" s="296"/>
      <c r="I1082" s="296"/>
      <c r="J1082" s="296"/>
      <c r="K1082" s="104">
        <f t="shared" si="62"/>
        <v>0</v>
      </c>
    </row>
    <row r="1083" spans="1:11" ht="15.75" customHeight="1" x14ac:dyDescent="0.25">
      <c r="A1083" s="2">
        <v>574</v>
      </c>
      <c r="B1083" s="101" t="str">
        <f>IF('proje ve personel bilgileri'!A587&lt;&gt;0,('proje ve personel bilgileri'!A587)," ")</f>
        <v xml:space="preserve"> </v>
      </c>
      <c r="C1083" s="105"/>
      <c r="D1083" s="296"/>
      <c r="E1083" s="296"/>
      <c r="F1083" s="296"/>
      <c r="G1083" s="296"/>
      <c r="H1083" s="296"/>
      <c r="I1083" s="296"/>
      <c r="J1083" s="296"/>
      <c r="K1083" s="104">
        <f t="shared" si="62"/>
        <v>0</v>
      </c>
    </row>
    <row r="1084" spans="1:11" ht="15.75" customHeight="1" x14ac:dyDescent="0.25">
      <c r="A1084" s="1">
        <v>575</v>
      </c>
      <c r="B1084" s="101" t="str">
        <f>IF('proje ve personel bilgileri'!A588&lt;&gt;0,('proje ve personel bilgileri'!A588)," ")</f>
        <v xml:space="preserve"> </v>
      </c>
      <c r="C1084" s="105"/>
      <c r="D1084" s="296"/>
      <c r="E1084" s="296"/>
      <c r="F1084" s="296"/>
      <c r="G1084" s="296"/>
      <c r="H1084" s="296"/>
      <c r="I1084" s="296"/>
      <c r="J1084" s="296"/>
      <c r="K1084" s="104">
        <f t="shared" si="62"/>
        <v>0</v>
      </c>
    </row>
    <row r="1085" spans="1:11" ht="15" customHeight="1" x14ac:dyDescent="0.25">
      <c r="A1085" s="2">
        <v>576</v>
      </c>
      <c r="B1085" s="101" t="str">
        <f>IF('proje ve personel bilgileri'!A589&lt;&gt;0,('proje ve personel bilgileri'!A589)," ")</f>
        <v xml:space="preserve"> </v>
      </c>
      <c r="C1085" s="105"/>
      <c r="D1085" s="296"/>
      <c r="E1085" s="296"/>
      <c r="F1085" s="296"/>
      <c r="G1085" s="296"/>
      <c r="H1085" s="296"/>
      <c r="I1085" s="296"/>
      <c r="J1085" s="296"/>
      <c r="K1085" s="104">
        <f t="shared" si="62"/>
        <v>0</v>
      </c>
    </row>
    <row r="1086" spans="1:11" ht="15.75" customHeight="1" x14ac:dyDescent="0.25">
      <c r="A1086" s="341" t="s">
        <v>99</v>
      </c>
      <c r="B1086" s="342"/>
      <c r="C1086" s="7" t="str">
        <f t="shared" ref="C1086:J1086" si="63">IF($K$28&lt;&gt;0,SUM(C1068:C1085)," ")</f>
        <v xml:space="preserve"> </v>
      </c>
      <c r="D1086" s="8" t="str">
        <f t="shared" si="63"/>
        <v xml:space="preserve"> </v>
      </c>
      <c r="E1086" s="8" t="str">
        <f t="shared" si="63"/>
        <v xml:space="preserve"> </v>
      </c>
      <c r="F1086" s="8" t="str">
        <f t="shared" si="63"/>
        <v xml:space="preserve"> </v>
      </c>
      <c r="G1086" s="8" t="str">
        <f t="shared" si="63"/>
        <v xml:space="preserve"> </v>
      </c>
      <c r="H1086" s="8" t="str">
        <f t="shared" si="63"/>
        <v xml:space="preserve"> </v>
      </c>
      <c r="I1086" s="8" t="str">
        <f t="shared" si="63"/>
        <v xml:space="preserve"> </v>
      </c>
      <c r="J1086" s="8" t="str">
        <f t="shared" si="63"/>
        <v xml:space="preserve"> </v>
      </c>
      <c r="K1086" s="9">
        <f>SUM(K1068:K1085)+K1051</f>
        <v>0</v>
      </c>
    </row>
    <row r="1087" spans="1:11" ht="15" customHeight="1" x14ac:dyDescent="0.25">
      <c r="A1087" s="300"/>
    </row>
    <row r="1088" spans="1:11" ht="15" customHeight="1" x14ac:dyDescent="0.25">
      <c r="A1088" s="332" t="s">
        <v>100</v>
      </c>
      <c r="B1088" s="332"/>
      <c r="C1088" s="332"/>
      <c r="D1088" s="332"/>
      <c r="E1088" s="332"/>
      <c r="F1088" s="332"/>
      <c r="G1088" s="332"/>
      <c r="H1088" s="332"/>
      <c r="I1088" s="332"/>
      <c r="J1088" s="332"/>
      <c r="K1088" s="332"/>
    </row>
    <row r="1089" spans="1:11" ht="15" customHeight="1" x14ac:dyDescent="0.25">
      <c r="A1089" s="51"/>
    </row>
    <row r="1090" spans="1:11" ht="15" customHeight="1" x14ac:dyDescent="0.25">
      <c r="A1090" s="298" t="s">
        <v>101</v>
      </c>
    </row>
    <row r="1091" spans="1:11" ht="15" customHeight="1" x14ac:dyDescent="0.25">
      <c r="C1091" s="298" t="s">
        <v>102</v>
      </c>
      <c r="E1091" s="298" t="s">
        <v>103</v>
      </c>
    </row>
    <row r="1094" spans="1:11" ht="15.75" customHeight="1" x14ac:dyDescent="0.25">
      <c r="A1094" s="348" t="s">
        <v>85</v>
      </c>
      <c r="B1094" s="348"/>
      <c r="C1094" s="348"/>
      <c r="D1094" s="348"/>
      <c r="E1094" s="348"/>
      <c r="F1094" s="348"/>
      <c r="G1094" s="348"/>
      <c r="H1094" s="348"/>
      <c r="I1094" s="348"/>
      <c r="J1094" s="348"/>
      <c r="K1094" s="348"/>
    </row>
    <row r="1095" spans="1:11" ht="15" customHeight="1" x14ac:dyDescent="0.25">
      <c r="A1095" s="70"/>
      <c r="B1095" s="70"/>
      <c r="C1095" s="70"/>
      <c r="D1095" s="70"/>
      <c r="E1095" s="70"/>
      <c r="F1095" s="78">
        <f>'proje ve personel bilgileri'!$B$5</f>
        <v>0</v>
      </c>
      <c r="G1095" s="72">
        <f>IF('proje ve personel bilgileri'!$B$6=1,"/ Şubat ayına aittir.",(IF('proje ve personel bilgileri'!$B$6=2,"/ Ağustos ayına aittir.",0)))</f>
        <v>0</v>
      </c>
      <c r="H1095" s="70"/>
      <c r="I1095" s="70"/>
      <c r="J1095" s="70"/>
      <c r="K1095" s="70"/>
    </row>
    <row r="1096" spans="1:11" ht="18.75" customHeight="1" x14ac:dyDescent="0.25">
      <c r="K1096" s="4" t="s">
        <v>86</v>
      </c>
    </row>
    <row r="1097" spans="1:11" ht="15.75" customHeight="1" x14ac:dyDescent="0.25">
      <c r="A1097" s="349" t="s">
        <v>2</v>
      </c>
      <c r="B1097" s="350"/>
      <c r="C1097" s="351">
        <f>'proje ve personel bilgileri'!$B$2</f>
        <v>0</v>
      </c>
      <c r="D1097" s="352"/>
      <c r="E1097" s="352"/>
      <c r="F1097" s="352"/>
      <c r="G1097" s="352"/>
      <c r="H1097" s="352"/>
      <c r="I1097" s="352"/>
      <c r="J1097" s="352"/>
      <c r="K1097" s="353"/>
    </row>
    <row r="1098" spans="1:11" ht="15.75" customHeight="1" x14ac:dyDescent="0.25">
      <c r="A1098" s="354" t="s">
        <v>4</v>
      </c>
      <c r="B1098" s="355"/>
      <c r="C1098" s="356">
        <f>'proje ve personel bilgileri'!$B$3</f>
        <v>0</v>
      </c>
      <c r="D1098" s="357"/>
      <c r="E1098" s="357"/>
      <c r="F1098" s="357"/>
      <c r="G1098" s="357"/>
      <c r="H1098" s="357"/>
      <c r="I1098" s="357"/>
      <c r="J1098" s="357"/>
      <c r="K1098" s="358"/>
    </row>
    <row r="1099" spans="1:11" ht="15" customHeight="1" x14ac:dyDescent="0.25">
      <c r="A1099" s="343" t="s">
        <v>87</v>
      </c>
      <c r="B1099" s="343" t="s">
        <v>15</v>
      </c>
      <c r="C1099" s="343" t="s">
        <v>88</v>
      </c>
      <c r="D1099" s="344" t="s">
        <v>89</v>
      </c>
      <c r="E1099" s="346"/>
      <c r="F1099" s="347"/>
      <c r="G1099" s="343" t="s">
        <v>90</v>
      </c>
      <c r="H1099" s="333" t="s">
        <v>91</v>
      </c>
      <c r="I1099" s="333" t="s">
        <v>92</v>
      </c>
      <c r="J1099" s="333" t="s">
        <v>93</v>
      </c>
      <c r="K1099" s="336" t="s">
        <v>94</v>
      </c>
    </row>
    <row r="1100" spans="1:11" ht="15.75" customHeight="1" x14ac:dyDescent="0.25">
      <c r="A1100" s="338"/>
      <c r="B1100" s="338"/>
      <c r="C1100" s="338"/>
      <c r="D1100" s="345"/>
      <c r="E1100" s="339" t="s">
        <v>95</v>
      </c>
      <c r="F1100" s="340"/>
      <c r="G1100" s="338"/>
      <c r="H1100" s="334"/>
      <c r="I1100" s="334"/>
      <c r="J1100" s="334"/>
      <c r="K1100" s="337"/>
    </row>
    <row r="1101" spans="1:11" ht="60.75" customHeight="1" x14ac:dyDescent="0.25">
      <c r="A1101" s="338"/>
      <c r="B1101" s="338"/>
      <c r="C1101" s="338"/>
      <c r="D1101" s="345"/>
      <c r="E1101" s="5" t="s">
        <v>104</v>
      </c>
      <c r="F1101" s="5" t="s">
        <v>97</v>
      </c>
      <c r="G1101" s="338"/>
      <c r="H1101" s="334"/>
      <c r="I1101" s="335"/>
      <c r="J1101" s="335"/>
      <c r="K1101" s="338"/>
    </row>
    <row r="1102" spans="1:11" ht="15.75" customHeight="1" x14ac:dyDescent="0.25">
      <c r="A1102" s="338"/>
      <c r="B1102" s="338"/>
      <c r="C1102" s="338"/>
      <c r="D1102" s="345"/>
      <c r="E1102" s="6" t="s">
        <v>98</v>
      </c>
      <c r="F1102" s="6" t="s">
        <v>98</v>
      </c>
      <c r="G1102" s="294" t="s">
        <v>98</v>
      </c>
      <c r="H1102" s="294" t="s">
        <v>98</v>
      </c>
      <c r="I1102" s="297" t="s">
        <v>98</v>
      </c>
      <c r="J1102" s="6" t="s">
        <v>98</v>
      </c>
      <c r="K1102" s="338"/>
    </row>
    <row r="1103" spans="1:11" ht="15.75" customHeight="1" x14ac:dyDescent="0.25">
      <c r="A1103" s="1">
        <v>577</v>
      </c>
      <c r="B1103" s="101" t="str">
        <f>IF('proje ve personel bilgileri'!A590&lt;&gt;0,('proje ve personel bilgileri'!A590)," ")</f>
        <v xml:space="preserve"> </v>
      </c>
      <c r="C1103" s="102"/>
      <c r="D1103" s="103"/>
      <c r="E1103" s="103"/>
      <c r="F1103" s="103"/>
      <c r="G1103" s="103"/>
      <c r="H1103" s="103"/>
      <c r="I1103" s="103"/>
      <c r="J1103" s="103"/>
      <c r="K1103" s="104">
        <f t="shared" ref="K1103:K1120" si="64">IF(D1103&lt;&gt;0,SUM(D1103+E1103+F1103+G1103-H1103-I1103-J1103),0)</f>
        <v>0</v>
      </c>
    </row>
    <row r="1104" spans="1:11" ht="15.75" customHeight="1" x14ac:dyDescent="0.25">
      <c r="A1104" s="2">
        <v>578</v>
      </c>
      <c r="B1104" s="101" t="str">
        <f>IF('proje ve personel bilgileri'!A591&lt;&gt;0,('proje ve personel bilgileri'!A591)," ")</f>
        <v xml:space="preserve"> </v>
      </c>
      <c r="C1104" s="105"/>
      <c r="D1104" s="296"/>
      <c r="E1104" s="296"/>
      <c r="F1104" s="296"/>
      <c r="G1104" s="296"/>
      <c r="H1104" s="296"/>
      <c r="I1104" s="296"/>
      <c r="J1104" s="296"/>
      <c r="K1104" s="104">
        <f t="shared" si="64"/>
        <v>0</v>
      </c>
    </row>
    <row r="1105" spans="1:11" ht="15.75" customHeight="1" x14ac:dyDescent="0.25">
      <c r="A1105" s="1">
        <v>579</v>
      </c>
      <c r="B1105" s="101" t="str">
        <f>IF('proje ve personel bilgileri'!A592&lt;&gt;0,('proje ve personel bilgileri'!A592)," ")</f>
        <v xml:space="preserve"> </v>
      </c>
      <c r="C1105" s="105"/>
      <c r="D1105" s="296"/>
      <c r="E1105" s="296"/>
      <c r="F1105" s="296"/>
      <c r="G1105" s="296"/>
      <c r="H1105" s="296"/>
      <c r="I1105" s="296"/>
      <c r="J1105" s="296"/>
      <c r="K1105" s="104">
        <f t="shared" si="64"/>
        <v>0</v>
      </c>
    </row>
    <row r="1106" spans="1:11" ht="15.75" customHeight="1" x14ac:dyDescent="0.25">
      <c r="A1106" s="2">
        <v>580</v>
      </c>
      <c r="B1106" s="101" t="str">
        <f>IF('proje ve personel bilgileri'!A593&lt;&gt;0,('proje ve personel bilgileri'!A593)," ")</f>
        <v xml:space="preserve"> </v>
      </c>
      <c r="C1106" s="105"/>
      <c r="D1106" s="296"/>
      <c r="E1106" s="296"/>
      <c r="F1106" s="296"/>
      <c r="G1106" s="296"/>
      <c r="H1106" s="296"/>
      <c r="I1106" s="296"/>
      <c r="J1106" s="296"/>
      <c r="K1106" s="104">
        <f t="shared" si="64"/>
        <v>0</v>
      </c>
    </row>
    <row r="1107" spans="1:11" ht="15.75" customHeight="1" x14ac:dyDescent="0.25">
      <c r="A1107" s="1">
        <v>581</v>
      </c>
      <c r="B1107" s="101" t="str">
        <f>IF('proje ve personel bilgileri'!A594&lt;&gt;0,('proje ve personel bilgileri'!A594)," ")</f>
        <v xml:space="preserve"> </v>
      </c>
      <c r="C1107" s="105"/>
      <c r="D1107" s="296"/>
      <c r="E1107" s="296"/>
      <c r="F1107" s="296"/>
      <c r="G1107" s="296"/>
      <c r="H1107" s="296"/>
      <c r="I1107" s="296"/>
      <c r="J1107" s="296"/>
      <c r="K1107" s="104">
        <f t="shared" si="64"/>
        <v>0</v>
      </c>
    </row>
    <row r="1108" spans="1:11" ht="15.75" customHeight="1" x14ac:dyDescent="0.25">
      <c r="A1108" s="2">
        <v>582</v>
      </c>
      <c r="B1108" s="101" t="str">
        <f>IF('proje ve personel bilgileri'!A595&lt;&gt;0,('proje ve personel bilgileri'!A595)," ")</f>
        <v xml:space="preserve"> </v>
      </c>
      <c r="C1108" s="105"/>
      <c r="D1108" s="296"/>
      <c r="E1108" s="296"/>
      <c r="F1108" s="296"/>
      <c r="G1108" s="296"/>
      <c r="H1108" s="296"/>
      <c r="I1108" s="296"/>
      <c r="J1108" s="296"/>
      <c r="K1108" s="104">
        <f t="shared" si="64"/>
        <v>0</v>
      </c>
    </row>
    <row r="1109" spans="1:11" ht="15.75" customHeight="1" x14ac:dyDescent="0.25">
      <c r="A1109" s="1">
        <v>583</v>
      </c>
      <c r="B1109" s="101" t="str">
        <f>IF('proje ve personel bilgileri'!A596&lt;&gt;0,('proje ve personel bilgileri'!A596)," ")</f>
        <v xml:space="preserve"> </v>
      </c>
      <c r="C1109" s="105"/>
      <c r="D1109" s="296"/>
      <c r="E1109" s="296"/>
      <c r="F1109" s="296"/>
      <c r="G1109" s="296"/>
      <c r="H1109" s="296"/>
      <c r="I1109" s="296"/>
      <c r="J1109" s="296"/>
      <c r="K1109" s="104">
        <f t="shared" si="64"/>
        <v>0</v>
      </c>
    </row>
    <row r="1110" spans="1:11" ht="15.75" customHeight="1" x14ac:dyDescent="0.25">
      <c r="A1110" s="2">
        <v>584</v>
      </c>
      <c r="B1110" s="101" t="str">
        <f>IF('proje ve personel bilgileri'!A597&lt;&gt;0,('proje ve personel bilgileri'!A597)," ")</f>
        <v xml:space="preserve"> </v>
      </c>
      <c r="C1110" s="105"/>
      <c r="D1110" s="296"/>
      <c r="E1110" s="296"/>
      <c r="F1110" s="296"/>
      <c r="G1110" s="296"/>
      <c r="H1110" s="296"/>
      <c r="I1110" s="296"/>
      <c r="J1110" s="296"/>
      <c r="K1110" s="104">
        <f t="shared" si="64"/>
        <v>0</v>
      </c>
    </row>
    <row r="1111" spans="1:11" ht="15.75" customHeight="1" x14ac:dyDescent="0.25">
      <c r="A1111" s="1">
        <v>585</v>
      </c>
      <c r="B1111" s="101" t="str">
        <f>IF('proje ve personel bilgileri'!A598&lt;&gt;0,('proje ve personel bilgileri'!A598)," ")</f>
        <v xml:space="preserve"> </v>
      </c>
      <c r="C1111" s="105"/>
      <c r="D1111" s="296"/>
      <c r="E1111" s="296"/>
      <c r="F1111" s="296"/>
      <c r="G1111" s="296"/>
      <c r="H1111" s="296"/>
      <c r="I1111" s="296"/>
      <c r="J1111" s="296"/>
      <c r="K1111" s="104">
        <f t="shared" si="64"/>
        <v>0</v>
      </c>
    </row>
    <row r="1112" spans="1:11" ht="15.75" customHeight="1" x14ac:dyDescent="0.25">
      <c r="A1112" s="2">
        <v>586</v>
      </c>
      <c r="B1112" s="101" t="str">
        <f>IF('proje ve personel bilgileri'!A599&lt;&gt;0,('proje ve personel bilgileri'!A599)," ")</f>
        <v xml:space="preserve"> </v>
      </c>
      <c r="C1112" s="105"/>
      <c r="D1112" s="296"/>
      <c r="E1112" s="296"/>
      <c r="F1112" s="296"/>
      <c r="G1112" s="296"/>
      <c r="H1112" s="296"/>
      <c r="I1112" s="296"/>
      <c r="J1112" s="296"/>
      <c r="K1112" s="104">
        <f t="shared" si="64"/>
        <v>0</v>
      </c>
    </row>
    <row r="1113" spans="1:11" ht="15.75" customHeight="1" x14ac:dyDescent="0.25">
      <c r="A1113" s="1">
        <v>587</v>
      </c>
      <c r="B1113" s="101" t="str">
        <f>IF('proje ve personel bilgileri'!A600&lt;&gt;0,('proje ve personel bilgileri'!A600)," ")</f>
        <v xml:space="preserve"> </v>
      </c>
      <c r="C1113" s="105"/>
      <c r="D1113" s="296"/>
      <c r="E1113" s="296"/>
      <c r="F1113" s="296"/>
      <c r="G1113" s="296"/>
      <c r="H1113" s="296"/>
      <c r="I1113" s="296"/>
      <c r="J1113" s="296"/>
      <c r="K1113" s="104">
        <f t="shared" si="64"/>
        <v>0</v>
      </c>
    </row>
    <row r="1114" spans="1:11" ht="15.75" customHeight="1" x14ac:dyDescent="0.25">
      <c r="A1114" s="2">
        <v>588</v>
      </c>
      <c r="B1114" s="101" t="str">
        <f>IF('proje ve personel bilgileri'!A601&lt;&gt;0,('proje ve personel bilgileri'!A601)," ")</f>
        <v xml:space="preserve"> </v>
      </c>
      <c r="C1114" s="105"/>
      <c r="D1114" s="296"/>
      <c r="E1114" s="296"/>
      <c r="F1114" s="296"/>
      <c r="G1114" s="296"/>
      <c r="H1114" s="296"/>
      <c r="I1114" s="296"/>
      <c r="J1114" s="296"/>
      <c r="K1114" s="104">
        <f t="shared" si="64"/>
        <v>0</v>
      </c>
    </row>
    <row r="1115" spans="1:11" ht="15.75" customHeight="1" x14ac:dyDescent="0.25">
      <c r="A1115" s="1">
        <v>589</v>
      </c>
      <c r="B1115" s="101" t="str">
        <f>IF('proje ve personel bilgileri'!A602&lt;&gt;0,('proje ve personel bilgileri'!A602)," ")</f>
        <v xml:space="preserve"> </v>
      </c>
      <c r="C1115" s="105"/>
      <c r="D1115" s="296"/>
      <c r="E1115" s="296"/>
      <c r="F1115" s="296"/>
      <c r="G1115" s="296"/>
      <c r="H1115" s="296"/>
      <c r="I1115" s="296"/>
      <c r="J1115" s="296"/>
      <c r="K1115" s="104">
        <f t="shared" si="64"/>
        <v>0</v>
      </c>
    </row>
    <row r="1116" spans="1:11" ht="15.75" customHeight="1" x14ac:dyDescent="0.25">
      <c r="A1116" s="2">
        <v>590</v>
      </c>
      <c r="B1116" s="101" t="str">
        <f>IF('proje ve personel bilgileri'!A603&lt;&gt;0,('proje ve personel bilgileri'!A603)," ")</f>
        <v xml:space="preserve"> </v>
      </c>
      <c r="C1116" s="105"/>
      <c r="D1116" s="296"/>
      <c r="E1116" s="296"/>
      <c r="F1116" s="296"/>
      <c r="G1116" s="296"/>
      <c r="H1116" s="296"/>
      <c r="I1116" s="296"/>
      <c r="J1116" s="296"/>
      <c r="K1116" s="104">
        <f t="shared" si="64"/>
        <v>0</v>
      </c>
    </row>
    <row r="1117" spans="1:11" ht="15.75" customHeight="1" x14ac:dyDescent="0.25">
      <c r="A1117" s="1">
        <v>591</v>
      </c>
      <c r="B1117" s="101" t="str">
        <f>IF('proje ve personel bilgileri'!A604&lt;&gt;0,('proje ve personel bilgileri'!A604)," ")</f>
        <v xml:space="preserve"> </v>
      </c>
      <c r="C1117" s="105"/>
      <c r="D1117" s="296"/>
      <c r="E1117" s="296"/>
      <c r="F1117" s="296"/>
      <c r="G1117" s="296"/>
      <c r="H1117" s="296"/>
      <c r="I1117" s="296"/>
      <c r="J1117" s="296"/>
      <c r="K1117" s="104">
        <f t="shared" si="64"/>
        <v>0</v>
      </c>
    </row>
    <row r="1118" spans="1:11" ht="15.75" customHeight="1" x14ac:dyDescent="0.25">
      <c r="A1118" s="2">
        <v>592</v>
      </c>
      <c r="B1118" s="101" t="str">
        <f>IF('proje ve personel bilgileri'!A605&lt;&gt;0,('proje ve personel bilgileri'!A605)," ")</f>
        <v xml:space="preserve"> </v>
      </c>
      <c r="C1118" s="105"/>
      <c r="D1118" s="296"/>
      <c r="E1118" s="296"/>
      <c r="F1118" s="296"/>
      <c r="G1118" s="296"/>
      <c r="H1118" s="296"/>
      <c r="I1118" s="296"/>
      <c r="J1118" s="296"/>
      <c r="K1118" s="104">
        <f t="shared" si="64"/>
        <v>0</v>
      </c>
    </row>
    <row r="1119" spans="1:11" ht="15.75" customHeight="1" x14ac:dyDescent="0.25">
      <c r="A1119" s="1">
        <v>593</v>
      </c>
      <c r="B1119" s="101" t="str">
        <f>IF('proje ve personel bilgileri'!A606&lt;&gt;0,('proje ve personel bilgileri'!A606)," ")</f>
        <v xml:space="preserve"> </v>
      </c>
      <c r="C1119" s="105"/>
      <c r="D1119" s="296"/>
      <c r="E1119" s="296"/>
      <c r="F1119" s="296"/>
      <c r="G1119" s="296"/>
      <c r="H1119" s="296"/>
      <c r="I1119" s="296"/>
      <c r="J1119" s="296"/>
      <c r="K1119" s="104">
        <f t="shared" si="64"/>
        <v>0</v>
      </c>
    </row>
    <row r="1120" spans="1:11" ht="15" customHeight="1" x14ac:dyDescent="0.25">
      <c r="A1120" s="2">
        <v>594</v>
      </c>
      <c r="B1120" s="101" t="str">
        <f>IF('proje ve personel bilgileri'!A607&lt;&gt;0,('proje ve personel bilgileri'!A607)," ")</f>
        <v xml:space="preserve"> </v>
      </c>
      <c r="C1120" s="105"/>
      <c r="D1120" s="296"/>
      <c r="E1120" s="296"/>
      <c r="F1120" s="296"/>
      <c r="G1120" s="296"/>
      <c r="H1120" s="296"/>
      <c r="I1120" s="296"/>
      <c r="J1120" s="296"/>
      <c r="K1120" s="104">
        <f t="shared" si="64"/>
        <v>0</v>
      </c>
    </row>
    <row r="1121" spans="1:11" ht="15.75" customHeight="1" x14ac:dyDescent="0.25">
      <c r="A1121" s="341" t="s">
        <v>99</v>
      </c>
      <c r="B1121" s="342"/>
      <c r="C1121" s="7" t="str">
        <f t="shared" ref="C1121:J1121" si="65">IF($K$28&lt;&gt;0,SUM(C1103:C1120)," ")</f>
        <v xml:space="preserve"> </v>
      </c>
      <c r="D1121" s="8" t="str">
        <f t="shared" si="65"/>
        <v xml:space="preserve"> </v>
      </c>
      <c r="E1121" s="8" t="str">
        <f t="shared" si="65"/>
        <v xml:space="preserve"> </v>
      </c>
      <c r="F1121" s="8" t="str">
        <f t="shared" si="65"/>
        <v xml:space="preserve"> </v>
      </c>
      <c r="G1121" s="8" t="str">
        <f t="shared" si="65"/>
        <v xml:space="preserve"> </v>
      </c>
      <c r="H1121" s="8" t="str">
        <f t="shared" si="65"/>
        <v xml:space="preserve"> </v>
      </c>
      <c r="I1121" s="8" t="str">
        <f t="shared" si="65"/>
        <v xml:space="preserve"> </v>
      </c>
      <c r="J1121" s="8" t="str">
        <f t="shared" si="65"/>
        <v xml:space="preserve"> </v>
      </c>
      <c r="K1121" s="9">
        <f>SUM(K1103:K1120)+K1086</f>
        <v>0</v>
      </c>
    </row>
    <row r="1122" spans="1:11" ht="15" customHeight="1" x14ac:dyDescent="0.25">
      <c r="A1122" s="300"/>
    </row>
    <row r="1123" spans="1:11" ht="15" customHeight="1" x14ac:dyDescent="0.25">
      <c r="A1123" s="332" t="s">
        <v>100</v>
      </c>
      <c r="B1123" s="332"/>
      <c r="C1123" s="332"/>
      <c r="D1123" s="332"/>
      <c r="E1123" s="332"/>
      <c r="F1123" s="332"/>
      <c r="G1123" s="332"/>
      <c r="H1123" s="332"/>
      <c r="I1123" s="332"/>
      <c r="J1123" s="332"/>
      <c r="K1123" s="332"/>
    </row>
    <row r="1124" spans="1:11" ht="15" customHeight="1" x14ac:dyDescent="0.25">
      <c r="A1124" s="51"/>
    </row>
    <row r="1125" spans="1:11" ht="15" customHeight="1" x14ac:dyDescent="0.25">
      <c r="A1125" s="298" t="s">
        <v>101</v>
      </c>
    </row>
    <row r="1126" spans="1:11" ht="15" customHeight="1" x14ac:dyDescent="0.25">
      <c r="C1126" s="298" t="s">
        <v>102</v>
      </c>
      <c r="E1126" s="298" t="s">
        <v>103</v>
      </c>
    </row>
    <row r="1129" spans="1:11" ht="15.75" customHeight="1" x14ac:dyDescent="0.25">
      <c r="A1129" s="348" t="s">
        <v>85</v>
      </c>
      <c r="B1129" s="348"/>
      <c r="C1129" s="348"/>
      <c r="D1129" s="348"/>
      <c r="E1129" s="348"/>
      <c r="F1129" s="348"/>
      <c r="G1129" s="348"/>
      <c r="H1129" s="348"/>
      <c r="I1129" s="348"/>
      <c r="J1129" s="348"/>
      <c r="K1129" s="348"/>
    </row>
    <row r="1130" spans="1:11" ht="15" customHeight="1" x14ac:dyDescent="0.25">
      <c r="A1130" s="70"/>
      <c r="B1130" s="70"/>
      <c r="C1130" s="70"/>
      <c r="D1130" s="70"/>
      <c r="E1130" s="70"/>
      <c r="F1130" s="78">
        <f>'proje ve personel bilgileri'!$B$5</f>
        <v>0</v>
      </c>
      <c r="G1130" s="72">
        <f>IF('proje ve personel bilgileri'!$B$6=1,"/ Şubat ayına aittir.",(IF('proje ve personel bilgileri'!$B$6=2,"/ Ağustos ayına aittir.",0)))</f>
        <v>0</v>
      </c>
      <c r="H1130" s="70"/>
      <c r="I1130" s="70"/>
      <c r="J1130" s="70"/>
      <c r="K1130" s="70"/>
    </row>
    <row r="1131" spans="1:11" ht="18.75" customHeight="1" x14ac:dyDescent="0.25">
      <c r="K1131" s="4" t="s">
        <v>86</v>
      </c>
    </row>
    <row r="1132" spans="1:11" ht="15.75" customHeight="1" x14ac:dyDescent="0.25">
      <c r="A1132" s="349" t="s">
        <v>2</v>
      </c>
      <c r="B1132" s="350"/>
      <c r="C1132" s="351">
        <f>'proje ve personel bilgileri'!$B$2</f>
        <v>0</v>
      </c>
      <c r="D1132" s="352"/>
      <c r="E1132" s="352"/>
      <c r="F1132" s="352"/>
      <c r="G1132" s="352"/>
      <c r="H1132" s="352"/>
      <c r="I1132" s="352"/>
      <c r="J1132" s="352"/>
      <c r="K1132" s="353"/>
    </row>
    <row r="1133" spans="1:11" ht="15.75" customHeight="1" x14ac:dyDescent="0.25">
      <c r="A1133" s="354" t="s">
        <v>4</v>
      </c>
      <c r="B1133" s="355"/>
      <c r="C1133" s="356">
        <f>'proje ve personel bilgileri'!$B$3</f>
        <v>0</v>
      </c>
      <c r="D1133" s="357"/>
      <c r="E1133" s="357"/>
      <c r="F1133" s="357"/>
      <c r="G1133" s="357"/>
      <c r="H1133" s="357"/>
      <c r="I1133" s="357"/>
      <c r="J1133" s="357"/>
      <c r="K1133" s="358"/>
    </row>
    <row r="1134" spans="1:11" ht="15" customHeight="1" x14ac:dyDescent="0.25">
      <c r="A1134" s="343" t="s">
        <v>87</v>
      </c>
      <c r="B1134" s="343" t="s">
        <v>15</v>
      </c>
      <c r="C1134" s="343" t="s">
        <v>88</v>
      </c>
      <c r="D1134" s="344" t="s">
        <v>89</v>
      </c>
      <c r="E1134" s="346"/>
      <c r="F1134" s="347"/>
      <c r="G1134" s="343" t="s">
        <v>90</v>
      </c>
      <c r="H1134" s="333" t="s">
        <v>91</v>
      </c>
      <c r="I1134" s="333" t="s">
        <v>92</v>
      </c>
      <c r="J1134" s="333" t="s">
        <v>93</v>
      </c>
      <c r="K1134" s="336" t="s">
        <v>94</v>
      </c>
    </row>
    <row r="1135" spans="1:11" ht="15.75" customHeight="1" x14ac:dyDescent="0.25">
      <c r="A1135" s="338"/>
      <c r="B1135" s="338"/>
      <c r="C1135" s="338"/>
      <c r="D1135" s="345"/>
      <c r="E1135" s="339" t="s">
        <v>95</v>
      </c>
      <c r="F1135" s="340"/>
      <c r="G1135" s="338"/>
      <c r="H1135" s="334"/>
      <c r="I1135" s="334"/>
      <c r="J1135" s="334"/>
      <c r="K1135" s="337"/>
    </row>
    <row r="1136" spans="1:11" ht="60.75" customHeight="1" x14ac:dyDescent="0.25">
      <c r="A1136" s="338"/>
      <c r="B1136" s="338"/>
      <c r="C1136" s="338"/>
      <c r="D1136" s="345"/>
      <c r="E1136" s="5" t="s">
        <v>104</v>
      </c>
      <c r="F1136" s="5" t="s">
        <v>97</v>
      </c>
      <c r="G1136" s="338"/>
      <c r="H1136" s="334"/>
      <c r="I1136" s="335"/>
      <c r="J1136" s="335"/>
      <c r="K1136" s="338"/>
    </row>
    <row r="1137" spans="1:11" ht="15.75" customHeight="1" x14ac:dyDescent="0.25">
      <c r="A1137" s="338"/>
      <c r="B1137" s="338"/>
      <c r="C1137" s="338"/>
      <c r="D1137" s="345"/>
      <c r="E1137" s="6" t="s">
        <v>98</v>
      </c>
      <c r="F1137" s="6" t="s">
        <v>98</v>
      </c>
      <c r="G1137" s="294" t="s">
        <v>98</v>
      </c>
      <c r="H1137" s="294" t="s">
        <v>98</v>
      </c>
      <c r="I1137" s="297" t="s">
        <v>98</v>
      </c>
      <c r="J1137" s="6" t="s">
        <v>98</v>
      </c>
      <c r="K1137" s="338"/>
    </row>
    <row r="1138" spans="1:11" ht="15.75" customHeight="1" x14ac:dyDescent="0.25">
      <c r="A1138" s="1">
        <v>595</v>
      </c>
      <c r="B1138" s="101" t="str">
        <f>IF('proje ve personel bilgileri'!A608&lt;&gt;0,('proje ve personel bilgileri'!A608)," ")</f>
        <v xml:space="preserve"> </v>
      </c>
      <c r="C1138" s="102"/>
      <c r="D1138" s="103"/>
      <c r="E1138" s="103"/>
      <c r="F1138" s="103"/>
      <c r="G1138" s="103"/>
      <c r="H1138" s="103"/>
      <c r="I1138" s="103"/>
      <c r="J1138" s="103"/>
      <c r="K1138" s="104">
        <f t="shared" ref="K1138:K1155" si="66">IF(D1138&lt;&gt;0,SUM(D1138+E1138+F1138+G1138-H1138-I1138-J1138),0)</f>
        <v>0</v>
      </c>
    </row>
    <row r="1139" spans="1:11" ht="15.75" customHeight="1" x14ac:dyDescent="0.25">
      <c r="A1139" s="2">
        <v>596</v>
      </c>
      <c r="B1139" s="101" t="str">
        <f>IF('proje ve personel bilgileri'!A609&lt;&gt;0,('proje ve personel bilgileri'!A609)," ")</f>
        <v xml:space="preserve"> </v>
      </c>
      <c r="C1139" s="105"/>
      <c r="D1139" s="296"/>
      <c r="E1139" s="296"/>
      <c r="F1139" s="296"/>
      <c r="G1139" s="296"/>
      <c r="H1139" s="296"/>
      <c r="I1139" s="296"/>
      <c r="J1139" s="296"/>
      <c r="K1139" s="104">
        <f t="shared" si="66"/>
        <v>0</v>
      </c>
    </row>
    <row r="1140" spans="1:11" ht="15.75" customHeight="1" x14ac:dyDescent="0.25">
      <c r="A1140" s="1">
        <v>597</v>
      </c>
      <c r="B1140" s="101" t="str">
        <f>IF('proje ve personel bilgileri'!A610&lt;&gt;0,('proje ve personel bilgileri'!A610)," ")</f>
        <v xml:space="preserve"> </v>
      </c>
      <c r="C1140" s="105"/>
      <c r="D1140" s="296"/>
      <c r="E1140" s="296"/>
      <c r="F1140" s="296"/>
      <c r="G1140" s="296"/>
      <c r="H1140" s="296"/>
      <c r="I1140" s="296"/>
      <c r="J1140" s="296"/>
      <c r="K1140" s="104">
        <f t="shared" si="66"/>
        <v>0</v>
      </c>
    </row>
    <row r="1141" spans="1:11" ht="15.75" customHeight="1" x14ac:dyDescent="0.25">
      <c r="A1141" s="2">
        <v>598</v>
      </c>
      <c r="B1141" s="101" t="str">
        <f>IF('proje ve personel bilgileri'!A611&lt;&gt;0,('proje ve personel bilgileri'!A611)," ")</f>
        <v xml:space="preserve"> </v>
      </c>
      <c r="C1141" s="105"/>
      <c r="D1141" s="296"/>
      <c r="E1141" s="296"/>
      <c r="F1141" s="296"/>
      <c r="G1141" s="296"/>
      <c r="H1141" s="296"/>
      <c r="I1141" s="296"/>
      <c r="J1141" s="296"/>
      <c r="K1141" s="104">
        <f t="shared" si="66"/>
        <v>0</v>
      </c>
    </row>
    <row r="1142" spans="1:11" ht="15.75" customHeight="1" x14ac:dyDescent="0.25">
      <c r="A1142" s="1">
        <v>599</v>
      </c>
      <c r="B1142" s="101" t="str">
        <f>IF('proje ve personel bilgileri'!A612&lt;&gt;0,('proje ve personel bilgileri'!A612)," ")</f>
        <v xml:space="preserve"> </v>
      </c>
      <c r="C1142" s="105"/>
      <c r="D1142" s="296"/>
      <c r="E1142" s="296"/>
      <c r="F1142" s="296"/>
      <c r="G1142" s="296"/>
      <c r="H1142" s="296"/>
      <c r="I1142" s="296"/>
      <c r="J1142" s="296"/>
      <c r="K1142" s="104">
        <f t="shared" si="66"/>
        <v>0</v>
      </c>
    </row>
    <row r="1143" spans="1:11" ht="15.75" customHeight="1" x14ac:dyDescent="0.25">
      <c r="A1143" s="2">
        <v>600</v>
      </c>
      <c r="B1143" s="101" t="str">
        <f>IF('proje ve personel bilgileri'!A613&lt;&gt;0,('proje ve personel bilgileri'!A613)," ")</f>
        <v xml:space="preserve"> </v>
      </c>
      <c r="C1143" s="105"/>
      <c r="D1143" s="296"/>
      <c r="E1143" s="296"/>
      <c r="F1143" s="296"/>
      <c r="G1143" s="296"/>
      <c r="H1143" s="296"/>
      <c r="I1143" s="296"/>
      <c r="J1143" s="296"/>
      <c r="K1143" s="104">
        <f t="shared" si="66"/>
        <v>0</v>
      </c>
    </row>
    <row r="1144" spans="1:11" ht="15.75" customHeight="1" x14ac:dyDescent="0.25">
      <c r="A1144" s="1">
        <v>601</v>
      </c>
      <c r="B1144" s="101" t="str">
        <f>IF('proje ve personel bilgileri'!A614&lt;&gt;0,('proje ve personel bilgileri'!A614)," ")</f>
        <v xml:space="preserve"> </v>
      </c>
      <c r="C1144" s="105"/>
      <c r="D1144" s="296"/>
      <c r="E1144" s="296"/>
      <c r="F1144" s="296"/>
      <c r="G1144" s="296"/>
      <c r="H1144" s="296"/>
      <c r="I1144" s="296"/>
      <c r="J1144" s="296"/>
      <c r="K1144" s="104">
        <f t="shared" si="66"/>
        <v>0</v>
      </c>
    </row>
    <row r="1145" spans="1:11" ht="15.75" customHeight="1" x14ac:dyDescent="0.25">
      <c r="A1145" s="2">
        <v>602</v>
      </c>
      <c r="B1145" s="101" t="str">
        <f>IF('proje ve personel bilgileri'!A615&lt;&gt;0,('proje ve personel bilgileri'!A615)," ")</f>
        <v xml:space="preserve"> </v>
      </c>
      <c r="C1145" s="105"/>
      <c r="D1145" s="296"/>
      <c r="E1145" s="296"/>
      <c r="F1145" s="296"/>
      <c r="G1145" s="296"/>
      <c r="H1145" s="296"/>
      <c r="I1145" s="296"/>
      <c r="J1145" s="296"/>
      <c r="K1145" s="104">
        <f t="shared" si="66"/>
        <v>0</v>
      </c>
    </row>
    <row r="1146" spans="1:11" ht="15.75" customHeight="1" x14ac:dyDescent="0.25">
      <c r="A1146" s="1">
        <v>603</v>
      </c>
      <c r="B1146" s="101" t="str">
        <f>IF('proje ve personel bilgileri'!A616&lt;&gt;0,('proje ve personel bilgileri'!A616)," ")</f>
        <v xml:space="preserve"> </v>
      </c>
      <c r="C1146" s="105"/>
      <c r="D1146" s="296"/>
      <c r="E1146" s="296"/>
      <c r="F1146" s="296"/>
      <c r="G1146" s="296"/>
      <c r="H1146" s="296"/>
      <c r="I1146" s="296"/>
      <c r="J1146" s="296"/>
      <c r="K1146" s="104">
        <f t="shared" si="66"/>
        <v>0</v>
      </c>
    </row>
    <row r="1147" spans="1:11" ht="15.75" customHeight="1" x14ac:dyDescent="0.25">
      <c r="A1147" s="2">
        <v>604</v>
      </c>
      <c r="B1147" s="101" t="str">
        <f>IF('proje ve personel bilgileri'!A617&lt;&gt;0,('proje ve personel bilgileri'!A617)," ")</f>
        <v xml:space="preserve"> </v>
      </c>
      <c r="C1147" s="105"/>
      <c r="D1147" s="296"/>
      <c r="E1147" s="296"/>
      <c r="F1147" s="296"/>
      <c r="G1147" s="296"/>
      <c r="H1147" s="296"/>
      <c r="I1147" s="296"/>
      <c r="J1147" s="296"/>
      <c r="K1147" s="104">
        <f t="shared" si="66"/>
        <v>0</v>
      </c>
    </row>
    <row r="1148" spans="1:11" ht="15.75" customHeight="1" x14ac:dyDescent="0.25">
      <c r="A1148" s="1">
        <v>605</v>
      </c>
      <c r="B1148" s="101" t="str">
        <f>IF('proje ve personel bilgileri'!A618&lt;&gt;0,('proje ve personel bilgileri'!A618)," ")</f>
        <v xml:space="preserve"> </v>
      </c>
      <c r="C1148" s="105"/>
      <c r="D1148" s="296"/>
      <c r="E1148" s="296"/>
      <c r="F1148" s="296"/>
      <c r="G1148" s="296"/>
      <c r="H1148" s="296"/>
      <c r="I1148" s="296"/>
      <c r="J1148" s="296"/>
      <c r="K1148" s="104">
        <f t="shared" si="66"/>
        <v>0</v>
      </c>
    </row>
    <row r="1149" spans="1:11" ht="15.75" customHeight="1" x14ac:dyDescent="0.25">
      <c r="A1149" s="2">
        <v>606</v>
      </c>
      <c r="B1149" s="101" t="str">
        <f>IF('proje ve personel bilgileri'!A619&lt;&gt;0,('proje ve personel bilgileri'!A619)," ")</f>
        <v xml:space="preserve"> </v>
      </c>
      <c r="C1149" s="105"/>
      <c r="D1149" s="296"/>
      <c r="E1149" s="296"/>
      <c r="F1149" s="296"/>
      <c r="G1149" s="296"/>
      <c r="H1149" s="296"/>
      <c r="I1149" s="296"/>
      <c r="J1149" s="296"/>
      <c r="K1149" s="104">
        <f t="shared" si="66"/>
        <v>0</v>
      </c>
    </row>
    <row r="1150" spans="1:11" ht="15.75" customHeight="1" x14ac:dyDescent="0.25">
      <c r="A1150" s="1">
        <v>607</v>
      </c>
      <c r="B1150" s="101" t="str">
        <f>IF('proje ve personel bilgileri'!A620&lt;&gt;0,('proje ve personel bilgileri'!A620)," ")</f>
        <v xml:space="preserve"> </v>
      </c>
      <c r="C1150" s="105"/>
      <c r="D1150" s="296"/>
      <c r="E1150" s="296"/>
      <c r="F1150" s="296"/>
      <c r="G1150" s="296"/>
      <c r="H1150" s="296"/>
      <c r="I1150" s="296"/>
      <c r="J1150" s="296"/>
      <c r="K1150" s="104">
        <f t="shared" si="66"/>
        <v>0</v>
      </c>
    </row>
    <row r="1151" spans="1:11" ht="15.75" customHeight="1" x14ac:dyDescent="0.25">
      <c r="A1151" s="2">
        <v>608</v>
      </c>
      <c r="B1151" s="101" t="str">
        <f>IF('proje ve personel bilgileri'!A621&lt;&gt;0,('proje ve personel bilgileri'!A621)," ")</f>
        <v xml:space="preserve"> </v>
      </c>
      <c r="C1151" s="105"/>
      <c r="D1151" s="296"/>
      <c r="E1151" s="296"/>
      <c r="F1151" s="296"/>
      <c r="G1151" s="296"/>
      <c r="H1151" s="296"/>
      <c r="I1151" s="296"/>
      <c r="J1151" s="296"/>
      <c r="K1151" s="104">
        <f t="shared" si="66"/>
        <v>0</v>
      </c>
    </row>
    <row r="1152" spans="1:11" ht="15.75" customHeight="1" x14ac:dyDescent="0.25">
      <c r="A1152" s="1">
        <v>609</v>
      </c>
      <c r="B1152" s="101" t="str">
        <f>IF('proje ve personel bilgileri'!A622&lt;&gt;0,('proje ve personel bilgileri'!A622)," ")</f>
        <v xml:space="preserve"> </v>
      </c>
      <c r="C1152" s="105"/>
      <c r="D1152" s="296"/>
      <c r="E1152" s="296"/>
      <c r="F1152" s="296"/>
      <c r="G1152" s="296"/>
      <c r="H1152" s="296"/>
      <c r="I1152" s="296"/>
      <c r="J1152" s="296"/>
      <c r="K1152" s="104">
        <f t="shared" si="66"/>
        <v>0</v>
      </c>
    </row>
    <row r="1153" spans="1:11" ht="15.75" customHeight="1" x14ac:dyDescent="0.25">
      <c r="A1153" s="2">
        <v>610</v>
      </c>
      <c r="B1153" s="101" t="str">
        <f>IF('proje ve personel bilgileri'!A623&lt;&gt;0,('proje ve personel bilgileri'!A623)," ")</f>
        <v xml:space="preserve"> </v>
      </c>
      <c r="C1153" s="105"/>
      <c r="D1153" s="296"/>
      <c r="E1153" s="296"/>
      <c r="F1153" s="296"/>
      <c r="G1153" s="296"/>
      <c r="H1153" s="296"/>
      <c r="I1153" s="296"/>
      <c r="J1153" s="296"/>
      <c r="K1153" s="104">
        <f t="shared" si="66"/>
        <v>0</v>
      </c>
    </row>
    <row r="1154" spans="1:11" ht="15.75" customHeight="1" x14ac:dyDescent="0.25">
      <c r="A1154" s="1">
        <v>611</v>
      </c>
      <c r="B1154" s="101" t="str">
        <f>IF('proje ve personel bilgileri'!A624&lt;&gt;0,('proje ve personel bilgileri'!A624)," ")</f>
        <v xml:space="preserve"> </v>
      </c>
      <c r="C1154" s="105"/>
      <c r="D1154" s="296"/>
      <c r="E1154" s="296"/>
      <c r="F1154" s="296"/>
      <c r="G1154" s="296"/>
      <c r="H1154" s="296"/>
      <c r="I1154" s="296"/>
      <c r="J1154" s="296"/>
      <c r="K1154" s="104">
        <f t="shared" si="66"/>
        <v>0</v>
      </c>
    </row>
    <row r="1155" spans="1:11" ht="15" customHeight="1" x14ac:dyDescent="0.25">
      <c r="A1155" s="2">
        <v>612</v>
      </c>
      <c r="B1155" s="101" t="str">
        <f>IF('proje ve personel bilgileri'!A625&lt;&gt;0,('proje ve personel bilgileri'!A625)," ")</f>
        <v xml:space="preserve"> </v>
      </c>
      <c r="C1155" s="105"/>
      <c r="D1155" s="296"/>
      <c r="E1155" s="296"/>
      <c r="F1155" s="296"/>
      <c r="G1155" s="296"/>
      <c r="H1155" s="296"/>
      <c r="I1155" s="296"/>
      <c r="J1155" s="296"/>
      <c r="K1155" s="104">
        <f t="shared" si="66"/>
        <v>0</v>
      </c>
    </row>
    <row r="1156" spans="1:11" ht="15.75" customHeight="1" x14ac:dyDescent="0.25">
      <c r="A1156" s="341" t="s">
        <v>99</v>
      </c>
      <c r="B1156" s="342"/>
      <c r="C1156" s="7" t="str">
        <f t="shared" ref="C1156:J1156" si="67">IF($K$28&lt;&gt;0,SUM(C1138:C1155)," ")</f>
        <v xml:space="preserve"> </v>
      </c>
      <c r="D1156" s="8" t="str">
        <f t="shared" si="67"/>
        <v xml:space="preserve"> </v>
      </c>
      <c r="E1156" s="8" t="str">
        <f t="shared" si="67"/>
        <v xml:space="preserve"> </v>
      </c>
      <c r="F1156" s="8" t="str">
        <f t="shared" si="67"/>
        <v xml:space="preserve"> </v>
      </c>
      <c r="G1156" s="8" t="str">
        <f t="shared" si="67"/>
        <v xml:space="preserve"> </v>
      </c>
      <c r="H1156" s="8" t="str">
        <f t="shared" si="67"/>
        <v xml:space="preserve"> </v>
      </c>
      <c r="I1156" s="8" t="str">
        <f t="shared" si="67"/>
        <v xml:space="preserve"> </v>
      </c>
      <c r="J1156" s="8" t="str">
        <f t="shared" si="67"/>
        <v xml:space="preserve"> </v>
      </c>
      <c r="K1156" s="9">
        <f>SUM(K1138:K1155)+K1121</f>
        <v>0</v>
      </c>
    </row>
    <row r="1157" spans="1:11" ht="15" customHeight="1" x14ac:dyDescent="0.25">
      <c r="A1157" s="300"/>
    </row>
    <row r="1158" spans="1:11" ht="15" customHeight="1" x14ac:dyDescent="0.25">
      <c r="A1158" s="332" t="s">
        <v>100</v>
      </c>
      <c r="B1158" s="332"/>
      <c r="C1158" s="332"/>
      <c r="D1158" s="332"/>
      <c r="E1158" s="332"/>
      <c r="F1158" s="332"/>
      <c r="G1158" s="332"/>
      <c r="H1158" s="332"/>
      <c r="I1158" s="332"/>
      <c r="J1158" s="332"/>
      <c r="K1158" s="332"/>
    </row>
    <row r="1159" spans="1:11" ht="15" customHeight="1" x14ac:dyDescent="0.25">
      <c r="A1159" s="51"/>
    </row>
    <row r="1160" spans="1:11" ht="15" customHeight="1" x14ac:dyDescent="0.25">
      <c r="A1160" s="298" t="s">
        <v>101</v>
      </c>
    </row>
    <row r="1161" spans="1:11" ht="15" customHeight="1" x14ac:dyDescent="0.25">
      <c r="C1161" s="298" t="s">
        <v>102</v>
      </c>
      <c r="E1161" s="298" t="s">
        <v>103</v>
      </c>
    </row>
    <row r="1162" spans="1:11" ht="15" customHeight="1" x14ac:dyDescent="0.25">
      <c r="C1162" s="298"/>
      <c r="E1162" s="298"/>
    </row>
    <row r="1164" spans="1:11" ht="15.75" customHeight="1" x14ac:dyDescent="0.25">
      <c r="A1164" s="348" t="s">
        <v>85</v>
      </c>
      <c r="B1164" s="348"/>
      <c r="C1164" s="348"/>
      <c r="D1164" s="348"/>
      <c r="E1164" s="348"/>
      <c r="F1164" s="348"/>
      <c r="G1164" s="348"/>
      <c r="H1164" s="348"/>
      <c r="I1164" s="348"/>
      <c r="J1164" s="348"/>
      <c r="K1164" s="348"/>
    </row>
    <row r="1165" spans="1:11" ht="15" customHeight="1" x14ac:dyDescent="0.25">
      <c r="A1165" s="70"/>
      <c r="B1165" s="70"/>
      <c r="C1165" s="70"/>
      <c r="D1165" s="70"/>
      <c r="E1165" s="70"/>
      <c r="F1165" s="78">
        <f>'proje ve personel bilgileri'!$B$5</f>
        <v>0</v>
      </c>
      <c r="G1165" s="72">
        <f>IF('proje ve personel bilgileri'!$B$6=1,"/ Şubat ayına aittir.",(IF('proje ve personel bilgileri'!$B$6=2,"/ Ağustos ayına aittir.",0)))</f>
        <v>0</v>
      </c>
      <c r="H1165" s="70"/>
      <c r="I1165" s="70"/>
      <c r="J1165" s="70"/>
      <c r="K1165" s="70"/>
    </row>
    <row r="1166" spans="1:11" ht="18.75" customHeight="1" x14ac:dyDescent="0.25">
      <c r="K1166" s="4" t="s">
        <v>86</v>
      </c>
    </row>
    <row r="1167" spans="1:11" ht="15.75" customHeight="1" x14ac:dyDescent="0.25">
      <c r="A1167" s="349" t="s">
        <v>2</v>
      </c>
      <c r="B1167" s="350"/>
      <c r="C1167" s="351">
        <f>'proje ve personel bilgileri'!$B$2</f>
        <v>0</v>
      </c>
      <c r="D1167" s="352"/>
      <c r="E1167" s="352"/>
      <c r="F1167" s="352"/>
      <c r="G1167" s="352"/>
      <c r="H1167" s="352"/>
      <c r="I1167" s="352"/>
      <c r="J1167" s="352"/>
      <c r="K1167" s="353"/>
    </row>
    <row r="1168" spans="1:11" ht="15.75" customHeight="1" x14ac:dyDescent="0.25">
      <c r="A1168" s="354" t="s">
        <v>4</v>
      </c>
      <c r="B1168" s="355"/>
      <c r="C1168" s="356">
        <f>'proje ve personel bilgileri'!$B$3</f>
        <v>0</v>
      </c>
      <c r="D1168" s="357"/>
      <c r="E1168" s="357"/>
      <c r="F1168" s="357"/>
      <c r="G1168" s="357"/>
      <c r="H1168" s="357"/>
      <c r="I1168" s="357"/>
      <c r="J1168" s="357"/>
      <c r="K1168" s="358"/>
    </row>
    <row r="1169" spans="1:11" ht="15" customHeight="1" x14ac:dyDescent="0.25">
      <c r="A1169" s="343" t="s">
        <v>87</v>
      </c>
      <c r="B1169" s="343" t="s">
        <v>15</v>
      </c>
      <c r="C1169" s="343" t="s">
        <v>88</v>
      </c>
      <c r="D1169" s="344" t="s">
        <v>89</v>
      </c>
      <c r="E1169" s="346"/>
      <c r="F1169" s="347"/>
      <c r="G1169" s="343" t="s">
        <v>90</v>
      </c>
      <c r="H1169" s="333" t="s">
        <v>91</v>
      </c>
      <c r="I1169" s="333" t="s">
        <v>92</v>
      </c>
      <c r="J1169" s="333" t="s">
        <v>93</v>
      </c>
      <c r="K1169" s="336" t="s">
        <v>94</v>
      </c>
    </row>
    <row r="1170" spans="1:11" ht="15.75" customHeight="1" x14ac:dyDescent="0.25">
      <c r="A1170" s="338"/>
      <c r="B1170" s="338"/>
      <c r="C1170" s="338"/>
      <c r="D1170" s="345"/>
      <c r="E1170" s="339" t="s">
        <v>95</v>
      </c>
      <c r="F1170" s="340"/>
      <c r="G1170" s="338"/>
      <c r="H1170" s="334"/>
      <c r="I1170" s="334"/>
      <c r="J1170" s="334"/>
      <c r="K1170" s="337"/>
    </row>
    <row r="1171" spans="1:11" ht="60.75" customHeight="1" x14ac:dyDescent="0.25">
      <c r="A1171" s="338"/>
      <c r="B1171" s="338"/>
      <c r="C1171" s="338"/>
      <c r="D1171" s="345"/>
      <c r="E1171" s="5" t="s">
        <v>104</v>
      </c>
      <c r="F1171" s="5" t="s">
        <v>97</v>
      </c>
      <c r="G1171" s="338"/>
      <c r="H1171" s="334"/>
      <c r="I1171" s="335"/>
      <c r="J1171" s="335"/>
      <c r="K1171" s="338"/>
    </row>
    <row r="1172" spans="1:11" ht="15.75" customHeight="1" x14ac:dyDescent="0.25">
      <c r="A1172" s="338"/>
      <c r="B1172" s="338"/>
      <c r="C1172" s="338"/>
      <c r="D1172" s="345"/>
      <c r="E1172" s="6" t="s">
        <v>98</v>
      </c>
      <c r="F1172" s="6" t="s">
        <v>98</v>
      </c>
      <c r="G1172" s="294" t="s">
        <v>98</v>
      </c>
      <c r="H1172" s="294" t="s">
        <v>98</v>
      </c>
      <c r="I1172" s="297" t="s">
        <v>98</v>
      </c>
      <c r="J1172" s="6" t="s">
        <v>98</v>
      </c>
      <c r="K1172" s="338"/>
    </row>
    <row r="1173" spans="1:11" ht="15.75" customHeight="1" x14ac:dyDescent="0.25">
      <c r="A1173" s="1">
        <v>613</v>
      </c>
      <c r="B1173" s="101" t="str">
        <f>IF('proje ve personel bilgileri'!A626&lt;&gt;0,('proje ve personel bilgileri'!A626)," ")</f>
        <v xml:space="preserve"> </v>
      </c>
      <c r="C1173" s="102"/>
      <c r="D1173" s="103"/>
      <c r="E1173" s="103"/>
      <c r="F1173" s="103"/>
      <c r="G1173" s="103"/>
      <c r="H1173" s="103"/>
      <c r="I1173" s="103"/>
      <c r="J1173" s="103"/>
      <c r="K1173" s="104">
        <f t="shared" ref="K1173:K1190" si="68">IF(D1173&lt;&gt;0,SUM(D1173+E1173+F1173+G1173-H1173-I1173-J1173),0)</f>
        <v>0</v>
      </c>
    </row>
    <row r="1174" spans="1:11" ht="15.75" customHeight="1" x14ac:dyDescent="0.25">
      <c r="A1174" s="2">
        <v>614</v>
      </c>
      <c r="B1174" s="101" t="str">
        <f>IF('proje ve personel bilgileri'!A627&lt;&gt;0,('proje ve personel bilgileri'!A627)," ")</f>
        <v xml:space="preserve"> </v>
      </c>
      <c r="C1174" s="105"/>
      <c r="D1174" s="296"/>
      <c r="E1174" s="296"/>
      <c r="F1174" s="296"/>
      <c r="G1174" s="296"/>
      <c r="H1174" s="296"/>
      <c r="I1174" s="296"/>
      <c r="J1174" s="296"/>
      <c r="K1174" s="104">
        <f t="shared" si="68"/>
        <v>0</v>
      </c>
    </row>
    <row r="1175" spans="1:11" ht="15.75" customHeight="1" x14ac:dyDescent="0.25">
      <c r="A1175" s="1">
        <v>615</v>
      </c>
      <c r="B1175" s="101" t="str">
        <f>IF('proje ve personel bilgileri'!A628&lt;&gt;0,('proje ve personel bilgileri'!A628)," ")</f>
        <v xml:space="preserve"> </v>
      </c>
      <c r="C1175" s="105"/>
      <c r="D1175" s="296"/>
      <c r="E1175" s="296"/>
      <c r="F1175" s="296"/>
      <c r="G1175" s="296"/>
      <c r="H1175" s="296"/>
      <c r="I1175" s="296"/>
      <c r="J1175" s="296"/>
      <c r="K1175" s="104">
        <f t="shared" si="68"/>
        <v>0</v>
      </c>
    </row>
    <row r="1176" spans="1:11" ht="15.75" customHeight="1" x14ac:dyDescent="0.25">
      <c r="A1176" s="2">
        <v>616</v>
      </c>
      <c r="B1176" s="101" t="str">
        <f>IF('proje ve personel bilgileri'!A629&lt;&gt;0,('proje ve personel bilgileri'!A629)," ")</f>
        <v xml:space="preserve"> </v>
      </c>
      <c r="C1176" s="105"/>
      <c r="D1176" s="296"/>
      <c r="E1176" s="296"/>
      <c r="F1176" s="296"/>
      <c r="G1176" s="296"/>
      <c r="H1176" s="296"/>
      <c r="I1176" s="296"/>
      <c r="J1176" s="296"/>
      <c r="K1176" s="104">
        <f t="shared" si="68"/>
        <v>0</v>
      </c>
    </row>
    <row r="1177" spans="1:11" ht="15.75" customHeight="1" x14ac:dyDescent="0.25">
      <c r="A1177" s="1">
        <v>617</v>
      </c>
      <c r="B1177" s="101" t="str">
        <f>IF('proje ve personel bilgileri'!A630&lt;&gt;0,('proje ve personel bilgileri'!A630)," ")</f>
        <v xml:space="preserve"> </v>
      </c>
      <c r="C1177" s="105"/>
      <c r="D1177" s="296"/>
      <c r="E1177" s="296"/>
      <c r="F1177" s="296"/>
      <c r="G1177" s="296"/>
      <c r="H1177" s="296"/>
      <c r="I1177" s="296"/>
      <c r="J1177" s="296"/>
      <c r="K1177" s="104">
        <f t="shared" si="68"/>
        <v>0</v>
      </c>
    </row>
    <row r="1178" spans="1:11" ht="15.75" customHeight="1" x14ac:dyDescent="0.25">
      <c r="A1178" s="2">
        <v>618</v>
      </c>
      <c r="B1178" s="101" t="str">
        <f>IF('proje ve personel bilgileri'!A631&lt;&gt;0,('proje ve personel bilgileri'!A631)," ")</f>
        <v xml:space="preserve"> </v>
      </c>
      <c r="C1178" s="105"/>
      <c r="D1178" s="296"/>
      <c r="E1178" s="296"/>
      <c r="F1178" s="296"/>
      <c r="G1178" s="296"/>
      <c r="H1178" s="296"/>
      <c r="I1178" s="296"/>
      <c r="J1178" s="296"/>
      <c r="K1178" s="104">
        <f t="shared" si="68"/>
        <v>0</v>
      </c>
    </row>
    <row r="1179" spans="1:11" ht="15.75" customHeight="1" x14ac:dyDescent="0.25">
      <c r="A1179" s="1">
        <v>619</v>
      </c>
      <c r="B1179" s="101" t="str">
        <f>IF('proje ve personel bilgileri'!A632&lt;&gt;0,('proje ve personel bilgileri'!A632)," ")</f>
        <v xml:space="preserve"> </v>
      </c>
      <c r="C1179" s="105"/>
      <c r="D1179" s="296"/>
      <c r="E1179" s="296"/>
      <c r="F1179" s="296"/>
      <c r="G1179" s="296"/>
      <c r="H1179" s="296"/>
      <c r="I1179" s="296"/>
      <c r="J1179" s="296"/>
      <c r="K1179" s="104">
        <f t="shared" si="68"/>
        <v>0</v>
      </c>
    </row>
    <row r="1180" spans="1:11" ht="15.75" customHeight="1" x14ac:dyDescent="0.25">
      <c r="A1180" s="2">
        <v>620</v>
      </c>
      <c r="B1180" s="101" t="str">
        <f>IF('proje ve personel bilgileri'!A633&lt;&gt;0,('proje ve personel bilgileri'!A633)," ")</f>
        <v xml:space="preserve"> </v>
      </c>
      <c r="C1180" s="105"/>
      <c r="D1180" s="296"/>
      <c r="E1180" s="296"/>
      <c r="F1180" s="296"/>
      <c r="G1180" s="296"/>
      <c r="H1180" s="296"/>
      <c r="I1180" s="296"/>
      <c r="J1180" s="296"/>
      <c r="K1180" s="104">
        <f t="shared" si="68"/>
        <v>0</v>
      </c>
    </row>
    <row r="1181" spans="1:11" ht="15.75" customHeight="1" x14ac:dyDescent="0.25">
      <c r="A1181" s="1">
        <v>621</v>
      </c>
      <c r="B1181" s="101" t="str">
        <f>IF('proje ve personel bilgileri'!A634&lt;&gt;0,('proje ve personel bilgileri'!A634)," ")</f>
        <v xml:space="preserve"> </v>
      </c>
      <c r="C1181" s="105"/>
      <c r="D1181" s="296"/>
      <c r="E1181" s="296"/>
      <c r="F1181" s="296"/>
      <c r="G1181" s="296"/>
      <c r="H1181" s="296"/>
      <c r="I1181" s="296"/>
      <c r="J1181" s="296"/>
      <c r="K1181" s="104">
        <f t="shared" si="68"/>
        <v>0</v>
      </c>
    </row>
    <row r="1182" spans="1:11" ht="15.75" customHeight="1" x14ac:dyDescent="0.25">
      <c r="A1182" s="2">
        <v>622</v>
      </c>
      <c r="B1182" s="101" t="str">
        <f>IF('proje ve personel bilgileri'!A635&lt;&gt;0,('proje ve personel bilgileri'!A635)," ")</f>
        <v xml:space="preserve"> </v>
      </c>
      <c r="C1182" s="105"/>
      <c r="D1182" s="296"/>
      <c r="E1182" s="296"/>
      <c r="F1182" s="296"/>
      <c r="G1182" s="296"/>
      <c r="H1182" s="296"/>
      <c r="I1182" s="296"/>
      <c r="J1182" s="296"/>
      <c r="K1182" s="104">
        <f t="shared" si="68"/>
        <v>0</v>
      </c>
    </row>
    <row r="1183" spans="1:11" ht="15.75" customHeight="1" x14ac:dyDescent="0.25">
      <c r="A1183" s="1">
        <v>623</v>
      </c>
      <c r="B1183" s="101" t="str">
        <f>IF('proje ve personel bilgileri'!A636&lt;&gt;0,('proje ve personel bilgileri'!A636)," ")</f>
        <v xml:space="preserve"> </v>
      </c>
      <c r="C1183" s="105"/>
      <c r="D1183" s="296"/>
      <c r="E1183" s="296"/>
      <c r="F1183" s="296"/>
      <c r="G1183" s="296"/>
      <c r="H1183" s="296"/>
      <c r="I1183" s="296"/>
      <c r="J1183" s="296"/>
      <c r="K1183" s="104">
        <f t="shared" si="68"/>
        <v>0</v>
      </c>
    </row>
    <row r="1184" spans="1:11" ht="15.75" customHeight="1" x14ac:dyDescent="0.25">
      <c r="A1184" s="2">
        <v>624</v>
      </c>
      <c r="B1184" s="101" t="str">
        <f>IF('proje ve personel bilgileri'!A637&lt;&gt;0,('proje ve personel bilgileri'!A637)," ")</f>
        <v xml:space="preserve"> </v>
      </c>
      <c r="C1184" s="105"/>
      <c r="D1184" s="296"/>
      <c r="E1184" s="296"/>
      <c r="F1184" s="296"/>
      <c r="G1184" s="296"/>
      <c r="H1184" s="296"/>
      <c r="I1184" s="296"/>
      <c r="J1184" s="296"/>
      <c r="K1184" s="104">
        <f t="shared" si="68"/>
        <v>0</v>
      </c>
    </row>
    <row r="1185" spans="1:11" ht="15.75" customHeight="1" x14ac:dyDescent="0.25">
      <c r="A1185" s="1">
        <v>625</v>
      </c>
      <c r="B1185" s="101" t="str">
        <f>IF('proje ve personel bilgileri'!A638&lt;&gt;0,('proje ve personel bilgileri'!A638)," ")</f>
        <v xml:space="preserve"> </v>
      </c>
      <c r="C1185" s="105"/>
      <c r="D1185" s="296"/>
      <c r="E1185" s="296"/>
      <c r="F1185" s="296"/>
      <c r="G1185" s="296"/>
      <c r="H1185" s="296"/>
      <c r="I1185" s="296"/>
      <c r="J1185" s="296"/>
      <c r="K1185" s="104">
        <f t="shared" si="68"/>
        <v>0</v>
      </c>
    </row>
    <row r="1186" spans="1:11" ht="15.75" customHeight="1" x14ac:dyDescent="0.25">
      <c r="A1186" s="2">
        <v>626</v>
      </c>
      <c r="B1186" s="101" t="str">
        <f>IF('proje ve personel bilgileri'!A639&lt;&gt;0,('proje ve personel bilgileri'!A639)," ")</f>
        <v xml:space="preserve"> </v>
      </c>
      <c r="C1186" s="105"/>
      <c r="D1186" s="296"/>
      <c r="E1186" s="296"/>
      <c r="F1186" s="296"/>
      <c r="G1186" s="296"/>
      <c r="H1186" s="296"/>
      <c r="I1186" s="296"/>
      <c r="J1186" s="296"/>
      <c r="K1186" s="104">
        <f t="shared" si="68"/>
        <v>0</v>
      </c>
    </row>
    <row r="1187" spans="1:11" ht="15.75" customHeight="1" x14ac:dyDescent="0.25">
      <c r="A1187" s="1">
        <v>627</v>
      </c>
      <c r="B1187" s="101" t="str">
        <f>IF('proje ve personel bilgileri'!A640&lt;&gt;0,('proje ve personel bilgileri'!A640)," ")</f>
        <v xml:space="preserve"> </v>
      </c>
      <c r="C1187" s="105"/>
      <c r="D1187" s="296"/>
      <c r="E1187" s="296"/>
      <c r="F1187" s="296"/>
      <c r="G1187" s="296"/>
      <c r="H1187" s="296"/>
      <c r="I1187" s="296"/>
      <c r="J1187" s="296"/>
      <c r="K1187" s="104">
        <f t="shared" si="68"/>
        <v>0</v>
      </c>
    </row>
    <row r="1188" spans="1:11" ht="15.75" customHeight="1" x14ac:dyDescent="0.25">
      <c r="A1188" s="2">
        <v>628</v>
      </c>
      <c r="B1188" s="101" t="str">
        <f>IF('proje ve personel bilgileri'!A641&lt;&gt;0,('proje ve personel bilgileri'!A641)," ")</f>
        <v xml:space="preserve"> </v>
      </c>
      <c r="C1188" s="105"/>
      <c r="D1188" s="296"/>
      <c r="E1188" s="296"/>
      <c r="F1188" s="296"/>
      <c r="G1188" s="296"/>
      <c r="H1188" s="296"/>
      <c r="I1188" s="296"/>
      <c r="J1188" s="296"/>
      <c r="K1188" s="104">
        <f t="shared" si="68"/>
        <v>0</v>
      </c>
    </row>
    <row r="1189" spans="1:11" ht="15.75" customHeight="1" x14ac:dyDescent="0.25">
      <c r="A1189" s="1">
        <v>629</v>
      </c>
      <c r="B1189" s="101" t="str">
        <f>IF('proje ve personel bilgileri'!A642&lt;&gt;0,('proje ve personel bilgileri'!A642)," ")</f>
        <v xml:space="preserve"> </v>
      </c>
      <c r="C1189" s="105"/>
      <c r="D1189" s="296"/>
      <c r="E1189" s="296"/>
      <c r="F1189" s="296"/>
      <c r="G1189" s="296"/>
      <c r="H1189" s="296"/>
      <c r="I1189" s="296"/>
      <c r="J1189" s="296"/>
      <c r="K1189" s="104">
        <f t="shared" si="68"/>
        <v>0</v>
      </c>
    </row>
    <row r="1190" spans="1:11" ht="15" customHeight="1" x14ac:dyDescent="0.25">
      <c r="A1190" s="2">
        <v>630</v>
      </c>
      <c r="B1190" s="101" t="str">
        <f>IF('proje ve personel bilgileri'!A643&lt;&gt;0,('proje ve personel bilgileri'!A643)," ")</f>
        <v xml:space="preserve"> </v>
      </c>
      <c r="C1190" s="105"/>
      <c r="D1190" s="296"/>
      <c r="E1190" s="296"/>
      <c r="F1190" s="296"/>
      <c r="G1190" s="296"/>
      <c r="H1190" s="296"/>
      <c r="I1190" s="296"/>
      <c r="J1190" s="296"/>
      <c r="K1190" s="104">
        <f t="shared" si="68"/>
        <v>0</v>
      </c>
    </row>
    <row r="1191" spans="1:11" ht="15.75" customHeight="1" x14ac:dyDescent="0.25">
      <c r="A1191" s="341" t="s">
        <v>99</v>
      </c>
      <c r="B1191" s="342"/>
      <c r="C1191" s="7" t="str">
        <f t="shared" ref="C1191:J1191" si="69">IF($K$28&lt;&gt;0,SUM(C1173:C1190)," ")</f>
        <v xml:space="preserve"> </v>
      </c>
      <c r="D1191" s="8" t="str">
        <f t="shared" si="69"/>
        <v xml:space="preserve"> </v>
      </c>
      <c r="E1191" s="8" t="str">
        <f t="shared" si="69"/>
        <v xml:space="preserve"> </v>
      </c>
      <c r="F1191" s="8" t="str">
        <f t="shared" si="69"/>
        <v xml:space="preserve"> </v>
      </c>
      <c r="G1191" s="8" t="str">
        <f t="shared" si="69"/>
        <v xml:space="preserve"> </v>
      </c>
      <c r="H1191" s="8" t="str">
        <f t="shared" si="69"/>
        <v xml:space="preserve"> </v>
      </c>
      <c r="I1191" s="8" t="str">
        <f t="shared" si="69"/>
        <v xml:space="preserve"> </v>
      </c>
      <c r="J1191" s="8" t="str">
        <f t="shared" si="69"/>
        <v xml:space="preserve"> </v>
      </c>
      <c r="K1191" s="9">
        <f>SUM(K1173:K1190)+K1156</f>
        <v>0</v>
      </c>
    </row>
    <row r="1192" spans="1:11" ht="15" customHeight="1" x14ac:dyDescent="0.25">
      <c r="A1192" s="300"/>
    </row>
    <row r="1193" spans="1:11" ht="15" customHeight="1" x14ac:dyDescent="0.25">
      <c r="A1193" s="332" t="s">
        <v>100</v>
      </c>
      <c r="B1193" s="332"/>
      <c r="C1193" s="332"/>
      <c r="D1193" s="332"/>
      <c r="E1193" s="332"/>
      <c r="F1193" s="332"/>
      <c r="G1193" s="332"/>
      <c r="H1193" s="332"/>
      <c r="I1193" s="332"/>
      <c r="J1193" s="332"/>
      <c r="K1193" s="332"/>
    </row>
    <row r="1194" spans="1:11" ht="15" customHeight="1" x14ac:dyDescent="0.25">
      <c r="A1194" s="51"/>
    </row>
    <row r="1195" spans="1:11" ht="15" customHeight="1" x14ac:dyDescent="0.25">
      <c r="A1195" s="298" t="s">
        <v>101</v>
      </c>
    </row>
    <row r="1196" spans="1:11" ht="15" customHeight="1" x14ac:dyDescent="0.25">
      <c r="C1196" s="298" t="s">
        <v>102</v>
      </c>
      <c r="E1196" s="298" t="s">
        <v>103</v>
      </c>
    </row>
    <row r="1199" spans="1:11" ht="15.75" customHeight="1" x14ac:dyDescent="0.25">
      <c r="A1199" s="348" t="s">
        <v>85</v>
      </c>
      <c r="B1199" s="348"/>
      <c r="C1199" s="348"/>
      <c r="D1199" s="348"/>
      <c r="E1199" s="348"/>
      <c r="F1199" s="348"/>
      <c r="G1199" s="348"/>
      <c r="H1199" s="348"/>
      <c r="I1199" s="348"/>
      <c r="J1199" s="348"/>
      <c r="K1199" s="348"/>
    </row>
    <row r="1200" spans="1:11" ht="15" customHeight="1" x14ac:dyDescent="0.25">
      <c r="A1200" s="70"/>
      <c r="B1200" s="70"/>
      <c r="C1200" s="70"/>
      <c r="D1200" s="70"/>
      <c r="E1200" s="70"/>
      <c r="F1200" s="78">
        <f>'proje ve personel bilgileri'!$B$5</f>
        <v>0</v>
      </c>
      <c r="G1200" s="72">
        <f>IF('proje ve personel bilgileri'!$B$6=1,"/ Şubat ayına aittir.",(IF('proje ve personel bilgileri'!$B$6=2,"/ Ağustos ayına aittir.",0)))</f>
        <v>0</v>
      </c>
      <c r="H1200" s="70"/>
      <c r="I1200" s="70"/>
      <c r="J1200" s="70"/>
      <c r="K1200" s="70"/>
    </row>
    <row r="1201" spans="1:11" ht="18.75" customHeight="1" x14ac:dyDescent="0.25">
      <c r="K1201" s="4" t="s">
        <v>86</v>
      </c>
    </row>
    <row r="1202" spans="1:11" ht="15.75" customHeight="1" x14ac:dyDescent="0.25">
      <c r="A1202" s="349" t="s">
        <v>2</v>
      </c>
      <c r="B1202" s="350"/>
      <c r="C1202" s="351">
        <f>'proje ve personel bilgileri'!$B$2</f>
        <v>0</v>
      </c>
      <c r="D1202" s="352"/>
      <c r="E1202" s="352"/>
      <c r="F1202" s="352"/>
      <c r="G1202" s="352"/>
      <c r="H1202" s="352"/>
      <c r="I1202" s="352"/>
      <c r="J1202" s="352"/>
      <c r="K1202" s="353"/>
    </row>
    <row r="1203" spans="1:11" ht="15.75" customHeight="1" x14ac:dyDescent="0.25">
      <c r="A1203" s="354" t="s">
        <v>4</v>
      </c>
      <c r="B1203" s="355"/>
      <c r="C1203" s="356">
        <f>'proje ve personel bilgileri'!$B$3</f>
        <v>0</v>
      </c>
      <c r="D1203" s="357"/>
      <c r="E1203" s="357"/>
      <c r="F1203" s="357"/>
      <c r="G1203" s="357"/>
      <c r="H1203" s="357"/>
      <c r="I1203" s="357"/>
      <c r="J1203" s="357"/>
      <c r="K1203" s="358"/>
    </row>
    <row r="1204" spans="1:11" ht="15" customHeight="1" x14ac:dyDescent="0.25">
      <c r="A1204" s="343" t="s">
        <v>87</v>
      </c>
      <c r="B1204" s="343" t="s">
        <v>15</v>
      </c>
      <c r="C1204" s="343" t="s">
        <v>88</v>
      </c>
      <c r="D1204" s="344" t="s">
        <v>89</v>
      </c>
      <c r="E1204" s="346"/>
      <c r="F1204" s="347"/>
      <c r="G1204" s="343" t="s">
        <v>90</v>
      </c>
      <c r="H1204" s="333" t="s">
        <v>91</v>
      </c>
      <c r="I1204" s="333" t="s">
        <v>92</v>
      </c>
      <c r="J1204" s="333" t="s">
        <v>93</v>
      </c>
      <c r="K1204" s="336" t="s">
        <v>94</v>
      </c>
    </row>
    <row r="1205" spans="1:11" ht="15.75" customHeight="1" x14ac:dyDescent="0.25">
      <c r="A1205" s="338"/>
      <c r="B1205" s="338"/>
      <c r="C1205" s="338"/>
      <c r="D1205" s="345"/>
      <c r="E1205" s="339" t="s">
        <v>95</v>
      </c>
      <c r="F1205" s="340"/>
      <c r="G1205" s="338"/>
      <c r="H1205" s="334"/>
      <c r="I1205" s="334"/>
      <c r="J1205" s="334"/>
      <c r="K1205" s="337"/>
    </row>
    <row r="1206" spans="1:11" ht="60.75" customHeight="1" x14ac:dyDescent="0.25">
      <c r="A1206" s="338"/>
      <c r="B1206" s="338"/>
      <c r="C1206" s="338"/>
      <c r="D1206" s="345"/>
      <c r="E1206" s="5" t="s">
        <v>104</v>
      </c>
      <c r="F1206" s="5" t="s">
        <v>97</v>
      </c>
      <c r="G1206" s="338"/>
      <c r="H1206" s="334"/>
      <c r="I1206" s="335"/>
      <c r="J1206" s="335"/>
      <c r="K1206" s="338"/>
    </row>
    <row r="1207" spans="1:11" ht="15.75" customHeight="1" x14ac:dyDescent="0.25">
      <c r="A1207" s="338"/>
      <c r="B1207" s="338"/>
      <c r="C1207" s="338"/>
      <c r="D1207" s="345"/>
      <c r="E1207" s="6" t="s">
        <v>98</v>
      </c>
      <c r="F1207" s="6" t="s">
        <v>98</v>
      </c>
      <c r="G1207" s="294" t="s">
        <v>98</v>
      </c>
      <c r="H1207" s="294" t="s">
        <v>98</v>
      </c>
      <c r="I1207" s="297" t="s">
        <v>98</v>
      </c>
      <c r="J1207" s="6" t="s">
        <v>98</v>
      </c>
      <c r="K1207" s="338"/>
    </row>
    <row r="1208" spans="1:11" ht="15.75" customHeight="1" x14ac:dyDescent="0.25">
      <c r="A1208" s="1">
        <v>631</v>
      </c>
      <c r="B1208" s="101" t="str">
        <f>IF('proje ve personel bilgileri'!A644&lt;&gt;0,('proje ve personel bilgileri'!A644)," ")</f>
        <v xml:space="preserve"> </v>
      </c>
      <c r="C1208" s="102"/>
      <c r="D1208" s="103"/>
      <c r="E1208" s="103"/>
      <c r="F1208" s="103"/>
      <c r="G1208" s="103"/>
      <c r="H1208" s="103"/>
      <c r="I1208" s="103"/>
      <c r="J1208" s="103"/>
      <c r="K1208" s="104">
        <f t="shared" ref="K1208:K1225" si="70">IF(D1208&lt;&gt;0,SUM(D1208+E1208+F1208+G1208-H1208-I1208-J1208),0)</f>
        <v>0</v>
      </c>
    </row>
    <row r="1209" spans="1:11" ht="15.75" customHeight="1" x14ac:dyDescent="0.25">
      <c r="A1209" s="2">
        <v>632</v>
      </c>
      <c r="B1209" s="101" t="str">
        <f>IF('proje ve personel bilgileri'!A645&lt;&gt;0,('proje ve personel bilgileri'!A645)," ")</f>
        <v xml:space="preserve"> </v>
      </c>
      <c r="C1209" s="105"/>
      <c r="D1209" s="296"/>
      <c r="E1209" s="296"/>
      <c r="F1209" s="296"/>
      <c r="G1209" s="296"/>
      <c r="H1209" s="296"/>
      <c r="I1209" s="296"/>
      <c r="J1209" s="296"/>
      <c r="K1209" s="104">
        <f t="shared" si="70"/>
        <v>0</v>
      </c>
    </row>
    <row r="1210" spans="1:11" ht="15.75" customHeight="1" x14ac:dyDescent="0.25">
      <c r="A1210" s="1">
        <v>633</v>
      </c>
      <c r="B1210" s="101" t="str">
        <f>IF('proje ve personel bilgileri'!A646&lt;&gt;0,('proje ve personel bilgileri'!A646)," ")</f>
        <v xml:space="preserve"> </v>
      </c>
      <c r="C1210" s="105"/>
      <c r="D1210" s="296"/>
      <c r="E1210" s="296"/>
      <c r="F1210" s="296"/>
      <c r="G1210" s="296"/>
      <c r="H1210" s="296"/>
      <c r="I1210" s="296"/>
      <c r="J1210" s="296"/>
      <c r="K1210" s="104">
        <f t="shared" si="70"/>
        <v>0</v>
      </c>
    </row>
    <row r="1211" spans="1:11" ht="15.75" customHeight="1" x14ac:dyDescent="0.25">
      <c r="A1211" s="2">
        <v>634</v>
      </c>
      <c r="B1211" s="101" t="str">
        <f>IF('proje ve personel bilgileri'!A647&lt;&gt;0,('proje ve personel bilgileri'!A647)," ")</f>
        <v xml:space="preserve"> </v>
      </c>
      <c r="C1211" s="105"/>
      <c r="D1211" s="296"/>
      <c r="E1211" s="296"/>
      <c r="F1211" s="296"/>
      <c r="G1211" s="296"/>
      <c r="H1211" s="296"/>
      <c r="I1211" s="296"/>
      <c r="J1211" s="296"/>
      <c r="K1211" s="104">
        <f t="shared" si="70"/>
        <v>0</v>
      </c>
    </row>
    <row r="1212" spans="1:11" ht="15.75" customHeight="1" x14ac:dyDescent="0.25">
      <c r="A1212" s="1">
        <v>635</v>
      </c>
      <c r="B1212" s="101" t="str">
        <f>IF('proje ve personel bilgileri'!A648&lt;&gt;0,('proje ve personel bilgileri'!A648)," ")</f>
        <v xml:space="preserve"> </v>
      </c>
      <c r="C1212" s="105"/>
      <c r="D1212" s="296"/>
      <c r="E1212" s="296"/>
      <c r="F1212" s="296"/>
      <c r="G1212" s="296"/>
      <c r="H1212" s="296"/>
      <c r="I1212" s="296"/>
      <c r="J1212" s="296"/>
      <c r="K1212" s="104">
        <f t="shared" si="70"/>
        <v>0</v>
      </c>
    </row>
    <row r="1213" spans="1:11" ht="15.75" customHeight="1" x14ac:dyDescent="0.25">
      <c r="A1213" s="2">
        <v>636</v>
      </c>
      <c r="B1213" s="101" t="str">
        <f>IF('proje ve personel bilgileri'!A649&lt;&gt;0,('proje ve personel bilgileri'!A649)," ")</f>
        <v xml:space="preserve"> </v>
      </c>
      <c r="C1213" s="105"/>
      <c r="D1213" s="296"/>
      <c r="E1213" s="296"/>
      <c r="F1213" s="296"/>
      <c r="G1213" s="296"/>
      <c r="H1213" s="296"/>
      <c r="I1213" s="296"/>
      <c r="J1213" s="296"/>
      <c r="K1213" s="104">
        <f t="shared" si="70"/>
        <v>0</v>
      </c>
    </row>
    <row r="1214" spans="1:11" ht="15.75" customHeight="1" x14ac:dyDescent="0.25">
      <c r="A1214" s="1">
        <v>637</v>
      </c>
      <c r="B1214" s="101" t="str">
        <f>IF('proje ve personel bilgileri'!A650&lt;&gt;0,('proje ve personel bilgileri'!A650)," ")</f>
        <v xml:space="preserve"> </v>
      </c>
      <c r="C1214" s="105"/>
      <c r="D1214" s="296"/>
      <c r="E1214" s="296"/>
      <c r="F1214" s="296"/>
      <c r="G1214" s="296"/>
      <c r="H1214" s="296"/>
      <c r="I1214" s="296"/>
      <c r="J1214" s="296"/>
      <c r="K1214" s="104">
        <f t="shared" si="70"/>
        <v>0</v>
      </c>
    </row>
    <row r="1215" spans="1:11" ht="15.75" customHeight="1" x14ac:dyDescent="0.25">
      <c r="A1215" s="2">
        <v>638</v>
      </c>
      <c r="B1215" s="101" t="str">
        <f>IF('proje ve personel bilgileri'!A651&lt;&gt;0,('proje ve personel bilgileri'!A651)," ")</f>
        <v xml:space="preserve"> </v>
      </c>
      <c r="C1215" s="105"/>
      <c r="D1215" s="296"/>
      <c r="E1215" s="296"/>
      <c r="F1215" s="296"/>
      <c r="G1215" s="296"/>
      <c r="H1215" s="296"/>
      <c r="I1215" s="296"/>
      <c r="J1215" s="296"/>
      <c r="K1215" s="104">
        <f t="shared" si="70"/>
        <v>0</v>
      </c>
    </row>
    <row r="1216" spans="1:11" ht="15.75" customHeight="1" x14ac:dyDescent="0.25">
      <c r="A1216" s="1">
        <v>639</v>
      </c>
      <c r="B1216" s="101" t="str">
        <f>IF('proje ve personel bilgileri'!A652&lt;&gt;0,('proje ve personel bilgileri'!A652)," ")</f>
        <v xml:space="preserve"> </v>
      </c>
      <c r="C1216" s="105"/>
      <c r="D1216" s="296"/>
      <c r="E1216" s="296"/>
      <c r="F1216" s="296"/>
      <c r="G1216" s="296"/>
      <c r="H1216" s="296"/>
      <c r="I1216" s="296"/>
      <c r="J1216" s="296"/>
      <c r="K1216" s="104">
        <f t="shared" si="70"/>
        <v>0</v>
      </c>
    </row>
    <row r="1217" spans="1:11" ht="15.75" customHeight="1" x14ac:dyDescent="0.25">
      <c r="A1217" s="2">
        <v>640</v>
      </c>
      <c r="B1217" s="101" t="str">
        <f>IF('proje ve personel bilgileri'!A653&lt;&gt;0,('proje ve personel bilgileri'!A653)," ")</f>
        <v xml:space="preserve"> </v>
      </c>
      <c r="C1217" s="105"/>
      <c r="D1217" s="296"/>
      <c r="E1217" s="296"/>
      <c r="F1217" s="296"/>
      <c r="G1217" s="296"/>
      <c r="H1217" s="296"/>
      <c r="I1217" s="296"/>
      <c r="J1217" s="296"/>
      <c r="K1217" s="104">
        <f t="shared" si="70"/>
        <v>0</v>
      </c>
    </row>
    <row r="1218" spans="1:11" ht="15.75" customHeight="1" x14ac:dyDescent="0.25">
      <c r="A1218" s="1">
        <v>641</v>
      </c>
      <c r="B1218" s="101" t="str">
        <f>IF('proje ve personel bilgileri'!A654&lt;&gt;0,('proje ve personel bilgileri'!A654)," ")</f>
        <v xml:space="preserve"> </v>
      </c>
      <c r="C1218" s="105"/>
      <c r="D1218" s="296"/>
      <c r="E1218" s="296"/>
      <c r="F1218" s="296"/>
      <c r="G1218" s="296"/>
      <c r="H1218" s="296"/>
      <c r="I1218" s="296"/>
      <c r="J1218" s="296"/>
      <c r="K1218" s="104">
        <f t="shared" si="70"/>
        <v>0</v>
      </c>
    </row>
    <row r="1219" spans="1:11" ht="15.75" customHeight="1" x14ac:dyDescent="0.25">
      <c r="A1219" s="2">
        <v>642</v>
      </c>
      <c r="B1219" s="101" t="str">
        <f>IF('proje ve personel bilgileri'!A655&lt;&gt;0,('proje ve personel bilgileri'!A655)," ")</f>
        <v xml:space="preserve"> </v>
      </c>
      <c r="C1219" s="105"/>
      <c r="D1219" s="296"/>
      <c r="E1219" s="296"/>
      <c r="F1219" s="296"/>
      <c r="G1219" s="296"/>
      <c r="H1219" s="296"/>
      <c r="I1219" s="296"/>
      <c r="J1219" s="296"/>
      <c r="K1219" s="104">
        <f t="shared" si="70"/>
        <v>0</v>
      </c>
    </row>
    <row r="1220" spans="1:11" ht="15.75" customHeight="1" x14ac:dyDescent="0.25">
      <c r="A1220" s="1">
        <v>643</v>
      </c>
      <c r="B1220" s="101" t="str">
        <f>IF('proje ve personel bilgileri'!A656&lt;&gt;0,('proje ve personel bilgileri'!A656)," ")</f>
        <v xml:space="preserve"> </v>
      </c>
      <c r="C1220" s="105"/>
      <c r="D1220" s="296"/>
      <c r="E1220" s="296"/>
      <c r="F1220" s="296"/>
      <c r="G1220" s="296"/>
      <c r="H1220" s="296"/>
      <c r="I1220" s="296"/>
      <c r="J1220" s="296"/>
      <c r="K1220" s="104">
        <f t="shared" si="70"/>
        <v>0</v>
      </c>
    </row>
    <row r="1221" spans="1:11" ht="15.75" customHeight="1" x14ac:dyDescent="0.25">
      <c r="A1221" s="2">
        <v>644</v>
      </c>
      <c r="B1221" s="101" t="str">
        <f>IF('proje ve personel bilgileri'!A657&lt;&gt;0,('proje ve personel bilgileri'!A657)," ")</f>
        <v xml:space="preserve"> </v>
      </c>
      <c r="C1221" s="105"/>
      <c r="D1221" s="296"/>
      <c r="E1221" s="296"/>
      <c r="F1221" s="296"/>
      <c r="G1221" s="296"/>
      <c r="H1221" s="296"/>
      <c r="I1221" s="296"/>
      <c r="J1221" s="296"/>
      <c r="K1221" s="104">
        <f t="shared" si="70"/>
        <v>0</v>
      </c>
    </row>
    <row r="1222" spans="1:11" ht="15.75" customHeight="1" x14ac:dyDescent="0.25">
      <c r="A1222" s="1">
        <v>645</v>
      </c>
      <c r="B1222" s="101" t="str">
        <f>IF('proje ve personel bilgileri'!A658&lt;&gt;0,('proje ve personel bilgileri'!A658)," ")</f>
        <v xml:space="preserve"> </v>
      </c>
      <c r="C1222" s="105"/>
      <c r="D1222" s="296"/>
      <c r="E1222" s="296"/>
      <c r="F1222" s="296"/>
      <c r="G1222" s="296"/>
      <c r="H1222" s="296"/>
      <c r="I1222" s="296"/>
      <c r="J1222" s="296"/>
      <c r="K1222" s="104">
        <f t="shared" si="70"/>
        <v>0</v>
      </c>
    </row>
    <row r="1223" spans="1:11" ht="15.75" customHeight="1" x14ac:dyDescent="0.25">
      <c r="A1223" s="2">
        <v>646</v>
      </c>
      <c r="B1223" s="101" t="str">
        <f>IF('proje ve personel bilgileri'!A659&lt;&gt;0,('proje ve personel bilgileri'!A659)," ")</f>
        <v xml:space="preserve"> </v>
      </c>
      <c r="C1223" s="105"/>
      <c r="D1223" s="296"/>
      <c r="E1223" s="296"/>
      <c r="F1223" s="296"/>
      <c r="G1223" s="296"/>
      <c r="H1223" s="296"/>
      <c r="I1223" s="296"/>
      <c r="J1223" s="296"/>
      <c r="K1223" s="104">
        <f t="shared" si="70"/>
        <v>0</v>
      </c>
    </row>
    <row r="1224" spans="1:11" ht="15.75" customHeight="1" x14ac:dyDescent="0.25">
      <c r="A1224" s="1">
        <v>647</v>
      </c>
      <c r="B1224" s="101" t="str">
        <f>IF('proje ve personel bilgileri'!A660&lt;&gt;0,('proje ve personel bilgileri'!A660)," ")</f>
        <v xml:space="preserve"> </v>
      </c>
      <c r="C1224" s="105"/>
      <c r="D1224" s="296"/>
      <c r="E1224" s="296"/>
      <c r="F1224" s="296"/>
      <c r="G1224" s="296"/>
      <c r="H1224" s="296"/>
      <c r="I1224" s="296"/>
      <c r="J1224" s="296"/>
      <c r="K1224" s="104">
        <f t="shared" si="70"/>
        <v>0</v>
      </c>
    </row>
    <row r="1225" spans="1:11" ht="15" customHeight="1" x14ac:dyDescent="0.25">
      <c r="A1225" s="2">
        <v>648</v>
      </c>
      <c r="B1225" s="101" t="str">
        <f>IF('proje ve personel bilgileri'!A661&lt;&gt;0,('proje ve personel bilgileri'!A661)," ")</f>
        <v xml:space="preserve"> </v>
      </c>
      <c r="C1225" s="105"/>
      <c r="D1225" s="296"/>
      <c r="E1225" s="296"/>
      <c r="F1225" s="296"/>
      <c r="G1225" s="296"/>
      <c r="H1225" s="296"/>
      <c r="I1225" s="296"/>
      <c r="J1225" s="296"/>
      <c r="K1225" s="104">
        <f t="shared" si="70"/>
        <v>0</v>
      </c>
    </row>
    <row r="1226" spans="1:11" ht="15.75" customHeight="1" x14ac:dyDescent="0.25">
      <c r="A1226" s="341" t="s">
        <v>99</v>
      </c>
      <c r="B1226" s="342"/>
      <c r="C1226" s="7" t="str">
        <f t="shared" ref="C1226:J1226" si="71">IF($K$28&lt;&gt;0,SUM(C1208:C1225)," ")</f>
        <v xml:space="preserve"> </v>
      </c>
      <c r="D1226" s="8" t="str">
        <f t="shared" si="71"/>
        <v xml:space="preserve"> </v>
      </c>
      <c r="E1226" s="8" t="str">
        <f t="shared" si="71"/>
        <v xml:space="preserve"> </v>
      </c>
      <c r="F1226" s="8" t="str">
        <f t="shared" si="71"/>
        <v xml:space="preserve"> </v>
      </c>
      <c r="G1226" s="8" t="str">
        <f t="shared" si="71"/>
        <v xml:space="preserve"> </v>
      </c>
      <c r="H1226" s="8" t="str">
        <f t="shared" si="71"/>
        <v xml:space="preserve"> </v>
      </c>
      <c r="I1226" s="8" t="str">
        <f t="shared" si="71"/>
        <v xml:space="preserve"> </v>
      </c>
      <c r="J1226" s="8" t="str">
        <f t="shared" si="71"/>
        <v xml:space="preserve"> </v>
      </c>
      <c r="K1226" s="9">
        <f>SUM(K1208:K1225)+K1191</f>
        <v>0</v>
      </c>
    </row>
    <row r="1227" spans="1:11" ht="15" customHeight="1" x14ac:dyDescent="0.25">
      <c r="A1227" s="300"/>
    </row>
    <row r="1228" spans="1:11" ht="15" customHeight="1" x14ac:dyDescent="0.25">
      <c r="A1228" s="332" t="s">
        <v>100</v>
      </c>
      <c r="B1228" s="332"/>
      <c r="C1228" s="332"/>
      <c r="D1228" s="332"/>
      <c r="E1228" s="332"/>
      <c r="F1228" s="332"/>
      <c r="G1228" s="332"/>
      <c r="H1228" s="332"/>
      <c r="I1228" s="332"/>
      <c r="J1228" s="332"/>
      <c r="K1228" s="332"/>
    </row>
    <row r="1229" spans="1:11" ht="15" customHeight="1" x14ac:dyDescent="0.25">
      <c r="A1229" s="51"/>
    </row>
    <row r="1230" spans="1:11" ht="15" customHeight="1" x14ac:dyDescent="0.25">
      <c r="A1230" s="298" t="s">
        <v>101</v>
      </c>
    </row>
    <row r="1231" spans="1:11" ht="15" customHeight="1" x14ac:dyDescent="0.25">
      <c r="C1231" s="298" t="s">
        <v>102</v>
      </c>
      <c r="E1231" s="298" t="s">
        <v>103</v>
      </c>
    </row>
    <row r="1234" spans="1:11" ht="15.75" customHeight="1" x14ac:dyDescent="0.25">
      <c r="A1234" s="348" t="s">
        <v>85</v>
      </c>
      <c r="B1234" s="348"/>
      <c r="C1234" s="348"/>
      <c r="D1234" s="348"/>
      <c r="E1234" s="348"/>
      <c r="F1234" s="348"/>
      <c r="G1234" s="348"/>
      <c r="H1234" s="348"/>
      <c r="I1234" s="348"/>
      <c r="J1234" s="348"/>
      <c r="K1234" s="348"/>
    </row>
    <row r="1235" spans="1:11" ht="15" customHeight="1" x14ac:dyDescent="0.25">
      <c r="A1235" s="70"/>
      <c r="B1235" s="70"/>
      <c r="C1235" s="70"/>
      <c r="D1235" s="70"/>
      <c r="E1235" s="70"/>
      <c r="F1235" s="78">
        <f>'proje ve personel bilgileri'!$B$5</f>
        <v>0</v>
      </c>
      <c r="G1235" s="72">
        <f>IF('proje ve personel bilgileri'!$B$6=1,"/ Şubat ayına aittir.",(IF('proje ve personel bilgileri'!$B$6=2,"/ Ağustos ayına aittir.",0)))</f>
        <v>0</v>
      </c>
      <c r="H1235" s="70"/>
      <c r="I1235" s="70"/>
      <c r="J1235" s="70"/>
      <c r="K1235" s="70"/>
    </row>
    <row r="1236" spans="1:11" ht="18.75" customHeight="1" x14ac:dyDescent="0.25">
      <c r="K1236" s="4" t="s">
        <v>86</v>
      </c>
    </row>
    <row r="1237" spans="1:11" ht="15.75" customHeight="1" x14ac:dyDescent="0.25">
      <c r="A1237" s="349" t="s">
        <v>2</v>
      </c>
      <c r="B1237" s="350"/>
      <c r="C1237" s="351">
        <f>'proje ve personel bilgileri'!$B$2</f>
        <v>0</v>
      </c>
      <c r="D1237" s="352"/>
      <c r="E1237" s="352"/>
      <c r="F1237" s="352"/>
      <c r="G1237" s="352"/>
      <c r="H1237" s="352"/>
      <c r="I1237" s="352"/>
      <c r="J1237" s="352"/>
      <c r="K1237" s="353"/>
    </row>
    <row r="1238" spans="1:11" ht="15.75" customHeight="1" x14ac:dyDescent="0.25">
      <c r="A1238" s="354" t="s">
        <v>4</v>
      </c>
      <c r="B1238" s="355"/>
      <c r="C1238" s="356">
        <f>'proje ve personel bilgileri'!$B$3</f>
        <v>0</v>
      </c>
      <c r="D1238" s="357"/>
      <c r="E1238" s="357"/>
      <c r="F1238" s="357"/>
      <c r="G1238" s="357"/>
      <c r="H1238" s="357"/>
      <c r="I1238" s="357"/>
      <c r="J1238" s="357"/>
      <c r="K1238" s="358"/>
    </row>
    <row r="1239" spans="1:11" ht="15" customHeight="1" x14ac:dyDescent="0.25">
      <c r="A1239" s="343" t="s">
        <v>87</v>
      </c>
      <c r="B1239" s="343" t="s">
        <v>15</v>
      </c>
      <c r="C1239" s="343" t="s">
        <v>88</v>
      </c>
      <c r="D1239" s="344" t="s">
        <v>89</v>
      </c>
      <c r="E1239" s="346"/>
      <c r="F1239" s="347"/>
      <c r="G1239" s="343" t="s">
        <v>90</v>
      </c>
      <c r="H1239" s="333" t="s">
        <v>91</v>
      </c>
      <c r="I1239" s="333" t="s">
        <v>92</v>
      </c>
      <c r="J1239" s="333" t="s">
        <v>93</v>
      </c>
      <c r="K1239" s="336" t="s">
        <v>94</v>
      </c>
    </row>
    <row r="1240" spans="1:11" ht="15.75" customHeight="1" x14ac:dyDescent="0.25">
      <c r="A1240" s="338"/>
      <c r="B1240" s="338"/>
      <c r="C1240" s="338"/>
      <c r="D1240" s="345"/>
      <c r="E1240" s="339" t="s">
        <v>95</v>
      </c>
      <c r="F1240" s="340"/>
      <c r="G1240" s="338"/>
      <c r="H1240" s="334"/>
      <c r="I1240" s="334"/>
      <c r="J1240" s="334"/>
      <c r="K1240" s="337"/>
    </row>
    <row r="1241" spans="1:11" ht="60.75" customHeight="1" x14ac:dyDescent="0.25">
      <c r="A1241" s="338"/>
      <c r="B1241" s="338"/>
      <c r="C1241" s="338"/>
      <c r="D1241" s="345"/>
      <c r="E1241" s="5" t="s">
        <v>104</v>
      </c>
      <c r="F1241" s="5" t="s">
        <v>97</v>
      </c>
      <c r="G1241" s="338"/>
      <c r="H1241" s="334"/>
      <c r="I1241" s="335"/>
      <c r="J1241" s="335"/>
      <c r="K1241" s="338"/>
    </row>
    <row r="1242" spans="1:11" ht="15.75" customHeight="1" x14ac:dyDescent="0.25">
      <c r="A1242" s="338"/>
      <c r="B1242" s="338"/>
      <c r="C1242" s="338"/>
      <c r="D1242" s="345"/>
      <c r="E1242" s="6" t="s">
        <v>98</v>
      </c>
      <c r="F1242" s="6" t="s">
        <v>98</v>
      </c>
      <c r="G1242" s="294" t="s">
        <v>98</v>
      </c>
      <c r="H1242" s="294" t="s">
        <v>98</v>
      </c>
      <c r="I1242" s="297" t="s">
        <v>98</v>
      </c>
      <c r="J1242" s="6" t="s">
        <v>98</v>
      </c>
      <c r="K1242" s="338"/>
    </row>
    <row r="1243" spans="1:11" ht="15.75" customHeight="1" x14ac:dyDescent="0.25">
      <c r="A1243" s="1">
        <v>649</v>
      </c>
      <c r="B1243" s="101" t="str">
        <f>IF('proje ve personel bilgileri'!A662&lt;&gt;0,('proje ve personel bilgileri'!A662)," ")</f>
        <v xml:space="preserve"> </v>
      </c>
      <c r="C1243" s="102"/>
      <c r="D1243" s="103"/>
      <c r="E1243" s="103"/>
      <c r="F1243" s="103"/>
      <c r="G1243" s="103"/>
      <c r="H1243" s="103"/>
      <c r="I1243" s="103"/>
      <c r="J1243" s="103"/>
      <c r="K1243" s="104">
        <f t="shared" ref="K1243:K1260" si="72">IF(D1243&lt;&gt;0,SUM(D1243+E1243+F1243+G1243-H1243-I1243-J1243),0)</f>
        <v>0</v>
      </c>
    </row>
    <row r="1244" spans="1:11" ht="15.75" customHeight="1" x14ac:dyDescent="0.25">
      <c r="A1244" s="2">
        <v>650</v>
      </c>
      <c r="B1244" s="101" t="str">
        <f>IF('proje ve personel bilgileri'!A663&lt;&gt;0,('proje ve personel bilgileri'!A663)," ")</f>
        <v xml:space="preserve"> </v>
      </c>
      <c r="C1244" s="105"/>
      <c r="D1244" s="296"/>
      <c r="E1244" s="296"/>
      <c r="F1244" s="296"/>
      <c r="G1244" s="296"/>
      <c r="H1244" s="296"/>
      <c r="I1244" s="296"/>
      <c r="J1244" s="296"/>
      <c r="K1244" s="104">
        <f t="shared" si="72"/>
        <v>0</v>
      </c>
    </row>
    <row r="1245" spans="1:11" ht="15.75" customHeight="1" x14ac:dyDescent="0.25">
      <c r="A1245" s="1">
        <v>651</v>
      </c>
      <c r="B1245" s="101" t="str">
        <f>IF('proje ve personel bilgileri'!A664&lt;&gt;0,('proje ve personel bilgileri'!A664)," ")</f>
        <v xml:space="preserve"> </v>
      </c>
      <c r="C1245" s="105"/>
      <c r="D1245" s="296"/>
      <c r="E1245" s="296"/>
      <c r="F1245" s="296"/>
      <c r="G1245" s="296"/>
      <c r="H1245" s="296"/>
      <c r="I1245" s="296"/>
      <c r="J1245" s="296"/>
      <c r="K1245" s="104">
        <f t="shared" si="72"/>
        <v>0</v>
      </c>
    </row>
    <row r="1246" spans="1:11" ht="15.75" customHeight="1" x14ac:dyDescent="0.25">
      <c r="A1246" s="2">
        <v>652</v>
      </c>
      <c r="B1246" s="101" t="str">
        <f>IF('proje ve personel bilgileri'!A665&lt;&gt;0,('proje ve personel bilgileri'!A665)," ")</f>
        <v xml:space="preserve"> </v>
      </c>
      <c r="C1246" s="105"/>
      <c r="D1246" s="296"/>
      <c r="E1246" s="296"/>
      <c r="F1246" s="296"/>
      <c r="G1246" s="296"/>
      <c r="H1246" s="296"/>
      <c r="I1246" s="296"/>
      <c r="J1246" s="296"/>
      <c r="K1246" s="104">
        <f t="shared" si="72"/>
        <v>0</v>
      </c>
    </row>
    <row r="1247" spans="1:11" ht="15.75" customHeight="1" x14ac:dyDescent="0.25">
      <c r="A1247" s="1">
        <v>653</v>
      </c>
      <c r="B1247" s="101" t="str">
        <f>IF('proje ve personel bilgileri'!A666&lt;&gt;0,('proje ve personel bilgileri'!A666)," ")</f>
        <v xml:space="preserve"> </v>
      </c>
      <c r="C1247" s="105"/>
      <c r="D1247" s="296"/>
      <c r="E1247" s="296"/>
      <c r="F1247" s="296"/>
      <c r="G1247" s="296"/>
      <c r="H1247" s="296"/>
      <c r="I1247" s="296"/>
      <c r="J1247" s="296"/>
      <c r="K1247" s="104">
        <f t="shared" si="72"/>
        <v>0</v>
      </c>
    </row>
    <row r="1248" spans="1:11" ht="15.75" customHeight="1" x14ac:dyDescent="0.25">
      <c r="A1248" s="2">
        <v>654</v>
      </c>
      <c r="B1248" s="101" t="str">
        <f>IF('proje ve personel bilgileri'!A667&lt;&gt;0,('proje ve personel bilgileri'!A667)," ")</f>
        <v xml:space="preserve"> </v>
      </c>
      <c r="C1248" s="105"/>
      <c r="D1248" s="296"/>
      <c r="E1248" s="296"/>
      <c r="F1248" s="296"/>
      <c r="G1248" s="296"/>
      <c r="H1248" s="296"/>
      <c r="I1248" s="296"/>
      <c r="J1248" s="296"/>
      <c r="K1248" s="104">
        <f t="shared" si="72"/>
        <v>0</v>
      </c>
    </row>
    <row r="1249" spans="1:11" ht="15.75" customHeight="1" x14ac:dyDescent="0.25">
      <c r="A1249" s="1">
        <v>655</v>
      </c>
      <c r="B1249" s="101" t="str">
        <f>IF('proje ve personel bilgileri'!A668&lt;&gt;0,('proje ve personel bilgileri'!A668)," ")</f>
        <v xml:space="preserve"> </v>
      </c>
      <c r="C1249" s="105"/>
      <c r="D1249" s="296"/>
      <c r="E1249" s="296"/>
      <c r="F1249" s="296"/>
      <c r="G1249" s="296"/>
      <c r="H1249" s="296"/>
      <c r="I1249" s="296"/>
      <c r="J1249" s="296"/>
      <c r="K1249" s="104">
        <f t="shared" si="72"/>
        <v>0</v>
      </c>
    </row>
    <row r="1250" spans="1:11" ht="15.75" customHeight="1" x14ac:dyDescent="0.25">
      <c r="A1250" s="2">
        <v>656</v>
      </c>
      <c r="B1250" s="101" t="str">
        <f>IF('proje ve personel bilgileri'!A669&lt;&gt;0,('proje ve personel bilgileri'!A669)," ")</f>
        <v xml:space="preserve"> </v>
      </c>
      <c r="C1250" s="105"/>
      <c r="D1250" s="296"/>
      <c r="E1250" s="296"/>
      <c r="F1250" s="296"/>
      <c r="G1250" s="296"/>
      <c r="H1250" s="296"/>
      <c r="I1250" s="296"/>
      <c r="J1250" s="296"/>
      <c r="K1250" s="104">
        <f t="shared" si="72"/>
        <v>0</v>
      </c>
    </row>
    <row r="1251" spans="1:11" ht="15.75" customHeight="1" x14ac:dyDescent="0.25">
      <c r="A1251" s="1">
        <v>657</v>
      </c>
      <c r="B1251" s="101" t="str">
        <f>IF('proje ve personel bilgileri'!A670&lt;&gt;0,('proje ve personel bilgileri'!A670)," ")</f>
        <v xml:space="preserve"> </v>
      </c>
      <c r="C1251" s="105"/>
      <c r="D1251" s="296"/>
      <c r="E1251" s="296"/>
      <c r="F1251" s="296"/>
      <c r="G1251" s="296"/>
      <c r="H1251" s="296"/>
      <c r="I1251" s="296"/>
      <c r="J1251" s="296"/>
      <c r="K1251" s="104">
        <f t="shared" si="72"/>
        <v>0</v>
      </c>
    </row>
    <row r="1252" spans="1:11" ht="15.75" customHeight="1" x14ac:dyDescent="0.25">
      <c r="A1252" s="2">
        <v>658</v>
      </c>
      <c r="B1252" s="101" t="str">
        <f>IF('proje ve personel bilgileri'!A671&lt;&gt;0,('proje ve personel bilgileri'!A671)," ")</f>
        <v xml:space="preserve"> </v>
      </c>
      <c r="C1252" s="105"/>
      <c r="D1252" s="296"/>
      <c r="E1252" s="296"/>
      <c r="F1252" s="296"/>
      <c r="G1252" s="296"/>
      <c r="H1252" s="296"/>
      <c r="I1252" s="296"/>
      <c r="J1252" s="296"/>
      <c r="K1252" s="104">
        <f t="shared" si="72"/>
        <v>0</v>
      </c>
    </row>
    <row r="1253" spans="1:11" ht="15.75" customHeight="1" x14ac:dyDescent="0.25">
      <c r="A1253" s="1">
        <v>659</v>
      </c>
      <c r="B1253" s="101" t="str">
        <f>IF('proje ve personel bilgileri'!A672&lt;&gt;0,('proje ve personel bilgileri'!A672)," ")</f>
        <v xml:space="preserve"> </v>
      </c>
      <c r="C1253" s="105"/>
      <c r="D1253" s="296"/>
      <c r="E1253" s="296"/>
      <c r="F1253" s="296"/>
      <c r="G1253" s="296"/>
      <c r="H1253" s="296"/>
      <c r="I1253" s="296"/>
      <c r="J1253" s="296"/>
      <c r="K1253" s="104">
        <f t="shared" si="72"/>
        <v>0</v>
      </c>
    </row>
    <row r="1254" spans="1:11" ht="15.75" customHeight="1" x14ac:dyDescent="0.25">
      <c r="A1254" s="2">
        <v>660</v>
      </c>
      <c r="B1254" s="101" t="str">
        <f>IF('proje ve personel bilgileri'!A673&lt;&gt;0,('proje ve personel bilgileri'!A673)," ")</f>
        <v xml:space="preserve"> </v>
      </c>
      <c r="C1254" s="105"/>
      <c r="D1254" s="296"/>
      <c r="E1254" s="296"/>
      <c r="F1254" s="296"/>
      <c r="G1254" s="296"/>
      <c r="H1254" s="296"/>
      <c r="I1254" s="296"/>
      <c r="J1254" s="296"/>
      <c r="K1254" s="104">
        <f t="shared" si="72"/>
        <v>0</v>
      </c>
    </row>
    <row r="1255" spans="1:11" ht="15.75" customHeight="1" x14ac:dyDescent="0.25">
      <c r="A1255" s="1">
        <v>661</v>
      </c>
      <c r="B1255" s="101" t="str">
        <f>IF('proje ve personel bilgileri'!A674&lt;&gt;0,('proje ve personel bilgileri'!A674)," ")</f>
        <v xml:space="preserve"> </v>
      </c>
      <c r="C1255" s="105"/>
      <c r="D1255" s="296"/>
      <c r="E1255" s="296"/>
      <c r="F1255" s="296"/>
      <c r="G1255" s="296"/>
      <c r="H1255" s="296"/>
      <c r="I1255" s="296"/>
      <c r="J1255" s="296"/>
      <c r="K1255" s="104">
        <f t="shared" si="72"/>
        <v>0</v>
      </c>
    </row>
    <row r="1256" spans="1:11" ht="15.75" customHeight="1" x14ac:dyDescent="0.25">
      <c r="A1256" s="2">
        <v>662</v>
      </c>
      <c r="B1256" s="101" t="str">
        <f>IF('proje ve personel bilgileri'!A675&lt;&gt;0,('proje ve personel bilgileri'!A675)," ")</f>
        <v xml:space="preserve"> </v>
      </c>
      <c r="C1256" s="105"/>
      <c r="D1256" s="296"/>
      <c r="E1256" s="296"/>
      <c r="F1256" s="296"/>
      <c r="G1256" s="296"/>
      <c r="H1256" s="296"/>
      <c r="I1256" s="296"/>
      <c r="J1256" s="296"/>
      <c r="K1256" s="104">
        <f t="shared" si="72"/>
        <v>0</v>
      </c>
    </row>
    <row r="1257" spans="1:11" ht="15.75" customHeight="1" x14ac:dyDescent="0.25">
      <c r="A1257" s="1">
        <v>663</v>
      </c>
      <c r="B1257" s="101" t="str">
        <f>IF('proje ve personel bilgileri'!A676&lt;&gt;0,('proje ve personel bilgileri'!A676)," ")</f>
        <v xml:space="preserve"> </v>
      </c>
      <c r="C1257" s="105"/>
      <c r="D1257" s="296"/>
      <c r="E1257" s="296"/>
      <c r="F1257" s="296"/>
      <c r="G1257" s="296"/>
      <c r="H1257" s="296"/>
      <c r="I1257" s="296"/>
      <c r="J1257" s="296"/>
      <c r="K1257" s="104">
        <f t="shared" si="72"/>
        <v>0</v>
      </c>
    </row>
    <row r="1258" spans="1:11" ht="15.75" customHeight="1" x14ac:dyDescent="0.25">
      <c r="A1258" s="2">
        <v>664</v>
      </c>
      <c r="B1258" s="101" t="str">
        <f>IF('proje ve personel bilgileri'!A677&lt;&gt;0,('proje ve personel bilgileri'!A677)," ")</f>
        <v xml:space="preserve"> </v>
      </c>
      <c r="C1258" s="105"/>
      <c r="D1258" s="296"/>
      <c r="E1258" s="296"/>
      <c r="F1258" s="296"/>
      <c r="G1258" s="296"/>
      <c r="H1258" s="296"/>
      <c r="I1258" s="296"/>
      <c r="J1258" s="296"/>
      <c r="K1258" s="104">
        <f t="shared" si="72"/>
        <v>0</v>
      </c>
    </row>
    <row r="1259" spans="1:11" ht="15.75" customHeight="1" x14ac:dyDescent="0.25">
      <c r="A1259" s="1">
        <v>665</v>
      </c>
      <c r="B1259" s="101" t="str">
        <f>IF('proje ve personel bilgileri'!A678&lt;&gt;0,('proje ve personel bilgileri'!A678)," ")</f>
        <v xml:space="preserve"> </v>
      </c>
      <c r="C1259" s="105"/>
      <c r="D1259" s="296"/>
      <c r="E1259" s="296"/>
      <c r="F1259" s="296"/>
      <c r="G1259" s="296"/>
      <c r="H1259" s="296"/>
      <c r="I1259" s="296"/>
      <c r="J1259" s="296"/>
      <c r="K1259" s="104">
        <f t="shared" si="72"/>
        <v>0</v>
      </c>
    </row>
    <row r="1260" spans="1:11" ht="15" customHeight="1" x14ac:dyDescent="0.25">
      <c r="A1260" s="2">
        <v>666</v>
      </c>
      <c r="B1260" s="101" t="str">
        <f>IF('proje ve personel bilgileri'!A679&lt;&gt;0,('proje ve personel bilgileri'!A679)," ")</f>
        <v xml:space="preserve"> </v>
      </c>
      <c r="C1260" s="105"/>
      <c r="D1260" s="296"/>
      <c r="E1260" s="296"/>
      <c r="F1260" s="296"/>
      <c r="G1260" s="296"/>
      <c r="H1260" s="296"/>
      <c r="I1260" s="296"/>
      <c r="J1260" s="296"/>
      <c r="K1260" s="104">
        <f t="shared" si="72"/>
        <v>0</v>
      </c>
    </row>
    <row r="1261" spans="1:11" ht="15.75" customHeight="1" x14ac:dyDescent="0.25">
      <c r="A1261" s="341" t="s">
        <v>99</v>
      </c>
      <c r="B1261" s="342"/>
      <c r="C1261" s="7" t="str">
        <f t="shared" ref="C1261:J1261" si="73">IF($K$28&lt;&gt;0,SUM(C1243:C1260)," ")</f>
        <v xml:space="preserve"> </v>
      </c>
      <c r="D1261" s="8" t="str">
        <f t="shared" si="73"/>
        <v xml:space="preserve"> </v>
      </c>
      <c r="E1261" s="8" t="str">
        <f t="shared" si="73"/>
        <v xml:space="preserve"> </v>
      </c>
      <c r="F1261" s="8" t="str">
        <f t="shared" si="73"/>
        <v xml:space="preserve"> </v>
      </c>
      <c r="G1261" s="8" t="str">
        <f t="shared" si="73"/>
        <v xml:space="preserve"> </v>
      </c>
      <c r="H1261" s="8" t="str">
        <f t="shared" si="73"/>
        <v xml:space="preserve"> </v>
      </c>
      <c r="I1261" s="8" t="str">
        <f t="shared" si="73"/>
        <v xml:space="preserve"> </v>
      </c>
      <c r="J1261" s="8" t="str">
        <f t="shared" si="73"/>
        <v xml:space="preserve"> </v>
      </c>
      <c r="K1261" s="9">
        <f>SUM(K1243:K1260)+K1226</f>
        <v>0</v>
      </c>
    </row>
    <row r="1262" spans="1:11" ht="15" customHeight="1" x14ac:dyDescent="0.25">
      <c r="A1262" s="300"/>
    </row>
    <row r="1263" spans="1:11" ht="15" customHeight="1" x14ac:dyDescent="0.25">
      <c r="A1263" s="332" t="s">
        <v>100</v>
      </c>
      <c r="B1263" s="332"/>
      <c r="C1263" s="332"/>
      <c r="D1263" s="332"/>
      <c r="E1263" s="332"/>
      <c r="F1263" s="332"/>
      <c r="G1263" s="332"/>
      <c r="H1263" s="332"/>
      <c r="I1263" s="332"/>
      <c r="J1263" s="332"/>
      <c r="K1263" s="332"/>
    </row>
    <row r="1264" spans="1:11" ht="15" customHeight="1" x14ac:dyDescent="0.25">
      <c r="A1264" s="51"/>
    </row>
    <row r="1265" spans="1:11" ht="15" customHeight="1" x14ac:dyDescent="0.25">
      <c r="A1265" s="298" t="s">
        <v>101</v>
      </c>
    </row>
    <row r="1266" spans="1:11" ht="15" customHeight="1" x14ac:dyDescent="0.25">
      <c r="C1266" s="298" t="s">
        <v>102</v>
      </c>
      <c r="E1266" s="298" t="s">
        <v>103</v>
      </c>
    </row>
    <row r="1269" spans="1:11" ht="15.75" customHeight="1" x14ac:dyDescent="0.25">
      <c r="A1269" s="348" t="s">
        <v>85</v>
      </c>
      <c r="B1269" s="348"/>
      <c r="C1269" s="348"/>
      <c r="D1269" s="348"/>
      <c r="E1269" s="348"/>
      <c r="F1269" s="348"/>
      <c r="G1269" s="348"/>
      <c r="H1269" s="348"/>
      <c r="I1269" s="348"/>
      <c r="J1269" s="348"/>
      <c r="K1269" s="348"/>
    </row>
    <row r="1270" spans="1:11" ht="15" customHeight="1" x14ac:dyDescent="0.25">
      <c r="A1270" s="70"/>
      <c r="B1270" s="70"/>
      <c r="C1270" s="70"/>
      <c r="D1270" s="70"/>
      <c r="E1270" s="70"/>
      <c r="F1270" s="78">
        <f>'proje ve personel bilgileri'!$B$5</f>
        <v>0</v>
      </c>
      <c r="G1270" s="72">
        <f>IF('proje ve personel bilgileri'!$B$6=1,"/ Şubat ayına aittir.",(IF('proje ve personel bilgileri'!$B$6=2,"/ Ağustos ayına aittir.",0)))</f>
        <v>0</v>
      </c>
      <c r="H1270" s="70"/>
      <c r="I1270" s="70"/>
      <c r="J1270" s="70"/>
      <c r="K1270" s="70"/>
    </row>
    <row r="1271" spans="1:11" ht="18.75" customHeight="1" x14ac:dyDescent="0.25">
      <c r="K1271" s="4" t="s">
        <v>86</v>
      </c>
    </row>
    <row r="1272" spans="1:11" ht="15.75" customHeight="1" x14ac:dyDescent="0.25">
      <c r="A1272" s="349" t="s">
        <v>2</v>
      </c>
      <c r="B1272" s="350"/>
      <c r="C1272" s="351">
        <f>'proje ve personel bilgileri'!$B$2</f>
        <v>0</v>
      </c>
      <c r="D1272" s="352"/>
      <c r="E1272" s="352"/>
      <c r="F1272" s="352"/>
      <c r="G1272" s="352"/>
      <c r="H1272" s="352"/>
      <c r="I1272" s="352"/>
      <c r="J1272" s="352"/>
      <c r="K1272" s="353"/>
    </row>
    <row r="1273" spans="1:11" ht="15.75" customHeight="1" x14ac:dyDescent="0.25">
      <c r="A1273" s="354" t="s">
        <v>4</v>
      </c>
      <c r="B1273" s="355"/>
      <c r="C1273" s="356">
        <f>'proje ve personel bilgileri'!$B$3</f>
        <v>0</v>
      </c>
      <c r="D1273" s="357"/>
      <c r="E1273" s="357"/>
      <c r="F1273" s="357"/>
      <c r="G1273" s="357"/>
      <c r="H1273" s="357"/>
      <c r="I1273" s="357"/>
      <c r="J1273" s="357"/>
      <c r="K1273" s="358"/>
    </row>
    <row r="1274" spans="1:11" ht="15" customHeight="1" x14ac:dyDescent="0.25">
      <c r="A1274" s="343" t="s">
        <v>87</v>
      </c>
      <c r="B1274" s="343" t="s">
        <v>15</v>
      </c>
      <c r="C1274" s="343" t="s">
        <v>88</v>
      </c>
      <c r="D1274" s="344" t="s">
        <v>89</v>
      </c>
      <c r="E1274" s="346"/>
      <c r="F1274" s="347"/>
      <c r="G1274" s="343" t="s">
        <v>90</v>
      </c>
      <c r="H1274" s="333" t="s">
        <v>91</v>
      </c>
      <c r="I1274" s="333" t="s">
        <v>92</v>
      </c>
      <c r="J1274" s="333" t="s">
        <v>93</v>
      </c>
      <c r="K1274" s="336" t="s">
        <v>94</v>
      </c>
    </row>
    <row r="1275" spans="1:11" ht="15.75" customHeight="1" x14ac:dyDescent="0.25">
      <c r="A1275" s="338"/>
      <c r="B1275" s="338"/>
      <c r="C1275" s="338"/>
      <c r="D1275" s="345"/>
      <c r="E1275" s="339" t="s">
        <v>95</v>
      </c>
      <c r="F1275" s="340"/>
      <c r="G1275" s="338"/>
      <c r="H1275" s="334"/>
      <c r="I1275" s="334"/>
      <c r="J1275" s="334"/>
      <c r="K1275" s="337"/>
    </row>
    <row r="1276" spans="1:11" ht="60.75" customHeight="1" x14ac:dyDescent="0.25">
      <c r="A1276" s="338"/>
      <c r="B1276" s="338"/>
      <c r="C1276" s="338"/>
      <c r="D1276" s="345"/>
      <c r="E1276" s="5" t="s">
        <v>104</v>
      </c>
      <c r="F1276" s="5" t="s">
        <v>97</v>
      </c>
      <c r="G1276" s="338"/>
      <c r="H1276" s="334"/>
      <c r="I1276" s="335"/>
      <c r="J1276" s="335"/>
      <c r="K1276" s="338"/>
    </row>
    <row r="1277" spans="1:11" ht="15.75" customHeight="1" x14ac:dyDescent="0.25">
      <c r="A1277" s="338"/>
      <c r="B1277" s="338"/>
      <c r="C1277" s="338"/>
      <c r="D1277" s="345"/>
      <c r="E1277" s="6" t="s">
        <v>98</v>
      </c>
      <c r="F1277" s="6" t="s">
        <v>98</v>
      </c>
      <c r="G1277" s="294" t="s">
        <v>98</v>
      </c>
      <c r="H1277" s="294" t="s">
        <v>98</v>
      </c>
      <c r="I1277" s="297" t="s">
        <v>98</v>
      </c>
      <c r="J1277" s="6" t="s">
        <v>98</v>
      </c>
      <c r="K1277" s="338"/>
    </row>
    <row r="1278" spans="1:11" ht="15.75" customHeight="1" x14ac:dyDescent="0.25">
      <c r="A1278" s="1">
        <v>667</v>
      </c>
      <c r="B1278" s="101" t="str">
        <f>IF('proje ve personel bilgileri'!A680&lt;&gt;0,('proje ve personel bilgileri'!A680)," ")</f>
        <v xml:space="preserve"> </v>
      </c>
      <c r="C1278" s="102"/>
      <c r="D1278" s="103"/>
      <c r="E1278" s="103"/>
      <c r="F1278" s="103"/>
      <c r="G1278" s="103"/>
      <c r="H1278" s="103"/>
      <c r="I1278" s="103"/>
      <c r="J1278" s="103"/>
      <c r="K1278" s="104">
        <f t="shared" ref="K1278:K1295" si="74">IF(D1278&lt;&gt;0,SUM(D1278+E1278+F1278+G1278-H1278-I1278-J1278),0)</f>
        <v>0</v>
      </c>
    </row>
    <row r="1279" spans="1:11" ht="15.75" customHeight="1" x14ac:dyDescent="0.25">
      <c r="A1279" s="2">
        <v>668</v>
      </c>
      <c r="B1279" s="101" t="str">
        <f>IF('proje ve personel bilgileri'!A681&lt;&gt;0,('proje ve personel bilgileri'!A681)," ")</f>
        <v xml:space="preserve"> </v>
      </c>
      <c r="C1279" s="105"/>
      <c r="D1279" s="296"/>
      <c r="E1279" s="296"/>
      <c r="F1279" s="296"/>
      <c r="G1279" s="296"/>
      <c r="H1279" s="296"/>
      <c r="I1279" s="296"/>
      <c r="J1279" s="296"/>
      <c r="K1279" s="104">
        <f t="shared" si="74"/>
        <v>0</v>
      </c>
    </row>
    <row r="1280" spans="1:11" ht="15.75" customHeight="1" x14ac:dyDescent="0.25">
      <c r="A1280" s="1">
        <v>669</v>
      </c>
      <c r="B1280" s="101" t="str">
        <f>IF('proje ve personel bilgileri'!A682&lt;&gt;0,('proje ve personel bilgileri'!A682)," ")</f>
        <v xml:space="preserve"> </v>
      </c>
      <c r="C1280" s="105"/>
      <c r="D1280" s="296"/>
      <c r="E1280" s="296"/>
      <c r="F1280" s="296"/>
      <c r="G1280" s="296"/>
      <c r="H1280" s="296"/>
      <c r="I1280" s="296"/>
      <c r="J1280" s="296"/>
      <c r="K1280" s="104">
        <f t="shared" si="74"/>
        <v>0</v>
      </c>
    </row>
    <row r="1281" spans="1:11" ht="15.75" customHeight="1" x14ac:dyDescent="0.25">
      <c r="A1281" s="2">
        <v>670</v>
      </c>
      <c r="B1281" s="101" t="str">
        <f>IF('proje ve personel bilgileri'!A683&lt;&gt;0,('proje ve personel bilgileri'!A683)," ")</f>
        <v xml:space="preserve"> </v>
      </c>
      <c r="C1281" s="105"/>
      <c r="D1281" s="296"/>
      <c r="E1281" s="296"/>
      <c r="F1281" s="296"/>
      <c r="G1281" s="296"/>
      <c r="H1281" s="296"/>
      <c r="I1281" s="296"/>
      <c r="J1281" s="296"/>
      <c r="K1281" s="104">
        <f t="shared" si="74"/>
        <v>0</v>
      </c>
    </row>
    <row r="1282" spans="1:11" ht="15.75" customHeight="1" x14ac:dyDescent="0.25">
      <c r="A1282" s="1">
        <v>671</v>
      </c>
      <c r="B1282" s="101" t="str">
        <f>IF('proje ve personel bilgileri'!A684&lt;&gt;0,('proje ve personel bilgileri'!A684)," ")</f>
        <v xml:space="preserve"> </v>
      </c>
      <c r="C1282" s="105"/>
      <c r="D1282" s="296"/>
      <c r="E1282" s="296"/>
      <c r="F1282" s="296"/>
      <c r="G1282" s="296"/>
      <c r="H1282" s="296"/>
      <c r="I1282" s="296"/>
      <c r="J1282" s="296"/>
      <c r="K1282" s="104">
        <f t="shared" si="74"/>
        <v>0</v>
      </c>
    </row>
    <row r="1283" spans="1:11" ht="15.75" customHeight="1" x14ac:dyDescent="0.25">
      <c r="A1283" s="2">
        <v>672</v>
      </c>
      <c r="B1283" s="101" t="str">
        <f>IF('proje ve personel bilgileri'!A685&lt;&gt;0,('proje ve personel bilgileri'!A685)," ")</f>
        <v xml:space="preserve"> </v>
      </c>
      <c r="C1283" s="105"/>
      <c r="D1283" s="296"/>
      <c r="E1283" s="296"/>
      <c r="F1283" s="296"/>
      <c r="G1283" s="296"/>
      <c r="H1283" s="296"/>
      <c r="I1283" s="296"/>
      <c r="J1283" s="296"/>
      <c r="K1283" s="104">
        <f t="shared" si="74"/>
        <v>0</v>
      </c>
    </row>
    <row r="1284" spans="1:11" ht="15.75" customHeight="1" x14ac:dyDescent="0.25">
      <c r="A1284" s="1">
        <v>673</v>
      </c>
      <c r="B1284" s="101" t="str">
        <f>IF('proje ve personel bilgileri'!A686&lt;&gt;0,('proje ve personel bilgileri'!A686)," ")</f>
        <v xml:space="preserve"> </v>
      </c>
      <c r="C1284" s="105"/>
      <c r="D1284" s="296"/>
      <c r="E1284" s="296"/>
      <c r="F1284" s="296"/>
      <c r="G1284" s="296"/>
      <c r="H1284" s="296"/>
      <c r="I1284" s="296"/>
      <c r="J1284" s="296"/>
      <c r="K1284" s="104">
        <f t="shared" si="74"/>
        <v>0</v>
      </c>
    </row>
    <row r="1285" spans="1:11" ht="15.75" customHeight="1" x14ac:dyDescent="0.25">
      <c r="A1285" s="2">
        <v>674</v>
      </c>
      <c r="B1285" s="101" t="str">
        <f>IF('proje ve personel bilgileri'!A687&lt;&gt;0,('proje ve personel bilgileri'!A687)," ")</f>
        <v xml:space="preserve"> </v>
      </c>
      <c r="C1285" s="105"/>
      <c r="D1285" s="296"/>
      <c r="E1285" s="296"/>
      <c r="F1285" s="296"/>
      <c r="G1285" s="296"/>
      <c r="H1285" s="296"/>
      <c r="I1285" s="296"/>
      <c r="J1285" s="296"/>
      <c r="K1285" s="104">
        <f t="shared" si="74"/>
        <v>0</v>
      </c>
    </row>
    <row r="1286" spans="1:11" ht="15.75" customHeight="1" x14ac:dyDescent="0.25">
      <c r="A1286" s="1">
        <v>675</v>
      </c>
      <c r="B1286" s="101" t="str">
        <f>IF('proje ve personel bilgileri'!A688&lt;&gt;0,('proje ve personel bilgileri'!A688)," ")</f>
        <v xml:space="preserve"> </v>
      </c>
      <c r="C1286" s="105"/>
      <c r="D1286" s="296"/>
      <c r="E1286" s="296"/>
      <c r="F1286" s="296"/>
      <c r="G1286" s="296"/>
      <c r="H1286" s="296"/>
      <c r="I1286" s="296"/>
      <c r="J1286" s="296"/>
      <c r="K1286" s="104">
        <f t="shared" si="74"/>
        <v>0</v>
      </c>
    </row>
    <row r="1287" spans="1:11" ht="15.75" customHeight="1" x14ac:dyDescent="0.25">
      <c r="A1287" s="2">
        <v>676</v>
      </c>
      <c r="B1287" s="101" t="str">
        <f>IF('proje ve personel bilgileri'!A689&lt;&gt;0,('proje ve personel bilgileri'!A689)," ")</f>
        <v xml:space="preserve"> </v>
      </c>
      <c r="C1287" s="105"/>
      <c r="D1287" s="296"/>
      <c r="E1287" s="296"/>
      <c r="F1287" s="296"/>
      <c r="G1287" s="296"/>
      <c r="H1287" s="296"/>
      <c r="I1287" s="296"/>
      <c r="J1287" s="296"/>
      <c r="K1287" s="104">
        <f t="shared" si="74"/>
        <v>0</v>
      </c>
    </row>
    <row r="1288" spans="1:11" ht="15.75" customHeight="1" x14ac:dyDescent="0.25">
      <c r="A1288" s="1">
        <v>677</v>
      </c>
      <c r="B1288" s="101" t="str">
        <f>IF('proje ve personel bilgileri'!A690&lt;&gt;0,('proje ve personel bilgileri'!A690)," ")</f>
        <v xml:space="preserve"> </v>
      </c>
      <c r="C1288" s="105"/>
      <c r="D1288" s="296"/>
      <c r="E1288" s="296"/>
      <c r="F1288" s="296"/>
      <c r="G1288" s="296"/>
      <c r="H1288" s="296"/>
      <c r="I1288" s="296"/>
      <c r="J1288" s="296"/>
      <c r="K1288" s="104">
        <f t="shared" si="74"/>
        <v>0</v>
      </c>
    </row>
    <row r="1289" spans="1:11" ht="15.75" customHeight="1" x14ac:dyDescent="0.25">
      <c r="A1289" s="2">
        <v>678</v>
      </c>
      <c r="B1289" s="101" t="str">
        <f>IF('proje ve personel bilgileri'!A691&lt;&gt;0,('proje ve personel bilgileri'!A691)," ")</f>
        <v xml:space="preserve"> </v>
      </c>
      <c r="C1289" s="105"/>
      <c r="D1289" s="296"/>
      <c r="E1289" s="296"/>
      <c r="F1289" s="296"/>
      <c r="G1289" s="296"/>
      <c r="H1289" s="296"/>
      <c r="I1289" s="296"/>
      <c r="J1289" s="296"/>
      <c r="K1289" s="104">
        <f t="shared" si="74"/>
        <v>0</v>
      </c>
    </row>
    <row r="1290" spans="1:11" ht="15.75" customHeight="1" x14ac:dyDescent="0.25">
      <c r="A1290" s="1">
        <v>679</v>
      </c>
      <c r="B1290" s="101" t="str">
        <f>IF('proje ve personel bilgileri'!A692&lt;&gt;0,('proje ve personel bilgileri'!A692)," ")</f>
        <v xml:space="preserve"> </v>
      </c>
      <c r="C1290" s="105"/>
      <c r="D1290" s="296"/>
      <c r="E1290" s="296"/>
      <c r="F1290" s="296"/>
      <c r="G1290" s="296"/>
      <c r="H1290" s="296"/>
      <c r="I1290" s="296"/>
      <c r="J1290" s="296"/>
      <c r="K1290" s="104">
        <f t="shared" si="74"/>
        <v>0</v>
      </c>
    </row>
    <row r="1291" spans="1:11" ht="15.75" customHeight="1" x14ac:dyDescent="0.25">
      <c r="A1291" s="2">
        <v>680</v>
      </c>
      <c r="B1291" s="101" t="str">
        <f>IF('proje ve personel bilgileri'!A693&lt;&gt;0,('proje ve personel bilgileri'!A693)," ")</f>
        <v xml:space="preserve"> </v>
      </c>
      <c r="C1291" s="105"/>
      <c r="D1291" s="296"/>
      <c r="E1291" s="296"/>
      <c r="F1291" s="296"/>
      <c r="G1291" s="296"/>
      <c r="H1291" s="296"/>
      <c r="I1291" s="296"/>
      <c r="J1291" s="296"/>
      <c r="K1291" s="104">
        <f t="shared" si="74"/>
        <v>0</v>
      </c>
    </row>
    <row r="1292" spans="1:11" ht="15.75" customHeight="1" x14ac:dyDescent="0.25">
      <c r="A1292" s="1">
        <v>681</v>
      </c>
      <c r="B1292" s="101" t="str">
        <f>IF('proje ve personel bilgileri'!A694&lt;&gt;0,('proje ve personel bilgileri'!A694)," ")</f>
        <v xml:space="preserve"> </v>
      </c>
      <c r="C1292" s="105"/>
      <c r="D1292" s="296"/>
      <c r="E1292" s="296"/>
      <c r="F1292" s="296"/>
      <c r="G1292" s="296"/>
      <c r="H1292" s="296"/>
      <c r="I1292" s="296"/>
      <c r="J1292" s="296"/>
      <c r="K1292" s="104">
        <f t="shared" si="74"/>
        <v>0</v>
      </c>
    </row>
    <row r="1293" spans="1:11" ht="15.75" customHeight="1" x14ac:dyDescent="0.25">
      <c r="A1293" s="2">
        <v>682</v>
      </c>
      <c r="B1293" s="101" t="str">
        <f>IF('proje ve personel bilgileri'!A695&lt;&gt;0,('proje ve personel bilgileri'!A695)," ")</f>
        <v xml:space="preserve"> </v>
      </c>
      <c r="C1293" s="105"/>
      <c r="D1293" s="296"/>
      <c r="E1293" s="296"/>
      <c r="F1293" s="296"/>
      <c r="G1293" s="296"/>
      <c r="H1293" s="296"/>
      <c r="I1293" s="296"/>
      <c r="J1293" s="296"/>
      <c r="K1293" s="104">
        <f t="shared" si="74"/>
        <v>0</v>
      </c>
    </row>
    <row r="1294" spans="1:11" ht="15.75" customHeight="1" x14ac:dyDescent="0.25">
      <c r="A1294" s="1">
        <v>683</v>
      </c>
      <c r="B1294" s="101" t="str">
        <f>IF('proje ve personel bilgileri'!A696&lt;&gt;0,('proje ve personel bilgileri'!A696)," ")</f>
        <v xml:space="preserve"> </v>
      </c>
      <c r="C1294" s="105"/>
      <c r="D1294" s="296"/>
      <c r="E1294" s="296"/>
      <c r="F1294" s="296"/>
      <c r="G1294" s="296"/>
      <c r="H1294" s="296"/>
      <c r="I1294" s="296"/>
      <c r="J1294" s="296"/>
      <c r="K1294" s="104">
        <f t="shared" si="74"/>
        <v>0</v>
      </c>
    </row>
    <row r="1295" spans="1:11" ht="15" customHeight="1" x14ac:dyDescent="0.25">
      <c r="A1295" s="2">
        <v>684</v>
      </c>
      <c r="B1295" s="101" t="str">
        <f>IF('proje ve personel bilgileri'!A697&lt;&gt;0,('proje ve personel bilgileri'!A697)," ")</f>
        <v xml:space="preserve"> </v>
      </c>
      <c r="C1295" s="105"/>
      <c r="D1295" s="296"/>
      <c r="E1295" s="296"/>
      <c r="F1295" s="296"/>
      <c r="G1295" s="296"/>
      <c r="H1295" s="296"/>
      <c r="I1295" s="296"/>
      <c r="J1295" s="296"/>
      <c r="K1295" s="104">
        <f t="shared" si="74"/>
        <v>0</v>
      </c>
    </row>
    <row r="1296" spans="1:11" ht="15.75" customHeight="1" x14ac:dyDescent="0.25">
      <c r="A1296" s="341" t="s">
        <v>99</v>
      </c>
      <c r="B1296" s="342"/>
      <c r="C1296" s="7" t="str">
        <f t="shared" ref="C1296:J1296" si="75">IF($K$28&lt;&gt;0,SUM(C1278:C1295)," ")</f>
        <v xml:space="preserve"> </v>
      </c>
      <c r="D1296" s="8" t="str">
        <f t="shared" si="75"/>
        <v xml:space="preserve"> </v>
      </c>
      <c r="E1296" s="8" t="str">
        <f t="shared" si="75"/>
        <v xml:space="preserve"> </v>
      </c>
      <c r="F1296" s="8" t="str">
        <f t="shared" si="75"/>
        <v xml:space="preserve"> </v>
      </c>
      <c r="G1296" s="8" t="str">
        <f t="shared" si="75"/>
        <v xml:space="preserve"> </v>
      </c>
      <c r="H1296" s="8" t="str">
        <f t="shared" si="75"/>
        <v xml:space="preserve"> </v>
      </c>
      <c r="I1296" s="8" t="str">
        <f t="shared" si="75"/>
        <v xml:space="preserve"> </v>
      </c>
      <c r="J1296" s="8" t="str">
        <f t="shared" si="75"/>
        <v xml:space="preserve"> </v>
      </c>
      <c r="K1296" s="9">
        <f>SUM(K1278:K1295)+K1261</f>
        <v>0</v>
      </c>
    </row>
    <row r="1297" spans="1:11" ht="15" customHeight="1" x14ac:dyDescent="0.25">
      <c r="A1297" s="300"/>
    </row>
    <row r="1298" spans="1:11" ht="15" customHeight="1" x14ac:dyDescent="0.25">
      <c r="A1298" s="332" t="s">
        <v>100</v>
      </c>
      <c r="B1298" s="332"/>
      <c r="C1298" s="332"/>
      <c r="D1298" s="332"/>
      <c r="E1298" s="332"/>
      <c r="F1298" s="332"/>
      <c r="G1298" s="332"/>
      <c r="H1298" s="332"/>
      <c r="I1298" s="332"/>
      <c r="J1298" s="332"/>
      <c r="K1298" s="332"/>
    </row>
    <row r="1299" spans="1:11" ht="15" customHeight="1" x14ac:dyDescent="0.25">
      <c r="A1299" s="51"/>
    </row>
    <row r="1300" spans="1:11" ht="15" customHeight="1" x14ac:dyDescent="0.25">
      <c r="A1300" s="298" t="s">
        <v>101</v>
      </c>
    </row>
    <row r="1301" spans="1:11" ht="15" customHeight="1" x14ac:dyDescent="0.25">
      <c r="C1301" s="298" t="s">
        <v>102</v>
      </c>
      <c r="E1301" s="298" t="s">
        <v>103</v>
      </c>
    </row>
    <row r="1304" spans="1:11" ht="15.75" customHeight="1" x14ac:dyDescent="0.25">
      <c r="A1304" s="348" t="s">
        <v>85</v>
      </c>
      <c r="B1304" s="348"/>
      <c r="C1304" s="348"/>
      <c r="D1304" s="348"/>
      <c r="E1304" s="348"/>
      <c r="F1304" s="348"/>
      <c r="G1304" s="348"/>
      <c r="H1304" s="348"/>
      <c r="I1304" s="348"/>
      <c r="J1304" s="348"/>
      <c r="K1304" s="348"/>
    </row>
    <row r="1305" spans="1:11" ht="15" customHeight="1" x14ac:dyDescent="0.25">
      <c r="A1305" s="70"/>
      <c r="B1305" s="70"/>
      <c r="C1305" s="70"/>
      <c r="D1305" s="70"/>
      <c r="E1305" s="70"/>
      <c r="F1305" s="78">
        <f>'proje ve personel bilgileri'!$B$5</f>
        <v>0</v>
      </c>
      <c r="G1305" s="72">
        <f>IF('proje ve personel bilgileri'!$B$6=1,"/ Şubat ayına aittir.",(IF('proje ve personel bilgileri'!$B$6=2,"/ Ağustos ayına aittir.",0)))</f>
        <v>0</v>
      </c>
      <c r="H1305" s="70"/>
      <c r="I1305" s="70"/>
      <c r="J1305" s="70"/>
      <c r="K1305" s="70"/>
    </row>
    <row r="1306" spans="1:11" ht="18.75" customHeight="1" x14ac:dyDescent="0.25">
      <c r="K1306" s="4" t="s">
        <v>86</v>
      </c>
    </row>
    <row r="1307" spans="1:11" ht="15.75" customHeight="1" x14ac:dyDescent="0.25">
      <c r="A1307" s="349" t="s">
        <v>2</v>
      </c>
      <c r="B1307" s="350"/>
      <c r="C1307" s="351">
        <f>'proje ve personel bilgileri'!$B$2</f>
        <v>0</v>
      </c>
      <c r="D1307" s="352"/>
      <c r="E1307" s="352"/>
      <c r="F1307" s="352"/>
      <c r="G1307" s="352"/>
      <c r="H1307" s="352"/>
      <c r="I1307" s="352"/>
      <c r="J1307" s="352"/>
      <c r="K1307" s="353"/>
    </row>
    <row r="1308" spans="1:11" ht="15.75" customHeight="1" x14ac:dyDescent="0.25">
      <c r="A1308" s="354" t="s">
        <v>4</v>
      </c>
      <c r="B1308" s="355"/>
      <c r="C1308" s="356">
        <f>'proje ve personel bilgileri'!$B$3</f>
        <v>0</v>
      </c>
      <c r="D1308" s="357"/>
      <c r="E1308" s="357"/>
      <c r="F1308" s="357"/>
      <c r="G1308" s="357"/>
      <c r="H1308" s="357"/>
      <c r="I1308" s="357"/>
      <c r="J1308" s="357"/>
      <c r="K1308" s="358"/>
    </row>
    <row r="1309" spans="1:11" ht="15" customHeight="1" x14ac:dyDescent="0.25">
      <c r="A1309" s="343" t="s">
        <v>87</v>
      </c>
      <c r="B1309" s="343" t="s">
        <v>15</v>
      </c>
      <c r="C1309" s="343" t="s">
        <v>88</v>
      </c>
      <c r="D1309" s="344" t="s">
        <v>89</v>
      </c>
      <c r="E1309" s="346"/>
      <c r="F1309" s="347"/>
      <c r="G1309" s="343" t="s">
        <v>90</v>
      </c>
      <c r="H1309" s="333" t="s">
        <v>91</v>
      </c>
      <c r="I1309" s="333" t="s">
        <v>92</v>
      </c>
      <c r="J1309" s="333" t="s">
        <v>93</v>
      </c>
      <c r="K1309" s="336" t="s">
        <v>94</v>
      </c>
    </row>
    <row r="1310" spans="1:11" ht="15.75" customHeight="1" x14ac:dyDescent="0.25">
      <c r="A1310" s="338"/>
      <c r="B1310" s="338"/>
      <c r="C1310" s="338"/>
      <c r="D1310" s="345"/>
      <c r="E1310" s="339" t="s">
        <v>95</v>
      </c>
      <c r="F1310" s="340"/>
      <c r="G1310" s="338"/>
      <c r="H1310" s="334"/>
      <c r="I1310" s="334"/>
      <c r="J1310" s="334"/>
      <c r="K1310" s="337"/>
    </row>
    <row r="1311" spans="1:11" ht="60.75" customHeight="1" x14ac:dyDescent="0.25">
      <c r="A1311" s="338"/>
      <c r="B1311" s="338"/>
      <c r="C1311" s="338"/>
      <c r="D1311" s="345"/>
      <c r="E1311" s="5" t="s">
        <v>106</v>
      </c>
      <c r="F1311" s="5" t="s">
        <v>97</v>
      </c>
      <c r="G1311" s="338"/>
      <c r="H1311" s="334"/>
      <c r="I1311" s="335"/>
      <c r="J1311" s="335"/>
      <c r="K1311" s="338"/>
    </row>
    <row r="1312" spans="1:11" ht="15.75" customHeight="1" x14ac:dyDescent="0.25">
      <c r="A1312" s="338"/>
      <c r="B1312" s="338"/>
      <c r="C1312" s="338"/>
      <c r="D1312" s="345"/>
      <c r="E1312" s="6" t="s">
        <v>98</v>
      </c>
      <c r="F1312" s="6" t="s">
        <v>98</v>
      </c>
      <c r="G1312" s="294" t="s">
        <v>98</v>
      </c>
      <c r="H1312" s="294" t="s">
        <v>98</v>
      </c>
      <c r="I1312" s="297" t="s">
        <v>98</v>
      </c>
      <c r="J1312" s="6" t="s">
        <v>98</v>
      </c>
      <c r="K1312" s="338"/>
    </row>
    <row r="1313" spans="1:11" ht="15.75" customHeight="1" x14ac:dyDescent="0.25">
      <c r="A1313" s="1">
        <v>685</v>
      </c>
      <c r="B1313" s="101" t="str">
        <f>IF('proje ve personel bilgileri'!A698&lt;&gt;0,('proje ve personel bilgileri'!A698)," ")</f>
        <v xml:space="preserve"> </v>
      </c>
      <c r="C1313" s="102"/>
      <c r="D1313" s="103"/>
      <c r="E1313" s="103"/>
      <c r="F1313" s="103"/>
      <c r="G1313" s="103"/>
      <c r="H1313" s="103"/>
      <c r="I1313" s="103"/>
      <c r="J1313" s="103"/>
      <c r="K1313" s="104">
        <f t="shared" ref="K1313:K1330" si="76">IF(D1313&lt;&gt;0,SUM(D1313+E1313+F1313+G1313-H1313-I1313-J1313),0)</f>
        <v>0</v>
      </c>
    </row>
    <row r="1314" spans="1:11" ht="15.75" customHeight="1" x14ac:dyDescent="0.25">
      <c r="A1314" s="2">
        <v>686</v>
      </c>
      <c r="B1314" s="101" t="str">
        <f>IF('proje ve personel bilgileri'!A699&lt;&gt;0,('proje ve personel bilgileri'!A699)," ")</f>
        <v xml:space="preserve"> </v>
      </c>
      <c r="C1314" s="105"/>
      <c r="D1314" s="296"/>
      <c r="E1314" s="296"/>
      <c r="F1314" s="296"/>
      <c r="G1314" s="296"/>
      <c r="H1314" s="296"/>
      <c r="I1314" s="296"/>
      <c r="J1314" s="296"/>
      <c r="K1314" s="104">
        <f t="shared" si="76"/>
        <v>0</v>
      </c>
    </row>
    <row r="1315" spans="1:11" ht="15.75" customHeight="1" x14ac:dyDescent="0.25">
      <c r="A1315" s="1">
        <v>687</v>
      </c>
      <c r="B1315" s="101" t="str">
        <f>IF('proje ve personel bilgileri'!A700&lt;&gt;0,('proje ve personel bilgileri'!A700)," ")</f>
        <v xml:space="preserve"> </v>
      </c>
      <c r="C1315" s="105"/>
      <c r="D1315" s="296"/>
      <c r="E1315" s="296"/>
      <c r="F1315" s="296"/>
      <c r="G1315" s="296"/>
      <c r="H1315" s="296"/>
      <c r="I1315" s="296"/>
      <c r="J1315" s="296"/>
      <c r="K1315" s="104">
        <f t="shared" si="76"/>
        <v>0</v>
      </c>
    </row>
    <row r="1316" spans="1:11" ht="15.75" customHeight="1" x14ac:dyDescent="0.25">
      <c r="A1316" s="2">
        <v>688</v>
      </c>
      <c r="B1316" s="101" t="str">
        <f>IF('proje ve personel bilgileri'!A701&lt;&gt;0,('proje ve personel bilgileri'!A701)," ")</f>
        <v xml:space="preserve"> </v>
      </c>
      <c r="C1316" s="105"/>
      <c r="D1316" s="296"/>
      <c r="E1316" s="296"/>
      <c r="F1316" s="296"/>
      <c r="G1316" s="296"/>
      <c r="H1316" s="296"/>
      <c r="I1316" s="296"/>
      <c r="J1316" s="296"/>
      <c r="K1316" s="104">
        <f t="shared" si="76"/>
        <v>0</v>
      </c>
    </row>
    <row r="1317" spans="1:11" ht="15.75" customHeight="1" x14ac:dyDescent="0.25">
      <c r="A1317" s="1">
        <v>689</v>
      </c>
      <c r="B1317" s="101" t="str">
        <f>IF('proje ve personel bilgileri'!A702&lt;&gt;0,('proje ve personel bilgileri'!A702)," ")</f>
        <v xml:space="preserve"> </v>
      </c>
      <c r="C1317" s="105"/>
      <c r="D1317" s="296"/>
      <c r="E1317" s="296"/>
      <c r="F1317" s="296"/>
      <c r="G1317" s="296"/>
      <c r="H1317" s="296"/>
      <c r="I1317" s="296"/>
      <c r="J1317" s="296"/>
      <c r="K1317" s="104">
        <f t="shared" si="76"/>
        <v>0</v>
      </c>
    </row>
    <row r="1318" spans="1:11" ht="15.75" customHeight="1" x14ac:dyDescent="0.25">
      <c r="A1318" s="2">
        <v>690</v>
      </c>
      <c r="B1318" s="101" t="str">
        <f>IF('proje ve personel bilgileri'!A703&lt;&gt;0,('proje ve personel bilgileri'!A703)," ")</f>
        <v xml:space="preserve"> </v>
      </c>
      <c r="C1318" s="105"/>
      <c r="D1318" s="296"/>
      <c r="E1318" s="296"/>
      <c r="F1318" s="296"/>
      <c r="G1318" s="296"/>
      <c r="H1318" s="296"/>
      <c r="I1318" s="296"/>
      <c r="J1318" s="296"/>
      <c r="K1318" s="104">
        <f t="shared" si="76"/>
        <v>0</v>
      </c>
    </row>
    <row r="1319" spans="1:11" ht="15.75" customHeight="1" x14ac:dyDescent="0.25">
      <c r="A1319" s="1">
        <v>691</v>
      </c>
      <c r="B1319" s="101" t="str">
        <f>IF('proje ve personel bilgileri'!A704&lt;&gt;0,('proje ve personel bilgileri'!A704)," ")</f>
        <v xml:space="preserve"> </v>
      </c>
      <c r="C1319" s="105"/>
      <c r="D1319" s="296"/>
      <c r="E1319" s="296"/>
      <c r="F1319" s="296"/>
      <c r="G1319" s="296"/>
      <c r="H1319" s="296"/>
      <c r="I1319" s="296"/>
      <c r="J1319" s="296"/>
      <c r="K1319" s="104">
        <f t="shared" si="76"/>
        <v>0</v>
      </c>
    </row>
    <row r="1320" spans="1:11" ht="15.75" customHeight="1" x14ac:dyDescent="0.25">
      <c r="A1320" s="2">
        <v>692</v>
      </c>
      <c r="B1320" s="101" t="str">
        <f>IF('proje ve personel bilgileri'!A705&lt;&gt;0,('proje ve personel bilgileri'!A705)," ")</f>
        <v xml:space="preserve"> </v>
      </c>
      <c r="C1320" s="105"/>
      <c r="D1320" s="296"/>
      <c r="E1320" s="296"/>
      <c r="F1320" s="296"/>
      <c r="G1320" s="296"/>
      <c r="H1320" s="296"/>
      <c r="I1320" s="296"/>
      <c r="J1320" s="296"/>
      <c r="K1320" s="104">
        <f t="shared" si="76"/>
        <v>0</v>
      </c>
    </row>
    <row r="1321" spans="1:11" ht="15.75" customHeight="1" x14ac:dyDescent="0.25">
      <c r="A1321" s="1">
        <v>693</v>
      </c>
      <c r="B1321" s="101" t="str">
        <f>IF('proje ve personel bilgileri'!A706&lt;&gt;0,('proje ve personel bilgileri'!A706)," ")</f>
        <v xml:space="preserve"> </v>
      </c>
      <c r="C1321" s="105"/>
      <c r="D1321" s="296"/>
      <c r="E1321" s="296"/>
      <c r="F1321" s="296"/>
      <c r="G1321" s="296"/>
      <c r="H1321" s="296"/>
      <c r="I1321" s="296"/>
      <c r="J1321" s="296"/>
      <c r="K1321" s="104">
        <f t="shared" si="76"/>
        <v>0</v>
      </c>
    </row>
    <row r="1322" spans="1:11" ht="15.75" customHeight="1" x14ac:dyDescent="0.25">
      <c r="A1322" s="2">
        <v>694</v>
      </c>
      <c r="B1322" s="101" t="str">
        <f>IF('proje ve personel bilgileri'!A707&lt;&gt;0,('proje ve personel bilgileri'!A707)," ")</f>
        <v xml:space="preserve"> </v>
      </c>
      <c r="C1322" s="105"/>
      <c r="D1322" s="296"/>
      <c r="E1322" s="296"/>
      <c r="F1322" s="296"/>
      <c r="G1322" s="296"/>
      <c r="H1322" s="296"/>
      <c r="I1322" s="296"/>
      <c r="J1322" s="296"/>
      <c r="K1322" s="104">
        <f t="shared" si="76"/>
        <v>0</v>
      </c>
    </row>
    <row r="1323" spans="1:11" ht="15.75" customHeight="1" x14ac:dyDescent="0.25">
      <c r="A1323" s="1">
        <v>695</v>
      </c>
      <c r="B1323" s="101" t="str">
        <f>IF('proje ve personel bilgileri'!A708&lt;&gt;0,('proje ve personel bilgileri'!A708)," ")</f>
        <v xml:space="preserve"> </v>
      </c>
      <c r="C1323" s="105"/>
      <c r="D1323" s="296"/>
      <c r="E1323" s="296"/>
      <c r="F1323" s="296"/>
      <c r="G1323" s="296"/>
      <c r="H1323" s="296"/>
      <c r="I1323" s="296"/>
      <c r="J1323" s="296"/>
      <c r="K1323" s="104">
        <f t="shared" si="76"/>
        <v>0</v>
      </c>
    </row>
    <row r="1324" spans="1:11" ht="15.75" customHeight="1" x14ac:dyDescent="0.25">
      <c r="A1324" s="2">
        <v>696</v>
      </c>
      <c r="B1324" s="101" t="str">
        <f>IF('proje ve personel bilgileri'!A709&lt;&gt;0,('proje ve personel bilgileri'!A709)," ")</f>
        <v xml:space="preserve"> </v>
      </c>
      <c r="C1324" s="105"/>
      <c r="D1324" s="296"/>
      <c r="E1324" s="296"/>
      <c r="F1324" s="296"/>
      <c r="G1324" s="296"/>
      <c r="H1324" s="296"/>
      <c r="I1324" s="296"/>
      <c r="J1324" s="296"/>
      <c r="K1324" s="104">
        <f t="shared" si="76"/>
        <v>0</v>
      </c>
    </row>
    <row r="1325" spans="1:11" ht="15.75" customHeight="1" x14ac:dyDescent="0.25">
      <c r="A1325" s="1">
        <v>697</v>
      </c>
      <c r="B1325" s="101" t="str">
        <f>IF('proje ve personel bilgileri'!A710&lt;&gt;0,('proje ve personel bilgileri'!A710)," ")</f>
        <v xml:space="preserve"> </v>
      </c>
      <c r="C1325" s="105"/>
      <c r="D1325" s="296"/>
      <c r="E1325" s="296"/>
      <c r="F1325" s="296"/>
      <c r="G1325" s="296"/>
      <c r="H1325" s="296"/>
      <c r="I1325" s="296"/>
      <c r="J1325" s="296"/>
      <c r="K1325" s="104">
        <f t="shared" si="76"/>
        <v>0</v>
      </c>
    </row>
    <row r="1326" spans="1:11" ht="15.75" customHeight="1" x14ac:dyDescent="0.25">
      <c r="A1326" s="2">
        <v>698</v>
      </c>
      <c r="B1326" s="101" t="str">
        <f>IF('proje ve personel bilgileri'!A711&lt;&gt;0,('proje ve personel bilgileri'!A711)," ")</f>
        <v xml:space="preserve"> </v>
      </c>
      <c r="C1326" s="105"/>
      <c r="D1326" s="296"/>
      <c r="E1326" s="296"/>
      <c r="F1326" s="296"/>
      <c r="G1326" s="296"/>
      <c r="H1326" s="296"/>
      <c r="I1326" s="296"/>
      <c r="J1326" s="296"/>
      <c r="K1326" s="104">
        <f t="shared" si="76"/>
        <v>0</v>
      </c>
    </row>
    <row r="1327" spans="1:11" ht="15.75" customHeight="1" x14ac:dyDescent="0.25">
      <c r="A1327" s="1">
        <v>699</v>
      </c>
      <c r="B1327" s="101" t="str">
        <f>IF('proje ve personel bilgileri'!A712&lt;&gt;0,('proje ve personel bilgileri'!A712)," ")</f>
        <v xml:space="preserve"> </v>
      </c>
      <c r="C1327" s="105"/>
      <c r="D1327" s="296"/>
      <c r="E1327" s="296"/>
      <c r="F1327" s="296"/>
      <c r="G1327" s="296"/>
      <c r="H1327" s="296"/>
      <c r="I1327" s="296"/>
      <c r="J1327" s="296"/>
      <c r="K1327" s="104">
        <f t="shared" si="76"/>
        <v>0</v>
      </c>
    </row>
    <row r="1328" spans="1:11" ht="15.75" customHeight="1" x14ac:dyDescent="0.25">
      <c r="A1328" s="2">
        <v>700</v>
      </c>
      <c r="B1328" s="101" t="str">
        <f>IF('proje ve personel bilgileri'!A713&lt;&gt;0,('proje ve personel bilgileri'!A713)," ")</f>
        <v xml:space="preserve"> </v>
      </c>
      <c r="C1328" s="105"/>
      <c r="D1328" s="296"/>
      <c r="E1328" s="296"/>
      <c r="F1328" s="296"/>
      <c r="G1328" s="296"/>
      <c r="H1328" s="296"/>
      <c r="I1328" s="296"/>
      <c r="J1328" s="296"/>
      <c r="K1328" s="104">
        <f t="shared" si="76"/>
        <v>0</v>
      </c>
    </row>
    <row r="1329" spans="1:11" ht="15.75" customHeight="1" x14ac:dyDescent="0.25">
      <c r="A1329" s="1">
        <v>701</v>
      </c>
      <c r="B1329" s="101" t="str">
        <f>IF('proje ve personel bilgileri'!A714&lt;&gt;0,('proje ve personel bilgileri'!A714)," ")</f>
        <v xml:space="preserve"> </v>
      </c>
      <c r="C1329" s="105"/>
      <c r="D1329" s="296"/>
      <c r="E1329" s="296"/>
      <c r="F1329" s="296"/>
      <c r="G1329" s="296"/>
      <c r="H1329" s="296"/>
      <c r="I1329" s="296"/>
      <c r="J1329" s="296"/>
      <c r="K1329" s="104">
        <f t="shared" si="76"/>
        <v>0</v>
      </c>
    </row>
    <row r="1330" spans="1:11" ht="15" customHeight="1" x14ac:dyDescent="0.25">
      <c r="A1330" s="2">
        <v>702</v>
      </c>
      <c r="B1330" s="101" t="str">
        <f>IF('proje ve personel bilgileri'!A715&lt;&gt;0,('proje ve personel bilgileri'!A715)," ")</f>
        <v xml:space="preserve"> </v>
      </c>
      <c r="C1330" s="105"/>
      <c r="D1330" s="296"/>
      <c r="E1330" s="296"/>
      <c r="F1330" s="296"/>
      <c r="G1330" s="296"/>
      <c r="H1330" s="296"/>
      <c r="I1330" s="296"/>
      <c r="J1330" s="296"/>
      <c r="K1330" s="104">
        <f t="shared" si="76"/>
        <v>0</v>
      </c>
    </row>
    <row r="1331" spans="1:11" ht="15.75" customHeight="1" x14ac:dyDescent="0.25">
      <c r="A1331" s="341" t="s">
        <v>99</v>
      </c>
      <c r="B1331" s="342"/>
      <c r="C1331" s="7" t="str">
        <f t="shared" ref="C1331:J1331" si="77">IF($K$28&lt;&gt;0,SUM(C1313:C1330)," ")</f>
        <v xml:space="preserve"> </v>
      </c>
      <c r="D1331" s="8" t="str">
        <f t="shared" si="77"/>
        <v xml:space="preserve"> </v>
      </c>
      <c r="E1331" s="8" t="str">
        <f t="shared" si="77"/>
        <v xml:space="preserve"> </v>
      </c>
      <c r="F1331" s="8" t="str">
        <f t="shared" si="77"/>
        <v xml:space="preserve"> </v>
      </c>
      <c r="G1331" s="8" t="str">
        <f t="shared" si="77"/>
        <v xml:space="preserve"> </v>
      </c>
      <c r="H1331" s="8" t="str">
        <f t="shared" si="77"/>
        <v xml:space="preserve"> </v>
      </c>
      <c r="I1331" s="8" t="str">
        <f t="shared" si="77"/>
        <v xml:space="preserve"> </v>
      </c>
      <c r="J1331" s="8" t="str">
        <f t="shared" si="77"/>
        <v xml:space="preserve"> </v>
      </c>
      <c r="K1331" s="9">
        <f>SUM(K1313:K1330)+K1296</f>
        <v>0</v>
      </c>
    </row>
    <row r="1332" spans="1:11" ht="15" customHeight="1" x14ac:dyDescent="0.25">
      <c r="A1332" s="300"/>
    </row>
    <row r="1333" spans="1:11" ht="15" customHeight="1" x14ac:dyDescent="0.25">
      <c r="A1333" s="332" t="s">
        <v>100</v>
      </c>
      <c r="B1333" s="332"/>
      <c r="C1333" s="332"/>
      <c r="D1333" s="332"/>
      <c r="E1333" s="332"/>
      <c r="F1333" s="332"/>
      <c r="G1333" s="332"/>
      <c r="H1333" s="332"/>
      <c r="I1333" s="332"/>
      <c r="J1333" s="332"/>
      <c r="K1333" s="332"/>
    </row>
    <row r="1334" spans="1:11" ht="15" customHeight="1" x14ac:dyDescent="0.25">
      <c r="A1334" s="298" t="s">
        <v>101</v>
      </c>
    </row>
    <row r="1335" spans="1:11" ht="15" customHeight="1" x14ac:dyDescent="0.25">
      <c r="C1335" s="298" t="s">
        <v>102</v>
      </c>
      <c r="E1335" s="298" t="s">
        <v>103</v>
      </c>
    </row>
    <row r="1336" spans="1:11" ht="15" customHeight="1" x14ac:dyDescent="0.25">
      <c r="C1336" s="299"/>
      <c r="E1336" s="299"/>
    </row>
    <row r="1338" spans="1:11" ht="15.75" customHeight="1" x14ac:dyDescent="0.25">
      <c r="A1338" s="348" t="s">
        <v>85</v>
      </c>
      <c r="B1338" s="348"/>
      <c r="C1338" s="348"/>
      <c r="D1338" s="348"/>
      <c r="E1338" s="348"/>
      <c r="F1338" s="348"/>
      <c r="G1338" s="348"/>
      <c r="H1338" s="348"/>
      <c r="I1338" s="348"/>
      <c r="J1338" s="348"/>
      <c r="K1338" s="348"/>
    </row>
    <row r="1339" spans="1:11" ht="15" customHeight="1" x14ac:dyDescent="0.25">
      <c r="A1339" s="70"/>
      <c r="B1339" s="70"/>
      <c r="C1339" s="70"/>
      <c r="D1339" s="70"/>
      <c r="E1339" s="70"/>
      <c r="F1339" s="78">
        <f>'proje ve personel bilgileri'!$B$5</f>
        <v>0</v>
      </c>
      <c r="G1339" s="72">
        <f>IF('proje ve personel bilgileri'!$B$6=1,"/ Şubat ayına aittir.",(IF('proje ve personel bilgileri'!$B$6=2,"/ Ağustos ayına aittir.",0)))</f>
        <v>0</v>
      </c>
      <c r="H1339" s="70"/>
      <c r="I1339" s="70"/>
      <c r="J1339" s="70"/>
      <c r="K1339" s="70"/>
    </row>
    <row r="1340" spans="1:11" ht="18.75" customHeight="1" x14ac:dyDescent="0.25">
      <c r="K1340" s="4" t="s">
        <v>86</v>
      </c>
    </row>
    <row r="1341" spans="1:11" ht="15.75" customHeight="1" x14ac:dyDescent="0.25">
      <c r="A1341" s="349" t="s">
        <v>2</v>
      </c>
      <c r="B1341" s="350"/>
      <c r="C1341" s="351">
        <f>'proje ve personel bilgileri'!$B$2</f>
        <v>0</v>
      </c>
      <c r="D1341" s="352"/>
      <c r="E1341" s="352"/>
      <c r="F1341" s="352"/>
      <c r="G1341" s="352"/>
      <c r="H1341" s="352"/>
      <c r="I1341" s="352"/>
      <c r="J1341" s="352"/>
      <c r="K1341" s="353"/>
    </row>
    <row r="1342" spans="1:11" ht="15.75" customHeight="1" x14ac:dyDescent="0.25">
      <c r="A1342" s="354" t="s">
        <v>4</v>
      </c>
      <c r="B1342" s="355"/>
      <c r="C1342" s="356">
        <f>'proje ve personel bilgileri'!$B$3</f>
        <v>0</v>
      </c>
      <c r="D1342" s="357"/>
      <c r="E1342" s="357"/>
      <c r="F1342" s="357"/>
      <c r="G1342" s="357"/>
      <c r="H1342" s="357"/>
      <c r="I1342" s="357"/>
      <c r="J1342" s="357"/>
      <c r="K1342" s="358"/>
    </row>
    <row r="1343" spans="1:11" ht="15" customHeight="1" x14ac:dyDescent="0.25">
      <c r="A1343" s="343" t="s">
        <v>87</v>
      </c>
      <c r="B1343" s="343" t="s">
        <v>15</v>
      </c>
      <c r="C1343" s="343" t="s">
        <v>88</v>
      </c>
      <c r="D1343" s="344" t="s">
        <v>89</v>
      </c>
      <c r="E1343" s="346"/>
      <c r="F1343" s="347"/>
      <c r="G1343" s="343" t="s">
        <v>90</v>
      </c>
      <c r="H1343" s="333" t="s">
        <v>91</v>
      </c>
      <c r="I1343" s="333" t="s">
        <v>92</v>
      </c>
      <c r="J1343" s="333" t="s">
        <v>93</v>
      </c>
      <c r="K1343" s="336" t="s">
        <v>94</v>
      </c>
    </row>
    <row r="1344" spans="1:11" ht="15.75" customHeight="1" x14ac:dyDescent="0.25">
      <c r="A1344" s="338"/>
      <c r="B1344" s="338"/>
      <c r="C1344" s="338"/>
      <c r="D1344" s="345"/>
      <c r="E1344" s="339" t="s">
        <v>95</v>
      </c>
      <c r="F1344" s="340"/>
      <c r="G1344" s="338"/>
      <c r="H1344" s="334"/>
      <c r="I1344" s="334"/>
      <c r="J1344" s="334"/>
      <c r="K1344" s="337"/>
    </row>
    <row r="1345" spans="1:11" ht="60.75" customHeight="1" x14ac:dyDescent="0.25">
      <c r="A1345" s="338"/>
      <c r="B1345" s="338"/>
      <c r="C1345" s="338"/>
      <c r="D1345" s="345"/>
      <c r="E1345" s="5" t="s">
        <v>104</v>
      </c>
      <c r="F1345" s="5" t="s">
        <v>97</v>
      </c>
      <c r="G1345" s="338"/>
      <c r="H1345" s="334"/>
      <c r="I1345" s="335"/>
      <c r="J1345" s="335"/>
      <c r="K1345" s="338"/>
    </row>
    <row r="1346" spans="1:11" ht="15.75" customHeight="1" x14ac:dyDescent="0.25">
      <c r="A1346" s="338"/>
      <c r="B1346" s="338"/>
      <c r="C1346" s="338"/>
      <c r="D1346" s="345"/>
      <c r="E1346" s="6" t="s">
        <v>98</v>
      </c>
      <c r="F1346" s="6" t="s">
        <v>98</v>
      </c>
      <c r="G1346" s="294" t="s">
        <v>98</v>
      </c>
      <c r="H1346" s="294" t="s">
        <v>98</v>
      </c>
      <c r="I1346" s="297" t="s">
        <v>98</v>
      </c>
      <c r="J1346" s="6" t="s">
        <v>98</v>
      </c>
      <c r="K1346" s="338"/>
    </row>
    <row r="1347" spans="1:11" ht="15.75" customHeight="1" x14ac:dyDescent="0.25">
      <c r="A1347" s="1">
        <v>703</v>
      </c>
      <c r="B1347" s="101" t="str">
        <f>IF('proje ve personel bilgileri'!A716&lt;&gt;0,('proje ve personel bilgileri'!A716)," ")</f>
        <v xml:space="preserve"> </v>
      </c>
      <c r="C1347" s="102"/>
      <c r="D1347" s="103"/>
      <c r="E1347" s="103"/>
      <c r="F1347" s="103"/>
      <c r="G1347" s="103"/>
      <c r="H1347" s="103"/>
      <c r="I1347" s="103"/>
      <c r="J1347" s="103"/>
      <c r="K1347" s="104">
        <f t="shared" ref="K1347:K1364" si="78">IF(D1347&lt;&gt;0,SUM(D1347+E1347+F1347+G1347-H1347-I1347-J1347),0)</f>
        <v>0</v>
      </c>
    </row>
    <row r="1348" spans="1:11" ht="15.75" customHeight="1" x14ac:dyDescent="0.25">
      <c r="A1348" s="2">
        <v>704</v>
      </c>
      <c r="B1348" s="101" t="str">
        <f>IF('proje ve personel bilgileri'!A717&lt;&gt;0,('proje ve personel bilgileri'!A717)," ")</f>
        <v xml:space="preserve"> </v>
      </c>
      <c r="C1348" s="105"/>
      <c r="D1348" s="296"/>
      <c r="E1348" s="296"/>
      <c r="F1348" s="296"/>
      <c r="G1348" s="296"/>
      <c r="H1348" s="296"/>
      <c r="I1348" s="296"/>
      <c r="J1348" s="296"/>
      <c r="K1348" s="104">
        <f t="shared" si="78"/>
        <v>0</v>
      </c>
    </row>
    <row r="1349" spans="1:11" ht="15.75" customHeight="1" x14ac:dyDescent="0.25">
      <c r="A1349" s="1">
        <v>705</v>
      </c>
      <c r="B1349" s="101" t="str">
        <f>IF('proje ve personel bilgileri'!A718&lt;&gt;0,('proje ve personel bilgileri'!A718)," ")</f>
        <v xml:space="preserve"> </v>
      </c>
      <c r="C1349" s="105"/>
      <c r="D1349" s="296"/>
      <c r="E1349" s="296"/>
      <c r="F1349" s="296"/>
      <c r="G1349" s="296"/>
      <c r="H1349" s="296"/>
      <c r="I1349" s="296"/>
      <c r="J1349" s="296"/>
      <c r="K1349" s="104">
        <f t="shared" si="78"/>
        <v>0</v>
      </c>
    </row>
    <row r="1350" spans="1:11" ht="15.75" customHeight="1" x14ac:dyDescent="0.25">
      <c r="A1350" s="2">
        <v>706</v>
      </c>
      <c r="B1350" s="101" t="str">
        <f>IF('proje ve personel bilgileri'!A719&lt;&gt;0,('proje ve personel bilgileri'!A719)," ")</f>
        <v xml:space="preserve"> </v>
      </c>
      <c r="C1350" s="105"/>
      <c r="D1350" s="296"/>
      <c r="E1350" s="296"/>
      <c r="F1350" s="296"/>
      <c r="G1350" s="296"/>
      <c r="H1350" s="296"/>
      <c r="I1350" s="296"/>
      <c r="J1350" s="296"/>
      <c r="K1350" s="104">
        <f t="shared" si="78"/>
        <v>0</v>
      </c>
    </row>
    <row r="1351" spans="1:11" ht="15.75" customHeight="1" x14ac:dyDescent="0.25">
      <c r="A1351" s="1">
        <v>707</v>
      </c>
      <c r="B1351" s="101" t="str">
        <f>IF('proje ve personel bilgileri'!A720&lt;&gt;0,('proje ve personel bilgileri'!A720)," ")</f>
        <v xml:space="preserve"> </v>
      </c>
      <c r="C1351" s="105"/>
      <c r="D1351" s="296"/>
      <c r="E1351" s="296"/>
      <c r="F1351" s="296"/>
      <c r="G1351" s="296"/>
      <c r="H1351" s="296"/>
      <c r="I1351" s="296"/>
      <c r="J1351" s="296"/>
      <c r="K1351" s="104">
        <f t="shared" si="78"/>
        <v>0</v>
      </c>
    </row>
    <row r="1352" spans="1:11" ht="15.75" customHeight="1" x14ac:dyDescent="0.25">
      <c r="A1352" s="2">
        <v>708</v>
      </c>
      <c r="B1352" s="101" t="str">
        <f>IF('proje ve personel bilgileri'!A721&lt;&gt;0,('proje ve personel bilgileri'!A721)," ")</f>
        <v xml:space="preserve"> </v>
      </c>
      <c r="C1352" s="105"/>
      <c r="D1352" s="296"/>
      <c r="E1352" s="296"/>
      <c r="F1352" s="296"/>
      <c r="G1352" s="296"/>
      <c r="H1352" s="296"/>
      <c r="I1352" s="296"/>
      <c r="J1352" s="296"/>
      <c r="K1352" s="104">
        <f t="shared" si="78"/>
        <v>0</v>
      </c>
    </row>
    <row r="1353" spans="1:11" ht="15.75" customHeight="1" x14ac:dyDescent="0.25">
      <c r="A1353" s="1">
        <v>709</v>
      </c>
      <c r="B1353" s="101" t="str">
        <f>IF('proje ve personel bilgileri'!A722&lt;&gt;0,('proje ve personel bilgileri'!A722)," ")</f>
        <v xml:space="preserve"> </v>
      </c>
      <c r="C1353" s="105"/>
      <c r="D1353" s="296"/>
      <c r="E1353" s="296"/>
      <c r="F1353" s="296"/>
      <c r="G1353" s="296"/>
      <c r="H1353" s="296"/>
      <c r="I1353" s="296"/>
      <c r="J1353" s="296"/>
      <c r="K1353" s="104">
        <f t="shared" si="78"/>
        <v>0</v>
      </c>
    </row>
    <row r="1354" spans="1:11" ht="15.75" customHeight="1" x14ac:dyDescent="0.25">
      <c r="A1354" s="2">
        <v>710</v>
      </c>
      <c r="B1354" s="101" t="str">
        <f>IF('proje ve personel bilgileri'!A723&lt;&gt;0,('proje ve personel bilgileri'!A723)," ")</f>
        <v xml:space="preserve"> </v>
      </c>
      <c r="C1354" s="105"/>
      <c r="D1354" s="296"/>
      <c r="E1354" s="296"/>
      <c r="F1354" s="296"/>
      <c r="G1354" s="296"/>
      <c r="H1354" s="296"/>
      <c r="I1354" s="296"/>
      <c r="J1354" s="296"/>
      <c r="K1354" s="104">
        <f t="shared" si="78"/>
        <v>0</v>
      </c>
    </row>
    <row r="1355" spans="1:11" ht="15.75" customHeight="1" x14ac:dyDescent="0.25">
      <c r="A1355" s="1">
        <v>711</v>
      </c>
      <c r="B1355" s="101" t="str">
        <f>IF('proje ve personel bilgileri'!A724&lt;&gt;0,('proje ve personel bilgileri'!A724)," ")</f>
        <v xml:space="preserve"> </v>
      </c>
      <c r="C1355" s="105"/>
      <c r="D1355" s="296"/>
      <c r="E1355" s="296"/>
      <c r="F1355" s="296"/>
      <c r="G1355" s="296"/>
      <c r="H1355" s="296"/>
      <c r="I1355" s="296"/>
      <c r="J1355" s="296"/>
      <c r="K1355" s="104">
        <f t="shared" si="78"/>
        <v>0</v>
      </c>
    </row>
    <row r="1356" spans="1:11" ht="15.75" customHeight="1" x14ac:dyDescent="0.25">
      <c r="A1356" s="2">
        <v>712</v>
      </c>
      <c r="B1356" s="101" t="str">
        <f>IF('proje ve personel bilgileri'!A725&lt;&gt;0,('proje ve personel bilgileri'!A725)," ")</f>
        <v xml:space="preserve"> </v>
      </c>
      <c r="C1356" s="105"/>
      <c r="D1356" s="296"/>
      <c r="E1356" s="296"/>
      <c r="F1356" s="296"/>
      <c r="G1356" s="296"/>
      <c r="H1356" s="296"/>
      <c r="I1356" s="296"/>
      <c r="J1356" s="296"/>
      <c r="K1356" s="104">
        <f t="shared" si="78"/>
        <v>0</v>
      </c>
    </row>
    <row r="1357" spans="1:11" ht="15.75" customHeight="1" x14ac:dyDescent="0.25">
      <c r="A1357" s="1">
        <v>713</v>
      </c>
      <c r="B1357" s="101" t="str">
        <f>IF('proje ve personel bilgileri'!A726&lt;&gt;0,('proje ve personel bilgileri'!A726)," ")</f>
        <v xml:space="preserve"> </v>
      </c>
      <c r="C1357" s="105"/>
      <c r="D1357" s="296"/>
      <c r="E1357" s="296"/>
      <c r="F1357" s="296"/>
      <c r="G1357" s="296"/>
      <c r="H1357" s="296"/>
      <c r="I1357" s="296"/>
      <c r="J1357" s="296"/>
      <c r="K1357" s="104">
        <f t="shared" si="78"/>
        <v>0</v>
      </c>
    </row>
    <row r="1358" spans="1:11" ht="15.75" customHeight="1" x14ac:dyDescent="0.25">
      <c r="A1358" s="2">
        <v>714</v>
      </c>
      <c r="B1358" s="101" t="str">
        <f>IF('proje ve personel bilgileri'!A727&lt;&gt;0,('proje ve personel bilgileri'!A727)," ")</f>
        <v xml:space="preserve"> </v>
      </c>
      <c r="C1358" s="105"/>
      <c r="D1358" s="296"/>
      <c r="E1358" s="296"/>
      <c r="F1358" s="296"/>
      <c r="G1358" s="296"/>
      <c r="H1358" s="296"/>
      <c r="I1358" s="296"/>
      <c r="J1358" s="296"/>
      <c r="K1358" s="104">
        <f t="shared" si="78"/>
        <v>0</v>
      </c>
    </row>
    <row r="1359" spans="1:11" ht="15.75" customHeight="1" x14ac:dyDescent="0.25">
      <c r="A1359" s="1">
        <v>715</v>
      </c>
      <c r="B1359" s="101" t="str">
        <f>IF('proje ve personel bilgileri'!A728&lt;&gt;0,('proje ve personel bilgileri'!A728)," ")</f>
        <v xml:space="preserve"> </v>
      </c>
      <c r="C1359" s="105"/>
      <c r="D1359" s="296"/>
      <c r="E1359" s="296"/>
      <c r="F1359" s="296"/>
      <c r="G1359" s="296"/>
      <c r="H1359" s="296"/>
      <c r="I1359" s="296"/>
      <c r="J1359" s="296"/>
      <c r="K1359" s="104">
        <f t="shared" si="78"/>
        <v>0</v>
      </c>
    </row>
    <row r="1360" spans="1:11" ht="15.75" customHeight="1" x14ac:dyDescent="0.25">
      <c r="A1360" s="2">
        <v>716</v>
      </c>
      <c r="B1360" s="101" t="str">
        <f>IF('proje ve personel bilgileri'!A729&lt;&gt;0,('proje ve personel bilgileri'!A729)," ")</f>
        <v xml:space="preserve"> </v>
      </c>
      <c r="C1360" s="105"/>
      <c r="D1360" s="296"/>
      <c r="E1360" s="296"/>
      <c r="F1360" s="296"/>
      <c r="G1360" s="296"/>
      <c r="H1360" s="296"/>
      <c r="I1360" s="296"/>
      <c r="J1360" s="296"/>
      <c r="K1360" s="104">
        <f t="shared" si="78"/>
        <v>0</v>
      </c>
    </row>
    <row r="1361" spans="1:11" ht="15.75" customHeight="1" x14ac:dyDescent="0.25">
      <c r="A1361" s="1">
        <v>717</v>
      </c>
      <c r="B1361" s="101" t="str">
        <f>IF('proje ve personel bilgileri'!A730&lt;&gt;0,('proje ve personel bilgileri'!A730)," ")</f>
        <v xml:space="preserve"> </v>
      </c>
      <c r="C1361" s="105"/>
      <c r="D1361" s="296"/>
      <c r="E1361" s="296"/>
      <c r="F1361" s="296"/>
      <c r="G1361" s="296"/>
      <c r="H1361" s="296"/>
      <c r="I1361" s="296"/>
      <c r="J1361" s="296"/>
      <c r="K1361" s="104">
        <f t="shared" si="78"/>
        <v>0</v>
      </c>
    </row>
    <row r="1362" spans="1:11" ht="15.75" customHeight="1" x14ac:dyDescent="0.25">
      <c r="A1362" s="2">
        <v>718</v>
      </c>
      <c r="B1362" s="101" t="str">
        <f>IF('proje ve personel bilgileri'!A731&lt;&gt;0,('proje ve personel bilgileri'!A731)," ")</f>
        <v xml:space="preserve"> </v>
      </c>
      <c r="C1362" s="105"/>
      <c r="D1362" s="296"/>
      <c r="E1362" s="296"/>
      <c r="F1362" s="296"/>
      <c r="G1362" s="296"/>
      <c r="H1362" s="296"/>
      <c r="I1362" s="296"/>
      <c r="J1362" s="296"/>
      <c r="K1362" s="104">
        <f t="shared" si="78"/>
        <v>0</v>
      </c>
    </row>
    <row r="1363" spans="1:11" ht="15.75" customHeight="1" x14ac:dyDescent="0.25">
      <c r="A1363" s="1">
        <v>719</v>
      </c>
      <c r="B1363" s="101" t="str">
        <f>IF('proje ve personel bilgileri'!A732&lt;&gt;0,('proje ve personel bilgileri'!A732)," ")</f>
        <v xml:space="preserve"> </v>
      </c>
      <c r="C1363" s="105"/>
      <c r="D1363" s="296"/>
      <c r="E1363" s="296"/>
      <c r="F1363" s="296"/>
      <c r="G1363" s="296"/>
      <c r="H1363" s="296"/>
      <c r="I1363" s="296"/>
      <c r="J1363" s="296"/>
      <c r="K1363" s="104">
        <f t="shared" si="78"/>
        <v>0</v>
      </c>
    </row>
    <row r="1364" spans="1:11" ht="15" customHeight="1" x14ac:dyDescent="0.25">
      <c r="A1364" s="2">
        <v>720</v>
      </c>
      <c r="B1364" s="101" t="str">
        <f>IF('proje ve personel bilgileri'!A733&lt;&gt;0,('proje ve personel bilgileri'!A733)," ")</f>
        <v xml:space="preserve"> </v>
      </c>
      <c r="C1364" s="105"/>
      <c r="D1364" s="296"/>
      <c r="E1364" s="296"/>
      <c r="F1364" s="296"/>
      <c r="G1364" s="296"/>
      <c r="H1364" s="296"/>
      <c r="I1364" s="296"/>
      <c r="J1364" s="296"/>
      <c r="K1364" s="104">
        <f t="shared" si="78"/>
        <v>0</v>
      </c>
    </row>
    <row r="1365" spans="1:11" ht="15.75" customHeight="1" x14ac:dyDescent="0.25">
      <c r="A1365" s="341" t="s">
        <v>99</v>
      </c>
      <c r="B1365" s="342"/>
      <c r="C1365" s="7" t="str">
        <f t="shared" ref="C1365:J1365" si="79">IF($K$28&lt;&gt;0,SUM(C1347:C1364)," ")</f>
        <v xml:space="preserve"> </v>
      </c>
      <c r="D1365" s="8" t="str">
        <f t="shared" si="79"/>
        <v xml:space="preserve"> </v>
      </c>
      <c r="E1365" s="8" t="str">
        <f t="shared" si="79"/>
        <v xml:space="preserve"> </v>
      </c>
      <c r="F1365" s="8" t="str">
        <f t="shared" si="79"/>
        <v xml:space="preserve"> </v>
      </c>
      <c r="G1365" s="8" t="str">
        <f t="shared" si="79"/>
        <v xml:space="preserve"> </v>
      </c>
      <c r="H1365" s="8" t="str">
        <f t="shared" si="79"/>
        <v xml:space="preserve"> </v>
      </c>
      <c r="I1365" s="8" t="str">
        <f t="shared" si="79"/>
        <v xml:space="preserve"> </v>
      </c>
      <c r="J1365" s="8" t="str">
        <f t="shared" si="79"/>
        <v xml:space="preserve"> </v>
      </c>
      <c r="K1365" s="9">
        <f>SUM(K1347:K1364)+K1331</f>
        <v>0</v>
      </c>
    </row>
    <row r="1366" spans="1:11" ht="15" customHeight="1" x14ac:dyDescent="0.25">
      <c r="A1366" s="300"/>
    </row>
    <row r="1367" spans="1:11" ht="15" customHeight="1" x14ac:dyDescent="0.25">
      <c r="A1367" s="332" t="s">
        <v>100</v>
      </c>
      <c r="B1367" s="332"/>
      <c r="C1367" s="332"/>
      <c r="D1367" s="332"/>
      <c r="E1367" s="332"/>
      <c r="F1367" s="332"/>
      <c r="G1367" s="332"/>
      <c r="H1367" s="332"/>
      <c r="I1367" s="332"/>
      <c r="J1367" s="332"/>
      <c r="K1367" s="332"/>
    </row>
    <row r="1368" spans="1:11" ht="15" customHeight="1" x14ac:dyDescent="0.25">
      <c r="A1368" s="51"/>
    </row>
    <row r="1369" spans="1:11" ht="15" customHeight="1" x14ac:dyDescent="0.25">
      <c r="A1369" s="298" t="s">
        <v>101</v>
      </c>
    </row>
    <row r="1370" spans="1:11" ht="15" customHeight="1" x14ac:dyDescent="0.25">
      <c r="C1370" s="298" t="s">
        <v>102</v>
      </c>
      <c r="E1370" s="298" t="s">
        <v>103</v>
      </c>
    </row>
    <row r="1374" spans="1:11" ht="15.75" customHeight="1" x14ac:dyDescent="0.25">
      <c r="A1374" s="348" t="s">
        <v>85</v>
      </c>
      <c r="B1374" s="348"/>
      <c r="C1374" s="348"/>
      <c r="D1374" s="348"/>
      <c r="E1374" s="348"/>
      <c r="F1374" s="348"/>
      <c r="G1374" s="348"/>
      <c r="H1374" s="348"/>
      <c r="I1374" s="348"/>
      <c r="J1374" s="348"/>
      <c r="K1374" s="348"/>
    </row>
    <row r="1375" spans="1:11" ht="15" customHeight="1" x14ac:dyDescent="0.25">
      <c r="A1375" s="70"/>
      <c r="B1375" s="70"/>
      <c r="C1375" s="70"/>
      <c r="D1375" s="70"/>
      <c r="E1375" s="70"/>
      <c r="F1375" s="78">
        <f>'proje ve personel bilgileri'!$B$5</f>
        <v>0</v>
      </c>
      <c r="G1375" s="72">
        <f>IF('proje ve personel bilgileri'!$B$6=1,"/ Şubat ayına aittir.",(IF('proje ve personel bilgileri'!$B$6=2,"/ Ağustos ayına aittir.",0)))</f>
        <v>0</v>
      </c>
      <c r="H1375" s="70"/>
      <c r="I1375" s="70"/>
      <c r="J1375" s="70"/>
      <c r="K1375" s="70"/>
    </row>
    <row r="1376" spans="1:11" ht="18.75" customHeight="1" x14ac:dyDescent="0.25">
      <c r="K1376" s="4" t="s">
        <v>86</v>
      </c>
    </row>
    <row r="1377" spans="1:11" ht="15.75" customHeight="1" x14ac:dyDescent="0.25">
      <c r="A1377" s="349" t="s">
        <v>2</v>
      </c>
      <c r="B1377" s="350"/>
      <c r="C1377" s="351">
        <f>'proje ve personel bilgileri'!$B$2</f>
        <v>0</v>
      </c>
      <c r="D1377" s="352"/>
      <c r="E1377" s="352"/>
      <c r="F1377" s="352"/>
      <c r="G1377" s="352"/>
      <c r="H1377" s="352"/>
      <c r="I1377" s="352"/>
      <c r="J1377" s="352"/>
      <c r="K1377" s="353"/>
    </row>
    <row r="1378" spans="1:11" ht="15.75" customHeight="1" x14ac:dyDescent="0.25">
      <c r="A1378" s="354" t="s">
        <v>4</v>
      </c>
      <c r="B1378" s="355"/>
      <c r="C1378" s="356">
        <f>'proje ve personel bilgileri'!$B$3</f>
        <v>0</v>
      </c>
      <c r="D1378" s="357"/>
      <c r="E1378" s="357"/>
      <c r="F1378" s="357"/>
      <c r="G1378" s="357"/>
      <c r="H1378" s="357"/>
      <c r="I1378" s="357"/>
      <c r="J1378" s="357"/>
      <c r="K1378" s="358"/>
    </row>
    <row r="1379" spans="1:11" ht="15" customHeight="1" x14ac:dyDescent="0.25">
      <c r="A1379" s="343" t="s">
        <v>87</v>
      </c>
      <c r="B1379" s="343" t="s">
        <v>15</v>
      </c>
      <c r="C1379" s="343" t="s">
        <v>88</v>
      </c>
      <c r="D1379" s="344" t="s">
        <v>89</v>
      </c>
      <c r="E1379" s="346"/>
      <c r="F1379" s="347"/>
      <c r="G1379" s="343" t="s">
        <v>90</v>
      </c>
      <c r="H1379" s="333" t="s">
        <v>91</v>
      </c>
      <c r="I1379" s="333" t="s">
        <v>92</v>
      </c>
      <c r="J1379" s="333" t="s">
        <v>93</v>
      </c>
      <c r="K1379" s="336" t="s">
        <v>94</v>
      </c>
    </row>
    <row r="1380" spans="1:11" ht="15.75" customHeight="1" x14ac:dyDescent="0.25">
      <c r="A1380" s="338"/>
      <c r="B1380" s="338"/>
      <c r="C1380" s="338"/>
      <c r="D1380" s="345"/>
      <c r="E1380" s="339" t="s">
        <v>95</v>
      </c>
      <c r="F1380" s="340"/>
      <c r="G1380" s="338"/>
      <c r="H1380" s="334"/>
      <c r="I1380" s="334"/>
      <c r="J1380" s="334"/>
      <c r="K1380" s="337"/>
    </row>
    <row r="1381" spans="1:11" ht="60.75" customHeight="1" x14ac:dyDescent="0.25">
      <c r="A1381" s="338"/>
      <c r="B1381" s="338"/>
      <c r="C1381" s="338"/>
      <c r="D1381" s="345"/>
      <c r="E1381" s="5" t="s">
        <v>104</v>
      </c>
      <c r="F1381" s="5" t="s">
        <v>97</v>
      </c>
      <c r="G1381" s="338"/>
      <c r="H1381" s="334"/>
      <c r="I1381" s="335"/>
      <c r="J1381" s="335"/>
      <c r="K1381" s="338"/>
    </row>
    <row r="1382" spans="1:11" ht="15.75" customHeight="1" x14ac:dyDescent="0.25">
      <c r="A1382" s="338"/>
      <c r="B1382" s="338"/>
      <c r="C1382" s="338"/>
      <c r="D1382" s="345"/>
      <c r="E1382" s="6" t="s">
        <v>98</v>
      </c>
      <c r="F1382" s="6" t="s">
        <v>98</v>
      </c>
      <c r="G1382" s="294" t="s">
        <v>98</v>
      </c>
      <c r="H1382" s="294" t="s">
        <v>98</v>
      </c>
      <c r="I1382" s="297" t="s">
        <v>98</v>
      </c>
      <c r="J1382" s="6" t="s">
        <v>98</v>
      </c>
      <c r="K1382" s="338"/>
    </row>
    <row r="1383" spans="1:11" ht="15.75" customHeight="1" x14ac:dyDescent="0.25">
      <c r="A1383" s="1">
        <v>721</v>
      </c>
      <c r="B1383" s="101" t="str">
        <f>IF('proje ve personel bilgileri'!A734&lt;&gt;0,('proje ve personel bilgileri'!A734)," ")</f>
        <v xml:space="preserve"> </v>
      </c>
      <c r="C1383" s="102"/>
      <c r="D1383" s="103"/>
      <c r="E1383" s="103"/>
      <c r="F1383" s="103"/>
      <c r="G1383" s="103"/>
      <c r="H1383" s="103"/>
      <c r="I1383" s="103"/>
      <c r="J1383" s="103"/>
      <c r="K1383" s="104">
        <f t="shared" ref="K1383:K1400" si="80">IF(D1383&lt;&gt;0,SUM(D1383+E1383+F1383+G1383-H1383-I1383-J1383),0)</f>
        <v>0</v>
      </c>
    </row>
    <row r="1384" spans="1:11" ht="15.75" customHeight="1" x14ac:dyDescent="0.25">
      <c r="A1384" s="2">
        <v>722</v>
      </c>
      <c r="B1384" s="101" t="str">
        <f>IF('proje ve personel bilgileri'!A735&lt;&gt;0,('proje ve personel bilgileri'!A735)," ")</f>
        <v xml:space="preserve"> </v>
      </c>
      <c r="C1384" s="105"/>
      <c r="D1384" s="296"/>
      <c r="E1384" s="296"/>
      <c r="F1384" s="296"/>
      <c r="G1384" s="296"/>
      <c r="H1384" s="296"/>
      <c r="I1384" s="296"/>
      <c r="J1384" s="296"/>
      <c r="K1384" s="104">
        <f t="shared" si="80"/>
        <v>0</v>
      </c>
    </row>
    <row r="1385" spans="1:11" ht="15.75" customHeight="1" x14ac:dyDescent="0.25">
      <c r="A1385" s="1">
        <v>723</v>
      </c>
      <c r="B1385" s="101" t="str">
        <f>IF('proje ve personel bilgileri'!A736&lt;&gt;0,('proje ve personel bilgileri'!A736)," ")</f>
        <v xml:space="preserve"> </v>
      </c>
      <c r="C1385" s="105"/>
      <c r="D1385" s="296"/>
      <c r="E1385" s="296"/>
      <c r="F1385" s="296"/>
      <c r="G1385" s="296"/>
      <c r="H1385" s="296"/>
      <c r="I1385" s="296"/>
      <c r="J1385" s="296"/>
      <c r="K1385" s="104">
        <f t="shared" si="80"/>
        <v>0</v>
      </c>
    </row>
    <row r="1386" spans="1:11" ht="15.75" customHeight="1" x14ac:dyDescent="0.25">
      <c r="A1386" s="2">
        <v>724</v>
      </c>
      <c r="B1386" s="101" t="str">
        <f>IF('proje ve personel bilgileri'!A737&lt;&gt;0,('proje ve personel bilgileri'!A737)," ")</f>
        <v xml:space="preserve"> </v>
      </c>
      <c r="C1386" s="105"/>
      <c r="D1386" s="296"/>
      <c r="E1386" s="296"/>
      <c r="F1386" s="296"/>
      <c r="G1386" s="296"/>
      <c r="H1386" s="296"/>
      <c r="I1386" s="296"/>
      <c r="J1386" s="296"/>
      <c r="K1386" s="104">
        <f t="shared" si="80"/>
        <v>0</v>
      </c>
    </row>
    <row r="1387" spans="1:11" ht="15.75" customHeight="1" x14ac:dyDescent="0.25">
      <c r="A1387" s="1">
        <v>725</v>
      </c>
      <c r="B1387" s="101" t="str">
        <f>IF('proje ve personel bilgileri'!A738&lt;&gt;0,('proje ve personel bilgileri'!A738)," ")</f>
        <v xml:space="preserve"> </v>
      </c>
      <c r="C1387" s="105"/>
      <c r="D1387" s="296"/>
      <c r="E1387" s="296"/>
      <c r="F1387" s="296"/>
      <c r="G1387" s="296"/>
      <c r="H1387" s="296"/>
      <c r="I1387" s="296"/>
      <c r="J1387" s="296"/>
      <c r="K1387" s="104">
        <f t="shared" si="80"/>
        <v>0</v>
      </c>
    </row>
    <row r="1388" spans="1:11" ht="15.75" customHeight="1" x14ac:dyDescent="0.25">
      <c r="A1388" s="2">
        <v>726</v>
      </c>
      <c r="B1388" s="101" t="str">
        <f>IF('proje ve personel bilgileri'!A739&lt;&gt;0,('proje ve personel bilgileri'!A739)," ")</f>
        <v xml:space="preserve"> </v>
      </c>
      <c r="C1388" s="105"/>
      <c r="D1388" s="296"/>
      <c r="E1388" s="296"/>
      <c r="F1388" s="296"/>
      <c r="G1388" s="296"/>
      <c r="H1388" s="296"/>
      <c r="I1388" s="296"/>
      <c r="J1388" s="296"/>
      <c r="K1388" s="104">
        <f t="shared" si="80"/>
        <v>0</v>
      </c>
    </row>
    <row r="1389" spans="1:11" ht="15.75" customHeight="1" x14ac:dyDescent="0.25">
      <c r="A1389" s="1">
        <v>727</v>
      </c>
      <c r="B1389" s="101" t="str">
        <f>IF('proje ve personel bilgileri'!A740&lt;&gt;0,('proje ve personel bilgileri'!A740)," ")</f>
        <v xml:space="preserve"> </v>
      </c>
      <c r="C1389" s="105"/>
      <c r="D1389" s="296"/>
      <c r="E1389" s="296"/>
      <c r="F1389" s="296"/>
      <c r="G1389" s="296"/>
      <c r="H1389" s="296"/>
      <c r="I1389" s="296"/>
      <c r="J1389" s="296"/>
      <c r="K1389" s="104">
        <f t="shared" si="80"/>
        <v>0</v>
      </c>
    </row>
    <row r="1390" spans="1:11" ht="15.75" customHeight="1" x14ac:dyDescent="0.25">
      <c r="A1390" s="2">
        <v>728</v>
      </c>
      <c r="B1390" s="101" t="str">
        <f>IF('proje ve personel bilgileri'!A741&lt;&gt;0,('proje ve personel bilgileri'!A741)," ")</f>
        <v xml:space="preserve"> </v>
      </c>
      <c r="C1390" s="105"/>
      <c r="D1390" s="296"/>
      <c r="E1390" s="296"/>
      <c r="F1390" s="296"/>
      <c r="G1390" s="296"/>
      <c r="H1390" s="296"/>
      <c r="I1390" s="296"/>
      <c r="J1390" s="296"/>
      <c r="K1390" s="104">
        <f t="shared" si="80"/>
        <v>0</v>
      </c>
    </row>
    <row r="1391" spans="1:11" ht="15.75" customHeight="1" x14ac:dyDescent="0.25">
      <c r="A1391" s="1">
        <v>729</v>
      </c>
      <c r="B1391" s="101" t="str">
        <f>IF('proje ve personel bilgileri'!A742&lt;&gt;0,('proje ve personel bilgileri'!A742)," ")</f>
        <v xml:space="preserve"> </v>
      </c>
      <c r="C1391" s="105"/>
      <c r="D1391" s="296"/>
      <c r="E1391" s="296"/>
      <c r="F1391" s="296"/>
      <c r="G1391" s="296"/>
      <c r="H1391" s="296"/>
      <c r="I1391" s="296"/>
      <c r="J1391" s="296"/>
      <c r="K1391" s="104">
        <f t="shared" si="80"/>
        <v>0</v>
      </c>
    </row>
    <row r="1392" spans="1:11" ht="15.75" customHeight="1" x14ac:dyDescent="0.25">
      <c r="A1392" s="2">
        <v>730</v>
      </c>
      <c r="B1392" s="101" t="str">
        <f>IF('proje ve personel bilgileri'!A743&lt;&gt;0,('proje ve personel bilgileri'!A743)," ")</f>
        <v xml:space="preserve"> </v>
      </c>
      <c r="C1392" s="105"/>
      <c r="D1392" s="296"/>
      <c r="E1392" s="296"/>
      <c r="F1392" s="296"/>
      <c r="G1392" s="296"/>
      <c r="H1392" s="296"/>
      <c r="I1392" s="296"/>
      <c r="J1392" s="296"/>
      <c r="K1392" s="104">
        <f t="shared" si="80"/>
        <v>0</v>
      </c>
    </row>
    <row r="1393" spans="1:11" ht="15.75" customHeight="1" x14ac:dyDescent="0.25">
      <c r="A1393" s="1">
        <v>731</v>
      </c>
      <c r="B1393" s="101" t="str">
        <f>IF('proje ve personel bilgileri'!A744&lt;&gt;0,('proje ve personel bilgileri'!A744)," ")</f>
        <v xml:space="preserve"> </v>
      </c>
      <c r="C1393" s="105"/>
      <c r="D1393" s="296"/>
      <c r="E1393" s="296"/>
      <c r="F1393" s="296"/>
      <c r="G1393" s="296"/>
      <c r="H1393" s="296"/>
      <c r="I1393" s="296"/>
      <c r="J1393" s="296"/>
      <c r="K1393" s="104">
        <f t="shared" si="80"/>
        <v>0</v>
      </c>
    </row>
    <row r="1394" spans="1:11" ht="15.75" customHeight="1" x14ac:dyDescent="0.25">
      <c r="A1394" s="2">
        <v>732</v>
      </c>
      <c r="B1394" s="101" t="str">
        <f>IF('proje ve personel bilgileri'!A745&lt;&gt;0,('proje ve personel bilgileri'!A745)," ")</f>
        <v xml:space="preserve"> </v>
      </c>
      <c r="C1394" s="105"/>
      <c r="D1394" s="296"/>
      <c r="E1394" s="296"/>
      <c r="F1394" s="296"/>
      <c r="G1394" s="296"/>
      <c r="H1394" s="296"/>
      <c r="I1394" s="296"/>
      <c r="J1394" s="296"/>
      <c r="K1394" s="104">
        <f t="shared" si="80"/>
        <v>0</v>
      </c>
    </row>
    <row r="1395" spans="1:11" ht="15.75" customHeight="1" x14ac:dyDescent="0.25">
      <c r="A1395" s="1">
        <v>733</v>
      </c>
      <c r="B1395" s="101" t="str">
        <f>IF('proje ve personel bilgileri'!A746&lt;&gt;0,('proje ve personel bilgileri'!A746)," ")</f>
        <v xml:space="preserve"> </v>
      </c>
      <c r="C1395" s="105"/>
      <c r="D1395" s="296"/>
      <c r="E1395" s="296"/>
      <c r="F1395" s="296"/>
      <c r="G1395" s="296"/>
      <c r="H1395" s="296"/>
      <c r="I1395" s="296"/>
      <c r="J1395" s="296"/>
      <c r="K1395" s="104">
        <f t="shared" si="80"/>
        <v>0</v>
      </c>
    </row>
    <row r="1396" spans="1:11" ht="15.75" customHeight="1" x14ac:dyDescent="0.25">
      <c r="A1396" s="2">
        <v>734</v>
      </c>
      <c r="B1396" s="101" t="str">
        <f>IF('proje ve personel bilgileri'!A747&lt;&gt;0,('proje ve personel bilgileri'!A747)," ")</f>
        <v xml:space="preserve"> </v>
      </c>
      <c r="C1396" s="105"/>
      <c r="D1396" s="296"/>
      <c r="E1396" s="296"/>
      <c r="F1396" s="296"/>
      <c r="G1396" s="296"/>
      <c r="H1396" s="296"/>
      <c r="I1396" s="296"/>
      <c r="J1396" s="296"/>
      <c r="K1396" s="104">
        <f t="shared" si="80"/>
        <v>0</v>
      </c>
    </row>
    <row r="1397" spans="1:11" ht="15.75" customHeight="1" x14ac:dyDescent="0.25">
      <c r="A1397" s="1">
        <v>735</v>
      </c>
      <c r="B1397" s="101" t="str">
        <f>IF('proje ve personel bilgileri'!A748&lt;&gt;0,('proje ve personel bilgileri'!A748)," ")</f>
        <v xml:space="preserve"> </v>
      </c>
      <c r="C1397" s="105"/>
      <c r="D1397" s="296"/>
      <c r="E1397" s="296"/>
      <c r="F1397" s="296"/>
      <c r="G1397" s="296"/>
      <c r="H1397" s="296"/>
      <c r="I1397" s="296"/>
      <c r="J1397" s="296"/>
      <c r="K1397" s="104">
        <f t="shared" si="80"/>
        <v>0</v>
      </c>
    </row>
    <row r="1398" spans="1:11" ht="15.75" customHeight="1" x14ac:dyDescent="0.25">
      <c r="A1398" s="2">
        <v>736</v>
      </c>
      <c r="B1398" s="101" t="str">
        <f>IF('proje ve personel bilgileri'!A749&lt;&gt;0,('proje ve personel bilgileri'!A749)," ")</f>
        <v xml:space="preserve"> </v>
      </c>
      <c r="C1398" s="105"/>
      <c r="D1398" s="296"/>
      <c r="E1398" s="296"/>
      <c r="F1398" s="296"/>
      <c r="G1398" s="296"/>
      <c r="H1398" s="296"/>
      <c r="I1398" s="296"/>
      <c r="J1398" s="296"/>
      <c r="K1398" s="104">
        <f t="shared" si="80"/>
        <v>0</v>
      </c>
    </row>
    <row r="1399" spans="1:11" ht="15.75" customHeight="1" x14ac:dyDescent="0.25">
      <c r="A1399" s="1">
        <v>737</v>
      </c>
      <c r="B1399" s="101" t="str">
        <f>IF('proje ve personel bilgileri'!A750&lt;&gt;0,('proje ve personel bilgileri'!A750)," ")</f>
        <v xml:space="preserve"> </v>
      </c>
      <c r="C1399" s="105"/>
      <c r="D1399" s="296"/>
      <c r="E1399" s="296"/>
      <c r="F1399" s="296"/>
      <c r="G1399" s="296"/>
      <c r="H1399" s="296"/>
      <c r="I1399" s="296"/>
      <c r="J1399" s="296"/>
      <c r="K1399" s="104">
        <f t="shared" si="80"/>
        <v>0</v>
      </c>
    </row>
    <row r="1400" spans="1:11" ht="15" customHeight="1" x14ac:dyDescent="0.25">
      <c r="A1400" s="2">
        <v>738</v>
      </c>
      <c r="B1400" s="101" t="str">
        <f>IF('proje ve personel bilgileri'!A751&lt;&gt;0,('proje ve personel bilgileri'!A751)," ")</f>
        <v xml:space="preserve"> </v>
      </c>
      <c r="C1400" s="105"/>
      <c r="D1400" s="296"/>
      <c r="E1400" s="296"/>
      <c r="F1400" s="296"/>
      <c r="G1400" s="296"/>
      <c r="H1400" s="296"/>
      <c r="I1400" s="296"/>
      <c r="J1400" s="296"/>
      <c r="K1400" s="104">
        <f t="shared" si="80"/>
        <v>0</v>
      </c>
    </row>
    <row r="1401" spans="1:11" ht="15.75" customHeight="1" x14ac:dyDescent="0.25">
      <c r="A1401" s="341" t="s">
        <v>99</v>
      </c>
      <c r="B1401" s="342"/>
      <c r="C1401" s="7" t="str">
        <f t="shared" ref="C1401:J1401" si="81">IF($K$28&lt;&gt;0,SUM(C1383:C1400)," ")</f>
        <v xml:space="preserve"> </v>
      </c>
      <c r="D1401" s="8" t="str">
        <f t="shared" si="81"/>
        <v xml:space="preserve"> </v>
      </c>
      <c r="E1401" s="8" t="str">
        <f t="shared" si="81"/>
        <v xml:space="preserve"> </v>
      </c>
      <c r="F1401" s="8" t="str">
        <f t="shared" si="81"/>
        <v xml:space="preserve"> </v>
      </c>
      <c r="G1401" s="8" t="str">
        <f t="shared" si="81"/>
        <v xml:space="preserve"> </v>
      </c>
      <c r="H1401" s="8" t="str">
        <f t="shared" si="81"/>
        <v xml:space="preserve"> </v>
      </c>
      <c r="I1401" s="8" t="str">
        <f t="shared" si="81"/>
        <v xml:space="preserve"> </v>
      </c>
      <c r="J1401" s="8" t="str">
        <f t="shared" si="81"/>
        <v xml:space="preserve"> </v>
      </c>
      <c r="K1401" s="9">
        <f>SUM(K1383:K1400)+K1365</f>
        <v>0</v>
      </c>
    </row>
    <row r="1402" spans="1:11" ht="15" customHeight="1" x14ac:dyDescent="0.25">
      <c r="A1402" s="300"/>
    </row>
    <row r="1403" spans="1:11" ht="15" customHeight="1" x14ac:dyDescent="0.25">
      <c r="A1403" s="332" t="s">
        <v>100</v>
      </c>
      <c r="B1403" s="332"/>
      <c r="C1403" s="332"/>
      <c r="D1403" s="332"/>
      <c r="E1403" s="332"/>
      <c r="F1403" s="332"/>
      <c r="G1403" s="332"/>
      <c r="H1403" s="332"/>
      <c r="I1403" s="332"/>
      <c r="J1403" s="332"/>
      <c r="K1403" s="332"/>
    </row>
    <row r="1404" spans="1:11" ht="15" customHeight="1" x14ac:dyDescent="0.25">
      <c r="A1404" s="51"/>
    </row>
    <row r="1405" spans="1:11" ht="15" customHeight="1" x14ac:dyDescent="0.25">
      <c r="A1405" s="298" t="s">
        <v>101</v>
      </c>
    </row>
    <row r="1406" spans="1:11" ht="15" customHeight="1" x14ac:dyDescent="0.25">
      <c r="C1406" s="298" t="s">
        <v>102</v>
      </c>
      <c r="E1406" s="298" t="s">
        <v>103</v>
      </c>
    </row>
    <row r="1410" spans="1:11" ht="15.75" customHeight="1" x14ac:dyDescent="0.25">
      <c r="A1410" s="348" t="s">
        <v>85</v>
      </c>
      <c r="B1410" s="348"/>
      <c r="C1410" s="348"/>
      <c r="D1410" s="348"/>
      <c r="E1410" s="348"/>
      <c r="F1410" s="348"/>
      <c r="G1410" s="348"/>
      <c r="H1410" s="348"/>
      <c r="I1410" s="348"/>
      <c r="J1410" s="348"/>
      <c r="K1410" s="348"/>
    </row>
    <row r="1411" spans="1:11" ht="15" customHeight="1" x14ac:dyDescent="0.25">
      <c r="A1411" s="70"/>
      <c r="B1411" s="70"/>
      <c r="C1411" s="70"/>
      <c r="D1411" s="70"/>
      <c r="E1411" s="70"/>
      <c r="F1411" s="78">
        <f>'proje ve personel bilgileri'!$B$5</f>
        <v>0</v>
      </c>
      <c r="G1411" s="72">
        <f>IF('proje ve personel bilgileri'!$B$6=1,"/ Şubat ayına aittir.",(IF('proje ve personel bilgileri'!$B$6=2,"/ Ağustos ayına aittir.",0)))</f>
        <v>0</v>
      </c>
      <c r="H1411" s="70"/>
      <c r="I1411" s="70"/>
      <c r="J1411" s="70"/>
      <c r="K1411" s="70"/>
    </row>
    <row r="1412" spans="1:11" ht="18.75" customHeight="1" x14ac:dyDescent="0.25">
      <c r="K1412" s="4" t="s">
        <v>86</v>
      </c>
    </row>
    <row r="1413" spans="1:11" ht="15.75" customHeight="1" x14ac:dyDescent="0.25">
      <c r="A1413" s="349" t="s">
        <v>2</v>
      </c>
      <c r="B1413" s="350"/>
      <c r="C1413" s="351">
        <f>'proje ve personel bilgileri'!$B$2</f>
        <v>0</v>
      </c>
      <c r="D1413" s="352"/>
      <c r="E1413" s="352"/>
      <c r="F1413" s="352"/>
      <c r="G1413" s="352"/>
      <c r="H1413" s="352"/>
      <c r="I1413" s="352"/>
      <c r="J1413" s="352"/>
      <c r="K1413" s="353"/>
    </row>
    <row r="1414" spans="1:11" ht="15.75" customHeight="1" x14ac:dyDescent="0.25">
      <c r="A1414" s="354" t="s">
        <v>4</v>
      </c>
      <c r="B1414" s="355"/>
      <c r="C1414" s="356">
        <f>'proje ve personel bilgileri'!$B$3</f>
        <v>0</v>
      </c>
      <c r="D1414" s="357"/>
      <c r="E1414" s="357"/>
      <c r="F1414" s="357"/>
      <c r="G1414" s="357"/>
      <c r="H1414" s="357"/>
      <c r="I1414" s="357"/>
      <c r="J1414" s="357"/>
      <c r="K1414" s="358"/>
    </row>
    <row r="1415" spans="1:11" ht="15" customHeight="1" x14ac:dyDescent="0.25">
      <c r="A1415" s="343" t="s">
        <v>87</v>
      </c>
      <c r="B1415" s="343" t="s">
        <v>15</v>
      </c>
      <c r="C1415" s="343" t="s">
        <v>88</v>
      </c>
      <c r="D1415" s="344" t="s">
        <v>89</v>
      </c>
      <c r="E1415" s="346"/>
      <c r="F1415" s="347"/>
      <c r="G1415" s="343" t="s">
        <v>90</v>
      </c>
      <c r="H1415" s="333" t="s">
        <v>91</v>
      </c>
      <c r="I1415" s="333" t="s">
        <v>92</v>
      </c>
      <c r="J1415" s="333" t="s">
        <v>93</v>
      </c>
      <c r="K1415" s="336" t="s">
        <v>94</v>
      </c>
    </row>
    <row r="1416" spans="1:11" ht="15.75" customHeight="1" x14ac:dyDescent="0.25">
      <c r="A1416" s="338"/>
      <c r="B1416" s="338"/>
      <c r="C1416" s="338"/>
      <c r="D1416" s="345"/>
      <c r="E1416" s="339" t="s">
        <v>95</v>
      </c>
      <c r="F1416" s="340"/>
      <c r="G1416" s="338"/>
      <c r="H1416" s="334"/>
      <c r="I1416" s="334"/>
      <c r="J1416" s="334"/>
      <c r="K1416" s="337"/>
    </row>
    <row r="1417" spans="1:11" ht="60.75" customHeight="1" x14ac:dyDescent="0.25">
      <c r="A1417" s="338"/>
      <c r="B1417" s="338"/>
      <c r="C1417" s="338"/>
      <c r="D1417" s="345"/>
      <c r="E1417" s="5" t="s">
        <v>104</v>
      </c>
      <c r="F1417" s="5" t="s">
        <v>97</v>
      </c>
      <c r="G1417" s="338"/>
      <c r="H1417" s="334"/>
      <c r="I1417" s="335"/>
      <c r="J1417" s="335"/>
      <c r="K1417" s="338"/>
    </row>
    <row r="1418" spans="1:11" ht="15.75" customHeight="1" x14ac:dyDescent="0.25">
      <c r="A1418" s="338"/>
      <c r="B1418" s="338"/>
      <c r="C1418" s="338"/>
      <c r="D1418" s="345"/>
      <c r="E1418" s="6" t="s">
        <v>98</v>
      </c>
      <c r="F1418" s="6" t="s">
        <v>98</v>
      </c>
      <c r="G1418" s="294" t="s">
        <v>98</v>
      </c>
      <c r="H1418" s="294" t="s">
        <v>98</v>
      </c>
      <c r="I1418" s="297" t="s">
        <v>98</v>
      </c>
      <c r="J1418" s="6" t="s">
        <v>98</v>
      </c>
      <c r="K1418" s="338"/>
    </row>
    <row r="1419" spans="1:11" ht="15.75" customHeight="1" x14ac:dyDescent="0.25">
      <c r="A1419" s="1">
        <v>739</v>
      </c>
      <c r="B1419" s="101" t="str">
        <f>IF('proje ve personel bilgileri'!A752&lt;&gt;0,('proje ve personel bilgileri'!A752)," ")</f>
        <v xml:space="preserve"> </v>
      </c>
      <c r="C1419" s="102"/>
      <c r="D1419" s="103"/>
      <c r="E1419" s="103"/>
      <c r="F1419" s="103"/>
      <c r="G1419" s="103"/>
      <c r="H1419" s="103"/>
      <c r="I1419" s="103"/>
      <c r="J1419" s="103"/>
      <c r="K1419" s="104">
        <f t="shared" ref="K1419:K1436" si="82">IF(D1419&lt;&gt;0,SUM(D1419+E1419+F1419+G1419-H1419-I1419-J1419),0)</f>
        <v>0</v>
      </c>
    </row>
    <row r="1420" spans="1:11" ht="15.75" customHeight="1" x14ac:dyDescent="0.25">
      <c r="A1420" s="2">
        <v>740</v>
      </c>
      <c r="B1420" s="101" t="str">
        <f>IF('proje ve personel bilgileri'!A753&lt;&gt;0,('proje ve personel bilgileri'!A753)," ")</f>
        <v xml:space="preserve"> </v>
      </c>
      <c r="C1420" s="105"/>
      <c r="D1420" s="296"/>
      <c r="E1420" s="296"/>
      <c r="F1420" s="296"/>
      <c r="G1420" s="296"/>
      <c r="H1420" s="296"/>
      <c r="I1420" s="296"/>
      <c r="J1420" s="296"/>
      <c r="K1420" s="104">
        <f t="shared" si="82"/>
        <v>0</v>
      </c>
    </row>
    <row r="1421" spans="1:11" ht="15.75" customHeight="1" x14ac:dyDescent="0.25">
      <c r="A1421" s="1">
        <v>741</v>
      </c>
      <c r="B1421" s="101" t="str">
        <f>IF('proje ve personel bilgileri'!A754&lt;&gt;0,('proje ve personel bilgileri'!A754)," ")</f>
        <v xml:space="preserve"> </v>
      </c>
      <c r="C1421" s="105"/>
      <c r="D1421" s="296"/>
      <c r="E1421" s="296"/>
      <c r="F1421" s="296"/>
      <c r="G1421" s="296"/>
      <c r="H1421" s="296"/>
      <c r="I1421" s="296"/>
      <c r="J1421" s="296"/>
      <c r="K1421" s="104">
        <f t="shared" si="82"/>
        <v>0</v>
      </c>
    </row>
    <row r="1422" spans="1:11" ht="15.75" customHeight="1" x14ac:dyDescent="0.25">
      <c r="A1422" s="2">
        <v>742</v>
      </c>
      <c r="B1422" s="101" t="str">
        <f>IF('proje ve personel bilgileri'!A755&lt;&gt;0,('proje ve personel bilgileri'!A755)," ")</f>
        <v xml:space="preserve"> </v>
      </c>
      <c r="C1422" s="105"/>
      <c r="D1422" s="296"/>
      <c r="E1422" s="296"/>
      <c r="F1422" s="296"/>
      <c r="G1422" s="296"/>
      <c r="H1422" s="296"/>
      <c r="I1422" s="296"/>
      <c r="J1422" s="296"/>
      <c r="K1422" s="104">
        <f t="shared" si="82"/>
        <v>0</v>
      </c>
    </row>
    <row r="1423" spans="1:11" ht="15.75" customHeight="1" x14ac:dyDescent="0.25">
      <c r="A1423" s="1">
        <v>743</v>
      </c>
      <c r="B1423" s="101" t="str">
        <f>IF('proje ve personel bilgileri'!A756&lt;&gt;0,('proje ve personel bilgileri'!A756)," ")</f>
        <v xml:space="preserve"> </v>
      </c>
      <c r="C1423" s="105"/>
      <c r="D1423" s="296"/>
      <c r="E1423" s="296"/>
      <c r="F1423" s="296"/>
      <c r="G1423" s="296"/>
      <c r="H1423" s="296"/>
      <c r="I1423" s="296"/>
      <c r="J1423" s="296"/>
      <c r="K1423" s="104">
        <f t="shared" si="82"/>
        <v>0</v>
      </c>
    </row>
    <row r="1424" spans="1:11" ht="15.75" customHeight="1" x14ac:dyDescent="0.25">
      <c r="A1424" s="2">
        <v>744</v>
      </c>
      <c r="B1424" s="101" t="str">
        <f>IF('proje ve personel bilgileri'!A757&lt;&gt;0,('proje ve personel bilgileri'!A757)," ")</f>
        <v xml:space="preserve"> </v>
      </c>
      <c r="C1424" s="105"/>
      <c r="D1424" s="296"/>
      <c r="E1424" s="296"/>
      <c r="F1424" s="296"/>
      <c r="G1424" s="296"/>
      <c r="H1424" s="296"/>
      <c r="I1424" s="296"/>
      <c r="J1424" s="296"/>
      <c r="K1424" s="104">
        <f t="shared" si="82"/>
        <v>0</v>
      </c>
    </row>
    <row r="1425" spans="1:11" ht="15.75" customHeight="1" x14ac:dyDescent="0.25">
      <c r="A1425" s="1">
        <v>745</v>
      </c>
      <c r="B1425" s="101" t="str">
        <f>IF('proje ve personel bilgileri'!A758&lt;&gt;0,('proje ve personel bilgileri'!A758)," ")</f>
        <v xml:space="preserve"> </v>
      </c>
      <c r="C1425" s="105"/>
      <c r="D1425" s="296"/>
      <c r="E1425" s="296"/>
      <c r="F1425" s="296"/>
      <c r="G1425" s="296"/>
      <c r="H1425" s="296"/>
      <c r="I1425" s="296"/>
      <c r="J1425" s="296"/>
      <c r="K1425" s="104">
        <f t="shared" si="82"/>
        <v>0</v>
      </c>
    </row>
    <row r="1426" spans="1:11" ht="15.75" customHeight="1" x14ac:dyDescent="0.25">
      <c r="A1426" s="2">
        <v>746</v>
      </c>
      <c r="B1426" s="101" t="str">
        <f>IF('proje ve personel bilgileri'!A759&lt;&gt;0,('proje ve personel bilgileri'!A759)," ")</f>
        <v xml:space="preserve"> </v>
      </c>
      <c r="C1426" s="105"/>
      <c r="D1426" s="296"/>
      <c r="E1426" s="296"/>
      <c r="F1426" s="296"/>
      <c r="G1426" s="296"/>
      <c r="H1426" s="296"/>
      <c r="I1426" s="296"/>
      <c r="J1426" s="296"/>
      <c r="K1426" s="104">
        <f t="shared" si="82"/>
        <v>0</v>
      </c>
    </row>
    <row r="1427" spans="1:11" ht="15.75" customHeight="1" x14ac:dyDescent="0.25">
      <c r="A1427" s="1">
        <v>747</v>
      </c>
      <c r="B1427" s="101" t="str">
        <f>IF('proje ve personel bilgileri'!A760&lt;&gt;0,('proje ve personel bilgileri'!A760)," ")</f>
        <v xml:space="preserve"> </v>
      </c>
      <c r="C1427" s="105"/>
      <c r="D1427" s="296"/>
      <c r="E1427" s="296"/>
      <c r="F1427" s="296"/>
      <c r="G1427" s="296"/>
      <c r="H1427" s="296"/>
      <c r="I1427" s="296"/>
      <c r="J1427" s="296"/>
      <c r="K1427" s="104">
        <f t="shared" si="82"/>
        <v>0</v>
      </c>
    </row>
    <row r="1428" spans="1:11" ht="15.75" customHeight="1" x14ac:dyDescent="0.25">
      <c r="A1428" s="2">
        <v>748</v>
      </c>
      <c r="B1428" s="101" t="str">
        <f>IF('proje ve personel bilgileri'!A761&lt;&gt;0,('proje ve personel bilgileri'!A761)," ")</f>
        <v xml:space="preserve"> </v>
      </c>
      <c r="C1428" s="105"/>
      <c r="D1428" s="296"/>
      <c r="E1428" s="296"/>
      <c r="F1428" s="296"/>
      <c r="G1428" s="296"/>
      <c r="H1428" s="296"/>
      <c r="I1428" s="296"/>
      <c r="J1428" s="296"/>
      <c r="K1428" s="104">
        <f t="shared" si="82"/>
        <v>0</v>
      </c>
    </row>
    <row r="1429" spans="1:11" ht="15.75" customHeight="1" x14ac:dyDescent="0.25">
      <c r="A1429" s="1">
        <v>749</v>
      </c>
      <c r="B1429" s="101" t="str">
        <f>IF('proje ve personel bilgileri'!A762&lt;&gt;0,('proje ve personel bilgileri'!A762)," ")</f>
        <v xml:space="preserve"> </v>
      </c>
      <c r="C1429" s="105"/>
      <c r="D1429" s="296"/>
      <c r="E1429" s="296"/>
      <c r="F1429" s="296"/>
      <c r="G1429" s="296"/>
      <c r="H1429" s="296"/>
      <c r="I1429" s="296"/>
      <c r="J1429" s="296"/>
      <c r="K1429" s="104">
        <f t="shared" si="82"/>
        <v>0</v>
      </c>
    </row>
    <row r="1430" spans="1:11" ht="15.75" customHeight="1" x14ac:dyDescent="0.25">
      <c r="A1430" s="2">
        <v>750</v>
      </c>
      <c r="B1430" s="101" t="str">
        <f>IF('proje ve personel bilgileri'!A763&lt;&gt;0,('proje ve personel bilgileri'!A763)," ")</f>
        <v xml:space="preserve"> </v>
      </c>
      <c r="C1430" s="105"/>
      <c r="D1430" s="296"/>
      <c r="E1430" s="296"/>
      <c r="F1430" s="296"/>
      <c r="G1430" s="296"/>
      <c r="H1430" s="296"/>
      <c r="I1430" s="296"/>
      <c r="J1430" s="296"/>
      <c r="K1430" s="104">
        <f t="shared" si="82"/>
        <v>0</v>
      </c>
    </row>
    <row r="1431" spans="1:11" ht="15.75" customHeight="1" x14ac:dyDescent="0.25">
      <c r="A1431" s="1">
        <v>751</v>
      </c>
      <c r="B1431" s="101" t="str">
        <f>IF('proje ve personel bilgileri'!A764&lt;&gt;0,('proje ve personel bilgileri'!A764)," ")</f>
        <v xml:space="preserve"> </v>
      </c>
      <c r="C1431" s="105"/>
      <c r="D1431" s="296"/>
      <c r="E1431" s="296"/>
      <c r="F1431" s="296"/>
      <c r="G1431" s="296"/>
      <c r="H1431" s="296"/>
      <c r="I1431" s="296"/>
      <c r="J1431" s="296"/>
      <c r="K1431" s="104">
        <f t="shared" si="82"/>
        <v>0</v>
      </c>
    </row>
    <row r="1432" spans="1:11" ht="15.75" customHeight="1" x14ac:dyDescent="0.25">
      <c r="A1432" s="2">
        <v>752</v>
      </c>
      <c r="B1432" s="101" t="str">
        <f>IF('proje ve personel bilgileri'!A765&lt;&gt;0,('proje ve personel bilgileri'!A765)," ")</f>
        <v xml:space="preserve"> </v>
      </c>
      <c r="C1432" s="105"/>
      <c r="D1432" s="296"/>
      <c r="E1432" s="296"/>
      <c r="F1432" s="296"/>
      <c r="G1432" s="296"/>
      <c r="H1432" s="296"/>
      <c r="I1432" s="296"/>
      <c r="J1432" s="296"/>
      <c r="K1432" s="104">
        <f t="shared" si="82"/>
        <v>0</v>
      </c>
    </row>
    <row r="1433" spans="1:11" ht="15.75" customHeight="1" x14ac:dyDescent="0.25">
      <c r="A1433" s="1">
        <v>753</v>
      </c>
      <c r="B1433" s="101" t="str">
        <f>IF('proje ve personel bilgileri'!A766&lt;&gt;0,('proje ve personel bilgileri'!A766)," ")</f>
        <v xml:space="preserve"> </v>
      </c>
      <c r="C1433" s="105"/>
      <c r="D1433" s="296"/>
      <c r="E1433" s="296"/>
      <c r="F1433" s="296"/>
      <c r="G1433" s="296"/>
      <c r="H1433" s="296"/>
      <c r="I1433" s="296"/>
      <c r="J1433" s="296"/>
      <c r="K1433" s="104">
        <f t="shared" si="82"/>
        <v>0</v>
      </c>
    </row>
    <row r="1434" spans="1:11" ht="15.75" customHeight="1" x14ac:dyDescent="0.25">
      <c r="A1434" s="2">
        <v>754</v>
      </c>
      <c r="B1434" s="101" t="str">
        <f>IF('proje ve personel bilgileri'!A767&lt;&gt;0,('proje ve personel bilgileri'!A767)," ")</f>
        <v xml:space="preserve"> </v>
      </c>
      <c r="C1434" s="105"/>
      <c r="D1434" s="296"/>
      <c r="E1434" s="296"/>
      <c r="F1434" s="296"/>
      <c r="G1434" s="296"/>
      <c r="H1434" s="296"/>
      <c r="I1434" s="296"/>
      <c r="J1434" s="296"/>
      <c r="K1434" s="104">
        <f t="shared" si="82"/>
        <v>0</v>
      </c>
    </row>
    <row r="1435" spans="1:11" ht="15.75" customHeight="1" x14ac:dyDescent="0.25">
      <c r="A1435" s="1">
        <v>755</v>
      </c>
      <c r="B1435" s="101" t="str">
        <f>IF('proje ve personel bilgileri'!A768&lt;&gt;0,('proje ve personel bilgileri'!A768)," ")</f>
        <v xml:space="preserve"> </v>
      </c>
      <c r="C1435" s="105"/>
      <c r="D1435" s="296"/>
      <c r="E1435" s="296"/>
      <c r="F1435" s="296"/>
      <c r="G1435" s="296"/>
      <c r="H1435" s="296"/>
      <c r="I1435" s="296"/>
      <c r="J1435" s="296"/>
      <c r="K1435" s="104">
        <f t="shared" si="82"/>
        <v>0</v>
      </c>
    </row>
    <row r="1436" spans="1:11" ht="15" customHeight="1" x14ac:dyDescent="0.25">
      <c r="A1436" s="2">
        <v>756</v>
      </c>
      <c r="B1436" s="101" t="str">
        <f>IF('proje ve personel bilgileri'!A769&lt;&gt;0,('proje ve personel bilgileri'!A769)," ")</f>
        <v xml:space="preserve"> </v>
      </c>
      <c r="C1436" s="105"/>
      <c r="D1436" s="296"/>
      <c r="E1436" s="296"/>
      <c r="F1436" s="296"/>
      <c r="G1436" s="296"/>
      <c r="H1436" s="296"/>
      <c r="I1436" s="296"/>
      <c r="J1436" s="296"/>
      <c r="K1436" s="104">
        <f t="shared" si="82"/>
        <v>0</v>
      </c>
    </row>
    <row r="1437" spans="1:11" ht="15.75" customHeight="1" x14ac:dyDescent="0.25">
      <c r="A1437" s="341" t="s">
        <v>99</v>
      </c>
      <c r="B1437" s="342"/>
      <c r="C1437" s="7" t="str">
        <f t="shared" ref="C1437:J1437" si="83">IF($K$28&lt;&gt;0,SUM(C1419:C1436)," ")</f>
        <v xml:space="preserve"> </v>
      </c>
      <c r="D1437" s="8" t="str">
        <f t="shared" si="83"/>
        <v xml:space="preserve"> </v>
      </c>
      <c r="E1437" s="8" t="str">
        <f t="shared" si="83"/>
        <v xml:space="preserve"> </v>
      </c>
      <c r="F1437" s="8" t="str">
        <f t="shared" si="83"/>
        <v xml:space="preserve"> </v>
      </c>
      <c r="G1437" s="8" t="str">
        <f t="shared" si="83"/>
        <v xml:space="preserve"> </v>
      </c>
      <c r="H1437" s="8" t="str">
        <f t="shared" si="83"/>
        <v xml:space="preserve"> </v>
      </c>
      <c r="I1437" s="8" t="str">
        <f t="shared" si="83"/>
        <v xml:space="preserve"> </v>
      </c>
      <c r="J1437" s="8" t="str">
        <f t="shared" si="83"/>
        <v xml:space="preserve"> </v>
      </c>
      <c r="K1437" s="9">
        <f>SUM(K1419:K1436)+K1401</f>
        <v>0</v>
      </c>
    </row>
    <row r="1438" spans="1:11" ht="15" customHeight="1" x14ac:dyDescent="0.25">
      <c r="A1438" s="300"/>
    </row>
    <row r="1439" spans="1:11" ht="15" customHeight="1" x14ac:dyDescent="0.25">
      <c r="A1439" s="332" t="s">
        <v>100</v>
      </c>
      <c r="B1439" s="332"/>
      <c r="C1439" s="332"/>
      <c r="D1439" s="332"/>
      <c r="E1439" s="332"/>
      <c r="F1439" s="332"/>
      <c r="G1439" s="332"/>
      <c r="H1439" s="332"/>
      <c r="I1439" s="332"/>
      <c r="J1439" s="332"/>
      <c r="K1439" s="332"/>
    </row>
    <row r="1440" spans="1:11" ht="15" customHeight="1" x14ac:dyDescent="0.25">
      <c r="A1440" s="51"/>
    </row>
    <row r="1441" spans="1:11" ht="15" customHeight="1" x14ac:dyDescent="0.25">
      <c r="A1441" s="298" t="s">
        <v>101</v>
      </c>
    </row>
    <row r="1442" spans="1:11" ht="15" customHeight="1" x14ac:dyDescent="0.25">
      <c r="C1442" s="298" t="s">
        <v>102</v>
      </c>
      <c r="E1442" s="298" t="s">
        <v>103</v>
      </c>
    </row>
    <row r="1444" spans="1:11" ht="15.75" customHeight="1" x14ac:dyDescent="0.25">
      <c r="A1444" s="348" t="s">
        <v>85</v>
      </c>
      <c r="B1444" s="348"/>
      <c r="C1444" s="348"/>
      <c r="D1444" s="348"/>
      <c r="E1444" s="348"/>
      <c r="F1444" s="348"/>
      <c r="G1444" s="348"/>
      <c r="H1444" s="348"/>
      <c r="I1444" s="348"/>
      <c r="J1444" s="348"/>
      <c r="K1444" s="348"/>
    </row>
    <row r="1445" spans="1:11" ht="15" customHeight="1" x14ac:dyDescent="0.25">
      <c r="A1445" s="70"/>
      <c r="B1445" s="70"/>
      <c r="C1445" s="70"/>
      <c r="D1445" s="70"/>
      <c r="E1445" s="70"/>
      <c r="F1445" s="78">
        <f>'proje ve personel bilgileri'!$B$5</f>
        <v>0</v>
      </c>
      <c r="G1445" s="72">
        <f>IF('proje ve personel bilgileri'!$B$6=1,"/ Şubat ayına aittir.",(IF('proje ve personel bilgileri'!$B$6=2,"/ Ağustos ayına aittir.",0)))</f>
        <v>0</v>
      </c>
      <c r="H1445" s="70"/>
      <c r="I1445" s="70"/>
      <c r="J1445" s="70"/>
      <c r="K1445" s="70"/>
    </row>
    <row r="1446" spans="1:11" ht="18.75" customHeight="1" x14ac:dyDescent="0.25">
      <c r="K1446" s="4" t="s">
        <v>86</v>
      </c>
    </row>
    <row r="1447" spans="1:11" ht="15.75" customHeight="1" x14ac:dyDescent="0.25">
      <c r="A1447" s="349" t="s">
        <v>2</v>
      </c>
      <c r="B1447" s="350"/>
      <c r="C1447" s="351">
        <f>'proje ve personel bilgileri'!$B$2</f>
        <v>0</v>
      </c>
      <c r="D1447" s="352"/>
      <c r="E1447" s="352"/>
      <c r="F1447" s="352"/>
      <c r="G1447" s="352"/>
      <c r="H1447" s="352"/>
      <c r="I1447" s="352"/>
      <c r="J1447" s="352"/>
      <c r="K1447" s="353"/>
    </row>
    <row r="1448" spans="1:11" ht="15.75" customHeight="1" x14ac:dyDescent="0.25">
      <c r="A1448" s="354" t="s">
        <v>4</v>
      </c>
      <c r="B1448" s="355"/>
      <c r="C1448" s="356">
        <f>'proje ve personel bilgileri'!$B$3</f>
        <v>0</v>
      </c>
      <c r="D1448" s="357"/>
      <c r="E1448" s="357"/>
      <c r="F1448" s="357"/>
      <c r="G1448" s="357"/>
      <c r="H1448" s="357"/>
      <c r="I1448" s="357"/>
      <c r="J1448" s="357"/>
      <c r="K1448" s="358"/>
    </row>
    <row r="1449" spans="1:11" ht="15" customHeight="1" x14ac:dyDescent="0.25">
      <c r="A1449" s="343" t="s">
        <v>87</v>
      </c>
      <c r="B1449" s="343" t="s">
        <v>15</v>
      </c>
      <c r="C1449" s="343" t="s">
        <v>88</v>
      </c>
      <c r="D1449" s="344" t="s">
        <v>89</v>
      </c>
      <c r="E1449" s="346"/>
      <c r="F1449" s="347"/>
      <c r="G1449" s="343" t="s">
        <v>90</v>
      </c>
      <c r="H1449" s="333" t="s">
        <v>91</v>
      </c>
      <c r="I1449" s="333" t="s">
        <v>92</v>
      </c>
      <c r="J1449" s="333" t="s">
        <v>93</v>
      </c>
      <c r="K1449" s="336" t="s">
        <v>94</v>
      </c>
    </row>
    <row r="1450" spans="1:11" ht="15.75" customHeight="1" x14ac:dyDescent="0.25">
      <c r="A1450" s="338"/>
      <c r="B1450" s="338"/>
      <c r="C1450" s="338"/>
      <c r="D1450" s="345"/>
      <c r="E1450" s="339" t="s">
        <v>95</v>
      </c>
      <c r="F1450" s="340"/>
      <c r="G1450" s="338"/>
      <c r="H1450" s="334"/>
      <c r="I1450" s="334"/>
      <c r="J1450" s="334"/>
      <c r="K1450" s="337"/>
    </row>
    <row r="1451" spans="1:11" ht="60.75" customHeight="1" x14ac:dyDescent="0.25">
      <c r="A1451" s="338"/>
      <c r="B1451" s="338"/>
      <c r="C1451" s="338"/>
      <c r="D1451" s="345"/>
      <c r="E1451" s="5" t="s">
        <v>104</v>
      </c>
      <c r="F1451" s="5" t="s">
        <v>97</v>
      </c>
      <c r="G1451" s="338"/>
      <c r="H1451" s="334"/>
      <c r="I1451" s="335"/>
      <c r="J1451" s="335"/>
      <c r="K1451" s="338"/>
    </row>
    <row r="1452" spans="1:11" ht="15.75" customHeight="1" x14ac:dyDescent="0.25">
      <c r="A1452" s="338"/>
      <c r="B1452" s="338"/>
      <c r="C1452" s="338"/>
      <c r="D1452" s="345"/>
      <c r="E1452" s="6" t="s">
        <v>98</v>
      </c>
      <c r="F1452" s="6" t="s">
        <v>98</v>
      </c>
      <c r="G1452" s="294" t="s">
        <v>98</v>
      </c>
      <c r="H1452" s="294" t="s">
        <v>98</v>
      </c>
      <c r="I1452" s="297" t="s">
        <v>98</v>
      </c>
      <c r="J1452" s="6" t="s">
        <v>98</v>
      </c>
      <c r="K1452" s="338"/>
    </row>
    <row r="1453" spans="1:11" ht="15.75" customHeight="1" x14ac:dyDescent="0.25">
      <c r="A1453" s="1">
        <v>757</v>
      </c>
      <c r="B1453" s="101" t="str">
        <f>IF('proje ve personel bilgileri'!A770&lt;&gt;0,('proje ve personel bilgileri'!A770)," ")</f>
        <v xml:space="preserve"> </v>
      </c>
      <c r="C1453" s="102"/>
      <c r="D1453" s="103"/>
      <c r="E1453" s="103"/>
      <c r="F1453" s="103"/>
      <c r="G1453" s="103"/>
      <c r="H1453" s="103"/>
      <c r="I1453" s="103"/>
      <c r="J1453" s="103"/>
      <c r="K1453" s="104">
        <f t="shared" ref="K1453:K1470" si="84">IF(D1453&lt;&gt;0,SUM(D1453+E1453+F1453+G1453-H1453-I1453-J1453),0)</f>
        <v>0</v>
      </c>
    </row>
    <row r="1454" spans="1:11" ht="15.75" customHeight="1" x14ac:dyDescent="0.25">
      <c r="A1454" s="2">
        <v>758</v>
      </c>
      <c r="B1454" s="101" t="str">
        <f>IF('proje ve personel bilgileri'!A771&lt;&gt;0,('proje ve personel bilgileri'!A771)," ")</f>
        <v xml:space="preserve"> </v>
      </c>
      <c r="C1454" s="105"/>
      <c r="D1454" s="296"/>
      <c r="E1454" s="296"/>
      <c r="F1454" s="296"/>
      <c r="G1454" s="296"/>
      <c r="H1454" s="296"/>
      <c r="I1454" s="296"/>
      <c r="J1454" s="296"/>
      <c r="K1454" s="104">
        <f t="shared" si="84"/>
        <v>0</v>
      </c>
    </row>
    <row r="1455" spans="1:11" ht="15.75" customHeight="1" x14ac:dyDescent="0.25">
      <c r="A1455" s="1">
        <v>759</v>
      </c>
      <c r="B1455" s="101" t="str">
        <f>IF('proje ve personel bilgileri'!A772&lt;&gt;0,('proje ve personel bilgileri'!A772)," ")</f>
        <v xml:space="preserve"> </v>
      </c>
      <c r="C1455" s="105"/>
      <c r="D1455" s="296"/>
      <c r="E1455" s="296"/>
      <c r="F1455" s="296"/>
      <c r="G1455" s="296"/>
      <c r="H1455" s="296"/>
      <c r="I1455" s="296"/>
      <c r="J1455" s="296"/>
      <c r="K1455" s="104">
        <f t="shared" si="84"/>
        <v>0</v>
      </c>
    </row>
    <row r="1456" spans="1:11" ht="15.75" customHeight="1" x14ac:dyDescent="0.25">
      <c r="A1456" s="2">
        <v>760</v>
      </c>
      <c r="B1456" s="101" t="str">
        <f>IF('proje ve personel bilgileri'!A773&lt;&gt;0,('proje ve personel bilgileri'!A773)," ")</f>
        <v xml:space="preserve"> </v>
      </c>
      <c r="C1456" s="105"/>
      <c r="D1456" s="296"/>
      <c r="E1456" s="296"/>
      <c r="F1456" s="296"/>
      <c r="G1456" s="296"/>
      <c r="H1456" s="296"/>
      <c r="I1456" s="296"/>
      <c r="J1456" s="296"/>
      <c r="K1456" s="104">
        <f t="shared" si="84"/>
        <v>0</v>
      </c>
    </row>
    <row r="1457" spans="1:11" ht="15.75" customHeight="1" x14ac:dyDescent="0.25">
      <c r="A1457" s="1">
        <v>761</v>
      </c>
      <c r="B1457" s="101" t="str">
        <f>IF('proje ve personel bilgileri'!A774&lt;&gt;0,('proje ve personel bilgileri'!A774)," ")</f>
        <v xml:space="preserve"> </v>
      </c>
      <c r="C1457" s="105"/>
      <c r="D1457" s="296"/>
      <c r="E1457" s="296"/>
      <c r="F1457" s="296"/>
      <c r="G1457" s="296"/>
      <c r="H1457" s="296"/>
      <c r="I1457" s="296"/>
      <c r="J1457" s="296"/>
      <c r="K1457" s="104">
        <f t="shared" si="84"/>
        <v>0</v>
      </c>
    </row>
    <row r="1458" spans="1:11" ht="15.75" customHeight="1" x14ac:dyDescent="0.25">
      <c r="A1458" s="2">
        <v>762</v>
      </c>
      <c r="B1458" s="101" t="str">
        <f>IF('proje ve personel bilgileri'!A775&lt;&gt;0,('proje ve personel bilgileri'!A775)," ")</f>
        <v xml:space="preserve"> </v>
      </c>
      <c r="C1458" s="105"/>
      <c r="D1458" s="296"/>
      <c r="E1458" s="296"/>
      <c r="F1458" s="296"/>
      <c r="G1458" s="296"/>
      <c r="H1458" s="296"/>
      <c r="I1458" s="296"/>
      <c r="J1458" s="296"/>
      <c r="K1458" s="104">
        <f t="shared" si="84"/>
        <v>0</v>
      </c>
    </row>
    <row r="1459" spans="1:11" ht="15.75" customHeight="1" x14ac:dyDescent="0.25">
      <c r="A1459" s="1">
        <v>763</v>
      </c>
      <c r="B1459" s="101" t="str">
        <f>IF('proje ve personel bilgileri'!A776&lt;&gt;0,('proje ve personel bilgileri'!A776)," ")</f>
        <v xml:space="preserve"> </v>
      </c>
      <c r="C1459" s="105"/>
      <c r="D1459" s="296"/>
      <c r="E1459" s="296"/>
      <c r="F1459" s="296"/>
      <c r="G1459" s="296"/>
      <c r="H1459" s="296"/>
      <c r="I1459" s="296"/>
      <c r="J1459" s="296"/>
      <c r="K1459" s="104">
        <f t="shared" si="84"/>
        <v>0</v>
      </c>
    </row>
    <row r="1460" spans="1:11" ht="15.75" customHeight="1" x14ac:dyDescent="0.25">
      <c r="A1460" s="2">
        <v>764</v>
      </c>
      <c r="B1460" s="101" t="str">
        <f>IF('proje ve personel bilgileri'!A777&lt;&gt;0,('proje ve personel bilgileri'!A777)," ")</f>
        <v xml:space="preserve"> </v>
      </c>
      <c r="C1460" s="105"/>
      <c r="D1460" s="296"/>
      <c r="E1460" s="296"/>
      <c r="F1460" s="296"/>
      <c r="G1460" s="296"/>
      <c r="H1460" s="296"/>
      <c r="I1460" s="296"/>
      <c r="J1460" s="296"/>
      <c r="K1460" s="104">
        <f t="shared" si="84"/>
        <v>0</v>
      </c>
    </row>
    <row r="1461" spans="1:11" ht="15.75" customHeight="1" x14ac:dyDescent="0.25">
      <c r="A1461" s="1">
        <v>765</v>
      </c>
      <c r="B1461" s="101" t="str">
        <f>IF('proje ve personel bilgileri'!A778&lt;&gt;0,('proje ve personel bilgileri'!A778)," ")</f>
        <v xml:space="preserve"> </v>
      </c>
      <c r="C1461" s="105"/>
      <c r="D1461" s="296"/>
      <c r="E1461" s="296"/>
      <c r="F1461" s="296"/>
      <c r="G1461" s="296"/>
      <c r="H1461" s="296"/>
      <c r="I1461" s="296"/>
      <c r="J1461" s="296"/>
      <c r="K1461" s="104">
        <f t="shared" si="84"/>
        <v>0</v>
      </c>
    </row>
    <row r="1462" spans="1:11" ht="15.75" customHeight="1" x14ac:dyDescent="0.25">
      <c r="A1462" s="2">
        <v>766</v>
      </c>
      <c r="B1462" s="101" t="str">
        <f>IF('proje ve personel bilgileri'!A779&lt;&gt;0,('proje ve personel bilgileri'!A779)," ")</f>
        <v xml:space="preserve"> </v>
      </c>
      <c r="C1462" s="105"/>
      <c r="D1462" s="296"/>
      <c r="E1462" s="296"/>
      <c r="F1462" s="296"/>
      <c r="G1462" s="296"/>
      <c r="H1462" s="296"/>
      <c r="I1462" s="296"/>
      <c r="J1462" s="296"/>
      <c r="K1462" s="104">
        <f t="shared" si="84"/>
        <v>0</v>
      </c>
    </row>
    <row r="1463" spans="1:11" ht="15.75" customHeight="1" x14ac:dyDescent="0.25">
      <c r="A1463" s="1">
        <v>767</v>
      </c>
      <c r="B1463" s="101" t="str">
        <f>IF('proje ve personel bilgileri'!A780&lt;&gt;0,('proje ve personel bilgileri'!A780)," ")</f>
        <v xml:space="preserve"> </v>
      </c>
      <c r="C1463" s="105"/>
      <c r="D1463" s="296"/>
      <c r="E1463" s="296"/>
      <c r="F1463" s="296"/>
      <c r="G1463" s="296"/>
      <c r="H1463" s="296"/>
      <c r="I1463" s="296"/>
      <c r="J1463" s="296"/>
      <c r="K1463" s="104">
        <f t="shared" si="84"/>
        <v>0</v>
      </c>
    </row>
    <row r="1464" spans="1:11" ht="15.75" customHeight="1" x14ac:dyDescent="0.25">
      <c r="A1464" s="2">
        <v>768</v>
      </c>
      <c r="B1464" s="101" t="str">
        <f>IF('proje ve personel bilgileri'!A781&lt;&gt;0,('proje ve personel bilgileri'!A781)," ")</f>
        <v xml:space="preserve"> </v>
      </c>
      <c r="C1464" s="105"/>
      <c r="D1464" s="296"/>
      <c r="E1464" s="296"/>
      <c r="F1464" s="296"/>
      <c r="G1464" s="296"/>
      <c r="H1464" s="296"/>
      <c r="I1464" s="296"/>
      <c r="J1464" s="296"/>
      <c r="K1464" s="104">
        <f t="shared" si="84"/>
        <v>0</v>
      </c>
    </row>
    <row r="1465" spans="1:11" ht="15.75" customHeight="1" x14ac:dyDescent="0.25">
      <c r="A1465" s="1">
        <v>769</v>
      </c>
      <c r="B1465" s="101" t="str">
        <f>IF('proje ve personel bilgileri'!A782&lt;&gt;0,('proje ve personel bilgileri'!A782)," ")</f>
        <v xml:space="preserve"> </v>
      </c>
      <c r="C1465" s="105"/>
      <c r="D1465" s="296"/>
      <c r="E1465" s="296"/>
      <c r="F1465" s="296"/>
      <c r="G1465" s="296"/>
      <c r="H1465" s="296"/>
      <c r="I1465" s="296"/>
      <c r="J1465" s="296"/>
      <c r="K1465" s="104">
        <f t="shared" si="84"/>
        <v>0</v>
      </c>
    </row>
    <row r="1466" spans="1:11" ht="15.75" customHeight="1" x14ac:dyDescent="0.25">
      <c r="A1466" s="2">
        <v>770</v>
      </c>
      <c r="B1466" s="101" t="str">
        <f>IF('proje ve personel bilgileri'!A783&lt;&gt;0,('proje ve personel bilgileri'!A783)," ")</f>
        <v xml:space="preserve"> </v>
      </c>
      <c r="C1466" s="105"/>
      <c r="D1466" s="296"/>
      <c r="E1466" s="296"/>
      <c r="F1466" s="296"/>
      <c r="G1466" s="296"/>
      <c r="H1466" s="296"/>
      <c r="I1466" s="296"/>
      <c r="J1466" s="296"/>
      <c r="K1466" s="104">
        <f t="shared" si="84"/>
        <v>0</v>
      </c>
    </row>
    <row r="1467" spans="1:11" ht="15.75" customHeight="1" x14ac:dyDescent="0.25">
      <c r="A1467" s="1">
        <v>771</v>
      </c>
      <c r="B1467" s="101" t="str">
        <f>IF('proje ve personel bilgileri'!A784&lt;&gt;0,('proje ve personel bilgileri'!A784)," ")</f>
        <v xml:space="preserve"> </v>
      </c>
      <c r="C1467" s="105"/>
      <c r="D1467" s="296"/>
      <c r="E1467" s="296"/>
      <c r="F1467" s="296"/>
      <c r="G1467" s="296"/>
      <c r="H1467" s="296"/>
      <c r="I1467" s="296"/>
      <c r="J1467" s="296"/>
      <c r="K1467" s="104">
        <f t="shared" si="84"/>
        <v>0</v>
      </c>
    </row>
    <row r="1468" spans="1:11" ht="15.75" customHeight="1" x14ac:dyDescent="0.25">
      <c r="A1468" s="2">
        <v>772</v>
      </c>
      <c r="B1468" s="101" t="str">
        <f>IF('proje ve personel bilgileri'!A785&lt;&gt;0,('proje ve personel bilgileri'!A785)," ")</f>
        <v xml:space="preserve"> </v>
      </c>
      <c r="C1468" s="105"/>
      <c r="D1468" s="296"/>
      <c r="E1468" s="296"/>
      <c r="F1468" s="296"/>
      <c r="G1468" s="296"/>
      <c r="H1468" s="296"/>
      <c r="I1468" s="296"/>
      <c r="J1468" s="296"/>
      <c r="K1468" s="104">
        <f t="shared" si="84"/>
        <v>0</v>
      </c>
    </row>
    <row r="1469" spans="1:11" ht="15.75" customHeight="1" x14ac:dyDescent="0.25">
      <c r="A1469" s="1">
        <v>773</v>
      </c>
      <c r="B1469" s="101" t="str">
        <f>IF('proje ve personel bilgileri'!A786&lt;&gt;0,('proje ve personel bilgileri'!A786)," ")</f>
        <v xml:space="preserve"> </v>
      </c>
      <c r="C1469" s="105"/>
      <c r="D1469" s="296"/>
      <c r="E1469" s="296"/>
      <c r="F1469" s="296"/>
      <c r="G1469" s="296"/>
      <c r="H1469" s="296"/>
      <c r="I1469" s="296"/>
      <c r="J1469" s="296"/>
      <c r="K1469" s="104">
        <f t="shared" si="84"/>
        <v>0</v>
      </c>
    </row>
    <row r="1470" spans="1:11" ht="15" customHeight="1" x14ac:dyDescent="0.25">
      <c r="A1470" s="2">
        <v>774</v>
      </c>
      <c r="B1470" s="101" t="str">
        <f>IF('proje ve personel bilgileri'!A787&lt;&gt;0,('proje ve personel bilgileri'!A787)," ")</f>
        <v xml:space="preserve"> </v>
      </c>
      <c r="C1470" s="105"/>
      <c r="D1470" s="296"/>
      <c r="E1470" s="296"/>
      <c r="F1470" s="296"/>
      <c r="G1470" s="296"/>
      <c r="H1470" s="296"/>
      <c r="I1470" s="296"/>
      <c r="J1470" s="296"/>
      <c r="K1470" s="104">
        <f t="shared" si="84"/>
        <v>0</v>
      </c>
    </row>
    <row r="1471" spans="1:11" ht="15.75" customHeight="1" x14ac:dyDescent="0.25">
      <c r="A1471" s="341" t="s">
        <v>99</v>
      </c>
      <c r="B1471" s="342"/>
      <c r="C1471" s="7" t="str">
        <f t="shared" ref="C1471:J1471" si="85">IF($K$28&lt;&gt;0,SUM(C1453:C1470)," ")</f>
        <v xml:space="preserve"> </v>
      </c>
      <c r="D1471" s="8" t="str">
        <f t="shared" si="85"/>
        <v xml:space="preserve"> </v>
      </c>
      <c r="E1471" s="8" t="str">
        <f t="shared" si="85"/>
        <v xml:space="preserve"> </v>
      </c>
      <c r="F1471" s="8" t="str">
        <f t="shared" si="85"/>
        <v xml:space="preserve"> </v>
      </c>
      <c r="G1471" s="8" t="str">
        <f t="shared" si="85"/>
        <v xml:space="preserve"> </v>
      </c>
      <c r="H1471" s="8" t="str">
        <f t="shared" si="85"/>
        <v xml:space="preserve"> </v>
      </c>
      <c r="I1471" s="8" t="str">
        <f t="shared" si="85"/>
        <v xml:space="preserve"> </v>
      </c>
      <c r="J1471" s="8" t="str">
        <f t="shared" si="85"/>
        <v xml:space="preserve"> </v>
      </c>
      <c r="K1471" s="9">
        <f>SUM(K1453:K1470)+K1437</f>
        <v>0</v>
      </c>
    </row>
    <row r="1472" spans="1:11" ht="15" customHeight="1" x14ac:dyDescent="0.25">
      <c r="A1472" s="300"/>
    </row>
    <row r="1473" spans="1:11" ht="15" customHeight="1" x14ac:dyDescent="0.25">
      <c r="A1473" s="332" t="s">
        <v>100</v>
      </c>
      <c r="B1473" s="332"/>
      <c r="C1473" s="332"/>
      <c r="D1473" s="332"/>
      <c r="E1473" s="332"/>
      <c r="F1473" s="332"/>
      <c r="G1473" s="332"/>
      <c r="H1473" s="332"/>
      <c r="I1473" s="332"/>
      <c r="J1473" s="332"/>
      <c r="K1473" s="332"/>
    </row>
    <row r="1474" spans="1:11" ht="15" customHeight="1" x14ac:dyDescent="0.25">
      <c r="A1474" s="51"/>
    </row>
    <row r="1475" spans="1:11" ht="15" customHeight="1" x14ac:dyDescent="0.25">
      <c r="A1475" s="298" t="s">
        <v>101</v>
      </c>
    </row>
    <row r="1476" spans="1:11" ht="15" customHeight="1" x14ac:dyDescent="0.25">
      <c r="C1476" s="298" t="s">
        <v>102</v>
      </c>
      <c r="E1476" s="298" t="s">
        <v>103</v>
      </c>
    </row>
    <row r="1480" spans="1:11" ht="15.75" customHeight="1" x14ac:dyDescent="0.25">
      <c r="A1480" s="348" t="s">
        <v>85</v>
      </c>
      <c r="B1480" s="348"/>
      <c r="C1480" s="348"/>
      <c r="D1480" s="348"/>
      <c r="E1480" s="348"/>
      <c r="F1480" s="348"/>
      <c r="G1480" s="348"/>
      <c r="H1480" s="348"/>
      <c r="I1480" s="348"/>
      <c r="J1480" s="348"/>
      <c r="K1480" s="348"/>
    </row>
    <row r="1481" spans="1:11" ht="15" customHeight="1" x14ac:dyDescent="0.25">
      <c r="A1481" s="70"/>
      <c r="B1481" s="70"/>
      <c r="C1481" s="70"/>
      <c r="D1481" s="70"/>
      <c r="E1481" s="70"/>
      <c r="F1481" s="78">
        <f>'proje ve personel bilgileri'!$B$5</f>
        <v>0</v>
      </c>
      <c r="G1481" s="72">
        <f>IF('proje ve personel bilgileri'!$B$6=1,"/ Şubat ayına aittir.",(IF('proje ve personel bilgileri'!$B$6=2,"/ Ağustos ayına aittir.",0)))</f>
        <v>0</v>
      </c>
      <c r="H1481" s="70"/>
      <c r="I1481" s="70"/>
      <c r="J1481" s="70"/>
      <c r="K1481" s="70"/>
    </row>
    <row r="1482" spans="1:11" ht="18.75" customHeight="1" x14ac:dyDescent="0.25">
      <c r="K1482" s="4" t="s">
        <v>86</v>
      </c>
    </row>
    <row r="1483" spans="1:11" ht="15.75" customHeight="1" x14ac:dyDescent="0.25">
      <c r="A1483" s="349" t="s">
        <v>2</v>
      </c>
      <c r="B1483" s="350"/>
      <c r="C1483" s="351">
        <f>'proje ve personel bilgileri'!$B$2</f>
        <v>0</v>
      </c>
      <c r="D1483" s="352"/>
      <c r="E1483" s="352"/>
      <c r="F1483" s="352"/>
      <c r="G1483" s="352"/>
      <c r="H1483" s="352"/>
      <c r="I1483" s="352"/>
      <c r="J1483" s="352"/>
      <c r="K1483" s="353"/>
    </row>
    <row r="1484" spans="1:11" ht="15.75" customHeight="1" x14ac:dyDescent="0.25">
      <c r="A1484" s="354" t="s">
        <v>4</v>
      </c>
      <c r="B1484" s="355"/>
      <c r="C1484" s="356">
        <f>'proje ve personel bilgileri'!$B$3</f>
        <v>0</v>
      </c>
      <c r="D1484" s="357"/>
      <c r="E1484" s="357"/>
      <c r="F1484" s="357"/>
      <c r="G1484" s="357"/>
      <c r="H1484" s="357"/>
      <c r="I1484" s="357"/>
      <c r="J1484" s="357"/>
      <c r="K1484" s="358"/>
    </row>
    <row r="1485" spans="1:11" ht="15" customHeight="1" x14ac:dyDescent="0.25">
      <c r="A1485" s="343" t="s">
        <v>87</v>
      </c>
      <c r="B1485" s="343" t="s">
        <v>15</v>
      </c>
      <c r="C1485" s="343" t="s">
        <v>88</v>
      </c>
      <c r="D1485" s="344" t="s">
        <v>89</v>
      </c>
      <c r="E1485" s="346"/>
      <c r="F1485" s="347"/>
      <c r="G1485" s="343" t="s">
        <v>90</v>
      </c>
      <c r="H1485" s="333" t="s">
        <v>91</v>
      </c>
      <c r="I1485" s="333" t="s">
        <v>92</v>
      </c>
      <c r="J1485" s="333" t="s">
        <v>93</v>
      </c>
      <c r="K1485" s="336" t="s">
        <v>94</v>
      </c>
    </row>
    <row r="1486" spans="1:11" ht="15.75" customHeight="1" x14ac:dyDescent="0.25">
      <c r="A1486" s="338"/>
      <c r="B1486" s="338"/>
      <c r="C1486" s="338"/>
      <c r="D1486" s="345"/>
      <c r="E1486" s="339" t="s">
        <v>95</v>
      </c>
      <c r="F1486" s="340"/>
      <c r="G1486" s="338"/>
      <c r="H1486" s="334"/>
      <c r="I1486" s="334"/>
      <c r="J1486" s="334"/>
      <c r="K1486" s="337"/>
    </row>
    <row r="1487" spans="1:11" ht="60.75" customHeight="1" x14ac:dyDescent="0.25">
      <c r="A1487" s="338"/>
      <c r="B1487" s="338"/>
      <c r="C1487" s="338"/>
      <c r="D1487" s="345"/>
      <c r="E1487" s="5" t="s">
        <v>104</v>
      </c>
      <c r="F1487" s="5" t="s">
        <v>97</v>
      </c>
      <c r="G1487" s="338"/>
      <c r="H1487" s="334"/>
      <c r="I1487" s="335"/>
      <c r="J1487" s="335"/>
      <c r="K1487" s="338"/>
    </row>
    <row r="1488" spans="1:11" ht="15.75" customHeight="1" x14ac:dyDescent="0.25">
      <c r="A1488" s="338"/>
      <c r="B1488" s="338"/>
      <c r="C1488" s="338"/>
      <c r="D1488" s="345"/>
      <c r="E1488" s="6" t="s">
        <v>98</v>
      </c>
      <c r="F1488" s="6" t="s">
        <v>98</v>
      </c>
      <c r="G1488" s="294" t="s">
        <v>98</v>
      </c>
      <c r="H1488" s="294" t="s">
        <v>98</v>
      </c>
      <c r="I1488" s="297" t="s">
        <v>98</v>
      </c>
      <c r="J1488" s="6" t="s">
        <v>98</v>
      </c>
      <c r="K1488" s="338"/>
    </row>
    <row r="1489" spans="1:11" ht="15.75" customHeight="1" x14ac:dyDescent="0.25">
      <c r="A1489" s="1">
        <v>775</v>
      </c>
      <c r="B1489" s="101" t="str">
        <f>IF('proje ve personel bilgileri'!A788&lt;&gt;0,('proje ve personel bilgileri'!A788)," ")</f>
        <v xml:space="preserve"> </v>
      </c>
      <c r="C1489" s="102"/>
      <c r="D1489" s="103"/>
      <c r="E1489" s="103"/>
      <c r="F1489" s="103"/>
      <c r="G1489" s="103"/>
      <c r="H1489" s="103"/>
      <c r="I1489" s="103"/>
      <c r="J1489" s="103"/>
      <c r="K1489" s="104">
        <f t="shared" ref="K1489:K1506" si="86">IF(D1489&lt;&gt;0,SUM(D1489+E1489+F1489+G1489-H1489-I1489-J1489),0)</f>
        <v>0</v>
      </c>
    </row>
    <row r="1490" spans="1:11" ht="15.75" customHeight="1" x14ac:dyDescent="0.25">
      <c r="A1490" s="2">
        <v>776</v>
      </c>
      <c r="B1490" s="101" t="str">
        <f>IF('proje ve personel bilgileri'!A789&lt;&gt;0,('proje ve personel bilgileri'!A789)," ")</f>
        <v xml:space="preserve"> </v>
      </c>
      <c r="C1490" s="105"/>
      <c r="D1490" s="296"/>
      <c r="E1490" s="296"/>
      <c r="F1490" s="296"/>
      <c r="G1490" s="296"/>
      <c r="H1490" s="296"/>
      <c r="I1490" s="296"/>
      <c r="J1490" s="296"/>
      <c r="K1490" s="104">
        <f t="shared" si="86"/>
        <v>0</v>
      </c>
    </row>
    <row r="1491" spans="1:11" ht="15.75" customHeight="1" x14ac:dyDescent="0.25">
      <c r="A1491" s="1">
        <v>777</v>
      </c>
      <c r="B1491" s="101" t="str">
        <f>IF('proje ve personel bilgileri'!A790&lt;&gt;0,('proje ve personel bilgileri'!A790)," ")</f>
        <v xml:space="preserve"> </v>
      </c>
      <c r="C1491" s="105"/>
      <c r="D1491" s="296"/>
      <c r="E1491" s="296"/>
      <c r="F1491" s="296"/>
      <c r="G1491" s="296"/>
      <c r="H1491" s="296"/>
      <c r="I1491" s="296"/>
      <c r="J1491" s="296"/>
      <c r="K1491" s="104">
        <f t="shared" si="86"/>
        <v>0</v>
      </c>
    </row>
    <row r="1492" spans="1:11" ht="15.75" customHeight="1" x14ac:dyDescent="0.25">
      <c r="A1492" s="2">
        <v>778</v>
      </c>
      <c r="B1492" s="101" t="str">
        <f>IF('proje ve personel bilgileri'!A791&lt;&gt;0,('proje ve personel bilgileri'!A791)," ")</f>
        <v xml:space="preserve"> </v>
      </c>
      <c r="C1492" s="105"/>
      <c r="D1492" s="296"/>
      <c r="E1492" s="296"/>
      <c r="F1492" s="296"/>
      <c r="G1492" s="296"/>
      <c r="H1492" s="296"/>
      <c r="I1492" s="296"/>
      <c r="J1492" s="296"/>
      <c r="K1492" s="104">
        <f t="shared" si="86"/>
        <v>0</v>
      </c>
    </row>
    <row r="1493" spans="1:11" ht="15.75" customHeight="1" x14ac:dyDescent="0.25">
      <c r="A1493" s="1">
        <v>779</v>
      </c>
      <c r="B1493" s="101" t="str">
        <f>IF('proje ve personel bilgileri'!A792&lt;&gt;0,('proje ve personel bilgileri'!A792)," ")</f>
        <v xml:space="preserve"> </v>
      </c>
      <c r="C1493" s="105"/>
      <c r="D1493" s="296"/>
      <c r="E1493" s="296"/>
      <c r="F1493" s="296"/>
      <c r="G1493" s="296"/>
      <c r="H1493" s="296"/>
      <c r="I1493" s="296"/>
      <c r="J1493" s="296"/>
      <c r="K1493" s="104">
        <f t="shared" si="86"/>
        <v>0</v>
      </c>
    </row>
    <row r="1494" spans="1:11" ht="15.75" customHeight="1" x14ac:dyDescent="0.25">
      <c r="A1494" s="2">
        <v>780</v>
      </c>
      <c r="B1494" s="101" t="str">
        <f>IF('proje ve personel bilgileri'!A793&lt;&gt;0,('proje ve personel bilgileri'!A793)," ")</f>
        <v xml:space="preserve"> </v>
      </c>
      <c r="C1494" s="105"/>
      <c r="D1494" s="296"/>
      <c r="E1494" s="296"/>
      <c r="F1494" s="296"/>
      <c r="G1494" s="296"/>
      <c r="H1494" s="296"/>
      <c r="I1494" s="296"/>
      <c r="J1494" s="296"/>
      <c r="K1494" s="104">
        <f t="shared" si="86"/>
        <v>0</v>
      </c>
    </row>
    <row r="1495" spans="1:11" ht="15.75" customHeight="1" x14ac:dyDescent="0.25">
      <c r="A1495" s="1">
        <v>781</v>
      </c>
      <c r="B1495" s="101" t="str">
        <f>IF('proje ve personel bilgileri'!A794&lt;&gt;0,('proje ve personel bilgileri'!A794)," ")</f>
        <v xml:space="preserve"> </v>
      </c>
      <c r="C1495" s="105"/>
      <c r="D1495" s="296"/>
      <c r="E1495" s="296"/>
      <c r="F1495" s="296"/>
      <c r="G1495" s="296"/>
      <c r="H1495" s="296"/>
      <c r="I1495" s="296"/>
      <c r="J1495" s="296"/>
      <c r="K1495" s="104">
        <f t="shared" si="86"/>
        <v>0</v>
      </c>
    </row>
    <row r="1496" spans="1:11" ht="15.75" customHeight="1" x14ac:dyDescent="0.25">
      <c r="A1496" s="2">
        <v>782</v>
      </c>
      <c r="B1496" s="101" t="str">
        <f>IF('proje ve personel bilgileri'!A795&lt;&gt;0,('proje ve personel bilgileri'!A795)," ")</f>
        <v xml:space="preserve"> </v>
      </c>
      <c r="C1496" s="105"/>
      <c r="D1496" s="296"/>
      <c r="E1496" s="296"/>
      <c r="F1496" s="296"/>
      <c r="G1496" s="296"/>
      <c r="H1496" s="296"/>
      <c r="I1496" s="296"/>
      <c r="J1496" s="296"/>
      <c r="K1496" s="104">
        <f t="shared" si="86"/>
        <v>0</v>
      </c>
    </row>
    <row r="1497" spans="1:11" ht="15.75" customHeight="1" x14ac:dyDescent="0.25">
      <c r="A1497" s="1">
        <v>783</v>
      </c>
      <c r="B1497" s="101" t="str">
        <f>IF('proje ve personel bilgileri'!A796&lt;&gt;0,('proje ve personel bilgileri'!A796)," ")</f>
        <v xml:space="preserve"> </v>
      </c>
      <c r="C1497" s="105"/>
      <c r="D1497" s="296"/>
      <c r="E1497" s="296"/>
      <c r="F1497" s="296"/>
      <c r="G1497" s="296"/>
      <c r="H1497" s="296"/>
      <c r="I1497" s="296"/>
      <c r="J1497" s="296"/>
      <c r="K1497" s="104">
        <f t="shared" si="86"/>
        <v>0</v>
      </c>
    </row>
    <row r="1498" spans="1:11" ht="15.75" customHeight="1" x14ac:dyDescent="0.25">
      <c r="A1498" s="2">
        <v>784</v>
      </c>
      <c r="B1498" s="101" t="str">
        <f>IF('proje ve personel bilgileri'!A797&lt;&gt;0,('proje ve personel bilgileri'!A797)," ")</f>
        <v xml:space="preserve"> </v>
      </c>
      <c r="C1498" s="105"/>
      <c r="D1498" s="296"/>
      <c r="E1498" s="296"/>
      <c r="F1498" s="296"/>
      <c r="G1498" s="296"/>
      <c r="H1498" s="296"/>
      <c r="I1498" s="296"/>
      <c r="J1498" s="296"/>
      <c r="K1498" s="104">
        <f t="shared" si="86"/>
        <v>0</v>
      </c>
    </row>
    <row r="1499" spans="1:11" ht="15.75" customHeight="1" x14ac:dyDescent="0.25">
      <c r="A1499" s="1">
        <v>785</v>
      </c>
      <c r="B1499" s="101" t="str">
        <f>IF('proje ve personel bilgileri'!A798&lt;&gt;0,('proje ve personel bilgileri'!A798)," ")</f>
        <v xml:space="preserve"> </v>
      </c>
      <c r="C1499" s="105"/>
      <c r="D1499" s="296"/>
      <c r="E1499" s="296"/>
      <c r="F1499" s="296"/>
      <c r="G1499" s="296"/>
      <c r="H1499" s="296"/>
      <c r="I1499" s="296"/>
      <c r="J1499" s="296"/>
      <c r="K1499" s="104">
        <f t="shared" si="86"/>
        <v>0</v>
      </c>
    </row>
    <row r="1500" spans="1:11" ht="15.75" customHeight="1" x14ac:dyDescent="0.25">
      <c r="A1500" s="2">
        <v>786</v>
      </c>
      <c r="B1500" s="101" t="str">
        <f>IF('proje ve personel bilgileri'!A799&lt;&gt;0,('proje ve personel bilgileri'!A799)," ")</f>
        <v xml:space="preserve"> </v>
      </c>
      <c r="C1500" s="105"/>
      <c r="D1500" s="296"/>
      <c r="E1500" s="296"/>
      <c r="F1500" s="296"/>
      <c r="G1500" s="296"/>
      <c r="H1500" s="296"/>
      <c r="I1500" s="296"/>
      <c r="J1500" s="296"/>
      <c r="K1500" s="104">
        <f t="shared" si="86"/>
        <v>0</v>
      </c>
    </row>
    <row r="1501" spans="1:11" ht="15.75" customHeight="1" x14ac:dyDescent="0.25">
      <c r="A1501" s="1">
        <v>787</v>
      </c>
      <c r="B1501" s="101" t="str">
        <f>IF('proje ve personel bilgileri'!A800&lt;&gt;0,('proje ve personel bilgileri'!A800)," ")</f>
        <v xml:space="preserve"> </v>
      </c>
      <c r="C1501" s="105"/>
      <c r="D1501" s="296"/>
      <c r="E1501" s="296"/>
      <c r="F1501" s="296"/>
      <c r="G1501" s="296"/>
      <c r="H1501" s="296"/>
      <c r="I1501" s="296"/>
      <c r="J1501" s="296"/>
      <c r="K1501" s="104">
        <f t="shared" si="86"/>
        <v>0</v>
      </c>
    </row>
    <row r="1502" spans="1:11" ht="15.75" customHeight="1" x14ac:dyDescent="0.25">
      <c r="A1502" s="2">
        <v>788</v>
      </c>
      <c r="B1502" s="101" t="str">
        <f>IF('proje ve personel bilgileri'!A801&lt;&gt;0,('proje ve personel bilgileri'!A801)," ")</f>
        <v xml:space="preserve"> </v>
      </c>
      <c r="C1502" s="105"/>
      <c r="D1502" s="296"/>
      <c r="E1502" s="296"/>
      <c r="F1502" s="296"/>
      <c r="G1502" s="296"/>
      <c r="H1502" s="296"/>
      <c r="I1502" s="296"/>
      <c r="J1502" s="296"/>
      <c r="K1502" s="104">
        <f t="shared" si="86"/>
        <v>0</v>
      </c>
    </row>
    <row r="1503" spans="1:11" ht="15.75" customHeight="1" x14ac:dyDescent="0.25">
      <c r="A1503" s="1">
        <v>789</v>
      </c>
      <c r="B1503" s="101" t="str">
        <f>IF('proje ve personel bilgileri'!A802&lt;&gt;0,('proje ve personel bilgileri'!A802)," ")</f>
        <v xml:space="preserve"> </v>
      </c>
      <c r="C1503" s="105"/>
      <c r="D1503" s="296"/>
      <c r="E1503" s="296"/>
      <c r="F1503" s="296"/>
      <c r="G1503" s="296"/>
      <c r="H1503" s="296"/>
      <c r="I1503" s="296"/>
      <c r="J1503" s="296"/>
      <c r="K1503" s="104">
        <f t="shared" si="86"/>
        <v>0</v>
      </c>
    </row>
    <row r="1504" spans="1:11" ht="15.75" customHeight="1" x14ac:dyDescent="0.25">
      <c r="A1504" s="2">
        <v>790</v>
      </c>
      <c r="B1504" s="101" t="str">
        <f>IF('proje ve personel bilgileri'!A803&lt;&gt;0,('proje ve personel bilgileri'!A803)," ")</f>
        <v xml:space="preserve"> </v>
      </c>
      <c r="C1504" s="105"/>
      <c r="D1504" s="296"/>
      <c r="E1504" s="296"/>
      <c r="F1504" s="296"/>
      <c r="G1504" s="296"/>
      <c r="H1504" s="296"/>
      <c r="I1504" s="296"/>
      <c r="J1504" s="296"/>
      <c r="K1504" s="104">
        <f t="shared" si="86"/>
        <v>0</v>
      </c>
    </row>
    <row r="1505" spans="1:11" ht="15.75" customHeight="1" x14ac:dyDescent="0.25">
      <c r="A1505" s="1">
        <v>791</v>
      </c>
      <c r="B1505" s="101" t="str">
        <f>IF('proje ve personel bilgileri'!A804&lt;&gt;0,('proje ve personel bilgileri'!A804)," ")</f>
        <v xml:space="preserve"> </v>
      </c>
      <c r="C1505" s="105"/>
      <c r="D1505" s="296"/>
      <c r="E1505" s="296"/>
      <c r="F1505" s="296"/>
      <c r="G1505" s="296"/>
      <c r="H1505" s="296"/>
      <c r="I1505" s="296"/>
      <c r="J1505" s="296"/>
      <c r="K1505" s="104">
        <f t="shared" si="86"/>
        <v>0</v>
      </c>
    </row>
    <row r="1506" spans="1:11" ht="15" customHeight="1" x14ac:dyDescent="0.25">
      <c r="A1506" s="2">
        <v>792</v>
      </c>
      <c r="B1506" s="101" t="str">
        <f>IF('proje ve personel bilgileri'!A805&lt;&gt;0,('proje ve personel bilgileri'!A805)," ")</f>
        <v xml:space="preserve"> </v>
      </c>
      <c r="C1506" s="105"/>
      <c r="D1506" s="296"/>
      <c r="E1506" s="296"/>
      <c r="F1506" s="296"/>
      <c r="G1506" s="296"/>
      <c r="H1506" s="296"/>
      <c r="I1506" s="296"/>
      <c r="J1506" s="296"/>
      <c r="K1506" s="104">
        <f t="shared" si="86"/>
        <v>0</v>
      </c>
    </row>
    <row r="1507" spans="1:11" ht="15.75" customHeight="1" x14ac:dyDescent="0.25">
      <c r="A1507" s="341" t="s">
        <v>99</v>
      </c>
      <c r="B1507" s="342"/>
      <c r="C1507" s="7" t="str">
        <f t="shared" ref="C1507:J1507" si="87">IF($K$28&lt;&gt;0,SUM(C1489:C1506)," ")</f>
        <v xml:space="preserve"> </v>
      </c>
      <c r="D1507" s="8" t="str">
        <f t="shared" si="87"/>
        <v xml:space="preserve"> </v>
      </c>
      <c r="E1507" s="8" t="str">
        <f t="shared" si="87"/>
        <v xml:space="preserve"> </v>
      </c>
      <c r="F1507" s="8" t="str">
        <f t="shared" si="87"/>
        <v xml:space="preserve"> </v>
      </c>
      <c r="G1507" s="8" t="str">
        <f t="shared" si="87"/>
        <v xml:space="preserve"> </v>
      </c>
      <c r="H1507" s="8" t="str">
        <f t="shared" si="87"/>
        <v xml:space="preserve"> </v>
      </c>
      <c r="I1507" s="8" t="str">
        <f t="shared" si="87"/>
        <v xml:space="preserve"> </v>
      </c>
      <c r="J1507" s="8" t="str">
        <f t="shared" si="87"/>
        <v xml:space="preserve"> </v>
      </c>
      <c r="K1507" s="9">
        <f>SUM(K1489:K1506)+K1471</f>
        <v>0</v>
      </c>
    </row>
    <row r="1508" spans="1:11" ht="15" customHeight="1" x14ac:dyDescent="0.25">
      <c r="A1508" s="300"/>
    </row>
    <row r="1509" spans="1:11" ht="15" customHeight="1" x14ac:dyDescent="0.25">
      <c r="A1509" s="332" t="s">
        <v>100</v>
      </c>
      <c r="B1509" s="332"/>
      <c r="C1509" s="332"/>
      <c r="D1509" s="332"/>
      <c r="E1509" s="332"/>
      <c r="F1509" s="332"/>
      <c r="G1509" s="332"/>
      <c r="H1509" s="332"/>
      <c r="I1509" s="332"/>
      <c r="J1509" s="332"/>
      <c r="K1509" s="332"/>
    </row>
    <row r="1510" spans="1:11" ht="15" customHeight="1" x14ac:dyDescent="0.25">
      <c r="A1510" s="51"/>
    </row>
    <row r="1511" spans="1:11" ht="15" customHeight="1" x14ac:dyDescent="0.25">
      <c r="A1511" s="298" t="s">
        <v>101</v>
      </c>
    </row>
    <row r="1512" spans="1:11" ht="15" customHeight="1" x14ac:dyDescent="0.25">
      <c r="C1512" s="298" t="s">
        <v>102</v>
      </c>
      <c r="E1512" s="298" t="s">
        <v>103</v>
      </c>
    </row>
    <row r="1514" spans="1:11" ht="15.75" customHeight="1" x14ac:dyDescent="0.25">
      <c r="A1514" s="348" t="s">
        <v>85</v>
      </c>
      <c r="B1514" s="348"/>
      <c r="C1514" s="348"/>
      <c r="D1514" s="348"/>
      <c r="E1514" s="348"/>
      <c r="F1514" s="348"/>
      <c r="G1514" s="348"/>
      <c r="H1514" s="348"/>
      <c r="I1514" s="348"/>
      <c r="J1514" s="348"/>
      <c r="K1514" s="348"/>
    </row>
    <row r="1515" spans="1:11" ht="15" customHeight="1" x14ac:dyDescent="0.25">
      <c r="A1515" s="70"/>
      <c r="B1515" s="70"/>
      <c r="C1515" s="70"/>
      <c r="D1515" s="70"/>
      <c r="E1515" s="70"/>
      <c r="F1515" s="78">
        <f>'proje ve personel bilgileri'!$B$5</f>
        <v>0</v>
      </c>
      <c r="G1515" s="72">
        <f>IF('proje ve personel bilgileri'!$B$6=1,"/ Şubat ayına aittir.",(IF('proje ve personel bilgileri'!$B$6=2,"/ Ağustos ayına aittir.",0)))</f>
        <v>0</v>
      </c>
      <c r="H1515" s="70"/>
      <c r="I1515" s="70"/>
      <c r="J1515" s="70"/>
      <c r="K1515" s="70"/>
    </row>
    <row r="1516" spans="1:11" ht="18.75" customHeight="1" x14ac:dyDescent="0.25">
      <c r="K1516" s="4" t="s">
        <v>86</v>
      </c>
    </row>
    <row r="1517" spans="1:11" ht="15.75" customHeight="1" x14ac:dyDescent="0.25">
      <c r="A1517" s="349" t="s">
        <v>2</v>
      </c>
      <c r="B1517" s="350"/>
      <c r="C1517" s="351">
        <f>'proje ve personel bilgileri'!$B$2</f>
        <v>0</v>
      </c>
      <c r="D1517" s="352"/>
      <c r="E1517" s="352"/>
      <c r="F1517" s="352"/>
      <c r="G1517" s="352"/>
      <c r="H1517" s="352"/>
      <c r="I1517" s="352"/>
      <c r="J1517" s="352"/>
      <c r="K1517" s="353"/>
    </row>
    <row r="1518" spans="1:11" ht="15.75" customHeight="1" x14ac:dyDescent="0.25">
      <c r="A1518" s="354" t="s">
        <v>4</v>
      </c>
      <c r="B1518" s="355"/>
      <c r="C1518" s="356">
        <f>'proje ve personel bilgileri'!$B$3</f>
        <v>0</v>
      </c>
      <c r="D1518" s="357"/>
      <c r="E1518" s="357"/>
      <c r="F1518" s="357"/>
      <c r="G1518" s="357"/>
      <c r="H1518" s="357"/>
      <c r="I1518" s="357"/>
      <c r="J1518" s="357"/>
      <c r="K1518" s="358"/>
    </row>
    <row r="1519" spans="1:11" ht="15" customHeight="1" x14ac:dyDescent="0.25">
      <c r="A1519" s="343" t="s">
        <v>87</v>
      </c>
      <c r="B1519" s="343" t="s">
        <v>15</v>
      </c>
      <c r="C1519" s="343" t="s">
        <v>88</v>
      </c>
      <c r="D1519" s="344" t="s">
        <v>89</v>
      </c>
      <c r="E1519" s="346"/>
      <c r="F1519" s="347"/>
      <c r="G1519" s="343" t="s">
        <v>90</v>
      </c>
      <c r="H1519" s="333" t="s">
        <v>91</v>
      </c>
      <c r="I1519" s="333" t="s">
        <v>92</v>
      </c>
      <c r="J1519" s="333" t="s">
        <v>93</v>
      </c>
      <c r="K1519" s="336" t="s">
        <v>94</v>
      </c>
    </row>
    <row r="1520" spans="1:11" ht="15.75" customHeight="1" x14ac:dyDescent="0.25">
      <c r="A1520" s="338"/>
      <c r="B1520" s="338"/>
      <c r="C1520" s="338"/>
      <c r="D1520" s="345"/>
      <c r="E1520" s="339" t="s">
        <v>95</v>
      </c>
      <c r="F1520" s="340"/>
      <c r="G1520" s="338"/>
      <c r="H1520" s="334"/>
      <c r="I1520" s="334"/>
      <c r="J1520" s="334"/>
      <c r="K1520" s="337"/>
    </row>
    <row r="1521" spans="1:11" ht="60.75" customHeight="1" x14ac:dyDescent="0.25">
      <c r="A1521" s="338"/>
      <c r="B1521" s="338"/>
      <c r="C1521" s="338"/>
      <c r="D1521" s="345"/>
      <c r="E1521" s="5" t="s">
        <v>104</v>
      </c>
      <c r="F1521" s="5" t="s">
        <v>97</v>
      </c>
      <c r="G1521" s="338"/>
      <c r="H1521" s="334"/>
      <c r="I1521" s="335"/>
      <c r="J1521" s="335"/>
      <c r="K1521" s="338"/>
    </row>
    <row r="1522" spans="1:11" ht="15.75" customHeight="1" x14ac:dyDescent="0.25">
      <c r="A1522" s="338"/>
      <c r="B1522" s="338"/>
      <c r="C1522" s="338"/>
      <c r="D1522" s="345"/>
      <c r="E1522" s="6" t="s">
        <v>98</v>
      </c>
      <c r="F1522" s="6" t="s">
        <v>98</v>
      </c>
      <c r="G1522" s="294" t="s">
        <v>98</v>
      </c>
      <c r="H1522" s="294" t="s">
        <v>98</v>
      </c>
      <c r="I1522" s="297" t="s">
        <v>98</v>
      </c>
      <c r="J1522" s="6" t="s">
        <v>98</v>
      </c>
      <c r="K1522" s="338"/>
    </row>
    <row r="1523" spans="1:11" ht="15.75" customHeight="1" x14ac:dyDescent="0.25">
      <c r="A1523" s="1">
        <v>793</v>
      </c>
      <c r="B1523" s="101" t="str">
        <f>IF('proje ve personel bilgileri'!A806&lt;&gt;0,('proje ve personel bilgileri'!A806)," ")</f>
        <v xml:space="preserve"> </v>
      </c>
      <c r="C1523" s="102"/>
      <c r="D1523" s="103"/>
      <c r="E1523" s="103"/>
      <c r="F1523" s="103"/>
      <c r="G1523" s="103"/>
      <c r="H1523" s="103"/>
      <c r="I1523" s="103"/>
      <c r="J1523" s="103"/>
      <c r="K1523" s="104">
        <f t="shared" ref="K1523:K1540" si="88">IF(D1523&lt;&gt;0,SUM(D1523+E1523+F1523+G1523-H1523-I1523-J1523),0)</f>
        <v>0</v>
      </c>
    </row>
    <row r="1524" spans="1:11" ht="15.75" customHeight="1" x14ac:dyDescent="0.25">
      <c r="A1524" s="2">
        <v>794</v>
      </c>
      <c r="B1524" s="101" t="str">
        <f>IF('proje ve personel bilgileri'!A807&lt;&gt;0,('proje ve personel bilgileri'!A807)," ")</f>
        <v xml:space="preserve"> </v>
      </c>
      <c r="C1524" s="105"/>
      <c r="D1524" s="296"/>
      <c r="E1524" s="296"/>
      <c r="F1524" s="296"/>
      <c r="G1524" s="296"/>
      <c r="H1524" s="296"/>
      <c r="I1524" s="296"/>
      <c r="J1524" s="296"/>
      <c r="K1524" s="104">
        <f t="shared" si="88"/>
        <v>0</v>
      </c>
    </row>
    <row r="1525" spans="1:11" ht="15.75" customHeight="1" x14ac:dyDescent="0.25">
      <c r="A1525" s="1">
        <v>795</v>
      </c>
      <c r="B1525" s="101" t="str">
        <f>IF('proje ve personel bilgileri'!A808&lt;&gt;0,('proje ve personel bilgileri'!A808)," ")</f>
        <v xml:space="preserve"> </v>
      </c>
      <c r="C1525" s="105"/>
      <c r="D1525" s="296"/>
      <c r="E1525" s="296"/>
      <c r="F1525" s="296"/>
      <c r="G1525" s="296"/>
      <c r="H1525" s="296"/>
      <c r="I1525" s="296"/>
      <c r="J1525" s="296"/>
      <c r="K1525" s="104">
        <f t="shared" si="88"/>
        <v>0</v>
      </c>
    </row>
    <row r="1526" spans="1:11" ht="15.75" customHeight="1" x14ac:dyDescent="0.25">
      <c r="A1526" s="2">
        <v>796</v>
      </c>
      <c r="B1526" s="101" t="str">
        <f>IF('proje ve personel bilgileri'!A809&lt;&gt;0,('proje ve personel bilgileri'!A809)," ")</f>
        <v xml:space="preserve"> </v>
      </c>
      <c r="C1526" s="105"/>
      <c r="D1526" s="296"/>
      <c r="E1526" s="296"/>
      <c r="F1526" s="296"/>
      <c r="G1526" s="296"/>
      <c r="H1526" s="296"/>
      <c r="I1526" s="296"/>
      <c r="J1526" s="296"/>
      <c r="K1526" s="104">
        <f t="shared" si="88"/>
        <v>0</v>
      </c>
    </row>
    <row r="1527" spans="1:11" ht="15.75" customHeight="1" x14ac:dyDescent="0.25">
      <c r="A1527" s="1">
        <v>797</v>
      </c>
      <c r="B1527" s="101" t="str">
        <f>IF('proje ve personel bilgileri'!A810&lt;&gt;0,('proje ve personel bilgileri'!A810)," ")</f>
        <v xml:space="preserve"> </v>
      </c>
      <c r="C1527" s="105"/>
      <c r="D1527" s="296"/>
      <c r="E1527" s="296"/>
      <c r="F1527" s="296"/>
      <c r="G1527" s="296"/>
      <c r="H1527" s="296"/>
      <c r="I1527" s="296"/>
      <c r="J1527" s="296"/>
      <c r="K1527" s="104">
        <f t="shared" si="88"/>
        <v>0</v>
      </c>
    </row>
    <row r="1528" spans="1:11" ht="15.75" customHeight="1" x14ac:dyDescent="0.25">
      <c r="A1528" s="2">
        <v>798</v>
      </c>
      <c r="B1528" s="101" t="str">
        <f>IF('proje ve personel bilgileri'!A811&lt;&gt;0,('proje ve personel bilgileri'!A811)," ")</f>
        <v xml:space="preserve"> </v>
      </c>
      <c r="C1528" s="105"/>
      <c r="D1528" s="296"/>
      <c r="E1528" s="296"/>
      <c r="F1528" s="296"/>
      <c r="G1528" s="296"/>
      <c r="H1528" s="296"/>
      <c r="I1528" s="296"/>
      <c r="J1528" s="296"/>
      <c r="K1528" s="104">
        <f t="shared" si="88"/>
        <v>0</v>
      </c>
    </row>
    <row r="1529" spans="1:11" ht="15.75" customHeight="1" x14ac:dyDescent="0.25">
      <c r="A1529" s="1">
        <v>799</v>
      </c>
      <c r="B1529" s="101" t="str">
        <f>IF('proje ve personel bilgileri'!A812&lt;&gt;0,('proje ve personel bilgileri'!A812)," ")</f>
        <v xml:space="preserve"> </v>
      </c>
      <c r="C1529" s="105"/>
      <c r="D1529" s="296"/>
      <c r="E1529" s="296"/>
      <c r="F1529" s="296"/>
      <c r="G1529" s="296"/>
      <c r="H1529" s="296"/>
      <c r="I1529" s="296"/>
      <c r="J1529" s="296"/>
      <c r="K1529" s="104">
        <f t="shared" si="88"/>
        <v>0</v>
      </c>
    </row>
    <row r="1530" spans="1:11" ht="15.75" customHeight="1" x14ac:dyDescent="0.25">
      <c r="A1530" s="2">
        <v>800</v>
      </c>
      <c r="B1530" s="101" t="str">
        <f>IF('proje ve personel bilgileri'!A813&lt;&gt;0,('proje ve personel bilgileri'!A813)," ")</f>
        <v xml:space="preserve"> </v>
      </c>
      <c r="C1530" s="105"/>
      <c r="D1530" s="296"/>
      <c r="E1530" s="296"/>
      <c r="F1530" s="296"/>
      <c r="G1530" s="296"/>
      <c r="H1530" s="296"/>
      <c r="I1530" s="296"/>
      <c r="J1530" s="296"/>
      <c r="K1530" s="104">
        <f t="shared" si="88"/>
        <v>0</v>
      </c>
    </row>
    <row r="1531" spans="1:11" ht="15.75" customHeight="1" x14ac:dyDescent="0.25">
      <c r="A1531" s="1">
        <v>801</v>
      </c>
      <c r="B1531" s="101" t="str">
        <f>IF('proje ve personel bilgileri'!A814&lt;&gt;0,('proje ve personel bilgileri'!A814)," ")</f>
        <v xml:space="preserve"> </v>
      </c>
      <c r="C1531" s="105"/>
      <c r="D1531" s="296"/>
      <c r="E1531" s="296"/>
      <c r="F1531" s="296"/>
      <c r="G1531" s="296"/>
      <c r="H1531" s="296"/>
      <c r="I1531" s="296"/>
      <c r="J1531" s="296"/>
      <c r="K1531" s="104">
        <f t="shared" si="88"/>
        <v>0</v>
      </c>
    </row>
    <row r="1532" spans="1:11" ht="15.75" customHeight="1" x14ac:dyDescent="0.25">
      <c r="A1532" s="2">
        <v>802</v>
      </c>
      <c r="B1532" s="101" t="str">
        <f>IF('proje ve personel bilgileri'!A815&lt;&gt;0,('proje ve personel bilgileri'!A815)," ")</f>
        <v xml:space="preserve"> </v>
      </c>
      <c r="C1532" s="105"/>
      <c r="D1532" s="296"/>
      <c r="E1532" s="296"/>
      <c r="F1532" s="296"/>
      <c r="G1532" s="296"/>
      <c r="H1532" s="296"/>
      <c r="I1532" s="296"/>
      <c r="J1532" s="296"/>
      <c r="K1532" s="104">
        <f t="shared" si="88"/>
        <v>0</v>
      </c>
    </row>
    <row r="1533" spans="1:11" ht="15.75" customHeight="1" x14ac:dyDescent="0.25">
      <c r="A1533" s="1">
        <v>803</v>
      </c>
      <c r="B1533" s="101" t="str">
        <f>IF('proje ve personel bilgileri'!A816&lt;&gt;0,('proje ve personel bilgileri'!A816)," ")</f>
        <v xml:space="preserve"> </v>
      </c>
      <c r="C1533" s="105"/>
      <c r="D1533" s="296"/>
      <c r="E1533" s="296"/>
      <c r="F1533" s="296"/>
      <c r="G1533" s="296"/>
      <c r="H1533" s="296"/>
      <c r="I1533" s="296"/>
      <c r="J1533" s="296"/>
      <c r="K1533" s="104">
        <f t="shared" si="88"/>
        <v>0</v>
      </c>
    </row>
    <row r="1534" spans="1:11" ht="15.75" customHeight="1" x14ac:dyDescent="0.25">
      <c r="A1534" s="2">
        <v>804</v>
      </c>
      <c r="B1534" s="101" t="str">
        <f>IF('proje ve personel bilgileri'!A817&lt;&gt;0,('proje ve personel bilgileri'!A817)," ")</f>
        <v xml:space="preserve"> </v>
      </c>
      <c r="C1534" s="105"/>
      <c r="D1534" s="296"/>
      <c r="E1534" s="296"/>
      <c r="F1534" s="296"/>
      <c r="G1534" s="296"/>
      <c r="H1534" s="296"/>
      <c r="I1534" s="296"/>
      <c r="J1534" s="296"/>
      <c r="K1534" s="104">
        <f t="shared" si="88"/>
        <v>0</v>
      </c>
    </row>
    <row r="1535" spans="1:11" ht="15.75" customHeight="1" x14ac:dyDescent="0.25">
      <c r="A1535" s="1">
        <v>805</v>
      </c>
      <c r="B1535" s="101" t="str">
        <f>IF('proje ve personel bilgileri'!A818&lt;&gt;0,('proje ve personel bilgileri'!A818)," ")</f>
        <v xml:space="preserve"> </v>
      </c>
      <c r="C1535" s="105"/>
      <c r="D1535" s="296"/>
      <c r="E1535" s="296"/>
      <c r="F1535" s="296"/>
      <c r="G1535" s="296"/>
      <c r="H1535" s="296"/>
      <c r="I1535" s="296"/>
      <c r="J1535" s="296"/>
      <c r="K1535" s="104">
        <f t="shared" si="88"/>
        <v>0</v>
      </c>
    </row>
    <row r="1536" spans="1:11" ht="15.75" customHeight="1" x14ac:dyDescent="0.25">
      <c r="A1536" s="2">
        <v>806</v>
      </c>
      <c r="B1536" s="101" t="str">
        <f>IF('proje ve personel bilgileri'!A819&lt;&gt;0,('proje ve personel bilgileri'!A819)," ")</f>
        <v xml:space="preserve"> </v>
      </c>
      <c r="C1536" s="105"/>
      <c r="D1536" s="296"/>
      <c r="E1536" s="296"/>
      <c r="F1536" s="296"/>
      <c r="G1536" s="296"/>
      <c r="H1536" s="296"/>
      <c r="I1536" s="296"/>
      <c r="J1536" s="296"/>
      <c r="K1536" s="104">
        <f t="shared" si="88"/>
        <v>0</v>
      </c>
    </row>
    <row r="1537" spans="1:11" ht="15.75" customHeight="1" x14ac:dyDescent="0.25">
      <c r="A1537" s="1">
        <v>807</v>
      </c>
      <c r="B1537" s="101" t="str">
        <f>IF('proje ve personel bilgileri'!A820&lt;&gt;0,('proje ve personel bilgileri'!A820)," ")</f>
        <v xml:space="preserve"> </v>
      </c>
      <c r="C1537" s="105"/>
      <c r="D1537" s="296"/>
      <c r="E1537" s="296"/>
      <c r="F1537" s="296"/>
      <c r="G1537" s="296"/>
      <c r="H1537" s="296"/>
      <c r="I1537" s="296"/>
      <c r="J1537" s="296"/>
      <c r="K1537" s="104">
        <f t="shared" si="88"/>
        <v>0</v>
      </c>
    </row>
    <row r="1538" spans="1:11" ht="15.75" customHeight="1" x14ac:dyDescent="0.25">
      <c r="A1538" s="2">
        <v>808</v>
      </c>
      <c r="B1538" s="101" t="str">
        <f>IF('proje ve personel bilgileri'!A821&lt;&gt;0,('proje ve personel bilgileri'!A821)," ")</f>
        <v xml:space="preserve"> </v>
      </c>
      <c r="C1538" s="105"/>
      <c r="D1538" s="296"/>
      <c r="E1538" s="296"/>
      <c r="F1538" s="296"/>
      <c r="G1538" s="296"/>
      <c r="H1538" s="296"/>
      <c r="I1538" s="296"/>
      <c r="J1538" s="296"/>
      <c r="K1538" s="104">
        <f t="shared" si="88"/>
        <v>0</v>
      </c>
    </row>
    <row r="1539" spans="1:11" ht="15.75" customHeight="1" x14ac:dyDescent="0.25">
      <c r="A1539" s="1">
        <v>809</v>
      </c>
      <c r="B1539" s="101" t="str">
        <f>IF('proje ve personel bilgileri'!A822&lt;&gt;0,('proje ve personel bilgileri'!A822)," ")</f>
        <v xml:space="preserve"> </v>
      </c>
      <c r="C1539" s="105"/>
      <c r="D1539" s="296"/>
      <c r="E1539" s="296"/>
      <c r="F1539" s="296"/>
      <c r="G1539" s="296"/>
      <c r="H1539" s="296"/>
      <c r="I1539" s="296"/>
      <c r="J1539" s="296"/>
      <c r="K1539" s="104">
        <f t="shared" si="88"/>
        <v>0</v>
      </c>
    </row>
    <row r="1540" spans="1:11" ht="15" customHeight="1" x14ac:dyDescent="0.25">
      <c r="A1540" s="2">
        <v>810</v>
      </c>
      <c r="B1540" s="101" t="str">
        <f>IF('proje ve personel bilgileri'!A823&lt;&gt;0,('proje ve personel bilgileri'!A823)," ")</f>
        <v xml:space="preserve"> </v>
      </c>
      <c r="C1540" s="105"/>
      <c r="D1540" s="296"/>
      <c r="E1540" s="296"/>
      <c r="F1540" s="296"/>
      <c r="G1540" s="296"/>
      <c r="H1540" s="296"/>
      <c r="I1540" s="296"/>
      <c r="J1540" s="296"/>
      <c r="K1540" s="104">
        <f t="shared" si="88"/>
        <v>0</v>
      </c>
    </row>
    <row r="1541" spans="1:11" ht="15.75" customHeight="1" x14ac:dyDescent="0.25">
      <c r="A1541" s="341" t="s">
        <v>99</v>
      </c>
      <c r="B1541" s="342"/>
      <c r="C1541" s="7" t="str">
        <f t="shared" ref="C1541:J1541" si="89">IF($K$28&lt;&gt;0,SUM(C1523:C1540)," ")</f>
        <v xml:space="preserve"> </v>
      </c>
      <c r="D1541" s="8" t="str">
        <f t="shared" si="89"/>
        <v xml:space="preserve"> </v>
      </c>
      <c r="E1541" s="8" t="str">
        <f t="shared" si="89"/>
        <v xml:space="preserve"> </v>
      </c>
      <c r="F1541" s="8" t="str">
        <f t="shared" si="89"/>
        <v xml:space="preserve"> </v>
      </c>
      <c r="G1541" s="8" t="str">
        <f t="shared" si="89"/>
        <v xml:space="preserve"> </v>
      </c>
      <c r="H1541" s="8" t="str">
        <f t="shared" si="89"/>
        <v xml:space="preserve"> </v>
      </c>
      <c r="I1541" s="8" t="str">
        <f t="shared" si="89"/>
        <v xml:space="preserve"> </v>
      </c>
      <c r="J1541" s="8" t="str">
        <f t="shared" si="89"/>
        <v xml:space="preserve"> </v>
      </c>
      <c r="K1541" s="9">
        <f>SUM(K1523:K1540)+K1507</f>
        <v>0</v>
      </c>
    </row>
    <row r="1542" spans="1:11" ht="15" customHeight="1" x14ac:dyDescent="0.25">
      <c r="A1542" s="300"/>
    </row>
    <row r="1543" spans="1:11" ht="15" customHeight="1" x14ac:dyDescent="0.25">
      <c r="A1543" s="332" t="s">
        <v>100</v>
      </c>
      <c r="B1543" s="332"/>
      <c r="C1543" s="332"/>
      <c r="D1543" s="332"/>
      <c r="E1543" s="332"/>
      <c r="F1543" s="332"/>
      <c r="G1543" s="332"/>
      <c r="H1543" s="332"/>
      <c r="I1543" s="332"/>
      <c r="J1543" s="332"/>
      <c r="K1543" s="332"/>
    </row>
    <row r="1544" spans="1:11" ht="15" customHeight="1" x14ac:dyDescent="0.25">
      <c r="A1544" s="51"/>
    </row>
    <row r="1545" spans="1:11" ht="15" customHeight="1" x14ac:dyDescent="0.25">
      <c r="A1545" s="298" t="s">
        <v>101</v>
      </c>
    </row>
    <row r="1546" spans="1:11" ht="15" customHeight="1" x14ac:dyDescent="0.25">
      <c r="C1546" s="298" t="s">
        <v>102</v>
      </c>
      <c r="E1546" s="298" t="s">
        <v>103</v>
      </c>
    </row>
    <row r="1550" spans="1:11" ht="15.75" customHeight="1" x14ac:dyDescent="0.25">
      <c r="A1550" s="348" t="s">
        <v>85</v>
      </c>
      <c r="B1550" s="348"/>
      <c r="C1550" s="348"/>
      <c r="D1550" s="348"/>
      <c r="E1550" s="348"/>
      <c r="F1550" s="348"/>
      <c r="G1550" s="348"/>
      <c r="H1550" s="348"/>
      <c r="I1550" s="348"/>
      <c r="J1550" s="348"/>
      <c r="K1550" s="348"/>
    </row>
    <row r="1551" spans="1:11" ht="15" customHeight="1" x14ac:dyDescent="0.25">
      <c r="A1551" s="70"/>
      <c r="B1551" s="70"/>
      <c r="C1551" s="70"/>
      <c r="D1551" s="70"/>
      <c r="E1551" s="70"/>
      <c r="F1551" s="78">
        <f>'proje ve personel bilgileri'!$B$5</f>
        <v>0</v>
      </c>
      <c r="G1551" s="72">
        <f>IF('proje ve personel bilgileri'!$B$6=1,"/ Şubat ayına aittir.",(IF('proje ve personel bilgileri'!$B$6=2,"/ Ağustos ayına aittir.",0)))</f>
        <v>0</v>
      </c>
      <c r="H1551" s="70"/>
      <c r="I1551" s="70"/>
      <c r="J1551" s="70"/>
      <c r="K1551" s="70"/>
    </row>
    <row r="1552" spans="1:11" ht="18.75" customHeight="1" x14ac:dyDescent="0.25">
      <c r="K1552" s="4" t="s">
        <v>86</v>
      </c>
    </row>
    <row r="1553" spans="1:11" ht="15.75" customHeight="1" x14ac:dyDescent="0.25">
      <c r="A1553" s="349" t="s">
        <v>2</v>
      </c>
      <c r="B1553" s="350"/>
      <c r="C1553" s="351">
        <f>'proje ve personel bilgileri'!$B$2</f>
        <v>0</v>
      </c>
      <c r="D1553" s="352"/>
      <c r="E1553" s="352"/>
      <c r="F1553" s="352"/>
      <c r="G1553" s="352"/>
      <c r="H1553" s="352"/>
      <c r="I1553" s="352"/>
      <c r="J1553" s="352"/>
      <c r="K1553" s="353"/>
    </row>
    <row r="1554" spans="1:11" ht="15.75" customHeight="1" x14ac:dyDescent="0.25">
      <c r="A1554" s="354" t="s">
        <v>4</v>
      </c>
      <c r="B1554" s="355"/>
      <c r="C1554" s="356">
        <f>'proje ve personel bilgileri'!$B$3</f>
        <v>0</v>
      </c>
      <c r="D1554" s="357"/>
      <c r="E1554" s="357"/>
      <c r="F1554" s="357"/>
      <c r="G1554" s="357"/>
      <c r="H1554" s="357"/>
      <c r="I1554" s="357"/>
      <c r="J1554" s="357"/>
      <c r="K1554" s="358"/>
    </row>
    <row r="1555" spans="1:11" ht="15" customHeight="1" x14ac:dyDescent="0.25">
      <c r="A1555" s="343" t="s">
        <v>87</v>
      </c>
      <c r="B1555" s="343" t="s">
        <v>15</v>
      </c>
      <c r="C1555" s="343" t="s">
        <v>88</v>
      </c>
      <c r="D1555" s="344" t="s">
        <v>89</v>
      </c>
      <c r="E1555" s="346"/>
      <c r="F1555" s="347"/>
      <c r="G1555" s="343" t="s">
        <v>90</v>
      </c>
      <c r="H1555" s="333" t="s">
        <v>91</v>
      </c>
      <c r="I1555" s="333" t="s">
        <v>92</v>
      </c>
      <c r="J1555" s="333" t="s">
        <v>93</v>
      </c>
      <c r="K1555" s="336" t="s">
        <v>94</v>
      </c>
    </row>
    <row r="1556" spans="1:11" ht="15.75" customHeight="1" x14ac:dyDescent="0.25">
      <c r="A1556" s="338"/>
      <c r="B1556" s="338"/>
      <c r="C1556" s="338"/>
      <c r="D1556" s="345"/>
      <c r="E1556" s="339" t="s">
        <v>95</v>
      </c>
      <c r="F1556" s="340"/>
      <c r="G1556" s="338"/>
      <c r="H1556" s="334"/>
      <c r="I1556" s="334"/>
      <c r="J1556" s="334"/>
      <c r="K1556" s="337"/>
    </row>
    <row r="1557" spans="1:11" ht="60.75" customHeight="1" x14ac:dyDescent="0.25">
      <c r="A1557" s="338"/>
      <c r="B1557" s="338"/>
      <c r="C1557" s="338"/>
      <c r="D1557" s="345"/>
      <c r="E1557" s="5" t="s">
        <v>106</v>
      </c>
      <c r="F1557" s="5" t="s">
        <v>97</v>
      </c>
      <c r="G1557" s="338"/>
      <c r="H1557" s="334"/>
      <c r="I1557" s="335"/>
      <c r="J1557" s="335"/>
      <c r="K1557" s="338"/>
    </row>
    <row r="1558" spans="1:11" ht="15.75" customHeight="1" x14ac:dyDescent="0.25">
      <c r="A1558" s="338"/>
      <c r="B1558" s="338"/>
      <c r="C1558" s="338"/>
      <c r="D1558" s="345"/>
      <c r="E1558" s="6" t="s">
        <v>98</v>
      </c>
      <c r="F1558" s="6" t="s">
        <v>98</v>
      </c>
      <c r="G1558" s="294" t="s">
        <v>98</v>
      </c>
      <c r="H1558" s="294" t="s">
        <v>98</v>
      </c>
      <c r="I1558" s="297" t="s">
        <v>98</v>
      </c>
      <c r="J1558" s="6" t="s">
        <v>98</v>
      </c>
      <c r="K1558" s="338"/>
    </row>
    <row r="1559" spans="1:11" ht="15.75" customHeight="1" x14ac:dyDescent="0.25">
      <c r="A1559" s="1">
        <v>811</v>
      </c>
      <c r="B1559" s="101" t="str">
        <f>IF('proje ve personel bilgileri'!A824&lt;&gt;0,('proje ve personel bilgileri'!A824)," ")</f>
        <v xml:space="preserve"> </v>
      </c>
      <c r="C1559" s="102"/>
      <c r="D1559" s="103"/>
      <c r="E1559" s="103"/>
      <c r="F1559" s="103"/>
      <c r="G1559" s="103"/>
      <c r="H1559" s="103"/>
      <c r="I1559" s="103"/>
      <c r="J1559" s="103"/>
      <c r="K1559" s="104">
        <f t="shared" ref="K1559:K1576" si="90">IF(D1559&lt;&gt;0,SUM(D1559+E1559+F1559+G1559-H1559-I1559-J1559),0)</f>
        <v>0</v>
      </c>
    </row>
    <row r="1560" spans="1:11" ht="15.75" customHeight="1" x14ac:dyDescent="0.25">
      <c r="A1560" s="2">
        <v>812</v>
      </c>
      <c r="B1560" s="101" t="str">
        <f>IF('proje ve personel bilgileri'!A825&lt;&gt;0,('proje ve personel bilgileri'!A825)," ")</f>
        <v xml:space="preserve"> </v>
      </c>
      <c r="C1560" s="105"/>
      <c r="D1560" s="296"/>
      <c r="E1560" s="296"/>
      <c r="F1560" s="296"/>
      <c r="G1560" s="296"/>
      <c r="H1560" s="296"/>
      <c r="I1560" s="296"/>
      <c r="J1560" s="296"/>
      <c r="K1560" s="104">
        <f t="shared" si="90"/>
        <v>0</v>
      </c>
    </row>
    <row r="1561" spans="1:11" ht="15.75" customHeight="1" x14ac:dyDescent="0.25">
      <c r="A1561" s="1">
        <v>813</v>
      </c>
      <c r="B1561" s="101" t="str">
        <f>IF('proje ve personel bilgileri'!A826&lt;&gt;0,('proje ve personel bilgileri'!A826)," ")</f>
        <v xml:space="preserve"> </v>
      </c>
      <c r="C1561" s="105"/>
      <c r="D1561" s="296"/>
      <c r="E1561" s="296"/>
      <c r="F1561" s="296"/>
      <c r="G1561" s="296"/>
      <c r="H1561" s="296"/>
      <c r="I1561" s="296"/>
      <c r="J1561" s="296"/>
      <c r="K1561" s="104">
        <f t="shared" si="90"/>
        <v>0</v>
      </c>
    </row>
    <row r="1562" spans="1:11" ht="15.75" customHeight="1" x14ac:dyDescent="0.25">
      <c r="A1562" s="2">
        <v>814</v>
      </c>
      <c r="B1562" s="101" t="str">
        <f>IF('proje ve personel bilgileri'!A827&lt;&gt;0,('proje ve personel bilgileri'!A827)," ")</f>
        <v xml:space="preserve"> </v>
      </c>
      <c r="C1562" s="105"/>
      <c r="D1562" s="296"/>
      <c r="E1562" s="296"/>
      <c r="F1562" s="296"/>
      <c r="G1562" s="296"/>
      <c r="H1562" s="296"/>
      <c r="I1562" s="296"/>
      <c r="J1562" s="296"/>
      <c r="K1562" s="104">
        <f t="shared" si="90"/>
        <v>0</v>
      </c>
    </row>
    <row r="1563" spans="1:11" ht="15.75" customHeight="1" x14ac:dyDescent="0.25">
      <c r="A1563" s="1">
        <v>815</v>
      </c>
      <c r="B1563" s="101" t="str">
        <f>IF('proje ve personel bilgileri'!A828&lt;&gt;0,('proje ve personel bilgileri'!A828)," ")</f>
        <v xml:space="preserve"> </v>
      </c>
      <c r="C1563" s="105"/>
      <c r="D1563" s="296"/>
      <c r="E1563" s="296"/>
      <c r="F1563" s="296"/>
      <c r="G1563" s="296"/>
      <c r="H1563" s="296"/>
      <c r="I1563" s="296"/>
      <c r="J1563" s="296"/>
      <c r="K1563" s="104">
        <f t="shared" si="90"/>
        <v>0</v>
      </c>
    </row>
    <row r="1564" spans="1:11" ht="15.75" customHeight="1" x14ac:dyDescent="0.25">
      <c r="A1564" s="2">
        <v>816</v>
      </c>
      <c r="B1564" s="101" t="str">
        <f>IF('proje ve personel bilgileri'!A829&lt;&gt;0,('proje ve personel bilgileri'!A829)," ")</f>
        <v xml:space="preserve"> </v>
      </c>
      <c r="C1564" s="105"/>
      <c r="D1564" s="296"/>
      <c r="E1564" s="296"/>
      <c r="F1564" s="296"/>
      <c r="G1564" s="296"/>
      <c r="H1564" s="296"/>
      <c r="I1564" s="296"/>
      <c r="J1564" s="296"/>
      <c r="K1564" s="104">
        <f t="shared" si="90"/>
        <v>0</v>
      </c>
    </row>
    <row r="1565" spans="1:11" ht="15.75" customHeight="1" x14ac:dyDescent="0.25">
      <c r="A1565" s="1">
        <v>817</v>
      </c>
      <c r="B1565" s="101" t="str">
        <f>IF('proje ve personel bilgileri'!A830&lt;&gt;0,('proje ve personel bilgileri'!A830)," ")</f>
        <v xml:space="preserve"> </v>
      </c>
      <c r="C1565" s="105"/>
      <c r="D1565" s="296"/>
      <c r="E1565" s="296"/>
      <c r="F1565" s="296"/>
      <c r="G1565" s="296"/>
      <c r="H1565" s="296"/>
      <c r="I1565" s="296"/>
      <c r="J1565" s="296"/>
      <c r="K1565" s="104">
        <f t="shared" si="90"/>
        <v>0</v>
      </c>
    </row>
    <row r="1566" spans="1:11" ht="15.75" customHeight="1" x14ac:dyDescent="0.25">
      <c r="A1566" s="2">
        <v>818</v>
      </c>
      <c r="B1566" s="101" t="str">
        <f>IF('proje ve personel bilgileri'!A831&lt;&gt;0,('proje ve personel bilgileri'!A831)," ")</f>
        <v xml:space="preserve"> </v>
      </c>
      <c r="C1566" s="105"/>
      <c r="D1566" s="296"/>
      <c r="E1566" s="296"/>
      <c r="F1566" s="296"/>
      <c r="G1566" s="296"/>
      <c r="H1566" s="296"/>
      <c r="I1566" s="296"/>
      <c r="J1566" s="296"/>
      <c r="K1566" s="104">
        <f t="shared" si="90"/>
        <v>0</v>
      </c>
    </row>
    <row r="1567" spans="1:11" ht="15.75" customHeight="1" x14ac:dyDescent="0.25">
      <c r="A1567" s="1">
        <v>819</v>
      </c>
      <c r="B1567" s="101" t="str">
        <f>IF('proje ve personel bilgileri'!A832&lt;&gt;0,('proje ve personel bilgileri'!A832)," ")</f>
        <v xml:space="preserve"> </v>
      </c>
      <c r="C1567" s="105"/>
      <c r="D1567" s="296"/>
      <c r="E1567" s="296"/>
      <c r="F1567" s="296"/>
      <c r="G1567" s="296"/>
      <c r="H1567" s="296"/>
      <c r="I1567" s="296"/>
      <c r="J1567" s="296"/>
      <c r="K1567" s="104">
        <f t="shared" si="90"/>
        <v>0</v>
      </c>
    </row>
    <row r="1568" spans="1:11" ht="15.75" customHeight="1" x14ac:dyDescent="0.25">
      <c r="A1568" s="2">
        <v>820</v>
      </c>
      <c r="B1568" s="101" t="str">
        <f>IF('proje ve personel bilgileri'!A833&lt;&gt;0,('proje ve personel bilgileri'!A833)," ")</f>
        <v xml:space="preserve"> </v>
      </c>
      <c r="C1568" s="105"/>
      <c r="D1568" s="296"/>
      <c r="E1568" s="296"/>
      <c r="F1568" s="296"/>
      <c r="G1568" s="296"/>
      <c r="H1568" s="296"/>
      <c r="I1568" s="296"/>
      <c r="J1568" s="296"/>
      <c r="K1568" s="104">
        <f t="shared" si="90"/>
        <v>0</v>
      </c>
    </row>
    <row r="1569" spans="1:11" ht="15.75" customHeight="1" x14ac:dyDescent="0.25">
      <c r="A1569" s="1">
        <v>821</v>
      </c>
      <c r="B1569" s="101" t="str">
        <f>IF('proje ve personel bilgileri'!A834&lt;&gt;0,('proje ve personel bilgileri'!A834)," ")</f>
        <v xml:space="preserve"> </v>
      </c>
      <c r="C1569" s="105"/>
      <c r="D1569" s="296"/>
      <c r="E1569" s="296"/>
      <c r="F1569" s="296"/>
      <c r="G1569" s="296"/>
      <c r="H1569" s="296"/>
      <c r="I1569" s="296"/>
      <c r="J1569" s="296"/>
      <c r="K1569" s="104">
        <f t="shared" si="90"/>
        <v>0</v>
      </c>
    </row>
    <row r="1570" spans="1:11" ht="15.75" customHeight="1" x14ac:dyDescent="0.25">
      <c r="A1570" s="2">
        <v>822</v>
      </c>
      <c r="B1570" s="101" t="str">
        <f>IF('proje ve personel bilgileri'!A835&lt;&gt;0,('proje ve personel bilgileri'!A835)," ")</f>
        <v xml:space="preserve"> </v>
      </c>
      <c r="C1570" s="105"/>
      <c r="D1570" s="296"/>
      <c r="E1570" s="296"/>
      <c r="F1570" s="296"/>
      <c r="G1570" s="296"/>
      <c r="H1570" s="296"/>
      <c r="I1570" s="296"/>
      <c r="J1570" s="296"/>
      <c r="K1570" s="104">
        <f t="shared" si="90"/>
        <v>0</v>
      </c>
    </row>
    <row r="1571" spans="1:11" ht="15.75" customHeight="1" x14ac:dyDescent="0.25">
      <c r="A1571" s="1">
        <v>823</v>
      </c>
      <c r="B1571" s="101" t="str">
        <f>IF('proje ve personel bilgileri'!A836&lt;&gt;0,('proje ve personel bilgileri'!A836)," ")</f>
        <v xml:space="preserve"> </v>
      </c>
      <c r="C1571" s="105"/>
      <c r="D1571" s="296"/>
      <c r="E1571" s="296"/>
      <c r="F1571" s="296"/>
      <c r="G1571" s="296"/>
      <c r="H1571" s="296"/>
      <c r="I1571" s="296"/>
      <c r="J1571" s="296"/>
      <c r="K1571" s="104">
        <f t="shared" si="90"/>
        <v>0</v>
      </c>
    </row>
    <row r="1572" spans="1:11" ht="15.75" customHeight="1" x14ac:dyDescent="0.25">
      <c r="A1572" s="2">
        <v>824</v>
      </c>
      <c r="B1572" s="101" t="str">
        <f>IF('proje ve personel bilgileri'!A837&lt;&gt;0,('proje ve personel bilgileri'!A837)," ")</f>
        <v xml:space="preserve"> </v>
      </c>
      <c r="C1572" s="105"/>
      <c r="D1572" s="296"/>
      <c r="E1572" s="296"/>
      <c r="F1572" s="296"/>
      <c r="G1572" s="296"/>
      <c r="H1572" s="296"/>
      <c r="I1572" s="296"/>
      <c r="J1572" s="296"/>
      <c r="K1572" s="104">
        <f t="shared" si="90"/>
        <v>0</v>
      </c>
    </row>
    <row r="1573" spans="1:11" ht="15.75" customHeight="1" x14ac:dyDescent="0.25">
      <c r="A1573" s="1">
        <v>825</v>
      </c>
      <c r="B1573" s="101" t="str">
        <f>IF('proje ve personel bilgileri'!A838&lt;&gt;0,('proje ve personel bilgileri'!A838)," ")</f>
        <v xml:space="preserve"> </v>
      </c>
      <c r="C1573" s="105"/>
      <c r="D1573" s="296"/>
      <c r="E1573" s="296"/>
      <c r="F1573" s="296"/>
      <c r="G1573" s="296"/>
      <c r="H1573" s="296"/>
      <c r="I1573" s="296"/>
      <c r="J1573" s="296"/>
      <c r="K1573" s="104">
        <f t="shared" si="90"/>
        <v>0</v>
      </c>
    </row>
    <row r="1574" spans="1:11" ht="15.75" customHeight="1" x14ac:dyDescent="0.25">
      <c r="A1574" s="2">
        <v>826</v>
      </c>
      <c r="B1574" s="101" t="str">
        <f>IF('proje ve personel bilgileri'!A839&lt;&gt;0,('proje ve personel bilgileri'!A839)," ")</f>
        <v xml:space="preserve"> </v>
      </c>
      <c r="C1574" s="105"/>
      <c r="D1574" s="296"/>
      <c r="E1574" s="296"/>
      <c r="F1574" s="296"/>
      <c r="G1574" s="296"/>
      <c r="H1574" s="296"/>
      <c r="I1574" s="296"/>
      <c r="J1574" s="296"/>
      <c r="K1574" s="104">
        <f t="shared" si="90"/>
        <v>0</v>
      </c>
    </row>
    <row r="1575" spans="1:11" ht="15.75" customHeight="1" x14ac:dyDescent="0.25">
      <c r="A1575" s="1">
        <v>827</v>
      </c>
      <c r="B1575" s="101" t="str">
        <f>IF('proje ve personel bilgileri'!A840&lt;&gt;0,('proje ve personel bilgileri'!A840)," ")</f>
        <v xml:space="preserve"> </v>
      </c>
      <c r="C1575" s="105"/>
      <c r="D1575" s="296"/>
      <c r="E1575" s="296"/>
      <c r="F1575" s="296"/>
      <c r="G1575" s="296"/>
      <c r="H1575" s="296"/>
      <c r="I1575" s="296"/>
      <c r="J1575" s="296"/>
      <c r="K1575" s="104">
        <f t="shared" si="90"/>
        <v>0</v>
      </c>
    </row>
    <row r="1576" spans="1:11" ht="15" customHeight="1" x14ac:dyDescent="0.25">
      <c r="A1576" s="2">
        <v>828</v>
      </c>
      <c r="B1576" s="101" t="str">
        <f>IF('proje ve personel bilgileri'!A841&lt;&gt;0,('proje ve personel bilgileri'!A841)," ")</f>
        <v xml:space="preserve"> </v>
      </c>
      <c r="C1576" s="105"/>
      <c r="D1576" s="296"/>
      <c r="E1576" s="296"/>
      <c r="F1576" s="296"/>
      <c r="G1576" s="296"/>
      <c r="H1576" s="296"/>
      <c r="I1576" s="296"/>
      <c r="J1576" s="296"/>
      <c r="K1576" s="104">
        <f t="shared" si="90"/>
        <v>0</v>
      </c>
    </row>
    <row r="1577" spans="1:11" ht="15.75" customHeight="1" x14ac:dyDescent="0.25">
      <c r="A1577" s="341" t="s">
        <v>99</v>
      </c>
      <c r="B1577" s="342"/>
      <c r="C1577" s="7" t="str">
        <f t="shared" ref="C1577:J1577" si="91">IF($K$28&lt;&gt;0,SUM(C1559:C1576)," ")</f>
        <v xml:space="preserve"> </v>
      </c>
      <c r="D1577" s="8" t="str">
        <f t="shared" si="91"/>
        <v xml:space="preserve"> </v>
      </c>
      <c r="E1577" s="8" t="str">
        <f t="shared" si="91"/>
        <v xml:space="preserve"> </v>
      </c>
      <c r="F1577" s="8" t="str">
        <f t="shared" si="91"/>
        <v xml:space="preserve"> </v>
      </c>
      <c r="G1577" s="8" t="str">
        <f t="shared" si="91"/>
        <v xml:space="preserve"> </v>
      </c>
      <c r="H1577" s="8" t="str">
        <f t="shared" si="91"/>
        <v xml:space="preserve"> </v>
      </c>
      <c r="I1577" s="8" t="str">
        <f t="shared" si="91"/>
        <v xml:space="preserve"> </v>
      </c>
      <c r="J1577" s="8" t="str">
        <f t="shared" si="91"/>
        <v xml:space="preserve"> </v>
      </c>
      <c r="K1577" s="9">
        <f>SUM(K1559:K1576)+K1541</f>
        <v>0</v>
      </c>
    </row>
    <row r="1578" spans="1:11" ht="15" customHeight="1" x14ac:dyDescent="0.25">
      <c r="A1578" s="300"/>
    </row>
    <row r="1579" spans="1:11" ht="15" customHeight="1" x14ac:dyDescent="0.25">
      <c r="A1579" s="332" t="s">
        <v>100</v>
      </c>
      <c r="B1579" s="332"/>
      <c r="C1579" s="332"/>
      <c r="D1579" s="332"/>
      <c r="E1579" s="332"/>
      <c r="F1579" s="332"/>
      <c r="G1579" s="332"/>
      <c r="H1579" s="332"/>
      <c r="I1579" s="332"/>
      <c r="J1579" s="332"/>
      <c r="K1579" s="332"/>
    </row>
    <row r="1580" spans="1:11" ht="15" customHeight="1" x14ac:dyDescent="0.25">
      <c r="A1580" s="51"/>
    </row>
    <row r="1581" spans="1:11" ht="15" customHeight="1" x14ac:dyDescent="0.25">
      <c r="A1581" s="298" t="s">
        <v>101</v>
      </c>
    </row>
    <row r="1582" spans="1:11" ht="15" customHeight="1" x14ac:dyDescent="0.25">
      <c r="C1582" s="298" t="s">
        <v>102</v>
      </c>
      <c r="E1582" s="298" t="s">
        <v>103</v>
      </c>
    </row>
    <row r="1584" spans="1:11" ht="15.75" customHeight="1" x14ac:dyDescent="0.25">
      <c r="A1584" s="348" t="s">
        <v>85</v>
      </c>
      <c r="B1584" s="348"/>
      <c r="C1584" s="348"/>
      <c r="D1584" s="348"/>
      <c r="E1584" s="348"/>
      <c r="F1584" s="348"/>
      <c r="G1584" s="348"/>
      <c r="H1584" s="348"/>
      <c r="I1584" s="348"/>
      <c r="J1584" s="348"/>
      <c r="K1584" s="348"/>
    </row>
    <row r="1585" spans="1:11" ht="15" customHeight="1" x14ac:dyDescent="0.25">
      <c r="A1585" s="70"/>
      <c r="B1585" s="70"/>
      <c r="C1585" s="70"/>
      <c r="D1585" s="70"/>
      <c r="E1585" s="70"/>
      <c r="F1585" s="78">
        <f>'proje ve personel bilgileri'!$B$5</f>
        <v>0</v>
      </c>
      <c r="G1585" s="72">
        <f>IF('proje ve personel bilgileri'!$B$6=1,"/ Şubat ayına aittir.",(IF('proje ve personel bilgileri'!$B$6=2,"/ Ağustos ayına aittir.",0)))</f>
        <v>0</v>
      </c>
      <c r="H1585" s="70"/>
      <c r="I1585" s="70"/>
      <c r="J1585" s="70"/>
      <c r="K1585" s="70"/>
    </row>
    <row r="1586" spans="1:11" ht="18.75" customHeight="1" x14ac:dyDescent="0.25">
      <c r="K1586" s="4" t="s">
        <v>86</v>
      </c>
    </row>
    <row r="1587" spans="1:11" ht="15.75" customHeight="1" x14ac:dyDescent="0.25">
      <c r="A1587" s="349" t="s">
        <v>2</v>
      </c>
      <c r="B1587" s="350"/>
      <c r="C1587" s="351">
        <f>'proje ve personel bilgileri'!$B$2</f>
        <v>0</v>
      </c>
      <c r="D1587" s="352"/>
      <c r="E1587" s="352"/>
      <c r="F1587" s="352"/>
      <c r="G1587" s="352"/>
      <c r="H1587" s="352"/>
      <c r="I1587" s="352"/>
      <c r="J1587" s="352"/>
      <c r="K1587" s="353"/>
    </row>
    <row r="1588" spans="1:11" ht="15.75" customHeight="1" x14ac:dyDescent="0.25">
      <c r="A1588" s="354" t="s">
        <v>4</v>
      </c>
      <c r="B1588" s="355"/>
      <c r="C1588" s="356">
        <f>'proje ve personel bilgileri'!$B$3</f>
        <v>0</v>
      </c>
      <c r="D1588" s="357"/>
      <c r="E1588" s="357"/>
      <c r="F1588" s="357"/>
      <c r="G1588" s="357"/>
      <c r="H1588" s="357"/>
      <c r="I1588" s="357"/>
      <c r="J1588" s="357"/>
      <c r="K1588" s="358"/>
    </row>
    <row r="1589" spans="1:11" ht="15" customHeight="1" x14ac:dyDescent="0.25">
      <c r="A1589" s="343" t="s">
        <v>87</v>
      </c>
      <c r="B1589" s="343" t="s">
        <v>15</v>
      </c>
      <c r="C1589" s="343" t="s">
        <v>88</v>
      </c>
      <c r="D1589" s="344" t="s">
        <v>89</v>
      </c>
      <c r="E1589" s="346"/>
      <c r="F1589" s="347"/>
      <c r="G1589" s="343" t="s">
        <v>90</v>
      </c>
      <c r="H1589" s="333" t="s">
        <v>91</v>
      </c>
      <c r="I1589" s="333" t="s">
        <v>92</v>
      </c>
      <c r="J1589" s="333" t="s">
        <v>93</v>
      </c>
      <c r="K1589" s="336" t="s">
        <v>94</v>
      </c>
    </row>
    <row r="1590" spans="1:11" ht="15.75" customHeight="1" x14ac:dyDescent="0.25">
      <c r="A1590" s="338"/>
      <c r="B1590" s="338"/>
      <c r="C1590" s="338"/>
      <c r="D1590" s="345"/>
      <c r="E1590" s="339" t="s">
        <v>95</v>
      </c>
      <c r="F1590" s="340"/>
      <c r="G1590" s="338"/>
      <c r="H1590" s="334"/>
      <c r="I1590" s="334"/>
      <c r="J1590" s="334"/>
      <c r="K1590" s="337"/>
    </row>
    <row r="1591" spans="1:11" ht="60.75" customHeight="1" x14ac:dyDescent="0.25">
      <c r="A1591" s="338"/>
      <c r="B1591" s="338"/>
      <c r="C1591" s="338"/>
      <c r="D1591" s="345"/>
      <c r="E1591" s="5" t="s">
        <v>106</v>
      </c>
      <c r="F1591" s="5" t="s">
        <v>97</v>
      </c>
      <c r="G1591" s="338"/>
      <c r="H1591" s="334"/>
      <c r="I1591" s="335"/>
      <c r="J1591" s="335"/>
      <c r="K1591" s="338"/>
    </row>
    <row r="1592" spans="1:11" ht="15.75" customHeight="1" x14ac:dyDescent="0.25">
      <c r="A1592" s="338"/>
      <c r="B1592" s="338"/>
      <c r="C1592" s="338"/>
      <c r="D1592" s="345"/>
      <c r="E1592" s="6" t="s">
        <v>98</v>
      </c>
      <c r="F1592" s="6" t="s">
        <v>98</v>
      </c>
      <c r="G1592" s="294" t="s">
        <v>98</v>
      </c>
      <c r="H1592" s="294" t="s">
        <v>98</v>
      </c>
      <c r="I1592" s="297" t="s">
        <v>98</v>
      </c>
      <c r="J1592" s="6" t="s">
        <v>98</v>
      </c>
      <c r="K1592" s="338"/>
    </row>
    <row r="1593" spans="1:11" ht="15.75" customHeight="1" x14ac:dyDescent="0.25">
      <c r="A1593" s="1">
        <v>829</v>
      </c>
      <c r="B1593" s="101" t="str">
        <f>IF('proje ve personel bilgileri'!A842&lt;&gt;0,('proje ve personel bilgileri'!A842)," ")</f>
        <v xml:space="preserve"> </v>
      </c>
      <c r="C1593" s="102"/>
      <c r="D1593" s="103"/>
      <c r="E1593" s="103"/>
      <c r="F1593" s="103"/>
      <c r="G1593" s="103"/>
      <c r="H1593" s="103"/>
      <c r="I1593" s="103"/>
      <c r="J1593" s="103"/>
      <c r="K1593" s="104">
        <f t="shared" ref="K1593:K1610" si="92">IF(D1593&lt;&gt;0,SUM(D1593+E1593+F1593+G1593-H1593-I1593-J1593),0)</f>
        <v>0</v>
      </c>
    </row>
    <row r="1594" spans="1:11" ht="15.75" customHeight="1" x14ac:dyDescent="0.25">
      <c r="A1594" s="2">
        <v>830</v>
      </c>
      <c r="B1594" s="101" t="str">
        <f>IF('proje ve personel bilgileri'!A843&lt;&gt;0,('proje ve personel bilgileri'!A843)," ")</f>
        <v xml:space="preserve"> </v>
      </c>
      <c r="C1594" s="105"/>
      <c r="D1594" s="296"/>
      <c r="E1594" s="296"/>
      <c r="F1594" s="296"/>
      <c r="G1594" s="296"/>
      <c r="H1594" s="296"/>
      <c r="I1594" s="296"/>
      <c r="J1594" s="296"/>
      <c r="K1594" s="104">
        <f t="shared" si="92"/>
        <v>0</v>
      </c>
    </row>
    <row r="1595" spans="1:11" ht="15.75" customHeight="1" x14ac:dyDescent="0.25">
      <c r="A1595" s="1">
        <v>831</v>
      </c>
      <c r="B1595" s="101" t="str">
        <f>IF('proje ve personel bilgileri'!A844&lt;&gt;0,('proje ve personel bilgileri'!A844)," ")</f>
        <v xml:space="preserve"> </v>
      </c>
      <c r="C1595" s="105"/>
      <c r="D1595" s="296"/>
      <c r="E1595" s="296"/>
      <c r="F1595" s="296"/>
      <c r="G1595" s="296"/>
      <c r="H1595" s="296"/>
      <c r="I1595" s="296"/>
      <c r="J1595" s="296"/>
      <c r="K1595" s="104">
        <f t="shared" si="92"/>
        <v>0</v>
      </c>
    </row>
    <row r="1596" spans="1:11" ht="15.75" customHeight="1" x14ac:dyDescent="0.25">
      <c r="A1596" s="2">
        <v>832</v>
      </c>
      <c r="B1596" s="101" t="str">
        <f>IF('proje ve personel bilgileri'!A845&lt;&gt;0,('proje ve personel bilgileri'!A845)," ")</f>
        <v xml:space="preserve"> </v>
      </c>
      <c r="C1596" s="105"/>
      <c r="D1596" s="296"/>
      <c r="E1596" s="296"/>
      <c r="F1596" s="296"/>
      <c r="G1596" s="296"/>
      <c r="H1596" s="296"/>
      <c r="I1596" s="296"/>
      <c r="J1596" s="296"/>
      <c r="K1596" s="104">
        <f t="shared" si="92"/>
        <v>0</v>
      </c>
    </row>
    <row r="1597" spans="1:11" ht="15.75" customHeight="1" x14ac:dyDescent="0.25">
      <c r="A1597" s="1">
        <v>833</v>
      </c>
      <c r="B1597" s="101" t="str">
        <f>IF('proje ve personel bilgileri'!A846&lt;&gt;0,('proje ve personel bilgileri'!A846)," ")</f>
        <v xml:space="preserve"> </v>
      </c>
      <c r="C1597" s="105"/>
      <c r="D1597" s="296"/>
      <c r="E1597" s="296"/>
      <c r="F1597" s="296"/>
      <c r="G1597" s="296"/>
      <c r="H1597" s="296"/>
      <c r="I1597" s="296"/>
      <c r="J1597" s="296"/>
      <c r="K1597" s="104">
        <f t="shared" si="92"/>
        <v>0</v>
      </c>
    </row>
    <row r="1598" spans="1:11" ht="15.75" customHeight="1" x14ac:dyDescent="0.25">
      <c r="A1598" s="2">
        <v>834</v>
      </c>
      <c r="B1598" s="101" t="str">
        <f>IF('proje ve personel bilgileri'!A847&lt;&gt;0,('proje ve personel bilgileri'!A847)," ")</f>
        <v xml:space="preserve"> </v>
      </c>
      <c r="C1598" s="105"/>
      <c r="D1598" s="296"/>
      <c r="E1598" s="296"/>
      <c r="F1598" s="296"/>
      <c r="G1598" s="296"/>
      <c r="H1598" s="296"/>
      <c r="I1598" s="296"/>
      <c r="J1598" s="296"/>
      <c r="K1598" s="104">
        <f t="shared" si="92"/>
        <v>0</v>
      </c>
    </row>
    <row r="1599" spans="1:11" ht="15.75" customHeight="1" x14ac:dyDescent="0.25">
      <c r="A1599" s="1">
        <v>835</v>
      </c>
      <c r="B1599" s="101" t="str">
        <f>IF('proje ve personel bilgileri'!A848&lt;&gt;0,('proje ve personel bilgileri'!A848)," ")</f>
        <v xml:space="preserve"> </v>
      </c>
      <c r="C1599" s="105"/>
      <c r="D1599" s="296"/>
      <c r="E1599" s="296"/>
      <c r="F1599" s="296"/>
      <c r="G1599" s="296"/>
      <c r="H1599" s="296"/>
      <c r="I1599" s="296"/>
      <c r="J1599" s="296"/>
      <c r="K1599" s="104">
        <f t="shared" si="92"/>
        <v>0</v>
      </c>
    </row>
    <row r="1600" spans="1:11" ht="15.75" customHeight="1" x14ac:dyDescent="0.25">
      <c r="A1600" s="2">
        <v>836</v>
      </c>
      <c r="B1600" s="101" t="str">
        <f>IF('proje ve personel bilgileri'!A849&lt;&gt;0,('proje ve personel bilgileri'!A849)," ")</f>
        <v xml:space="preserve"> </v>
      </c>
      <c r="C1600" s="105"/>
      <c r="D1600" s="296"/>
      <c r="E1600" s="296"/>
      <c r="F1600" s="296"/>
      <c r="G1600" s="296"/>
      <c r="H1600" s="296"/>
      <c r="I1600" s="296"/>
      <c r="J1600" s="296"/>
      <c r="K1600" s="104">
        <f t="shared" si="92"/>
        <v>0</v>
      </c>
    </row>
    <row r="1601" spans="1:11" ht="15.75" customHeight="1" x14ac:dyDescent="0.25">
      <c r="A1601" s="1">
        <v>837</v>
      </c>
      <c r="B1601" s="101" t="str">
        <f>IF('proje ve personel bilgileri'!A850&lt;&gt;0,('proje ve personel bilgileri'!A850)," ")</f>
        <v xml:space="preserve"> </v>
      </c>
      <c r="C1601" s="105"/>
      <c r="D1601" s="296"/>
      <c r="E1601" s="296"/>
      <c r="F1601" s="296"/>
      <c r="G1601" s="296"/>
      <c r="H1601" s="296"/>
      <c r="I1601" s="296"/>
      <c r="J1601" s="296"/>
      <c r="K1601" s="104">
        <f t="shared" si="92"/>
        <v>0</v>
      </c>
    </row>
    <row r="1602" spans="1:11" ht="15.75" customHeight="1" x14ac:dyDescent="0.25">
      <c r="A1602" s="2">
        <v>838</v>
      </c>
      <c r="B1602" s="101" t="str">
        <f>IF('proje ve personel bilgileri'!A851&lt;&gt;0,('proje ve personel bilgileri'!A851)," ")</f>
        <v xml:space="preserve"> </v>
      </c>
      <c r="C1602" s="105"/>
      <c r="D1602" s="296"/>
      <c r="E1602" s="296"/>
      <c r="F1602" s="296"/>
      <c r="G1602" s="296"/>
      <c r="H1602" s="296"/>
      <c r="I1602" s="296"/>
      <c r="J1602" s="296"/>
      <c r="K1602" s="104">
        <f t="shared" si="92"/>
        <v>0</v>
      </c>
    </row>
    <row r="1603" spans="1:11" ht="15.75" customHeight="1" x14ac:dyDescent="0.25">
      <c r="A1603" s="1">
        <v>839</v>
      </c>
      <c r="B1603" s="101" t="str">
        <f>IF('proje ve personel bilgileri'!A852&lt;&gt;0,('proje ve personel bilgileri'!A852)," ")</f>
        <v xml:space="preserve"> </v>
      </c>
      <c r="C1603" s="105"/>
      <c r="D1603" s="296"/>
      <c r="E1603" s="296"/>
      <c r="F1603" s="296"/>
      <c r="G1603" s="296"/>
      <c r="H1603" s="296"/>
      <c r="I1603" s="296"/>
      <c r="J1603" s="296"/>
      <c r="K1603" s="104">
        <f t="shared" si="92"/>
        <v>0</v>
      </c>
    </row>
    <row r="1604" spans="1:11" ht="15.75" customHeight="1" x14ac:dyDescent="0.25">
      <c r="A1604" s="2">
        <v>840</v>
      </c>
      <c r="B1604" s="101" t="str">
        <f>IF('proje ve personel bilgileri'!A853&lt;&gt;0,('proje ve personel bilgileri'!A853)," ")</f>
        <v xml:space="preserve"> </v>
      </c>
      <c r="C1604" s="105"/>
      <c r="D1604" s="296"/>
      <c r="E1604" s="296"/>
      <c r="F1604" s="296"/>
      <c r="G1604" s="296"/>
      <c r="H1604" s="296"/>
      <c r="I1604" s="296"/>
      <c r="J1604" s="296"/>
      <c r="K1604" s="104">
        <f t="shared" si="92"/>
        <v>0</v>
      </c>
    </row>
    <row r="1605" spans="1:11" ht="15.75" customHeight="1" x14ac:dyDescent="0.25">
      <c r="A1605" s="1">
        <v>841</v>
      </c>
      <c r="B1605" s="101" t="str">
        <f>IF('proje ve personel bilgileri'!A854&lt;&gt;0,('proje ve personel bilgileri'!A854)," ")</f>
        <v xml:space="preserve"> </v>
      </c>
      <c r="C1605" s="105"/>
      <c r="D1605" s="296"/>
      <c r="E1605" s="296"/>
      <c r="F1605" s="296"/>
      <c r="G1605" s="296"/>
      <c r="H1605" s="296"/>
      <c r="I1605" s="296"/>
      <c r="J1605" s="296"/>
      <c r="K1605" s="104">
        <f t="shared" si="92"/>
        <v>0</v>
      </c>
    </row>
    <row r="1606" spans="1:11" ht="15.75" customHeight="1" x14ac:dyDescent="0.25">
      <c r="A1606" s="2">
        <v>842</v>
      </c>
      <c r="B1606" s="101" t="str">
        <f>IF('proje ve personel bilgileri'!A855&lt;&gt;0,('proje ve personel bilgileri'!A855)," ")</f>
        <v xml:space="preserve"> </v>
      </c>
      <c r="C1606" s="105"/>
      <c r="D1606" s="296"/>
      <c r="E1606" s="296"/>
      <c r="F1606" s="296"/>
      <c r="G1606" s="296"/>
      <c r="H1606" s="296"/>
      <c r="I1606" s="296"/>
      <c r="J1606" s="296"/>
      <c r="K1606" s="104">
        <f t="shared" si="92"/>
        <v>0</v>
      </c>
    </row>
    <row r="1607" spans="1:11" ht="15.75" customHeight="1" x14ac:dyDescent="0.25">
      <c r="A1607" s="1">
        <v>843</v>
      </c>
      <c r="B1607" s="101" t="str">
        <f>IF('proje ve personel bilgileri'!A856&lt;&gt;0,('proje ve personel bilgileri'!A856)," ")</f>
        <v xml:space="preserve"> </v>
      </c>
      <c r="C1607" s="105"/>
      <c r="D1607" s="296"/>
      <c r="E1607" s="296"/>
      <c r="F1607" s="296"/>
      <c r="G1607" s="296"/>
      <c r="H1607" s="296"/>
      <c r="I1607" s="296"/>
      <c r="J1607" s="296"/>
      <c r="K1607" s="104">
        <f t="shared" si="92"/>
        <v>0</v>
      </c>
    </row>
    <row r="1608" spans="1:11" ht="15.75" customHeight="1" x14ac:dyDescent="0.25">
      <c r="A1608" s="2">
        <v>844</v>
      </c>
      <c r="B1608" s="101" t="str">
        <f>IF('proje ve personel bilgileri'!A857&lt;&gt;0,('proje ve personel bilgileri'!A857)," ")</f>
        <v xml:space="preserve"> </v>
      </c>
      <c r="C1608" s="105"/>
      <c r="D1608" s="296"/>
      <c r="E1608" s="296"/>
      <c r="F1608" s="296"/>
      <c r="G1608" s="296"/>
      <c r="H1608" s="296"/>
      <c r="I1608" s="296"/>
      <c r="J1608" s="296"/>
      <c r="K1608" s="104">
        <f t="shared" si="92"/>
        <v>0</v>
      </c>
    </row>
    <row r="1609" spans="1:11" ht="15.75" customHeight="1" x14ac:dyDescent="0.25">
      <c r="A1609" s="1">
        <v>845</v>
      </c>
      <c r="B1609" s="101" t="str">
        <f>IF('proje ve personel bilgileri'!A858&lt;&gt;0,('proje ve personel bilgileri'!A858)," ")</f>
        <v xml:space="preserve"> </v>
      </c>
      <c r="C1609" s="105"/>
      <c r="D1609" s="296"/>
      <c r="E1609" s="296"/>
      <c r="F1609" s="296"/>
      <c r="G1609" s="296"/>
      <c r="H1609" s="296"/>
      <c r="I1609" s="296"/>
      <c r="J1609" s="296"/>
      <c r="K1609" s="104">
        <f t="shared" si="92"/>
        <v>0</v>
      </c>
    </row>
    <row r="1610" spans="1:11" ht="15" customHeight="1" x14ac:dyDescent="0.25">
      <c r="A1610" s="2">
        <v>846</v>
      </c>
      <c r="B1610" s="101" t="str">
        <f>IF('proje ve personel bilgileri'!A859&lt;&gt;0,('proje ve personel bilgileri'!A859)," ")</f>
        <v xml:space="preserve"> </v>
      </c>
      <c r="C1610" s="105"/>
      <c r="D1610" s="296"/>
      <c r="E1610" s="296"/>
      <c r="F1610" s="296"/>
      <c r="G1610" s="296"/>
      <c r="H1610" s="296"/>
      <c r="I1610" s="296"/>
      <c r="J1610" s="296"/>
      <c r="K1610" s="104">
        <f t="shared" si="92"/>
        <v>0</v>
      </c>
    </row>
    <row r="1611" spans="1:11" ht="15.75" customHeight="1" x14ac:dyDescent="0.25">
      <c r="A1611" s="341" t="s">
        <v>99</v>
      </c>
      <c r="B1611" s="342"/>
      <c r="C1611" s="7" t="str">
        <f t="shared" ref="C1611:J1611" si="93">IF($K$28&lt;&gt;0,SUM(C1593:C1610)," ")</f>
        <v xml:space="preserve"> </v>
      </c>
      <c r="D1611" s="8" t="str">
        <f t="shared" si="93"/>
        <v xml:space="preserve"> </v>
      </c>
      <c r="E1611" s="8" t="str">
        <f t="shared" si="93"/>
        <v xml:space="preserve"> </v>
      </c>
      <c r="F1611" s="8" t="str">
        <f t="shared" si="93"/>
        <v xml:space="preserve"> </v>
      </c>
      <c r="G1611" s="8" t="str">
        <f t="shared" si="93"/>
        <v xml:space="preserve"> </v>
      </c>
      <c r="H1611" s="8" t="str">
        <f t="shared" si="93"/>
        <v xml:space="preserve"> </v>
      </c>
      <c r="I1611" s="8" t="str">
        <f t="shared" si="93"/>
        <v xml:space="preserve"> </v>
      </c>
      <c r="J1611" s="8" t="str">
        <f t="shared" si="93"/>
        <v xml:space="preserve"> </v>
      </c>
      <c r="K1611" s="9">
        <f>SUM(K1593:K1610)+K1577</f>
        <v>0</v>
      </c>
    </row>
    <row r="1612" spans="1:11" ht="15" customHeight="1" x14ac:dyDescent="0.25">
      <c r="A1612" s="300"/>
    </row>
    <row r="1613" spans="1:11" ht="15" customHeight="1" x14ac:dyDescent="0.25">
      <c r="A1613" s="332" t="s">
        <v>100</v>
      </c>
      <c r="B1613" s="332"/>
      <c r="C1613" s="332"/>
      <c r="D1613" s="332"/>
      <c r="E1613" s="332"/>
      <c r="F1613" s="332"/>
      <c r="G1613" s="332"/>
      <c r="H1613" s="332"/>
      <c r="I1613" s="332"/>
      <c r="J1613" s="332"/>
      <c r="K1613" s="332"/>
    </row>
    <row r="1614" spans="1:11" ht="15" customHeight="1" x14ac:dyDescent="0.25">
      <c r="A1614" s="51"/>
    </row>
    <row r="1615" spans="1:11" ht="15" customHeight="1" x14ac:dyDescent="0.25">
      <c r="A1615" s="298" t="s">
        <v>101</v>
      </c>
    </row>
    <row r="1616" spans="1:11" ht="15" customHeight="1" x14ac:dyDescent="0.25">
      <c r="C1616" s="298" t="s">
        <v>102</v>
      </c>
      <c r="E1616" s="298" t="s">
        <v>103</v>
      </c>
    </row>
    <row r="1620" spans="1:11" ht="15.75" customHeight="1" x14ac:dyDescent="0.25">
      <c r="A1620" s="348" t="s">
        <v>85</v>
      </c>
      <c r="B1620" s="348"/>
      <c r="C1620" s="348"/>
      <c r="D1620" s="348"/>
      <c r="E1620" s="348"/>
      <c r="F1620" s="348"/>
      <c r="G1620" s="348"/>
      <c r="H1620" s="348"/>
      <c r="I1620" s="348"/>
      <c r="J1620" s="348"/>
      <c r="K1620" s="348"/>
    </row>
    <row r="1621" spans="1:11" ht="15" customHeight="1" x14ac:dyDescent="0.25">
      <c r="A1621" s="70"/>
      <c r="B1621" s="70"/>
      <c r="C1621" s="70"/>
      <c r="D1621" s="70"/>
      <c r="E1621" s="70"/>
      <c r="F1621" s="78">
        <f>'proje ve personel bilgileri'!$B$5</f>
        <v>0</v>
      </c>
      <c r="G1621" s="72">
        <f>IF('proje ve personel bilgileri'!$B$6=1,"/ Şubat ayına aittir.",(IF('proje ve personel bilgileri'!$B$6=2,"/ Ağustos ayına aittir.",0)))</f>
        <v>0</v>
      </c>
      <c r="H1621" s="70"/>
      <c r="I1621" s="70"/>
      <c r="J1621" s="70"/>
      <c r="K1621" s="70"/>
    </row>
    <row r="1622" spans="1:11" ht="18.75" customHeight="1" x14ac:dyDescent="0.25">
      <c r="K1622" s="4" t="s">
        <v>86</v>
      </c>
    </row>
    <row r="1623" spans="1:11" ht="15.75" customHeight="1" x14ac:dyDescent="0.25">
      <c r="A1623" s="349" t="s">
        <v>2</v>
      </c>
      <c r="B1623" s="350"/>
      <c r="C1623" s="351">
        <f>'proje ve personel bilgileri'!$B$2</f>
        <v>0</v>
      </c>
      <c r="D1623" s="352"/>
      <c r="E1623" s="352"/>
      <c r="F1623" s="352"/>
      <c r="G1623" s="352"/>
      <c r="H1623" s="352"/>
      <c r="I1623" s="352"/>
      <c r="J1623" s="352"/>
      <c r="K1623" s="353"/>
    </row>
    <row r="1624" spans="1:11" ht="15.75" customHeight="1" x14ac:dyDescent="0.25">
      <c r="A1624" s="354" t="s">
        <v>4</v>
      </c>
      <c r="B1624" s="355"/>
      <c r="C1624" s="356">
        <f>'proje ve personel bilgileri'!$B$3</f>
        <v>0</v>
      </c>
      <c r="D1624" s="357"/>
      <c r="E1624" s="357"/>
      <c r="F1624" s="357"/>
      <c r="G1624" s="357"/>
      <c r="H1624" s="357"/>
      <c r="I1624" s="357"/>
      <c r="J1624" s="357"/>
      <c r="K1624" s="358"/>
    </row>
    <row r="1625" spans="1:11" ht="15" customHeight="1" x14ac:dyDescent="0.25">
      <c r="A1625" s="343" t="s">
        <v>87</v>
      </c>
      <c r="B1625" s="343" t="s">
        <v>15</v>
      </c>
      <c r="C1625" s="343" t="s">
        <v>88</v>
      </c>
      <c r="D1625" s="344" t="s">
        <v>89</v>
      </c>
      <c r="E1625" s="346"/>
      <c r="F1625" s="347"/>
      <c r="G1625" s="343" t="s">
        <v>90</v>
      </c>
      <c r="H1625" s="333" t="s">
        <v>91</v>
      </c>
      <c r="I1625" s="333" t="s">
        <v>92</v>
      </c>
      <c r="J1625" s="333" t="s">
        <v>93</v>
      </c>
      <c r="K1625" s="336" t="s">
        <v>94</v>
      </c>
    </row>
    <row r="1626" spans="1:11" ht="15.75" customHeight="1" x14ac:dyDescent="0.25">
      <c r="A1626" s="338"/>
      <c r="B1626" s="338"/>
      <c r="C1626" s="338"/>
      <c r="D1626" s="345"/>
      <c r="E1626" s="339" t="s">
        <v>95</v>
      </c>
      <c r="F1626" s="340"/>
      <c r="G1626" s="338"/>
      <c r="H1626" s="334"/>
      <c r="I1626" s="334"/>
      <c r="J1626" s="334"/>
      <c r="K1626" s="337"/>
    </row>
    <row r="1627" spans="1:11" ht="60.75" customHeight="1" x14ac:dyDescent="0.25">
      <c r="A1627" s="338"/>
      <c r="B1627" s="338"/>
      <c r="C1627" s="338"/>
      <c r="D1627" s="345"/>
      <c r="E1627" s="5" t="s">
        <v>106</v>
      </c>
      <c r="F1627" s="5" t="s">
        <v>97</v>
      </c>
      <c r="G1627" s="338"/>
      <c r="H1627" s="334"/>
      <c r="I1627" s="335"/>
      <c r="J1627" s="335"/>
      <c r="K1627" s="338"/>
    </row>
    <row r="1628" spans="1:11" ht="15.75" customHeight="1" x14ac:dyDescent="0.25">
      <c r="A1628" s="338"/>
      <c r="B1628" s="338"/>
      <c r="C1628" s="338"/>
      <c r="D1628" s="345"/>
      <c r="E1628" s="6" t="s">
        <v>98</v>
      </c>
      <c r="F1628" s="6" t="s">
        <v>98</v>
      </c>
      <c r="G1628" s="294" t="s">
        <v>98</v>
      </c>
      <c r="H1628" s="294" t="s">
        <v>98</v>
      </c>
      <c r="I1628" s="297" t="s">
        <v>98</v>
      </c>
      <c r="J1628" s="6" t="s">
        <v>98</v>
      </c>
      <c r="K1628" s="338"/>
    </row>
    <row r="1629" spans="1:11" ht="15.75" customHeight="1" x14ac:dyDescent="0.25">
      <c r="A1629" s="1">
        <v>847</v>
      </c>
      <c r="B1629" s="101" t="str">
        <f>IF('proje ve personel bilgileri'!A860&lt;&gt;0,('proje ve personel bilgileri'!A860)," ")</f>
        <v xml:space="preserve"> </v>
      </c>
      <c r="C1629" s="102"/>
      <c r="D1629" s="103"/>
      <c r="E1629" s="103"/>
      <c r="F1629" s="103"/>
      <c r="G1629" s="103"/>
      <c r="H1629" s="103"/>
      <c r="I1629" s="103"/>
      <c r="J1629" s="103"/>
      <c r="K1629" s="104">
        <f t="shared" ref="K1629:K1646" si="94">IF(D1629&lt;&gt;0,SUM(D1629+E1629+F1629+G1629-H1629-I1629-J1629),0)</f>
        <v>0</v>
      </c>
    </row>
    <row r="1630" spans="1:11" ht="15.75" customHeight="1" x14ac:dyDescent="0.25">
      <c r="A1630" s="2">
        <v>848</v>
      </c>
      <c r="B1630" s="101" t="str">
        <f>IF('proje ve personel bilgileri'!A861&lt;&gt;0,('proje ve personel bilgileri'!A861)," ")</f>
        <v xml:space="preserve"> </v>
      </c>
      <c r="C1630" s="105"/>
      <c r="D1630" s="296"/>
      <c r="E1630" s="296"/>
      <c r="F1630" s="296"/>
      <c r="G1630" s="296"/>
      <c r="H1630" s="296"/>
      <c r="I1630" s="296"/>
      <c r="J1630" s="296"/>
      <c r="K1630" s="104">
        <f t="shared" si="94"/>
        <v>0</v>
      </c>
    </row>
    <row r="1631" spans="1:11" ht="15.75" customHeight="1" x14ac:dyDescent="0.25">
      <c r="A1631" s="1">
        <v>849</v>
      </c>
      <c r="B1631" s="101" t="str">
        <f>IF('proje ve personel bilgileri'!A862&lt;&gt;0,('proje ve personel bilgileri'!A862)," ")</f>
        <v xml:space="preserve"> </v>
      </c>
      <c r="C1631" s="105"/>
      <c r="D1631" s="296"/>
      <c r="E1631" s="296"/>
      <c r="F1631" s="296"/>
      <c r="G1631" s="296"/>
      <c r="H1631" s="296"/>
      <c r="I1631" s="296"/>
      <c r="J1631" s="296"/>
      <c r="K1631" s="104">
        <f t="shared" si="94"/>
        <v>0</v>
      </c>
    </row>
    <row r="1632" spans="1:11" ht="15.75" customHeight="1" x14ac:dyDescent="0.25">
      <c r="A1632" s="2">
        <v>850</v>
      </c>
      <c r="B1632" s="101" t="str">
        <f>IF('proje ve personel bilgileri'!A863&lt;&gt;0,('proje ve personel bilgileri'!A863)," ")</f>
        <v xml:space="preserve"> </v>
      </c>
      <c r="C1632" s="105"/>
      <c r="D1632" s="296"/>
      <c r="E1632" s="296"/>
      <c r="F1632" s="296"/>
      <c r="G1632" s="296"/>
      <c r="H1632" s="296"/>
      <c r="I1632" s="296"/>
      <c r="J1632" s="296"/>
      <c r="K1632" s="104">
        <f t="shared" si="94"/>
        <v>0</v>
      </c>
    </row>
    <row r="1633" spans="1:11" ht="15.75" customHeight="1" x14ac:dyDescent="0.25">
      <c r="A1633" s="1">
        <v>851</v>
      </c>
      <c r="B1633" s="101" t="str">
        <f>IF('proje ve personel bilgileri'!A864&lt;&gt;0,('proje ve personel bilgileri'!A864)," ")</f>
        <v xml:space="preserve"> </v>
      </c>
      <c r="C1633" s="105"/>
      <c r="D1633" s="296"/>
      <c r="E1633" s="296"/>
      <c r="F1633" s="296"/>
      <c r="G1633" s="296"/>
      <c r="H1633" s="296"/>
      <c r="I1633" s="296"/>
      <c r="J1633" s="296"/>
      <c r="K1633" s="104">
        <f t="shared" si="94"/>
        <v>0</v>
      </c>
    </row>
    <row r="1634" spans="1:11" ht="15.75" customHeight="1" x14ac:dyDescent="0.25">
      <c r="A1634" s="2">
        <v>852</v>
      </c>
      <c r="B1634" s="101" t="str">
        <f>IF('proje ve personel bilgileri'!A865&lt;&gt;0,('proje ve personel bilgileri'!A865)," ")</f>
        <v xml:space="preserve"> </v>
      </c>
      <c r="C1634" s="105"/>
      <c r="D1634" s="296"/>
      <c r="E1634" s="296"/>
      <c r="F1634" s="296"/>
      <c r="G1634" s="296"/>
      <c r="H1634" s="296"/>
      <c r="I1634" s="296"/>
      <c r="J1634" s="296"/>
      <c r="K1634" s="104">
        <f t="shared" si="94"/>
        <v>0</v>
      </c>
    </row>
    <row r="1635" spans="1:11" ht="15.75" customHeight="1" x14ac:dyDescent="0.25">
      <c r="A1635" s="1">
        <v>853</v>
      </c>
      <c r="B1635" s="101" t="str">
        <f>IF('proje ve personel bilgileri'!A866&lt;&gt;0,('proje ve personel bilgileri'!A866)," ")</f>
        <v xml:space="preserve"> </v>
      </c>
      <c r="C1635" s="105"/>
      <c r="D1635" s="296"/>
      <c r="E1635" s="296"/>
      <c r="F1635" s="296"/>
      <c r="G1635" s="296"/>
      <c r="H1635" s="296"/>
      <c r="I1635" s="296"/>
      <c r="J1635" s="296"/>
      <c r="K1635" s="104">
        <f t="shared" si="94"/>
        <v>0</v>
      </c>
    </row>
    <row r="1636" spans="1:11" ht="15.75" customHeight="1" x14ac:dyDescent="0.25">
      <c r="A1636" s="2">
        <v>854</v>
      </c>
      <c r="B1636" s="101" t="str">
        <f>IF('proje ve personel bilgileri'!A867&lt;&gt;0,('proje ve personel bilgileri'!A867)," ")</f>
        <v xml:space="preserve"> </v>
      </c>
      <c r="C1636" s="105"/>
      <c r="D1636" s="296"/>
      <c r="E1636" s="296"/>
      <c r="F1636" s="296"/>
      <c r="G1636" s="296"/>
      <c r="H1636" s="296"/>
      <c r="I1636" s="296"/>
      <c r="J1636" s="296"/>
      <c r="K1636" s="104">
        <f t="shared" si="94"/>
        <v>0</v>
      </c>
    </row>
    <row r="1637" spans="1:11" ht="15.75" customHeight="1" x14ac:dyDescent="0.25">
      <c r="A1637" s="1">
        <v>855</v>
      </c>
      <c r="B1637" s="101" t="str">
        <f>IF('proje ve personel bilgileri'!A868&lt;&gt;0,('proje ve personel bilgileri'!A868)," ")</f>
        <v xml:space="preserve"> </v>
      </c>
      <c r="C1637" s="105"/>
      <c r="D1637" s="296"/>
      <c r="E1637" s="296"/>
      <c r="F1637" s="296"/>
      <c r="G1637" s="296"/>
      <c r="H1637" s="296"/>
      <c r="I1637" s="296"/>
      <c r="J1637" s="296"/>
      <c r="K1637" s="104">
        <f t="shared" si="94"/>
        <v>0</v>
      </c>
    </row>
    <row r="1638" spans="1:11" ht="15.75" customHeight="1" x14ac:dyDescent="0.25">
      <c r="A1638" s="2">
        <v>856</v>
      </c>
      <c r="B1638" s="101" t="str">
        <f>IF('proje ve personel bilgileri'!A869&lt;&gt;0,('proje ve personel bilgileri'!A869)," ")</f>
        <v xml:space="preserve"> </v>
      </c>
      <c r="C1638" s="105"/>
      <c r="D1638" s="296"/>
      <c r="E1638" s="296"/>
      <c r="F1638" s="296"/>
      <c r="G1638" s="296"/>
      <c r="H1638" s="296"/>
      <c r="I1638" s="296"/>
      <c r="J1638" s="296"/>
      <c r="K1638" s="104">
        <f t="shared" si="94"/>
        <v>0</v>
      </c>
    </row>
    <row r="1639" spans="1:11" ht="15.75" customHeight="1" x14ac:dyDescent="0.25">
      <c r="A1639" s="1">
        <v>857</v>
      </c>
      <c r="B1639" s="101" t="str">
        <f>IF('proje ve personel bilgileri'!A870&lt;&gt;0,('proje ve personel bilgileri'!A870)," ")</f>
        <v xml:space="preserve"> </v>
      </c>
      <c r="C1639" s="105"/>
      <c r="D1639" s="296"/>
      <c r="E1639" s="296"/>
      <c r="F1639" s="296"/>
      <c r="G1639" s="296"/>
      <c r="H1639" s="296"/>
      <c r="I1639" s="296"/>
      <c r="J1639" s="296"/>
      <c r="K1639" s="104">
        <f t="shared" si="94"/>
        <v>0</v>
      </c>
    </row>
    <row r="1640" spans="1:11" ht="15.75" customHeight="1" x14ac:dyDescent="0.25">
      <c r="A1640" s="2">
        <v>858</v>
      </c>
      <c r="B1640" s="101" t="str">
        <f>IF('proje ve personel bilgileri'!A871&lt;&gt;0,('proje ve personel bilgileri'!A871)," ")</f>
        <v xml:space="preserve"> </v>
      </c>
      <c r="C1640" s="105"/>
      <c r="D1640" s="296"/>
      <c r="E1640" s="296"/>
      <c r="F1640" s="296"/>
      <c r="G1640" s="296"/>
      <c r="H1640" s="296"/>
      <c r="I1640" s="296"/>
      <c r="J1640" s="296"/>
      <c r="K1640" s="104">
        <f t="shared" si="94"/>
        <v>0</v>
      </c>
    </row>
    <row r="1641" spans="1:11" ht="15.75" customHeight="1" x14ac:dyDescent="0.25">
      <c r="A1641" s="1">
        <v>859</v>
      </c>
      <c r="B1641" s="101" t="str">
        <f>IF('proje ve personel bilgileri'!A872&lt;&gt;0,('proje ve personel bilgileri'!A872)," ")</f>
        <v xml:space="preserve"> </v>
      </c>
      <c r="C1641" s="105"/>
      <c r="D1641" s="296"/>
      <c r="E1641" s="296"/>
      <c r="F1641" s="296"/>
      <c r="G1641" s="296"/>
      <c r="H1641" s="296"/>
      <c r="I1641" s="296"/>
      <c r="J1641" s="296"/>
      <c r="K1641" s="104">
        <f t="shared" si="94"/>
        <v>0</v>
      </c>
    </row>
    <row r="1642" spans="1:11" ht="15.75" customHeight="1" x14ac:dyDescent="0.25">
      <c r="A1642" s="2">
        <v>860</v>
      </c>
      <c r="B1642" s="101" t="str">
        <f>IF('proje ve personel bilgileri'!A873&lt;&gt;0,('proje ve personel bilgileri'!A873)," ")</f>
        <v xml:space="preserve"> </v>
      </c>
      <c r="C1642" s="105"/>
      <c r="D1642" s="296"/>
      <c r="E1642" s="296"/>
      <c r="F1642" s="296"/>
      <c r="G1642" s="296"/>
      <c r="H1642" s="296"/>
      <c r="I1642" s="296"/>
      <c r="J1642" s="296"/>
      <c r="K1642" s="104">
        <f t="shared" si="94"/>
        <v>0</v>
      </c>
    </row>
    <row r="1643" spans="1:11" ht="15.75" customHeight="1" x14ac:dyDescent="0.25">
      <c r="A1643" s="1">
        <v>861</v>
      </c>
      <c r="B1643" s="101" t="str">
        <f>IF('proje ve personel bilgileri'!A874&lt;&gt;0,('proje ve personel bilgileri'!A874)," ")</f>
        <v xml:space="preserve"> </v>
      </c>
      <c r="C1643" s="105"/>
      <c r="D1643" s="296"/>
      <c r="E1643" s="296"/>
      <c r="F1643" s="296"/>
      <c r="G1643" s="296"/>
      <c r="H1643" s="296"/>
      <c r="I1643" s="296"/>
      <c r="J1643" s="296"/>
      <c r="K1643" s="104">
        <f t="shared" si="94"/>
        <v>0</v>
      </c>
    </row>
    <row r="1644" spans="1:11" ht="15.75" customHeight="1" x14ac:dyDescent="0.25">
      <c r="A1644" s="2">
        <v>862</v>
      </c>
      <c r="B1644" s="101" t="str">
        <f>IF('proje ve personel bilgileri'!A875&lt;&gt;0,('proje ve personel bilgileri'!A875)," ")</f>
        <v xml:space="preserve"> </v>
      </c>
      <c r="C1644" s="105"/>
      <c r="D1644" s="296"/>
      <c r="E1644" s="296"/>
      <c r="F1644" s="296"/>
      <c r="G1644" s="296"/>
      <c r="H1644" s="296"/>
      <c r="I1644" s="296"/>
      <c r="J1644" s="296"/>
      <c r="K1644" s="104">
        <f t="shared" si="94"/>
        <v>0</v>
      </c>
    </row>
    <row r="1645" spans="1:11" ht="15.75" customHeight="1" x14ac:dyDescent="0.25">
      <c r="A1645" s="1">
        <v>863</v>
      </c>
      <c r="B1645" s="101" t="str">
        <f>IF('proje ve personel bilgileri'!A876&lt;&gt;0,('proje ve personel bilgileri'!A876)," ")</f>
        <v xml:space="preserve"> </v>
      </c>
      <c r="C1645" s="105"/>
      <c r="D1645" s="296"/>
      <c r="E1645" s="296"/>
      <c r="F1645" s="296"/>
      <c r="G1645" s="296"/>
      <c r="H1645" s="296"/>
      <c r="I1645" s="296"/>
      <c r="J1645" s="296"/>
      <c r="K1645" s="104">
        <f t="shared" si="94"/>
        <v>0</v>
      </c>
    </row>
    <row r="1646" spans="1:11" ht="15" customHeight="1" x14ac:dyDescent="0.25">
      <c r="A1646" s="2">
        <v>864</v>
      </c>
      <c r="B1646" s="101" t="str">
        <f>IF('proje ve personel bilgileri'!A877&lt;&gt;0,('proje ve personel bilgileri'!A877)," ")</f>
        <v xml:space="preserve"> </v>
      </c>
      <c r="C1646" s="105"/>
      <c r="D1646" s="296"/>
      <c r="E1646" s="296"/>
      <c r="F1646" s="296"/>
      <c r="G1646" s="296"/>
      <c r="H1646" s="296"/>
      <c r="I1646" s="296"/>
      <c r="J1646" s="296"/>
      <c r="K1646" s="104">
        <f t="shared" si="94"/>
        <v>0</v>
      </c>
    </row>
    <row r="1647" spans="1:11" ht="15.75" customHeight="1" x14ac:dyDescent="0.25">
      <c r="A1647" s="341" t="s">
        <v>99</v>
      </c>
      <c r="B1647" s="342"/>
      <c r="C1647" s="7" t="str">
        <f t="shared" ref="C1647:J1647" si="95">IF($K$28&lt;&gt;0,SUM(C1629:C1646)," ")</f>
        <v xml:space="preserve"> </v>
      </c>
      <c r="D1647" s="8" t="str">
        <f t="shared" si="95"/>
        <v xml:space="preserve"> </v>
      </c>
      <c r="E1647" s="8" t="str">
        <f t="shared" si="95"/>
        <v xml:space="preserve"> </v>
      </c>
      <c r="F1647" s="8" t="str">
        <f t="shared" si="95"/>
        <v xml:space="preserve"> </v>
      </c>
      <c r="G1647" s="8" t="str">
        <f t="shared" si="95"/>
        <v xml:space="preserve"> </v>
      </c>
      <c r="H1647" s="8" t="str">
        <f t="shared" si="95"/>
        <v xml:space="preserve"> </v>
      </c>
      <c r="I1647" s="8" t="str">
        <f t="shared" si="95"/>
        <v xml:space="preserve"> </v>
      </c>
      <c r="J1647" s="8" t="str">
        <f t="shared" si="95"/>
        <v xml:space="preserve"> </v>
      </c>
      <c r="K1647" s="9">
        <f>SUM(K1629:K1646)+K1611</f>
        <v>0</v>
      </c>
    </row>
    <row r="1648" spans="1:11" ht="15" customHeight="1" x14ac:dyDescent="0.25">
      <c r="A1648" s="300"/>
    </row>
    <row r="1649" spans="1:11" ht="15" customHeight="1" x14ac:dyDescent="0.25">
      <c r="A1649" s="332" t="s">
        <v>100</v>
      </c>
      <c r="B1649" s="332"/>
      <c r="C1649" s="332"/>
      <c r="D1649" s="332"/>
      <c r="E1649" s="332"/>
      <c r="F1649" s="332"/>
      <c r="G1649" s="332"/>
      <c r="H1649" s="332"/>
      <c r="I1649" s="332"/>
      <c r="J1649" s="332"/>
      <c r="K1649" s="332"/>
    </row>
    <row r="1650" spans="1:11" ht="15" customHeight="1" x14ac:dyDescent="0.25">
      <c r="A1650" s="51"/>
    </row>
    <row r="1651" spans="1:11" ht="15" customHeight="1" x14ac:dyDescent="0.25">
      <c r="A1651" s="298" t="s">
        <v>101</v>
      </c>
    </row>
    <row r="1652" spans="1:11" ht="15" customHeight="1" x14ac:dyDescent="0.25">
      <c r="C1652" s="298" t="s">
        <v>102</v>
      </c>
      <c r="E1652" s="298" t="s">
        <v>103</v>
      </c>
    </row>
    <row r="1654" spans="1:11" ht="15.75" customHeight="1" x14ac:dyDescent="0.25">
      <c r="A1654" s="348" t="s">
        <v>85</v>
      </c>
      <c r="B1654" s="348"/>
      <c r="C1654" s="348"/>
      <c r="D1654" s="348"/>
      <c r="E1654" s="348"/>
      <c r="F1654" s="348"/>
      <c r="G1654" s="348"/>
      <c r="H1654" s="348"/>
      <c r="I1654" s="348"/>
      <c r="J1654" s="348"/>
      <c r="K1654" s="348"/>
    </row>
    <row r="1655" spans="1:11" ht="15" customHeight="1" x14ac:dyDescent="0.25">
      <c r="A1655" s="70"/>
      <c r="B1655" s="70"/>
      <c r="C1655" s="70"/>
      <c r="D1655" s="70"/>
      <c r="E1655" s="70"/>
      <c r="F1655" s="78">
        <f>'proje ve personel bilgileri'!$B$5</f>
        <v>0</v>
      </c>
      <c r="G1655" s="72">
        <f>IF('proje ve personel bilgileri'!$B$6=1,"/ Şubat ayına aittir.",(IF('proje ve personel bilgileri'!$B$6=2,"/ Ağustos ayına aittir.",0)))</f>
        <v>0</v>
      </c>
      <c r="H1655" s="70"/>
      <c r="I1655" s="70"/>
      <c r="J1655" s="70"/>
      <c r="K1655" s="70"/>
    </row>
    <row r="1656" spans="1:11" ht="18.75" customHeight="1" x14ac:dyDescent="0.25">
      <c r="K1656" s="4" t="s">
        <v>86</v>
      </c>
    </row>
    <row r="1657" spans="1:11" ht="15.75" customHeight="1" x14ac:dyDescent="0.25">
      <c r="A1657" s="349" t="s">
        <v>2</v>
      </c>
      <c r="B1657" s="350"/>
      <c r="C1657" s="351">
        <f>'proje ve personel bilgileri'!$B$2</f>
        <v>0</v>
      </c>
      <c r="D1657" s="352"/>
      <c r="E1657" s="352"/>
      <c r="F1657" s="352"/>
      <c r="G1657" s="352"/>
      <c r="H1657" s="352"/>
      <c r="I1657" s="352"/>
      <c r="J1657" s="352"/>
      <c r="K1657" s="353"/>
    </row>
    <row r="1658" spans="1:11" ht="15.75" customHeight="1" x14ac:dyDescent="0.25">
      <c r="A1658" s="354" t="s">
        <v>4</v>
      </c>
      <c r="B1658" s="355"/>
      <c r="C1658" s="356">
        <f>'proje ve personel bilgileri'!$B$3</f>
        <v>0</v>
      </c>
      <c r="D1658" s="357"/>
      <c r="E1658" s="357"/>
      <c r="F1658" s="357"/>
      <c r="G1658" s="357"/>
      <c r="H1658" s="357"/>
      <c r="I1658" s="357"/>
      <c r="J1658" s="357"/>
      <c r="K1658" s="358"/>
    </row>
    <row r="1659" spans="1:11" ht="15" customHeight="1" x14ac:dyDescent="0.25">
      <c r="A1659" s="343" t="s">
        <v>87</v>
      </c>
      <c r="B1659" s="343" t="s">
        <v>15</v>
      </c>
      <c r="C1659" s="343" t="s">
        <v>88</v>
      </c>
      <c r="D1659" s="344" t="s">
        <v>89</v>
      </c>
      <c r="E1659" s="346"/>
      <c r="F1659" s="347"/>
      <c r="G1659" s="343" t="s">
        <v>90</v>
      </c>
      <c r="H1659" s="333" t="s">
        <v>91</v>
      </c>
      <c r="I1659" s="333" t="s">
        <v>92</v>
      </c>
      <c r="J1659" s="333" t="s">
        <v>93</v>
      </c>
      <c r="K1659" s="336" t="s">
        <v>94</v>
      </c>
    </row>
    <row r="1660" spans="1:11" ht="15.75" customHeight="1" x14ac:dyDescent="0.25">
      <c r="A1660" s="338"/>
      <c r="B1660" s="338"/>
      <c r="C1660" s="338"/>
      <c r="D1660" s="345"/>
      <c r="E1660" s="339" t="s">
        <v>95</v>
      </c>
      <c r="F1660" s="340"/>
      <c r="G1660" s="338"/>
      <c r="H1660" s="334"/>
      <c r="I1660" s="334"/>
      <c r="J1660" s="334"/>
      <c r="K1660" s="337"/>
    </row>
    <row r="1661" spans="1:11" ht="60.75" customHeight="1" x14ac:dyDescent="0.25">
      <c r="A1661" s="338"/>
      <c r="B1661" s="338"/>
      <c r="C1661" s="338"/>
      <c r="D1661" s="345"/>
      <c r="E1661" s="5" t="s">
        <v>106</v>
      </c>
      <c r="F1661" s="5" t="s">
        <v>97</v>
      </c>
      <c r="G1661" s="338"/>
      <c r="H1661" s="334"/>
      <c r="I1661" s="335"/>
      <c r="J1661" s="335"/>
      <c r="K1661" s="338"/>
    </row>
    <row r="1662" spans="1:11" ht="15.75" customHeight="1" x14ac:dyDescent="0.25">
      <c r="A1662" s="338"/>
      <c r="B1662" s="338"/>
      <c r="C1662" s="338"/>
      <c r="D1662" s="345"/>
      <c r="E1662" s="6" t="s">
        <v>98</v>
      </c>
      <c r="F1662" s="6" t="s">
        <v>98</v>
      </c>
      <c r="G1662" s="294" t="s">
        <v>98</v>
      </c>
      <c r="H1662" s="294" t="s">
        <v>98</v>
      </c>
      <c r="I1662" s="297" t="s">
        <v>98</v>
      </c>
      <c r="J1662" s="6" t="s">
        <v>98</v>
      </c>
      <c r="K1662" s="338"/>
    </row>
    <row r="1663" spans="1:11" ht="15.75" customHeight="1" x14ac:dyDescent="0.25">
      <c r="A1663" s="1">
        <v>865</v>
      </c>
      <c r="B1663" s="101" t="str">
        <f>IF('proje ve personel bilgileri'!A878&lt;&gt;0,('proje ve personel bilgileri'!A878)," ")</f>
        <v xml:space="preserve"> </v>
      </c>
      <c r="C1663" s="102"/>
      <c r="D1663" s="103"/>
      <c r="E1663" s="103"/>
      <c r="F1663" s="103"/>
      <c r="G1663" s="103"/>
      <c r="H1663" s="103"/>
      <c r="I1663" s="103"/>
      <c r="J1663" s="103"/>
      <c r="K1663" s="104">
        <f t="shared" ref="K1663:K1680" si="96">IF(D1663&lt;&gt;0,SUM(D1663+E1663+F1663+G1663-H1663-I1663-J1663),0)</f>
        <v>0</v>
      </c>
    </row>
    <row r="1664" spans="1:11" ht="15.75" customHeight="1" x14ac:dyDescent="0.25">
      <c r="A1664" s="2">
        <v>866</v>
      </c>
      <c r="B1664" s="101" t="str">
        <f>IF('proje ve personel bilgileri'!A879&lt;&gt;0,('proje ve personel bilgileri'!A879)," ")</f>
        <v xml:space="preserve"> </v>
      </c>
      <c r="C1664" s="105"/>
      <c r="D1664" s="296"/>
      <c r="E1664" s="296"/>
      <c r="F1664" s="296"/>
      <c r="G1664" s="296"/>
      <c r="H1664" s="296"/>
      <c r="I1664" s="296"/>
      <c r="J1664" s="296"/>
      <c r="K1664" s="104">
        <f t="shared" si="96"/>
        <v>0</v>
      </c>
    </row>
    <row r="1665" spans="1:11" ht="15.75" customHeight="1" x14ac:dyDescent="0.25">
      <c r="A1665" s="1">
        <v>867</v>
      </c>
      <c r="B1665" s="101" t="str">
        <f>IF('proje ve personel bilgileri'!A880&lt;&gt;0,('proje ve personel bilgileri'!A880)," ")</f>
        <v xml:space="preserve"> </v>
      </c>
      <c r="C1665" s="105"/>
      <c r="D1665" s="296"/>
      <c r="E1665" s="296"/>
      <c r="F1665" s="296"/>
      <c r="G1665" s="296"/>
      <c r="H1665" s="296"/>
      <c r="I1665" s="296"/>
      <c r="J1665" s="296"/>
      <c r="K1665" s="104">
        <f t="shared" si="96"/>
        <v>0</v>
      </c>
    </row>
    <row r="1666" spans="1:11" ht="15.75" customHeight="1" x14ac:dyDescent="0.25">
      <c r="A1666" s="2">
        <v>868</v>
      </c>
      <c r="B1666" s="101" t="str">
        <f>IF('proje ve personel bilgileri'!A881&lt;&gt;0,('proje ve personel bilgileri'!A881)," ")</f>
        <v xml:space="preserve"> </v>
      </c>
      <c r="C1666" s="105"/>
      <c r="D1666" s="296"/>
      <c r="E1666" s="296"/>
      <c r="F1666" s="296"/>
      <c r="G1666" s="296"/>
      <c r="H1666" s="296"/>
      <c r="I1666" s="296"/>
      <c r="J1666" s="296"/>
      <c r="K1666" s="104">
        <f t="shared" si="96"/>
        <v>0</v>
      </c>
    </row>
    <row r="1667" spans="1:11" ht="15.75" customHeight="1" x14ac:dyDescent="0.25">
      <c r="A1667" s="1">
        <v>869</v>
      </c>
      <c r="B1667" s="101" t="str">
        <f>IF('proje ve personel bilgileri'!A882&lt;&gt;0,('proje ve personel bilgileri'!A882)," ")</f>
        <v xml:space="preserve"> </v>
      </c>
      <c r="C1667" s="105"/>
      <c r="D1667" s="296"/>
      <c r="E1667" s="296"/>
      <c r="F1667" s="296"/>
      <c r="G1667" s="296"/>
      <c r="H1667" s="296"/>
      <c r="I1667" s="296"/>
      <c r="J1667" s="296"/>
      <c r="K1667" s="104">
        <f t="shared" si="96"/>
        <v>0</v>
      </c>
    </row>
    <row r="1668" spans="1:11" ht="15.75" customHeight="1" x14ac:dyDescent="0.25">
      <c r="A1668" s="2">
        <v>870</v>
      </c>
      <c r="B1668" s="101" t="str">
        <f>IF('proje ve personel bilgileri'!A883&lt;&gt;0,('proje ve personel bilgileri'!A883)," ")</f>
        <v xml:space="preserve"> </v>
      </c>
      <c r="C1668" s="105"/>
      <c r="D1668" s="296"/>
      <c r="E1668" s="296"/>
      <c r="F1668" s="296"/>
      <c r="G1668" s="296"/>
      <c r="H1668" s="296"/>
      <c r="I1668" s="296"/>
      <c r="J1668" s="296"/>
      <c r="K1668" s="104">
        <f t="shared" si="96"/>
        <v>0</v>
      </c>
    </row>
    <row r="1669" spans="1:11" ht="15.75" customHeight="1" x14ac:dyDescent="0.25">
      <c r="A1669" s="1">
        <v>871</v>
      </c>
      <c r="B1669" s="101" t="str">
        <f>IF('proje ve personel bilgileri'!A884&lt;&gt;0,('proje ve personel bilgileri'!A884)," ")</f>
        <v xml:space="preserve"> </v>
      </c>
      <c r="C1669" s="105"/>
      <c r="D1669" s="296"/>
      <c r="E1669" s="296"/>
      <c r="F1669" s="296"/>
      <c r="G1669" s="296"/>
      <c r="H1669" s="296"/>
      <c r="I1669" s="296"/>
      <c r="J1669" s="296"/>
      <c r="K1669" s="104">
        <f t="shared" si="96"/>
        <v>0</v>
      </c>
    </row>
    <row r="1670" spans="1:11" ht="15.75" customHeight="1" x14ac:dyDescent="0.25">
      <c r="A1670" s="2">
        <v>872</v>
      </c>
      <c r="B1670" s="101" t="str">
        <f>IF('proje ve personel bilgileri'!A885&lt;&gt;0,('proje ve personel bilgileri'!A885)," ")</f>
        <v xml:space="preserve"> </v>
      </c>
      <c r="C1670" s="105"/>
      <c r="D1670" s="296"/>
      <c r="E1670" s="296"/>
      <c r="F1670" s="296"/>
      <c r="G1670" s="296"/>
      <c r="H1670" s="296"/>
      <c r="I1670" s="296"/>
      <c r="J1670" s="296"/>
      <c r="K1670" s="104">
        <f t="shared" si="96"/>
        <v>0</v>
      </c>
    </row>
    <row r="1671" spans="1:11" ht="15.75" customHeight="1" x14ac:dyDescent="0.25">
      <c r="A1671" s="1">
        <v>873</v>
      </c>
      <c r="B1671" s="101" t="str">
        <f>IF('proje ve personel bilgileri'!A886&lt;&gt;0,('proje ve personel bilgileri'!A886)," ")</f>
        <v xml:space="preserve"> </v>
      </c>
      <c r="C1671" s="105"/>
      <c r="D1671" s="296"/>
      <c r="E1671" s="296"/>
      <c r="F1671" s="296"/>
      <c r="G1671" s="296"/>
      <c r="H1671" s="296"/>
      <c r="I1671" s="296"/>
      <c r="J1671" s="296"/>
      <c r="K1671" s="104">
        <f t="shared" si="96"/>
        <v>0</v>
      </c>
    </row>
    <row r="1672" spans="1:11" ht="15.75" customHeight="1" x14ac:dyDescent="0.25">
      <c r="A1672" s="2">
        <v>874</v>
      </c>
      <c r="B1672" s="101" t="str">
        <f>IF('proje ve personel bilgileri'!A887&lt;&gt;0,('proje ve personel bilgileri'!A887)," ")</f>
        <v xml:space="preserve"> </v>
      </c>
      <c r="C1672" s="105"/>
      <c r="D1672" s="296"/>
      <c r="E1672" s="296"/>
      <c r="F1672" s="296"/>
      <c r="G1672" s="296"/>
      <c r="H1672" s="296"/>
      <c r="I1672" s="296"/>
      <c r="J1672" s="296"/>
      <c r="K1672" s="104">
        <f t="shared" si="96"/>
        <v>0</v>
      </c>
    </row>
    <row r="1673" spans="1:11" ht="15.75" customHeight="1" x14ac:dyDescent="0.25">
      <c r="A1673" s="1">
        <v>875</v>
      </c>
      <c r="B1673" s="101" t="str">
        <f>IF('proje ve personel bilgileri'!A888&lt;&gt;0,('proje ve personel bilgileri'!A888)," ")</f>
        <v xml:space="preserve"> </v>
      </c>
      <c r="C1673" s="105"/>
      <c r="D1673" s="296"/>
      <c r="E1673" s="296"/>
      <c r="F1673" s="296"/>
      <c r="G1673" s="296"/>
      <c r="H1673" s="296"/>
      <c r="I1673" s="296"/>
      <c r="J1673" s="296"/>
      <c r="K1673" s="104">
        <f t="shared" si="96"/>
        <v>0</v>
      </c>
    </row>
    <row r="1674" spans="1:11" ht="15.75" customHeight="1" x14ac:dyDescent="0.25">
      <c r="A1674" s="2">
        <v>876</v>
      </c>
      <c r="B1674" s="101" t="str">
        <f>IF('proje ve personel bilgileri'!A889&lt;&gt;0,('proje ve personel bilgileri'!A889)," ")</f>
        <v xml:space="preserve"> </v>
      </c>
      <c r="C1674" s="105"/>
      <c r="D1674" s="296"/>
      <c r="E1674" s="296"/>
      <c r="F1674" s="296"/>
      <c r="G1674" s="296"/>
      <c r="H1674" s="296"/>
      <c r="I1674" s="296"/>
      <c r="J1674" s="296"/>
      <c r="K1674" s="104">
        <f t="shared" si="96"/>
        <v>0</v>
      </c>
    </row>
    <row r="1675" spans="1:11" ht="15.75" customHeight="1" x14ac:dyDescent="0.25">
      <c r="A1675" s="1">
        <v>877</v>
      </c>
      <c r="B1675" s="101" t="str">
        <f>IF('proje ve personel bilgileri'!A890&lt;&gt;0,('proje ve personel bilgileri'!A890)," ")</f>
        <v xml:space="preserve"> </v>
      </c>
      <c r="C1675" s="105"/>
      <c r="D1675" s="296"/>
      <c r="E1675" s="296"/>
      <c r="F1675" s="296"/>
      <c r="G1675" s="296"/>
      <c r="H1675" s="296"/>
      <c r="I1675" s="296"/>
      <c r="J1675" s="296"/>
      <c r="K1675" s="104">
        <f t="shared" si="96"/>
        <v>0</v>
      </c>
    </row>
    <row r="1676" spans="1:11" ht="15.75" customHeight="1" x14ac:dyDescent="0.25">
      <c r="A1676" s="2">
        <v>878</v>
      </c>
      <c r="B1676" s="101" t="str">
        <f>IF('proje ve personel bilgileri'!A891&lt;&gt;0,('proje ve personel bilgileri'!A891)," ")</f>
        <v xml:space="preserve"> </v>
      </c>
      <c r="C1676" s="105"/>
      <c r="D1676" s="296"/>
      <c r="E1676" s="296"/>
      <c r="F1676" s="296"/>
      <c r="G1676" s="296"/>
      <c r="H1676" s="296"/>
      <c r="I1676" s="296"/>
      <c r="J1676" s="296"/>
      <c r="K1676" s="104">
        <f t="shared" si="96"/>
        <v>0</v>
      </c>
    </row>
    <row r="1677" spans="1:11" ht="15.75" customHeight="1" x14ac:dyDescent="0.25">
      <c r="A1677" s="1">
        <v>879</v>
      </c>
      <c r="B1677" s="101" t="str">
        <f>IF('proje ve personel bilgileri'!A892&lt;&gt;0,('proje ve personel bilgileri'!A892)," ")</f>
        <v xml:space="preserve"> </v>
      </c>
      <c r="C1677" s="105"/>
      <c r="D1677" s="296"/>
      <c r="E1677" s="296"/>
      <c r="F1677" s="296"/>
      <c r="G1677" s="296"/>
      <c r="H1677" s="296"/>
      <c r="I1677" s="296"/>
      <c r="J1677" s="296"/>
      <c r="K1677" s="104">
        <f t="shared" si="96"/>
        <v>0</v>
      </c>
    </row>
    <row r="1678" spans="1:11" ht="15.75" customHeight="1" x14ac:dyDescent="0.25">
      <c r="A1678" s="2">
        <v>880</v>
      </c>
      <c r="B1678" s="101" t="str">
        <f>IF('proje ve personel bilgileri'!A893&lt;&gt;0,('proje ve personel bilgileri'!A893)," ")</f>
        <v xml:space="preserve"> </v>
      </c>
      <c r="C1678" s="105"/>
      <c r="D1678" s="296"/>
      <c r="E1678" s="296"/>
      <c r="F1678" s="296"/>
      <c r="G1678" s="296"/>
      <c r="H1678" s="296"/>
      <c r="I1678" s="296"/>
      <c r="J1678" s="296"/>
      <c r="K1678" s="104">
        <f t="shared" si="96"/>
        <v>0</v>
      </c>
    </row>
    <row r="1679" spans="1:11" ht="15.75" customHeight="1" x14ac:dyDescent="0.25">
      <c r="A1679" s="1">
        <v>881</v>
      </c>
      <c r="B1679" s="101" t="str">
        <f>IF('proje ve personel bilgileri'!A894&lt;&gt;0,('proje ve personel bilgileri'!A894)," ")</f>
        <v xml:space="preserve"> </v>
      </c>
      <c r="C1679" s="105"/>
      <c r="D1679" s="296"/>
      <c r="E1679" s="296"/>
      <c r="F1679" s="296"/>
      <c r="G1679" s="296"/>
      <c r="H1679" s="296"/>
      <c r="I1679" s="296"/>
      <c r="J1679" s="296"/>
      <c r="K1679" s="104">
        <f t="shared" si="96"/>
        <v>0</v>
      </c>
    </row>
    <row r="1680" spans="1:11" ht="15" customHeight="1" x14ac:dyDescent="0.25">
      <c r="A1680" s="2">
        <v>882</v>
      </c>
      <c r="B1680" s="101" t="str">
        <f>IF('proje ve personel bilgileri'!A895&lt;&gt;0,('proje ve personel bilgileri'!A895)," ")</f>
        <v xml:space="preserve"> </v>
      </c>
      <c r="C1680" s="105"/>
      <c r="D1680" s="296"/>
      <c r="E1680" s="296"/>
      <c r="F1680" s="296"/>
      <c r="G1680" s="296"/>
      <c r="H1680" s="296"/>
      <c r="I1680" s="296"/>
      <c r="J1680" s="296"/>
      <c r="K1680" s="104">
        <f t="shared" si="96"/>
        <v>0</v>
      </c>
    </row>
    <row r="1681" spans="1:11" ht="15.75" customHeight="1" x14ac:dyDescent="0.25">
      <c r="A1681" s="341" t="s">
        <v>99</v>
      </c>
      <c r="B1681" s="342"/>
      <c r="C1681" s="7" t="str">
        <f t="shared" ref="C1681:J1681" si="97">IF($K$28&lt;&gt;0,SUM(C1663:C1680)," ")</f>
        <v xml:space="preserve"> </v>
      </c>
      <c r="D1681" s="8" t="str">
        <f t="shared" si="97"/>
        <v xml:space="preserve"> </v>
      </c>
      <c r="E1681" s="8" t="str">
        <f t="shared" si="97"/>
        <v xml:space="preserve"> </v>
      </c>
      <c r="F1681" s="8" t="str">
        <f t="shared" si="97"/>
        <v xml:space="preserve"> </v>
      </c>
      <c r="G1681" s="8" t="str">
        <f t="shared" si="97"/>
        <v xml:space="preserve"> </v>
      </c>
      <c r="H1681" s="8" t="str">
        <f t="shared" si="97"/>
        <v xml:space="preserve"> </v>
      </c>
      <c r="I1681" s="8" t="str">
        <f t="shared" si="97"/>
        <v xml:space="preserve"> </v>
      </c>
      <c r="J1681" s="8" t="str">
        <f t="shared" si="97"/>
        <v xml:space="preserve"> </v>
      </c>
      <c r="K1681" s="9">
        <f>SUM(K1663:K1680)+K1647</f>
        <v>0</v>
      </c>
    </row>
    <row r="1682" spans="1:11" ht="15" customHeight="1" x14ac:dyDescent="0.25">
      <c r="A1682" s="300"/>
    </row>
    <row r="1683" spans="1:11" ht="15" customHeight="1" x14ac:dyDescent="0.25">
      <c r="A1683" s="332" t="s">
        <v>100</v>
      </c>
      <c r="B1683" s="332"/>
      <c r="C1683" s="332"/>
      <c r="D1683" s="332"/>
      <c r="E1683" s="332"/>
      <c r="F1683" s="332"/>
      <c r="G1683" s="332"/>
      <c r="H1683" s="332"/>
      <c r="I1683" s="332"/>
      <c r="J1683" s="332"/>
      <c r="K1683" s="332"/>
    </row>
    <row r="1684" spans="1:11" ht="15" customHeight="1" x14ac:dyDescent="0.25">
      <c r="A1684" s="51"/>
    </row>
    <row r="1685" spans="1:11" ht="15" customHeight="1" x14ac:dyDescent="0.25">
      <c r="A1685" s="298" t="s">
        <v>101</v>
      </c>
    </row>
    <row r="1686" spans="1:11" ht="15" customHeight="1" x14ac:dyDescent="0.25">
      <c r="C1686" s="298" t="s">
        <v>102</v>
      </c>
      <c r="E1686" s="298" t="s">
        <v>103</v>
      </c>
    </row>
    <row r="1690" spans="1:11" ht="15.75" customHeight="1" x14ac:dyDescent="0.25">
      <c r="A1690" s="348" t="s">
        <v>85</v>
      </c>
      <c r="B1690" s="348"/>
      <c r="C1690" s="348"/>
      <c r="D1690" s="348"/>
      <c r="E1690" s="348"/>
      <c r="F1690" s="348"/>
      <c r="G1690" s="348"/>
      <c r="H1690" s="348"/>
      <c r="I1690" s="348"/>
      <c r="J1690" s="348"/>
      <c r="K1690" s="348"/>
    </row>
    <row r="1691" spans="1:11" ht="15" customHeight="1" x14ac:dyDescent="0.25">
      <c r="A1691" s="70"/>
      <c r="B1691" s="70"/>
      <c r="C1691" s="70"/>
      <c r="D1691" s="70"/>
      <c r="E1691" s="70"/>
      <c r="F1691" s="78">
        <f>'proje ve personel bilgileri'!$B$5</f>
        <v>0</v>
      </c>
      <c r="G1691" s="72">
        <f>IF('proje ve personel bilgileri'!$B$6=1,"/ Şubat ayına aittir.",(IF('proje ve personel bilgileri'!$B$6=2,"/ Ağustos ayına aittir.",0)))</f>
        <v>0</v>
      </c>
      <c r="H1691" s="70"/>
      <c r="I1691" s="70"/>
      <c r="J1691" s="70"/>
      <c r="K1691" s="70"/>
    </row>
    <row r="1692" spans="1:11" ht="18.75" customHeight="1" x14ac:dyDescent="0.25">
      <c r="K1692" s="4" t="s">
        <v>86</v>
      </c>
    </row>
    <row r="1693" spans="1:11" ht="15.75" customHeight="1" x14ac:dyDescent="0.25">
      <c r="A1693" s="349" t="s">
        <v>2</v>
      </c>
      <c r="B1693" s="350"/>
      <c r="C1693" s="351">
        <f>'proje ve personel bilgileri'!$B$2</f>
        <v>0</v>
      </c>
      <c r="D1693" s="352"/>
      <c r="E1693" s="352"/>
      <c r="F1693" s="352"/>
      <c r="G1693" s="352"/>
      <c r="H1693" s="352"/>
      <c r="I1693" s="352"/>
      <c r="J1693" s="352"/>
      <c r="K1693" s="353"/>
    </row>
    <row r="1694" spans="1:11" ht="15.75" customHeight="1" x14ac:dyDescent="0.25">
      <c r="A1694" s="354" t="s">
        <v>4</v>
      </c>
      <c r="B1694" s="355"/>
      <c r="C1694" s="356">
        <f>'proje ve personel bilgileri'!$B$3</f>
        <v>0</v>
      </c>
      <c r="D1694" s="357"/>
      <c r="E1694" s="357"/>
      <c r="F1694" s="357"/>
      <c r="G1694" s="357"/>
      <c r="H1694" s="357"/>
      <c r="I1694" s="357"/>
      <c r="J1694" s="357"/>
      <c r="K1694" s="358"/>
    </row>
    <row r="1695" spans="1:11" ht="15" customHeight="1" x14ac:dyDescent="0.25">
      <c r="A1695" s="343" t="s">
        <v>87</v>
      </c>
      <c r="B1695" s="343" t="s">
        <v>15</v>
      </c>
      <c r="C1695" s="343" t="s">
        <v>88</v>
      </c>
      <c r="D1695" s="344" t="s">
        <v>89</v>
      </c>
      <c r="E1695" s="346"/>
      <c r="F1695" s="347"/>
      <c r="G1695" s="343" t="s">
        <v>90</v>
      </c>
      <c r="H1695" s="333" t="s">
        <v>91</v>
      </c>
      <c r="I1695" s="333" t="s">
        <v>92</v>
      </c>
      <c r="J1695" s="333" t="s">
        <v>93</v>
      </c>
      <c r="K1695" s="336" t="s">
        <v>94</v>
      </c>
    </row>
    <row r="1696" spans="1:11" ht="15.75" customHeight="1" x14ac:dyDescent="0.25">
      <c r="A1696" s="338"/>
      <c r="B1696" s="338"/>
      <c r="C1696" s="338"/>
      <c r="D1696" s="345"/>
      <c r="E1696" s="339" t="s">
        <v>95</v>
      </c>
      <c r="F1696" s="340"/>
      <c r="G1696" s="338"/>
      <c r="H1696" s="334"/>
      <c r="I1696" s="334"/>
      <c r="J1696" s="334"/>
      <c r="K1696" s="337"/>
    </row>
    <row r="1697" spans="1:11" ht="60.75" customHeight="1" x14ac:dyDescent="0.25">
      <c r="A1697" s="338"/>
      <c r="B1697" s="338"/>
      <c r="C1697" s="338"/>
      <c r="D1697" s="345"/>
      <c r="E1697" s="5" t="s">
        <v>104</v>
      </c>
      <c r="F1697" s="5" t="s">
        <v>97</v>
      </c>
      <c r="G1697" s="338"/>
      <c r="H1697" s="334"/>
      <c r="I1697" s="335"/>
      <c r="J1697" s="335"/>
      <c r="K1697" s="338"/>
    </row>
    <row r="1698" spans="1:11" ht="15.75" customHeight="1" x14ac:dyDescent="0.25">
      <c r="A1698" s="338"/>
      <c r="B1698" s="338"/>
      <c r="C1698" s="338"/>
      <c r="D1698" s="345"/>
      <c r="E1698" s="6" t="s">
        <v>98</v>
      </c>
      <c r="F1698" s="6" t="s">
        <v>98</v>
      </c>
      <c r="G1698" s="294" t="s">
        <v>98</v>
      </c>
      <c r="H1698" s="294" t="s">
        <v>98</v>
      </c>
      <c r="I1698" s="297" t="s">
        <v>98</v>
      </c>
      <c r="J1698" s="6" t="s">
        <v>98</v>
      </c>
      <c r="K1698" s="338"/>
    </row>
    <row r="1699" spans="1:11" ht="15.75" customHeight="1" x14ac:dyDescent="0.25">
      <c r="A1699" s="1">
        <v>883</v>
      </c>
      <c r="B1699" s="101" t="str">
        <f>IF('proje ve personel bilgileri'!A896&lt;&gt;0,('proje ve personel bilgileri'!A896)," ")</f>
        <v xml:space="preserve"> </v>
      </c>
      <c r="C1699" s="102"/>
      <c r="D1699" s="103"/>
      <c r="E1699" s="103"/>
      <c r="F1699" s="103"/>
      <c r="G1699" s="103"/>
      <c r="H1699" s="103"/>
      <c r="I1699" s="103"/>
      <c r="J1699" s="103"/>
      <c r="K1699" s="104">
        <f t="shared" ref="K1699:K1716" si="98">IF(D1699&lt;&gt;0,SUM(D1699+E1699+F1699+G1699-H1699-I1699-J1699),0)</f>
        <v>0</v>
      </c>
    </row>
    <row r="1700" spans="1:11" ht="15.75" customHeight="1" x14ac:dyDescent="0.25">
      <c r="A1700" s="2">
        <v>884</v>
      </c>
      <c r="B1700" s="101" t="str">
        <f>IF('proje ve personel bilgileri'!A897&lt;&gt;0,('proje ve personel bilgileri'!A897)," ")</f>
        <v xml:space="preserve"> </v>
      </c>
      <c r="C1700" s="105"/>
      <c r="D1700" s="296"/>
      <c r="E1700" s="296"/>
      <c r="F1700" s="296"/>
      <c r="G1700" s="296"/>
      <c r="H1700" s="296"/>
      <c r="I1700" s="296"/>
      <c r="J1700" s="296"/>
      <c r="K1700" s="104">
        <f t="shared" si="98"/>
        <v>0</v>
      </c>
    </row>
    <row r="1701" spans="1:11" ht="15.75" customHeight="1" x14ac:dyDescent="0.25">
      <c r="A1701" s="1">
        <v>885</v>
      </c>
      <c r="B1701" s="101" t="str">
        <f>IF('proje ve personel bilgileri'!A898&lt;&gt;0,('proje ve personel bilgileri'!A898)," ")</f>
        <v xml:space="preserve"> </v>
      </c>
      <c r="C1701" s="105"/>
      <c r="D1701" s="296"/>
      <c r="E1701" s="296"/>
      <c r="F1701" s="296"/>
      <c r="G1701" s="296"/>
      <c r="H1701" s="296"/>
      <c r="I1701" s="296"/>
      <c r="J1701" s="296"/>
      <c r="K1701" s="104">
        <f t="shared" si="98"/>
        <v>0</v>
      </c>
    </row>
    <row r="1702" spans="1:11" ht="15.75" customHeight="1" x14ac:dyDescent="0.25">
      <c r="A1702" s="2">
        <v>886</v>
      </c>
      <c r="B1702" s="101" t="str">
        <f>IF('proje ve personel bilgileri'!A899&lt;&gt;0,('proje ve personel bilgileri'!A899)," ")</f>
        <v xml:space="preserve"> </v>
      </c>
      <c r="C1702" s="105"/>
      <c r="D1702" s="296"/>
      <c r="E1702" s="296"/>
      <c r="F1702" s="296"/>
      <c r="G1702" s="296"/>
      <c r="H1702" s="296"/>
      <c r="I1702" s="296"/>
      <c r="J1702" s="296"/>
      <c r="K1702" s="104">
        <f t="shared" si="98"/>
        <v>0</v>
      </c>
    </row>
    <row r="1703" spans="1:11" ht="15.75" customHeight="1" x14ac:dyDescent="0.25">
      <c r="A1703" s="1">
        <v>887</v>
      </c>
      <c r="B1703" s="101" t="str">
        <f>IF('proje ve personel bilgileri'!A900&lt;&gt;0,('proje ve personel bilgileri'!A900)," ")</f>
        <v xml:space="preserve"> </v>
      </c>
      <c r="C1703" s="105"/>
      <c r="D1703" s="296"/>
      <c r="E1703" s="296"/>
      <c r="F1703" s="296"/>
      <c r="G1703" s="296"/>
      <c r="H1703" s="296"/>
      <c r="I1703" s="296"/>
      <c r="J1703" s="296"/>
      <c r="K1703" s="104">
        <f t="shared" si="98"/>
        <v>0</v>
      </c>
    </row>
    <row r="1704" spans="1:11" ht="15.75" customHeight="1" x14ac:dyDescent="0.25">
      <c r="A1704" s="2">
        <v>888</v>
      </c>
      <c r="B1704" s="101" t="str">
        <f>IF('proje ve personel bilgileri'!A901&lt;&gt;0,('proje ve personel bilgileri'!A901)," ")</f>
        <v xml:space="preserve"> </v>
      </c>
      <c r="C1704" s="105"/>
      <c r="D1704" s="296"/>
      <c r="E1704" s="296"/>
      <c r="F1704" s="296"/>
      <c r="G1704" s="296"/>
      <c r="H1704" s="296"/>
      <c r="I1704" s="296"/>
      <c r="J1704" s="296"/>
      <c r="K1704" s="104">
        <f t="shared" si="98"/>
        <v>0</v>
      </c>
    </row>
    <row r="1705" spans="1:11" ht="15.75" customHeight="1" x14ac:dyDescent="0.25">
      <c r="A1705" s="1">
        <v>889</v>
      </c>
      <c r="B1705" s="101" t="str">
        <f>IF('proje ve personel bilgileri'!A902&lt;&gt;0,('proje ve personel bilgileri'!A902)," ")</f>
        <v xml:space="preserve"> </v>
      </c>
      <c r="C1705" s="105"/>
      <c r="D1705" s="296"/>
      <c r="E1705" s="296"/>
      <c r="F1705" s="296"/>
      <c r="G1705" s="296"/>
      <c r="H1705" s="296"/>
      <c r="I1705" s="296"/>
      <c r="J1705" s="296"/>
      <c r="K1705" s="104">
        <f t="shared" si="98"/>
        <v>0</v>
      </c>
    </row>
    <row r="1706" spans="1:11" ht="15.75" customHeight="1" x14ac:dyDescent="0.25">
      <c r="A1706" s="2">
        <v>890</v>
      </c>
      <c r="B1706" s="101" t="str">
        <f>IF('proje ve personel bilgileri'!A903&lt;&gt;0,('proje ve personel bilgileri'!A903)," ")</f>
        <v xml:space="preserve"> </v>
      </c>
      <c r="C1706" s="105"/>
      <c r="D1706" s="296"/>
      <c r="E1706" s="296"/>
      <c r="F1706" s="296"/>
      <c r="G1706" s="296"/>
      <c r="H1706" s="296"/>
      <c r="I1706" s="296"/>
      <c r="J1706" s="296"/>
      <c r="K1706" s="104">
        <f t="shared" si="98"/>
        <v>0</v>
      </c>
    </row>
    <row r="1707" spans="1:11" ht="15.75" customHeight="1" x14ac:dyDescent="0.25">
      <c r="A1707" s="1">
        <v>891</v>
      </c>
      <c r="B1707" s="101" t="str">
        <f>IF('proje ve personel bilgileri'!A904&lt;&gt;0,('proje ve personel bilgileri'!A904)," ")</f>
        <v xml:space="preserve"> </v>
      </c>
      <c r="C1707" s="105"/>
      <c r="D1707" s="296"/>
      <c r="E1707" s="296"/>
      <c r="F1707" s="296"/>
      <c r="G1707" s="296"/>
      <c r="H1707" s="296"/>
      <c r="I1707" s="296"/>
      <c r="J1707" s="296"/>
      <c r="K1707" s="104">
        <f t="shared" si="98"/>
        <v>0</v>
      </c>
    </row>
    <row r="1708" spans="1:11" ht="15.75" customHeight="1" x14ac:dyDescent="0.25">
      <c r="A1708" s="2">
        <v>892</v>
      </c>
      <c r="B1708" s="101" t="str">
        <f>IF('proje ve personel bilgileri'!A905&lt;&gt;0,('proje ve personel bilgileri'!A905)," ")</f>
        <v xml:space="preserve"> </v>
      </c>
      <c r="C1708" s="105"/>
      <c r="D1708" s="296"/>
      <c r="E1708" s="296"/>
      <c r="F1708" s="296"/>
      <c r="G1708" s="296"/>
      <c r="H1708" s="296"/>
      <c r="I1708" s="296"/>
      <c r="J1708" s="296"/>
      <c r="K1708" s="104">
        <f t="shared" si="98"/>
        <v>0</v>
      </c>
    </row>
    <row r="1709" spans="1:11" ht="15.75" customHeight="1" x14ac:dyDescent="0.25">
      <c r="A1709" s="1">
        <v>893</v>
      </c>
      <c r="B1709" s="101" t="str">
        <f>IF('proje ve personel bilgileri'!A906&lt;&gt;0,('proje ve personel bilgileri'!A906)," ")</f>
        <v xml:space="preserve"> </v>
      </c>
      <c r="C1709" s="105"/>
      <c r="D1709" s="296"/>
      <c r="E1709" s="296"/>
      <c r="F1709" s="296"/>
      <c r="G1709" s="296"/>
      <c r="H1709" s="296"/>
      <c r="I1709" s="296"/>
      <c r="J1709" s="296"/>
      <c r="K1709" s="104">
        <f t="shared" si="98"/>
        <v>0</v>
      </c>
    </row>
    <row r="1710" spans="1:11" ht="15.75" customHeight="1" x14ac:dyDescent="0.25">
      <c r="A1710" s="2">
        <v>894</v>
      </c>
      <c r="B1710" s="101" t="str">
        <f>IF('proje ve personel bilgileri'!A907&lt;&gt;0,('proje ve personel bilgileri'!A907)," ")</f>
        <v xml:space="preserve"> </v>
      </c>
      <c r="C1710" s="105"/>
      <c r="D1710" s="296"/>
      <c r="E1710" s="296"/>
      <c r="F1710" s="296"/>
      <c r="G1710" s="296"/>
      <c r="H1710" s="296"/>
      <c r="I1710" s="296"/>
      <c r="J1710" s="296"/>
      <c r="K1710" s="104">
        <f t="shared" si="98"/>
        <v>0</v>
      </c>
    </row>
    <row r="1711" spans="1:11" ht="15.75" customHeight="1" x14ac:dyDescent="0.25">
      <c r="A1711" s="1">
        <v>895</v>
      </c>
      <c r="B1711" s="101" t="str">
        <f>IF('proje ve personel bilgileri'!A908&lt;&gt;0,('proje ve personel bilgileri'!A908)," ")</f>
        <v xml:space="preserve"> </v>
      </c>
      <c r="C1711" s="105"/>
      <c r="D1711" s="296"/>
      <c r="E1711" s="296"/>
      <c r="F1711" s="296"/>
      <c r="G1711" s="296"/>
      <c r="H1711" s="296"/>
      <c r="I1711" s="296"/>
      <c r="J1711" s="296"/>
      <c r="K1711" s="104">
        <f t="shared" si="98"/>
        <v>0</v>
      </c>
    </row>
    <row r="1712" spans="1:11" ht="15.75" customHeight="1" x14ac:dyDescent="0.25">
      <c r="A1712" s="2">
        <v>896</v>
      </c>
      <c r="B1712" s="101" t="str">
        <f>IF('proje ve personel bilgileri'!A909&lt;&gt;0,('proje ve personel bilgileri'!A909)," ")</f>
        <v xml:space="preserve"> </v>
      </c>
      <c r="C1712" s="105"/>
      <c r="D1712" s="296"/>
      <c r="E1712" s="296"/>
      <c r="F1712" s="296"/>
      <c r="G1712" s="296"/>
      <c r="H1712" s="296"/>
      <c r="I1712" s="296"/>
      <c r="J1712" s="296"/>
      <c r="K1712" s="104">
        <f t="shared" si="98"/>
        <v>0</v>
      </c>
    </row>
    <row r="1713" spans="1:11" ht="15.75" customHeight="1" x14ac:dyDescent="0.25">
      <c r="A1713" s="1">
        <v>897</v>
      </c>
      <c r="B1713" s="101" t="str">
        <f>IF('proje ve personel bilgileri'!A910&lt;&gt;0,('proje ve personel bilgileri'!A910)," ")</f>
        <v xml:space="preserve"> </v>
      </c>
      <c r="C1713" s="105"/>
      <c r="D1713" s="296"/>
      <c r="E1713" s="296"/>
      <c r="F1713" s="296"/>
      <c r="G1713" s="296"/>
      <c r="H1713" s="296"/>
      <c r="I1713" s="296"/>
      <c r="J1713" s="296"/>
      <c r="K1713" s="104">
        <f t="shared" si="98"/>
        <v>0</v>
      </c>
    </row>
    <row r="1714" spans="1:11" ht="15.75" customHeight="1" x14ac:dyDescent="0.25">
      <c r="A1714" s="2">
        <v>898</v>
      </c>
      <c r="B1714" s="101" t="str">
        <f>IF('proje ve personel bilgileri'!A911&lt;&gt;0,('proje ve personel bilgileri'!A911)," ")</f>
        <v xml:space="preserve"> </v>
      </c>
      <c r="C1714" s="105"/>
      <c r="D1714" s="296"/>
      <c r="E1714" s="296"/>
      <c r="F1714" s="296"/>
      <c r="G1714" s="296"/>
      <c r="H1714" s="296"/>
      <c r="I1714" s="296"/>
      <c r="J1714" s="296"/>
      <c r="K1714" s="104">
        <f t="shared" si="98"/>
        <v>0</v>
      </c>
    </row>
    <row r="1715" spans="1:11" ht="15.75" customHeight="1" x14ac:dyDescent="0.25">
      <c r="A1715" s="1">
        <v>899</v>
      </c>
      <c r="B1715" s="101" t="str">
        <f>IF('proje ve personel bilgileri'!A912&lt;&gt;0,('proje ve personel bilgileri'!A912)," ")</f>
        <v xml:space="preserve"> </v>
      </c>
      <c r="C1715" s="105"/>
      <c r="D1715" s="296"/>
      <c r="E1715" s="296"/>
      <c r="F1715" s="296"/>
      <c r="G1715" s="296"/>
      <c r="H1715" s="296"/>
      <c r="I1715" s="296"/>
      <c r="J1715" s="296"/>
      <c r="K1715" s="104">
        <f t="shared" si="98"/>
        <v>0</v>
      </c>
    </row>
    <row r="1716" spans="1:11" ht="15" customHeight="1" x14ac:dyDescent="0.25">
      <c r="A1716" s="2">
        <v>900</v>
      </c>
      <c r="B1716" s="101" t="str">
        <f>IF('proje ve personel bilgileri'!A913&lt;&gt;0,('proje ve personel bilgileri'!A913)," ")</f>
        <v xml:space="preserve"> </v>
      </c>
      <c r="C1716" s="105"/>
      <c r="D1716" s="296"/>
      <c r="E1716" s="296"/>
      <c r="F1716" s="296"/>
      <c r="G1716" s="296"/>
      <c r="H1716" s="296"/>
      <c r="I1716" s="296"/>
      <c r="J1716" s="296"/>
      <c r="K1716" s="104">
        <f t="shared" si="98"/>
        <v>0</v>
      </c>
    </row>
    <row r="1717" spans="1:11" ht="15.75" customHeight="1" x14ac:dyDescent="0.25">
      <c r="A1717" s="341" t="s">
        <v>99</v>
      </c>
      <c r="B1717" s="342"/>
      <c r="C1717" s="7" t="str">
        <f t="shared" ref="C1717:J1717" si="99">IF($K$28&lt;&gt;0,SUM(C1699:C1716)," ")</f>
        <v xml:space="preserve"> </v>
      </c>
      <c r="D1717" s="8" t="str">
        <f t="shared" si="99"/>
        <v xml:space="preserve"> </v>
      </c>
      <c r="E1717" s="8" t="str">
        <f t="shared" si="99"/>
        <v xml:space="preserve"> </v>
      </c>
      <c r="F1717" s="8" t="str">
        <f t="shared" si="99"/>
        <v xml:space="preserve"> </v>
      </c>
      <c r="G1717" s="8" t="str">
        <f t="shared" si="99"/>
        <v xml:space="preserve"> </v>
      </c>
      <c r="H1717" s="8" t="str">
        <f t="shared" si="99"/>
        <v xml:space="preserve"> </v>
      </c>
      <c r="I1717" s="8" t="str">
        <f t="shared" si="99"/>
        <v xml:space="preserve"> </v>
      </c>
      <c r="J1717" s="8" t="str">
        <f t="shared" si="99"/>
        <v xml:space="preserve"> </v>
      </c>
      <c r="K1717" s="9">
        <f>SUM(K1699:K1716)+K1681</f>
        <v>0</v>
      </c>
    </row>
    <row r="1718" spans="1:11" ht="15" customHeight="1" x14ac:dyDescent="0.25">
      <c r="A1718" s="300"/>
    </row>
    <row r="1719" spans="1:11" ht="15" customHeight="1" x14ac:dyDescent="0.25">
      <c r="A1719" s="332" t="s">
        <v>100</v>
      </c>
      <c r="B1719" s="332"/>
      <c r="C1719" s="332"/>
      <c r="D1719" s="332"/>
      <c r="E1719" s="332"/>
      <c r="F1719" s="332"/>
      <c r="G1719" s="332"/>
      <c r="H1719" s="332"/>
      <c r="I1719" s="332"/>
      <c r="J1719" s="332"/>
      <c r="K1719" s="332"/>
    </row>
    <row r="1720" spans="1:11" ht="15" customHeight="1" x14ac:dyDescent="0.25">
      <c r="A1720" s="51"/>
    </row>
    <row r="1721" spans="1:11" ht="15" customHeight="1" x14ac:dyDescent="0.25">
      <c r="A1721" s="298" t="s">
        <v>101</v>
      </c>
    </row>
    <row r="1722" spans="1:11" ht="15" customHeight="1" x14ac:dyDescent="0.25">
      <c r="C1722" s="298" t="s">
        <v>102</v>
      </c>
      <c r="E1722" s="298" t="s">
        <v>103</v>
      </c>
    </row>
    <row r="1724" spans="1:11" ht="15.75" customHeight="1" x14ac:dyDescent="0.25">
      <c r="A1724" s="348" t="s">
        <v>85</v>
      </c>
      <c r="B1724" s="348"/>
      <c r="C1724" s="348"/>
      <c r="D1724" s="348"/>
      <c r="E1724" s="348"/>
      <c r="F1724" s="348"/>
      <c r="G1724" s="348"/>
      <c r="H1724" s="348"/>
      <c r="I1724" s="348"/>
      <c r="J1724" s="348"/>
      <c r="K1724" s="348"/>
    </row>
    <row r="1725" spans="1:11" ht="15" customHeight="1" x14ac:dyDescent="0.25">
      <c r="A1725" s="70"/>
      <c r="B1725" s="70"/>
      <c r="C1725" s="70"/>
      <c r="D1725" s="70"/>
      <c r="E1725" s="70"/>
      <c r="F1725" s="78">
        <f>'proje ve personel bilgileri'!$B$5</f>
        <v>0</v>
      </c>
      <c r="G1725" s="72">
        <f>IF('proje ve personel bilgileri'!$B$6=1,"/ Şubat ayına aittir.",(IF('proje ve personel bilgileri'!$B$6=2,"/ Ağustos ayına aittir.",0)))</f>
        <v>0</v>
      </c>
      <c r="H1725" s="70"/>
      <c r="I1725" s="70"/>
      <c r="J1725" s="70"/>
      <c r="K1725" s="70"/>
    </row>
    <row r="1726" spans="1:11" ht="18.75" customHeight="1" x14ac:dyDescent="0.25">
      <c r="K1726" s="4" t="s">
        <v>86</v>
      </c>
    </row>
    <row r="1727" spans="1:11" ht="15.75" customHeight="1" x14ac:dyDescent="0.25">
      <c r="A1727" s="349" t="s">
        <v>2</v>
      </c>
      <c r="B1727" s="350"/>
      <c r="C1727" s="351">
        <f>'proje ve personel bilgileri'!$B$2</f>
        <v>0</v>
      </c>
      <c r="D1727" s="352"/>
      <c r="E1727" s="352"/>
      <c r="F1727" s="352"/>
      <c r="G1727" s="352"/>
      <c r="H1727" s="352"/>
      <c r="I1727" s="352"/>
      <c r="J1727" s="352"/>
      <c r="K1727" s="353"/>
    </row>
    <row r="1728" spans="1:11" ht="15.75" customHeight="1" x14ac:dyDescent="0.25">
      <c r="A1728" s="354" t="s">
        <v>4</v>
      </c>
      <c r="B1728" s="355"/>
      <c r="C1728" s="356">
        <f>'proje ve personel bilgileri'!$B$3</f>
        <v>0</v>
      </c>
      <c r="D1728" s="357"/>
      <c r="E1728" s="357"/>
      <c r="F1728" s="357"/>
      <c r="G1728" s="357"/>
      <c r="H1728" s="357"/>
      <c r="I1728" s="357"/>
      <c r="J1728" s="357"/>
      <c r="K1728" s="358"/>
    </row>
    <row r="1729" spans="1:11" ht="15" customHeight="1" x14ac:dyDescent="0.25">
      <c r="A1729" s="343" t="s">
        <v>87</v>
      </c>
      <c r="B1729" s="343" t="s">
        <v>15</v>
      </c>
      <c r="C1729" s="343" t="s">
        <v>88</v>
      </c>
      <c r="D1729" s="344" t="s">
        <v>89</v>
      </c>
      <c r="E1729" s="346"/>
      <c r="F1729" s="347"/>
      <c r="G1729" s="343" t="s">
        <v>90</v>
      </c>
      <c r="H1729" s="333" t="s">
        <v>91</v>
      </c>
      <c r="I1729" s="333" t="s">
        <v>92</v>
      </c>
      <c r="J1729" s="333" t="s">
        <v>93</v>
      </c>
      <c r="K1729" s="336" t="s">
        <v>94</v>
      </c>
    </row>
    <row r="1730" spans="1:11" ht="15.75" customHeight="1" x14ac:dyDescent="0.25">
      <c r="A1730" s="338"/>
      <c r="B1730" s="338"/>
      <c r="C1730" s="338"/>
      <c r="D1730" s="345"/>
      <c r="E1730" s="339" t="s">
        <v>95</v>
      </c>
      <c r="F1730" s="340"/>
      <c r="G1730" s="338"/>
      <c r="H1730" s="334"/>
      <c r="I1730" s="334"/>
      <c r="J1730" s="334"/>
      <c r="K1730" s="337"/>
    </row>
    <row r="1731" spans="1:11" ht="60.75" customHeight="1" x14ac:dyDescent="0.25">
      <c r="A1731" s="338"/>
      <c r="B1731" s="338"/>
      <c r="C1731" s="338"/>
      <c r="D1731" s="345"/>
      <c r="E1731" s="5" t="s">
        <v>104</v>
      </c>
      <c r="F1731" s="5" t="s">
        <v>97</v>
      </c>
      <c r="G1731" s="338"/>
      <c r="H1731" s="334"/>
      <c r="I1731" s="335"/>
      <c r="J1731" s="335"/>
      <c r="K1731" s="338"/>
    </row>
    <row r="1732" spans="1:11" ht="15.75" customHeight="1" x14ac:dyDescent="0.25">
      <c r="A1732" s="338"/>
      <c r="B1732" s="338"/>
      <c r="C1732" s="338"/>
      <c r="D1732" s="345"/>
      <c r="E1732" s="6" t="s">
        <v>98</v>
      </c>
      <c r="F1732" s="6" t="s">
        <v>98</v>
      </c>
      <c r="G1732" s="294" t="s">
        <v>98</v>
      </c>
      <c r="H1732" s="294" t="s">
        <v>98</v>
      </c>
      <c r="I1732" s="297" t="s">
        <v>98</v>
      </c>
      <c r="J1732" s="6" t="s">
        <v>98</v>
      </c>
      <c r="K1732" s="338"/>
    </row>
    <row r="1733" spans="1:11" ht="15.75" customHeight="1" x14ac:dyDescent="0.25">
      <c r="A1733" s="1">
        <v>901</v>
      </c>
      <c r="B1733" s="101" t="str">
        <f>IF('proje ve personel bilgileri'!A914&lt;&gt;0,('proje ve personel bilgileri'!A914)," ")</f>
        <v xml:space="preserve"> </v>
      </c>
      <c r="C1733" s="102"/>
      <c r="D1733" s="103"/>
      <c r="E1733" s="103"/>
      <c r="F1733" s="103"/>
      <c r="G1733" s="103"/>
      <c r="H1733" s="103"/>
      <c r="I1733" s="103"/>
      <c r="J1733" s="103"/>
      <c r="K1733" s="104">
        <f t="shared" ref="K1733:K1750" si="100">IF(D1733&lt;&gt;0,SUM(D1733+E1733+F1733+G1733-H1733-I1733-J1733),0)</f>
        <v>0</v>
      </c>
    </row>
    <row r="1734" spans="1:11" ht="15.75" customHeight="1" x14ac:dyDescent="0.25">
      <c r="A1734" s="2">
        <v>902</v>
      </c>
      <c r="B1734" s="101" t="str">
        <f>IF('proje ve personel bilgileri'!A915&lt;&gt;0,('proje ve personel bilgileri'!A915)," ")</f>
        <v xml:space="preserve"> </v>
      </c>
      <c r="C1734" s="105"/>
      <c r="D1734" s="296"/>
      <c r="E1734" s="296"/>
      <c r="F1734" s="296"/>
      <c r="G1734" s="296"/>
      <c r="H1734" s="296"/>
      <c r="I1734" s="296"/>
      <c r="J1734" s="296"/>
      <c r="K1734" s="104">
        <f t="shared" si="100"/>
        <v>0</v>
      </c>
    </row>
    <row r="1735" spans="1:11" ht="15.75" customHeight="1" x14ac:dyDescent="0.25">
      <c r="A1735" s="1">
        <v>903</v>
      </c>
      <c r="B1735" s="101" t="str">
        <f>IF('proje ve personel bilgileri'!A916&lt;&gt;0,('proje ve personel bilgileri'!A916)," ")</f>
        <v xml:space="preserve"> </v>
      </c>
      <c r="C1735" s="105"/>
      <c r="D1735" s="296"/>
      <c r="E1735" s="296"/>
      <c r="F1735" s="296"/>
      <c r="G1735" s="296"/>
      <c r="H1735" s="296"/>
      <c r="I1735" s="296"/>
      <c r="J1735" s="296"/>
      <c r="K1735" s="104">
        <f t="shared" si="100"/>
        <v>0</v>
      </c>
    </row>
    <row r="1736" spans="1:11" ht="15.75" customHeight="1" x14ac:dyDescent="0.25">
      <c r="A1736" s="2">
        <v>904</v>
      </c>
      <c r="B1736" s="101" t="str">
        <f>IF('proje ve personel bilgileri'!A917&lt;&gt;0,('proje ve personel bilgileri'!A917)," ")</f>
        <v xml:space="preserve"> </v>
      </c>
      <c r="C1736" s="105"/>
      <c r="D1736" s="296"/>
      <c r="E1736" s="296"/>
      <c r="F1736" s="296"/>
      <c r="G1736" s="296"/>
      <c r="H1736" s="296"/>
      <c r="I1736" s="296"/>
      <c r="J1736" s="296"/>
      <c r="K1736" s="104">
        <f t="shared" si="100"/>
        <v>0</v>
      </c>
    </row>
    <row r="1737" spans="1:11" ht="15.75" customHeight="1" x14ac:dyDescent="0.25">
      <c r="A1737" s="1">
        <v>905</v>
      </c>
      <c r="B1737" s="101" t="str">
        <f>IF('proje ve personel bilgileri'!A918&lt;&gt;0,('proje ve personel bilgileri'!A918)," ")</f>
        <v xml:space="preserve"> </v>
      </c>
      <c r="C1737" s="105"/>
      <c r="D1737" s="296"/>
      <c r="E1737" s="296"/>
      <c r="F1737" s="296"/>
      <c r="G1737" s="296"/>
      <c r="H1737" s="296"/>
      <c r="I1737" s="296"/>
      <c r="J1737" s="296"/>
      <c r="K1737" s="104">
        <f t="shared" si="100"/>
        <v>0</v>
      </c>
    </row>
    <row r="1738" spans="1:11" ht="15.75" customHeight="1" x14ac:dyDescent="0.25">
      <c r="A1738" s="2">
        <v>906</v>
      </c>
      <c r="B1738" s="101" t="str">
        <f>IF('proje ve personel bilgileri'!A919&lt;&gt;0,('proje ve personel bilgileri'!A919)," ")</f>
        <v xml:space="preserve"> </v>
      </c>
      <c r="C1738" s="105"/>
      <c r="D1738" s="296"/>
      <c r="E1738" s="296"/>
      <c r="F1738" s="296"/>
      <c r="G1738" s="296"/>
      <c r="H1738" s="296"/>
      <c r="I1738" s="296"/>
      <c r="J1738" s="296"/>
      <c r="K1738" s="104">
        <f t="shared" si="100"/>
        <v>0</v>
      </c>
    </row>
    <row r="1739" spans="1:11" ht="15.75" customHeight="1" x14ac:dyDescent="0.25">
      <c r="A1739" s="1">
        <v>907</v>
      </c>
      <c r="B1739" s="101" t="str">
        <f>IF('proje ve personel bilgileri'!A920&lt;&gt;0,('proje ve personel bilgileri'!A920)," ")</f>
        <v xml:space="preserve"> </v>
      </c>
      <c r="C1739" s="105"/>
      <c r="D1739" s="296"/>
      <c r="E1739" s="296"/>
      <c r="F1739" s="296"/>
      <c r="G1739" s="296"/>
      <c r="H1739" s="296"/>
      <c r="I1739" s="296"/>
      <c r="J1739" s="296"/>
      <c r="K1739" s="104">
        <f t="shared" si="100"/>
        <v>0</v>
      </c>
    </row>
    <row r="1740" spans="1:11" ht="15.75" customHeight="1" x14ac:dyDescent="0.25">
      <c r="A1740" s="2">
        <v>908</v>
      </c>
      <c r="B1740" s="101" t="str">
        <f>IF('proje ve personel bilgileri'!A921&lt;&gt;0,('proje ve personel bilgileri'!A921)," ")</f>
        <v xml:space="preserve"> </v>
      </c>
      <c r="C1740" s="105"/>
      <c r="D1740" s="296"/>
      <c r="E1740" s="296"/>
      <c r="F1740" s="296"/>
      <c r="G1740" s="296"/>
      <c r="H1740" s="296"/>
      <c r="I1740" s="296"/>
      <c r="J1740" s="296"/>
      <c r="K1740" s="104">
        <f t="shared" si="100"/>
        <v>0</v>
      </c>
    </row>
    <row r="1741" spans="1:11" ht="15.75" customHeight="1" x14ac:dyDescent="0.25">
      <c r="A1741" s="1">
        <v>909</v>
      </c>
      <c r="B1741" s="101" t="str">
        <f>IF('proje ve personel bilgileri'!A922&lt;&gt;0,('proje ve personel bilgileri'!A922)," ")</f>
        <v xml:space="preserve"> </v>
      </c>
      <c r="C1741" s="105"/>
      <c r="D1741" s="296"/>
      <c r="E1741" s="296"/>
      <c r="F1741" s="296"/>
      <c r="G1741" s="296"/>
      <c r="H1741" s="296"/>
      <c r="I1741" s="296"/>
      <c r="J1741" s="296"/>
      <c r="K1741" s="104">
        <f t="shared" si="100"/>
        <v>0</v>
      </c>
    </row>
    <row r="1742" spans="1:11" ht="15.75" customHeight="1" x14ac:dyDescent="0.25">
      <c r="A1742" s="2">
        <v>910</v>
      </c>
      <c r="B1742" s="101" t="str">
        <f>IF('proje ve personel bilgileri'!A923&lt;&gt;0,('proje ve personel bilgileri'!A923)," ")</f>
        <v xml:space="preserve"> </v>
      </c>
      <c r="C1742" s="105"/>
      <c r="D1742" s="296"/>
      <c r="E1742" s="296"/>
      <c r="F1742" s="296"/>
      <c r="G1742" s="296"/>
      <c r="H1742" s="296"/>
      <c r="I1742" s="296"/>
      <c r="J1742" s="296"/>
      <c r="K1742" s="104">
        <f t="shared" si="100"/>
        <v>0</v>
      </c>
    </row>
    <row r="1743" spans="1:11" ht="15.75" customHeight="1" x14ac:dyDescent="0.25">
      <c r="A1743" s="1">
        <v>911</v>
      </c>
      <c r="B1743" s="101" t="str">
        <f>IF('proje ve personel bilgileri'!A924&lt;&gt;0,('proje ve personel bilgileri'!A924)," ")</f>
        <v xml:space="preserve"> </v>
      </c>
      <c r="C1743" s="105"/>
      <c r="D1743" s="296"/>
      <c r="E1743" s="296"/>
      <c r="F1743" s="296"/>
      <c r="G1743" s="296"/>
      <c r="H1743" s="296"/>
      <c r="I1743" s="296"/>
      <c r="J1743" s="296"/>
      <c r="K1743" s="104">
        <f t="shared" si="100"/>
        <v>0</v>
      </c>
    </row>
    <row r="1744" spans="1:11" ht="15.75" customHeight="1" x14ac:dyDescent="0.25">
      <c r="A1744" s="2">
        <v>912</v>
      </c>
      <c r="B1744" s="101" t="str">
        <f>IF('proje ve personel bilgileri'!A925&lt;&gt;0,('proje ve personel bilgileri'!A925)," ")</f>
        <v xml:space="preserve"> </v>
      </c>
      <c r="C1744" s="105"/>
      <c r="D1744" s="296"/>
      <c r="E1744" s="296"/>
      <c r="F1744" s="296"/>
      <c r="G1744" s="296"/>
      <c r="H1744" s="296"/>
      <c r="I1744" s="296"/>
      <c r="J1744" s="296"/>
      <c r="K1744" s="104">
        <f t="shared" si="100"/>
        <v>0</v>
      </c>
    </row>
    <row r="1745" spans="1:11" ht="15.75" customHeight="1" x14ac:dyDescent="0.25">
      <c r="A1745" s="1">
        <v>913</v>
      </c>
      <c r="B1745" s="101" t="str">
        <f>IF('proje ve personel bilgileri'!A926&lt;&gt;0,('proje ve personel bilgileri'!A926)," ")</f>
        <v xml:space="preserve"> </v>
      </c>
      <c r="C1745" s="105"/>
      <c r="D1745" s="296"/>
      <c r="E1745" s="296"/>
      <c r="F1745" s="296"/>
      <c r="G1745" s="296"/>
      <c r="H1745" s="296"/>
      <c r="I1745" s="296"/>
      <c r="J1745" s="296"/>
      <c r="K1745" s="104">
        <f t="shared" si="100"/>
        <v>0</v>
      </c>
    </row>
    <row r="1746" spans="1:11" ht="15.75" customHeight="1" x14ac:dyDescent="0.25">
      <c r="A1746" s="2">
        <v>914</v>
      </c>
      <c r="B1746" s="101" t="str">
        <f>IF('proje ve personel bilgileri'!A927&lt;&gt;0,('proje ve personel bilgileri'!A927)," ")</f>
        <v xml:space="preserve"> </v>
      </c>
      <c r="C1746" s="105"/>
      <c r="D1746" s="296"/>
      <c r="E1746" s="296"/>
      <c r="F1746" s="296"/>
      <c r="G1746" s="296"/>
      <c r="H1746" s="296"/>
      <c r="I1746" s="296"/>
      <c r="J1746" s="296"/>
      <c r="K1746" s="104">
        <f t="shared" si="100"/>
        <v>0</v>
      </c>
    </row>
    <row r="1747" spans="1:11" ht="15.75" customHeight="1" x14ac:dyDescent="0.25">
      <c r="A1747" s="1">
        <v>915</v>
      </c>
      <c r="B1747" s="101" t="str">
        <f>IF('proje ve personel bilgileri'!A928&lt;&gt;0,('proje ve personel bilgileri'!A928)," ")</f>
        <v xml:space="preserve"> </v>
      </c>
      <c r="C1747" s="105"/>
      <c r="D1747" s="296"/>
      <c r="E1747" s="296"/>
      <c r="F1747" s="296"/>
      <c r="G1747" s="296"/>
      <c r="H1747" s="296"/>
      <c r="I1747" s="296"/>
      <c r="J1747" s="296"/>
      <c r="K1747" s="104">
        <f t="shared" si="100"/>
        <v>0</v>
      </c>
    </row>
    <row r="1748" spans="1:11" ht="15.75" customHeight="1" x14ac:dyDescent="0.25">
      <c r="A1748" s="2">
        <v>916</v>
      </c>
      <c r="B1748" s="101" t="str">
        <f>IF('proje ve personel bilgileri'!A929&lt;&gt;0,('proje ve personel bilgileri'!A929)," ")</f>
        <v xml:space="preserve"> </v>
      </c>
      <c r="C1748" s="105"/>
      <c r="D1748" s="296"/>
      <c r="E1748" s="296"/>
      <c r="F1748" s="296"/>
      <c r="G1748" s="296"/>
      <c r="H1748" s="296"/>
      <c r="I1748" s="296"/>
      <c r="J1748" s="296"/>
      <c r="K1748" s="104">
        <f t="shared" si="100"/>
        <v>0</v>
      </c>
    </row>
    <row r="1749" spans="1:11" ht="15.75" customHeight="1" x14ac:dyDescent="0.25">
      <c r="A1749" s="1">
        <v>917</v>
      </c>
      <c r="B1749" s="101" t="str">
        <f>IF('proje ve personel bilgileri'!A930&lt;&gt;0,('proje ve personel bilgileri'!A930)," ")</f>
        <v xml:space="preserve"> </v>
      </c>
      <c r="C1749" s="105"/>
      <c r="D1749" s="296"/>
      <c r="E1749" s="296"/>
      <c r="F1749" s="296"/>
      <c r="G1749" s="296"/>
      <c r="H1749" s="296"/>
      <c r="I1749" s="296"/>
      <c r="J1749" s="296"/>
      <c r="K1749" s="104">
        <f t="shared" si="100"/>
        <v>0</v>
      </c>
    </row>
    <row r="1750" spans="1:11" ht="15" customHeight="1" x14ac:dyDescent="0.25">
      <c r="A1750" s="2">
        <v>918</v>
      </c>
      <c r="B1750" s="101" t="str">
        <f>IF('proje ve personel bilgileri'!A931&lt;&gt;0,('proje ve personel bilgileri'!A931)," ")</f>
        <v xml:space="preserve"> </v>
      </c>
      <c r="C1750" s="105"/>
      <c r="D1750" s="296"/>
      <c r="E1750" s="296"/>
      <c r="F1750" s="296"/>
      <c r="G1750" s="296"/>
      <c r="H1750" s="296"/>
      <c r="I1750" s="296"/>
      <c r="J1750" s="296"/>
      <c r="K1750" s="104">
        <f t="shared" si="100"/>
        <v>0</v>
      </c>
    </row>
    <row r="1751" spans="1:11" ht="15.75" customHeight="1" x14ac:dyDescent="0.25">
      <c r="A1751" s="341" t="s">
        <v>99</v>
      </c>
      <c r="B1751" s="342"/>
      <c r="C1751" s="7" t="str">
        <f t="shared" ref="C1751:J1751" si="101">IF($K$28&lt;&gt;0,SUM(C1733:C1750)," ")</f>
        <v xml:space="preserve"> </v>
      </c>
      <c r="D1751" s="8" t="str">
        <f t="shared" si="101"/>
        <v xml:space="preserve"> </v>
      </c>
      <c r="E1751" s="8" t="str">
        <f t="shared" si="101"/>
        <v xml:space="preserve"> </v>
      </c>
      <c r="F1751" s="8" t="str">
        <f t="shared" si="101"/>
        <v xml:space="preserve"> </v>
      </c>
      <c r="G1751" s="8" t="str">
        <f t="shared" si="101"/>
        <v xml:space="preserve"> </v>
      </c>
      <c r="H1751" s="8" t="str">
        <f t="shared" si="101"/>
        <v xml:space="preserve"> </v>
      </c>
      <c r="I1751" s="8" t="str">
        <f t="shared" si="101"/>
        <v xml:space="preserve"> </v>
      </c>
      <c r="J1751" s="8" t="str">
        <f t="shared" si="101"/>
        <v xml:space="preserve"> </v>
      </c>
      <c r="K1751" s="9">
        <f>SUM(K1733:K1750)+K1717</f>
        <v>0</v>
      </c>
    </row>
    <row r="1752" spans="1:11" ht="15" customHeight="1" x14ac:dyDescent="0.25">
      <c r="A1752" s="300"/>
    </row>
    <row r="1753" spans="1:11" ht="15" customHeight="1" x14ac:dyDescent="0.25">
      <c r="A1753" s="332" t="s">
        <v>100</v>
      </c>
      <c r="B1753" s="332"/>
      <c r="C1753" s="332"/>
      <c r="D1753" s="332"/>
      <c r="E1753" s="332"/>
      <c r="F1753" s="332"/>
      <c r="G1753" s="332"/>
      <c r="H1753" s="332"/>
      <c r="I1753" s="332"/>
      <c r="J1753" s="332"/>
      <c r="K1753" s="332"/>
    </row>
    <row r="1754" spans="1:11" ht="15" customHeight="1" x14ac:dyDescent="0.25">
      <c r="A1754" s="51"/>
    </row>
    <row r="1755" spans="1:11" ht="15" customHeight="1" x14ac:dyDescent="0.25">
      <c r="A1755" s="298" t="s">
        <v>101</v>
      </c>
    </row>
    <row r="1756" spans="1:11" ht="15" customHeight="1" x14ac:dyDescent="0.25">
      <c r="C1756" s="298" t="s">
        <v>102</v>
      </c>
      <c r="E1756" s="298" t="s">
        <v>103</v>
      </c>
    </row>
    <row r="1759" spans="1:11" ht="15.75" customHeight="1" x14ac:dyDescent="0.25">
      <c r="A1759" s="348" t="s">
        <v>85</v>
      </c>
      <c r="B1759" s="348"/>
      <c r="C1759" s="348"/>
      <c r="D1759" s="348"/>
      <c r="E1759" s="348"/>
      <c r="F1759" s="348"/>
      <c r="G1759" s="348"/>
      <c r="H1759" s="348"/>
      <c r="I1759" s="348"/>
      <c r="J1759" s="348"/>
      <c r="K1759" s="348"/>
    </row>
    <row r="1760" spans="1:11" ht="15" customHeight="1" x14ac:dyDescent="0.25">
      <c r="A1760" s="70"/>
      <c r="B1760" s="70"/>
      <c r="C1760" s="70"/>
      <c r="D1760" s="70"/>
      <c r="E1760" s="70"/>
      <c r="F1760" s="78">
        <f>'proje ve personel bilgileri'!$B$5</f>
        <v>0</v>
      </c>
      <c r="G1760" s="72">
        <f>IF('proje ve personel bilgileri'!$B$6=1,"/ Şubat ayına aittir.",(IF('proje ve personel bilgileri'!$B$6=2,"/ Ağustos ayına aittir.",0)))</f>
        <v>0</v>
      </c>
      <c r="H1760" s="70"/>
      <c r="I1760" s="70"/>
      <c r="J1760" s="70"/>
      <c r="K1760" s="70"/>
    </row>
    <row r="1761" spans="1:11" ht="18.75" customHeight="1" x14ac:dyDescent="0.25">
      <c r="K1761" s="4" t="s">
        <v>86</v>
      </c>
    </row>
    <row r="1762" spans="1:11" ht="15.75" customHeight="1" x14ac:dyDescent="0.25">
      <c r="A1762" s="349" t="s">
        <v>2</v>
      </c>
      <c r="B1762" s="350"/>
      <c r="C1762" s="351">
        <f>'proje ve personel bilgileri'!$B$2</f>
        <v>0</v>
      </c>
      <c r="D1762" s="352"/>
      <c r="E1762" s="352"/>
      <c r="F1762" s="352"/>
      <c r="G1762" s="352"/>
      <c r="H1762" s="352"/>
      <c r="I1762" s="352"/>
      <c r="J1762" s="352"/>
      <c r="K1762" s="353"/>
    </row>
    <row r="1763" spans="1:11" ht="15.75" customHeight="1" x14ac:dyDescent="0.25">
      <c r="A1763" s="354" t="s">
        <v>4</v>
      </c>
      <c r="B1763" s="355"/>
      <c r="C1763" s="356">
        <f>'proje ve personel bilgileri'!$B$3</f>
        <v>0</v>
      </c>
      <c r="D1763" s="357"/>
      <c r="E1763" s="357"/>
      <c r="F1763" s="357"/>
      <c r="G1763" s="357"/>
      <c r="H1763" s="357"/>
      <c r="I1763" s="357"/>
      <c r="J1763" s="357"/>
      <c r="K1763" s="358"/>
    </row>
    <row r="1764" spans="1:11" ht="15" customHeight="1" x14ac:dyDescent="0.25">
      <c r="A1764" s="343" t="s">
        <v>87</v>
      </c>
      <c r="B1764" s="343" t="s">
        <v>15</v>
      </c>
      <c r="C1764" s="343" t="s">
        <v>88</v>
      </c>
      <c r="D1764" s="344" t="s">
        <v>89</v>
      </c>
      <c r="E1764" s="346"/>
      <c r="F1764" s="347"/>
      <c r="G1764" s="343" t="s">
        <v>90</v>
      </c>
      <c r="H1764" s="333" t="s">
        <v>91</v>
      </c>
      <c r="I1764" s="333" t="s">
        <v>92</v>
      </c>
      <c r="J1764" s="333" t="s">
        <v>93</v>
      </c>
      <c r="K1764" s="336" t="s">
        <v>94</v>
      </c>
    </row>
    <row r="1765" spans="1:11" ht="15.75" customHeight="1" x14ac:dyDescent="0.25">
      <c r="A1765" s="338"/>
      <c r="B1765" s="338"/>
      <c r="C1765" s="338"/>
      <c r="D1765" s="345"/>
      <c r="E1765" s="339" t="s">
        <v>95</v>
      </c>
      <c r="F1765" s="340"/>
      <c r="G1765" s="338"/>
      <c r="H1765" s="334"/>
      <c r="I1765" s="334"/>
      <c r="J1765" s="334"/>
      <c r="K1765" s="337"/>
    </row>
    <row r="1766" spans="1:11" ht="60.75" customHeight="1" x14ac:dyDescent="0.25">
      <c r="A1766" s="338"/>
      <c r="B1766" s="338"/>
      <c r="C1766" s="338"/>
      <c r="D1766" s="345"/>
      <c r="E1766" s="5" t="s">
        <v>106</v>
      </c>
      <c r="F1766" s="5" t="s">
        <v>97</v>
      </c>
      <c r="G1766" s="338"/>
      <c r="H1766" s="334"/>
      <c r="I1766" s="335"/>
      <c r="J1766" s="335"/>
      <c r="K1766" s="338"/>
    </row>
    <row r="1767" spans="1:11" ht="15.75" customHeight="1" x14ac:dyDescent="0.25">
      <c r="A1767" s="338"/>
      <c r="B1767" s="338"/>
      <c r="C1767" s="338"/>
      <c r="D1767" s="345"/>
      <c r="E1767" s="6" t="s">
        <v>98</v>
      </c>
      <c r="F1767" s="6" t="s">
        <v>98</v>
      </c>
      <c r="G1767" s="294" t="s">
        <v>98</v>
      </c>
      <c r="H1767" s="294" t="s">
        <v>98</v>
      </c>
      <c r="I1767" s="297" t="s">
        <v>98</v>
      </c>
      <c r="J1767" s="6" t="s">
        <v>98</v>
      </c>
      <c r="K1767" s="338"/>
    </row>
    <row r="1768" spans="1:11" ht="15.75" customHeight="1" x14ac:dyDescent="0.25">
      <c r="A1768" s="1">
        <v>919</v>
      </c>
      <c r="B1768" s="101" t="str">
        <f>IF('proje ve personel bilgileri'!A932&lt;&gt;0,('proje ve personel bilgileri'!A932)," ")</f>
        <v xml:space="preserve"> </v>
      </c>
      <c r="C1768" s="102"/>
      <c r="D1768" s="103"/>
      <c r="E1768" s="103"/>
      <c r="F1768" s="103"/>
      <c r="G1768" s="103"/>
      <c r="H1768" s="103"/>
      <c r="I1768" s="103"/>
      <c r="J1768" s="103"/>
      <c r="K1768" s="104">
        <f t="shared" ref="K1768:K1785" si="102">IF(D1768&lt;&gt;0,SUM(D1768+E1768+F1768+G1768-H1768-I1768-J1768),0)</f>
        <v>0</v>
      </c>
    </row>
    <row r="1769" spans="1:11" ht="15.75" customHeight="1" x14ac:dyDescent="0.25">
      <c r="A1769" s="2">
        <v>920</v>
      </c>
      <c r="B1769" s="101" t="str">
        <f>IF('proje ve personel bilgileri'!A933&lt;&gt;0,('proje ve personel bilgileri'!A933)," ")</f>
        <v xml:space="preserve"> </v>
      </c>
      <c r="C1769" s="105"/>
      <c r="D1769" s="296"/>
      <c r="E1769" s="296"/>
      <c r="F1769" s="296"/>
      <c r="G1769" s="296"/>
      <c r="H1769" s="296"/>
      <c r="I1769" s="296"/>
      <c r="J1769" s="296"/>
      <c r="K1769" s="104">
        <f t="shared" si="102"/>
        <v>0</v>
      </c>
    </row>
    <row r="1770" spans="1:11" ht="15.75" customHeight="1" x14ac:dyDescent="0.25">
      <c r="A1770" s="1">
        <v>921</v>
      </c>
      <c r="B1770" s="101" t="str">
        <f>IF('proje ve personel bilgileri'!A934&lt;&gt;0,('proje ve personel bilgileri'!A934)," ")</f>
        <v xml:space="preserve"> </v>
      </c>
      <c r="C1770" s="105"/>
      <c r="D1770" s="296"/>
      <c r="E1770" s="296"/>
      <c r="F1770" s="296"/>
      <c r="G1770" s="296"/>
      <c r="H1770" s="296"/>
      <c r="I1770" s="296"/>
      <c r="J1770" s="296"/>
      <c r="K1770" s="104">
        <f t="shared" si="102"/>
        <v>0</v>
      </c>
    </row>
    <row r="1771" spans="1:11" ht="15.75" customHeight="1" x14ac:dyDescent="0.25">
      <c r="A1771" s="2">
        <v>922</v>
      </c>
      <c r="B1771" s="101" t="str">
        <f>IF('proje ve personel bilgileri'!A935&lt;&gt;0,('proje ve personel bilgileri'!A935)," ")</f>
        <v xml:space="preserve"> </v>
      </c>
      <c r="C1771" s="105"/>
      <c r="D1771" s="296"/>
      <c r="E1771" s="296"/>
      <c r="F1771" s="296"/>
      <c r="G1771" s="296"/>
      <c r="H1771" s="296"/>
      <c r="I1771" s="296"/>
      <c r="J1771" s="296"/>
      <c r="K1771" s="104">
        <f t="shared" si="102"/>
        <v>0</v>
      </c>
    </row>
    <row r="1772" spans="1:11" ht="15.75" customHeight="1" x14ac:dyDescent="0.25">
      <c r="A1772" s="1">
        <v>923</v>
      </c>
      <c r="B1772" s="101" t="str">
        <f>IF('proje ve personel bilgileri'!A936&lt;&gt;0,('proje ve personel bilgileri'!A936)," ")</f>
        <v xml:space="preserve"> </v>
      </c>
      <c r="C1772" s="105"/>
      <c r="D1772" s="296"/>
      <c r="E1772" s="296"/>
      <c r="F1772" s="296"/>
      <c r="G1772" s="296"/>
      <c r="H1772" s="296"/>
      <c r="I1772" s="296"/>
      <c r="J1772" s="296"/>
      <c r="K1772" s="104">
        <f t="shared" si="102"/>
        <v>0</v>
      </c>
    </row>
    <row r="1773" spans="1:11" ht="15.75" customHeight="1" x14ac:dyDescent="0.25">
      <c r="A1773" s="2">
        <v>924</v>
      </c>
      <c r="B1773" s="101" t="str">
        <f>IF('proje ve personel bilgileri'!A937&lt;&gt;0,('proje ve personel bilgileri'!A937)," ")</f>
        <v xml:space="preserve"> </v>
      </c>
      <c r="C1773" s="105"/>
      <c r="D1773" s="296"/>
      <c r="E1773" s="296"/>
      <c r="F1773" s="296"/>
      <c r="G1773" s="296"/>
      <c r="H1773" s="296"/>
      <c r="I1773" s="296"/>
      <c r="J1773" s="296"/>
      <c r="K1773" s="104">
        <f t="shared" si="102"/>
        <v>0</v>
      </c>
    </row>
    <row r="1774" spans="1:11" ht="15.75" customHeight="1" x14ac:dyDescent="0.25">
      <c r="A1774" s="1">
        <v>925</v>
      </c>
      <c r="B1774" s="101" t="str">
        <f>IF('proje ve personel bilgileri'!A938&lt;&gt;0,('proje ve personel bilgileri'!A938)," ")</f>
        <v xml:space="preserve"> </v>
      </c>
      <c r="C1774" s="105"/>
      <c r="D1774" s="296"/>
      <c r="E1774" s="296"/>
      <c r="F1774" s="296"/>
      <c r="G1774" s="296"/>
      <c r="H1774" s="296"/>
      <c r="I1774" s="296"/>
      <c r="J1774" s="296"/>
      <c r="K1774" s="104">
        <f t="shared" si="102"/>
        <v>0</v>
      </c>
    </row>
    <row r="1775" spans="1:11" ht="15.75" customHeight="1" x14ac:dyDescent="0.25">
      <c r="A1775" s="2">
        <v>926</v>
      </c>
      <c r="B1775" s="101" t="str">
        <f>IF('proje ve personel bilgileri'!A939&lt;&gt;0,('proje ve personel bilgileri'!A939)," ")</f>
        <v xml:space="preserve"> </v>
      </c>
      <c r="C1775" s="105"/>
      <c r="D1775" s="296"/>
      <c r="E1775" s="296"/>
      <c r="F1775" s="296"/>
      <c r="G1775" s="296"/>
      <c r="H1775" s="296"/>
      <c r="I1775" s="296"/>
      <c r="J1775" s="296"/>
      <c r="K1775" s="104">
        <f t="shared" si="102"/>
        <v>0</v>
      </c>
    </row>
    <row r="1776" spans="1:11" ht="15.75" customHeight="1" x14ac:dyDescent="0.25">
      <c r="A1776" s="1">
        <v>927</v>
      </c>
      <c r="B1776" s="101" t="str">
        <f>IF('proje ve personel bilgileri'!A940&lt;&gt;0,('proje ve personel bilgileri'!A940)," ")</f>
        <v xml:space="preserve"> </v>
      </c>
      <c r="C1776" s="105"/>
      <c r="D1776" s="296"/>
      <c r="E1776" s="296"/>
      <c r="F1776" s="296"/>
      <c r="G1776" s="296"/>
      <c r="H1776" s="296"/>
      <c r="I1776" s="296"/>
      <c r="J1776" s="296"/>
      <c r="K1776" s="104">
        <f t="shared" si="102"/>
        <v>0</v>
      </c>
    </row>
    <row r="1777" spans="1:11" ht="15.75" customHeight="1" x14ac:dyDescent="0.25">
      <c r="A1777" s="2">
        <v>928</v>
      </c>
      <c r="B1777" s="101" t="str">
        <f>IF('proje ve personel bilgileri'!A941&lt;&gt;0,('proje ve personel bilgileri'!A941)," ")</f>
        <v xml:space="preserve"> </v>
      </c>
      <c r="C1777" s="105"/>
      <c r="D1777" s="296"/>
      <c r="E1777" s="296"/>
      <c r="F1777" s="296"/>
      <c r="G1777" s="296"/>
      <c r="H1777" s="296"/>
      <c r="I1777" s="296"/>
      <c r="J1777" s="296"/>
      <c r="K1777" s="104">
        <f t="shared" si="102"/>
        <v>0</v>
      </c>
    </row>
    <row r="1778" spans="1:11" ht="15.75" customHeight="1" x14ac:dyDescent="0.25">
      <c r="A1778" s="1">
        <v>929</v>
      </c>
      <c r="B1778" s="101" t="str">
        <f>IF('proje ve personel bilgileri'!A942&lt;&gt;0,('proje ve personel bilgileri'!A942)," ")</f>
        <v xml:space="preserve"> </v>
      </c>
      <c r="C1778" s="105"/>
      <c r="D1778" s="296"/>
      <c r="E1778" s="296"/>
      <c r="F1778" s="296"/>
      <c r="G1778" s="296"/>
      <c r="H1778" s="296"/>
      <c r="I1778" s="296"/>
      <c r="J1778" s="296"/>
      <c r="K1778" s="104">
        <f t="shared" si="102"/>
        <v>0</v>
      </c>
    </row>
    <row r="1779" spans="1:11" ht="15.75" customHeight="1" x14ac:dyDescent="0.25">
      <c r="A1779" s="2">
        <v>930</v>
      </c>
      <c r="B1779" s="101" t="str">
        <f>IF('proje ve personel bilgileri'!A943&lt;&gt;0,('proje ve personel bilgileri'!A943)," ")</f>
        <v xml:space="preserve"> </v>
      </c>
      <c r="C1779" s="105"/>
      <c r="D1779" s="296"/>
      <c r="E1779" s="296"/>
      <c r="F1779" s="296"/>
      <c r="G1779" s="296"/>
      <c r="H1779" s="296"/>
      <c r="I1779" s="296"/>
      <c r="J1779" s="296"/>
      <c r="K1779" s="104">
        <f t="shared" si="102"/>
        <v>0</v>
      </c>
    </row>
    <row r="1780" spans="1:11" ht="15.75" customHeight="1" x14ac:dyDescent="0.25">
      <c r="A1780" s="1">
        <v>931</v>
      </c>
      <c r="B1780" s="101" t="str">
        <f>IF('proje ve personel bilgileri'!A944&lt;&gt;0,('proje ve personel bilgileri'!A944)," ")</f>
        <v xml:space="preserve"> </v>
      </c>
      <c r="C1780" s="105"/>
      <c r="D1780" s="296"/>
      <c r="E1780" s="296"/>
      <c r="F1780" s="296"/>
      <c r="G1780" s="296"/>
      <c r="H1780" s="296"/>
      <c r="I1780" s="296"/>
      <c r="J1780" s="296"/>
      <c r="K1780" s="104">
        <f t="shared" si="102"/>
        <v>0</v>
      </c>
    </row>
    <row r="1781" spans="1:11" ht="15.75" customHeight="1" x14ac:dyDescent="0.25">
      <c r="A1781" s="2">
        <v>932</v>
      </c>
      <c r="B1781" s="101" t="str">
        <f>IF('proje ve personel bilgileri'!A945&lt;&gt;0,('proje ve personel bilgileri'!A945)," ")</f>
        <v xml:space="preserve"> </v>
      </c>
      <c r="C1781" s="105"/>
      <c r="D1781" s="296"/>
      <c r="E1781" s="296"/>
      <c r="F1781" s="296"/>
      <c r="G1781" s="296"/>
      <c r="H1781" s="296"/>
      <c r="I1781" s="296"/>
      <c r="J1781" s="296"/>
      <c r="K1781" s="104">
        <f t="shared" si="102"/>
        <v>0</v>
      </c>
    </row>
    <row r="1782" spans="1:11" ht="15.75" customHeight="1" x14ac:dyDescent="0.25">
      <c r="A1782" s="1">
        <v>933</v>
      </c>
      <c r="B1782" s="101" t="str">
        <f>IF('proje ve personel bilgileri'!A946&lt;&gt;0,('proje ve personel bilgileri'!A946)," ")</f>
        <v xml:space="preserve"> </v>
      </c>
      <c r="C1782" s="105"/>
      <c r="D1782" s="296"/>
      <c r="E1782" s="296"/>
      <c r="F1782" s="296"/>
      <c r="G1782" s="296"/>
      <c r="H1782" s="296"/>
      <c r="I1782" s="296"/>
      <c r="J1782" s="296"/>
      <c r="K1782" s="104">
        <f t="shared" si="102"/>
        <v>0</v>
      </c>
    </row>
    <row r="1783" spans="1:11" ht="15.75" customHeight="1" x14ac:dyDescent="0.25">
      <c r="A1783" s="2">
        <v>934</v>
      </c>
      <c r="B1783" s="101" t="str">
        <f>IF('proje ve personel bilgileri'!A947&lt;&gt;0,('proje ve personel bilgileri'!A947)," ")</f>
        <v xml:space="preserve"> </v>
      </c>
      <c r="C1783" s="105"/>
      <c r="D1783" s="296"/>
      <c r="E1783" s="296"/>
      <c r="F1783" s="296"/>
      <c r="G1783" s="296"/>
      <c r="H1783" s="296"/>
      <c r="I1783" s="296"/>
      <c r="J1783" s="296"/>
      <c r="K1783" s="104">
        <f t="shared" si="102"/>
        <v>0</v>
      </c>
    </row>
    <row r="1784" spans="1:11" ht="15.75" customHeight="1" x14ac:dyDescent="0.25">
      <c r="A1784" s="1">
        <v>935</v>
      </c>
      <c r="B1784" s="101" t="str">
        <f>IF('proje ve personel bilgileri'!A948&lt;&gt;0,('proje ve personel bilgileri'!A948)," ")</f>
        <v xml:space="preserve"> </v>
      </c>
      <c r="C1784" s="105"/>
      <c r="D1784" s="296"/>
      <c r="E1784" s="296"/>
      <c r="F1784" s="296"/>
      <c r="G1784" s="296"/>
      <c r="H1784" s="296"/>
      <c r="I1784" s="296"/>
      <c r="J1784" s="296"/>
      <c r="K1784" s="104">
        <f t="shared" si="102"/>
        <v>0</v>
      </c>
    </row>
    <row r="1785" spans="1:11" ht="15" customHeight="1" x14ac:dyDescent="0.25">
      <c r="A1785" s="2">
        <v>936</v>
      </c>
      <c r="B1785" s="101" t="str">
        <f>IF('proje ve personel bilgileri'!A949&lt;&gt;0,('proje ve personel bilgileri'!A949)," ")</f>
        <v xml:space="preserve"> </v>
      </c>
      <c r="C1785" s="105"/>
      <c r="D1785" s="296"/>
      <c r="E1785" s="296"/>
      <c r="F1785" s="296"/>
      <c r="G1785" s="296"/>
      <c r="H1785" s="296"/>
      <c r="I1785" s="296"/>
      <c r="J1785" s="296"/>
      <c r="K1785" s="104">
        <f t="shared" si="102"/>
        <v>0</v>
      </c>
    </row>
    <row r="1786" spans="1:11" ht="15.75" customHeight="1" x14ac:dyDescent="0.25">
      <c r="A1786" s="341" t="s">
        <v>99</v>
      </c>
      <c r="B1786" s="342"/>
      <c r="C1786" s="7" t="str">
        <f t="shared" ref="C1786:J1786" si="103">IF($K$28&lt;&gt;0,SUM(C1768:C1785)," ")</f>
        <v xml:space="preserve"> </v>
      </c>
      <c r="D1786" s="8" t="str">
        <f t="shared" si="103"/>
        <v xml:space="preserve"> </v>
      </c>
      <c r="E1786" s="8" t="str">
        <f t="shared" si="103"/>
        <v xml:space="preserve"> </v>
      </c>
      <c r="F1786" s="8" t="str">
        <f t="shared" si="103"/>
        <v xml:space="preserve"> </v>
      </c>
      <c r="G1786" s="8" t="str">
        <f t="shared" si="103"/>
        <v xml:space="preserve"> </v>
      </c>
      <c r="H1786" s="8" t="str">
        <f t="shared" si="103"/>
        <v xml:space="preserve"> </v>
      </c>
      <c r="I1786" s="8" t="str">
        <f t="shared" si="103"/>
        <v xml:space="preserve"> </v>
      </c>
      <c r="J1786" s="8" t="str">
        <f t="shared" si="103"/>
        <v xml:space="preserve"> </v>
      </c>
      <c r="K1786" s="9">
        <f>SUM(K1768:K1785)+K1751</f>
        <v>0</v>
      </c>
    </row>
    <row r="1787" spans="1:11" ht="15" customHeight="1" x14ac:dyDescent="0.25">
      <c r="A1787" s="300"/>
    </row>
    <row r="1788" spans="1:11" ht="15" customHeight="1" x14ac:dyDescent="0.25">
      <c r="A1788" s="332" t="s">
        <v>100</v>
      </c>
      <c r="B1788" s="332"/>
      <c r="C1788" s="332"/>
      <c r="D1788" s="332"/>
      <c r="E1788" s="332"/>
      <c r="F1788" s="332"/>
      <c r="G1788" s="332"/>
      <c r="H1788" s="332"/>
      <c r="I1788" s="332"/>
      <c r="J1788" s="332"/>
      <c r="K1788" s="332"/>
    </row>
    <row r="1789" spans="1:11" ht="15" customHeight="1" x14ac:dyDescent="0.25">
      <c r="A1789" s="51"/>
    </row>
    <row r="1790" spans="1:11" ht="15" customHeight="1" x14ac:dyDescent="0.25">
      <c r="A1790" s="298" t="s">
        <v>101</v>
      </c>
    </row>
    <row r="1791" spans="1:11" ht="15" customHeight="1" x14ac:dyDescent="0.25">
      <c r="C1791" s="298" t="s">
        <v>102</v>
      </c>
      <c r="E1791" s="298" t="s">
        <v>103</v>
      </c>
    </row>
    <row r="1794" spans="1:11" ht="15.75" customHeight="1" x14ac:dyDescent="0.25">
      <c r="A1794" s="348" t="s">
        <v>85</v>
      </c>
      <c r="B1794" s="348"/>
      <c r="C1794" s="348"/>
      <c r="D1794" s="348"/>
      <c r="E1794" s="348"/>
      <c r="F1794" s="348"/>
      <c r="G1794" s="348"/>
      <c r="H1794" s="348"/>
      <c r="I1794" s="348"/>
      <c r="J1794" s="348"/>
      <c r="K1794" s="348"/>
    </row>
    <row r="1795" spans="1:11" ht="15" customHeight="1" x14ac:dyDescent="0.25">
      <c r="A1795" s="70"/>
      <c r="B1795" s="70"/>
      <c r="C1795" s="70"/>
      <c r="D1795" s="70"/>
      <c r="E1795" s="70"/>
      <c r="F1795" s="78">
        <f>'proje ve personel bilgileri'!$B$5</f>
        <v>0</v>
      </c>
      <c r="G1795" s="72">
        <f>IF('proje ve personel bilgileri'!$B$6=1,"/ Şubat ayına aittir.",(IF('proje ve personel bilgileri'!$B$6=2,"/ Ağustos ayına aittir.",0)))</f>
        <v>0</v>
      </c>
      <c r="H1795" s="70"/>
      <c r="I1795" s="70"/>
      <c r="J1795" s="70"/>
      <c r="K1795" s="70"/>
    </row>
    <row r="1796" spans="1:11" ht="18.75" customHeight="1" x14ac:dyDescent="0.25">
      <c r="K1796" s="4" t="s">
        <v>86</v>
      </c>
    </row>
    <row r="1797" spans="1:11" ht="15.75" customHeight="1" x14ac:dyDescent="0.25">
      <c r="A1797" s="349" t="s">
        <v>2</v>
      </c>
      <c r="B1797" s="350"/>
      <c r="C1797" s="351">
        <f>'proje ve personel bilgileri'!$B$2</f>
        <v>0</v>
      </c>
      <c r="D1797" s="352"/>
      <c r="E1797" s="352"/>
      <c r="F1797" s="352"/>
      <c r="G1797" s="352"/>
      <c r="H1797" s="352"/>
      <c r="I1797" s="352"/>
      <c r="J1797" s="352"/>
      <c r="K1797" s="353"/>
    </row>
    <row r="1798" spans="1:11" ht="15.75" customHeight="1" x14ac:dyDescent="0.25">
      <c r="A1798" s="354" t="s">
        <v>4</v>
      </c>
      <c r="B1798" s="355"/>
      <c r="C1798" s="356">
        <f>'proje ve personel bilgileri'!$B$3</f>
        <v>0</v>
      </c>
      <c r="D1798" s="357"/>
      <c r="E1798" s="357"/>
      <c r="F1798" s="357"/>
      <c r="G1798" s="357"/>
      <c r="H1798" s="357"/>
      <c r="I1798" s="357"/>
      <c r="J1798" s="357"/>
      <c r="K1798" s="358"/>
    </row>
    <row r="1799" spans="1:11" ht="15" customHeight="1" x14ac:dyDescent="0.25">
      <c r="A1799" s="343" t="s">
        <v>87</v>
      </c>
      <c r="B1799" s="343" t="s">
        <v>15</v>
      </c>
      <c r="C1799" s="343" t="s">
        <v>88</v>
      </c>
      <c r="D1799" s="344" t="s">
        <v>89</v>
      </c>
      <c r="E1799" s="346"/>
      <c r="F1799" s="347"/>
      <c r="G1799" s="343" t="s">
        <v>90</v>
      </c>
      <c r="H1799" s="333" t="s">
        <v>91</v>
      </c>
      <c r="I1799" s="333" t="s">
        <v>92</v>
      </c>
      <c r="J1799" s="333" t="s">
        <v>93</v>
      </c>
      <c r="K1799" s="336" t="s">
        <v>94</v>
      </c>
    </row>
    <row r="1800" spans="1:11" ht="15.75" customHeight="1" x14ac:dyDescent="0.25">
      <c r="A1800" s="338"/>
      <c r="B1800" s="338"/>
      <c r="C1800" s="338"/>
      <c r="D1800" s="345"/>
      <c r="E1800" s="339" t="s">
        <v>95</v>
      </c>
      <c r="F1800" s="340"/>
      <c r="G1800" s="338"/>
      <c r="H1800" s="334"/>
      <c r="I1800" s="334"/>
      <c r="J1800" s="334"/>
      <c r="K1800" s="337"/>
    </row>
    <row r="1801" spans="1:11" ht="60.75" customHeight="1" x14ac:dyDescent="0.25">
      <c r="A1801" s="338"/>
      <c r="B1801" s="338"/>
      <c r="C1801" s="338"/>
      <c r="D1801" s="345"/>
      <c r="E1801" s="5" t="s">
        <v>106</v>
      </c>
      <c r="F1801" s="5" t="s">
        <v>97</v>
      </c>
      <c r="G1801" s="338"/>
      <c r="H1801" s="334"/>
      <c r="I1801" s="335"/>
      <c r="J1801" s="335"/>
      <c r="K1801" s="338"/>
    </row>
    <row r="1802" spans="1:11" ht="15.75" customHeight="1" x14ac:dyDescent="0.25">
      <c r="A1802" s="338"/>
      <c r="B1802" s="338"/>
      <c r="C1802" s="338"/>
      <c r="D1802" s="345"/>
      <c r="E1802" s="6" t="s">
        <v>98</v>
      </c>
      <c r="F1802" s="6" t="s">
        <v>98</v>
      </c>
      <c r="G1802" s="294" t="s">
        <v>98</v>
      </c>
      <c r="H1802" s="294" t="s">
        <v>98</v>
      </c>
      <c r="I1802" s="297" t="s">
        <v>98</v>
      </c>
      <c r="J1802" s="6" t="s">
        <v>98</v>
      </c>
      <c r="K1802" s="338"/>
    </row>
    <row r="1803" spans="1:11" ht="15.75" customHeight="1" x14ac:dyDescent="0.25">
      <c r="A1803" s="1">
        <v>937</v>
      </c>
      <c r="B1803" s="101" t="str">
        <f>IF('proje ve personel bilgileri'!A950&lt;&gt;0,('proje ve personel bilgileri'!A950)," ")</f>
        <v xml:space="preserve"> </v>
      </c>
      <c r="C1803" s="102"/>
      <c r="D1803" s="103"/>
      <c r="E1803" s="103"/>
      <c r="F1803" s="103"/>
      <c r="G1803" s="103"/>
      <c r="H1803" s="103"/>
      <c r="I1803" s="103"/>
      <c r="J1803" s="103"/>
      <c r="K1803" s="104">
        <f t="shared" ref="K1803:K1820" si="104">IF(D1803&lt;&gt;0,SUM(D1803+E1803+F1803+G1803-H1803-I1803-J1803),0)</f>
        <v>0</v>
      </c>
    </row>
    <row r="1804" spans="1:11" ht="15.75" customHeight="1" x14ac:dyDescent="0.25">
      <c r="A1804" s="2">
        <v>938</v>
      </c>
      <c r="B1804" s="101" t="str">
        <f>IF('proje ve personel bilgileri'!A951&lt;&gt;0,('proje ve personel bilgileri'!A951)," ")</f>
        <v xml:space="preserve"> </v>
      </c>
      <c r="C1804" s="105"/>
      <c r="D1804" s="296"/>
      <c r="E1804" s="296"/>
      <c r="F1804" s="296"/>
      <c r="G1804" s="296"/>
      <c r="H1804" s="296"/>
      <c r="I1804" s="296"/>
      <c r="J1804" s="296"/>
      <c r="K1804" s="104">
        <f t="shared" si="104"/>
        <v>0</v>
      </c>
    </row>
    <row r="1805" spans="1:11" ht="15.75" customHeight="1" x14ac:dyDescent="0.25">
      <c r="A1805" s="1">
        <v>939</v>
      </c>
      <c r="B1805" s="101" t="str">
        <f>IF('proje ve personel bilgileri'!A952&lt;&gt;0,('proje ve personel bilgileri'!A952)," ")</f>
        <v xml:space="preserve"> </v>
      </c>
      <c r="C1805" s="105"/>
      <c r="D1805" s="296"/>
      <c r="E1805" s="296"/>
      <c r="F1805" s="296"/>
      <c r="G1805" s="296"/>
      <c r="H1805" s="296"/>
      <c r="I1805" s="296"/>
      <c r="J1805" s="296"/>
      <c r="K1805" s="104">
        <f t="shared" si="104"/>
        <v>0</v>
      </c>
    </row>
    <row r="1806" spans="1:11" ht="15.75" customHeight="1" x14ac:dyDescent="0.25">
      <c r="A1806" s="2">
        <v>940</v>
      </c>
      <c r="B1806" s="101" t="str">
        <f>IF('proje ve personel bilgileri'!A953&lt;&gt;0,('proje ve personel bilgileri'!A953)," ")</f>
        <v xml:space="preserve"> </v>
      </c>
      <c r="C1806" s="105"/>
      <c r="D1806" s="296"/>
      <c r="E1806" s="296"/>
      <c r="F1806" s="296"/>
      <c r="G1806" s="296"/>
      <c r="H1806" s="296"/>
      <c r="I1806" s="296"/>
      <c r="J1806" s="296"/>
      <c r="K1806" s="104">
        <f t="shared" si="104"/>
        <v>0</v>
      </c>
    </row>
    <row r="1807" spans="1:11" ht="15.75" customHeight="1" x14ac:dyDescent="0.25">
      <c r="A1807" s="1">
        <v>941</v>
      </c>
      <c r="B1807" s="101" t="str">
        <f>IF('proje ve personel bilgileri'!A954&lt;&gt;0,('proje ve personel bilgileri'!A954)," ")</f>
        <v xml:space="preserve"> </v>
      </c>
      <c r="C1807" s="105"/>
      <c r="D1807" s="296"/>
      <c r="E1807" s="296"/>
      <c r="F1807" s="296"/>
      <c r="G1807" s="296"/>
      <c r="H1807" s="296"/>
      <c r="I1807" s="296"/>
      <c r="J1807" s="296"/>
      <c r="K1807" s="104">
        <f t="shared" si="104"/>
        <v>0</v>
      </c>
    </row>
    <row r="1808" spans="1:11" ht="15.75" customHeight="1" x14ac:dyDescent="0.25">
      <c r="A1808" s="2">
        <v>942</v>
      </c>
      <c r="B1808" s="101" t="str">
        <f>IF('proje ve personel bilgileri'!A955&lt;&gt;0,('proje ve personel bilgileri'!A955)," ")</f>
        <v xml:space="preserve"> </v>
      </c>
      <c r="C1808" s="105"/>
      <c r="D1808" s="296"/>
      <c r="E1808" s="296"/>
      <c r="F1808" s="296"/>
      <c r="G1808" s="296"/>
      <c r="H1808" s="296"/>
      <c r="I1808" s="296"/>
      <c r="J1808" s="296"/>
      <c r="K1808" s="104">
        <f t="shared" si="104"/>
        <v>0</v>
      </c>
    </row>
    <row r="1809" spans="1:11" ht="15.75" customHeight="1" x14ac:dyDescent="0.25">
      <c r="A1809" s="1">
        <v>943</v>
      </c>
      <c r="B1809" s="101" t="str">
        <f>IF('proje ve personel bilgileri'!A956&lt;&gt;0,('proje ve personel bilgileri'!A956)," ")</f>
        <v xml:space="preserve"> </v>
      </c>
      <c r="C1809" s="105"/>
      <c r="D1809" s="296"/>
      <c r="E1809" s="296"/>
      <c r="F1809" s="296"/>
      <c r="G1809" s="296"/>
      <c r="H1809" s="296"/>
      <c r="I1809" s="296"/>
      <c r="J1809" s="296"/>
      <c r="K1809" s="104">
        <f t="shared" si="104"/>
        <v>0</v>
      </c>
    </row>
    <row r="1810" spans="1:11" ht="15.75" customHeight="1" x14ac:dyDescent="0.25">
      <c r="A1810" s="2">
        <v>944</v>
      </c>
      <c r="B1810" s="101" t="str">
        <f>IF('proje ve personel bilgileri'!A957&lt;&gt;0,('proje ve personel bilgileri'!A957)," ")</f>
        <v xml:space="preserve"> </v>
      </c>
      <c r="C1810" s="105"/>
      <c r="D1810" s="296"/>
      <c r="E1810" s="296"/>
      <c r="F1810" s="296"/>
      <c r="G1810" s="296"/>
      <c r="H1810" s="296"/>
      <c r="I1810" s="296"/>
      <c r="J1810" s="296"/>
      <c r="K1810" s="104">
        <f t="shared" si="104"/>
        <v>0</v>
      </c>
    </row>
    <row r="1811" spans="1:11" ht="15.75" customHeight="1" x14ac:dyDescent="0.25">
      <c r="A1811" s="1">
        <v>945</v>
      </c>
      <c r="B1811" s="101" t="str">
        <f>IF('proje ve personel bilgileri'!A958&lt;&gt;0,('proje ve personel bilgileri'!A958)," ")</f>
        <v xml:space="preserve"> </v>
      </c>
      <c r="C1811" s="105"/>
      <c r="D1811" s="296"/>
      <c r="E1811" s="296"/>
      <c r="F1811" s="296"/>
      <c r="G1811" s="296"/>
      <c r="H1811" s="296"/>
      <c r="I1811" s="296"/>
      <c r="J1811" s="296"/>
      <c r="K1811" s="104">
        <f t="shared" si="104"/>
        <v>0</v>
      </c>
    </row>
    <row r="1812" spans="1:11" ht="15.75" customHeight="1" x14ac:dyDescent="0.25">
      <c r="A1812" s="2">
        <v>946</v>
      </c>
      <c r="B1812" s="101" t="str">
        <f>IF('proje ve personel bilgileri'!A959&lt;&gt;0,('proje ve personel bilgileri'!A959)," ")</f>
        <v xml:space="preserve"> </v>
      </c>
      <c r="C1812" s="105"/>
      <c r="D1812" s="296"/>
      <c r="E1812" s="296"/>
      <c r="F1812" s="296"/>
      <c r="G1812" s="296"/>
      <c r="H1812" s="296"/>
      <c r="I1812" s="296"/>
      <c r="J1812" s="296"/>
      <c r="K1812" s="104">
        <f t="shared" si="104"/>
        <v>0</v>
      </c>
    </row>
    <row r="1813" spans="1:11" ht="15.75" customHeight="1" x14ac:dyDescent="0.25">
      <c r="A1813" s="1">
        <v>947</v>
      </c>
      <c r="B1813" s="101" t="str">
        <f>IF('proje ve personel bilgileri'!A960&lt;&gt;0,('proje ve personel bilgileri'!A960)," ")</f>
        <v xml:space="preserve"> </v>
      </c>
      <c r="C1813" s="105"/>
      <c r="D1813" s="296"/>
      <c r="E1813" s="296"/>
      <c r="F1813" s="296"/>
      <c r="G1813" s="296"/>
      <c r="H1813" s="296"/>
      <c r="I1813" s="296"/>
      <c r="J1813" s="296"/>
      <c r="K1813" s="104">
        <f t="shared" si="104"/>
        <v>0</v>
      </c>
    </row>
    <row r="1814" spans="1:11" ht="15.75" customHeight="1" x14ac:dyDescent="0.25">
      <c r="A1814" s="2">
        <v>948</v>
      </c>
      <c r="B1814" s="101" t="str">
        <f>IF('proje ve personel bilgileri'!A961&lt;&gt;0,('proje ve personel bilgileri'!A961)," ")</f>
        <v xml:space="preserve"> </v>
      </c>
      <c r="C1814" s="105"/>
      <c r="D1814" s="296"/>
      <c r="E1814" s="296"/>
      <c r="F1814" s="296"/>
      <c r="G1814" s="296"/>
      <c r="H1814" s="296"/>
      <c r="I1814" s="296"/>
      <c r="J1814" s="296"/>
      <c r="K1814" s="104">
        <f t="shared" si="104"/>
        <v>0</v>
      </c>
    </row>
    <row r="1815" spans="1:11" ht="15.75" customHeight="1" x14ac:dyDescent="0.25">
      <c r="A1815" s="1">
        <v>949</v>
      </c>
      <c r="B1815" s="101" t="str">
        <f>IF('proje ve personel bilgileri'!A962&lt;&gt;0,('proje ve personel bilgileri'!A962)," ")</f>
        <v xml:space="preserve"> </v>
      </c>
      <c r="C1815" s="105"/>
      <c r="D1815" s="296"/>
      <c r="E1815" s="296"/>
      <c r="F1815" s="296"/>
      <c r="G1815" s="296"/>
      <c r="H1815" s="296"/>
      <c r="I1815" s="296"/>
      <c r="J1815" s="296"/>
      <c r="K1815" s="104">
        <f t="shared" si="104"/>
        <v>0</v>
      </c>
    </row>
    <row r="1816" spans="1:11" ht="15.75" customHeight="1" x14ac:dyDescent="0.25">
      <c r="A1816" s="2">
        <v>950</v>
      </c>
      <c r="B1816" s="101" t="str">
        <f>IF('proje ve personel bilgileri'!A963&lt;&gt;0,('proje ve personel bilgileri'!A963)," ")</f>
        <v xml:space="preserve"> </v>
      </c>
      <c r="C1816" s="105"/>
      <c r="D1816" s="296"/>
      <c r="E1816" s="296"/>
      <c r="F1816" s="296"/>
      <c r="G1816" s="296"/>
      <c r="H1816" s="296"/>
      <c r="I1816" s="296"/>
      <c r="J1816" s="296"/>
      <c r="K1816" s="104">
        <f t="shared" si="104"/>
        <v>0</v>
      </c>
    </row>
    <row r="1817" spans="1:11" ht="15.75" customHeight="1" x14ac:dyDescent="0.25">
      <c r="A1817" s="1">
        <v>951</v>
      </c>
      <c r="B1817" s="101" t="str">
        <f>IF('proje ve personel bilgileri'!A964&lt;&gt;0,('proje ve personel bilgileri'!A964)," ")</f>
        <v xml:space="preserve"> </v>
      </c>
      <c r="C1817" s="105"/>
      <c r="D1817" s="296"/>
      <c r="E1817" s="296"/>
      <c r="F1817" s="296"/>
      <c r="G1817" s="296"/>
      <c r="H1817" s="296"/>
      <c r="I1817" s="296"/>
      <c r="J1817" s="296"/>
      <c r="K1817" s="104">
        <f t="shared" si="104"/>
        <v>0</v>
      </c>
    </row>
    <row r="1818" spans="1:11" ht="15.75" customHeight="1" x14ac:dyDescent="0.25">
      <c r="A1818" s="2">
        <v>952</v>
      </c>
      <c r="B1818" s="101" t="str">
        <f>IF('proje ve personel bilgileri'!A965&lt;&gt;0,('proje ve personel bilgileri'!A965)," ")</f>
        <v xml:space="preserve"> </v>
      </c>
      <c r="C1818" s="105"/>
      <c r="D1818" s="296"/>
      <c r="E1818" s="296"/>
      <c r="F1818" s="296"/>
      <c r="G1818" s="296"/>
      <c r="H1818" s="296"/>
      <c r="I1818" s="296"/>
      <c r="J1818" s="296"/>
      <c r="K1818" s="104">
        <f t="shared" si="104"/>
        <v>0</v>
      </c>
    </row>
    <row r="1819" spans="1:11" ht="15.75" customHeight="1" x14ac:dyDescent="0.25">
      <c r="A1819" s="1">
        <v>953</v>
      </c>
      <c r="B1819" s="101" t="str">
        <f>IF('proje ve personel bilgileri'!A966&lt;&gt;0,('proje ve personel bilgileri'!A966)," ")</f>
        <v xml:space="preserve"> </v>
      </c>
      <c r="C1819" s="105"/>
      <c r="D1819" s="296"/>
      <c r="E1819" s="296"/>
      <c r="F1819" s="296"/>
      <c r="G1819" s="296"/>
      <c r="H1819" s="296"/>
      <c r="I1819" s="296"/>
      <c r="J1819" s="296"/>
      <c r="K1819" s="104">
        <f t="shared" si="104"/>
        <v>0</v>
      </c>
    </row>
    <row r="1820" spans="1:11" ht="15" customHeight="1" x14ac:dyDescent="0.25">
      <c r="A1820" s="2">
        <v>954</v>
      </c>
      <c r="B1820" s="101" t="str">
        <f>IF('proje ve personel bilgileri'!A967&lt;&gt;0,('proje ve personel bilgileri'!A967)," ")</f>
        <v xml:space="preserve"> </v>
      </c>
      <c r="C1820" s="105"/>
      <c r="D1820" s="296"/>
      <c r="E1820" s="296"/>
      <c r="F1820" s="296"/>
      <c r="G1820" s="296"/>
      <c r="H1820" s="296"/>
      <c r="I1820" s="296"/>
      <c r="J1820" s="296"/>
      <c r="K1820" s="104">
        <f t="shared" si="104"/>
        <v>0</v>
      </c>
    </row>
    <row r="1821" spans="1:11" ht="15.75" customHeight="1" x14ac:dyDescent="0.25">
      <c r="A1821" s="341" t="s">
        <v>99</v>
      </c>
      <c r="B1821" s="342"/>
      <c r="C1821" s="7" t="str">
        <f t="shared" ref="C1821:J1821" si="105">IF($K$28&lt;&gt;0,SUM(C1803:C1820)," ")</f>
        <v xml:space="preserve"> </v>
      </c>
      <c r="D1821" s="8" t="str">
        <f t="shared" si="105"/>
        <v xml:space="preserve"> </v>
      </c>
      <c r="E1821" s="8" t="str">
        <f t="shared" si="105"/>
        <v xml:space="preserve"> </v>
      </c>
      <c r="F1821" s="8" t="str">
        <f t="shared" si="105"/>
        <v xml:space="preserve"> </v>
      </c>
      <c r="G1821" s="8" t="str">
        <f t="shared" si="105"/>
        <v xml:space="preserve"> </v>
      </c>
      <c r="H1821" s="8" t="str">
        <f t="shared" si="105"/>
        <v xml:space="preserve"> </v>
      </c>
      <c r="I1821" s="8" t="str">
        <f t="shared" si="105"/>
        <v xml:space="preserve"> </v>
      </c>
      <c r="J1821" s="8" t="str">
        <f t="shared" si="105"/>
        <v xml:space="preserve"> </v>
      </c>
      <c r="K1821" s="9">
        <f>SUM(K1803:K1820)+K1786</f>
        <v>0</v>
      </c>
    </row>
    <row r="1822" spans="1:11" ht="15" customHeight="1" x14ac:dyDescent="0.25">
      <c r="A1822" s="300"/>
    </row>
    <row r="1823" spans="1:11" ht="15" customHeight="1" x14ac:dyDescent="0.25">
      <c r="A1823" s="332" t="s">
        <v>100</v>
      </c>
      <c r="B1823" s="332"/>
      <c r="C1823" s="332"/>
      <c r="D1823" s="332"/>
      <c r="E1823" s="332"/>
      <c r="F1823" s="332"/>
      <c r="G1823" s="332"/>
      <c r="H1823" s="332"/>
      <c r="I1823" s="332"/>
      <c r="J1823" s="332"/>
      <c r="K1823" s="332"/>
    </row>
    <row r="1824" spans="1:11" ht="15" customHeight="1" x14ac:dyDescent="0.25">
      <c r="A1824" s="51"/>
    </row>
    <row r="1825" spans="1:11" ht="15" customHeight="1" x14ac:dyDescent="0.25">
      <c r="A1825" s="298" t="s">
        <v>101</v>
      </c>
    </row>
    <row r="1826" spans="1:11" ht="15" customHeight="1" x14ac:dyDescent="0.25">
      <c r="C1826" s="298" t="s">
        <v>102</v>
      </c>
      <c r="E1826" s="298" t="s">
        <v>103</v>
      </c>
    </row>
    <row r="1829" spans="1:11" ht="15.75" customHeight="1" x14ac:dyDescent="0.25">
      <c r="A1829" s="348" t="s">
        <v>85</v>
      </c>
      <c r="B1829" s="348"/>
      <c r="C1829" s="348"/>
      <c r="D1829" s="348"/>
      <c r="E1829" s="348"/>
      <c r="F1829" s="348"/>
      <c r="G1829" s="348"/>
      <c r="H1829" s="348"/>
      <c r="I1829" s="348"/>
      <c r="J1829" s="348"/>
      <c r="K1829" s="348"/>
    </row>
    <row r="1830" spans="1:11" ht="15" customHeight="1" x14ac:dyDescent="0.25">
      <c r="A1830" s="70"/>
      <c r="B1830" s="70"/>
      <c r="C1830" s="70"/>
      <c r="D1830" s="70"/>
      <c r="E1830" s="70"/>
      <c r="F1830" s="78">
        <f>'proje ve personel bilgileri'!$B$5</f>
        <v>0</v>
      </c>
      <c r="G1830" s="72">
        <f>IF('proje ve personel bilgileri'!$B$6=1,"/ Şubat ayına aittir.",(IF('proje ve personel bilgileri'!$B$6=2,"/ Ağustos ayına aittir.",0)))</f>
        <v>0</v>
      </c>
      <c r="H1830" s="70"/>
      <c r="I1830" s="70"/>
      <c r="J1830" s="70"/>
      <c r="K1830" s="70"/>
    </row>
    <row r="1831" spans="1:11" ht="18.75" customHeight="1" x14ac:dyDescent="0.25">
      <c r="K1831" s="4" t="s">
        <v>86</v>
      </c>
    </row>
    <row r="1832" spans="1:11" ht="15.75" customHeight="1" x14ac:dyDescent="0.25">
      <c r="A1832" s="349" t="s">
        <v>2</v>
      </c>
      <c r="B1832" s="350"/>
      <c r="C1832" s="351">
        <f>'proje ve personel bilgileri'!$B$2</f>
        <v>0</v>
      </c>
      <c r="D1832" s="352"/>
      <c r="E1832" s="352"/>
      <c r="F1832" s="352"/>
      <c r="G1832" s="352"/>
      <c r="H1832" s="352"/>
      <c r="I1832" s="352"/>
      <c r="J1832" s="352"/>
      <c r="K1832" s="353"/>
    </row>
    <row r="1833" spans="1:11" ht="15.75" customHeight="1" x14ac:dyDescent="0.25">
      <c r="A1833" s="354" t="s">
        <v>4</v>
      </c>
      <c r="B1833" s="355"/>
      <c r="C1833" s="356">
        <f>'proje ve personel bilgileri'!$B$3</f>
        <v>0</v>
      </c>
      <c r="D1833" s="357"/>
      <c r="E1833" s="357"/>
      <c r="F1833" s="357"/>
      <c r="G1833" s="357"/>
      <c r="H1833" s="357"/>
      <c r="I1833" s="357"/>
      <c r="J1833" s="357"/>
      <c r="K1833" s="358"/>
    </row>
    <row r="1834" spans="1:11" ht="15" customHeight="1" x14ac:dyDescent="0.25">
      <c r="A1834" s="343" t="s">
        <v>87</v>
      </c>
      <c r="B1834" s="343" t="s">
        <v>15</v>
      </c>
      <c r="C1834" s="343" t="s">
        <v>88</v>
      </c>
      <c r="D1834" s="344" t="s">
        <v>89</v>
      </c>
      <c r="E1834" s="346"/>
      <c r="F1834" s="347"/>
      <c r="G1834" s="343" t="s">
        <v>90</v>
      </c>
      <c r="H1834" s="333" t="s">
        <v>91</v>
      </c>
      <c r="I1834" s="333" t="s">
        <v>92</v>
      </c>
      <c r="J1834" s="333" t="s">
        <v>93</v>
      </c>
      <c r="K1834" s="336" t="s">
        <v>94</v>
      </c>
    </row>
    <row r="1835" spans="1:11" ht="15.75" customHeight="1" x14ac:dyDescent="0.25">
      <c r="A1835" s="338"/>
      <c r="B1835" s="338"/>
      <c r="C1835" s="338"/>
      <c r="D1835" s="345"/>
      <c r="E1835" s="339" t="s">
        <v>95</v>
      </c>
      <c r="F1835" s="340"/>
      <c r="G1835" s="338"/>
      <c r="H1835" s="334"/>
      <c r="I1835" s="334"/>
      <c r="J1835" s="334"/>
      <c r="K1835" s="337"/>
    </row>
    <row r="1836" spans="1:11" ht="60.75" customHeight="1" x14ac:dyDescent="0.25">
      <c r="A1836" s="338"/>
      <c r="B1836" s="338"/>
      <c r="C1836" s="338"/>
      <c r="D1836" s="345"/>
      <c r="E1836" s="5" t="s">
        <v>104</v>
      </c>
      <c r="F1836" s="5" t="s">
        <v>97</v>
      </c>
      <c r="G1836" s="338"/>
      <c r="H1836" s="334"/>
      <c r="I1836" s="335"/>
      <c r="J1836" s="335"/>
      <c r="K1836" s="338"/>
    </row>
    <row r="1837" spans="1:11" ht="15.75" customHeight="1" x14ac:dyDescent="0.25">
      <c r="A1837" s="338"/>
      <c r="B1837" s="338"/>
      <c r="C1837" s="338"/>
      <c r="D1837" s="345"/>
      <c r="E1837" s="6" t="s">
        <v>98</v>
      </c>
      <c r="F1837" s="6" t="s">
        <v>98</v>
      </c>
      <c r="G1837" s="294" t="s">
        <v>98</v>
      </c>
      <c r="H1837" s="294" t="s">
        <v>98</v>
      </c>
      <c r="I1837" s="297" t="s">
        <v>98</v>
      </c>
      <c r="J1837" s="6" t="s">
        <v>98</v>
      </c>
      <c r="K1837" s="338"/>
    </row>
    <row r="1838" spans="1:11" ht="15.75" customHeight="1" x14ac:dyDescent="0.25">
      <c r="A1838" s="1">
        <v>955</v>
      </c>
      <c r="B1838" s="101" t="str">
        <f>IF('proje ve personel bilgileri'!A968&lt;&gt;0,('proje ve personel bilgileri'!A968)," ")</f>
        <v xml:space="preserve"> </v>
      </c>
      <c r="C1838" s="102"/>
      <c r="D1838" s="103"/>
      <c r="E1838" s="103"/>
      <c r="F1838" s="103"/>
      <c r="G1838" s="103"/>
      <c r="H1838" s="103"/>
      <c r="I1838" s="103"/>
      <c r="J1838" s="103"/>
      <c r="K1838" s="104">
        <f t="shared" ref="K1838:K1855" si="106">IF(D1838&lt;&gt;0,SUM(D1838+E1838+F1838+G1838-H1838-I1838-J1838),0)</f>
        <v>0</v>
      </c>
    </row>
    <row r="1839" spans="1:11" ht="15.75" customHeight="1" x14ac:dyDescent="0.25">
      <c r="A1839" s="2">
        <v>956</v>
      </c>
      <c r="B1839" s="101" t="str">
        <f>IF('proje ve personel bilgileri'!A969&lt;&gt;0,('proje ve personel bilgileri'!A969)," ")</f>
        <v xml:space="preserve"> </v>
      </c>
      <c r="C1839" s="105"/>
      <c r="D1839" s="296"/>
      <c r="E1839" s="296"/>
      <c r="F1839" s="296"/>
      <c r="G1839" s="296"/>
      <c r="H1839" s="296"/>
      <c r="I1839" s="296"/>
      <c r="J1839" s="296"/>
      <c r="K1839" s="104">
        <f t="shared" si="106"/>
        <v>0</v>
      </c>
    </row>
    <row r="1840" spans="1:11" ht="15.75" customHeight="1" x14ac:dyDescent="0.25">
      <c r="A1840" s="1">
        <v>957</v>
      </c>
      <c r="B1840" s="101" t="str">
        <f>IF('proje ve personel bilgileri'!A970&lt;&gt;0,('proje ve personel bilgileri'!A970)," ")</f>
        <v xml:space="preserve"> </v>
      </c>
      <c r="C1840" s="105"/>
      <c r="D1840" s="296"/>
      <c r="E1840" s="296"/>
      <c r="F1840" s="296"/>
      <c r="G1840" s="296"/>
      <c r="H1840" s="296"/>
      <c r="I1840" s="296"/>
      <c r="J1840" s="296"/>
      <c r="K1840" s="104">
        <f t="shared" si="106"/>
        <v>0</v>
      </c>
    </row>
    <row r="1841" spans="1:11" ht="15.75" customHeight="1" x14ac:dyDescent="0.25">
      <c r="A1841" s="2">
        <v>958</v>
      </c>
      <c r="B1841" s="101" t="str">
        <f>IF('proje ve personel bilgileri'!A971&lt;&gt;0,('proje ve personel bilgileri'!A971)," ")</f>
        <v xml:space="preserve"> </v>
      </c>
      <c r="C1841" s="105"/>
      <c r="D1841" s="296"/>
      <c r="E1841" s="296"/>
      <c r="F1841" s="296"/>
      <c r="G1841" s="296"/>
      <c r="H1841" s="296"/>
      <c r="I1841" s="296"/>
      <c r="J1841" s="296"/>
      <c r="K1841" s="104">
        <f t="shared" si="106"/>
        <v>0</v>
      </c>
    </row>
    <row r="1842" spans="1:11" ht="15.75" customHeight="1" x14ac:dyDescent="0.25">
      <c r="A1842" s="1">
        <v>959</v>
      </c>
      <c r="B1842" s="101" t="str">
        <f>IF('proje ve personel bilgileri'!A972&lt;&gt;0,('proje ve personel bilgileri'!A972)," ")</f>
        <v xml:space="preserve"> </v>
      </c>
      <c r="C1842" s="105"/>
      <c r="D1842" s="296"/>
      <c r="E1842" s="296"/>
      <c r="F1842" s="296"/>
      <c r="G1842" s="296"/>
      <c r="H1842" s="296"/>
      <c r="I1842" s="296"/>
      <c r="J1842" s="296"/>
      <c r="K1842" s="104">
        <f t="shared" si="106"/>
        <v>0</v>
      </c>
    </row>
    <row r="1843" spans="1:11" ht="15.75" customHeight="1" x14ac:dyDescent="0.25">
      <c r="A1843" s="2">
        <v>960</v>
      </c>
      <c r="B1843" s="101" t="str">
        <f>IF('proje ve personel bilgileri'!A973&lt;&gt;0,('proje ve personel bilgileri'!A973)," ")</f>
        <v xml:space="preserve"> </v>
      </c>
      <c r="C1843" s="105"/>
      <c r="D1843" s="296"/>
      <c r="E1843" s="296"/>
      <c r="F1843" s="296"/>
      <c r="G1843" s="296"/>
      <c r="H1843" s="296"/>
      <c r="I1843" s="296"/>
      <c r="J1843" s="296"/>
      <c r="K1843" s="104">
        <f t="shared" si="106"/>
        <v>0</v>
      </c>
    </row>
    <row r="1844" spans="1:11" ht="15.75" customHeight="1" x14ac:dyDescent="0.25">
      <c r="A1844" s="1">
        <v>961</v>
      </c>
      <c r="B1844" s="101" t="str">
        <f>IF('proje ve personel bilgileri'!A974&lt;&gt;0,('proje ve personel bilgileri'!A974)," ")</f>
        <v xml:space="preserve"> </v>
      </c>
      <c r="C1844" s="105"/>
      <c r="D1844" s="296"/>
      <c r="E1844" s="296"/>
      <c r="F1844" s="296"/>
      <c r="G1844" s="296"/>
      <c r="H1844" s="296"/>
      <c r="I1844" s="296"/>
      <c r="J1844" s="296"/>
      <c r="K1844" s="104">
        <f t="shared" si="106"/>
        <v>0</v>
      </c>
    </row>
    <row r="1845" spans="1:11" ht="15.75" customHeight="1" x14ac:dyDescent="0.25">
      <c r="A1845" s="2">
        <v>962</v>
      </c>
      <c r="B1845" s="101" t="str">
        <f>IF('proje ve personel bilgileri'!A975&lt;&gt;0,('proje ve personel bilgileri'!A975)," ")</f>
        <v xml:space="preserve"> </v>
      </c>
      <c r="C1845" s="105"/>
      <c r="D1845" s="296"/>
      <c r="E1845" s="296"/>
      <c r="F1845" s="296"/>
      <c r="G1845" s="296"/>
      <c r="H1845" s="296"/>
      <c r="I1845" s="296"/>
      <c r="J1845" s="296"/>
      <c r="K1845" s="104">
        <f t="shared" si="106"/>
        <v>0</v>
      </c>
    </row>
    <row r="1846" spans="1:11" ht="15.75" customHeight="1" x14ac:dyDescent="0.25">
      <c r="A1846" s="1">
        <v>963</v>
      </c>
      <c r="B1846" s="101" t="str">
        <f>IF('proje ve personel bilgileri'!A976&lt;&gt;0,('proje ve personel bilgileri'!A976)," ")</f>
        <v xml:space="preserve"> </v>
      </c>
      <c r="C1846" s="105"/>
      <c r="D1846" s="296"/>
      <c r="E1846" s="296"/>
      <c r="F1846" s="296"/>
      <c r="G1846" s="296"/>
      <c r="H1846" s="296"/>
      <c r="I1846" s="296"/>
      <c r="J1846" s="296"/>
      <c r="K1846" s="104">
        <f t="shared" si="106"/>
        <v>0</v>
      </c>
    </row>
    <row r="1847" spans="1:11" ht="15.75" customHeight="1" x14ac:dyDescent="0.25">
      <c r="A1847" s="2">
        <v>964</v>
      </c>
      <c r="B1847" s="101" t="str">
        <f>IF('proje ve personel bilgileri'!A977&lt;&gt;0,('proje ve personel bilgileri'!A977)," ")</f>
        <v xml:space="preserve"> </v>
      </c>
      <c r="C1847" s="105"/>
      <c r="D1847" s="296"/>
      <c r="E1847" s="296"/>
      <c r="F1847" s="296"/>
      <c r="G1847" s="296"/>
      <c r="H1847" s="296"/>
      <c r="I1847" s="296"/>
      <c r="J1847" s="296"/>
      <c r="K1847" s="104">
        <f t="shared" si="106"/>
        <v>0</v>
      </c>
    </row>
    <row r="1848" spans="1:11" ht="15.75" customHeight="1" x14ac:dyDescent="0.25">
      <c r="A1848" s="1">
        <v>965</v>
      </c>
      <c r="B1848" s="101" t="str">
        <f>IF('proje ve personel bilgileri'!A978&lt;&gt;0,('proje ve personel bilgileri'!A978)," ")</f>
        <v xml:space="preserve"> </v>
      </c>
      <c r="C1848" s="105"/>
      <c r="D1848" s="296"/>
      <c r="E1848" s="296"/>
      <c r="F1848" s="296"/>
      <c r="G1848" s="296"/>
      <c r="H1848" s="296"/>
      <c r="I1848" s="296"/>
      <c r="J1848" s="296"/>
      <c r="K1848" s="104">
        <f t="shared" si="106"/>
        <v>0</v>
      </c>
    </row>
    <row r="1849" spans="1:11" ht="15.75" customHeight="1" x14ac:dyDescent="0.25">
      <c r="A1849" s="2">
        <v>966</v>
      </c>
      <c r="B1849" s="101" t="str">
        <f>IF('proje ve personel bilgileri'!A979&lt;&gt;0,('proje ve personel bilgileri'!A979)," ")</f>
        <v xml:space="preserve"> </v>
      </c>
      <c r="C1849" s="105"/>
      <c r="D1849" s="296"/>
      <c r="E1849" s="296"/>
      <c r="F1849" s="296"/>
      <c r="G1849" s="296"/>
      <c r="H1849" s="296"/>
      <c r="I1849" s="296"/>
      <c r="J1849" s="296"/>
      <c r="K1849" s="104">
        <f t="shared" si="106"/>
        <v>0</v>
      </c>
    </row>
    <row r="1850" spans="1:11" ht="15.75" customHeight="1" x14ac:dyDescent="0.25">
      <c r="A1850" s="1">
        <v>967</v>
      </c>
      <c r="B1850" s="101" t="str">
        <f>IF('proje ve personel bilgileri'!A980&lt;&gt;0,('proje ve personel bilgileri'!A980)," ")</f>
        <v xml:space="preserve"> </v>
      </c>
      <c r="C1850" s="105"/>
      <c r="D1850" s="296"/>
      <c r="E1850" s="296"/>
      <c r="F1850" s="296"/>
      <c r="G1850" s="296"/>
      <c r="H1850" s="296"/>
      <c r="I1850" s="296"/>
      <c r="J1850" s="296"/>
      <c r="K1850" s="104">
        <f t="shared" si="106"/>
        <v>0</v>
      </c>
    </row>
    <row r="1851" spans="1:11" ht="15.75" customHeight="1" x14ac:dyDescent="0.25">
      <c r="A1851" s="2">
        <v>968</v>
      </c>
      <c r="B1851" s="101" t="str">
        <f>IF('proje ve personel bilgileri'!A981&lt;&gt;0,('proje ve personel bilgileri'!A981)," ")</f>
        <v xml:space="preserve"> </v>
      </c>
      <c r="C1851" s="105"/>
      <c r="D1851" s="296"/>
      <c r="E1851" s="296"/>
      <c r="F1851" s="296"/>
      <c r="G1851" s="296"/>
      <c r="H1851" s="296"/>
      <c r="I1851" s="296"/>
      <c r="J1851" s="296"/>
      <c r="K1851" s="104">
        <f t="shared" si="106"/>
        <v>0</v>
      </c>
    </row>
    <row r="1852" spans="1:11" ht="15.75" customHeight="1" x14ac:dyDescent="0.25">
      <c r="A1852" s="1">
        <v>969</v>
      </c>
      <c r="B1852" s="101" t="str">
        <f>IF('proje ve personel bilgileri'!A982&lt;&gt;0,('proje ve personel bilgileri'!A982)," ")</f>
        <v xml:space="preserve"> </v>
      </c>
      <c r="C1852" s="105"/>
      <c r="D1852" s="296"/>
      <c r="E1852" s="296"/>
      <c r="F1852" s="296"/>
      <c r="G1852" s="296"/>
      <c r="H1852" s="296"/>
      <c r="I1852" s="296"/>
      <c r="J1852" s="296"/>
      <c r="K1852" s="104">
        <f t="shared" si="106"/>
        <v>0</v>
      </c>
    </row>
    <row r="1853" spans="1:11" ht="15.75" customHeight="1" x14ac:dyDescent="0.25">
      <c r="A1853" s="2">
        <v>970</v>
      </c>
      <c r="B1853" s="101" t="str">
        <f>IF('proje ve personel bilgileri'!A983&lt;&gt;0,('proje ve personel bilgileri'!A983)," ")</f>
        <v xml:space="preserve"> </v>
      </c>
      <c r="C1853" s="105"/>
      <c r="D1853" s="296"/>
      <c r="E1853" s="296"/>
      <c r="F1853" s="296"/>
      <c r="G1853" s="296"/>
      <c r="H1853" s="296"/>
      <c r="I1853" s="296"/>
      <c r="J1853" s="296"/>
      <c r="K1853" s="104">
        <f t="shared" si="106"/>
        <v>0</v>
      </c>
    </row>
    <row r="1854" spans="1:11" ht="15.75" customHeight="1" x14ac:dyDescent="0.25">
      <c r="A1854" s="1">
        <v>971</v>
      </c>
      <c r="B1854" s="101" t="str">
        <f>IF('proje ve personel bilgileri'!A984&lt;&gt;0,('proje ve personel bilgileri'!A984)," ")</f>
        <v xml:space="preserve"> </v>
      </c>
      <c r="C1854" s="105"/>
      <c r="D1854" s="296"/>
      <c r="E1854" s="296"/>
      <c r="F1854" s="296"/>
      <c r="G1854" s="296"/>
      <c r="H1854" s="296"/>
      <c r="I1854" s="296"/>
      <c r="J1854" s="296"/>
      <c r="K1854" s="104">
        <f t="shared" si="106"/>
        <v>0</v>
      </c>
    </row>
    <row r="1855" spans="1:11" ht="15" customHeight="1" x14ac:dyDescent="0.25">
      <c r="A1855" s="2">
        <v>972</v>
      </c>
      <c r="B1855" s="101" t="str">
        <f>IF('proje ve personel bilgileri'!A985&lt;&gt;0,('proje ve personel bilgileri'!A985)," ")</f>
        <v xml:space="preserve"> </v>
      </c>
      <c r="C1855" s="105"/>
      <c r="D1855" s="296"/>
      <c r="E1855" s="296"/>
      <c r="F1855" s="296"/>
      <c r="G1855" s="296"/>
      <c r="H1855" s="296"/>
      <c r="I1855" s="296"/>
      <c r="J1855" s="296"/>
      <c r="K1855" s="104">
        <f t="shared" si="106"/>
        <v>0</v>
      </c>
    </row>
    <row r="1856" spans="1:11" ht="15.75" customHeight="1" x14ac:dyDescent="0.25">
      <c r="A1856" s="341" t="s">
        <v>99</v>
      </c>
      <c r="B1856" s="342"/>
      <c r="C1856" s="7" t="str">
        <f t="shared" ref="C1856:J1856" si="107">IF($K$28&lt;&gt;0,SUM(C1838:C1855)," ")</f>
        <v xml:space="preserve"> </v>
      </c>
      <c r="D1856" s="8" t="str">
        <f t="shared" si="107"/>
        <v xml:space="preserve"> </v>
      </c>
      <c r="E1856" s="8" t="str">
        <f t="shared" si="107"/>
        <v xml:space="preserve"> </v>
      </c>
      <c r="F1856" s="8" t="str">
        <f t="shared" si="107"/>
        <v xml:space="preserve"> </v>
      </c>
      <c r="G1856" s="8" t="str">
        <f t="shared" si="107"/>
        <v xml:space="preserve"> </v>
      </c>
      <c r="H1856" s="8" t="str">
        <f t="shared" si="107"/>
        <v xml:space="preserve"> </v>
      </c>
      <c r="I1856" s="8" t="str">
        <f t="shared" si="107"/>
        <v xml:space="preserve"> </v>
      </c>
      <c r="J1856" s="8" t="str">
        <f t="shared" si="107"/>
        <v xml:space="preserve"> </v>
      </c>
      <c r="K1856" s="9">
        <f>SUM(K1838:K1855)+K1821</f>
        <v>0</v>
      </c>
    </row>
    <row r="1857" spans="1:11" ht="15" customHeight="1" x14ac:dyDescent="0.25">
      <c r="A1857" s="300"/>
    </row>
    <row r="1858" spans="1:11" ht="15" customHeight="1" x14ac:dyDescent="0.25">
      <c r="A1858" s="332" t="s">
        <v>100</v>
      </c>
      <c r="B1858" s="332"/>
      <c r="C1858" s="332"/>
      <c r="D1858" s="332"/>
      <c r="E1858" s="332"/>
      <c r="F1858" s="332"/>
      <c r="G1858" s="332"/>
      <c r="H1858" s="332"/>
      <c r="I1858" s="332"/>
      <c r="J1858" s="332"/>
      <c r="K1858" s="332"/>
    </row>
    <row r="1859" spans="1:11" ht="15" customHeight="1" x14ac:dyDescent="0.25">
      <c r="A1859" s="51"/>
    </row>
    <row r="1860" spans="1:11" ht="15" customHeight="1" x14ac:dyDescent="0.25">
      <c r="A1860" s="298" t="s">
        <v>101</v>
      </c>
    </row>
    <row r="1861" spans="1:11" ht="15" customHeight="1" x14ac:dyDescent="0.25">
      <c r="C1861" s="298" t="s">
        <v>102</v>
      </c>
      <c r="E1861" s="298" t="s">
        <v>103</v>
      </c>
    </row>
    <row r="1864" spans="1:11" ht="15.75" customHeight="1" x14ac:dyDescent="0.25">
      <c r="A1864" s="348" t="s">
        <v>85</v>
      </c>
      <c r="B1864" s="348"/>
      <c r="C1864" s="348"/>
      <c r="D1864" s="348"/>
      <c r="E1864" s="348"/>
      <c r="F1864" s="348"/>
      <c r="G1864" s="348"/>
      <c r="H1864" s="348"/>
      <c r="I1864" s="348"/>
      <c r="J1864" s="348"/>
      <c r="K1864" s="348"/>
    </row>
    <row r="1865" spans="1:11" ht="15" customHeight="1" x14ac:dyDescent="0.25">
      <c r="A1865" s="70"/>
      <c r="B1865" s="70"/>
      <c r="C1865" s="70"/>
      <c r="D1865" s="70"/>
      <c r="E1865" s="70"/>
      <c r="F1865" s="78">
        <f>'proje ve personel bilgileri'!$B$5</f>
        <v>0</v>
      </c>
      <c r="G1865" s="72">
        <f>IF('proje ve personel bilgileri'!$B$6=1,"/ Şubat ayına aittir.",(IF('proje ve personel bilgileri'!$B$6=2,"/ Ağustos ayına aittir.",0)))</f>
        <v>0</v>
      </c>
      <c r="H1865" s="70"/>
      <c r="I1865" s="70"/>
      <c r="J1865" s="70"/>
      <c r="K1865" s="70"/>
    </row>
    <row r="1866" spans="1:11" ht="18.75" customHeight="1" x14ac:dyDescent="0.25">
      <c r="K1866" s="4" t="s">
        <v>86</v>
      </c>
    </row>
    <row r="1867" spans="1:11" ht="15.75" customHeight="1" x14ac:dyDescent="0.25">
      <c r="A1867" s="349" t="s">
        <v>2</v>
      </c>
      <c r="B1867" s="350"/>
      <c r="C1867" s="351">
        <f>'proje ve personel bilgileri'!$B$2</f>
        <v>0</v>
      </c>
      <c r="D1867" s="352"/>
      <c r="E1867" s="352"/>
      <c r="F1867" s="352"/>
      <c r="G1867" s="352"/>
      <c r="H1867" s="352"/>
      <c r="I1867" s="352"/>
      <c r="J1867" s="352"/>
      <c r="K1867" s="353"/>
    </row>
    <row r="1868" spans="1:11" ht="15.75" customHeight="1" x14ac:dyDescent="0.25">
      <c r="A1868" s="354" t="s">
        <v>4</v>
      </c>
      <c r="B1868" s="355"/>
      <c r="C1868" s="356">
        <f>'proje ve personel bilgileri'!$B$3</f>
        <v>0</v>
      </c>
      <c r="D1868" s="357"/>
      <c r="E1868" s="357"/>
      <c r="F1868" s="357"/>
      <c r="G1868" s="357"/>
      <c r="H1868" s="357"/>
      <c r="I1868" s="357"/>
      <c r="J1868" s="357"/>
      <c r="K1868" s="358"/>
    </row>
    <row r="1869" spans="1:11" ht="15" customHeight="1" x14ac:dyDescent="0.25">
      <c r="A1869" s="343" t="s">
        <v>87</v>
      </c>
      <c r="B1869" s="343" t="s">
        <v>15</v>
      </c>
      <c r="C1869" s="343" t="s">
        <v>88</v>
      </c>
      <c r="D1869" s="344" t="s">
        <v>89</v>
      </c>
      <c r="E1869" s="346"/>
      <c r="F1869" s="347"/>
      <c r="G1869" s="343" t="s">
        <v>90</v>
      </c>
      <c r="H1869" s="333" t="s">
        <v>91</v>
      </c>
      <c r="I1869" s="333" t="s">
        <v>92</v>
      </c>
      <c r="J1869" s="333" t="s">
        <v>93</v>
      </c>
      <c r="K1869" s="336" t="s">
        <v>94</v>
      </c>
    </row>
    <row r="1870" spans="1:11" ht="15.75" customHeight="1" x14ac:dyDescent="0.25">
      <c r="A1870" s="338"/>
      <c r="B1870" s="338"/>
      <c r="C1870" s="338"/>
      <c r="D1870" s="345"/>
      <c r="E1870" s="339" t="s">
        <v>95</v>
      </c>
      <c r="F1870" s="340"/>
      <c r="G1870" s="338"/>
      <c r="H1870" s="334"/>
      <c r="I1870" s="334"/>
      <c r="J1870" s="334"/>
      <c r="K1870" s="337"/>
    </row>
    <row r="1871" spans="1:11" ht="60.75" customHeight="1" x14ac:dyDescent="0.25">
      <c r="A1871" s="338"/>
      <c r="B1871" s="338"/>
      <c r="C1871" s="338"/>
      <c r="D1871" s="345"/>
      <c r="E1871" s="5" t="s">
        <v>104</v>
      </c>
      <c r="F1871" s="5" t="s">
        <v>97</v>
      </c>
      <c r="G1871" s="338"/>
      <c r="H1871" s="334"/>
      <c r="I1871" s="335"/>
      <c r="J1871" s="335"/>
      <c r="K1871" s="338"/>
    </row>
    <row r="1872" spans="1:11" ht="15.75" customHeight="1" x14ac:dyDescent="0.25">
      <c r="A1872" s="338"/>
      <c r="B1872" s="338"/>
      <c r="C1872" s="338"/>
      <c r="D1872" s="345"/>
      <c r="E1872" s="6" t="s">
        <v>98</v>
      </c>
      <c r="F1872" s="6" t="s">
        <v>98</v>
      </c>
      <c r="G1872" s="294" t="s">
        <v>98</v>
      </c>
      <c r="H1872" s="294" t="s">
        <v>98</v>
      </c>
      <c r="I1872" s="297" t="s">
        <v>98</v>
      </c>
      <c r="J1872" s="6" t="s">
        <v>98</v>
      </c>
      <c r="K1872" s="338"/>
    </row>
    <row r="1873" spans="1:11" ht="15.75" customHeight="1" x14ac:dyDescent="0.25">
      <c r="A1873" s="1">
        <v>973</v>
      </c>
      <c r="B1873" s="101" t="str">
        <f>IF('proje ve personel bilgileri'!A986&lt;&gt;0,('proje ve personel bilgileri'!A986)," ")</f>
        <v xml:space="preserve"> </v>
      </c>
      <c r="C1873" s="102"/>
      <c r="D1873" s="103"/>
      <c r="E1873" s="103"/>
      <c r="F1873" s="103"/>
      <c r="G1873" s="103"/>
      <c r="H1873" s="103"/>
      <c r="I1873" s="103"/>
      <c r="J1873" s="103"/>
      <c r="K1873" s="104">
        <f t="shared" ref="K1873:K1890" si="108">IF(D1873&lt;&gt;0,SUM(D1873+E1873+F1873+G1873-H1873-I1873-J1873),0)</f>
        <v>0</v>
      </c>
    </row>
    <row r="1874" spans="1:11" ht="15.75" customHeight="1" x14ac:dyDescent="0.25">
      <c r="A1874" s="2">
        <v>974</v>
      </c>
      <c r="B1874" s="101" t="str">
        <f>IF('proje ve personel bilgileri'!A987&lt;&gt;0,('proje ve personel bilgileri'!A987)," ")</f>
        <v xml:space="preserve"> </v>
      </c>
      <c r="C1874" s="105"/>
      <c r="D1874" s="296"/>
      <c r="E1874" s="296"/>
      <c r="F1874" s="296"/>
      <c r="G1874" s="296"/>
      <c r="H1874" s="296"/>
      <c r="I1874" s="296"/>
      <c r="J1874" s="296"/>
      <c r="K1874" s="104">
        <f t="shared" si="108"/>
        <v>0</v>
      </c>
    </row>
    <row r="1875" spans="1:11" ht="15.75" customHeight="1" x14ac:dyDescent="0.25">
      <c r="A1875" s="1">
        <v>975</v>
      </c>
      <c r="B1875" s="101" t="str">
        <f>IF('proje ve personel bilgileri'!A988&lt;&gt;0,('proje ve personel bilgileri'!A988)," ")</f>
        <v xml:space="preserve"> </v>
      </c>
      <c r="C1875" s="105"/>
      <c r="D1875" s="296"/>
      <c r="E1875" s="296"/>
      <c r="F1875" s="296"/>
      <c r="G1875" s="296"/>
      <c r="H1875" s="296"/>
      <c r="I1875" s="296"/>
      <c r="J1875" s="296"/>
      <c r="K1875" s="104">
        <f t="shared" si="108"/>
        <v>0</v>
      </c>
    </row>
    <row r="1876" spans="1:11" ht="15.75" customHeight="1" x14ac:dyDescent="0.25">
      <c r="A1876" s="2">
        <v>976</v>
      </c>
      <c r="B1876" s="101" t="str">
        <f>IF('proje ve personel bilgileri'!A989&lt;&gt;0,('proje ve personel bilgileri'!A989)," ")</f>
        <v xml:space="preserve"> </v>
      </c>
      <c r="C1876" s="105"/>
      <c r="D1876" s="296"/>
      <c r="E1876" s="296"/>
      <c r="F1876" s="296"/>
      <c r="G1876" s="296"/>
      <c r="H1876" s="296"/>
      <c r="I1876" s="296"/>
      <c r="J1876" s="296"/>
      <c r="K1876" s="104">
        <f t="shared" si="108"/>
        <v>0</v>
      </c>
    </row>
    <row r="1877" spans="1:11" ht="15.75" customHeight="1" x14ac:dyDescent="0.25">
      <c r="A1877" s="1">
        <v>977</v>
      </c>
      <c r="B1877" s="101" t="str">
        <f>IF('proje ve personel bilgileri'!A990&lt;&gt;0,('proje ve personel bilgileri'!A990)," ")</f>
        <v xml:space="preserve"> </v>
      </c>
      <c r="C1877" s="105"/>
      <c r="D1877" s="296"/>
      <c r="E1877" s="296"/>
      <c r="F1877" s="296"/>
      <c r="G1877" s="296"/>
      <c r="H1877" s="296"/>
      <c r="I1877" s="296"/>
      <c r="J1877" s="296"/>
      <c r="K1877" s="104">
        <f t="shared" si="108"/>
        <v>0</v>
      </c>
    </row>
    <row r="1878" spans="1:11" ht="15.75" customHeight="1" x14ac:dyDescent="0.25">
      <c r="A1878" s="2">
        <v>978</v>
      </c>
      <c r="B1878" s="101" t="str">
        <f>IF('proje ve personel bilgileri'!A991&lt;&gt;0,('proje ve personel bilgileri'!A991)," ")</f>
        <v xml:space="preserve"> </v>
      </c>
      <c r="C1878" s="105"/>
      <c r="D1878" s="296"/>
      <c r="E1878" s="296"/>
      <c r="F1878" s="296"/>
      <c r="G1878" s="296"/>
      <c r="H1878" s="296"/>
      <c r="I1878" s="296"/>
      <c r="J1878" s="296"/>
      <c r="K1878" s="104">
        <f t="shared" si="108"/>
        <v>0</v>
      </c>
    </row>
    <row r="1879" spans="1:11" ht="15.75" customHeight="1" x14ac:dyDescent="0.25">
      <c r="A1879" s="1">
        <v>979</v>
      </c>
      <c r="B1879" s="101" t="str">
        <f>IF('proje ve personel bilgileri'!A992&lt;&gt;0,('proje ve personel bilgileri'!A992)," ")</f>
        <v xml:space="preserve"> </v>
      </c>
      <c r="C1879" s="105"/>
      <c r="D1879" s="296"/>
      <c r="E1879" s="296"/>
      <c r="F1879" s="296"/>
      <c r="G1879" s="296"/>
      <c r="H1879" s="296"/>
      <c r="I1879" s="296"/>
      <c r="J1879" s="296"/>
      <c r="K1879" s="104">
        <f t="shared" si="108"/>
        <v>0</v>
      </c>
    </row>
    <row r="1880" spans="1:11" ht="15.75" customHeight="1" x14ac:dyDescent="0.25">
      <c r="A1880" s="2">
        <v>980</v>
      </c>
      <c r="B1880" s="101" t="str">
        <f>IF('proje ve personel bilgileri'!A993&lt;&gt;0,('proje ve personel bilgileri'!A993)," ")</f>
        <v xml:space="preserve"> </v>
      </c>
      <c r="C1880" s="105"/>
      <c r="D1880" s="296"/>
      <c r="E1880" s="296"/>
      <c r="F1880" s="296"/>
      <c r="G1880" s="296"/>
      <c r="H1880" s="296"/>
      <c r="I1880" s="296"/>
      <c r="J1880" s="296"/>
      <c r="K1880" s="104">
        <f t="shared" si="108"/>
        <v>0</v>
      </c>
    </row>
    <row r="1881" spans="1:11" ht="15.75" customHeight="1" x14ac:dyDescent="0.25">
      <c r="A1881" s="1">
        <v>981</v>
      </c>
      <c r="B1881" s="101" t="str">
        <f>IF('proje ve personel bilgileri'!A994&lt;&gt;0,('proje ve personel bilgileri'!A994)," ")</f>
        <v xml:space="preserve"> </v>
      </c>
      <c r="C1881" s="105"/>
      <c r="D1881" s="296"/>
      <c r="E1881" s="296"/>
      <c r="F1881" s="296"/>
      <c r="G1881" s="296"/>
      <c r="H1881" s="296"/>
      <c r="I1881" s="296"/>
      <c r="J1881" s="296"/>
      <c r="K1881" s="104">
        <f t="shared" si="108"/>
        <v>0</v>
      </c>
    </row>
    <row r="1882" spans="1:11" ht="15.75" customHeight="1" x14ac:dyDescent="0.25">
      <c r="A1882" s="2">
        <v>982</v>
      </c>
      <c r="B1882" s="101" t="str">
        <f>IF('proje ve personel bilgileri'!A995&lt;&gt;0,('proje ve personel bilgileri'!A995)," ")</f>
        <v xml:space="preserve"> </v>
      </c>
      <c r="C1882" s="105"/>
      <c r="D1882" s="296"/>
      <c r="E1882" s="296"/>
      <c r="F1882" s="296"/>
      <c r="G1882" s="296"/>
      <c r="H1882" s="296"/>
      <c r="I1882" s="296"/>
      <c r="J1882" s="296"/>
      <c r="K1882" s="104">
        <f t="shared" si="108"/>
        <v>0</v>
      </c>
    </row>
    <row r="1883" spans="1:11" ht="15.75" customHeight="1" x14ac:dyDescent="0.25">
      <c r="A1883" s="1">
        <v>983</v>
      </c>
      <c r="B1883" s="101" t="str">
        <f>IF('proje ve personel bilgileri'!A996&lt;&gt;0,('proje ve personel bilgileri'!A996)," ")</f>
        <v xml:space="preserve"> </v>
      </c>
      <c r="C1883" s="105"/>
      <c r="D1883" s="296"/>
      <c r="E1883" s="296"/>
      <c r="F1883" s="296"/>
      <c r="G1883" s="296"/>
      <c r="H1883" s="296"/>
      <c r="I1883" s="296"/>
      <c r="J1883" s="296"/>
      <c r="K1883" s="104">
        <f t="shared" si="108"/>
        <v>0</v>
      </c>
    </row>
    <row r="1884" spans="1:11" ht="15.75" customHeight="1" x14ac:dyDescent="0.25">
      <c r="A1884" s="2">
        <v>984</v>
      </c>
      <c r="B1884" s="101" t="str">
        <f>IF('proje ve personel bilgileri'!A997&lt;&gt;0,('proje ve personel bilgileri'!A997)," ")</f>
        <v xml:space="preserve"> </v>
      </c>
      <c r="C1884" s="105"/>
      <c r="D1884" s="296"/>
      <c r="E1884" s="296"/>
      <c r="F1884" s="296"/>
      <c r="G1884" s="296"/>
      <c r="H1884" s="296"/>
      <c r="I1884" s="296"/>
      <c r="J1884" s="296"/>
      <c r="K1884" s="104">
        <f t="shared" si="108"/>
        <v>0</v>
      </c>
    </row>
    <row r="1885" spans="1:11" ht="15.75" customHeight="1" x14ac:dyDescent="0.25">
      <c r="A1885" s="1">
        <v>985</v>
      </c>
      <c r="B1885" s="101" t="str">
        <f>IF('proje ve personel bilgileri'!A998&lt;&gt;0,('proje ve personel bilgileri'!A998)," ")</f>
        <v xml:space="preserve"> </v>
      </c>
      <c r="C1885" s="105"/>
      <c r="D1885" s="296"/>
      <c r="E1885" s="296"/>
      <c r="F1885" s="296"/>
      <c r="G1885" s="296"/>
      <c r="H1885" s="296"/>
      <c r="I1885" s="296"/>
      <c r="J1885" s="296"/>
      <c r="K1885" s="104">
        <f t="shared" si="108"/>
        <v>0</v>
      </c>
    </row>
    <row r="1886" spans="1:11" ht="15.75" customHeight="1" x14ac:dyDescent="0.25">
      <c r="A1886" s="2">
        <v>986</v>
      </c>
      <c r="B1886" s="101" t="str">
        <f>IF('proje ve personel bilgileri'!A999&lt;&gt;0,('proje ve personel bilgileri'!A999)," ")</f>
        <v xml:space="preserve"> </v>
      </c>
      <c r="C1886" s="105"/>
      <c r="D1886" s="296"/>
      <c r="E1886" s="296"/>
      <c r="F1886" s="296"/>
      <c r="G1886" s="296"/>
      <c r="H1886" s="296"/>
      <c r="I1886" s="296"/>
      <c r="J1886" s="296"/>
      <c r="K1886" s="104">
        <f t="shared" si="108"/>
        <v>0</v>
      </c>
    </row>
    <row r="1887" spans="1:11" ht="15.75" customHeight="1" x14ac:dyDescent="0.25">
      <c r="A1887" s="1">
        <v>987</v>
      </c>
      <c r="B1887" s="101" t="str">
        <f>IF('proje ve personel bilgileri'!A1000&lt;&gt;0,('proje ve personel bilgileri'!A1000)," ")</f>
        <v xml:space="preserve"> </v>
      </c>
      <c r="C1887" s="105"/>
      <c r="D1887" s="296"/>
      <c r="E1887" s="296"/>
      <c r="F1887" s="296"/>
      <c r="G1887" s="296"/>
      <c r="H1887" s="296"/>
      <c r="I1887" s="296"/>
      <c r="J1887" s="296"/>
      <c r="K1887" s="104">
        <f t="shared" si="108"/>
        <v>0</v>
      </c>
    </row>
    <row r="1888" spans="1:11" ht="15.75" customHeight="1" x14ac:dyDescent="0.25">
      <c r="A1888" s="2">
        <v>988</v>
      </c>
      <c r="B1888" s="101" t="str">
        <f>IF('proje ve personel bilgileri'!A1001&lt;&gt;0,('proje ve personel bilgileri'!A1001)," ")</f>
        <v xml:space="preserve"> </v>
      </c>
      <c r="C1888" s="105"/>
      <c r="D1888" s="296"/>
      <c r="E1888" s="296"/>
      <c r="F1888" s="296"/>
      <c r="G1888" s="296"/>
      <c r="H1888" s="296"/>
      <c r="I1888" s="296"/>
      <c r="J1888" s="296"/>
      <c r="K1888" s="104">
        <f t="shared" si="108"/>
        <v>0</v>
      </c>
    </row>
    <row r="1889" spans="1:11" ht="15.75" customHeight="1" x14ac:dyDescent="0.25">
      <c r="A1889" s="1">
        <v>989</v>
      </c>
      <c r="B1889" s="101" t="str">
        <f>IF('proje ve personel bilgileri'!A1002&lt;&gt;0,('proje ve personel bilgileri'!A1002)," ")</f>
        <v xml:space="preserve"> </v>
      </c>
      <c r="C1889" s="105"/>
      <c r="D1889" s="296"/>
      <c r="E1889" s="296"/>
      <c r="F1889" s="296"/>
      <c r="G1889" s="296"/>
      <c r="H1889" s="296"/>
      <c r="I1889" s="296"/>
      <c r="J1889" s="296"/>
      <c r="K1889" s="104">
        <f t="shared" si="108"/>
        <v>0</v>
      </c>
    </row>
    <row r="1890" spans="1:11" ht="15" customHeight="1" x14ac:dyDescent="0.25">
      <c r="A1890" s="2">
        <v>990</v>
      </c>
      <c r="B1890" s="101" t="str">
        <f>IF('proje ve personel bilgileri'!A1003&lt;&gt;0,('proje ve personel bilgileri'!A1003)," ")</f>
        <v xml:space="preserve"> </v>
      </c>
      <c r="C1890" s="105"/>
      <c r="D1890" s="296"/>
      <c r="E1890" s="296"/>
      <c r="F1890" s="296"/>
      <c r="G1890" s="296"/>
      <c r="H1890" s="296"/>
      <c r="I1890" s="296"/>
      <c r="J1890" s="296"/>
      <c r="K1890" s="104">
        <f t="shared" si="108"/>
        <v>0</v>
      </c>
    </row>
    <row r="1891" spans="1:11" ht="15.75" customHeight="1" x14ac:dyDescent="0.25">
      <c r="A1891" s="341" t="s">
        <v>99</v>
      </c>
      <c r="B1891" s="342"/>
      <c r="C1891" s="7" t="str">
        <f t="shared" ref="C1891:J1891" si="109">IF($K$28&lt;&gt;0,SUM(C1873:C1890)," ")</f>
        <v xml:space="preserve"> </v>
      </c>
      <c r="D1891" s="8" t="str">
        <f t="shared" si="109"/>
        <v xml:space="preserve"> </v>
      </c>
      <c r="E1891" s="8" t="str">
        <f t="shared" si="109"/>
        <v xml:space="preserve"> </v>
      </c>
      <c r="F1891" s="8" t="str">
        <f t="shared" si="109"/>
        <v xml:space="preserve"> </v>
      </c>
      <c r="G1891" s="8" t="str">
        <f t="shared" si="109"/>
        <v xml:space="preserve"> </v>
      </c>
      <c r="H1891" s="8" t="str">
        <f t="shared" si="109"/>
        <v xml:space="preserve"> </v>
      </c>
      <c r="I1891" s="8" t="str">
        <f t="shared" si="109"/>
        <v xml:space="preserve"> </v>
      </c>
      <c r="J1891" s="8" t="str">
        <f t="shared" si="109"/>
        <v xml:space="preserve"> </v>
      </c>
      <c r="K1891" s="9">
        <f>SUM(K1873:K1890)+K1856</f>
        <v>0</v>
      </c>
    </row>
    <row r="1892" spans="1:11" ht="15" customHeight="1" x14ac:dyDescent="0.25">
      <c r="A1892" s="300"/>
    </row>
    <row r="1893" spans="1:11" ht="15" customHeight="1" x14ac:dyDescent="0.25">
      <c r="A1893" s="332" t="s">
        <v>100</v>
      </c>
      <c r="B1893" s="332"/>
      <c r="C1893" s="332"/>
      <c r="D1893" s="332"/>
      <c r="E1893" s="332"/>
      <c r="F1893" s="332"/>
      <c r="G1893" s="332"/>
      <c r="H1893" s="332"/>
      <c r="I1893" s="332"/>
      <c r="J1893" s="332"/>
      <c r="K1893" s="332"/>
    </row>
    <row r="1894" spans="1:11" ht="15" customHeight="1" x14ac:dyDescent="0.25">
      <c r="A1894" s="51"/>
    </row>
    <row r="1895" spans="1:11" ht="15" customHeight="1" x14ac:dyDescent="0.25">
      <c r="A1895" s="298" t="s">
        <v>101</v>
      </c>
    </row>
    <row r="1896" spans="1:11" ht="15" customHeight="1" x14ac:dyDescent="0.25">
      <c r="C1896" s="298" t="s">
        <v>102</v>
      </c>
      <c r="E1896" s="298" t="s">
        <v>103</v>
      </c>
    </row>
    <row r="1899" spans="1:11" ht="15.75" customHeight="1" x14ac:dyDescent="0.25">
      <c r="A1899" s="348" t="s">
        <v>85</v>
      </c>
      <c r="B1899" s="348"/>
      <c r="C1899" s="348"/>
      <c r="D1899" s="348"/>
      <c r="E1899" s="348"/>
      <c r="F1899" s="348"/>
      <c r="G1899" s="348"/>
      <c r="H1899" s="348"/>
      <c r="I1899" s="348"/>
      <c r="J1899" s="348"/>
      <c r="K1899" s="348"/>
    </row>
    <row r="1900" spans="1:11" ht="15" customHeight="1" x14ac:dyDescent="0.25">
      <c r="A1900" s="70"/>
      <c r="B1900" s="70"/>
      <c r="C1900" s="70"/>
      <c r="D1900" s="70"/>
      <c r="E1900" s="70"/>
      <c r="F1900" s="78">
        <f>'proje ve personel bilgileri'!$B$5</f>
        <v>0</v>
      </c>
      <c r="G1900" s="72">
        <f>IF('proje ve personel bilgileri'!$B$6=1,"/ Şubat ayına aittir.",(IF('proje ve personel bilgileri'!$B$6=2,"/ Ağustos ayına aittir.",0)))</f>
        <v>0</v>
      </c>
      <c r="H1900" s="70"/>
      <c r="I1900" s="70"/>
      <c r="J1900" s="70"/>
      <c r="K1900" s="70"/>
    </row>
    <row r="1901" spans="1:11" ht="18.75" customHeight="1" x14ac:dyDescent="0.25">
      <c r="K1901" s="4" t="s">
        <v>86</v>
      </c>
    </row>
    <row r="1902" spans="1:11" ht="15.75" customHeight="1" x14ac:dyDescent="0.25">
      <c r="A1902" s="349" t="s">
        <v>2</v>
      </c>
      <c r="B1902" s="350"/>
      <c r="C1902" s="351">
        <f>'proje ve personel bilgileri'!$B$2</f>
        <v>0</v>
      </c>
      <c r="D1902" s="352"/>
      <c r="E1902" s="352"/>
      <c r="F1902" s="352"/>
      <c r="G1902" s="352"/>
      <c r="H1902" s="352"/>
      <c r="I1902" s="352"/>
      <c r="J1902" s="352"/>
      <c r="K1902" s="353"/>
    </row>
    <row r="1903" spans="1:11" ht="15.75" customHeight="1" x14ac:dyDescent="0.25">
      <c r="A1903" s="354" t="s">
        <v>4</v>
      </c>
      <c r="B1903" s="355"/>
      <c r="C1903" s="356">
        <f>'proje ve personel bilgileri'!$B$3</f>
        <v>0</v>
      </c>
      <c r="D1903" s="357"/>
      <c r="E1903" s="357"/>
      <c r="F1903" s="357"/>
      <c r="G1903" s="357"/>
      <c r="H1903" s="357"/>
      <c r="I1903" s="357"/>
      <c r="J1903" s="357"/>
      <c r="K1903" s="358"/>
    </row>
    <row r="1904" spans="1:11" ht="15" customHeight="1" x14ac:dyDescent="0.25">
      <c r="A1904" s="343" t="s">
        <v>87</v>
      </c>
      <c r="B1904" s="343" t="s">
        <v>15</v>
      </c>
      <c r="C1904" s="343" t="s">
        <v>88</v>
      </c>
      <c r="D1904" s="344" t="s">
        <v>89</v>
      </c>
      <c r="E1904" s="346"/>
      <c r="F1904" s="347"/>
      <c r="G1904" s="343" t="s">
        <v>90</v>
      </c>
      <c r="H1904" s="333" t="s">
        <v>91</v>
      </c>
      <c r="I1904" s="333" t="s">
        <v>92</v>
      </c>
      <c r="J1904" s="333" t="s">
        <v>93</v>
      </c>
      <c r="K1904" s="336" t="s">
        <v>94</v>
      </c>
    </row>
    <row r="1905" spans="1:11" ht="15.75" customHeight="1" x14ac:dyDescent="0.25">
      <c r="A1905" s="338"/>
      <c r="B1905" s="338"/>
      <c r="C1905" s="338"/>
      <c r="D1905" s="345"/>
      <c r="E1905" s="339" t="s">
        <v>95</v>
      </c>
      <c r="F1905" s="340"/>
      <c r="G1905" s="338"/>
      <c r="H1905" s="334"/>
      <c r="I1905" s="334"/>
      <c r="J1905" s="334"/>
      <c r="K1905" s="337"/>
    </row>
    <row r="1906" spans="1:11" ht="60.75" customHeight="1" x14ac:dyDescent="0.25">
      <c r="A1906" s="338"/>
      <c r="B1906" s="338"/>
      <c r="C1906" s="338"/>
      <c r="D1906" s="345"/>
      <c r="E1906" s="5" t="s">
        <v>104</v>
      </c>
      <c r="F1906" s="5" t="s">
        <v>97</v>
      </c>
      <c r="G1906" s="338"/>
      <c r="H1906" s="334"/>
      <c r="I1906" s="335"/>
      <c r="J1906" s="335"/>
      <c r="K1906" s="338"/>
    </row>
    <row r="1907" spans="1:11" ht="15.75" customHeight="1" x14ac:dyDescent="0.25">
      <c r="A1907" s="338"/>
      <c r="B1907" s="338"/>
      <c r="C1907" s="338"/>
      <c r="D1907" s="345"/>
      <c r="E1907" s="6" t="s">
        <v>98</v>
      </c>
      <c r="F1907" s="6" t="s">
        <v>98</v>
      </c>
      <c r="G1907" s="294" t="s">
        <v>98</v>
      </c>
      <c r="H1907" s="294" t="s">
        <v>98</v>
      </c>
      <c r="I1907" s="297" t="s">
        <v>98</v>
      </c>
      <c r="J1907" s="6" t="s">
        <v>98</v>
      </c>
      <c r="K1907" s="338"/>
    </row>
    <row r="1908" spans="1:11" ht="15.75" customHeight="1" x14ac:dyDescent="0.25">
      <c r="A1908" s="1">
        <v>991</v>
      </c>
      <c r="B1908" s="101" t="str">
        <f>IF('proje ve personel bilgileri'!A1004&lt;&gt;0,('proje ve personel bilgileri'!A1004)," ")</f>
        <v xml:space="preserve"> </v>
      </c>
      <c r="C1908" s="102"/>
      <c r="D1908" s="103"/>
      <c r="E1908" s="103"/>
      <c r="F1908" s="103"/>
      <c r="G1908" s="103"/>
      <c r="H1908" s="103"/>
      <c r="I1908" s="103"/>
      <c r="J1908" s="103"/>
      <c r="K1908" s="104">
        <f t="shared" ref="K1908:K1925" si="110">IF(D1908&lt;&gt;0,SUM(D1908+E1908+F1908+G1908-H1908-I1908-J1908),0)</f>
        <v>0</v>
      </c>
    </row>
    <row r="1909" spans="1:11" ht="15.75" customHeight="1" x14ac:dyDescent="0.25">
      <c r="A1909" s="2">
        <v>992</v>
      </c>
      <c r="B1909" s="101" t="str">
        <f>IF('proje ve personel bilgileri'!A1005&lt;&gt;0,('proje ve personel bilgileri'!A1005)," ")</f>
        <v xml:space="preserve"> </v>
      </c>
      <c r="C1909" s="105"/>
      <c r="D1909" s="296"/>
      <c r="E1909" s="296"/>
      <c r="F1909" s="296"/>
      <c r="G1909" s="296"/>
      <c r="H1909" s="296"/>
      <c r="I1909" s="296"/>
      <c r="J1909" s="296"/>
      <c r="K1909" s="104">
        <f t="shared" si="110"/>
        <v>0</v>
      </c>
    </row>
    <row r="1910" spans="1:11" ht="15.75" customHeight="1" x14ac:dyDescent="0.25">
      <c r="A1910" s="1">
        <v>993</v>
      </c>
      <c r="B1910" s="101" t="str">
        <f>IF('proje ve personel bilgileri'!A1006&lt;&gt;0,('proje ve personel bilgileri'!A1006)," ")</f>
        <v xml:space="preserve"> </v>
      </c>
      <c r="C1910" s="105"/>
      <c r="D1910" s="296"/>
      <c r="E1910" s="296"/>
      <c r="F1910" s="296"/>
      <c r="G1910" s="296"/>
      <c r="H1910" s="296"/>
      <c r="I1910" s="296"/>
      <c r="J1910" s="296"/>
      <c r="K1910" s="104">
        <f t="shared" si="110"/>
        <v>0</v>
      </c>
    </row>
    <row r="1911" spans="1:11" ht="15.75" customHeight="1" x14ac:dyDescent="0.25">
      <c r="A1911" s="2">
        <v>994</v>
      </c>
      <c r="B1911" s="101" t="str">
        <f>IF('proje ve personel bilgileri'!A1007&lt;&gt;0,('proje ve personel bilgileri'!A1007)," ")</f>
        <v xml:space="preserve"> </v>
      </c>
      <c r="C1911" s="105"/>
      <c r="D1911" s="296"/>
      <c r="E1911" s="296"/>
      <c r="F1911" s="296"/>
      <c r="G1911" s="296"/>
      <c r="H1911" s="296"/>
      <c r="I1911" s="296"/>
      <c r="J1911" s="296"/>
      <c r="K1911" s="104">
        <f t="shared" si="110"/>
        <v>0</v>
      </c>
    </row>
    <row r="1912" spans="1:11" ht="15.75" customHeight="1" x14ac:dyDescent="0.25">
      <c r="A1912" s="1">
        <v>995</v>
      </c>
      <c r="B1912" s="101" t="str">
        <f>IF('proje ve personel bilgileri'!A1008&lt;&gt;0,('proje ve personel bilgileri'!A1008)," ")</f>
        <v xml:space="preserve"> </v>
      </c>
      <c r="C1912" s="105"/>
      <c r="D1912" s="296"/>
      <c r="E1912" s="296"/>
      <c r="F1912" s="296"/>
      <c r="G1912" s="296"/>
      <c r="H1912" s="296"/>
      <c r="I1912" s="296"/>
      <c r="J1912" s="296"/>
      <c r="K1912" s="104">
        <f t="shared" si="110"/>
        <v>0</v>
      </c>
    </row>
    <row r="1913" spans="1:11" ht="15.75" customHeight="1" x14ac:dyDescent="0.25">
      <c r="A1913" s="2">
        <v>996</v>
      </c>
      <c r="B1913" s="101" t="str">
        <f>IF('proje ve personel bilgileri'!A1009&lt;&gt;0,('proje ve personel bilgileri'!A1009)," ")</f>
        <v xml:space="preserve"> </v>
      </c>
      <c r="C1913" s="105"/>
      <c r="D1913" s="296"/>
      <c r="E1913" s="296"/>
      <c r="F1913" s="296"/>
      <c r="G1913" s="296"/>
      <c r="H1913" s="296"/>
      <c r="I1913" s="296"/>
      <c r="J1913" s="296"/>
      <c r="K1913" s="104">
        <f t="shared" si="110"/>
        <v>0</v>
      </c>
    </row>
    <row r="1914" spans="1:11" ht="15.75" customHeight="1" x14ac:dyDescent="0.25">
      <c r="A1914" s="1">
        <v>997</v>
      </c>
      <c r="B1914" s="101" t="str">
        <f>IF('proje ve personel bilgileri'!A1010&lt;&gt;0,('proje ve personel bilgileri'!A1010)," ")</f>
        <v xml:space="preserve"> </v>
      </c>
      <c r="C1914" s="105"/>
      <c r="D1914" s="296"/>
      <c r="E1914" s="296"/>
      <c r="F1914" s="296"/>
      <c r="G1914" s="296"/>
      <c r="H1914" s="296"/>
      <c r="I1914" s="296"/>
      <c r="J1914" s="296"/>
      <c r="K1914" s="104">
        <f t="shared" si="110"/>
        <v>0</v>
      </c>
    </row>
    <row r="1915" spans="1:11" ht="15.75" customHeight="1" x14ac:dyDescent="0.25">
      <c r="A1915" s="2">
        <v>998</v>
      </c>
      <c r="B1915" s="101" t="str">
        <f>IF('proje ve personel bilgileri'!A1011&lt;&gt;0,('proje ve personel bilgileri'!A1011)," ")</f>
        <v xml:space="preserve"> </v>
      </c>
      <c r="C1915" s="105"/>
      <c r="D1915" s="296"/>
      <c r="E1915" s="296"/>
      <c r="F1915" s="296"/>
      <c r="G1915" s="296"/>
      <c r="H1915" s="296"/>
      <c r="I1915" s="296"/>
      <c r="J1915" s="296"/>
      <c r="K1915" s="104">
        <f t="shared" si="110"/>
        <v>0</v>
      </c>
    </row>
    <row r="1916" spans="1:11" ht="15.75" customHeight="1" x14ac:dyDescent="0.25">
      <c r="A1916" s="1">
        <v>999</v>
      </c>
      <c r="B1916" s="101" t="str">
        <f>IF('proje ve personel bilgileri'!A1012&lt;&gt;0,('proje ve personel bilgileri'!A1012)," ")</f>
        <v xml:space="preserve"> </v>
      </c>
      <c r="C1916" s="105"/>
      <c r="D1916" s="296"/>
      <c r="E1916" s="296"/>
      <c r="F1916" s="296"/>
      <c r="G1916" s="296"/>
      <c r="H1916" s="296"/>
      <c r="I1916" s="296"/>
      <c r="J1916" s="296"/>
      <c r="K1916" s="104">
        <f t="shared" si="110"/>
        <v>0</v>
      </c>
    </row>
    <row r="1917" spans="1:11" ht="15.75" customHeight="1" x14ac:dyDescent="0.25">
      <c r="A1917" s="2">
        <v>1000</v>
      </c>
      <c r="B1917" s="101" t="str">
        <f>IF('proje ve personel bilgileri'!A1013&lt;&gt;0,('proje ve personel bilgileri'!A1013)," ")</f>
        <v xml:space="preserve"> </v>
      </c>
      <c r="C1917" s="105"/>
      <c r="D1917" s="296"/>
      <c r="E1917" s="296"/>
      <c r="F1917" s="296"/>
      <c r="G1917" s="296"/>
      <c r="H1917" s="296"/>
      <c r="I1917" s="296"/>
      <c r="J1917" s="296"/>
      <c r="K1917" s="104">
        <f t="shared" si="110"/>
        <v>0</v>
      </c>
    </row>
    <row r="1918" spans="1:11" ht="15.75" customHeight="1" x14ac:dyDescent="0.25">
      <c r="A1918" s="1">
        <v>1001</v>
      </c>
      <c r="B1918" s="101" t="str">
        <f>IF('proje ve personel bilgileri'!A1014&lt;&gt;0,('proje ve personel bilgileri'!A1014)," ")</f>
        <v xml:space="preserve"> </v>
      </c>
      <c r="C1918" s="105"/>
      <c r="D1918" s="296"/>
      <c r="E1918" s="296"/>
      <c r="F1918" s="296"/>
      <c r="G1918" s="296"/>
      <c r="H1918" s="296"/>
      <c r="I1918" s="296"/>
      <c r="J1918" s="296"/>
      <c r="K1918" s="104">
        <f t="shared" si="110"/>
        <v>0</v>
      </c>
    </row>
    <row r="1919" spans="1:11" ht="15.75" customHeight="1" x14ac:dyDescent="0.25">
      <c r="A1919" s="2">
        <v>1002</v>
      </c>
      <c r="B1919" s="101" t="str">
        <f>IF('proje ve personel bilgileri'!A1015&lt;&gt;0,('proje ve personel bilgileri'!A1015)," ")</f>
        <v xml:space="preserve"> </v>
      </c>
      <c r="C1919" s="105"/>
      <c r="D1919" s="296"/>
      <c r="E1919" s="296"/>
      <c r="F1919" s="296"/>
      <c r="G1919" s="296"/>
      <c r="H1919" s="296"/>
      <c r="I1919" s="296"/>
      <c r="J1919" s="296"/>
      <c r="K1919" s="104">
        <f t="shared" si="110"/>
        <v>0</v>
      </c>
    </row>
    <row r="1920" spans="1:11" ht="15.75" customHeight="1" x14ac:dyDescent="0.25">
      <c r="A1920" s="1">
        <v>1003</v>
      </c>
      <c r="B1920" s="101" t="str">
        <f>IF('proje ve personel bilgileri'!A1016&lt;&gt;0,('proje ve personel bilgileri'!A1016)," ")</f>
        <v xml:space="preserve"> </v>
      </c>
      <c r="C1920" s="105"/>
      <c r="D1920" s="296"/>
      <c r="E1920" s="296"/>
      <c r="F1920" s="296"/>
      <c r="G1920" s="296"/>
      <c r="H1920" s="296"/>
      <c r="I1920" s="296"/>
      <c r="J1920" s="296"/>
      <c r="K1920" s="104">
        <f t="shared" si="110"/>
        <v>0</v>
      </c>
    </row>
    <row r="1921" spans="1:11" ht="15.75" customHeight="1" x14ac:dyDescent="0.25">
      <c r="A1921" s="2">
        <v>1004</v>
      </c>
      <c r="B1921" s="101" t="str">
        <f>IF('proje ve personel bilgileri'!A1017&lt;&gt;0,('proje ve personel bilgileri'!A1017)," ")</f>
        <v xml:space="preserve"> </v>
      </c>
      <c r="C1921" s="105"/>
      <c r="D1921" s="296"/>
      <c r="E1921" s="296"/>
      <c r="F1921" s="296"/>
      <c r="G1921" s="296"/>
      <c r="H1921" s="296"/>
      <c r="I1921" s="296"/>
      <c r="J1921" s="296"/>
      <c r="K1921" s="104">
        <f t="shared" si="110"/>
        <v>0</v>
      </c>
    </row>
    <row r="1922" spans="1:11" ht="15.75" customHeight="1" x14ac:dyDescent="0.25">
      <c r="A1922" s="1">
        <v>1005</v>
      </c>
      <c r="B1922" s="101" t="str">
        <f>IF('proje ve personel bilgileri'!A1018&lt;&gt;0,('proje ve personel bilgileri'!A1018)," ")</f>
        <v xml:space="preserve"> </v>
      </c>
      <c r="C1922" s="105"/>
      <c r="D1922" s="296"/>
      <c r="E1922" s="296"/>
      <c r="F1922" s="296"/>
      <c r="G1922" s="296"/>
      <c r="H1922" s="296"/>
      <c r="I1922" s="296"/>
      <c r="J1922" s="296"/>
      <c r="K1922" s="104">
        <f t="shared" si="110"/>
        <v>0</v>
      </c>
    </row>
    <row r="1923" spans="1:11" ht="15.75" customHeight="1" x14ac:dyDescent="0.25">
      <c r="A1923" s="2">
        <v>1006</v>
      </c>
      <c r="B1923" s="101" t="str">
        <f>IF('proje ve personel bilgileri'!A1019&lt;&gt;0,('proje ve personel bilgileri'!A1019)," ")</f>
        <v xml:space="preserve"> </v>
      </c>
      <c r="C1923" s="105"/>
      <c r="D1923" s="296"/>
      <c r="E1923" s="296"/>
      <c r="F1923" s="296"/>
      <c r="G1923" s="296"/>
      <c r="H1923" s="296"/>
      <c r="I1923" s="296"/>
      <c r="J1923" s="296"/>
      <c r="K1923" s="104">
        <f t="shared" si="110"/>
        <v>0</v>
      </c>
    </row>
    <row r="1924" spans="1:11" ht="15.75" customHeight="1" x14ac:dyDescent="0.25">
      <c r="A1924" s="1">
        <v>1007</v>
      </c>
      <c r="B1924" s="101" t="str">
        <f>IF('proje ve personel bilgileri'!A1020&lt;&gt;0,('proje ve personel bilgileri'!A1020)," ")</f>
        <v xml:space="preserve"> </v>
      </c>
      <c r="C1924" s="105"/>
      <c r="D1924" s="296"/>
      <c r="E1924" s="296"/>
      <c r="F1924" s="296"/>
      <c r="G1924" s="296"/>
      <c r="H1924" s="296"/>
      <c r="I1924" s="296"/>
      <c r="J1924" s="296"/>
      <c r="K1924" s="104">
        <f t="shared" si="110"/>
        <v>0</v>
      </c>
    </row>
    <row r="1925" spans="1:11" ht="15" customHeight="1" x14ac:dyDescent="0.25">
      <c r="A1925" s="2">
        <v>1008</v>
      </c>
      <c r="B1925" s="101" t="str">
        <f>IF('proje ve personel bilgileri'!A1021&lt;&gt;0,('proje ve personel bilgileri'!A1021)," ")</f>
        <v xml:space="preserve"> </v>
      </c>
      <c r="C1925" s="105"/>
      <c r="D1925" s="296"/>
      <c r="E1925" s="296"/>
      <c r="F1925" s="296"/>
      <c r="G1925" s="296"/>
      <c r="H1925" s="296"/>
      <c r="I1925" s="296"/>
      <c r="J1925" s="296"/>
      <c r="K1925" s="104">
        <f t="shared" si="110"/>
        <v>0</v>
      </c>
    </row>
    <row r="1926" spans="1:11" ht="15.75" customHeight="1" x14ac:dyDescent="0.25">
      <c r="A1926" s="341" t="s">
        <v>99</v>
      </c>
      <c r="B1926" s="342"/>
      <c r="C1926" s="7" t="str">
        <f t="shared" ref="C1926:J1926" si="111">IF($K$28&lt;&gt;0,SUM(C1908:C1925)," ")</f>
        <v xml:space="preserve"> </v>
      </c>
      <c r="D1926" s="8" t="str">
        <f t="shared" si="111"/>
        <v xml:space="preserve"> </v>
      </c>
      <c r="E1926" s="8" t="str">
        <f t="shared" si="111"/>
        <v xml:space="preserve"> </v>
      </c>
      <c r="F1926" s="8" t="str">
        <f t="shared" si="111"/>
        <v xml:space="preserve"> </v>
      </c>
      <c r="G1926" s="8" t="str">
        <f t="shared" si="111"/>
        <v xml:space="preserve"> </v>
      </c>
      <c r="H1926" s="8" t="str">
        <f t="shared" si="111"/>
        <v xml:space="preserve"> </v>
      </c>
      <c r="I1926" s="8" t="str">
        <f t="shared" si="111"/>
        <v xml:space="preserve"> </v>
      </c>
      <c r="J1926" s="8" t="str">
        <f t="shared" si="111"/>
        <v xml:space="preserve"> </v>
      </c>
      <c r="K1926" s="9">
        <f>SUM(K1908:K1925)+K1891</f>
        <v>0</v>
      </c>
    </row>
    <row r="1927" spans="1:11" ht="15" customHeight="1" x14ac:dyDescent="0.25">
      <c r="A1927" s="300"/>
    </row>
    <row r="1928" spans="1:11" ht="15" customHeight="1" x14ac:dyDescent="0.25">
      <c r="A1928" s="332" t="s">
        <v>100</v>
      </c>
      <c r="B1928" s="332"/>
      <c r="C1928" s="332"/>
      <c r="D1928" s="332"/>
      <c r="E1928" s="332"/>
      <c r="F1928" s="332"/>
      <c r="G1928" s="332"/>
      <c r="H1928" s="332"/>
      <c r="I1928" s="332"/>
      <c r="J1928" s="332"/>
      <c r="K1928" s="332"/>
    </row>
    <row r="1929" spans="1:11" ht="15" customHeight="1" x14ac:dyDescent="0.25">
      <c r="A1929" s="51"/>
    </row>
    <row r="1930" spans="1:11" ht="15" customHeight="1" x14ac:dyDescent="0.25">
      <c r="A1930" s="298" t="s">
        <v>101</v>
      </c>
    </row>
    <row r="1931" spans="1:11" ht="15" customHeight="1" x14ac:dyDescent="0.25">
      <c r="C1931" s="298" t="s">
        <v>102</v>
      </c>
      <c r="E1931" s="298" t="s">
        <v>103</v>
      </c>
    </row>
  </sheetData>
  <sheetProtection password="D0BF" sheet="1"/>
  <mergeCells count="1008">
    <mergeCell ref="A35:K35"/>
    <mergeCell ref="C38:K38"/>
    <mergeCell ref="C39:K39"/>
    <mergeCell ref="H40:H42"/>
    <mergeCell ref="K40:K43"/>
    <mergeCell ref="B40:B43"/>
    <mergeCell ref="D40:D43"/>
    <mergeCell ref="E40:F40"/>
    <mergeCell ref="C40:C43"/>
    <mergeCell ref="A28:B28"/>
    <mergeCell ref="E7:F7"/>
    <mergeCell ref="A5:B5"/>
    <mergeCell ref="B6:B9"/>
    <mergeCell ref="C6:C9"/>
    <mergeCell ref="D6:D9"/>
    <mergeCell ref="E6:F6"/>
    <mergeCell ref="A40:A43"/>
    <mergeCell ref="J6:J8"/>
    <mergeCell ref="C74:K74"/>
    <mergeCell ref="K75:K78"/>
    <mergeCell ref="A99:K99"/>
    <mergeCell ref="E110:F110"/>
    <mergeCell ref="A74:B74"/>
    <mergeCell ref="A104:K104"/>
    <mergeCell ref="H75:H77"/>
    <mergeCell ref="D75:D78"/>
    <mergeCell ref="G75:G77"/>
    <mergeCell ref="C108:K108"/>
    <mergeCell ref="E75:F75"/>
    <mergeCell ref="A107:B107"/>
    <mergeCell ref="A108:B108"/>
    <mergeCell ref="E76:F76"/>
    <mergeCell ref="A64:K64"/>
    <mergeCell ref="E41:F41"/>
    <mergeCell ref="A38:B38"/>
    <mergeCell ref="A39:B39"/>
    <mergeCell ref="I40:I42"/>
    <mergeCell ref="J40:J42"/>
    <mergeCell ref="I75:I77"/>
    <mergeCell ref="J75:J77"/>
    <mergeCell ref="A70:K70"/>
    <mergeCell ref="C73:K73"/>
    <mergeCell ref="G40:G42"/>
    <mergeCell ref="A73:B73"/>
    <mergeCell ref="A62:B62"/>
    <mergeCell ref="A142:B142"/>
    <mergeCell ref="E144:F144"/>
    <mergeCell ref="A165:B165"/>
    <mergeCell ref="A143:A146"/>
    <mergeCell ref="C142:K142"/>
    <mergeCell ref="K143:K146"/>
    <mergeCell ref="A167:K167"/>
    <mergeCell ref="I143:I145"/>
    <mergeCell ref="J143:J145"/>
    <mergeCell ref="A141:B141"/>
    <mergeCell ref="A131:B131"/>
    <mergeCell ref="E109:F109"/>
    <mergeCell ref="G109:G111"/>
    <mergeCell ref="A109:A112"/>
    <mergeCell ref="B109:B112"/>
    <mergeCell ref="C141:K141"/>
    <mergeCell ref="I109:I111"/>
    <mergeCell ref="J109:J111"/>
    <mergeCell ref="H109:H111"/>
    <mergeCell ref="A138:K138"/>
    <mergeCell ref="C109:C112"/>
    <mergeCell ref="D109:D112"/>
    <mergeCell ref="K109:K112"/>
    <mergeCell ref="A133:K133"/>
    <mergeCell ref="E143:F143"/>
    <mergeCell ref="G143:G145"/>
    <mergeCell ref="C174:K174"/>
    <mergeCell ref="C175:K175"/>
    <mergeCell ref="C143:C146"/>
    <mergeCell ref="D176:D179"/>
    <mergeCell ref="E176:F176"/>
    <mergeCell ref="A171:K171"/>
    <mergeCell ref="B143:B146"/>
    <mergeCell ref="D143:D146"/>
    <mergeCell ref="K176:K179"/>
    <mergeCell ref="H143:H145"/>
    <mergeCell ref="A174:B174"/>
    <mergeCell ref="A175:B175"/>
    <mergeCell ref="A278:A281"/>
    <mergeCell ref="A198:B198"/>
    <mergeCell ref="A242:B242"/>
    <mergeCell ref="A243:B243"/>
    <mergeCell ref="A239:K239"/>
    <mergeCell ref="C242:K242"/>
    <mergeCell ref="C243:K243"/>
    <mergeCell ref="A205:K205"/>
    <mergeCell ref="E210:F210"/>
    <mergeCell ref="H210:H212"/>
    <mergeCell ref="E211:F211"/>
    <mergeCell ref="A200:K200"/>
    <mergeCell ref="K244:K247"/>
    <mergeCell ref="C276:K276"/>
    <mergeCell ref="C277:K277"/>
    <mergeCell ref="G210:G212"/>
    <mergeCell ref="A234:K234"/>
    <mergeCell ref="H176:H178"/>
    <mergeCell ref="E177:F177"/>
    <mergeCell ref="C208:K208"/>
    <mergeCell ref="D415:D418"/>
    <mergeCell ref="E415:F415"/>
    <mergeCell ref="G415:G417"/>
    <mergeCell ref="H347:H349"/>
    <mergeCell ref="E313:F313"/>
    <mergeCell ref="A415:A418"/>
    <mergeCell ref="E312:F312"/>
    <mergeCell ref="G312:G314"/>
    <mergeCell ref="H312:H314"/>
    <mergeCell ref="A347:A350"/>
    <mergeCell ref="B347:B350"/>
    <mergeCell ref="C347:C350"/>
    <mergeCell ref="D347:D350"/>
    <mergeCell ref="E347:F347"/>
    <mergeCell ref="G347:G349"/>
    <mergeCell ref="A312:A315"/>
    <mergeCell ref="B312:B315"/>
    <mergeCell ref="C687:C690"/>
    <mergeCell ref="D687:D690"/>
    <mergeCell ref="E687:F687"/>
    <mergeCell ref="G687:G689"/>
    <mergeCell ref="E585:F585"/>
    <mergeCell ref="H551:H553"/>
    <mergeCell ref="G584:G586"/>
    <mergeCell ref="H584:H586"/>
    <mergeCell ref="G619:G621"/>
    <mergeCell ref="H483:H485"/>
    <mergeCell ref="E450:F450"/>
    <mergeCell ref="G517:G519"/>
    <mergeCell ref="A551:A554"/>
    <mergeCell ref="E449:F449"/>
    <mergeCell ref="G449:G451"/>
    <mergeCell ref="H449:H451"/>
    <mergeCell ref="A483:A486"/>
    <mergeCell ref="B483:B486"/>
    <mergeCell ref="C483:C486"/>
    <mergeCell ref="D483:D486"/>
    <mergeCell ref="E483:F483"/>
    <mergeCell ref="A539:B539"/>
    <mergeCell ref="A517:A520"/>
    <mergeCell ref="B517:B520"/>
    <mergeCell ref="C517:C520"/>
    <mergeCell ref="A449:A452"/>
    <mergeCell ref="B449:B452"/>
    <mergeCell ref="D857:D860"/>
    <mergeCell ref="B823:B826"/>
    <mergeCell ref="C823:C826"/>
    <mergeCell ref="D823:D826"/>
    <mergeCell ref="E823:F823"/>
    <mergeCell ref="G823:G825"/>
    <mergeCell ref="A811:B811"/>
    <mergeCell ref="A789:A792"/>
    <mergeCell ref="B789:B792"/>
    <mergeCell ref="C789:C792"/>
    <mergeCell ref="D789:D792"/>
    <mergeCell ref="G789:G791"/>
    <mergeCell ref="H789:H791"/>
    <mergeCell ref="E789:F789"/>
    <mergeCell ref="C720:C723"/>
    <mergeCell ref="D720:D723"/>
    <mergeCell ref="E720:F720"/>
    <mergeCell ref="G720:G722"/>
    <mergeCell ref="A1:K1"/>
    <mergeCell ref="C4:K4"/>
    <mergeCell ref="C5:K5"/>
    <mergeCell ref="K6:K9"/>
    <mergeCell ref="A30:K30"/>
    <mergeCell ref="G6:G8"/>
    <mergeCell ref="H6:H8"/>
    <mergeCell ref="A6:A9"/>
    <mergeCell ref="A4:B4"/>
    <mergeCell ref="I6:I8"/>
    <mergeCell ref="C107:K107"/>
    <mergeCell ref="A97:B97"/>
    <mergeCell ref="A75:A78"/>
    <mergeCell ref="B75:B78"/>
    <mergeCell ref="C75:C78"/>
    <mergeCell ref="A925:A928"/>
    <mergeCell ref="B925:B928"/>
    <mergeCell ref="C925:C928"/>
    <mergeCell ref="D925:D928"/>
    <mergeCell ref="E925:F925"/>
    <mergeCell ref="A923:B923"/>
    <mergeCell ref="A924:B924"/>
    <mergeCell ref="E891:F891"/>
    <mergeCell ref="A912:B912"/>
    <mergeCell ref="A890:A893"/>
    <mergeCell ref="B890:B893"/>
    <mergeCell ref="C890:C893"/>
    <mergeCell ref="D890:D893"/>
    <mergeCell ref="E890:F890"/>
    <mergeCell ref="H823:H825"/>
    <mergeCell ref="G890:G892"/>
    <mergeCell ref="A888:B888"/>
    <mergeCell ref="C209:K209"/>
    <mergeCell ref="K210:K213"/>
    <mergeCell ref="I176:I178"/>
    <mergeCell ref="J176:J178"/>
    <mergeCell ref="I210:I212"/>
    <mergeCell ref="J210:J212"/>
    <mergeCell ref="A176:A179"/>
    <mergeCell ref="B176:B179"/>
    <mergeCell ref="C176:C179"/>
    <mergeCell ref="A232:B232"/>
    <mergeCell ref="A210:A213"/>
    <mergeCell ref="B210:B213"/>
    <mergeCell ref="A208:B208"/>
    <mergeCell ref="A209:B209"/>
    <mergeCell ref="G176:G178"/>
    <mergeCell ref="C210:C213"/>
    <mergeCell ref="D210:D213"/>
    <mergeCell ref="K278:K281"/>
    <mergeCell ref="A302:K302"/>
    <mergeCell ref="A307:K307"/>
    <mergeCell ref="C310:K310"/>
    <mergeCell ref="C311:K311"/>
    <mergeCell ref="A310:B310"/>
    <mergeCell ref="A311:B311"/>
    <mergeCell ref="E279:F279"/>
    <mergeCell ref="A300:B300"/>
    <mergeCell ref="B278:B281"/>
    <mergeCell ref="I278:I280"/>
    <mergeCell ref="J278:J280"/>
    <mergeCell ref="A276:B276"/>
    <mergeCell ref="A277:B277"/>
    <mergeCell ref="H244:H246"/>
    <mergeCell ref="I244:I246"/>
    <mergeCell ref="J244:J246"/>
    <mergeCell ref="H278:H280"/>
    <mergeCell ref="E245:F245"/>
    <mergeCell ref="A266:B266"/>
    <mergeCell ref="A244:A247"/>
    <mergeCell ref="B244:B247"/>
    <mergeCell ref="C244:C247"/>
    <mergeCell ref="D244:D247"/>
    <mergeCell ref="E244:F244"/>
    <mergeCell ref="C278:C281"/>
    <mergeCell ref="D278:D281"/>
    <mergeCell ref="E278:F278"/>
    <mergeCell ref="G278:G280"/>
    <mergeCell ref="A268:K268"/>
    <mergeCell ref="A273:K273"/>
    <mergeCell ref="G244:G246"/>
    <mergeCell ref="K347:K350"/>
    <mergeCell ref="A371:K371"/>
    <mergeCell ref="A375:K375"/>
    <mergeCell ref="C378:K378"/>
    <mergeCell ref="C379:K379"/>
    <mergeCell ref="A378:B378"/>
    <mergeCell ref="A379:B379"/>
    <mergeCell ref="E348:F348"/>
    <mergeCell ref="A369:B369"/>
    <mergeCell ref="I347:I349"/>
    <mergeCell ref="J347:J349"/>
    <mergeCell ref="K312:K315"/>
    <mergeCell ref="A336:K336"/>
    <mergeCell ref="A342:K342"/>
    <mergeCell ref="C345:K345"/>
    <mergeCell ref="C346:K346"/>
    <mergeCell ref="A345:B345"/>
    <mergeCell ref="A346:B346"/>
    <mergeCell ref="C312:C315"/>
    <mergeCell ref="D312:D315"/>
    <mergeCell ref="A334:B334"/>
    <mergeCell ref="I312:I314"/>
    <mergeCell ref="J312:J314"/>
    <mergeCell ref="K415:K418"/>
    <mergeCell ref="A439:K439"/>
    <mergeCell ref="A444:K444"/>
    <mergeCell ref="C447:K447"/>
    <mergeCell ref="C448:K448"/>
    <mergeCell ref="A447:B447"/>
    <mergeCell ref="A448:B448"/>
    <mergeCell ref="E416:F416"/>
    <mergeCell ref="A437:B437"/>
    <mergeCell ref="B415:B418"/>
    <mergeCell ref="I415:I417"/>
    <mergeCell ref="J415:J417"/>
    <mergeCell ref="K380:K383"/>
    <mergeCell ref="A404:K404"/>
    <mergeCell ref="A410:K410"/>
    <mergeCell ref="C413:K413"/>
    <mergeCell ref="C414:K414"/>
    <mergeCell ref="A413:B413"/>
    <mergeCell ref="A414:B414"/>
    <mergeCell ref="H380:H382"/>
    <mergeCell ref="I380:I382"/>
    <mergeCell ref="G380:G382"/>
    <mergeCell ref="J380:J382"/>
    <mergeCell ref="H415:H417"/>
    <mergeCell ref="E381:F381"/>
    <mergeCell ref="A402:B402"/>
    <mergeCell ref="A380:A383"/>
    <mergeCell ref="B380:B383"/>
    <mergeCell ref="C380:C383"/>
    <mergeCell ref="D380:D383"/>
    <mergeCell ref="E380:F380"/>
    <mergeCell ref="C415:C418"/>
    <mergeCell ref="K483:K486"/>
    <mergeCell ref="A507:K507"/>
    <mergeCell ref="A512:K512"/>
    <mergeCell ref="C515:K515"/>
    <mergeCell ref="C516:K516"/>
    <mergeCell ref="A515:B515"/>
    <mergeCell ref="A516:B516"/>
    <mergeCell ref="E484:F484"/>
    <mergeCell ref="A505:B505"/>
    <mergeCell ref="G483:G485"/>
    <mergeCell ref="I483:I485"/>
    <mergeCell ref="J483:J485"/>
    <mergeCell ref="K449:K452"/>
    <mergeCell ref="A473:K473"/>
    <mergeCell ref="A478:K478"/>
    <mergeCell ref="C481:K481"/>
    <mergeCell ref="C482:K482"/>
    <mergeCell ref="A481:B481"/>
    <mergeCell ref="A482:B482"/>
    <mergeCell ref="C449:C452"/>
    <mergeCell ref="D449:D452"/>
    <mergeCell ref="A471:B471"/>
    <mergeCell ref="I449:I451"/>
    <mergeCell ref="J449:J451"/>
    <mergeCell ref="K551:K554"/>
    <mergeCell ref="A575:K575"/>
    <mergeCell ref="A579:K579"/>
    <mergeCell ref="C582:K582"/>
    <mergeCell ref="C583:K583"/>
    <mergeCell ref="A582:B582"/>
    <mergeCell ref="A583:B583"/>
    <mergeCell ref="E552:F552"/>
    <mergeCell ref="A573:B573"/>
    <mergeCell ref="B551:B554"/>
    <mergeCell ref="I551:I553"/>
    <mergeCell ref="J551:J553"/>
    <mergeCell ref="K517:K520"/>
    <mergeCell ref="A541:K541"/>
    <mergeCell ref="A546:K546"/>
    <mergeCell ref="C549:K549"/>
    <mergeCell ref="C550:K550"/>
    <mergeCell ref="A549:B549"/>
    <mergeCell ref="A550:B550"/>
    <mergeCell ref="H517:H519"/>
    <mergeCell ref="I517:I519"/>
    <mergeCell ref="E518:F518"/>
    <mergeCell ref="J517:J519"/>
    <mergeCell ref="C551:C554"/>
    <mergeCell ref="D551:D554"/>
    <mergeCell ref="E551:F551"/>
    <mergeCell ref="D517:D520"/>
    <mergeCell ref="E517:F517"/>
    <mergeCell ref="G551:G553"/>
    <mergeCell ref="K619:K622"/>
    <mergeCell ref="A643:K643"/>
    <mergeCell ref="A648:K648"/>
    <mergeCell ref="C651:K651"/>
    <mergeCell ref="C652:K652"/>
    <mergeCell ref="A651:B651"/>
    <mergeCell ref="A652:B652"/>
    <mergeCell ref="E620:F620"/>
    <mergeCell ref="A641:B641"/>
    <mergeCell ref="A619:A622"/>
    <mergeCell ref="I619:I621"/>
    <mergeCell ref="J619:J621"/>
    <mergeCell ref="K584:K587"/>
    <mergeCell ref="A608:K608"/>
    <mergeCell ref="A614:K614"/>
    <mergeCell ref="C617:K617"/>
    <mergeCell ref="C618:K618"/>
    <mergeCell ref="A617:B617"/>
    <mergeCell ref="A618:B618"/>
    <mergeCell ref="C584:C587"/>
    <mergeCell ref="D584:D587"/>
    <mergeCell ref="E584:F584"/>
    <mergeCell ref="I584:I586"/>
    <mergeCell ref="J584:J586"/>
    <mergeCell ref="A584:A587"/>
    <mergeCell ref="B584:B587"/>
    <mergeCell ref="B619:B622"/>
    <mergeCell ref="C619:C622"/>
    <mergeCell ref="D619:D622"/>
    <mergeCell ref="E619:F619"/>
    <mergeCell ref="A606:B606"/>
    <mergeCell ref="H619:H621"/>
    <mergeCell ref="K687:K690"/>
    <mergeCell ref="A711:K711"/>
    <mergeCell ref="A715:K715"/>
    <mergeCell ref="C718:K718"/>
    <mergeCell ref="C719:K719"/>
    <mergeCell ref="A718:B718"/>
    <mergeCell ref="A719:B719"/>
    <mergeCell ref="E688:F688"/>
    <mergeCell ref="A709:B709"/>
    <mergeCell ref="A687:A690"/>
    <mergeCell ref="I687:I689"/>
    <mergeCell ref="J687:J689"/>
    <mergeCell ref="K653:K656"/>
    <mergeCell ref="A677:K677"/>
    <mergeCell ref="A682:K682"/>
    <mergeCell ref="C685:K685"/>
    <mergeCell ref="C686:K686"/>
    <mergeCell ref="A685:B685"/>
    <mergeCell ref="A686:B686"/>
    <mergeCell ref="I653:I655"/>
    <mergeCell ref="J653:J655"/>
    <mergeCell ref="G653:G655"/>
    <mergeCell ref="H687:H689"/>
    <mergeCell ref="H653:H655"/>
    <mergeCell ref="E654:F654"/>
    <mergeCell ref="A675:B675"/>
    <mergeCell ref="A653:A656"/>
    <mergeCell ref="B653:B656"/>
    <mergeCell ref="C653:C656"/>
    <mergeCell ref="D653:D656"/>
    <mergeCell ref="E653:F653"/>
    <mergeCell ref="B687:B690"/>
    <mergeCell ref="K754:K757"/>
    <mergeCell ref="A778:K778"/>
    <mergeCell ref="A784:K784"/>
    <mergeCell ref="C787:K787"/>
    <mergeCell ref="C788:K788"/>
    <mergeCell ref="A787:B787"/>
    <mergeCell ref="A788:B788"/>
    <mergeCell ref="E755:F755"/>
    <mergeCell ref="A776:B776"/>
    <mergeCell ref="I754:I756"/>
    <mergeCell ref="J754:J756"/>
    <mergeCell ref="K720:K723"/>
    <mergeCell ref="A744:K744"/>
    <mergeCell ref="A749:K749"/>
    <mergeCell ref="C752:K752"/>
    <mergeCell ref="C753:K753"/>
    <mergeCell ref="A752:B752"/>
    <mergeCell ref="A753:B753"/>
    <mergeCell ref="E721:F721"/>
    <mergeCell ref="A742:B742"/>
    <mergeCell ref="A720:A723"/>
    <mergeCell ref="I720:I722"/>
    <mergeCell ref="J720:J722"/>
    <mergeCell ref="H720:H722"/>
    <mergeCell ref="A754:A757"/>
    <mergeCell ref="B754:B757"/>
    <mergeCell ref="C754:C757"/>
    <mergeCell ref="D754:D757"/>
    <mergeCell ref="E754:F754"/>
    <mergeCell ref="G754:G756"/>
    <mergeCell ref="H754:H756"/>
    <mergeCell ref="B720:B723"/>
    <mergeCell ref="K823:K826"/>
    <mergeCell ref="A847:K847"/>
    <mergeCell ref="A852:K852"/>
    <mergeCell ref="C855:K855"/>
    <mergeCell ref="C856:K856"/>
    <mergeCell ref="A855:B855"/>
    <mergeCell ref="A856:B856"/>
    <mergeCell ref="E824:F824"/>
    <mergeCell ref="A845:B845"/>
    <mergeCell ref="A823:A826"/>
    <mergeCell ref="I823:I825"/>
    <mergeCell ref="J823:J825"/>
    <mergeCell ref="K789:K792"/>
    <mergeCell ref="A813:K813"/>
    <mergeCell ref="A818:K818"/>
    <mergeCell ref="C821:K821"/>
    <mergeCell ref="C822:K822"/>
    <mergeCell ref="A821:B821"/>
    <mergeCell ref="A822:B822"/>
    <mergeCell ref="I789:I791"/>
    <mergeCell ref="J789:J791"/>
    <mergeCell ref="E790:F790"/>
    <mergeCell ref="K925:K928"/>
    <mergeCell ref="A949:K949"/>
    <mergeCell ref="K890:K893"/>
    <mergeCell ref="A914:K914"/>
    <mergeCell ref="A920:K920"/>
    <mergeCell ref="C923:K923"/>
    <mergeCell ref="C924:K924"/>
    <mergeCell ref="H925:H927"/>
    <mergeCell ref="E926:F926"/>
    <mergeCell ref="A947:B947"/>
    <mergeCell ref="I925:I927"/>
    <mergeCell ref="J925:J927"/>
    <mergeCell ref="I890:I892"/>
    <mergeCell ref="J890:J892"/>
    <mergeCell ref="K857:K860"/>
    <mergeCell ref="A881:K881"/>
    <mergeCell ref="A885:K885"/>
    <mergeCell ref="C888:K888"/>
    <mergeCell ref="C889:K889"/>
    <mergeCell ref="E857:F857"/>
    <mergeCell ref="G857:G859"/>
    <mergeCell ref="H857:H859"/>
    <mergeCell ref="I857:I859"/>
    <mergeCell ref="J857:J859"/>
    <mergeCell ref="G925:G927"/>
    <mergeCell ref="A889:B889"/>
    <mergeCell ref="H890:H892"/>
    <mergeCell ref="E858:F858"/>
    <mergeCell ref="A879:B879"/>
    <mergeCell ref="A857:A860"/>
    <mergeCell ref="B857:B860"/>
    <mergeCell ref="C857:C860"/>
    <mergeCell ref="A981:B981"/>
    <mergeCell ref="A983:K983"/>
    <mergeCell ref="A989:K989"/>
    <mergeCell ref="A992:B992"/>
    <mergeCell ref="C992:K992"/>
    <mergeCell ref="G959:G961"/>
    <mergeCell ref="H959:H961"/>
    <mergeCell ref="I959:I961"/>
    <mergeCell ref="J959:J961"/>
    <mergeCell ref="K959:K962"/>
    <mergeCell ref="A959:A962"/>
    <mergeCell ref="B959:B962"/>
    <mergeCell ref="C959:C962"/>
    <mergeCell ref="D959:D962"/>
    <mergeCell ref="E959:F959"/>
    <mergeCell ref="E960:F960"/>
    <mergeCell ref="A954:K954"/>
    <mergeCell ref="A957:B957"/>
    <mergeCell ref="C957:K957"/>
    <mergeCell ref="A958:B958"/>
    <mergeCell ref="C958:K958"/>
    <mergeCell ref="A1028:B1028"/>
    <mergeCell ref="C1028:K1028"/>
    <mergeCell ref="J1029:J1031"/>
    <mergeCell ref="K1029:K1032"/>
    <mergeCell ref="E1030:F1030"/>
    <mergeCell ref="G1029:G1031"/>
    <mergeCell ref="H1029:H1031"/>
    <mergeCell ref="I1029:I1031"/>
    <mergeCell ref="E1029:F1029"/>
    <mergeCell ref="A1027:B1027"/>
    <mergeCell ref="C1027:K1027"/>
    <mergeCell ref="A1018:K1018"/>
    <mergeCell ref="A1024:K1024"/>
    <mergeCell ref="A1016:B1016"/>
    <mergeCell ref="A993:B993"/>
    <mergeCell ref="C993:K993"/>
    <mergeCell ref="B994:B997"/>
    <mergeCell ref="C994:C997"/>
    <mergeCell ref="D994:D997"/>
    <mergeCell ref="E994:F994"/>
    <mergeCell ref="I994:I996"/>
    <mergeCell ref="J994:J996"/>
    <mergeCell ref="K994:K997"/>
    <mergeCell ref="E995:F995"/>
    <mergeCell ref="G994:G996"/>
    <mergeCell ref="H994:H996"/>
    <mergeCell ref="A994:A997"/>
    <mergeCell ref="E1099:F1099"/>
    <mergeCell ref="G1099:G1101"/>
    <mergeCell ref="E1064:F1064"/>
    <mergeCell ref="G1064:G1066"/>
    <mergeCell ref="A1053:K1053"/>
    <mergeCell ref="A1059:K1059"/>
    <mergeCell ref="A1062:B1062"/>
    <mergeCell ref="C1062:K1062"/>
    <mergeCell ref="A1063:B1063"/>
    <mergeCell ref="C1063:K1063"/>
    <mergeCell ref="H1064:H1066"/>
    <mergeCell ref="I1064:I1066"/>
    <mergeCell ref="A1051:B1051"/>
    <mergeCell ref="A1029:A1032"/>
    <mergeCell ref="B1029:B1032"/>
    <mergeCell ref="C1029:C1032"/>
    <mergeCell ref="D1029:D1032"/>
    <mergeCell ref="A1123:K1123"/>
    <mergeCell ref="A1129:K1129"/>
    <mergeCell ref="A1132:B1132"/>
    <mergeCell ref="C1132:K1132"/>
    <mergeCell ref="A1133:B1133"/>
    <mergeCell ref="C1133:K1133"/>
    <mergeCell ref="H1134:H1136"/>
    <mergeCell ref="I1134:I1136"/>
    <mergeCell ref="A1121:B1121"/>
    <mergeCell ref="A1099:A1102"/>
    <mergeCell ref="B1099:B1102"/>
    <mergeCell ref="C1099:C1102"/>
    <mergeCell ref="D1099:D1102"/>
    <mergeCell ref="A1086:B1086"/>
    <mergeCell ref="A1064:A1067"/>
    <mergeCell ref="B1064:B1067"/>
    <mergeCell ref="C1064:C1067"/>
    <mergeCell ref="D1064:D1067"/>
    <mergeCell ref="H1099:H1101"/>
    <mergeCell ref="I1099:I1101"/>
    <mergeCell ref="J1064:J1066"/>
    <mergeCell ref="K1064:K1067"/>
    <mergeCell ref="E1065:F1065"/>
    <mergeCell ref="A1088:K1088"/>
    <mergeCell ref="A1094:K1094"/>
    <mergeCell ref="A1097:B1097"/>
    <mergeCell ref="C1097:K1097"/>
    <mergeCell ref="A1098:B1098"/>
    <mergeCell ref="C1098:K1098"/>
    <mergeCell ref="J1099:J1101"/>
    <mergeCell ref="K1099:K1102"/>
    <mergeCell ref="E1100:F1100"/>
    <mergeCell ref="A1156:B1156"/>
    <mergeCell ref="A1134:A1137"/>
    <mergeCell ref="B1134:B1137"/>
    <mergeCell ref="C1134:C1137"/>
    <mergeCell ref="D1134:D1137"/>
    <mergeCell ref="H1169:H1171"/>
    <mergeCell ref="I1169:I1171"/>
    <mergeCell ref="J1134:J1136"/>
    <mergeCell ref="K1134:K1137"/>
    <mergeCell ref="E1135:F1135"/>
    <mergeCell ref="A1158:K1158"/>
    <mergeCell ref="A1164:K1164"/>
    <mergeCell ref="A1167:B1167"/>
    <mergeCell ref="C1167:K1167"/>
    <mergeCell ref="A1168:B1168"/>
    <mergeCell ref="C1168:K1168"/>
    <mergeCell ref="J1169:J1171"/>
    <mergeCell ref="K1169:K1172"/>
    <mergeCell ref="E1170:F1170"/>
    <mergeCell ref="E1169:F1169"/>
    <mergeCell ref="G1169:G1171"/>
    <mergeCell ref="E1134:F1134"/>
    <mergeCell ref="G1134:G1136"/>
    <mergeCell ref="E1239:F1239"/>
    <mergeCell ref="G1239:G1241"/>
    <mergeCell ref="E1204:F1204"/>
    <mergeCell ref="G1204:G1206"/>
    <mergeCell ref="A1193:K1193"/>
    <mergeCell ref="A1199:K1199"/>
    <mergeCell ref="A1202:B1202"/>
    <mergeCell ref="C1202:K1202"/>
    <mergeCell ref="A1203:B1203"/>
    <mergeCell ref="C1203:K1203"/>
    <mergeCell ref="H1204:H1206"/>
    <mergeCell ref="I1204:I1206"/>
    <mergeCell ref="A1191:B1191"/>
    <mergeCell ref="A1169:A1172"/>
    <mergeCell ref="B1169:B1172"/>
    <mergeCell ref="C1169:C1172"/>
    <mergeCell ref="D1169:D1172"/>
    <mergeCell ref="A1263:K1263"/>
    <mergeCell ref="A1269:K1269"/>
    <mergeCell ref="A1272:B1272"/>
    <mergeCell ref="C1272:K1272"/>
    <mergeCell ref="A1273:B1273"/>
    <mergeCell ref="C1273:K1273"/>
    <mergeCell ref="H1274:H1276"/>
    <mergeCell ref="I1274:I1276"/>
    <mergeCell ref="A1261:B1261"/>
    <mergeCell ref="A1239:A1242"/>
    <mergeCell ref="B1239:B1242"/>
    <mergeCell ref="C1239:C1242"/>
    <mergeCell ref="D1239:D1242"/>
    <mergeCell ref="A1226:B1226"/>
    <mergeCell ref="A1204:A1207"/>
    <mergeCell ref="B1204:B1207"/>
    <mergeCell ref="C1204:C1207"/>
    <mergeCell ref="D1204:D1207"/>
    <mergeCell ref="H1239:H1241"/>
    <mergeCell ref="I1239:I1241"/>
    <mergeCell ref="J1204:J1206"/>
    <mergeCell ref="K1204:K1207"/>
    <mergeCell ref="E1205:F1205"/>
    <mergeCell ref="A1228:K1228"/>
    <mergeCell ref="A1234:K1234"/>
    <mergeCell ref="A1237:B1237"/>
    <mergeCell ref="C1237:K1237"/>
    <mergeCell ref="A1238:B1238"/>
    <mergeCell ref="C1238:K1238"/>
    <mergeCell ref="J1239:J1241"/>
    <mergeCell ref="K1239:K1242"/>
    <mergeCell ref="E1240:F1240"/>
    <mergeCell ref="A1296:B1296"/>
    <mergeCell ref="A1274:A1277"/>
    <mergeCell ref="B1274:B1277"/>
    <mergeCell ref="C1274:C1277"/>
    <mergeCell ref="D1274:D1277"/>
    <mergeCell ref="H1309:H1311"/>
    <mergeCell ref="I1309:I1311"/>
    <mergeCell ref="J1274:J1276"/>
    <mergeCell ref="K1274:K1277"/>
    <mergeCell ref="E1275:F1275"/>
    <mergeCell ref="A1298:K1298"/>
    <mergeCell ref="A1304:K1304"/>
    <mergeCell ref="A1307:B1307"/>
    <mergeCell ref="C1307:K1307"/>
    <mergeCell ref="A1308:B1308"/>
    <mergeCell ref="C1308:K1308"/>
    <mergeCell ref="J1309:J1311"/>
    <mergeCell ref="K1309:K1312"/>
    <mergeCell ref="E1310:F1310"/>
    <mergeCell ref="E1309:F1309"/>
    <mergeCell ref="G1309:G1311"/>
    <mergeCell ref="E1274:F1274"/>
    <mergeCell ref="G1274:G1276"/>
    <mergeCell ref="E1379:F1379"/>
    <mergeCell ref="G1379:G1381"/>
    <mergeCell ref="E1343:F1343"/>
    <mergeCell ref="G1343:G1345"/>
    <mergeCell ref="A1333:K1333"/>
    <mergeCell ref="A1338:K1338"/>
    <mergeCell ref="A1341:B1341"/>
    <mergeCell ref="C1341:K1341"/>
    <mergeCell ref="A1342:B1342"/>
    <mergeCell ref="C1342:K1342"/>
    <mergeCell ref="H1343:H1345"/>
    <mergeCell ref="I1343:I1345"/>
    <mergeCell ref="A1331:B1331"/>
    <mergeCell ref="A1309:A1312"/>
    <mergeCell ref="B1309:B1312"/>
    <mergeCell ref="C1309:C1312"/>
    <mergeCell ref="D1309:D1312"/>
    <mergeCell ref="A1403:K1403"/>
    <mergeCell ref="A1410:K1410"/>
    <mergeCell ref="A1413:B1413"/>
    <mergeCell ref="C1413:K1413"/>
    <mergeCell ref="A1414:B1414"/>
    <mergeCell ref="C1414:K1414"/>
    <mergeCell ref="H1415:H1417"/>
    <mergeCell ref="I1415:I1417"/>
    <mergeCell ref="A1401:B1401"/>
    <mergeCell ref="A1379:A1382"/>
    <mergeCell ref="B1379:B1382"/>
    <mergeCell ref="C1379:C1382"/>
    <mergeCell ref="D1379:D1382"/>
    <mergeCell ref="A1365:B1365"/>
    <mergeCell ref="A1343:A1346"/>
    <mergeCell ref="B1343:B1346"/>
    <mergeCell ref="C1343:C1346"/>
    <mergeCell ref="D1343:D1346"/>
    <mergeCell ref="H1379:H1381"/>
    <mergeCell ref="I1379:I1381"/>
    <mergeCell ref="J1343:J1345"/>
    <mergeCell ref="K1343:K1346"/>
    <mergeCell ref="E1344:F1344"/>
    <mergeCell ref="A1367:K1367"/>
    <mergeCell ref="A1374:K1374"/>
    <mergeCell ref="A1377:B1377"/>
    <mergeCell ref="C1377:K1377"/>
    <mergeCell ref="A1378:B1378"/>
    <mergeCell ref="C1378:K1378"/>
    <mergeCell ref="J1379:J1381"/>
    <mergeCell ref="K1379:K1382"/>
    <mergeCell ref="E1380:F1380"/>
    <mergeCell ref="A1437:B1437"/>
    <mergeCell ref="A1415:A1418"/>
    <mergeCell ref="B1415:B1418"/>
    <mergeCell ref="C1415:C1418"/>
    <mergeCell ref="D1415:D1418"/>
    <mergeCell ref="H1449:H1451"/>
    <mergeCell ref="I1449:I1451"/>
    <mergeCell ref="J1415:J1417"/>
    <mergeCell ref="K1415:K1418"/>
    <mergeCell ref="E1416:F1416"/>
    <mergeCell ref="A1439:K1439"/>
    <mergeCell ref="A1444:K1444"/>
    <mergeCell ref="A1447:B1447"/>
    <mergeCell ref="C1447:K1447"/>
    <mergeCell ref="A1448:B1448"/>
    <mergeCell ref="C1448:K1448"/>
    <mergeCell ref="J1449:J1451"/>
    <mergeCell ref="K1449:K1452"/>
    <mergeCell ref="E1450:F1450"/>
    <mergeCell ref="E1449:F1449"/>
    <mergeCell ref="G1449:G1451"/>
    <mergeCell ref="E1415:F1415"/>
    <mergeCell ref="G1415:G1417"/>
    <mergeCell ref="E1519:F1519"/>
    <mergeCell ref="G1519:G1521"/>
    <mergeCell ref="E1485:F1485"/>
    <mergeCell ref="G1485:G1487"/>
    <mergeCell ref="A1473:K1473"/>
    <mergeCell ref="A1480:K1480"/>
    <mergeCell ref="A1483:B1483"/>
    <mergeCell ref="C1483:K1483"/>
    <mergeCell ref="A1484:B1484"/>
    <mergeCell ref="C1484:K1484"/>
    <mergeCell ref="H1485:H1487"/>
    <mergeCell ref="I1485:I1487"/>
    <mergeCell ref="A1471:B1471"/>
    <mergeCell ref="A1449:A1452"/>
    <mergeCell ref="B1449:B1452"/>
    <mergeCell ref="C1449:C1452"/>
    <mergeCell ref="D1449:D1452"/>
    <mergeCell ref="A1543:K1543"/>
    <mergeCell ref="A1550:K1550"/>
    <mergeCell ref="A1553:B1553"/>
    <mergeCell ref="C1553:K1553"/>
    <mergeCell ref="A1554:B1554"/>
    <mergeCell ref="C1554:K1554"/>
    <mergeCell ref="H1555:H1557"/>
    <mergeCell ref="I1555:I1557"/>
    <mergeCell ref="A1541:B1541"/>
    <mergeCell ref="A1519:A1522"/>
    <mergeCell ref="B1519:B1522"/>
    <mergeCell ref="C1519:C1522"/>
    <mergeCell ref="D1519:D1522"/>
    <mergeCell ref="A1507:B1507"/>
    <mergeCell ref="A1485:A1488"/>
    <mergeCell ref="B1485:B1488"/>
    <mergeCell ref="C1485:C1488"/>
    <mergeCell ref="D1485:D1488"/>
    <mergeCell ref="H1519:H1521"/>
    <mergeCell ref="I1519:I1521"/>
    <mergeCell ref="J1485:J1487"/>
    <mergeCell ref="K1485:K1488"/>
    <mergeCell ref="E1486:F1486"/>
    <mergeCell ref="A1509:K1509"/>
    <mergeCell ref="A1514:K1514"/>
    <mergeCell ref="A1517:B1517"/>
    <mergeCell ref="C1517:K1517"/>
    <mergeCell ref="A1518:B1518"/>
    <mergeCell ref="C1518:K1518"/>
    <mergeCell ref="J1519:J1521"/>
    <mergeCell ref="K1519:K1522"/>
    <mergeCell ref="E1520:F1520"/>
    <mergeCell ref="A1577:B1577"/>
    <mergeCell ref="A1555:A1558"/>
    <mergeCell ref="B1555:B1558"/>
    <mergeCell ref="C1555:C1558"/>
    <mergeCell ref="D1555:D1558"/>
    <mergeCell ref="H1589:H1591"/>
    <mergeCell ref="I1589:I1591"/>
    <mergeCell ref="J1555:J1557"/>
    <mergeCell ref="K1555:K1558"/>
    <mergeCell ref="E1556:F1556"/>
    <mergeCell ref="A1579:K1579"/>
    <mergeCell ref="A1584:K1584"/>
    <mergeCell ref="A1587:B1587"/>
    <mergeCell ref="C1587:K1587"/>
    <mergeCell ref="A1588:B1588"/>
    <mergeCell ref="C1588:K1588"/>
    <mergeCell ref="J1589:J1591"/>
    <mergeCell ref="K1589:K1592"/>
    <mergeCell ref="E1590:F1590"/>
    <mergeCell ref="E1589:F1589"/>
    <mergeCell ref="G1589:G1591"/>
    <mergeCell ref="E1555:F1555"/>
    <mergeCell ref="G1555:G1557"/>
    <mergeCell ref="E1659:F1659"/>
    <mergeCell ref="G1659:G1661"/>
    <mergeCell ref="E1625:F1625"/>
    <mergeCell ref="G1625:G1627"/>
    <mergeCell ref="A1613:K1613"/>
    <mergeCell ref="A1620:K1620"/>
    <mergeCell ref="A1623:B1623"/>
    <mergeCell ref="C1623:K1623"/>
    <mergeCell ref="A1624:B1624"/>
    <mergeCell ref="C1624:K1624"/>
    <mergeCell ref="H1625:H1627"/>
    <mergeCell ref="I1625:I1627"/>
    <mergeCell ref="A1611:B1611"/>
    <mergeCell ref="A1589:A1592"/>
    <mergeCell ref="B1589:B1592"/>
    <mergeCell ref="C1589:C1592"/>
    <mergeCell ref="D1589:D1592"/>
    <mergeCell ref="A1683:K1683"/>
    <mergeCell ref="A1690:K1690"/>
    <mergeCell ref="A1693:B1693"/>
    <mergeCell ref="C1693:K1693"/>
    <mergeCell ref="A1694:B1694"/>
    <mergeCell ref="C1694:K1694"/>
    <mergeCell ref="H1695:H1697"/>
    <mergeCell ref="I1695:I1697"/>
    <mergeCell ref="A1681:B1681"/>
    <mergeCell ref="A1659:A1662"/>
    <mergeCell ref="B1659:B1662"/>
    <mergeCell ref="C1659:C1662"/>
    <mergeCell ref="D1659:D1662"/>
    <mergeCell ref="A1647:B1647"/>
    <mergeCell ref="A1625:A1628"/>
    <mergeCell ref="B1625:B1628"/>
    <mergeCell ref="C1625:C1628"/>
    <mergeCell ref="D1625:D1628"/>
    <mergeCell ref="H1659:H1661"/>
    <mergeCell ref="I1659:I1661"/>
    <mergeCell ref="J1625:J1627"/>
    <mergeCell ref="K1625:K1628"/>
    <mergeCell ref="E1626:F1626"/>
    <mergeCell ref="A1649:K1649"/>
    <mergeCell ref="A1654:K1654"/>
    <mergeCell ref="A1657:B1657"/>
    <mergeCell ref="C1657:K1657"/>
    <mergeCell ref="A1658:B1658"/>
    <mergeCell ref="C1658:K1658"/>
    <mergeCell ref="J1659:J1661"/>
    <mergeCell ref="K1659:K1662"/>
    <mergeCell ref="E1660:F1660"/>
    <mergeCell ref="A1717:B1717"/>
    <mergeCell ref="A1695:A1698"/>
    <mergeCell ref="B1695:B1698"/>
    <mergeCell ref="C1695:C1698"/>
    <mergeCell ref="D1695:D1698"/>
    <mergeCell ref="H1729:H1731"/>
    <mergeCell ref="I1729:I1731"/>
    <mergeCell ref="J1695:J1697"/>
    <mergeCell ref="K1695:K1698"/>
    <mergeCell ref="E1696:F1696"/>
    <mergeCell ref="A1719:K1719"/>
    <mergeCell ref="A1724:K1724"/>
    <mergeCell ref="A1727:B1727"/>
    <mergeCell ref="C1727:K1727"/>
    <mergeCell ref="A1728:B1728"/>
    <mergeCell ref="C1728:K1728"/>
    <mergeCell ref="J1729:J1731"/>
    <mergeCell ref="K1729:K1732"/>
    <mergeCell ref="E1730:F1730"/>
    <mergeCell ref="E1729:F1729"/>
    <mergeCell ref="G1729:G1731"/>
    <mergeCell ref="E1695:F1695"/>
    <mergeCell ref="G1695:G1697"/>
    <mergeCell ref="E1799:F1799"/>
    <mergeCell ref="G1799:G1801"/>
    <mergeCell ref="E1764:F1764"/>
    <mergeCell ref="G1764:G1766"/>
    <mergeCell ref="A1753:K1753"/>
    <mergeCell ref="A1759:K1759"/>
    <mergeCell ref="A1762:B1762"/>
    <mergeCell ref="C1762:K1762"/>
    <mergeCell ref="A1763:B1763"/>
    <mergeCell ref="C1763:K1763"/>
    <mergeCell ref="H1764:H1766"/>
    <mergeCell ref="I1764:I1766"/>
    <mergeCell ref="A1751:B1751"/>
    <mergeCell ref="A1729:A1732"/>
    <mergeCell ref="B1729:B1732"/>
    <mergeCell ref="C1729:C1732"/>
    <mergeCell ref="D1729:D1732"/>
    <mergeCell ref="A1823:K1823"/>
    <mergeCell ref="A1829:K1829"/>
    <mergeCell ref="A1832:B1832"/>
    <mergeCell ref="C1832:K1832"/>
    <mergeCell ref="A1833:B1833"/>
    <mergeCell ref="C1833:K1833"/>
    <mergeCell ref="H1834:H1836"/>
    <mergeCell ref="I1834:I1836"/>
    <mergeCell ref="A1821:B1821"/>
    <mergeCell ref="A1799:A1802"/>
    <mergeCell ref="B1799:B1802"/>
    <mergeCell ref="C1799:C1802"/>
    <mergeCell ref="D1799:D1802"/>
    <mergeCell ref="A1786:B1786"/>
    <mergeCell ref="A1764:A1767"/>
    <mergeCell ref="B1764:B1767"/>
    <mergeCell ref="C1764:C1767"/>
    <mergeCell ref="D1764:D1767"/>
    <mergeCell ref="H1799:H1801"/>
    <mergeCell ref="I1799:I1801"/>
    <mergeCell ref="J1764:J1766"/>
    <mergeCell ref="K1764:K1767"/>
    <mergeCell ref="E1765:F1765"/>
    <mergeCell ref="A1788:K1788"/>
    <mergeCell ref="A1794:K1794"/>
    <mergeCell ref="A1797:B1797"/>
    <mergeCell ref="C1797:K1797"/>
    <mergeCell ref="A1798:B1798"/>
    <mergeCell ref="C1798:K1798"/>
    <mergeCell ref="J1799:J1801"/>
    <mergeCell ref="K1799:K1802"/>
    <mergeCell ref="E1800:F1800"/>
    <mergeCell ref="A1891:B1891"/>
    <mergeCell ref="A1869:A1872"/>
    <mergeCell ref="B1869:B1872"/>
    <mergeCell ref="C1869:C1872"/>
    <mergeCell ref="D1869:D1872"/>
    <mergeCell ref="A1856:B1856"/>
    <mergeCell ref="A1834:A1837"/>
    <mergeCell ref="B1834:B1837"/>
    <mergeCell ref="C1834:C1837"/>
    <mergeCell ref="D1834:D1837"/>
    <mergeCell ref="H1869:H1871"/>
    <mergeCell ref="I1869:I1871"/>
    <mergeCell ref="J1834:J1836"/>
    <mergeCell ref="K1834:K1837"/>
    <mergeCell ref="E1835:F1835"/>
    <mergeCell ref="A1858:K1858"/>
    <mergeCell ref="A1864:K1864"/>
    <mergeCell ref="A1867:B1867"/>
    <mergeCell ref="C1867:K1867"/>
    <mergeCell ref="A1868:B1868"/>
    <mergeCell ref="C1868:K1868"/>
    <mergeCell ref="J1869:J1871"/>
    <mergeCell ref="K1869:K1872"/>
    <mergeCell ref="E1870:F1870"/>
    <mergeCell ref="E1869:F1869"/>
    <mergeCell ref="G1869:G1871"/>
    <mergeCell ref="E1834:F1834"/>
    <mergeCell ref="G1834:G1836"/>
    <mergeCell ref="A1928:K1928"/>
    <mergeCell ref="H1904:H1906"/>
    <mergeCell ref="I1904:I1906"/>
    <mergeCell ref="J1904:J1906"/>
    <mergeCell ref="K1904:K1907"/>
    <mergeCell ref="E1905:F1905"/>
    <mergeCell ref="A1926:B1926"/>
    <mergeCell ref="A1904:A1907"/>
    <mergeCell ref="B1904:B1907"/>
    <mergeCell ref="C1904:C1907"/>
    <mergeCell ref="D1904:D1907"/>
    <mergeCell ref="E1904:F1904"/>
    <mergeCell ref="G1904:G1906"/>
    <mergeCell ref="A1893:K1893"/>
    <mergeCell ref="A1899:K1899"/>
    <mergeCell ref="A1902:B1902"/>
    <mergeCell ref="C1902:K1902"/>
    <mergeCell ref="A1903:B1903"/>
    <mergeCell ref="C1903:K1903"/>
  </mergeCells>
  <pageMargins left="0.19685039370078999" right="0.19685039370078999" top="0.19685039370078999" bottom="0.19685039370078999" header="0" footer="0"/>
  <pageSetup paperSize="9" scale="95"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31"/>
  <sheetViews>
    <sheetView workbookViewId="0">
      <selection sqref="A1:K1"/>
    </sheetView>
  </sheetViews>
  <sheetFormatPr defaultColWidth="9.140625" defaultRowHeight="15" customHeight="1" x14ac:dyDescent="0.25"/>
  <cols>
    <col min="1" max="1" width="5.42578125" style="3" customWidth="1"/>
    <col min="2" max="2" width="39.85546875" style="3" customWidth="1"/>
    <col min="3" max="3" width="7.140625" style="3" customWidth="1"/>
    <col min="4" max="4" width="10.85546875" style="3" customWidth="1"/>
    <col min="5" max="5" width="11.28515625" style="3" customWidth="1"/>
    <col min="6" max="6" width="12.28515625" style="3" customWidth="1"/>
    <col min="7" max="7" width="9.28515625" style="3" customWidth="1"/>
    <col min="8" max="9" width="11.85546875" style="3" customWidth="1"/>
    <col min="10" max="10" width="14.28515625" style="3" customWidth="1"/>
    <col min="11" max="11" width="16.140625" style="3" customWidth="1"/>
  </cols>
  <sheetData>
    <row r="1" spans="1:17" ht="15.75" customHeight="1" x14ac:dyDescent="0.25">
      <c r="A1" s="348" t="s">
        <v>85</v>
      </c>
      <c r="B1" s="348"/>
      <c r="C1" s="348"/>
      <c r="D1" s="348"/>
      <c r="E1" s="348"/>
      <c r="F1" s="348"/>
      <c r="G1" s="348"/>
      <c r="H1" s="348"/>
      <c r="I1" s="348"/>
      <c r="J1" s="348"/>
      <c r="K1" s="348"/>
      <c r="L1" s="295"/>
      <c r="M1" s="295"/>
      <c r="N1" s="295"/>
      <c r="O1" s="295"/>
      <c r="P1" s="295"/>
      <c r="Q1" s="295"/>
    </row>
    <row r="2" spans="1:17" ht="15" customHeight="1" x14ac:dyDescent="0.25">
      <c r="A2" s="70"/>
      <c r="B2" s="70"/>
      <c r="C2" s="70"/>
      <c r="D2" s="70"/>
      <c r="E2" s="70"/>
      <c r="F2" s="78">
        <f>'proje ve personel bilgileri'!$B$5</f>
        <v>0</v>
      </c>
      <c r="G2" s="72">
        <f>IF('proje ve personel bilgileri'!$B$6=1,"/ Mart ayına aittir.",(IF('proje ve personel bilgileri'!$B$6=2,"/ Eylül ayına aittir.",0)))</f>
        <v>0</v>
      </c>
      <c r="H2" s="70"/>
      <c r="I2" s="70"/>
      <c r="J2" s="70"/>
      <c r="K2" s="70"/>
      <c r="L2" s="66"/>
      <c r="M2" s="66"/>
      <c r="N2" s="66"/>
      <c r="O2" s="66"/>
      <c r="P2" s="66"/>
      <c r="Q2" s="66"/>
    </row>
    <row r="3" spans="1:17" ht="18.75" customHeight="1" x14ac:dyDescent="0.25">
      <c r="K3" s="4" t="s">
        <v>86</v>
      </c>
    </row>
    <row r="4" spans="1:17" ht="15.75" customHeight="1" x14ac:dyDescent="0.25">
      <c r="A4" s="349" t="s">
        <v>2</v>
      </c>
      <c r="B4" s="350"/>
      <c r="C4" s="351">
        <f>'proje ve personel bilgileri'!$B$2</f>
        <v>0</v>
      </c>
      <c r="D4" s="352"/>
      <c r="E4" s="352"/>
      <c r="F4" s="352"/>
      <c r="G4" s="352"/>
      <c r="H4" s="352"/>
      <c r="I4" s="352"/>
      <c r="J4" s="352"/>
      <c r="K4" s="353"/>
    </row>
    <row r="5" spans="1:17" ht="15.75" customHeight="1" x14ac:dyDescent="0.25">
      <c r="A5" s="354" t="s">
        <v>4</v>
      </c>
      <c r="B5" s="355"/>
      <c r="C5" s="356">
        <f>'proje ve personel bilgileri'!$B$3</f>
        <v>0</v>
      </c>
      <c r="D5" s="357"/>
      <c r="E5" s="357"/>
      <c r="F5" s="357"/>
      <c r="G5" s="357"/>
      <c r="H5" s="357"/>
      <c r="I5" s="357"/>
      <c r="J5" s="357"/>
      <c r="K5" s="358"/>
    </row>
    <row r="6" spans="1:17" ht="15" customHeight="1" x14ac:dyDescent="0.25">
      <c r="A6" s="343" t="s">
        <v>87</v>
      </c>
      <c r="B6" s="343" t="s">
        <v>15</v>
      </c>
      <c r="C6" s="343" t="s">
        <v>88</v>
      </c>
      <c r="D6" s="344" t="s">
        <v>89</v>
      </c>
      <c r="E6" s="346"/>
      <c r="F6" s="347"/>
      <c r="G6" s="343" t="s">
        <v>90</v>
      </c>
      <c r="H6" s="333" t="s">
        <v>91</v>
      </c>
      <c r="I6" s="333" t="s">
        <v>92</v>
      </c>
      <c r="J6" s="333" t="s">
        <v>93</v>
      </c>
      <c r="K6" s="336" t="s">
        <v>94</v>
      </c>
    </row>
    <row r="7" spans="1:17" ht="20.25" customHeight="1" x14ac:dyDescent="0.25">
      <c r="A7" s="338"/>
      <c r="B7" s="338"/>
      <c r="C7" s="338"/>
      <c r="D7" s="345"/>
      <c r="E7" s="339" t="s">
        <v>95</v>
      </c>
      <c r="F7" s="340"/>
      <c r="G7" s="338"/>
      <c r="H7" s="334"/>
      <c r="I7" s="334"/>
      <c r="J7" s="334"/>
      <c r="K7" s="337"/>
    </row>
    <row r="8" spans="1:17" ht="59.25" customHeight="1" x14ac:dyDescent="0.25">
      <c r="A8" s="338"/>
      <c r="B8" s="338"/>
      <c r="C8" s="338"/>
      <c r="D8" s="345"/>
      <c r="E8" s="5" t="s">
        <v>107</v>
      </c>
      <c r="F8" s="5" t="s">
        <v>97</v>
      </c>
      <c r="G8" s="338"/>
      <c r="H8" s="334"/>
      <c r="I8" s="335"/>
      <c r="J8" s="335"/>
      <c r="K8" s="338"/>
    </row>
    <row r="9" spans="1:17" ht="15.75" customHeight="1" x14ac:dyDescent="0.25">
      <c r="A9" s="338"/>
      <c r="B9" s="338"/>
      <c r="C9" s="338"/>
      <c r="D9" s="345"/>
      <c r="E9" s="6" t="s">
        <v>98</v>
      </c>
      <c r="F9" s="6" t="s">
        <v>98</v>
      </c>
      <c r="G9" s="294" t="s">
        <v>98</v>
      </c>
      <c r="H9" s="294" t="s">
        <v>98</v>
      </c>
      <c r="I9" s="297" t="s">
        <v>98</v>
      </c>
      <c r="J9" s="6" t="s">
        <v>98</v>
      </c>
      <c r="K9" s="338"/>
    </row>
    <row r="10" spans="1:17" ht="15.75" customHeight="1" x14ac:dyDescent="0.25">
      <c r="A10" s="1">
        <v>1</v>
      </c>
      <c r="B10" s="106" t="str">
        <f>IF('proje ve personel bilgileri'!A14&lt;&gt;0,('proje ve personel bilgileri'!A14)," ")</f>
        <v xml:space="preserve"> </v>
      </c>
      <c r="C10" s="102"/>
      <c r="D10" s="103"/>
      <c r="E10" s="103"/>
      <c r="F10" s="103"/>
      <c r="G10" s="103"/>
      <c r="H10" s="103"/>
      <c r="I10" s="103"/>
      <c r="J10" s="103"/>
      <c r="K10" s="104">
        <f t="shared" ref="K10:K27" si="0">IF(D10&lt;&gt;0,SUM(D10+E10+F10+G10-H10-I10-J10),0)</f>
        <v>0</v>
      </c>
    </row>
    <row r="11" spans="1:17" ht="15.75" customHeight="1" x14ac:dyDescent="0.25">
      <c r="A11" s="2">
        <v>2</v>
      </c>
      <c r="B11" s="106" t="str">
        <f>IF('proje ve personel bilgileri'!A15&lt;&gt;0,('proje ve personel bilgileri'!A15)," ")</f>
        <v xml:space="preserve"> </v>
      </c>
      <c r="C11" s="102"/>
      <c r="D11" s="103"/>
      <c r="E11" s="103"/>
      <c r="F11" s="103"/>
      <c r="G11" s="103"/>
      <c r="H11" s="103"/>
      <c r="I11" s="103"/>
      <c r="J11" s="103"/>
      <c r="K11" s="104">
        <f t="shared" si="0"/>
        <v>0</v>
      </c>
    </row>
    <row r="12" spans="1:17" ht="15.75" customHeight="1" x14ac:dyDescent="0.25">
      <c r="A12" s="2">
        <v>3</v>
      </c>
      <c r="B12" s="106" t="str">
        <f>IF('proje ve personel bilgileri'!A16&lt;&gt;0,('proje ve personel bilgileri'!A16)," ")</f>
        <v xml:space="preserve"> </v>
      </c>
      <c r="C12" s="102"/>
      <c r="D12" s="103"/>
      <c r="E12" s="103"/>
      <c r="F12" s="103"/>
      <c r="G12" s="103"/>
      <c r="H12" s="103"/>
      <c r="I12" s="103"/>
      <c r="J12" s="103"/>
      <c r="K12" s="104">
        <f t="shared" si="0"/>
        <v>0</v>
      </c>
    </row>
    <row r="13" spans="1:17" ht="15.75" customHeight="1" x14ac:dyDescent="0.25">
      <c r="A13" s="2">
        <v>4</v>
      </c>
      <c r="B13" s="106" t="str">
        <f>IF('proje ve personel bilgileri'!A17&lt;&gt;0,('proje ve personel bilgileri'!A17)," ")</f>
        <v xml:space="preserve"> </v>
      </c>
      <c r="C13" s="102"/>
      <c r="D13" s="103"/>
      <c r="E13" s="103"/>
      <c r="F13" s="103"/>
      <c r="G13" s="103"/>
      <c r="H13" s="103"/>
      <c r="I13" s="103"/>
      <c r="J13" s="103"/>
      <c r="K13" s="104">
        <f t="shared" si="0"/>
        <v>0</v>
      </c>
    </row>
    <row r="14" spans="1:17" ht="15.75" customHeight="1" x14ac:dyDescent="0.25">
      <c r="A14" s="2">
        <v>5</v>
      </c>
      <c r="B14" s="106" t="str">
        <f>IF('proje ve personel bilgileri'!A18&lt;&gt;0,('proje ve personel bilgileri'!A18)," ")</f>
        <v xml:space="preserve"> </v>
      </c>
      <c r="C14" s="102"/>
      <c r="D14" s="103"/>
      <c r="E14" s="103"/>
      <c r="F14" s="103"/>
      <c r="G14" s="103"/>
      <c r="H14" s="103"/>
      <c r="I14" s="103"/>
      <c r="J14" s="103"/>
      <c r="K14" s="104">
        <f t="shared" si="0"/>
        <v>0</v>
      </c>
    </row>
    <row r="15" spans="1:17" ht="15.75" customHeight="1" x14ac:dyDescent="0.25">
      <c r="A15" s="2">
        <v>6</v>
      </c>
      <c r="B15" s="106" t="str">
        <f>IF('proje ve personel bilgileri'!A19&lt;&gt;0,('proje ve personel bilgileri'!A19)," ")</f>
        <v xml:space="preserve"> </v>
      </c>
      <c r="C15" s="102"/>
      <c r="D15" s="103"/>
      <c r="E15" s="103"/>
      <c r="F15" s="103"/>
      <c r="G15" s="103"/>
      <c r="H15" s="103"/>
      <c r="I15" s="103"/>
      <c r="J15" s="103"/>
      <c r="K15" s="104">
        <f t="shared" si="0"/>
        <v>0</v>
      </c>
    </row>
    <row r="16" spans="1:17" ht="15.75" customHeight="1" x14ac:dyDescent="0.25">
      <c r="A16" s="2">
        <v>7</v>
      </c>
      <c r="B16" s="106" t="str">
        <f>IF('proje ve personel bilgileri'!A20&lt;&gt;0,('proje ve personel bilgileri'!A20)," ")</f>
        <v xml:space="preserve"> </v>
      </c>
      <c r="C16" s="102"/>
      <c r="D16" s="103"/>
      <c r="E16" s="103"/>
      <c r="F16" s="103"/>
      <c r="G16" s="103"/>
      <c r="H16" s="103"/>
      <c r="I16" s="103"/>
      <c r="J16" s="103"/>
      <c r="K16" s="104">
        <f t="shared" si="0"/>
        <v>0</v>
      </c>
    </row>
    <row r="17" spans="1:11" ht="15.75" customHeight="1" x14ac:dyDescent="0.25">
      <c r="A17" s="2">
        <v>8</v>
      </c>
      <c r="B17" s="106" t="str">
        <f>IF('proje ve personel bilgileri'!A21&lt;&gt;0,('proje ve personel bilgileri'!A21)," ")</f>
        <v xml:space="preserve"> </v>
      </c>
      <c r="C17" s="102"/>
      <c r="D17" s="103"/>
      <c r="E17" s="103"/>
      <c r="F17" s="103"/>
      <c r="G17" s="103"/>
      <c r="H17" s="103"/>
      <c r="I17" s="103"/>
      <c r="J17" s="103"/>
      <c r="K17" s="104">
        <f t="shared" si="0"/>
        <v>0</v>
      </c>
    </row>
    <row r="18" spans="1:11" ht="15.75" customHeight="1" x14ac:dyDescent="0.25">
      <c r="A18" s="2">
        <v>9</v>
      </c>
      <c r="B18" s="106" t="str">
        <f>IF('proje ve personel bilgileri'!A22&lt;&gt;0,('proje ve personel bilgileri'!A22)," ")</f>
        <v xml:space="preserve"> </v>
      </c>
      <c r="C18" s="102"/>
      <c r="D18" s="103"/>
      <c r="E18" s="103"/>
      <c r="F18" s="103"/>
      <c r="G18" s="103"/>
      <c r="H18" s="103"/>
      <c r="I18" s="103"/>
      <c r="J18" s="103"/>
      <c r="K18" s="104">
        <f t="shared" si="0"/>
        <v>0</v>
      </c>
    </row>
    <row r="19" spans="1:11" ht="15.75" customHeight="1" x14ac:dyDescent="0.25">
      <c r="A19" s="2">
        <v>10</v>
      </c>
      <c r="B19" s="106" t="str">
        <f>IF('proje ve personel bilgileri'!A23&lt;&gt;0,('proje ve personel bilgileri'!A23)," ")</f>
        <v xml:space="preserve"> </v>
      </c>
      <c r="C19" s="102"/>
      <c r="D19" s="103"/>
      <c r="E19" s="103"/>
      <c r="F19" s="103"/>
      <c r="G19" s="103"/>
      <c r="H19" s="103"/>
      <c r="I19" s="103"/>
      <c r="J19" s="103"/>
      <c r="K19" s="104">
        <f t="shared" si="0"/>
        <v>0</v>
      </c>
    </row>
    <row r="20" spans="1:11" ht="15.75" customHeight="1" x14ac:dyDescent="0.25">
      <c r="A20" s="2">
        <v>11</v>
      </c>
      <c r="B20" s="106" t="str">
        <f>IF('proje ve personel bilgileri'!A24&lt;&gt;0,('proje ve personel bilgileri'!A24)," ")</f>
        <v xml:space="preserve"> </v>
      </c>
      <c r="C20" s="102"/>
      <c r="D20" s="103"/>
      <c r="E20" s="103"/>
      <c r="F20" s="103"/>
      <c r="G20" s="103"/>
      <c r="H20" s="103"/>
      <c r="I20" s="103"/>
      <c r="J20" s="103"/>
      <c r="K20" s="104">
        <f t="shared" si="0"/>
        <v>0</v>
      </c>
    </row>
    <row r="21" spans="1:11" ht="15.75" customHeight="1" x14ac:dyDescent="0.25">
      <c r="A21" s="2">
        <v>12</v>
      </c>
      <c r="B21" s="106" t="str">
        <f>IF('proje ve personel bilgileri'!A25&lt;&gt;0,('proje ve personel bilgileri'!A25)," ")</f>
        <v xml:space="preserve"> </v>
      </c>
      <c r="C21" s="102"/>
      <c r="D21" s="103"/>
      <c r="E21" s="103"/>
      <c r="F21" s="103"/>
      <c r="G21" s="103"/>
      <c r="H21" s="103"/>
      <c r="I21" s="103"/>
      <c r="J21" s="103"/>
      <c r="K21" s="104">
        <f t="shared" si="0"/>
        <v>0</v>
      </c>
    </row>
    <row r="22" spans="1:11" ht="15.75" customHeight="1" x14ac:dyDescent="0.25">
      <c r="A22" s="2">
        <v>13</v>
      </c>
      <c r="B22" s="106" t="str">
        <f>IF('proje ve personel bilgileri'!A26&lt;&gt;0,('proje ve personel bilgileri'!A26)," ")</f>
        <v xml:space="preserve"> </v>
      </c>
      <c r="C22" s="102"/>
      <c r="D22" s="103"/>
      <c r="E22" s="103"/>
      <c r="F22" s="103"/>
      <c r="G22" s="103"/>
      <c r="H22" s="103"/>
      <c r="I22" s="103"/>
      <c r="J22" s="103"/>
      <c r="K22" s="104">
        <f t="shared" si="0"/>
        <v>0</v>
      </c>
    </row>
    <row r="23" spans="1:11" ht="15.75" customHeight="1" x14ac:dyDescent="0.25">
      <c r="A23" s="2">
        <v>14</v>
      </c>
      <c r="B23" s="106" t="str">
        <f>IF('proje ve personel bilgileri'!A27&lt;&gt;0,('proje ve personel bilgileri'!A27)," ")</f>
        <v xml:space="preserve"> </v>
      </c>
      <c r="C23" s="102"/>
      <c r="D23" s="103"/>
      <c r="E23" s="103"/>
      <c r="F23" s="103"/>
      <c r="G23" s="103"/>
      <c r="H23" s="103"/>
      <c r="I23" s="103"/>
      <c r="J23" s="103"/>
      <c r="K23" s="104">
        <f t="shared" si="0"/>
        <v>0</v>
      </c>
    </row>
    <row r="24" spans="1:11" ht="15.75" customHeight="1" x14ac:dyDescent="0.25">
      <c r="A24" s="2">
        <v>15</v>
      </c>
      <c r="B24" s="106" t="str">
        <f>IF('proje ve personel bilgileri'!A28&lt;&gt;0,('proje ve personel bilgileri'!A28)," ")</f>
        <v xml:space="preserve"> </v>
      </c>
      <c r="C24" s="102"/>
      <c r="D24" s="103"/>
      <c r="E24" s="103"/>
      <c r="F24" s="103"/>
      <c r="G24" s="103"/>
      <c r="H24" s="103"/>
      <c r="I24" s="103"/>
      <c r="J24" s="103"/>
      <c r="K24" s="104">
        <f t="shared" si="0"/>
        <v>0</v>
      </c>
    </row>
    <row r="25" spans="1:11" ht="15.75" customHeight="1" x14ac:dyDescent="0.25">
      <c r="A25" s="2">
        <v>16</v>
      </c>
      <c r="B25" s="106" t="str">
        <f>IF('proje ve personel bilgileri'!A29&lt;&gt;0,('proje ve personel bilgileri'!A29)," ")</f>
        <v xml:space="preserve"> </v>
      </c>
      <c r="C25" s="102"/>
      <c r="D25" s="103"/>
      <c r="E25" s="103"/>
      <c r="F25" s="103"/>
      <c r="G25" s="103"/>
      <c r="H25" s="103"/>
      <c r="I25" s="103"/>
      <c r="J25" s="103"/>
      <c r="K25" s="104">
        <f t="shared" si="0"/>
        <v>0</v>
      </c>
    </row>
    <row r="26" spans="1:11" ht="15.75" customHeight="1" x14ac:dyDescent="0.25">
      <c r="A26" s="2">
        <v>17</v>
      </c>
      <c r="B26" s="106" t="str">
        <f>IF('proje ve personel bilgileri'!A30&lt;&gt;0,('proje ve personel bilgileri'!A30)," ")</f>
        <v xml:space="preserve"> </v>
      </c>
      <c r="C26" s="102"/>
      <c r="D26" s="103"/>
      <c r="E26" s="103"/>
      <c r="F26" s="103"/>
      <c r="G26" s="103"/>
      <c r="H26" s="103"/>
      <c r="I26" s="103"/>
      <c r="J26" s="103"/>
      <c r="K26" s="104">
        <f t="shared" si="0"/>
        <v>0</v>
      </c>
    </row>
    <row r="27" spans="1:11" ht="15" customHeight="1" x14ac:dyDescent="0.25">
      <c r="A27" s="2">
        <v>18</v>
      </c>
      <c r="B27" s="106" t="str">
        <f>IF('proje ve personel bilgileri'!A31&lt;&gt;0,('proje ve personel bilgileri'!A31)," ")</f>
        <v xml:space="preserve"> </v>
      </c>
      <c r="C27" s="105"/>
      <c r="D27" s="103"/>
      <c r="E27" s="103"/>
      <c r="F27" s="103"/>
      <c r="G27" s="103"/>
      <c r="H27" s="103"/>
      <c r="I27" s="103"/>
      <c r="J27" s="103"/>
      <c r="K27" s="104">
        <f t="shared" si="0"/>
        <v>0</v>
      </c>
    </row>
    <row r="28" spans="1:11" ht="30" customHeight="1" x14ac:dyDescent="0.25">
      <c r="A28" s="341" t="s">
        <v>99</v>
      </c>
      <c r="B28" s="342"/>
      <c r="C28" s="7" t="str">
        <f t="shared" ref="C28:J28" si="1">IF($K$28&lt;&gt;0,SUM(C10:C27)," ")</f>
        <v xml:space="preserve"> </v>
      </c>
      <c r="D28" s="8" t="str">
        <f t="shared" si="1"/>
        <v xml:space="preserve"> </v>
      </c>
      <c r="E28" s="8" t="str">
        <f t="shared" si="1"/>
        <v xml:space="preserve"> </v>
      </c>
      <c r="F28" s="8" t="str">
        <f t="shared" si="1"/>
        <v xml:space="preserve"> </v>
      </c>
      <c r="G28" s="8" t="str">
        <f t="shared" si="1"/>
        <v xml:space="preserve"> </v>
      </c>
      <c r="H28" s="8" t="str">
        <f t="shared" si="1"/>
        <v xml:space="preserve"> </v>
      </c>
      <c r="I28" s="8" t="str">
        <f t="shared" si="1"/>
        <v xml:space="preserve"> </v>
      </c>
      <c r="J28" s="8" t="str">
        <f t="shared" si="1"/>
        <v xml:space="preserve"> </v>
      </c>
      <c r="K28" s="9">
        <f>SUM(K10:K27)</f>
        <v>0</v>
      </c>
    </row>
    <row r="29" spans="1:11" ht="15" customHeight="1" x14ac:dyDescent="0.25">
      <c r="A29" s="300"/>
    </row>
    <row r="30" spans="1:11" ht="25.5" customHeight="1" x14ac:dyDescent="0.25">
      <c r="A30" s="332" t="s">
        <v>100</v>
      </c>
      <c r="B30" s="332"/>
      <c r="C30" s="332"/>
      <c r="D30" s="332"/>
      <c r="E30" s="332"/>
      <c r="F30" s="332"/>
      <c r="G30" s="332"/>
      <c r="H30" s="332"/>
      <c r="I30" s="332"/>
      <c r="J30" s="332"/>
      <c r="K30" s="332"/>
    </row>
    <row r="31" spans="1:11" ht="15" customHeight="1" x14ac:dyDescent="0.25">
      <c r="A31" s="51"/>
    </row>
    <row r="32" spans="1:11" ht="15" customHeight="1" x14ac:dyDescent="0.25">
      <c r="A32" s="298" t="s">
        <v>101</v>
      </c>
    </row>
    <row r="33" spans="1:11" ht="15" customHeight="1" x14ac:dyDescent="0.25">
      <c r="C33" s="298" t="s">
        <v>102</v>
      </c>
      <c r="E33" s="298" t="s">
        <v>103</v>
      </c>
    </row>
    <row r="35" spans="1:11" ht="15.75" customHeight="1" x14ac:dyDescent="0.25">
      <c r="A35" s="348" t="s">
        <v>85</v>
      </c>
      <c r="B35" s="348"/>
      <c r="C35" s="348"/>
      <c r="D35" s="348"/>
      <c r="E35" s="348"/>
      <c r="F35" s="348"/>
      <c r="G35" s="348"/>
      <c r="H35" s="348"/>
      <c r="I35" s="348"/>
      <c r="J35" s="348"/>
      <c r="K35" s="348"/>
    </row>
    <row r="36" spans="1:11" ht="15" customHeight="1" x14ac:dyDescent="0.25">
      <c r="A36" s="70"/>
      <c r="B36" s="70"/>
      <c r="C36" s="70"/>
      <c r="D36" s="70"/>
      <c r="E36" s="70"/>
      <c r="F36" s="78">
        <f>'proje ve personel bilgileri'!$B$5</f>
        <v>0</v>
      </c>
      <c r="G36" s="72">
        <f>IF('proje ve personel bilgileri'!$B$6=1,"/ Mart ayına aittir.",(IF('proje ve personel bilgileri'!$B$6=2,"/ Eylül ayına aittir.",0)))</f>
        <v>0</v>
      </c>
      <c r="H36" s="70"/>
      <c r="I36" s="70"/>
      <c r="J36" s="70"/>
      <c r="K36" s="70"/>
    </row>
    <row r="37" spans="1:11" ht="18.75" customHeight="1" x14ac:dyDescent="0.25">
      <c r="K37" s="4" t="s">
        <v>86</v>
      </c>
    </row>
    <row r="38" spans="1:11" ht="15.75" customHeight="1" x14ac:dyDescent="0.25">
      <c r="A38" s="349" t="s">
        <v>2</v>
      </c>
      <c r="B38" s="350"/>
      <c r="C38" s="351">
        <f>'proje ve personel bilgileri'!$B$2</f>
        <v>0</v>
      </c>
      <c r="D38" s="352"/>
      <c r="E38" s="352"/>
      <c r="F38" s="352"/>
      <c r="G38" s="352"/>
      <c r="H38" s="352"/>
      <c r="I38" s="352"/>
      <c r="J38" s="352"/>
      <c r="K38" s="353"/>
    </row>
    <row r="39" spans="1:11" ht="15.75" customHeight="1" x14ac:dyDescent="0.25">
      <c r="A39" s="354" t="s">
        <v>4</v>
      </c>
      <c r="B39" s="355"/>
      <c r="C39" s="356">
        <f>'proje ve personel bilgileri'!$B$3</f>
        <v>0</v>
      </c>
      <c r="D39" s="357"/>
      <c r="E39" s="357"/>
      <c r="F39" s="357"/>
      <c r="G39" s="357"/>
      <c r="H39" s="357"/>
      <c r="I39" s="357"/>
      <c r="J39" s="357"/>
      <c r="K39" s="358"/>
    </row>
    <row r="40" spans="1:11" ht="15" customHeight="1" x14ac:dyDescent="0.25">
      <c r="A40" s="343" t="s">
        <v>87</v>
      </c>
      <c r="B40" s="343" t="s">
        <v>15</v>
      </c>
      <c r="C40" s="343" t="s">
        <v>88</v>
      </c>
      <c r="D40" s="344" t="s">
        <v>89</v>
      </c>
      <c r="E40" s="346"/>
      <c r="F40" s="347"/>
      <c r="G40" s="343" t="s">
        <v>90</v>
      </c>
      <c r="H40" s="333" t="s">
        <v>91</v>
      </c>
      <c r="I40" s="333" t="s">
        <v>92</v>
      </c>
      <c r="J40" s="333" t="s">
        <v>93</v>
      </c>
      <c r="K40" s="336" t="s">
        <v>94</v>
      </c>
    </row>
    <row r="41" spans="1:11" ht="22.5" customHeight="1" x14ac:dyDescent="0.25">
      <c r="A41" s="338"/>
      <c r="B41" s="338"/>
      <c r="C41" s="338"/>
      <c r="D41" s="345"/>
      <c r="E41" s="339" t="s">
        <v>95</v>
      </c>
      <c r="F41" s="340"/>
      <c r="G41" s="338"/>
      <c r="H41" s="334"/>
      <c r="I41" s="334"/>
      <c r="J41" s="334"/>
      <c r="K41" s="337"/>
    </row>
    <row r="42" spans="1:11" ht="60.75" customHeight="1" x14ac:dyDescent="0.25">
      <c r="A42" s="338"/>
      <c r="B42" s="338"/>
      <c r="C42" s="338"/>
      <c r="D42" s="345"/>
      <c r="E42" s="5" t="s">
        <v>107</v>
      </c>
      <c r="F42" s="5" t="s">
        <v>97</v>
      </c>
      <c r="G42" s="338"/>
      <c r="H42" s="334"/>
      <c r="I42" s="335"/>
      <c r="J42" s="335"/>
      <c r="K42" s="338"/>
    </row>
    <row r="43" spans="1:11" ht="15.75" customHeight="1" x14ac:dyDescent="0.25">
      <c r="A43" s="338"/>
      <c r="B43" s="338"/>
      <c r="C43" s="338"/>
      <c r="D43" s="345"/>
      <c r="E43" s="6" t="s">
        <v>98</v>
      </c>
      <c r="F43" s="6" t="s">
        <v>98</v>
      </c>
      <c r="G43" s="294" t="s">
        <v>98</v>
      </c>
      <c r="H43" s="294" t="s">
        <v>98</v>
      </c>
      <c r="I43" s="297" t="s">
        <v>98</v>
      </c>
      <c r="J43" s="6" t="s">
        <v>98</v>
      </c>
      <c r="K43" s="338"/>
    </row>
    <row r="44" spans="1:11" ht="15.75" customHeight="1" x14ac:dyDescent="0.25">
      <c r="A44" s="1">
        <v>19</v>
      </c>
      <c r="B44" s="101" t="str">
        <f>IF('proje ve personel bilgileri'!A32&lt;&gt;0,('proje ve personel bilgileri'!A32)," ")</f>
        <v xml:space="preserve"> </v>
      </c>
      <c r="C44" s="102"/>
      <c r="D44" s="103"/>
      <c r="E44" s="103"/>
      <c r="F44" s="103"/>
      <c r="G44" s="103"/>
      <c r="H44" s="103"/>
      <c r="I44" s="103"/>
      <c r="J44" s="103"/>
      <c r="K44" s="104">
        <f t="shared" ref="K44:K61" si="2">IF(D44&lt;&gt;0,SUM(D44+E44+F44+G44-H44-I44-J44),0)</f>
        <v>0</v>
      </c>
    </row>
    <row r="45" spans="1:11" ht="15.75" customHeight="1" x14ac:dyDescent="0.25">
      <c r="A45" s="2">
        <v>20</v>
      </c>
      <c r="B45" s="101" t="str">
        <f>IF('proje ve personel bilgileri'!A33&lt;&gt;0,('proje ve personel bilgileri'!A33)," ")</f>
        <v xml:space="preserve"> </v>
      </c>
      <c r="C45" s="102"/>
      <c r="D45" s="296"/>
      <c r="E45" s="296"/>
      <c r="F45" s="296"/>
      <c r="G45" s="296"/>
      <c r="H45" s="296"/>
      <c r="I45" s="296"/>
      <c r="J45" s="296"/>
      <c r="K45" s="104">
        <f t="shared" si="2"/>
        <v>0</v>
      </c>
    </row>
    <row r="46" spans="1:11" ht="15.75" customHeight="1" x14ac:dyDescent="0.25">
      <c r="A46" s="1">
        <v>21</v>
      </c>
      <c r="B46" s="101" t="str">
        <f>IF('proje ve personel bilgileri'!A34&lt;&gt;0,('proje ve personel bilgileri'!A34)," ")</f>
        <v xml:space="preserve"> </v>
      </c>
      <c r="C46" s="102"/>
      <c r="D46" s="296"/>
      <c r="E46" s="296"/>
      <c r="F46" s="296"/>
      <c r="G46" s="296"/>
      <c r="H46" s="296"/>
      <c r="I46" s="296"/>
      <c r="J46" s="296"/>
      <c r="K46" s="104">
        <f t="shared" si="2"/>
        <v>0</v>
      </c>
    </row>
    <row r="47" spans="1:11" ht="15.75" customHeight="1" x14ac:dyDescent="0.25">
      <c r="A47" s="2">
        <v>22</v>
      </c>
      <c r="B47" s="101" t="str">
        <f>IF('proje ve personel bilgileri'!A35&lt;&gt;0,('proje ve personel bilgileri'!A35)," ")</f>
        <v xml:space="preserve"> </v>
      </c>
      <c r="C47" s="102"/>
      <c r="D47" s="296"/>
      <c r="E47" s="296"/>
      <c r="F47" s="296"/>
      <c r="G47" s="296"/>
      <c r="H47" s="296"/>
      <c r="I47" s="296"/>
      <c r="J47" s="296"/>
      <c r="K47" s="104">
        <f t="shared" si="2"/>
        <v>0</v>
      </c>
    </row>
    <row r="48" spans="1:11" ht="15.75" customHeight="1" x14ac:dyDescent="0.25">
      <c r="A48" s="1">
        <v>23</v>
      </c>
      <c r="B48" s="101" t="str">
        <f>IF('proje ve personel bilgileri'!A36&lt;&gt;0,('proje ve personel bilgileri'!A36)," ")</f>
        <v xml:space="preserve"> </v>
      </c>
      <c r="C48" s="102"/>
      <c r="D48" s="296"/>
      <c r="E48" s="296"/>
      <c r="F48" s="296"/>
      <c r="G48" s="296"/>
      <c r="H48" s="296"/>
      <c r="I48" s="296"/>
      <c r="J48" s="296"/>
      <c r="K48" s="104">
        <f t="shared" si="2"/>
        <v>0</v>
      </c>
    </row>
    <row r="49" spans="1:11" ht="15.75" customHeight="1" x14ac:dyDescent="0.25">
      <c r="A49" s="2">
        <v>24</v>
      </c>
      <c r="B49" s="101" t="str">
        <f>IF('proje ve personel bilgileri'!A37&lt;&gt;0,('proje ve personel bilgileri'!A37)," ")</f>
        <v xml:space="preserve"> </v>
      </c>
      <c r="C49" s="102"/>
      <c r="D49" s="296"/>
      <c r="E49" s="296"/>
      <c r="F49" s="296"/>
      <c r="G49" s="296"/>
      <c r="H49" s="296"/>
      <c r="I49" s="296"/>
      <c r="J49" s="296"/>
      <c r="K49" s="104">
        <f t="shared" si="2"/>
        <v>0</v>
      </c>
    </row>
    <row r="50" spans="1:11" ht="15.75" customHeight="1" x14ac:dyDescent="0.25">
      <c r="A50" s="1">
        <v>25</v>
      </c>
      <c r="B50" s="101" t="str">
        <f>IF('proje ve personel bilgileri'!A38&lt;&gt;0,('proje ve personel bilgileri'!A38)," ")</f>
        <v xml:space="preserve"> </v>
      </c>
      <c r="C50" s="102"/>
      <c r="D50" s="296"/>
      <c r="E50" s="296"/>
      <c r="F50" s="296"/>
      <c r="G50" s="296"/>
      <c r="H50" s="296"/>
      <c r="I50" s="296"/>
      <c r="J50" s="296"/>
      <c r="K50" s="104">
        <f t="shared" si="2"/>
        <v>0</v>
      </c>
    </row>
    <row r="51" spans="1:11" ht="15.75" customHeight="1" x14ac:dyDescent="0.25">
      <c r="A51" s="2">
        <v>26</v>
      </c>
      <c r="B51" s="101" t="str">
        <f>IF('proje ve personel bilgileri'!A39&lt;&gt;0,('proje ve personel bilgileri'!A39)," ")</f>
        <v xml:space="preserve"> </v>
      </c>
      <c r="C51" s="102"/>
      <c r="D51" s="296"/>
      <c r="E51" s="296"/>
      <c r="F51" s="296"/>
      <c r="G51" s="296"/>
      <c r="H51" s="296"/>
      <c r="I51" s="296"/>
      <c r="J51" s="296"/>
      <c r="K51" s="104">
        <f t="shared" si="2"/>
        <v>0</v>
      </c>
    </row>
    <row r="52" spans="1:11" ht="15.75" customHeight="1" x14ac:dyDescent="0.25">
      <c r="A52" s="1">
        <v>27</v>
      </c>
      <c r="B52" s="101" t="str">
        <f>IF('proje ve personel bilgileri'!A40&lt;&gt;0,('proje ve personel bilgileri'!A40)," ")</f>
        <v xml:space="preserve"> </v>
      </c>
      <c r="C52" s="102"/>
      <c r="D52" s="296"/>
      <c r="E52" s="296"/>
      <c r="F52" s="296"/>
      <c r="G52" s="296"/>
      <c r="H52" s="296"/>
      <c r="I52" s="296"/>
      <c r="J52" s="296"/>
      <c r="K52" s="104">
        <f t="shared" si="2"/>
        <v>0</v>
      </c>
    </row>
    <row r="53" spans="1:11" ht="15.75" customHeight="1" x14ac:dyDescent="0.25">
      <c r="A53" s="2">
        <v>28</v>
      </c>
      <c r="B53" s="101" t="str">
        <f>IF('proje ve personel bilgileri'!A41&lt;&gt;0,('proje ve personel bilgileri'!A41)," ")</f>
        <v xml:space="preserve"> </v>
      </c>
      <c r="C53" s="102"/>
      <c r="D53" s="296"/>
      <c r="E53" s="296"/>
      <c r="F53" s="296"/>
      <c r="G53" s="296"/>
      <c r="H53" s="296"/>
      <c r="I53" s="296"/>
      <c r="J53" s="296"/>
      <c r="K53" s="104">
        <f t="shared" si="2"/>
        <v>0</v>
      </c>
    </row>
    <row r="54" spans="1:11" ht="15.75" customHeight="1" x14ac:dyDescent="0.25">
      <c r="A54" s="1">
        <v>29</v>
      </c>
      <c r="B54" s="101" t="str">
        <f>IF('proje ve personel bilgileri'!A42&lt;&gt;0,('proje ve personel bilgileri'!A42)," ")</f>
        <v xml:space="preserve"> </v>
      </c>
      <c r="C54" s="102"/>
      <c r="D54" s="296"/>
      <c r="E54" s="296"/>
      <c r="F54" s="296"/>
      <c r="G54" s="296"/>
      <c r="H54" s="296"/>
      <c r="I54" s="296"/>
      <c r="J54" s="296"/>
      <c r="K54" s="104">
        <f t="shared" si="2"/>
        <v>0</v>
      </c>
    </row>
    <row r="55" spans="1:11" ht="15.75" customHeight="1" x14ac:dyDescent="0.25">
      <c r="A55" s="2">
        <v>30</v>
      </c>
      <c r="B55" s="101" t="str">
        <f>IF('proje ve personel bilgileri'!A43&lt;&gt;0,('proje ve personel bilgileri'!A43)," ")</f>
        <v xml:space="preserve"> </v>
      </c>
      <c r="C55" s="102"/>
      <c r="D55" s="296"/>
      <c r="E55" s="296"/>
      <c r="F55" s="296"/>
      <c r="G55" s="296"/>
      <c r="H55" s="296"/>
      <c r="I55" s="296"/>
      <c r="J55" s="296"/>
      <c r="K55" s="104">
        <f t="shared" si="2"/>
        <v>0</v>
      </c>
    </row>
    <row r="56" spans="1:11" ht="15.75" customHeight="1" x14ac:dyDescent="0.25">
      <c r="A56" s="1">
        <v>31</v>
      </c>
      <c r="B56" s="101" t="str">
        <f>IF('proje ve personel bilgileri'!A44&lt;&gt;0,('proje ve personel bilgileri'!A44)," ")</f>
        <v xml:space="preserve"> </v>
      </c>
      <c r="C56" s="102"/>
      <c r="D56" s="296"/>
      <c r="E56" s="296"/>
      <c r="F56" s="296"/>
      <c r="G56" s="296"/>
      <c r="H56" s="296"/>
      <c r="I56" s="296"/>
      <c r="J56" s="296"/>
      <c r="K56" s="104">
        <f t="shared" si="2"/>
        <v>0</v>
      </c>
    </row>
    <row r="57" spans="1:11" ht="15.75" customHeight="1" x14ac:dyDescent="0.25">
      <c r="A57" s="2">
        <v>32</v>
      </c>
      <c r="B57" s="101" t="str">
        <f>IF('proje ve personel bilgileri'!A45&lt;&gt;0,('proje ve personel bilgileri'!A45)," ")</f>
        <v xml:space="preserve"> </v>
      </c>
      <c r="C57" s="102"/>
      <c r="D57" s="296"/>
      <c r="E57" s="296"/>
      <c r="F57" s="296"/>
      <c r="G57" s="296"/>
      <c r="H57" s="296"/>
      <c r="I57" s="296"/>
      <c r="J57" s="296"/>
      <c r="K57" s="104">
        <f t="shared" si="2"/>
        <v>0</v>
      </c>
    </row>
    <row r="58" spans="1:11" ht="15.75" customHeight="1" x14ac:dyDescent="0.25">
      <c r="A58" s="1">
        <v>33</v>
      </c>
      <c r="B58" s="101" t="str">
        <f>IF('proje ve personel bilgileri'!A46&lt;&gt;0,('proje ve personel bilgileri'!A46)," ")</f>
        <v xml:space="preserve"> </v>
      </c>
      <c r="C58" s="102"/>
      <c r="D58" s="296"/>
      <c r="E58" s="296"/>
      <c r="F58" s="296"/>
      <c r="G58" s="296"/>
      <c r="H58" s="296"/>
      <c r="I58" s="296"/>
      <c r="J58" s="296"/>
      <c r="K58" s="104">
        <f t="shared" si="2"/>
        <v>0</v>
      </c>
    </row>
    <row r="59" spans="1:11" ht="15.75" customHeight="1" x14ac:dyDescent="0.25">
      <c r="A59" s="2">
        <v>34</v>
      </c>
      <c r="B59" s="101" t="str">
        <f>IF('proje ve personel bilgileri'!A47&lt;&gt;0,('proje ve personel bilgileri'!A47)," ")</f>
        <v xml:space="preserve"> </v>
      </c>
      <c r="C59" s="102"/>
      <c r="D59" s="296"/>
      <c r="E59" s="296"/>
      <c r="F59" s="296"/>
      <c r="G59" s="296"/>
      <c r="H59" s="296"/>
      <c r="I59" s="296"/>
      <c r="J59" s="296"/>
      <c r="K59" s="104">
        <f t="shared" si="2"/>
        <v>0</v>
      </c>
    </row>
    <row r="60" spans="1:11" ht="15.75" customHeight="1" x14ac:dyDescent="0.25">
      <c r="A60" s="1">
        <v>35</v>
      </c>
      <c r="B60" s="101" t="str">
        <f>IF('proje ve personel bilgileri'!A48&lt;&gt;0,('proje ve personel bilgileri'!A48)," ")</f>
        <v xml:space="preserve"> </v>
      </c>
      <c r="C60" s="102"/>
      <c r="D60" s="296"/>
      <c r="E60" s="296"/>
      <c r="F60" s="296"/>
      <c r="G60" s="296"/>
      <c r="H60" s="296"/>
      <c r="I60" s="296"/>
      <c r="J60" s="296"/>
      <c r="K60" s="104">
        <f t="shared" si="2"/>
        <v>0</v>
      </c>
    </row>
    <row r="61" spans="1:11" ht="15" customHeight="1" x14ac:dyDescent="0.25">
      <c r="A61" s="2">
        <v>36</v>
      </c>
      <c r="B61" s="101" t="str">
        <f>IF('proje ve personel bilgileri'!A49&lt;&gt;0,('proje ve personel bilgileri'!A49)," ")</f>
        <v xml:space="preserve"> </v>
      </c>
      <c r="C61" s="102"/>
      <c r="D61" s="296"/>
      <c r="E61" s="296"/>
      <c r="F61" s="296"/>
      <c r="G61" s="296"/>
      <c r="H61" s="296"/>
      <c r="I61" s="296"/>
      <c r="J61" s="296"/>
      <c r="K61" s="104">
        <f t="shared" si="2"/>
        <v>0</v>
      </c>
    </row>
    <row r="62" spans="1:11" ht="15.75" customHeight="1" x14ac:dyDescent="0.25">
      <c r="A62" s="341" t="s">
        <v>99</v>
      </c>
      <c r="B62" s="342"/>
      <c r="C62" s="7" t="str">
        <f t="shared" ref="C62:J62" si="3">IF($K$28&lt;&gt;0,SUM(C44:C61)," ")</f>
        <v xml:space="preserve"> </v>
      </c>
      <c r="D62" s="8" t="str">
        <f t="shared" si="3"/>
        <v xml:space="preserve"> </v>
      </c>
      <c r="E62" s="8" t="str">
        <f t="shared" si="3"/>
        <v xml:space="preserve"> </v>
      </c>
      <c r="F62" s="8" t="str">
        <f t="shared" si="3"/>
        <v xml:space="preserve"> </v>
      </c>
      <c r="G62" s="8" t="str">
        <f t="shared" si="3"/>
        <v xml:space="preserve"> </v>
      </c>
      <c r="H62" s="8" t="str">
        <f t="shared" si="3"/>
        <v xml:space="preserve"> </v>
      </c>
      <c r="I62" s="8" t="str">
        <f t="shared" si="3"/>
        <v xml:space="preserve"> </v>
      </c>
      <c r="J62" s="8" t="str">
        <f t="shared" si="3"/>
        <v xml:space="preserve"> </v>
      </c>
      <c r="K62" s="9">
        <f>SUM(K44:K61)+K28</f>
        <v>0</v>
      </c>
    </row>
    <row r="63" spans="1:11" ht="15" customHeight="1" x14ac:dyDescent="0.25">
      <c r="A63" s="300"/>
    </row>
    <row r="64" spans="1:11" ht="26.25" customHeight="1" x14ac:dyDescent="0.25">
      <c r="A64" s="332" t="s">
        <v>100</v>
      </c>
      <c r="B64" s="332"/>
      <c r="C64" s="332"/>
      <c r="D64" s="332"/>
      <c r="E64" s="332"/>
      <c r="F64" s="332"/>
      <c r="G64" s="332"/>
      <c r="H64" s="332"/>
      <c r="I64" s="332"/>
      <c r="J64" s="332"/>
      <c r="K64" s="332"/>
    </row>
    <row r="65" spans="1:11" ht="15" customHeight="1" x14ac:dyDescent="0.25">
      <c r="A65" s="51"/>
    </row>
    <row r="66" spans="1:11" ht="15" customHeight="1" x14ac:dyDescent="0.25">
      <c r="A66" s="298" t="s">
        <v>101</v>
      </c>
    </row>
    <row r="67" spans="1:11" ht="15" customHeight="1" x14ac:dyDescent="0.25">
      <c r="C67" s="298" t="s">
        <v>102</v>
      </c>
      <c r="E67" s="298" t="s">
        <v>103</v>
      </c>
    </row>
    <row r="70" spans="1:11" ht="15.75" customHeight="1" x14ac:dyDescent="0.25">
      <c r="A70" s="348" t="s">
        <v>85</v>
      </c>
      <c r="B70" s="348"/>
      <c r="C70" s="348"/>
      <c r="D70" s="348"/>
      <c r="E70" s="348"/>
      <c r="F70" s="348"/>
      <c r="G70" s="348"/>
      <c r="H70" s="348"/>
      <c r="I70" s="348"/>
      <c r="J70" s="348"/>
      <c r="K70" s="348"/>
    </row>
    <row r="71" spans="1:11" ht="15" customHeight="1" x14ac:dyDescent="0.25">
      <c r="A71" s="70"/>
      <c r="B71" s="70"/>
      <c r="C71" s="70"/>
      <c r="D71" s="70"/>
      <c r="E71" s="70"/>
      <c r="F71" s="78">
        <f>'proje ve personel bilgileri'!$B$5</f>
        <v>0</v>
      </c>
      <c r="G71" s="72">
        <f>IF('proje ve personel bilgileri'!$B$6=1,"/ Mart ayına aittir.",(IF('proje ve personel bilgileri'!$B$6=2,"/ Eylül ayına aittir.",0)))</f>
        <v>0</v>
      </c>
      <c r="H71" s="70"/>
      <c r="I71" s="70"/>
      <c r="J71" s="70"/>
      <c r="K71" s="70"/>
    </row>
    <row r="72" spans="1:11" ht="18.75" customHeight="1" x14ac:dyDescent="0.25">
      <c r="K72" s="4" t="s">
        <v>86</v>
      </c>
    </row>
    <row r="73" spans="1:11" ht="15.75" customHeight="1" x14ac:dyDescent="0.25">
      <c r="A73" s="349" t="s">
        <v>2</v>
      </c>
      <c r="B73" s="350"/>
      <c r="C73" s="351">
        <f>'proje ve personel bilgileri'!$B$2</f>
        <v>0</v>
      </c>
      <c r="D73" s="352"/>
      <c r="E73" s="352"/>
      <c r="F73" s="352"/>
      <c r="G73" s="352"/>
      <c r="H73" s="352"/>
      <c r="I73" s="352"/>
      <c r="J73" s="352"/>
      <c r="K73" s="353"/>
    </row>
    <row r="74" spans="1:11" ht="15.75" customHeight="1" x14ac:dyDescent="0.25">
      <c r="A74" s="354" t="s">
        <v>4</v>
      </c>
      <c r="B74" s="355"/>
      <c r="C74" s="356">
        <f>'proje ve personel bilgileri'!$B$3</f>
        <v>0</v>
      </c>
      <c r="D74" s="357"/>
      <c r="E74" s="357"/>
      <c r="F74" s="357"/>
      <c r="G74" s="357"/>
      <c r="H74" s="357"/>
      <c r="I74" s="357"/>
      <c r="J74" s="357"/>
      <c r="K74" s="358"/>
    </row>
    <row r="75" spans="1:11" ht="15" customHeight="1" x14ac:dyDescent="0.25">
      <c r="A75" s="343" t="s">
        <v>87</v>
      </c>
      <c r="B75" s="343" t="s">
        <v>15</v>
      </c>
      <c r="C75" s="343" t="s">
        <v>88</v>
      </c>
      <c r="D75" s="344" t="s">
        <v>89</v>
      </c>
      <c r="E75" s="346"/>
      <c r="F75" s="347"/>
      <c r="G75" s="343" t="s">
        <v>90</v>
      </c>
      <c r="H75" s="333" t="s">
        <v>91</v>
      </c>
      <c r="I75" s="333" t="s">
        <v>92</v>
      </c>
      <c r="J75" s="333" t="s">
        <v>93</v>
      </c>
      <c r="K75" s="336" t="s">
        <v>94</v>
      </c>
    </row>
    <row r="76" spans="1:11" ht="22.5" customHeight="1" x14ac:dyDescent="0.25">
      <c r="A76" s="338"/>
      <c r="B76" s="338"/>
      <c r="C76" s="338"/>
      <c r="D76" s="345"/>
      <c r="E76" s="339" t="s">
        <v>95</v>
      </c>
      <c r="F76" s="340"/>
      <c r="G76" s="338"/>
      <c r="H76" s="334"/>
      <c r="I76" s="334"/>
      <c r="J76" s="334"/>
      <c r="K76" s="337"/>
    </row>
    <row r="77" spans="1:11" ht="60.75" customHeight="1" x14ac:dyDescent="0.25">
      <c r="A77" s="338"/>
      <c r="B77" s="338"/>
      <c r="C77" s="338"/>
      <c r="D77" s="345"/>
      <c r="E77" s="5" t="s">
        <v>107</v>
      </c>
      <c r="F77" s="5" t="s">
        <v>97</v>
      </c>
      <c r="G77" s="338"/>
      <c r="H77" s="334"/>
      <c r="I77" s="335"/>
      <c r="J77" s="335"/>
      <c r="K77" s="338"/>
    </row>
    <row r="78" spans="1:11" ht="15.75" customHeight="1" x14ac:dyDescent="0.25">
      <c r="A78" s="338"/>
      <c r="B78" s="338"/>
      <c r="C78" s="338"/>
      <c r="D78" s="345"/>
      <c r="E78" s="6" t="s">
        <v>98</v>
      </c>
      <c r="F78" s="6" t="s">
        <v>98</v>
      </c>
      <c r="G78" s="294" t="s">
        <v>98</v>
      </c>
      <c r="H78" s="294" t="s">
        <v>98</v>
      </c>
      <c r="I78" s="297" t="s">
        <v>98</v>
      </c>
      <c r="J78" s="6" t="s">
        <v>98</v>
      </c>
      <c r="K78" s="338"/>
    </row>
    <row r="79" spans="1:11" ht="15.75" customHeight="1" x14ac:dyDescent="0.25">
      <c r="A79" s="1">
        <v>37</v>
      </c>
      <c r="B79" s="101" t="str">
        <f>IF('proje ve personel bilgileri'!A50&lt;&gt;0,('proje ve personel bilgileri'!A50)," ")</f>
        <v xml:space="preserve"> </v>
      </c>
      <c r="C79" s="102"/>
      <c r="D79" s="103"/>
      <c r="E79" s="103"/>
      <c r="F79" s="103"/>
      <c r="G79" s="103"/>
      <c r="H79" s="103"/>
      <c r="I79" s="103"/>
      <c r="J79" s="103"/>
      <c r="K79" s="104">
        <f t="shared" ref="K79:K96" si="4">IF(D79&lt;&gt;0,SUM(D79+E79+F79+G79-H79-I79-J79),0)</f>
        <v>0</v>
      </c>
    </row>
    <row r="80" spans="1:11" ht="15.75" customHeight="1" x14ac:dyDescent="0.25">
      <c r="A80" s="2">
        <v>38</v>
      </c>
      <c r="B80" s="101" t="str">
        <f>IF('proje ve personel bilgileri'!A51&lt;&gt;0,('proje ve personel bilgileri'!A51)," ")</f>
        <v xml:space="preserve"> </v>
      </c>
      <c r="C80" s="105"/>
      <c r="D80" s="296"/>
      <c r="E80" s="296"/>
      <c r="F80" s="296"/>
      <c r="G80" s="296"/>
      <c r="H80" s="296"/>
      <c r="I80" s="296"/>
      <c r="J80" s="296"/>
      <c r="K80" s="104">
        <f t="shared" si="4"/>
        <v>0</v>
      </c>
    </row>
    <row r="81" spans="1:11" ht="15.75" customHeight="1" x14ac:dyDescent="0.25">
      <c r="A81" s="1">
        <v>39</v>
      </c>
      <c r="B81" s="101" t="str">
        <f>IF('proje ve personel bilgileri'!A52&lt;&gt;0,('proje ve personel bilgileri'!A52)," ")</f>
        <v xml:space="preserve"> </v>
      </c>
      <c r="C81" s="105"/>
      <c r="D81" s="296"/>
      <c r="E81" s="296"/>
      <c r="F81" s="296"/>
      <c r="G81" s="296"/>
      <c r="H81" s="296"/>
      <c r="I81" s="296"/>
      <c r="J81" s="296"/>
      <c r="K81" s="104">
        <f t="shared" si="4"/>
        <v>0</v>
      </c>
    </row>
    <row r="82" spans="1:11" ht="15.75" customHeight="1" x14ac:dyDescent="0.25">
      <c r="A82" s="2">
        <v>40</v>
      </c>
      <c r="B82" s="101" t="str">
        <f>IF('proje ve personel bilgileri'!A53&lt;&gt;0,('proje ve personel bilgileri'!A53)," ")</f>
        <v xml:space="preserve"> </v>
      </c>
      <c r="C82" s="105"/>
      <c r="D82" s="296"/>
      <c r="E82" s="296"/>
      <c r="F82" s="296"/>
      <c r="G82" s="296"/>
      <c r="H82" s="296"/>
      <c r="I82" s="296"/>
      <c r="J82" s="296"/>
      <c r="K82" s="104">
        <f t="shared" si="4"/>
        <v>0</v>
      </c>
    </row>
    <row r="83" spans="1:11" ht="15.75" customHeight="1" x14ac:dyDescent="0.25">
      <c r="A83" s="1">
        <v>41</v>
      </c>
      <c r="B83" s="101" t="str">
        <f>IF('proje ve personel bilgileri'!A54&lt;&gt;0,('proje ve personel bilgileri'!A54)," ")</f>
        <v xml:space="preserve"> </v>
      </c>
      <c r="C83" s="105"/>
      <c r="D83" s="296"/>
      <c r="E83" s="296"/>
      <c r="F83" s="296"/>
      <c r="G83" s="296"/>
      <c r="H83" s="296"/>
      <c r="I83" s="296"/>
      <c r="J83" s="296"/>
      <c r="K83" s="104">
        <f t="shared" si="4"/>
        <v>0</v>
      </c>
    </row>
    <row r="84" spans="1:11" ht="15.75" customHeight="1" x14ac:dyDescent="0.25">
      <c r="A84" s="2">
        <v>42</v>
      </c>
      <c r="B84" s="101" t="str">
        <f>IF('proje ve personel bilgileri'!A55&lt;&gt;0,('proje ve personel bilgileri'!A55)," ")</f>
        <v xml:space="preserve"> </v>
      </c>
      <c r="C84" s="105"/>
      <c r="D84" s="296"/>
      <c r="E84" s="296"/>
      <c r="F84" s="296"/>
      <c r="G84" s="296"/>
      <c r="H84" s="296"/>
      <c r="I84" s="296"/>
      <c r="J84" s="296"/>
      <c r="K84" s="104">
        <f t="shared" si="4"/>
        <v>0</v>
      </c>
    </row>
    <row r="85" spans="1:11" ht="15.75" customHeight="1" x14ac:dyDescent="0.25">
      <c r="A85" s="1">
        <v>43</v>
      </c>
      <c r="B85" s="101" t="str">
        <f>IF('proje ve personel bilgileri'!A56&lt;&gt;0,('proje ve personel bilgileri'!A56)," ")</f>
        <v xml:space="preserve"> </v>
      </c>
      <c r="C85" s="105"/>
      <c r="D85" s="296"/>
      <c r="E85" s="296"/>
      <c r="F85" s="296"/>
      <c r="G85" s="296"/>
      <c r="H85" s="296"/>
      <c r="I85" s="296"/>
      <c r="J85" s="296"/>
      <c r="K85" s="104">
        <f t="shared" si="4"/>
        <v>0</v>
      </c>
    </row>
    <row r="86" spans="1:11" ht="15.75" customHeight="1" x14ac:dyDescent="0.25">
      <c r="A86" s="2">
        <v>44</v>
      </c>
      <c r="B86" s="101" t="str">
        <f>IF('proje ve personel bilgileri'!A57&lt;&gt;0,('proje ve personel bilgileri'!A57)," ")</f>
        <v xml:space="preserve"> </v>
      </c>
      <c r="C86" s="105"/>
      <c r="D86" s="296"/>
      <c r="E86" s="296"/>
      <c r="F86" s="296"/>
      <c r="G86" s="296"/>
      <c r="H86" s="296"/>
      <c r="I86" s="296"/>
      <c r="J86" s="296"/>
      <c r="K86" s="104">
        <f t="shared" si="4"/>
        <v>0</v>
      </c>
    </row>
    <row r="87" spans="1:11" ht="15.75" customHeight="1" x14ac:dyDescent="0.25">
      <c r="A87" s="1">
        <v>45</v>
      </c>
      <c r="B87" s="101" t="str">
        <f>IF('proje ve personel bilgileri'!A58&lt;&gt;0,('proje ve personel bilgileri'!A58)," ")</f>
        <v xml:space="preserve"> </v>
      </c>
      <c r="C87" s="105"/>
      <c r="D87" s="296"/>
      <c r="E87" s="296"/>
      <c r="F87" s="296"/>
      <c r="G87" s="296"/>
      <c r="H87" s="296"/>
      <c r="I87" s="296"/>
      <c r="J87" s="296"/>
      <c r="K87" s="104">
        <f t="shared" si="4"/>
        <v>0</v>
      </c>
    </row>
    <row r="88" spans="1:11" ht="15.75" customHeight="1" x14ac:dyDescent="0.25">
      <c r="A88" s="2">
        <v>46</v>
      </c>
      <c r="B88" s="101" t="str">
        <f>IF('proje ve personel bilgileri'!A59&lt;&gt;0,('proje ve personel bilgileri'!A59)," ")</f>
        <v xml:space="preserve"> </v>
      </c>
      <c r="C88" s="105"/>
      <c r="D88" s="296"/>
      <c r="E88" s="296"/>
      <c r="F88" s="296"/>
      <c r="G88" s="296"/>
      <c r="H88" s="296"/>
      <c r="I88" s="296"/>
      <c r="J88" s="296"/>
      <c r="K88" s="104">
        <f t="shared" si="4"/>
        <v>0</v>
      </c>
    </row>
    <row r="89" spans="1:11" ht="15.75" customHeight="1" x14ac:dyDescent="0.25">
      <c r="A89" s="1">
        <v>47</v>
      </c>
      <c r="B89" s="101" t="str">
        <f>IF('proje ve personel bilgileri'!A60&lt;&gt;0,('proje ve personel bilgileri'!A60)," ")</f>
        <v xml:space="preserve"> </v>
      </c>
      <c r="C89" s="105"/>
      <c r="D89" s="296"/>
      <c r="E89" s="296"/>
      <c r="F89" s="296"/>
      <c r="G89" s="296"/>
      <c r="H89" s="296"/>
      <c r="I89" s="296"/>
      <c r="J89" s="296"/>
      <c r="K89" s="104">
        <f t="shared" si="4"/>
        <v>0</v>
      </c>
    </row>
    <row r="90" spans="1:11" ht="15.75" customHeight="1" x14ac:dyDescent="0.25">
      <c r="A90" s="2">
        <v>48</v>
      </c>
      <c r="B90" s="101" t="str">
        <f>IF('proje ve personel bilgileri'!A61&lt;&gt;0,('proje ve personel bilgileri'!A61)," ")</f>
        <v xml:space="preserve"> </v>
      </c>
      <c r="C90" s="105"/>
      <c r="D90" s="296"/>
      <c r="E90" s="296"/>
      <c r="F90" s="296"/>
      <c r="G90" s="296"/>
      <c r="H90" s="296"/>
      <c r="I90" s="296"/>
      <c r="J90" s="296"/>
      <c r="K90" s="104">
        <f t="shared" si="4"/>
        <v>0</v>
      </c>
    </row>
    <row r="91" spans="1:11" ht="15.75" customHeight="1" x14ac:dyDescent="0.25">
      <c r="A91" s="1">
        <v>49</v>
      </c>
      <c r="B91" s="101" t="str">
        <f>IF('proje ve personel bilgileri'!A62&lt;&gt;0,('proje ve personel bilgileri'!A62)," ")</f>
        <v xml:space="preserve"> </v>
      </c>
      <c r="C91" s="105"/>
      <c r="D91" s="296"/>
      <c r="E91" s="296"/>
      <c r="F91" s="296"/>
      <c r="G91" s="296"/>
      <c r="H91" s="296"/>
      <c r="I91" s="296"/>
      <c r="J91" s="296"/>
      <c r="K91" s="104">
        <f t="shared" si="4"/>
        <v>0</v>
      </c>
    </row>
    <row r="92" spans="1:11" ht="15.75" customHeight="1" x14ac:dyDescent="0.25">
      <c r="A92" s="2">
        <v>50</v>
      </c>
      <c r="B92" s="101" t="str">
        <f>IF('proje ve personel bilgileri'!A63&lt;&gt;0,('proje ve personel bilgileri'!A63)," ")</f>
        <v xml:space="preserve"> </v>
      </c>
      <c r="C92" s="105"/>
      <c r="D92" s="296"/>
      <c r="E92" s="296"/>
      <c r="F92" s="296"/>
      <c r="G92" s="296"/>
      <c r="H92" s="296"/>
      <c r="I92" s="296"/>
      <c r="J92" s="296"/>
      <c r="K92" s="104">
        <f t="shared" si="4"/>
        <v>0</v>
      </c>
    </row>
    <row r="93" spans="1:11" ht="15.75" customHeight="1" x14ac:dyDescent="0.25">
      <c r="A93" s="1">
        <v>51</v>
      </c>
      <c r="B93" s="101" t="str">
        <f>IF('proje ve personel bilgileri'!A64&lt;&gt;0,('proje ve personel bilgileri'!A64)," ")</f>
        <v xml:space="preserve"> </v>
      </c>
      <c r="C93" s="105"/>
      <c r="D93" s="296"/>
      <c r="E93" s="296"/>
      <c r="F93" s="296"/>
      <c r="G93" s="296"/>
      <c r="H93" s="296"/>
      <c r="I93" s="296"/>
      <c r="J93" s="296"/>
      <c r="K93" s="104">
        <f t="shared" si="4"/>
        <v>0</v>
      </c>
    </row>
    <row r="94" spans="1:11" ht="15.75" customHeight="1" x14ac:dyDescent="0.25">
      <c r="A94" s="2">
        <v>52</v>
      </c>
      <c r="B94" s="101" t="str">
        <f>IF('proje ve personel bilgileri'!A65&lt;&gt;0,('proje ve personel bilgileri'!A65)," ")</f>
        <v xml:space="preserve"> </v>
      </c>
      <c r="C94" s="105"/>
      <c r="D94" s="296"/>
      <c r="E94" s="296"/>
      <c r="F94" s="296"/>
      <c r="G94" s="296"/>
      <c r="H94" s="296"/>
      <c r="I94" s="296"/>
      <c r="J94" s="296"/>
      <c r="K94" s="104">
        <f t="shared" si="4"/>
        <v>0</v>
      </c>
    </row>
    <row r="95" spans="1:11" ht="15.75" customHeight="1" x14ac:dyDescent="0.25">
      <c r="A95" s="1">
        <v>53</v>
      </c>
      <c r="B95" s="101" t="str">
        <f>IF('proje ve personel bilgileri'!A66&lt;&gt;0,('proje ve personel bilgileri'!A66)," ")</f>
        <v xml:space="preserve"> </v>
      </c>
      <c r="C95" s="105"/>
      <c r="D95" s="296"/>
      <c r="E95" s="296"/>
      <c r="F95" s="296"/>
      <c r="G95" s="296"/>
      <c r="H95" s="296"/>
      <c r="I95" s="296"/>
      <c r="J95" s="296"/>
      <c r="K95" s="104">
        <f t="shared" si="4"/>
        <v>0</v>
      </c>
    </row>
    <row r="96" spans="1:11" ht="15" customHeight="1" x14ac:dyDescent="0.25">
      <c r="A96" s="2">
        <v>54</v>
      </c>
      <c r="B96" s="101" t="str">
        <f>IF('proje ve personel bilgileri'!A67&lt;&gt;0,('proje ve personel bilgileri'!A67)," ")</f>
        <v xml:space="preserve"> </v>
      </c>
      <c r="C96" s="105"/>
      <c r="D96" s="296"/>
      <c r="E96" s="296"/>
      <c r="F96" s="296"/>
      <c r="G96" s="296"/>
      <c r="H96" s="296"/>
      <c r="I96" s="296"/>
      <c r="J96" s="296"/>
      <c r="K96" s="104">
        <f t="shared" si="4"/>
        <v>0</v>
      </c>
    </row>
    <row r="97" spans="1:11" ht="15.75" customHeight="1" x14ac:dyDescent="0.25">
      <c r="A97" s="341" t="s">
        <v>99</v>
      </c>
      <c r="B97" s="342"/>
      <c r="C97" s="7" t="str">
        <f t="shared" ref="C97:J97" si="5">IF($K$28&lt;&gt;0,SUM(C79:C96)," ")</f>
        <v xml:space="preserve"> </v>
      </c>
      <c r="D97" s="8" t="str">
        <f t="shared" si="5"/>
        <v xml:space="preserve"> </v>
      </c>
      <c r="E97" s="8" t="str">
        <f t="shared" si="5"/>
        <v xml:space="preserve"> </v>
      </c>
      <c r="F97" s="8" t="str">
        <f t="shared" si="5"/>
        <v xml:space="preserve"> </v>
      </c>
      <c r="G97" s="8" t="str">
        <f t="shared" si="5"/>
        <v xml:space="preserve"> </v>
      </c>
      <c r="H97" s="8" t="str">
        <f t="shared" si="5"/>
        <v xml:space="preserve"> </v>
      </c>
      <c r="I97" s="8" t="str">
        <f t="shared" si="5"/>
        <v xml:space="preserve"> </v>
      </c>
      <c r="J97" s="8" t="str">
        <f t="shared" si="5"/>
        <v xml:space="preserve"> </v>
      </c>
      <c r="K97" s="9">
        <f>SUM(K79:K96)+K62</f>
        <v>0</v>
      </c>
    </row>
    <row r="98" spans="1:11" ht="15" customHeight="1" x14ac:dyDescent="0.25">
      <c r="A98" s="300"/>
    </row>
    <row r="99" spans="1:11" ht="26.25" customHeight="1" x14ac:dyDescent="0.25">
      <c r="A99" s="332" t="s">
        <v>100</v>
      </c>
      <c r="B99" s="332"/>
      <c r="C99" s="332"/>
      <c r="D99" s="332"/>
      <c r="E99" s="332"/>
      <c r="F99" s="332"/>
      <c r="G99" s="332"/>
      <c r="H99" s="332"/>
      <c r="I99" s="332"/>
      <c r="J99" s="332"/>
      <c r="K99" s="332"/>
    </row>
    <row r="100" spans="1:11" ht="15" customHeight="1" x14ac:dyDescent="0.25">
      <c r="A100" s="51"/>
    </row>
    <row r="101" spans="1:11" ht="15" customHeight="1" x14ac:dyDescent="0.25">
      <c r="A101" s="298" t="s">
        <v>101</v>
      </c>
    </row>
    <row r="102" spans="1:11" ht="15" customHeight="1" x14ac:dyDescent="0.25">
      <c r="C102" s="298" t="s">
        <v>102</v>
      </c>
      <c r="E102" s="298" t="s">
        <v>103</v>
      </c>
    </row>
    <row r="104" spans="1:11" ht="15.75" customHeight="1" x14ac:dyDescent="0.25">
      <c r="A104" s="348" t="s">
        <v>85</v>
      </c>
      <c r="B104" s="348"/>
      <c r="C104" s="348"/>
      <c r="D104" s="348"/>
      <c r="E104" s="348"/>
      <c r="F104" s="348"/>
      <c r="G104" s="348"/>
      <c r="H104" s="348"/>
      <c r="I104" s="348"/>
      <c r="J104" s="348"/>
      <c r="K104" s="348"/>
    </row>
    <row r="105" spans="1:11" ht="15" customHeight="1" x14ac:dyDescent="0.25">
      <c r="A105" s="70"/>
      <c r="B105" s="70"/>
      <c r="C105" s="70"/>
      <c r="D105" s="70"/>
      <c r="E105" s="70"/>
      <c r="F105" s="78">
        <f>'proje ve personel bilgileri'!$B$5</f>
        <v>0</v>
      </c>
      <c r="G105" s="72">
        <f>IF('proje ve personel bilgileri'!$B$6=1,"/ Mart ayına aittir.",(IF('proje ve personel bilgileri'!$B$6=2,"/ Eylül ayına aittir.",0)))</f>
        <v>0</v>
      </c>
      <c r="H105" s="70"/>
      <c r="I105" s="70"/>
      <c r="J105" s="70"/>
      <c r="K105" s="70"/>
    </row>
    <row r="106" spans="1:11" ht="18.75" customHeight="1" x14ac:dyDescent="0.25">
      <c r="K106" s="4" t="s">
        <v>86</v>
      </c>
    </row>
    <row r="107" spans="1:11" ht="15.75" customHeight="1" x14ac:dyDescent="0.25">
      <c r="A107" s="349" t="s">
        <v>2</v>
      </c>
      <c r="B107" s="350"/>
      <c r="C107" s="351">
        <f>'proje ve personel bilgileri'!$B$2</f>
        <v>0</v>
      </c>
      <c r="D107" s="352"/>
      <c r="E107" s="352"/>
      <c r="F107" s="352"/>
      <c r="G107" s="352"/>
      <c r="H107" s="352"/>
      <c r="I107" s="352"/>
      <c r="J107" s="352"/>
      <c r="K107" s="353"/>
    </row>
    <row r="108" spans="1:11" ht="15.75" customHeight="1" x14ac:dyDescent="0.25">
      <c r="A108" s="354" t="s">
        <v>4</v>
      </c>
      <c r="B108" s="355"/>
      <c r="C108" s="356">
        <f>'proje ve personel bilgileri'!$B$3</f>
        <v>0</v>
      </c>
      <c r="D108" s="357"/>
      <c r="E108" s="357"/>
      <c r="F108" s="357"/>
      <c r="G108" s="357"/>
      <c r="H108" s="357"/>
      <c r="I108" s="357"/>
      <c r="J108" s="357"/>
      <c r="K108" s="358"/>
    </row>
    <row r="109" spans="1:11" ht="15" customHeight="1" x14ac:dyDescent="0.25">
      <c r="A109" s="343" t="s">
        <v>87</v>
      </c>
      <c r="B109" s="343" t="s">
        <v>15</v>
      </c>
      <c r="C109" s="343" t="s">
        <v>88</v>
      </c>
      <c r="D109" s="344" t="s">
        <v>89</v>
      </c>
      <c r="E109" s="346"/>
      <c r="F109" s="347"/>
      <c r="G109" s="343" t="s">
        <v>90</v>
      </c>
      <c r="H109" s="333" t="s">
        <v>91</v>
      </c>
      <c r="I109" s="333" t="s">
        <v>92</v>
      </c>
      <c r="J109" s="333" t="s">
        <v>93</v>
      </c>
      <c r="K109" s="336" t="s">
        <v>94</v>
      </c>
    </row>
    <row r="110" spans="1:11" ht="20.25" customHeight="1" x14ac:dyDescent="0.25">
      <c r="A110" s="338"/>
      <c r="B110" s="338"/>
      <c r="C110" s="338"/>
      <c r="D110" s="345"/>
      <c r="E110" s="339" t="s">
        <v>95</v>
      </c>
      <c r="F110" s="340"/>
      <c r="G110" s="338"/>
      <c r="H110" s="334"/>
      <c r="I110" s="334"/>
      <c r="J110" s="334"/>
      <c r="K110" s="337"/>
    </row>
    <row r="111" spans="1:11" ht="60.75" customHeight="1" x14ac:dyDescent="0.25">
      <c r="A111" s="338"/>
      <c r="B111" s="338"/>
      <c r="C111" s="338"/>
      <c r="D111" s="345"/>
      <c r="E111" s="5" t="s">
        <v>107</v>
      </c>
      <c r="F111" s="5" t="s">
        <v>97</v>
      </c>
      <c r="G111" s="338"/>
      <c r="H111" s="334"/>
      <c r="I111" s="335"/>
      <c r="J111" s="335"/>
      <c r="K111" s="338"/>
    </row>
    <row r="112" spans="1:11" ht="15.75" customHeight="1" x14ac:dyDescent="0.25">
      <c r="A112" s="338"/>
      <c r="B112" s="338"/>
      <c r="C112" s="338"/>
      <c r="D112" s="345"/>
      <c r="E112" s="6" t="s">
        <v>98</v>
      </c>
      <c r="F112" s="6" t="s">
        <v>98</v>
      </c>
      <c r="G112" s="294" t="s">
        <v>98</v>
      </c>
      <c r="H112" s="294" t="s">
        <v>98</v>
      </c>
      <c r="I112" s="297" t="s">
        <v>98</v>
      </c>
      <c r="J112" s="6" t="s">
        <v>98</v>
      </c>
      <c r="K112" s="338"/>
    </row>
    <row r="113" spans="1:11" ht="15.75" customHeight="1" x14ac:dyDescent="0.25">
      <c r="A113" s="1">
        <v>55</v>
      </c>
      <c r="B113" s="101" t="str">
        <f>IF('proje ve personel bilgileri'!A68&lt;&gt;0,('proje ve personel bilgileri'!A68)," ")</f>
        <v xml:space="preserve"> </v>
      </c>
      <c r="C113" s="102"/>
      <c r="D113" s="103"/>
      <c r="E113" s="103"/>
      <c r="F113" s="103"/>
      <c r="G113" s="103"/>
      <c r="H113" s="103"/>
      <c r="I113" s="103"/>
      <c r="J113" s="103"/>
      <c r="K113" s="104">
        <f t="shared" ref="K113:K130" si="6">IF(D113&lt;&gt;0,SUM(D113+E113+F113+G113-H113-I113-J113),0)</f>
        <v>0</v>
      </c>
    </row>
    <row r="114" spans="1:11" ht="15.75" customHeight="1" x14ac:dyDescent="0.25">
      <c r="A114" s="2">
        <v>56</v>
      </c>
      <c r="B114" s="101" t="str">
        <f>IF('proje ve personel bilgileri'!A69&lt;&gt;0,('proje ve personel bilgileri'!A69)," ")</f>
        <v xml:space="preserve"> </v>
      </c>
      <c r="C114" s="105"/>
      <c r="D114" s="296"/>
      <c r="E114" s="296"/>
      <c r="F114" s="296"/>
      <c r="G114" s="296"/>
      <c r="H114" s="296"/>
      <c r="I114" s="296"/>
      <c r="J114" s="296"/>
      <c r="K114" s="104">
        <f t="shared" si="6"/>
        <v>0</v>
      </c>
    </row>
    <row r="115" spans="1:11" ht="15.75" customHeight="1" x14ac:dyDescent="0.25">
      <c r="A115" s="1">
        <v>57</v>
      </c>
      <c r="B115" s="101" t="str">
        <f>IF('proje ve personel bilgileri'!A70&lt;&gt;0,('proje ve personel bilgileri'!A70)," ")</f>
        <v xml:space="preserve"> </v>
      </c>
      <c r="C115" s="105"/>
      <c r="D115" s="296"/>
      <c r="E115" s="296"/>
      <c r="F115" s="296"/>
      <c r="G115" s="296"/>
      <c r="H115" s="296"/>
      <c r="I115" s="296"/>
      <c r="J115" s="296"/>
      <c r="K115" s="104">
        <f t="shared" si="6"/>
        <v>0</v>
      </c>
    </row>
    <row r="116" spans="1:11" ht="15.75" customHeight="1" x14ac:dyDescent="0.25">
      <c r="A116" s="2">
        <v>58</v>
      </c>
      <c r="B116" s="101" t="str">
        <f>IF('proje ve personel bilgileri'!A71&lt;&gt;0,('proje ve personel bilgileri'!A71)," ")</f>
        <v xml:space="preserve"> </v>
      </c>
      <c r="C116" s="105"/>
      <c r="D116" s="296"/>
      <c r="E116" s="296"/>
      <c r="F116" s="296"/>
      <c r="G116" s="296"/>
      <c r="H116" s="296"/>
      <c r="I116" s="296"/>
      <c r="J116" s="296"/>
      <c r="K116" s="104">
        <f t="shared" si="6"/>
        <v>0</v>
      </c>
    </row>
    <row r="117" spans="1:11" ht="15.75" customHeight="1" x14ac:dyDescent="0.25">
      <c r="A117" s="1">
        <v>59</v>
      </c>
      <c r="B117" s="101" t="str">
        <f>IF('proje ve personel bilgileri'!A72&lt;&gt;0,('proje ve personel bilgileri'!A72)," ")</f>
        <v xml:space="preserve"> </v>
      </c>
      <c r="C117" s="105"/>
      <c r="D117" s="296"/>
      <c r="E117" s="296"/>
      <c r="F117" s="296"/>
      <c r="G117" s="296"/>
      <c r="H117" s="296"/>
      <c r="I117" s="296"/>
      <c r="J117" s="296"/>
      <c r="K117" s="104">
        <f t="shared" si="6"/>
        <v>0</v>
      </c>
    </row>
    <row r="118" spans="1:11" ht="15.75" customHeight="1" x14ac:dyDescent="0.25">
      <c r="A118" s="2">
        <v>60</v>
      </c>
      <c r="B118" s="101" t="str">
        <f>IF('proje ve personel bilgileri'!A73&lt;&gt;0,('proje ve personel bilgileri'!A73)," ")</f>
        <v xml:space="preserve"> </v>
      </c>
      <c r="C118" s="105"/>
      <c r="D118" s="296"/>
      <c r="E118" s="296"/>
      <c r="F118" s="296"/>
      <c r="G118" s="296"/>
      <c r="H118" s="296"/>
      <c r="I118" s="296"/>
      <c r="J118" s="296"/>
      <c r="K118" s="104">
        <f t="shared" si="6"/>
        <v>0</v>
      </c>
    </row>
    <row r="119" spans="1:11" ht="15.75" customHeight="1" x14ac:dyDescent="0.25">
      <c r="A119" s="1">
        <v>61</v>
      </c>
      <c r="B119" s="101" t="str">
        <f>IF('proje ve personel bilgileri'!A74&lt;&gt;0,('proje ve personel bilgileri'!A74)," ")</f>
        <v xml:space="preserve"> </v>
      </c>
      <c r="C119" s="98"/>
      <c r="D119" s="100"/>
      <c r="E119" s="296"/>
      <c r="F119" s="296"/>
      <c r="G119" s="296"/>
      <c r="H119" s="296"/>
      <c r="I119" s="296"/>
      <c r="J119" s="296"/>
      <c r="K119" s="104">
        <f t="shared" si="6"/>
        <v>0</v>
      </c>
    </row>
    <row r="120" spans="1:11" ht="15.75" customHeight="1" x14ac:dyDescent="0.25">
      <c r="A120" s="2">
        <v>62</v>
      </c>
      <c r="B120" s="101" t="str">
        <f>IF('proje ve personel bilgileri'!A75&lt;&gt;0,('proje ve personel bilgileri'!A75)," ")</f>
        <v xml:space="preserve"> </v>
      </c>
      <c r="C120" s="105"/>
      <c r="D120" s="296"/>
      <c r="E120" s="296"/>
      <c r="F120" s="296"/>
      <c r="G120" s="296"/>
      <c r="H120" s="296"/>
      <c r="I120" s="296"/>
      <c r="J120" s="296"/>
      <c r="K120" s="104">
        <f t="shared" si="6"/>
        <v>0</v>
      </c>
    </row>
    <row r="121" spans="1:11" ht="15.75" customHeight="1" x14ac:dyDescent="0.25">
      <c r="A121" s="1">
        <v>63</v>
      </c>
      <c r="B121" s="101" t="str">
        <f>IF('proje ve personel bilgileri'!A76&lt;&gt;0,('proje ve personel bilgileri'!A76)," ")</f>
        <v xml:space="preserve"> </v>
      </c>
      <c r="C121" s="105"/>
      <c r="D121" s="296"/>
      <c r="E121" s="296"/>
      <c r="F121" s="296"/>
      <c r="G121" s="296"/>
      <c r="H121" s="296"/>
      <c r="I121" s="296"/>
      <c r="J121" s="296"/>
      <c r="K121" s="104">
        <f t="shared" si="6"/>
        <v>0</v>
      </c>
    </row>
    <row r="122" spans="1:11" ht="15.75" customHeight="1" x14ac:dyDescent="0.25">
      <c r="A122" s="2">
        <v>64</v>
      </c>
      <c r="B122" s="101" t="str">
        <f>IF('proje ve personel bilgileri'!A77&lt;&gt;0,('proje ve personel bilgileri'!A77)," ")</f>
        <v xml:space="preserve"> </v>
      </c>
      <c r="C122" s="105"/>
      <c r="D122" s="296"/>
      <c r="E122" s="296"/>
      <c r="F122" s="296"/>
      <c r="G122" s="296"/>
      <c r="H122" s="296"/>
      <c r="I122" s="296"/>
      <c r="J122" s="296"/>
      <c r="K122" s="104">
        <f t="shared" si="6"/>
        <v>0</v>
      </c>
    </row>
    <row r="123" spans="1:11" ht="15.75" customHeight="1" x14ac:dyDescent="0.25">
      <c r="A123" s="1">
        <v>65</v>
      </c>
      <c r="B123" s="101" t="str">
        <f>IF('proje ve personel bilgileri'!A78&lt;&gt;0,('proje ve personel bilgileri'!A78)," ")</f>
        <v xml:space="preserve"> </v>
      </c>
      <c r="C123" s="105"/>
      <c r="D123" s="296"/>
      <c r="E123" s="296"/>
      <c r="F123" s="296"/>
      <c r="G123" s="296"/>
      <c r="H123" s="296"/>
      <c r="I123" s="296"/>
      <c r="J123" s="296"/>
      <c r="K123" s="104">
        <f t="shared" si="6"/>
        <v>0</v>
      </c>
    </row>
    <row r="124" spans="1:11" ht="15.75" customHeight="1" x14ac:dyDescent="0.25">
      <c r="A124" s="2">
        <v>66</v>
      </c>
      <c r="B124" s="101" t="str">
        <f>IF('proje ve personel bilgileri'!A79&lt;&gt;0,('proje ve personel bilgileri'!A79)," ")</f>
        <v xml:space="preserve"> </v>
      </c>
      <c r="C124" s="105"/>
      <c r="D124" s="296"/>
      <c r="E124" s="296"/>
      <c r="F124" s="296"/>
      <c r="G124" s="296"/>
      <c r="H124" s="296"/>
      <c r="I124" s="296"/>
      <c r="J124" s="296"/>
      <c r="K124" s="104">
        <f t="shared" si="6"/>
        <v>0</v>
      </c>
    </row>
    <row r="125" spans="1:11" ht="15.75" customHeight="1" x14ac:dyDescent="0.25">
      <c r="A125" s="1">
        <v>67</v>
      </c>
      <c r="B125" s="101" t="str">
        <f>IF('proje ve personel bilgileri'!A80&lt;&gt;0,('proje ve personel bilgileri'!A80)," ")</f>
        <v xml:space="preserve"> </v>
      </c>
      <c r="C125" s="105"/>
      <c r="D125" s="296"/>
      <c r="E125" s="296"/>
      <c r="F125" s="296"/>
      <c r="G125" s="296"/>
      <c r="H125" s="296"/>
      <c r="I125" s="296"/>
      <c r="J125" s="296"/>
      <c r="K125" s="104">
        <f t="shared" si="6"/>
        <v>0</v>
      </c>
    </row>
    <row r="126" spans="1:11" ht="15.75" customHeight="1" x14ac:dyDescent="0.25">
      <c r="A126" s="2">
        <v>68</v>
      </c>
      <c r="B126" s="101" t="str">
        <f>IF('proje ve personel bilgileri'!A81&lt;&gt;0,('proje ve personel bilgileri'!A81)," ")</f>
        <v xml:space="preserve"> </v>
      </c>
      <c r="C126" s="105"/>
      <c r="D126" s="296"/>
      <c r="E126" s="296"/>
      <c r="F126" s="296"/>
      <c r="G126" s="296"/>
      <c r="H126" s="296"/>
      <c r="I126" s="296"/>
      <c r="J126" s="296"/>
      <c r="K126" s="104">
        <f t="shared" si="6"/>
        <v>0</v>
      </c>
    </row>
    <row r="127" spans="1:11" ht="15.75" customHeight="1" x14ac:dyDescent="0.25">
      <c r="A127" s="1">
        <v>69</v>
      </c>
      <c r="B127" s="101" t="str">
        <f>IF('proje ve personel bilgileri'!A82&lt;&gt;0,('proje ve personel bilgileri'!A82)," ")</f>
        <v xml:space="preserve"> </v>
      </c>
      <c r="C127" s="105"/>
      <c r="D127" s="296"/>
      <c r="E127" s="296"/>
      <c r="F127" s="296"/>
      <c r="G127" s="296"/>
      <c r="H127" s="296"/>
      <c r="I127" s="296"/>
      <c r="J127" s="296"/>
      <c r="K127" s="104">
        <f t="shared" si="6"/>
        <v>0</v>
      </c>
    </row>
    <row r="128" spans="1:11" ht="15.75" customHeight="1" x14ac:dyDescent="0.25">
      <c r="A128" s="2">
        <v>70</v>
      </c>
      <c r="B128" s="101" t="str">
        <f>IF('proje ve personel bilgileri'!A83&lt;&gt;0,('proje ve personel bilgileri'!A83)," ")</f>
        <v xml:space="preserve"> </v>
      </c>
      <c r="C128" s="105"/>
      <c r="D128" s="296"/>
      <c r="E128" s="296"/>
      <c r="F128" s="296"/>
      <c r="G128" s="296"/>
      <c r="H128" s="296"/>
      <c r="I128" s="296"/>
      <c r="J128" s="296"/>
      <c r="K128" s="104">
        <f t="shared" si="6"/>
        <v>0</v>
      </c>
    </row>
    <row r="129" spans="1:11" ht="15.75" customHeight="1" x14ac:dyDescent="0.25">
      <c r="A129" s="1">
        <v>71</v>
      </c>
      <c r="B129" s="101" t="str">
        <f>IF('proje ve personel bilgileri'!A84&lt;&gt;0,('proje ve personel bilgileri'!A84)," ")</f>
        <v xml:space="preserve"> </v>
      </c>
      <c r="C129" s="105"/>
      <c r="D129" s="296"/>
      <c r="E129" s="296"/>
      <c r="F129" s="296"/>
      <c r="G129" s="296"/>
      <c r="H129" s="296"/>
      <c r="I129" s="296"/>
      <c r="J129" s="296"/>
      <c r="K129" s="104">
        <f t="shared" si="6"/>
        <v>0</v>
      </c>
    </row>
    <row r="130" spans="1:11" ht="15" customHeight="1" x14ac:dyDescent="0.25">
      <c r="A130" s="2">
        <v>72</v>
      </c>
      <c r="B130" s="101" t="str">
        <f>IF('proje ve personel bilgileri'!A85&lt;&gt;0,('proje ve personel bilgileri'!A85)," ")</f>
        <v xml:space="preserve"> </v>
      </c>
      <c r="C130" s="105"/>
      <c r="D130" s="296"/>
      <c r="E130" s="296"/>
      <c r="F130" s="296"/>
      <c r="G130" s="296"/>
      <c r="H130" s="296"/>
      <c r="I130" s="296"/>
      <c r="J130" s="296"/>
      <c r="K130" s="104">
        <f t="shared" si="6"/>
        <v>0</v>
      </c>
    </row>
    <row r="131" spans="1:11" ht="15.75" customHeight="1" x14ac:dyDescent="0.25">
      <c r="A131" s="341" t="s">
        <v>99</v>
      </c>
      <c r="B131" s="342"/>
      <c r="C131" s="7" t="str">
        <f t="shared" ref="C131:J131" si="7">IF($K$28&lt;&gt;0,SUM(C113:C130)," ")</f>
        <v xml:space="preserve"> </v>
      </c>
      <c r="D131" s="8" t="str">
        <f t="shared" si="7"/>
        <v xml:space="preserve"> </v>
      </c>
      <c r="E131" s="8" t="str">
        <f t="shared" si="7"/>
        <v xml:space="preserve"> </v>
      </c>
      <c r="F131" s="8" t="str">
        <f t="shared" si="7"/>
        <v xml:space="preserve"> </v>
      </c>
      <c r="G131" s="8" t="str">
        <f t="shared" si="7"/>
        <v xml:space="preserve"> </v>
      </c>
      <c r="H131" s="8" t="str">
        <f t="shared" si="7"/>
        <v xml:space="preserve"> </v>
      </c>
      <c r="I131" s="8" t="str">
        <f t="shared" si="7"/>
        <v xml:space="preserve"> </v>
      </c>
      <c r="J131" s="8" t="str">
        <f t="shared" si="7"/>
        <v xml:space="preserve"> </v>
      </c>
      <c r="K131" s="9">
        <f>SUM(K113:K130)+K97</f>
        <v>0</v>
      </c>
    </row>
    <row r="132" spans="1:11" ht="15" customHeight="1" x14ac:dyDescent="0.25">
      <c r="A132" s="300"/>
    </row>
    <row r="133" spans="1:11" ht="25.5" customHeight="1" x14ac:dyDescent="0.25">
      <c r="A133" s="332" t="s">
        <v>100</v>
      </c>
      <c r="B133" s="332"/>
      <c r="C133" s="332"/>
      <c r="D133" s="332"/>
      <c r="E133" s="332"/>
      <c r="F133" s="332"/>
      <c r="G133" s="332"/>
      <c r="H133" s="332"/>
      <c r="I133" s="332"/>
      <c r="J133" s="332"/>
      <c r="K133" s="332"/>
    </row>
    <row r="134" spans="1:11" ht="15" customHeight="1" x14ac:dyDescent="0.25">
      <c r="A134" s="51"/>
    </row>
    <row r="135" spans="1:11" ht="15" customHeight="1" x14ac:dyDescent="0.25">
      <c r="A135" s="298" t="s">
        <v>101</v>
      </c>
    </row>
    <row r="136" spans="1:11" ht="15" customHeight="1" x14ac:dyDescent="0.25">
      <c r="C136" s="298" t="s">
        <v>102</v>
      </c>
      <c r="E136" s="298" t="s">
        <v>103</v>
      </c>
    </row>
    <row r="138" spans="1:11" ht="15.75" customHeight="1" x14ac:dyDescent="0.25">
      <c r="A138" s="348" t="s">
        <v>85</v>
      </c>
      <c r="B138" s="348"/>
      <c r="C138" s="348"/>
      <c r="D138" s="348"/>
      <c r="E138" s="348"/>
      <c r="F138" s="348"/>
      <c r="G138" s="348"/>
      <c r="H138" s="348"/>
      <c r="I138" s="348"/>
      <c r="J138" s="348"/>
      <c r="K138" s="348"/>
    </row>
    <row r="139" spans="1:11" ht="15" customHeight="1" x14ac:dyDescent="0.25">
      <c r="A139" s="70"/>
      <c r="B139" s="70"/>
      <c r="C139" s="70"/>
      <c r="D139" s="70"/>
      <c r="E139" s="70"/>
      <c r="F139" s="78">
        <f>'proje ve personel bilgileri'!$B$5</f>
        <v>0</v>
      </c>
      <c r="G139" s="72">
        <f>IF('proje ve personel bilgileri'!$B$6=1,"/ Mart ayına aittir.",(IF('proje ve personel bilgileri'!$B$6=2,"/ Eylül ayına aittir.",0)))</f>
        <v>0</v>
      </c>
      <c r="H139" s="70"/>
      <c r="I139" s="70"/>
      <c r="J139" s="70"/>
      <c r="K139" s="70"/>
    </row>
    <row r="140" spans="1:11" ht="18.75" customHeight="1" x14ac:dyDescent="0.25">
      <c r="K140" s="4" t="s">
        <v>86</v>
      </c>
    </row>
    <row r="141" spans="1:11" ht="15.75" customHeight="1" x14ac:dyDescent="0.25">
      <c r="A141" s="349" t="s">
        <v>2</v>
      </c>
      <c r="B141" s="350"/>
      <c r="C141" s="351">
        <f>'proje ve personel bilgileri'!$B$2</f>
        <v>0</v>
      </c>
      <c r="D141" s="352"/>
      <c r="E141" s="352"/>
      <c r="F141" s="352"/>
      <c r="G141" s="352"/>
      <c r="H141" s="352"/>
      <c r="I141" s="352"/>
      <c r="J141" s="352"/>
      <c r="K141" s="353"/>
    </row>
    <row r="142" spans="1:11" ht="15.75" customHeight="1" x14ac:dyDescent="0.25">
      <c r="A142" s="354" t="s">
        <v>4</v>
      </c>
      <c r="B142" s="355"/>
      <c r="C142" s="356">
        <f>'proje ve personel bilgileri'!$B$3</f>
        <v>0</v>
      </c>
      <c r="D142" s="357"/>
      <c r="E142" s="357"/>
      <c r="F142" s="357"/>
      <c r="G142" s="357"/>
      <c r="H142" s="357"/>
      <c r="I142" s="357"/>
      <c r="J142" s="357"/>
      <c r="K142" s="358"/>
    </row>
    <row r="143" spans="1:11" ht="15" customHeight="1" x14ac:dyDescent="0.25">
      <c r="A143" s="343" t="s">
        <v>87</v>
      </c>
      <c r="B143" s="343" t="s">
        <v>15</v>
      </c>
      <c r="C143" s="343" t="s">
        <v>88</v>
      </c>
      <c r="D143" s="344" t="s">
        <v>89</v>
      </c>
      <c r="E143" s="346"/>
      <c r="F143" s="347"/>
      <c r="G143" s="343" t="s">
        <v>90</v>
      </c>
      <c r="H143" s="333" t="s">
        <v>91</v>
      </c>
      <c r="I143" s="333" t="s">
        <v>92</v>
      </c>
      <c r="J143" s="333" t="s">
        <v>93</v>
      </c>
      <c r="K143" s="336" t="s">
        <v>94</v>
      </c>
    </row>
    <row r="144" spans="1:11" ht="23.25" customHeight="1" x14ac:dyDescent="0.25">
      <c r="A144" s="338"/>
      <c r="B144" s="338"/>
      <c r="C144" s="338"/>
      <c r="D144" s="345"/>
      <c r="E144" s="339" t="s">
        <v>95</v>
      </c>
      <c r="F144" s="340"/>
      <c r="G144" s="338"/>
      <c r="H144" s="334"/>
      <c r="I144" s="334"/>
      <c r="J144" s="334"/>
      <c r="K144" s="337"/>
    </row>
    <row r="145" spans="1:11" ht="60.75" customHeight="1" x14ac:dyDescent="0.25">
      <c r="A145" s="338"/>
      <c r="B145" s="338"/>
      <c r="C145" s="338"/>
      <c r="D145" s="345"/>
      <c r="E145" s="5" t="s">
        <v>107</v>
      </c>
      <c r="F145" s="5" t="s">
        <v>97</v>
      </c>
      <c r="G145" s="338"/>
      <c r="H145" s="334"/>
      <c r="I145" s="335"/>
      <c r="J145" s="335"/>
      <c r="K145" s="338"/>
    </row>
    <row r="146" spans="1:11" ht="15.75" customHeight="1" x14ac:dyDescent="0.25">
      <c r="A146" s="338"/>
      <c r="B146" s="338"/>
      <c r="C146" s="338"/>
      <c r="D146" s="345"/>
      <c r="E146" s="6" t="s">
        <v>98</v>
      </c>
      <c r="F146" s="6" t="s">
        <v>98</v>
      </c>
      <c r="G146" s="294" t="s">
        <v>98</v>
      </c>
      <c r="H146" s="294" t="s">
        <v>98</v>
      </c>
      <c r="I146" s="297" t="s">
        <v>98</v>
      </c>
      <c r="J146" s="6" t="s">
        <v>98</v>
      </c>
      <c r="K146" s="338"/>
    </row>
    <row r="147" spans="1:11" ht="15.75" customHeight="1" x14ac:dyDescent="0.25">
      <c r="A147" s="1">
        <v>73</v>
      </c>
      <c r="B147" s="101" t="str">
        <f>IF('proje ve personel bilgileri'!A86&lt;&gt;0,('proje ve personel bilgileri'!A86)," ")</f>
        <v xml:space="preserve"> </v>
      </c>
      <c r="C147" s="102"/>
      <c r="D147" s="103"/>
      <c r="E147" s="103"/>
      <c r="F147" s="103"/>
      <c r="G147" s="103"/>
      <c r="H147" s="103"/>
      <c r="I147" s="103"/>
      <c r="J147" s="103"/>
      <c r="K147" s="104">
        <f t="shared" ref="K147:K164" si="8">IF(D147&lt;&gt;0,SUM(D147+E147+F147+G147-H147-I147-J147),0)</f>
        <v>0</v>
      </c>
    </row>
    <row r="148" spans="1:11" ht="15.75" customHeight="1" x14ac:dyDescent="0.25">
      <c r="A148" s="2">
        <v>74</v>
      </c>
      <c r="B148" s="101" t="str">
        <f>IF('proje ve personel bilgileri'!A87&lt;&gt;0,('proje ve personel bilgileri'!A87)," ")</f>
        <v xml:space="preserve"> </v>
      </c>
      <c r="C148" s="105"/>
      <c r="D148" s="296"/>
      <c r="E148" s="296"/>
      <c r="F148" s="296"/>
      <c r="G148" s="296"/>
      <c r="H148" s="296"/>
      <c r="I148" s="296"/>
      <c r="J148" s="296"/>
      <c r="K148" s="104">
        <f t="shared" si="8"/>
        <v>0</v>
      </c>
    </row>
    <row r="149" spans="1:11" ht="15.75" customHeight="1" x14ac:dyDescent="0.25">
      <c r="A149" s="1">
        <v>75</v>
      </c>
      <c r="B149" s="101" t="str">
        <f>IF('proje ve personel bilgileri'!A88&lt;&gt;0,('proje ve personel bilgileri'!A88)," ")</f>
        <v xml:space="preserve"> </v>
      </c>
      <c r="C149" s="105"/>
      <c r="D149" s="296"/>
      <c r="E149" s="296"/>
      <c r="F149" s="296"/>
      <c r="G149" s="296"/>
      <c r="H149" s="296"/>
      <c r="I149" s="296"/>
      <c r="J149" s="296"/>
      <c r="K149" s="104">
        <f t="shared" si="8"/>
        <v>0</v>
      </c>
    </row>
    <row r="150" spans="1:11" ht="15.75" customHeight="1" x14ac:dyDescent="0.25">
      <c r="A150" s="2">
        <v>76</v>
      </c>
      <c r="B150" s="101" t="str">
        <f>IF('proje ve personel bilgileri'!A89&lt;&gt;0,('proje ve personel bilgileri'!A89)," ")</f>
        <v xml:space="preserve"> </v>
      </c>
      <c r="C150" s="105"/>
      <c r="D150" s="296"/>
      <c r="E150" s="296"/>
      <c r="F150" s="296"/>
      <c r="G150" s="296"/>
      <c r="H150" s="296"/>
      <c r="I150" s="296"/>
      <c r="J150" s="296"/>
      <c r="K150" s="104">
        <f t="shared" si="8"/>
        <v>0</v>
      </c>
    </row>
    <row r="151" spans="1:11" ht="15.75" customHeight="1" x14ac:dyDescent="0.25">
      <c r="A151" s="1">
        <v>77</v>
      </c>
      <c r="B151" s="101" t="str">
        <f>IF('proje ve personel bilgileri'!A90&lt;&gt;0,('proje ve personel bilgileri'!A90)," ")</f>
        <v xml:space="preserve"> </v>
      </c>
      <c r="C151" s="105"/>
      <c r="D151" s="296"/>
      <c r="E151" s="296"/>
      <c r="F151" s="296"/>
      <c r="G151" s="296"/>
      <c r="H151" s="296"/>
      <c r="I151" s="296"/>
      <c r="J151" s="296"/>
      <c r="K151" s="104">
        <f t="shared" si="8"/>
        <v>0</v>
      </c>
    </row>
    <row r="152" spans="1:11" ht="15.75" customHeight="1" x14ac:dyDescent="0.25">
      <c r="A152" s="2">
        <v>78</v>
      </c>
      <c r="B152" s="101" t="str">
        <f>IF('proje ve personel bilgileri'!A91&lt;&gt;0,('proje ve personel bilgileri'!A91)," ")</f>
        <v xml:space="preserve"> </v>
      </c>
      <c r="C152" s="105"/>
      <c r="D152" s="296"/>
      <c r="E152" s="296"/>
      <c r="F152" s="296"/>
      <c r="G152" s="296"/>
      <c r="H152" s="296"/>
      <c r="I152" s="296"/>
      <c r="J152" s="296"/>
      <c r="K152" s="104">
        <f t="shared" si="8"/>
        <v>0</v>
      </c>
    </row>
    <row r="153" spans="1:11" ht="15.75" customHeight="1" x14ac:dyDescent="0.25">
      <c r="A153" s="1">
        <v>79</v>
      </c>
      <c r="B153" s="101" t="str">
        <f>IF('proje ve personel bilgileri'!A92&lt;&gt;0,('proje ve personel bilgileri'!A92)," ")</f>
        <v xml:space="preserve"> </v>
      </c>
      <c r="C153" s="105"/>
      <c r="D153" s="296"/>
      <c r="E153" s="296"/>
      <c r="F153" s="296"/>
      <c r="G153" s="296"/>
      <c r="H153" s="296"/>
      <c r="I153" s="296"/>
      <c r="J153" s="296"/>
      <c r="K153" s="104">
        <f t="shared" si="8"/>
        <v>0</v>
      </c>
    </row>
    <row r="154" spans="1:11" ht="15.75" customHeight="1" x14ac:dyDescent="0.25">
      <c r="A154" s="2">
        <v>80</v>
      </c>
      <c r="B154" s="101" t="str">
        <f>IF('proje ve personel bilgileri'!A93&lt;&gt;0,('proje ve personel bilgileri'!A93)," ")</f>
        <v xml:space="preserve"> </v>
      </c>
      <c r="C154" s="105"/>
      <c r="D154" s="296"/>
      <c r="E154" s="296"/>
      <c r="F154" s="296"/>
      <c r="G154" s="296"/>
      <c r="H154" s="296"/>
      <c r="I154" s="296"/>
      <c r="J154" s="296"/>
      <c r="K154" s="104">
        <f t="shared" si="8"/>
        <v>0</v>
      </c>
    </row>
    <row r="155" spans="1:11" ht="15.75" customHeight="1" x14ac:dyDescent="0.25">
      <c r="A155" s="1">
        <v>81</v>
      </c>
      <c r="B155" s="101" t="str">
        <f>IF('proje ve personel bilgileri'!A94&lt;&gt;0,('proje ve personel bilgileri'!A94)," ")</f>
        <v xml:space="preserve"> </v>
      </c>
      <c r="C155" s="105"/>
      <c r="D155" s="296"/>
      <c r="E155" s="296"/>
      <c r="F155" s="296"/>
      <c r="G155" s="296"/>
      <c r="H155" s="296"/>
      <c r="I155" s="296"/>
      <c r="J155" s="296"/>
      <c r="K155" s="104">
        <f t="shared" si="8"/>
        <v>0</v>
      </c>
    </row>
    <row r="156" spans="1:11" ht="15.75" customHeight="1" x14ac:dyDescent="0.25">
      <c r="A156" s="2">
        <v>82</v>
      </c>
      <c r="B156" s="101" t="str">
        <f>IF('proje ve personel bilgileri'!A95&lt;&gt;0,('proje ve personel bilgileri'!A95)," ")</f>
        <v xml:space="preserve"> </v>
      </c>
      <c r="C156" s="105"/>
      <c r="D156" s="296"/>
      <c r="E156" s="296"/>
      <c r="F156" s="296"/>
      <c r="G156" s="296"/>
      <c r="H156" s="296"/>
      <c r="I156" s="296"/>
      <c r="J156" s="296"/>
      <c r="K156" s="104">
        <f t="shared" si="8"/>
        <v>0</v>
      </c>
    </row>
    <row r="157" spans="1:11" ht="15.75" customHeight="1" x14ac:dyDescent="0.25">
      <c r="A157" s="1">
        <v>83</v>
      </c>
      <c r="B157" s="101" t="str">
        <f>IF('proje ve personel bilgileri'!A96&lt;&gt;0,('proje ve personel bilgileri'!A96)," ")</f>
        <v xml:space="preserve"> </v>
      </c>
      <c r="C157" s="105"/>
      <c r="D157" s="296"/>
      <c r="E157" s="296"/>
      <c r="F157" s="296"/>
      <c r="G157" s="296"/>
      <c r="H157" s="296"/>
      <c r="I157" s="296"/>
      <c r="J157" s="296"/>
      <c r="K157" s="104">
        <f t="shared" si="8"/>
        <v>0</v>
      </c>
    </row>
    <row r="158" spans="1:11" ht="15.75" customHeight="1" x14ac:dyDescent="0.25">
      <c r="A158" s="2">
        <v>84</v>
      </c>
      <c r="B158" s="101" t="str">
        <f>IF('proje ve personel bilgileri'!A97&lt;&gt;0,('proje ve personel bilgileri'!A97)," ")</f>
        <v xml:space="preserve"> </v>
      </c>
      <c r="C158" s="105"/>
      <c r="D158" s="296"/>
      <c r="E158" s="296"/>
      <c r="F158" s="296"/>
      <c r="G158" s="296"/>
      <c r="H158" s="296"/>
      <c r="I158" s="296"/>
      <c r="J158" s="296"/>
      <c r="K158" s="104">
        <f t="shared" si="8"/>
        <v>0</v>
      </c>
    </row>
    <row r="159" spans="1:11" ht="15.75" customHeight="1" x14ac:dyDescent="0.25">
      <c r="A159" s="1">
        <v>85</v>
      </c>
      <c r="B159" s="101" t="str">
        <f>IF('proje ve personel bilgileri'!A98&lt;&gt;0,('proje ve personel bilgileri'!A98)," ")</f>
        <v xml:space="preserve"> </v>
      </c>
      <c r="C159" s="105"/>
      <c r="D159" s="296"/>
      <c r="E159" s="296"/>
      <c r="F159" s="296"/>
      <c r="G159" s="296"/>
      <c r="H159" s="296"/>
      <c r="I159" s="296"/>
      <c r="J159" s="296"/>
      <c r="K159" s="104">
        <f t="shared" si="8"/>
        <v>0</v>
      </c>
    </row>
    <row r="160" spans="1:11" ht="15.75" customHeight="1" x14ac:dyDescent="0.25">
      <c r="A160" s="2">
        <v>86</v>
      </c>
      <c r="B160" s="101" t="str">
        <f>IF('proje ve personel bilgileri'!A99&lt;&gt;0,('proje ve personel bilgileri'!A99)," ")</f>
        <v xml:space="preserve"> </v>
      </c>
      <c r="C160" s="105"/>
      <c r="D160" s="296"/>
      <c r="E160" s="296"/>
      <c r="F160" s="296"/>
      <c r="G160" s="296"/>
      <c r="H160" s="296"/>
      <c r="I160" s="296"/>
      <c r="J160" s="296"/>
      <c r="K160" s="104">
        <f t="shared" si="8"/>
        <v>0</v>
      </c>
    </row>
    <row r="161" spans="1:11" ht="15.75" customHeight="1" x14ac:dyDescent="0.25">
      <c r="A161" s="1">
        <v>87</v>
      </c>
      <c r="B161" s="101" t="str">
        <f>IF('proje ve personel bilgileri'!A100&lt;&gt;0,('proje ve personel bilgileri'!A100)," ")</f>
        <v xml:space="preserve"> </v>
      </c>
      <c r="C161" s="105"/>
      <c r="D161" s="296"/>
      <c r="E161" s="296"/>
      <c r="F161" s="296"/>
      <c r="G161" s="296"/>
      <c r="H161" s="296"/>
      <c r="I161" s="296"/>
      <c r="J161" s="296"/>
      <c r="K161" s="104">
        <f t="shared" si="8"/>
        <v>0</v>
      </c>
    </row>
    <row r="162" spans="1:11" ht="15.75" customHeight="1" x14ac:dyDescent="0.25">
      <c r="A162" s="2">
        <v>88</v>
      </c>
      <c r="B162" s="101" t="str">
        <f>IF('proje ve personel bilgileri'!A101&lt;&gt;0,('proje ve personel bilgileri'!A101)," ")</f>
        <v xml:space="preserve"> </v>
      </c>
      <c r="C162" s="105"/>
      <c r="D162" s="296"/>
      <c r="E162" s="296"/>
      <c r="F162" s="296"/>
      <c r="G162" s="296"/>
      <c r="H162" s="296"/>
      <c r="I162" s="296"/>
      <c r="J162" s="296"/>
      <c r="K162" s="104">
        <f t="shared" si="8"/>
        <v>0</v>
      </c>
    </row>
    <row r="163" spans="1:11" ht="15.75" customHeight="1" x14ac:dyDescent="0.25">
      <c r="A163" s="1">
        <v>89</v>
      </c>
      <c r="B163" s="101" t="str">
        <f>IF('proje ve personel bilgileri'!A102&lt;&gt;0,('proje ve personel bilgileri'!A102)," ")</f>
        <v xml:space="preserve"> </v>
      </c>
      <c r="C163" s="105"/>
      <c r="D163" s="296"/>
      <c r="E163" s="296"/>
      <c r="F163" s="296"/>
      <c r="G163" s="296"/>
      <c r="H163" s="296"/>
      <c r="I163" s="296"/>
      <c r="J163" s="296"/>
      <c r="K163" s="104">
        <f t="shared" si="8"/>
        <v>0</v>
      </c>
    </row>
    <row r="164" spans="1:11" ht="15" customHeight="1" x14ac:dyDescent="0.25">
      <c r="A164" s="2">
        <v>90</v>
      </c>
      <c r="B164" s="101" t="str">
        <f>IF('proje ve personel bilgileri'!A103&lt;&gt;0,('proje ve personel bilgileri'!A103)," ")</f>
        <v xml:space="preserve"> </v>
      </c>
      <c r="C164" s="105"/>
      <c r="D164" s="296"/>
      <c r="E164" s="296"/>
      <c r="F164" s="296"/>
      <c r="G164" s="296"/>
      <c r="H164" s="296"/>
      <c r="I164" s="296"/>
      <c r="J164" s="296"/>
      <c r="K164" s="104">
        <f t="shared" si="8"/>
        <v>0</v>
      </c>
    </row>
    <row r="165" spans="1:11" ht="15.75" customHeight="1" x14ac:dyDescent="0.25">
      <c r="A165" s="341" t="s">
        <v>99</v>
      </c>
      <c r="B165" s="342"/>
      <c r="C165" s="7" t="str">
        <f t="shared" ref="C165:J165" si="9">IF($K$28&lt;&gt;0,SUM(C147:C164)," ")</f>
        <v xml:space="preserve"> </v>
      </c>
      <c r="D165" s="8" t="str">
        <f t="shared" si="9"/>
        <v xml:space="preserve"> </v>
      </c>
      <c r="E165" s="8" t="str">
        <f t="shared" si="9"/>
        <v xml:space="preserve"> </v>
      </c>
      <c r="F165" s="8" t="str">
        <f t="shared" si="9"/>
        <v xml:space="preserve"> </v>
      </c>
      <c r="G165" s="8" t="str">
        <f t="shared" si="9"/>
        <v xml:space="preserve"> </v>
      </c>
      <c r="H165" s="8" t="str">
        <f t="shared" si="9"/>
        <v xml:space="preserve"> </v>
      </c>
      <c r="I165" s="8" t="str">
        <f t="shared" si="9"/>
        <v xml:space="preserve"> </v>
      </c>
      <c r="J165" s="8" t="str">
        <f t="shared" si="9"/>
        <v xml:space="preserve"> </v>
      </c>
      <c r="K165" s="9">
        <f>SUM(K147:K164)+K131</f>
        <v>0</v>
      </c>
    </row>
    <row r="166" spans="1:11" ht="15" customHeight="1" x14ac:dyDescent="0.25">
      <c r="A166" s="300"/>
    </row>
    <row r="167" spans="1:11" ht="27" customHeight="1" x14ac:dyDescent="0.25">
      <c r="A167" s="332" t="s">
        <v>100</v>
      </c>
      <c r="B167" s="332"/>
      <c r="C167" s="332"/>
      <c r="D167" s="332"/>
      <c r="E167" s="332"/>
      <c r="F167" s="332"/>
      <c r="G167" s="332"/>
      <c r="H167" s="332"/>
      <c r="I167" s="332"/>
      <c r="J167" s="332"/>
      <c r="K167" s="332"/>
    </row>
    <row r="168" spans="1:11" ht="15" customHeight="1" x14ac:dyDescent="0.25">
      <c r="A168" s="51"/>
    </row>
    <row r="169" spans="1:11" ht="15" customHeight="1" x14ac:dyDescent="0.25">
      <c r="A169" s="298" t="s">
        <v>101</v>
      </c>
    </row>
    <row r="170" spans="1:11" ht="15" customHeight="1" x14ac:dyDescent="0.25">
      <c r="C170" s="298" t="s">
        <v>102</v>
      </c>
      <c r="E170" s="298" t="s">
        <v>103</v>
      </c>
    </row>
    <row r="172" spans="1:11" ht="15.75" customHeight="1" x14ac:dyDescent="0.25">
      <c r="A172" s="348" t="s">
        <v>85</v>
      </c>
      <c r="B172" s="348"/>
      <c r="C172" s="348"/>
      <c r="D172" s="348"/>
      <c r="E172" s="348"/>
      <c r="F172" s="348"/>
      <c r="G172" s="348"/>
      <c r="H172" s="348"/>
      <c r="I172" s="348"/>
      <c r="J172" s="348"/>
      <c r="K172" s="348"/>
    </row>
    <row r="173" spans="1:11" ht="15" customHeight="1" x14ac:dyDescent="0.25">
      <c r="A173" s="70"/>
      <c r="B173" s="70"/>
      <c r="C173" s="70"/>
      <c r="D173" s="70"/>
      <c r="E173" s="70"/>
      <c r="F173" s="78">
        <f>'proje ve personel bilgileri'!$B$5</f>
        <v>0</v>
      </c>
      <c r="G173" s="72">
        <f>IF('proje ve personel bilgileri'!$B$6=1,"/ Mart ayına aittir.",(IF('proje ve personel bilgileri'!$B$6=2,"/ Eylül ayına aittir.",0)))</f>
        <v>0</v>
      </c>
      <c r="H173" s="70"/>
      <c r="I173" s="70"/>
      <c r="J173" s="70"/>
      <c r="K173" s="70"/>
    </row>
    <row r="174" spans="1:11" ht="18.75" customHeight="1" x14ac:dyDescent="0.25">
      <c r="K174" s="4" t="s">
        <v>86</v>
      </c>
    </row>
    <row r="175" spans="1:11" ht="15.75" customHeight="1" x14ac:dyDescent="0.25">
      <c r="A175" s="349" t="s">
        <v>2</v>
      </c>
      <c r="B175" s="350"/>
      <c r="C175" s="351">
        <f>'proje ve personel bilgileri'!$B$2</f>
        <v>0</v>
      </c>
      <c r="D175" s="352"/>
      <c r="E175" s="352"/>
      <c r="F175" s="352"/>
      <c r="G175" s="352"/>
      <c r="H175" s="352"/>
      <c r="I175" s="352"/>
      <c r="J175" s="352"/>
      <c r="K175" s="353"/>
    </row>
    <row r="176" spans="1:11" ht="15.75" customHeight="1" x14ac:dyDescent="0.25">
      <c r="A176" s="354" t="s">
        <v>4</v>
      </c>
      <c r="B176" s="355"/>
      <c r="C176" s="356">
        <f>'proje ve personel bilgileri'!$B$3</f>
        <v>0</v>
      </c>
      <c r="D176" s="357"/>
      <c r="E176" s="357"/>
      <c r="F176" s="357"/>
      <c r="G176" s="357"/>
      <c r="H176" s="357"/>
      <c r="I176" s="357"/>
      <c r="J176" s="357"/>
      <c r="K176" s="358"/>
    </row>
    <row r="177" spans="1:11" ht="15" customHeight="1" x14ac:dyDescent="0.25">
      <c r="A177" s="343" t="s">
        <v>87</v>
      </c>
      <c r="B177" s="343" t="s">
        <v>15</v>
      </c>
      <c r="C177" s="343" t="s">
        <v>88</v>
      </c>
      <c r="D177" s="344" t="s">
        <v>89</v>
      </c>
      <c r="E177" s="346"/>
      <c r="F177" s="347"/>
      <c r="G177" s="343" t="s">
        <v>90</v>
      </c>
      <c r="H177" s="333" t="s">
        <v>91</v>
      </c>
      <c r="I177" s="333" t="s">
        <v>92</v>
      </c>
      <c r="J177" s="333" t="s">
        <v>93</v>
      </c>
      <c r="K177" s="336" t="s">
        <v>94</v>
      </c>
    </row>
    <row r="178" spans="1:11" ht="21.75" customHeight="1" x14ac:dyDescent="0.25">
      <c r="A178" s="338"/>
      <c r="B178" s="338"/>
      <c r="C178" s="338"/>
      <c r="D178" s="345"/>
      <c r="E178" s="339" t="s">
        <v>95</v>
      </c>
      <c r="F178" s="340"/>
      <c r="G178" s="338"/>
      <c r="H178" s="334"/>
      <c r="I178" s="334"/>
      <c r="J178" s="334"/>
      <c r="K178" s="337"/>
    </row>
    <row r="179" spans="1:11" ht="60.75" customHeight="1" x14ac:dyDescent="0.25">
      <c r="A179" s="338"/>
      <c r="B179" s="338"/>
      <c r="C179" s="338"/>
      <c r="D179" s="345"/>
      <c r="E179" s="5" t="s">
        <v>107</v>
      </c>
      <c r="F179" s="5" t="s">
        <v>97</v>
      </c>
      <c r="G179" s="338"/>
      <c r="H179" s="334"/>
      <c r="I179" s="335"/>
      <c r="J179" s="335"/>
      <c r="K179" s="338"/>
    </row>
    <row r="180" spans="1:11" ht="15.75" customHeight="1" x14ac:dyDescent="0.25">
      <c r="A180" s="338"/>
      <c r="B180" s="338"/>
      <c r="C180" s="338"/>
      <c r="D180" s="345"/>
      <c r="E180" s="6" t="s">
        <v>98</v>
      </c>
      <c r="F180" s="6" t="s">
        <v>98</v>
      </c>
      <c r="G180" s="294" t="s">
        <v>98</v>
      </c>
      <c r="H180" s="294" t="s">
        <v>98</v>
      </c>
      <c r="I180" s="297" t="s">
        <v>98</v>
      </c>
      <c r="J180" s="6" t="s">
        <v>98</v>
      </c>
      <c r="K180" s="338"/>
    </row>
    <row r="181" spans="1:11" ht="15.75" customHeight="1" x14ac:dyDescent="0.25">
      <c r="A181" s="1">
        <v>91</v>
      </c>
      <c r="B181" s="101" t="str">
        <f>IF('proje ve personel bilgileri'!A104&lt;&gt;0,('proje ve personel bilgileri'!A104)," ")</f>
        <v xml:space="preserve"> </v>
      </c>
      <c r="C181" s="102"/>
      <c r="D181" s="103"/>
      <c r="E181" s="103"/>
      <c r="F181" s="103"/>
      <c r="G181" s="103"/>
      <c r="H181" s="103"/>
      <c r="I181" s="103"/>
      <c r="J181" s="103"/>
      <c r="K181" s="104">
        <f t="shared" ref="K181:K198" si="10">IF(D181&lt;&gt;0,SUM(D181+E181+F181+G181-H181-I181-J181),0)</f>
        <v>0</v>
      </c>
    </row>
    <row r="182" spans="1:11" ht="15.75" customHeight="1" x14ac:dyDescent="0.25">
      <c r="A182" s="2">
        <v>92</v>
      </c>
      <c r="B182" s="101" t="str">
        <f>IF('proje ve personel bilgileri'!A105&lt;&gt;0,('proje ve personel bilgileri'!A105)," ")</f>
        <v xml:space="preserve"> </v>
      </c>
      <c r="C182" s="105"/>
      <c r="D182" s="296"/>
      <c r="E182" s="296"/>
      <c r="F182" s="296"/>
      <c r="G182" s="296"/>
      <c r="H182" s="296"/>
      <c r="I182" s="296"/>
      <c r="J182" s="296"/>
      <c r="K182" s="104">
        <f t="shared" si="10"/>
        <v>0</v>
      </c>
    </row>
    <row r="183" spans="1:11" ht="15.75" customHeight="1" x14ac:dyDescent="0.25">
      <c r="A183" s="1">
        <v>93</v>
      </c>
      <c r="B183" s="101" t="str">
        <f>IF('proje ve personel bilgileri'!A106&lt;&gt;0,('proje ve personel bilgileri'!A106)," ")</f>
        <v xml:space="preserve"> </v>
      </c>
      <c r="C183" s="105"/>
      <c r="D183" s="296"/>
      <c r="E183" s="296"/>
      <c r="F183" s="296"/>
      <c r="G183" s="296"/>
      <c r="H183" s="296"/>
      <c r="I183" s="296"/>
      <c r="J183" s="296"/>
      <c r="K183" s="104">
        <f t="shared" si="10"/>
        <v>0</v>
      </c>
    </row>
    <row r="184" spans="1:11" ht="15.75" customHeight="1" x14ac:dyDescent="0.25">
      <c r="A184" s="2">
        <v>94</v>
      </c>
      <c r="B184" s="101" t="str">
        <f>IF('proje ve personel bilgileri'!A107&lt;&gt;0,('proje ve personel bilgileri'!A107)," ")</f>
        <v xml:space="preserve"> </v>
      </c>
      <c r="C184" s="105"/>
      <c r="D184" s="296"/>
      <c r="E184" s="296"/>
      <c r="F184" s="296"/>
      <c r="G184" s="296"/>
      <c r="H184" s="296"/>
      <c r="I184" s="296"/>
      <c r="J184" s="296"/>
      <c r="K184" s="104">
        <f t="shared" si="10"/>
        <v>0</v>
      </c>
    </row>
    <row r="185" spans="1:11" ht="15.75" customHeight="1" x14ac:dyDescent="0.25">
      <c r="A185" s="1">
        <v>95</v>
      </c>
      <c r="B185" s="101" t="str">
        <f>IF('proje ve personel bilgileri'!A108&lt;&gt;0,('proje ve personel bilgileri'!A108)," ")</f>
        <v xml:space="preserve"> </v>
      </c>
      <c r="C185" s="105"/>
      <c r="D185" s="296"/>
      <c r="E185" s="296"/>
      <c r="F185" s="296"/>
      <c r="G185" s="296"/>
      <c r="H185" s="296"/>
      <c r="I185" s="296"/>
      <c r="J185" s="296"/>
      <c r="K185" s="104">
        <f t="shared" si="10"/>
        <v>0</v>
      </c>
    </row>
    <row r="186" spans="1:11" ht="15.75" customHeight="1" x14ac:dyDescent="0.25">
      <c r="A186" s="2">
        <v>96</v>
      </c>
      <c r="B186" s="101" t="str">
        <f>IF('proje ve personel bilgileri'!A109&lt;&gt;0,('proje ve personel bilgileri'!A109)," ")</f>
        <v xml:space="preserve"> </v>
      </c>
      <c r="C186" s="105"/>
      <c r="D186" s="296"/>
      <c r="E186" s="296"/>
      <c r="F186" s="296"/>
      <c r="G186" s="296"/>
      <c r="H186" s="296"/>
      <c r="I186" s="296"/>
      <c r="J186" s="296"/>
      <c r="K186" s="104">
        <f t="shared" si="10"/>
        <v>0</v>
      </c>
    </row>
    <row r="187" spans="1:11" ht="15.75" customHeight="1" x14ac:dyDescent="0.25">
      <c r="A187" s="1">
        <v>97</v>
      </c>
      <c r="B187" s="101" t="str">
        <f>IF('proje ve personel bilgileri'!A110&lt;&gt;0,('proje ve personel bilgileri'!A110)," ")</f>
        <v xml:space="preserve"> </v>
      </c>
      <c r="C187" s="105"/>
      <c r="D187" s="296"/>
      <c r="E187" s="296"/>
      <c r="F187" s="296"/>
      <c r="G187" s="296"/>
      <c r="H187" s="296"/>
      <c r="I187" s="296"/>
      <c r="J187" s="296"/>
      <c r="K187" s="104">
        <f t="shared" si="10"/>
        <v>0</v>
      </c>
    </row>
    <row r="188" spans="1:11" ht="15.75" customHeight="1" x14ac:dyDescent="0.25">
      <c r="A188" s="2">
        <v>98</v>
      </c>
      <c r="B188" s="101" t="str">
        <f>IF('proje ve personel bilgileri'!A111&lt;&gt;0,('proje ve personel bilgileri'!A111)," ")</f>
        <v xml:space="preserve"> </v>
      </c>
      <c r="C188" s="105"/>
      <c r="D188" s="296"/>
      <c r="E188" s="296"/>
      <c r="F188" s="296"/>
      <c r="G188" s="296"/>
      <c r="H188" s="296"/>
      <c r="I188" s="296"/>
      <c r="J188" s="296"/>
      <c r="K188" s="104">
        <f t="shared" si="10"/>
        <v>0</v>
      </c>
    </row>
    <row r="189" spans="1:11" ht="15.75" customHeight="1" x14ac:dyDescent="0.25">
      <c r="A189" s="1">
        <v>99</v>
      </c>
      <c r="B189" s="101" t="str">
        <f>IF('proje ve personel bilgileri'!A112&lt;&gt;0,('proje ve personel bilgileri'!A112)," ")</f>
        <v xml:space="preserve"> </v>
      </c>
      <c r="C189" s="105"/>
      <c r="D189" s="296"/>
      <c r="E189" s="296"/>
      <c r="F189" s="296"/>
      <c r="G189" s="296"/>
      <c r="H189" s="296"/>
      <c r="I189" s="296"/>
      <c r="J189" s="296"/>
      <c r="K189" s="104">
        <f t="shared" si="10"/>
        <v>0</v>
      </c>
    </row>
    <row r="190" spans="1:11" ht="15.75" customHeight="1" x14ac:dyDescent="0.25">
      <c r="A190" s="2">
        <v>100</v>
      </c>
      <c r="B190" s="101" t="str">
        <f>IF('proje ve personel bilgileri'!A113&lt;&gt;0,('proje ve personel bilgileri'!A113)," ")</f>
        <v xml:space="preserve"> </v>
      </c>
      <c r="C190" s="105"/>
      <c r="D190" s="296"/>
      <c r="E190" s="296"/>
      <c r="F190" s="296"/>
      <c r="G190" s="296"/>
      <c r="H190" s="296"/>
      <c r="I190" s="296"/>
      <c r="J190" s="296"/>
      <c r="K190" s="104">
        <f t="shared" si="10"/>
        <v>0</v>
      </c>
    </row>
    <row r="191" spans="1:11" ht="15.75" customHeight="1" x14ac:dyDescent="0.25">
      <c r="A191" s="1">
        <v>101</v>
      </c>
      <c r="B191" s="101" t="str">
        <f>IF('proje ve personel bilgileri'!A114&lt;&gt;0,('proje ve personel bilgileri'!A114)," ")</f>
        <v xml:space="preserve"> </v>
      </c>
      <c r="C191" s="105"/>
      <c r="D191" s="296"/>
      <c r="E191" s="296"/>
      <c r="F191" s="296"/>
      <c r="G191" s="296"/>
      <c r="H191" s="296"/>
      <c r="I191" s="296"/>
      <c r="J191" s="296"/>
      <c r="K191" s="104">
        <f t="shared" si="10"/>
        <v>0</v>
      </c>
    </row>
    <row r="192" spans="1:11" ht="15.75" customHeight="1" x14ac:dyDescent="0.25">
      <c r="A192" s="2">
        <v>102</v>
      </c>
      <c r="B192" s="101" t="str">
        <f>IF('proje ve personel bilgileri'!A115&lt;&gt;0,('proje ve personel bilgileri'!A115)," ")</f>
        <v xml:space="preserve"> </v>
      </c>
      <c r="C192" s="105"/>
      <c r="D192" s="296"/>
      <c r="E192" s="296"/>
      <c r="F192" s="296"/>
      <c r="G192" s="296"/>
      <c r="H192" s="296"/>
      <c r="I192" s="296"/>
      <c r="J192" s="296"/>
      <c r="K192" s="104">
        <f t="shared" si="10"/>
        <v>0</v>
      </c>
    </row>
    <row r="193" spans="1:11" ht="15.75" customHeight="1" x14ac:dyDescent="0.25">
      <c r="A193" s="1">
        <v>103</v>
      </c>
      <c r="B193" s="101" t="str">
        <f>IF('proje ve personel bilgileri'!A116&lt;&gt;0,('proje ve personel bilgileri'!A116)," ")</f>
        <v xml:space="preserve"> </v>
      </c>
      <c r="C193" s="105"/>
      <c r="D193" s="296"/>
      <c r="E193" s="296"/>
      <c r="F193" s="296"/>
      <c r="G193" s="296"/>
      <c r="H193" s="296"/>
      <c r="I193" s="296"/>
      <c r="J193" s="296"/>
      <c r="K193" s="104">
        <f t="shared" si="10"/>
        <v>0</v>
      </c>
    </row>
    <row r="194" spans="1:11" ht="15.75" customHeight="1" x14ac:dyDescent="0.25">
      <c r="A194" s="2">
        <v>104</v>
      </c>
      <c r="B194" s="101" t="str">
        <f>IF('proje ve personel bilgileri'!A117&lt;&gt;0,('proje ve personel bilgileri'!A117)," ")</f>
        <v xml:space="preserve"> </v>
      </c>
      <c r="C194" s="105"/>
      <c r="D194" s="296"/>
      <c r="E194" s="296"/>
      <c r="F194" s="296"/>
      <c r="G194" s="296"/>
      <c r="H194" s="296"/>
      <c r="I194" s="296"/>
      <c r="J194" s="296"/>
      <c r="K194" s="104">
        <f t="shared" si="10"/>
        <v>0</v>
      </c>
    </row>
    <row r="195" spans="1:11" ht="15.75" customHeight="1" x14ac:dyDescent="0.25">
      <c r="A195" s="1">
        <v>105</v>
      </c>
      <c r="B195" s="101" t="str">
        <f>IF('proje ve personel bilgileri'!A118&lt;&gt;0,('proje ve personel bilgileri'!A118)," ")</f>
        <v xml:space="preserve"> </v>
      </c>
      <c r="C195" s="105"/>
      <c r="D195" s="296"/>
      <c r="E195" s="296"/>
      <c r="F195" s="296"/>
      <c r="G195" s="296"/>
      <c r="H195" s="296"/>
      <c r="I195" s="296"/>
      <c r="J195" s="296"/>
      <c r="K195" s="104">
        <f t="shared" si="10"/>
        <v>0</v>
      </c>
    </row>
    <row r="196" spans="1:11" ht="15.75" customHeight="1" x14ac:dyDescent="0.25">
      <c r="A196" s="2">
        <v>106</v>
      </c>
      <c r="B196" s="101" t="str">
        <f>IF('proje ve personel bilgileri'!A119&lt;&gt;0,('proje ve personel bilgileri'!A119)," ")</f>
        <v xml:space="preserve"> </v>
      </c>
      <c r="C196" s="105"/>
      <c r="D196" s="296"/>
      <c r="E196" s="296"/>
      <c r="F196" s="296"/>
      <c r="G196" s="296"/>
      <c r="H196" s="296"/>
      <c r="I196" s="296"/>
      <c r="J196" s="296"/>
      <c r="K196" s="104">
        <f t="shared" si="10"/>
        <v>0</v>
      </c>
    </row>
    <row r="197" spans="1:11" ht="15.75" customHeight="1" x14ac:dyDescent="0.25">
      <c r="A197" s="1">
        <v>107</v>
      </c>
      <c r="B197" s="101" t="str">
        <f>IF('proje ve personel bilgileri'!A120&lt;&gt;0,('proje ve personel bilgileri'!A120)," ")</f>
        <v xml:space="preserve"> </v>
      </c>
      <c r="C197" s="105"/>
      <c r="D197" s="296"/>
      <c r="E197" s="296"/>
      <c r="F197" s="296"/>
      <c r="G197" s="296"/>
      <c r="H197" s="296"/>
      <c r="I197" s="296"/>
      <c r="J197" s="296"/>
      <c r="K197" s="104">
        <f t="shared" si="10"/>
        <v>0</v>
      </c>
    </row>
    <row r="198" spans="1:11" ht="15" customHeight="1" x14ac:dyDescent="0.25">
      <c r="A198" s="2">
        <v>108</v>
      </c>
      <c r="B198" s="101" t="str">
        <f>IF('proje ve personel bilgileri'!A121&lt;&gt;0,('proje ve personel bilgileri'!A121)," ")</f>
        <v xml:space="preserve"> </v>
      </c>
      <c r="C198" s="105"/>
      <c r="D198" s="296"/>
      <c r="E198" s="296"/>
      <c r="F198" s="296"/>
      <c r="G198" s="296"/>
      <c r="H198" s="296"/>
      <c r="I198" s="296"/>
      <c r="J198" s="296"/>
      <c r="K198" s="104">
        <f t="shared" si="10"/>
        <v>0</v>
      </c>
    </row>
    <row r="199" spans="1:11" ht="15.75" customHeight="1" x14ac:dyDescent="0.25">
      <c r="A199" s="341" t="s">
        <v>99</v>
      </c>
      <c r="B199" s="342"/>
      <c r="C199" s="7" t="str">
        <f t="shared" ref="C199:J199" si="11">IF($K$28&lt;&gt;0,SUM(C181:C198)," ")</f>
        <v xml:space="preserve"> </v>
      </c>
      <c r="D199" s="8" t="str">
        <f t="shared" si="11"/>
        <v xml:space="preserve"> </v>
      </c>
      <c r="E199" s="8" t="str">
        <f t="shared" si="11"/>
        <v xml:space="preserve"> </v>
      </c>
      <c r="F199" s="8" t="str">
        <f t="shared" si="11"/>
        <v xml:space="preserve"> </v>
      </c>
      <c r="G199" s="8" t="str">
        <f t="shared" si="11"/>
        <v xml:space="preserve"> </v>
      </c>
      <c r="H199" s="8" t="str">
        <f t="shared" si="11"/>
        <v xml:space="preserve"> </v>
      </c>
      <c r="I199" s="8" t="str">
        <f t="shared" si="11"/>
        <v xml:space="preserve"> </v>
      </c>
      <c r="J199" s="8" t="str">
        <f t="shared" si="11"/>
        <v xml:space="preserve"> </v>
      </c>
      <c r="K199" s="9">
        <f>SUM(K181:K198)+K165</f>
        <v>0</v>
      </c>
    </row>
    <row r="200" spans="1:11" ht="15" customHeight="1" x14ac:dyDescent="0.25">
      <c r="A200" s="300"/>
    </row>
    <row r="201" spans="1:11" ht="27" customHeight="1" x14ac:dyDescent="0.25">
      <c r="A201" s="332" t="s">
        <v>100</v>
      </c>
      <c r="B201" s="332"/>
      <c r="C201" s="332"/>
      <c r="D201" s="332"/>
      <c r="E201" s="332"/>
      <c r="F201" s="332"/>
      <c r="G201" s="332"/>
      <c r="H201" s="332"/>
      <c r="I201" s="332"/>
      <c r="J201" s="332"/>
      <c r="K201" s="332"/>
    </row>
    <row r="202" spans="1:11" ht="15" customHeight="1" x14ac:dyDescent="0.25">
      <c r="A202" s="51"/>
    </row>
    <row r="203" spans="1:11" ht="15" customHeight="1" x14ac:dyDescent="0.25">
      <c r="A203" s="298" t="s">
        <v>101</v>
      </c>
    </row>
    <row r="204" spans="1:11" ht="15" customHeight="1" x14ac:dyDescent="0.25">
      <c r="C204" s="298" t="s">
        <v>102</v>
      </c>
      <c r="E204" s="298" t="s">
        <v>103</v>
      </c>
    </row>
    <row r="206" spans="1:11" ht="15.75" customHeight="1" x14ac:dyDescent="0.25">
      <c r="A206" s="348" t="s">
        <v>85</v>
      </c>
      <c r="B206" s="348"/>
      <c r="C206" s="348"/>
      <c r="D206" s="348"/>
      <c r="E206" s="348"/>
      <c r="F206" s="348"/>
      <c r="G206" s="348"/>
      <c r="H206" s="348"/>
      <c r="I206" s="348"/>
      <c r="J206" s="348"/>
      <c r="K206" s="348"/>
    </row>
    <row r="207" spans="1:11" ht="15" customHeight="1" x14ac:dyDescent="0.25">
      <c r="A207" s="70"/>
      <c r="B207" s="70"/>
      <c r="C207" s="70"/>
      <c r="D207" s="70"/>
      <c r="E207" s="70"/>
      <c r="F207" s="78">
        <f>'proje ve personel bilgileri'!$B$5</f>
        <v>0</v>
      </c>
      <c r="G207" s="72">
        <f>IF('proje ve personel bilgileri'!$B$6=1,"/ Mart ayına aittir.",(IF('proje ve personel bilgileri'!$B$6=2,"/ Eylül ayına aittir.",0)))</f>
        <v>0</v>
      </c>
      <c r="H207" s="70"/>
      <c r="I207" s="70"/>
      <c r="J207" s="70"/>
      <c r="K207" s="70"/>
    </row>
    <row r="208" spans="1:11" ht="18.75" customHeight="1" x14ac:dyDescent="0.25">
      <c r="K208" s="4" t="s">
        <v>86</v>
      </c>
    </row>
    <row r="209" spans="1:11" ht="15.75" customHeight="1" x14ac:dyDescent="0.25">
      <c r="A209" s="349" t="s">
        <v>2</v>
      </c>
      <c r="B209" s="350"/>
      <c r="C209" s="351">
        <f>'proje ve personel bilgileri'!$B$2</f>
        <v>0</v>
      </c>
      <c r="D209" s="352"/>
      <c r="E209" s="352"/>
      <c r="F209" s="352"/>
      <c r="G209" s="352"/>
      <c r="H209" s="352"/>
      <c r="I209" s="352"/>
      <c r="J209" s="352"/>
      <c r="K209" s="353"/>
    </row>
    <row r="210" spans="1:11" ht="15.75" customHeight="1" x14ac:dyDescent="0.25">
      <c r="A210" s="354" t="s">
        <v>4</v>
      </c>
      <c r="B210" s="355"/>
      <c r="C210" s="356">
        <f>'proje ve personel bilgileri'!$B$3</f>
        <v>0</v>
      </c>
      <c r="D210" s="357"/>
      <c r="E210" s="357"/>
      <c r="F210" s="357"/>
      <c r="G210" s="357"/>
      <c r="H210" s="357"/>
      <c r="I210" s="357"/>
      <c r="J210" s="357"/>
      <c r="K210" s="358"/>
    </row>
    <row r="211" spans="1:11" ht="15" customHeight="1" x14ac:dyDescent="0.25">
      <c r="A211" s="343" t="s">
        <v>87</v>
      </c>
      <c r="B211" s="343" t="s">
        <v>15</v>
      </c>
      <c r="C211" s="343" t="s">
        <v>88</v>
      </c>
      <c r="D211" s="344" t="s">
        <v>89</v>
      </c>
      <c r="E211" s="346"/>
      <c r="F211" s="347"/>
      <c r="G211" s="343" t="s">
        <v>90</v>
      </c>
      <c r="H211" s="333" t="s">
        <v>91</v>
      </c>
      <c r="I211" s="333" t="s">
        <v>92</v>
      </c>
      <c r="J211" s="333" t="s">
        <v>93</v>
      </c>
      <c r="K211" s="336" t="s">
        <v>94</v>
      </c>
    </row>
    <row r="212" spans="1:11" ht="21.75" customHeight="1" x14ac:dyDescent="0.25">
      <c r="A212" s="338"/>
      <c r="B212" s="338"/>
      <c r="C212" s="338"/>
      <c r="D212" s="345"/>
      <c r="E212" s="339" t="s">
        <v>95</v>
      </c>
      <c r="F212" s="340"/>
      <c r="G212" s="338"/>
      <c r="H212" s="334"/>
      <c r="I212" s="334"/>
      <c r="J212" s="334"/>
      <c r="K212" s="337"/>
    </row>
    <row r="213" spans="1:11" ht="60.75" customHeight="1" x14ac:dyDescent="0.25">
      <c r="A213" s="338"/>
      <c r="B213" s="338"/>
      <c r="C213" s="338"/>
      <c r="D213" s="345"/>
      <c r="E213" s="5" t="s">
        <v>107</v>
      </c>
      <c r="F213" s="5" t="s">
        <v>97</v>
      </c>
      <c r="G213" s="338"/>
      <c r="H213" s="334"/>
      <c r="I213" s="335"/>
      <c r="J213" s="335"/>
      <c r="K213" s="338"/>
    </row>
    <row r="214" spans="1:11" ht="15.75" customHeight="1" x14ac:dyDescent="0.25">
      <c r="A214" s="338"/>
      <c r="B214" s="338"/>
      <c r="C214" s="338"/>
      <c r="D214" s="345"/>
      <c r="E214" s="6" t="s">
        <v>98</v>
      </c>
      <c r="F214" s="6" t="s">
        <v>98</v>
      </c>
      <c r="G214" s="294" t="s">
        <v>98</v>
      </c>
      <c r="H214" s="294" t="s">
        <v>98</v>
      </c>
      <c r="I214" s="297" t="s">
        <v>98</v>
      </c>
      <c r="J214" s="6" t="s">
        <v>98</v>
      </c>
      <c r="K214" s="338"/>
    </row>
    <row r="215" spans="1:11" ht="15.75" customHeight="1" x14ac:dyDescent="0.25">
      <c r="A215" s="1">
        <v>109</v>
      </c>
      <c r="B215" s="101" t="str">
        <f>IF('proje ve personel bilgileri'!A122&lt;&gt;0,('proje ve personel bilgileri'!A122)," ")</f>
        <v xml:space="preserve"> </v>
      </c>
      <c r="C215" s="102"/>
      <c r="D215" s="103"/>
      <c r="E215" s="103"/>
      <c r="F215" s="103"/>
      <c r="G215" s="103"/>
      <c r="H215" s="103"/>
      <c r="I215" s="103"/>
      <c r="J215" s="103"/>
      <c r="K215" s="104">
        <f t="shared" ref="K215:K232" si="12">IF(D215&lt;&gt;0,SUM(D215+E215+F215+G215-H215-I215-J215),0)</f>
        <v>0</v>
      </c>
    </row>
    <row r="216" spans="1:11" ht="15.75" customHeight="1" x14ac:dyDescent="0.25">
      <c r="A216" s="2">
        <v>110</v>
      </c>
      <c r="B216" s="101" t="str">
        <f>IF('proje ve personel bilgileri'!A123&lt;&gt;0,('proje ve personel bilgileri'!A123)," ")</f>
        <v xml:space="preserve"> </v>
      </c>
      <c r="C216" s="105"/>
      <c r="D216" s="296"/>
      <c r="E216" s="296"/>
      <c r="F216" s="296"/>
      <c r="G216" s="296"/>
      <c r="H216" s="296"/>
      <c r="I216" s="296"/>
      <c r="J216" s="296"/>
      <c r="K216" s="104">
        <f t="shared" si="12"/>
        <v>0</v>
      </c>
    </row>
    <row r="217" spans="1:11" ht="15.75" customHeight="1" x14ac:dyDescent="0.25">
      <c r="A217" s="1">
        <v>111</v>
      </c>
      <c r="B217" s="101" t="str">
        <f>IF('proje ve personel bilgileri'!A124&lt;&gt;0,('proje ve personel bilgileri'!A124)," ")</f>
        <v xml:space="preserve"> </v>
      </c>
      <c r="C217" s="105"/>
      <c r="D217" s="296"/>
      <c r="E217" s="296"/>
      <c r="F217" s="296"/>
      <c r="G217" s="296"/>
      <c r="H217" s="296"/>
      <c r="I217" s="296"/>
      <c r="J217" s="296"/>
      <c r="K217" s="104">
        <f t="shared" si="12"/>
        <v>0</v>
      </c>
    </row>
    <row r="218" spans="1:11" ht="15.75" customHeight="1" x14ac:dyDescent="0.25">
      <c r="A218" s="2">
        <v>112</v>
      </c>
      <c r="B218" s="101" t="str">
        <f>IF('proje ve personel bilgileri'!A125&lt;&gt;0,('proje ve personel bilgileri'!A125)," ")</f>
        <v xml:space="preserve"> </v>
      </c>
      <c r="C218" s="105"/>
      <c r="D218" s="296"/>
      <c r="E218" s="296"/>
      <c r="F218" s="296"/>
      <c r="G218" s="296"/>
      <c r="H218" s="296"/>
      <c r="I218" s="296"/>
      <c r="J218" s="296"/>
      <c r="K218" s="104">
        <f t="shared" si="12"/>
        <v>0</v>
      </c>
    </row>
    <row r="219" spans="1:11" ht="15.75" customHeight="1" x14ac:dyDescent="0.25">
      <c r="A219" s="1">
        <v>113</v>
      </c>
      <c r="B219" s="101" t="str">
        <f>IF('proje ve personel bilgileri'!A126&lt;&gt;0,('proje ve personel bilgileri'!A126)," ")</f>
        <v xml:space="preserve"> </v>
      </c>
      <c r="C219" s="105"/>
      <c r="D219" s="296"/>
      <c r="E219" s="296"/>
      <c r="F219" s="296"/>
      <c r="G219" s="296"/>
      <c r="H219" s="296"/>
      <c r="I219" s="296"/>
      <c r="J219" s="296"/>
      <c r="K219" s="104">
        <f t="shared" si="12"/>
        <v>0</v>
      </c>
    </row>
    <row r="220" spans="1:11" ht="15.75" customHeight="1" x14ac:dyDescent="0.25">
      <c r="A220" s="2">
        <v>114</v>
      </c>
      <c r="B220" s="101" t="str">
        <f>IF('proje ve personel bilgileri'!A127&lt;&gt;0,('proje ve personel bilgileri'!A127)," ")</f>
        <v xml:space="preserve"> </v>
      </c>
      <c r="C220" s="105"/>
      <c r="D220" s="296"/>
      <c r="E220" s="296"/>
      <c r="F220" s="296"/>
      <c r="G220" s="296"/>
      <c r="H220" s="296"/>
      <c r="I220" s="296"/>
      <c r="J220" s="296"/>
      <c r="K220" s="104">
        <f t="shared" si="12"/>
        <v>0</v>
      </c>
    </row>
    <row r="221" spans="1:11" ht="15.75" customHeight="1" x14ac:dyDescent="0.25">
      <c r="A221" s="1">
        <v>115</v>
      </c>
      <c r="B221" s="101" t="str">
        <f>IF('proje ve personel bilgileri'!A128&lt;&gt;0,('proje ve personel bilgileri'!A128)," ")</f>
        <v xml:space="preserve"> </v>
      </c>
      <c r="C221" s="105"/>
      <c r="D221" s="296"/>
      <c r="E221" s="296"/>
      <c r="F221" s="296"/>
      <c r="G221" s="296"/>
      <c r="H221" s="296"/>
      <c r="I221" s="296"/>
      <c r="J221" s="296"/>
      <c r="K221" s="104">
        <f t="shared" si="12"/>
        <v>0</v>
      </c>
    </row>
    <row r="222" spans="1:11" ht="15.75" customHeight="1" x14ac:dyDescent="0.25">
      <c r="A222" s="2">
        <v>116</v>
      </c>
      <c r="B222" s="101" t="str">
        <f>IF('proje ve personel bilgileri'!A129&lt;&gt;0,('proje ve personel bilgileri'!A129)," ")</f>
        <v xml:space="preserve"> </v>
      </c>
      <c r="C222" s="105"/>
      <c r="D222" s="296"/>
      <c r="E222" s="296"/>
      <c r="F222" s="296"/>
      <c r="G222" s="296"/>
      <c r="H222" s="296"/>
      <c r="I222" s="296"/>
      <c r="J222" s="296"/>
      <c r="K222" s="104">
        <f t="shared" si="12"/>
        <v>0</v>
      </c>
    </row>
    <row r="223" spans="1:11" ht="15.75" customHeight="1" x14ac:dyDescent="0.25">
      <c r="A223" s="1">
        <v>117</v>
      </c>
      <c r="B223" s="101" t="str">
        <f>IF('proje ve personel bilgileri'!A130&lt;&gt;0,('proje ve personel bilgileri'!A130)," ")</f>
        <v xml:space="preserve"> </v>
      </c>
      <c r="C223" s="105"/>
      <c r="D223" s="296"/>
      <c r="E223" s="296"/>
      <c r="F223" s="296"/>
      <c r="G223" s="296"/>
      <c r="H223" s="296"/>
      <c r="I223" s="296"/>
      <c r="J223" s="296"/>
      <c r="K223" s="104">
        <f t="shared" si="12"/>
        <v>0</v>
      </c>
    </row>
    <row r="224" spans="1:11" ht="15.75" customHeight="1" x14ac:dyDescent="0.25">
      <c r="A224" s="2">
        <v>118</v>
      </c>
      <c r="B224" s="101" t="str">
        <f>IF('proje ve personel bilgileri'!A131&lt;&gt;0,('proje ve personel bilgileri'!A131)," ")</f>
        <v xml:space="preserve"> </v>
      </c>
      <c r="C224" s="105"/>
      <c r="D224" s="296"/>
      <c r="E224" s="296"/>
      <c r="F224" s="296"/>
      <c r="G224" s="296"/>
      <c r="H224" s="296"/>
      <c r="I224" s="296"/>
      <c r="J224" s="296"/>
      <c r="K224" s="104">
        <f t="shared" si="12"/>
        <v>0</v>
      </c>
    </row>
    <row r="225" spans="1:11" ht="15.75" customHeight="1" x14ac:dyDescent="0.25">
      <c r="A225" s="1">
        <v>119</v>
      </c>
      <c r="B225" s="101" t="str">
        <f>IF('proje ve personel bilgileri'!A132&lt;&gt;0,('proje ve personel bilgileri'!A132)," ")</f>
        <v xml:space="preserve"> </v>
      </c>
      <c r="C225" s="105"/>
      <c r="D225" s="296"/>
      <c r="E225" s="296"/>
      <c r="F225" s="296"/>
      <c r="G225" s="296"/>
      <c r="H225" s="296"/>
      <c r="I225" s="296"/>
      <c r="J225" s="296"/>
      <c r="K225" s="104">
        <f t="shared" si="12"/>
        <v>0</v>
      </c>
    </row>
    <row r="226" spans="1:11" ht="15.75" customHeight="1" x14ac:dyDescent="0.25">
      <c r="A226" s="2">
        <v>120</v>
      </c>
      <c r="B226" s="101" t="str">
        <f>IF('proje ve personel bilgileri'!A133&lt;&gt;0,('proje ve personel bilgileri'!A133)," ")</f>
        <v xml:space="preserve"> </v>
      </c>
      <c r="C226" s="105"/>
      <c r="D226" s="296"/>
      <c r="E226" s="296"/>
      <c r="F226" s="296"/>
      <c r="G226" s="296"/>
      <c r="H226" s="296"/>
      <c r="I226" s="296"/>
      <c r="J226" s="296"/>
      <c r="K226" s="104">
        <f t="shared" si="12"/>
        <v>0</v>
      </c>
    </row>
    <row r="227" spans="1:11" ht="15.75" customHeight="1" x14ac:dyDescent="0.25">
      <c r="A227" s="1">
        <v>121</v>
      </c>
      <c r="B227" s="101" t="str">
        <f>IF('proje ve personel bilgileri'!A134&lt;&gt;0,('proje ve personel bilgileri'!A134)," ")</f>
        <v xml:space="preserve"> </v>
      </c>
      <c r="C227" s="105"/>
      <c r="D227" s="296"/>
      <c r="E227" s="296"/>
      <c r="F227" s="296"/>
      <c r="G227" s="296"/>
      <c r="H227" s="296"/>
      <c r="I227" s="296"/>
      <c r="J227" s="296"/>
      <c r="K227" s="104">
        <f t="shared" si="12"/>
        <v>0</v>
      </c>
    </row>
    <row r="228" spans="1:11" ht="15.75" customHeight="1" x14ac:dyDescent="0.25">
      <c r="A228" s="2">
        <v>122</v>
      </c>
      <c r="B228" s="101" t="str">
        <f>IF('proje ve personel bilgileri'!A135&lt;&gt;0,('proje ve personel bilgileri'!A135)," ")</f>
        <v xml:space="preserve"> </v>
      </c>
      <c r="C228" s="105"/>
      <c r="D228" s="296"/>
      <c r="E228" s="296"/>
      <c r="F228" s="296"/>
      <c r="G228" s="296"/>
      <c r="H228" s="296"/>
      <c r="I228" s="296"/>
      <c r="J228" s="296"/>
      <c r="K228" s="104">
        <f t="shared" si="12"/>
        <v>0</v>
      </c>
    </row>
    <row r="229" spans="1:11" ht="15.75" customHeight="1" x14ac:dyDescent="0.25">
      <c r="A229" s="1">
        <v>123</v>
      </c>
      <c r="B229" s="101" t="str">
        <f>IF('proje ve personel bilgileri'!A136&lt;&gt;0,('proje ve personel bilgileri'!A136)," ")</f>
        <v xml:space="preserve"> </v>
      </c>
      <c r="C229" s="105"/>
      <c r="D229" s="296"/>
      <c r="E229" s="296"/>
      <c r="F229" s="296"/>
      <c r="G229" s="296"/>
      <c r="H229" s="296"/>
      <c r="I229" s="296"/>
      <c r="J229" s="296"/>
      <c r="K229" s="104">
        <f t="shared" si="12"/>
        <v>0</v>
      </c>
    </row>
    <row r="230" spans="1:11" ht="15.75" customHeight="1" x14ac:dyDescent="0.25">
      <c r="A230" s="2">
        <v>124</v>
      </c>
      <c r="B230" s="101" t="str">
        <f>IF('proje ve personel bilgileri'!A137&lt;&gt;0,('proje ve personel bilgileri'!A137)," ")</f>
        <v xml:space="preserve"> </v>
      </c>
      <c r="C230" s="105"/>
      <c r="D230" s="296"/>
      <c r="E230" s="296"/>
      <c r="F230" s="296"/>
      <c r="G230" s="296"/>
      <c r="H230" s="296"/>
      <c r="I230" s="296"/>
      <c r="J230" s="296"/>
      <c r="K230" s="104">
        <f t="shared" si="12"/>
        <v>0</v>
      </c>
    </row>
    <row r="231" spans="1:11" ht="15.75" customHeight="1" x14ac:dyDescent="0.25">
      <c r="A231" s="1">
        <v>125</v>
      </c>
      <c r="B231" s="101" t="str">
        <f>IF('proje ve personel bilgileri'!A138&lt;&gt;0,('proje ve personel bilgileri'!A138)," ")</f>
        <v xml:space="preserve"> </v>
      </c>
      <c r="C231" s="105"/>
      <c r="D231" s="296"/>
      <c r="E231" s="296"/>
      <c r="F231" s="296"/>
      <c r="G231" s="296"/>
      <c r="H231" s="296"/>
      <c r="I231" s="296"/>
      <c r="J231" s="296"/>
      <c r="K231" s="104">
        <f t="shared" si="12"/>
        <v>0</v>
      </c>
    </row>
    <row r="232" spans="1:11" ht="15" customHeight="1" x14ac:dyDescent="0.25">
      <c r="A232" s="2">
        <v>126</v>
      </c>
      <c r="B232" s="101" t="str">
        <f>IF('proje ve personel bilgileri'!A139&lt;&gt;0,('proje ve personel bilgileri'!A139)," ")</f>
        <v xml:space="preserve"> </v>
      </c>
      <c r="C232" s="105"/>
      <c r="D232" s="296"/>
      <c r="E232" s="296"/>
      <c r="F232" s="296"/>
      <c r="G232" s="296"/>
      <c r="H232" s="296"/>
      <c r="I232" s="296"/>
      <c r="J232" s="296"/>
      <c r="K232" s="104">
        <f t="shared" si="12"/>
        <v>0</v>
      </c>
    </row>
    <row r="233" spans="1:11" ht="15.75" customHeight="1" x14ac:dyDescent="0.25">
      <c r="A233" s="341" t="s">
        <v>99</v>
      </c>
      <c r="B233" s="342"/>
      <c r="C233" s="7" t="str">
        <f t="shared" ref="C233:J233" si="13">IF($K$28&lt;&gt;0,SUM(C215:C232)," ")</f>
        <v xml:space="preserve"> </v>
      </c>
      <c r="D233" s="8" t="str">
        <f t="shared" si="13"/>
        <v xml:space="preserve"> </v>
      </c>
      <c r="E233" s="8" t="str">
        <f t="shared" si="13"/>
        <v xml:space="preserve"> </v>
      </c>
      <c r="F233" s="8" t="str">
        <f t="shared" si="13"/>
        <v xml:space="preserve"> </v>
      </c>
      <c r="G233" s="8" t="str">
        <f t="shared" si="13"/>
        <v xml:space="preserve"> </v>
      </c>
      <c r="H233" s="8" t="str">
        <f t="shared" si="13"/>
        <v xml:space="preserve"> </v>
      </c>
      <c r="I233" s="8" t="str">
        <f t="shared" si="13"/>
        <v xml:space="preserve"> </v>
      </c>
      <c r="J233" s="8" t="str">
        <f t="shared" si="13"/>
        <v xml:space="preserve"> </v>
      </c>
      <c r="K233" s="9">
        <f>SUM(K215:K232)+K199</f>
        <v>0</v>
      </c>
    </row>
    <row r="234" spans="1:11" ht="15" customHeight="1" x14ac:dyDescent="0.25">
      <c r="A234" s="300"/>
    </row>
    <row r="235" spans="1:11" ht="23.25" customHeight="1" x14ac:dyDescent="0.25">
      <c r="A235" s="332" t="s">
        <v>100</v>
      </c>
      <c r="B235" s="332"/>
      <c r="C235" s="332"/>
      <c r="D235" s="332"/>
      <c r="E235" s="332"/>
      <c r="F235" s="332"/>
      <c r="G235" s="332"/>
      <c r="H235" s="332"/>
      <c r="I235" s="332"/>
      <c r="J235" s="332"/>
      <c r="K235" s="332"/>
    </row>
    <row r="236" spans="1:11" ht="15" customHeight="1" x14ac:dyDescent="0.25">
      <c r="A236" s="51"/>
    </row>
    <row r="237" spans="1:11" ht="15" customHeight="1" x14ac:dyDescent="0.25">
      <c r="A237" s="298" t="s">
        <v>101</v>
      </c>
    </row>
    <row r="238" spans="1:11" ht="15" customHeight="1" x14ac:dyDescent="0.25">
      <c r="C238" s="298" t="s">
        <v>102</v>
      </c>
      <c r="E238" s="298" t="s">
        <v>103</v>
      </c>
    </row>
    <row r="240" spans="1:11" ht="15.75" customHeight="1" x14ac:dyDescent="0.25">
      <c r="A240" s="348" t="s">
        <v>85</v>
      </c>
      <c r="B240" s="348"/>
      <c r="C240" s="348"/>
      <c r="D240" s="348"/>
      <c r="E240" s="348"/>
      <c r="F240" s="348"/>
      <c r="G240" s="348"/>
      <c r="H240" s="348"/>
      <c r="I240" s="348"/>
      <c r="J240" s="348"/>
      <c r="K240" s="348"/>
    </row>
    <row r="241" spans="1:11" ht="15" customHeight="1" x14ac:dyDescent="0.25">
      <c r="A241" s="70"/>
      <c r="B241" s="70"/>
      <c r="C241" s="70"/>
      <c r="D241" s="70"/>
      <c r="E241" s="70"/>
      <c r="F241" s="78">
        <f>'proje ve personel bilgileri'!$B$5</f>
        <v>0</v>
      </c>
      <c r="G241" s="72">
        <f>IF('proje ve personel bilgileri'!$B$6=1,"/ Mart ayına aittir.",(IF('proje ve personel bilgileri'!$B$6=2,"/ Eylül ayına aittir.",0)))</f>
        <v>0</v>
      </c>
      <c r="H241" s="70"/>
      <c r="I241" s="70"/>
      <c r="J241" s="70"/>
      <c r="K241" s="70"/>
    </row>
    <row r="242" spans="1:11" ht="18.75" customHeight="1" x14ac:dyDescent="0.25">
      <c r="K242" s="4" t="s">
        <v>86</v>
      </c>
    </row>
    <row r="243" spans="1:11" ht="15.75" customHeight="1" x14ac:dyDescent="0.25">
      <c r="A243" s="349" t="s">
        <v>2</v>
      </c>
      <c r="B243" s="350"/>
      <c r="C243" s="351">
        <f>'proje ve personel bilgileri'!$B$2</f>
        <v>0</v>
      </c>
      <c r="D243" s="352"/>
      <c r="E243" s="352"/>
      <c r="F243" s="352"/>
      <c r="G243" s="352"/>
      <c r="H243" s="352"/>
      <c r="I243" s="352"/>
      <c r="J243" s="352"/>
      <c r="K243" s="353"/>
    </row>
    <row r="244" spans="1:11" ht="15.75" customHeight="1" x14ac:dyDescent="0.25">
      <c r="A244" s="354" t="s">
        <v>4</v>
      </c>
      <c r="B244" s="355"/>
      <c r="C244" s="356">
        <f>'proje ve personel bilgileri'!$B$3</f>
        <v>0</v>
      </c>
      <c r="D244" s="357"/>
      <c r="E244" s="357"/>
      <c r="F244" s="357"/>
      <c r="G244" s="357"/>
      <c r="H244" s="357"/>
      <c r="I244" s="357"/>
      <c r="J244" s="357"/>
      <c r="K244" s="358"/>
    </row>
    <row r="245" spans="1:11" ht="15" customHeight="1" x14ac:dyDescent="0.25">
      <c r="A245" s="343" t="s">
        <v>87</v>
      </c>
      <c r="B245" s="343" t="s">
        <v>15</v>
      </c>
      <c r="C245" s="343" t="s">
        <v>88</v>
      </c>
      <c r="D245" s="344" t="s">
        <v>89</v>
      </c>
      <c r="E245" s="346"/>
      <c r="F245" s="347"/>
      <c r="G245" s="343" t="s">
        <v>90</v>
      </c>
      <c r="H245" s="333" t="s">
        <v>91</v>
      </c>
      <c r="I245" s="333" t="s">
        <v>92</v>
      </c>
      <c r="J245" s="333" t="s">
        <v>93</v>
      </c>
      <c r="K245" s="336" t="s">
        <v>94</v>
      </c>
    </row>
    <row r="246" spans="1:11" ht="21" customHeight="1" x14ac:dyDescent="0.25">
      <c r="A246" s="338"/>
      <c r="B246" s="338"/>
      <c r="C246" s="338"/>
      <c r="D246" s="345"/>
      <c r="E246" s="339" t="s">
        <v>95</v>
      </c>
      <c r="F246" s="340"/>
      <c r="G246" s="338"/>
      <c r="H246" s="334"/>
      <c r="I246" s="334"/>
      <c r="J246" s="334"/>
      <c r="K246" s="337"/>
    </row>
    <row r="247" spans="1:11" ht="60.75" customHeight="1" x14ac:dyDescent="0.25">
      <c r="A247" s="338"/>
      <c r="B247" s="338"/>
      <c r="C247" s="338"/>
      <c r="D247" s="345"/>
      <c r="E247" s="5" t="s">
        <v>107</v>
      </c>
      <c r="F247" s="5" t="s">
        <v>97</v>
      </c>
      <c r="G247" s="338"/>
      <c r="H247" s="334"/>
      <c r="I247" s="335"/>
      <c r="J247" s="335"/>
      <c r="K247" s="338"/>
    </row>
    <row r="248" spans="1:11" ht="15.75" customHeight="1" x14ac:dyDescent="0.25">
      <c r="A248" s="338"/>
      <c r="B248" s="338"/>
      <c r="C248" s="338"/>
      <c r="D248" s="345"/>
      <c r="E248" s="6" t="s">
        <v>98</v>
      </c>
      <c r="F248" s="6" t="s">
        <v>98</v>
      </c>
      <c r="G248" s="294" t="s">
        <v>98</v>
      </c>
      <c r="H248" s="294" t="s">
        <v>98</v>
      </c>
      <c r="I248" s="297" t="s">
        <v>98</v>
      </c>
      <c r="J248" s="6" t="s">
        <v>98</v>
      </c>
      <c r="K248" s="338"/>
    </row>
    <row r="249" spans="1:11" ht="15.75" customHeight="1" x14ac:dyDescent="0.25">
      <c r="A249" s="1">
        <v>127</v>
      </c>
      <c r="B249" s="101" t="str">
        <f>IF('proje ve personel bilgileri'!A140&lt;&gt;0,('proje ve personel bilgileri'!A140)," ")</f>
        <v xml:space="preserve"> </v>
      </c>
      <c r="C249" s="102"/>
      <c r="D249" s="103"/>
      <c r="E249" s="103"/>
      <c r="F249" s="103"/>
      <c r="G249" s="103"/>
      <c r="H249" s="103"/>
      <c r="I249" s="103"/>
      <c r="J249" s="103"/>
      <c r="K249" s="104">
        <f t="shared" ref="K249:K266" si="14">IF(D249&lt;&gt;0,SUM(D249+E249+F249+G249-H249-I249-J249),0)</f>
        <v>0</v>
      </c>
    </row>
    <row r="250" spans="1:11" ht="15.75" customHeight="1" x14ac:dyDescent="0.25">
      <c r="A250" s="2">
        <v>128</v>
      </c>
      <c r="B250" s="101" t="str">
        <f>IF('proje ve personel bilgileri'!A141&lt;&gt;0,('proje ve personel bilgileri'!A141)," ")</f>
        <v xml:space="preserve"> </v>
      </c>
      <c r="C250" s="105"/>
      <c r="D250" s="296"/>
      <c r="E250" s="296"/>
      <c r="F250" s="296"/>
      <c r="G250" s="296"/>
      <c r="H250" s="296"/>
      <c r="I250" s="296"/>
      <c r="J250" s="296"/>
      <c r="K250" s="104">
        <f t="shared" si="14"/>
        <v>0</v>
      </c>
    </row>
    <row r="251" spans="1:11" ht="15.75" customHeight="1" x14ac:dyDescent="0.25">
      <c r="A251" s="1">
        <v>129</v>
      </c>
      <c r="B251" s="101" t="str">
        <f>IF('proje ve personel bilgileri'!A142&lt;&gt;0,('proje ve personel bilgileri'!A142)," ")</f>
        <v xml:space="preserve"> </v>
      </c>
      <c r="C251" s="105"/>
      <c r="D251" s="296"/>
      <c r="E251" s="296"/>
      <c r="F251" s="296"/>
      <c r="G251" s="296"/>
      <c r="H251" s="296"/>
      <c r="I251" s="296"/>
      <c r="J251" s="296"/>
      <c r="K251" s="104">
        <f t="shared" si="14"/>
        <v>0</v>
      </c>
    </row>
    <row r="252" spans="1:11" ht="15.75" customHeight="1" x14ac:dyDescent="0.25">
      <c r="A252" s="2">
        <v>130</v>
      </c>
      <c r="B252" s="101" t="str">
        <f>IF('proje ve personel bilgileri'!A143&lt;&gt;0,('proje ve personel bilgileri'!A143)," ")</f>
        <v xml:space="preserve"> </v>
      </c>
      <c r="C252" s="105"/>
      <c r="D252" s="296"/>
      <c r="E252" s="296"/>
      <c r="F252" s="296"/>
      <c r="G252" s="296"/>
      <c r="H252" s="296"/>
      <c r="I252" s="296"/>
      <c r="J252" s="296"/>
      <c r="K252" s="104">
        <f t="shared" si="14"/>
        <v>0</v>
      </c>
    </row>
    <row r="253" spans="1:11" ht="15.75" customHeight="1" x14ac:dyDescent="0.25">
      <c r="A253" s="1">
        <v>131</v>
      </c>
      <c r="B253" s="101" t="str">
        <f>IF('proje ve personel bilgileri'!A144&lt;&gt;0,('proje ve personel bilgileri'!A144)," ")</f>
        <v xml:space="preserve"> </v>
      </c>
      <c r="C253" s="105"/>
      <c r="D253" s="296"/>
      <c r="E253" s="296"/>
      <c r="F253" s="296"/>
      <c r="G253" s="296"/>
      <c r="H253" s="296"/>
      <c r="I253" s="296"/>
      <c r="J253" s="296"/>
      <c r="K253" s="104">
        <f t="shared" si="14"/>
        <v>0</v>
      </c>
    </row>
    <row r="254" spans="1:11" ht="15.75" customHeight="1" x14ac:dyDescent="0.25">
      <c r="A254" s="2">
        <v>132</v>
      </c>
      <c r="B254" s="101" t="str">
        <f>IF('proje ve personel bilgileri'!A145&lt;&gt;0,('proje ve personel bilgileri'!A145)," ")</f>
        <v xml:space="preserve"> </v>
      </c>
      <c r="C254" s="105"/>
      <c r="D254" s="296"/>
      <c r="E254" s="296"/>
      <c r="F254" s="296"/>
      <c r="G254" s="296"/>
      <c r="H254" s="296"/>
      <c r="I254" s="296"/>
      <c r="J254" s="296"/>
      <c r="K254" s="104">
        <f t="shared" si="14"/>
        <v>0</v>
      </c>
    </row>
    <row r="255" spans="1:11" ht="15.75" customHeight="1" x14ac:dyDescent="0.25">
      <c r="A255" s="1">
        <v>133</v>
      </c>
      <c r="B255" s="101" t="str">
        <f>IF('proje ve personel bilgileri'!A146&lt;&gt;0,('proje ve personel bilgileri'!A146)," ")</f>
        <v xml:space="preserve"> </v>
      </c>
      <c r="C255" s="105"/>
      <c r="D255" s="296"/>
      <c r="E255" s="296"/>
      <c r="F255" s="296"/>
      <c r="G255" s="296"/>
      <c r="H255" s="296"/>
      <c r="I255" s="296"/>
      <c r="J255" s="296"/>
      <c r="K255" s="104">
        <f t="shared" si="14"/>
        <v>0</v>
      </c>
    </row>
    <row r="256" spans="1:11" ht="15.75" customHeight="1" x14ac:dyDescent="0.25">
      <c r="A256" s="2">
        <v>134</v>
      </c>
      <c r="B256" s="101" t="str">
        <f>IF('proje ve personel bilgileri'!A147&lt;&gt;0,('proje ve personel bilgileri'!A147)," ")</f>
        <v xml:space="preserve"> </v>
      </c>
      <c r="C256" s="105"/>
      <c r="D256" s="296"/>
      <c r="E256" s="296"/>
      <c r="F256" s="296"/>
      <c r="G256" s="296"/>
      <c r="H256" s="296"/>
      <c r="I256" s="296"/>
      <c r="J256" s="296"/>
      <c r="K256" s="104">
        <f t="shared" si="14"/>
        <v>0</v>
      </c>
    </row>
    <row r="257" spans="1:11" ht="15.75" customHeight="1" x14ac:dyDescent="0.25">
      <c r="A257" s="1">
        <v>135</v>
      </c>
      <c r="B257" s="101" t="str">
        <f>IF('proje ve personel bilgileri'!A148&lt;&gt;0,('proje ve personel bilgileri'!A148)," ")</f>
        <v xml:space="preserve"> </v>
      </c>
      <c r="C257" s="105"/>
      <c r="D257" s="296"/>
      <c r="E257" s="296"/>
      <c r="F257" s="296"/>
      <c r="G257" s="296"/>
      <c r="H257" s="296"/>
      <c r="I257" s="296"/>
      <c r="J257" s="296"/>
      <c r="K257" s="104">
        <f t="shared" si="14"/>
        <v>0</v>
      </c>
    </row>
    <row r="258" spans="1:11" ht="15.75" customHeight="1" x14ac:dyDescent="0.25">
      <c r="A258" s="2">
        <v>136</v>
      </c>
      <c r="B258" s="101" t="str">
        <f>IF('proje ve personel bilgileri'!A149&lt;&gt;0,('proje ve personel bilgileri'!A149)," ")</f>
        <v xml:space="preserve"> </v>
      </c>
      <c r="C258" s="105"/>
      <c r="D258" s="296"/>
      <c r="E258" s="296"/>
      <c r="F258" s="296"/>
      <c r="G258" s="296"/>
      <c r="H258" s="296"/>
      <c r="I258" s="296"/>
      <c r="J258" s="296"/>
      <c r="K258" s="104">
        <f t="shared" si="14"/>
        <v>0</v>
      </c>
    </row>
    <row r="259" spans="1:11" ht="15.75" customHeight="1" x14ac:dyDescent="0.25">
      <c r="A259" s="1">
        <v>137</v>
      </c>
      <c r="B259" s="101" t="str">
        <f>IF('proje ve personel bilgileri'!A150&lt;&gt;0,('proje ve personel bilgileri'!A150)," ")</f>
        <v xml:space="preserve"> </v>
      </c>
      <c r="C259" s="105"/>
      <c r="D259" s="296"/>
      <c r="E259" s="296"/>
      <c r="F259" s="296"/>
      <c r="G259" s="296"/>
      <c r="H259" s="296"/>
      <c r="I259" s="296"/>
      <c r="J259" s="296"/>
      <c r="K259" s="104">
        <f t="shared" si="14"/>
        <v>0</v>
      </c>
    </row>
    <row r="260" spans="1:11" ht="15.75" customHeight="1" x14ac:dyDescent="0.25">
      <c r="A260" s="2">
        <v>138</v>
      </c>
      <c r="B260" s="101" t="str">
        <f>IF('proje ve personel bilgileri'!A151&lt;&gt;0,('proje ve personel bilgileri'!A151)," ")</f>
        <v xml:space="preserve"> </v>
      </c>
      <c r="C260" s="105"/>
      <c r="D260" s="296"/>
      <c r="E260" s="296"/>
      <c r="F260" s="296"/>
      <c r="G260" s="296"/>
      <c r="H260" s="296"/>
      <c r="I260" s="296"/>
      <c r="J260" s="296"/>
      <c r="K260" s="104">
        <f t="shared" si="14"/>
        <v>0</v>
      </c>
    </row>
    <row r="261" spans="1:11" ht="15.75" customHeight="1" x14ac:dyDescent="0.25">
      <c r="A261" s="1">
        <v>139</v>
      </c>
      <c r="B261" s="101" t="str">
        <f>IF('proje ve personel bilgileri'!A152&lt;&gt;0,('proje ve personel bilgileri'!A152)," ")</f>
        <v xml:space="preserve"> </v>
      </c>
      <c r="C261" s="105"/>
      <c r="D261" s="296"/>
      <c r="E261" s="296"/>
      <c r="F261" s="296"/>
      <c r="G261" s="296"/>
      <c r="H261" s="296"/>
      <c r="I261" s="296"/>
      <c r="J261" s="296"/>
      <c r="K261" s="104">
        <f t="shared" si="14"/>
        <v>0</v>
      </c>
    </row>
    <row r="262" spans="1:11" ht="15.75" customHeight="1" x14ac:dyDescent="0.25">
      <c r="A262" s="2">
        <v>140</v>
      </c>
      <c r="B262" s="101" t="str">
        <f>IF('proje ve personel bilgileri'!A153&lt;&gt;0,('proje ve personel bilgileri'!A153)," ")</f>
        <v xml:space="preserve"> </v>
      </c>
      <c r="C262" s="105"/>
      <c r="D262" s="296"/>
      <c r="E262" s="296"/>
      <c r="F262" s="296"/>
      <c r="G262" s="296"/>
      <c r="H262" s="296"/>
      <c r="I262" s="296"/>
      <c r="J262" s="296"/>
      <c r="K262" s="104">
        <f t="shared" si="14"/>
        <v>0</v>
      </c>
    </row>
    <row r="263" spans="1:11" ht="15.75" customHeight="1" x14ac:dyDescent="0.25">
      <c r="A263" s="1">
        <v>141</v>
      </c>
      <c r="B263" s="101" t="str">
        <f>IF('proje ve personel bilgileri'!A154&lt;&gt;0,('proje ve personel bilgileri'!A154)," ")</f>
        <v xml:space="preserve"> </v>
      </c>
      <c r="C263" s="105"/>
      <c r="D263" s="296"/>
      <c r="E263" s="296"/>
      <c r="F263" s="296"/>
      <c r="G263" s="296"/>
      <c r="H263" s="296"/>
      <c r="I263" s="296"/>
      <c r="J263" s="296"/>
      <c r="K263" s="104">
        <f t="shared" si="14"/>
        <v>0</v>
      </c>
    </row>
    <row r="264" spans="1:11" ht="15.75" customHeight="1" x14ac:dyDescent="0.25">
      <c r="A264" s="2">
        <v>142</v>
      </c>
      <c r="B264" s="101" t="str">
        <f>IF('proje ve personel bilgileri'!A155&lt;&gt;0,('proje ve personel bilgileri'!A155)," ")</f>
        <v xml:space="preserve"> </v>
      </c>
      <c r="C264" s="105"/>
      <c r="D264" s="296"/>
      <c r="E264" s="296"/>
      <c r="F264" s="296"/>
      <c r="G264" s="296"/>
      <c r="H264" s="296"/>
      <c r="I264" s="296"/>
      <c r="J264" s="296"/>
      <c r="K264" s="104">
        <f t="shared" si="14"/>
        <v>0</v>
      </c>
    </row>
    <row r="265" spans="1:11" ht="15.75" customHeight="1" x14ac:dyDescent="0.25">
      <c r="A265" s="1">
        <v>143</v>
      </c>
      <c r="B265" s="101" t="str">
        <f>IF('proje ve personel bilgileri'!A156&lt;&gt;0,('proje ve personel bilgileri'!A156)," ")</f>
        <v xml:space="preserve"> </v>
      </c>
      <c r="C265" s="105"/>
      <c r="D265" s="296"/>
      <c r="E265" s="296"/>
      <c r="F265" s="296"/>
      <c r="G265" s="296"/>
      <c r="H265" s="296"/>
      <c r="I265" s="296"/>
      <c r="J265" s="296"/>
      <c r="K265" s="104">
        <f t="shared" si="14"/>
        <v>0</v>
      </c>
    </row>
    <row r="266" spans="1:11" ht="15" customHeight="1" x14ac:dyDescent="0.25">
      <c r="A266" s="2">
        <v>144</v>
      </c>
      <c r="B266" s="101" t="str">
        <f>IF('proje ve personel bilgileri'!A157&lt;&gt;0,('proje ve personel bilgileri'!A157)," ")</f>
        <v xml:space="preserve"> </v>
      </c>
      <c r="C266" s="105"/>
      <c r="D266" s="296"/>
      <c r="E266" s="296"/>
      <c r="F266" s="296"/>
      <c r="G266" s="296"/>
      <c r="H266" s="296"/>
      <c r="I266" s="296"/>
      <c r="J266" s="296"/>
      <c r="K266" s="104">
        <f t="shared" si="14"/>
        <v>0</v>
      </c>
    </row>
    <row r="267" spans="1:11" ht="15.75" customHeight="1" x14ac:dyDescent="0.25">
      <c r="A267" s="341" t="s">
        <v>99</v>
      </c>
      <c r="B267" s="342"/>
      <c r="C267" s="7" t="str">
        <f t="shared" ref="C267:J267" si="15">IF($K$28&lt;&gt;0,SUM(C249:C266)," ")</f>
        <v xml:space="preserve"> </v>
      </c>
      <c r="D267" s="8" t="str">
        <f t="shared" si="15"/>
        <v xml:space="preserve"> </v>
      </c>
      <c r="E267" s="8" t="str">
        <f t="shared" si="15"/>
        <v xml:space="preserve"> </v>
      </c>
      <c r="F267" s="8" t="str">
        <f t="shared" si="15"/>
        <v xml:space="preserve"> </v>
      </c>
      <c r="G267" s="8" t="str">
        <f t="shared" si="15"/>
        <v xml:space="preserve"> </v>
      </c>
      <c r="H267" s="8" t="str">
        <f t="shared" si="15"/>
        <v xml:space="preserve"> </v>
      </c>
      <c r="I267" s="8" t="str">
        <f t="shared" si="15"/>
        <v xml:space="preserve"> </v>
      </c>
      <c r="J267" s="8" t="str">
        <f t="shared" si="15"/>
        <v xml:space="preserve"> </v>
      </c>
      <c r="K267" s="9">
        <f>SUM(K249:K266)+K233</f>
        <v>0</v>
      </c>
    </row>
    <row r="268" spans="1:11" ht="15" customHeight="1" x14ac:dyDescent="0.25">
      <c r="A268" s="300"/>
    </row>
    <row r="269" spans="1:11" ht="26.25" customHeight="1" x14ac:dyDescent="0.25">
      <c r="A269" s="332" t="s">
        <v>100</v>
      </c>
      <c r="B269" s="332"/>
      <c r="C269" s="332"/>
      <c r="D269" s="332"/>
      <c r="E269" s="332"/>
      <c r="F269" s="332"/>
      <c r="G269" s="332"/>
      <c r="H269" s="332"/>
      <c r="I269" s="332"/>
      <c r="J269" s="332"/>
      <c r="K269" s="332"/>
    </row>
    <row r="270" spans="1:11" ht="15" customHeight="1" x14ac:dyDescent="0.25">
      <c r="A270" s="51"/>
    </row>
    <row r="271" spans="1:11" ht="15" customHeight="1" x14ac:dyDescent="0.25">
      <c r="A271" s="298" t="s">
        <v>101</v>
      </c>
    </row>
    <row r="272" spans="1:11" ht="15" customHeight="1" x14ac:dyDescent="0.25">
      <c r="C272" s="298" t="s">
        <v>102</v>
      </c>
      <c r="E272" s="298" t="s">
        <v>103</v>
      </c>
    </row>
    <row r="274" spans="1:11" ht="15.75" customHeight="1" x14ac:dyDescent="0.25">
      <c r="A274" s="348" t="s">
        <v>85</v>
      </c>
      <c r="B274" s="348"/>
      <c r="C274" s="348"/>
      <c r="D274" s="348"/>
      <c r="E274" s="348"/>
      <c r="F274" s="348"/>
      <c r="G274" s="348"/>
      <c r="H274" s="348"/>
      <c r="I274" s="348"/>
      <c r="J274" s="348"/>
      <c r="K274" s="348"/>
    </row>
    <row r="275" spans="1:11" ht="15" customHeight="1" x14ac:dyDescent="0.25">
      <c r="A275" s="70"/>
      <c r="B275" s="70"/>
      <c r="C275" s="70"/>
      <c r="D275" s="70"/>
      <c r="E275" s="70"/>
      <c r="F275" s="78">
        <f>'proje ve personel bilgileri'!$B$5</f>
        <v>0</v>
      </c>
      <c r="G275" s="72">
        <f>IF('proje ve personel bilgileri'!$B$6=1,"/ Mart ayına aittir.",(IF('proje ve personel bilgileri'!$B$6=2,"/ Eylül ayına aittir.",0)))</f>
        <v>0</v>
      </c>
      <c r="H275" s="70"/>
      <c r="I275" s="70"/>
      <c r="J275" s="70"/>
      <c r="K275" s="70"/>
    </row>
    <row r="276" spans="1:11" ht="18.75" customHeight="1" x14ac:dyDescent="0.25">
      <c r="K276" s="4" t="s">
        <v>86</v>
      </c>
    </row>
    <row r="277" spans="1:11" ht="15.75" customHeight="1" x14ac:dyDescent="0.25">
      <c r="A277" s="349" t="s">
        <v>2</v>
      </c>
      <c r="B277" s="350"/>
      <c r="C277" s="351">
        <f>'proje ve personel bilgileri'!$B$2</f>
        <v>0</v>
      </c>
      <c r="D277" s="352"/>
      <c r="E277" s="352"/>
      <c r="F277" s="352"/>
      <c r="G277" s="352"/>
      <c r="H277" s="352"/>
      <c r="I277" s="352"/>
      <c r="J277" s="352"/>
      <c r="K277" s="353"/>
    </row>
    <row r="278" spans="1:11" ht="15.75" customHeight="1" x14ac:dyDescent="0.25">
      <c r="A278" s="354" t="s">
        <v>4</v>
      </c>
      <c r="B278" s="355"/>
      <c r="C278" s="356">
        <f>'proje ve personel bilgileri'!$B$3</f>
        <v>0</v>
      </c>
      <c r="D278" s="357"/>
      <c r="E278" s="357"/>
      <c r="F278" s="357"/>
      <c r="G278" s="357"/>
      <c r="H278" s="357"/>
      <c r="I278" s="357"/>
      <c r="J278" s="357"/>
      <c r="K278" s="358"/>
    </row>
    <row r="279" spans="1:11" ht="15" customHeight="1" x14ac:dyDescent="0.25">
      <c r="A279" s="343" t="s">
        <v>87</v>
      </c>
      <c r="B279" s="343" t="s">
        <v>15</v>
      </c>
      <c r="C279" s="343" t="s">
        <v>88</v>
      </c>
      <c r="D279" s="344" t="s">
        <v>89</v>
      </c>
      <c r="E279" s="346"/>
      <c r="F279" s="347"/>
      <c r="G279" s="343" t="s">
        <v>90</v>
      </c>
      <c r="H279" s="333" t="s">
        <v>91</v>
      </c>
      <c r="I279" s="333" t="s">
        <v>92</v>
      </c>
      <c r="J279" s="333" t="s">
        <v>93</v>
      </c>
      <c r="K279" s="336" t="s">
        <v>94</v>
      </c>
    </row>
    <row r="280" spans="1:11" ht="20.25" customHeight="1" x14ac:dyDescent="0.25">
      <c r="A280" s="338"/>
      <c r="B280" s="338"/>
      <c r="C280" s="338"/>
      <c r="D280" s="345"/>
      <c r="E280" s="339" t="s">
        <v>95</v>
      </c>
      <c r="F280" s="340"/>
      <c r="G280" s="338"/>
      <c r="H280" s="334"/>
      <c r="I280" s="334"/>
      <c r="J280" s="334"/>
      <c r="K280" s="337"/>
    </row>
    <row r="281" spans="1:11" ht="60.75" customHeight="1" x14ac:dyDescent="0.25">
      <c r="A281" s="338"/>
      <c r="B281" s="338"/>
      <c r="C281" s="338"/>
      <c r="D281" s="345"/>
      <c r="E281" s="5" t="s">
        <v>107</v>
      </c>
      <c r="F281" s="5" t="s">
        <v>97</v>
      </c>
      <c r="G281" s="338"/>
      <c r="H281" s="334"/>
      <c r="I281" s="335"/>
      <c r="J281" s="335"/>
      <c r="K281" s="338"/>
    </row>
    <row r="282" spans="1:11" ht="15.75" customHeight="1" x14ac:dyDescent="0.25">
      <c r="A282" s="338"/>
      <c r="B282" s="338"/>
      <c r="C282" s="338"/>
      <c r="D282" s="345"/>
      <c r="E282" s="6" t="s">
        <v>98</v>
      </c>
      <c r="F282" s="6" t="s">
        <v>98</v>
      </c>
      <c r="G282" s="294" t="s">
        <v>98</v>
      </c>
      <c r="H282" s="294" t="s">
        <v>98</v>
      </c>
      <c r="I282" s="297" t="s">
        <v>98</v>
      </c>
      <c r="J282" s="6" t="s">
        <v>98</v>
      </c>
      <c r="K282" s="338"/>
    </row>
    <row r="283" spans="1:11" ht="15.75" customHeight="1" x14ac:dyDescent="0.25">
      <c r="A283" s="1">
        <v>145</v>
      </c>
      <c r="B283" s="101" t="str">
        <f>IF('proje ve personel bilgileri'!A158&lt;&gt;0,('proje ve personel bilgileri'!A158)," ")</f>
        <v xml:space="preserve"> </v>
      </c>
      <c r="C283" s="102"/>
      <c r="D283" s="103"/>
      <c r="E283" s="103"/>
      <c r="F283" s="103"/>
      <c r="G283" s="103"/>
      <c r="H283" s="103"/>
      <c r="I283" s="103"/>
      <c r="J283" s="103"/>
      <c r="K283" s="104">
        <f t="shared" ref="K283:K300" si="16">IF(D283&lt;&gt;0,SUM(D283+E283+F283+G283-H283-I283-J283),0)</f>
        <v>0</v>
      </c>
    </row>
    <row r="284" spans="1:11" ht="15.75" customHeight="1" x14ac:dyDescent="0.25">
      <c r="A284" s="2">
        <v>146</v>
      </c>
      <c r="B284" s="101" t="str">
        <f>IF('proje ve personel bilgileri'!A159&lt;&gt;0,('proje ve personel bilgileri'!A159)," ")</f>
        <v xml:space="preserve"> </v>
      </c>
      <c r="C284" s="105"/>
      <c r="D284" s="296"/>
      <c r="E284" s="296"/>
      <c r="F284" s="296"/>
      <c r="G284" s="296"/>
      <c r="H284" s="296"/>
      <c r="I284" s="296"/>
      <c r="J284" s="296"/>
      <c r="K284" s="104">
        <f t="shared" si="16"/>
        <v>0</v>
      </c>
    </row>
    <row r="285" spans="1:11" ht="15.75" customHeight="1" x14ac:dyDescent="0.25">
      <c r="A285" s="1">
        <v>147</v>
      </c>
      <c r="B285" s="101" t="str">
        <f>IF('proje ve personel bilgileri'!A160&lt;&gt;0,('proje ve personel bilgileri'!A160)," ")</f>
        <v xml:space="preserve"> </v>
      </c>
      <c r="C285" s="105"/>
      <c r="D285" s="296"/>
      <c r="E285" s="296"/>
      <c r="F285" s="296"/>
      <c r="G285" s="296"/>
      <c r="H285" s="296"/>
      <c r="I285" s="296"/>
      <c r="J285" s="296"/>
      <c r="K285" s="104">
        <f t="shared" si="16"/>
        <v>0</v>
      </c>
    </row>
    <row r="286" spans="1:11" ht="15.75" customHeight="1" x14ac:dyDescent="0.25">
      <c r="A286" s="2">
        <v>148</v>
      </c>
      <c r="B286" s="101" t="str">
        <f>IF('proje ve personel bilgileri'!A161&lt;&gt;0,('proje ve personel bilgileri'!A161)," ")</f>
        <v xml:space="preserve"> </v>
      </c>
      <c r="C286" s="105"/>
      <c r="D286" s="296"/>
      <c r="E286" s="296"/>
      <c r="F286" s="296"/>
      <c r="G286" s="296"/>
      <c r="H286" s="296"/>
      <c r="I286" s="296"/>
      <c r="J286" s="296"/>
      <c r="K286" s="104">
        <f t="shared" si="16"/>
        <v>0</v>
      </c>
    </row>
    <row r="287" spans="1:11" ht="15.75" customHeight="1" x14ac:dyDescent="0.25">
      <c r="A287" s="1">
        <v>149</v>
      </c>
      <c r="B287" s="101" t="str">
        <f>IF('proje ve personel bilgileri'!A162&lt;&gt;0,('proje ve personel bilgileri'!A162)," ")</f>
        <v xml:space="preserve"> </v>
      </c>
      <c r="C287" s="105"/>
      <c r="D287" s="296"/>
      <c r="E287" s="296"/>
      <c r="F287" s="296"/>
      <c r="G287" s="296"/>
      <c r="H287" s="296"/>
      <c r="I287" s="296"/>
      <c r="J287" s="296"/>
      <c r="K287" s="104">
        <f t="shared" si="16"/>
        <v>0</v>
      </c>
    </row>
    <row r="288" spans="1:11" ht="15.75" customHeight="1" x14ac:dyDescent="0.25">
      <c r="A288" s="2">
        <v>150</v>
      </c>
      <c r="B288" s="101" t="str">
        <f>IF('proje ve personel bilgileri'!A163&lt;&gt;0,('proje ve personel bilgileri'!A163)," ")</f>
        <v xml:space="preserve"> </v>
      </c>
      <c r="C288" s="105"/>
      <c r="D288" s="296"/>
      <c r="E288" s="296"/>
      <c r="F288" s="296"/>
      <c r="G288" s="296"/>
      <c r="H288" s="296"/>
      <c r="I288" s="296"/>
      <c r="J288" s="296"/>
      <c r="K288" s="104">
        <f t="shared" si="16"/>
        <v>0</v>
      </c>
    </row>
    <row r="289" spans="1:11" ht="15.75" customHeight="1" x14ac:dyDescent="0.25">
      <c r="A289" s="1">
        <v>151</v>
      </c>
      <c r="B289" s="101" t="str">
        <f>IF('proje ve personel bilgileri'!A164&lt;&gt;0,('proje ve personel bilgileri'!A164)," ")</f>
        <v xml:space="preserve"> </v>
      </c>
      <c r="C289" s="105"/>
      <c r="D289" s="296"/>
      <c r="E289" s="296"/>
      <c r="F289" s="296"/>
      <c r="G289" s="296"/>
      <c r="H289" s="296"/>
      <c r="I289" s="296"/>
      <c r="J289" s="296"/>
      <c r="K289" s="104">
        <f t="shared" si="16"/>
        <v>0</v>
      </c>
    </row>
    <row r="290" spans="1:11" ht="15.75" customHeight="1" x14ac:dyDescent="0.25">
      <c r="A290" s="2">
        <v>152</v>
      </c>
      <c r="B290" s="101" t="str">
        <f>IF('proje ve personel bilgileri'!A165&lt;&gt;0,('proje ve personel bilgileri'!A165)," ")</f>
        <v xml:space="preserve"> </v>
      </c>
      <c r="C290" s="105"/>
      <c r="D290" s="296"/>
      <c r="E290" s="296"/>
      <c r="F290" s="296"/>
      <c r="G290" s="296"/>
      <c r="H290" s="296"/>
      <c r="I290" s="296"/>
      <c r="J290" s="296"/>
      <c r="K290" s="104">
        <f t="shared" si="16"/>
        <v>0</v>
      </c>
    </row>
    <row r="291" spans="1:11" ht="15.75" customHeight="1" x14ac:dyDescent="0.25">
      <c r="A291" s="1">
        <v>153</v>
      </c>
      <c r="B291" s="101" t="str">
        <f>IF('proje ve personel bilgileri'!A166&lt;&gt;0,('proje ve personel bilgileri'!A166)," ")</f>
        <v xml:space="preserve"> </v>
      </c>
      <c r="C291" s="105"/>
      <c r="D291" s="296"/>
      <c r="E291" s="296"/>
      <c r="F291" s="296"/>
      <c r="G291" s="296"/>
      <c r="H291" s="296"/>
      <c r="I291" s="296"/>
      <c r="J291" s="296"/>
      <c r="K291" s="104">
        <f t="shared" si="16"/>
        <v>0</v>
      </c>
    </row>
    <row r="292" spans="1:11" ht="15.75" customHeight="1" x14ac:dyDescent="0.25">
      <c r="A292" s="2">
        <v>154</v>
      </c>
      <c r="B292" s="101" t="str">
        <f>IF('proje ve personel bilgileri'!A167&lt;&gt;0,('proje ve personel bilgileri'!A167)," ")</f>
        <v xml:space="preserve"> </v>
      </c>
      <c r="C292" s="105"/>
      <c r="D292" s="296"/>
      <c r="E292" s="296"/>
      <c r="F292" s="296"/>
      <c r="G292" s="296"/>
      <c r="H292" s="296"/>
      <c r="I292" s="296"/>
      <c r="J292" s="296"/>
      <c r="K292" s="104">
        <f t="shared" si="16"/>
        <v>0</v>
      </c>
    </row>
    <row r="293" spans="1:11" ht="15.75" customHeight="1" x14ac:dyDescent="0.25">
      <c r="A293" s="1">
        <v>155</v>
      </c>
      <c r="B293" s="101" t="str">
        <f>IF('proje ve personel bilgileri'!A168&lt;&gt;0,('proje ve personel bilgileri'!A168)," ")</f>
        <v xml:space="preserve"> </v>
      </c>
      <c r="C293" s="105"/>
      <c r="D293" s="296"/>
      <c r="E293" s="296"/>
      <c r="F293" s="296"/>
      <c r="G293" s="296"/>
      <c r="H293" s="296"/>
      <c r="I293" s="296"/>
      <c r="J293" s="296"/>
      <c r="K293" s="104">
        <f t="shared" si="16"/>
        <v>0</v>
      </c>
    </row>
    <row r="294" spans="1:11" ht="15.75" customHeight="1" x14ac:dyDescent="0.25">
      <c r="A294" s="2">
        <v>156</v>
      </c>
      <c r="B294" s="101" t="str">
        <f>IF('proje ve personel bilgileri'!A169&lt;&gt;0,('proje ve personel bilgileri'!A169)," ")</f>
        <v xml:space="preserve"> </v>
      </c>
      <c r="C294" s="105"/>
      <c r="D294" s="296"/>
      <c r="E294" s="296"/>
      <c r="F294" s="296"/>
      <c r="G294" s="296"/>
      <c r="H294" s="296"/>
      <c r="I294" s="296"/>
      <c r="J294" s="296"/>
      <c r="K294" s="104">
        <f t="shared" si="16"/>
        <v>0</v>
      </c>
    </row>
    <row r="295" spans="1:11" ht="15.75" customHeight="1" x14ac:dyDescent="0.25">
      <c r="A295" s="1">
        <v>157</v>
      </c>
      <c r="B295" s="101" t="str">
        <f>IF('proje ve personel bilgileri'!A170&lt;&gt;0,('proje ve personel bilgileri'!A170)," ")</f>
        <v xml:space="preserve"> </v>
      </c>
      <c r="C295" s="105"/>
      <c r="D295" s="296"/>
      <c r="E295" s="296"/>
      <c r="F295" s="296"/>
      <c r="G295" s="296"/>
      <c r="H295" s="296"/>
      <c r="I295" s="296"/>
      <c r="J295" s="296"/>
      <c r="K295" s="104">
        <f t="shared" si="16"/>
        <v>0</v>
      </c>
    </row>
    <row r="296" spans="1:11" ht="15.75" customHeight="1" x14ac:dyDescent="0.25">
      <c r="A296" s="2">
        <v>158</v>
      </c>
      <c r="B296" s="101" t="str">
        <f>IF('proje ve personel bilgileri'!A171&lt;&gt;0,('proje ve personel bilgileri'!A171)," ")</f>
        <v xml:space="preserve"> </v>
      </c>
      <c r="C296" s="105"/>
      <c r="D296" s="296"/>
      <c r="E296" s="296"/>
      <c r="F296" s="296"/>
      <c r="G296" s="296"/>
      <c r="H296" s="296"/>
      <c r="I296" s="296"/>
      <c r="J296" s="296"/>
      <c r="K296" s="104">
        <f t="shared" si="16"/>
        <v>0</v>
      </c>
    </row>
    <row r="297" spans="1:11" ht="15.75" customHeight="1" x14ac:dyDescent="0.25">
      <c r="A297" s="1">
        <v>159</v>
      </c>
      <c r="B297" s="101" t="str">
        <f>IF('proje ve personel bilgileri'!A172&lt;&gt;0,('proje ve personel bilgileri'!A172)," ")</f>
        <v xml:space="preserve"> </v>
      </c>
      <c r="C297" s="105"/>
      <c r="D297" s="296"/>
      <c r="E297" s="296"/>
      <c r="F297" s="296"/>
      <c r="G297" s="296"/>
      <c r="H297" s="296"/>
      <c r="I297" s="296"/>
      <c r="J297" s="296"/>
      <c r="K297" s="104">
        <f t="shared" si="16"/>
        <v>0</v>
      </c>
    </row>
    <row r="298" spans="1:11" ht="15.75" customHeight="1" x14ac:dyDescent="0.25">
      <c r="A298" s="2">
        <v>160</v>
      </c>
      <c r="B298" s="101" t="str">
        <f>IF('proje ve personel bilgileri'!A173&lt;&gt;0,('proje ve personel bilgileri'!A173)," ")</f>
        <v xml:space="preserve"> </v>
      </c>
      <c r="C298" s="105"/>
      <c r="D298" s="296"/>
      <c r="E298" s="296"/>
      <c r="F298" s="296"/>
      <c r="G298" s="296"/>
      <c r="H298" s="296"/>
      <c r="I298" s="296"/>
      <c r="J298" s="296"/>
      <c r="K298" s="104">
        <f t="shared" si="16"/>
        <v>0</v>
      </c>
    </row>
    <row r="299" spans="1:11" ht="15.75" customHeight="1" x14ac:dyDescent="0.25">
      <c r="A299" s="1">
        <v>161</v>
      </c>
      <c r="B299" s="101" t="str">
        <f>IF('proje ve personel bilgileri'!A174&lt;&gt;0,('proje ve personel bilgileri'!A174)," ")</f>
        <v xml:space="preserve"> </v>
      </c>
      <c r="C299" s="105"/>
      <c r="D299" s="296"/>
      <c r="E299" s="296"/>
      <c r="F299" s="296"/>
      <c r="G299" s="296"/>
      <c r="H299" s="296"/>
      <c r="I299" s="296"/>
      <c r="J299" s="296"/>
      <c r="K299" s="104">
        <f t="shared" si="16"/>
        <v>0</v>
      </c>
    </row>
    <row r="300" spans="1:11" ht="15" customHeight="1" x14ac:dyDescent="0.25">
      <c r="A300" s="2">
        <v>162</v>
      </c>
      <c r="B300" s="101" t="str">
        <f>IF('proje ve personel bilgileri'!A175&lt;&gt;0,('proje ve personel bilgileri'!A175)," ")</f>
        <v xml:space="preserve"> </v>
      </c>
      <c r="C300" s="105"/>
      <c r="D300" s="296"/>
      <c r="E300" s="296"/>
      <c r="F300" s="296"/>
      <c r="G300" s="296"/>
      <c r="H300" s="296"/>
      <c r="I300" s="296"/>
      <c r="J300" s="296"/>
      <c r="K300" s="104">
        <f t="shared" si="16"/>
        <v>0</v>
      </c>
    </row>
    <row r="301" spans="1:11" ht="15.75" customHeight="1" x14ac:dyDescent="0.25">
      <c r="A301" s="341" t="s">
        <v>99</v>
      </c>
      <c r="B301" s="342"/>
      <c r="C301" s="7" t="str">
        <f t="shared" ref="C301:J301" si="17">IF($K$28&lt;&gt;0,SUM(C283:C300)," ")</f>
        <v xml:space="preserve"> </v>
      </c>
      <c r="D301" s="8" t="str">
        <f t="shared" si="17"/>
        <v xml:space="preserve"> </v>
      </c>
      <c r="E301" s="8" t="str">
        <f t="shared" si="17"/>
        <v xml:space="preserve"> </v>
      </c>
      <c r="F301" s="8" t="str">
        <f t="shared" si="17"/>
        <v xml:space="preserve"> </v>
      </c>
      <c r="G301" s="8" t="str">
        <f t="shared" si="17"/>
        <v xml:space="preserve"> </v>
      </c>
      <c r="H301" s="8" t="str">
        <f t="shared" si="17"/>
        <v xml:space="preserve"> </v>
      </c>
      <c r="I301" s="8" t="str">
        <f t="shared" si="17"/>
        <v xml:space="preserve"> </v>
      </c>
      <c r="J301" s="8" t="str">
        <f t="shared" si="17"/>
        <v xml:space="preserve"> </v>
      </c>
      <c r="K301" s="9">
        <f>SUM(K283:K300)+K267</f>
        <v>0</v>
      </c>
    </row>
    <row r="302" spans="1:11" ht="15" customHeight="1" x14ac:dyDescent="0.25">
      <c r="A302" s="300"/>
    </row>
    <row r="303" spans="1:11" ht="26.25" customHeight="1" x14ac:dyDescent="0.25">
      <c r="A303" s="332" t="s">
        <v>100</v>
      </c>
      <c r="B303" s="332"/>
      <c r="C303" s="332"/>
      <c r="D303" s="332"/>
      <c r="E303" s="332"/>
      <c r="F303" s="332"/>
      <c r="G303" s="332"/>
      <c r="H303" s="332"/>
      <c r="I303" s="332"/>
      <c r="J303" s="332"/>
      <c r="K303" s="332"/>
    </row>
    <row r="304" spans="1:11" ht="15" customHeight="1" x14ac:dyDescent="0.25">
      <c r="A304" s="51"/>
    </row>
    <row r="305" spans="1:11" ht="15" customHeight="1" x14ac:dyDescent="0.25">
      <c r="A305" s="298" t="s">
        <v>101</v>
      </c>
    </row>
    <row r="306" spans="1:11" ht="15" customHeight="1" x14ac:dyDescent="0.25">
      <c r="C306" s="298" t="s">
        <v>102</v>
      </c>
      <c r="E306" s="298" t="s">
        <v>103</v>
      </c>
    </row>
    <row r="308" spans="1:11" ht="15.75" customHeight="1" x14ac:dyDescent="0.25">
      <c r="A308" s="348" t="s">
        <v>85</v>
      </c>
      <c r="B308" s="348"/>
      <c r="C308" s="348"/>
      <c r="D308" s="348"/>
      <c r="E308" s="348"/>
      <c r="F308" s="348"/>
      <c r="G308" s="348"/>
      <c r="H308" s="348"/>
      <c r="I308" s="348"/>
      <c r="J308" s="348"/>
      <c r="K308" s="348"/>
    </row>
    <row r="309" spans="1:11" ht="15" customHeight="1" x14ac:dyDescent="0.25">
      <c r="A309" s="70"/>
      <c r="B309" s="70"/>
      <c r="C309" s="70"/>
      <c r="D309" s="70"/>
      <c r="E309" s="70"/>
      <c r="F309" s="78">
        <f>'proje ve personel bilgileri'!$B$5</f>
        <v>0</v>
      </c>
      <c r="G309" s="72">
        <f>IF('proje ve personel bilgileri'!$B$6=1,"/ Mart ayına aittir.",(IF('proje ve personel bilgileri'!$B$6=2,"/ Eylül ayına aittir.",0)))</f>
        <v>0</v>
      </c>
      <c r="H309" s="70"/>
      <c r="I309" s="70"/>
      <c r="J309" s="70"/>
      <c r="K309" s="70"/>
    </row>
    <row r="310" spans="1:11" ht="18.75" customHeight="1" x14ac:dyDescent="0.25">
      <c r="K310" s="4" t="s">
        <v>86</v>
      </c>
    </row>
    <row r="311" spans="1:11" ht="15.75" customHeight="1" x14ac:dyDescent="0.25">
      <c r="A311" s="349" t="s">
        <v>2</v>
      </c>
      <c r="B311" s="350"/>
      <c r="C311" s="351">
        <f>'proje ve personel bilgileri'!$B$2</f>
        <v>0</v>
      </c>
      <c r="D311" s="352"/>
      <c r="E311" s="352"/>
      <c r="F311" s="352"/>
      <c r="G311" s="352"/>
      <c r="H311" s="352"/>
      <c r="I311" s="352"/>
      <c r="J311" s="352"/>
      <c r="K311" s="353"/>
    </row>
    <row r="312" spans="1:11" ht="15.75" customHeight="1" x14ac:dyDescent="0.25">
      <c r="A312" s="354" t="s">
        <v>4</v>
      </c>
      <c r="B312" s="355"/>
      <c r="C312" s="356">
        <f>'proje ve personel bilgileri'!$B$3</f>
        <v>0</v>
      </c>
      <c r="D312" s="357"/>
      <c r="E312" s="357"/>
      <c r="F312" s="357"/>
      <c r="G312" s="357"/>
      <c r="H312" s="357"/>
      <c r="I312" s="357"/>
      <c r="J312" s="357"/>
      <c r="K312" s="358"/>
    </row>
    <row r="313" spans="1:11" ht="15" customHeight="1" x14ac:dyDescent="0.25">
      <c r="A313" s="343" t="s">
        <v>87</v>
      </c>
      <c r="B313" s="343" t="s">
        <v>15</v>
      </c>
      <c r="C313" s="343" t="s">
        <v>88</v>
      </c>
      <c r="D313" s="344" t="s">
        <v>89</v>
      </c>
      <c r="E313" s="346"/>
      <c r="F313" s="347"/>
      <c r="G313" s="343" t="s">
        <v>90</v>
      </c>
      <c r="H313" s="333" t="s">
        <v>91</v>
      </c>
      <c r="I313" s="333" t="s">
        <v>92</v>
      </c>
      <c r="J313" s="333" t="s">
        <v>93</v>
      </c>
      <c r="K313" s="336" t="s">
        <v>94</v>
      </c>
    </row>
    <row r="314" spans="1:11" ht="24" customHeight="1" x14ac:dyDescent="0.25">
      <c r="A314" s="338"/>
      <c r="B314" s="338"/>
      <c r="C314" s="338"/>
      <c r="D314" s="345"/>
      <c r="E314" s="339" t="s">
        <v>95</v>
      </c>
      <c r="F314" s="340"/>
      <c r="G314" s="338"/>
      <c r="H314" s="334"/>
      <c r="I314" s="334"/>
      <c r="J314" s="334"/>
      <c r="K314" s="337"/>
    </row>
    <row r="315" spans="1:11" ht="60.75" customHeight="1" x14ac:dyDescent="0.25">
      <c r="A315" s="338"/>
      <c r="B315" s="338"/>
      <c r="C315" s="338"/>
      <c r="D315" s="345"/>
      <c r="E315" s="5" t="s">
        <v>107</v>
      </c>
      <c r="F315" s="5" t="s">
        <v>97</v>
      </c>
      <c r="G315" s="338"/>
      <c r="H315" s="334"/>
      <c r="I315" s="335"/>
      <c r="J315" s="335"/>
      <c r="K315" s="338"/>
    </row>
    <row r="316" spans="1:11" ht="15.75" customHeight="1" x14ac:dyDescent="0.25">
      <c r="A316" s="338"/>
      <c r="B316" s="338"/>
      <c r="C316" s="338"/>
      <c r="D316" s="345"/>
      <c r="E316" s="6" t="s">
        <v>98</v>
      </c>
      <c r="F316" s="6" t="s">
        <v>98</v>
      </c>
      <c r="G316" s="294" t="s">
        <v>98</v>
      </c>
      <c r="H316" s="294" t="s">
        <v>98</v>
      </c>
      <c r="I316" s="297" t="s">
        <v>98</v>
      </c>
      <c r="J316" s="6" t="s">
        <v>98</v>
      </c>
      <c r="K316" s="338"/>
    </row>
    <row r="317" spans="1:11" ht="15.75" customHeight="1" x14ac:dyDescent="0.25">
      <c r="A317" s="1">
        <v>163</v>
      </c>
      <c r="B317" s="101" t="str">
        <f>IF('proje ve personel bilgileri'!A176&lt;&gt;0,('proje ve personel bilgileri'!A176)," ")</f>
        <v xml:space="preserve"> </v>
      </c>
      <c r="C317" s="102"/>
      <c r="D317" s="103"/>
      <c r="E317" s="103"/>
      <c r="F317" s="103"/>
      <c r="G317" s="103"/>
      <c r="H317" s="103"/>
      <c r="I317" s="103"/>
      <c r="J317" s="103"/>
      <c r="K317" s="104">
        <f t="shared" ref="K317:K334" si="18">IF(D317&lt;&gt;0,SUM(D317+E317+F317+G317-H317-I317-J317),0)</f>
        <v>0</v>
      </c>
    </row>
    <row r="318" spans="1:11" ht="15.75" customHeight="1" x14ac:dyDescent="0.25">
      <c r="A318" s="2">
        <v>164</v>
      </c>
      <c r="B318" s="101" t="str">
        <f>IF('proje ve personel bilgileri'!A177&lt;&gt;0,('proje ve personel bilgileri'!A177)," ")</f>
        <v xml:space="preserve"> </v>
      </c>
      <c r="C318" s="105"/>
      <c r="D318" s="296"/>
      <c r="E318" s="296"/>
      <c r="F318" s="296"/>
      <c r="G318" s="296"/>
      <c r="H318" s="296"/>
      <c r="I318" s="296"/>
      <c r="J318" s="296"/>
      <c r="K318" s="104">
        <f t="shared" si="18"/>
        <v>0</v>
      </c>
    </row>
    <row r="319" spans="1:11" ht="15.75" customHeight="1" x14ac:dyDescent="0.25">
      <c r="A319" s="1">
        <v>165</v>
      </c>
      <c r="B319" s="101" t="str">
        <f>IF('proje ve personel bilgileri'!A178&lt;&gt;0,('proje ve personel bilgileri'!A178)," ")</f>
        <v xml:space="preserve"> </v>
      </c>
      <c r="C319" s="105"/>
      <c r="D319" s="296"/>
      <c r="E319" s="296"/>
      <c r="F319" s="296"/>
      <c r="G319" s="296"/>
      <c r="H319" s="296"/>
      <c r="I319" s="296"/>
      <c r="J319" s="296"/>
      <c r="K319" s="104">
        <f t="shared" si="18"/>
        <v>0</v>
      </c>
    </row>
    <row r="320" spans="1:11" ht="15.75" customHeight="1" x14ac:dyDescent="0.25">
      <c r="A320" s="2">
        <v>166</v>
      </c>
      <c r="B320" s="101" t="str">
        <f>IF('proje ve personel bilgileri'!A179&lt;&gt;0,('proje ve personel bilgileri'!A179)," ")</f>
        <v xml:space="preserve"> </v>
      </c>
      <c r="C320" s="105"/>
      <c r="D320" s="296"/>
      <c r="E320" s="296"/>
      <c r="F320" s="296"/>
      <c r="G320" s="296"/>
      <c r="H320" s="296"/>
      <c r="I320" s="296"/>
      <c r="J320" s="296"/>
      <c r="K320" s="104">
        <f t="shared" si="18"/>
        <v>0</v>
      </c>
    </row>
    <row r="321" spans="1:11" ht="15.75" customHeight="1" x14ac:dyDescent="0.25">
      <c r="A321" s="1">
        <v>167</v>
      </c>
      <c r="B321" s="101" t="str">
        <f>IF('proje ve personel bilgileri'!A180&lt;&gt;0,('proje ve personel bilgileri'!A180)," ")</f>
        <v xml:space="preserve"> </v>
      </c>
      <c r="C321" s="105"/>
      <c r="D321" s="296"/>
      <c r="E321" s="296"/>
      <c r="F321" s="296"/>
      <c r="G321" s="296"/>
      <c r="H321" s="296"/>
      <c r="I321" s="296"/>
      <c r="J321" s="296"/>
      <c r="K321" s="104">
        <f t="shared" si="18"/>
        <v>0</v>
      </c>
    </row>
    <row r="322" spans="1:11" ht="15.75" customHeight="1" x14ac:dyDescent="0.25">
      <c r="A322" s="2">
        <v>168</v>
      </c>
      <c r="B322" s="101" t="str">
        <f>IF('proje ve personel bilgileri'!A181&lt;&gt;0,('proje ve personel bilgileri'!A181)," ")</f>
        <v xml:space="preserve"> </v>
      </c>
      <c r="C322" s="105"/>
      <c r="D322" s="296"/>
      <c r="E322" s="296"/>
      <c r="F322" s="296"/>
      <c r="G322" s="296"/>
      <c r="H322" s="296"/>
      <c r="I322" s="296"/>
      <c r="J322" s="296"/>
      <c r="K322" s="104">
        <f t="shared" si="18"/>
        <v>0</v>
      </c>
    </row>
    <row r="323" spans="1:11" ht="15.75" customHeight="1" x14ac:dyDescent="0.25">
      <c r="A323" s="1">
        <v>169</v>
      </c>
      <c r="B323" s="101" t="str">
        <f>IF('proje ve personel bilgileri'!A182&lt;&gt;0,('proje ve personel bilgileri'!A182)," ")</f>
        <v xml:space="preserve"> </v>
      </c>
      <c r="C323" s="105"/>
      <c r="D323" s="296"/>
      <c r="E323" s="296"/>
      <c r="F323" s="296"/>
      <c r="G323" s="296"/>
      <c r="H323" s="296"/>
      <c r="I323" s="296"/>
      <c r="J323" s="296"/>
      <c r="K323" s="104">
        <f t="shared" si="18"/>
        <v>0</v>
      </c>
    </row>
    <row r="324" spans="1:11" ht="15.75" customHeight="1" x14ac:dyDescent="0.25">
      <c r="A324" s="2">
        <v>170</v>
      </c>
      <c r="B324" s="101" t="str">
        <f>IF('proje ve personel bilgileri'!A183&lt;&gt;0,('proje ve personel bilgileri'!A183)," ")</f>
        <v xml:space="preserve"> </v>
      </c>
      <c r="C324" s="105"/>
      <c r="D324" s="296"/>
      <c r="E324" s="296"/>
      <c r="F324" s="296"/>
      <c r="G324" s="296"/>
      <c r="H324" s="296"/>
      <c r="I324" s="296"/>
      <c r="J324" s="296"/>
      <c r="K324" s="104">
        <f t="shared" si="18"/>
        <v>0</v>
      </c>
    </row>
    <row r="325" spans="1:11" ht="15.75" customHeight="1" x14ac:dyDescent="0.25">
      <c r="A325" s="1">
        <v>171</v>
      </c>
      <c r="B325" s="101" t="str">
        <f>IF('proje ve personel bilgileri'!A184&lt;&gt;0,('proje ve personel bilgileri'!A184)," ")</f>
        <v xml:space="preserve"> </v>
      </c>
      <c r="C325" s="105"/>
      <c r="D325" s="296"/>
      <c r="E325" s="296"/>
      <c r="F325" s="296"/>
      <c r="G325" s="296"/>
      <c r="H325" s="296"/>
      <c r="I325" s="296"/>
      <c r="J325" s="296"/>
      <c r="K325" s="104">
        <f t="shared" si="18"/>
        <v>0</v>
      </c>
    </row>
    <row r="326" spans="1:11" ht="15.75" customHeight="1" x14ac:dyDescent="0.25">
      <c r="A326" s="2">
        <v>172</v>
      </c>
      <c r="B326" s="101" t="str">
        <f>IF('proje ve personel bilgileri'!A185&lt;&gt;0,('proje ve personel bilgileri'!A185)," ")</f>
        <v xml:space="preserve"> </v>
      </c>
      <c r="C326" s="105"/>
      <c r="D326" s="296"/>
      <c r="E326" s="296"/>
      <c r="F326" s="296"/>
      <c r="G326" s="296"/>
      <c r="H326" s="296"/>
      <c r="I326" s="296"/>
      <c r="J326" s="296"/>
      <c r="K326" s="104">
        <f t="shared" si="18"/>
        <v>0</v>
      </c>
    </row>
    <row r="327" spans="1:11" ht="15.75" customHeight="1" x14ac:dyDescent="0.25">
      <c r="A327" s="1">
        <v>173</v>
      </c>
      <c r="B327" s="101" t="str">
        <f>IF('proje ve personel bilgileri'!A186&lt;&gt;0,('proje ve personel bilgileri'!A186)," ")</f>
        <v xml:space="preserve"> </v>
      </c>
      <c r="C327" s="105"/>
      <c r="D327" s="296"/>
      <c r="E327" s="296"/>
      <c r="F327" s="296"/>
      <c r="G327" s="296"/>
      <c r="H327" s="296"/>
      <c r="I327" s="296"/>
      <c r="J327" s="296"/>
      <c r="K327" s="104">
        <f t="shared" si="18"/>
        <v>0</v>
      </c>
    </row>
    <row r="328" spans="1:11" ht="15.75" customHeight="1" x14ac:dyDescent="0.25">
      <c r="A328" s="2">
        <v>174</v>
      </c>
      <c r="B328" s="101" t="str">
        <f>IF('proje ve personel bilgileri'!A187&lt;&gt;0,('proje ve personel bilgileri'!A187)," ")</f>
        <v xml:space="preserve"> </v>
      </c>
      <c r="C328" s="105"/>
      <c r="D328" s="296"/>
      <c r="E328" s="296"/>
      <c r="F328" s="296"/>
      <c r="G328" s="296"/>
      <c r="H328" s="296"/>
      <c r="I328" s="296"/>
      <c r="J328" s="296"/>
      <c r="K328" s="104">
        <f t="shared" si="18"/>
        <v>0</v>
      </c>
    </row>
    <row r="329" spans="1:11" ht="15.75" customHeight="1" x14ac:dyDescent="0.25">
      <c r="A329" s="1">
        <v>175</v>
      </c>
      <c r="B329" s="101" t="str">
        <f>IF('proje ve personel bilgileri'!A188&lt;&gt;0,('proje ve personel bilgileri'!A188)," ")</f>
        <v xml:space="preserve"> </v>
      </c>
      <c r="C329" s="105"/>
      <c r="D329" s="296"/>
      <c r="E329" s="296"/>
      <c r="F329" s="296"/>
      <c r="G329" s="296"/>
      <c r="H329" s="296"/>
      <c r="I329" s="296"/>
      <c r="J329" s="296"/>
      <c r="K329" s="104">
        <f t="shared" si="18"/>
        <v>0</v>
      </c>
    </row>
    <row r="330" spans="1:11" ht="15.75" customHeight="1" x14ac:dyDescent="0.25">
      <c r="A330" s="2">
        <v>176</v>
      </c>
      <c r="B330" s="101" t="str">
        <f>IF('proje ve personel bilgileri'!A189&lt;&gt;0,('proje ve personel bilgileri'!A189)," ")</f>
        <v xml:space="preserve"> </v>
      </c>
      <c r="C330" s="105"/>
      <c r="D330" s="296"/>
      <c r="E330" s="296"/>
      <c r="F330" s="296"/>
      <c r="G330" s="296"/>
      <c r="H330" s="296"/>
      <c r="I330" s="296"/>
      <c r="J330" s="296"/>
      <c r="K330" s="104">
        <f t="shared" si="18"/>
        <v>0</v>
      </c>
    </row>
    <row r="331" spans="1:11" ht="15.75" customHeight="1" x14ac:dyDescent="0.25">
      <c r="A331" s="1">
        <v>177</v>
      </c>
      <c r="B331" s="101" t="str">
        <f>IF('proje ve personel bilgileri'!A190&lt;&gt;0,('proje ve personel bilgileri'!A190)," ")</f>
        <v xml:space="preserve"> </v>
      </c>
      <c r="C331" s="105"/>
      <c r="D331" s="296"/>
      <c r="E331" s="296"/>
      <c r="F331" s="296"/>
      <c r="G331" s="296"/>
      <c r="H331" s="296"/>
      <c r="I331" s="296"/>
      <c r="J331" s="296"/>
      <c r="K331" s="104">
        <f t="shared" si="18"/>
        <v>0</v>
      </c>
    </row>
    <row r="332" spans="1:11" ht="15.75" customHeight="1" x14ac:dyDescent="0.25">
      <c r="A332" s="2">
        <v>178</v>
      </c>
      <c r="B332" s="101" t="str">
        <f>IF('proje ve personel bilgileri'!A191&lt;&gt;0,('proje ve personel bilgileri'!A191)," ")</f>
        <v xml:space="preserve"> </v>
      </c>
      <c r="C332" s="105"/>
      <c r="D332" s="296"/>
      <c r="E332" s="296"/>
      <c r="F332" s="296"/>
      <c r="G332" s="296"/>
      <c r="H332" s="296"/>
      <c r="I332" s="296"/>
      <c r="J332" s="296"/>
      <c r="K332" s="104">
        <f t="shared" si="18"/>
        <v>0</v>
      </c>
    </row>
    <row r="333" spans="1:11" ht="15.75" customHeight="1" x14ac:dyDescent="0.25">
      <c r="A333" s="1">
        <v>179</v>
      </c>
      <c r="B333" s="101" t="str">
        <f>IF('proje ve personel bilgileri'!A192&lt;&gt;0,('proje ve personel bilgileri'!A192)," ")</f>
        <v xml:space="preserve"> </v>
      </c>
      <c r="C333" s="105"/>
      <c r="D333" s="296"/>
      <c r="E333" s="296"/>
      <c r="F333" s="296"/>
      <c r="G333" s="296"/>
      <c r="H333" s="296"/>
      <c r="I333" s="296"/>
      <c r="J333" s="296"/>
      <c r="K333" s="104">
        <f t="shared" si="18"/>
        <v>0</v>
      </c>
    </row>
    <row r="334" spans="1:11" ht="15" customHeight="1" x14ac:dyDescent="0.25">
      <c r="A334" s="2">
        <v>180</v>
      </c>
      <c r="B334" s="101" t="str">
        <f>IF('proje ve personel bilgileri'!A193&lt;&gt;0,('proje ve personel bilgileri'!A193)," ")</f>
        <v xml:space="preserve"> </v>
      </c>
      <c r="C334" s="105"/>
      <c r="D334" s="296"/>
      <c r="E334" s="296"/>
      <c r="F334" s="296"/>
      <c r="G334" s="296"/>
      <c r="H334" s="296"/>
      <c r="I334" s="296"/>
      <c r="J334" s="296"/>
      <c r="K334" s="104">
        <f t="shared" si="18"/>
        <v>0</v>
      </c>
    </row>
    <row r="335" spans="1:11" ht="15.75" customHeight="1" x14ac:dyDescent="0.25">
      <c r="A335" s="341" t="s">
        <v>99</v>
      </c>
      <c r="B335" s="342"/>
      <c r="C335" s="7" t="str">
        <f t="shared" ref="C335:J335" si="19">IF($K$28&lt;&gt;0,SUM(C317:C334)," ")</f>
        <v xml:space="preserve"> </v>
      </c>
      <c r="D335" s="8" t="str">
        <f t="shared" si="19"/>
        <v xml:space="preserve"> </v>
      </c>
      <c r="E335" s="8" t="str">
        <f t="shared" si="19"/>
        <v xml:space="preserve"> </v>
      </c>
      <c r="F335" s="8" t="str">
        <f t="shared" si="19"/>
        <v xml:space="preserve"> </v>
      </c>
      <c r="G335" s="8" t="str">
        <f t="shared" si="19"/>
        <v xml:space="preserve"> </v>
      </c>
      <c r="H335" s="8" t="str">
        <f t="shared" si="19"/>
        <v xml:space="preserve"> </v>
      </c>
      <c r="I335" s="8" t="str">
        <f t="shared" si="19"/>
        <v xml:space="preserve"> </v>
      </c>
      <c r="J335" s="8" t="str">
        <f t="shared" si="19"/>
        <v xml:space="preserve"> </v>
      </c>
      <c r="K335" s="9">
        <f>SUM(K317:K334)+K301</f>
        <v>0</v>
      </c>
    </row>
    <row r="336" spans="1:11" ht="15" customHeight="1" x14ac:dyDescent="0.25">
      <c r="A336" s="300"/>
    </row>
    <row r="337" spans="1:11" ht="27" customHeight="1" x14ac:dyDescent="0.25">
      <c r="A337" s="332" t="s">
        <v>100</v>
      </c>
      <c r="B337" s="332"/>
      <c r="C337" s="332"/>
      <c r="D337" s="332"/>
      <c r="E337" s="332"/>
      <c r="F337" s="332"/>
      <c r="G337" s="332"/>
      <c r="H337" s="332"/>
      <c r="I337" s="332"/>
      <c r="J337" s="332"/>
      <c r="K337" s="332"/>
    </row>
    <row r="338" spans="1:11" ht="15" customHeight="1" x14ac:dyDescent="0.25">
      <c r="A338" s="51"/>
    </row>
    <row r="339" spans="1:11" ht="15" customHeight="1" x14ac:dyDescent="0.25">
      <c r="A339" s="298" t="s">
        <v>101</v>
      </c>
    </row>
    <row r="340" spans="1:11" ht="15" customHeight="1" x14ac:dyDescent="0.25">
      <c r="C340" s="298" t="s">
        <v>102</v>
      </c>
      <c r="E340" s="298" t="s">
        <v>103</v>
      </c>
    </row>
    <row r="342" spans="1:11" ht="15.75" customHeight="1" x14ac:dyDescent="0.25">
      <c r="A342" s="348" t="s">
        <v>85</v>
      </c>
      <c r="B342" s="348"/>
      <c r="C342" s="348"/>
      <c r="D342" s="348"/>
      <c r="E342" s="348"/>
      <c r="F342" s="348"/>
      <c r="G342" s="348"/>
      <c r="H342" s="348"/>
      <c r="I342" s="348"/>
      <c r="J342" s="348"/>
      <c r="K342" s="348"/>
    </row>
    <row r="343" spans="1:11" ht="15" customHeight="1" x14ac:dyDescent="0.25">
      <c r="A343" s="70"/>
      <c r="B343" s="70"/>
      <c r="C343" s="70"/>
      <c r="D343" s="70"/>
      <c r="E343" s="70"/>
      <c r="F343" s="78">
        <f>'proje ve personel bilgileri'!$B$5</f>
        <v>0</v>
      </c>
      <c r="G343" s="72">
        <f>IF('proje ve personel bilgileri'!$B$6=1,"/ Mart ayına aittir.",(IF('proje ve personel bilgileri'!$B$6=2,"/ Eylül ayına aittir.",0)))</f>
        <v>0</v>
      </c>
      <c r="H343" s="70"/>
      <c r="I343" s="70"/>
      <c r="J343" s="70"/>
      <c r="K343" s="70"/>
    </row>
    <row r="344" spans="1:11" ht="18.75" customHeight="1" x14ac:dyDescent="0.25">
      <c r="K344" s="4" t="s">
        <v>86</v>
      </c>
    </row>
    <row r="345" spans="1:11" ht="15.75" customHeight="1" x14ac:dyDescent="0.25">
      <c r="A345" s="349" t="s">
        <v>2</v>
      </c>
      <c r="B345" s="350"/>
      <c r="C345" s="351">
        <f>'proje ve personel bilgileri'!$B$2</f>
        <v>0</v>
      </c>
      <c r="D345" s="352"/>
      <c r="E345" s="352"/>
      <c r="F345" s="352"/>
      <c r="G345" s="352"/>
      <c r="H345" s="352"/>
      <c r="I345" s="352"/>
      <c r="J345" s="352"/>
      <c r="K345" s="353"/>
    </row>
    <row r="346" spans="1:11" ht="15.75" customHeight="1" x14ac:dyDescent="0.25">
      <c r="A346" s="354" t="s">
        <v>4</v>
      </c>
      <c r="B346" s="355"/>
      <c r="C346" s="356">
        <f>'proje ve personel bilgileri'!$B$3</f>
        <v>0</v>
      </c>
      <c r="D346" s="357"/>
      <c r="E346" s="357"/>
      <c r="F346" s="357"/>
      <c r="G346" s="357"/>
      <c r="H346" s="357"/>
      <c r="I346" s="357"/>
      <c r="J346" s="357"/>
      <c r="K346" s="358"/>
    </row>
    <row r="347" spans="1:11" ht="15" customHeight="1" x14ac:dyDescent="0.25">
      <c r="A347" s="343" t="s">
        <v>87</v>
      </c>
      <c r="B347" s="343" t="s">
        <v>15</v>
      </c>
      <c r="C347" s="343" t="s">
        <v>88</v>
      </c>
      <c r="D347" s="344" t="s">
        <v>89</v>
      </c>
      <c r="E347" s="346"/>
      <c r="F347" s="347"/>
      <c r="G347" s="343" t="s">
        <v>90</v>
      </c>
      <c r="H347" s="333" t="s">
        <v>91</v>
      </c>
      <c r="I347" s="333" t="s">
        <v>92</v>
      </c>
      <c r="J347" s="333" t="s">
        <v>93</v>
      </c>
      <c r="K347" s="336" t="s">
        <v>94</v>
      </c>
    </row>
    <row r="348" spans="1:11" ht="22.5" customHeight="1" x14ac:dyDescent="0.25">
      <c r="A348" s="338"/>
      <c r="B348" s="338"/>
      <c r="C348" s="338"/>
      <c r="D348" s="345"/>
      <c r="E348" s="339" t="s">
        <v>95</v>
      </c>
      <c r="F348" s="340"/>
      <c r="G348" s="338"/>
      <c r="H348" s="334"/>
      <c r="I348" s="334"/>
      <c r="J348" s="334"/>
      <c r="K348" s="337"/>
    </row>
    <row r="349" spans="1:11" ht="60.75" customHeight="1" x14ac:dyDescent="0.25">
      <c r="A349" s="338"/>
      <c r="B349" s="338"/>
      <c r="C349" s="338"/>
      <c r="D349" s="345"/>
      <c r="E349" s="5" t="s">
        <v>107</v>
      </c>
      <c r="F349" s="5" t="s">
        <v>97</v>
      </c>
      <c r="G349" s="338"/>
      <c r="H349" s="334"/>
      <c r="I349" s="335"/>
      <c r="J349" s="335"/>
      <c r="K349" s="338"/>
    </row>
    <row r="350" spans="1:11" ht="15.75" customHeight="1" x14ac:dyDescent="0.25">
      <c r="A350" s="338"/>
      <c r="B350" s="338"/>
      <c r="C350" s="338"/>
      <c r="D350" s="345"/>
      <c r="E350" s="6" t="s">
        <v>98</v>
      </c>
      <c r="F350" s="6" t="s">
        <v>98</v>
      </c>
      <c r="G350" s="294" t="s">
        <v>98</v>
      </c>
      <c r="H350" s="294" t="s">
        <v>98</v>
      </c>
      <c r="I350" s="297" t="s">
        <v>98</v>
      </c>
      <c r="J350" s="6" t="s">
        <v>98</v>
      </c>
      <c r="K350" s="338"/>
    </row>
    <row r="351" spans="1:11" ht="15.75" customHeight="1" x14ac:dyDescent="0.25">
      <c r="A351" s="1">
        <v>181</v>
      </c>
      <c r="B351" s="101" t="str">
        <f>IF('proje ve personel bilgileri'!A194&lt;&gt;0,('proje ve personel bilgileri'!A194)," ")</f>
        <v xml:space="preserve"> </v>
      </c>
      <c r="C351" s="102"/>
      <c r="D351" s="103"/>
      <c r="E351" s="103"/>
      <c r="F351" s="103"/>
      <c r="G351" s="103"/>
      <c r="H351" s="103"/>
      <c r="I351" s="103"/>
      <c r="J351" s="103"/>
      <c r="K351" s="104">
        <f t="shared" ref="K351:K368" si="20">IF(D351&lt;&gt;0,SUM(D351+E351+F351+G351-H351-I351-J351),0)</f>
        <v>0</v>
      </c>
    </row>
    <row r="352" spans="1:11" ht="15.75" customHeight="1" x14ac:dyDescent="0.25">
      <c r="A352" s="2">
        <v>182</v>
      </c>
      <c r="B352" s="101" t="str">
        <f>IF('proje ve personel bilgileri'!A195&lt;&gt;0,('proje ve personel bilgileri'!A195)," ")</f>
        <v xml:space="preserve"> </v>
      </c>
      <c r="C352" s="105"/>
      <c r="D352" s="296"/>
      <c r="E352" s="296"/>
      <c r="F352" s="296"/>
      <c r="G352" s="296"/>
      <c r="H352" s="296"/>
      <c r="I352" s="296"/>
      <c r="J352" s="296"/>
      <c r="K352" s="104">
        <f t="shared" si="20"/>
        <v>0</v>
      </c>
    </row>
    <row r="353" spans="1:11" ht="15.75" customHeight="1" x14ac:dyDescent="0.25">
      <c r="A353" s="1">
        <v>183</v>
      </c>
      <c r="B353" s="101" t="str">
        <f>IF('proje ve personel bilgileri'!A196&lt;&gt;0,('proje ve personel bilgileri'!A196)," ")</f>
        <v xml:space="preserve"> </v>
      </c>
      <c r="C353" s="105"/>
      <c r="D353" s="296"/>
      <c r="E353" s="296"/>
      <c r="F353" s="296"/>
      <c r="G353" s="296"/>
      <c r="H353" s="296"/>
      <c r="I353" s="296"/>
      <c r="J353" s="296"/>
      <c r="K353" s="104">
        <f t="shared" si="20"/>
        <v>0</v>
      </c>
    </row>
    <row r="354" spans="1:11" ht="15.75" customHeight="1" x14ac:dyDescent="0.25">
      <c r="A354" s="2">
        <v>184</v>
      </c>
      <c r="B354" s="101" t="str">
        <f>IF('proje ve personel bilgileri'!A197&lt;&gt;0,('proje ve personel bilgileri'!A197)," ")</f>
        <v xml:space="preserve"> </v>
      </c>
      <c r="C354" s="105"/>
      <c r="D354" s="296"/>
      <c r="E354" s="296"/>
      <c r="F354" s="296"/>
      <c r="G354" s="296"/>
      <c r="H354" s="296"/>
      <c r="I354" s="296"/>
      <c r="J354" s="296"/>
      <c r="K354" s="104">
        <f t="shared" si="20"/>
        <v>0</v>
      </c>
    </row>
    <row r="355" spans="1:11" ht="15.75" customHeight="1" x14ac:dyDescent="0.25">
      <c r="A355" s="1">
        <v>185</v>
      </c>
      <c r="B355" s="101" t="str">
        <f>IF('proje ve personel bilgileri'!A198&lt;&gt;0,('proje ve personel bilgileri'!A198)," ")</f>
        <v xml:space="preserve"> </v>
      </c>
      <c r="C355" s="105"/>
      <c r="D355" s="296"/>
      <c r="E355" s="296"/>
      <c r="F355" s="296"/>
      <c r="G355" s="296"/>
      <c r="H355" s="296"/>
      <c r="I355" s="296"/>
      <c r="J355" s="296"/>
      <c r="K355" s="104">
        <f t="shared" si="20"/>
        <v>0</v>
      </c>
    </row>
    <row r="356" spans="1:11" ht="15.75" customHeight="1" x14ac:dyDescent="0.25">
      <c r="A356" s="2">
        <v>186</v>
      </c>
      <c r="B356" s="101" t="str">
        <f>IF('proje ve personel bilgileri'!A199&lt;&gt;0,('proje ve personel bilgileri'!A199)," ")</f>
        <v xml:space="preserve"> </v>
      </c>
      <c r="C356" s="105"/>
      <c r="D356" s="296"/>
      <c r="E356" s="296"/>
      <c r="F356" s="296"/>
      <c r="G356" s="296"/>
      <c r="H356" s="296"/>
      <c r="I356" s="296"/>
      <c r="J356" s="296"/>
      <c r="K356" s="104">
        <f t="shared" si="20"/>
        <v>0</v>
      </c>
    </row>
    <row r="357" spans="1:11" ht="15.75" customHeight="1" x14ac:dyDescent="0.25">
      <c r="A357" s="1">
        <v>187</v>
      </c>
      <c r="B357" s="101" t="str">
        <f>IF('proje ve personel bilgileri'!A200&lt;&gt;0,('proje ve personel bilgileri'!A200)," ")</f>
        <v xml:space="preserve"> </v>
      </c>
      <c r="C357" s="105"/>
      <c r="D357" s="296"/>
      <c r="E357" s="296"/>
      <c r="F357" s="296"/>
      <c r="G357" s="296"/>
      <c r="H357" s="296"/>
      <c r="I357" s="296"/>
      <c r="J357" s="296"/>
      <c r="K357" s="104">
        <f t="shared" si="20"/>
        <v>0</v>
      </c>
    </row>
    <row r="358" spans="1:11" ht="15.75" customHeight="1" x14ac:dyDescent="0.25">
      <c r="A358" s="2">
        <v>188</v>
      </c>
      <c r="B358" s="101" t="str">
        <f>IF('proje ve personel bilgileri'!A201&lt;&gt;0,('proje ve personel bilgileri'!A201)," ")</f>
        <v xml:space="preserve"> </v>
      </c>
      <c r="C358" s="105"/>
      <c r="D358" s="296"/>
      <c r="E358" s="296"/>
      <c r="F358" s="296"/>
      <c r="G358" s="296"/>
      <c r="H358" s="296"/>
      <c r="I358" s="296"/>
      <c r="J358" s="296"/>
      <c r="K358" s="104">
        <f t="shared" si="20"/>
        <v>0</v>
      </c>
    </row>
    <row r="359" spans="1:11" ht="15.75" customHeight="1" x14ac:dyDescent="0.25">
      <c r="A359" s="1">
        <v>189</v>
      </c>
      <c r="B359" s="101" t="str">
        <f>IF('proje ve personel bilgileri'!A202&lt;&gt;0,('proje ve personel bilgileri'!A202)," ")</f>
        <v xml:space="preserve"> </v>
      </c>
      <c r="C359" s="105"/>
      <c r="D359" s="296"/>
      <c r="E359" s="296"/>
      <c r="F359" s="296"/>
      <c r="G359" s="296"/>
      <c r="H359" s="296"/>
      <c r="I359" s="296"/>
      <c r="J359" s="296"/>
      <c r="K359" s="104">
        <f t="shared" si="20"/>
        <v>0</v>
      </c>
    </row>
    <row r="360" spans="1:11" ht="15.75" customHeight="1" x14ac:dyDescent="0.25">
      <c r="A360" s="2">
        <v>190</v>
      </c>
      <c r="B360" s="101" t="str">
        <f>IF('proje ve personel bilgileri'!A203&lt;&gt;0,('proje ve personel bilgileri'!A203)," ")</f>
        <v xml:space="preserve"> </v>
      </c>
      <c r="C360" s="105"/>
      <c r="D360" s="296"/>
      <c r="E360" s="296"/>
      <c r="F360" s="296"/>
      <c r="G360" s="296"/>
      <c r="H360" s="296"/>
      <c r="I360" s="296"/>
      <c r="J360" s="296"/>
      <c r="K360" s="104">
        <f t="shared" si="20"/>
        <v>0</v>
      </c>
    </row>
    <row r="361" spans="1:11" ht="15.75" customHeight="1" x14ac:dyDescent="0.25">
      <c r="A361" s="1">
        <v>191</v>
      </c>
      <c r="B361" s="101" t="str">
        <f>IF('proje ve personel bilgileri'!A204&lt;&gt;0,('proje ve personel bilgileri'!A204)," ")</f>
        <v xml:space="preserve"> </v>
      </c>
      <c r="C361" s="105"/>
      <c r="D361" s="296"/>
      <c r="E361" s="296"/>
      <c r="F361" s="296"/>
      <c r="G361" s="296"/>
      <c r="H361" s="296"/>
      <c r="I361" s="296"/>
      <c r="J361" s="296"/>
      <c r="K361" s="104">
        <f t="shared" si="20"/>
        <v>0</v>
      </c>
    </row>
    <row r="362" spans="1:11" ht="15.75" customHeight="1" x14ac:dyDescent="0.25">
      <c r="A362" s="2">
        <v>192</v>
      </c>
      <c r="B362" s="101" t="str">
        <f>IF('proje ve personel bilgileri'!A205&lt;&gt;0,('proje ve personel bilgileri'!A205)," ")</f>
        <v xml:space="preserve"> </v>
      </c>
      <c r="C362" s="105"/>
      <c r="D362" s="296"/>
      <c r="E362" s="296"/>
      <c r="F362" s="296"/>
      <c r="G362" s="296"/>
      <c r="H362" s="296"/>
      <c r="I362" s="296"/>
      <c r="J362" s="296"/>
      <c r="K362" s="104">
        <f t="shared" si="20"/>
        <v>0</v>
      </c>
    </row>
    <row r="363" spans="1:11" ht="15.75" customHeight="1" x14ac:dyDescent="0.25">
      <c r="A363" s="1">
        <v>193</v>
      </c>
      <c r="B363" s="101" t="str">
        <f>IF('proje ve personel bilgileri'!A206&lt;&gt;0,('proje ve personel bilgileri'!A206)," ")</f>
        <v xml:space="preserve"> </v>
      </c>
      <c r="C363" s="105"/>
      <c r="D363" s="296"/>
      <c r="E363" s="296"/>
      <c r="F363" s="296"/>
      <c r="G363" s="296"/>
      <c r="H363" s="296"/>
      <c r="I363" s="296"/>
      <c r="J363" s="296"/>
      <c r="K363" s="104">
        <f t="shared" si="20"/>
        <v>0</v>
      </c>
    </row>
    <row r="364" spans="1:11" ht="15.75" customHeight="1" x14ac:dyDescent="0.25">
      <c r="A364" s="2">
        <v>194</v>
      </c>
      <c r="B364" s="101" t="str">
        <f>IF('proje ve personel bilgileri'!A207&lt;&gt;0,('proje ve personel bilgileri'!A207)," ")</f>
        <v xml:space="preserve"> </v>
      </c>
      <c r="C364" s="105"/>
      <c r="D364" s="296"/>
      <c r="E364" s="296"/>
      <c r="F364" s="296"/>
      <c r="G364" s="296"/>
      <c r="H364" s="296"/>
      <c r="I364" s="296"/>
      <c r="J364" s="296"/>
      <c r="K364" s="104">
        <f t="shared" si="20"/>
        <v>0</v>
      </c>
    </row>
    <row r="365" spans="1:11" ht="15.75" customHeight="1" x14ac:dyDescent="0.25">
      <c r="A365" s="1">
        <v>195</v>
      </c>
      <c r="B365" s="101" t="str">
        <f>IF('proje ve personel bilgileri'!A208&lt;&gt;0,('proje ve personel bilgileri'!A208)," ")</f>
        <v xml:space="preserve"> </v>
      </c>
      <c r="C365" s="105"/>
      <c r="D365" s="296"/>
      <c r="E365" s="296"/>
      <c r="F365" s="296"/>
      <c r="G365" s="296"/>
      <c r="H365" s="296"/>
      <c r="I365" s="296"/>
      <c r="J365" s="296"/>
      <c r="K365" s="104">
        <f t="shared" si="20"/>
        <v>0</v>
      </c>
    </row>
    <row r="366" spans="1:11" ht="15.75" customHeight="1" x14ac:dyDescent="0.25">
      <c r="A366" s="2">
        <v>196</v>
      </c>
      <c r="B366" s="101" t="str">
        <f>IF('proje ve personel bilgileri'!A209&lt;&gt;0,('proje ve personel bilgileri'!A209)," ")</f>
        <v xml:space="preserve"> </v>
      </c>
      <c r="C366" s="105"/>
      <c r="D366" s="296"/>
      <c r="E366" s="296"/>
      <c r="F366" s="296"/>
      <c r="G366" s="296"/>
      <c r="H366" s="296"/>
      <c r="I366" s="296"/>
      <c r="J366" s="296"/>
      <c r="K366" s="104">
        <f t="shared" si="20"/>
        <v>0</v>
      </c>
    </row>
    <row r="367" spans="1:11" ht="15.75" customHeight="1" x14ac:dyDescent="0.25">
      <c r="A367" s="1">
        <v>197</v>
      </c>
      <c r="B367" s="101" t="str">
        <f>IF('proje ve personel bilgileri'!A210&lt;&gt;0,('proje ve personel bilgileri'!A210)," ")</f>
        <v xml:space="preserve"> </v>
      </c>
      <c r="C367" s="105"/>
      <c r="D367" s="296"/>
      <c r="E367" s="296"/>
      <c r="F367" s="296"/>
      <c r="G367" s="296"/>
      <c r="H367" s="296"/>
      <c r="I367" s="296"/>
      <c r="J367" s="296"/>
      <c r="K367" s="104">
        <f t="shared" si="20"/>
        <v>0</v>
      </c>
    </row>
    <row r="368" spans="1:11" ht="15" customHeight="1" x14ac:dyDescent="0.25">
      <c r="A368" s="2">
        <v>198</v>
      </c>
      <c r="B368" s="101" t="str">
        <f>IF('proje ve personel bilgileri'!A211&lt;&gt;0,('proje ve personel bilgileri'!A211)," ")</f>
        <v xml:space="preserve"> </v>
      </c>
      <c r="C368" s="105"/>
      <c r="D368" s="296"/>
      <c r="E368" s="296"/>
      <c r="F368" s="296"/>
      <c r="G368" s="296"/>
      <c r="H368" s="296"/>
      <c r="I368" s="296"/>
      <c r="J368" s="296"/>
      <c r="K368" s="104">
        <f t="shared" si="20"/>
        <v>0</v>
      </c>
    </row>
    <row r="369" spans="1:11" ht="15.75" customHeight="1" x14ac:dyDescent="0.25">
      <c r="A369" s="341" t="s">
        <v>99</v>
      </c>
      <c r="B369" s="342"/>
      <c r="C369" s="7" t="str">
        <f t="shared" ref="C369:J369" si="21">IF($K$28&lt;&gt;0,SUM(C351:C368)," ")</f>
        <v xml:space="preserve"> </v>
      </c>
      <c r="D369" s="8" t="str">
        <f t="shared" si="21"/>
        <v xml:space="preserve"> </v>
      </c>
      <c r="E369" s="8" t="str">
        <f t="shared" si="21"/>
        <v xml:space="preserve"> </v>
      </c>
      <c r="F369" s="8" t="str">
        <f t="shared" si="21"/>
        <v xml:space="preserve"> </v>
      </c>
      <c r="G369" s="8" t="str">
        <f t="shared" si="21"/>
        <v xml:space="preserve"> </v>
      </c>
      <c r="H369" s="8" t="str">
        <f t="shared" si="21"/>
        <v xml:space="preserve"> </v>
      </c>
      <c r="I369" s="8" t="str">
        <f t="shared" si="21"/>
        <v xml:space="preserve"> </v>
      </c>
      <c r="J369" s="8" t="str">
        <f t="shared" si="21"/>
        <v xml:space="preserve"> </v>
      </c>
      <c r="K369" s="9">
        <f>SUM(K351:K368)+K335</f>
        <v>0</v>
      </c>
    </row>
    <row r="370" spans="1:11" ht="15" customHeight="1" x14ac:dyDescent="0.25">
      <c r="A370" s="300"/>
    </row>
    <row r="371" spans="1:11" ht="23.25" customHeight="1" x14ac:dyDescent="0.25">
      <c r="A371" s="332" t="s">
        <v>100</v>
      </c>
      <c r="B371" s="332"/>
      <c r="C371" s="332"/>
      <c r="D371" s="332"/>
      <c r="E371" s="332"/>
      <c r="F371" s="332"/>
      <c r="G371" s="332"/>
      <c r="H371" s="332"/>
      <c r="I371" s="332"/>
      <c r="J371" s="332"/>
      <c r="K371" s="332"/>
    </row>
    <row r="372" spans="1:11" ht="15" customHeight="1" x14ac:dyDescent="0.25">
      <c r="A372" s="51"/>
    </row>
    <row r="373" spans="1:11" ht="15" customHeight="1" x14ac:dyDescent="0.25">
      <c r="A373" s="298" t="s">
        <v>101</v>
      </c>
    </row>
    <row r="374" spans="1:11" ht="15" customHeight="1" x14ac:dyDescent="0.25">
      <c r="C374" s="298" t="s">
        <v>102</v>
      </c>
      <c r="E374" s="298" t="s">
        <v>103</v>
      </c>
    </row>
    <row r="376" spans="1:11" ht="15.75" customHeight="1" x14ac:dyDescent="0.25">
      <c r="A376" s="348" t="s">
        <v>85</v>
      </c>
      <c r="B376" s="348"/>
      <c r="C376" s="348"/>
      <c r="D376" s="348"/>
      <c r="E376" s="348"/>
      <c r="F376" s="348"/>
      <c r="G376" s="348"/>
      <c r="H376" s="348"/>
      <c r="I376" s="348"/>
      <c r="J376" s="348"/>
      <c r="K376" s="348"/>
    </row>
    <row r="377" spans="1:11" ht="15" customHeight="1" x14ac:dyDescent="0.25">
      <c r="A377" s="70"/>
      <c r="B377" s="70"/>
      <c r="C377" s="70"/>
      <c r="D377" s="70"/>
      <c r="E377" s="70"/>
      <c r="F377" s="78">
        <f>'proje ve personel bilgileri'!$B$5</f>
        <v>0</v>
      </c>
      <c r="G377" s="72">
        <f>IF('proje ve personel bilgileri'!$B$6=1,"/ Mart ayına aittir.",(IF('proje ve personel bilgileri'!$B$6=2,"/ Eylül ayına aittir.",0)))</f>
        <v>0</v>
      </c>
      <c r="H377" s="70"/>
      <c r="I377" s="70"/>
      <c r="J377" s="70"/>
      <c r="K377" s="70"/>
    </row>
    <row r="378" spans="1:11" ht="18.75" customHeight="1" x14ac:dyDescent="0.25">
      <c r="K378" s="4" t="s">
        <v>86</v>
      </c>
    </row>
    <row r="379" spans="1:11" ht="15.75" customHeight="1" x14ac:dyDescent="0.25">
      <c r="A379" s="349" t="s">
        <v>2</v>
      </c>
      <c r="B379" s="350"/>
      <c r="C379" s="351">
        <f>'proje ve personel bilgileri'!$B$2</f>
        <v>0</v>
      </c>
      <c r="D379" s="352"/>
      <c r="E379" s="352"/>
      <c r="F379" s="352"/>
      <c r="G379" s="352"/>
      <c r="H379" s="352"/>
      <c r="I379" s="352"/>
      <c r="J379" s="352"/>
      <c r="K379" s="353"/>
    </row>
    <row r="380" spans="1:11" ht="15.75" customHeight="1" x14ac:dyDescent="0.25">
      <c r="A380" s="354" t="s">
        <v>4</v>
      </c>
      <c r="B380" s="355"/>
      <c r="C380" s="356">
        <f>'proje ve personel bilgileri'!$B$3</f>
        <v>0</v>
      </c>
      <c r="D380" s="357"/>
      <c r="E380" s="357"/>
      <c r="F380" s="357"/>
      <c r="G380" s="357"/>
      <c r="H380" s="357"/>
      <c r="I380" s="357"/>
      <c r="J380" s="357"/>
      <c r="K380" s="358"/>
    </row>
    <row r="381" spans="1:11" ht="15" customHeight="1" x14ac:dyDescent="0.25">
      <c r="A381" s="343" t="s">
        <v>87</v>
      </c>
      <c r="B381" s="343" t="s">
        <v>15</v>
      </c>
      <c r="C381" s="343" t="s">
        <v>88</v>
      </c>
      <c r="D381" s="344" t="s">
        <v>89</v>
      </c>
      <c r="E381" s="346"/>
      <c r="F381" s="347"/>
      <c r="G381" s="343" t="s">
        <v>90</v>
      </c>
      <c r="H381" s="333" t="s">
        <v>91</v>
      </c>
      <c r="I381" s="333" t="s">
        <v>92</v>
      </c>
      <c r="J381" s="333" t="s">
        <v>93</v>
      </c>
      <c r="K381" s="336" t="s">
        <v>94</v>
      </c>
    </row>
    <row r="382" spans="1:11" ht="21.75" customHeight="1" x14ac:dyDescent="0.25">
      <c r="A382" s="338"/>
      <c r="B382" s="338"/>
      <c r="C382" s="338"/>
      <c r="D382" s="345"/>
      <c r="E382" s="339" t="s">
        <v>95</v>
      </c>
      <c r="F382" s="340"/>
      <c r="G382" s="338"/>
      <c r="H382" s="334"/>
      <c r="I382" s="334"/>
      <c r="J382" s="334"/>
      <c r="K382" s="337"/>
    </row>
    <row r="383" spans="1:11" ht="60.75" customHeight="1" x14ac:dyDescent="0.25">
      <c r="A383" s="338"/>
      <c r="B383" s="338"/>
      <c r="C383" s="338"/>
      <c r="D383" s="345"/>
      <c r="E383" s="5" t="s">
        <v>107</v>
      </c>
      <c r="F383" s="5" t="s">
        <v>97</v>
      </c>
      <c r="G383" s="338"/>
      <c r="H383" s="334"/>
      <c r="I383" s="335"/>
      <c r="J383" s="335"/>
      <c r="K383" s="338"/>
    </row>
    <row r="384" spans="1:11" ht="15.75" customHeight="1" x14ac:dyDescent="0.25">
      <c r="A384" s="338"/>
      <c r="B384" s="338"/>
      <c r="C384" s="338"/>
      <c r="D384" s="345"/>
      <c r="E384" s="6" t="s">
        <v>98</v>
      </c>
      <c r="F384" s="6" t="s">
        <v>98</v>
      </c>
      <c r="G384" s="294" t="s">
        <v>98</v>
      </c>
      <c r="H384" s="294" t="s">
        <v>98</v>
      </c>
      <c r="I384" s="297" t="s">
        <v>98</v>
      </c>
      <c r="J384" s="6" t="s">
        <v>98</v>
      </c>
      <c r="K384" s="338"/>
    </row>
    <row r="385" spans="1:11" ht="15.75" customHeight="1" x14ac:dyDescent="0.25">
      <c r="A385" s="1">
        <v>199</v>
      </c>
      <c r="B385" s="101" t="str">
        <f>IF('proje ve personel bilgileri'!A212&lt;&gt;0,('proje ve personel bilgileri'!A212)," ")</f>
        <v xml:space="preserve"> </v>
      </c>
      <c r="C385" s="102"/>
      <c r="D385" s="103"/>
      <c r="E385" s="103"/>
      <c r="F385" s="103"/>
      <c r="G385" s="103"/>
      <c r="H385" s="103"/>
      <c r="I385" s="103"/>
      <c r="J385" s="103"/>
      <c r="K385" s="104">
        <f t="shared" ref="K385:K402" si="22">IF(D385&lt;&gt;0,SUM(D385+E385+F385+G385-H385-I385-J385),0)</f>
        <v>0</v>
      </c>
    </row>
    <row r="386" spans="1:11" ht="15.75" customHeight="1" x14ac:dyDescent="0.25">
      <c r="A386" s="2">
        <v>200</v>
      </c>
      <c r="B386" s="101" t="str">
        <f>IF('proje ve personel bilgileri'!A213&lt;&gt;0,('proje ve personel bilgileri'!A213)," ")</f>
        <v xml:space="preserve"> </v>
      </c>
      <c r="C386" s="105"/>
      <c r="D386" s="296"/>
      <c r="E386" s="296"/>
      <c r="F386" s="296"/>
      <c r="G386" s="296"/>
      <c r="H386" s="296"/>
      <c r="I386" s="296"/>
      <c r="J386" s="296"/>
      <c r="K386" s="104">
        <f t="shared" si="22"/>
        <v>0</v>
      </c>
    </row>
    <row r="387" spans="1:11" ht="15.75" customHeight="1" x14ac:dyDescent="0.25">
      <c r="A387" s="1">
        <v>201</v>
      </c>
      <c r="B387" s="101" t="str">
        <f>IF('proje ve personel bilgileri'!A214&lt;&gt;0,('proje ve personel bilgileri'!A214)," ")</f>
        <v xml:space="preserve"> </v>
      </c>
      <c r="C387" s="105"/>
      <c r="D387" s="296"/>
      <c r="E387" s="296"/>
      <c r="F387" s="296"/>
      <c r="G387" s="296"/>
      <c r="H387" s="296"/>
      <c r="I387" s="296"/>
      <c r="J387" s="296"/>
      <c r="K387" s="104">
        <f t="shared" si="22"/>
        <v>0</v>
      </c>
    </row>
    <row r="388" spans="1:11" ht="15.75" customHeight="1" x14ac:dyDescent="0.25">
      <c r="A388" s="2">
        <v>202</v>
      </c>
      <c r="B388" s="101" t="str">
        <f>IF('proje ve personel bilgileri'!A215&lt;&gt;0,('proje ve personel bilgileri'!A215)," ")</f>
        <v xml:space="preserve"> </v>
      </c>
      <c r="C388" s="105"/>
      <c r="D388" s="296"/>
      <c r="E388" s="296"/>
      <c r="F388" s="296"/>
      <c r="G388" s="296"/>
      <c r="H388" s="296"/>
      <c r="I388" s="296"/>
      <c r="J388" s="296"/>
      <c r="K388" s="104">
        <f t="shared" si="22"/>
        <v>0</v>
      </c>
    </row>
    <row r="389" spans="1:11" ht="15.75" customHeight="1" x14ac:dyDescent="0.25">
      <c r="A389" s="1">
        <v>203</v>
      </c>
      <c r="B389" s="101" t="str">
        <f>IF('proje ve personel bilgileri'!A216&lt;&gt;0,('proje ve personel bilgileri'!A216)," ")</f>
        <v xml:space="preserve"> </v>
      </c>
      <c r="C389" s="105"/>
      <c r="D389" s="296"/>
      <c r="E389" s="296"/>
      <c r="F389" s="296"/>
      <c r="G389" s="296"/>
      <c r="H389" s="296"/>
      <c r="I389" s="296"/>
      <c r="J389" s="296"/>
      <c r="K389" s="104">
        <f t="shared" si="22"/>
        <v>0</v>
      </c>
    </row>
    <row r="390" spans="1:11" ht="15.75" customHeight="1" x14ac:dyDescent="0.25">
      <c r="A390" s="2">
        <v>204</v>
      </c>
      <c r="B390" s="101" t="str">
        <f>IF('proje ve personel bilgileri'!A217&lt;&gt;0,('proje ve personel bilgileri'!A217)," ")</f>
        <v xml:space="preserve"> </v>
      </c>
      <c r="C390" s="105"/>
      <c r="D390" s="296"/>
      <c r="E390" s="296"/>
      <c r="F390" s="296"/>
      <c r="G390" s="296"/>
      <c r="H390" s="296"/>
      <c r="I390" s="296"/>
      <c r="J390" s="296"/>
      <c r="K390" s="104">
        <f t="shared" si="22"/>
        <v>0</v>
      </c>
    </row>
    <row r="391" spans="1:11" ht="15.75" customHeight="1" x14ac:dyDescent="0.25">
      <c r="A391" s="1">
        <v>205</v>
      </c>
      <c r="B391" s="101" t="str">
        <f>IF('proje ve personel bilgileri'!A218&lt;&gt;0,('proje ve personel bilgileri'!A218)," ")</f>
        <v xml:space="preserve"> </v>
      </c>
      <c r="C391" s="105"/>
      <c r="D391" s="296"/>
      <c r="E391" s="296"/>
      <c r="F391" s="296"/>
      <c r="G391" s="296"/>
      <c r="H391" s="296"/>
      <c r="I391" s="296"/>
      <c r="J391" s="296"/>
      <c r="K391" s="104">
        <f t="shared" si="22"/>
        <v>0</v>
      </c>
    </row>
    <row r="392" spans="1:11" ht="15.75" customHeight="1" x14ac:dyDescent="0.25">
      <c r="A392" s="2">
        <v>206</v>
      </c>
      <c r="B392" s="101" t="str">
        <f>IF('proje ve personel bilgileri'!A219&lt;&gt;0,('proje ve personel bilgileri'!A219)," ")</f>
        <v xml:space="preserve"> </v>
      </c>
      <c r="C392" s="105"/>
      <c r="D392" s="296"/>
      <c r="E392" s="296"/>
      <c r="F392" s="296"/>
      <c r="G392" s="296"/>
      <c r="H392" s="296"/>
      <c r="I392" s="296"/>
      <c r="J392" s="296"/>
      <c r="K392" s="104">
        <f t="shared" si="22"/>
        <v>0</v>
      </c>
    </row>
    <row r="393" spans="1:11" ht="15.75" customHeight="1" x14ac:dyDescent="0.25">
      <c r="A393" s="1">
        <v>207</v>
      </c>
      <c r="B393" s="101" t="str">
        <f>IF('proje ve personel bilgileri'!A220&lt;&gt;0,('proje ve personel bilgileri'!A220)," ")</f>
        <v xml:space="preserve"> </v>
      </c>
      <c r="C393" s="105"/>
      <c r="D393" s="296"/>
      <c r="E393" s="296"/>
      <c r="F393" s="296"/>
      <c r="G393" s="296"/>
      <c r="H393" s="296"/>
      <c r="I393" s="296"/>
      <c r="J393" s="296"/>
      <c r="K393" s="104">
        <f t="shared" si="22"/>
        <v>0</v>
      </c>
    </row>
    <row r="394" spans="1:11" ht="15.75" customHeight="1" x14ac:dyDescent="0.25">
      <c r="A394" s="2">
        <v>208</v>
      </c>
      <c r="B394" s="101" t="str">
        <f>IF('proje ve personel bilgileri'!A221&lt;&gt;0,('proje ve personel bilgileri'!A221)," ")</f>
        <v xml:space="preserve"> </v>
      </c>
      <c r="C394" s="105"/>
      <c r="D394" s="296"/>
      <c r="E394" s="296"/>
      <c r="F394" s="296"/>
      <c r="G394" s="296"/>
      <c r="H394" s="296"/>
      <c r="I394" s="296"/>
      <c r="J394" s="296"/>
      <c r="K394" s="104">
        <f t="shared" si="22"/>
        <v>0</v>
      </c>
    </row>
    <row r="395" spans="1:11" ht="15.75" customHeight="1" x14ac:dyDescent="0.25">
      <c r="A395" s="1">
        <v>209</v>
      </c>
      <c r="B395" s="101" t="str">
        <f>IF('proje ve personel bilgileri'!A222&lt;&gt;0,('proje ve personel bilgileri'!A222)," ")</f>
        <v xml:space="preserve"> </v>
      </c>
      <c r="C395" s="105"/>
      <c r="D395" s="296"/>
      <c r="E395" s="296"/>
      <c r="F395" s="296"/>
      <c r="G395" s="296"/>
      <c r="H395" s="296"/>
      <c r="I395" s="296"/>
      <c r="J395" s="296"/>
      <c r="K395" s="104">
        <f t="shared" si="22"/>
        <v>0</v>
      </c>
    </row>
    <row r="396" spans="1:11" ht="15.75" customHeight="1" x14ac:dyDescent="0.25">
      <c r="A396" s="2">
        <v>210</v>
      </c>
      <c r="B396" s="101" t="str">
        <f>IF('proje ve personel bilgileri'!A223&lt;&gt;0,('proje ve personel bilgileri'!A223)," ")</f>
        <v xml:space="preserve"> </v>
      </c>
      <c r="C396" s="105"/>
      <c r="D396" s="296"/>
      <c r="E396" s="296"/>
      <c r="F396" s="296"/>
      <c r="G396" s="296"/>
      <c r="H396" s="296"/>
      <c r="I396" s="296"/>
      <c r="J396" s="296"/>
      <c r="K396" s="104">
        <f t="shared" si="22"/>
        <v>0</v>
      </c>
    </row>
    <row r="397" spans="1:11" ht="15.75" customHeight="1" x14ac:dyDescent="0.25">
      <c r="A397" s="1">
        <v>211</v>
      </c>
      <c r="B397" s="101" t="str">
        <f>IF('proje ve personel bilgileri'!A224&lt;&gt;0,('proje ve personel bilgileri'!A224)," ")</f>
        <v xml:space="preserve"> </v>
      </c>
      <c r="C397" s="105"/>
      <c r="D397" s="296"/>
      <c r="E397" s="296"/>
      <c r="F397" s="296"/>
      <c r="G397" s="296"/>
      <c r="H397" s="296"/>
      <c r="I397" s="296"/>
      <c r="J397" s="296"/>
      <c r="K397" s="104">
        <f t="shared" si="22"/>
        <v>0</v>
      </c>
    </row>
    <row r="398" spans="1:11" ht="15.75" customHeight="1" x14ac:dyDescent="0.25">
      <c r="A398" s="2">
        <v>212</v>
      </c>
      <c r="B398" s="101" t="str">
        <f>IF('proje ve personel bilgileri'!A225&lt;&gt;0,('proje ve personel bilgileri'!A225)," ")</f>
        <v xml:space="preserve"> </v>
      </c>
      <c r="C398" s="105"/>
      <c r="D398" s="296"/>
      <c r="E398" s="296"/>
      <c r="F398" s="296"/>
      <c r="G398" s="296"/>
      <c r="H398" s="296"/>
      <c r="I398" s="296"/>
      <c r="J398" s="296"/>
      <c r="K398" s="104">
        <f t="shared" si="22"/>
        <v>0</v>
      </c>
    </row>
    <row r="399" spans="1:11" ht="15.75" customHeight="1" x14ac:dyDescent="0.25">
      <c r="A399" s="1">
        <v>213</v>
      </c>
      <c r="B399" s="101" t="str">
        <f>IF('proje ve personel bilgileri'!A226&lt;&gt;0,('proje ve personel bilgileri'!A226)," ")</f>
        <v xml:space="preserve"> </v>
      </c>
      <c r="C399" s="105"/>
      <c r="D399" s="296"/>
      <c r="E399" s="296"/>
      <c r="F399" s="296"/>
      <c r="G399" s="296"/>
      <c r="H399" s="296"/>
      <c r="I399" s="296"/>
      <c r="J399" s="296"/>
      <c r="K399" s="104">
        <f t="shared" si="22"/>
        <v>0</v>
      </c>
    </row>
    <row r="400" spans="1:11" ht="15.75" customHeight="1" x14ac:dyDescent="0.25">
      <c r="A400" s="2">
        <v>214</v>
      </c>
      <c r="B400" s="101" t="str">
        <f>IF('proje ve personel bilgileri'!A227&lt;&gt;0,('proje ve personel bilgileri'!A227)," ")</f>
        <v xml:space="preserve"> </v>
      </c>
      <c r="C400" s="105"/>
      <c r="D400" s="296"/>
      <c r="E400" s="296"/>
      <c r="F400" s="296"/>
      <c r="G400" s="296"/>
      <c r="H400" s="296"/>
      <c r="I400" s="296"/>
      <c r="J400" s="296"/>
      <c r="K400" s="104">
        <f t="shared" si="22"/>
        <v>0</v>
      </c>
    </row>
    <row r="401" spans="1:11" ht="15.75" customHeight="1" x14ac:dyDescent="0.25">
      <c r="A401" s="1">
        <v>215</v>
      </c>
      <c r="B401" s="101" t="str">
        <f>IF('proje ve personel bilgileri'!A228&lt;&gt;0,('proje ve personel bilgileri'!A228)," ")</f>
        <v xml:space="preserve"> </v>
      </c>
      <c r="C401" s="105"/>
      <c r="D401" s="296"/>
      <c r="E401" s="296"/>
      <c r="F401" s="296"/>
      <c r="G401" s="296"/>
      <c r="H401" s="296"/>
      <c r="I401" s="296"/>
      <c r="J401" s="296"/>
      <c r="K401" s="104">
        <f t="shared" si="22"/>
        <v>0</v>
      </c>
    </row>
    <row r="402" spans="1:11" ht="15" customHeight="1" x14ac:dyDescent="0.25">
      <c r="A402" s="2">
        <v>216</v>
      </c>
      <c r="B402" s="101" t="str">
        <f>IF('proje ve personel bilgileri'!A229&lt;&gt;0,('proje ve personel bilgileri'!A229)," ")</f>
        <v xml:space="preserve"> </v>
      </c>
      <c r="C402" s="105"/>
      <c r="D402" s="296"/>
      <c r="E402" s="296"/>
      <c r="F402" s="296"/>
      <c r="G402" s="296"/>
      <c r="H402" s="296"/>
      <c r="I402" s="296"/>
      <c r="J402" s="296"/>
      <c r="K402" s="104">
        <f t="shared" si="22"/>
        <v>0</v>
      </c>
    </row>
    <row r="403" spans="1:11" ht="15.75" customHeight="1" x14ac:dyDescent="0.25">
      <c r="A403" s="341" t="s">
        <v>99</v>
      </c>
      <c r="B403" s="342"/>
      <c r="C403" s="7" t="str">
        <f t="shared" ref="C403:J403" si="23">IF($K$28&lt;&gt;0,SUM(C385:C402)," ")</f>
        <v xml:space="preserve"> </v>
      </c>
      <c r="D403" s="8" t="str">
        <f t="shared" si="23"/>
        <v xml:space="preserve"> </v>
      </c>
      <c r="E403" s="8" t="str">
        <f t="shared" si="23"/>
        <v xml:space="preserve"> </v>
      </c>
      <c r="F403" s="8" t="str">
        <f t="shared" si="23"/>
        <v xml:space="preserve"> </v>
      </c>
      <c r="G403" s="8" t="str">
        <f t="shared" si="23"/>
        <v xml:space="preserve"> </v>
      </c>
      <c r="H403" s="8" t="str">
        <f t="shared" si="23"/>
        <v xml:space="preserve"> </v>
      </c>
      <c r="I403" s="8" t="str">
        <f t="shared" si="23"/>
        <v xml:space="preserve"> </v>
      </c>
      <c r="J403" s="8" t="str">
        <f t="shared" si="23"/>
        <v xml:space="preserve"> </v>
      </c>
      <c r="K403" s="9">
        <f>SUM(K385:K402)+K369</f>
        <v>0</v>
      </c>
    </row>
    <row r="404" spans="1:11" ht="15" customHeight="1" x14ac:dyDescent="0.25">
      <c r="A404" s="300"/>
    </row>
    <row r="405" spans="1:11" ht="27" customHeight="1" x14ac:dyDescent="0.25">
      <c r="A405" s="332" t="s">
        <v>100</v>
      </c>
      <c r="B405" s="332"/>
      <c r="C405" s="332"/>
      <c r="D405" s="332"/>
      <c r="E405" s="332"/>
      <c r="F405" s="332"/>
      <c r="G405" s="332"/>
      <c r="H405" s="332"/>
      <c r="I405" s="332"/>
      <c r="J405" s="332"/>
      <c r="K405" s="332"/>
    </row>
    <row r="406" spans="1:11" ht="15" customHeight="1" x14ac:dyDescent="0.25">
      <c r="A406" s="51"/>
    </row>
    <row r="407" spans="1:11" ht="15" customHeight="1" x14ac:dyDescent="0.25">
      <c r="A407" s="298" t="s">
        <v>101</v>
      </c>
    </row>
    <row r="408" spans="1:11" ht="15" customHeight="1" x14ac:dyDescent="0.25">
      <c r="C408" s="298" t="s">
        <v>102</v>
      </c>
      <c r="E408" s="298" t="s">
        <v>103</v>
      </c>
    </row>
    <row r="410" spans="1:11" ht="15.75" customHeight="1" x14ac:dyDescent="0.25">
      <c r="A410" s="348" t="s">
        <v>85</v>
      </c>
      <c r="B410" s="348"/>
      <c r="C410" s="348"/>
      <c r="D410" s="348"/>
      <c r="E410" s="348"/>
      <c r="F410" s="348"/>
      <c r="G410" s="348"/>
      <c r="H410" s="348"/>
      <c r="I410" s="348"/>
      <c r="J410" s="348"/>
      <c r="K410" s="348"/>
    </row>
    <row r="411" spans="1:11" ht="15" customHeight="1" x14ac:dyDescent="0.25">
      <c r="A411" s="70"/>
      <c r="B411" s="70"/>
      <c r="C411" s="70"/>
      <c r="D411" s="70"/>
      <c r="E411" s="70"/>
      <c r="F411" s="78">
        <f>'proje ve personel bilgileri'!$B$5</f>
        <v>0</v>
      </c>
      <c r="G411" s="72">
        <f>IF('proje ve personel bilgileri'!$B$6=1,"/ Mart ayına aittir.",(IF('proje ve personel bilgileri'!$B$6=2,"/ Eylül ayına aittir.",0)))</f>
        <v>0</v>
      </c>
      <c r="H411" s="70"/>
      <c r="I411" s="70"/>
      <c r="J411" s="70"/>
      <c r="K411" s="70"/>
    </row>
    <row r="412" spans="1:11" ht="18.75" customHeight="1" x14ac:dyDescent="0.25">
      <c r="K412" s="4" t="s">
        <v>86</v>
      </c>
    </row>
    <row r="413" spans="1:11" ht="15.75" customHeight="1" x14ac:dyDescent="0.25">
      <c r="A413" s="349" t="s">
        <v>2</v>
      </c>
      <c r="B413" s="350"/>
      <c r="C413" s="351">
        <f>'proje ve personel bilgileri'!$B$2</f>
        <v>0</v>
      </c>
      <c r="D413" s="352"/>
      <c r="E413" s="352"/>
      <c r="F413" s="352"/>
      <c r="G413" s="352"/>
      <c r="H413" s="352"/>
      <c r="I413" s="352"/>
      <c r="J413" s="352"/>
      <c r="K413" s="353"/>
    </row>
    <row r="414" spans="1:11" ht="15.75" customHeight="1" x14ac:dyDescent="0.25">
      <c r="A414" s="354" t="s">
        <v>4</v>
      </c>
      <c r="B414" s="355"/>
      <c r="C414" s="356">
        <f>'proje ve personel bilgileri'!$B$3</f>
        <v>0</v>
      </c>
      <c r="D414" s="357"/>
      <c r="E414" s="357"/>
      <c r="F414" s="357"/>
      <c r="G414" s="357"/>
      <c r="H414" s="357"/>
      <c r="I414" s="357"/>
      <c r="J414" s="357"/>
      <c r="K414" s="358"/>
    </row>
    <row r="415" spans="1:11" ht="15" customHeight="1" x14ac:dyDescent="0.25">
      <c r="A415" s="343" t="s">
        <v>87</v>
      </c>
      <c r="B415" s="343" t="s">
        <v>15</v>
      </c>
      <c r="C415" s="343" t="s">
        <v>88</v>
      </c>
      <c r="D415" s="344" t="s">
        <v>89</v>
      </c>
      <c r="E415" s="346"/>
      <c r="F415" s="347"/>
      <c r="G415" s="343" t="s">
        <v>90</v>
      </c>
      <c r="H415" s="333" t="s">
        <v>91</v>
      </c>
      <c r="I415" s="333" t="s">
        <v>92</v>
      </c>
      <c r="J415" s="333" t="s">
        <v>93</v>
      </c>
      <c r="K415" s="336" t="s">
        <v>94</v>
      </c>
    </row>
    <row r="416" spans="1:11" ht="21.75" customHeight="1" x14ac:dyDescent="0.25">
      <c r="A416" s="338"/>
      <c r="B416" s="338"/>
      <c r="C416" s="338"/>
      <c r="D416" s="345"/>
      <c r="E416" s="339" t="s">
        <v>95</v>
      </c>
      <c r="F416" s="340"/>
      <c r="G416" s="338"/>
      <c r="H416" s="334"/>
      <c r="I416" s="334"/>
      <c r="J416" s="334"/>
      <c r="K416" s="337"/>
    </row>
    <row r="417" spans="1:11" ht="60.75" customHeight="1" x14ac:dyDescent="0.25">
      <c r="A417" s="338"/>
      <c r="B417" s="338"/>
      <c r="C417" s="338"/>
      <c r="D417" s="345"/>
      <c r="E417" s="5" t="s">
        <v>107</v>
      </c>
      <c r="F417" s="5" t="s">
        <v>97</v>
      </c>
      <c r="G417" s="338"/>
      <c r="H417" s="334"/>
      <c r="I417" s="335"/>
      <c r="J417" s="335"/>
      <c r="K417" s="338"/>
    </row>
    <row r="418" spans="1:11" ht="15.75" customHeight="1" x14ac:dyDescent="0.25">
      <c r="A418" s="338"/>
      <c r="B418" s="338"/>
      <c r="C418" s="338"/>
      <c r="D418" s="345"/>
      <c r="E418" s="6" t="s">
        <v>98</v>
      </c>
      <c r="F418" s="6" t="s">
        <v>98</v>
      </c>
      <c r="G418" s="294" t="s">
        <v>98</v>
      </c>
      <c r="H418" s="294" t="s">
        <v>98</v>
      </c>
      <c r="I418" s="297" t="s">
        <v>98</v>
      </c>
      <c r="J418" s="6" t="s">
        <v>98</v>
      </c>
      <c r="K418" s="338"/>
    </row>
    <row r="419" spans="1:11" ht="15.75" customHeight="1" x14ac:dyDescent="0.25">
      <c r="A419" s="1">
        <v>217</v>
      </c>
      <c r="B419" s="101" t="str">
        <f>IF('proje ve personel bilgileri'!A230&lt;&gt;0,('proje ve personel bilgileri'!A230)," ")</f>
        <v xml:space="preserve"> </v>
      </c>
      <c r="C419" s="102"/>
      <c r="D419" s="103"/>
      <c r="E419" s="103"/>
      <c r="F419" s="103"/>
      <c r="G419" s="103"/>
      <c r="H419" s="103"/>
      <c r="I419" s="103"/>
      <c r="J419" s="103"/>
      <c r="K419" s="104">
        <f t="shared" ref="K419:K436" si="24">IF(D419&lt;&gt;0,SUM(D419+E419+F419+G419-H419-I419-J419),0)</f>
        <v>0</v>
      </c>
    </row>
    <row r="420" spans="1:11" ht="15.75" customHeight="1" x14ac:dyDescent="0.25">
      <c r="A420" s="2">
        <v>218</v>
      </c>
      <c r="B420" s="101" t="str">
        <f>IF('proje ve personel bilgileri'!A231&lt;&gt;0,('proje ve personel bilgileri'!A231)," ")</f>
        <v xml:space="preserve"> </v>
      </c>
      <c r="C420" s="105"/>
      <c r="D420" s="296"/>
      <c r="E420" s="296"/>
      <c r="F420" s="296"/>
      <c r="G420" s="296"/>
      <c r="H420" s="296"/>
      <c r="I420" s="296"/>
      <c r="J420" s="296"/>
      <c r="K420" s="104">
        <f t="shared" si="24"/>
        <v>0</v>
      </c>
    </row>
    <row r="421" spans="1:11" ht="15.75" customHeight="1" x14ac:dyDescent="0.25">
      <c r="A421" s="1">
        <v>219</v>
      </c>
      <c r="B421" s="101" t="str">
        <f>IF('proje ve personel bilgileri'!A232&lt;&gt;0,('proje ve personel bilgileri'!A232)," ")</f>
        <v xml:space="preserve"> </v>
      </c>
      <c r="C421" s="105"/>
      <c r="D421" s="296"/>
      <c r="E421" s="296"/>
      <c r="F421" s="296"/>
      <c r="G421" s="296"/>
      <c r="H421" s="296"/>
      <c r="I421" s="296"/>
      <c r="J421" s="296"/>
      <c r="K421" s="104">
        <f t="shared" si="24"/>
        <v>0</v>
      </c>
    </row>
    <row r="422" spans="1:11" ht="15.75" customHeight="1" x14ac:dyDescent="0.25">
      <c r="A422" s="2">
        <v>220</v>
      </c>
      <c r="B422" s="101" t="str">
        <f>IF('proje ve personel bilgileri'!A233&lt;&gt;0,('proje ve personel bilgileri'!A233)," ")</f>
        <v xml:space="preserve"> </v>
      </c>
      <c r="C422" s="105"/>
      <c r="D422" s="296"/>
      <c r="E422" s="296"/>
      <c r="F422" s="296"/>
      <c r="G422" s="296"/>
      <c r="H422" s="296"/>
      <c r="I422" s="296"/>
      <c r="J422" s="296"/>
      <c r="K422" s="104">
        <f t="shared" si="24"/>
        <v>0</v>
      </c>
    </row>
    <row r="423" spans="1:11" ht="15.75" customHeight="1" x14ac:dyDescent="0.25">
      <c r="A423" s="1">
        <v>221</v>
      </c>
      <c r="B423" s="101" t="str">
        <f>IF('proje ve personel bilgileri'!A234&lt;&gt;0,('proje ve personel bilgileri'!A234)," ")</f>
        <v xml:space="preserve"> </v>
      </c>
      <c r="C423" s="105"/>
      <c r="D423" s="296"/>
      <c r="E423" s="296"/>
      <c r="F423" s="296"/>
      <c r="G423" s="296"/>
      <c r="H423" s="296"/>
      <c r="I423" s="296"/>
      <c r="J423" s="296"/>
      <c r="K423" s="104">
        <f t="shared" si="24"/>
        <v>0</v>
      </c>
    </row>
    <row r="424" spans="1:11" ht="15.75" customHeight="1" x14ac:dyDescent="0.25">
      <c r="A424" s="2">
        <v>222</v>
      </c>
      <c r="B424" s="101" t="str">
        <f>IF('proje ve personel bilgileri'!A235&lt;&gt;0,('proje ve personel bilgileri'!A235)," ")</f>
        <v xml:space="preserve"> </v>
      </c>
      <c r="C424" s="105"/>
      <c r="D424" s="296"/>
      <c r="E424" s="296"/>
      <c r="F424" s="296"/>
      <c r="G424" s="296"/>
      <c r="H424" s="296"/>
      <c r="I424" s="296"/>
      <c r="J424" s="296"/>
      <c r="K424" s="104">
        <f t="shared" si="24"/>
        <v>0</v>
      </c>
    </row>
    <row r="425" spans="1:11" ht="15.75" customHeight="1" x14ac:dyDescent="0.25">
      <c r="A425" s="1">
        <v>223</v>
      </c>
      <c r="B425" s="101" t="str">
        <f>IF('proje ve personel bilgileri'!A236&lt;&gt;0,('proje ve personel bilgileri'!A236)," ")</f>
        <v xml:space="preserve"> </v>
      </c>
      <c r="C425" s="105"/>
      <c r="D425" s="296"/>
      <c r="E425" s="296"/>
      <c r="F425" s="296"/>
      <c r="G425" s="296"/>
      <c r="H425" s="296"/>
      <c r="I425" s="296"/>
      <c r="J425" s="296"/>
      <c r="K425" s="104">
        <f t="shared" si="24"/>
        <v>0</v>
      </c>
    </row>
    <row r="426" spans="1:11" ht="15.75" customHeight="1" x14ac:dyDescent="0.25">
      <c r="A426" s="2">
        <v>224</v>
      </c>
      <c r="B426" s="101" t="str">
        <f>IF('proje ve personel bilgileri'!A237&lt;&gt;0,('proje ve personel bilgileri'!A237)," ")</f>
        <v xml:space="preserve"> </v>
      </c>
      <c r="C426" s="105"/>
      <c r="D426" s="296"/>
      <c r="E426" s="296"/>
      <c r="F426" s="296"/>
      <c r="G426" s="296"/>
      <c r="H426" s="296"/>
      <c r="I426" s="296"/>
      <c r="J426" s="296"/>
      <c r="K426" s="104">
        <f t="shared" si="24"/>
        <v>0</v>
      </c>
    </row>
    <row r="427" spans="1:11" ht="15.75" customHeight="1" x14ac:dyDescent="0.25">
      <c r="A427" s="1">
        <v>225</v>
      </c>
      <c r="B427" s="101" t="str">
        <f>IF('proje ve personel bilgileri'!A238&lt;&gt;0,('proje ve personel bilgileri'!A238)," ")</f>
        <v xml:space="preserve"> </v>
      </c>
      <c r="C427" s="105"/>
      <c r="D427" s="296"/>
      <c r="E427" s="296"/>
      <c r="F427" s="296"/>
      <c r="G427" s="296"/>
      <c r="H427" s="296"/>
      <c r="I427" s="296"/>
      <c r="J427" s="296"/>
      <c r="K427" s="104">
        <f t="shared" si="24"/>
        <v>0</v>
      </c>
    </row>
    <row r="428" spans="1:11" ht="15.75" customHeight="1" x14ac:dyDescent="0.25">
      <c r="A428" s="2">
        <v>226</v>
      </c>
      <c r="B428" s="101" t="str">
        <f>IF('proje ve personel bilgileri'!A239&lt;&gt;0,('proje ve personel bilgileri'!A239)," ")</f>
        <v xml:space="preserve"> </v>
      </c>
      <c r="C428" s="105"/>
      <c r="D428" s="296"/>
      <c r="E428" s="296"/>
      <c r="F428" s="296"/>
      <c r="G428" s="296"/>
      <c r="H428" s="296"/>
      <c r="I428" s="296"/>
      <c r="J428" s="296"/>
      <c r="K428" s="104">
        <f t="shared" si="24"/>
        <v>0</v>
      </c>
    </row>
    <row r="429" spans="1:11" ht="15.75" customHeight="1" x14ac:dyDescent="0.25">
      <c r="A429" s="1">
        <v>227</v>
      </c>
      <c r="B429" s="101" t="str">
        <f>IF('proje ve personel bilgileri'!A240&lt;&gt;0,('proje ve personel bilgileri'!A240)," ")</f>
        <v xml:space="preserve"> </v>
      </c>
      <c r="C429" s="105"/>
      <c r="D429" s="296"/>
      <c r="E429" s="296"/>
      <c r="F429" s="296"/>
      <c r="G429" s="296"/>
      <c r="H429" s="296"/>
      <c r="I429" s="296"/>
      <c r="J429" s="296"/>
      <c r="K429" s="104">
        <f t="shared" si="24"/>
        <v>0</v>
      </c>
    </row>
    <row r="430" spans="1:11" ht="15.75" customHeight="1" x14ac:dyDescent="0.25">
      <c r="A430" s="2">
        <v>228</v>
      </c>
      <c r="B430" s="101" t="str">
        <f>IF('proje ve personel bilgileri'!A241&lt;&gt;0,('proje ve personel bilgileri'!A241)," ")</f>
        <v xml:space="preserve"> </v>
      </c>
      <c r="C430" s="105"/>
      <c r="D430" s="296"/>
      <c r="E430" s="296"/>
      <c r="F430" s="296"/>
      <c r="G430" s="296"/>
      <c r="H430" s="296"/>
      <c r="I430" s="296"/>
      <c r="J430" s="296"/>
      <c r="K430" s="104">
        <f t="shared" si="24"/>
        <v>0</v>
      </c>
    </row>
    <row r="431" spans="1:11" ht="15.75" customHeight="1" x14ac:dyDescent="0.25">
      <c r="A431" s="1">
        <v>229</v>
      </c>
      <c r="B431" s="101" t="str">
        <f>IF('proje ve personel bilgileri'!A242&lt;&gt;0,('proje ve personel bilgileri'!A242)," ")</f>
        <v xml:space="preserve"> </v>
      </c>
      <c r="C431" s="105"/>
      <c r="D431" s="296"/>
      <c r="E431" s="296"/>
      <c r="F431" s="296"/>
      <c r="G431" s="296"/>
      <c r="H431" s="296"/>
      <c r="I431" s="296"/>
      <c r="J431" s="296"/>
      <c r="K431" s="104">
        <f t="shared" si="24"/>
        <v>0</v>
      </c>
    </row>
    <row r="432" spans="1:11" ht="15.75" customHeight="1" x14ac:dyDescent="0.25">
      <c r="A432" s="2">
        <v>230</v>
      </c>
      <c r="B432" s="101" t="str">
        <f>IF('proje ve personel bilgileri'!A243&lt;&gt;0,('proje ve personel bilgileri'!A243)," ")</f>
        <v xml:space="preserve"> </v>
      </c>
      <c r="C432" s="105"/>
      <c r="D432" s="296"/>
      <c r="E432" s="296"/>
      <c r="F432" s="296"/>
      <c r="G432" s="296"/>
      <c r="H432" s="296"/>
      <c r="I432" s="296"/>
      <c r="J432" s="296"/>
      <c r="K432" s="104">
        <f t="shared" si="24"/>
        <v>0</v>
      </c>
    </row>
    <row r="433" spans="1:11" ht="15.75" customHeight="1" x14ac:dyDescent="0.25">
      <c r="A433" s="1">
        <v>231</v>
      </c>
      <c r="B433" s="101" t="str">
        <f>IF('proje ve personel bilgileri'!A244&lt;&gt;0,('proje ve personel bilgileri'!A244)," ")</f>
        <v xml:space="preserve"> </v>
      </c>
      <c r="C433" s="105"/>
      <c r="D433" s="296"/>
      <c r="E433" s="296"/>
      <c r="F433" s="296"/>
      <c r="G433" s="296"/>
      <c r="H433" s="296"/>
      <c r="I433" s="296"/>
      <c r="J433" s="296"/>
      <c r="K433" s="104">
        <f t="shared" si="24"/>
        <v>0</v>
      </c>
    </row>
    <row r="434" spans="1:11" ht="15.75" customHeight="1" x14ac:dyDescent="0.25">
      <c r="A434" s="2">
        <v>232</v>
      </c>
      <c r="B434" s="101" t="str">
        <f>IF('proje ve personel bilgileri'!A245&lt;&gt;0,('proje ve personel bilgileri'!A245)," ")</f>
        <v xml:space="preserve"> </v>
      </c>
      <c r="C434" s="105"/>
      <c r="D434" s="296"/>
      <c r="E434" s="296"/>
      <c r="F434" s="296"/>
      <c r="G434" s="296"/>
      <c r="H434" s="296"/>
      <c r="I434" s="296"/>
      <c r="J434" s="296"/>
      <c r="K434" s="104">
        <f t="shared" si="24"/>
        <v>0</v>
      </c>
    </row>
    <row r="435" spans="1:11" ht="15.75" customHeight="1" x14ac:dyDescent="0.25">
      <c r="A435" s="1">
        <v>233</v>
      </c>
      <c r="B435" s="101" t="str">
        <f>IF('proje ve personel bilgileri'!A246&lt;&gt;0,('proje ve personel bilgileri'!A246)," ")</f>
        <v xml:space="preserve"> </v>
      </c>
      <c r="C435" s="105"/>
      <c r="D435" s="296"/>
      <c r="E435" s="296"/>
      <c r="F435" s="296"/>
      <c r="G435" s="296"/>
      <c r="H435" s="296"/>
      <c r="I435" s="296"/>
      <c r="J435" s="296"/>
      <c r="K435" s="104">
        <f t="shared" si="24"/>
        <v>0</v>
      </c>
    </row>
    <row r="436" spans="1:11" ht="15" customHeight="1" x14ac:dyDescent="0.25">
      <c r="A436" s="2">
        <v>234</v>
      </c>
      <c r="B436" s="101" t="str">
        <f>IF('proje ve personel bilgileri'!A247&lt;&gt;0,('proje ve personel bilgileri'!A247)," ")</f>
        <v xml:space="preserve"> </v>
      </c>
      <c r="C436" s="105"/>
      <c r="D436" s="296"/>
      <c r="E436" s="296"/>
      <c r="F436" s="296"/>
      <c r="G436" s="296"/>
      <c r="H436" s="296"/>
      <c r="I436" s="296"/>
      <c r="J436" s="296"/>
      <c r="K436" s="104">
        <f t="shared" si="24"/>
        <v>0</v>
      </c>
    </row>
    <row r="437" spans="1:11" ht="15.75" customHeight="1" x14ac:dyDescent="0.25">
      <c r="A437" s="341" t="s">
        <v>99</v>
      </c>
      <c r="B437" s="342"/>
      <c r="C437" s="7" t="str">
        <f t="shared" ref="C437:J437" si="25">IF($K$28&lt;&gt;0,SUM(C419:C436)," ")</f>
        <v xml:space="preserve"> </v>
      </c>
      <c r="D437" s="8" t="str">
        <f t="shared" si="25"/>
        <v xml:space="preserve"> </v>
      </c>
      <c r="E437" s="8" t="str">
        <f t="shared" si="25"/>
        <v xml:space="preserve"> </v>
      </c>
      <c r="F437" s="8" t="str">
        <f t="shared" si="25"/>
        <v xml:space="preserve"> </v>
      </c>
      <c r="G437" s="8" t="str">
        <f t="shared" si="25"/>
        <v xml:space="preserve"> </v>
      </c>
      <c r="H437" s="8" t="str">
        <f t="shared" si="25"/>
        <v xml:space="preserve"> </v>
      </c>
      <c r="I437" s="8" t="str">
        <f t="shared" si="25"/>
        <v xml:space="preserve"> </v>
      </c>
      <c r="J437" s="8" t="str">
        <f t="shared" si="25"/>
        <v xml:space="preserve"> </v>
      </c>
      <c r="K437" s="9">
        <f>SUM(K419:K436)+K403</f>
        <v>0</v>
      </c>
    </row>
    <row r="438" spans="1:11" ht="15" customHeight="1" x14ac:dyDescent="0.25">
      <c r="A438" s="300"/>
    </row>
    <row r="439" spans="1:11" ht="24.75" customHeight="1" x14ac:dyDescent="0.25">
      <c r="A439" s="332" t="s">
        <v>100</v>
      </c>
      <c r="B439" s="332"/>
      <c r="C439" s="332"/>
      <c r="D439" s="332"/>
      <c r="E439" s="332"/>
      <c r="F439" s="332"/>
      <c r="G439" s="332"/>
      <c r="H439" s="332"/>
      <c r="I439" s="332"/>
      <c r="J439" s="332"/>
      <c r="K439" s="332"/>
    </row>
    <row r="440" spans="1:11" ht="15" customHeight="1" x14ac:dyDescent="0.25">
      <c r="A440" s="51"/>
    </row>
    <row r="441" spans="1:11" ht="15" customHeight="1" x14ac:dyDescent="0.25">
      <c r="A441" s="298" t="s">
        <v>101</v>
      </c>
    </row>
    <row r="442" spans="1:11" ht="15" customHeight="1" x14ac:dyDescent="0.25">
      <c r="C442" s="298" t="s">
        <v>102</v>
      </c>
      <c r="E442" s="298" t="s">
        <v>103</v>
      </c>
    </row>
    <row r="444" spans="1:11" ht="15.75" customHeight="1" x14ac:dyDescent="0.25">
      <c r="A444" s="348" t="s">
        <v>85</v>
      </c>
      <c r="B444" s="348"/>
      <c r="C444" s="348"/>
      <c r="D444" s="348"/>
      <c r="E444" s="348"/>
      <c r="F444" s="348"/>
      <c r="G444" s="348"/>
      <c r="H444" s="348"/>
      <c r="I444" s="348"/>
      <c r="J444" s="348"/>
      <c r="K444" s="348"/>
    </row>
    <row r="445" spans="1:11" ht="15" customHeight="1" x14ac:dyDescent="0.25">
      <c r="A445" s="70"/>
      <c r="B445" s="70"/>
      <c r="C445" s="70"/>
      <c r="D445" s="70"/>
      <c r="E445" s="70"/>
      <c r="F445" s="78">
        <f>'proje ve personel bilgileri'!$B$5</f>
        <v>0</v>
      </c>
      <c r="G445" s="72">
        <f>IF('proje ve personel bilgileri'!$B$6=1,"/ Mart ayına aittir.",(IF('proje ve personel bilgileri'!$B$6=2,"/ Eylül ayına aittir.",0)))</f>
        <v>0</v>
      </c>
      <c r="H445" s="70"/>
      <c r="I445" s="70"/>
      <c r="J445" s="70"/>
      <c r="K445" s="70"/>
    </row>
    <row r="446" spans="1:11" ht="18.75" customHeight="1" x14ac:dyDescent="0.25">
      <c r="K446" s="4" t="s">
        <v>86</v>
      </c>
    </row>
    <row r="447" spans="1:11" ht="15.75" customHeight="1" x14ac:dyDescent="0.25">
      <c r="A447" s="349" t="s">
        <v>2</v>
      </c>
      <c r="B447" s="350"/>
      <c r="C447" s="351">
        <f>'proje ve personel bilgileri'!$B$2</f>
        <v>0</v>
      </c>
      <c r="D447" s="352"/>
      <c r="E447" s="352"/>
      <c r="F447" s="352"/>
      <c r="G447" s="352"/>
      <c r="H447" s="352"/>
      <c r="I447" s="352"/>
      <c r="J447" s="352"/>
      <c r="K447" s="353"/>
    </row>
    <row r="448" spans="1:11" ht="15.75" customHeight="1" x14ac:dyDescent="0.25">
      <c r="A448" s="354" t="s">
        <v>4</v>
      </c>
      <c r="B448" s="355"/>
      <c r="C448" s="356">
        <f>'proje ve personel bilgileri'!$B$3</f>
        <v>0</v>
      </c>
      <c r="D448" s="357"/>
      <c r="E448" s="357"/>
      <c r="F448" s="357"/>
      <c r="G448" s="357"/>
      <c r="H448" s="357"/>
      <c r="I448" s="357"/>
      <c r="J448" s="357"/>
      <c r="K448" s="358"/>
    </row>
    <row r="449" spans="1:11" ht="15" customHeight="1" x14ac:dyDescent="0.25">
      <c r="A449" s="343" t="s">
        <v>87</v>
      </c>
      <c r="B449" s="343" t="s">
        <v>15</v>
      </c>
      <c r="C449" s="343" t="s">
        <v>88</v>
      </c>
      <c r="D449" s="344" t="s">
        <v>89</v>
      </c>
      <c r="E449" s="346"/>
      <c r="F449" s="347"/>
      <c r="G449" s="343" t="s">
        <v>90</v>
      </c>
      <c r="H449" s="333" t="s">
        <v>91</v>
      </c>
      <c r="I449" s="333" t="s">
        <v>92</v>
      </c>
      <c r="J449" s="333" t="s">
        <v>93</v>
      </c>
      <c r="K449" s="336" t="s">
        <v>94</v>
      </c>
    </row>
    <row r="450" spans="1:11" ht="21" customHeight="1" x14ac:dyDescent="0.25">
      <c r="A450" s="338"/>
      <c r="B450" s="338"/>
      <c r="C450" s="338"/>
      <c r="D450" s="345"/>
      <c r="E450" s="339" t="s">
        <v>95</v>
      </c>
      <c r="F450" s="340"/>
      <c r="G450" s="338"/>
      <c r="H450" s="334"/>
      <c r="I450" s="334"/>
      <c r="J450" s="334"/>
      <c r="K450" s="337"/>
    </row>
    <row r="451" spans="1:11" ht="60.75" customHeight="1" x14ac:dyDescent="0.25">
      <c r="A451" s="338"/>
      <c r="B451" s="338"/>
      <c r="C451" s="338"/>
      <c r="D451" s="345"/>
      <c r="E451" s="5" t="s">
        <v>107</v>
      </c>
      <c r="F451" s="5" t="s">
        <v>97</v>
      </c>
      <c r="G451" s="338"/>
      <c r="H451" s="334"/>
      <c r="I451" s="335"/>
      <c r="J451" s="335"/>
      <c r="K451" s="338"/>
    </row>
    <row r="452" spans="1:11" ht="15.75" customHeight="1" x14ac:dyDescent="0.25">
      <c r="A452" s="338"/>
      <c r="B452" s="338"/>
      <c r="C452" s="338"/>
      <c r="D452" s="345"/>
      <c r="E452" s="6" t="s">
        <v>98</v>
      </c>
      <c r="F452" s="6" t="s">
        <v>98</v>
      </c>
      <c r="G452" s="294" t="s">
        <v>98</v>
      </c>
      <c r="H452" s="294" t="s">
        <v>98</v>
      </c>
      <c r="I452" s="297" t="s">
        <v>98</v>
      </c>
      <c r="J452" s="6" t="s">
        <v>98</v>
      </c>
      <c r="K452" s="338"/>
    </row>
    <row r="453" spans="1:11" ht="15.75" customHeight="1" x14ac:dyDescent="0.25">
      <c r="A453" s="1">
        <v>235</v>
      </c>
      <c r="B453" s="101" t="str">
        <f>IF('proje ve personel bilgileri'!A248&lt;&gt;0,('proje ve personel bilgileri'!A248)," ")</f>
        <v xml:space="preserve"> </v>
      </c>
      <c r="C453" s="102"/>
      <c r="D453" s="103"/>
      <c r="E453" s="103"/>
      <c r="F453" s="103"/>
      <c r="G453" s="103"/>
      <c r="H453" s="103"/>
      <c r="I453" s="103"/>
      <c r="J453" s="103"/>
      <c r="K453" s="104">
        <f t="shared" ref="K453:K470" si="26">IF(D453&lt;&gt;0,SUM(D453+E453+F453+G453-H453-I453-J453),0)</f>
        <v>0</v>
      </c>
    </row>
    <row r="454" spans="1:11" ht="15.75" customHeight="1" x14ac:dyDescent="0.25">
      <c r="A454" s="2">
        <v>236</v>
      </c>
      <c r="B454" s="101" t="str">
        <f>IF('proje ve personel bilgileri'!A249&lt;&gt;0,('proje ve personel bilgileri'!A249)," ")</f>
        <v xml:space="preserve"> </v>
      </c>
      <c r="C454" s="105"/>
      <c r="D454" s="296"/>
      <c r="E454" s="296"/>
      <c r="F454" s="296"/>
      <c r="G454" s="296"/>
      <c r="H454" s="296"/>
      <c r="I454" s="296"/>
      <c r="J454" s="296"/>
      <c r="K454" s="104">
        <f t="shared" si="26"/>
        <v>0</v>
      </c>
    </row>
    <row r="455" spans="1:11" ht="15.75" customHeight="1" x14ac:dyDescent="0.25">
      <c r="A455" s="1">
        <v>237</v>
      </c>
      <c r="B455" s="101" t="str">
        <f>IF('proje ve personel bilgileri'!A250&lt;&gt;0,('proje ve personel bilgileri'!A250)," ")</f>
        <v xml:space="preserve"> </v>
      </c>
      <c r="C455" s="105"/>
      <c r="D455" s="296"/>
      <c r="E455" s="296"/>
      <c r="F455" s="296"/>
      <c r="G455" s="296"/>
      <c r="H455" s="296"/>
      <c r="I455" s="296"/>
      <c r="J455" s="296"/>
      <c r="K455" s="104">
        <f t="shared" si="26"/>
        <v>0</v>
      </c>
    </row>
    <row r="456" spans="1:11" ht="15.75" customHeight="1" x14ac:dyDescent="0.25">
      <c r="A456" s="2">
        <v>238</v>
      </c>
      <c r="B456" s="101" t="str">
        <f>IF('proje ve personel bilgileri'!A251&lt;&gt;0,('proje ve personel bilgileri'!A251)," ")</f>
        <v xml:space="preserve"> </v>
      </c>
      <c r="C456" s="105"/>
      <c r="D456" s="296"/>
      <c r="E456" s="296"/>
      <c r="F456" s="296"/>
      <c r="G456" s="296"/>
      <c r="H456" s="296"/>
      <c r="I456" s="296"/>
      <c r="J456" s="296"/>
      <c r="K456" s="104">
        <f t="shared" si="26"/>
        <v>0</v>
      </c>
    </row>
    <row r="457" spans="1:11" ht="15.75" customHeight="1" x14ac:dyDescent="0.25">
      <c r="A457" s="1">
        <v>239</v>
      </c>
      <c r="B457" s="101" t="str">
        <f>IF('proje ve personel bilgileri'!A252&lt;&gt;0,('proje ve personel bilgileri'!A252)," ")</f>
        <v xml:space="preserve"> </v>
      </c>
      <c r="C457" s="105"/>
      <c r="D457" s="296"/>
      <c r="E457" s="296"/>
      <c r="F457" s="296"/>
      <c r="G457" s="296"/>
      <c r="H457" s="296"/>
      <c r="I457" s="296"/>
      <c r="J457" s="296"/>
      <c r="K457" s="104">
        <f t="shared" si="26"/>
        <v>0</v>
      </c>
    </row>
    <row r="458" spans="1:11" ht="15.75" customHeight="1" x14ac:dyDescent="0.25">
      <c r="A458" s="2">
        <v>240</v>
      </c>
      <c r="B458" s="101" t="str">
        <f>IF('proje ve personel bilgileri'!A253&lt;&gt;0,('proje ve personel bilgileri'!A253)," ")</f>
        <v xml:space="preserve"> </v>
      </c>
      <c r="C458" s="105"/>
      <c r="D458" s="296"/>
      <c r="E458" s="296"/>
      <c r="F458" s="296"/>
      <c r="G458" s="296"/>
      <c r="H458" s="296"/>
      <c r="I458" s="296"/>
      <c r="J458" s="296"/>
      <c r="K458" s="104">
        <f t="shared" si="26"/>
        <v>0</v>
      </c>
    </row>
    <row r="459" spans="1:11" ht="15.75" customHeight="1" x14ac:dyDescent="0.25">
      <c r="A459" s="1">
        <v>241</v>
      </c>
      <c r="B459" s="101" t="str">
        <f>IF('proje ve personel bilgileri'!A254&lt;&gt;0,('proje ve personel bilgileri'!A254)," ")</f>
        <v xml:space="preserve"> </v>
      </c>
      <c r="C459" s="105"/>
      <c r="D459" s="296"/>
      <c r="E459" s="296"/>
      <c r="F459" s="296"/>
      <c r="G459" s="296"/>
      <c r="H459" s="296"/>
      <c r="I459" s="296"/>
      <c r="J459" s="296"/>
      <c r="K459" s="104">
        <f t="shared" si="26"/>
        <v>0</v>
      </c>
    </row>
    <row r="460" spans="1:11" ht="15.75" customHeight="1" x14ac:dyDescent="0.25">
      <c r="A460" s="2">
        <v>242</v>
      </c>
      <c r="B460" s="101" t="str">
        <f>IF('proje ve personel bilgileri'!A255&lt;&gt;0,('proje ve personel bilgileri'!A255)," ")</f>
        <v xml:space="preserve"> </v>
      </c>
      <c r="C460" s="105"/>
      <c r="D460" s="296"/>
      <c r="E460" s="296"/>
      <c r="F460" s="296"/>
      <c r="G460" s="296"/>
      <c r="H460" s="296"/>
      <c r="I460" s="296"/>
      <c r="J460" s="296"/>
      <c r="K460" s="104">
        <f t="shared" si="26"/>
        <v>0</v>
      </c>
    </row>
    <row r="461" spans="1:11" ht="15.75" customHeight="1" x14ac:dyDescent="0.25">
      <c r="A461" s="1">
        <v>243</v>
      </c>
      <c r="B461" s="101" t="str">
        <f>IF('proje ve personel bilgileri'!A256&lt;&gt;0,('proje ve personel bilgileri'!A256)," ")</f>
        <v xml:space="preserve"> </v>
      </c>
      <c r="C461" s="105"/>
      <c r="D461" s="296"/>
      <c r="E461" s="296"/>
      <c r="F461" s="296"/>
      <c r="G461" s="296"/>
      <c r="H461" s="296"/>
      <c r="I461" s="296"/>
      <c r="J461" s="296"/>
      <c r="K461" s="104">
        <f t="shared" si="26"/>
        <v>0</v>
      </c>
    </row>
    <row r="462" spans="1:11" ht="15.75" customHeight="1" x14ac:dyDescent="0.25">
      <c r="A462" s="2">
        <v>244</v>
      </c>
      <c r="B462" s="101" t="str">
        <f>IF('proje ve personel bilgileri'!A257&lt;&gt;0,('proje ve personel bilgileri'!A257)," ")</f>
        <v xml:space="preserve"> </v>
      </c>
      <c r="C462" s="105"/>
      <c r="D462" s="296"/>
      <c r="E462" s="296"/>
      <c r="F462" s="296"/>
      <c r="G462" s="296"/>
      <c r="H462" s="296"/>
      <c r="I462" s="296"/>
      <c r="J462" s="296"/>
      <c r="K462" s="104">
        <f t="shared" si="26"/>
        <v>0</v>
      </c>
    </row>
    <row r="463" spans="1:11" ht="15.75" customHeight="1" x14ac:dyDescent="0.25">
      <c r="A463" s="1">
        <v>245</v>
      </c>
      <c r="B463" s="101" t="str">
        <f>IF('proje ve personel bilgileri'!A258&lt;&gt;0,('proje ve personel bilgileri'!A258)," ")</f>
        <v xml:space="preserve"> </v>
      </c>
      <c r="C463" s="105"/>
      <c r="D463" s="296"/>
      <c r="E463" s="296"/>
      <c r="F463" s="296"/>
      <c r="G463" s="296"/>
      <c r="H463" s="296"/>
      <c r="I463" s="296"/>
      <c r="J463" s="296"/>
      <c r="K463" s="104">
        <f t="shared" si="26"/>
        <v>0</v>
      </c>
    </row>
    <row r="464" spans="1:11" ht="15.75" customHeight="1" x14ac:dyDescent="0.25">
      <c r="A464" s="2">
        <v>246</v>
      </c>
      <c r="B464" s="101" t="str">
        <f>IF('proje ve personel bilgileri'!A259&lt;&gt;0,('proje ve personel bilgileri'!A259)," ")</f>
        <v xml:space="preserve"> </v>
      </c>
      <c r="C464" s="105"/>
      <c r="D464" s="296"/>
      <c r="E464" s="296"/>
      <c r="F464" s="296"/>
      <c r="G464" s="296"/>
      <c r="H464" s="296"/>
      <c r="I464" s="296"/>
      <c r="J464" s="296"/>
      <c r="K464" s="104">
        <f t="shared" si="26"/>
        <v>0</v>
      </c>
    </row>
    <row r="465" spans="1:11" ht="15.75" customHeight="1" x14ac:dyDescent="0.25">
      <c r="A465" s="1">
        <v>247</v>
      </c>
      <c r="B465" s="101" t="str">
        <f>IF('proje ve personel bilgileri'!A260&lt;&gt;0,('proje ve personel bilgileri'!A260)," ")</f>
        <v xml:space="preserve"> </v>
      </c>
      <c r="C465" s="105"/>
      <c r="D465" s="296"/>
      <c r="E465" s="296"/>
      <c r="F465" s="296"/>
      <c r="G465" s="296"/>
      <c r="H465" s="296"/>
      <c r="I465" s="296"/>
      <c r="J465" s="296"/>
      <c r="K465" s="104">
        <f t="shared" si="26"/>
        <v>0</v>
      </c>
    </row>
    <row r="466" spans="1:11" ht="15.75" customHeight="1" x14ac:dyDescent="0.25">
      <c r="A466" s="2">
        <v>248</v>
      </c>
      <c r="B466" s="101" t="str">
        <f>IF('proje ve personel bilgileri'!A261&lt;&gt;0,('proje ve personel bilgileri'!A261)," ")</f>
        <v xml:space="preserve"> </v>
      </c>
      <c r="C466" s="105"/>
      <c r="D466" s="296"/>
      <c r="E466" s="296"/>
      <c r="F466" s="296"/>
      <c r="G466" s="296"/>
      <c r="H466" s="296"/>
      <c r="I466" s="296"/>
      <c r="J466" s="296"/>
      <c r="K466" s="104">
        <f t="shared" si="26"/>
        <v>0</v>
      </c>
    </row>
    <row r="467" spans="1:11" ht="15.75" customHeight="1" x14ac:dyDescent="0.25">
      <c r="A467" s="1">
        <v>249</v>
      </c>
      <c r="B467" s="101" t="str">
        <f>IF('proje ve personel bilgileri'!A262&lt;&gt;0,('proje ve personel bilgileri'!A262)," ")</f>
        <v xml:space="preserve"> </v>
      </c>
      <c r="C467" s="105"/>
      <c r="D467" s="296"/>
      <c r="E467" s="296"/>
      <c r="F467" s="296"/>
      <c r="G467" s="296"/>
      <c r="H467" s="296"/>
      <c r="I467" s="296"/>
      <c r="J467" s="296"/>
      <c r="K467" s="104">
        <f t="shared" si="26"/>
        <v>0</v>
      </c>
    </row>
    <row r="468" spans="1:11" ht="15.75" customHeight="1" x14ac:dyDescent="0.25">
      <c r="A468" s="2">
        <v>250</v>
      </c>
      <c r="B468" s="101" t="str">
        <f>IF('proje ve personel bilgileri'!A263&lt;&gt;0,('proje ve personel bilgileri'!A263)," ")</f>
        <v xml:space="preserve"> </v>
      </c>
      <c r="C468" s="105"/>
      <c r="D468" s="296"/>
      <c r="E468" s="296"/>
      <c r="F468" s="296"/>
      <c r="G468" s="296"/>
      <c r="H468" s="296"/>
      <c r="I468" s="296"/>
      <c r="J468" s="296"/>
      <c r="K468" s="104">
        <f t="shared" si="26"/>
        <v>0</v>
      </c>
    </row>
    <row r="469" spans="1:11" ht="15.75" customHeight="1" x14ac:dyDescent="0.25">
      <c r="A469" s="1">
        <v>251</v>
      </c>
      <c r="B469" s="101" t="str">
        <f>IF('proje ve personel bilgileri'!A264&lt;&gt;0,('proje ve personel bilgileri'!A264)," ")</f>
        <v xml:space="preserve"> </v>
      </c>
      <c r="C469" s="105"/>
      <c r="D469" s="296"/>
      <c r="E469" s="296"/>
      <c r="F469" s="296"/>
      <c r="G469" s="296"/>
      <c r="H469" s="296"/>
      <c r="I469" s="296"/>
      <c r="J469" s="296"/>
      <c r="K469" s="104">
        <f t="shared" si="26"/>
        <v>0</v>
      </c>
    </row>
    <row r="470" spans="1:11" ht="15" customHeight="1" x14ac:dyDescent="0.25">
      <c r="A470" s="2">
        <v>252</v>
      </c>
      <c r="B470" s="101" t="str">
        <f>IF('proje ve personel bilgileri'!A265&lt;&gt;0,('proje ve personel bilgileri'!A265)," ")</f>
        <v xml:space="preserve"> </v>
      </c>
      <c r="C470" s="105"/>
      <c r="D470" s="296"/>
      <c r="E470" s="296"/>
      <c r="F470" s="296"/>
      <c r="G470" s="296"/>
      <c r="H470" s="296"/>
      <c r="I470" s="296"/>
      <c r="J470" s="296"/>
      <c r="K470" s="104">
        <f t="shared" si="26"/>
        <v>0</v>
      </c>
    </row>
    <row r="471" spans="1:11" ht="15.75" customHeight="1" x14ac:dyDescent="0.25">
      <c r="A471" s="341" t="s">
        <v>99</v>
      </c>
      <c r="B471" s="342"/>
      <c r="C471" s="7" t="str">
        <f t="shared" ref="C471:J471" si="27">IF($K$28&lt;&gt;0,SUM(C453:C470)," ")</f>
        <v xml:space="preserve"> </v>
      </c>
      <c r="D471" s="8" t="str">
        <f t="shared" si="27"/>
        <v xml:space="preserve"> </v>
      </c>
      <c r="E471" s="8" t="str">
        <f t="shared" si="27"/>
        <v xml:space="preserve"> </v>
      </c>
      <c r="F471" s="8" t="str">
        <f t="shared" si="27"/>
        <v xml:space="preserve"> </v>
      </c>
      <c r="G471" s="8" t="str">
        <f t="shared" si="27"/>
        <v xml:space="preserve"> </v>
      </c>
      <c r="H471" s="8" t="str">
        <f t="shared" si="27"/>
        <v xml:space="preserve"> </v>
      </c>
      <c r="I471" s="8" t="str">
        <f t="shared" si="27"/>
        <v xml:space="preserve"> </v>
      </c>
      <c r="J471" s="8" t="str">
        <f t="shared" si="27"/>
        <v xml:space="preserve"> </v>
      </c>
      <c r="K471" s="9">
        <f>SUM(K453:K470)+K437</f>
        <v>0</v>
      </c>
    </row>
    <row r="472" spans="1:11" ht="15" customHeight="1" x14ac:dyDescent="0.25">
      <c r="A472" s="300"/>
    </row>
    <row r="473" spans="1:11" ht="25.5" customHeight="1" x14ac:dyDescent="0.25">
      <c r="A473" s="332" t="s">
        <v>100</v>
      </c>
      <c r="B473" s="332"/>
      <c r="C473" s="332"/>
      <c r="D473" s="332"/>
      <c r="E473" s="332"/>
      <c r="F473" s="332"/>
      <c r="G473" s="332"/>
      <c r="H473" s="332"/>
      <c r="I473" s="332"/>
      <c r="J473" s="332"/>
      <c r="K473" s="332"/>
    </row>
    <row r="474" spans="1:11" ht="15" customHeight="1" x14ac:dyDescent="0.25">
      <c r="A474" s="51"/>
    </row>
    <row r="475" spans="1:11" ht="15" customHeight="1" x14ac:dyDescent="0.25">
      <c r="A475" s="298" t="s">
        <v>101</v>
      </c>
    </row>
    <row r="476" spans="1:11" ht="15" customHeight="1" x14ac:dyDescent="0.25">
      <c r="C476" s="298" t="s">
        <v>102</v>
      </c>
      <c r="E476" s="298" t="s">
        <v>103</v>
      </c>
    </row>
    <row r="478" spans="1:11" ht="15.75" customHeight="1" x14ac:dyDescent="0.25">
      <c r="A478" s="348" t="s">
        <v>85</v>
      </c>
      <c r="B478" s="348"/>
      <c r="C478" s="348"/>
      <c r="D478" s="348"/>
      <c r="E478" s="348"/>
      <c r="F478" s="348"/>
      <c r="G478" s="348"/>
      <c r="H478" s="348"/>
      <c r="I478" s="348"/>
      <c r="J478" s="348"/>
      <c r="K478" s="348"/>
    </row>
    <row r="479" spans="1:11" ht="15" customHeight="1" x14ac:dyDescent="0.25">
      <c r="A479" s="70"/>
      <c r="B479" s="70"/>
      <c r="C479" s="70"/>
      <c r="D479" s="70"/>
      <c r="E479" s="70"/>
      <c r="F479" s="78">
        <f>'proje ve personel bilgileri'!$B$5</f>
        <v>0</v>
      </c>
      <c r="G479" s="72">
        <f>IF('proje ve personel bilgileri'!$B$6=1,"/ Mart ayına aittir.",(IF('proje ve personel bilgileri'!$B$6=2,"/ Eylül ayına aittir.",0)))</f>
        <v>0</v>
      </c>
      <c r="H479" s="70"/>
      <c r="I479" s="70"/>
      <c r="J479" s="70"/>
      <c r="K479" s="70"/>
    </row>
    <row r="480" spans="1:11" ht="18.75" customHeight="1" x14ac:dyDescent="0.25">
      <c r="K480" s="4" t="s">
        <v>86</v>
      </c>
    </row>
    <row r="481" spans="1:11" ht="15.75" customHeight="1" x14ac:dyDescent="0.25">
      <c r="A481" s="349" t="s">
        <v>2</v>
      </c>
      <c r="B481" s="350"/>
      <c r="C481" s="351">
        <f>'proje ve personel bilgileri'!$B$2</f>
        <v>0</v>
      </c>
      <c r="D481" s="352"/>
      <c r="E481" s="352"/>
      <c r="F481" s="352"/>
      <c r="G481" s="352"/>
      <c r="H481" s="352"/>
      <c r="I481" s="352"/>
      <c r="J481" s="352"/>
      <c r="K481" s="353"/>
    </row>
    <row r="482" spans="1:11" ht="15.75" customHeight="1" x14ac:dyDescent="0.25">
      <c r="A482" s="354" t="s">
        <v>4</v>
      </c>
      <c r="B482" s="355"/>
      <c r="C482" s="356">
        <f>'proje ve personel bilgileri'!$B$3</f>
        <v>0</v>
      </c>
      <c r="D482" s="357"/>
      <c r="E482" s="357"/>
      <c r="F482" s="357"/>
      <c r="G482" s="357"/>
      <c r="H482" s="357"/>
      <c r="I482" s="357"/>
      <c r="J482" s="357"/>
      <c r="K482" s="358"/>
    </row>
    <row r="483" spans="1:11" ht="15" customHeight="1" x14ac:dyDescent="0.25">
      <c r="A483" s="343" t="s">
        <v>87</v>
      </c>
      <c r="B483" s="343" t="s">
        <v>15</v>
      </c>
      <c r="C483" s="343" t="s">
        <v>88</v>
      </c>
      <c r="D483" s="344" t="s">
        <v>89</v>
      </c>
      <c r="E483" s="346"/>
      <c r="F483" s="347"/>
      <c r="G483" s="343" t="s">
        <v>90</v>
      </c>
      <c r="H483" s="333" t="s">
        <v>91</v>
      </c>
      <c r="I483" s="333" t="s">
        <v>92</v>
      </c>
      <c r="J483" s="333" t="s">
        <v>93</v>
      </c>
      <c r="K483" s="336" t="s">
        <v>94</v>
      </c>
    </row>
    <row r="484" spans="1:11" ht="23.25" customHeight="1" x14ac:dyDescent="0.25">
      <c r="A484" s="338"/>
      <c r="B484" s="338"/>
      <c r="C484" s="338"/>
      <c r="D484" s="345"/>
      <c r="E484" s="339" t="s">
        <v>95</v>
      </c>
      <c r="F484" s="340"/>
      <c r="G484" s="338"/>
      <c r="H484" s="334"/>
      <c r="I484" s="334"/>
      <c r="J484" s="334"/>
      <c r="K484" s="337"/>
    </row>
    <row r="485" spans="1:11" ht="60.75" customHeight="1" x14ac:dyDescent="0.25">
      <c r="A485" s="338"/>
      <c r="B485" s="338"/>
      <c r="C485" s="338"/>
      <c r="D485" s="345"/>
      <c r="E485" s="5" t="s">
        <v>107</v>
      </c>
      <c r="F485" s="5" t="s">
        <v>97</v>
      </c>
      <c r="G485" s="338"/>
      <c r="H485" s="334"/>
      <c r="I485" s="335"/>
      <c r="J485" s="335"/>
      <c r="K485" s="338"/>
    </row>
    <row r="486" spans="1:11" ht="15.75" customHeight="1" x14ac:dyDescent="0.25">
      <c r="A486" s="338"/>
      <c r="B486" s="338"/>
      <c r="C486" s="338"/>
      <c r="D486" s="345"/>
      <c r="E486" s="6" t="s">
        <v>98</v>
      </c>
      <c r="F486" s="6" t="s">
        <v>98</v>
      </c>
      <c r="G486" s="294" t="s">
        <v>98</v>
      </c>
      <c r="H486" s="294" t="s">
        <v>98</v>
      </c>
      <c r="I486" s="297" t="s">
        <v>98</v>
      </c>
      <c r="J486" s="6" t="s">
        <v>98</v>
      </c>
      <c r="K486" s="338"/>
    </row>
    <row r="487" spans="1:11" ht="15.75" customHeight="1" x14ac:dyDescent="0.25">
      <c r="A487" s="1">
        <v>253</v>
      </c>
      <c r="B487" s="101" t="str">
        <f>IF('proje ve personel bilgileri'!A266&lt;&gt;0,('proje ve personel bilgileri'!A266)," ")</f>
        <v xml:space="preserve"> </v>
      </c>
      <c r="C487" s="102"/>
      <c r="D487" s="103"/>
      <c r="E487" s="103"/>
      <c r="F487" s="103"/>
      <c r="G487" s="103"/>
      <c r="H487" s="103"/>
      <c r="I487" s="103"/>
      <c r="J487" s="103"/>
      <c r="K487" s="104">
        <f t="shared" ref="K487:K504" si="28">IF(D487&lt;&gt;0,SUM(D487+E487+F487+G487-H487-I487-J487),0)</f>
        <v>0</v>
      </c>
    </row>
    <row r="488" spans="1:11" ht="15.75" customHeight="1" x14ac:dyDescent="0.25">
      <c r="A488" s="2">
        <v>254</v>
      </c>
      <c r="B488" s="101" t="str">
        <f>IF('proje ve personel bilgileri'!A267&lt;&gt;0,('proje ve personel bilgileri'!A267)," ")</f>
        <v xml:space="preserve"> </v>
      </c>
      <c r="C488" s="105"/>
      <c r="D488" s="296"/>
      <c r="E488" s="296"/>
      <c r="F488" s="296"/>
      <c r="G488" s="296"/>
      <c r="H488" s="296"/>
      <c r="I488" s="296"/>
      <c r="J488" s="296"/>
      <c r="K488" s="104">
        <f t="shared" si="28"/>
        <v>0</v>
      </c>
    </row>
    <row r="489" spans="1:11" ht="15.75" customHeight="1" x14ac:dyDescent="0.25">
      <c r="A489" s="1">
        <v>255</v>
      </c>
      <c r="B489" s="101" t="str">
        <f>IF('proje ve personel bilgileri'!A268&lt;&gt;0,('proje ve personel bilgileri'!A268)," ")</f>
        <v xml:space="preserve"> </v>
      </c>
      <c r="C489" s="105"/>
      <c r="D489" s="296"/>
      <c r="E489" s="296"/>
      <c r="F489" s="296"/>
      <c r="G489" s="296"/>
      <c r="H489" s="296"/>
      <c r="I489" s="296"/>
      <c r="J489" s="296"/>
      <c r="K489" s="104">
        <f t="shared" si="28"/>
        <v>0</v>
      </c>
    </row>
    <row r="490" spans="1:11" ht="15.75" customHeight="1" x14ac:dyDescent="0.25">
      <c r="A490" s="2">
        <v>256</v>
      </c>
      <c r="B490" s="101" t="str">
        <f>IF('proje ve personel bilgileri'!A269&lt;&gt;0,('proje ve personel bilgileri'!A269)," ")</f>
        <v xml:space="preserve"> </v>
      </c>
      <c r="C490" s="105"/>
      <c r="D490" s="296"/>
      <c r="E490" s="296"/>
      <c r="F490" s="296"/>
      <c r="G490" s="296"/>
      <c r="H490" s="296"/>
      <c r="I490" s="296"/>
      <c r="J490" s="296"/>
      <c r="K490" s="104">
        <f t="shared" si="28"/>
        <v>0</v>
      </c>
    </row>
    <row r="491" spans="1:11" ht="15.75" customHeight="1" x14ac:dyDescent="0.25">
      <c r="A491" s="1">
        <v>257</v>
      </c>
      <c r="B491" s="101" t="str">
        <f>IF('proje ve personel bilgileri'!A270&lt;&gt;0,('proje ve personel bilgileri'!A270)," ")</f>
        <v xml:space="preserve"> </v>
      </c>
      <c r="C491" s="105"/>
      <c r="D491" s="296"/>
      <c r="E491" s="296"/>
      <c r="F491" s="296"/>
      <c r="G491" s="296"/>
      <c r="H491" s="296"/>
      <c r="I491" s="296"/>
      <c r="J491" s="296"/>
      <c r="K491" s="104">
        <f t="shared" si="28"/>
        <v>0</v>
      </c>
    </row>
    <row r="492" spans="1:11" ht="15.75" customHeight="1" x14ac:dyDescent="0.25">
      <c r="A492" s="2">
        <v>258</v>
      </c>
      <c r="B492" s="101" t="str">
        <f>IF('proje ve personel bilgileri'!A271&lt;&gt;0,('proje ve personel bilgileri'!A271)," ")</f>
        <v xml:space="preserve"> </v>
      </c>
      <c r="C492" s="105"/>
      <c r="D492" s="296"/>
      <c r="E492" s="296"/>
      <c r="F492" s="296"/>
      <c r="G492" s="296"/>
      <c r="H492" s="296"/>
      <c r="I492" s="296"/>
      <c r="J492" s="296"/>
      <c r="K492" s="104">
        <f t="shared" si="28"/>
        <v>0</v>
      </c>
    </row>
    <row r="493" spans="1:11" ht="15.75" customHeight="1" x14ac:dyDescent="0.25">
      <c r="A493" s="1">
        <v>259</v>
      </c>
      <c r="B493" s="101" t="str">
        <f>IF('proje ve personel bilgileri'!A272&lt;&gt;0,('proje ve personel bilgileri'!A272)," ")</f>
        <v xml:space="preserve"> </v>
      </c>
      <c r="C493" s="105"/>
      <c r="D493" s="296"/>
      <c r="E493" s="296"/>
      <c r="F493" s="296"/>
      <c r="G493" s="296"/>
      <c r="H493" s="296"/>
      <c r="I493" s="296"/>
      <c r="J493" s="296"/>
      <c r="K493" s="104">
        <f t="shared" si="28"/>
        <v>0</v>
      </c>
    </row>
    <row r="494" spans="1:11" ht="15.75" customHeight="1" x14ac:dyDescent="0.25">
      <c r="A494" s="2">
        <v>260</v>
      </c>
      <c r="B494" s="101" t="str">
        <f>IF('proje ve personel bilgileri'!A273&lt;&gt;0,('proje ve personel bilgileri'!A273)," ")</f>
        <v xml:space="preserve"> </v>
      </c>
      <c r="C494" s="105"/>
      <c r="D494" s="296"/>
      <c r="E494" s="296"/>
      <c r="F494" s="296"/>
      <c r="G494" s="296"/>
      <c r="H494" s="296"/>
      <c r="I494" s="296"/>
      <c r="J494" s="296"/>
      <c r="K494" s="104">
        <f t="shared" si="28"/>
        <v>0</v>
      </c>
    </row>
    <row r="495" spans="1:11" ht="15.75" customHeight="1" x14ac:dyDescent="0.25">
      <c r="A495" s="1">
        <v>261</v>
      </c>
      <c r="B495" s="101" t="str">
        <f>IF('proje ve personel bilgileri'!A274&lt;&gt;0,('proje ve personel bilgileri'!A274)," ")</f>
        <v xml:space="preserve"> </v>
      </c>
      <c r="C495" s="105"/>
      <c r="D495" s="296"/>
      <c r="E495" s="296"/>
      <c r="F495" s="296"/>
      <c r="G495" s="296"/>
      <c r="H495" s="296"/>
      <c r="I495" s="296"/>
      <c r="J495" s="296"/>
      <c r="K495" s="104">
        <f t="shared" si="28"/>
        <v>0</v>
      </c>
    </row>
    <row r="496" spans="1:11" ht="15.75" customHeight="1" x14ac:dyDescent="0.25">
      <c r="A496" s="2">
        <v>262</v>
      </c>
      <c r="B496" s="101" t="str">
        <f>IF('proje ve personel bilgileri'!A275&lt;&gt;0,('proje ve personel bilgileri'!A275)," ")</f>
        <v xml:space="preserve"> </v>
      </c>
      <c r="C496" s="105"/>
      <c r="D496" s="296"/>
      <c r="E496" s="296"/>
      <c r="F496" s="296"/>
      <c r="G496" s="296"/>
      <c r="H496" s="296"/>
      <c r="I496" s="296"/>
      <c r="J496" s="296"/>
      <c r="K496" s="104">
        <f t="shared" si="28"/>
        <v>0</v>
      </c>
    </row>
    <row r="497" spans="1:11" ht="15.75" customHeight="1" x14ac:dyDescent="0.25">
      <c r="A497" s="1">
        <v>263</v>
      </c>
      <c r="B497" s="101" t="str">
        <f>IF('proje ve personel bilgileri'!A276&lt;&gt;0,('proje ve personel bilgileri'!A276)," ")</f>
        <v xml:space="preserve"> </v>
      </c>
      <c r="C497" s="105"/>
      <c r="D497" s="296"/>
      <c r="E497" s="296"/>
      <c r="F497" s="296"/>
      <c r="G497" s="296"/>
      <c r="H497" s="296"/>
      <c r="I497" s="296"/>
      <c r="J497" s="296"/>
      <c r="K497" s="104">
        <f t="shared" si="28"/>
        <v>0</v>
      </c>
    </row>
    <row r="498" spans="1:11" ht="15.75" customHeight="1" x14ac:dyDescent="0.25">
      <c r="A498" s="2">
        <v>264</v>
      </c>
      <c r="B498" s="101" t="str">
        <f>IF('proje ve personel bilgileri'!A277&lt;&gt;0,('proje ve personel bilgileri'!A277)," ")</f>
        <v xml:space="preserve"> </v>
      </c>
      <c r="C498" s="105"/>
      <c r="D498" s="296"/>
      <c r="E498" s="296"/>
      <c r="F498" s="296"/>
      <c r="G498" s="296"/>
      <c r="H498" s="296"/>
      <c r="I498" s="296"/>
      <c r="J498" s="296"/>
      <c r="K498" s="104">
        <f t="shared" si="28"/>
        <v>0</v>
      </c>
    </row>
    <row r="499" spans="1:11" ht="15.75" customHeight="1" x14ac:dyDescent="0.25">
      <c r="A499" s="1">
        <v>265</v>
      </c>
      <c r="B499" s="101" t="str">
        <f>IF('proje ve personel bilgileri'!A278&lt;&gt;0,('proje ve personel bilgileri'!A278)," ")</f>
        <v xml:space="preserve"> </v>
      </c>
      <c r="C499" s="105"/>
      <c r="D499" s="296"/>
      <c r="E499" s="296"/>
      <c r="F499" s="296"/>
      <c r="G499" s="296"/>
      <c r="H499" s="296"/>
      <c r="I499" s="296"/>
      <c r="J499" s="296"/>
      <c r="K499" s="104">
        <f t="shared" si="28"/>
        <v>0</v>
      </c>
    </row>
    <row r="500" spans="1:11" ht="15.75" customHeight="1" x14ac:dyDescent="0.25">
      <c r="A500" s="2">
        <v>266</v>
      </c>
      <c r="B500" s="101" t="str">
        <f>IF('proje ve personel bilgileri'!A279&lt;&gt;0,('proje ve personel bilgileri'!A279)," ")</f>
        <v xml:space="preserve"> </v>
      </c>
      <c r="C500" s="105"/>
      <c r="D500" s="296"/>
      <c r="E500" s="296"/>
      <c r="F500" s="296"/>
      <c r="G500" s="296"/>
      <c r="H500" s="296"/>
      <c r="I500" s="296"/>
      <c r="J500" s="296"/>
      <c r="K500" s="104">
        <f t="shared" si="28"/>
        <v>0</v>
      </c>
    </row>
    <row r="501" spans="1:11" ht="15.75" customHeight="1" x14ac:dyDescent="0.25">
      <c r="A501" s="1">
        <v>267</v>
      </c>
      <c r="B501" s="101" t="str">
        <f>IF('proje ve personel bilgileri'!A280&lt;&gt;0,('proje ve personel bilgileri'!A280)," ")</f>
        <v xml:space="preserve"> </v>
      </c>
      <c r="C501" s="105"/>
      <c r="D501" s="296"/>
      <c r="E501" s="296"/>
      <c r="F501" s="296"/>
      <c r="G501" s="296"/>
      <c r="H501" s="296"/>
      <c r="I501" s="296"/>
      <c r="J501" s="296"/>
      <c r="K501" s="104">
        <f t="shared" si="28"/>
        <v>0</v>
      </c>
    </row>
    <row r="502" spans="1:11" ht="15.75" customHeight="1" x14ac:dyDescent="0.25">
      <c r="A502" s="2">
        <v>268</v>
      </c>
      <c r="B502" s="101" t="str">
        <f>IF('proje ve personel bilgileri'!A281&lt;&gt;0,('proje ve personel bilgileri'!A281)," ")</f>
        <v xml:space="preserve"> </v>
      </c>
      <c r="C502" s="105"/>
      <c r="D502" s="296"/>
      <c r="E502" s="296"/>
      <c r="F502" s="296"/>
      <c r="G502" s="296"/>
      <c r="H502" s="296"/>
      <c r="I502" s="296"/>
      <c r="J502" s="296"/>
      <c r="K502" s="104">
        <f t="shared" si="28"/>
        <v>0</v>
      </c>
    </row>
    <row r="503" spans="1:11" ht="15.75" customHeight="1" x14ac:dyDescent="0.25">
      <c r="A503" s="1">
        <v>269</v>
      </c>
      <c r="B503" s="101" t="str">
        <f>IF('proje ve personel bilgileri'!A282&lt;&gt;0,('proje ve personel bilgileri'!A282)," ")</f>
        <v xml:space="preserve"> </v>
      </c>
      <c r="C503" s="105"/>
      <c r="D503" s="296"/>
      <c r="E503" s="296"/>
      <c r="F503" s="296"/>
      <c r="G503" s="296"/>
      <c r="H503" s="296"/>
      <c r="I503" s="296"/>
      <c r="J503" s="296"/>
      <c r="K503" s="104">
        <f t="shared" si="28"/>
        <v>0</v>
      </c>
    </row>
    <row r="504" spans="1:11" ht="15" customHeight="1" x14ac:dyDescent="0.25">
      <c r="A504" s="2">
        <v>270</v>
      </c>
      <c r="B504" s="101" t="str">
        <f>IF('proje ve personel bilgileri'!A283&lt;&gt;0,('proje ve personel bilgileri'!A283)," ")</f>
        <v xml:space="preserve"> </v>
      </c>
      <c r="C504" s="105"/>
      <c r="D504" s="296"/>
      <c r="E504" s="296"/>
      <c r="F504" s="296"/>
      <c r="G504" s="296"/>
      <c r="H504" s="296"/>
      <c r="I504" s="296"/>
      <c r="J504" s="296"/>
      <c r="K504" s="104">
        <f t="shared" si="28"/>
        <v>0</v>
      </c>
    </row>
    <row r="505" spans="1:11" ht="15.75" customHeight="1" x14ac:dyDescent="0.25">
      <c r="A505" s="341" t="s">
        <v>99</v>
      </c>
      <c r="B505" s="342"/>
      <c r="C505" s="7" t="str">
        <f t="shared" ref="C505:J505" si="29">IF($K$28&lt;&gt;0,SUM(C487:C504)," ")</f>
        <v xml:space="preserve"> </v>
      </c>
      <c r="D505" s="8" t="str">
        <f t="shared" si="29"/>
        <v xml:space="preserve"> </v>
      </c>
      <c r="E505" s="8" t="str">
        <f t="shared" si="29"/>
        <v xml:space="preserve"> </v>
      </c>
      <c r="F505" s="8" t="str">
        <f t="shared" si="29"/>
        <v xml:space="preserve"> </v>
      </c>
      <c r="G505" s="8" t="str">
        <f t="shared" si="29"/>
        <v xml:space="preserve"> </v>
      </c>
      <c r="H505" s="8" t="str">
        <f t="shared" si="29"/>
        <v xml:space="preserve"> </v>
      </c>
      <c r="I505" s="8" t="str">
        <f t="shared" si="29"/>
        <v xml:space="preserve"> </v>
      </c>
      <c r="J505" s="8" t="str">
        <f t="shared" si="29"/>
        <v xml:space="preserve"> </v>
      </c>
      <c r="K505" s="9">
        <f>SUM(K487:K504)+K471</f>
        <v>0</v>
      </c>
    </row>
    <row r="506" spans="1:11" ht="15" customHeight="1" x14ac:dyDescent="0.25">
      <c r="A506" s="300"/>
    </row>
    <row r="507" spans="1:11" ht="25.5" customHeight="1" x14ac:dyDescent="0.25">
      <c r="A507" s="332" t="s">
        <v>100</v>
      </c>
      <c r="B507" s="332"/>
      <c r="C507" s="332"/>
      <c r="D507" s="332"/>
      <c r="E507" s="332"/>
      <c r="F507" s="332"/>
      <c r="G507" s="332"/>
      <c r="H507" s="332"/>
      <c r="I507" s="332"/>
      <c r="J507" s="332"/>
      <c r="K507" s="332"/>
    </row>
    <row r="508" spans="1:11" ht="15" customHeight="1" x14ac:dyDescent="0.25">
      <c r="A508" s="51"/>
    </row>
    <row r="509" spans="1:11" ht="15" customHeight="1" x14ac:dyDescent="0.25">
      <c r="A509" s="298" t="s">
        <v>101</v>
      </c>
    </row>
    <row r="510" spans="1:11" ht="15" customHeight="1" x14ac:dyDescent="0.25">
      <c r="C510" s="298" t="s">
        <v>102</v>
      </c>
      <c r="E510" s="298" t="s">
        <v>103</v>
      </c>
    </row>
    <row r="512" spans="1:11" ht="15.75" customHeight="1" x14ac:dyDescent="0.25">
      <c r="A512" s="348" t="s">
        <v>85</v>
      </c>
      <c r="B512" s="348"/>
      <c r="C512" s="348"/>
      <c r="D512" s="348"/>
      <c r="E512" s="348"/>
      <c r="F512" s="348"/>
      <c r="G512" s="348"/>
      <c r="H512" s="348"/>
      <c r="I512" s="348"/>
      <c r="J512" s="348"/>
      <c r="K512" s="348"/>
    </row>
    <row r="513" spans="1:11" ht="15" customHeight="1" x14ac:dyDescent="0.25">
      <c r="A513" s="70"/>
      <c r="B513" s="70"/>
      <c r="C513" s="70"/>
      <c r="D513" s="70"/>
      <c r="E513" s="70"/>
      <c r="F513" s="78">
        <f>'proje ve personel bilgileri'!$B$5</f>
        <v>0</v>
      </c>
      <c r="G513" s="72">
        <f>IF('proje ve personel bilgileri'!$B$6=1,"/ Mart ayına aittir.",(IF('proje ve personel bilgileri'!$B$6=2,"/ Eylül ayına aittir.",0)))</f>
        <v>0</v>
      </c>
      <c r="H513" s="70"/>
      <c r="I513" s="70"/>
      <c r="J513" s="70"/>
      <c r="K513" s="70"/>
    </row>
    <row r="514" spans="1:11" ht="18.75" customHeight="1" x14ac:dyDescent="0.25">
      <c r="K514" s="4" t="s">
        <v>86</v>
      </c>
    </row>
    <row r="515" spans="1:11" ht="15.75" customHeight="1" x14ac:dyDescent="0.25">
      <c r="A515" s="349" t="s">
        <v>2</v>
      </c>
      <c r="B515" s="350"/>
      <c r="C515" s="351">
        <f>'proje ve personel bilgileri'!$B$2</f>
        <v>0</v>
      </c>
      <c r="D515" s="352"/>
      <c r="E515" s="352"/>
      <c r="F515" s="352"/>
      <c r="G515" s="352"/>
      <c r="H515" s="352"/>
      <c r="I515" s="352"/>
      <c r="J515" s="352"/>
      <c r="K515" s="353"/>
    </row>
    <row r="516" spans="1:11" ht="15.75" customHeight="1" x14ac:dyDescent="0.25">
      <c r="A516" s="354" t="s">
        <v>4</v>
      </c>
      <c r="B516" s="355"/>
      <c r="C516" s="356">
        <f>'proje ve personel bilgileri'!$B$3</f>
        <v>0</v>
      </c>
      <c r="D516" s="357"/>
      <c r="E516" s="357"/>
      <c r="F516" s="357"/>
      <c r="G516" s="357"/>
      <c r="H516" s="357"/>
      <c r="I516" s="357"/>
      <c r="J516" s="357"/>
      <c r="K516" s="358"/>
    </row>
    <row r="517" spans="1:11" ht="15" customHeight="1" x14ac:dyDescent="0.25">
      <c r="A517" s="343" t="s">
        <v>87</v>
      </c>
      <c r="B517" s="343" t="s">
        <v>15</v>
      </c>
      <c r="C517" s="343" t="s">
        <v>88</v>
      </c>
      <c r="D517" s="344" t="s">
        <v>89</v>
      </c>
      <c r="E517" s="346"/>
      <c r="F517" s="347"/>
      <c r="G517" s="343" t="s">
        <v>90</v>
      </c>
      <c r="H517" s="333" t="s">
        <v>91</v>
      </c>
      <c r="I517" s="333" t="s">
        <v>92</v>
      </c>
      <c r="J517" s="333" t="s">
        <v>93</v>
      </c>
      <c r="K517" s="336" t="s">
        <v>94</v>
      </c>
    </row>
    <row r="518" spans="1:11" ht="25.5" customHeight="1" x14ac:dyDescent="0.25">
      <c r="A518" s="338"/>
      <c r="B518" s="338"/>
      <c r="C518" s="338"/>
      <c r="D518" s="345"/>
      <c r="E518" s="339" t="s">
        <v>95</v>
      </c>
      <c r="F518" s="340"/>
      <c r="G518" s="338"/>
      <c r="H518" s="334"/>
      <c r="I518" s="334"/>
      <c r="J518" s="334"/>
      <c r="K518" s="337"/>
    </row>
    <row r="519" spans="1:11" ht="60.75" customHeight="1" x14ac:dyDescent="0.25">
      <c r="A519" s="338"/>
      <c r="B519" s="338"/>
      <c r="C519" s="338"/>
      <c r="D519" s="345"/>
      <c r="E519" s="5" t="s">
        <v>107</v>
      </c>
      <c r="F519" s="5" t="s">
        <v>97</v>
      </c>
      <c r="G519" s="338"/>
      <c r="H519" s="334"/>
      <c r="I519" s="335"/>
      <c r="J519" s="335"/>
      <c r="K519" s="338"/>
    </row>
    <row r="520" spans="1:11" ht="15.75" customHeight="1" x14ac:dyDescent="0.25">
      <c r="A520" s="338"/>
      <c r="B520" s="338"/>
      <c r="C520" s="338"/>
      <c r="D520" s="345"/>
      <c r="E520" s="6" t="s">
        <v>98</v>
      </c>
      <c r="F520" s="6" t="s">
        <v>98</v>
      </c>
      <c r="G520" s="294" t="s">
        <v>98</v>
      </c>
      <c r="H520" s="294" t="s">
        <v>98</v>
      </c>
      <c r="I520" s="297" t="s">
        <v>98</v>
      </c>
      <c r="J520" s="6" t="s">
        <v>98</v>
      </c>
      <c r="K520" s="338"/>
    </row>
    <row r="521" spans="1:11" ht="15.75" customHeight="1" x14ac:dyDescent="0.25">
      <c r="A521" s="1">
        <v>271</v>
      </c>
      <c r="B521" s="101" t="str">
        <f>IF('proje ve personel bilgileri'!A284&lt;&gt;0,('proje ve personel bilgileri'!A284)," ")</f>
        <v xml:space="preserve"> </v>
      </c>
      <c r="C521" s="102"/>
      <c r="D521" s="103"/>
      <c r="E521" s="103"/>
      <c r="F521" s="103"/>
      <c r="G521" s="103"/>
      <c r="H521" s="103"/>
      <c r="I521" s="103"/>
      <c r="J521" s="103"/>
      <c r="K521" s="104">
        <f t="shared" ref="K521:K538" si="30">IF(D521&lt;&gt;0,SUM(D521+E521+F521+G521-H521-I521-J521),0)</f>
        <v>0</v>
      </c>
    </row>
    <row r="522" spans="1:11" ht="15.75" customHeight="1" x14ac:dyDescent="0.25">
      <c r="A522" s="2">
        <v>272</v>
      </c>
      <c r="B522" s="101" t="str">
        <f>IF('proje ve personel bilgileri'!A285&lt;&gt;0,('proje ve personel bilgileri'!A285)," ")</f>
        <v xml:space="preserve"> </v>
      </c>
      <c r="C522" s="105"/>
      <c r="D522" s="296"/>
      <c r="E522" s="296"/>
      <c r="F522" s="296"/>
      <c r="G522" s="296"/>
      <c r="H522" s="296"/>
      <c r="I522" s="296"/>
      <c r="J522" s="296"/>
      <c r="K522" s="104">
        <f t="shared" si="30"/>
        <v>0</v>
      </c>
    </row>
    <row r="523" spans="1:11" ht="15.75" customHeight="1" x14ac:dyDescent="0.25">
      <c r="A523" s="1">
        <v>273</v>
      </c>
      <c r="B523" s="101" t="str">
        <f>IF('proje ve personel bilgileri'!A286&lt;&gt;0,('proje ve personel bilgileri'!A286)," ")</f>
        <v xml:space="preserve"> </v>
      </c>
      <c r="C523" s="105"/>
      <c r="D523" s="296"/>
      <c r="E523" s="296"/>
      <c r="F523" s="296"/>
      <c r="G523" s="296"/>
      <c r="H523" s="296"/>
      <c r="I523" s="296"/>
      <c r="J523" s="296"/>
      <c r="K523" s="104">
        <f t="shared" si="30"/>
        <v>0</v>
      </c>
    </row>
    <row r="524" spans="1:11" ht="15.75" customHeight="1" x14ac:dyDescent="0.25">
      <c r="A524" s="2">
        <v>274</v>
      </c>
      <c r="B524" s="101" t="str">
        <f>IF('proje ve personel bilgileri'!A287&lt;&gt;0,('proje ve personel bilgileri'!A287)," ")</f>
        <v xml:space="preserve"> </v>
      </c>
      <c r="C524" s="105"/>
      <c r="D524" s="296"/>
      <c r="E524" s="296"/>
      <c r="F524" s="296"/>
      <c r="G524" s="296"/>
      <c r="H524" s="296"/>
      <c r="I524" s="296"/>
      <c r="J524" s="296"/>
      <c r="K524" s="104">
        <f t="shared" si="30"/>
        <v>0</v>
      </c>
    </row>
    <row r="525" spans="1:11" ht="15.75" customHeight="1" x14ac:dyDescent="0.25">
      <c r="A525" s="1">
        <v>275</v>
      </c>
      <c r="B525" s="101" t="str">
        <f>IF('proje ve personel bilgileri'!A288&lt;&gt;0,('proje ve personel bilgileri'!A288)," ")</f>
        <v xml:space="preserve"> </v>
      </c>
      <c r="C525" s="105"/>
      <c r="D525" s="296"/>
      <c r="E525" s="296"/>
      <c r="F525" s="296"/>
      <c r="G525" s="296"/>
      <c r="H525" s="296"/>
      <c r="I525" s="296"/>
      <c r="J525" s="296"/>
      <c r="K525" s="104">
        <f t="shared" si="30"/>
        <v>0</v>
      </c>
    </row>
    <row r="526" spans="1:11" ht="15.75" customHeight="1" x14ac:dyDescent="0.25">
      <c r="A526" s="2">
        <v>276</v>
      </c>
      <c r="B526" s="101" t="str">
        <f>IF('proje ve personel bilgileri'!A289&lt;&gt;0,('proje ve personel bilgileri'!A289)," ")</f>
        <v xml:space="preserve"> </v>
      </c>
      <c r="C526" s="105"/>
      <c r="D526" s="296"/>
      <c r="E526" s="296"/>
      <c r="F526" s="296"/>
      <c r="G526" s="296"/>
      <c r="H526" s="296"/>
      <c r="I526" s="296"/>
      <c r="J526" s="296"/>
      <c r="K526" s="104">
        <f t="shared" si="30"/>
        <v>0</v>
      </c>
    </row>
    <row r="527" spans="1:11" ht="15.75" customHeight="1" x14ac:dyDescent="0.25">
      <c r="A527" s="1">
        <v>277</v>
      </c>
      <c r="B527" s="101" t="str">
        <f>IF('proje ve personel bilgileri'!A290&lt;&gt;0,('proje ve personel bilgileri'!A290)," ")</f>
        <v xml:space="preserve"> </v>
      </c>
      <c r="C527" s="105"/>
      <c r="D527" s="296"/>
      <c r="E527" s="296"/>
      <c r="F527" s="296"/>
      <c r="G527" s="296"/>
      <c r="H527" s="296"/>
      <c r="I527" s="296"/>
      <c r="J527" s="296"/>
      <c r="K527" s="104">
        <f t="shared" si="30"/>
        <v>0</v>
      </c>
    </row>
    <row r="528" spans="1:11" ht="15.75" customHeight="1" x14ac:dyDescent="0.25">
      <c r="A528" s="2">
        <v>278</v>
      </c>
      <c r="B528" s="101" t="str">
        <f>IF('proje ve personel bilgileri'!A291&lt;&gt;0,('proje ve personel bilgileri'!A291)," ")</f>
        <v xml:space="preserve"> </v>
      </c>
      <c r="C528" s="105"/>
      <c r="D528" s="296"/>
      <c r="E528" s="296"/>
      <c r="F528" s="296"/>
      <c r="G528" s="296"/>
      <c r="H528" s="296"/>
      <c r="I528" s="296"/>
      <c r="J528" s="296"/>
      <c r="K528" s="104">
        <f t="shared" si="30"/>
        <v>0</v>
      </c>
    </row>
    <row r="529" spans="1:11" ht="15.75" customHeight="1" x14ac:dyDescent="0.25">
      <c r="A529" s="1">
        <v>279</v>
      </c>
      <c r="B529" s="101" t="str">
        <f>IF('proje ve personel bilgileri'!A292&lt;&gt;0,('proje ve personel bilgileri'!A292)," ")</f>
        <v xml:space="preserve"> </v>
      </c>
      <c r="C529" s="105"/>
      <c r="D529" s="296"/>
      <c r="E529" s="296"/>
      <c r="F529" s="296"/>
      <c r="G529" s="296"/>
      <c r="H529" s="296"/>
      <c r="I529" s="296"/>
      <c r="J529" s="296"/>
      <c r="K529" s="104">
        <f t="shared" si="30"/>
        <v>0</v>
      </c>
    </row>
    <row r="530" spans="1:11" ht="15.75" customHeight="1" x14ac:dyDescent="0.25">
      <c r="A530" s="2">
        <v>280</v>
      </c>
      <c r="B530" s="101" t="str">
        <f>IF('proje ve personel bilgileri'!A293&lt;&gt;0,('proje ve personel bilgileri'!A293)," ")</f>
        <v xml:space="preserve"> </v>
      </c>
      <c r="C530" s="105"/>
      <c r="D530" s="296"/>
      <c r="E530" s="296"/>
      <c r="F530" s="296"/>
      <c r="G530" s="296"/>
      <c r="H530" s="296"/>
      <c r="I530" s="296"/>
      <c r="J530" s="296"/>
      <c r="K530" s="104">
        <f t="shared" si="30"/>
        <v>0</v>
      </c>
    </row>
    <row r="531" spans="1:11" ht="15.75" customHeight="1" x14ac:dyDescent="0.25">
      <c r="A531" s="1">
        <v>281</v>
      </c>
      <c r="B531" s="101" t="str">
        <f>IF('proje ve personel bilgileri'!A294&lt;&gt;0,('proje ve personel bilgileri'!A294)," ")</f>
        <v xml:space="preserve"> </v>
      </c>
      <c r="C531" s="105"/>
      <c r="D531" s="296"/>
      <c r="E531" s="296"/>
      <c r="F531" s="296"/>
      <c r="G531" s="296"/>
      <c r="H531" s="296"/>
      <c r="I531" s="296"/>
      <c r="J531" s="296"/>
      <c r="K531" s="104">
        <f t="shared" si="30"/>
        <v>0</v>
      </c>
    </row>
    <row r="532" spans="1:11" ht="15.75" customHeight="1" x14ac:dyDescent="0.25">
      <c r="A532" s="2">
        <v>282</v>
      </c>
      <c r="B532" s="101" t="str">
        <f>IF('proje ve personel bilgileri'!A295&lt;&gt;0,('proje ve personel bilgileri'!A295)," ")</f>
        <v xml:space="preserve"> </v>
      </c>
      <c r="C532" s="105"/>
      <c r="D532" s="296"/>
      <c r="E532" s="296"/>
      <c r="F532" s="296"/>
      <c r="G532" s="296"/>
      <c r="H532" s="296"/>
      <c r="I532" s="296"/>
      <c r="J532" s="296"/>
      <c r="K532" s="104">
        <f t="shared" si="30"/>
        <v>0</v>
      </c>
    </row>
    <row r="533" spans="1:11" ht="15.75" customHeight="1" x14ac:dyDescent="0.25">
      <c r="A533" s="1">
        <v>283</v>
      </c>
      <c r="B533" s="101" t="str">
        <f>IF('proje ve personel bilgileri'!A296&lt;&gt;0,('proje ve personel bilgileri'!A296)," ")</f>
        <v xml:space="preserve"> </v>
      </c>
      <c r="C533" s="105"/>
      <c r="D533" s="296"/>
      <c r="E533" s="296"/>
      <c r="F533" s="296"/>
      <c r="G533" s="296"/>
      <c r="H533" s="296"/>
      <c r="I533" s="296"/>
      <c r="J533" s="296"/>
      <c r="K533" s="104">
        <f t="shared" si="30"/>
        <v>0</v>
      </c>
    </row>
    <row r="534" spans="1:11" ht="15.75" customHeight="1" x14ac:dyDescent="0.25">
      <c r="A534" s="2">
        <v>284</v>
      </c>
      <c r="B534" s="101" t="str">
        <f>IF('proje ve personel bilgileri'!A297&lt;&gt;0,('proje ve personel bilgileri'!A297)," ")</f>
        <v xml:space="preserve"> </v>
      </c>
      <c r="C534" s="105"/>
      <c r="D534" s="296"/>
      <c r="E534" s="296"/>
      <c r="F534" s="296"/>
      <c r="G534" s="296"/>
      <c r="H534" s="296"/>
      <c r="I534" s="296"/>
      <c r="J534" s="296"/>
      <c r="K534" s="104">
        <f t="shared" si="30"/>
        <v>0</v>
      </c>
    </row>
    <row r="535" spans="1:11" ht="15.75" customHeight="1" x14ac:dyDescent="0.25">
      <c r="A535" s="1">
        <v>285</v>
      </c>
      <c r="B535" s="101" t="str">
        <f>IF('proje ve personel bilgileri'!A298&lt;&gt;0,('proje ve personel bilgileri'!A298)," ")</f>
        <v xml:space="preserve"> </v>
      </c>
      <c r="C535" s="105"/>
      <c r="D535" s="296"/>
      <c r="E535" s="296"/>
      <c r="F535" s="296"/>
      <c r="G535" s="296"/>
      <c r="H535" s="296"/>
      <c r="I535" s="296"/>
      <c r="J535" s="296"/>
      <c r="K535" s="104">
        <f t="shared" si="30"/>
        <v>0</v>
      </c>
    </row>
    <row r="536" spans="1:11" ht="15.75" customHeight="1" x14ac:dyDescent="0.25">
      <c r="A536" s="2">
        <v>286</v>
      </c>
      <c r="B536" s="101" t="str">
        <f>IF('proje ve personel bilgileri'!A299&lt;&gt;0,('proje ve personel bilgileri'!A299)," ")</f>
        <v xml:space="preserve"> </v>
      </c>
      <c r="C536" s="105"/>
      <c r="D536" s="296"/>
      <c r="E536" s="296"/>
      <c r="F536" s="296"/>
      <c r="G536" s="296"/>
      <c r="H536" s="296"/>
      <c r="I536" s="296"/>
      <c r="J536" s="296"/>
      <c r="K536" s="104">
        <f t="shared" si="30"/>
        <v>0</v>
      </c>
    </row>
    <row r="537" spans="1:11" ht="15.75" customHeight="1" x14ac:dyDescent="0.25">
      <c r="A537" s="1">
        <v>287</v>
      </c>
      <c r="B537" s="101" t="str">
        <f>IF('proje ve personel bilgileri'!A300&lt;&gt;0,('proje ve personel bilgileri'!A300)," ")</f>
        <v xml:space="preserve"> </v>
      </c>
      <c r="C537" s="105"/>
      <c r="D537" s="296"/>
      <c r="E537" s="296"/>
      <c r="F537" s="296"/>
      <c r="G537" s="296"/>
      <c r="H537" s="296"/>
      <c r="I537" s="296"/>
      <c r="J537" s="296"/>
      <c r="K537" s="104">
        <f t="shared" si="30"/>
        <v>0</v>
      </c>
    </row>
    <row r="538" spans="1:11" ht="15" customHeight="1" x14ac:dyDescent="0.25">
      <c r="A538" s="2">
        <v>288</v>
      </c>
      <c r="B538" s="101" t="str">
        <f>IF('proje ve personel bilgileri'!A301&lt;&gt;0,('proje ve personel bilgileri'!A301)," ")</f>
        <v xml:space="preserve"> </v>
      </c>
      <c r="C538" s="105"/>
      <c r="D538" s="296"/>
      <c r="E538" s="296"/>
      <c r="F538" s="296"/>
      <c r="G538" s="296"/>
      <c r="H538" s="296"/>
      <c r="I538" s="296"/>
      <c r="J538" s="296"/>
      <c r="K538" s="104">
        <f t="shared" si="30"/>
        <v>0</v>
      </c>
    </row>
    <row r="539" spans="1:11" ht="15.75" customHeight="1" x14ac:dyDescent="0.25">
      <c r="A539" s="341" t="s">
        <v>99</v>
      </c>
      <c r="B539" s="342"/>
      <c r="C539" s="7" t="str">
        <f t="shared" ref="C539:J539" si="31">IF($K$28&lt;&gt;0,SUM(C521:C538)," ")</f>
        <v xml:space="preserve"> </v>
      </c>
      <c r="D539" s="8" t="str">
        <f t="shared" si="31"/>
        <v xml:space="preserve"> </v>
      </c>
      <c r="E539" s="8" t="str">
        <f t="shared" si="31"/>
        <v xml:space="preserve"> </v>
      </c>
      <c r="F539" s="8" t="str">
        <f t="shared" si="31"/>
        <v xml:space="preserve"> </v>
      </c>
      <c r="G539" s="8" t="str">
        <f t="shared" si="31"/>
        <v xml:space="preserve"> </v>
      </c>
      <c r="H539" s="8" t="str">
        <f t="shared" si="31"/>
        <v xml:space="preserve"> </v>
      </c>
      <c r="I539" s="8" t="str">
        <f t="shared" si="31"/>
        <v xml:space="preserve"> </v>
      </c>
      <c r="J539" s="8" t="str">
        <f t="shared" si="31"/>
        <v xml:space="preserve"> </v>
      </c>
      <c r="K539" s="9">
        <f>SUM(K521:K538)+K505</f>
        <v>0</v>
      </c>
    </row>
    <row r="540" spans="1:11" ht="15" customHeight="1" x14ac:dyDescent="0.25">
      <c r="A540" s="300"/>
    </row>
    <row r="541" spans="1:11" ht="25.5" customHeight="1" x14ac:dyDescent="0.25">
      <c r="A541" s="332" t="s">
        <v>100</v>
      </c>
      <c r="B541" s="332"/>
      <c r="C541" s="332"/>
      <c r="D541" s="332"/>
      <c r="E541" s="332"/>
      <c r="F541" s="332"/>
      <c r="G541" s="332"/>
      <c r="H541" s="332"/>
      <c r="I541" s="332"/>
      <c r="J541" s="332"/>
      <c r="K541" s="332"/>
    </row>
    <row r="542" spans="1:11" ht="15" customHeight="1" x14ac:dyDescent="0.25">
      <c r="A542" s="51"/>
    </row>
    <row r="543" spans="1:11" ht="15" customHeight="1" x14ac:dyDescent="0.25">
      <c r="A543" s="298" t="s">
        <v>101</v>
      </c>
    </row>
    <row r="544" spans="1:11" ht="15" customHeight="1" x14ac:dyDescent="0.25">
      <c r="C544" s="298" t="s">
        <v>102</v>
      </c>
      <c r="E544" s="298" t="s">
        <v>103</v>
      </c>
    </row>
    <row r="546" spans="1:11" ht="15.75" customHeight="1" x14ac:dyDescent="0.25">
      <c r="A546" s="348" t="s">
        <v>85</v>
      </c>
      <c r="B546" s="348"/>
      <c r="C546" s="348"/>
      <c r="D546" s="348"/>
      <c r="E546" s="348"/>
      <c r="F546" s="348"/>
      <c r="G546" s="348"/>
      <c r="H546" s="348"/>
      <c r="I546" s="348"/>
      <c r="J546" s="348"/>
      <c r="K546" s="348"/>
    </row>
    <row r="547" spans="1:11" ht="15" customHeight="1" x14ac:dyDescent="0.25">
      <c r="A547" s="70"/>
      <c r="B547" s="70"/>
      <c r="C547" s="70"/>
      <c r="D547" s="70"/>
      <c r="E547" s="70"/>
      <c r="F547" s="78">
        <f>'proje ve personel bilgileri'!$B$5</f>
        <v>0</v>
      </c>
      <c r="G547" s="72">
        <f>IF('proje ve personel bilgileri'!$B$6=1,"/ Mart ayına aittir.",(IF('proje ve personel bilgileri'!$B$6=2,"/ Eylül ayına aittir.",0)))</f>
        <v>0</v>
      </c>
      <c r="H547" s="70"/>
      <c r="I547" s="70"/>
      <c r="J547" s="70"/>
      <c r="K547" s="70"/>
    </row>
    <row r="548" spans="1:11" ht="18.75" customHeight="1" x14ac:dyDescent="0.25">
      <c r="K548" s="4" t="s">
        <v>86</v>
      </c>
    </row>
    <row r="549" spans="1:11" ht="15.75" customHeight="1" x14ac:dyDescent="0.25">
      <c r="A549" s="349" t="s">
        <v>2</v>
      </c>
      <c r="B549" s="350"/>
      <c r="C549" s="351">
        <f>'proje ve personel bilgileri'!$B$2</f>
        <v>0</v>
      </c>
      <c r="D549" s="352"/>
      <c r="E549" s="352"/>
      <c r="F549" s="352"/>
      <c r="G549" s="352"/>
      <c r="H549" s="352"/>
      <c r="I549" s="352"/>
      <c r="J549" s="352"/>
      <c r="K549" s="353"/>
    </row>
    <row r="550" spans="1:11" ht="15.75" customHeight="1" x14ac:dyDescent="0.25">
      <c r="A550" s="354" t="s">
        <v>4</v>
      </c>
      <c r="B550" s="355"/>
      <c r="C550" s="356">
        <f>'proje ve personel bilgileri'!$B$3</f>
        <v>0</v>
      </c>
      <c r="D550" s="357"/>
      <c r="E550" s="357"/>
      <c r="F550" s="357"/>
      <c r="G550" s="357"/>
      <c r="H550" s="357"/>
      <c r="I550" s="357"/>
      <c r="J550" s="357"/>
      <c r="K550" s="358"/>
    </row>
    <row r="551" spans="1:11" ht="15" customHeight="1" x14ac:dyDescent="0.25">
      <c r="A551" s="343" t="s">
        <v>87</v>
      </c>
      <c r="B551" s="343" t="s">
        <v>15</v>
      </c>
      <c r="C551" s="343" t="s">
        <v>88</v>
      </c>
      <c r="D551" s="344" t="s">
        <v>89</v>
      </c>
      <c r="E551" s="346"/>
      <c r="F551" s="347"/>
      <c r="G551" s="343" t="s">
        <v>90</v>
      </c>
      <c r="H551" s="333" t="s">
        <v>91</v>
      </c>
      <c r="I551" s="333" t="s">
        <v>92</v>
      </c>
      <c r="J551" s="333" t="s">
        <v>93</v>
      </c>
      <c r="K551" s="336" t="s">
        <v>94</v>
      </c>
    </row>
    <row r="552" spans="1:11" ht="21" customHeight="1" x14ac:dyDescent="0.25">
      <c r="A552" s="338"/>
      <c r="B552" s="338"/>
      <c r="C552" s="338"/>
      <c r="D552" s="345"/>
      <c r="E552" s="339" t="s">
        <v>95</v>
      </c>
      <c r="F552" s="340"/>
      <c r="G552" s="338"/>
      <c r="H552" s="334"/>
      <c r="I552" s="334"/>
      <c r="J552" s="334"/>
      <c r="K552" s="337"/>
    </row>
    <row r="553" spans="1:11" ht="60.75" customHeight="1" x14ac:dyDescent="0.25">
      <c r="A553" s="338"/>
      <c r="B553" s="338"/>
      <c r="C553" s="338"/>
      <c r="D553" s="345"/>
      <c r="E553" s="5" t="s">
        <v>107</v>
      </c>
      <c r="F553" s="5" t="s">
        <v>97</v>
      </c>
      <c r="G553" s="338"/>
      <c r="H553" s="334"/>
      <c r="I553" s="335"/>
      <c r="J553" s="335"/>
      <c r="K553" s="338"/>
    </row>
    <row r="554" spans="1:11" ht="15.75" customHeight="1" x14ac:dyDescent="0.25">
      <c r="A554" s="338"/>
      <c r="B554" s="338"/>
      <c r="C554" s="338"/>
      <c r="D554" s="345"/>
      <c r="E554" s="6" t="s">
        <v>98</v>
      </c>
      <c r="F554" s="6" t="s">
        <v>98</v>
      </c>
      <c r="G554" s="294" t="s">
        <v>98</v>
      </c>
      <c r="H554" s="294" t="s">
        <v>98</v>
      </c>
      <c r="I554" s="297" t="s">
        <v>98</v>
      </c>
      <c r="J554" s="6" t="s">
        <v>98</v>
      </c>
      <c r="K554" s="338"/>
    </row>
    <row r="555" spans="1:11" ht="15.75" customHeight="1" x14ac:dyDescent="0.25">
      <c r="A555" s="1">
        <v>289</v>
      </c>
      <c r="B555" s="101" t="str">
        <f>IF('proje ve personel bilgileri'!A302&lt;&gt;0,('proje ve personel bilgileri'!A302)," ")</f>
        <v xml:space="preserve"> </v>
      </c>
      <c r="C555" s="102"/>
      <c r="D555" s="103"/>
      <c r="E555" s="103"/>
      <c r="F555" s="103"/>
      <c r="G555" s="103"/>
      <c r="H555" s="103"/>
      <c r="I555" s="103"/>
      <c r="J555" s="103"/>
      <c r="K555" s="104">
        <f t="shared" ref="K555:K572" si="32">IF(D555&lt;&gt;0,SUM(D555+E555+F555+G555-H555-I555-J555),0)</f>
        <v>0</v>
      </c>
    </row>
    <row r="556" spans="1:11" ht="15.75" customHeight="1" x14ac:dyDescent="0.25">
      <c r="A556" s="2">
        <v>290</v>
      </c>
      <c r="B556" s="101" t="str">
        <f>IF('proje ve personel bilgileri'!A303&lt;&gt;0,('proje ve personel bilgileri'!A303)," ")</f>
        <v xml:space="preserve"> </v>
      </c>
      <c r="C556" s="105"/>
      <c r="D556" s="296"/>
      <c r="E556" s="296"/>
      <c r="F556" s="296"/>
      <c r="G556" s="296"/>
      <c r="H556" s="296"/>
      <c r="I556" s="296"/>
      <c r="J556" s="296"/>
      <c r="K556" s="104">
        <f t="shared" si="32"/>
        <v>0</v>
      </c>
    </row>
    <row r="557" spans="1:11" ht="15.75" customHeight="1" x14ac:dyDescent="0.25">
      <c r="A557" s="1">
        <v>291</v>
      </c>
      <c r="B557" s="101" t="str">
        <f>IF('proje ve personel bilgileri'!A304&lt;&gt;0,('proje ve personel bilgileri'!A304)," ")</f>
        <v xml:space="preserve"> </v>
      </c>
      <c r="C557" s="105"/>
      <c r="D557" s="296"/>
      <c r="E557" s="296"/>
      <c r="F557" s="296"/>
      <c r="G557" s="296"/>
      <c r="H557" s="296"/>
      <c r="I557" s="296"/>
      <c r="J557" s="296"/>
      <c r="K557" s="104">
        <f t="shared" si="32"/>
        <v>0</v>
      </c>
    </row>
    <row r="558" spans="1:11" ht="15.75" customHeight="1" x14ac:dyDescent="0.25">
      <c r="A558" s="2">
        <v>292</v>
      </c>
      <c r="B558" s="101" t="str">
        <f>IF('proje ve personel bilgileri'!A305&lt;&gt;0,('proje ve personel bilgileri'!A305)," ")</f>
        <v xml:space="preserve"> </v>
      </c>
      <c r="C558" s="105"/>
      <c r="D558" s="296"/>
      <c r="E558" s="296"/>
      <c r="F558" s="296"/>
      <c r="G558" s="296"/>
      <c r="H558" s="296"/>
      <c r="I558" s="296"/>
      <c r="J558" s="296"/>
      <c r="K558" s="104">
        <f t="shared" si="32"/>
        <v>0</v>
      </c>
    </row>
    <row r="559" spans="1:11" ht="15.75" customHeight="1" x14ac:dyDescent="0.25">
      <c r="A559" s="1">
        <v>293</v>
      </c>
      <c r="B559" s="101" t="str">
        <f>IF('proje ve personel bilgileri'!A306&lt;&gt;0,('proje ve personel bilgileri'!A306)," ")</f>
        <v xml:space="preserve"> </v>
      </c>
      <c r="C559" s="105"/>
      <c r="D559" s="296"/>
      <c r="E559" s="296"/>
      <c r="F559" s="296"/>
      <c r="G559" s="296"/>
      <c r="H559" s="296"/>
      <c r="I559" s="296"/>
      <c r="J559" s="296"/>
      <c r="K559" s="104">
        <f t="shared" si="32"/>
        <v>0</v>
      </c>
    </row>
    <row r="560" spans="1:11" ht="15.75" customHeight="1" x14ac:dyDescent="0.25">
      <c r="A560" s="2">
        <v>294</v>
      </c>
      <c r="B560" s="101" t="str">
        <f>IF('proje ve personel bilgileri'!A307&lt;&gt;0,('proje ve personel bilgileri'!A307)," ")</f>
        <v xml:space="preserve"> </v>
      </c>
      <c r="C560" s="105"/>
      <c r="D560" s="296"/>
      <c r="E560" s="296"/>
      <c r="F560" s="296"/>
      <c r="G560" s="296"/>
      <c r="H560" s="296"/>
      <c r="I560" s="296"/>
      <c r="J560" s="296"/>
      <c r="K560" s="104">
        <f t="shared" si="32"/>
        <v>0</v>
      </c>
    </row>
    <row r="561" spans="1:11" ht="15.75" customHeight="1" x14ac:dyDescent="0.25">
      <c r="A561" s="1">
        <v>295</v>
      </c>
      <c r="B561" s="101" t="str">
        <f>IF('proje ve personel bilgileri'!A308&lt;&gt;0,('proje ve personel bilgileri'!A308)," ")</f>
        <v xml:space="preserve"> </v>
      </c>
      <c r="C561" s="105"/>
      <c r="D561" s="296"/>
      <c r="E561" s="296"/>
      <c r="F561" s="296"/>
      <c r="G561" s="296"/>
      <c r="H561" s="296"/>
      <c r="I561" s="296"/>
      <c r="J561" s="296"/>
      <c r="K561" s="104">
        <f t="shared" si="32"/>
        <v>0</v>
      </c>
    </row>
    <row r="562" spans="1:11" ht="15.75" customHeight="1" x14ac:dyDescent="0.25">
      <c r="A562" s="2">
        <v>296</v>
      </c>
      <c r="B562" s="101" t="str">
        <f>IF('proje ve personel bilgileri'!A309&lt;&gt;0,('proje ve personel bilgileri'!A309)," ")</f>
        <v xml:space="preserve"> </v>
      </c>
      <c r="C562" s="105"/>
      <c r="D562" s="296"/>
      <c r="E562" s="296"/>
      <c r="F562" s="296"/>
      <c r="G562" s="296"/>
      <c r="H562" s="296"/>
      <c r="I562" s="296"/>
      <c r="J562" s="296"/>
      <c r="K562" s="104">
        <f t="shared" si="32"/>
        <v>0</v>
      </c>
    </row>
    <row r="563" spans="1:11" ht="15.75" customHeight="1" x14ac:dyDescent="0.25">
      <c r="A563" s="1">
        <v>297</v>
      </c>
      <c r="B563" s="101" t="str">
        <f>IF('proje ve personel bilgileri'!A310&lt;&gt;0,('proje ve personel bilgileri'!A310)," ")</f>
        <v xml:space="preserve"> </v>
      </c>
      <c r="C563" s="105"/>
      <c r="D563" s="296"/>
      <c r="E563" s="296"/>
      <c r="F563" s="296"/>
      <c r="G563" s="296"/>
      <c r="H563" s="296"/>
      <c r="I563" s="296"/>
      <c r="J563" s="296"/>
      <c r="K563" s="104">
        <f t="shared" si="32"/>
        <v>0</v>
      </c>
    </row>
    <row r="564" spans="1:11" ht="15.75" customHeight="1" x14ac:dyDescent="0.25">
      <c r="A564" s="2">
        <v>298</v>
      </c>
      <c r="B564" s="101" t="str">
        <f>IF('proje ve personel bilgileri'!A311&lt;&gt;0,('proje ve personel bilgileri'!A311)," ")</f>
        <v xml:space="preserve"> </v>
      </c>
      <c r="C564" s="105"/>
      <c r="D564" s="296"/>
      <c r="E564" s="296"/>
      <c r="F564" s="296"/>
      <c r="G564" s="296"/>
      <c r="H564" s="296"/>
      <c r="I564" s="296"/>
      <c r="J564" s="296"/>
      <c r="K564" s="104">
        <f t="shared" si="32"/>
        <v>0</v>
      </c>
    </row>
    <row r="565" spans="1:11" ht="15.75" customHeight="1" x14ac:dyDescent="0.25">
      <c r="A565" s="1">
        <v>299</v>
      </c>
      <c r="B565" s="101" t="str">
        <f>IF('proje ve personel bilgileri'!A312&lt;&gt;0,('proje ve personel bilgileri'!A312)," ")</f>
        <v xml:space="preserve"> </v>
      </c>
      <c r="C565" s="105"/>
      <c r="D565" s="296"/>
      <c r="E565" s="296"/>
      <c r="F565" s="296"/>
      <c r="G565" s="296"/>
      <c r="H565" s="296"/>
      <c r="I565" s="296"/>
      <c r="J565" s="296"/>
      <c r="K565" s="104">
        <f t="shared" si="32"/>
        <v>0</v>
      </c>
    </row>
    <row r="566" spans="1:11" ht="15.75" customHeight="1" x14ac:dyDescent="0.25">
      <c r="A566" s="2">
        <v>300</v>
      </c>
      <c r="B566" s="101" t="str">
        <f>IF('proje ve personel bilgileri'!A313&lt;&gt;0,('proje ve personel bilgileri'!A313)," ")</f>
        <v xml:space="preserve"> </v>
      </c>
      <c r="C566" s="105"/>
      <c r="D566" s="296"/>
      <c r="E566" s="296"/>
      <c r="F566" s="296"/>
      <c r="G566" s="296"/>
      <c r="H566" s="296"/>
      <c r="I566" s="296"/>
      <c r="J566" s="296"/>
      <c r="K566" s="104">
        <f t="shared" si="32"/>
        <v>0</v>
      </c>
    </row>
    <row r="567" spans="1:11" ht="15.75" customHeight="1" x14ac:dyDescent="0.25">
      <c r="A567" s="1">
        <v>301</v>
      </c>
      <c r="B567" s="101" t="str">
        <f>IF('proje ve personel bilgileri'!A314&lt;&gt;0,('proje ve personel bilgileri'!A314)," ")</f>
        <v xml:space="preserve"> </v>
      </c>
      <c r="C567" s="105"/>
      <c r="D567" s="296"/>
      <c r="E567" s="296"/>
      <c r="F567" s="296"/>
      <c r="G567" s="296"/>
      <c r="H567" s="296"/>
      <c r="I567" s="296"/>
      <c r="J567" s="296"/>
      <c r="K567" s="104">
        <f t="shared" si="32"/>
        <v>0</v>
      </c>
    </row>
    <row r="568" spans="1:11" ht="15.75" customHeight="1" x14ac:dyDescent="0.25">
      <c r="A568" s="2">
        <v>302</v>
      </c>
      <c r="B568" s="101" t="str">
        <f>IF('proje ve personel bilgileri'!A315&lt;&gt;0,('proje ve personel bilgileri'!A315)," ")</f>
        <v xml:space="preserve"> </v>
      </c>
      <c r="C568" s="105"/>
      <c r="D568" s="296"/>
      <c r="E568" s="296"/>
      <c r="F568" s="296"/>
      <c r="G568" s="296"/>
      <c r="H568" s="296"/>
      <c r="I568" s="296"/>
      <c r="J568" s="296"/>
      <c r="K568" s="104">
        <f t="shared" si="32"/>
        <v>0</v>
      </c>
    </row>
    <row r="569" spans="1:11" ht="15.75" customHeight="1" x14ac:dyDescent="0.25">
      <c r="A569" s="1">
        <v>303</v>
      </c>
      <c r="B569" s="101" t="str">
        <f>IF('proje ve personel bilgileri'!A316&lt;&gt;0,('proje ve personel bilgileri'!A316)," ")</f>
        <v xml:space="preserve"> </v>
      </c>
      <c r="C569" s="105"/>
      <c r="D569" s="296"/>
      <c r="E569" s="296"/>
      <c r="F569" s="296"/>
      <c r="G569" s="296"/>
      <c r="H569" s="296"/>
      <c r="I569" s="296"/>
      <c r="J569" s="296"/>
      <c r="K569" s="104">
        <f t="shared" si="32"/>
        <v>0</v>
      </c>
    </row>
    <row r="570" spans="1:11" ht="15.75" customHeight="1" x14ac:dyDescent="0.25">
      <c r="A570" s="2">
        <v>304</v>
      </c>
      <c r="B570" s="101" t="str">
        <f>IF('proje ve personel bilgileri'!A317&lt;&gt;0,('proje ve personel bilgileri'!A317)," ")</f>
        <v xml:space="preserve"> </v>
      </c>
      <c r="C570" s="105"/>
      <c r="D570" s="296"/>
      <c r="E570" s="296"/>
      <c r="F570" s="296"/>
      <c r="G570" s="296"/>
      <c r="H570" s="296"/>
      <c r="I570" s="296"/>
      <c r="J570" s="296"/>
      <c r="K570" s="104">
        <f t="shared" si="32"/>
        <v>0</v>
      </c>
    </row>
    <row r="571" spans="1:11" ht="15.75" customHeight="1" x14ac:dyDescent="0.25">
      <c r="A571" s="1">
        <v>305</v>
      </c>
      <c r="B571" s="101" t="str">
        <f>IF('proje ve personel bilgileri'!A318&lt;&gt;0,('proje ve personel bilgileri'!A318)," ")</f>
        <v xml:space="preserve"> </v>
      </c>
      <c r="C571" s="105"/>
      <c r="D571" s="296"/>
      <c r="E571" s="296"/>
      <c r="F571" s="296"/>
      <c r="G571" s="296"/>
      <c r="H571" s="296"/>
      <c r="I571" s="296"/>
      <c r="J571" s="296"/>
      <c r="K571" s="104">
        <f t="shared" si="32"/>
        <v>0</v>
      </c>
    </row>
    <row r="572" spans="1:11" ht="15" customHeight="1" x14ac:dyDescent="0.25">
      <c r="A572" s="2">
        <v>306</v>
      </c>
      <c r="B572" s="101" t="str">
        <f>IF('proje ve personel bilgileri'!A319&lt;&gt;0,('proje ve personel bilgileri'!A319)," ")</f>
        <v xml:space="preserve"> </v>
      </c>
      <c r="C572" s="105"/>
      <c r="D572" s="296"/>
      <c r="E572" s="296"/>
      <c r="F572" s="296"/>
      <c r="G572" s="296"/>
      <c r="H572" s="296"/>
      <c r="I572" s="296"/>
      <c r="J572" s="296"/>
      <c r="K572" s="104">
        <f t="shared" si="32"/>
        <v>0</v>
      </c>
    </row>
    <row r="573" spans="1:11" ht="15.75" customHeight="1" x14ac:dyDescent="0.25">
      <c r="A573" s="341" t="s">
        <v>99</v>
      </c>
      <c r="B573" s="342"/>
      <c r="C573" s="7" t="str">
        <f t="shared" ref="C573:J573" si="33">IF($K$28&lt;&gt;0,SUM(C555:C572)," ")</f>
        <v xml:space="preserve"> </v>
      </c>
      <c r="D573" s="8" t="str">
        <f t="shared" si="33"/>
        <v xml:space="preserve"> </v>
      </c>
      <c r="E573" s="8" t="str">
        <f t="shared" si="33"/>
        <v xml:space="preserve"> </v>
      </c>
      <c r="F573" s="8" t="str">
        <f t="shared" si="33"/>
        <v xml:space="preserve"> </v>
      </c>
      <c r="G573" s="8" t="str">
        <f t="shared" si="33"/>
        <v xml:space="preserve"> </v>
      </c>
      <c r="H573" s="8" t="str">
        <f t="shared" si="33"/>
        <v xml:space="preserve"> </v>
      </c>
      <c r="I573" s="8" t="str">
        <f t="shared" si="33"/>
        <v xml:space="preserve"> </v>
      </c>
      <c r="J573" s="8" t="str">
        <f t="shared" si="33"/>
        <v xml:space="preserve"> </v>
      </c>
      <c r="K573" s="9">
        <f>SUM(K555:K572)+K539</f>
        <v>0</v>
      </c>
    </row>
    <row r="574" spans="1:11" ht="15" customHeight="1" x14ac:dyDescent="0.25">
      <c r="A574" s="300"/>
    </row>
    <row r="575" spans="1:11" ht="24" customHeight="1" x14ac:dyDescent="0.25">
      <c r="A575" s="332" t="s">
        <v>100</v>
      </c>
      <c r="B575" s="332"/>
      <c r="C575" s="332"/>
      <c r="D575" s="332"/>
      <c r="E575" s="332"/>
      <c r="F575" s="332"/>
      <c r="G575" s="332"/>
      <c r="H575" s="332"/>
      <c r="I575" s="332"/>
      <c r="J575" s="332"/>
      <c r="K575" s="332"/>
    </row>
    <row r="576" spans="1:11" ht="15" customHeight="1" x14ac:dyDescent="0.25">
      <c r="A576" s="51"/>
    </row>
    <row r="577" spans="1:11" ht="15" customHeight="1" x14ac:dyDescent="0.25">
      <c r="A577" s="298" t="s">
        <v>101</v>
      </c>
    </row>
    <row r="578" spans="1:11" ht="15" customHeight="1" x14ac:dyDescent="0.25">
      <c r="C578" s="298" t="s">
        <v>102</v>
      </c>
      <c r="E578" s="298" t="s">
        <v>103</v>
      </c>
    </row>
    <row r="580" spans="1:11" ht="15.75" customHeight="1" x14ac:dyDescent="0.25">
      <c r="A580" s="348" t="s">
        <v>85</v>
      </c>
      <c r="B580" s="348"/>
      <c r="C580" s="348"/>
      <c r="D580" s="348"/>
      <c r="E580" s="348"/>
      <c r="F580" s="348"/>
      <c r="G580" s="348"/>
      <c r="H580" s="348"/>
      <c r="I580" s="348"/>
      <c r="J580" s="348"/>
      <c r="K580" s="348"/>
    </row>
    <row r="581" spans="1:11" ht="15" customHeight="1" x14ac:dyDescent="0.25">
      <c r="A581" s="70"/>
      <c r="B581" s="70"/>
      <c r="C581" s="70"/>
      <c r="D581" s="70"/>
      <c r="E581" s="70"/>
      <c r="F581" s="78">
        <f>'proje ve personel bilgileri'!$B$5</f>
        <v>0</v>
      </c>
      <c r="G581" s="72">
        <f>IF('proje ve personel bilgileri'!$B$6=1,"/ Mart ayına aittir.",(IF('proje ve personel bilgileri'!$B$6=2,"/ Eylül ayına aittir.",0)))</f>
        <v>0</v>
      </c>
      <c r="H581" s="70"/>
      <c r="I581" s="70"/>
      <c r="J581" s="70"/>
      <c r="K581" s="70"/>
    </row>
    <row r="582" spans="1:11" ht="18.75" customHeight="1" x14ac:dyDescent="0.25">
      <c r="K582" s="4" t="s">
        <v>86</v>
      </c>
    </row>
    <row r="583" spans="1:11" ht="15.75" customHeight="1" x14ac:dyDescent="0.25">
      <c r="A583" s="349" t="s">
        <v>2</v>
      </c>
      <c r="B583" s="350"/>
      <c r="C583" s="351">
        <f>'proje ve personel bilgileri'!$B$2</f>
        <v>0</v>
      </c>
      <c r="D583" s="352"/>
      <c r="E583" s="352"/>
      <c r="F583" s="352"/>
      <c r="G583" s="352"/>
      <c r="H583" s="352"/>
      <c r="I583" s="352"/>
      <c r="J583" s="352"/>
      <c r="K583" s="353"/>
    </row>
    <row r="584" spans="1:11" ht="15.75" customHeight="1" x14ac:dyDescent="0.25">
      <c r="A584" s="354" t="s">
        <v>4</v>
      </c>
      <c r="B584" s="355"/>
      <c r="C584" s="356">
        <f>'proje ve personel bilgileri'!$B$3</f>
        <v>0</v>
      </c>
      <c r="D584" s="357"/>
      <c r="E584" s="357"/>
      <c r="F584" s="357"/>
      <c r="G584" s="357"/>
      <c r="H584" s="357"/>
      <c r="I584" s="357"/>
      <c r="J584" s="357"/>
      <c r="K584" s="358"/>
    </row>
    <row r="585" spans="1:11" ht="15" customHeight="1" x14ac:dyDescent="0.25">
      <c r="A585" s="343" t="s">
        <v>87</v>
      </c>
      <c r="B585" s="343" t="s">
        <v>15</v>
      </c>
      <c r="C585" s="343" t="s">
        <v>88</v>
      </c>
      <c r="D585" s="344" t="s">
        <v>89</v>
      </c>
      <c r="E585" s="346"/>
      <c r="F585" s="347"/>
      <c r="G585" s="343" t="s">
        <v>90</v>
      </c>
      <c r="H585" s="333" t="s">
        <v>91</v>
      </c>
      <c r="I585" s="333" t="s">
        <v>92</v>
      </c>
      <c r="J585" s="333" t="s">
        <v>93</v>
      </c>
      <c r="K585" s="336" t="s">
        <v>94</v>
      </c>
    </row>
    <row r="586" spans="1:11" ht="21.75" customHeight="1" x14ac:dyDescent="0.25">
      <c r="A586" s="338"/>
      <c r="B586" s="338"/>
      <c r="C586" s="338"/>
      <c r="D586" s="345"/>
      <c r="E586" s="339" t="s">
        <v>95</v>
      </c>
      <c r="F586" s="340"/>
      <c r="G586" s="338"/>
      <c r="H586" s="334"/>
      <c r="I586" s="334"/>
      <c r="J586" s="334"/>
      <c r="K586" s="337"/>
    </row>
    <row r="587" spans="1:11" ht="60.75" customHeight="1" x14ac:dyDescent="0.25">
      <c r="A587" s="338"/>
      <c r="B587" s="338"/>
      <c r="C587" s="338"/>
      <c r="D587" s="345"/>
      <c r="E587" s="5" t="s">
        <v>107</v>
      </c>
      <c r="F587" s="5" t="s">
        <v>97</v>
      </c>
      <c r="G587" s="338"/>
      <c r="H587" s="334"/>
      <c r="I587" s="335"/>
      <c r="J587" s="335"/>
      <c r="K587" s="338"/>
    </row>
    <row r="588" spans="1:11" ht="15.75" customHeight="1" x14ac:dyDescent="0.25">
      <c r="A588" s="338"/>
      <c r="B588" s="338"/>
      <c r="C588" s="338"/>
      <c r="D588" s="345"/>
      <c r="E588" s="6" t="s">
        <v>98</v>
      </c>
      <c r="F588" s="6" t="s">
        <v>98</v>
      </c>
      <c r="G588" s="294" t="s">
        <v>98</v>
      </c>
      <c r="H588" s="294" t="s">
        <v>98</v>
      </c>
      <c r="I588" s="297" t="s">
        <v>98</v>
      </c>
      <c r="J588" s="6" t="s">
        <v>98</v>
      </c>
      <c r="K588" s="338"/>
    </row>
    <row r="589" spans="1:11" ht="15.75" customHeight="1" x14ac:dyDescent="0.25">
      <c r="A589" s="1">
        <v>307</v>
      </c>
      <c r="B589" s="101" t="str">
        <f>IF('proje ve personel bilgileri'!A320&lt;&gt;0,('proje ve personel bilgileri'!A320)," ")</f>
        <v xml:space="preserve"> </v>
      </c>
      <c r="C589" s="102"/>
      <c r="D589" s="103"/>
      <c r="E589" s="103"/>
      <c r="F589" s="103"/>
      <c r="G589" s="103"/>
      <c r="H589" s="103"/>
      <c r="I589" s="103"/>
      <c r="J589" s="103"/>
      <c r="K589" s="104">
        <f t="shared" ref="K589:K606" si="34">IF(D589&lt;&gt;0,SUM(D589+E589+F589+G589-H589-I589-J589),0)</f>
        <v>0</v>
      </c>
    </row>
    <row r="590" spans="1:11" ht="15.75" customHeight="1" x14ac:dyDescent="0.25">
      <c r="A590" s="2">
        <v>308</v>
      </c>
      <c r="B590" s="101" t="str">
        <f>IF('proje ve personel bilgileri'!A321&lt;&gt;0,('proje ve personel bilgileri'!A321)," ")</f>
        <v xml:space="preserve"> </v>
      </c>
      <c r="C590" s="105"/>
      <c r="D590" s="296"/>
      <c r="E590" s="296"/>
      <c r="F590" s="296"/>
      <c r="G590" s="296"/>
      <c r="H590" s="296"/>
      <c r="I590" s="296"/>
      <c r="J590" s="296"/>
      <c r="K590" s="104">
        <f t="shared" si="34"/>
        <v>0</v>
      </c>
    </row>
    <row r="591" spans="1:11" ht="15.75" customHeight="1" x14ac:dyDescent="0.25">
      <c r="A591" s="1">
        <v>309</v>
      </c>
      <c r="B591" s="101" t="str">
        <f>IF('proje ve personel bilgileri'!A322&lt;&gt;0,('proje ve personel bilgileri'!A322)," ")</f>
        <v xml:space="preserve"> </v>
      </c>
      <c r="C591" s="105"/>
      <c r="D591" s="296"/>
      <c r="E591" s="296"/>
      <c r="F591" s="296"/>
      <c r="G591" s="296"/>
      <c r="H591" s="296"/>
      <c r="I591" s="296"/>
      <c r="J591" s="296"/>
      <c r="K591" s="104">
        <f t="shared" si="34"/>
        <v>0</v>
      </c>
    </row>
    <row r="592" spans="1:11" ht="15.75" customHeight="1" x14ac:dyDescent="0.25">
      <c r="A592" s="2">
        <v>310</v>
      </c>
      <c r="B592" s="101" t="str">
        <f>IF('proje ve personel bilgileri'!A323&lt;&gt;0,('proje ve personel bilgileri'!A323)," ")</f>
        <v xml:space="preserve"> </v>
      </c>
      <c r="C592" s="105"/>
      <c r="D592" s="296"/>
      <c r="E592" s="296"/>
      <c r="F592" s="296"/>
      <c r="G592" s="296"/>
      <c r="H592" s="296"/>
      <c r="I592" s="296"/>
      <c r="J592" s="296"/>
      <c r="K592" s="104">
        <f t="shared" si="34"/>
        <v>0</v>
      </c>
    </row>
    <row r="593" spans="1:11" ht="15.75" customHeight="1" x14ac:dyDescent="0.25">
      <c r="A593" s="1">
        <v>311</v>
      </c>
      <c r="B593" s="101" t="str">
        <f>IF('proje ve personel bilgileri'!A324&lt;&gt;0,('proje ve personel bilgileri'!A324)," ")</f>
        <v xml:space="preserve"> </v>
      </c>
      <c r="C593" s="105"/>
      <c r="D593" s="296"/>
      <c r="E593" s="296"/>
      <c r="F593" s="296"/>
      <c r="G593" s="296"/>
      <c r="H593" s="296"/>
      <c r="I593" s="296"/>
      <c r="J593" s="296"/>
      <c r="K593" s="104">
        <f t="shared" si="34"/>
        <v>0</v>
      </c>
    </row>
    <row r="594" spans="1:11" ht="15.75" customHeight="1" x14ac:dyDescent="0.25">
      <c r="A594" s="2">
        <v>312</v>
      </c>
      <c r="B594" s="101" t="str">
        <f>IF('proje ve personel bilgileri'!A325&lt;&gt;0,('proje ve personel bilgileri'!A325)," ")</f>
        <v xml:space="preserve"> </v>
      </c>
      <c r="C594" s="105"/>
      <c r="D594" s="296"/>
      <c r="E594" s="296"/>
      <c r="F594" s="296"/>
      <c r="G594" s="296"/>
      <c r="H594" s="296"/>
      <c r="I594" s="296"/>
      <c r="J594" s="296"/>
      <c r="K594" s="104">
        <f t="shared" si="34"/>
        <v>0</v>
      </c>
    </row>
    <row r="595" spans="1:11" ht="15.75" customHeight="1" x14ac:dyDescent="0.25">
      <c r="A595" s="1">
        <v>313</v>
      </c>
      <c r="B595" s="101" t="str">
        <f>IF('proje ve personel bilgileri'!A326&lt;&gt;0,('proje ve personel bilgileri'!A326)," ")</f>
        <v xml:space="preserve"> </v>
      </c>
      <c r="C595" s="105"/>
      <c r="D595" s="296"/>
      <c r="E595" s="296"/>
      <c r="F595" s="296"/>
      <c r="G595" s="296"/>
      <c r="H595" s="296"/>
      <c r="I595" s="296"/>
      <c r="J595" s="296"/>
      <c r="K595" s="104">
        <f t="shared" si="34"/>
        <v>0</v>
      </c>
    </row>
    <row r="596" spans="1:11" ht="15.75" customHeight="1" x14ac:dyDescent="0.25">
      <c r="A596" s="2">
        <v>314</v>
      </c>
      <c r="B596" s="101" t="str">
        <f>IF('proje ve personel bilgileri'!A327&lt;&gt;0,('proje ve personel bilgileri'!A327)," ")</f>
        <v xml:space="preserve"> </v>
      </c>
      <c r="C596" s="105"/>
      <c r="D596" s="296"/>
      <c r="E596" s="296"/>
      <c r="F596" s="296"/>
      <c r="G596" s="296"/>
      <c r="H596" s="296"/>
      <c r="I596" s="296"/>
      <c r="J596" s="296"/>
      <c r="K596" s="104">
        <f t="shared" si="34"/>
        <v>0</v>
      </c>
    </row>
    <row r="597" spans="1:11" ht="15.75" customHeight="1" x14ac:dyDescent="0.25">
      <c r="A597" s="1">
        <v>315</v>
      </c>
      <c r="B597" s="101" t="str">
        <f>IF('proje ve personel bilgileri'!A328&lt;&gt;0,('proje ve personel bilgileri'!A328)," ")</f>
        <v xml:space="preserve"> </v>
      </c>
      <c r="C597" s="105"/>
      <c r="D597" s="296"/>
      <c r="E597" s="296"/>
      <c r="F597" s="296"/>
      <c r="G597" s="296"/>
      <c r="H597" s="296"/>
      <c r="I597" s="296"/>
      <c r="J597" s="296"/>
      <c r="K597" s="104">
        <f t="shared" si="34"/>
        <v>0</v>
      </c>
    </row>
    <row r="598" spans="1:11" ht="15.75" customHeight="1" x14ac:dyDescent="0.25">
      <c r="A598" s="2">
        <v>316</v>
      </c>
      <c r="B598" s="101" t="str">
        <f>IF('proje ve personel bilgileri'!A329&lt;&gt;0,('proje ve personel bilgileri'!A329)," ")</f>
        <v xml:space="preserve"> </v>
      </c>
      <c r="C598" s="105"/>
      <c r="D598" s="296"/>
      <c r="E598" s="296"/>
      <c r="F598" s="296"/>
      <c r="G598" s="296"/>
      <c r="H598" s="296"/>
      <c r="I598" s="296"/>
      <c r="J598" s="296"/>
      <c r="K598" s="104">
        <f t="shared" si="34"/>
        <v>0</v>
      </c>
    </row>
    <row r="599" spans="1:11" ht="15.75" customHeight="1" x14ac:dyDescent="0.25">
      <c r="A599" s="1">
        <v>317</v>
      </c>
      <c r="B599" s="101" t="str">
        <f>IF('proje ve personel bilgileri'!A330&lt;&gt;0,('proje ve personel bilgileri'!A330)," ")</f>
        <v xml:space="preserve"> </v>
      </c>
      <c r="C599" s="105"/>
      <c r="D599" s="296"/>
      <c r="E599" s="296"/>
      <c r="F599" s="296"/>
      <c r="G599" s="296"/>
      <c r="H599" s="296"/>
      <c r="I599" s="296"/>
      <c r="J599" s="296"/>
      <c r="K599" s="104">
        <f t="shared" si="34"/>
        <v>0</v>
      </c>
    </row>
    <row r="600" spans="1:11" ht="15.75" customHeight="1" x14ac:dyDescent="0.25">
      <c r="A600" s="2">
        <v>318</v>
      </c>
      <c r="B600" s="101" t="str">
        <f>IF('proje ve personel bilgileri'!A331&lt;&gt;0,('proje ve personel bilgileri'!A331)," ")</f>
        <v xml:space="preserve"> </v>
      </c>
      <c r="C600" s="105"/>
      <c r="D600" s="296"/>
      <c r="E600" s="296"/>
      <c r="F600" s="296"/>
      <c r="G600" s="296"/>
      <c r="H600" s="296"/>
      <c r="I600" s="296"/>
      <c r="J600" s="296"/>
      <c r="K600" s="104">
        <f t="shared" si="34"/>
        <v>0</v>
      </c>
    </row>
    <row r="601" spans="1:11" ht="15.75" customHeight="1" x14ac:dyDescent="0.25">
      <c r="A601" s="1">
        <v>319</v>
      </c>
      <c r="B601" s="101" t="str">
        <f>IF('proje ve personel bilgileri'!A332&lt;&gt;0,('proje ve personel bilgileri'!A332)," ")</f>
        <v xml:space="preserve"> </v>
      </c>
      <c r="C601" s="105"/>
      <c r="D601" s="296"/>
      <c r="E601" s="296"/>
      <c r="F601" s="296"/>
      <c r="G601" s="296"/>
      <c r="H601" s="296"/>
      <c r="I601" s="296"/>
      <c r="J601" s="296"/>
      <c r="K601" s="104">
        <f t="shared" si="34"/>
        <v>0</v>
      </c>
    </row>
    <row r="602" spans="1:11" ht="15.75" customHeight="1" x14ac:dyDescent="0.25">
      <c r="A602" s="2">
        <v>320</v>
      </c>
      <c r="B602" s="101" t="str">
        <f>IF('proje ve personel bilgileri'!A333&lt;&gt;0,('proje ve personel bilgileri'!A333)," ")</f>
        <v xml:space="preserve"> </v>
      </c>
      <c r="C602" s="105"/>
      <c r="D602" s="296"/>
      <c r="E602" s="296"/>
      <c r="F602" s="296"/>
      <c r="G602" s="296"/>
      <c r="H602" s="296"/>
      <c r="I602" s="296"/>
      <c r="J602" s="296"/>
      <c r="K602" s="104">
        <f t="shared" si="34"/>
        <v>0</v>
      </c>
    </row>
    <row r="603" spans="1:11" ht="15.75" customHeight="1" x14ac:dyDescent="0.25">
      <c r="A603" s="1">
        <v>321</v>
      </c>
      <c r="B603" s="101" t="str">
        <f>IF('proje ve personel bilgileri'!A334&lt;&gt;0,('proje ve personel bilgileri'!A334)," ")</f>
        <v xml:space="preserve"> </v>
      </c>
      <c r="C603" s="105"/>
      <c r="D603" s="296"/>
      <c r="E603" s="296"/>
      <c r="F603" s="296"/>
      <c r="G603" s="296"/>
      <c r="H603" s="296"/>
      <c r="I603" s="296"/>
      <c r="J603" s="296"/>
      <c r="K603" s="104">
        <f t="shared" si="34"/>
        <v>0</v>
      </c>
    </row>
    <row r="604" spans="1:11" ht="15.75" customHeight="1" x14ac:dyDescent="0.25">
      <c r="A604" s="2">
        <v>322</v>
      </c>
      <c r="B604" s="101" t="str">
        <f>IF('proje ve personel bilgileri'!A335&lt;&gt;0,('proje ve personel bilgileri'!A335)," ")</f>
        <v xml:space="preserve"> </v>
      </c>
      <c r="C604" s="105"/>
      <c r="D604" s="296"/>
      <c r="E604" s="296"/>
      <c r="F604" s="296"/>
      <c r="G604" s="296"/>
      <c r="H604" s="296"/>
      <c r="I604" s="296"/>
      <c r="J604" s="296"/>
      <c r="K604" s="104">
        <f t="shared" si="34"/>
        <v>0</v>
      </c>
    </row>
    <row r="605" spans="1:11" ht="15.75" customHeight="1" x14ac:dyDescent="0.25">
      <c r="A605" s="1">
        <v>323</v>
      </c>
      <c r="B605" s="101" t="str">
        <f>IF('proje ve personel bilgileri'!A336&lt;&gt;0,('proje ve personel bilgileri'!A336)," ")</f>
        <v xml:space="preserve"> </v>
      </c>
      <c r="C605" s="105"/>
      <c r="D605" s="296"/>
      <c r="E605" s="296"/>
      <c r="F605" s="296"/>
      <c r="G605" s="296"/>
      <c r="H605" s="296"/>
      <c r="I605" s="296"/>
      <c r="J605" s="296"/>
      <c r="K605" s="104">
        <f t="shared" si="34"/>
        <v>0</v>
      </c>
    </row>
    <row r="606" spans="1:11" ht="15" customHeight="1" x14ac:dyDescent="0.25">
      <c r="A606" s="2">
        <v>324</v>
      </c>
      <c r="B606" s="101" t="str">
        <f>IF('proje ve personel bilgileri'!A337&lt;&gt;0,('proje ve personel bilgileri'!A337)," ")</f>
        <v xml:space="preserve"> </v>
      </c>
      <c r="C606" s="105"/>
      <c r="D606" s="296"/>
      <c r="E606" s="296"/>
      <c r="F606" s="296"/>
      <c r="G606" s="296"/>
      <c r="H606" s="296"/>
      <c r="I606" s="296"/>
      <c r="J606" s="296"/>
      <c r="K606" s="104">
        <f t="shared" si="34"/>
        <v>0</v>
      </c>
    </row>
    <row r="607" spans="1:11" ht="15.75" customHeight="1" x14ac:dyDescent="0.25">
      <c r="A607" s="341" t="s">
        <v>99</v>
      </c>
      <c r="B607" s="342"/>
      <c r="C607" s="7" t="str">
        <f t="shared" ref="C607:J607" si="35">IF($K$28&lt;&gt;0,SUM(C589:C606)," ")</f>
        <v xml:space="preserve"> </v>
      </c>
      <c r="D607" s="8" t="str">
        <f t="shared" si="35"/>
        <v xml:space="preserve"> </v>
      </c>
      <c r="E607" s="8" t="str">
        <f t="shared" si="35"/>
        <v xml:space="preserve"> </v>
      </c>
      <c r="F607" s="8" t="str">
        <f t="shared" si="35"/>
        <v xml:space="preserve"> </v>
      </c>
      <c r="G607" s="8" t="str">
        <f t="shared" si="35"/>
        <v xml:space="preserve"> </v>
      </c>
      <c r="H607" s="8" t="str">
        <f t="shared" si="35"/>
        <v xml:space="preserve"> </v>
      </c>
      <c r="I607" s="8" t="str">
        <f t="shared" si="35"/>
        <v xml:space="preserve"> </v>
      </c>
      <c r="J607" s="8" t="str">
        <f t="shared" si="35"/>
        <v xml:space="preserve"> </v>
      </c>
      <c r="K607" s="9">
        <f>SUM(K589:K606)+K573</f>
        <v>0</v>
      </c>
    </row>
    <row r="608" spans="1:11" ht="15" customHeight="1" x14ac:dyDescent="0.25">
      <c r="A608" s="300"/>
    </row>
    <row r="609" spans="1:11" ht="25.5" customHeight="1" x14ac:dyDescent="0.25">
      <c r="A609" s="332" t="s">
        <v>100</v>
      </c>
      <c r="B609" s="332"/>
      <c r="C609" s="332"/>
      <c r="D609" s="332"/>
      <c r="E609" s="332"/>
      <c r="F609" s="332"/>
      <c r="G609" s="332"/>
      <c r="H609" s="332"/>
      <c r="I609" s="332"/>
      <c r="J609" s="332"/>
      <c r="K609" s="332"/>
    </row>
    <row r="610" spans="1:11" ht="15" customHeight="1" x14ac:dyDescent="0.25">
      <c r="A610" s="51"/>
    </row>
    <row r="611" spans="1:11" ht="15" customHeight="1" x14ac:dyDescent="0.25">
      <c r="A611" s="298" t="s">
        <v>101</v>
      </c>
    </row>
    <row r="612" spans="1:11" ht="15" customHeight="1" x14ac:dyDescent="0.25">
      <c r="C612" s="298" t="s">
        <v>102</v>
      </c>
      <c r="E612" s="298" t="s">
        <v>103</v>
      </c>
    </row>
    <row r="613" spans="1:11" ht="15.75" customHeight="1" x14ac:dyDescent="0.25">
      <c r="A613" s="348" t="s">
        <v>85</v>
      </c>
      <c r="B613" s="348"/>
      <c r="C613" s="348"/>
      <c r="D613" s="348"/>
      <c r="E613" s="348"/>
      <c r="F613" s="348"/>
      <c r="G613" s="348"/>
      <c r="H613" s="348"/>
      <c r="I613" s="348"/>
      <c r="J613" s="348"/>
      <c r="K613" s="348"/>
    </row>
    <row r="614" spans="1:11" ht="15" customHeight="1" x14ac:dyDescent="0.25">
      <c r="A614" s="70"/>
      <c r="B614" s="70"/>
      <c r="C614" s="70"/>
      <c r="D614" s="70"/>
      <c r="E614" s="70"/>
      <c r="F614" s="78">
        <f>'proje ve personel bilgileri'!$B$5</f>
        <v>0</v>
      </c>
      <c r="G614" s="72">
        <f>IF('proje ve personel bilgileri'!$B$6=1,"/ Mart ayına aittir.",(IF('proje ve personel bilgileri'!$B$6=2,"/ Eylül ayına aittir.",0)))</f>
        <v>0</v>
      </c>
      <c r="H614" s="70"/>
      <c r="I614" s="70"/>
      <c r="J614" s="70"/>
      <c r="K614" s="70"/>
    </row>
    <row r="615" spans="1:11" ht="18.75" customHeight="1" x14ac:dyDescent="0.25">
      <c r="K615" s="4" t="s">
        <v>86</v>
      </c>
    </row>
    <row r="616" spans="1:11" ht="15.75" customHeight="1" x14ac:dyDescent="0.25">
      <c r="A616" s="349" t="s">
        <v>2</v>
      </c>
      <c r="B616" s="350"/>
      <c r="C616" s="351">
        <f>'proje ve personel bilgileri'!$B$2</f>
        <v>0</v>
      </c>
      <c r="D616" s="352"/>
      <c r="E616" s="352"/>
      <c r="F616" s="352"/>
      <c r="G616" s="352"/>
      <c r="H616" s="352"/>
      <c r="I616" s="352"/>
      <c r="J616" s="352"/>
      <c r="K616" s="353"/>
    </row>
    <row r="617" spans="1:11" ht="15.75" customHeight="1" x14ac:dyDescent="0.25">
      <c r="A617" s="354" t="s">
        <v>4</v>
      </c>
      <c r="B617" s="355"/>
      <c r="C617" s="356">
        <f>'proje ve personel bilgileri'!$B$3</f>
        <v>0</v>
      </c>
      <c r="D617" s="357"/>
      <c r="E617" s="357"/>
      <c r="F617" s="357"/>
      <c r="G617" s="357"/>
      <c r="H617" s="357"/>
      <c r="I617" s="357"/>
      <c r="J617" s="357"/>
      <c r="K617" s="358"/>
    </row>
    <row r="618" spans="1:11" ht="15" customHeight="1" x14ac:dyDescent="0.25">
      <c r="A618" s="343" t="s">
        <v>87</v>
      </c>
      <c r="B618" s="343" t="s">
        <v>15</v>
      </c>
      <c r="C618" s="343" t="s">
        <v>88</v>
      </c>
      <c r="D618" s="344" t="s">
        <v>89</v>
      </c>
      <c r="E618" s="346"/>
      <c r="F618" s="347"/>
      <c r="G618" s="343" t="s">
        <v>90</v>
      </c>
      <c r="H618" s="333" t="s">
        <v>91</v>
      </c>
      <c r="I618" s="333" t="s">
        <v>92</v>
      </c>
      <c r="J618" s="333" t="s">
        <v>93</v>
      </c>
      <c r="K618" s="336" t="s">
        <v>94</v>
      </c>
    </row>
    <row r="619" spans="1:11" ht="23.25" customHeight="1" x14ac:dyDescent="0.25">
      <c r="A619" s="338"/>
      <c r="B619" s="338"/>
      <c r="C619" s="338"/>
      <c r="D619" s="345"/>
      <c r="E619" s="339" t="s">
        <v>95</v>
      </c>
      <c r="F619" s="340"/>
      <c r="G619" s="338"/>
      <c r="H619" s="334"/>
      <c r="I619" s="334"/>
      <c r="J619" s="334"/>
      <c r="K619" s="337"/>
    </row>
    <row r="620" spans="1:11" ht="60.75" customHeight="1" x14ac:dyDescent="0.25">
      <c r="A620" s="338"/>
      <c r="B620" s="338"/>
      <c r="C620" s="338"/>
      <c r="D620" s="345"/>
      <c r="E620" s="5" t="s">
        <v>107</v>
      </c>
      <c r="F620" s="5" t="s">
        <v>97</v>
      </c>
      <c r="G620" s="338"/>
      <c r="H620" s="334"/>
      <c r="I620" s="335"/>
      <c r="J620" s="335"/>
      <c r="K620" s="338"/>
    </row>
    <row r="621" spans="1:11" ht="15.75" customHeight="1" x14ac:dyDescent="0.25">
      <c r="A621" s="338"/>
      <c r="B621" s="338"/>
      <c r="C621" s="338"/>
      <c r="D621" s="345"/>
      <c r="E621" s="6" t="s">
        <v>98</v>
      </c>
      <c r="F621" s="6" t="s">
        <v>98</v>
      </c>
      <c r="G621" s="294" t="s">
        <v>98</v>
      </c>
      <c r="H621" s="294" t="s">
        <v>98</v>
      </c>
      <c r="I621" s="297" t="s">
        <v>98</v>
      </c>
      <c r="J621" s="6" t="s">
        <v>98</v>
      </c>
      <c r="K621" s="338"/>
    </row>
    <row r="622" spans="1:11" ht="15.75" customHeight="1" x14ac:dyDescent="0.25">
      <c r="A622" s="1">
        <v>325</v>
      </c>
      <c r="B622" s="101" t="str">
        <f>IF('proje ve personel bilgileri'!A338&lt;&gt;0,('proje ve personel bilgileri'!A338)," ")</f>
        <v xml:space="preserve"> </v>
      </c>
      <c r="C622" s="102"/>
      <c r="D622" s="103"/>
      <c r="E622" s="103"/>
      <c r="F622" s="103"/>
      <c r="G622" s="103"/>
      <c r="H622" s="103"/>
      <c r="I622" s="103"/>
      <c r="J622" s="103"/>
      <c r="K622" s="104">
        <f t="shared" ref="K622:K639" si="36">IF(D622&lt;&gt;0,SUM(D622+E622+F622+G622-H622-I622-J622),0)</f>
        <v>0</v>
      </c>
    </row>
    <row r="623" spans="1:11" ht="15.75" customHeight="1" x14ac:dyDescent="0.25">
      <c r="A623" s="2">
        <v>326</v>
      </c>
      <c r="B623" s="101" t="str">
        <f>IF('proje ve personel bilgileri'!A339&lt;&gt;0,('proje ve personel bilgileri'!A339)," ")</f>
        <v xml:space="preserve"> </v>
      </c>
      <c r="C623" s="105"/>
      <c r="D623" s="296"/>
      <c r="E623" s="296"/>
      <c r="F623" s="296"/>
      <c r="G623" s="296"/>
      <c r="H623" s="296"/>
      <c r="I623" s="296"/>
      <c r="J623" s="296"/>
      <c r="K623" s="104">
        <f t="shared" si="36"/>
        <v>0</v>
      </c>
    </row>
    <row r="624" spans="1:11" ht="15.75" customHeight="1" x14ac:dyDescent="0.25">
      <c r="A624" s="1">
        <v>327</v>
      </c>
      <c r="B624" s="101" t="str">
        <f>IF('proje ve personel bilgileri'!A340&lt;&gt;0,('proje ve personel bilgileri'!A340)," ")</f>
        <v xml:space="preserve"> </v>
      </c>
      <c r="C624" s="105"/>
      <c r="D624" s="296"/>
      <c r="E624" s="296"/>
      <c r="F624" s="296"/>
      <c r="G624" s="296"/>
      <c r="H624" s="296"/>
      <c r="I624" s="296"/>
      <c r="J624" s="296"/>
      <c r="K624" s="104">
        <f t="shared" si="36"/>
        <v>0</v>
      </c>
    </row>
    <row r="625" spans="1:11" ht="15.75" customHeight="1" x14ac:dyDescent="0.25">
      <c r="A625" s="2">
        <v>328</v>
      </c>
      <c r="B625" s="101" t="str">
        <f>IF('proje ve personel bilgileri'!A341&lt;&gt;0,('proje ve personel bilgileri'!A341)," ")</f>
        <v xml:space="preserve"> </v>
      </c>
      <c r="C625" s="105"/>
      <c r="D625" s="296"/>
      <c r="E625" s="296"/>
      <c r="F625" s="296"/>
      <c r="G625" s="296"/>
      <c r="H625" s="296"/>
      <c r="I625" s="296"/>
      <c r="J625" s="296"/>
      <c r="K625" s="104">
        <f t="shared" si="36"/>
        <v>0</v>
      </c>
    </row>
    <row r="626" spans="1:11" ht="15.75" customHeight="1" x14ac:dyDescent="0.25">
      <c r="A626" s="1">
        <v>329</v>
      </c>
      <c r="B626" s="101" t="str">
        <f>IF('proje ve personel bilgileri'!A342&lt;&gt;0,('proje ve personel bilgileri'!A342)," ")</f>
        <v xml:space="preserve"> </v>
      </c>
      <c r="C626" s="105"/>
      <c r="D626" s="296"/>
      <c r="E626" s="296"/>
      <c r="F626" s="296"/>
      <c r="G626" s="296"/>
      <c r="H626" s="296"/>
      <c r="I626" s="296"/>
      <c r="J626" s="296"/>
      <c r="K626" s="104">
        <f t="shared" si="36"/>
        <v>0</v>
      </c>
    </row>
    <row r="627" spans="1:11" ht="15.75" customHeight="1" x14ac:dyDescent="0.25">
      <c r="A627" s="2">
        <v>330</v>
      </c>
      <c r="B627" s="101" t="str">
        <f>IF('proje ve personel bilgileri'!A343&lt;&gt;0,('proje ve personel bilgileri'!A343)," ")</f>
        <v xml:space="preserve"> </v>
      </c>
      <c r="C627" s="105"/>
      <c r="D627" s="296"/>
      <c r="E627" s="296"/>
      <c r="F627" s="296"/>
      <c r="G627" s="296"/>
      <c r="H627" s="296"/>
      <c r="I627" s="296"/>
      <c r="J627" s="296"/>
      <c r="K627" s="104">
        <f t="shared" si="36"/>
        <v>0</v>
      </c>
    </row>
    <row r="628" spans="1:11" ht="15.75" customHeight="1" x14ac:dyDescent="0.25">
      <c r="A628" s="1">
        <v>331</v>
      </c>
      <c r="B628" s="101" t="str">
        <f>IF('proje ve personel bilgileri'!A344&lt;&gt;0,('proje ve personel bilgileri'!A344)," ")</f>
        <v xml:space="preserve"> </v>
      </c>
      <c r="C628" s="105"/>
      <c r="D628" s="296"/>
      <c r="E628" s="296"/>
      <c r="F628" s="296"/>
      <c r="G628" s="296"/>
      <c r="H628" s="296"/>
      <c r="I628" s="296"/>
      <c r="J628" s="296"/>
      <c r="K628" s="104">
        <f t="shared" si="36"/>
        <v>0</v>
      </c>
    </row>
    <row r="629" spans="1:11" ht="15.75" customHeight="1" x14ac:dyDescent="0.25">
      <c r="A629" s="2">
        <v>332</v>
      </c>
      <c r="B629" s="101" t="str">
        <f>IF('proje ve personel bilgileri'!A345&lt;&gt;0,('proje ve personel bilgileri'!A345)," ")</f>
        <v xml:space="preserve"> </v>
      </c>
      <c r="C629" s="105"/>
      <c r="D629" s="296"/>
      <c r="E629" s="296"/>
      <c r="F629" s="296"/>
      <c r="G629" s="296"/>
      <c r="H629" s="296"/>
      <c r="I629" s="296"/>
      <c r="J629" s="296"/>
      <c r="K629" s="104">
        <f t="shared" si="36"/>
        <v>0</v>
      </c>
    </row>
    <row r="630" spans="1:11" ht="15.75" customHeight="1" x14ac:dyDescent="0.25">
      <c r="A630" s="1">
        <v>333</v>
      </c>
      <c r="B630" s="101" t="str">
        <f>IF('proje ve personel bilgileri'!A346&lt;&gt;0,('proje ve personel bilgileri'!A346)," ")</f>
        <v xml:space="preserve"> </v>
      </c>
      <c r="C630" s="105"/>
      <c r="D630" s="296"/>
      <c r="E630" s="296"/>
      <c r="F630" s="296"/>
      <c r="G630" s="296"/>
      <c r="H630" s="296"/>
      <c r="I630" s="296"/>
      <c r="J630" s="296"/>
      <c r="K630" s="104">
        <f t="shared" si="36"/>
        <v>0</v>
      </c>
    </row>
    <row r="631" spans="1:11" ht="15.75" customHeight="1" x14ac:dyDescent="0.25">
      <c r="A631" s="2">
        <v>334</v>
      </c>
      <c r="B631" s="101" t="str">
        <f>IF('proje ve personel bilgileri'!A347&lt;&gt;0,('proje ve personel bilgileri'!A347)," ")</f>
        <v xml:space="preserve"> </v>
      </c>
      <c r="C631" s="105"/>
      <c r="D631" s="296"/>
      <c r="E631" s="296"/>
      <c r="F631" s="296"/>
      <c r="G631" s="296"/>
      <c r="H631" s="296"/>
      <c r="I631" s="296"/>
      <c r="J631" s="296"/>
      <c r="K631" s="104">
        <f t="shared" si="36"/>
        <v>0</v>
      </c>
    </row>
    <row r="632" spans="1:11" ht="15.75" customHeight="1" x14ac:dyDescent="0.25">
      <c r="A632" s="1">
        <v>335</v>
      </c>
      <c r="B632" s="101" t="str">
        <f>IF('proje ve personel bilgileri'!A348&lt;&gt;0,('proje ve personel bilgileri'!A348)," ")</f>
        <v xml:space="preserve"> </v>
      </c>
      <c r="C632" s="105"/>
      <c r="D632" s="296"/>
      <c r="E632" s="296"/>
      <c r="F632" s="296"/>
      <c r="G632" s="296"/>
      <c r="H632" s="296"/>
      <c r="I632" s="296"/>
      <c r="J632" s="296"/>
      <c r="K632" s="104">
        <f t="shared" si="36"/>
        <v>0</v>
      </c>
    </row>
    <row r="633" spans="1:11" ht="15.75" customHeight="1" x14ac:dyDescent="0.25">
      <c r="A633" s="2">
        <v>336</v>
      </c>
      <c r="B633" s="101" t="str">
        <f>IF('proje ve personel bilgileri'!A349&lt;&gt;0,('proje ve personel bilgileri'!A349)," ")</f>
        <v xml:space="preserve"> </v>
      </c>
      <c r="C633" s="105"/>
      <c r="D633" s="296"/>
      <c r="E633" s="296"/>
      <c r="F633" s="296"/>
      <c r="G633" s="296"/>
      <c r="H633" s="296"/>
      <c r="I633" s="296"/>
      <c r="J633" s="296"/>
      <c r="K633" s="104">
        <f t="shared" si="36"/>
        <v>0</v>
      </c>
    </row>
    <row r="634" spans="1:11" ht="15.75" customHeight="1" x14ac:dyDescent="0.25">
      <c r="A634" s="1">
        <v>337</v>
      </c>
      <c r="B634" s="101" t="str">
        <f>IF('proje ve personel bilgileri'!A350&lt;&gt;0,('proje ve personel bilgileri'!A350)," ")</f>
        <v xml:space="preserve"> </v>
      </c>
      <c r="C634" s="105"/>
      <c r="D634" s="296"/>
      <c r="E634" s="296"/>
      <c r="F634" s="296"/>
      <c r="G634" s="296"/>
      <c r="H634" s="296"/>
      <c r="I634" s="296"/>
      <c r="J634" s="296"/>
      <c r="K634" s="104">
        <f t="shared" si="36"/>
        <v>0</v>
      </c>
    </row>
    <row r="635" spans="1:11" ht="15.75" customHeight="1" x14ac:dyDescent="0.25">
      <c r="A635" s="2">
        <v>338</v>
      </c>
      <c r="B635" s="101" t="str">
        <f>IF('proje ve personel bilgileri'!A351&lt;&gt;0,('proje ve personel bilgileri'!A351)," ")</f>
        <v xml:space="preserve"> </v>
      </c>
      <c r="C635" s="105"/>
      <c r="D635" s="296"/>
      <c r="E635" s="296"/>
      <c r="F635" s="296"/>
      <c r="G635" s="296"/>
      <c r="H635" s="296"/>
      <c r="I635" s="296"/>
      <c r="J635" s="296"/>
      <c r="K635" s="104">
        <f t="shared" si="36"/>
        <v>0</v>
      </c>
    </row>
    <row r="636" spans="1:11" ht="15.75" customHeight="1" x14ac:dyDescent="0.25">
      <c r="A636" s="1">
        <v>339</v>
      </c>
      <c r="B636" s="101" t="str">
        <f>IF('proje ve personel bilgileri'!A352&lt;&gt;0,('proje ve personel bilgileri'!A352)," ")</f>
        <v xml:space="preserve"> </v>
      </c>
      <c r="C636" s="105"/>
      <c r="D636" s="296"/>
      <c r="E636" s="296"/>
      <c r="F636" s="296"/>
      <c r="G636" s="296"/>
      <c r="H636" s="296"/>
      <c r="I636" s="296"/>
      <c r="J636" s="296"/>
      <c r="K636" s="104">
        <f t="shared" si="36"/>
        <v>0</v>
      </c>
    </row>
    <row r="637" spans="1:11" ht="15.75" customHeight="1" x14ac:dyDescent="0.25">
      <c r="A637" s="2">
        <v>340</v>
      </c>
      <c r="B637" s="101" t="str">
        <f>IF('proje ve personel bilgileri'!A353&lt;&gt;0,('proje ve personel bilgileri'!A353)," ")</f>
        <v xml:space="preserve"> </v>
      </c>
      <c r="C637" s="105"/>
      <c r="D637" s="296"/>
      <c r="E637" s="296"/>
      <c r="F637" s="296"/>
      <c r="G637" s="296"/>
      <c r="H637" s="296"/>
      <c r="I637" s="296"/>
      <c r="J637" s="296"/>
      <c r="K637" s="104">
        <f t="shared" si="36"/>
        <v>0</v>
      </c>
    </row>
    <row r="638" spans="1:11" ht="15.75" customHeight="1" x14ac:dyDescent="0.25">
      <c r="A638" s="1">
        <v>341</v>
      </c>
      <c r="B638" s="101" t="str">
        <f>IF('proje ve personel bilgileri'!A354&lt;&gt;0,('proje ve personel bilgileri'!A354)," ")</f>
        <v xml:space="preserve"> </v>
      </c>
      <c r="C638" s="105"/>
      <c r="D638" s="296"/>
      <c r="E638" s="296"/>
      <c r="F638" s="296"/>
      <c r="G638" s="296"/>
      <c r="H638" s="296"/>
      <c r="I638" s="296"/>
      <c r="J638" s="296"/>
      <c r="K638" s="104">
        <f t="shared" si="36"/>
        <v>0</v>
      </c>
    </row>
    <row r="639" spans="1:11" ht="15" customHeight="1" x14ac:dyDescent="0.25">
      <c r="A639" s="2">
        <v>342</v>
      </c>
      <c r="B639" s="101" t="str">
        <f>IF('proje ve personel bilgileri'!A355&lt;&gt;0,('proje ve personel bilgileri'!A355)," ")</f>
        <v xml:space="preserve"> </v>
      </c>
      <c r="C639" s="105"/>
      <c r="D639" s="296"/>
      <c r="E639" s="296"/>
      <c r="F639" s="296"/>
      <c r="G639" s="296"/>
      <c r="H639" s="296"/>
      <c r="I639" s="296"/>
      <c r="J639" s="296"/>
      <c r="K639" s="104">
        <f t="shared" si="36"/>
        <v>0</v>
      </c>
    </row>
    <row r="640" spans="1:11" ht="15.75" customHeight="1" x14ac:dyDescent="0.25">
      <c r="A640" s="341" t="s">
        <v>99</v>
      </c>
      <c r="B640" s="342"/>
      <c r="C640" s="7" t="str">
        <f t="shared" ref="C640:J640" si="37">IF($K$28&lt;&gt;0,SUM(C622:C639)," ")</f>
        <v xml:space="preserve"> </v>
      </c>
      <c r="D640" s="8" t="str">
        <f t="shared" si="37"/>
        <v xml:space="preserve"> </v>
      </c>
      <c r="E640" s="8" t="str">
        <f t="shared" si="37"/>
        <v xml:space="preserve"> </v>
      </c>
      <c r="F640" s="8" t="str">
        <f t="shared" si="37"/>
        <v xml:space="preserve"> </v>
      </c>
      <c r="G640" s="8" t="str">
        <f t="shared" si="37"/>
        <v xml:space="preserve"> </v>
      </c>
      <c r="H640" s="8" t="str">
        <f t="shared" si="37"/>
        <v xml:space="preserve"> </v>
      </c>
      <c r="I640" s="8" t="str">
        <f t="shared" si="37"/>
        <v xml:space="preserve"> </v>
      </c>
      <c r="J640" s="8" t="str">
        <f t="shared" si="37"/>
        <v xml:space="preserve"> </v>
      </c>
      <c r="K640" s="9">
        <f>SUM(K622:K639)+K607</f>
        <v>0</v>
      </c>
    </row>
    <row r="641" spans="1:11" ht="15" customHeight="1" x14ac:dyDescent="0.25">
      <c r="A641" s="300"/>
    </row>
    <row r="642" spans="1:11" ht="24" customHeight="1" x14ac:dyDescent="0.25">
      <c r="A642" s="332" t="s">
        <v>100</v>
      </c>
      <c r="B642" s="332"/>
      <c r="C642" s="332"/>
      <c r="D642" s="332"/>
      <c r="E642" s="332"/>
      <c r="F642" s="332"/>
      <c r="G642" s="332"/>
      <c r="H642" s="332"/>
      <c r="I642" s="332"/>
      <c r="J642" s="332"/>
      <c r="K642" s="332"/>
    </row>
    <row r="643" spans="1:11" ht="15" customHeight="1" x14ac:dyDescent="0.25">
      <c r="A643" s="51"/>
    </row>
    <row r="644" spans="1:11" ht="15" customHeight="1" x14ac:dyDescent="0.25">
      <c r="A644" s="298" t="s">
        <v>101</v>
      </c>
    </row>
    <row r="645" spans="1:11" ht="15" customHeight="1" x14ac:dyDescent="0.25">
      <c r="C645" s="298" t="s">
        <v>102</v>
      </c>
      <c r="E645" s="298" t="s">
        <v>103</v>
      </c>
    </row>
    <row r="648" spans="1:11" ht="15.75" customHeight="1" x14ac:dyDescent="0.25">
      <c r="A648" s="348" t="s">
        <v>85</v>
      </c>
      <c r="B648" s="348"/>
      <c r="C648" s="348"/>
      <c r="D648" s="348"/>
      <c r="E648" s="348"/>
      <c r="F648" s="348"/>
      <c r="G648" s="348"/>
      <c r="H648" s="348"/>
      <c r="I648" s="348"/>
      <c r="J648" s="348"/>
      <c r="K648" s="348"/>
    </row>
    <row r="649" spans="1:11" ht="15" customHeight="1" x14ac:dyDescent="0.25">
      <c r="A649" s="70"/>
      <c r="B649" s="70"/>
      <c r="C649" s="70"/>
      <c r="D649" s="70"/>
      <c r="E649" s="70"/>
      <c r="F649" s="78">
        <f>'proje ve personel bilgileri'!$B$5</f>
        <v>0</v>
      </c>
      <c r="G649" s="72">
        <f>IF('proje ve personel bilgileri'!$B$6=1,"/ Mart ayına aittir.",(IF('proje ve personel bilgileri'!$B$6=2,"/ Eylül ayına aittir.",0)))</f>
        <v>0</v>
      </c>
      <c r="H649" s="70"/>
      <c r="I649" s="70"/>
      <c r="J649" s="70"/>
      <c r="K649" s="70"/>
    </row>
    <row r="650" spans="1:11" ht="18.75" customHeight="1" x14ac:dyDescent="0.25">
      <c r="K650" s="4" t="s">
        <v>86</v>
      </c>
    </row>
    <row r="651" spans="1:11" ht="15.75" customHeight="1" x14ac:dyDescent="0.25">
      <c r="A651" s="349" t="s">
        <v>2</v>
      </c>
      <c r="B651" s="350"/>
      <c r="C651" s="351">
        <f>'proje ve personel bilgileri'!$B$2</f>
        <v>0</v>
      </c>
      <c r="D651" s="352"/>
      <c r="E651" s="352"/>
      <c r="F651" s="352"/>
      <c r="G651" s="352"/>
      <c r="H651" s="352"/>
      <c r="I651" s="352"/>
      <c r="J651" s="352"/>
      <c r="K651" s="353"/>
    </row>
    <row r="652" spans="1:11" ht="15.75" customHeight="1" x14ac:dyDescent="0.25">
      <c r="A652" s="354" t="s">
        <v>4</v>
      </c>
      <c r="B652" s="355"/>
      <c r="C652" s="356">
        <f>'proje ve personel bilgileri'!$B$3</f>
        <v>0</v>
      </c>
      <c r="D652" s="357"/>
      <c r="E652" s="357"/>
      <c r="F652" s="357"/>
      <c r="G652" s="357"/>
      <c r="H652" s="357"/>
      <c r="I652" s="357"/>
      <c r="J652" s="357"/>
      <c r="K652" s="358"/>
    </row>
    <row r="653" spans="1:11" ht="15" customHeight="1" x14ac:dyDescent="0.25">
      <c r="A653" s="343" t="s">
        <v>87</v>
      </c>
      <c r="B653" s="343" t="s">
        <v>15</v>
      </c>
      <c r="C653" s="343" t="s">
        <v>88</v>
      </c>
      <c r="D653" s="344" t="s">
        <v>89</v>
      </c>
      <c r="E653" s="346"/>
      <c r="F653" s="347"/>
      <c r="G653" s="343" t="s">
        <v>90</v>
      </c>
      <c r="H653" s="333" t="s">
        <v>91</v>
      </c>
      <c r="I653" s="333" t="s">
        <v>92</v>
      </c>
      <c r="J653" s="333" t="s">
        <v>93</v>
      </c>
      <c r="K653" s="336" t="s">
        <v>94</v>
      </c>
    </row>
    <row r="654" spans="1:11" ht="22.5" customHeight="1" x14ac:dyDescent="0.25">
      <c r="A654" s="338"/>
      <c r="B654" s="338"/>
      <c r="C654" s="338"/>
      <c r="D654" s="345"/>
      <c r="E654" s="339" t="s">
        <v>95</v>
      </c>
      <c r="F654" s="340"/>
      <c r="G654" s="338"/>
      <c r="H654" s="334"/>
      <c r="I654" s="334"/>
      <c r="J654" s="334"/>
      <c r="K654" s="337"/>
    </row>
    <row r="655" spans="1:11" ht="60.75" customHeight="1" x14ac:dyDescent="0.25">
      <c r="A655" s="338"/>
      <c r="B655" s="338"/>
      <c r="C655" s="338"/>
      <c r="D655" s="345"/>
      <c r="E655" s="5" t="s">
        <v>107</v>
      </c>
      <c r="F655" s="5" t="s">
        <v>97</v>
      </c>
      <c r="G655" s="338"/>
      <c r="H655" s="334"/>
      <c r="I655" s="335"/>
      <c r="J655" s="335"/>
      <c r="K655" s="338"/>
    </row>
    <row r="656" spans="1:11" ht="15.75" customHeight="1" x14ac:dyDescent="0.25">
      <c r="A656" s="338"/>
      <c r="B656" s="338"/>
      <c r="C656" s="338"/>
      <c r="D656" s="345"/>
      <c r="E656" s="6" t="s">
        <v>98</v>
      </c>
      <c r="F656" s="6" t="s">
        <v>98</v>
      </c>
      <c r="G656" s="294" t="s">
        <v>98</v>
      </c>
      <c r="H656" s="294" t="s">
        <v>98</v>
      </c>
      <c r="I656" s="297" t="s">
        <v>98</v>
      </c>
      <c r="J656" s="6" t="s">
        <v>98</v>
      </c>
      <c r="K656" s="338"/>
    </row>
    <row r="657" spans="1:11" ht="15.75" customHeight="1" x14ac:dyDescent="0.25">
      <c r="A657" s="1">
        <v>343</v>
      </c>
      <c r="B657" s="101" t="str">
        <f>IF('proje ve personel bilgileri'!A356&lt;&gt;0,('proje ve personel bilgileri'!A356)," ")</f>
        <v xml:space="preserve"> </v>
      </c>
      <c r="C657" s="102"/>
      <c r="D657" s="103"/>
      <c r="E657" s="103"/>
      <c r="F657" s="103"/>
      <c r="G657" s="103"/>
      <c r="H657" s="103"/>
      <c r="I657" s="103"/>
      <c r="J657" s="103"/>
      <c r="K657" s="104">
        <f t="shared" ref="K657:K674" si="38">IF(D657&lt;&gt;0,SUM(D657+E657+F657+G657-H657-I657-J657),0)</f>
        <v>0</v>
      </c>
    </row>
    <row r="658" spans="1:11" ht="15.75" customHeight="1" x14ac:dyDescent="0.25">
      <c r="A658" s="2">
        <v>344</v>
      </c>
      <c r="B658" s="101" t="str">
        <f>IF('proje ve personel bilgileri'!A357&lt;&gt;0,('proje ve personel bilgileri'!A357)," ")</f>
        <v xml:space="preserve"> </v>
      </c>
      <c r="C658" s="105"/>
      <c r="D658" s="296"/>
      <c r="E658" s="296"/>
      <c r="F658" s="296"/>
      <c r="G658" s="296"/>
      <c r="H658" s="296"/>
      <c r="I658" s="296"/>
      <c r="J658" s="296"/>
      <c r="K658" s="104">
        <f t="shared" si="38"/>
        <v>0</v>
      </c>
    </row>
    <row r="659" spans="1:11" ht="15.75" customHeight="1" x14ac:dyDescent="0.25">
      <c r="A659" s="1">
        <v>345</v>
      </c>
      <c r="B659" s="101" t="str">
        <f>IF('proje ve personel bilgileri'!A358&lt;&gt;0,('proje ve personel bilgileri'!A358)," ")</f>
        <v xml:space="preserve"> </v>
      </c>
      <c r="C659" s="105"/>
      <c r="D659" s="296"/>
      <c r="E659" s="296"/>
      <c r="F659" s="296"/>
      <c r="G659" s="296"/>
      <c r="H659" s="296"/>
      <c r="I659" s="296"/>
      <c r="J659" s="296"/>
      <c r="K659" s="104">
        <f t="shared" si="38"/>
        <v>0</v>
      </c>
    </row>
    <row r="660" spans="1:11" ht="15.75" customHeight="1" x14ac:dyDescent="0.25">
      <c r="A660" s="2">
        <v>346</v>
      </c>
      <c r="B660" s="101" t="str">
        <f>IF('proje ve personel bilgileri'!A359&lt;&gt;0,('proje ve personel bilgileri'!A359)," ")</f>
        <v xml:space="preserve"> </v>
      </c>
      <c r="C660" s="105"/>
      <c r="D660" s="296"/>
      <c r="E660" s="296"/>
      <c r="F660" s="296"/>
      <c r="G660" s="296"/>
      <c r="H660" s="296"/>
      <c r="I660" s="296"/>
      <c r="J660" s="296"/>
      <c r="K660" s="104">
        <f t="shared" si="38"/>
        <v>0</v>
      </c>
    </row>
    <row r="661" spans="1:11" ht="15.75" customHeight="1" x14ac:dyDescent="0.25">
      <c r="A661" s="1">
        <v>347</v>
      </c>
      <c r="B661" s="101" t="str">
        <f>IF('proje ve personel bilgileri'!A360&lt;&gt;0,('proje ve personel bilgileri'!A360)," ")</f>
        <v xml:space="preserve"> </v>
      </c>
      <c r="C661" s="105"/>
      <c r="D661" s="296"/>
      <c r="E661" s="296"/>
      <c r="F661" s="296"/>
      <c r="G661" s="296"/>
      <c r="H661" s="296"/>
      <c r="I661" s="296"/>
      <c r="J661" s="296"/>
      <c r="K661" s="104">
        <f t="shared" si="38"/>
        <v>0</v>
      </c>
    </row>
    <row r="662" spans="1:11" ht="15.75" customHeight="1" x14ac:dyDescent="0.25">
      <c r="A662" s="2">
        <v>348</v>
      </c>
      <c r="B662" s="101" t="str">
        <f>IF('proje ve personel bilgileri'!A361&lt;&gt;0,('proje ve personel bilgileri'!A361)," ")</f>
        <v xml:space="preserve"> </v>
      </c>
      <c r="C662" s="105"/>
      <c r="D662" s="296"/>
      <c r="E662" s="296"/>
      <c r="F662" s="296"/>
      <c r="G662" s="296"/>
      <c r="H662" s="296"/>
      <c r="I662" s="296"/>
      <c r="J662" s="296"/>
      <c r="K662" s="104">
        <f t="shared" si="38"/>
        <v>0</v>
      </c>
    </row>
    <row r="663" spans="1:11" ht="15.75" customHeight="1" x14ac:dyDescent="0.25">
      <c r="A663" s="1">
        <v>349</v>
      </c>
      <c r="B663" s="101" t="str">
        <f>IF('proje ve personel bilgileri'!A362&lt;&gt;0,('proje ve personel bilgileri'!A362)," ")</f>
        <v xml:space="preserve"> </v>
      </c>
      <c r="C663" s="105"/>
      <c r="D663" s="296"/>
      <c r="E663" s="296"/>
      <c r="F663" s="296"/>
      <c r="G663" s="296"/>
      <c r="H663" s="296"/>
      <c r="I663" s="296"/>
      <c r="J663" s="296"/>
      <c r="K663" s="104">
        <f t="shared" si="38"/>
        <v>0</v>
      </c>
    </row>
    <row r="664" spans="1:11" ht="15.75" customHeight="1" x14ac:dyDescent="0.25">
      <c r="A664" s="2">
        <v>350</v>
      </c>
      <c r="B664" s="101" t="str">
        <f>IF('proje ve personel bilgileri'!A363&lt;&gt;0,('proje ve personel bilgileri'!A363)," ")</f>
        <v xml:space="preserve"> </v>
      </c>
      <c r="C664" s="105"/>
      <c r="D664" s="296"/>
      <c r="E664" s="296"/>
      <c r="F664" s="296"/>
      <c r="G664" s="296"/>
      <c r="H664" s="296"/>
      <c r="I664" s="296"/>
      <c r="J664" s="296"/>
      <c r="K664" s="104">
        <f t="shared" si="38"/>
        <v>0</v>
      </c>
    </row>
    <row r="665" spans="1:11" ht="15.75" customHeight="1" x14ac:dyDescent="0.25">
      <c r="A665" s="1">
        <v>351</v>
      </c>
      <c r="B665" s="101" t="str">
        <f>IF('proje ve personel bilgileri'!A364&lt;&gt;0,('proje ve personel bilgileri'!A364)," ")</f>
        <v xml:space="preserve"> </v>
      </c>
      <c r="C665" s="105"/>
      <c r="D665" s="296"/>
      <c r="E665" s="296"/>
      <c r="F665" s="296"/>
      <c r="G665" s="296"/>
      <c r="H665" s="296"/>
      <c r="I665" s="296"/>
      <c r="J665" s="296"/>
      <c r="K665" s="104">
        <f t="shared" si="38"/>
        <v>0</v>
      </c>
    </row>
    <row r="666" spans="1:11" ht="15.75" customHeight="1" x14ac:dyDescent="0.25">
      <c r="A666" s="2">
        <v>352</v>
      </c>
      <c r="B666" s="101" t="str">
        <f>IF('proje ve personel bilgileri'!A365&lt;&gt;0,('proje ve personel bilgileri'!A365)," ")</f>
        <v xml:space="preserve"> </v>
      </c>
      <c r="C666" s="105"/>
      <c r="D666" s="296"/>
      <c r="E666" s="296"/>
      <c r="F666" s="296"/>
      <c r="G666" s="296"/>
      <c r="H666" s="296"/>
      <c r="I666" s="296"/>
      <c r="J666" s="296"/>
      <c r="K666" s="104">
        <f t="shared" si="38"/>
        <v>0</v>
      </c>
    </row>
    <row r="667" spans="1:11" ht="15.75" customHeight="1" x14ac:dyDescent="0.25">
      <c r="A667" s="1">
        <v>353</v>
      </c>
      <c r="B667" s="101" t="str">
        <f>IF('proje ve personel bilgileri'!A366&lt;&gt;0,('proje ve personel bilgileri'!A366)," ")</f>
        <v xml:space="preserve"> </v>
      </c>
      <c r="C667" s="105"/>
      <c r="D667" s="296"/>
      <c r="E667" s="296"/>
      <c r="F667" s="296"/>
      <c r="G667" s="296"/>
      <c r="H667" s="296"/>
      <c r="I667" s="296"/>
      <c r="J667" s="296"/>
      <c r="K667" s="104">
        <f t="shared" si="38"/>
        <v>0</v>
      </c>
    </row>
    <row r="668" spans="1:11" ht="15.75" customHeight="1" x14ac:dyDescent="0.25">
      <c r="A668" s="2">
        <v>354</v>
      </c>
      <c r="B668" s="101" t="str">
        <f>IF('proje ve personel bilgileri'!A367&lt;&gt;0,('proje ve personel bilgileri'!A367)," ")</f>
        <v xml:space="preserve"> </v>
      </c>
      <c r="C668" s="105"/>
      <c r="D668" s="296"/>
      <c r="E668" s="296"/>
      <c r="F668" s="296"/>
      <c r="G668" s="296"/>
      <c r="H668" s="296"/>
      <c r="I668" s="296"/>
      <c r="J668" s="296"/>
      <c r="K668" s="104">
        <f t="shared" si="38"/>
        <v>0</v>
      </c>
    </row>
    <row r="669" spans="1:11" ht="15.75" customHeight="1" x14ac:dyDescent="0.25">
      <c r="A669" s="1">
        <v>355</v>
      </c>
      <c r="B669" s="101" t="str">
        <f>IF('proje ve personel bilgileri'!A368&lt;&gt;0,('proje ve personel bilgileri'!A368)," ")</f>
        <v xml:space="preserve"> </v>
      </c>
      <c r="C669" s="105"/>
      <c r="D669" s="296"/>
      <c r="E669" s="296"/>
      <c r="F669" s="296"/>
      <c r="G669" s="296"/>
      <c r="H669" s="296"/>
      <c r="I669" s="296"/>
      <c r="J669" s="296"/>
      <c r="K669" s="104">
        <f t="shared" si="38"/>
        <v>0</v>
      </c>
    </row>
    <row r="670" spans="1:11" ht="15.75" customHeight="1" x14ac:dyDescent="0.25">
      <c r="A670" s="2">
        <v>356</v>
      </c>
      <c r="B670" s="101" t="str">
        <f>IF('proje ve personel bilgileri'!A369&lt;&gt;0,('proje ve personel bilgileri'!A369)," ")</f>
        <v xml:space="preserve"> </v>
      </c>
      <c r="C670" s="105"/>
      <c r="D670" s="296"/>
      <c r="E670" s="296"/>
      <c r="F670" s="296"/>
      <c r="G670" s="296"/>
      <c r="H670" s="296"/>
      <c r="I670" s="296"/>
      <c r="J670" s="296"/>
      <c r="K670" s="104">
        <f t="shared" si="38"/>
        <v>0</v>
      </c>
    </row>
    <row r="671" spans="1:11" ht="15.75" customHeight="1" x14ac:dyDescent="0.25">
      <c r="A671" s="1">
        <v>357</v>
      </c>
      <c r="B671" s="101" t="str">
        <f>IF('proje ve personel bilgileri'!A370&lt;&gt;0,('proje ve personel bilgileri'!A370)," ")</f>
        <v xml:space="preserve"> </v>
      </c>
      <c r="C671" s="105"/>
      <c r="D671" s="296"/>
      <c r="E671" s="296"/>
      <c r="F671" s="296"/>
      <c r="G671" s="296"/>
      <c r="H671" s="296"/>
      <c r="I671" s="296"/>
      <c r="J671" s="296"/>
      <c r="K671" s="104">
        <f t="shared" si="38"/>
        <v>0</v>
      </c>
    </row>
    <row r="672" spans="1:11" ht="15.75" customHeight="1" x14ac:dyDescent="0.25">
      <c r="A672" s="2">
        <v>358</v>
      </c>
      <c r="B672" s="101" t="str">
        <f>IF('proje ve personel bilgileri'!A371&lt;&gt;0,('proje ve personel bilgileri'!A371)," ")</f>
        <v xml:space="preserve"> </v>
      </c>
      <c r="C672" s="105"/>
      <c r="D672" s="296"/>
      <c r="E672" s="296"/>
      <c r="F672" s="296"/>
      <c r="G672" s="296"/>
      <c r="H672" s="296"/>
      <c r="I672" s="296"/>
      <c r="J672" s="296"/>
      <c r="K672" s="104">
        <f t="shared" si="38"/>
        <v>0</v>
      </c>
    </row>
    <row r="673" spans="1:11" ht="15.75" customHeight="1" x14ac:dyDescent="0.25">
      <c r="A673" s="1">
        <v>359</v>
      </c>
      <c r="B673" s="101" t="str">
        <f>IF('proje ve personel bilgileri'!A372&lt;&gt;0,('proje ve personel bilgileri'!A372)," ")</f>
        <v xml:space="preserve"> </v>
      </c>
      <c r="C673" s="105"/>
      <c r="D673" s="296"/>
      <c r="E673" s="296"/>
      <c r="F673" s="296"/>
      <c r="G673" s="296"/>
      <c r="H673" s="296"/>
      <c r="I673" s="296"/>
      <c r="J673" s="296"/>
      <c r="K673" s="104">
        <f t="shared" si="38"/>
        <v>0</v>
      </c>
    </row>
    <row r="674" spans="1:11" ht="15" customHeight="1" x14ac:dyDescent="0.25">
      <c r="A674" s="2">
        <v>360</v>
      </c>
      <c r="B674" s="101" t="str">
        <f>IF('proje ve personel bilgileri'!A373&lt;&gt;0,('proje ve personel bilgileri'!A373)," ")</f>
        <v xml:space="preserve"> </v>
      </c>
      <c r="C674" s="105"/>
      <c r="D674" s="296"/>
      <c r="E674" s="296"/>
      <c r="F674" s="296"/>
      <c r="G674" s="296"/>
      <c r="H674" s="296"/>
      <c r="I674" s="296"/>
      <c r="J674" s="296"/>
      <c r="K674" s="104">
        <f t="shared" si="38"/>
        <v>0</v>
      </c>
    </row>
    <row r="675" spans="1:11" ht="15.75" customHeight="1" x14ac:dyDescent="0.25">
      <c r="A675" s="341" t="s">
        <v>99</v>
      </c>
      <c r="B675" s="342"/>
      <c r="C675" s="7" t="str">
        <f t="shared" ref="C675:J675" si="39">IF($K$28&lt;&gt;0,SUM(C657:C674)," ")</f>
        <v xml:space="preserve"> </v>
      </c>
      <c r="D675" s="8" t="str">
        <f t="shared" si="39"/>
        <v xml:space="preserve"> </v>
      </c>
      <c r="E675" s="8" t="str">
        <f t="shared" si="39"/>
        <v xml:space="preserve"> </v>
      </c>
      <c r="F675" s="8" t="str">
        <f t="shared" si="39"/>
        <v xml:space="preserve"> </v>
      </c>
      <c r="G675" s="8" t="str">
        <f t="shared" si="39"/>
        <v xml:space="preserve"> </v>
      </c>
      <c r="H675" s="8" t="str">
        <f t="shared" si="39"/>
        <v xml:space="preserve"> </v>
      </c>
      <c r="I675" s="8" t="str">
        <f t="shared" si="39"/>
        <v xml:space="preserve"> </v>
      </c>
      <c r="J675" s="8" t="str">
        <f t="shared" si="39"/>
        <v xml:space="preserve"> </v>
      </c>
      <c r="K675" s="9">
        <f>SUM(K657:K674)+K640</f>
        <v>0</v>
      </c>
    </row>
    <row r="676" spans="1:11" ht="15" customHeight="1" x14ac:dyDescent="0.25">
      <c r="A676" s="300"/>
    </row>
    <row r="677" spans="1:11" ht="24" customHeight="1" x14ac:dyDescent="0.25">
      <c r="A677" s="332" t="s">
        <v>100</v>
      </c>
      <c r="B677" s="332"/>
      <c r="C677" s="332"/>
      <c r="D677" s="332"/>
      <c r="E677" s="332"/>
      <c r="F677" s="332"/>
      <c r="G677" s="332"/>
      <c r="H677" s="332"/>
      <c r="I677" s="332"/>
      <c r="J677" s="332"/>
      <c r="K677" s="332"/>
    </row>
    <row r="678" spans="1:11" ht="15" customHeight="1" x14ac:dyDescent="0.25">
      <c r="A678" s="51"/>
    </row>
    <row r="679" spans="1:11" ht="15" customHeight="1" x14ac:dyDescent="0.25">
      <c r="A679" s="298" t="s">
        <v>101</v>
      </c>
    </row>
    <row r="680" spans="1:11" ht="15" customHeight="1" x14ac:dyDescent="0.25">
      <c r="C680" s="298" t="s">
        <v>102</v>
      </c>
      <c r="E680" s="298" t="s">
        <v>103</v>
      </c>
    </row>
    <row r="682" spans="1:11" ht="15.75" customHeight="1" x14ac:dyDescent="0.25">
      <c r="A682" s="348" t="s">
        <v>85</v>
      </c>
      <c r="B682" s="348"/>
      <c r="C682" s="348"/>
      <c r="D682" s="348"/>
      <c r="E682" s="348"/>
      <c r="F682" s="348"/>
      <c r="G682" s="348"/>
      <c r="H682" s="348"/>
      <c r="I682" s="348"/>
      <c r="J682" s="348"/>
      <c r="K682" s="348"/>
    </row>
    <row r="683" spans="1:11" ht="15" customHeight="1" x14ac:dyDescent="0.25">
      <c r="A683" s="70"/>
      <c r="B683" s="70"/>
      <c r="C683" s="70"/>
      <c r="D683" s="70"/>
      <c r="E683" s="70"/>
      <c r="F683" s="78">
        <f>'proje ve personel bilgileri'!$B$5</f>
        <v>0</v>
      </c>
      <c r="G683" s="72">
        <f>IF('proje ve personel bilgileri'!$B$6=1,"/ Mart ayına aittir.",(IF('proje ve personel bilgileri'!$B$6=2,"/ Eylül ayına aittir.",0)))</f>
        <v>0</v>
      </c>
      <c r="H683" s="70"/>
      <c r="I683" s="70"/>
      <c r="J683" s="70"/>
      <c r="K683" s="70"/>
    </row>
    <row r="684" spans="1:11" ht="18.75" customHeight="1" x14ac:dyDescent="0.25">
      <c r="K684" s="4" t="s">
        <v>86</v>
      </c>
    </row>
    <row r="685" spans="1:11" ht="15.75" customHeight="1" x14ac:dyDescent="0.25">
      <c r="A685" s="349" t="s">
        <v>2</v>
      </c>
      <c r="B685" s="350"/>
      <c r="C685" s="351">
        <f>'proje ve personel bilgileri'!$B$2</f>
        <v>0</v>
      </c>
      <c r="D685" s="352"/>
      <c r="E685" s="352"/>
      <c r="F685" s="352"/>
      <c r="G685" s="352"/>
      <c r="H685" s="352"/>
      <c r="I685" s="352"/>
      <c r="J685" s="352"/>
      <c r="K685" s="353"/>
    </row>
    <row r="686" spans="1:11" ht="15.75" customHeight="1" x14ac:dyDescent="0.25">
      <c r="A686" s="354" t="s">
        <v>4</v>
      </c>
      <c r="B686" s="355"/>
      <c r="C686" s="356">
        <f>'proje ve personel bilgileri'!$B$3</f>
        <v>0</v>
      </c>
      <c r="D686" s="357"/>
      <c r="E686" s="357"/>
      <c r="F686" s="357"/>
      <c r="G686" s="357"/>
      <c r="H686" s="357"/>
      <c r="I686" s="357"/>
      <c r="J686" s="357"/>
      <c r="K686" s="358"/>
    </row>
    <row r="687" spans="1:11" ht="15" customHeight="1" x14ac:dyDescent="0.25">
      <c r="A687" s="343" t="s">
        <v>87</v>
      </c>
      <c r="B687" s="343" t="s">
        <v>15</v>
      </c>
      <c r="C687" s="343" t="s">
        <v>88</v>
      </c>
      <c r="D687" s="344" t="s">
        <v>89</v>
      </c>
      <c r="E687" s="346"/>
      <c r="F687" s="347"/>
      <c r="G687" s="343" t="s">
        <v>90</v>
      </c>
      <c r="H687" s="333" t="s">
        <v>91</v>
      </c>
      <c r="I687" s="333" t="s">
        <v>92</v>
      </c>
      <c r="J687" s="333" t="s">
        <v>93</v>
      </c>
      <c r="K687" s="336" t="s">
        <v>94</v>
      </c>
    </row>
    <row r="688" spans="1:11" ht="21.75" customHeight="1" x14ac:dyDescent="0.25">
      <c r="A688" s="338"/>
      <c r="B688" s="338"/>
      <c r="C688" s="338"/>
      <c r="D688" s="345"/>
      <c r="E688" s="339" t="s">
        <v>95</v>
      </c>
      <c r="F688" s="340"/>
      <c r="G688" s="338"/>
      <c r="H688" s="334"/>
      <c r="I688" s="334"/>
      <c r="J688" s="334"/>
      <c r="K688" s="337"/>
    </row>
    <row r="689" spans="1:11" ht="60.75" customHeight="1" x14ac:dyDescent="0.25">
      <c r="A689" s="338"/>
      <c r="B689" s="338"/>
      <c r="C689" s="338"/>
      <c r="D689" s="345"/>
      <c r="E689" s="5" t="s">
        <v>107</v>
      </c>
      <c r="F689" s="5" t="s">
        <v>97</v>
      </c>
      <c r="G689" s="338"/>
      <c r="H689" s="334"/>
      <c r="I689" s="335"/>
      <c r="J689" s="335"/>
      <c r="K689" s="338"/>
    </row>
    <row r="690" spans="1:11" ht="15.75" customHeight="1" x14ac:dyDescent="0.25">
      <c r="A690" s="338"/>
      <c r="B690" s="338"/>
      <c r="C690" s="338"/>
      <c r="D690" s="345"/>
      <c r="E690" s="6" t="s">
        <v>98</v>
      </c>
      <c r="F690" s="6" t="s">
        <v>98</v>
      </c>
      <c r="G690" s="294" t="s">
        <v>98</v>
      </c>
      <c r="H690" s="294" t="s">
        <v>98</v>
      </c>
      <c r="I690" s="297" t="s">
        <v>98</v>
      </c>
      <c r="J690" s="6" t="s">
        <v>98</v>
      </c>
      <c r="K690" s="338"/>
    </row>
    <row r="691" spans="1:11" ht="15.75" customHeight="1" x14ac:dyDescent="0.25">
      <c r="A691" s="1">
        <v>361</v>
      </c>
      <c r="B691" s="101" t="str">
        <f>IF('proje ve personel bilgileri'!A374&lt;&gt;0,('proje ve personel bilgileri'!A374)," ")</f>
        <v xml:space="preserve"> </v>
      </c>
      <c r="C691" s="102"/>
      <c r="D691" s="103"/>
      <c r="E691" s="103"/>
      <c r="F691" s="103"/>
      <c r="G691" s="103"/>
      <c r="H691" s="103"/>
      <c r="I691" s="103"/>
      <c r="J691" s="103"/>
      <c r="K691" s="104">
        <f t="shared" ref="K691:K708" si="40">IF(D691&lt;&gt;0,SUM(D691+E691+F691+G691-H691-I691-J691),0)</f>
        <v>0</v>
      </c>
    </row>
    <row r="692" spans="1:11" ht="15.75" customHeight="1" x14ac:dyDescent="0.25">
      <c r="A692" s="2">
        <v>362</v>
      </c>
      <c r="B692" s="101" t="str">
        <f>IF('proje ve personel bilgileri'!A375&lt;&gt;0,('proje ve personel bilgileri'!A375)," ")</f>
        <v xml:space="preserve"> </v>
      </c>
      <c r="C692" s="105"/>
      <c r="D692" s="296"/>
      <c r="E692" s="296"/>
      <c r="F692" s="296"/>
      <c r="G692" s="296"/>
      <c r="H692" s="296"/>
      <c r="I692" s="296"/>
      <c r="J692" s="296"/>
      <c r="K692" s="104">
        <f t="shared" si="40"/>
        <v>0</v>
      </c>
    </row>
    <row r="693" spans="1:11" ht="15.75" customHeight="1" x14ac:dyDescent="0.25">
      <c r="A693" s="1">
        <v>363</v>
      </c>
      <c r="B693" s="101" t="str">
        <f>IF('proje ve personel bilgileri'!A376&lt;&gt;0,('proje ve personel bilgileri'!A376)," ")</f>
        <v xml:space="preserve"> </v>
      </c>
      <c r="C693" s="105"/>
      <c r="D693" s="296"/>
      <c r="E693" s="296"/>
      <c r="F693" s="296"/>
      <c r="G693" s="296"/>
      <c r="H693" s="296"/>
      <c r="I693" s="296"/>
      <c r="J693" s="296"/>
      <c r="K693" s="104">
        <f t="shared" si="40"/>
        <v>0</v>
      </c>
    </row>
    <row r="694" spans="1:11" ht="15.75" customHeight="1" x14ac:dyDescent="0.25">
      <c r="A694" s="2">
        <v>364</v>
      </c>
      <c r="B694" s="101" t="str">
        <f>IF('proje ve personel bilgileri'!A377&lt;&gt;0,('proje ve personel bilgileri'!A377)," ")</f>
        <v xml:space="preserve"> </v>
      </c>
      <c r="C694" s="105"/>
      <c r="D694" s="296"/>
      <c r="E694" s="296"/>
      <c r="F694" s="296"/>
      <c r="G694" s="296"/>
      <c r="H694" s="296"/>
      <c r="I694" s="296"/>
      <c r="J694" s="296"/>
      <c r="K694" s="104">
        <f t="shared" si="40"/>
        <v>0</v>
      </c>
    </row>
    <row r="695" spans="1:11" ht="15.75" customHeight="1" x14ac:dyDescent="0.25">
      <c r="A695" s="1">
        <v>365</v>
      </c>
      <c r="B695" s="101" t="str">
        <f>IF('proje ve personel bilgileri'!A378&lt;&gt;0,('proje ve personel bilgileri'!A378)," ")</f>
        <v xml:space="preserve"> </v>
      </c>
      <c r="C695" s="105"/>
      <c r="D695" s="296"/>
      <c r="E695" s="296"/>
      <c r="F695" s="296"/>
      <c r="G695" s="296"/>
      <c r="H695" s="296"/>
      <c r="I695" s="296"/>
      <c r="J695" s="296"/>
      <c r="K695" s="104">
        <f t="shared" si="40"/>
        <v>0</v>
      </c>
    </row>
    <row r="696" spans="1:11" ht="15.75" customHeight="1" x14ac:dyDescent="0.25">
      <c r="A696" s="2">
        <v>366</v>
      </c>
      <c r="B696" s="101" t="str">
        <f>IF('proje ve personel bilgileri'!A379&lt;&gt;0,('proje ve personel bilgileri'!A379)," ")</f>
        <v xml:space="preserve"> </v>
      </c>
      <c r="C696" s="105"/>
      <c r="D696" s="296"/>
      <c r="E696" s="296"/>
      <c r="F696" s="296"/>
      <c r="G696" s="296"/>
      <c r="H696" s="296"/>
      <c r="I696" s="296"/>
      <c r="J696" s="296"/>
      <c r="K696" s="104">
        <f t="shared" si="40"/>
        <v>0</v>
      </c>
    </row>
    <row r="697" spans="1:11" ht="15.75" customHeight="1" x14ac:dyDescent="0.25">
      <c r="A697" s="1">
        <v>367</v>
      </c>
      <c r="B697" s="101" t="str">
        <f>IF('proje ve personel bilgileri'!A380&lt;&gt;0,('proje ve personel bilgileri'!A380)," ")</f>
        <v xml:space="preserve"> </v>
      </c>
      <c r="C697" s="105"/>
      <c r="D697" s="296"/>
      <c r="E697" s="296"/>
      <c r="F697" s="296"/>
      <c r="G697" s="296"/>
      <c r="H697" s="296"/>
      <c r="I697" s="296"/>
      <c r="J697" s="296"/>
      <c r="K697" s="104">
        <f t="shared" si="40"/>
        <v>0</v>
      </c>
    </row>
    <row r="698" spans="1:11" ht="15.75" customHeight="1" x14ac:dyDescent="0.25">
      <c r="A698" s="2">
        <v>368</v>
      </c>
      <c r="B698" s="101" t="str">
        <f>IF('proje ve personel bilgileri'!A381&lt;&gt;0,('proje ve personel bilgileri'!A381)," ")</f>
        <v xml:space="preserve"> </v>
      </c>
      <c r="C698" s="105"/>
      <c r="D698" s="296"/>
      <c r="E698" s="296"/>
      <c r="F698" s="296"/>
      <c r="G698" s="296"/>
      <c r="H698" s="296"/>
      <c r="I698" s="296"/>
      <c r="J698" s="296"/>
      <c r="K698" s="104">
        <f t="shared" si="40"/>
        <v>0</v>
      </c>
    </row>
    <row r="699" spans="1:11" ht="15.75" customHeight="1" x14ac:dyDescent="0.25">
      <c r="A699" s="1">
        <v>369</v>
      </c>
      <c r="B699" s="101" t="str">
        <f>IF('proje ve personel bilgileri'!A382&lt;&gt;0,('proje ve personel bilgileri'!A382)," ")</f>
        <v xml:space="preserve"> </v>
      </c>
      <c r="C699" s="105"/>
      <c r="D699" s="296"/>
      <c r="E699" s="296"/>
      <c r="F699" s="296"/>
      <c r="G699" s="296"/>
      <c r="H699" s="296"/>
      <c r="I699" s="296"/>
      <c r="J699" s="296"/>
      <c r="K699" s="104">
        <f t="shared" si="40"/>
        <v>0</v>
      </c>
    </row>
    <row r="700" spans="1:11" ht="15.75" customHeight="1" x14ac:dyDescent="0.25">
      <c r="A700" s="2">
        <v>370</v>
      </c>
      <c r="B700" s="101" t="str">
        <f>IF('proje ve personel bilgileri'!A383&lt;&gt;0,('proje ve personel bilgileri'!A383)," ")</f>
        <v xml:space="preserve"> </v>
      </c>
      <c r="C700" s="105"/>
      <c r="D700" s="296"/>
      <c r="E700" s="296"/>
      <c r="F700" s="296"/>
      <c r="G700" s="296"/>
      <c r="H700" s="296"/>
      <c r="I700" s="296"/>
      <c r="J700" s="296"/>
      <c r="K700" s="104">
        <f t="shared" si="40"/>
        <v>0</v>
      </c>
    </row>
    <row r="701" spans="1:11" ht="15.75" customHeight="1" x14ac:dyDescent="0.25">
      <c r="A701" s="1">
        <v>371</v>
      </c>
      <c r="B701" s="101" t="str">
        <f>IF('proje ve personel bilgileri'!A384&lt;&gt;0,('proje ve personel bilgileri'!A384)," ")</f>
        <v xml:space="preserve"> </v>
      </c>
      <c r="C701" s="105"/>
      <c r="D701" s="296"/>
      <c r="E701" s="296"/>
      <c r="F701" s="296"/>
      <c r="G701" s="296"/>
      <c r="H701" s="296"/>
      <c r="I701" s="296"/>
      <c r="J701" s="296"/>
      <c r="K701" s="104">
        <f t="shared" si="40"/>
        <v>0</v>
      </c>
    </row>
    <row r="702" spans="1:11" ht="15.75" customHeight="1" x14ac:dyDescent="0.25">
      <c r="A702" s="2">
        <v>372</v>
      </c>
      <c r="B702" s="101" t="str">
        <f>IF('proje ve personel bilgileri'!A385&lt;&gt;0,('proje ve personel bilgileri'!A385)," ")</f>
        <v xml:space="preserve"> </v>
      </c>
      <c r="C702" s="105"/>
      <c r="D702" s="296"/>
      <c r="E702" s="296"/>
      <c r="F702" s="296"/>
      <c r="G702" s="296"/>
      <c r="H702" s="296"/>
      <c r="I702" s="296"/>
      <c r="J702" s="296"/>
      <c r="K702" s="104">
        <f t="shared" si="40"/>
        <v>0</v>
      </c>
    </row>
    <row r="703" spans="1:11" ht="15.75" customHeight="1" x14ac:dyDescent="0.25">
      <c r="A703" s="1">
        <v>373</v>
      </c>
      <c r="B703" s="101" t="str">
        <f>IF('proje ve personel bilgileri'!A386&lt;&gt;0,('proje ve personel bilgileri'!A386)," ")</f>
        <v xml:space="preserve"> </v>
      </c>
      <c r="C703" s="105"/>
      <c r="D703" s="296"/>
      <c r="E703" s="296"/>
      <c r="F703" s="296"/>
      <c r="G703" s="296"/>
      <c r="H703" s="296"/>
      <c r="I703" s="296"/>
      <c r="J703" s="296"/>
      <c r="K703" s="104">
        <f t="shared" si="40"/>
        <v>0</v>
      </c>
    </row>
    <row r="704" spans="1:11" ht="15.75" customHeight="1" x14ac:dyDescent="0.25">
      <c r="A704" s="2">
        <v>374</v>
      </c>
      <c r="B704" s="101" t="str">
        <f>IF('proje ve personel bilgileri'!A387&lt;&gt;0,('proje ve personel bilgileri'!A387)," ")</f>
        <v xml:space="preserve"> </v>
      </c>
      <c r="C704" s="105"/>
      <c r="D704" s="296"/>
      <c r="E704" s="296"/>
      <c r="F704" s="296"/>
      <c r="G704" s="296"/>
      <c r="H704" s="296"/>
      <c r="I704" s="296"/>
      <c r="J704" s="296"/>
      <c r="K704" s="104">
        <f t="shared" si="40"/>
        <v>0</v>
      </c>
    </row>
    <row r="705" spans="1:11" ht="15.75" customHeight="1" x14ac:dyDescent="0.25">
      <c r="A705" s="1">
        <v>375</v>
      </c>
      <c r="B705" s="101" t="str">
        <f>IF('proje ve personel bilgileri'!A388&lt;&gt;0,('proje ve personel bilgileri'!A388)," ")</f>
        <v xml:space="preserve"> </v>
      </c>
      <c r="C705" s="105"/>
      <c r="D705" s="296"/>
      <c r="E705" s="296"/>
      <c r="F705" s="296"/>
      <c r="G705" s="296"/>
      <c r="H705" s="296"/>
      <c r="I705" s="296"/>
      <c r="J705" s="296"/>
      <c r="K705" s="104">
        <f t="shared" si="40"/>
        <v>0</v>
      </c>
    </row>
    <row r="706" spans="1:11" ht="15.75" customHeight="1" x14ac:dyDescent="0.25">
      <c r="A706" s="2">
        <v>376</v>
      </c>
      <c r="B706" s="101" t="str">
        <f>IF('proje ve personel bilgileri'!A389&lt;&gt;0,('proje ve personel bilgileri'!A389)," ")</f>
        <v xml:space="preserve"> </v>
      </c>
      <c r="C706" s="105"/>
      <c r="D706" s="296"/>
      <c r="E706" s="296"/>
      <c r="F706" s="296"/>
      <c r="G706" s="296"/>
      <c r="H706" s="296"/>
      <c r="I706" s="296"/>
      <c r="J706" s="296"/>
      <c r="K706" s="104">
        <f t="shared" si="40"/>
        <v>0</v>
      </c>
    </row>
    <row r="707" spans="1:11" ht="15.75" customHeight="1" x14ac:dyDescent="0.25">
      <c r="A707" s="1">
        <v>377</v>
      </c>
      <c r="B707" s="101" t="str">
        <f>IF('proje ve personel bilgileri'!A390&lt;&gt;0,('proje ve personel bilgileri'!A390)," ")</f>
        <v xml:space="preserve"> </v>
      </c>
      <c r="C707" s="105"/>
      <c r="D707" s="296"/>
      <c r="E707" s="296"/>
      <c r="F707" s="296"/>
      <c r="G707" s="296"/>
      <c r="H707" s="296"/>
      <c r="I707" s="296"/>
      <c r="J707" s="296"/>
      <c r="K707" s="104">
        <f t="shared" si="40"/>
        <v>0</v>
      </c>
    </row>
    <row r="708" spans="1:11" ht="15" customHeight="1" x14ac:dyDescent="0.25">
      <c r="A708" s="2">
        <v>378</v>
      </c>
      <c r="B708" s="101" t="str">
        <f>IF('proje ve personel bilgileri'!A391&lt;&gt;0,('proje ve personel bilgileri'!A391)," ")</f>
        <v xml:space="preserve"> </v>
      </c>
      <c r="C708" s="105"/>
      <c r="D708" s="296"/>
      <c r="E708" s="296"/>
      <c r="F708" s="296"/>
      <c r="G708" s="296"/>
      <c r="H708" s="296"/>
      <c r="I708" s="296"/>
      <c r="J708" s="296"/>
      <c r="K708" s="104">
        <f t="shared" si="40"/>
        <v>0</v>
      </c>
    </row>
    <row r="709" spans="1:11" ht="15.75" customHeight="1" x14ac:dyDescent="0.25">
      <c r="A709" s="341" t="s">
        <v>99</v>
      </c>
      <c r="B709" s="342"/>
      <c r="C709" s="7" t="str">
        <f t="shared" ref="C709:J709" si="41">IF($K$28&lt;&gt;0,SUM(C691:C708)," ")</f>
        <v xml:space="preserve"> </v>
      </c>
      <c r="D709" s="8" t="str">
        <f t="shared" si="41"/>
        <v xml:space="preserve"> </v>
      </c>
      <c r="E709" s="8" t="str">
        <f t="shared" si="41"/>
        <v xml:space="preserve"> </v>
      </c>
      <c r="F709" s="8" t="str">
        <f t="shared" si="41"/>
        <v xml:space="preserve"> </v>
      </c>
      <c r="G709" s="8" t="str">
        <f t="shared" si="41"/>
        <v xml:space="preserve"> </v>
      </c>
      <c r="H709" s="8" t="str">
        <f t="shared" si="41"/>
        <v xml:space="preserve"> </v>
      </c>
      <c r="I709" s="8" t="str">
        <f t="shared" si="41"/>
        <v xml:space="preserve"> </v>
      </c>
      <c r="J709" s="8" t="str">
        <f t="shared" si="41"/>
        <v xml:space="preserve"> </v>
      </c>
      <c r="K709" s="9">
        <f>SUM(K691:K708)+K675</f>
        <v>0</v>
      </c>
    </row>
    <row r="710" spans="1:11" ht="15" customHeight="1" x14ac:dyDescent="0.25">
      <c r="A710" s="300"/>
    </row>
    <row r="711" spans="1:11" ht="25.5" customHeight="1" x14ac:dyDescent="0.25">
      <c r="A711" s="332" t="s">
        <v>100</v>
      </c>
      <c r="B711" s="332"/>
      <c r="C711" s="332"/>
      <c r="D711" s="332"/>
      <c r="E711" s="332"/>
      <c r="F711" s="332"/>
      <c r="G711" s="332"/>
      <c r="H711" s="332"/>
      <c r="I711" s="332"/>
      <c r="J711" s="332"/>
      <c r="K711" s="332"/>
    </row>
    <row r="712" spans="1:11" ht="15" customHeight="1" x14ac:dyDescent="0.25">
      <c r="A712" s="51"/>
    </row>
    <row r="713" spans="1:11" ht="15" customHeight="1" x14ac:dyDescent="0.25">
      <c r="A713" s="298" t="s">
        <v>101</v>
      </c>
    </row>
    <row r="714" spans="1:11" ht="15" customHeight="1" x14ac:dyDescent="0.25">
      <c r="C714" s="298" t="s">
        <v>102</v>
      </c>
      <c r="E714" s="298" t="s">
        <v>103</v>
      </c>
    </row>
    <row r="716" spans="1:11" ht="15.75" customHeight="1" x14ac:dyDescent="0.25">
      <c r="A716" s="348" t="s">
        <v>85</v>
      </c>
      <c r="B716" s="348"/>
      <c r="C716" s="348"/>
      <c r="D716" s="348"/>
      <c r="E716" s="348"/>
      <c r="F716" s="348"/>
      <c r="G716" s="348"/>
      <c r="H716" s="348"/>
      <c r="I716" s="348"/>
      <c r="J716" s="348"/>
      <c r="K716" s="348"/>
    </row>
    <row r="717" spans="1:11" ht="15" customHeight="1" x14ac:dyDescent="0.25">
      <c r="A717" s="70"/>
      <c r="B717" s="70"/>
      <c r="C717" s="70"/>
      <c r="D717" s="70"/>
      <c r="E717" s="70"/>
      <c r="F717" s="78">
        <f>'proje ve personel bilgileri'!$B$5</f>
        <v>0</v>
      </c>
      <c r="G717" s="72">
        <f>IF('proje ve personel bilgileri'!$B$6=1,"/ Mart ayına aittir.",(IF('proje ve personel bilgileri'!$B$6=2,"/ Eylül ayına aittir.",0)))</f>
        <v>0</v>
      </c>
      <c r="H717" s="70"/>
      <c r="I717" s="70"/>
      <c r="J717" s="70"/>
      <c r="K717" s="70"/>
    </row>
    <row r="718" spans="1:11" ht="18.75" customHeight="1" x14ac:dyDescent="0.25">
      <c r="K718" s="4" t="s">
        <v>86</v>
      </c>
    </row>
    <row r="719" spans="1:11" ht="15.75" customHeight="1" x14ac:dyDescent="0.25">
      <c r="A719" s="349" t="s">
        <v>2</v>
      </c>
      <c r="B719" s="350"/>
      <c r="C719" s="351">
        <f>'proje ve personel bilgileri'!$B$2</f>
        <v>0</v>
      </c>
      <c r="D719" s="352"/>
      <c r="E719" s="352"/>
      <c r="F719" s="352"/>
      <c r="G719" s="352"/>
      <c r="H719" s="352"/>
      <c r="I719" s="352"/>
      <c r="J719" s="352"/>
      <c r="K719" s="353"/>
    </row>
    <row r="720" spans="1:11" ht="15.75" customHeight="1" x14ac:dyDescent="0.25">
      <c r="A720" s="354" t="s">
        <v>4</v>
      </c>
      <c r="B720" s="355"/>
      <c r="C720" s="356">
        <f>'proje ve personel bilgileri'!$B$3</f>
        <v>0</v>
      </c>
      <c r="D720" s="357"/>
      <c r="E720" s="357"/>
      <c r="F720" s="357"/>
      <c r="G720" s="357"/>
      <c r="H720" s="357"/>
      <c r="I720" s="357"/>
      <c r="J720" s="357"/>
      <c r="K720" s="358"/>
    </row>
    <row r="721" spans="1:11" ht="15" customHeight="1" x14ac:dyDescent="0.25">
      <c r="A721" s="343" t="s">
        <v>87</v>
      </c>
      <c r="B721" s="343" t="s">
        <v>15</v>
      </c>
      <c r="C721" s="343" t="s">
        <v>88</v>
      </c>
      <c r="D721" s="344" t="s">
        <v>89</v>
      </c>
      <c r="E721" s="346"/>
      <c r="F721" s="347"/>
      <c r="G721" s="343" t="s">
        <v>90</v>
      </c>
      <c r="H721" s="333" t="s">
        <v>91</v>
      </c>
      <c r="I721" s="333" t="s">
        <v>92</v>
      </c>
      <c r="J721" s="333" t="s">
        <v>93</v>
      </c>
      <c r="K721" s="336" t="s">
        <v>94</v>
      </c>
    </row>
    <row r="722" spans="1:11" ht="20.25" customHeight="1" x14ac:dyDescent="0.25">
      <c r="A722" s="338"/>
      <c r="B722" s="338"/>
      <c r="C722" s="338"/>
      <c r="D722" s="345"/>
      <c r="E722" s="339" t="s">
        <v>95</v>
      </c>
      <c r="F722" s="340"/>
      <c r="G722" s="338"/>
      <c r="H722" s="334"/>
      <c r="I722" s="334"/>
      <c r="J722" s="334"/>
      <c r="K722" s="337"/>
    </row>
    <row r="723" spans="1:11" ht="60.75" customHeight="1" x14ac:dyDescent="0.25">
      <c r="A723" s="338"/>
      <c r="B723" s="338"/>
      <c r="C723" s="338"/>
      <c r="D723" s="345"/>
      <c r="E723" s="5" t="s">
        <v>107</v>
      </c>
      <c r="F723" s="5" t="s">
        <v>97</v>
      </c>
      <c r="G723" s="338"/>
      <c r="H723" s="334"/>
      <c r="I723" s="335"/>
      <c r="J723" s="335"/>
      <c r="K723" s="338"/>
    </row>
    <row r="724" spans="1:11" ht="15.75" customHeight="1" x14ac:dyDescent="0.25">
      <c r="A724" s="338"/>
      <c r="B724" s="338"/>
      <c r="C724" s="338"/>
      <c r="D724" s="345"/>
      <c r="E724" s="6" t="s">
        <v>98</v>
      </c>
      <c r="F724" s="6" t="s">
        <v>98</v>
      </c>
      <c r="G724" s="294" t="s">
        <v>98</v>
      </c>
      <c r="H724" s="294" t="s">
        <v>98</v>
      </c>
      <c r="I724" s="297" t="s">
        <v>98</v>
      </c>
      <c r="J724" s="6" t="s">
        <v>98</v>
      </c>
      <c r="K724" s="338"/>
    </row>
    <row r="725" spans="1:11" ht="15.75" customHeight="1" x14ac:dyDescent="0.25">
      <c r="A725" s="1">
        <v>379</v>
      </c>
      <c r="B725" s="101" t="str">
        <f>IF('proje ve personel bilgileri'!A392&lt;&gt;0,('proje ve personel bilgileri'!A392)," ")</f>
        <v xml:space="preserve"> </v>
      </c>
      <c r="C725" s="102"/>
      <c r="D725" s="103"/>
      <c r="E725" s="103"/>
      <c r="F725" s="103"/>
      <c r="G725" s="103"/>
      <c r="H725" s="103"/>
      <c r="I725" s="103"/>
      <c r="J725" s="103"/>
      <c r="K725" s="104">
        <f t="shared" ref="K725:K742" si="42">IF(D725&lt;&gt;0,SUM(D725+E725+F725+G725-H725-I725-J725),0)</f>
        <v>0</v>
      </c>
    </row>
    <row r="726" spans="1:11" ht="15.75" customHeight="1" x14ac:dyDescent="0.25">
      <c r="A726" s="2">
        <v>380</v>
      </c>
      <c r="B726" s="101" t="str">
        <f>IF('proje ve personel bilgileri'!A393&lt;&gt;0,('proje ve personel bilgileri'!A393)," ")</f>
        <v xml:space="preserve"> </v>
      </c>
      <c r="C726" s="105"/>
      <c r="D726" s="296"/>
      <c r="E726" s="296"/>
      <c r="F726" s="296"/>
      <c r="G726" s="296"/>
      <c r="H726" s="296"/>
      <c r="I726" s="296"/>
      <c r="J726" s="296"/>
      <c r="K726" s="104">
        <f t="shared" si="42"/>
        <v>0</v>
      </c>
    </row>
    <row r="727" spans="1:11" ht="15.75" customHeight="1" x14ac:dyDescent="0.25">
      <c r="A727" s="1">
        <v>381</v>
      </c>
      <c r="B727" s="101" t="str">
        <f>IF('proje ve personel bilgileri'!A394&lt;&gt;0,('proje ve personel bilgileri'!A394)," ")</f>
        <v xml:space="preserve"> </v>
      </c>
      <c r="C727" s="105"/>
      <c r="D727" s="296"/>
      <c r="E727" s="296"/>
      <c r="F727" s="296"/>
      <c r="G727" s="296"/>
      <c r="H727" s="296"/>
      <c r="I727" s="296"/>
      <c r="J727" s="296"/>
      <c r="K727" s="104">
        <f t="shared" si="42"/>
        <v>0</v>
      </c>
    </row>
    <row r="728" spans="1:11" ht="15.75" customHeight="1" x14ac:dyDescent="0.25">
      <c r="A728" s="2">
        <v>382</v>
      </c>
      <c r="B728" s="101" t="str">
        <f>IF('proje ve personel bilgileri'!A395&lt;&gt;0,('proje ve personel bilgileri'!A395)," ")</f>
        <v xml:space="preserve"> </v>
      </c>
      <c r="C728" s="105"/>
      <c r="D728" s="296"/>
      <c r="E728" s="296"/>
      <c r="F728" s="296"/>
      <c r="G728" s="296"/>
      <c r="H728" s="296"/>
      <c r="I728" s="296"/>
      <c r="J728" s="296"/>
      <c r="K728" s="104">
        <f t="shared" si="42"/>
        <v>0</v>
      </c>
    </row>
    <row r="729" spans="1:11" ht="15.75" customHeight="1" x14ac:dyDescent="0.25">
      <c r="A729" s="1">
        <v>383</v>
      </c>
      <c r="B729" s="101" t="str">
        <f>IF('proje ve personel bilgileri'!A396&lt;&gt;0,('proje ve personel bilgileri'!A396)," ")</f>
        <v xml:space="preserve"> </v>
      </c>
      <c r="C729" s="105"/>
      <c r="D729" s="296"/>
      <c r="E729" s="296"/>
      <c r="F729" s="296"/>
      <c r="G729" s="296"/>
      <c r="H729" s="296"/>
      <c r="I729" s="296"/>
      <c r="J729" s="296"/>
      <c r="K729" s="104">
        <f t="shared" si="42"/>
        <v>0</v>
      </c>
    </row>
    <row r="730" spans="1:11" ht="15.75" customHeight="1" x14ac:dyDescent="0.25">
      <c r="A730" s="2">
        <v>384</v>
      </c>
      <c r="B730" s="101" t="str">
        <f>IF('proje ve personel bilgileri'!A397&lt;&gt;0,('proje ve personel bilgileri'!A397)," ")</f>
        <v xml:space="preserve"> </v>
      </c>
      <c r="C730" s="105"/>
      <c r="D730" s="296"/>
      <c r="E730" s="296"/>
      <c r="F730" s="296"/>
      <c r="G730" s="296"/>
      <c r="H730" s="296"/>
      <c r="I730" s="296"/>
      <c r="J730" s="296"/>
      <c r="K730" s="104">
        <f t="shared" si="42"/>
        <v>0</v>
      </c>
    </row>
    <row r="731" spans="1:11" ht="15.75" customHeight="1" x14ac:dyDescent="0.25">
      <c r="A731" s="1">
        <v>385</v>
      </c>
      <c r="B731" s="101" t="str">
        <f>IF('proje ve personel bilgileri'!A398&lt;&gt;0,('proje ve personel bilgileri'!A398)," ")</f>
        <v xml:space="preserve"> </v>
      </c>
      <c r="C731" s="105"/>
      <c r="D731" s="296"/>
      <c r="E731" s="296"/>
      <c r="F731" s="296"/>
      <c r="G731" s="296"/>
      <c r="H731" s="296"/>
      <c r="I731" s="296"/>
      <c r="J731" s="296"/>
      <c r="K731" s="104">
        <f t="shared" si="42"/>
        <v>0</v>
      </c>
    </row>
    <row r="732" spans="1:11" ht="15.75" customHeight="1" x14ac:dyDescent="0.25">
      <c r="A732" s="2">
        <v>386</v>
      </c>
      <c r="B732" s="101" t="str">
        <f>IF('proje ve personel bilgileri'!A399&lt;&gt;0,('proje ve personel bilgileri'!A399)," ")</f>
        <v xml:space="preserve"> </v>
      </c>
      <c r="C732" s="105"/>
      <c r="D732" s="296"/>
      <c r="E732" s="296"/>
      <c r="F732" s="296"/>
      <c r="G732" s="296"/>
      <c r="H732" s="296"/>
      <c r="I732" s="296"/>
      <c r="J732" s="296"/>
      <c r="K732" s="104">
        <f t="shared" si="42"/>
        <v>0</v>
      </c>
    </row>
    <row r="733" spans="1:11" ht="15.75" customHeight="1" x14ac:dyDescent="0.25">
      <c r="A733" s="1">
        <v>387</v>
      </c>
      <c r="B733" s="101" t="str">
        <f>IF('proje ve personel bilgileri'!A400&lt;&gt;0,('proje ve personel bilgileri'!A400)," ")</f>
        <v xml:space="preserve"> </v>
      </c>
      <c r="C733" s="105"/>
      <c r="D733" s="296"/>
      <c r="E733" s="296"/>
      <c r="F733" s="296"/>
      <c r="G733" s="296"/>
      <c r="H733" s="296"/>
      <c r="I733" s="296"/>
      <c r="J733" s="296"/>
      <c r="K733" s="104">
        <f t="shared" si="42"/>
        <v>0</v>
      </c>
    </row>
    <row r="734" spans="1:11" ht="15.75" customHeight="1" x14ac:dyDescent="0.25">
      <c r="A734" s="2">
        <v>388</v>
      </c>
      <c r="B734" s="101" t="str">
        <f>IF('proje ve personel bilgileri'!A401&lt;&gt;0,('proje ve personel bilgileri'!A401)," ")</f>
        <v xml:space="preserve"> </v>
      </c>
      <c r="C734" s="105"/>
      <c r="D734" s="296"/>
      <c r="E734" s="296"/>
      <c r="F734" s="296"/>
      <c r="G734" s="296"/>
      <c r="H734" s="296"/>
      <c r="I734" s="296"/>
      <c r="J734" s="296"/>
      <c r="K734" s="104">
        <f t="shared" si="42"/>
        <v>0</v>
      </c>
    </row>
    <row r="735" spans="1:11" ht="15.75" customHeight="1" x14ac:dyDescent="0.25">
      <c r="A735" s="1">
        <v>389</v>
      </c>
      <c r="B735" s="101" t="str">
        <f>IF('proje ve personel bilgileri'!A402&lt;&gt;0,('proje ve personel bilgileri'!A402)," ")</f>
        <v xml:space="preserve"> </v>
      </c>
      <c r="C735" s="105"/>
      <c r="D735" s="296"/>
      <c r="E735" s="296"/>
      <c r="F735" s="296"/>
      <c r="G735" s="296"/>
      <c r="H735" s="296"/>
      <c r="I735" s="296"/>
      <c r="J735" s="296"/>
      <c r="K735" s="104">
        <f t="shared" si="42"/>
        <v>0</v>
      </c>
    </row>
    <row r="736" spans="1:11" ht="15.75" customHeight="1" x14ac:dyDescent="0.25">
      <c r="A736" s="2">
        <v>390</v>
      </c>
      <c r="B736" s="101" t="str">
        <f>IF('proje ve personel bilgileri'!A403&lt;&gt;0,('proje ve personel bilgileri'!A403)," ")</f>
        <v xml:space="preserve"> </v>
      </c>
      <c r="C736" s="105"/>
      <c r="D736" s="296"/>
      <c r="E736" s="296"/>
      <c r="F736" s="296"/>
      <c r="G736" s="296"/>
      <c r="H736" s="296"/>
      <c r="I736" s="296"/>
      <c r="J736" s="296"/>
      <c r="K736" s="104">
        <f t="shared" si="42"/>
        <v>0</v>
      </c>
    </row>
    <row r="737" spans="1:11" ht="15.75" customHeight="1" x14ac:dyDescent="0.25">
      <c r="A737" s="1">
        <v>391</v>
      </c>
      <c r="B737" s="101" t="str">
        <f>IF('proje ve personel bilgileri'!A404&lt;&gt;0,('proje ve personel bilgileri'!A404)," ")</f>
        <v xml:space="preserve"> </v>
      </c>
      <c r="C737" s="105"/>
      <c r="D737" s="296"/>
      <c r="E737" s="296"/>
      <c r="F737" s="296"/>
      <c r="G737" s="296"/>
      <c r="H737" s="296"/>
      <c r="I737" s="296"/>
      <c r="J737" s="296"/>
      <c r="K737" s="104">
        <f t="shared" si="42"/>
        <v>0</v>
      </c>
    </row>
    <row r="738" spans="1:11" ht="15.75" customHeight="1" x14ac:dyDescent="0.25">
      <c r="A738" s="2">
        <v>392</v>
      </c>
      <c r="B738" s="101" t="str">
        <f>IF('proje ve personel bilgileri'!A405&lt;&gt;0,('proje ve personel bilgileri'!A405)," ")</f>
        <v xml:space="preserve"> </v>
      </c>
      <c r="C738" s="105"/>
      <c r="D738" s="296"/>
      <c r="E738" s="296"/>
      <c r="F738" s="296"/>
      <c r="G738" s="296"/>
      <c r="H738" s="296"/>
      <c r="I738" s="296"/>
      <c r="J738" s="296"/>
      <c r="K738" s="104">
        <f t="shared" si="42"/>
        <v>0</v>
      </c>
    </row>
    <row r="739" spans="1:11" ht="15.75" customHeight="1" x14ac:dyDescent="0.25">
      <c r="A739" s="1">
        <v>393</v>
      </c>
      <c r="B739" s="101" t="str">
        <f>IF('proje ve personel bilgileri'!A406&lt;&gt;0,('proje ve personel bilgileri'!A406)," ")</f>
        <v xml:space="preserve"> </v>
      </c>
      <c r="C739" s="105"/>
      <c r="D739" s="296"/>
      <c r="E739" s="296"/>
      <c r="F739" s="296"/>
      <c r="G739" s="296"/>
      <c r="H739" s="296"/>
      <c r="I739" s="296"/>
      <c r="J739" s="296"/>
      <c r="K739" s="104">
        <f t="shared" si="42"/>
        <v>0</v>
      </c>
    </row>
    <row r="740" spans="1:11" ht="15.75" customHeight="1" x14ac:dyDescent="0.25">
      <c r="A740" s="2">
        <v>394</v>
      </c>
      <c r="B740" s="101" t="str">
        <f>IF('proje ve personel bilgileri'!A407&lt;&gt;0,('proje ve personel bilgileri'!A407)," ")</f>
        <v xml:space="preserve"> </v>
      </c>
      <c r="C740" s="105"/>
      <c r="D740" s="296"/>
      <c r="E740" s="296"/>
      <c r="F740" s="296"/>
      <c r="G740" s="296"/>
      <c r="H740" s="296"/>
      <c r="I740" s="296"/>
      <c r="J740" s="296"/>
      <c r="K740" s="104">
        <f t="shared" si="42"/>
        <v>0</v>
      </c>
    </row>
    <row r="741" spans="1:11" ht="15.75" customHeight="1" x14ac:dyDescent="0.25">
      <c r="A741" s="1">
        <v>395</v>
      </c>
      <c r="B741" s="101" t="str">
        <f>IF('proje ve personel bilgileri'!A408&lt;&gt;0,('proje ve personel bilgileri'!A408)," ")</f>
        <v xml:space="preserve"> </v>
      </c>
      <c r="C741" s="105"/>
      <c r="D741" s="296"/>
      <c r="E741" s="296"/>
      <c r="F741" s="296"/>
      <c r="G741" s="296"/>
      <c r="H741" s="296"/>
      <c r="I741" s="296"/>
      <c r="J741" s="296"/>
      <c r="K741" s="104">
        <f t="shared" si="42"/>
        <v>0</v>
      </c>
    </row>
    <row r="742" spans="1:11" ht="15" customHeight="1" x14ac:dyDescent="0.25">
      <c r="A742" s="2">
        <v>396</v>
      </c>
      <c r="B742" s="101" t="str">
        <f>IF('proje ve personel bilgileri'!A409&lt;&gt;0,('proje ve personel bilgileri'!A409)," ")</f>
        <v xml:space="preserve"> </v>
      </c>
      <c r="C742" s="105"/>
      <c r="D742" s="296"/>
      <c r="E742" s="296"/>
      <c r="F742" s="296"/>
      <c r="G742" s="296"/>
      <c r="H742" s="296"/>
      <c r="I742" s="296"/>
      <c r="J742" s="296"/>
      <c r="K742" s="104">
        <f t="shared" si="42"/>
        <v>0</v>
      </c>
    </row>
    <row r="743" spans="1:11" ht="15.75" customHeight="1" x14ac:dyDescent="0.25">
      <c r="A743" s="341" t="s">
        <v>99</v>
      </c>
      <c r="B743" s="342"/>
      <c r="C743" s="7" t="str">
        <f t="shared" ref="C743:J743" si="43">IF($K$28&lt;&gt;0,SUM(C725:C742)," ")</f>
        <v xml:space="preserve"> </v>
      </c>
      <c r="D743" s="8" t="str">
        <f t="shared" si="43"/>
        <v xml:space="preserve"> </v>
      </c>
      <c r="E743" s="8" t="str">
        <f t="shared" si="43"/>
        <v xml:space="preserve"> </v>
      </c>
      <c r="F743" s="8" t="str">
        <f t="shared" si="43"/>
        <v xml:space="preserve"> </v>
      </c>
      <c r="G743" s="8" t="str">
        <f t="shared" si="43"/>
        <v xml:space="preserve"> </v>
      </c>
      <c r="H743" s="8" t="str">
        <f t="shared" si="43"/>
        <v xml:space="preserve"> </v>
      </c>
      <c r="I743" s="8" t="str">
        <f t="shared" si="43"/>
        <v xml:space="preserve"> </v>
      </c>
      <c r="J743" s="8" t="str">
        <f t="shared" si="43"/>
        <v xml:space="preserve"> </v>
      </c>
      <c r="K743" s="9">
        <f>SUM(K725:K742)+K709</f>
        <v>0</v>
      </c>
    </row>
    <row r="744" spans="1:11" ht="15" customHeight="1" x14ac:dyDescent="0.25">
      <c r="A744" s="300"/>
    </row>
    <row r="745" spans="1:11" ht="25.5" customHeight="1" x14ac:dyDescent="0.25">
      <c r="A745" s="332" t="s">
        <v>100</v>
      </c>
      <c r="B745" s="332"/>
      <c r="C745" s="332"/>
      <c r="D745" s="332"/>
      <c r="E745" s="332"/>
      <c r="F745" s="332"/>
      <c r="G745" s="332"/>
      <c r="H745" s="332"/>
      <c r="I745" s="332"/>
      <c r="J745" s="332"/>
      <c r="K745" s="332"/>
    </row>
    <row r="746" spans="1:11" ht="15" customHeight="1" x14ac:dyDescent="0.25">
      <c r="A746" s="51"/>
    </row>
    <row r="747" spans="1:11" ht="15" customHeight="1" x14ac:dyDescent="0.25">
      <c r="A747" s="298" t="s">
        <v>101</v>
      </c>
    </row>
    <row r="748" spans="1:11" ht="15" customHeight="1" x14ac:dyDescent="0.25">
      <c r="C748" s="298" t="s">
        <v>102</v>
      </c>
      <c r="E748" s="298" t="s">
        <v>103</v>
      </c>
    </row>
    <row r="750" spans="1:11" ht="15.75" customHeight="1" x14ac:dyDescent="0.25">
      <c r="A750" s="348" t="s">
        <v>85</v>
      </c>
      <c r="B750" s="348"/>
      <c r="C750" s="348"/>
      <c r="D750" s="348"/>
      <c r="E750" s="348"/>
      <c r="F750" s="348"/>
      <c r="G750" s="348"/>
      <c r="H750" s="348"/>
      <c r="I750" s="348"/>
      <c r="J750" s="348"/>
      <c r="K750" s="348"/>
    </row>
    <row r="751" spans="1:11" ht="15" customHeight="1" x14ac:dyDescent="0.25">
      <c r="A751" s="70"/>
      <c r="B751" s="70"/>
      <c r="C751" s="70"/>
      <c r="D751" s="70"/>
      <c r="E751" s="70"/>
      <c r="F751" s="78">
        <f>'proje ve personel bilgileri'!$B$5</f>
        <v>0</v>
      </c>
      <c r="G751" s="72">
        <f>IF('proje ve personel bilgileri'!$B$6=1,"/ Mart ayına aittir.",(IF('proje ve personel bilgileri'!$B$6=2,"/ Eylül ayına aittir.",0)))</f>
        <v>0</v>
      </c>
      <c r="H751" s="70"/>
      <c r="I751" s="70"/>
      <c r="J751" s="70"/>
      <c r="K751" s="70"/>
    </row>
    <row r="752" spans="1:11" ht="18.75" customHeight="1" x14ac:dyDescent="0.25">
      <c r="K752" s="4" t="s">
        <v>86</v>
      </c>
    </row>
    <row r="753" spans="1:11" ht="15.75" customHeight="1" x14ac:dyDescent="0.25">
      <c r="A753" s="349" t="s">
        <v>2</v>
      </c>
      <c r="B753" s="350"/>
      <c r="C753" s="351">
        <f>'proje ve personel bilgileri'!$B$2</f>
        <v>0</v>
      </c>
      <c r="D753" s="352"/>
      <c r="E753" s="352"/>
      <c r="F753" s="352"/>
      <c r="G753" s="352"/>
      <c r="H753" s="352"/>
      <c r="I753" s="352"/>
      <c r="J753" s="352"/>
      <c r="K753" s="353"/>
    </row>
    <row r="754" spans="1:11" ht="15.75" customHeight="1" x14ac:dyDescent="0.25">
      <c r="A754" s="354" t="s">
        <v>4</v>
      </c>
      <c r="B754" s="355"/>
      <c r="C754" s="356">
        <f>'proje ve personel bilgileri'!$B$3</f>
        <v>0</v>
      </c>
      <c r="D754" s="357"/>
      <c r="E754" s="357"/>
      <c r="F754" s="357"/>
      <c r="G754" s="357"/>
      <c r="H754" s="357"/>
      <c r="I754" s="357"/>
      <c r="J754" s="357"/>
      <c r="K754" s="358"/>
    </row>
    <row r="755" spans="1:11" ht="15" customHeight="1" x14ac:dyDescent="0.25">
      <c r="A755" s="343" t="s">
        <v>87</v>
      </c>
      <c r="B755" s="343" t="s">
        <v>15</v>
      </c>
      <c r="C755" s="343" t="s">
        <v>88</v>
      </c>
      <c r="D755" s="344" t="s">
        <v>89</v>
      </c>
      <c r="E755" s="346"/>
      <c r="F755" s="347"/>
      <c r="G755" s="343" t="s">
        <v>90</v>
      </c>
      <c r="H755" s="333" t="s">
        <v>91</v>
      </c>
      <c r="I755" s="333" t="s">
        <v>92</v>
      </c>
      <c r="J755" s="333" t="s">
        <v>93</v>
      </c>
      <c r="K755" s="336" t="s">
        <v>94</v>
      </c>
    </row>
    <row r="756" spans="1:11" ht="20.25" customHeight="1" x14ac:dyDescent="0.25">
      <c r="A756" s="338"/>
      <c r="B756" s="338"/>
      <c r="C756" s="338"/>
      <c r="D756" s="345"/>
      <c r="E756" s="339" t="s">
        <v>95</v>
      </c>
      <c r="F756" s="340"/>
      <c r="G756" s="338"/>
      <c r="H756" s="334"/>
      <c r="I756" s="334"/>
      <c r="J756" s="334"/>
      <c r="K756" s="337"/>
    </row>
    <row r="757" spans="1:11" ht="60.75" customHeight="1" x14ac:dyDescent="0.25">
      <c r="A757" s="338"/>
      <c r="B757" s="338"/>
      <c r="C757" s="338"/>
      <c r="D757" s="345"/>
      <c r="E757" s="5" t="s">
        <v>107</v>
      </c>
      <c r="F757" s="5" t="s">
        <v>97</v>
      </c>
      <c r="G757" s="338"/>
      <c r="H757" s="334"/>
      <c r="I757" s="335"/>
      <c r="J757" s="335"/>
      <c r="K757" s="338"/>
    </row>
    <row r="758" spans="1:11" ht="15.75" customHeight="1" x14ac:dyDescent="0.25">
      <c r="A758" s="338"/>
      <c r="B758" s="338"/>
      <c r="C758" s="338"/>
      <c r="D758" s="345"/>
      <c r="E758" s="6" t="s">
        <v>98</v>
      </c>
      <c r="F758" s="6" t="s">
        <v>98</v>
      </c>
      <c r="G758" s="294" t="s">
        <v>98</v>
      </c>
      <c r="H758" s="294" t="s">
        <v>98</v>
      </c>
      <c r="I758" s="297" t="s">
        <v>98</v>
      </c>
      <c r="J758" s="6" t="s">
        <v>98</v>
      </c>
      <c r="K758" s="338"/>
    </row>
    <row r="759" spans="1:11" ht="15.75" customHeight="1" x14ac:dyDescent="0.25">
      <c r="A759" s="1">
        <v>397</v>
      </c>
      <c r="B759" s="101" t="str">
        <f>IF('proje ve personel bilgileri'!A410&lt;&gt;0,('proje ve personel bilgileri'!A410)," ")</f>
        <v xml:space="preserve"> </v>
      </c>
      <c r="C759" s="102"/>
      <c r="D759" s="103"/>
      <c r="E759" s="103"/>
      <c r="F759" s="103"/>
      <c r="G759" s="103"/>
      <c r="H759" s="103"/>
      <c r="I759" s="103"/>
      <c r="J759" s="103"/>
      <c r="K759" s="104">
        <f t="shared" ref="K759:K776" si="44">IF(D759&lt;&gt;0,SUM(D759+E759+F759+G759-H759-I759-J759),0)</f>
        <v>0</v>
      </c>
    </row>
    <row r="760" spans="1:11" ht="15.75" customHeight="1" x14ac:dyDescent="0.25">
      <c r="A760" s="2">
        <v>398</v>
      </c>
      <c r="B760" s="101" t="str">
        <f>IF('proje ve personel bilgileri'!A411&lt;&gt;0,('proje ve personel bilgileri'!A411)," ")</f>
        <v xml:space="preserve"> </v>
      </c>
      <c r="C760" s="105"/>
      <c r="D760" s="296"/>
      <c r="E760" s="296"/>
      <c r="F760" s="296"/>
      <c r="G760" s="296"/>
      <c r="H760" s="296"/>
      <c r="I760" s="296"/>
      <c r="J760" s="296"/>
      <c r="K760" s="104">
        <f t="shared" si="44"/>
        <v>0</v>
      </c>
    </row>
    <row r="761" spans="1:11" ht="15.75" customHeight="1" x14ac:dyDescent="0.25">
      <c r="A761" s="1">
        <v>399</v>
      </c>
      <c r="B761" s="101" t="str">
        <f>IF('proje ve personel bilgileri'!A412&lt;&gt;0,('proje ve personel bilgileri'!A412)," ")</f>
        <v xml:space="preserve"> </v>
      </c>
      <c r="C761" s="105"/>
      <c r="D761" s="296"/>
      <c r="E761" s="296"/>
      <c r="F761" s="296"/>
      <c r="G761" s="296"/>
      <c r="H761" s="296"/>
      <c r="I761" s="296"/>
      <c r="J761" s="296"/>
      <c r="K761" s="104">
        <f t="shared" si="44"/>
        <v>0</v>
      </c>
    </row>
    <row r="762" spans="1:11" ht="15.75" customHeight="1" x14ac:dyDescent="0.25">
      <c r="A762" s="2">
        <v>400</v>
      </c>
      <c r="B762" s="101" t="str">
        <f>IF('proje ve personel bilgileri'!A413&lt;&gt;0,('proje ve personel bilgileri'!A413)," ")</f>
        <v xml:space="preserve"> </v>
      </c>
      <c r="C762" s="105"/>
      <c r="D762" s="296"/>
      <c r="E762" s="296"/>
      <c r="F762" s="296"/>
      <c r="G762" s="296"/>
      <c r="H762" s="296"/>
      <c r="I762" s="296"/>
      <c r="J762" s="296"/>
      <c r="K762" s="104">
        <f t="shared" si="44"/>
        <v>0</v>
      </c>
    </row>
    <row r="763" spans="1:11" ht="15.75" customHeight="1" x14ac:dyDescent="0.25">
      <c r="A763" s="1">
        <v>401</v>
      </c>
      <c r="B763" s="101" t="str">
        <f>IF('proje ve personel bilgileri'!A414&lt;&gt;0,('proje ve personel bilgileri'!A414)," ")</f>
        <v xml:space="preserve"> </v>
      </c>
      <c r="C763" s="105"/>
      <c r="D763" s="296"/>
      <c r="E763" s="296"/>
      <c r="F763" s="296"/>
      <c r="G763" s="296"/>
      <c r="H763" s="296"/>
      <c r="I763" s="296"/>
      <c r="J763" s="296"/>
      <c r="K763" s="104">
        <f t="shared" si="44"/>
        <v>0</v>
      </c>
    </row>
    <row r="764" spans="1:11" ht="15.75" customHeight="1" x14ac:dyDescent="0.25">
      <c r="A764" s="2">
        <v>402</v>
      </c>
      <c r="B764" s="101" t="str">
        <f>IF('proje ve personel bilgileri'!A415&lt;&gt;0,('proje ve personel bilgileri'!A415)," ")</f>
        <v xml:space="preserve"> </v>
      </c>
      <c r="C764" s="105"/>
      <c r="D764" s="296"/>
      <c r="E764" s="296"/>
      <c r="F764" s="296"/>
      <c r="G764" s="296"/>
      <c r="H764" s="296"/>
      <c r="I764" s="296"/>
      <c r="J764" s="296"/>
      <c r="K764" s="104">
        <f t="shared" si="44"/>
        <v>0</v>
      </c>
    </row>
    <row r="765" spans="1:11" ht="15.75" customHeight="1" x14ac:dyDescent="0.25">
      <c r="A765" s="1">
        <v>403</v>
      </c>
      <c r="B765" s="101" t="str">
        <f>IF('proje ve personel bilgileri'!A416&lt;&gt;0,('proje ve personel bilgileri'!A416)," ")</f>
        <v xml:space="preserve"> </v>
      </c>
      <c r="C765" s="105"/>
      <c r="D765" s="296"/>
      <c r="E765" s="296"/>
      <c r="F765" s="296"/>
      <c r="G765" s="296"/>
      <c r="H765" s="296"/>
      <c r="I765" s="296"/>
      <c r="J765" s="296"/>
      <c r="K765" s="104">
        <f t="shared" si="44"/>
        <v>0</v>
      </c>
    </row>
    <row r="766" spans="1:11" ht="15.75" customHeight="1" x14ac:dyDescent="0.25">
      <c r="A766" s="2">
        <v>404</v>
      </c>
      <c r="B766" s="101" t="str">
        <f>IF('proje ve personel bilgileri'!A417&lt;&gt;0,('proje ve personel bilgileri'!A417)," ")</f>
        <v xml:space="preserve"> </v>
      </c>
      <c r="C766" s="105"/>
      <c r="D766" s="296"/>
      <c r="E766" s="296"/>
      <c r="F766" s="296"/>
      <c r="G766" s="296"/>
      <c r="H766" s="296"/>
      <c r="I766" s="296"/>
      <c r="J766" s="296"/>
      <c r="K766" s="104">
        <f t="shared" si="44"/>
        <v>0</v>
      </c>
    </row>
    <row r="767" spans="1:11" ht="15.75" customHeight="1" x14ac:dyDescent="0.25">
      <c r="A767" s="1">
        <v>405</v>
      </c>
      <c r="B767" s="101" t="str">
        <f>IF('proje ve personel bilgileri'!A418&lt;&gt;0,('proje ve personel bilgileri'!A418)," ")</f>
        <v xml:space="preserve"> </v>
      </c>
      <c r="C767" s="105"/>
      <c r="D767" s="296"/>
      <c r="E767" s="296"/>
      <c r="F767" s="296"/>
      <c r="G767" s="296"/>
      <c r="H767" s="296"/>
      <c r="I767" s="296"/>
      <c r="J767" s="296"/>
      <c r="K767" s="104">
        <f t="shared" si="44"/>
        <v>0</v>
      </c>
    </row>
    <row r="768" spans="1:11" ht="15.75" customHeight="1" x14ac:dyDescent="0.25">
      <c r="A768" s="2">
        <v>406</v>
      </c>
      <c r="B768" s="101" t="str">
        <f>IF('proje ve personel bilgileri'!A419&lt;&gt;0,('proje ve personel bilgileri'!A419)," ")</f>
        <v xml:space="preserve"> </v>
      </c>
      <c r="C768" s="105"/>
      <c r="D768" s="296"/>
      <c r="E768" s="296"/>
      <c r="F768" s="296"/>
      <c r="G768" s="296"/>
      <c r="H768" s="296"/>
      <c r="I768" s="296"/>
      <c r="J768" s="296"/>
      <c r="K768" s="104">
        <f t="shared" si="44"/>
        <v>0</v>
      </c>
    </row>
    <row r="769" spans="1:11" ht="15.75" customHeight="1" x14ac:dyDescent="0.25">
      <c r="A769" s="1">
        <v>407</v>
      </c>
      <c r="B769" s="101" t="str">
        <f>IF('proje ve personel bilgileri'!A420&lt;&gt;0,('proje ve personel bilgileri'!A420)," ")</f>
        <v xml:space="preserve"> </v>
      </c>
      <c r="C769" s="105"/>
      <c r="D769" s="296"/>
      <c r="E769" s="296"/>
      <c r="F769" s="296"/>
      <c r="G769" s="296"/>
      <c r="H769" s="296"/>
      <c r="I769" s="296"/>
      <c r="J769" s="296"/>
      <c r="K769" s="104">
        <f t="shared" si="44"/>
        <v>0</v>
      </c>
    </row>
    <row r="770" spans="1:11" ht="15.75" customHeight="1" x14ac:dyDescent="0.25">
      <c r="A770" s="2">
        <v>408</v>
      </c>
      <c r="B770" s="101" t="str">
        <f>IF('proje ve personel bilgileri'!A421&lt;&gt;0,('proje ve personel bilgileri'!A421)," ")</f>
        <v xml:space="preserve"> </v>
      </c>
      <c r="C770" s="105"/>
      <c r="D770" s="296"/>
      <c r="E770" s="296"/>
      <c r="F770" s="296"/>
      <c r="G770" s="296"/>
      <c r="H770" s="296"/>
      <c r="I770" s="296"/>
      <c r="J770" s="296"/>
      <c r="K770" s="104">
        <f t="shared" si="44"/>
        <v>0</v>
      </c>
    </row>
    <row r="771" spans="1:11" ht="15.75" customHeight="1" x14ac:dyDescent="0.25">
      <c r="A771" s="1">
        <v>409</v>
      </c>
      <c r="B771" s="101" t="str">
        <f>IF('proje ve personel bilgileri'!A422&lt;&gt;0,('proje ve personel bilgileri'!A422)," ")</f>
        <v xml:space="preserve"> </v>
      </c>
      <c r="C771" s="105"/>
      <c r="D771" s="296"/>
      <c r="E771" s="296"/>
      <c r="F771" s="296"/>
      <c r="G771" s="296"/>
      <c r="H771" s="296"/>
      <c r="I771" s="296"/>
      <c r="J771" s="296"/>
      <c r="K771" s="104">
        <f t="shared" si="44"/>
        <v>0</v>
      </c>
    </row>
    <row r="772" spans="1:11" ht="15.75" customHeight="1" x14ac:dyDescent="0.25">
      <c r="A772" s="2">
        <v>410</v>
      </c>
      <c r="B772" s="101" t="str">
        <f>IF('proje ve personel bilgileri'!A423&lt;&gt;0,('proje ve personel bilgileri'!A423)," ")</f>
        <v xml:space="preserve"> </v>
      </c>
      <c r="C772" s="105"/>
      <c r="D772" s="296"/>
      <c r="E772" s="296"/>
      <c r="F772" s="296"/>
      <c r="G772" s="296"/>
      <c r="H772" s="296"/>
      <c r="I772" s="296"/>
      <c r="J772" s="296"/>
      <c r="K772" s="104">
        <f t="shared" si="44"/>
        <v>0</v>
      </c>
    </row>
    <row r="773" spans="1:11" ht="15.75" customHeight="1" x14ac:dyDescent="0.25">
      <c r="A773" s="1">
        <v>411</v>
      </c>
      <c r="B773" s="101" t="str">
        <f>IF('proje ve personel bilgileri'!A424&lt;&gt;0,('proje ve personel bilgileri'!A424)," ")</f>
        <v xml:space="preserve"> </v>
      </c>
      <c r="C773" s="105"/>
      <c r="D773" s="296"/>
      <c r="E773" s="296"/>
      <c r="F773" s="296"/>
      <c r="G773" s="296"/>
      <c r="H773" s="296"/>
      <c r="I773" s="296"/>
      <c r="J773" s="296"/>
      <c r="K773" s="104">
        <f t="shared" si="44"/>
        <v>0</v>
      </c>
    </row>
    <row r="774" spans="1:11" ht="15.75" customHeight="1" x14ac:dyDescent="0.25">
      <c r="A774" s="2">
        <v>412</v>
      </c>
      <c r="B774" s="101" t="str">
        <f>IF('proje ve personel bilgileri'!A425&lt;&gt;0,('proje ve personel bilgileri'!A425)," ")</f>
        <v xml:space="preserve"> </v>
      </c>
      <c r="C774" s="105"/>
      <c r="D774" s="296"/>
      <c r="E774" s="296"/>
      <c r="F774" s="296"/>
      <c r="G774" s="296"/>
      <c r="H774" s="296"/>
      <c r="I774" s="296"/>
      <c r="J774" s="296"/>
      <c r="K774" s="104">
        <f t="shared" si="44"/>
        <v>0</v>
      </c>
    </row>
    <row r="775" spans="1:11" ht="15.75" customHeight="1" x14ac:dyDescent="0.25">
      <c r="A775" s="1">
        <v>413</v>
      </c>
      <c r="B775" s="101" t="str">
        <f>IF('proje ve personel bilgileri'!A426&lt;&gt;0,('proje ve personel bilgileri'!A426)," ")</f>
        <v xml:space="preserve"> </v>
      </c>
      <c r="C775" s="105"/>
      <c r="D775" s="296"/>
      <c r="E775" s="296"/>
      <c r="F775" s="296"/>
      <c r="G775" s="296"/>
      <c r="H775" s="296"/>
      <c r="I775" s="296"/>
      <c r="J775" s="296"/>
      <c r="K775" s="104">
        <f t="shared" si="44"/>
        <v>0</v>
      </c>
    </row>
    <row r="776" spans="1:11" ht="15" customHeight="1" x14ac:dyDescent="0.25">
      <c r="A776" s="2">
        <v>414</v>
      </c>
      <c r="B776" s="101" t="str">
        <f>IF('proje ve personel bilgileri'!A427&lt;&gt;0,('proje ve personel bilgileri'!A427)," ")</f>
        <v xml:space="preserve"> </v>
      </c>
      <c r="C776" s="105"/>
      <c r="D776" s="296"/>
      <c r="E776" s="296"/>
      <c r="F776" s="296"/>
      <c r="G776" s="296"/>
      <c r="H776" s="296"/>
      <c r="I776" s="296"/>
      <c r="J776" s="296"/>
      <c r="K776" s="104">
        <f t="shared" si="44"/>
        <v>0</v>
      </c>
    </row>
    <row r="777" spans="1:11" ht="15.75" customHeight="1" x14ac:dyDescent="0.25">
      <c r="A777" s="341" t="s">
        <v>99</v>
      </c>
      <c r="B777" s="342"/>
      <c r="C777" s="7" t="str">
        <f t="shared" ref="C777:J777" si="45">IF($K$28&lt;&gt;0,SUM(C759:C776)," ")</f>
        <v xml:space="preserve"> </v>
      </c>
      <c r="D777" s="8" t="str">
        <f t="shared" si="45"/>
        <v xml:space="preserve"> </v>
      </c>
      <c r="E777" s="8" t="str">
        <f t="shared" si="45"/>
        <v xml:space="preserve"> </v>
      </c>
      <c r="F777" s="8" t="str">
        <f t="shared" si="45"/>
        <v xml:space="preserve"> </v>
      </c>
      <c r="G777" s="8" t="str">
        <f t="shared" si="45"/>
        <v xml:space="preserve"> </v>
      </c>
      <c r="H777" s="8" t="str">
        <f t="shared" si="45"/>
        <v xml:space="preserve"> </v>
      </c>
      <c r="I777" s="8" t="str">
        <f t="shared" si="45"/>
        <v xml:space="preserve"> </v>
      </c>
      <c r="J777" s="8" t="str">
        <f t="shared" si="45"/>
        <v xml:space="preserve"> </v>
      </c>
      <c r="K777" s="9">
        <f>SUM(K759:K776)+K743</f>
        <v>0</v>
      </c>
    </row>
    <row r="778" spans="1:11" ht="15" customHeight="1" x14ac:dyDescent="0.25">
      <c r="A778" s="300"/>
    </row>
    <row r="779" spans="1:11" ht="24" customHeight="1" x14ac:dyDescent="0.25">
      <c r="A779" s="332" t="s">
        <v>100</v>
      </c>
      <c r="B779" s="332"/>
      <c r="C779" s="332"/>
      <c r="D779" s="332"/>
      <c r="E779" s="332"/>
      <c r="F779" s="332"/>
      <c r="G779" s="332"/>
      <c r="H779" s="332"/>
      <c r="I779" s="332"/>
      <c r="J779" s="332"/>
      <c r="K779" s="332"/>
    </row>
    <row r="780" spans="1:11" ht="15" customHeight="1" x14ac:dyDescent="0.25">
      <c r="A780" s="51"/>
    </row>
    <row r="781" spans="1:11" ht="15" customHeight="1" x14ac:dyDescent="0.25">
      <c r="A781" s="298" t="s">
        <v>101</v>
      </c>
    </row>
    <row r="782" spans="1:11" ht="15" customHeight="1" x14ac:dyDescent="0.25">
      <c r="C782" s="298" t="s">
        <v>102</v>
      </c>
      <c r="E782" s="298" t="s">
        <v>103</v>
      </c>
    </row>
    <row r="784" spans="1:11" ht="15.75" customHeight="1" x14ac:dyDescent="0.25">
      <c r="A784" s="348" t="s">
        <v>85</v>
      </c>
      <c r="B784" s="348"/>
      <c r="C784" s="348"/>
      <c r="D784" s="348"/>
      <c r="E784" s="348"/>
      <c r="F784" s="348"/>
      <c r="G784" s="348"/>
      <c r="H784" s="348"/>
      <c r="I784" s="348"/>
      <c r="J784" s="348"/>
      <c r="K784" s="348"/>
    </row>
    <row r="785" spans="1:11" ht="15" customHeight="1" x14ac:dyDescent="0.25">
      <c r="A785" s="70"/>
      <c r="B785" s="70"/>
      <c r="C785" s="70"/>
      <c r="D785" s="70"/>
      <c r="E785" s="70"/>
      <c r="F785" s="78">
        <f>'proje ve personel bilgileri'!$B$5</f>
        <v>0</v>
      </c>
      <c r="G785" s="72">
        <f>IF('proje ve personel bilgileri'!$B$6=1,"/ Mart ayına aittir.",(IF('proje ve personel bilgileri'!$B$6=2,"/ Eylül ayına aittir.",0)))</f>
        <v>0</v>
      </c>
      <c r="H785" s="70"/>
      <c r="I785" s="70"/>
      <c r="J785" s="70"/>
      <c r="K785" s="70"/>
    </row>
    <row r="786" spans="1:11" ht="18.75" customHeight="1" x14ac:dyDescent="0.25">
      <c r="K786" s="4" t="s">
        <v>86</v>
      </c>
    </row>
    <row r="787" spans="1:11" ht="15.75" customHeight="1" x14ac:dyDescent="0.25">
      <c r="A787" s="349" t="s">
        <v>2</v>
      </c>
      <c r="B787" s="350"/>
      <c r="C787" s="351">
        <f>'proje ve personel bilgileri'!$B$2</f>
        <v>0</v>
      </c>
      <c r="D787" s="352"/>
      <c r="E787" s="352"/>
      <c r="F787" s="352"/>
      <c r="G787" s="352"/>
      <c r="H787" s="352"/>
      <c r="I787" s="352"/>
      <c r="J787" s="352"/>
      <c r="K787" s="353"/>
    </row>
    <row r="788" spans="1:11" ht="15.75" customHeight="1" x14ac:dyDescent="0.25">
      <c r="A788" s="354" t="s">
        <v>4</v>
      </c>
      <c r="B788" s="355"/>
      <c r="C788" s="356">
        <f>'proje ve personel bilgileri'!$B$3</f>
        <v>0</v>
      </c>
      <c r="D788" s="357"/>
      <c r="E788" s="357"/>
      <c r="F788" s="357"/>
      <c r="G788" s="357"/>
      <c r="H788" s="357"/>
      <c r="I788" s="357"/>
      <c r="J788" s="357"/>
      <c r="K788" s="358"/>
    </row>
    <row r="789" spans="1:11" ht="15" customHeight="1" x14ac:dyDescent="0.25">
      <c r="A789" s="343" t="s">
        <v>87</v>
      </c>
      <c r="B789" s="343" t="s">
        <v>15</v>
      </c>
      <c r="C789" s="343" t="s">
        <v>88</v>
      </c>
      <c r="D789" s="344" t="s">
        <v>89</v>
      </c>
      <c r="E789" s="346"/>
      <c r="F789" s="347"/>
      <c r="G789" s="343" t="s">
        <v>90</v>
      </c>
      <c r="H789" s="333" t="s">
        <v>91</v>
      </c>
      <c r="I789" s="333" t="s">
        <v>92</v>
      </c>
      <c r="J789" s="333" t="s">
        <v>93</v>
      </c>
      <c r="K789" s="336" t="s">
        <v>94</v>
      </c>
    </row>
    <row r="790" spans="1:11" ht="21" customHeight="1" x14ac:dyDescent="0.25">
      <c r="A790" s="338"/>
      <c r="B790" s="338"/>
      <c r="C790" s="338"/>
      <c r="D790" s="345"/>
      <c r="E790" s="339" t="s">
        <v>95</v>
      </c>
      <c r="F790" s="340"/>
      <c r="G790" s="338"/>
      <c r="H790" s="334"/>
      <c r="I790" s="334"/>
      <c r="J790" s="334"/>
      <c r="K790" s="337"/>
    </row>
    <row r="791" spans="1:11" ht="60.75" customHeight="1" x14ac:dyDescent="0.25">
      <c r="A791" s="338"/>
      <c r="B791" s="338"/>
      <c r="C791" s="338"/>
      <c r="D791" s="345"/>
      <c r="E791" s="5" t="s">
        <v>107</v>
      </c>
      <c r="F791" s="5" t="s">
        <v>97</v>
      </c>
      <c r="G791" s="338"/>
      <c r="H791" s="334"/>
      <c r="I791" s="335"/>
      <c r="J791" s="335"/>
      <c r="K791" s="338"/>
    </row>
    <row r="792" spans="1:11" ht="15.75" customHeight="1" x14ac:dyDescent="0.25">
      <c r="A792" s="338"/>
      <c r="B792" s="338"/>
      <c r="C792" s="338"/>
      <c r="D792" s="345"/>
      <c r="E792" s="6" t="s">
        <v>98</v>
      </c>
      <c r="F792" s="6" t="s">
        <v>98</v>
      </c>
      <c r="G792" s="294" t="s">
        <v>98</v>
      </c>
      <c r="H792" s="294" t="s">
        <v>98</v>
      </c>
      <c r="I792" s="297" t="s">
        <v>98</v>
      </c>
      <c r="J792" s="6" t="s">
        <v>98</v>
      </c>
      <c r="K792" s="338"/>
    </row>
    <row r="793" spans="1:11" ht="15.75" customHeight="1" x14ac:dyDescent="0.25">
      <c r="A793" s="1">
        <v>415</v>
      </c>
      <c r="B793" s="101" t="str">
        <f>IF('proje ve personel bilgileri'!A428&lt;&gt;0,('proje ve personel bilgileri'!A428)," ")</f>
        <v xml:space="preserve"> </v>
      </c>
      <c r="C793" s="102"/>
      <c r="D793" s="103"/>
      <c r="E793" s="103"/>
      <c r="F793" s="103"/>
      <c r="G793" s="103"/>
      <c r="H793" s="103"/>
      <c r="I793" s="103"/>
      <c r="J793" s="103"/>
      <c r="K793" s="104">
        <f t="shared" ref="K793:K810" si="46">IF(D793&lt;&gt;0,SUM(D793+E793+F793+G793-H793-I793-J793),0)</f>
        <v>0</v>
      </c>
    </row>
    <row r="794" spans="1:11" ht="15.75" customHeight="1" x14ac:dyDescent="0.25">
      <c r="A794" s="2">
        <v>416</v>
      </c>
      <c r="B794" s="101" t="str">
        <f>IF('proje ve personel bilgileri'!A429&lt;&gt;0,('proje ve personel bilgileri'!A429)," ")</f>
        <v xml:space="preserve"> </v>
      </c>
      <c r="C794" s="105"/>
      <c r="D794" s="296"/>
      <c r="E794" s="296"/>
      <c r="F794" s="296"/>
      <c r="G794" s="296"/>
      <c r="H794" s="296"/>
      <c r="I794" s="296"/>
      <c r="J794" s="296"/>
      <c r="K794" s="104">
        <f t="shared" si="46"/>
        <v>0</v>
      </c>
    </row>
    <row r="795" spans="1:11" ht="15.75" customHeight="1" x14ac:dyDescent="0.25">
      <c r="A795" s="1">
        <v>417</v>
      </c>
      <c r="B795" s="101" t="str">
        <f>IF('proje ve personel bilgileri'!A430&lt;&gt;0,('proje ve personel bilgileri'!A430)," ")</f>
        <v xml:space="preserve"> </v>
      </c>
      <c r="C795" s="105"/>
      <c r="D795" s="296"/>
      <c r="E795" s="296"/>
      <c r="F795" s="296"/>
      <c r="G795" s="296"/>
      <c r="H795" s="296"/>
      <c r="I795" s="296"/>
      <c r="J795" s="296"/>
      <c r="K795" s="104">
        <f t="shared" si="46"/>
        <v>0</v>
      </c>
    </row>
    <row r="796" spans="1:11" ht="15.75" customHeight="1" x14ac:dyDescent="0.25">
      <c r="A796" s="2">
        <v>418</v>
      </c>
      <c r="B796" s="101" t="str">
        <f>IF('proje ve personel bilgileri'!A431&lt;&gt;0,('proje ve personel bilgileri'!A431)," ")</f>
        <v xml:space="preserve"> </v>
      </c>
      <c r="C796" s="105"/>
      <c r="D796" s="296"/>
      <c r="E796" s="296"/>
      <c r="F796" s="296"/>
      <c r="G796" s="296"/>
      <c r="H796" s="296"/>
      <c r="I796" s="296"/>
      <c r="J796" s="296"/>
      <c r="K796" s="104">
        <f t="shared" si="46"/>
        <v>0</v>
      </c>
    </row>
    <row r="797" spans="1:11" ht="15.75" customHeight="1" x14ac:dyDescent="0.25">
      <c r="A797" s="1">
        <v>419</v>
      </c>
      <c r="B797" s="101" t="str">
        <f>IF('proje ve personel bilgileri'!A432&lt;&gt;0,('proje ve personel bilgileri'!A432)," ")</f>
        <v xml:space="preserve"> </v>
      </c>
      <c r="C797" s="105"/>
      <c r="D797" s="296"/>
      <c r="E797" s="296"/>
      <c r="F797" s="296"/>
      <c r="G797" s="296"/>
      <c r="H797" s="296"/>
      <c r="I797" s="296"/>
      <c r="J797" s="296"/>
      <c r="K797" s="104">
        <f t="shared" si="46"/>
        <v>0</v>
      </c>
    </row>
    <row r="798" spans="1:11" ht="15.75" customHeight="1" x14ac:dyDescent="0.25">
      <c r="A798" s="2">
        <v>420</v>
      </c>
      <c r="B798" s="101" t="str">
        <f>IF('proje ve personel bilgileri'!A433&lt;&gt;0,('proje ve personel bilgileri'!A433)," ")</f>
        <v xml:space="preserve"> </v>
      </c>
      <c r="C798" s="105"/>
      <c r="D798" s="296"/>
      <c r="E798" s="296"/>
      <c r="F798" s="296"/>
      <c r="G798" s="296"/>
      <c r="H798" s="296"/>
      <c r="I798" s="296"/>
      <c r="J798" s="296"/>
      <c r="K798" s="104">
        <f t="shared" si="46"/>
        <v>0</v>
      </c>
    </row>
    <row r="799" spans="1:11" ht="15.75" customHeight="1" x14ac:dyDescent="0.25">
      <c r="A799" s="1">
        <v>421</v>
      </c>
      <c r="B799" s="101" t="str">
        <f>IF('proje ve personel bilgileri'!A434&lt;&gt;0,('proje ve personel bilgileri'!A434)," ")</f>
        <v xml:space="preserve"> </v>
      </c>
      <c r="C799" s="105"/>
      <c r="D799" s="296"/>
      <c r="E799" s="296"/>
      <c r="F799" s="296"/>
      <c r="G799" s="296"/>
      <c r="H799" s="296"/>
      <c r="I799" s="296"/>
      <c r="J799" s="296"/>
      <c r="K799" s="104">
        <f t="shared" si="46"/>
        <v>0</v>
      </c>
    </row>
    <row r="800" spans="1:11" ht="15.75" customHeight="1" x14ac:dyDescent="0.25">
      <c r="A800" s="2">
        <v>422</v>
      </c>
      <c r="B800" s="101" t="str">
        <f>IF('proje ve personel bilgileri'!A435&lt;&gt;0,('proje ve personel bilgileri'!A435)," ")</f>
        <v xml:space="preserve"> </v>
      </c>
      <c r="C800" s="105"/>
      <c r="D800" s="296"/>
      <c r="E800" s="296"/>
      <c r="F800" s="296"/>
      <c r="G800" s="296"/>
      <c r="H800" s="296"/>
      <c r="I800" s="296"/>
      <c r="J800" s="296"/>
      <c r="K800" s="104">
        <f t="shared" si="46"/>
        <v>0</v>
      </c>
    </row>
    <row r="801" spans="1:11" ht="15.75" customHeight="1" x14ac:dyDescent="0.25">
      <c r="A801" s="1">
        <v>423</v>
      </c>
      <c r="B801" s="101" t="str">
        <f>IF('proje ve personel bilgileri'!A436&lt;&gt;0,('proje ve personel bilgileri'!A436)," ")</f>
        <v xml:space="preserve"> </v>
      </c>
      <c r="C801" s="105"/>
      <c r="D801" s="296"/>
      <c r="E801" s="296"/>
      <c r="F801" s="296"/>
      <c r="G801" s="296"/>
      <c r="H801" s="296"/>
      <c r="I801" s="296"/>
      <c r="J801" s="296"/>
      <c r="K801" s="104">
        <f t="shared" si="46"/>
        <v>0</v>
      </c>
    </row>
    <row r="802" spans="1:11" ht="15.75" customHeight="1" x14ac:dyDescent="0.25">
      <c r="A802" s="2">
        <v>424</v>
      </c>
      <c r="B802" s="101" t="str">
        <f>IF('proje ve personel bilgileri'!A437&lt;&gt;0,('proje ve personel bilgileri'!A437)," ")</f>
        <v xml:space="preserve"> </v>
      </c>
      <c r="C802" s="105"/>
      <c r="D802" s="296"/>
      <c r="E802" s="296"/>
      <c r="F802" s="296"/>
      <c r="G802" s="296"/>
      <c r="H802" s="296"/>
      <c r="I802" s="296"/>
      <c r="J802" s="296"/>
      <c r="K802" s="104">
        <f t="shared" si="46"/>
        <v>0</v>
      </c>
    </row>
    <row r="803" spans="1:11" ht="15.75" customHeight="1" x14ac:dyDescent="0.25">
      <c r="A803" s="1">
        <v>425</v>
      </c>
      <c r="B803" s="101" t="str">
        <f>IF('proje ve personel bilgileri'!A438&lt;&gt;0,('proje ve personel bilgileri'!A438)," ")</f>
        <v xml:space="preserve"> </v>
      </c>
      <c r="C803" s="105"/>
      <c r="D803" s="296"/>
      <c r="E803" s="296"/>
      <c r="F803" s="296"/>
      <c r="G803" s="296"/>
      <c r="H803" s="296"/>
      <c r="I803" s="296"/>
      <c r="J803" s="296"/>
      <c r="K803" s="104">
        <f t="shared" si="46"/>
        <v>0</v>
      </c>
    </row>
    <row r="804" spans="1:11" ht="15.75" customHeight="1" x14ac:dyDescent="0.25">
      <c r="A804" s="2">
        <v>426</v>
      </c>
      <c r="B804" s="101" t="str">
        <f>IF('proje ve personel bilgileri'!A439&lt;&gt;0,('proje ve personel bilgileri'!A439)," ")</f>
        <v xml:space="preserve"> </v>
      </c>
      <c r="C804" s="105"/>
      <c r="D804" s="296"/>
      <c r="E804" s="296"/>
      <c r="F804" s="296"/>
      <c r="G804" s="296"/>
      <c r="H804" s="296"/>
      <c r="I804" s="296"/>
      <c r="J804" s="296"/>
      <c r="K804" s="104">
        <f t="shared" si="46"/>
        <v>0</v>
      </c>
    </row>
    <row r="805" spans="1:11" ht="15.75" customHeight="1" x14ac:dyDescent="0.25">
      <c r="A805" s="1">
        <v>427</v>
      </c>
      <c r="B805" s="101" t="str">
        <f>IF('proje ve personel bilgileri'!A440&lt;&gt;0,('proje ve personel bilgileri'!A440)," ")</f>
        <v xml:space="preserve"> </v>
      </c>
      <c r="C805" s="105"/>
      <c r="D805" s="296"/>
      <c r="E805" s="296"/>
      <c r="F805" s="296"/>
      <c r="G805" s="296"/>
      <c r="H805" s="296"/>
      <c r="I805" s="296"/>
      <c r="J805" s="296"/>
      <c r="K805" s="104">
        <f t="shared" si="46"/>
        <v>0</v>
      </c>
    </row>
    <row r="806" spans="1:11" ht="15.75" customHeight="1" x14ac:dyDescent="0.25">
      <c r="A806" s="2">
        <v>428</v>
      </c>
      <c r="B806" s="101" t="str">
        <f>IF('proje ve personel bilgileri'!A441&lt;&gt;0,('proje ve personel bilgileri'!A441)," ")</f>
        <v xml:space="preserve"> </v>
      </c>
      <c r="C806" s="105"/>
      <c r="D806" s="296"/>
      <c r="E806" s="296"/>
      <c r="F806" s="296"/>
      <c r="G806" s="296"/>
      <c r="H806" s="296"/>
      <c r="I806" s="296"/>
      <c r="J806" s="296"/>
      <c r="K806" s="104">
        <f t="shared" si="46"/>
        <v>0</v>
      </c>
    </row>
    <row r="807" spans="1:11" ht="15.75" customHeight="1" x14ac:dyDescent="0.25">
      <c r="A807" s="1">
        <v>429</v>
      </c>
      <c r="B807" s="101" t="str">
        <f>IF('proje ve personel bilgileri'!A442&lt;&gt;0,('proje ve personel bilgileri'!A442)," ")</f>
        <v xml:space="preserve"> </v>
      </c>
      <c r="C807" s="105"/>
      <c r="D807" s="296"/>
      <c r="E807" s="296"/>
      <c r="F807" s="296"/>
      <c r="G807" s="296"/>
      <c r="H807" s="296"/>
      <c r="I807" s="296"/>
      <c r="J807" s="296"/>
      <c r="K807" s="104">
        <f t="shared" si="46"/>
        <v>0</v>
      </c>
    </row>
    <row r="808" spans="1:11" ht="15.75" customHeight="1" x14ac:dyDescent="0.25">
      <c r="A808" s="2">
        <v>430</v>
      </c>
      <c r="B808" s="101" t="str">
        <f>IF('proje ve personel bilgileri'!A443&lt;&gt;0,('proje ve personel bilgileri'!A443)," ")</f>
        <v xml:space="preserve"> </v>
      </c>
      <c r="C808" s="105"/>
      <c r="D808" s="296"/>
      <c r="E808" s="296"/>
      <c r="F808" s="296"/>
      <c r="G808" s="296"/>
      <c r="H808" s="296"/>
      <c r="I808" s="296"/>
      <c r="J808" s="296"/>
      <c r="K808" s="104">
        <f t="shared" si="46"/>
        <v>0</v>
      </c>
    </row>
    <row r="809" spans="1:11" ht="15.75" customHeight="1" x14ac:dyDescent="0.25">
      <c r="A809" s="1">
        <v>431</v>
      </c>
      <c r="B809" s="101" t="str">
        <f>IF('proje ve personel bilgileri'!A444&lt;&gt;0,('proje ve personel bilgileri'!A444)," ")</f>
        <v xml:space="preserve"> </v>
      </c>
      <c r="C809" s="105"/>
      <c r="D809" s="296"/>
      <c r="E809" s="296"/>
      <c r="F809" s="296"/>
      <c r="G809" s="296"/>
      <c r="H809" s="296"/>
      <c r="I809" s="296"/>
      <c r="J809" s="296"/>
      <c r="K809" s="104">
        <f t="shared" si="46"/>
        <v>0</v>
      </c>
    </row>
    <row r="810" spans="1:11" ht="15" customHeight="1" x14ac:dyDescent="0.25">
      <c r="A810" s="2">
        <v>432</v>
      </c>
      <c r="B810" s="101" t="str">
        <f>IF('proje ve personel bilgileri'!A445&lt;&gt;0,('proje ve personel bilgileri'!A445)," ")</f>
        <v xml:space="preserve"> </v>
      </c>
      <c r="C810" s="105"/>
      <c r="D810" s="296"/>
      <c r="E810" s="296"/>
      <c r="F810" s="296"/>
      <c r="G810" s="296"/>
      <c r="H810" s="296"/>
      <c r="I810" s="296"/>
      <c r="J810" s="296"/>
      <c r="K810" s="104">
        <f t="shared" si="46"/>
        <v>0</v>
      </c>
    </row>
    <row r="811" spans="1:11" ht="15.75" customHeight="1" x14ac:dyDescent="0.25">
      <c r="A811" s="341" t="s">
        <v>99</v>
      </c>
      <c r="B811" s="342"/>
      <c r="C811" s="7" t="str">
        <f t="shared" ref="C811:J811" si="47">IF($K$28&lt;&gt;0,SUM(C793:C810)," ")</f>
        <v xml:space="preserve"> </v>
      </c>
      <c r="D811" s="8" t="str">
        <f t="shared" si="47"/>
        <v xml:space="preserve"> </v>
      </c>
      <c r="E811" s="8" t="str">
        <f t="shared" si="47"/>
        <v xml:space="preserve"> </v>
      </c>
      <c r="F811" s="8" t="str">
        <f t="shared" si="47"/>
        <v xml:space="preserve"> </v>
      </c>
      <c r="G811" s="8" t="str">
        <f t="shared" si="47"/>
        <v xml:space="preserve"> </v>
      </c>
      <c r="H811" s="8" t="str">
        <f t="shared" si="47"/>
        <v xml:space="preserve"> </v>
      </c>
      <c r="I811" s="8" t="str">
        <f t="shared" si="47"/>
        <v xml:space="preserve"> </v>
      </c>
      <c r="J811" s="8" t="str">
        <f t="shared" si="47"/>
        <v xml:space="preserve"> </v>
      </c>
      <c r="K811" s="9">
        <f>SUM(K793:K810)+K777</f>
        <v>0</v>
      </c>
    </row>
    <row r="812" spans="1:11" ht="15" customHeight="1" x14ac:dyDescent="0.25">
      <c r="A812" s="300"/>
    </row>
    <row r="813" spans="1:11" ht="24" customHeight="1" x14ac:dyDescent="0.25">
      <c r="A813" s="332" t="s">
        <v>100</v>
      </c>
      <c r="B813" s="332"/>
      <c r="C813" s="332"/>
      <c r="D813" s="332"/>
      <c r="E813" s="332"/>
      <c r="F813" s="332"/>
      <c r="G813" s="332"/>
      <c r="H813" s="332"/>
      <c r="I813" s="332"/>
      <c r="J813" s="332"/>
      <c r="K813" s="332"/>
    </row>
    <row r="814" spans="1:11" ht="15" customHeight="1" x14ac:dyDescent="0.25">
      <c r="A814" s="51"/>
    </row>
    <row r="815" spans="1:11" ht="15" customHeight="1" x14ac:dyDescent="0.25">
      <c r="A815" s="298" t="s">
        <v>101</v>
      </c>
    </row>
    <row r="816" spans="1:11" ht="15" customHeight="1" x14ac:dyDescent="0.25">
      <c r="C816" s="298" t="s">
        <v>102</v>
      </c>
      <c r="E816" s="298" t="s">
        <v>103</v>
      </c>
    </row>
    <row r="817" spans="1:11" ht="15.75" customHeight="1" x14ac:dyDescent="0.25">
      <c r="A817" s="348" t="s">
        <v>85</v>
      </c>
      <c r="B817" s="348"/>
      <c r="C817" s="348"/>
      <c r="D817" s="348"/>
      <c r="E817" s="348"/>
      <c r="F817" s="348"/>
      <c r="G817" s="348"/>
      <c r="H817" s="348"/>
      <c r="I817" s="348"/>
      <c r="J817" s="348"/>
      <c r="K817" s="348"/>
    </row>
    <row r="818" spans="1:11" ht="15" customHeight="1" x14ac:dyDescent="0.25">
      <c r="A818" s="70"/>
      <c r="B818" s="70"/>
      <c r="C818" s="70"/>
      <c r="D818" s="70"/>
      <c r="E818" s="70"/>
      <c r="F818" s="78">
        <f>'proje ve personel bilgileri'!$B$5</f>
        <v>0</v>
      </c>
      <c r="G818" s="72">
        <f>IF('proje ve personel bilgileri'!$B$6=1,"/ Mart ayına aittir.",(IF('proje ve personel bilgileri'!$B$6=2,"/ Eylül ayına aittir.",0)))</f>
        <v>0</v>
      </c>
      <c r="H818" s="70"/>
      <c r="I818" s="70"/>
      <c r="J818" s="70"/>
      <c r="K818" s="70"/>
    </row>
    <row r="819" spans="1:11" ht="18.75" customHeight="1" x14ac:dyDescent="0.25">
      <c r="K819" s="4" t="s">
        <v>86</v>
      </c>
    </row>
    <row r="820" spans="1:11" ht="15.75" customHeight="1" x14ac:dyDescent="0.25">
      <c r="A820" s="349" t="s">
        <v>2</v>
      </c>
      <c r="B820" s="350"/>
      <c r="C820" s="351">
        <f>'proje ve personel bilgileri'!$B$2</f>
        <v>0</v>
      </c>
      <c r="D820" s="352"/>
      <c r="E820" s="352"/>
      <c r="F820" s="352"/>
      <c r="G820" s="352"/>
      <c r="H820" s="352"/>
      <c r="I820" s="352"/>
      <c r="J820" s="352"/>
      <c r="K820" s="353"/>
    </row>
    <row r="821" spans="1:11" ht="15.75" customHeight="1" x14ac:dyDescent="0.25">
      <c r="A821" s="354" t="s">
        <v>4</v>
      </c>
      <c r="B821" s="355"/>
      <c r="C821" s="356">
        <f>'proje ve personel bilgileri'!$B$3</f>
        <v>0</v>
      </c>
      <c r="D821" s="357"/>
      <c r="E821" s="357"/>
      <c r="F821" s="357"/>
      <c r="G821" s="357"/>
      <c r="H821" s="357"/>
      <c r="I821" s="357"/>
      <c r="J821" s="357"/>
      <c r="K821" s="358"/>
    </row>
    <row r="822" spans="1:11" ht="15" customHeight="1" x14ac:dyDescent="0.25">
      <c r="A822" s="343" t="s">
        <v>87</v>
      </c>
      <c r="B822" s="343" t="s">
        <v>15</v>
      </c>
      <c r="C822" s="343" t="s">
        <v>88</v>
      </c>
      <c r="D822" s="344" t="s">
        <v>89</v>
      </c>
      <c r="E822" s="346"/>
      <c r="F822" s="347"/>
      <c r="G822" s="343" t="s">
        <v>90</v>
      </c>
      <c r="H822" s="333" t="s">
        <v>91</v>
      </c>
      <c r="I822" s="333" t="s">
        <v>92</v>
      </c>
      <c r="J822" s="333" t="s">
        <v>93</v>
      </c>
      <c r="K822" s="336" t="s">
        <v>94</v>
      </c>
    </row>
    <row r="823" spans="1:11" ht="21" customHeight="1" x14ac:dyDescent="0.25">
      <c r="A823" s="338"/>
      <c r="B823" s="338"/>
      <c r="C823" s="338"/>
      <c r="D823" s="345"/>
      <c r="E823" s="339" t="s">
        <v>95</v>
      </c>
      <c r="F823" s="340"/>
      <c r="G823" s="338"/>
      <c r="H823" s="334"/>
      <c r="I823" s="334"/>
      <c r="J823" s="334"/>
      <c r="K823" s="337"/>
    </row>
    <row r="824" spans="1:11" ht="60.75" customHeight="1" x14ac:dyDescent="0.25">
      <c r="A824" s="338"/>
      <c r="B824" s="338"/>
      <c r="C824" s="338"/>
      <c r="D824" s="345"/>
      <c r="E824" s="5" t="s">
        <v>107</v>
      </c>
      <c r="F824" s="5" t="s">
        <v>97</v>
      </c>
      <c r="G824" s="338"/>
      <c r="H824" s="334"/>
      <c r="I824" s="335"/>
      <c r="J824" s="335"/>
      <c r="K824" s="338"/>
    </row>
    <row r="825" spans="1:11" ht="15.75" customHeight="1" x14ac:dyDescent="0.25">
      <c r="A825" s="338"/>
      <c r="B825" s="338"/>
      <c r="C825" s="338"/>
      <c r="D825" s="345"/>
      <c r="E825" s="6" t="s">
        <v>98</v>
      </c>
      <c r="F825" s="6" t="s">
        <v>98</v>
      </c>
      <c r="G825" s="294" t="s">
        <v>98</v>
      </c>
      <c r="H825" s="294" t="s">
        <v>98</v>
      </c>
      <c r="I825" s="297" t="s">
        <v>98</v>
      </c>
      <c r="J825" s="6" t="s">
        <v>98</v>
      </c>
      <c r="K825" s="338"/>
    </row>
    <row r="826" spans="1:11" ht="15.75" customHeight="1" x14ac:dyDescent="0.25">
      <c r="A826" s="1">
        <v>433</v>
      </c>
      <c r="B826" s="99" t="str">
        <f>IF('proje ve personel bilgileri'!A446&lt;&gt;0,('proje ve personel bilgileri'!A446)," ")</f>
        <v xml:space="preserve"> </v>
      </c>
      <c r="C826" s="95"/>
      <c r="D826" s="96"/>
      <c r="E826" s="96"/>
      <c r="F826" s="96"/>
      <c r="G826" s="96"/>
      <c r="H826" s="96"/>
      <c r="I826" s="96"/>
      <c r="J826" s="96"/>
      <c r="K826" s="97">
        <f t="shared" ref="K826:K843" si="48">IF(D826&lt;&gt;0,SUM(D826+E826+F826+G826-H826-I826-J826),0)</f>
        <v>0</v>
      </c>
    </row>
    <row r="827" spans="1:11" ht="15.75" customHeight="1" x14ac:dyDescent="0.25">
      <c r="A827" s="2">
        <v>434</v>
      </c>
      <c r="B827" s="99" t="str">
        <f>IF('proje ve personel bilgileri'!A447&lt;&gt;0,('proje ve personel bilgileri'!A447)," ")</f>
        <v xml:space="preserve"> </v>
      </c>
      <c r="C827" s="98"/>
      <c r="D827" s="100"/>
      <c r="E827" s="100"/>
      <c r="F827" s="100"/>
      <c r="G827" s="100"/>
      <c r="H827" s="100"/>
      <c r="I827" s="100"/>
      <c r="J827" s="100"/>
      <c r="K827" s="97">
        <f t="shared" si="48"/>
        <v>0</v>
      </c>
    </row>
    <row r="828" spans="1:11" ht="15.75" customHeight="1" x14ac:dyDescent="0.25">
      <c r="A828" s="1">
        <v>435</v>
      </c>
      <c r="B828" s="99" t="str">
        <f>IF('proje ve personel bilgileri'!A448&lt;&gt;0,('proje ve personel bilgileri'!A448)," ")</f>
        <v xml:space="preserve"> </v>
      </c>
      <c r="C828" s="98"/>
      <c r="D828" s="100"/>
      <c r="E828" s="100"/>
      <c r="F828" s="100"/>
      <c r="G828" s="100"/>
      <c r="H828" s="100"/>
      <c r="I828" s="100"/>
      <c r="J828" s="100"/>
      <c r="K828" s="97">
        <f t="shared" si="48"/>
        <v>0</v>
      </c>
    </row>
    <row r="829" spans="1:11" ht="15.75" customHeight="1" x14ac:dyDescent="0.25">
      <c r="A829" s="2">
        <v>436</v>
      </c>
      <c r="B829" s="99" t="str">
        <f>IF('proje ve personel bilgileri'!A449&lt;&gt;0,('proje ve personel bilgileri'!A449)," ")</f>
        <v xml:space="preserve"> </v>
      </c>
      <c r="C829" s="98"/>
      <c r="D829" s="100"/>
      <c r="E829" s="100"/>
      <c r="F829" s="100"/>
      <c r="G829" s="100"/>
      <c r="H829" s="100"/>
      <c r="I829" s="100"/>
      <c r="J829" s="100"/>
      <c r="K829" s="97">
        <f t="shared" si="48"/>
        <v>0</v>
      </c>
    </row>
    <row r="830" spans="1:11" ht="15.75" customHeight="1" x14ac:dyDescent="0.25">
      <c r="A830" s="1">
        <v>437</v>
      </c>
      <c r="B830" s="99" t="str">
        <f>IF('proje ve personel bilgileri'!A450&lt;&gt;0,('proje ve personel bilgileri'!A450)," ")</f>
        <v xml:space="preserve"> </v>
      </c>
      <c r="C830" s="98"/>
      <c r="D830" s="100"/>
      <c r="E830" s="100"/>
      <c r="F830" s="100"/>
      <c r="G830" s="100"/>
      <c r="H830" s="100"/>
      <c r="I830" s="100"/>
      <c r="J830" s="100"/>
      <c r="K830" s="97">
        <f t="shared" si="48"/>
        <v>0</v>
      </c>
    </row>
    <row r="831" spans="1:11" ht="15.75" customHeight="1" x14ac:dyDescent="0.25">
      <c r="A831" s="2">
        <v>438</v>
      </c>
      <c r="B831" s="99" t="str">
        <f>IF('proje ve personel bilgileri'!A451&lt;&gt;0,('proje ve personel bilgileri'!A451)," ")</f>
        <v xml:space="preserve"> </v>
      </c>
      <c r="C831" s="98"/>
      <c r="D831" s="100"/>
      <c r="E831" s="100"/>
      <c r="F831" s="100"/>
      <c r="G831" s="100"/>
      <c r="H831" s="100"/>
      <c r="I831" s="100"/>
      <c r="J831" s="100"/>
      <c r="K831" s="97">
        <f t="shared" si="48"/>
        <v>0</v>
      </c>
    </row>
    <row r="832" spans="1:11" ht="15.75" customHeight="1" x14ac:dyDescent="0.25">
      <c r="A832" s="1">
        <v>439</v>
      </c>
      <c r="B832" s="99" t="str">
        <f>IF('proje ve personel bilgileri'!A452&lt;&gt;0,('proje ve personel bilgileri'!A452)," ")</f>
        <v xml:space="preserve"> </v>
      </c>
      <c r="C832" s="98"/>
      <c r="D832" s="100"/>
      <c r="E832" s="100"/>
      <c r="F832" s="100"/>
      <c r="G832" s="100"/>
      <c r="H832" s="100"/>
      <c r="I832" s="100"/>
      <c r="J832" s="100"/>
      <c r="K832" s="97">
        <f t="shared" si="48"/>
        <v>0</v>
      </c>
    </row>
    <row r="833" spans="1:11" ht="15.75" customHeight="1" x14ac:dyDescent="0.25">
      <c r="A833" s="2">
        <v>440</v>
      </c>
      <c r="B833" s="99" t="str">
        <f>IF('proje ve personel bilgileri'!A453&lt;&gt;0,('proje ve personel bilgileri'!A453)," ")</f>
        <v xml:space="preserve"> </v>
      </c>
      <c r="C833" s="98"/>
      <c r="D833" s="100"/>
      <c r="E833" s="100"/>
      <c r="F833" s="100"/>
      <c r="G833" s="100"/>
      <c r="H833" s="100"/>
      <c r="I833" s="100"/>
      <c r="J833" s="100"/>
      <c r="K833" s="97">
        <f t="shared" si="48"/>
        <v>0</v>
      </c>
    </row>
    <row r="834" spans="1:11" ht="15.75" customHeight="1" x14ac:dyDescent="0.25">
      <c r="A834" s="1">
        <v>441</v>
      </c>
      <c r="B834" s="99" t="str">
        <f>IF('proje ve personel bilgileri'!A454&lt;&gt;0,('proje ve personel bilgileri'!A454)," ")</f>
        <v xml:space="preserve"> </v>
      </c>
      <c r="C834" s="98"/>
      <c r="D834" s="100"/>
      <c r="E834" s="100"/>
      <c r="F834" s="100"/>
      <c r="G834" s="100"/>
      <c r="H834" s="100"/>
      <c r="I834" s="100"/>
      <c r="J834" s="100"/>
      <c r="K834" s="97">
        <f t="shared" si="48"/>
        <v>0</v>
      </c>
    </row>
    <row r="835" spans="1:11" ht="15.75" customHeight="1" x14ac:dyDescent="0.25">
      <c r="A835" s="2">
        <v>442</v>
      </c>
      <c r="B835" s="99" t="str">
        <f>IF('proje ve personel bilgileri'!A455&lt;&gt;0,('proje ve personel bilgileri'!A455)," ")</f>
        <v xml:space="preserve"> </v>
      </c>
      <c r="C835" s="98"/>
      <c r="D835" s="100"/>
      <c r="E835" s="100"/>
      <c r="F835" s="100"/>
      <c r="G835" s="100"/>
      <c r="H835" s="100"/>
      <c r="I835" s="100"/>
      <c r="J835" s="100"/>
      <c r="K835" s="97">
        <f t="shared" si="48"/>
        <v>0</v>
      </c>
    </row>
    <row r="836" spans="1:11" ht="15.75" customHeight="1" x14ac:dyDescent="0.25">
      <c r="A836" s="1">
        <v>443</v>
      </c>
      <c r="B836" s="99" t="str">
        <f>IF('proje ve personel bilgileri'!A456&lt;&gt;0,('proje ve personel bilgileri'!A456)," ")</f>
        <v xml:space="preserve"> </v>
      </c>
      <c r="C836" s="98"/>
      <c r="D836" s="100"/>
      <c r="E836" s="100"/>
      <c r="F836" s="100"/>
      <c r="G836" s="100"/>
      <c r="H836" s="100"/>
      <c r="I836" s="100"/>
      <c r="J836" s="100"/>
      <c r="K836" s="97">
        <f t="shared" si="48"/>
        <v>0</v>
      </c>
    </row>
    <row r="837" spans="1:11" ht="15.75" customHeight="1" x14ac:dyDescent="0.25">
      <c r="A837" s="2">
        <v>444</v>
      </c>
      <c r="B837" s="99" t="str">
        <f>IF('proje ve personel bilgileri'!A457&lt;&gt;0,('proje ve personel bilgileri'!A457)," ")</f>
        <v xml:space="preserve"> </v>
      </c>
      <c r="C837" s="98"/>
      <c r="D837" s="100"/>
      <c r="E837" s="100"/>
      <c r="F837" s="100"/>
      <c r="G837" s="100"/>
      <c r="H837" s="100"/>
      <c r="I837" s="100"/>
      <c r="J837" s="100"/>
      <c r="K837" s="97">
        <f t="shared" si="48"/>
        <v>0</v>
      </c>
    </row>
    <row r="838" spans="1:11" ht="15.75" customHeight="1" x14ac:dyDescent="0.25">
      <c r="A838" s="1">
        <v>445</v>
      </c>
      <c r="B838" s="99" t="str">
        <f>IF('proje ve personel bilgileri'!A458&lt;&gt;0,('proje ve personel bilgileri'!A458)," ")</f>
        <v xml:space="preserve"> </v>
      </c>
      <c r="C838" s="98"/>
      <c r="D838" s="100"/>
      <c r="E838" s="100"/>
      <c r="F838" s="100"/>
      <c r="G838" s="100"/>
      <c r="H838" s="100"/>
      <c r="I838" s="100"/>
      <c r="J838" s="100"/>
      <c r="K838" s="97">
        <f t="shared" si="48"/>
        <v>0</v>
      </c>
    </row>
    <row r="839" spans="1:11" ht="15.75" customHeight="1" x14ac:dyDescent="0.25">
      <c r="A839" s="2">
        <v>446</v>
      </c>
      <c r="B839" s="99" t="str">
        <f>IF('proje ve personel bilgileri'!A459&lt;&gt;0,('proje ve personel bilgileri'!A459)," ")</f>
        <v xml:space="preserve"> </v>
      </c>
      <c r="C839" s="98"/>
      <c r="D839" s="100"/>
      <c r="E839" s="100"/>
      <c r="F839" s="100"/>
      <c r="G839" s="100"/>
      <c r="H839" s="100"/>
      <c r="I839" s="100"/>
      <c r="J839" s="100"/>
      <c r="K839" s="97">
        <f t="shared" si="48"/>
        <v>0</v>
      </c>
    </row>
    <row r="840" spans="1:11" ht="15.75" customHeight="1" x14ac:dyDescent="0.25">
      <c r="A840" s="1">
        <v>447</v>
      </c>
      <c r="B840" s="99" t="str">
        <f>IF('proje ve personel bilgileri'!A460&lt;&gt;0,('proje ve personel bilgileri'!A460)," ")</f>
        <v xml:space="preserve"> </v>
      </c>
      <c r="C840" s="98"/>
      <c r="D840" s="100"/>
      <c r="E840" s="100"/>
      <c r="F840" s="100"/>
      <c r="G840" s="100"/>
      <c r="H840" s="100"/>
      <c r="I840" s="100"/>
      <c r="J840" s="100"/>
      <c r="K840" s="97">
        <f t="shared" si="48"/>
        <v>0</v>
      </c>
    </row>
    <row r="841" spans="1:11" ht="15.75" customHeight="1" x14ac:dyDescent="0.25">
      <c r="A841" s="2">
        <v>448</v>
      </c>
      <c r="B841" s="99" t="str">
        <f>IF('proje ve personel bilgileri'!A461&lt;&gt;0,('proje ve personel bilgileri'!A461)," ")</f>
        <v xml:space="preserve"> </v>
      </c>
      <c r="C841" s="98"/>
      <c r="D841" s="100"/>
      <c r="E841" s="100"/>
      <c r="F841" s="100"/>
      <c r="G841" s="100"/>
      <c r="H841" s="100"/>
      <c r="I841" s="100"/>
      <c r="J841" s="100"/>
      <c r="K841" s="97">
        <f t="shared" si="48"/>
        <v>0</v>
      </c>
    </row>
    <row r="842" spans="1:11" ht="15.75" customHeight="1" x14ac:dyDescent="0.25">
      <c r="A842" s="1">
        <v>449</v>
      </c>
      <c r="B842" s="99" t="str">
        <f>IF('proje ve personel bilgileri'!A462&lt;&gt;0,('proje ve personel bilgileri'!A462)," ")</f>
        <v xml:space="preserve"> </v>
      </c>
      <c r="C842" s="98"/>
      <c r="D842" s="100"/>
      <c r="E842" s="100"/>
      <c r="F842" s="100"/>
      <c r="G842" s="100"/>
      <c r="H842" s="100"/>
      <c r="I842" s="100"/>
      <c r="J842" s="100"/>
      <c r="K842" s="97">
        <f t="shared" si="48"/>
        <v>0</v>
      </c>
    </row>
    <row r="843" spans="1:11" ht="15" customHeight="1" x14ac:dyDescent="0.25">
      <c r="A843" s="2">
        <v>450</v>
      </c>
      <c r="B843" s="99" t="str">
        <f>IF('proje ve personel bilgileri'!A463&lt;&gt;0,('proje ve personel bilgileri'!A463)," ")</f>
        <v xml:space="preserve"> </v>
      </c>
      <c r="C843" s="98"/>
      <c r="D843" s="100"/>
      <c r="E843" s="100"/>
      <c r="F843" s="100"/>
      <c r="G843" s="100"/>
      <c r="H843" s="100"/>
      <c r="I843" s="100"/>
      <c r="J843" s="100"/>
      <c r="K843" s="97">
        <f t="shared" si="48"/>
        <v>0</v>
      </c>
    </row>
    <row r="844" spans="1:11" ht="15.75" customHeight="1" x14ac:dyDescent="0.25">
      <c r="A844" s="341" t="s">
        <v>99</v>
      </c>
      <c r="B844" s="342"/>
      <c r="C844" s="7" t="str">
        <f t="shared" ref="C844:J844" si="49">IF($K$28&lt;&gt;0,SUM(C826:C843)," ")</f>
        <v xml:space="preserve"> </v>
      </c>
      <c r="D844" s="8" t="str">
        <f t="shared" si="49"/>
        <v xml:space="preserve"> </v>
      </c>
      <c r="E844" s="8" t="str">
        <f t="shared" si="49"/>
        <v xml:space="preserve"> </v>
      </c>
      <c r="F844" s="8" t="str">
        <f t="shared" si="49"/>
        <v xml:space="preserve"> </v>
      </c>
      <c r="G844" s="8" t="str">
        <f t="shared" si="49"/>
        <v xml:space="preserve"> </v>
      </c>
      <c r="H844" s="8" t="str">
        <f t="shared" si="49"/>
        <v xml:space="preserve"> </v>
      </c>
      <c r="I844" s="8" t="str">
        <f t="shared" si="49"/>
        <v xml:space="preserve"> </v>
      </c>
      <c r="J844" s="8" t="str">
        <f t="shared" si="49"/>
        <v xml:space="preserve"> </v>
      </c>
      <c r="K844" s="9">
        <f>SUM(K826:K843)+K811</f>
        <v>0</v>
      </c>
    </row>
    <row r="845" spans="1:11" ht="15" customHeight="1" x14ac:dyDescent="0.25">
      <c r="A845" s="300"/>
    </row>
    <row r="846" spans="1:11" ht="25.5" customHeight="1" x14ac:dyDescent="0.25">
      <c r="A846" s="332" t="s">
        <v>100</v>
      </c>
      <c r="B846" s="332"/>
      <c r="C846" s="332"/>
      <c r="D846" s="332"/>
      <c r="E846" s="332"/>
      <c r="F846" s="332"/>
      <c r="G846" s="332"/>
      <c r="H846" s="332"/>
      <c r="I846" s="332"/>
      <c r="J846" s="332"/>
      <c r="K846" s="332"/>
    </row>
    <row r="847" spans="1:11" ht="15" customHeight="1" x14ac:dyDescent="0.25">
      <c r="A847" s="51"/>
    </row>
    <row r="848" spans="1:11" ht="15" customHeight="1" x14ac:dyDescent="0.25">
      <c r="A848" s="298" t="s">
        <v>101</v>
      </c>
    </row>
    <row r="849" spans="1:11" ht="15" customHeight="1" x14ac:dyDescent="0.25">
      <c r="C849" s="298" t="s">
        <v>102</v>
      </c>
      <c r="E849" s="298" t="s">
        <v>103</v>
      </c>
    </row>
    <row r="852" spans="1:11" ht="15.75" customHeight="1" x14ac:dyDescent="0.25">
      <c r="A852" s="348" t="s">
        <v>85</v>
      </c>
      <c r="B852" s="348"/>
      <c r="C852" s="348"/>
      <c r="D852" s="348"/>
      <c r="E852" s="348"/>
      <c r="F852" s="348"/>
      <c r="G852" s="348"/>
      <c r="H852" s="348"/>
      <c r="I852" s="348"/>
      <c r="J852" s="348"/>
      <c r="K852" s="348"/>
    </row>
    <row r="853" spans="1:11" ht="15" customHeight="1" x14ac:dyDescent="0.25">
      <c r="A853" s="70"/>
      <c r="B853" s="70"/>
      <c r="C853" s="70"/>
      <c r="D853" s="70"/>
      <c r="E853" s="70"/>
      <c r="F853" s="78">
        <f>'proje ve personel bilgileri'!$B$5</f>
        <v>0</v>
      </c>
      <c r="G853" s="72">
        <f>IF('proje ve personel bilgileri'!$B$6=1,"/ Mart ayına aittir.",(IF('proje ve personel bilgileri'!$B$6=2,"/ Eylül ayına aittir.",0)))</f>
        <v>0</v>
      </c>
      <c r="H853" s="70"/>
      <c r="I853" s="70"/>
      <c r="J853" s="70"/>
      <c r="K853" s="70"/>
    </row>
    <row r="854" spans="1:11" ht="18.75" customHeight="1" x14ac:dyDescent="0.25">
      <c r="K854" s="4" t="s">
        <v>86</v>
      </c>
    </row>
    <row r="855" spans="1:11" ht="15.75" customHeight="1" x14ac:dyDescent="0.25">
      <c r="A855" s="349" t="s">
        <v>2</v>
      </c>
      <c r="B855" s="350"/>
      <c r="C855" s="351">
        <f>'proje ve personel bilgileri'!$B$2</f>
        <v>0</v>
      </c>
      <c r="D855" s="352"/>
      <c r="E855" s="352"/>
      <c r="F855" s="352"/>
      <c r="G855" s="352"/>
      <c r="H855" s="352"/>
      <c r="I855" s="352"/>
      <c r="J855" s="352"/>
      <c r="K855" s="353"/>
    </row>
    <row r="856" spans="1:11" ht="15.75" customHeight="1" x14ac:dyDescent="0.25">
      <c r="A856" s="354" t="s">
        <v>4</v>
      </c>
      <c r="B856" s="355"/>
      <c r="C856" s="356">
        <f>'proje ve personel bilgileri'!$B$3</f>
        <v>0</v>
      </c>
      <c r="D856" s="357"/>
      <c r="E856" s="357"/>
      <c r="F856" s="357"/>
      <c r="G856" s="357"/>
      <c r="H856" s="357"/>
      <c r="I856" s="357"/>
      <c r="J856" s="357"/>
      <c r="K856" s="358"/>
    </row>
    <row r="857" spans="1:11" ht="15" customHeight="1" x14ac:dyDescent="0.25">
      <c r="A857" s="343" t="s">
        <v>87</v>
      </c>
      <c r="B857" s="343" t="s">
        <v>15</v>
      </c>
      <c r="C857" s="343" t="s">
        <v>88</v>
      </c>
      <c r="D857" s="344" t="s">
        <v>89</v>
      </c>
      <c r="E857" s="346"/>
      <c r="F857" s="347"/>
      <c r="G857" s="343" t="s">
        <v>90</v>
      </c>
      <c r="H857" s="333" t="s">
        <v>91</v>
      </c>
      <c r="I857" s="333" t="s">
        <v>92</v>
      </c>
      <c r="J857" s="333" t="s">
        <v>93</v>
      </c>
      <c r="K857" s="336" t="s">
        <v>94</v>
      </c>
    </row>
    <row r="858" spans="1:11" ht="23.25" customHeight="1" x14ac:dyDescent="0.25">
      <c r="A858" s="338"/>
      <c r="B858" s="338"/>
      <c r="C858" s="338"/>
      <c r="D858" s="345"/>
      <c r="E858" s="339" t="s">
        <v>95</v>
      </c>
      <c r="F858" s="340"/>
      <c r="G858" s="338"/>
      <c r="H858" s="334"/>
      <c r="I858" s="334"/>
      <c r="J858" s="334"/>
      <c r="K858" s="337"/>
    </row>
    <row r="859" spans="1:11" ht="60.75" customHeight="1" x14ac:dyDescent="0.25">
      <c r="A859" s="338"/>
      <c r="B859" s="338"/>
      <c r="C859" s="338"/>
      <c r="D859" s="345"/>
      <c r="E859" s="5" t="s">
        <v>107</v>
      </c>
      <c r="F859" s="5" t="s">
        <v>97</v>
      </c>
      <c r="G859" s="338"/>
      <c r="H859" s="334"/>
      <c r="I859" s="335"/>
      <c r="J859" s="335"/>
      <c r="K859" s="338"/>
    </row>
    <row r="860" spans="1:11" ht="15.75" customHeight="1" x14ac:dyDescent="0.25">
      <c r="A860" s="338"/>
      <c r="B860" s="338"/>
      <c r="C860" s="338"/>
      <c r="D860" s="345"/>
      <c r="E860" s="6" t="s">
        <v>98</v>
      </c>
      <c r="F860" s="6" t="s">
        <v>98</v>
      </c>
      <c r="G860" s="294" t="s">
        <v>98</v>
      </c>
      <c r="H860" s="294" t="s">
        <v>98</v>
      </c>
      <c r="I860" s="297" t="s">
        <v>98</v>
      </c>
      <c r="J860" s="6" t="s">
        <v>98</v>
      </c>
      <c r="K860" s="338"/>
    </row>
    <row r="861" spans="1:11" ht="15.75" customHeight="1" x14ac:dyDescent="0.25">
      <c r="A861" s="1">
        <v>451</v>
      </c>
      <c r="B861" s="99" t="str">
        <f>IF('proje ve personel bilgileri'!A464&lt;&gt;0,('proje ve personel bilgileri'!A464)," ")</f>
        <v xml:space="preserve"> </v>
      </c>
      <c r="C861" s="95"/>
      <c r="D861" s="96"/>
      <c r="E861" s="96"/>
      <c r="F861" s="96"/>
      <c r="G861" s="96"/>
      <c r="H861" s="96"/>
      <c r="I861" s="96"/>
      <c r="J861" s="96"/>
      <c r="K861" s="97">
        <f t="shared" ref="K861:K878" si="50">IF(D861&lt;&gt;0,SUM(D861+E861+F861+G861-H861-I861-J861),0)</f>
        <v>0</v>
      </c>
    </row>
    <row r="862" spans="1:11" ht="15.75" customHeight="1" x14ac:dyDescent="0.25">
      <c r="A862" s="2">
        <v>452</v>
      </c>
      <c r="B862" s="99" t="str">
        <f>IF('proje ve personel bilgileri'!A465&lt;&gt;0,('proje ve personel bilgileri'!A465)," ")</f>
        <v xml:space="preserve"> </v>
      </c>
      <c r="C862" s="98"/>
      <c r="D862" s="100"/>
      <c r="E862" s="100"/>
      <c r="F862" s="100"/>
      <c r="G862" s="100"/>
      <c r="H862" s="100"/>
      <c r="I862" s="100"/>
      <c r="J862" s="100"/>
      <c r="K862" s="97">
        <f t="shared" si="50"/>
        <v>0</v>
      </c>
    </row>
    <row r="863" spans="1:11" ht="15.75" customHeight="1" x14ac:dyDescent="0.25">
      <c r="A863" s="1">
        <v>453</v>
      </c>
      <c r="B863" s="99" t="str">
        <f>IF('proje ve personel bilgileri'!A466&lt;&gt;0,('proje ve personel bilgileri'!A466)," ")</f>
        <v xml:space="preserve"> </v>
      </c>
      <c r="C863" s="98"/>
      <c r="D863" s="100"/>
      <c r="E863" s="100"/>
      <c r="F863" s="100"/>
      <c r="G863" s="100"/>
      <c r="H863" s="100"/>
      <c r="I863" s="100"/>
      <c r="J863" s="100"/>
      <c r="K863" s="97">
        <f t="shared" si="50"/>
        <v>0</v>
      </c>
    </row>
    <row r="864" spans="1:11" ht="15.75" customHeight="1" x14ac:dyDescent="0.25">
      <c r="A864" s="2">
        <v>454</v>
      </c>
      <c r="B864" s="99" t="str">
        <f>IF('proje ve personel bilgileri'!A467&lt;&gt;0,('proje ve personel bilgileri'!A467)," ")</f>
        <v xml:space="preserve"> </v>
      </c>
      <c r="C864" s="98"/>
      <c r="D864" s="100"/>
      <c r="E864" s="100"/>
      <c r="F864" s="100"/>
      <c r="G864" s="100"/>
      <c r="H864" s="100"/>
      <c r="I864" s="100"/>
      <c r="J864" s="100"/>
      <c r="K864" s="97">
        <f t="shared" si="50"/>
        <v>0</v>
      </c>
    </row>
    <row r="865" spans="1:11" ht="15.75" customHeight="1" x14ac:dyDescent="0.25">
      <c r="A865" s="1">
        <v>455</v>
      </c>
      <c r="B865" s="99" t="str">
        <f>IF('proje ve personel bilgileri'!A468&lt;&gt;0,('proje ve personel bilgileri'!A468)," ")</f>
        <v xml:space="preserve"> </v>
      </c>
      <c r="C865" s="98"/>
      <c r="D865" s="100"/>
      <c r="E865" s="100"/>
      <c r="F865" s="100"/>
      <c r="G865" s="100"/>
      <c r="H865" s="100"/>
      <c r="I865" s="100"/>
      <c r="J865" s="100"/>
      <c r="K865" s="97">
        <f t="shared" si="50"/>
        <v>0</v>
      </c>
    </row>
    <row r="866" spans="1:11" ht="15.75" customHeight="1" x14ac:dyDescent="0.25">
      <c r="A866" s="2">
        <v>456</v>
      </c>
      <c r="B866" s="99" t="str">
        <f>IF('proje ve personel bilgileri'!A469&lt;&gt;0,('proje ve personel bilgileri'!A469)," ")</f>
        <v xml:space="preserve"> </v>
      </c>
      <c r="C866" s="98"/>
      <c r="D866" s="100"/>
      <c r="E866" s="100"/>
      <c r="F866" s="100"/>
      <c r="G866" s="100"/>
      <c r="H866" s="100"/>
      <c r="I866" s="100"/>
      <c r="J866" s="100"/>
      <c r="K866" s="97">
        <f t="shared" si="50"/>
        <v>0</v>
      </c>
    </row>
    <row r="867" spans="1:11" ht="15.75" customHeight="1" x14ac:dyDescent="0.25">
      <c r="A867" s="1">
        <v>457</v>
      </c>
      <c r="B867" s="99" t="str">
        <f>IF('proje ve personel bilgileri'!A470&lt;&gt;0,('proje ve personel bilgileri'!A470)," ")</f>
        <v xml:space="preserve"> </v>
      </c>
      <c r="C867" s="98"/>
      <c r="D867" s="100"/>
      <c r="E867" s="100"/>
      <c r="F867" s="100"/>
      <c r="G867" s="100"/>
      <c r="H867" s="100"/>
      <c r="I867" s="100"/>
      <c r="J867" s="100"/>
      <c r="K867" s="97">
        <f t="shared" si="50"/>
        <v>0</v>
      </c>
    </row>
    <row r="868" spans="1:11" ht="15.75" customHeight="1" x14ac:dyDescent="0.25">
      <c r="A868" s="2">
        <v>458</v>
      </c>
      <c r="B868" s="99" t="str">
        <f>IF('proje ve personel bilgileri'!A471&lt;&gt;0,('proje ve personel bilgileri'!A471)," ")</f>
        <v xml:space="preserve"> </v>
      </c>
      <c r="C868" s="98"/>
      <c r="D868" s="100"/>
      <c r="E868" s="100"/>
      <c r="F868" s="100"/>
      <c r="G868" s="100"/>
      <c r="H868" s="100"/>
      <c r="I868" s="100"/>
      <c r="J868" s="100"/>
      <c r="K868" s="97">
        <f t="shared" si="50"/>
        <v>0</v>
      </c>
    </row>
    <row r="869" spans="1:11" ht="15.75" customHeight="1" x14ac:dyDescent="0.25">
      <c r="A869" s="1">
        <v>459</v>
      </c>
      <c r="B869" s="99" t="str">
        <f>IF('proje ve personel bilgileri'!A472&lt;&gt;0,('proje ve personel bilgileri'!A472)," ")</f>
        <v xml:space="preserve"> </v>
      </c>
      <c r="C869" s="98"/>
      <c r="D869" s="100"/>
      <c r="E869" s="100"/>
      <c r="F869" s="100"/>
      <c r="G869" s="100"/>
      <c r="H869" s="100"/>
      <c r="I869" s="100"/>
      <c r="J869" s="100"/>
      <c r="K869" s="97">
        <f t="shared" si="50"/>
        <v>0</v>
      </c>
    </row>
    <row r="870" spans="1:11" ht="15.75" customHeight="1" x14ac:dyDescent="0.25">
      <c r="A870" s="2">
        <v>460</v>
      </c>
      <c r="B870" s="99" t="str">
        <f>IF('proje ve personel bilgileri'!A473&lt;&gt;0,('proje ve personel bilgileri'!A473)," ")</f>
        <v xml:space="preserve"> </v>
      </c>
      <c r="C870" s="98"/>
      <c r="D870" s="100"/>
      <c r="E870" s="100"/>
      <c r="F870" s="100"/>
      <c r="G870" s="100"/>
      <c r="H870" s="100"/>
      <c r="I870" s="100"/>
      <c r="J870" s="100"/>
      <c r="K870" s="97">
        <f t="shared" si="50"/>
        <v>0</v>
      </c>
    </row>
    <row r="871" spans="1:11" ht="15.75" customHeight="1" x14ac:dyDescent="0.25">
      <c r="A871" s="1">
        <v>461</v>
      </c>
      <c r="B871" s="99" t="str">
        <f>IF('proje ve personel bilgileri'!A474&lt;&gt;0,('proje ve personel bilgileri'!A474)," ")</f>
        <v xml:space="preserve"> </v>
      </c>
      <c r="C871" s="98"/>
      <c r="D871" s="100"/>
      <c r="E871" s="100"/>
      <c r="F871" s="100"/>
      <c r="G871" s="100"/>
      <c r="H871" s="100"/>
      <c r="I871" s="100"/>
      <c r="J871" s="100"/>
      <c r="K871" s="97">
        <f t="shared" si="50"/>
        <v>0</v>
      </c>
    </row>
    <row r="872" spans="1:11" ht="15.75" customHeight="1" x14ac:dyDescent="0.25">
      <c r="A872" s="2">
        <v>462</v>
      </c>
      <c r="B872" s="99" t="str">
        <f>IF('proje ve personel bilgileri'!A475&lt;&gt;0,('proje ve personel bilgileri'!A475)," ")</f>
        <v xml:space="preserve"> </v>
      </c>
      <c r="C872" s="98"/>
      <c r="D872" s="100"/>
      <c r="E872" s="100"/>
      <c r="F872" s="100"/>
      <c r="G872" s="100"/>
      <c r="H872" s="100"/>
      <c r="I872" s="100"/>
      <c r="J872" s="100"/>
      <c r="K872" s="97">
        <f t="shared" si="50"/>
        <v>0</v>
      </c>
    </row>
    <row r="873" spans="1:11" ht="15.75" customHeight="1" x14ac:dyDescent="0.25">
      <c r="A873" s="1">
        <v>463</v>
      </c>
      <c r="B873" s="99" t="str">
        <f>IF('proje ve personel bilgileri'!A476&lt;&gt;0,('proje ve personel bilgileri'!A476)," ")</f>
        <v xml:space="preserve"> </v>
      </c>
      <c r="C873" s="98"/>
      <c r="D873" s="100"/>
      <c r="E873" s="100"/>
      <c r="F873" s="100"/>
      <c r="G873" s="100"/>
      <c r="H873" s="100"/>
      <c r="I873" s="100"/>
      <c r="J873" s="100"/>
      <c r="K873" s="97">
        <f t="shared" si="50"/>
        <v>0</v>
      </c>
    </row>
    <row r="874" spans="1:11" ht="15.75" customHeight="1" x14ac:dyDescent="0.25">
      <c r="A874" s="2">
        <v>464</v>
      </c>
      <c r="B874" s="99" t="str">
        <f>IF('proje ve personel bilgileri'!A477&lt;&gt;0,('proje ve personel bilgileri'!A477)," ")</f>
        <v xml:space="preserve"> </v>
      </c>
      <c r="C874" s="98"/>
      <c r="D874" s="100"/>
      <c r="E874" s="100"/>
      <c r="F874" s="100"/>
      <c r="G874" s="100"/>
      <c r="H874" s="100"/>
      <c r="I874" s="100"/>
      <c r="J874" s="100"/>
      <c r="K874" s="97">
        <f t="shared" si="50"/>
        <v>0</v>
      </c>
    </row>
    <row r="875" spans="1:11" ht="15.75" customHeight="1" x14ac:dyDescent="0.25">
      <c r="A875" s="1">
        <v>465</v>
      </c>
      <c r="B875" s="99" t="str">
        <f>IF('proje ve personel bilgileri'!A478&lt;&gt;0,('proje ve personel bilgileri'!A478)," ")</f>
        <v xml:space="preserve"> </v>
      </c>
      <c r="C875" s="98"/>
      <c r="D875" s="100"/>
      <c r="E875" s="100"/>
      <c r="F875" s="100"/>
      <c r="G875" s="100"/>
      <c r="H875" s="100"/>
      <c r="I875" s="100"/>
      <c r="J875" s="100"/>
      <c r="K875" s="97">
        <f t="shared" si="50"/>
        <v>0</v>
      </c>
    </row>
    <row r="876" spans="1:11" ht="15.75" customHeight="1" x14ac:dyDescent="0.25">
      <c r="A876" s="2">
        <v>466</v>
      </c>
      <c r="B876" s="99" t="str">
        <f>IF('proje ve personel bilgileri'!A479&lt;&gt;0,('proje ve personel bilgileri'!A479)," ")</f>
        <v xml:space="preserve"> </v>
      </c>
      <c r="C876" s="98"/>
      <c r="D876" s="100"/>
      <c r="E876" s="100"/>
      <c r="F876" s="100"/>
      <c r="G876" s="100"/>
      <c r="H876" s="100"/>
      <c r="I876" s="100"/>
      <c r="J876" s="100"/>
      <c r="K876" s="97">
        <f t="shared" si="50"/>
        <v>0</v>
      </c>
    </row>
    <row r="877" spans="1:11" ht="15.75" customHeight="1" x14ac:dyDescent="0.25">
      <c r="A877" s="1">
        <v>467</v>
      </c>
      <c r="B877" s="99" t="str">
        <f>IF('proje ve personel bilgileri'!A480&lt;&gt;0,('proje ve personel bilgileri'!A480)," ")</f>
        <v xml:space="preserve"> </v>
      </c>
      <c r="C877" s="98"/>
      <c r="D877" s="100"/>
      <c r="E877" s="100"/>
      <c r="F877" s="100"/>
      <c r="G877" s="100"/>
      <c r="H877" s="100"/>
      <c r="I877" s="100"/>
      <c r="J877" s="100"/>
      <c r="K877" s="97">
        <f t="shared" si="50"/>
        <v>0</v>
      </c>
    </row>
    <row r="878" spans="1:11" ht="15" customHeight="1" x14ac:dyDescent="0.25">
      <c r="A878" s="2">
        <v>468</v>
      </c>
      <c r="B878" s="99" t="str">
        <f>IF('proje ve personel bilgileri'!A481&lt;&gt;0,('proje ve personel bilgileri'!A481)," ")</f>
        <v xml:space="preserve"> </v>
      </c>
      <c r="C878" s="98"/>
      <c r="D878" s="100"/>
      <c r="E878" s="100"/>
      <c r="F878" s="100"/>
      <c r="G878" s="100"/>
      <c r="H878" s="100"/>
      <c r="I878" s="100"/>
      <c r="J878" s="100"/>
      <c r="K878" s="97">
        <f t="shared" si="50"/>
        <v>0</v>
      </c>
    </row>
    <row r="879" spans="1:11" ht="15.75" customHeight="1" x14ac:dyDescent="0.25">
      <c r="A879" s="341" t="s">
        <v>99</v>
      </c>
      <c r="B879" s="342"/>
      <c r="C879" s="7" t="str">
        <f t="shared" ref="C879:J879" si="51">IF($K$28&lt;&gt;0,SUM(C861:C878)," ")</f>
        <v xml:space="preserve"> </v>
      </c>
      <c r="D879" s="8" t="str">
        <f t="shared" si="51"/>
        <v xml:space="preserve"> </v>
      </c>
      <c r="E879" s="8" t="str">
        <f t="shared" si="51"/>
        <v xml:space="preserve"> </v>
      </c>
      <c r="F879" s="8" t="str">
        <f t="shared" si="51"/>
        <v xml:space="preserve"> </v>
      </c>
      <c r="G879" s="8" t="str">
        <f t="shared" si="51"/>
        <v xml:space="preserve"> </v>
      </c>
      <c r="H879" s="8" t="str">
        <f t="shared" si="51"/>
        <v xml:space="preserve"> </v>
      </c>
      <c r="I879" s="8" t="str">
        <f t="shared" si="51"/>
        <v xml:space="preserve"> </v>
      </c>
      <c r="J879" s="8" t="str">
        <f t="shared" si="51"/>
        <v xml:space="preserve"> </v>
      </c>
      <c r="K879" s="9">
        <f>SUM(K861:K878)+K844</f>
        <v>0</v>
      </c>
    </row>
    <row r="880" spans="1:11" ht="15" customHeight="1" x14ac:dyDescent="0.25">
      <c r="A880" s="300"/>
    </row>
    <row r="881" spans="1:11" ht="25.5" customHeight="1" x14ac:dyDescent="0.25">
      <c r="A881" s="332" t="s">
        <v>100</v>
      </c>
      <c r="B881" s="332"/>
      <c r="C881" s="332"/>
      <c r="D881" s="332"/>
      <c r="E881" s="332"/>
      <c r="F881" s="332"/>
      <c r="G881" s="332"/>
      <c r="H881" s="332"/>
      <c r="I881" s="332"/>
      <c r="J881" s="332"/>
      <c r="K881" s="332"/>
    </row>
    <row r="882" spans="1:11" ht="15" customHeight="1" x14ac:dyDescent="0.25">
      <c r="A882" s="51"/>
    </row>
    <row r="883" spans="1:11" ht="15" customHeight="1" x14ac:dyDescent="0.25">
      <c r="A883" s="298" t="s">
        <v>101</v>
      </c>
    </row>
    <row r="884" spans="1:11" ht="15" customHeight="1" x14ac:dyDescent="0.25">
      <c r="C884" s="298" t="s">
        <v>102</v>
      </c>
      <c r="E884" s="298" t="s">
        <v>103</v>
      </c>
    </row>
    <row r="886" spans="1:11" ht="15.75" customHeight="1" x14ac:dyDescent="0.25">
      <c r="A886" s="348" t="s">
        <v>85</v>
      </c>
      <c r="B886" s="348"/>
      <c r="C886" s="348"/>
      <c r="D886" s="348"/>
      <c r="E886" s="348"/>
      <c r="F886" s="348"/>
      <c r="G886" s="348"/>
      <c r="H886" s="348"/>
      <c r="I886" s="348"/>
      <c r="J886" s="348"/>
      <c r="K886" s="348"/>
    </row>
    <row r="887" spans="1:11" ht="15" customHeight="1" x14ac:dyDescent="0.25">
      <c r="A887" s="70"/>
      <c r="B887" s="70"/>
      <c r="C887" s="70"/>
      <c r="D887" s="70"/>
      <c r="E887" s="70"/>
      <c r="F887" s="78">
        <f>'proje ve personel bilgileri'!$B$5</f>
        <v>0</v>
      </c>
      <c r="G887" s="72">
        <f>IF('proje ve personel bilgileri'!$B$6=1,"/ Mart ayına aittir.",(IF('proje ve personel bilgileri'!$B$6=2,"/ Eylül ayına aittir.",0)))</f>
        <v>0</v>
      </c>
      <c r="H887" s="70"/>
      <c r="I887" s="70"/>
      <c r="J887" s="70"/>
      <c r="K887" s="70"/>
    </row>
    <row r="888" spans="1:11" ht="18.75" customHeight="1" x14ac:dyDescent="0.25">
      <c r="K888" s="4" t="s">
        <v>86</v>
      </c>
    </row>
    <row r="889" spans="1:11" ht="15.75" customHeight="1" x14ac:dyDescent="0.25">
      <c r="A889" s="349" t="s">
        <v>2</v>
      </c>
      <c r="B889" s="350"/>
      <c r="C889" s="351">
        <f>'proje ve personel bilgileri'!$B$2</f>
        <v>0</v>
      </c>
      <c r="D889" s="352"/>
      <c r="E889" s="352"/>
      <c r="F889" s="352"/>
      <c r="G889" s="352"/>
      <c r="H889" s="352"/>
      <c r="I889" s="352"/>
      <c r="J889" s="352"/>
      <c r="K889" s="353"/>
    </row>
    <row r="890" spans="1:11" ht="15.75" customHeight="1" x14ac:dyDescent="0.25">
      <c r="A890" s="354" t="s">
        <v>4</v>
      </c>
      <c r="B890" s="355"/>
      <c r="C890" s="356">
        <f>'proje ve personel bilgileri'!$B$3</f>
        <v>0</v>
      </c>
      <c r="D890" s="357"/>
      <c r="E890" s="357"/>
      <c r="F890" s="357"/>
      <c r="G890" s="357"/>
      <c r="H890" s="357"/>
      <c r="I890" s="357"/>
      <c r="J890" s="357"/>
      <c r="K890" s="358"/>
    </row>
    <row r="891" spans="1:11" ht="15" customHeight="1" x14ac:dyDescent="0.25">
      <c r="A891" s="343" t="s">
        <v>87</v>
      </c>
      <c r="B891" s="343" t="s">
        <v>15</v>
      </c>
      <c r="C891" s="343" t="s">
        <v>88</v>
      </c>
      <c r="D891" s="344" t="s">
        <v>89</v>
      </c>
      <c r="E891" s="346"/>
      <c r="F891" s="347"/>
      <c r="G891" s="343" t="s">
        <v>90</v>
      </c>
      <c r="H891" s="333" t="s">
        <v>91</v>
      </c>
      <c r="I891" s="333" t="s">
        <v>92</v>
      </c>
      <c r="J891" s="333" t="s">
        <v>93</v>
      </c>
      <c r="K891" s="336" t="s">
        <v>94</v>
      </c>
    </row>
    <row r="892" spans="1:11" ht="19.5" customHeight="1" x14ac:dyDescent="0.25">
      <c r="A892" s="338"/>
      <c r="B892" s="338"/>
      <c r="C892" s="338"/>
      <c r="D892" s="345"/>
      <c r="E892" s="339" t="s">
        <v>95</v>
      </c>
      <c r="F892" s="340"/>
      <c r="G892" s="338"/>
      <c r="H892" s="334"/>
      <c r="I892" s="334"/>
      <c r="J892" s="334"/>
      <c r="K892" s="337"/>
    </row>
    <row r="893" spans="1:11" ht="60.75" customHeight="1" x14ac:dyDescent="0.25">
      <c r="A893" s="338"/>
      <c r="B893" s="338"/>
      <c r="C893" s="338"/>
      <c r="D893" s="345"/>
      <c r="E893" s="5" t="s">
        <v>107</v>
      </c>
      <c r="F893" s="5" t="s">
        <v>97</v>
      </c>
      <c r="G893" s="338"/>
      <c r="H893" s="334"/>
      <c r="I893" s="335"/>
      <c r="J893" s="335"/>
      <c r="K893" s="338"/>
    </row>
    <row r="894" spans="1:11" ht="15.75" customHeight="1" x14ac:dyDescent="0.25">
      <c r="A894" s="338"/>
      <c r="B894" s="338"/>
      <c r="C894" s="338"/>
      <c r="D894" s="345"/>
      <c r="E894" s="6" t="s">
        <v>98</v>
      </c>
      <c r="F894" s="6" t="s">
        <v>98</v>
      </c>
      <c r="G894" s="294" t="s">
        <v>98</v>
      </c>
      <c r="H894" s="294" t="s">
        <v>98</v>
      </c>
      <c r="I894" s="297" t="s">
        <v>98</v>
      </c>
      <c r="J894" s="6" t="s">
        <v>98</v>
      </c>
      <c r="K894" s="338"/>
    </row>
    <row r="895" spans="1:11" ht="15.75" customHeight="1" x14ac:dyDescent="0.25">
      <c r="A895" s="1">
        <v>469</v>
      </c>
      <c r="B895" s="99" t="str">
        <f>IF('proje ve personel bilgileri'!A482&lt;&gt;0,('proje ve personel bilgileri'!A482)," ")</f>
        <v xml:space="preserve"> </v>
      </c>
      <c r="C895" s="95"/>
      <c r="D895" s="96"/>
      <c r="E895" s="96"/>
      <c r="F895" s="96"/>
      <c r="G895" s="96"/>
      <c r="H895" s="96"/>
      <c r="I895" s="96"/>
      <c r="J895" s="96"/>
      <c r="K895" s="97">
        <f t="shared" ref="K895:K912" si="52">IF(D895&lt;&gt;0,SUM(D895+E895+F895+G895-H895-I895-J895),0)</f>
        <v>0</v>
      </c>
    </row>
    <row r="896" spans="1:11" ht="15.75" customHeight="1" x14ac:dyDescent="0.25">
      <c r="A896" s="2">
        <v>470</v>
      </c>
      <c r="B896" s="99" t="str">
        <f>IF('proje ve personel bilgileri'!A483&lt;&gt;0,('proje ve personel bilgileri'!A483)," ")</f>
        <v xml:space="preserve"> </v>
      </c>
      <c r="C896" s="98"/>
      <c r="D896" s="100"/>
      <c r="E896" s="100"/>
      <c r="F896" s="100"/>
      <c r="G896" s="100"/>
      <c r="H896" s="100"/>
      <c r="I896" s="100"/>
      <c r="J896" s="100"/>
      <c r="K896" s="97">
        <f t="shared" si="52"/>
        <v>0</v>
      </c>
    </row>
    <row r="897" spans="1:11" ht="15.75" customHeight="1" x14ac:dyDescent="0.25">
      <c r="A897" s="1">
        <v>471</v>
      </c>
      <c r="B897" s="99" t="str">
        <f>IF('proje ve personel bilgileri'!A484&lt;&gt;0,('proje ve personel bilgileri'!A484)," ")</f>
        <v xml:space="preserve"> </v>
      </c>
      <c r="C897" s="98"/>
      <c r="D897" s="100"/>
      <c r="E897" s="100"/>
      <c r="F897" s="100"/>
      <c r="G897" s="100"/>
      <c r="H897" s="100"/>
      <c r="I897" s="100"/>
      <c r="J897" s="100"/>
      <c r="K897" s="97">
        <f t="shared" si="52"/>
        <v>0</v>
      </c>
    </row>
    <row r="898" spans="1:11" ht="15.75" customHeight="1" x14ac:dyDescent="0.25">
      <c r="A898" s="2">
        <v>472</v>
      </c>
      <c r="B898" s="99" t="str">
        <f>IF('proje ve personel bilgileri'!A485&lt;&gt;0,('proje ve personel bilgileri'!A485)," ")</f>
        <v xml:space="preserve"> </v>
      </c>
      <c r="C898" s="98"/>
      <c r="D898" s="100"/>
      <c r="E898" s="100"/>
      <c r="F898" s="100"/>
      <c r="G898" s="100"/>
      <c r="H898" s="100"/>
      <c r="I898" s="100"/>
      <c r="J898" s="100"/>
      <c r="K898" s="97">
        <f t="shared" si="52"/>
        <v>0</v>
      </c>
    </row>
    <row r="899" spans="1:11" ht="15.75" customHeight="1" x14ac:dyDescent="0.25">
      <c r="A899" s="1">
        <v>473</v>
      </c>
      <c r="B899" s="99" t="str">
        <f>IF('proje ve personel bilgileri'!A486&lt;&gt;0,('proje ve personel bilgileri'!A486)," ")</f>
        <v xml:space="preserve"> </v>
      </c>
      <c r="C899" s="98"/>
      <c r="D899" s="100"/>
      <c r="E899" s="100"/>
      <c r="F899" s="100"/>
      <c r="G899" s="100"/>
      <c r="H899" s="100"/>
      <c r="I899" s="100"/>
      <c r="J899" s="100"/>
      <c r="K899" s="97">
        <f t="shared" si="52"/>
        <v>0</v>
      </c>
    </row>
    <row r="900" spans="1:11" ht="15.75" customHeight="1" x14ac:dyDescent="0.25">
      <c r="A900" s="2">
        <v>474</v>
      </c>
      <c r="B900" s="99" t="str">
        <f>IF('proje ve personel bilgileri'!A487&lt;&gt;0,('proje ve personel bilgileri'!A487)," ")</f>
        <v xml:space="preserve"> </v>
      </c>
      <c r="C900" s="98"/>
      <c r="D900" s="100"/>
      <c r="E900" s="100"/>
      <c r="F900" s="100"/>
      <c r="G900" s="100"/>
      <c r="H900" s="100"/>
      <c r="I900" s="100"/>
      <c r="J900" s="100"/>
      <c r="K900" s="97">
        <f t="shared" si="52"/>
        <v>0</v>
      </c>
    </row>
    <row r="901" spans="1:11" ht="15.75" customHeight="1" x14ac:dyDescent="0.25">
      <c r="A901" s="1">
        <v>475</v>
      </c>
      <c r="B901" s="99" t="str">
        <f>IF('proje ve personel bilgileri'!A488&lt;&gt;0,('proje ve personel bilgileri'!A488)," ")</f>
        <v xml:space="preserve"> </v>
      </c>
      <c r="C901" s="98"/>
      <c r="D901" s="100"/>
      <c r="E901" s="100"/>
      <c r="F901" s="100"/>
      <c r="G901" s="100"/>
      <c r="H901" s="100"/>
      <c r="I901" s="100"/>
      <c r="J901" s="100"/>
      <c r="K901" s="97">
        <f t="shared" si="52"/>
        <v>0</v>
      </c>
    </row>
    <row r="902" spans="1:11" ht="15.75" customHeight="1" x14ac:dyDescent="0.25">
      <c r="A902" s="2">
        <v>476</v>
      </c>
      <c r="B902" s="99" t="str">
        <f>IF('proje ve personel bilgileri'!A489&lt;&gt;0,('proje ve personel bilgileri'!A489)," ")</f>
        <v xml:space="preserve"> </v>
      </c>
      <c r="C902" s="98"/>
      <c r="D902" s="100"/>
      <c r="E902" s="100"/>
      <c r="F902" s="100"/>
      <c r="G902" s="100"/>
      <c r="H902" s="100"/>
      <c r="I902" s="100"/>
      <c r="J902" s="100"/>
      <c r="K902" s="97">
        <f t="shared" si="52"/>
        <v>0</v>
      </c>
    </row>
    <row r="903" spans="1:11" ht="15.75" customHeight="1" x14ac:dyDescent="0.25">
      <c r="A903" s="1">
        <v>477</v>
      </c>
      <c r="B903" s="99" t="str">
        <f>IF('proje ve personel bilgileri'!A490&lt;&gt;0,('proje ve personel bilgileri'!A490)," ")</f>
        <v xml:space="preserve"> </v>
      </c>
      <c r="C903" s="98"/>
      <c r="D903" s="100"/>
      <c r="E903" s="100"/>
      <c r="F903" s="100"/>
      <c r="G903" s="100"/>
      <c r="H903" s="100"/>
      <c r="I903" s="100"/>
      <c r="J903" s="100"/>
      <c r="K903" s="97">
        <f t="shared" si="52"/>
        <v>0</v>
      </c>
    </row>
    <row r="904" spans="1:11" ht="15.75" customHeight="1" x14ac:dyDescent="0.25">
      <c r="A904" s="2">
        <v>478</v>
      </c>
      <c r="B904" s="99" t="str">
        <f>IF('proje ve personel bilgileri'!A491&lt;&gt;0,('proje ve personel bilgileri'!A491)," ")</f>
        <v xml:space="preserve"> </v>
      </c>
      <c r="C904" s="98"/>
      <c r="D904" s="100"/>
      <c r="E904" s="100"/>
      <c r="F904" s="100"/>
      <c r="G904" s="100"/>
      <c r="H904" s="100"/>
      <c r="I904" s="100"/>
      <c r="J904" s="100"/>
      <c r="K904" s="97">
        <f t="shared" si="52"/>
        <v>0</v>
      </c>
    </row>
    <row r="905" spans="1:11" ht="15.75" customHeight="1" x14ac:dyDescent="0.25">
      <c r="A905" s="1">
        <v>479</v>
      </c>
      <c r="B905" s="99" t="str">
        <f>IF('proje ve personel bilgileri'!A492&lt;&gt;0,('proje ve personel bilgileri'!A492)," ")</f>
        <v xml:space="preserve"> </v>
      </c>
      <c r="C905" s="98"/>
      <c r="D905" s="100"/>
      <c r="E905" s="100"/>
      <c r="F905" s="100"/>
      <c r="G905" s="100"/>
      <c r="H905" s="100"/>
      <c r="I905" s="100"/>
      <c r="J905" s="100"/>
      <c r="K905" s="97">
        <f t="shared" si="52"/>
        <v>0</v>
      </c>
    </row>
    <row r="906" spans="1:11" ht="15.75" customHeight="1" x14ac:dyDescent="0.25">
      <c r="A906" s="2">
        <v>480</v>
      </c>
      <c r="B906" s="99" t="str">
        <f>IF('proje ve personel bilgileri'!A493&lt;&gt;0,('proje ve personel bilgileri'!A493)," ")</f>
        <v xml:space="preserve"> </v>
      </c>
      <c r="C906" s="98"/>
      <c r="D906" s="100"/>
      <c r="E906" s="100"/>
      <c r="F906" s="100"/>
      <c r="G906" s="100"/>
      <c r="H906" s="100"/>
      <c r="I906" s="100"/>
      <c r="J906" s="100"/>
      <c r="K906" s="97">
        <f t="shared" si="52"/>
        <v>0</v>
      </c>
    </row>
    <row r="907" spans="1:11" ht="15.75" customHeight="1" x14ac:dyDescent="0.25">
      <c r="A907" s="1">
        <v>481</v>
      </c>
      <c r="B907" s="99" t="str">
        <f>IF('proje ve personel bilgileri'!A494&lt;&gt;0,('proje ve personel bilgileri'!A494)," ")</f>
        <v xml:space="preserve"> </v>
      </c>
      <c r="C907" s="98"/>
      <c r="D907" s="100"/>
      <c r="E907" s="100"/>
      <c r="F907" s="100"/>
      <c r="G907" s="100"/>
      <c r="H907" s="100"/>
      <c r="I907" s="100"/>
      <c r="J907" s="100"/>
      <c r="K907" s="97">
        <f t="shared" si="52"/>
        <v>0</v>
      </c>
    </row>
    <row r="908" spans="1:11" ht="15.75" customHeight="1" x14ac:dyDescent="0.25">
      <c r="A908" s="2">
        <v>482</v>
      </c>
      <c r="B908" s="99" t="str">
        <f>IF('proje ve personel bilgileri'!A495&lt;&gt;0,('proje ve personel bilgileri'!A495)," ")</f>
        <v xml:space="preserve"> </v>
      </c>
      <c r="C908" s="98"/>
      <c r="D908" s="100"/>
      <c r="E908" s="100"/>
      <c r="F908" s="100"/>
      <c r="G908" s="100"/>
      <c r="H908" s="100"/>
      <c r="I908" s="100"/>
      <c r="J908" s="100"/>
      <c r="K908" s="97">
        <f t="shared" si="52"/>
        <v>0</v>
      </c>
    </row>
    <row r="909" spans="1:11" ht="15.75" customHeight="1" x14ac:dyDescent="0.25">
      <c r="A909" s="1">
        <v>483</v>
      </c>
      <c r="B909" s="99" t="str">
        <f>IF('proje ve personel bilgileri'!A496&lt;&gt;0,('proje ve personel bilgileri'!A496)," ")</f>
        <v xml:space="preserve"> </v>
      </c>
      <c r="C909" s="98"/>
      <c r="D909" s="100"/>
      <c r="E909" s="100"/>
      <c r="F909" s="100"/>
      <c r="G909" s="100"/>
      <c r="H909" s="100"/>
      <c r="I909" s="100"/>
      <c r="J909" s="100"/>
      <c r="K909" s="97">
        <f t="shared" si="52"/>
        <v>0</v>
      </c>
    </row>
    <row r="910" spans="1:11" ht="15.75" customHeight="1" x14ac:dyDescent="0.25">
      <c r="A910" s="2">
        <v>484</v>
      </c>
      <c r="B910" s="99" t="str">
        <f>IF('proje ve personel bilgileri'!A497&lt;&gt;0,('proje ve personel bilgileri'!A497)," ")</f>
        <v xml:space="preserve"> </v>
      </c>
      <c r="C910" s="98"/>
      <c r="D910" s="100"/>
      <c r="E910" s="100"/>
      <c r="F910" s="100"/>
      <c r="G910" s="100"/>
      <c r="H910" s="100"/>
      <c r="I910" s="100"/>
      <c r="J910" s="100"/>
      <c r="K910" s="97">
        <f t="shared" si="52"/>
        <v>0</v>
      </c>
    </row>
    <row r="911" spans="1:11" ht="15.75" customHeight="1" x14ac:dyDescent="0.25">
      <c r="A911" s="1">
        <v>485</v>
      </c>
      <c r="B911" s="99" t="str">
        <f>IF('proje ve personel bilgileri'!A498&lt;&gt;0,('proje ve personel bilgileri'!A498)," ")</f>
        <v xml:space="preserve"> </v>
      </c>
      <c r="C911" s="98"/>
      <c r="D911" s="100"/>
      <c r="E911" s="100"/>
      <c r="F911" s="100"/>
      <c r="G911" s="100"/>
      <c r="H911" s="100"/>
      <c r="I911" s="100"/>
      <c r="J911" s="100"/>
      <c r="K911" s="97">
        <f t="shared" si="52"/>
        <v>0</v>
      </c>
    </row>
    <row r="912" spans="1:11" ht="15" customHeight="1" x14ac:dyDescent="0.25">
      <c r="A912" s="2">
        <v>486</v>
      </c>
      <c r="B912" s="99" t="str">
        <f>IF('proje ve personel bilgileri'!A499&lt;&gt;0,('proje ve personel bilgileri'!A499)," ")</f>
        <v xml:space="preserve"> </v>
      </c>
      <c r="C912" s="98"/>
      <c r="D912" s="100"/>
      <c r="E912" s="100"/>
      <c r="F912" s="100"/>
      <c r="G912" s="100"/>
      <c r="H912" s="100"/>
      <c r="I912" s="100"/>
      <c r="J912" s="100"/>
      <c r="K912" s="97">
        <f t="shared" si="52"/>
        <v>0</v>
      </c>
    </row>
    <row r="913" spans="1:11" ht="15.75" customHeight="1" x14ac:dyDescent="0.25">
      <c r="A913" s="341" t="s">
        <v>99</v>
      </c>
      <c r="B913" s="342"/>
      <c r="C913" s="7" t="str">
        <f t="shared" ref="C913:J913" si="53">IF($K$28&lt;&gt;0,SUM(C895:C912)," ")</f>
        <v xml:space="preserve"> </v>
      </c>
      <c r="D913" s="8" t="str">
        <f t="shared" si="53"/>
        <v xml:space="preserve"> </v>
      </c>
      <c r="E913" s="8" t="str">
        <f t="shared" si="53"/>
        <v xml:space="preserve"> </v>
      </c>
      <c r="F913" s="8" t="str">
        <f t="shared" si="53"/>
        <v xml:space="preserve"> </v>
      </c>
      <c r="G913" s="8" t="str">
        <f t="shared" si="53"/>
        <v xml:space="preserve"> </v>
      </c>
      <c r="H913" s="8" t="str">
        <f t="shared" si="53"/>
        <v xml:space="preserve"> </v>
      </c>
      <c r="I913" s="8" t="str">
        <f t="shared" si="53"/>
        <v xml:space="preserve"> </v>
      </c>
      <c r="J913" s="8" t="str">
        <f t="shared" si="53"/>
        <v xml:space="preserve"> </v>
      </c>
      <c r="K913" s="9">
        <f>SUM(K895:K912)+K879</f>
        <v>0</v>
      </c>
    </row>
    <row r="914" spans="1:11" ht="15" customHeight="1" x14ac:dyDescent="0.25">
      <c r="A914" s="300"/>
    </row>
    <row r="915" spans="1:11" ht="24" customHeight="1" x14ac:dyDescent="0.25">
      <c r="A915" s="332" t="s">
        <v>100</v>
      </c>
      <c r="B915" s="332"/>
      <c r="C915" s="332"/>
      <c r="D915" s="332"/>
      <c r="E915" s="332"/>
      <c r="F915" s="332"/>
      <c r="G915" s="332"/>
      <c r="H915" s="332"/>
      <c r="I915" s="332"/>
      <c r="J915" s="332"/>
      <c r="K915" s="332"/>
    </row>
    <row r="916" spans="1:11" ht="15" customHeight="1" x14ac:dyDescent="0.25">
      <c r="A916" s="51"/>
    </row>
    <row r="917" spans="1:11" ht="15" customHeight="1" x14ac:dyDescent="0.25">
      <c r="A917" s="298" t="s">
        <v>101</v>
      </c>
    </row>
    <row r="918" spans="1:11" ht="15" customHeight="1" x14ac:dyDescent="0.25">
      <c r="C918" s="298" t="s">
        <v>102</v>
      </c>
      <c r="E918" s="298" t="s">
        <v>103</v>
      </c>
    </row>
    <row r="920" spans="1:11" ht="15.75" customHeight="1" x14ac:dyDescent="0.25">
      <c r="A920" s="348" t="s">
        <v>85</v>
      </c>
      <c r="B920" s="348"/>
      <c r="C920" s="348"/>
      <c r="D920" s="348"/>
      <c r="E920" s="348"/>
      <c r="F920" s="348"/>
      <c r="G920" s="348"/>
      <c r="H920" s="348"/>
      <c r="I920" s="348"/>
      <c r="J920" s="348"/>
      <c r="K920" s="348"/>
    </row>
    <row r="921" spans="1:11" ht="15" customHeight="1" x14ac:dyDescent="0.25">
      <c r="A921" s="70"/>
      <c r="B921" s="70"/>
      <c r="C921" s="70"/>
      <c r="D921" s="70"/>
      <c r="E921" s="70"/>
      <c r="F921" s="78">
        <f>'proje ve personel bilgileri'!$B$5</f>
        <v>0</v>
      </c>
      <c r="G921" s="72">
        <f>IF('proje ve personel bilgileri'!$B$6=1,"/ Mart ayına aittir.",(IF('proje ve personel bilgileri'!$B$6=2,"/ Eylül ayına aittir.",0)))</f>
        <v>0</v>
      </c>
      <c r="H921" s="70"/>
      <c r="I921" s="70"/>
      <c r="J921" s="70"/>
      <c r="K921" s="70"/>
    </row>
    <row r="922" spans="1:11" ht="18.75" customHeight="1" x14ac:dyDescent="0.25">
      <c r="K922" s="4" t="s">
        <v>86</v>
      </c>
    </row>
    <row r="923" spans="1:11" ht="15.75" customHeight="1" x14ac:dyDescent="0.25">
      <c r="A923" s="349" t="s">
        <v>2</v>
      </c>
      <c r="B923" s="350"/>
      <c r="C923" s="351">
        <f>'proje ve personel bilgileri'!$B$2</f>
        <v>0</v>
      </c>
      <c r="D923" s="352"/>
      <c r="E923" s="352"/>
      <c r="F923" s="352"/>
      <c r="G923" s="352"/>
      <c r="H923" s="352"/>
      <c r="I923" s="352"/>
      <c r="J923" s="352"/>
      <c r="K923" s="353"/>
    </row>
    <row r="924" spans="1:11" ht="15.75" customHeight="1" x14ac:dyDescent="0.25">
      <c r="A924" s="354" t="s">
        <v>4</v>
      </c>
      <c r="B924" s="355"/>
      <c r="C924" s="356">
        <f>'proje ve personel bilgileri'!$B$3</f>
        <v>0</v>
      </c>
      <c r="D924" s="357"/>
      <c r="E924" s="357"/>
      <c r="F924" s="357"/>
      <c r="G924" s="357"/>
      <c r="H924" s="357"/>
      <c r="I924" s="357"/>
      <c r="J924" s="357"/>
      <c r="K924" s="358"/>
    </row>
    <row r="925" spans="1:11" ht="15" customHeight="1" x14ac:dyDescent="0.25">
      <c r="A925" s="343" t="s">
        <v>87</v>
      </c>
      <c r="B925" s="343" t="s">
        <v>15</v>
      </c>
      <c r="C925" s="343" t="s">
        <v>88</v>
      </c>
      <c r="D925" s="344" t="s">
        <v>89</v>
      </c>
      <c r="E925" s="346"/>
      <c r="F925" s="347"/>
      <c r="G925" s="343" t="s">
        <v>90</v>
      </c>
      <c r="H925" s="333" t="s">
        <v>91</v>
      </c>
      <c r="I925" s="333" t="s">
        <v>92</v>
      </c>
      <c r="J925" s="333" t="s">
        <v>93</v>
      </c>
      <c r="K925" s="336" t="s">
        <v>94</v>
      </c>
    </row>
    <row r="926" spans="1:11" ht="21" customHeight="1" x14ac:dyDescent="0.25">
      <c r="A926" s="338"/>
      <c r="B926" s="338"/>
      <c r="C926" s="338"/>
      <c r="D926" s="345"/>
      <c r="E926" s="339" t="s">
        <v>95</v>
      </c>
      <c r="F926" s="340"/>
      <c r="G926" s="338"/>
      <c r="H926" s="334"/>
      <c r="I926" s="334"/>
      <c r="J926" s="334"/>
      <c r="K926" s="337"/>
    </row>
    <row r="927" spans="1:11" ht="60.75" customHeight="1" x14ac:dyDescent="0.25">
      <c r="A927" s="338"/>
      <c r="B927" s="338"/>
      <c r="C927" s="338"/>
      <c r="D927" s="345"/>
      <c r="E927" s="5" t="s">
        <v>107</v>
      </c>
      <c r="F927" s="5" t="s">
        <v>97</v>
      </c>
      <c r="G927" s="338"/>
      <c r="H927" s="334"/>
      <c r="I927" s="335"/>
      <c r="J927" s="335"/>
      <c r="K927" s="338"/>
    </row>
    <row r="928" spans="1:11" ht="15.75" customHeight="1" x14ac:dyDescent="0.25">
      <c r="A928" s="338"/>
      <c r="B928" s="338"/>
      <c r="C928" s="338"/>
      <c r="D928" s="345"/>
      <c r="E928" s="6" t="s">
        <v>98</v>
      </c>
      <c r="F928" s="6" t="s">
        <v>98</v>
      </c>
      <c r="G928" s="294" t="s">
        <v>98</v>
      </c>
      <c r="H928" s="294" t="s">
        <v>98</v>
      </c>
      <c r="I928" s="297" t="s">
        <v>98</v>
      </c>
      <c r="J928" s="6" t="s">
        <v>98</v>
      </c>
      <c r="K928" s="338"/>
    </row>
    <row r="929" spans="1:11" ht="15.75" customHeight="1" x14ac:dyDescent="0.25">
      <c r="A929" s="1">
        <v>487</v>
      </c>
      <c r="B929" s="101" t="str">
        <f>IF('proje ve personel bilgileri'!A500&lt;&gt;0,('proje ve personel bilgileri'!A500)," ")</f>
        <v xml:space="preserve"> </v>
      </c>
      <c r="C929" s="102"/>
      <c r="D929" s="103"/>
      <c r="E929" s="103"/>
      <c r="F929" s="103"/>
      <c r="G929" s="103"/>
      <c r="H929" s="103"/>
      <c r="I929" s="103"/>
      <c r="J929" s="103"/>
      <c r="K929" s="104">
        <f t="shared" ref="K929:K946" si="54">IF(D929&lt;&gt;0,SUM(D929+E929+F929+G929-H929-I929-J929),0)</f>
        <v>0</v>
      </c>
    </row>
    <row r="930" spans="1:11" ht="15.75" customHeight="1" x14ac:dyDescent="0.25">
      <c r="A930" s="2">
        <v>488</v>
      </c>
      <c r="B930" s="101" t="str">
        <f>IF('proje ve personel bilgileri'!A501&lt;&gt;0,('proje ve personel bilgileri'!A501)," ")</f>
        <v xml:space="preserve"> </v>
      </c>
      <c r="C930" s="105"/>
      <c r="D930" s="296"/>
      <c r="E930" s="296"/>
      <c r="F930" s="296"/>
      <c r="G930" s="296"/>
      <c r="H930" s="296"/>
      <c r="I930" s="296"/>
      <c r="J930" s="296"/>
      <c r="K930" s="104">
        <f t="shared" si="54"/>
        <v>0</v>
      </c>
    </row>
    <row r="931" spans="1:11" ht="15.75" customHeight="1" x14ac:dyDescent="0.25">
      <c r="A931" s="1">
        <v>489</v>
      </c>
      <c r="B931" s="101" t="str">
        <f>IF('proje ve personel bilgileri'!A502&lt;&gt;0,('proje ve personel bilgileri'!A502)," ")</f>
        <v xml:space="preserve"> </v>
      </c>
      <c r="C931" s="105"/>
      <c r="D931" s="296"/>
      <c r="E931" s="296"/>
      <c r="F931" s="296"/>
      <c r="G931" s="296"/>
      <c r="H931" s="296"/>
      <c r="I931" s="296"/>
      <c r="J931" s="296"/>
      <c r="K931" s="104">
        <f t="shared" si="54"/>
        <v>0</v>
      </c>
    </row>
    <row r="932" spans="1:11" ht="15.75" customHeight="1" x14ac:dyDescent="0.25">
      <c r="A932" s="2">
        <v>490</v>
      </c>
      <c r="B932" s="101" t="str">
        <f>IF('proje ve personel bilgileri'!A503&lt;&gt;0,('proje ve personel bilgileri'!A503)," ")</f>
        <v xml:space="preserve"> </v>
      </c>
      <c r="C932" s="105"/>
      <c r="D932" s="296"/>
      <c r="E932" s="296"/>
      <c r="F932" s="296"/>
      <c r="G932" s="296"/>
      <c r="H932" s="296"/>
      <c r="I932" s="296"/>
      <c r="J932" s="296"/>
      <c r="K932" s="104">
        <f t="shared" si="54"/>
        <v>0</v>
      </c>
    </row>
    <row r="933" spans="1:11" ht="15.75" customHeight="1" x14ac:dyDescent="0.25">
      <c r="A933" s="1">
        <v>491</v>
      </c>
      <c r="B933" s="101" t="str">
        <f>IF('proje ve personel bilgileri'!A504&lt;&gt;0,('proje ve personel bilgileri'!A504)," ")</f>
        <v xml:space="preserve"> </v>
      </c>
      <c r="C933" s="105"/>
      <c r="D933" s="296"/>
      <c r="E933" s="296"/>
      <c r="F933" s="296"/>
      <c r="G933" s="296"/>
      <c r="H933" s="296"/>
      <c r="I933" s="296"/>
      <c r="J933" s="296"/>
      <c r="K933" s="104">
        <f t="shared" si="54"/>
        <v>0</v>
      </c>
    </row>
    <row r="934" spans="1:11" ht="15.75" customHeight="1" x14ac:dyDescent="0.25">
      <c r="A934" s="2">
        <v>492</v>
      </c>
      <c r="B934" s="101" t="str">
        <f>IF('proje ve personel bilgileri'!A505&lt;&gt;0,('proje ve personel bilgileri'!A505)," ")</f>
        <v xml:space="preserve"> </v>
      </c>
      <c r="C934" s="105"/>
      <c r="D934" s="296"/>
      <c r="E934" s="296"/>
      <c r="F934" s="296"/>
      <c r="G934" s="296"/>
      <c r="H934" s="296"/>
      <c r="I934" s="296"/>
      <c r="J934" s="296"/>
      <c r="K934" s="104">
        <f t="shared" si="54"/>
        <v>0</v>
      </c>
    </row>
    <row r="935" spans="1:11" ht="15.75" customHeight="1" x14ac:dyDescent="0.25">
      <c r="A935" s="1">
        <v>493</v>
      </c>
      <c r="B935" s="101" t="str">
        <f>IF('proje ve personel bilgileri'!A506&lt;&gt;0,('proje ve personel bilgileri'!A506)," ")</f>
        <v xml:space="preserve"> </v>
      </c>
      <c r="C935" s="105"/>
      <c r="D935" s="296"/>
      <c r="E935" s="296"/>
      <c r="F935" s="296"/>
      <c r="G935" s="296"/>
      <c r="H935" s="296"/>
      <c r="I935" s="296"/>
      <c r="J935" s="296"/>
      <c r="K935" s="104">
        <f t="shared" si="54"/>
        <v>0</v>
      </c>
    </row>
    <row r="936" spans="1:11" ht="15.75" customHeight="1" x14ac:dyDescent="0.25">
      <c r="A936" s="2">
        <v>494</v>
      </c>
      <c r="B936" s="101" t="str">
        <f>IF('proje ve personel bilgileri'!A507&lt;&gt;0,('proje ve personel bilgileri'!A507)," ")</f>
        <v xml:space="preserve"> </v>
      </c>
      <c r="C936" s="105"/>
      <c r="D936" s="296"/>
      <c r="E936" s="296"/>
      <c r="F936" s="296"/>
      <c r="G936" s="296"/>
      <c r="H936" s="296"/>
      <c r="I936" s="296"/>
      <c r="J936" s="296"/>
      <c r="K936" s="104">
        <f t="shared" si="54"/>
        <v>0</v>
      </c>
    </row>
    <row r="937" spans="1:11" ht="15.75" customHeight="1" x14ac:dyDescent="0.25">
      <c r="A937" s="1">
        <v>495</v>
      </c>
      <c r="B937" s="101" t="str">
        <f>IF('proje ve personel bilgileri'!A508&lt;&gt;0,('proje ve personel bilgileri'!A508)," ")</f>
        <v xml:space="preserve"> </v>
      </c>
      <c r="C937" s="105"/>
      <c r="D937" s="296"/>
      <c r="E937" s="296"/>
      <c r="F937" s="296"/>
      <c r="G937" s="296"/>
      <c r="H937" s="296"/>
      <c r="I937" s="296"/>
      <c r="J937" s="296"/>
      <c r="K937" s="104">
        <f t="shared" si="54"/>
        <v>0</v>
      </c>
    </row>
    <row r="938" spans="1:11" ht="15.75" customHeight="1" x14ac:dyDescent="0.25">
      <c r="A938" s="2">
        <v>496</v>
      </c>
      <c r="B938" s="101" t="str">
        <f>IF('proje ve personel bilgileri'!A509&lt;&gt;0,('proje ve personel bilgileri'!A509)," ")</f>
        <v xml:space="preserve"> </v>
      </c>
      <c r="C938" s="105"/>
      <c r="D938" s="296"/>
      <c r="E938" s="296"/>
      <c r="F938" s="296"/>
      <c r="G938" s="296"/>
      <c r="H938" s="296"/>
      <c r="I938" s="296"/>
      <c r="J938" s="296"/>
      <c r="K938" s="104">
        <f t="shared" si="54"/>
        <v>0</v>
      </c>
    </row>
    <row r="939" spans="1:11" ht="15.75" customHeight="1" x14ac:dyDescent="0.25">
      <c r="A939" s="1">
        <v>497</v>
      </c>
      <c r="B939" s="101" t="str">
        <f>IF('proje ve personel bilgileri'!A510&lt;&gt;0,('proje ve personel bilgileri'!A510)," ")</f>
        <v xml:space="preserve"> </v>
      </c>
      <c r="C939" s="105"/>
      <c r="D939" s="296"/>
      <c r="E939" s="296"/>
      <c r="F939" s="296"/>
      <c r="G939" s="296"/>
      <c r="H939" s="296"/>
      <c r="I939" s="296"/>
      <c r="J939" s="296"/>
      <c r="K939" s="104">
        <f t="shared" si="54"/>
        <v>0</v>
      </c>
    </row>
    <row r="940" spans="1:11" ht="15.75" customHeight="1" x14ac:dyDescent="0.25">
      <c r="A940" s="2">
        <v>498</v>
      </c>
      <c r="B940" s="101" t="str">
        <f>IF('proje ve personel bilgileri'!A511&lt;&gt;0,('proje ve personel bilgileri'!A511)," ")</f>
        <v xml:space="preserve"> </v>
      </c>
      <c r="C940" s="105"/>
      <c r="D940" s="296"/>
      <c r="E940" s="296"/>
      <c r="F940" s="296"/>
      <c r="G940" s="296"/>
      <c r="H940" s="296"/>
      <c r="I940" s="296"/>
      <c r="J940" s="296"/>
      <c r="K940" s="104">
        <f t="shared" si="54"/>
        <v>0</v>
      </c>
    </row>
    <row r="941" spans="1:11" ht="15.75" customHeight="1" x14ac:dyDescent="0.25">
      <c r="A941" s="1">
        <v>499</v>
      </c>
      <c r="B941" s="101" t="str">
        <f>IF('proje ve personel bilgileri'!A512&lt;&gt;0,('proje ve personel bilgileri'!A512)," ")</f>
        <v xml:space="preserve"> </v>
      </c>
      <c r="C941" s="105"/>
      <c r="D941" s="296"/>
      <c r="E941" s="296"/>
      <c r="F941" s="296"/>
      <c r="G941" s="296"/>
      <c r="H941" s="296"/>
      <c r="I941" s="296"/>
      <c r="J941" s="296"/>
      <c r="K941" s="104">
        <f t="shared" si="54"/>
        <v>0</v>
      </c>
    </row>
    <row r="942" spans="1:11" ht="15.75" customHeight="1" x14ac:dyDescent="0.25">
      <c r="A942" s="2">
        <v>500</v>
      </c>
      <c r="B942" s="101" t="str">
        <f>IF('proje ve personel bilgileri'!A513&lt;&gt;0,('proje ve personel bilgileri'!A513)," ")</f>
        <v xml:space="preserve"> </v>
      </c>
      <c r="C942" s="105"/>
      <c r="D942" s="296"/>
      <c r="E942" s="296"/>
      <c r="F942" s="296"/>
      <c r="G942" s="296"/>
      <c r="H942" s="296"/>
      <c r="I942" s="296"/>
      <c r="J942" s="296"/>
      <c r="K942" s="104">
        <f t="shared" si="54"/>
        <v>0</v>
      </c>
    </row>
    <row r="943" spans="1:11" ht="15.75" customHeight="1" x14ac:dyDescent="0.25">
      <c r="A943" s="1">
        <v>501</v>
      </c>
      <c r="B943" s="101" t="str">
        <f>IF('proje ve personel bilgileri'!A514&lt;&gt;0,('proje ve personel bilgileri'!A514)," ")</f>
        <v xml:space="preserve"> </v>
      </c>
      <c r="C943" s="105"/>
      <c r="D943" s="296"/>
      <c r="E943" s="296"/>
      <c r="F943" s="296"/>
      <c r="G943" s="296"/>
      <c r="H943" s="296"/>
      <c r="I943" s="296"/>
      <c r="J943" s="296"/>
      <c r="K943" s="104">
        <f t="shared" si="54"/>
        <v>0</v>
      </c>
    </row>
    <row r="944" spans="1:11" ht="15.75" customHeight="1" x14ac:dyDescent="0.25">
      <c r="A944" s="2">
        <v>502</v>
      </c>
      <c r="B944" s="101" t="str">
        <f>IF('proje ve personel bilgileri'!A515&lt;&gt;0,('proje ve personel bilgileri'!A515)," ")</f>
        <v xml:space="preserve"> </v>
      </c>
      <c r="C944" s="105"/>
      <c r="D944" s="296"/>
      <c r="E944" s="296"/>
      <c r="F944" s="296"/>
      <c r="G944" s="296"/>
      <c r="H944" s="296"/>
      <c r="I944" s="296"/>
      <c r="J944" s="296"/>
      <c r="K944" s="104">
        <f t="shared" si="54"/>
        <v>0</v>
      </c>
    </row>
    <row r="945" spans="1:11" ht="15.75" customHeight="1" x14ac:dyDescent="0.25">
      <c r="A945" s="1">
        <v>503</v>
      </c>
      <c r="B945" s="101" t="str">
        <f>IF('proje ve personel bilgileri'!A516&lt;&gt;0,('proje ve personel bilgileri'!A516)," ")</f>
        <v xml:space="preserve"> </v>
      </c>
      <c r="C945" s="105"/>
      <c r="D945" s="296"/>
      <c r="E945" s="296"/>
      <c r="F945" s="296"/>
      <c r="G945" s="296"/>
      <c r="H945" s="296"/>
      <c r="I945" s="296"/>
      <c r="J945" s="296"/>
      <c r="K945" s="104">
        <f t="shared" si="54"/>
        <v>0</v>
      </c>
    </row>
    <row r="946" spans="1:11" ht="15" customHeight="1" x14ac:dyDescent="0.25">
      <c r="A946" s="2">
        <v>504</v>
      </c>
      <c r="B946" s="101" t="str">
        <f>IF('proje ve personel bilgileri'!A517&lt;&gt;0,('proje ve personel bilgileri'!A517)," ")</f>
        <v xml:space="preserve"> </v>
      </c>
      <c r="C946" s="105"/>
      <c r="D946" s="296"/>
      <c r="E946" s="296"/>
      <c r="F946" s="296"/>
      <c r="G946" s="296"/>
      <c r="H946" s="296"/>
      <c r="I946" s="296"/>
      <c r="J946" s="296"/>
      <c r="K946" s="104">
        <f t="shared" si="54"/>
        <v>0</v>
      </c>
    </row>
    <row r="947" spans="1:11" ht="15.75" customHeight="1" x14ac:dyDescent="0.25">
      <c r="A947" s="341" t="s">
        <v>99</v>
      </c>
      <c r="B947" s="342"/>
      <c r="C947" s="7" t="str">
        <f t="shared" ref="C947:J947" si="55">IF($K$28&lt;&gt;0,SUM(C929:C946)," ")</f>
        <v xml:space="preserve"> </v>
      </c>
      <c r="D947" s="8" t="str">
        <f t="shared" si="55"/>
        <v xml:space="preserve"> </v>
      </c>
      <c r="E947" s="8" t="str">
        <f t="shared" si="55"/>
        <v xml:space="preserve"> </v>
      </c>
      <c r="F947" s="8" t="str">
        <f t="shared" si="55"/>
        <v xml:space="preserve"> </v>
      </c>
      <c r="G947" s="8" t="str">
        <f t="shared" si="55"/>
        <v xml:space="preserve"> </v>
      </c>
      <c r="H947" s="8" t="str">
        <f t="shared" si="55"/>
        <v xml:space="preserve"> </v>
      </c>
      <c r="I947" s="8" t="str">
        <f t="shared" si="55"/>
        <v xml:space="preserve"> </v>
      </c>
      <c r="J947" s="8" t="str">
        <f t="shared" si="55"/>
        <v xml:space="preserve"> </v>
      </c>
      <c r="K947" s="9">
        <f>SUM(K929:K946)+K913</f>
        <v>0</v>
      </c>
    </row>
    <row r="948" spans="1:11" ht="15" customHeight="1" x14ac:dyDescent="0.25">
      <c r="A948" s="300"/>
    </row>
    <row r="949" spans="1:11" ht="24.75" customHeight="1" x14ac:dyDescent="0.25">
      <c r="A949" s="332" t="s">
        <v>100</v>
      </c>
      <c r="B949" s="332"/>
      <c r="C949" s="332"/>
      <c r="D949" s="332"/>
      <c r="E949" s="332"/>
      <c r="F949" s="332"/>
      <c r="G949" s="332"/>
      <c r="H949" s="332"/>
      <c r="I949" s="332"/>
      <c r="J949" s="332"/>
      <c r="K949" s="332"/>
    </row>
    <row r="950" spans="1:11" ht="15" customHeight="1" x14ac:dyDescent="0.25">
      <c r="A950" s="51"/>
    </row>
    <row r="951" spans="1:11" ht="15" customHeight="1" x14ac:dyDescent="0.25">
      <c r="A951" s="298" t="s">
        <v>101</v>
      </c>
    </row>
    <row r="952" spans="1:11" ht="15" customHeight="1" x14ac:dyDescent="0.25">
      <c r="C952" s="298" t="s">
        <v>102</v>
      </c>
      <c r="E952" s="298" t="s">
        <v>103</v>
      </c>
    </row>
    <row r="954" spans="1:11" ht="15.75" customHeight="1" x14ac:dyDescent="0.25">
      <c r="A954" s="348" t="s">
        <v>85</v>
      </c>
      <c r="B954" s="348"/>
      <c r="C954" s="348"/>
      <c r="D954" s="348"/>
      <c r="E954" s="348"/>
      <c r="F954" s="348"/>
      <c r="G954" s="348"/>
      <c r="H954" s="348"/>
      <c r="I954" s="348"/>
      <c r="J954" s="348"/>
      <c r="K954" s="348"/>
    </row>
    <row r="955" spans="1:11" ht="15" customHeight="1" x14ac:dyDescent="0.25">
      <c r="A955" s="70"/>
      <c r="B955" s="70"/>
      <c r="C955" s="70"/>
      <c r="D955" s="70"/>
      <c r="E955" s="70"/>
      <c r="F955" s="78">
        <f>'proje ve personel bilgileri'!$B$5</f>
        <v>0</v>
      </c>
      <c r="G955" s="72">
        <f>IF('proje ve personel bilgileri'!$B$6=1,"/ Mart ayına aittir.",(IF('proje ve personel bilgileri'!$B$6=2,"/ Eylül ayına aittir.",0)))</f>
        <v>0</v>
      </c>
      <c r="H955" s="70"/>
      <c r="I955" s="70"/>
      <c r="J955" s="70"/>
      <c r="K955" s="70"/>
    </row>
    <row r="956" spans="1:11" ht="18.75" customHeight="1" x14ac:dyDescent="0.25">
      <c r="K956" s="4" t="s">
        <v>86</v>
      </c>
    </row>
    <row r="957" spans="1:11" ht="15.75" customHeight="1" x14ac:dyDescent="0.25">
      <c r="A957" s="349" t="s">
        <v>2</v>
      </c>
      <c r="B957" s="350"/>
      <c r="C957" s="351">
        <f>'proje ve personel bilgileri'!$B$2</f>
        <v>0</v>
      </c>
      <c r="D957" s="352"/>
      <c r="E957" s="352"/>
      <c r="F957" s="352"/>
      <c r="G957" s="352"/>
      <c r="H957" s="352"/>
      <c r="I957" s="352"/>
      <c r="J957" s="352"/>
      <c r="K957" s="353"/>
    </row>
    <row r="958" spans="1:11" ht="15.75" customHeight="1" x14ac:dyDescent="0.25">
      <c r="A958" s="354" t="s">
        <v>4</v>
      </c>
      <c r="B958" s="355"/>
      <c r="C958" s="356">
        <f>'proje ve personel bilgileri'!$B$3</f>
        <v>0</v>
      </c>
      <c r="D958" s="357"/>
      <c r="E958" s="357"/>
      <c r="F958" s="357"/>
      <c r="G958" s="357"/>
      <c r="H958" s="357"/>
      <c r="I958" s="357"/>
      <c r="J958" s="357"/>
      <c r="K958" s="358"/>
    </row>
    <row r="959" spans="1:11" ht="15" customHeight="1" x14ac:dyDescent="0.25">
      <c r="A959" s="343" t="s">
        <v>87</v>
      </c>
      <c r="B959" s="343" t="s">
        <v>15</v>
      </c>
      <c r="C959" s="343" t="s">
        <v>88</v>
      </c>
      <c r="D959" s="344" t="s">
        <v>89</v>
      </c>
      <c r="E959" s="346"/>
      <c r="F959" s="347"/>
      <c r="G959" s="343" t="s">
        <v>90</v>
      </c>
      <c r="H959" s="333" t="s">
        <v>91</v>
      </c>
      <c r="I959" s="333" t="s">
        <v>92</v>
      </c>
      <c r="J959" s="333" t="s">
        <v>93</v>
      </c>
      <c r="K959" s="336" t="s">
        <v>94</v>
      </c>
    </row>
    <row r="960" spans="1:11" ht="15.75" customHeight="1" x14ac:dyDescent="0.25">
      <c r="A960" s="338"/>
      <c r="B960" s="338"/>
      <c r="C960" s="338"/>
      <c r="D960" s="345"/>
      <c r="E960" s="339" t="s">
        <v>95</v>
      </c>
      <c r="F960" s="340"/>
      <c r="G960" s="338"/>
      <c r="H960" s="334"/>
      <c r="I960" s="334"/>
      <c r="J960" s="334"/>
      <c r="K960" s="337"/>
    </row>
    <row r="961" spans="1:11" ht="60.75" customHeight="1" x14ac:dyDescent="0.25">
      <c r="A961" s="338"/>
      <c r="B961" s="338"/>
      <c r="C961" s="338"/>
      <c r="D961" s="345"/>
      <c r="E961" s="5" t="s">
        <v>107</v>
      </c>
      <c r="F961" s="5" t="s">
        <v>97</v>
      </c>
      <c r="G961" s="338"/>
      <c r="H961" s="334"/>
      <c r="I961" s="335"/>
      <c r="J961" s="335"/>
      <c r="K961" s="338"/>
    </row>
    <row r="962" spans="1:11" ht="15.75" customHeight="1" x14ac:dyDescent="0.25">
      <c r="A962" s="338"/>
      <c r="B962" s="338"/>
      <c r="C962" s="338"/>
      <c r="D962" s="345"/>
      <c r="E962" s="6" t="s">
        <v>98</v>
      </c>
      <c r="F962" s="6" t="s">
        <v>98</v>
      </c>
      <c r="G962" s="294" t="s">
        <v>98</v>
      </c>
      <c r="H962" s="294" t="s">
        <v>98</v>
      </c>
      <c r="I962" s="297" t="s">
        <v>98</v>
      </c>
      <c r="J962" s="6" t="s">
        <v>98</v>
      </c>
      <c r="K962" s="338"/>
    </row>
    <row r="963" spans="1:11" ht="15.75" customHeight="1" x14ac:dyDescent="0.25">
      <c r="A963" s="1">
        <v>505</v>
      </c>
      <c r="B963" s="101" t="str">
        <f>IF('proje ve personel bilgileri'!A518&lt;&gt;0,('proje ve personel bilgileri'!A518)," ")</f>
        <v xml:space="preserve"> </v>
      </c>
      <c r="C963" s="102"/>
      <c r="D963" s="103"/>
      <c r="E963" s="103"/>
      <c r="F963" s="103"/>
      <c r="G963" s="103"/>
      <c r="H963" s="103"/>
      <c r="I963" s="103"/>
      <c r="J963" s="103"/>
      <c r="K963" s="104">
        <f t="shared" ref="K963:K980" si="56">IF(D963&lt;&gt;0,SUM(D963+E963+F963+G963-H963-I963-J963),0)</f>
        <v>0</v>
      </c>
    </row>
    <row r="964" spans="1:11" ht="15.75" customHeight="1" x14ac:dyDescent="0.25">
      <c r="A964" s="2">
        <v>506</v>
      </c>
      <c r="B964" s="101" t="str">
        <f>IF('proje ve personel bilgileri'!A519&lt;&gt;0,('proje ve personel bilgileri'!A519)," ")</f>
        <v xml:space="preserve"> </v>
      </c>
      <c r="C964" s="105"/>
      <c r="D964" s="296"/>
      <c r="E964" s="296"/>
      <c r="F964" s="296"/>
      <c r="G964" s="296"/>
      <c r="H964" s="296"/>
      <c r="I964" s="296"/>
      <c r="J964" s="296"/>
      <c r="K964" s="104">
        <f t="shared" si="56"/>
        <v>0</v>
      </c>
    </row>
    <row r="965" spans="1:11" ht="15.75" customHeight="1" x14ac:dyDescent="0.25">
      <c r="A965" s="1">
        <v>507</v>
      </c>
      <c r="B965" s="101" t="str">
        <f>IF('proje ve personel bilgileri'!A520&lt;&gt;0,('proje ve personel bilgileri'!A520)," ")</f>
        <v xml:space="preserve"> </v>
      </c>
      <c r="C965" s="105"/>
      <c r="D965" s="296"/>
      <c r="E965" s="296"/>
      <c r="F965" s="296"/>
      <c r="G965" s="296"/>
      <c r="H965" s="296"/>
      <c r="I965" s="296"/>
      <c r="J965" s="296"/>
      <c r="K965" s="104">
        <f t="shared" si="56"/>
        <v>0</v>
      </c>
    </row>
    <row r="966" spans="1:11" ht="15.75" customHeight="1" x14ac:dyDescent="0.25">
      <c r="A966" s="2">
        <v>508</v>
      </c>
      <c r="B966" s="101" t="str">
        <f>IF('proje ve personel bilgileri'!A521&lt;&gt;0,('proje ve personel bilgileri'!A521)," ")</f>
        <v xml:space="preserve"> </v>
      </c>
      <c r="C966" s="105"/>
      <c r="D966" s="296"/>
      <c r="E966" s="296"/>
      <c r="F966" s="296"/>
      <c r="G966" s="296"/>
      <c r="H966" s="296"/>
      <c r="I966" s="296"/>
      <c r="J966" s="296"/>
      <c r="K966" s="104">
        <f t="shared" si="56"/>
        <v>0</v>
      </c>
    </row>
    <row r="967" spans="1:11" ht="15.75" customHeight="1" x14ac:dyDescent="0.25">
      <c r="A967" s="1">
        <v>509</v>
      </c>
      <c r="B967" s="101" t="str">
        <f>IF('proje ve personel bilgileri'!A522&lt;&gt;0,('proje ve personel bilgileri'!A522)," ")</f>
        <v xml:space="preserve"> </v>
      </c>
      <c r="C967" s="105"/>
      <c r="D967" s="296"/>
      <c r="E967" s="296"/>
      <c r="F967" s="296"/>
      <c r="G967" s="296"/>
      <c r="H967" s="296"/>
      <c r="I967" s="296"/>
      <c r="J967" s="296"/>
      <c r="K967" s="104">
        <f t="shared" si="56"/>
        <v>0</v>
      </c>
    </row>
    <row r="968" spans="1:11" ht="15.75" customHeight="1" x14ac:dyDescent="0.25">
      <c r="A968" s="2">
        <v>510</v>
      </c>
      <c r="B968" s="101" t="str">
        <f>IF('proje ve personel bilgileri'!A523&lt;&gt;0,('proje ve personel bilgileri'!A523)," ")</f>
        <v xml:space="preserve"> </v>
      </c>
      <c r="C968" s="105"/>
      <c r="D968" s="296"/>
      <c r="E968" s="296"/>
      <c r="F968" s="296"/>
      <c r="G968" s="296"/>
      <c r="H968" s="296"/>
      <c r="I968" s="296"/>
      <c r="J968" s="296"/>
      <c r="K968" s="104">
        <f t="shared" si="56"/>
        <v>0</v>
      </c>
    </row>
    <row r="969" spans="1:11" ht="15.75" customHeight="1" x14ac:dyDescent="0.25">
      <c r="A969" s="1">
        <v>511</v>
      </c>
      <c r="B969" s="101" t="str">
        <f>IF('proje ve personel bilgileri'!A524&lt;&gt;0,('proje ve personel bilgileri'!A524)," ")</f>
        <v xml:space="preserve"> </v>
      </c>
      <c r="C969" s="105"/>
      <c r="D969" s="296"/>
      <c r="E969" s="296"/>
      <c r="F969" s="296"/>
      <c r="G969" s="296"/>
      <c r="H969" s="296"/>
      <c r="I969" s="296"/>
      <c r="J969" s="296"/>
      <c r="K969" s="104">
        <f t="shared" si="56"/>
        <v>0</v>
      </c>
    </row>
    <row r="970" spans="1:11" ht="15.75" customHeight="1" x14ac:dyDescent="0.25">
      <c r="A970" s="2">
        <v>512</v>
      </c>
      <c r="B970" s="101" t="str">
        <f>IF('proje ve personel bilgileri'!A525&lt;&gt;0,('proje ve personel bilgileri'!A525)," ")</f>
        <v xml:space="preserve"> </v>
      </c>
      <c r="C970" s="105"/>
      <c r="D970" s="296"/>
      <c r="E970" s="296"/>
      <c r="F970" s="296"/>
      <c r="G970" s="296"/>
      <c r="H970" s="296"/>
      <c r="I970" s="296"/>
      <c r="J970" s="296"/>
      <c r="K970" s="104">
        <f t="shared" si="56"/>
        <v>0</v>
      </c>
    </row>
    <row r="971" spans="1:11" ht="15.75" customHeight="1" x14ac:dyDescent="0.25">
      <c r="A971" s="1">
        <v>513</v>
      </c>
      <c r="B971" s="101" t="str">
        <f>IF('proje ve personel bilgileri'!A526&lt;&gt;0,('proje ve personel bilgileri'!A526)," ")</f>
        <v xml:space="preserve"> </v>
      </c>
      <c r="C971" s="105"/>
      <c r="D971" s="296"/>
      <c r="E971" s="296"/>
      <c r="F971" s="296"/>
      <c r="G971" s="296"/>
      <c r="H971" s="296"/>
      <c r="I971" s="296"/>
      <c r="J971" s="296"/>
      <c r="K971" s="104">
        <f t="shared" si="56"/>
        <v>0</v>
      </c>
    </row>
    <row r="972" spans="1:11" ht="15.75" customHeight="1" x14ac:dyDescent="0.25">
      <c r="A972" s="2">
        <v>514</v>
      </c>
      <c r="B972" s="101" t="str">
        <f>IF('proje ve personel bilgileri'!A527&lt;&gt;0,('proje ve personel bilgileri'!A527)," ")</f>
        <v xml:space="preserve"> </v>
      </c>
      <c r="C972" s="105"/>
      <c r="D972" s="296"/>
      <c r="E972" s="296"/>
      <c r="F972" s="296"/>
      <c r="G972" s="296"/>
      <c r="H972" s="296"/>
      <c r="I972" s="296"/>
      <c r="J972" s="296"/>
      <c r="K972" s="104">
        <f t="shared" si="56"/>
        <v>0</v>
      </c>
    </row>
    <row r="973" spans="1:11" ht="15.75" customHeight="1" x14ac:dyDescent="0.25">
      <c r="A973" s="1">
        <v>515</v>
      </c>
      <c r="B973" s="101" t="str">
        <f>IF('proje ve personel bilgileri'!A528&lt;&gt;0,('proje ve personel bilgileri'!A528)," ")</f>
        <v xml:space="preserve"> </v>
      </c>
      <c r="C973" s="105"/>
      <c r="D973" s="296"/>
      <c r="E973" s="296"/>
      <c r="F973" s="296"/>
      <c r="G973" s="296"/>
      <c r="H973" s="296"/>
      <c r="I973" s="296"/>
      <c r="J973" s="296"/>
      <c r="K973" s="104">
        <f t="shared" si="56"/>
        <v>0</v>
      </c>
    </row>
    <row r="974" spans="1:11" ht="15.75" customHeight="1" x14ac:dyDescent="0.25">
      <c r="A974" s="2">
        <v>516</v>
      </c>
      <c r="B974" s="101" t="str">
        <f>IF('proje ve personel bilgileri'!A529&lt;&gt;0,('proje ve personel bilgileri'!A529)," ")</f>
        <v xml:space="preserve"> </v>
      </c>
      <c r="C974" s="105"/>
      <c r="D974" s="296"/>
      <c r="E974" s="296"/>
      <c r="F974" s="296"/>
      <c r="G974" s="296"/>
      <c r="H974" s="296"/>
      <c r="I974" s="296"/>
      <c r="J974" s="296"/>
      <c r="K974" s="104">
        <f t="shared" si="56"/>
        <v>0</v>
      </c>
    </row>
    <row r="975" spans="1:11" ht="15.75" customHeight="1" x14ac:dyDescent="0.25">
      <c r="A975" s="1">
        <v>517</v>
      </c>
      <c r="B975" s="101" t="str">
        <f>IF('proje ve personel bilgileri'!A530&lt;&gt;0,('proje ve personel bilgileri'!A530)," ")</f>
        <v xml:space="preserve"> </v>
      </c>
      <c r="C975" s="105"/>
      <c r="D975" s="296"/>
      <c r="E975" s="296"/>
      <c r="F975" s="296"/>
      <c r="G975" s="296"/>
      <c r="H975" s="296"/>
      <c r="I975" s="296"/>
      <c r="J975" s="296"/>
      <c r="K975" s="104">
        <f t="shared" si="56"/>
        <v>0</v>
      </c>
    </row>
    <row r="976" spans="1:11" ht="15.75" customHeight="1" x14ac:dyDescent="0.25">
      <c r="A976" s="2">
        <v>518</v>
      </c>
      <c r="B976" s="101" t="str">
        <f>IF('proje ve personel bilgileri'!A531&lt;&gt;0,('proje ve personel bilgileri'!A531)," ")</f>
        <v xml:space="preserve"> </v>
      </c>
      <c r="C976" s="105"/>
      <c r="D976" s="296"/>
      <c r="E976" s="296"/>
      <c r="F976" s="296"/>
      <c r="G976" s="296"/>
      <c r="H976" s="296"/>
      <c r="I976" s="296"/>
      <c r="J976" s="296"/>
      <c r="K976" s="104">
        <f t="shared" si="56"/>
        <v>0</v>
      </c>
    </row>
    <row r="977" spans="1:11" ht="15.75" customHeight="1" x14ac:dyDescent="0.25">
      <c r="A977" s="1">
        <v>519</v>
      </c>
      <c r="B977" s="101" t="str">
        <f>IF('proje ve personel bilgileri'!A532&lt;&gt;0,('proje ve personel bilgileri'!A532)," ")</f>
        <v xml:space="preserve"> </v>
      </c>
      <c r="C977" s="105"/>
      <c r="D977" s="296"/>
      <c r="E977" s="296"/>
      <c r="F977" s="296"/>
      <c r="G977" s="296"/>
      <c r="H977" s="296"/>
      <c r="I977" s="296"/>
      <c r="J977" s="296"/>
      <c r="K977" s="104">
        <f t="shared" si="56"/>
        <v>0</v>
      </c>
    </row>
    <row r="978" spans="1:11" ht="15.75" customHeight="1" x14ac:dyDescent="0.25">
      <c r="A978" s="2">
        <v>520</v>
      </c>
      <c r="B978" s="101" t="str">
        <f>IF('proje ve personel bilgileri'!A533&lt;&gt;0,('proje ve personel bilgileri'!A533)," ")</f>
        <v xml:space="preserve"> </v>
      </c>
      <c r="C978" s="105"/>
      <c r="D978" s="296"/>
      <c r="E978" s="296"/>
      <c r="F978" s="296"/>
      <c r="G978" s="296"/>
      <c r="H978" s="296"/>
      <c r="I978" s="296"/>
      <c r="J978" s="296"/>
      <c r="K978" s="104">
        <f t="shared" si="56"/>
        <v>0</v>
      </c>
    </row>
    <row r="979" spans="1:11" ht="15.75" customHeight="1" x14ac:dyDescent="0.25">
      <c r="A979" s="1">
        <v>521</v>
      </c>
      <c r="B979" s="101" t="str">
        <f>IF('proje ve personel bilgileri'!A534&lt;&gt;0,('proje ve personel bilgileri'!A534)," ")</f>
        <v xml:space="preserve"> </v>
      </c>
      <c r="C979" s="105"/>
      <c r="D979" s="296"/>
      <c r="E979" s="296"/>
      <c r="F979" s="296"/>
      <c r="G979" s="296"/>
      <c r="H979" s="296"/>
      <c r="I979" s="296"/>
      <c r="J979" s="296"/>
      <c r="K979" s="104">
        <f t="shared" si="56"/>
        <v>0</v>
      </c>
    </row>
    <row r="980" spans="1:11" ht="15" customHeight="1" x14ac:dyDescent="0.25">
      <c r="A980" s="2">
        <v>522</v>
      </c>
      <c r="B980" s="101" t="str">
        <f>IF('proje ve personel bilgileri'!A535&lt;&gt;0,('proje ve personel bilgileri'!A535)," ")</f>
        <v xml:space="preserve"> </v>
      </c>
      <c r="C980" s="105"/>
      <c r="D980" s="296"/>
      <c r="E980" s="296"/>
      <c r="F980" s="296"/>
      <c r="G980" s="296"/>
      <c r="H980" s="296"/>
      <c r="I980" s="296"/>
      <c r="J980" s="296"/>
      <c r="K980" s="104">
        <f t="shared" si="56"/>
        <v>0</v>
      </c>
    </row>
    <row r="981" spans="1:11" ht="15.75" customHeight="1" x14ac:dyDescent="0.25">
      <c r="A981" s="341" t="s">
        <v>99</v>
      </c>
      <c r="B981" s="342"/>
      <c r="C981" s="7" t="str">
        <f t="shared" ref="C981:J981" si="57">IF($K$28&lt;&gt;0,SUM(C963:C980)," ")</f>
        <v xml:space="preserve"> </v>
      </c>
      <c r="D981" s="8" t="str">
        <f t="shared" si="57"/>
        <v xml:space="preserve"> </v>
      </c>
      <c r="E981" s="8" t="str">
        <f t="shared" si="57"/>
        <v xml:space="preserve"> </v>
      </c>
      <c r="F981" s="8" t="str">
        <f t="shared" si="57"/>
        <v xml:space="preserve"> </v>
      </c>
      <c r="G981" s="8" t="str">
        <f t="shared" si="57"/>
        <v xml:space="preserve"> </v>
      </c>
      <c r="H981" s="8" t="str">
        <f t="shared" si="57"/>
        <v xml:space="preserve"> </v>
      </c>
      <c r="I981" s="8" t="str">
        <f t="shared" si="57"/>
        <v xml:space="preserve"> </v>
      </c>
      <c r="J981" s="8" t="str">
        <f t="shared" si="57"/>
        <v xml:space="preserve"> </v>
      </c>
      <c r="K981" s="9">
        <f>SUM(K963:K980)+K947</f>
        <v>0</v>
      </c>
    </row>
    <row r="982" spans="1:11" ht="15" customHeight="1" x14ac:dyDescent="0.25">
      <c r="A982" s="300"/>
    </row>
    <row r="983" spans="1:11" ht="15" customHeight="1" x14ac:dyDescent="0.25">
      <c r="A983" s="332" t="s">
        <v>100</v>
      </c>
      <c r="B983" s="332"/>
      <c r="C983" s="332"/>
      <c r="D983" s="332"/>
      <c r="E983" s="332"/>
      <c r="F983" s="332"/>
      <c r="G983" s="332"/>
      <c r="H983" s="332"/>
      <c r="I983" s="332"/>
      <c r="J983" s="332"/>
      <c r="K983" s="332"/>
    </row>
    <row r="984" spans="1:11" ht="15" customHeight="1" x14ac:dyDescent="0.25">
      <c r="A984" s="51"/>
    </row>
    <row r="985" spans="1:11" ht="15" customHeight="1" x14ac:dyDescent="0.25">
      <c r="A985" s="298" t="s">
        <v>101</v>
      </c>
    </row>
    <row r="986" spans="1:11" ht="15" customHeight="1" x14ac:dyDescent="0.25">
      <c r="C986" s="298" t="s">
        <v>102</v>
      </c>
      <c r="E986" s="298" t="s">
        <v>103</v>
      </c>
    </row>
    <row r="989" spans="1:11" ht="15.75" customHeight="1" x14ac:dyDescent="0.25">
      <c r="A989" s="348" t="s">
        <v>85</v>
      </c>
      <c r="B989" s="348"/>
      <c r="C989" s="348"/>
      <c r="D989" s="348"/>
      <c r="E989" s="348"/>
      <c r="F989" s="348"/>
      <c r="G989" s="348"/>
      <c r="H989" s="348"/>
      <c r="I989" s="348"/>
      <c r="J989" s="348"/>
      <c r="K989" s="348"/>
    </row>
    <row r="990" spans="1:11" ht="15" customHeight="1" x14ac:dyDescent="0.25">
      <c r="A990" s="70"/>
      <c r="B990" s="70"/>
      <c r="C990" s="70"/>
      <c r="D990" s="70"/>
      <c r="E990" s="70"/>
      <c r="F990" s="78">
        <f>'proje ve personel bilgileri'!$B$5</f>
        <v>0</v>
      </c>
      <c r="G990" s="72">
        <f>IF('proje ve personel bilgileri'!$B$6=1,"/ Mart ayına aittir.",(IF('proje ve personel bilgileri'!$B$6=2,"/ Eylül ayına aittir.",0)))</f>
        <v>0</v>
      </c>
      <c r="H990" s="70"/>
      <c r="I990" s="70"/>
      <c r="J990" s="70"/>
      <c r="K990" s="70"/>
    </row>
    <row r="991" spans="1:11" ht="18.75" customHeight="1" x14ac:dyDescent="0.25">
      <c r="K991" s="4" t="s">
        <v>86</v>
      </c>
    </row>
    <row r="992" spans="1:11" ht="15.75" customHeight="1" x14ac:dyDescent="0.25">
      <c r="A992" s="349" t="s">
        <v>2</v>
      </c>
      <c r="B992" s="350"/>
      <c r="C992" s="351">
        <f>'proje ve personel bilgileri'!$B$2</f>
        <v>0</v>
      </c>
      <c r="D992" s="352"/>
      <c r="E992" s="352"/>
      <c r="F992" s="352"/>
      <c r="G992" s="352"/>
      <c r="H992" s="352"/>
      <c r="I992" s="352"/>
      <c r="J992" s="352"/>
      <c r="K992" s="353"/>
    </row>
    <row r="993" spans="1:11" ht="15.75" customHeight="1" x14ac:dyDescent="0.25">
      <c r="A993" s="354" t="s">
        <v>4</v>
      </c>
      <c r="B993" s="355"/>
      <c r="C993" s="356">
        <f>'proje ve personel bilgileri'!$B$3</f>
        <v>0</v>
      </c>
      <c r="D993" s="357"/>
      <c r="E993" s="357"/>
      <c r="F993" s="357"/>
      <c r="G993" s="357"/>
      <c r="H993" s="357"/>
      <c r="I993" s="357"/>
      <c r="J993" s="357"/>
      <c r="K993" s="358"/>
    </row>
    <row r="994" spans="1:11" ht="15" customHeight="1" x14ac:dyDescent="0.25">
      <c r="A994" s="343" t="s">
        <v>87</v>
      </c>
      <c r="B994" s="343" t="s">
        <v>15</v>
      </c>
      <c r="C994" s="343" t="s">
        <v>88</v>
      </c>
      <c r="D994" s="344" t="s">
        <v>89</v>
      </c>
      <c r="E994" s="346"/>
      <c r="F994" s="347"/>
      <c r="G994" s="343" t="s">
        <v>90</v>
      </c>
      <c r="H994" s="333" t="s">
        <v>91</v>
      </c>
      <c r="I994" s="333" t="s">
        <v>92</v>
      </c>
      <c r="J994" s="333" t="s">
        <v>93</v>
      </c>
      <c r="K994" s="336" t="s">
        <v>94</v>
      </c>
    </row>
    <row r="995" spans="1:11" ht="15.75" customHeight="1" x14ac:dyDescent="0.25">
      <c r="A995" s="338"/>
      <c r="B995" s="338"/>
      <c r="C995" s="338"/>
      <c r="D995" s="345"/>
      <c r="E995" s="339" t="s">
        <v>95</v>
      </c>
      <c r="F995" s="340"/>
      <c r="G995" s="338"/>
      <c r="H995" s="334"/>
      <c r="I995" s="334"/>
      <c r="J995" s="334"/>
      <c r="K995" s="337"/>
    </row>
    <row r="996" spans="1:11" ht="60.75" customHeight="1" x14ac:dyDescent="0.25">
      <c r="A996" s="338"/>
      <c r="B996" s="338"/>
      <c r="C996" s="338"/>
      <c r="D996" s="345"/>
      <c r="E996" s="5" t="s">
        <v>107</v>
      </c>
      <c r="F996" s="5" t="s">
        <v>97</v>
      </c>
      <c r="G996" s="338"/>
      <c r="H996" s="334"/>
      <c r="I996" s="335"/>
      <c r="J996" s="335"/>
      <c r="K996" s="338"/>
    </row>
    <row r="997" spans="1:11" ht="15.75" customHeight="1" x14ac:dyDescent="0.25">
      <c r="A997" s="338"/>
      <c r="B997" s="338"/>
      <c r="C997" s="338"/>
      <c r="D997" s="345"/>
      <c r="E997" s="6" t="s">
        <v>98</v>
      </c>
      <c r="F997" s="6" t="s">
        <v>98</v>
      </c>
      <c r="G997" s="294" t="s">
        <v>98</v>
      </c>
      <c r="H997" s="294" t="s">
        <v>98</v>
      </c>
      <c r="I997" s="297" t="s">
        <v>98</v>
      </c>
      <c r="J997" s="6" t="s">
        <v>98</v>
      </c>
      <c r="K997" s="338"/>
    </row>
    <row r="998" spans="1:11" ht="15.75" customHeight="1" x14ac:dyDescent="0.25">
      <c r="A998" s="1">
        <v>523</v>
      </c>
      <c r="B998" s="101" t="str">
        <f>IF('proje ve personel bilgileri'!A536&lt;&gt;0,('proje ve personel bilgileri'!A536)," ")</f>
        <v xml:space="preserve"> </v>
      </c>
      <c r="C998" s="102"/>
      <c r="D998" s="103"/>
      <c r="E998" s="103"/>
      <c r="F998" s="103"/>
      <c r="G998" s="103"/>
      <c r="H998" s="103"/>
      <c r="I998" s="103"/>
      <c r="J998" s="103"/>
      <c r="K998" s="104">
        <f t="shared" ref="K998:K1015" si="58">IF(D998&lt;&gt;0,SUM(D998+E998+F998+G998-H998-I998-J998),0)</f>
        <v>0</v>
      </c>
    </row>
    <row r="999" spans="1:11" ht="15.75" customHeight="1" x14ac:dyDescent="0.25">
      <c r="A999" s="2">
        <v>524</v>
      </c>
      <c r="B999" s="101" t="str">
        <f>IF('proje ve personel bilgileri'!A537&lt;&gt;0,('proje ve personel bilgileri'!A537)," ")</f>
        <v xml:space="preserve"> </v>
      </c>
      <c r="C999" s="105"/>
      <c r="D999" s="296"/>
      <c r="E999" s="296"/>
      <c r="F999" s="296"/>
      <c r="G999" s="296"/>
      <c r="H999" s="296"/>
      <c r="I999" s="296"/>
      <c r="J999" s="296"/>
      <c r="K999" s="104">
        <f t="shared" si="58"/>
        <v>0</v>
      </c>
    </row>
    <row r="1000" spans="1:11" ht="15.75" customHeight="1" x14ac:dyDescent="0.25">
      <c r="A1000" s="1">
        <v>525</v>
      </c>
      <c r="B1000" s="101" t="str">
        <f>IF('proje ve personel bilgileri'!A538&lt;&gt;0,('proje ve personel bilgileri'!A538)," ")</f>
        <v xml:space="preserve"> </v>
      </c>
      <c r="C1000" s="105"/>
      <c r="D1000" s="296"/>
      <c r="E1000" s="296"/>
      <c r="F1000" s="296"/>
      <c r="G1000" s="296"/>
      <c r="H1000" s="296"/>
      <c r="I1000" s="296"/>
      <c r="J1000" s="296"/>
      <c r="K1000" s="104">
        <f t="shared" si="58"/>
        <v>0</v>
      </c>
    </row>
    <row r="1001" spans="1:11" ht="15.75" customHeight="1" x14ac:dyDescent="0.25">
      <c r="A1001" s="2">
        <v>526</v>
      </c>
      <c r="B1001" s="101" t="str">
        <f>IF('proje ve personel bilgileri'!A539&lt;&gt;0,('proje ve personel bilgileri'!A539)," ")</f>
        <v xml:space="preserve"> </v>
      </c>
      <c r="C1001" s="105"/>
      <c r="D1001" s="296"/>
      <c r="E1001" s="296"/>
      <c r="F1001" s="296"/>
      <c r="G1001" s="296"/>
      <c r="H1001" s="296"/>
      <c r="I1001" s="296"/>
      <c r="J1001" s="296"/>
      <c r="K1001" s="104">
        <f t="shared" si="58"/>
        <v>0</v>
      </c>
    </row>
    <row r="1002" spans="1:11" ht="15.75" customHeight="1" x14ac:dyDescent="0.25">
      <c r="A1002" s="1">
        <v>527</v>
      </c>
      <c r="B1002" s="101" t="str">
        <f>IF('proje ve personel bilgileri'!A540&lt;&gt;0,('proje ve personel bilgileri'!A540)," ")</f>
        <v xml:space="preserve"> </v>
      </c>
      <c r="C1002" s="105"/>
      <c r="D1002" s="296"/>
      <c r="E1002" s="296"/>
      <c r="F1002" s="296"/>
      <c r="G1002" s="296"/>
      <c r="H1002" s="296"/>
      <c r="I1002" s="296"/>
      <c r="J1002" s="296"/>
      <c r="K1002" s="104">
        <f t="shared" si="58"/>
        <v>0</v>
      </c>
    </row>
    <row r="1003" spans="1:11" ht="15.75" customHeight="1" x14ac:dyDescent="0.25">
      <c r="A1003" s="2">
        <v>528</v>
      </c>
      <c r="B1003" s="101" t="str">
        <f>IF('proje ve personel bilgileri'!A541&lt;&gt;0,('proje ve personel bilgileri'!A541)," ")</f>
        <v xml:space="preserve"> </v>
      </c>
      <c r="C1003" s="105"/>
      <c r="D1003" s="296"/>
      <c r="E1003" s="296"/>
      <c r="F1003" s="296"/>
      <c r="G1003" s="296"/>
      <c r="H1003" s="296"/>
      <c r="I1003" s="296"/>
      <c r="J1003" s="296"/>
      <c r="K1003" s="104">
        <f t="shared" si="58"/>
        <v>0</v>
      </c>
    </row>
    <row r="1004" spans="1:11" ht="15.75" customHeight="1" x14ac:dyDescent="0.25">
      <c r="A1004" s="1">
        <v>529</v>
      </c>
      <c r="B1004" s="101" t="str">
        <f>IF('proje ve personel bilgileri'!A542&lt;&gt;0,('proje ve personel bilgileri'!A542)," ")</f>
        <v xml:space="preserve"> </v>
      </c>
      <c r="C1004" s="105"/>
      <c r="D1004" s="296"/>
      <c r="E1004" s="296"/>
      <c r="F1004" s="296"/>
      <c r="G1004" s="296"/>
      <c r="H1004" s="296"/>
      <c r="I1004" s="296"/>
      <c r="J1004" s="296"/>
      <c r="K1004" s="104">
        <f t="shared" si="58"/>
        <v>0</v>
      </c>
    </row>
    <row r="1005" spans="1:11" ht="15.75" customHeight="1" x14ac:dyDescent="0.25">
      <c r="A1005" s="2">
        <v>530</v>
      </c>
      <c r="B1005" s="101" t="str">
        <f>IF('proje ve personel bilgileri'!A543&lt;&gt;0,('proje ve personel bilgileri'!A543)," ")</f>
        <v xml:space="preserve"> </v>
      </c>
      <c r="C1005" s="105"/>
      <c r="D1005" s="296"/>
      <c r="E1005" s="296"/>
      <c r="F1005" s="296"/>
      <c r="G1005" s="296"/>
      <c r="H1005" s="296"/>
      <c r="I1005" s="296"/>
      <c r="J1005" s="296"/>
      <c r="K1005" s="104">
        <f t="shared" si="58"/>
        <v>0</v>
      </c>
    </row>
    <row r="1006" spans="1:11" ht="15.75" customHeight="1" x14ac:dyDescent="0.25">
      <c r="A1006" s="1">
        <v>531</v>
      </c>
      <c r="B1006" s="101" t="str">
        <f>IF('proje ve personel bilgileri'!A544&lt;&gt;0,('proje ve personel bilgileri'!A544)," ")</f>
        <v xml:space="preserve"> </v>
      </c>
      <c r="C1006" s="105"/>
      <c r="D1006" s="296"/>
      <c r="E1006" s="296"/>
      <c r="F1006" s="296"/>
      <c r="G1006" s="296"/>
      <c r="H1006" s="296"/>
      <c r="I1006" s="296"/>
      <c r="J1006" s="296"/>
      <c r="K1006" s="104">
        <f t="shared" si="58"/>
        <v>0</v>
      </c>
    </row>
    <row r="1007" spans="1:11" ht="15.75" customHeight="1" x14ac:dyDescent="0.25">
      <c r="A1007" s="2">
        <v>532</v>
      </c>
      <c r="B1007" s="101" t="str">
        <f>IF('proje ve personel bilgileri'!A545&lt;&gt;0,('proje ve personel bilgileri'!A545)," ")</f>
        <v xml:space="preserve"> </v>
      </c>
      <c r="C1007" s="105"/>
      <c r="D1007" s="296"/>
      <c r="E1007" s="296"/>
      <c r="F1007" s="296"/>
      <c r="G1007" s="296"/>
      <c r="H1007" s="296"/>
      <c r="I1007" s="296"/>
      <c r="J1007" s="296"/>
      <c r="K1007" s="104">
        <f t="shared" si="58"/>
        <v>0</v>
      </c>
    </row>
    <row r="1008" spans="1:11" ht="15.75" customHeight="1" x14ac:dyDescent="0.25">
      <c r="A1008" s="1">
        <v>533</v>
      </c>
      <c r="B1008" s="101" t="str">
        <f>IF('proje ve personel bilgileri'!A546&lt;&gt;0,('proje ve personel bilgileri'!A546)," ")</f>
        <v xml:space="preserve"> </v>
      </c>
      <c r="C1008" s="105"/>
      <c r="D1008" s="296"/>
      <c r="E1008" s="296"/>
      <c r="F1008" s="296"/>
      <c r="G1008" s="296"/>
      <c r="H1008" s="296"/>
      <c r="I1008" s="296"/>
      <c r="J1008" s="296"/>
      <c r="K1008" s="104">
        <f t="shared" si="58"/>
        <v>0</v>
      </c>
    </row>
    <row r="1009" spans="1:11" ht="15.75" customHeight="1" x14ac:dyDescent="0.25">
      <c r="A1009" s="2">
        <v>534</v>
      </c>
      <c r="B1009" s="101" t="str">
        <f>IF('proje ve personel bilgileri'!A547&lt;&gt;0,('proje ve personel bilgileri'!A547)," ")</f>
        <v xml:space="preserve"> </v>
      </c>
      <c r="C1009" s="105"/>
      <c r="D1009" s="296"/>
      <c r="E1009" s="296"/>
      <c r="F1009" s="296"/>
      <c r="G1009" s="296"/>
      <c r="H1009" s="296"/>
      <c r="I1009" s="296"/>
      <c r="J1009" s="296"/>
      <c r="K1009" s="104">
        <f t="shared" si="58"/>
        <v>0</v>
      </c>
    </row>
    <row r="1010" spans="1:11" ht="15.75" customHeight="1" x14ac:dyDescent="0.25">
      <c r="A1010" s="1">
        <v>535</v>
      </c>
      <c r="B1010" s="101" t="str">
        <f>IF('proje ve personel bilgileri'!A548&lt;&gt;0,('proje ve personel bilgileri'!A548)," ")</f>
        <v xml:space="preserve"> </v>
      </c>
      <c r="C1010" s="105"/>
      <c r="D1010" s="296"/>
      <c r="E1010" s="296"/>
      <c r="F1010" s="296"/>
      <c r="G1010" s="296"/>
      <c r="H1010" s="296"/>
      <c r="I1010" s="296"/>
      <c r="J1010" s="296"/>
      <c r="K1010" s="104">
        <f t="shared" si="58"/>
        <v>0</v>
      </c>
    </row>
    <row r="1011" spans="1:11" ht="15.75" customHeight="1" x14ac:dyDescent="0.25">
      <c r="A1011" s="2">
        <v>536</v>
      </c>
      <c r="B1011" s="101" t="str">
        <f>IF('proje ve personel bilgileri'!A549&lt;&gt;0,('proje ve personel bilgileri'!A549)," ")</f>
        <v xml:space="preserve"> </v>
      </c>
      <c r="C1011" s="105"/>
      <c r="D1011" s="296"/>
      <c r="E1011" s="296"/>
      <c r="F1011" s="296"/>
      <c r="G1011" s="296"/>
      <c r="H1011" s="296"/>
      <c r="I1011" s="296"/>
      <c r="J1011" s="296"/>
      <c r="K1011" s="104">
        <f t="shared" si="58"/>
        <v>0</v>
      </c>
    </row>
    <row r="1012" spans="1:11" ht="15.75" customHeight="1" x14ac:dyDescent="0.25">
      <c r="A1012" s="1">
        <v>537</v>
      </c>
      <c r="B1012" s="101" t="str">
        <f>IF('proje ve personel bilgileri'!A550&lt;&gt;0,('proje ve personel bilgileri'!A550)," ")</f>
        <v xml:space="preserve"> </v>
      </c>
      <c r="C1012" s="105"/>
      <c r="D1012" s="296"/>
      <c r="E1012" s="296"/>
      <c r="F1012" s="296"/>
      <c r="G1012" s="296"/>
      <c r="H1012" s="296"/>
      <c r="I1012" s="296"/>
      <c r="J1012" s="296"/>
      <c r="K1012" s="104">
        <f t="shared" si="58"/>
        <v>0</v>
      </c>
    </row>
    <row r="1013" spans="1:11" ht="15.75" customHeight="1" x14ac:dyDescent="0.25">
      <c r="A1013" s="2">
        <v>538</v>
      </c>
      <c r="B1013" s="101" t="str">
        <f>IF('proje ve personel bilgileri'!A551&lt;&gt;0,('proje ve personel bilgileri'!A551)," ")</f>
        <v xml:space="preserve"> </v>
      </c>
      <c r="C1013" s="105"/>
      <c r="D1013" s="296"/>
      <c r="E1013" s="296"/>
      <c r="F1013" s="296"/>
      <c r="G1013" s="296"/>
      <c r="H1013" s="296"/>
      <c r="I1013" s="296"/>
      <c r="J1013" s="296"/>
      <c r="K1013" s="104">
        <f t="shared" si="58"/>
        <v>0</v>
      </c>
    </row>
    <row r="1014" spans="1:11" ht="15.75" customHeight="1" x14ac:dyDescent="0.25">
      <c r="A1014" s="1">
        <v>539</v>
      </c>
      <c r="B1014" s="101" t="str">
        <f>IF('proje ve personel bilgileri'!A552&lt;&gt;0,('proje ve personel bilgileri'!A552)," ")</f>
        <v xml:space="preserve"> </v>
      </c>
      <c r="C1014" s="105"/>
      <c r="D1014" s="296"/>
      <c r="E1014" s="296"/>
      <c r="F1014" s="296"/>
      <c r="G1014" s="296"/>
      <c r="H1014" s="296"/>
      <c r="I1014" s="296"/>
      <c r="J1014" s="296"/>
      <c r="K1014" s="104">
        <f t="shared" si="58"/>
        <v>0</v>
      </c>
    </row>
    <row r="1015" spans="1:11" ht="15" customHeight="1" x14ac:dyDescent="0.25">
      <c r="A1015" s="2">
        <v>540</v>
      </c>
      <c r="B1015" s="101" t="str">
        <f>IF('proje ve personel bilgileri'!A553&lt;&gt;0,('proje ve personel bilgileri'!A553)," ")</f>
        <v xml:space="preserve"> </v>
      </c>
      <c r="C1015" s="105"/>
      <c r="D1015" s="296"/>
      <c r="E1015" s="296"/>
      <c r="F1015" s="296"/>
      <c r="G1015" s="296"/>
      <c r="H1015" s="296"/>
      <c r="I1015" s="296"/>
      <c r="J1015" s="296"/>
      <c r="K1015" s="104">
        <f t="shared" si="58"/>
        <v>0</v>
      </c>
    </row>
    <row r="1016" spans="1:11" ht="15.75" customHeight="1" x14ac:dyDescent="0.25">
      <c r="A1016" s="341" t="s">
        <v>99</v>
      </c>
      <c r="B1016" s="342"/>
      <c r="C1016" s="7" t="str">
        <f t="shared" ref="C1016:J1016" si="59">IF($K$28&lt;&gt;0,SUM(C998:C1015)," ")</f>
        <v xml:space="preserve"> </v>
      </c>
      <c r="D1016" s="8" t="str">
        <f t="shared" si="59"/>
        <v xml:space="preserve"> </v>
      </c>
      <c r="E1016" s="8" t="str">
        <f t="shared" si="59"/>
        <v xml:space="preserve"> </v>
      </c>
      <c r="F1016" s="8" t="str">
        <f t="shared" si="59"/>
        <v xml:space="preserve"> </v>
      </c>
      <c r="G1016" s="8" t="str">
        <f t="shared" si="59"/>
        <v xml:space="preserve"> </v>
      </c>
      <c r="H1016" s="8" t="str">
        <f t="shared" si="59"/>
        <v xml:space="preserve"> </v>
      </c>
      <c r="I1016" s="8" t="str">
        <f t="shared" si="59"/>
        <v xml:space="preserve"> </v>
      </c>
      <c r="J1016" s="8" t="str">
        <f t="shared" si="59"/>
        <v xml:space="preserve"> </v>
      </c>
      <c r="K1016" s="9">
        <f>SUM(K998:K1015)+K981</f>
        <v>0</v>
      </c>
    </row>
    <row r="1017" spans="1:11" ht="15" customHeight="1" x14ac:dyDescent="0.25">
      <c r="A1017" s="300"/>
    </row>
    <row r="1018" spans="1:11" ht="15" customHeight="1" x14ac:dyDescent="0.25">
      <c r="A1018" s="332" t="s">
        <v>100</v>
      </c>
      <c r="B1018" s="332"/>
      <c r="C1018" s="332"/>
      <c r="D1018" s="332"/>
      <c r="E1018" s="332"/>
      <c r="F1018" s="332"/>
      <c r="G1018" s="332"/>
      <c r="H1018" s="332"/>
      <c r="I1018" s="332"/>
      <c r="J1018" s="332"/>
      <c r="K1018" s="332"/>
    </row>
    <row r="1019" spans="1:11" ht="15" customHeight="1" x14ac:dyDescent="0.25">
      <c r="A1019" s="51"/>
    </row>
    <row r="1020" spans="1:11" ht="15" customHeight="1" x14ac:dyDescent="0.25">
      <c r="A1020" s="298" t="s">
        <v>101</v>
      </c>
    </row>
    <row r="1021" spans="1:11" ht="15" customHeight="1" x14ac:dyDescent="0.25">
      <c r="C1021" s="298" t="s">
        <v>102</v>
      </c>
      <c r="E1021" s="298" t="s">
        <v>103</v>
      </c>
    </row>
    <row r="1024" spans="1:11" ht="15.75" customHeight="1" x14ac:dyDescent="0.25">
      <c r="A1024" s="348" t="s">
        <v>85</v>
      </c>
      <c r="B1024" s="348"/>
      <c r="C1024" s="348"/>
      <c r="D1024" s="348"/>
      <c r="E1024" s="348"/>
      <c r="F1024" s="348"/>
      <c r="G1024" s="348"/>
      <c r="H1024" s="348"/>
      <c r="I1024" s="348"/>
      <c r="J1024" s="348"/>
      <c r="K1024" s="348"/>
    </row>
    <row r="1025" spans="1:11" ht="15" customHeight="1" x14ac:dyDescent="0.25">
      <c r="A1025" s="70"/>
      <c r="B1025" s="70"/>
      <c r="C1025" s="70"/>
      <c r="D1025" s="70"/>
      <c r="E1025" s="70"/>
      <c r="F1025" s="78">
        <f>'proje ve personel bilgileri'!$B$5</f>
        <v>0</v>
      </c>
      <c r="G1025" s="72">
        <f>IF('proje ve personel bilgileri'!$B$6=1,"/ Mart ayına aittir.",(IF('proje ve personel bilgileri'!$B$6=2,"/ Eylül ayına aittir.",0)))</f>
        <v>0</v>
      </c>
      <c r="H1025" s="70"/>
      <c r="I1025" s="70"/>
      <c r="J1025" s="70"/>
      <c r="K1025" s="70"/>
    </row>
    <row r="1026" spans="1:11" ht="18.75" customHeight="1" x14ac:dyDescent="0.25">
      <c r="K1026" s="4" t="s">
        <v>86</v>
      </c>
    </row>
    <row r="1027" spans="1:11" ht="15.75" customHeight="1" x14ac:dyDescent="0.25">
      <c r="A1027" s="349" t="s">
        <v>2</v>
      </c>
      <c r="B1027" s="350"/>
      <c r="C1027" s="351">
        <f>'proje ve personel bilgileri'!$B$2</f>
        <v>0</v>
      </c>
      <c r="D1027" s="352"/>
      <c r="E1027" s="352"/>
      <c r="F1027" s="352"/>
      <c r="G1027" s="352"/>
      <c r="H1027" s="352"/>
      <c r="I1027" s="352"/>
      <c r="J1027" s="352"/>
      <c r="K1027" s="353"/>
    </row>
    <row r="1028" spans="1:11" ht="15.75" customHeight="1" x14ac:dyDescent="0.25">
      <c r="A1028" s="354" t="s">
        <v>4</v>
      </c>
      <c r="B1028" s="355"/>
      <c r="C1028" s="356">
        <f>'proje ve personel bilgileri'!$B$3</f>
        <v>0</v>
      </c>
      <c r="D1028" s="357"/>
      <c r="E1028" s="357"/>
      <c r="F1028" s="357"/>
      <c r="G1028" s="357"/>
      <c r="H1028" s="357"/>
      <c r="I1028" s="357"/>
      <c r="J1028" s="357"/>
      <c r="K1028" s="358"/>
    </row>
    <row r="1029" spans="1:11" ht="15" customHeight="1" x14ac:dyDescent="0.25">
      <c r="A1029" s="343" t="s">
        <v>87</v>
      </c>
      <c r="B1029" s="343" t="s">
        <v>15</v>
      </c>
      <c r="C1029" s="343" t="s">
        <v>88</v>
      </c>
      <c r="D1029" s="344" t="s">
        <v>89</v>
      </c>
      <c r="E1029" s="346"/>
      <c r="F1029" s="347"/>
      <c r="G1029" s="343" t="s">
        <v>90</v>
      </c>
      <c r="H1029" s="333" t="s">
        <v>91</v>
      </c>
      <c r="I1029" s="333" t="s">
        <v>92</v>
      </c>
      <c r="J1029" s="333" t="s">
        <v>93</v>
      </c>
      <c r="K1029" s="336" t="s">
        <v>94</v>
      </c>
    </row>
    <row r="1030" spans="1:11" ht="15.75" customHeight="1" x14ac:dyDescent="0.25">
      <c r="A1030" s="338"/>
      <c r="B1030" s="338"/>
      <c r="C1030" s="338"/>
      <c r="D1030" s="345"/>
      <c r="E1030" s="339" t="s">
        <v>95</v>
      </c>
      <c r="F1030" s="340"/>
      <c r="G1030" s="338"/>
      <c r="H1030" s="334"/>
      <c r="I1030" s="334"/>
      <c r="J1030" s="334"/>
      <c r="K1030" s="337"/>
    </row>
    <row r="1031" spans="1:11" ht="60.75" customHeight="1" x14ac:dyDescent="0.25">
      <c r="A1031" s="338"/>
      <c r="B1031" s="338"/>
      <c r="C1031" s="338"/>
      <c r="D1031" s="345"/>
      <c r="E1031" s="5" t="s">
        <v>107</v>
      </c>
      <c r="F1031" s="5" t="s">
        <v>97</v>
      </c>
      <c r="G1031" s="338"/>
      <c r="H1031" s="334"/>
      <c r="I1031" s="335"/>
      <c r="J1031" s="335"/>
      <c r="K1031" s="338"/>
    </row>
    <row r="1032" spans="1:11" ht="15.75" customHeight="1" x14ac:dyDescent="0.25">
      <c r="A1032" s="338"/>
      <c r="B1032" s="338"/>
      <c r="C1032" s="338"/>
      <c r="D1032" s="345"/>
      <c r="E1032" s="6" t="s">
        <v>98</v>
      </c>
      <c r="F1032" s="6" t="s">
        <v>98</v>
      </c>
      <c r="G1032" s="294" t="s">
        <v>98</v>
      </c>
      <c r="H1032" s="294" t="s">
        <v>98</v>
      </c>
      <c r="I1032" s="297" t="s">
        <v>98</v>
      </c>
      <c r="J1032" s="6" t="s">
        <v>98</v>
      </c>
      <c r="K1032" s="338"/>
    </row>
    <row r="1033" spans="1:11" ht="15.75" customHeight="1" x14ac:dyDescent="0.25">
      <c r="A1033" s="1">
        <v>541</v>
      </c>
      <c r="B1033" s="101" t="str">
        <f>IF('proje ve personel bilgileri'!A554&lt;&gt;0,('proje ve personel bilgileri'!A554)," ")</f>
        <v xml:space="preserve"> </v>
      </c>
      <c r="C1033" s="102"/>
      <c r="D1033" s="103"/>
      <c r="E1033" s="103"/>
      <c r="F1033" s="103"/>
      <c r="G1033" s="103"/>
      <c r="H1033" s="103"/>
      <c r="I1033" s="103"/>
      <c r="J1033" s="103"/>
      <c r="K1033" s="104">
        <f t="shared" ref="K1033:K1050" si="60">IF(D1033&lt;&gt;0,SUM(D1033+E1033+F1033+G1033-H1033-I1033-J1033),0)</f>
        <v>0</v>
      </c>
    </row>
    <row r="1034" spans="1:11" ht="15.75" customHeight="1" x14ac:dyDescent="0.25">
      <c r="A1034" s="2">
        <v>542</v>
      </c>
      <c r="B1034" s="101" t="str">
        <f>IF('proje ve personel bilgileri'!A555&lt;&gt;0,('proje ve personel bilgileri'!A555)," ")</f>
        <v xml:space="preserve"> </v>
      </c>
      <c r="C1034" s="105"/>
      <c r="D1034" s="296"/>
      <c r="E1034" s="296"/>
      <c r="F1034" s="296"/>
      <c r="G1034" s="296"/>
      <c r="H1034" s="296"/>
      <c r="I1034" s="296"/>
      <c r="J1034" s="296"/>
      <c r="K1034" s="104">
        <f t="shared" si="60"/>
        <v>0</v>
      </c>
    </row>
    <row r="1035" spans="1:11" ht="15.75" customHeight="1" x14ac:dyDescent="0.25">
      <c r="A1035" s="1">
        <v>543</v>
      </c>
      <c r="B1035" s="101" t="str">
        <f>IF('proje ve personel bilgileri'!A556&lt;&gt;0,('proje ve personel bilgileri'!A556)," ")</f>
        <v xml:space="preserve"> </v>
      </c>
      <c r="C1035" s="105"/>
      <c r="D1035" s="296"/>
      <c r="E1035" s="296"/>
      <c r="F1035" s="296"/>
      <c r="G1035" s="296"/>
      <c r="H1035" s="296"/>
      <c r="I1035" s="296"/>
      <c r="J1035" s="296"/>
      <c r="K1035" s="104">
        <f t="shared" si="60"/>
        <v>0</v>
      </c>
    </row>
    <row r="1036" spans="1:11" ht="15.75" customHeight="1" x14ac:dyDescent="0.25">
      <c r="A1036" s="2">
        <v>544</v>
      </c>
      <c r="B1036" s="101" t="str">
        <f>IF('proje ve personel bilgileri'!A557&lt;&gt;0,('proje ve personel bilgileri'!A557)," ")</f>
        <v xml:space="preserve"> </v>
      </c>
      <c r="C1036" s="105"/>
      <c r="D1036" s="296"/>
      <c r="E1036" s="296"/>
      <c r="F1036" s="296"/>
      <c r="G1036" s="296"/>
      <c r="H1036" s="296"/>
      <c r="I1036" s="296"/>
      <c r="J1036" s="296"/>
      <c r="K1036" s="104">
        <f t="shared" si="60"/>
        <v>0</v>
      </c>
    </row>
    <row r="1037" spans="1:11" ht="15.75" customHeight="1" x14ac:dyDescent="0.25">
      <c r="A1037" s="1">
        <v>545</v>
      </c>
      <c r="B1037" s="101" t="str">
        <f>IF('proje ve personel bilgileri'!A558&lt;&gt;0,('proje ve personel bilgileri'!A558)," ")</f>
        <v xml:space="preserve"> </v>
      </c>
      <c r="C1037" s="105"/>
      <c r="D1037" s="296"/>
      <c r="E1037" s="296"/>
      <c r="F1037" s="296"/>
      <c r="G1037" s="296"/>
      <c r="H1037" s="296"/>
      <c r="I1037" s="296"/>
      <c r="J1037" s="296"/>
      <c r="K1037" s="104">
        <f t="shared" si="60"/>
        <v>0</v>
      </c>
    </row>
    <row r="1038" spans="1:11" ht="15.75" customHeight="1" x14ac:dyDescent="0.25">
      <c r="A1038" s="2">
        <v>546</v>
      </c>
      <c r="B1038" s="101" t="str">
        <f>IF('proje ve personel bilgileri'!A559&lt;&gt;0,('proje ve personel bilgileri'!A559)," ")</f>
        <v xml:space="preserve"> </v>
      </c>
      <c r="C1038" s="105"/>
      <c r="D1038" s="296"/>
      <c r="E1038" s="296"/>
      <c r="F1038" s="296"/>
      <c r="G1038" s="296"/>
      <c r="H1038" s="296"/>
      <c r="I1038" s="296"/>
      <c r="J1038" s="296"/>
      <c r="K1038" s="104">
        <f t="shared" si="60"/>
        <v>0</v>
      </c>
    </row>
    <row r="1039" spans="1:11" ht="15.75" customHeight="1" x14ac:dyDescent="0.25">
      <c r="A1039" s="1">
        <v>547</v>
      </c>
      <c r="B1039" s="101" t="str">
        <f>IF('proje ve personel bilgileri'!A560&lt;&gt;0,('proje ve personel bilgileri'!A560)," ")</f>
        <v xml:space="preserve"> </v>
      </c>
      <c r="C1039" s="105"/>
      <c r="D1039" s="296"/>
      <c r="E1039" s="296"/>
      <c r="F1039" s="296"/>
      <c r="G1039" s="296"/>
      <c r="H1039" s="296"/>
      <c r="I1039" s="296"/>
      <c r="J1039" s="296"/>
      <c r="K1039" s="104">
        <f t="shared" si="60"/>
        <v>0</v>
      </c>
    </row>
    <row r="1040" spans="1:11" ht="15.75" customHeight="1" x14ac:dyDescent="0.25">
      <c r="A1040" s="2">
        <v>548</v>
      </c>
      <c r="B1040" s="101" t="str">
        <f>IF('proje ve personel bilgileri'!A561&lt;&gt;0,('proje ve personel bilgileri'!A561)," ")</f>
        <v xml:space="preserve"> </v>
      </c>
      <c r="C1040" s="105"/>
      <c r="D1040" s="296"/>
      <c r="E1040" s="296"/>
      <c r="F1040" s="296"/>
      <c r="G1040" s="296"/>
      <c r="H1040" s="296"/>
      <c r="I1040" s="296"/>
      <c r="J1040" s="296"/>
      <c r="K1040" s="104">
        <f t="shared" si="60"/>
        <v>0</v>
      </c>
    </row>
    <row r="1041" spans="1:11" ht="15.75" customHeight="1" x14ac:dyDescent="0.25">
      <c r="A1041" s="1">
        <v>549</v>
      </c>
      <c r="B1041" s="101" t="str">
        <f>IF('proje ve personel bilgileri'!A562&lt;&gt;0,('proje ve personel bilgileri'!A562)," ")</f>
        <v xml:space="preserve"> </v>
      </c>
      <c r="C1041" s="105"/>
      <c r="D1041" s="296"/>
      <c r="E1041" s="296"/>
      <c r="F1041" s="296"/>
      <c r="G1041" s="296"/>
      <c r="H1041" s="296"/>
      <c r="I1041" s="296"/>
      <c r="J1041" s="296"/>
      <c r="K1041" s="104">
        <f t="shared" si="60"/>
        <v>0</v>
      </c>
    </row>
    <row r="1042" spans="1:11" ht="15.75" customHeight="1" x14ac:dyDescent="0.25">
      <c r="A1042" s="2">
        <v>550</v>
      </c>
      <c r="B1042" s="101" t="str">
        <f>IF('proje ve personel bilgileri'!A563&lt;&gt;0,('proje ve personel bilgileri'!A563)," ")</f>
        <v xml:space="preserve"> </v>
      </c>
      <c r="C1042" s="105"/>
      <c r="D1042" s="296"/>
      <c r="E1042" s="296"/>
      <c r="F1042" s="296"/>
      <c r="G1042" s="296"/>
      <c r="H1042" s="296"/>
      <c r="I1042" s="296"/>
      <c r="J1042" s="296"/>
      <c r="K1042" s="104">
        <f t="shared" si="60"/>
        <v>0</v>
      </c>
    </row>
    <row r="1043" spans="1:11" ht="15.75" customHeight="1" x14ac:dyDescent="0.25">
      <c r="A1043" s="1">
        <v>551</v>
      </c>
      <c r="B1043" s="101" t="str">
        <f>IF('proje ve personel bilgileri'!A564&lt;&gt;0,('proje ve personel bilgileri'!A564)," ")</f>
        <v xml:space="preserve"> </v>
      </c>
      <c r="C1043" s="105"/>
      <c r="D1043" s="296"/>
      <c r="E1043" s="296"/>
      <c r="F1043" s="296"/>
      <c r="G1043" s="296"/>
      <c r="H1043" s="296"/>
      <c r="I1043" s="296"/>
      <c r="J1043" s="296"/>
      <c r="K1043" s="104">
        <f t="shared" si="60"/>
        <v>0</v>
      </c>
    </row>
    <row r="1044" spans="1:11" ht="15.75" customHeight="1" x14ac:dyDescent="0.25">
      <c r="A1044" s="2">
        <v>552</v>
      </c>
      <c r="B1044" s="101" t="str">
        <f>IF('proje ve personel bilgileri'!A565&lt;&gt;0,('proje ve personel bilgileri'!A565)," ")</f>
        <v xml:space="preserve"> </v>
      </c>
      <c r="C1044" s="105"/>
      <c r="D1044" s="296"/>
      <c r="E1044" s="296"/>
      <c r="F1044" s="296"/>
      <c r="G1044" s="296"/>
      <c r="H1044" s="296"/>
      <c r="I1044" s="296"/>
      <c r="J1044" s="296"/>
      <c r="K1044" s="104">
        <f t="shared" si="60"/>
        <v>0</v>
      </c>
    </row>
    <row r="1045" spans="1:11" ht="15.75" customHeight="1" x14ac:dyDescent="0.25">
      <c r="A1045" s="1">
        <v>553</v>
      </c>
      <c r="B1045" s="101" t="str">
        <f>IF('proje ve personel bilgileri'!A566&lt;&gt;0,('proje ve personel bilgileri'!A566)," ")</f>
        <v xml:space="preserve"> </v>
      </c>
      <c r="C1045" s="105"/>
      <c r="D1045" s="296"/>
      <c r="E1045" s="296"/>
      <c r="F1045" s="296"/>
      <c r="G1045" s="296"/>
      <c r="H1045" s="296"/>
      <c r="I1045" s="296"/>
      <c r="J1045" s="296"/>
      <c r="K1045" s="104">
        <f t="shared" si="60"/>
        <v>0</v>
      </c>
    </row>
    <row r="1046" spans="1:11" ht="15.75" customHeight="1" x14ac:dyDescent="0.25">
      <c r="A1046" s="2">
        <v>554</v>
      </c>
      <c r="B1046" s="101" t="str">
        <f>IF('proje ve personel bilgileri'!A567&lt;&gt;0,('proje ve personel bilgileri'!A567)," ")</f>
        <v xml:space="preserve"> </v>
      </c>
      <c r="C1046" s="105"/>
      <c r="D1046" s="296"/>
      <c r="E1046" s="296"/>
      <c r="F1046" s="296"/>
      <c r="G1046" s="296"/>
      <c r="H1046" s="296"/>
      <c r="I1046" s="296"/>
      <c r="J1046" s="296"/>
      <c r="K1046" s="104">
        <f t="shared" si="60"/>
        <v>0</v>
      </c>
    </row>
    <row r="1047" spans="1:11" ht="15.75" customHeight="1" x14ac:dyDescent="0.25">
      <c r="A1047" s="1">
        <v>555</v>
      </c>
      <c r="B1047" s="101" t="str">
        <f>IF('proje ve personel bilgileri'!A568&lt;&gt;0,('proje ve personel bilgileri'!A568)," ")</f>
        <v xml:space="preserve"> </v>
      </c>
      <c r="C1047" s="105"/>
      <c r="D1047" s="296"/>
      <c r="E1047" s="296"/>
      <c r="F1047" s="296"/>
      <c r="G1047" s="296"/>
      <c r="H1047" s="296"/>
      <c r="I1047" s="296"/>
      <c r="J1047" s="296"/>
      <c r="K1047" s="104">
        <f t="shared" si="60"/>
        <v>0</v>
      </c>
    </row>
    <row r="1048" spans="1:11" ht="15.75" customHeight="1" x14ac:dyDescent="0.25">
      <c r="A1048" s="2">
        <v>556</v>
      </c>
      <c r="B1048" s="101" t="str">
        <f>IF('proje ve personel bilgileri'!A569&lt;&gt;0,('proje ve personel bilgileri'!A569)," ")</f>
        <v xml:space="preserve"> </v>
      </c>
      <c r="C1048" s="105"/>
      <c r="D1048" s="296"/>
      <c r="E1048" s="296"/>
      <c r="F1048" s="296"/>
      <c r="G1048" s="296"/>
      <c r="H1048" s="296"/>
      <c r="I1048" s="296"/>
      <c r="J1048" s="296"/>
      <c r="K1048" s="104">
        <f t="shared" si="60"/>
        <v>0</v>
      </c>
    </row>
    <row r="1049" spans="1:11" ht="15.75" customHeight="1" x14ac:dyDescent="0.25">
      <c r="A1049" s="1">
        <v>557</v>
      </c>
      <c r="B1049" s="101" t="str">
        <f>IF('proje ve personel bilgileri'!A570&lt;&gt;0,('proje ve personel bilgileri'!A570)," ")</f>
        <v xml:space="preserve"> </v>
      </c>
      <c r="C1049" s="105"/>
      <c r="D1049" s="296"/>
      <c r="E1049" s="296"/>
      <c r="F1049" s="296"/>
      <c r="G1049" s="296"/>
      <c r="H1049" s="296"/>
      <c r="I1049" s="296"/>
      <c r="J1049" s="296"/>
      <c r="K1049" s="104">
        <f t="shared" si="60"/>
        <v>0</v>
      </c>
    </row>
    <row r="1050" spans="1:11" ht="15" customHeight="1" x14ac:dyDescent="0.25">
      <c r="A1050" s="2">
        <v>558</v>
      </c>
      <c r="B1050" s="101" t="str">
        <f>IF('proje ve personel bilgileri'!A571&lt;&gt;0,('proje ve personel bilgileri'!A571)," ")</f>
        <v xml:space="preserve"> </v>
      </c>
      <c r="C1050" s="105"/>
      <c r="D1050" s="296"/>
      <c r="E1050" s="296"/>
      <c r="F1050" s="296"/>
      <c r="G1050" s="296"/>
      <c r="H1050" s="296"/>
      <c r="I1050" s="296"/>
      <c r="J1050" s="296"/>
      <c r="K1050" s="104">
        <f t="shared" si="60"/>
        <v>0</v>
      </c>
    </row>
    <row r="1051" spans="1:11" ht="15.75" customHeight="1" x14ac:dyDescent="0.25">
      <c r="A1051" s="341" t="s">
        <v>99</v>
      </c>
      <c r="B1051" s="342"/>
      <c r="C1051" s="7" t="str">
        <f t="shared" ref="C1051:J1051" si="61">IF($K$28&lt;&gt;0,SUM(C1033:C1050)," ")</f>
        <v xml:space="preserve"> </v>
      </c>
      <c r="D1051" s="8" t="str">
        <f t="shared" si="61"/>
        <v xml:space="preserve"> </v>
      </c>
      <c r="E1051" s="8" t="str">
        <f t="shared" si="61"/>
        <v xml:space="preserve"> </v>
      </c>
      <c r="F1051" s="8" t="str">
        <f t="shared" si="61"/>
        <v xml:space="preserve"> </v>
      </c>
      <c r="G1051" s="8" t="str">
        <f t="shared" si="61"/>
        <v xml:space="preserve"> </v>
      </c>
      <c r="H1051" s="8" t="str">
        <f t="shared" si="61"/>
        <v xml:space="preserve"> </v>
      </c>
      <c r="I1051" s="8" t="str">
        <f t="shared" si="61"/>
        <v xml:space="preserve"> </v>
      </c>
      <c r="J1051" s="8" t="str">
        <f t="shared" si="61"/>
        <v xml:space="preserve"> </v>
      </c>
      <c r="K1051" s="9">
        <f>SUM(K1033:K1050)+K1016</f>
        <v>0</v>
      </c>
    </row>
    <row r="1052" spans="1:11" ht="15" customHeight="1" x14ac:dyDescent="0.25">
      <c r="A1052" s="300"/>
    </row>
    <row r="1053" spans="1:11" ht="15" customHeight="1" x14ac:dyDescent="0.25">
      <c r="A1053" s="332" t="s">
        <v>100</v>
      </c>
      <c r="B1053" s="332"/>
      <c r="C1053" s="332"/>
      <c r="D1053" s="332"/>
      <c r="E1053" s="332"/>
      <c r="F1053" s="332"/>
      <c r="G1053" s="332"/>
      <c r="H1053" s="332"/>
      <c r="I1053" s="332"/>
      <c r="J1053" s="332"/>
      <c r="K1053" s="332"/>
    </row>
    <row r="1054" spans="1:11" ht="15" customHeight="1" x14ac:dyDescent="0.25">
      <c r="A1054" s="51"/>
    </row>
    <row r="1055" spans="1:11" ht="15" customHeight="1" x14ac:dyDescent="0.25">
      <c r="A1055" s="298" t="s">
        <v>101</v>
      </c>
    </row>
    <row r="1056" spans="1:11" ht="15" customHeight="1" x14ac:dyDescent="0.25">
      <c r="C1056" s="298" t="s">
        <v>102</v>
      </c>
      <c r="E1056" s="298" t="s">
        <v>103</v>
      </c>
    </row>
    <row r="1059" spans="1:11" ht="15.75" customHeight="1" x14ac:dyDescent="0.25">
      <c r="A1059" s="348" t="s">
        <v>85</v>
      </c>
      <c r="B1059" s="348"/>
      <c r="C1059" s="348"/>
      <c r="D1059" s="348"/>
      <c r="E1059" s="348"/>
      <c r="F1059" s="348"/>
      <c r="G1059" s="348"/>
      <c r="H1059" s="348"/>
      <c r="I1059" s="348"/>
      <c r="J1059" s="348"/>
      <c r="K1059" s="348"/>
    </row>
    <row r="1060" spans="1:11" ht="15" customHeight="1" x14ac:dyDescent="0.25">
      <c r="A1060" s="70"/>
      <c r="B1060" s="70"/>
      <c r="C1060" s="70"/>
      <c r="D1060" s="70"/>
      <c r="E1060" s="70"/>
      <c r="F1060" s="78">
        <f>'proje ve personel bilgileri'!$B$5</f>
        <v>0</v>
      </c>
      <c r="G1060" s="72">
        <f>IF('proje ve personel bilgileri'!$B$6=1,"/ Mart ayına aittir.",(IF('proje ve personel bilgileri'!$B$6=2,"/ Eylül ayına aittir.",0)))</f>
        <v>0</v>
      </c>
      <c r="H1060" s="70"/>
      <c r="I1060" s="70"/>
      <c r="J1060" s="70"/>
      <c r="K1060" s="70"/>
    </row>
    <row r="1061" spans="1:11" ht="18.75" customHeight="1" x14ac:dyDescent="0.25">
      <c r="K1061" s="4" t="s">
        <v>86</v>
      </c>
    </row>
    <row r="1062" spans="1:11" ht="15.75" customHeight="1" x14ac:dyDescent="0.25">
      <c r="A1062" s="349" t="s">
        <v>2</v>
      </c>
      <c r="B1062" s="350"/>
      <c r="C1062" s="351">
        <f>'proje ve personel bilgileri'!$B$2</f>
        <v>0</v>
      </c>
      <c r="D1062" s="352"/>
      <c r="E1062" s="352"/>
      <c r="F1062" s="352"/>
      <c r="G1062" s="352"/>
      <c r="H1062" s="352"/>
      <c r="I1062" s="352"/>
      <c r="J1062" s="352"/>
      <c r="K1062" s="353"/>
    </row>
    <row r="1063" spans="1:11" ht="15.75" customHeight="1" x14ac:dyDescent="0.25">
      <c r="A1063" s="354" t="s">
        <v>4</v>
      </c>
      <c r="B1063" s="355"/>
      <c r="C1063" s="356">
        <f>'proje ve personel bilgileri'!$B$3</f>
        <v>0</v>
      </c>
      <c r="D1063" s="357"/>
      <c r="E1063" s="357"/>
      <c r="F1063" s="357"/>
      <c r="G1063" s="357"/>
      <c r="H1063" s="357"/>
      <c r="I1063" s="357"/>
      <c r="J1063" s="357"/>
      <c r="K1063" s="358"/>
    </row>
    <row r="1064" spans="1:11" ht="15" customHeight="1" x14ac:dyDescent="0.25">
      <c r="A1064" s="343" t="s">
        <v>87</v>
      </c>
      <c r="B1064" s="343" t="s">
        <v>15</v>
      </c>
      <c r="C1064" s="343" t="s">
        <v>88</v>
      </c>
      <c r="D1064" s="344" t="s">
        <v>89</v>
      </c>
      <c r="E1064" s="346"/>
      <c r="F1064" s="347"/>
      <c r="G1064" s="343" t="s">
        <v>90</v>
      </c>
      <c r="H1064" s="333" t="s">
        <v>91</v>
      </c>
      <c r="I1064" s="333" t="s">
        <v>92</v>
      </c>
      <c r="J1064" s="333" t="s">
        <v>93</v>
      </c>
      <c r="K1064" s="336" t="s">
        <v>94</v>
      </c>
    </row>
    <row r="1065" spans="1:11" ht="15.75" customHeight="1" x14ac:dyDescent="0.25">
      <c r="A1065" s="338"/>
      <c r="B1065" s="338"/>
      <c r="C1065" s="338"/>
      <c r="D1065" s="345"/>
      <c r="E1065" s="339" t="s">
        <v>95</v>
      </c>
      <c r="F1065" s="340"/>
      <c r="G1065" s="338"/>
      <c r="H1065" s="334"/>
      <c r="I1065" s="334"/>
      <c r="J1065" s="334"/>
      <c r="K1065" s="337"/>
    </row>
    <row r="1066" spans="1:11" ht="60.75" customHeight="1" x14ac:dyDescent="0.25">
      <c r="A1066" s="338"/>
      <c r="B1066" s="338"/>
      <c r="C1066" s="338"/>
      <c r="D1066" s="345"/>
      <c r="E1066" s="5" t="s">
        <v>107</v>
      </c>
      <c r="F1066" s="5" t="s">
        <v>97</v>
      </c>
      <c r="G1066" s="338"/>
      <c r="H1066" s="334"/>
      <c r="I1066" s="335"/>
      <c r="J1066" s="335"/>
      <c r="K1066" s="338"/>
    </row>
    <row r="1067" spans="1:11" ht="15.75" customHeight="1" x14ac:dyDescent="0.25">
      <c r="A1067" s="338"/>
      <c r="B1067" s="338"/>
      <c r="C1067" s="338"/>
      <c r="D1067" s="345"/>
      <c r="E1067" s="6" t="s">
        <v>98</v>
      </c>
      <c r="F1067" s="6" t="s">
        <v>98</v>
      </c>
      <c r="G1067" s="294" t="s">
        <v>98</v>
      </c>
      <c r="H1067" s="294" t="s">
        <v>98</v>
      </c>
      <c r="I1067" s="297" t="s">
        <v>98</v>
      </c>
      <c r="J1067" s="6" t="s">
        <v>98</v>
      </c>
      <c r="K1067" s="338"/>
    </row>
    <row r="1068" spans="1:11" ht="15.75" customHeight="1" x14ac:dyDescent="0.25">
      <c r="A1068" s="1">
        <v>559</v>
      </c>
      <c r="B1068" s="101" t="str">
        <f>IF('proje ve personel bilgileri'!A572&lt;&gt;0,('proje ve personel bilgileri'!A572)," ")</f>
        <v xml:space="preserve"> </v>
      </c>
      <c r="C1068" s="102"/>
      <c r="D1068" s="103"/>
      <c r="E1068" s="103"/>
      <c r="F1068" s="103"/>
      <c r="G1068" s="103"/>
      <c r="H1068" s="103"/>
      <c r="I1068" s="103"/>
      <c r="J1068" s="103"/>
      <c r="K1068" s="104">
        <f t="shared" ref="K1068:K1085" si="62">IF(D1068&lt;&gt;0,SUM(D1068+E1068+F1068+G1068-H1068-I1068-J1068),0)</f>
        <v>0</v>
      </c>
    </row>
    <row r="1069" spans="1:11" ht="15.75" customHeight="1" x14ac:dyDescent="0.25">
      <c r="A1069" s="2">
        <v>560</v>
      </c>
      <c r="B1069" s="101" t="str">
        <f>IF('proje ve personel bilgileri'!A573&lt;&gt;0,('proje ve personel bilgileri'!A573)," ")</f>
        <v xml:space="preserve"> </v>
      </c>
      <c r="C1069" s="105"/>
      <c r="D1069" s="296"/>
      <c r="E1069" s="296"/>
      <c r="F1069" s="296"/>
      <c r="G1069" s="296"/>
      <c r="H1069" s="296"/>
      <c r="I1069" s="296"/>
      <c r="J1069" s="296"/>
      <c r="K1069" s="104">
        <f t="shared" si="62"/>
        <v>0</v>
      </c>
    </row>
    <row r="1070" spans="1:11" ht="15.75" customHeight="1" x14ac:dyDescent="0.25">
      <c r="A1070" s="1">
        <v>561</v>
      </c>
      <c r="B1070" s="101" t="str">
        <f>IF('proje ve personel bilgileri'!A574&lt;&gt;0,('proje ve personel bilgileri'!A574)," ")</f>
        <v xml:space="preserve"> </v>
      </c>
      <c r="C1070" s="105"/>
      <c r="D1070" s="296"/>
      <c r="E1070" s="296"/>
      <c r="F1070" s="296"/>
      <c r="G1070" s="296"/>
      <c r="H1070" s="296"/>
      <c r="I1070" s="296"/>
      <c r="J1070" s="296"/>
      <c r="K1070" s="104">
        <f t="shared" si="62"/>
        <v>0</v>
      </c>
    </row>
    <row r="1071" spans="1:11" ht="15.75" customHeight="1" x14ac:dyDescent="0.25">
      <c r="A1071" s="2">
        <v>562</v>
      </c>
      <c r="B1071" s="101" t="str">
        <f>IF('proje ve personel bilgileri'!A575&lt;&gt;0,('proje ve personel bilgileri'!A575)," ")</f>
        <v xml:space="preserve"> </v>
      </c>
      <c r="C1071" s="105"/>
      <c r="D1071" s="296"/>
      <c r="E1071" s="296"/>
      <c r="F1071" s="296"/>
      <c r="G1071" s="296"/>
      <c r="H1071" s="296"/>
      <c r="I1071" s="296"/>
      <c r="J1071" s="296"/>
      <c r="K1071" s="104">
        <f t="shared" si="62"/>
        <v>0</v>
      </c>
    </row>
    <row r="1072" spans="1:11" ht="15.75" customHeight="1" x14ac:dyDescent="0.25">
      <c r="A1072" s="1">
        <v>563</v>
      </c>
      <c r="B1072" s="101" t="str">
        <f>IF('proje ve personel bilgileri'!A576&lt;&gt;0,('proje ve personel bilgileri'!A576)," ")</f>
        <v xml:space="preserve"> </v>
      </c>
      <c r="C1072" s="105"/>
      <c r="D1072" s="296"/>
      <c r="E1072" s="296"/>
      <c r="F1072" s="296"/>
      <c r="G1072" s="296"/>
      <c r="H1072" s="296"/>
      <c r="I1072" s="296"/>
      <c r="J1072" s="296"/>
      <c r="K1072" s="104">
        <f t="shared" si="62"/>
        <v>0</v>
      </c>
    </row>
    <row r="1073" spans="1:11" ht="15.75" customHeight="1" x14ac:dyDescent="0.25">
      <c r="A1073" s="2">
        <v>564</v>
      </c>
      <c r="B1073" s="101" t="str">
        <f>IF('proje ve personel bilgileri'!A577&lt;&gt;0,('proje ve personel bilgileri'!A577)," ")</f>
        <v xml:space="preserve"> </v>
      </c>
      <c r="C1073" s="105"/>
      <c r="D1073" s="296"/>
      <c r="E1073" s="296"/>
      <c r="F1073" s="296"/>
      <c r="G1073" s="296"/>
      <c r="H1073" s="296"/>
      <c r="I1073" s="296"/>
      <c r="J1073" s="296"/>
      <c r="K1073" s="104">
        <f t="shared" si="62"/>
        <v>0</v>
      </c>
    </row>
    <row r="1074" spans="1:11" ht="15.75" customHeight="1" x14ac:dyDescent="0.25">
      <c r="A1074" s="1">
        <v>565</v>
      </c>
      <c r="B1074" s="101" t="str">
        <f>IF('proje ve personel bilgileri'!A578&lt;&gt;0,('proje ve personel bilgileri'!A578)," ")</f>
        <v xml:space="preserve"> </v>
      </c>
      <c r="C1074" s="105"/>
      <c r="D1074" s="296"/>
      <c r="E1074" s="296"/>
      <c r="F1074" s="296"/>
      <c r="G1074" s="296"/>
      <c r="H1074" s="296"/>
      <c r="I1074" s="296"/>
      <c r="J1074" s="296"/>
      <c r="K1074" s="104">
        <f t="shared" si="62"/>
        <v>0</v>
      </c>
    </row>
    <row r="1075" spans="1:11" ht="15.75" customHeight="1" x14ac:dyDescent="0.25">
      <c r="A1075" s="2">
        <v>566</v>
      </c>
      <c r="B1075" s="101" t="str">
        <f>IF('proje ve personel bilgileri'!A579&lt;&gt;0,('proje ve personel bilgileri'!A579)," ")</f>
        <v xml:space="preserve"> </v>
      </c>
      <c r="C1075" s="105"/>
      <c r="D1075" s="296"/>
      <c r="E1075" s="296"/>
      <c r="F1075" s="296"/>
      <c r="G1075" s="296"/>
      <c r="H1075" s="296"/>
      <c r="I1075" s="296"/>
      <c r="J1075" s="296"/>
      <c r="K1075" s="104">
        <f t="shared" si="62"/>
        <v>0</v>
      </c>
    </row>
    <row r="1076" spans="1:11" ht="15.75" customHeight="1" x14ac:dyDescent="0.25">
      <c r="A1076" s="1">
        <v>567</v>
      </c>
      <c r="B1076" s="101" t="str">
        <f>IF('proje ve personel bilgileri'!A580&lt;&gt;0,('proje ve personel bilgileri'!A580)," ")</f>
        <v xml:space="preserve"> </v>
      </c>
      <c r="C1076" s="105"/>
      <c r="D1076" s="296"/>
      <c r="E1076" s="296"/>
      <c r="F1076" s="296"/>
      <c r="G1076" s="296"/>
      <c r="H1076" s="296"/>
      <c r="I1076" s="296"/>
      <c r="J1076" s="296"/>
      <c r="K1076" s="104">
        <f t="shared" si="62"/>
        <v>0</v>
      </c>
    </row>
    <row r="1077" spans="1:11" ht="15.75" customHeight="1" x14ac:dyDescent="0.25">
      <c r="A1077" s="2">
        <v>568</v>
      </c>
      <c r="B1077" s="101" t="str">
        <f>IF('proje ve personel bilgileri'!A581&lt;&gt;0,('proje ve personel bilgileri'!A581)," ")</f>
        <v xml:space="preserve"> </v>
      </c>
      <c r="C1077" s="105"/>
      <c r="D1077" s="296"/>
      <c r="E1077" s="296"/>
      <c r="F1077" s="296"/>
      <c r="G1077" s="296"/>
      <c r="H1077" s="296"/>
      <c r="I1077" s="296"/>
      <c r="J1077" s="296"/>
      <c r="K1077" s="104">
        <f t="shared" si="62"/>
        <v>0</v>
      </c>
    </row>
    <row r="1078" spans="1:11" ht="15.75" customHeight="1" x14ac:dyDescent="0.25">
      <c r="A1078" s="1">
        <v>569</v>
      </c>
      <c r="B1078" s="101" t="str">
        <f>IF('proje ve personel bilgileri'!A582&lt;&gt;0,('proje ve personel bilgileri'!A582)," ")</f>
        <v xml:space="preserve"> </v>
      </c>
      <c r="C1078" s="105"/>
      <c r="D1078" s="296"/>
      <c r="E1078" s="296"/>
      <c r="F1078" s="296"/>
      <c r="G1078" s="296"/>
      <c r="H1078" s="296"/>
      <c r="I1078" s="296"/>
      <c r="J1078" s="296"/>
      <c r="K1078" s="104">
        <f t="shared" si="62"/>
        <v>0</v>
      </c>
    </row>
    <row r="1079" spans="1:11" ht="15.75" customHeight="1" x14ac:dyDescent="0.25">
      <c r="A1079" s="2">
        <v>570</v>
      </c>
      <c r="B1079" s="101" t="str">
        <f>IF('proje ve personel bilgileri'!A583&lt;&gt;0,('proje ve personel bilgileri'!A583)," ")</f>
        <v xml:space="preserve"> </v>
      </c>
      <c r="C1079" s="105"/>
      <c r="D1079" s="296"/>
      <c r="E1079" s="296"/>
      <c r="F1079" s="296"/>
      <c r="G1079" s="296"/>
      <c r="H1079" s="296"/>
      <c r="I1079" s="296"/>
      <c r="J1079" s="296"/>
      <c r="K1079" s="104">
        <f t="shared" si="62"/>
        <v>0</v>
      </c>
    </row>
    <row r="1080" spans="1:11" ht="15.75" customHeight="1" x14ac:dyDescent="0.25">
      <c r="A1080" s="1">
        <v>571</v>
      </c>
      <c r="B1080" s="101" t="str">
        <f>IF('proje ve personel bilgileri'!A584&lt;&gt;0,('proje ve personel bilgileri'!A584)," ")</f>
        <v xml:space="preserve"> </v>
      </c>
      <c r="C1080" s="105"/>
      <c r="D1080" s="296"/>
      <c r="E1080" s="296"/>
      <c r="F1080" s="296"/>
      <c r="G1080" s="296"/>
      <c r="H1080" s="296"/>
      <c r="I1080" s="296"/>
      <c r="J1080" s="296"/>
      <c r="K1080" s="104">
        <f t="shared" si="62"/>
        <v>0</v>
      </c>
    </row>
    <row r="1081" spans="1:11" ht="15.75" customHeight="1" x14ac:dyDescent="0.25">
      <c r="A1081" s="2">
        <v>572</v>
      </c>
      <c r="B1081" s="101" t="str">
        <f>IF('proje ve personel bilgileri'!A585&lt;&gt;0,('proje ve personel bilgileri'!A585)," ")</f>
        <v xml:space="preserve"> </v>
      </c>
      <c r="C1081" s="105"/>
      <c r="D1081" s="296"/>
      <c r="E1081" s="296"/>
      <c r="F1081" s="296"/>
      <c r="G1081" s="296"/>
      <c r="H1081" s="296"/>
      <c r="I1081" s="296"/>
      <c r="J1081" s="296"/>
      <c r="K1081" s="104">
        <f t="shared" si="62"/>
        <v>0</v>
      </c>
    </row>
    <row r="1082" spans="1:11" ht="15.75" customHeight="1" x14ac:dyDescent="0.25">
      <c r="A1082" s="1">
        <v>573</v>
      </c>
      <c r="B1082" s="101" t="str">
        <f>IF('proje ve personel bilgileri'!A586&lt;&gt;0,('proje ve personel bilgileri'!A586)," ")</f>
        <v xml:space="preserve"> </v>
      </c>
      <c r="C1082" s="105"/>
      <c r="D1082" s="296"/>
      <c r="E1082" s="296"/>
      <c r="F1082" s="296"/>
      <c r="G1082" s="296"/>
      <c r="H1082" s="296"/>
      <c r="I1082" s="296"/>
      <c r="J1082" s="296"/>
      <c r="K1082" s="104">
        <f t="shared" si="62"/>
        <v>0</v>
      </c>
    </row>
    <row r="1083" spans="1:11" ht="15.75" customHeight="1" x14ac:dyDescent="0.25">
      <c r="A1083" s="2">
        <v>574</v>
      </c>
      <c r="B1083" s="101" t="str">
        <f>IF('proje ve personel bilgileri'!A587&lt;&gt;0,('proje ve personel bilgileri'!A587)," ")</f>
        <v xml:space="preserve"> </v>
      </c>
      <c r="C1083" s="105"/>
      <c r="D1083" s="296"/>
      <c r="E1083" s="296"/>
      <c r="F1083" s="296"/>
      <c r="G1083" s="296"/>
      <c r="H1083" s="296"/>
      <c r="I1083" s="296"/>
      <c r="J1083" s="296"/>
      <c r="K1083" s="104">
        <f t="shared" si="62"/>
        <v>0</v>
      </c>
    </row>
    <row r="1084" spans="1:11" ht="15.75" customHeight="1" x14ac:dyDescent="0.25">
      <c r="A1084" s="1">
        <v>575</v>
      </c>
      <c r="B1084" s="101" t="str">
        <f>IF('proje ve personel bilgileri'!A588&lt;&gt;0,('proje ve personel bilgileri'!A588)," ")</f>
        <v xml:space="preserve"> </v>
      </c>
      <c r="C1084" s="105"/>
      <c r="D1084" s="296"/>
      <c r="E1084" s="296"/>
      <c r="F1084" s="296"/>
      <c r="G1084" s="296"/>
      <c r="H1084" s="296"/>
      <c r="I1084" s="296"/>
      <c r="J1084" s="296"/>
      <c r="K1084" s="104">
        <f t="shared" si="62"/>
        <v>0</v>
      </c>
    </row>
    <row r="1085" spans="1:11" ht="15" customHeight="1" x14ac:dyDescent="0.25">
      <c r="A1085" s="2">
        <v>576</v>
      </c>
      <c r="B1085" s="101" t="str">
        <f>IF('proje ve personel bilgileri'!A589&lt;&gt;0,('proje ve personel bilgileri'!A589)," ")</f>
        <v xml:space="preserve"> </v>
      </c>
      <c r="C1085" s="105"/>
      <c r="D1085" s="296"/>
      <c r="E1085" s="296"/>
      <c r="F1085" s="296"/>
      <c r="G1085" s="296"/>
      <c r="H1085" s="296"/>
      <c r="I1085" s="296"/>
      <c r="J1085" s="296"/>
      <c r="K1085" s="104">
        <f t="shared" si="62"/>
        <v>0</v>
      </c>
    </row>
    <row r="1086" spans="1:11" ht="15.75" customHeight="1" x14ac:dyDescent="0.25">
      <c r="A1086" s="341" t="s">
        <v>99</v>
      </c>
      <c r="B1086" s="342"/>
      <c r="C1086" s="7" t="str">
        <f t="shared" ref="C1086:J1086" si="63">IF($K$28&lt;&gt;0,SUM(C1068:C1085)," ")</f>
        <v xml:space="preserve"> </v>
      </c>
      <c r="D1086" s="8" t="str">
        <f t="shared" si="63"/>
        <v xml:space="preserve"> </v>
      </c>
      <c r="E1086" s="8" t="str">
        <f t="shared" si="63"/>
        <v xml:space="preserve"> </v>
      </c>
      <c r="F1086" s="8" t="str">
        <f t="shared" si="63"/>
        <v xml:space="preserve"> </v>
      </c>
      <c r="G1086" s="8" t="str">
        <f t="shared" si="63"/>
        <v xml:space="preserve"> </v>
      </c>
      <c r="H1086" s="8" t="str">
        <f t="shared" si="63"/>
        <v xml:space="preserve"> </v>
      </c>
      <c r="I1086" s="8" t="str">
        <f t="shared" si="63"/>
        <v xml:space="preserve"> </v>
      </c>
      <c r="J1086" s="8" t="str">
        <f t="shared" si="63"/>
        <v xml:space="preserve"> </v>
      </c>
      <c r="K1086" s="9">
        <f>SUM(K1068:K1085)+K1051</f>
        <v>0</v>
      </c>
    </row>
    <row r="1087" spans="1:11" ht="15" customHeight="1" x14ac:dyDescent="0.25">
      <c r="A1087" s="300"/>
    </row>
    <row r="1088" spans="1:11" ht="15" customHeight="1" x14ac:dyDescent="0.25">
      <c r="A1088" s="332" t="s">
        <v>100</v>
      </c>
      <c r="B1088" s="332"/>
      <c r="C1088" s="332"/>
      <c r="D1088" s="332"/>
      <c r="E1088" s="332"/>
      <c r="F1088" s="332"/>
      <c r="G1088" s="332"/>
      <c r="H1088" s="332"/>
      <c r="I1088" s="332"/>
      <c r="J1088" s="332"/>
      <c r="K1088" s="332"/>
    </row>
    <row r="1089" spans="1:11" ht="15" customHeight="1" x14ac:dyDescent="0.25">
      <c r="A1089" s="51"/>
    </row>
    <row r="1090" spans="1:11" ht="15" customHeight="1" x14ac:dyDescent="0.25">
      <c r="A1090" s="298" t="s">
        <v>101</v>
      </c>
    </row>
    <row r="1091" spans="1:11" ht="15" customHeight="1" x14ac:dyDescent="0.25">
      <c r="C1091" s="298" t="s">
        <v>102</v>
      </c>
      <c r="E1091" s="298" t="s">
        <v>103</v>
      </c>
    </row>
    <row r="1094" spans="1:11" ht="15.75" customHeight="1" x14ac:dyDescent="0.25">
      <c r="A1094" s="348" t="s">
        <v>85</v>
      </c>
      <c r="B1094" s="348"/>
      <c r="C1094" s="348"/>
      <c r="D1094" s="348"/>
      <c r="E1094" s="348"/>
      <c r="F1094" s="348"/>
      <c r="G1094" s="348"/>
      <c r="H1094" s="348"/>
      <c r="I1094" s="348"/>
      <c r="J1094" s="348"/>
      <c r="K1094" s="348"/>
    </row>
    <row r="1095" spans="1:11" ht="15" customHeight="1" x14ac:dyDescent="0.25">
      <c r="A1095" s="70"/>
      <c r="B1095" s="70"/>
      <c r="C1095" s="70"/>
      <c r="D1095" s="70"/>
      <c r="E1095" s="70"/>
      <c r="F1095" s="78">
        <f>'proje ve personel bilgileri'!$B$5</f>
        <v>0</v>
      </c>
      <c r="G1095" s="72">
        <f>IF('proje ve personel bilgileri'!$B$6=1,"/ Mart ayına aittir.",(IF('proje ve personel bilgileri'!$B$6=2,"/ Eylül ayına aittir.",0)))</f>
        <v>0</v>
      </c>
      <c r="H1095" s="70"/>
      <c r="I1095" s="70"/>
      <c r="J1095" s="70"/>
      <c r="K1095" s="70"/>
    </row>
    <row r="1096" spans="1:11" ht="18.75" customHeight="1" x14ac:dyDescent="0.25">
      <c r="K1096" s="4" t="s">
        <v>86</v>
      </c>
    </row>
    <row r="1097" spans="1:11" ht="15.75" customHeight="1" x14ac:dyDescent="0.25">
      <c r="A1097" s="349" t="s">
        <v>2</v>
      </c>
      <c r="B1097" s="350"/>
      <c r="C1097" s="351">
        <f>'proje ve personel bilgileri'!$B$2</f>
        <v>0</v>
      </c>
      <c r="D1097" s="352"/>
      <c r="E1097" s="352"/>
      <c r="F1097" s="352"/>
      <c r="G1097" s="352"/>
      <c r="H1097" s="352"/>
      <c r="I1097" s="352"/>
      <c r="J1097" s="352"/>
      <c r="K1097" s="353"/>
    </row>
    <row r="1098" spans="1:11" ht="15.75" customHeight="1" x14ac:dyDescent="0.25">
      <c r="A1098" s="354" t="s">
        <v>4</v>
      </c>
      <c r="B1098" s="355"/>
      <c r="C1098" s="356">
        <f>'proje ve personel bilgileri'!$B$3</f>
        <v>0</v>
      </c>
      <c r="D1098" s="357"/>
      <c r="E1098" s="357"/>
      <c r="F1098" s="357"/>
      <c r="G1098" s="357"/>
      <c r="H1098" s="357"/>
      <c r="I1098" s="357"/>
      <c r="J1098" s="357"/>
      <c r="K1098" s="358"/>
    </row>
    <row r="1099" spans="1:11" ht="15" customHeight="1" x14ac:dyDescent="0.25">
      <c r="A1099" s="343" t="s">
        <v>87</v>
      </c>
      <c r="B1099" s="343" t="s">
        <v>15</v>
      </c>
      <c r="C1099" s="343" t="s">
        <v>88</v>
      </c>
      <c r="D1099" s="344" t="s">
        <v>89</v>
      </c>
      <c r="E1099" s="346"/>
      <c r="F1099" s="347"/>
      <c r="G1099" s="343" t="s">
        <v>90</v>
      </c>
      <c r="H1099" s="333" t="s">
        <v>91</v>
      </c>
      <c r="I1099" s="333" t="s">
        <v>92</v>
      </c>
      <c r="J1099" s="333" t="s">
        <v>93</v>
      </c>
      <c r="K1099" s="336" t="s">
        <v>94</v>
      </c>
    </row>
    <row r="1100" spans="1:11" ht="15.75" customHeight="1" x14ac:dyDescent="0.25">
      <c r="A1100" s="338"/>
      <c r="B1100" s="338"/>
      <c r="C1100" s="338"/>
      <c r="D1100" s="345"/>
      <c r="E1100" s="339" t="s">
        <v>95</v>
      </c>
      <c r="F1100" s="340"/>
      <c r="G1100" s="338"/>
      <c r="H1100" s="334"/>
      <c r="I1100" s="334"/>
      <c r="J1100" s="334"/>
      <c r="K1100" s="337"/>
    </row>
    <row r="1101" spans="1:11" ht="60.75" customHeight="1" x14ac:dyDescent="0.25">
      <c r="A1101" s="338"/>
      <c r="B1101" s="338"/>
      <c r="C1101" s="338"/>
      <c r="D1101" s="345"/>
      <c r="E1101" s="5" t="s">
        <v>107</v>
      </c>
      <c r="F1101" s="5" t="s">
        <v>97</v>
      </c>
      <c r="G1101" s="338"/>
      <c r="H1101" s="334"/>
      <c r="I1101" s="335"/>
      <c r="J1101" s="335"/>
      <c r="K1101" s="338"/>
    </row>
    <row r="1102" spans="1:11" ht="15.75" customHeight="1" x14ac:dyDescent="0.25">
      <c r="A1102" s="338"/>
      <c r="B1102" s="338"/>
      <c r="C1102" s="338"/>
      <c r="D1102" s="345"/>
      <c r="E1102" s="6" t="s">
        <v>98</v>
      </c>
      <c r="F1102" s="6" t="s">
        <v>98</v>
      </c>
      <c r="G1102" s="294" t="s">
        <v>98</v>
      </c>
      <c r="H1102" s="294" t="s">
        <v>98</v>
      </c>
      <c r="I1102" s="297" t="s">
        <v>98</v>
      </c>
      <c r="J1102" s="6" t="s">
        <v>98</v>
      </c>
      <c r="K1102" s="338"/>
    </row>
    <row r="1103" spans="1:11" ht="15.75" customHeight="1" x14ac:dyDescent="0.25">
      <c r="A1103" s="1">
        <v>577</v>
      </c>
      <c r="B1103" s="101" t="str">
        <f>IF('proje ve personel bilgileri'!A590&lt;&gt;0,('proje ve personel bilgileri'!A590)," ")</f>
        <v xml:space="preserve"> </v>
      </c>
      <c r="C1103" s="102"/>
      <c r="D1103" s="103"/>
      <c r="E1103" s="103"/>
      <c r="F1103" s="103"/>
      <c r="G1103" s="103"/>
      <c r="H1103" s="103"/>
      <c r="I1103" s="103"/>
      <c r="J1103" s="103"/>
      <c r="K1103" s="104">
        <f t="shared" ref="K1103:K1120" si="64">IF(D1103&lt;&gt;0,SUM(D1103+E1103+F1103+G1103-H1103-I1103-J1103),0)</f>
        <v>0</v>
      </c>
    </row>
    <row r="1104" spans="1:11" ht="15.75" customHeight="1" x14ac:dyDescent="0.25">
      <c r="A1104" s="2">
        <v>578</v>
      </c>
      <c r="B1104" s="101" t="str">
        <f>IF('proje ve personel bilgileri'!A591&lt;&gt;0,('proje ve personel bilgileri'!A591)," ")</f>
        <v xml:space="preserve"> </v>
      </c>
      <c r="C1104" s="105"/>
      <c r="D1104" s="296"/>
      <c r="E1104" s="296"/>
      <c r="F1104" s="296"/>
      <c r="G1104" s="296"/>
      <c r="H1104" s="296"/>
      <c r="I1104" s="296"/>
      <c r="J1104" s="296"/>
      <c r="K1104" s="104">
        <f t="shared" si="64"/>
        <v>0</v>
      </c>
    </row>
    <row r="1105" spans="1:11" ht="15.75" customHeight="1" x14ac:dyDescent="0.25">
      <c r="A1105" s="1">
        <v>579</v>
      </c>
      <c r="B1105" s="101" t="str">
        <f>IF('proje ve personel bilgileri'!A592&lt;&gt;0,('proje ve personel bilgileri'!A592)," ")</f>
        <v xml:space="preserve"> </v>
      </c>
      <c r="C1105" s="105"/>
      <c r="D1105" s="296"/>
      <c r="E1105" s="296"/>
      <c r="F1105" s="296"/>
      <c r="G1105" s="296"/>
      <c r="H1105" s="296"/>
      <c r="I1105" s="296"/>
      <c r="J1105" s="296"/>
      <c r="K1105" s="104">
        <f t="shared" si="64"/>
        <v>0</v>
      </c>
    </row>
    <row r="1106" spans="1:11" ht="15.75" customHeight="1" x14ac:dyDescent="0.25">
      <c r="A1106" s="2">
        <v>580</v>
      </c>
      <c r="B1106" s="101" t="str">
        <f>IF('proje ve personel bilgileri'!A593&lt;&gt;0,('proje ve personel bilgileri'!A593)," ")</f>
        <v xml:space="preserve"> </v>
      </c>
      <c r="C1106" s="105"/>
      <c r="D1106" s="296"/>
      <c r="E1106" s="296"/>
      <c r="F1106" s="296"/>
      <c r="G1106" s="296"/>
      <c r="H1106" s="296"/>
      <c r="I1106" s="296"/>
      <c r="J1106" s="296"/>
      <c r="K1106" s="104">
        <f t="shared" si="64"/>
        <v>0</v>
      </c>
    </row>
    <row r="1107" spans="1:11" ht="15.75" customHeight="1" x14ac:dyDescent="0.25">
      <c r="A1107" s="1">
        <v>581</v>
      </c>
      <c r="B1107" s="101" t="str">
        <f>IF('proje ve personel bilgileri'!A594&lt;&gt;0,('proje ve personel bilgileri'!A594)," ")</f>
        <v xml:space="preserve"> </v>
      </c>
      <c r="C1107" s="105"/>
      <c r="D1107" s="296"/>
      <c r="E1107" s="296"/>
      <c r="F1107" s="296"/>
      <c r="G1107" s="296"/>
      <c r="H1107" s="296"/>
      <c r="I1107" s="296"/>
      <c r="J1107" s="296"/>
      <c r="K1107" s="104">
        <f t="shared" si="64"/>
        <v>0</v>
      </c>
    </row>
    <row r="1108" spans="1:11" ht="15.75" customHeight="1" x14ac:dyDescent="0.25">
      <c r="A1108" s="2">
        <v>582</v>
      </c>
      <c r="B1108" s="101" t="str">
        <f>IF('proje ve personel bilgileri'!A595&lt;&gt;0,('proje ve personel bilgileri'!A595)," ")</f>
        <v xml:space="preserve"> </v>
      </c>
      <c r="C1108" s="105"/>
      <c r="D1108" s="296"/>
      <c r="E1108" s="296"/>
      <c r="F1108" s="296"/>
      <c r="G1108" s="296"/>
      <c r="H1108" s="296"/>
      <c r="I1108" s="296"/>
      <c r="J1108" s="296"/>
      <c r="K1108" s="104">
        <f t="shared" si="64"/>
        <v>0</v>
      </c>
    </row>
    <row r="1109" spans="1:11" ht="15.75" customHeight="1" x14ac:dyDescent="0.25">
      <c r="A1109" s="1">
        <v>583</v>
      </c>
      <c r="B1109" s="101" t="str">
        <f>IF('proje ve personel bilgileri'!A596&lt;&gt;0,('proje ve personel bilgileri'!A596)," ")</f>
        <v xml:space="preserve"> </v>
      </c>
      <c r="C1109" s="105"/>
      <c r="D1109" s="296"/>
      <c r="E1109" s="296"/>
      <c r="F1109" s="296"/>
      <c r="G1109" s="296"/>
      <c r="H1109" s="296"/>
      <c r="I1109" s="296"/>
      <c r="J1109" s="296"/>
      <c r="K1109" s="104">
        <f t="shared" si="64"/>
        <v>0</v>
      </c>
    </row>
    <row r="1110" spans="1:11" ht="15.75" customHeight="1" x14ac:dyDescent="0.25">
      <c r="A1110" s="2">
        <v>584</v>
      </c>
      <c r="B1110" s="101" t="str">
        <f>IF('proje ve personel bilgileri'!A597&lt;&gt;0,('proje ve personel bilgileri'!A597)," ")</f>
        <v xml:space="preserve"> </v>
      </c>
      <c r="C1110" s="105"/>
      <c r="D1110" s="296"/>
      <c r="E1110" s="296"/>
      <c r="F1110" s="296"/>
      <c r="G1110" s="296"/>
      <c r="H1110" s="296"/>
      <c r="I1110" s="296"/>
      <c r="J1110" s="296"/>
      <c r="K1110" s="104">
        <f t="shared" si="64"/>
        <v>0</v>
      </c>
    </row>
    <row r="1111" spans="1:11" ht="15.75" customHeight="1" x14ac:dyDescent="0.25">
      <c r="A1111" s="1">
        <v>585</v>
      </c>
      <c r="B1111" s="101" t="str">
        <f>IF('proje ve personel bilgileri'!A598&lt;&gt;0,('proje ve personel bilgileri'!A598)," ")</f>
        <v xml:space="preserve"> </v>
      </c>
      <c r="C1111" s="105"/>
      <c r="D1111" s="296"/>
      <c r="E1111" s="296"/>
      <c r="F1111" s="296"/>
      <c r="G1111" s="296"/>
      <c r="H1111" s="296"/>
      <c r="I1111" s="296"/>
      <c r="J1111" s="296"/>
      <c r="K1111" s="104">
        <f t="shared" si="64"/>
        <v>0</v>
      </c>
    </row>
    <row r="1112" spans="1:11" ht="15.75" customHeight="1" x14ac:dyDescent="0.25">
      <c r="A1112" s="2">
        <v>586</v>
      </c>
      <c r="B1112" s="101" t="str">
        <f>IF('proje ve personel bilgileri'!A599&lt;&gt;0,('proje ve personel bilgileri'!A599)," ")</f>
        <v xml:space="preserve"> </v>
      </c>
      <c r="C1112" s="105"/>
      <c r="D1112" s="296"/>
      <c r="E1112" s="296"/>
      <c r="F1112" s="296"/>
      <c r="G1112" s="296"/>
      <c r="H1112" s="296"/>
      <c r="I1112" s="296"/>
      <c r="J1112" s="296"/>
      <c r="K1112" s="104">
        <f t="shared" si="64"/>
        <v>0</v>
      </c>
    </row>
    <row r="1113" spans="1:11" ht="15.75" customHeight="1" x14ac:dyDescent="0.25">
      <c r="A1113" s="1">
        <v>587</v>
      </c>
      <c r="B1113" s="101" t="str">
        <f>IF('proje ve personel bilgileri'!A600&lt;&gt;0,('proje ve personel bilgileri'!A600)," ")</f>
        <v xml:space="preserve"> </v>
      </c>
      <c r="C1113" s="105"/>
      <c r="D1113" s="296"/>
      <c r="E1113" s="296"/>
      <c r="F1113" s="296"/>
      <c r="G1113" s="296"/>
      <c r="H1113" s="296"/>
      <c r="I1113" s="296"/>
      <c r="J1113" s="296"/>
      <c r="K1113" s="104">
        <f t="shared" si="64"/>
        <v>0</v>
      </c>
    </row>
    <row r="1114" spans="1:11" ht="15.75" customHeight="1" x14ac:dyDescent="0.25">
      <c r="A1114" s="2">
        <v>588</v>
      </c>
      <c r="B1114" s="101" t="str">
        <f>IF('proje ve personel bilgileri'!A601&lt;&gt;0,('proje ve personel bilgileri'!A601)," ")</f>
        <v xml:space="preserve"> </v>
      </c>
      <c r="C1114" s="105"/>
      <c r="D1114" s="296"/>
      <c r="E1114" s="296"/>
      <c r="F1114" s="296"/>
      <c r="G1114" s="296"/>
      <c r="H1114" s="296"/>
      <c r="I1114" s="296"/>
      <c r="J1114" s="296"/>
      <c r="K1114" s="104">
        <f t="shared" si="64"/>
        <v>0</v>
      </c>
    </row>
    <row r="1115" spans="1:11" ht="15.75" customHeight="1" x14ac:dyDescent="0.25">
      <c r="A1115" s="1">
        <v>589</v>
      </c>
      <c r="B1115" s="101" t="str">
        <f>IF('proje ve personel bilgileri'!A602&lt;&gt;0,('proje ve personel bilgileri'!A602)," ")</f>
        <v xml:space="preserve"> </v>
      </c>
      <c r="C1115" s="105"/>
      <c r="D1115" s="296"/>
      <c r="E1115" s="296"/>
      <c r="F1115" s="296"/>
      <c r="G1115" s="296"/>
      <c r="H1115" s="296"/>
      <c r="I1115" s="296"/>
      <c r="J1115" s="296"/>
      <c r="K1115" s="104">
        <f t="shared" si="64"/>
        <v>0</v>
      </c>
    </row>
    <row r="1116" spans="1:11" ht="15.75" customHeight="1" x14ac:dyDescent="0.25">
      <c r="A1116" s="2">
        <v>590</v>
      </c>
      <c r="B1116" s="101" t="str">
        <f>IF('proje ve personel bilgileri'!A603&lt;&gt;0,('proje ve personel bilgileri'!A603)," ")</f>
        <v xml:space="preserve"> </v>
      </c>
      <c r="C1116" s="105"/>
      <c r="D1116" s="296"/>
      <c r="E1116" s="296"/>
      <c r="F1116" s="296"/>
      <c r="G1116" s="296"/>
      <c r="H1116" s="296"/>
      <c r="I1116" s="296"/>
      <c r="J1116" s="296"/>
      <c r="K1116" s="104">
        <f t="shared" si="64"/>
        <v>0</v>
      </c>
    </row>
    <row r="1117" spans="1:11" ht="15.75" customHeight="1" x14ac:dyDescent="0.25">
      <c r="A1117" s="1">
        <v>591</v>
      </c>
      <c r="B1117" s="101" t="str">
        <f>IF('proje ve personel bilgileri'!A604&lt;&gt;0,('proje ve personel bilgileri'!A604)," ")</f>
        <v xml:space="preserve"> </v>
      </c>
      <c r="C1117" s="105"/>
      <c r="D1117" s="296"/>
      <c r="E1117" s="296"/>
      <c r="F1117" s="296"/>
      <c r="G1117" s="296"/>
      <c r="H1117" s="296"/>
      <c r="I1117" s="296"/>
      <c r="J1117" s="296"/>
      <c r="K1117" s="104">
        <f t="shared" si="64"/>
        <v>0</v>
      </c>
    </row>
    <row r="1118" spans="1:11" ht="15.75" customHeight="1" x14ac:dyDescent="0.25">
      <c r="A1118" s="2">
        <v>592</v>
      </c>
      <c r="B1118" s="101" t="str">
        <f>IF('proje ve personel bilgileri'!A605&lt;&gt;0,('proje ve personel bilgileri'!A605)," ")</f>
        <v xml:space="preserve"> </v>
      </c>
      <c r="C1118" s="105"/>
      <c r="D1118" s="296"/>
      <c r="E1118" s="296"/>
      <c r="F1118" s="296"/>
      <c r="G1118" s="296"/>
      <c r="H1118" s="296"/>
      <c r="I1118" s="296"/>
      <c r="J1118" s="296"/>
      <c r="K1118" s="104">
        <f t="shared" si="64"/>
        <v>0</v>
      </c>
    </row>
    <row r="1119" spans="1:11" ht="15.75" customHeight="1" x14ac:dyDescent="0.25">
      <c r="A1119" s="1">
        <v>593</v>
      </c>
      <c r="B1119" s="101" t="str">
        <f>IF('proje ve personel bilgileri'!A606&lt;&gt;0,('proje ve personel bilgileri'!A606)," ")</f>
        <v xml:space="preserve"> </v>
      </c>
      <c r="C1119" s="105"/>
      <c r="D1119" s="296"/>
      <c r="E1119" s="296"/>
      <c r="F1119" s="296"/>
      <c r="G1119" s="296"/>
      <c r="H1119" s="296"/>
      <c r="I1119" s="296"/>
      <c r="J1119" s="296"/>
      <c r="K1119" s="104">
        <f t="shared" si="64"/>
        <v>0</v>
      </c>
    </row>
    <row r="1120" spans="1:11" ht="15" customHeight="1" x14ac:dyDescent="0.25">
      <c r="A1120" s="2">
        <v>594</v>
      </c>
      <c r="B1120" s="101" t="str">
        <f>IF('proje ve personel bilgileri'!A607&lt;&gt;0,('proje ve personel bilgileri'!A607)," ")</f>
        <v xml:space="preserve"> </v>
      </c>
      <c r="C1120" s="105"/>
      <c r="D1120" s="296"/>
      <c r="E1120" s="296"/>
      <c r="F1120" s="296"/>
      <c r="G1120" s="296"/>
      <c r="H1120" s="296"/>
      <c r="I1120" s="296"/>
      <c r="J1120" s="296"/>
      <c r="K1120" s="104">
        <f t="shared" si="64"/>
        <v>0</v>
      </c>
    </row>
    <row r="1121" spans="1:11" ht="15.75" customHeight="1" x14ac:dyDescent="0.25">
      <c r="A1121" s="341" t="s">
        <v>99</v>
      </c>
      <c r="B1121" s="342"/>
      <c r="C1121" s="7" t="str">
        <f t="shared" ref="C1121:J1121" si="65">IF($K$28&lt;&gt;0,SUM(C1103:C1120)," ")</f>
        <v xml:space="preserve"> </v>
      </c>
      <c r="D1121" s="8" t="str">
        <f t="shared" si="65"/>
        <v xml:space="preserve"> </v>
      </c>
      <c r="E1121" s="8" t="str">
        <f t="shared" si="65"/>
        <v xml:space="preserve"> </v>
      </c>
      <c r="F1121" s="8" t="str">
        <f t="shared" si="65"/>
        <v xml:space="preserve"> </v>
      </c>
      <c r="G1121" s="8" t="str">
        <f t="shared" si="65"/>
        <v xml:space="preserve"> </v>
      </c>
      <c r="H1121" s="8" t="str">
        <f t="shared" si="65"/>
        <v xml:space="preserve"> </v>
      </c>
      <c r="I1121" s="8" t="str">
        <f t="shared" si="65"/>
        <v xml:space="preserve"> </v>
      </c>
      <c r="J1121" s="8" t="str">
        <f t="shared" si="65"/>
        <v xml:space="preserve"> </v>
      </c>
      <c r="K1121" s="9">
        <f>SUM(K1103:K1120)+K1086</f>
        <v>0</v>
      </c>
    </row>
    <row r="1122" spans="1:11" ht="15" customHeight="1" x14ac:dyDescent="0.25">
      <c r="A1122" s="300"/>
    </row>
    <row r="1123" spans="1:11" ht="15" customHeight="1" x14ac:dyDescent="0.25">
      <c r="A1123" s="332" t="s">
        <v>100</v>
      </c>
      <c r="B1123" s="332"/>
      <c r="C1123" s="332"/>
      <c r="D1123" s="332"/>
      <c r="E1123" s="332"/>
      <c r="F1123" s="332"/>
      <c r="G1123" s="332"/>
      <c r="H1123" s="332"/>
      <c r="I1123" s="332"/>
      <c r="J1123" s="332"/>
      <c r="K1123" s="332"/>
    </row>
    <row r="1124" spans="1:11" ht="15" customHeight="1" x14ac:dyDescent="0.25">
      <c r="A1124" s="51"/>
    </row>
    <row r="1125" spans="1:11" ht="15" customHeight="1" x14ac:dyDescent="0.25">
      <c r="A1125" s="298" t="s">
        <v>101</v>
      </c>
    </row>
    <row r="1126" spans="1:11" ht="15" customHeight="1" x14ac:dyDescent="0.25">
      <c r="C1126" s="298" t="s">
        <v>102</v>
      </c>
      <c r="E1126" s="298" t="s">
        <v>103</v>
      </c>
    </row>
    <row r="1129" spans="1:11" ht="15.75" customHeight="1" x14ac:dyDescent="0.25">
      <c r="A1129" s="348" t="s">
        <v>85</v>
      </c>
      <c r="B1129" s="348"/>
      <c r="C1129" s="348"/>
      <c r="D1129" s="348"/>
      <c r="E1129" s="348"/>
      <c r="F1129" s="348"/>
      <c r="G1129" s="348"/>
      <c r="H1129" s="348"/>
      <c r="I1129" s="348"/>
      <c r="J1129" s="348"/>
      <c r="K1129" s="348"/>
    </row>
    <row r="1130" spans="1:11" ht="15" customHeight="1" x14ac:dyDescent="0.25">
      <c r="A1130" s="70"/>
      <c r="B1130" s="70"/>
      <c r="C1130" s="70"/>
      <c r="D1130" s="70"/>
      <c r="E1130" s="70"/>
      <c r="F1130" s="78">
        <f>'proje ve personel bilgileri'!$B$5</f>
        <v>0</v>
      </c>
      <c r="G1130" s="72">
        <f>IF('proje ve personel bilgileri'!$B$6=1,"/ Mart ayına aittir.",(IF('proje ve personel bilgileri'!$B$6=2,"/ Eylül ayına aittir.",0)))</f>
        <v>0</v>
      </c>
      <c r="H1130" s="70"/>
      <c r="I1130" s="70"/>
      <c r="J1130" s="70"/>
      <c r="K1130" s="70"/>
    </row>
    <row r="1131" spans="1:11" ht="18.75" customHeight="1" x14ac:dyDescent="0.25">
      <c r="K1131" s="4" t="s">
        <v>86</v>
      </c>
    </row>
    <row r="1132" spans="1:11" ht="15.75" customHeight="1" x14ac:dyDescent="0.25">
      <c r="A1132" s="349" t="s">
        <v>2</v>
      </c>
      <c r="B1132" s="350"/>
      <c r="C1132" s="351">
        <f>'proje ve personel bilgileri'!$B$2</f>
        <v>0</v>
      </c>
      <c r="D1132" s="352"/>
      <c r="E1132" s="352"/>
      <c r="F1132" s="352"/>
      <c r="G1132" s="352"/>
      <c r="H1132" s="352"/>
      <c r="I1132" s="352"/>
      <c r="J1132" s="352"/>
      <c r="K1132" s="353"/>
    </row>
    <row r="1133" spans="1:11" ht="15.75" customHeight="1" x14ac:dyDescent="0.25">
      <c r="A1133" s="354" t="s">
        <v>4</v>
      </c>
      <c r="B1133" s="355"/>
      <c r="C1133" s="356">
        <f>'proje ve personel bilgileri'!$B$3</f>
        <v>0</v>
      </c>
      <c r="D1133" s="357"/>
      <c r="E1133" s="357"/>
      <c r="F1133" s="357"/>
      <c r="G1133" s="357"/>
      <c r="H1133" s="357"/>
      <c r="I1133" s="357"/>
      <c r="J1133" s="357"/>
      <c r="K1133" s="358"/>
    </row>
    <row r="1134" spans="1:11" ht="15" customHeight="1" x14ac:dyDescent="0.25">
      <c r="A1134" s="343" t="s">
        <v>87</v>
      </c>
      <c r="B1134" s="343" t="s">
        <v>15</v>
      </c>
      <c r="C1134" s="343" t="s">
        <v>88</v>
      </c>
      <c r="D1134" s="344" t="s">
        <v>89</v>
      </c>
      <c r="E1134" s="346"/>
      <c r="F1134" s="347"/>
      <c r="G1134" s="343" t="s">
        <v>90</v>
      </c>
      <c r="H1134" s="333" t="s">
        <v>91</v>
      </c>
      <c r="I1134" s="333" t="s">
        <v>92</v>
      </c>
      <c r="J1134" s="333" t="s">
        <v>93</v>
      </c>
      <c r="K1134" s="336" t="s">
        <v>94</v>
      </c>
    </row>
    <row r="1135" spans="1:11" ht="15.75" customHeight="1" x14ac:dyDescent="0.25">
      <c r="A1135" s="338"/>
      <c r="B1135" s="338"/>
      <c r="C1135" s="338"/>
      <c r="D1135" s="345"/>
      <c r="E1135" s="339" t="s">
        <v>95</v>
      </c>
      <c r="F1135" s="340"/>
      <c r="G1135" s="338"/>
      <c r="H1135" s="334"/>
      <c r="I1135" s="334"/>
      <c r="J1135" s="334"/>
      <c r="K1135" s="337"/>
    </row>
    <row r="1136" spans="1:11" ht="60.75" customHeight="1" x14ac:dyDescent="0.25">
      <c r="A1136" s="338"/>
      <c r="B1136" s="338"/>
      <c r="C1136" s="338"/>
      <c r="D1136" s="345"/>
      <c r="E1136" s="5" t="s">
        <v>107</v>
      </c>
      <c r="F1136" s="5" t="s">
        <v>97</v>
      </c>
      <c r="G1136" s="338"/>
      <c r="H1136" s="334"/>
      <c r="I1136" s="335"/>
      <c r="J1136" s="335"/>
      <c r="K1136" s="338"/>
    </row>
    <row r="1137" spans="1:11" ht="15.75" customHeight="1" x14ac:dyDescent="0.25">
      <c r="A1137" s="338"/>
      <c r="B1137" s="338"/>
      <c r="C1137" s="338"/>
      <c r="D1137" s="345"/>
      <c r="E1137" s="6" t="s">
        <v>98</v>
      </c>
      <c r="F1137" s="6" t="s">
        <v>98</v>
      </c>
      <c r="G1137" s="294" t="s">
        <v>98</v>
      </c>
      <c r="H1137" s="294" t="s">
        <v>98</v>
      </c>
      <c r="I1137" s="297" t="s">
        <v>98</v>
      </c>
      <c r="J1137" s="6" t="s">
        <v>98</v>
      </c>
      <c r="K1137" s="338"/>
    </row>
    <row r="1138" spans="1:11" ht="15.75" customHeight="1" x14ac:dyDescent="0.25">
      <c r="A1138" s="1">
        <v>595</v>
      </c>
      <c r="B1138" s="101" t="str">
        <f>IF('proje ve personel bilgileri'!A608&lt;&gt;0,('proje ve personel bilgileri'!A608)," ")</f>
        <v xml:space="preserve"> </v>
      </c>
      <c r="C1138" s="102"/>
      <c r="D1138" s="103"/>
      <c r="E1138" s="103"/>
      <c r="F1138" s="103"/>
      <c r="G1138" s="103"/>
      <c r="H1138" s="103"/>
      <c r="I1138" s="103"/>
      <c r="J1138" s="103"/>
      <c r="K1138" s="104">
        <f t="shared" ref="K1138:K1155" si="66">IF(D1138&lt;&gt;0,SUM(D1138+E1138+F1138+G1138-H1138-I1138-J1138),0)</f>
        <v>0</v>
      </c>
    </row>
    <row r="1139" spans="1:11" ht="15.75" customHeight="1" x14ac:dyDescent="0.25">
      <c r="A1139" s="2">
        <v>596</v>
      </c>
      <c r="B1139" s="101" t="str">
        <f>IF('proje ve personel bilgileri'!A609&lt;&gt;0,('proje ve personel bilgileri'!A609)," ")</f>
        <v xml:space="preserve"> </v>
      </c>
      <c r="C1139" s="105"/>
      <c r="D1139" s="296"/>
      <c r="E1139" s="296"/>
      <c r="F1139" s="296"/>
      <c r="G1139" s="296"/>
      <c r="H1139" s="296"/>
      <c r="I1139" s="296"/>
      <c r="J1139" s="296"/>
      <c r="K1139" s="104">
        <f t="shared" si="66"/>
        <v>0</v>
      </c>
    </row>
    <row r="1140" spans="1:11" ht="15.75" customHeight="1" x14ac:dyDescent="0.25">
      <c r="A1140" s="1">
        <v>597</v>
      </c>
      <c r="B1140" s="101" t="str">
        <f>IF('proje ve personel bilgileri'!A610&lt;&gt;0,('proje ve personel bilgileri'!A610)," ")</f>
        <v xml:space="preserve"> </v>
      </c>
      <c r="C1140" s="105"/>
      <c r="D1140" s="296"/>
      <c r="E1140" s="296"/>
      <c r="F1140" s="296"/>
      <c r="G1140" s="296"/>
      <c r="H1140" s="296"/>
      <c r="I1140" s="296"/>
      <c r="J1140" s="296"/>
      <c r="K1140" s="104">
        <f t="shared" si="66"/>
        <v>0</v>
      </c>
    </row>
    <row r="1141" spans="1:11" ht="15.75" customHeight="1" x14ac:dyDescent="0.25">
      <c r="A1141" s="2">
        <v>598</v>
      </c>
      <c r="B1141" s="101" t="str">
        <f>IF('proje ve personel bilgileri'!A611&lt;&gt;0,('proje ve personel bilgileri'!A611)," ")</f>
        <v xml:space="preserve"> </v>
      </c>
      <c r="C1141" s="105"/>
      <c r="D1141" s="296"/>
      <c r="E1141" s="296"/>
      <c r="F1141" s="296"/>
      <c r="G1141" s="296"/>
      <c r="H1141" s="296"/>
      <c r="I1141" s="296"/>
      <c r="J1141" s="296"/>
      <c r="K1141" s="104">
        <f t="shared" si="66"/>
        <v>0</v>
      </c>
    </row>
    <row r="1142" spans="1:11" ht="15.75" customHeight="1" x14ac:dyDescent="0.25">
      <c r="A1142" s="1">
        <v>599</v>
      </c>
      <c r="B1142" s="101" t="str">
        <f>IF('proje ve personel bilgileri'!A612&lt;&gt;0,('proje ve personel bilgileri'!A612)," ")</f>
        <v xml:space="preserve"> </v>
      </c>
      <c r="C1142" s="105"/>
      <c r="D1142" s="296"/>
      <c r="E1142" s="296"/>
      <c r="F1142" s="296"/>
      <c r="G1142" s="296"/>
      <c r="H1142" s="296"/>
      <c r="I1142" s="296"/>
      <c r="J1142" s="296"/>
      <c r="K1142" s="104">
        <f t="shared" si="66"/>
        <v>0</v>
      </c>
    </row>
    <row r="1143" spans="1:11" ht="15.75" customHeight="1" x14ac:dyDescent="0.25">
      <c r="A1143" s="2">
        <v>600</v>
      </c>
      <c r="B1143" s="101" t="str">
        <f>IF('proje ve personel bilgileri'!A613&lt;&gt;0,('proje ve personel bilgileri'!A613)," ")</f>
        <v xml:space="preserve"> </v>
      </c>
      <c r="C1143" s="105"/>
      <c r="D1143" s="296"/>
      <c r="E1143" s="296"/>
      <c r="F1143" s="296"/>
      <c r="G1143" s="296"/>
      <c r="H1143" s="296"/>
      <c r="I1143" s="296"/>
      <c r="J1143" s="296"/>
      <c r="K1143" s="104">
        <f t="shared" si="66"/>
        <v>0</v>
      </c>
    </row>
    <row r="1144" spans="1:11" ht="15.75" customHeight="1" x14ac:dyDescent="0.25">
      <c r="A1144" s="1">
        <v>601</v>
      </c>
      <c r="B1144" s="101" t="str">
        <f>IF('proje ve personel bilgileri'!A614&lt;&gt;0,('proje ve personel bilgileri'!A614)," ")</f>
        <v xml:space="preserve"> </v>
      </c>
      <c r="C1144" s="105"/>
      <c r="D1144" s="296"/>
      <c r="E1144" s="296"/>
      <c r="F1144" s="296"/>
      <c r="G1144" s="296"/>
      <c r="H1144" s="296"/>
      <c r="I1144" s="296"/>
      <c r="J1144" s="296"/>
      <c r="K1144" s="104">
        <f t="shared" si="66"/>
        <v>0</v>
      </c>
    </row>
    <row r="1145" spans="1:11" ht="15.75" customHeight="1" x14ac:dyDescent="0.25">
      <c r="A1145" s="2">
        <v>602</v>
      </c>
      <c r="B1145" s="101" t="str">
        <f>IF('proje ve personel bilgileri'!A615&lt;&gt;0,('proje ve personel bilgileri'!A615)," ")</f>
        <v xml:space="preserve"> </v>
      </c>
      <c r="C1145" s="105"/>
      <c r="D1145" s="296"/>
      <c r="E1145" s="296"/>
      <c r="F1145" s="296"/>
      <c r="G1145" s="296"/>
      <c r="H1145" s="296"/>
      <c r="I1145" s="296"/>
      <c r="J1145" s="296"/>
      <c r="K1145" s="104">
        <f t="shared" si="66"/>
        <v>0</v>
      </c>
    </row>
    <row r="1146" spans="1:11" ht="15.75" customHeight="1" x14ac:dyDescent="0.25">
      <c r="A1146" s="1">
        <v>603</v>
      </c>
      <c r="B1146" s="101" t="str">
        <f>IF('proje ve personel bilgileri'!A616&lt;&gt;0,('proje ve personel bilgileri'!A616)," ")</f>
        <v xml:space="preserve"> </v>
      </c>
      <c r="C1146" s="105"/>
      <c r="D1146" s="296"/>
      <c r="E1146" s="296"/>
      <c r="F1146" s="296"/>
      <c r="G1146" s="296"/>
      <c r="H1146" s="296"/>
      <c r="I1146" s="296"/>
      <c r="J1146" s="296"/>
      <c r="K1146" s="104">
        <f t="shared" si="66"/>
        <v>0</v>
      </c>
    </row>
    <row r="1147" spans="1:11" ht="15.75" customHeight="1" x14ac:dyDescent="0.25">
      <c r="A1147" s="2">
        <v>604</v>
      </c>
      <c r="B1147" s="101" t="str">
        <f>IF('proje ve personel bilgileri'!A617&lt;&gt;0,('proje ve personel bilgileri'!A617)," ")</f>
        <v xml:space="preserve"> </v>
      </c>
      <c r="C1147" s="105"/>
      <c r="D1147" s="296"/>
      <c r="E1147" s="296"/>
      <c r="F1147" s="296"/>
      <c r="G1147" s="296"/>
      <c r="H1147" s="296"/>
      <c r="I1147" s="296"/>
      <c r="J1147" s="296"/>
      <c r="K1147" s="104">
        <f t="shared" si="66"/>
        <v>0</v>
      </c>
    </row>
    <row r="1148" spans="1:11" ht="15.75" customHeight="1" x14ac:dyDescent="0.25">
      <c r="A1148" s="1">
        <v>605</v>
      </c>
      <c r="B1148" s="101" t="str">
        <f>IF('proje ve personel bilgileri'!A618&lt;&gt;0,('proje ve personel bilgileri'!A618)," ")</f>
        <v xml:space="preserve"> </v>
      </c>
      <c r="C1148" s="105"/>
      <c r="D1148" s="296"/>
      <c r="E1148" s="296"/>
      <c r="F1148" s="296"/>
      <c r="G1148" s="296"/>
      <c r="H1148" s="296"/>
      <c r="I1148" s="296"/>
      <c r="J1148" s="296"/>
      <c r="K1148" s="104">
        <f t="shared" si="66"/>
        <v>0</v>
      </c>
    </row>
    <row r="1149" spans="1:11" ht="15.75" customHeight="1" x14ac:dyDescent="0.25">
      <c r="A1149" s="2">
        <v>606</v>
      </c>
      <c r="B1149" s="101" t="str">
        <f>IF('proje ve personel bilgileri'!A619&lt;&gt;0,('proje ve personel bilgileri'!A619)," ")</f>
        <v xml:space="preserve"> </v>
      </c>
      <c r="C1149" s="105"/>
      <c r="D1149" s="296"/>
      <c r="E1149" s="296"/>
      <c r="F1149" s="296"/>
      <c r="G1149" s="296"/>
      <c r="H1149" s="296"/>
      <c r="I1149" s="296"/>
      <c r="J1149" s="296"/>
      <c r="K1149" s="104">
        <f t="shared" si="66"/>
        <v>0</v>
      </c>
    </row>
    <row r="1150" spans="1:11" ht="15.75" customHeight="1" x14ac:dyDescent="0.25">
      <c r="A1150" s="1">
        <v>607</v>
      </c>
      <c r="B1150" s="101" t="str">
        <f>IF('proje ve personel bilgileri'!A620&lt;&gt;0,('proje ve personel bilgileri'!A620)," ")</f>
        <v xml:space="preserve"> </v>
      </c>
      <c r="C1150" s="105"/>
      <c r="D1150" s="296"/>
      <c r="E1150" s="296"/>
      <c r="F1150" s="296"/>
      <c r="G1150" s="296"/>
      <c r="H1150" s="296"/>
      <c r="I1150" s="296"/>
      <c r="J1150" s="296"/>
      <c r="K1150" s="104">
        <f t="shared" si="66"/>
        <v>0</v>
      </c>
    </row>
    <row r="1151" spans="1:11" ht="15.75" customHeight="1" x14ac:dyDescent="0.25">
      <c r="A1151" s="2">
        <v>608</v>
      </c>
      <c r="B1151" s="101" t="str">
        <f>IF('proje ve personel bilgileri'!A621&lt;&gt;0,('proje ve personel bilgileri'!A621)," ")</f>
        <v xml:space="preserve"> </v>
      </c>
      <c r="C1151" s="105"/>
      <c r="D1151" s="296"/>
      <c r="E1151" s="296"/>
      <c r="F1151" s="296"/>
      <c r="G1151" s="296"/>
      <c r="H1151" s="296"/>
      <c r="I1151" s="296"/>
      <c r="J1151" s="296"/>
      <c r="K1151" s="104">
        <f t="shared" si="66"/>
        <v>0</v>
      </c>
    </row>
    <row r="1152" spans="1:11" ht="15.75" customHeight="1" x14ac:dyDescent="0.25">
      <c r="A1152" s="1">
        <v>609</v>
      </c>
      <c r="B1152" s="101" t="str">
        <f>IF('proje ve personel bilgileri'!A622&lt;&gt;0,('proje ve personel bilgileri'!A622)," ")</f>
        <v xml:space="preserve"> </v>
      </c>
      <c r="C1152" s="105"/>
      <c r="D1152" s="296"/>
      <c r="E1152" s="296"/>
      <c r="F1152" s="296"/>
      <c r="G1152" s="296"/>
      <c r="H1152" s="296"/>
      <c r="I1152" s="296"/>
      <c r="J1152" s="296"/>
      <c r="K1152" s="104">
        <f t="shared" si="66"/>
        <v>0</v>
      </c>
    </row>
    <row r="1153" spans="1:11" ht="15.75" customHeight="1" x14ac:dyDescent="0.25">
      <c r="A1153" s="2">
        <v>610</v>
      </c>
      <c r="B1153" s="101" t="str">
        <f>IF('proje ve personel bilgileri'!A623&lt;&gt;0,('proje ve personel bilgileri'!A623)," ")</f>
        <v xml:space="preserve"> </v>
      </c>
      <c r="C1153" s="105"/>
      <c r="D1153" s="296"/>
      <c r="E1153" s="296"/>
      <c r="F1153" s="296"/>
      <c r="G1153" s="296"/>
      <c r="H1153" s="296"/>
      <c r="I1153" s="296"/>
      <c r="J1153" s="296"/>
      <c r="K1153" s="104">
        <f t="shared" si="66"/>
        <v>0</v>
      </c>
    </row>
    <row r="1154" spans="1:11" ht="15.75" customHeight="1" x14ac:dyDescent="0.25">
      <c r="A1154" s="1">
        <v>611</v>
      </c>
      <c r="B1154" s="101" t="str">
        <f>IF('proje ve personel bilgileri'!A624&lt;&gt;0,('proje ve personel bilgileri'!A624)," ")</f>
        <v xml:space="preserve"> </v>
      </c>
      <c r="C1154" s="105"/>
      <c r="D1154" s="296"/>
      <c r="E1154" s="296"/>
      <c r="F1154" s="296"/>
      <c r="G1154" s="296"/>
      <c r="H1154" s="296"/>
      <c r="I1154" s="296"/>
      <c r="J1154" s="296"/>
      <c r="K1154" s="104">
        <f t="shared" si="66"/>
        <v>0</v>
      </c>
    </row>
    <row r="1155" spans="1:11" ht="15" customHeight="1" x14ac:dyDescent="0.25">
      <c r="A1155" s="2">
        <v>612</v>
      </c>
      <c r="B1155" s="101" t="str">
        <f>IF('proje ve personel bilgileri'!A625&lt;&gt;0,('proje ve personel bilgileri'!A625)," ")</f>
        <v xml:space="preserve"> </v>
      </c>
      <c r="C1155" s="105"/>
      <c r="D1155" s="296"/>
      <c r="E1155" s="296"/>
      <c r="F1155" s="296"/>
      <c r="G1155" s="296"/>
      <c r="H1155" s="296"/>
      <c r="I1155" s="296"/>
      <c r="J1155" s="296"/>
      <c r="K1155" s="104">
        <f t="shared" si="66"/>
        <v>0</v>
      </c>
    </row>
    <row r="1156" spans="1:11" ht="15.75" customHeight="1" x14ac:dyDescent="0.25">
      <c r="A1156" s="341" t="s">
        <v>99</v>
      </c>
      <c r="B1156" s="342"/>
      <c r="C1156" s="7" t="str">
        <f t="shared" ref="C1156:J1156" si="67">IF($K$28&lt;&gt;0,SUM(C1138:C1155)," ")</f>
        <v xml:space="preserve"> </v>
      </c>
      <c r="D1156" s="8" t="str">
        <f t="shared" si="67"/>
        <v xml:space="preserve"> </v>
      </c>
      <c r="E1156" s="8" t="str">
        <f t="shared" si="67"/>
        <v xml:space="preserve"> </v>
      </c>
      <c r="F1156" s="8" t="str">
        <f t="shared" si="67"/>
        <v xml:space="preserve"> </v>
      </c>
      <c r="G1156" s="8" t="str">
        <f t="shared" si="67"/>
        <v xml:space="preserve"> </v>
      </c>
      <c r="H1156" s="8" t="str">
        <f t="shared" si="67"/>
        <v xml:space="preserve"> </v>
      </c>
      <c r="I1156" s="8" t="str">
        <f t="shared" si="67"/>
        <v xml:space="preserve"> </v>
      </c>
      <c r="J1156" s="8" t="str">
        <f t="shared" si="67"/>
        <v xml:space="preserve"> </v>
      </c>
      <c r="K1156" s="9">
        <f>SUM(K1138:K1155)+K1121</f>
        <v>0</v>
      </c>
    </row>
    <row r="1157" spans="1:11" ht="15" customHeight="1" x14ac:dyDescent="0.25">
      <c r="A1157" s="300"/>
    </row>
    <row r="1158" spans="1:11" ht="15" customHeight="1" x14ac:dyDescent="0.25">
      <c r="A1158" s="332" t="s">
        <v>100</v>
      </c>
      <c r="B1158" s="332"/>
      <c r="C1158" s="332"/>
      <c r="D1158" s="332"/>
      <c r="E1158" s="332"/>
      <c r="F1158" s="332"/>
      <c r="G1158" s="332"/>
      <c r="H1158" s="332"/>
      <c r="I1158" s="332"/>
      <c r="J1158" s="332"/>
      <c r="K1158" s="332"/>
    </row>
    <row r="1159" spans="1:11" ht="15" customHeight="1" x14ac:dyDescent="0.25">
      <c r="A1159" s="51"/>
    </row>
    <row r="1160" spans="1:11" ht="15" customHeight="1" x14ac:dyDescent="0.25">
      <c r="A1160" s="298" t="s">
        <v>101</v>
      </c>
    </row>
    <row r="1161" spans="1:11" ht="15" customHeight="1" x14ac:dyDescent="0.25">
      <c r="C1161" s="298" t="s">
        <v>102</v>
      </c>
      <c r="E1161" s="298" t="s">
        <v>103</v>
      </c>
    </row>
    <row r="1162" spans="1:11" ht="15" customHeight="1" x14ac:dyDescent="0.25">
      <c r="C1162" s="298"/>
      <c r="E1162" s="298"/>
    </row>
    <row r="1164" spans="1:11" ht="15.75" customHeight="1" x14ac:dyDescent="0.25">
      <c r="A1164" s="348" t="s">
        <v>85</v>
      </c>
      <c r="B1164" s="348"/>
      <c r="C1164" s="348"/>
      <c r="D1164" s="348"/>
      <c r="E1164" s="348"/>
      <c r="F1164" s="348"/>
      <c r="G1164" s="348"/>
      <c r="H1164" s="348"/>
      <c r="I1164" s="348"/>
      <c r="J1164" s="348"/>
      <c r="K1164" s="348"/>
    </row>
    <row r="1165" spans="1:11" ht="15" customHeight="1" x14ac:dyDescent="0.25">
      <c r="A1165" s="70"/>
      <c r="B1165" s="70"/>
      <c r="C1165" s="70"/>
      <c r="D1165" s="70"/>
      <c r="E1165" s="70"/>
      <c r="F1165" s="78">
        <f>'proje ve personel bilgileri'!$B$5</f>
        <v>0</v>
      </c>
      <c r="G1165" s="72">
        <f>IF('proje ve personel bilgileri'!$B$6=1,"/ Mart ayına aittir.",(IF('proje ve personel bilgileri'!$B$6=2,"/ Eylül ayına aittir.",0)))</f>
        <v>0</v>
      </c>
      <c r="H1165" s="70"/>
      <c r="I1165" s="70"/>
      <c r="J1165" s="70"/>
      <c r="K1165" s="70"/>
    </row>
    <row r="1166" spans="1:11" ht="18.75" customHeight="1" x14ac:dyDescent="0.25">
      <c r="K1166" s="4" t="s">
        <v>86</v>
      </c>
    </row>
    <row r="1167" spans="1:11" ht="15.75" customHeight="1" x14ac:dyDescent="0.25">
      <c r="A1167" s="349" t="s">
        <v>2</v>
      </c>
      <c r="B1167" s="350"/>
      <c r="C1167" s="351">
        <f>'proje ve personel bilgileri'!$B$2</f>
        <v>0</v>
      </c>
      <c r="D1167" s="352"/>
      <c r="E1167" s="352"/>
      <c r="F1167" s="352"/>
      <c r="G1167" s="352"/>
      <c r="H1167" s="352"/>
      <c r="I1167" s="352"/>
      <c r="J1167" s="352"/>
      <c r="K1167" s="353"/>
    </row>
    <row r="1168" spans="1:11" ht="15.75" customHeight="1" x14ac:dyDescent="0.25">
      <c r="A1168" s="354" t="s">
        <v>4</v>
      </c>
      <c r="B1168" s="355"/>
      <c r="C1168" s="356">
        <f>'proje ve personel bilgileri'!$B$3</f>
        <v>0</v>
      </c>
      <c r="D1168" s="357"/>
      <c r="E1168" s="357"/>
      <c r="F1168" s="357"/>
      <c r="G1168" s="357"/>
      <c r="H1168" s="357"/>
      <c r="I1168" s="357"/>
      <c r="J1168" s="357"/>
      <c r="K1168" s="358"/>
    </row>
    <row r="1169" spans="1:11" ht="15" customHeight="1" x14ac:dyDescent="0.25">
      <c r="A1169" s="343" t="s">
        <v>87</v>
      </c>
      <c r="B1169" s="343" t="s">
        <v>15</v>
      </c>
      <c r="C1169" s="343" t="s">
        <v>88</v>
      </c>
      <c r="D1169" s="344" t="s">
        <v>89</v>
      </c>
      <c r="E1169" s="346"/>
      <c r="F1169" s="347"/>
      <c r="G1169" s="343" t="s">
        <v>90</v>
      </c>
      <c r="H1169" s="333" t="s">
        <v>91</v>
      </c>
      <c r="I1169" s="333" t="s">
        <v>92</v>
      </c>
      <c r="J1169" s="333" t="s">
        <v>93</v>
      </c>
      <c r="K1169" s="336" t="s">
        <v>94</v>
      </c>
    </row>
    <row r="1170" spans="1:11" ht="15.75" customHeight="1" x14ac:dyDescent="0.25">
      <c r="A1170" s="338"/>
      <c r="B1170" s="338"/>
      <c r="C1170" s="338"/>
      <c r="D1170" s="345"/>
      <c r="E1170" s="339" t="s">
        <v>95</v>
      </c>
      <c r="F1170" s="340"/>
      <c r="G1170" s="338"/>
      <c r="H1170" s="334"/>
      <c r="I1170" s="334"/>
      <c r="J1170" s="334"/>
      <c r="K1170" s="337"/>
    </row>
    <row r="1171" spans="1:11" ht="60.75" customHeight="1" x14ac:dyDescent="0.25">
      <c r="A1171" s="338"/>
      <c r="B1171" s="338"/>
      <c r="C1171" s="338"/>
      <c r="D1171" s="345"/>
      <c r="E1171" s="5" t="s">
        <v>107</v>
      </c>
      <c r="F1171" s="5" t="s">
        <v>97</v>
      </c>
      <c r="G1171" s="338"/>
      <c r="H1171" s="334"/>
      <c r="I1171" s="335"/>
      <c r="J1171" s="335"/>
      <c r="K1171" s="338"/>
    </row>
    <row r="1172" spans="1:11" ht="15.75" customHeight="1" x14ac:dyDescent="0.25">
      <c r="A1172" s="338"/>
      <c r="B1172" s="338"/>
      <c r="C1172" s="338"/>
      <c r="D1172" s="345"/>
      <c r="E1172" s="6" t="s">
        <v>98</v>
      </c>
      <c r="F1172" s="6" t="s">
        <v>98</v>
      </c>
      <c r="G1172" s="294" t="s">
        <v>98</v>
      </c>
      <c r="H1172" s="294" t="s">
        <v>98</v>
      </c>
      <c r="I1172" s="297" t="s">
        <v>98</v>
      </c>
      <c r="J1172" s="6" t="s">
        <v>98</v>
      </c>
      <c r="K1172" s="338"/>
    </row>
    <row r="1173" spans="1:11" ht="15.75" customHeight="1" x14ac:dyDescent="0.25">
      <c r="A1173" s="1">
        <v>613</v>
      </c>
      <c r="B1173" s="101" t="str">
        <f>IF('proje ve personel bilgileri'!A626&lt;&gt;0,('proje ve personel bilgileri'!A626)," ")</f>
        <v xml:space="preserve"> </v>
      </c>
      <c r="C1173" s="102"/>
      <c r="D1173" s="103"/>
      <c r="E1173" s="103"/>
      <c r="F1173" s="103"/>
      <c r="G1173" s="103"/>
      <c r="H1173" s="103"/>
      <c r="I1173" s="103"/>
      <c r="J1173" s="103"/>
      <c r="K1173" s="104">
        <f t="shared" ref="K1173:K1190" si="68">IF(D1173&lt;&gt;0,SUM(D1173+E1173+F1173+G1173-H1173-I1173-J1173),0)</f>
        <v>0</v>
      </c>
    </row>
    <row r="1174" spans="1:11" ht="15.75" customHeight="1" x14ac:dyDescent="0.25">
      <c r="A1174" s="2">
        <v>614</v>
      </c>
      <c r="B1174" s="101" t="str">
        <f>IF('proje ve personel bilgileri'!A627&lt;&gt;0,('proje ve personel bilgileri'!A627)," ")</f>
        <v xml:space="preserve"> </v>
      </c>
      <c r="C1174" s="105"/>
      <c r="D1174" s="296"/>
      <c r="E1174" s="296"/>
      <c r="F1174" s="296"/>
      <c r="G1174" s="296"/>
      <c r="H1174" s="296"/>
      <c r="I1174" s="296"/>
      <c r="J1174" s="296"/>
      <c r="K1174" s="104">
        <f t="shared" si="68"/>
        <v>0</v>
      </c>
    </row>
    <row r="1175" spans="1:11" ht="15.75" customHeight="1" x14ac:dyDescent="0.25">
      <c r="A1175" s="1">
        <v>615</v>
      </c>
      <c r="B1175" s="101" t="str">
        <f>IF('proje ve personel bilgileri'!A628&lt;&gt;0,('proje ve personel bilgileri'!A628)," ")</f>
        <v xml:space="preserve"> </v>
      </c>
      <c r="C1175" s="105"/>
      <c r="D1175" s="296"/>
      <c r="E1175" s="296"/>
      <c r="F1175" s="296"/>
      <c r="G1175" s="296"/>
      <c r="H1175" s="296"/>
      <c r="I1175" s="296"/>
      <c r="J1175" s="296"/>
      <c r="K1175" s="104">
        <f t="shared" si="68"/>
        <v>0</v>
      </c>
    </row>
    <row r="1176" spans="1:11" ht="15.75" customHeight="1" x14ac:dyDescent="0.25">
      <c r="A1176" s="2">
        <v>616</v>
      </c>
      <c r="B1176" s="101" t="str">
        <f>IF('proje ve personel bilgileri'!A629&lt;&gt;0,('proje ve personel bilgileri'!A629)," ")</f>
        <v xml:space="preserve"> </v>
      </c>
      <c r="C1176" s="105"/>
      <c r="D1176" s="296"/>
      <c r="E1176" s="296"/>
      <c r="F1176" s="296"/>
      <c r="G1176" s="296"/>
      <c r="H1176" s="296"/>
      <c r="I1176" s="296"/>
      <c r="J1176" s="296"/>
      <c r="K1176" s="104">
        <f t="shared" si="68"/>
        <v>0</v>
      </c>
    </row>
    <row r="1177" spans="1:11" ht="15.75" customHeight="1" x14ac:dyDescent="0.25">
      <c r="A1177" s="1">
        <v>617</v>
      </c>
      <c r="B1177" s="101" t="str">
        <f>IF('proje ve personel bilgileri'!A630&lt;&gt;0,('proje ve personel bilgileri'!A630)," ")</f>
        <v xml:space="preserve"> </v>
      </c>
      <c r="C1177" s="105"/>
      <c r="D1177" s="296"/>
      <c r="E1177" s="296"/>
      <c r="F1177" s="296"/>
      <c r="G1177" s="296"/>
      <c r="H1177" s="296"/>
      <c r="I1177" s="296"/>
      <c r="J1177" s="296"/>
      <c r="K1177" s="104">
        <f t="shared" si="68"/>
        <v>0</v>
      </c>
    </row>
    <row r="1178" spans="1:11" ht="15.75" customHeight="1" x14ac:dyDescent="0.25">
      <c r="A1178" s="2">
        <v>618</v>
      </c>
      <c r="B1178" s="101" t="str">
        <f>IF('proje ve personel bilgileri'!A631&lt;&gt;0,('proje ve personel bilgileri'!A631)," ")</f>
        <v xml:space="preserve"> </v>
      </c>
      <c r="C1178" s="105"/>
      <c r="D1178" s="296"/>
      <c r="E1178" s="296"/>
      <c r="F1178" s="296"/>
      <c r="G1178" s="296"/>
      <c r="H1178" s="296"/>
      <c r="I1178" s="296"/>
      <c r="J1178" s="296"/>
      <c r="K1178" s="104">
        <f t="shared" si="68"/>
        <v>0</v>
      </c>
    </row>
    <row r="1179" spans="1:11" ht="15.75" customHeight="1" x14ac:dyDescent="0.25">
      <c r="A1179" s="1">
        <v>619</v>
      </c>
      <c r="B1179" s="101" t="str">
        <f>IF('proje ve personel bilgileri'!A632&lt;&gt;0,('proje ve personel bilgileri'!A632)," ")</f>
        <v xml:space="preserve"> </v>
      </c>
      <c r="C1179" s="105"/>
      <c r="D1179" s="296"/>
      <c r="E1179" s="296"/>
      <c r="F1179" s="296"/>
      <c r="G1179" s="296"/>
      <c r="H1179" s="296"/>
      <c r="I1179" s="296"/>
      <c r="J1179" s="296"/>
      <c r="K1179" s="104">
        <f t="shared" si="68"/>
        <v>0</v>
      </c>
    </row>
    <row r="1180" spans="1:11" ht="15.75" customHeight="1" x14ac:dyDescent="0.25">
      <c r="A1180" s="2">
        <v>620</v>
      </c>
      <c r="B1180" s="101" t="str">
        <f>IF('proje ve personel bilgileri'!A633&lt;&gt;0,('proje ve personel bilgileri'!A633)," ")</f>
        <v xml:space="preserve"> </v>
      </c>
      <c r="C1180" s="105"/>
      <c r="D1180" s="296"/>
      <c r="E1180" s="296"/>
      <c r="F1180" s="296"/>
      <c r="G1180" s="296"/>
      <c r="H1180" s="296"/>
      <c r="I1180" s="296"/>
      <c r="J1180" s="296"/>
      <c r="K1180" s="104">
        <f t="shared" si="68"/>
        <v>0</v>
      </c>
    </row>
    <row r="1181" spans="1:11" ht="15.75" customHeight="1" x14ac:dyDescent="0.25">
      <c r="A1181" s="1">
        <v>621</v>
      </c>
      <c r="B1181" s="101" t="str">
        <f>IF('proje ve personel bilgileri'!A634&lt;&gt;0,('proje ve personel bilgileri'!A634)," ")</f>
        <v xml:space="preserve"> </v>
      </c>
      <c r="C1181" s="105"/>
      <c r="D1181" s="296"/>
      <c r="E1181" s="296"/>
      <c r="F1181" s="296"/>
      <c r="G1181" s="296"/>
      <c r="H1181" s="296"/>
      <c r="I1181" s="296"/>
      <c r="J1181" s="296"/>
      <c r="K1181" s="104">
        <f t="shared" si="68"/>
        <v>0</v>
      </c>
    </row>
    <row r="1182" spans="1:11" ht="15.75" customHeight="1" x14ac:dyDescent="0.25">
      <c r="A1182" s="2">
        <v>622</v>
      </c>
      <c r="B1182" s="101" t="str">
        <f>IF('proje ve personel bilgileri'!A635&lt;&gt;0,('proje ve personel bilgileri'!A635)," ")</f>
        <v xml:space="preserve"> </v>
      </c>
      <c r="C1182" s="105"/>
      <c r="D1182" s="296"/>
      <c r="E1182" s="296"/>
      <c r="F1182" s="296"/>
      <c r="G1182" s="296"/>
      <c r="H1182" s="296"/>
      <c r="I1182" s="296"/>
      <c r="J1182" s="296"/>
      <c r="K1182" s="104">
        <f t="shared" si="68"/>
        <v>0</v>
      </c>
    </row>
    <row r="1183" spans="1:11" ht="15.75" customHeight="1" x14ac:dyDescent="0.25">
      <c r="A1183" s="1">
        <v>623</v>
      </c>
      <c r="B1183" s="101" t="str">
        <f>IF('proje ve personel bilgileri'!A636&lt;&gt;0,('proje ve personel bilgileri'!A636)," ")</f>
        <v xml:space="preserve"> </v>
      </c>
      <c r="C1183" s="105"/>
      <c r="D1183" s="296"/>
      <c r="E1183" s="296"/>
      <c r="F1183" s="296"/>
      <c r="G1183" s="296"/>
      <c r="H1183" s="296"/>
      <c r="I1183" s="296"/>
      <c r="J1183" s="296"/>
      <c r="K1183" s="104">
        <f t="shared" si="68"/>
        <v>0</v>
      </c>
    </row>
    <row r="1184" spans="1:11" ht="15.75" customHeight="1" x14ac:dyDescent="0.25">
      <c r="A1184" s="2">
        <v>624</v>
      </c>
      <c r="B1184" s="101" t="str">
        <f>IF('proje ve personel bilgileri'!A637&lt;&gt;0,('proje ve personel bilgileri'!A637)," ")</f>
        <v xml:space="preserve"> </v>
      </c>
      <c r="C1184" s="105"/>
      <c r="D1184" s="296"/>
      <c r="E1184" s="296"/>
      <c r="F1184" s="296"/>
      <c r="G1184" s="296"/>
      <c r="H1184" s="296"/>
      <c r="I1184" s="296"/>
      <c r="J1184" s="296"/>
      <c r="K1184" s="104">
        <f t="shared" si="68"/>
        <v>0</v>
      </c>
    </row>
    <row r="1185" spans="1:11" ht="15.75" customHeight="1" x14ac:dyDescent="0.25">
      <c r="A1185" s="1">
        <v>625</v>
      </c>
      <c r="B1185" s="101" t="str">
        <f>IF('proje ve personel bilgileri'!A638&lt;&gt;0,('proje ve personel bilgileri'!A638)," ")</f>
        <v xml:space="preserve"> </v>
      </c>
      <c r="C1185" s="105"/>
      <c r="D1185" s="296"/>
      <c r="E1185" s="296"/>
      <c r="F1185" s="296"/>
      <c r="G1185" s="296"/>
      <c r="H1185" s="296"/>
      <c r="I1185" s="296"/>
      <c r="J1185" s="296"/>
      <c r="K1185" s="104">
        <f t="shared" si="68"/>
        <v>0</v>
      </c>
    </row>
    <row r="1186" spans="1:11" ht="15.75" customHeight="1" x14ac:dyDescent="0.25">
      <c r="A1186" s="2">
        <v>626</v>
      </c>
      <c r="B1186" s="101" t="str">
        <f>IF('proje ve personel bilgileri'!A639&lt;&gt;0,('proje ve personel bilgileri'!A639)," ")</f>
        <v xml:space="preserve"> </v>
      </c>
      <c r="C1186" s="105"/>
      <c r="D1186" s="296"/>
      <c r="E1186" s="296"/>
      <c r="F1186" s="296"/>
      <c r="G1186" s="296"/>
      <c r="H1186" s="296"/>
      <c r="I1186" s="296"/>
      <c r="J1186" s="296"/>
      <c r="K1186" s="104">
        <f t="shared" si="68"/>
        <v>0</v>
      </c>
    </row>
    <row r="1187" spans="1:11" ht="15.75" customHeight="1" x14ac:dyDescent="0.25">
      <c r="A1187" s="1">
        <v>627</v>
      </c>
      <c r="B1187" s="101" t="str">
        <f>IF('proje ve personel bilgileri'!A640&lt;&gt;0,('proje ve personel bilgileri'!A640)," ")</f>
        <v xml:space="preserve"> </v>
      </c>
      <c r="C1187" s="105"/>
      <c r="D1187" s="296"/>
      <c r="E1187" s="296"/>
      <c r="F1187" s="296"/>
      <c r="G1187" s="296"/>
      <c r="H1187" s="296"/>
      <c r="I1187" s="296"/>
      <c r="J1187" s="296"/>
      <c r="K1187" s="104">
        <f t="shared" si="68"/>
        <v>0</v>
      </c>
    </row>
    <row r="1188" spans="1:11" ht="15.75" customHeight="1" x14ac:dyDescent="0.25">
      <c r="A1188" s="2">
        <v>628</v>
      </c>
      <c r="B1188" s="101" t="str">
        <f>IF('proje ve personel bilgileri'!A641&lt;&gt;0,('proje ve personel bilgileri'!A641)," ")</f>
        <v xml:space="preserve"> </v>
      </c>
      <c r="C1188" s="105"/>
      <c r="D1188" s="296"/>
      <c r="E1188" s="296"/>
      <c r="F1188" s="296"/>
      <c r="G1188" s="296"/>
      <c r="H1188" s="296"/>
      <c r="I1188" s="296"/>
      <c r="J1188" s="296"/>
      <c r="K1188" s="104">
        <f t="shared" si="68"/>
        <v>0</v>
      </c>
    </row>
    <row r="1189" spans="1:11" ht="15.75" customHeight="1" x14ac:dyDescent="0.25">
      <c r="A1189" s="1">
        <v>629</v>
      </c>
      <c r="B1189" s="101" t="str">
        <f>IF('proje ve personel bilgileri'!A642&lt;&gt;0,('proje ve personel bilgileri'!A642)," ")</f>
        <v xml:space="preserve"> </v>
      </c>
      <c r="C1189" s="105"/>
      <c r="D1189" s="296"/>
      <c r="E1189" s="296"/>
      <c r="F1189" s="296"/>
      <c r="G1189" s="296"/>
      <c r="H1189" s="296"/>
      <c r="I1189" s="296"/>
      <c r="J1189" s="296"/>
      <c r="K1189" s="104">
        <f t="shared" si="68"/>
        <v>0</v>
      </c>
    </row>
    <row r="1190" spans="1:11" ht="15" customHeight="1" x14ac:dyDescent="0.25">
      <c r="A1190" s="2">
        <v>630</v>
      </c>
      <c r="B1190" s="101" t="str">
        <f>IF('proje ve personel bilgileri'!A643&lt;&gt;0,('proje ve personel bilgileri'!A643)," ")</f>
        <v xml:space="preserve"> </v>
      </c>
      <c r="C1190" s="105"/>
      <c r="D1190" s="296"/>
      <c r="E1190" s="296"/>
      <c r="F1190" s="296"/>
      <c r="G1190" s="296"/>
      <c r="H1190" s="296"/>
      <c r="I1190" s="296"/>
      <c r="J1190" s="296"/>
      <c r="K1190" s="104">
        <f t="shared" si="68"/>
        <v>0</v>
      </c>
    </row>
    <row r="1191" spans="1:11" ht="15.75" customHeight="1" x14ac:dyDescent="0.25">
      <c r="A1191" s="341" t="s">
        <v>99</v>
      </c>
      <c r="B1191" s="342"/>
      <c r="C1191" s="7" t="str">
        <f t="shared" ref="C1191:J1191" si="69">IF($K$28&lt;&gt;0,SUM(C1173:C1190)," ")</f>
        <v xml:space="preserve"> </v>
      </c>
      <c r="D1191" s="8" t="str">
        <f t="shared" si="69"/>
        <v xml:space="preserve"> </v>
      </c>
      <c r="E1191" s="8" t="str">
        <f t="shared" si="69"/>
        <v xml:space="preserve"> </v>
      </c>
      <c r="F1191" s="8" t="str">
        <f t="shared" si="69"/>
        <v xml:space="preserve"> </v>
      </c>
      <c r="G1191" s="8" t="str">
        <f t="shared" si="69"/>
        <v xml:space="preserve"> </v>
      </c>
      <c r="H1191" s="8" t="str">
        <f t="shared" si="69"/>
        <v xml:space="preserve"> </v>
      </c>
      <c r="I1191" s="8" t="str">
        <f t="shared" si="69"/>
        <v xml:space="preserve"> </v>
      </c>
      <c r="J1191" s="8" t="str">
        <f t="shared" si="69"/>
        <v xml:space="preserve"> </v>
      </c>
      <c r="K1191" s="9">
        <f>SUM(K1173:K1190)+K1156</f>
        <v>0</v>
      </c>
    </row>
    <row r="1192" spans="1:11" ht="15" customHeight="1" x14ac:dyDescent="0.25">
      <c r="A1192" s="300"/>
    </row>
    <row r="1193" spans="1:11" ht="15" customHeight="1" x14ac:dyDescent="0.25">
      <c r="A1193" s="332" t="s">
        <v>100</v>
      </c>
      <c r="B1193" s="332"/>
      <c r="C1193" s="332"/>
      <c r="D1193" s="332"/>
      <c r="E1193" s="332"/>
      <c r="F1193" s="332"/>
      <c r="G1193" s="332"/>
      <c r="H1193" s="332"/>
      <c r="I1193" s="332"/>
      <c r="J1193" s="332"/>
      <c r="K1193" s="332"/>
    </row>
    <row r="1194" spans="1:11" ht="15" customHeight="1" x14ac:dyDescent="0.25">
      <c r="A1194" s="51"/>
    </row>
    <row r="1195" spans="1:11" ht="15" customHeight="1" x14ac:dyDescent="0.25">
      <c r="A1195" s="298" t="s">
        <v>101</v>
      </c>
    </row>
    <row r="1196" spans="1:11" ht="15" customHeight="1" x14ac:dyDescent="0.25">
      <c r="C1196" s="298" t="s">
        <v>102</v>
      </c>
      <c r="E1196" s="298" t="s">
        <v>103</v>
      </c>
    </row>
    <row r="1199" spans="1:11" ht="15.75" customHeight="1" x14ac:dyDescent="0.25">
      <c r="A1199" s="348" t="s">
        <v>85</v>
      </c>
      <c r="B1199" s="348"/>
      <c r="C1199" s="348"/>
      <c r="D1199" s="348"/>
      <c r="E1199" s="348"/>
      <c r="F1199" s="348"/>
      <c r="G1199" s="348"/>
      <c r="H1199" s="348"/>
      <c r="I1199" s="348"/>
      <c r="J1199" s="348"/>
      <c r="K1199" s="348"/>
    </row>
    <row r="1200" spans="1:11" ht="15" customHeight="1" x14ac:dyDescent="0.25">
      <c r="A1200" s="70"/>
      <c r="B1200" s="70"/>
      <c r="C1200" s="70"/>
      <c r="D1200" s="70"/>
      <c r="E1200" s="70"/>
      <c r="F1200" s="78">
        <f>'proje ve personel bilgileri'!$B$5</f>
        <v>0</v>
      </c>
      <c r="G1200" s="72">
        <f>IF('proje ve personel bilgileri'!$B$6=1,"/ Mart ayına aittir.",(IF('proje ve personel bilgileri'!$B$6=2,"/ Eylül ayına aittir.",0)))</f>
        <v>0</v>
      </c>
      <c r="H1200" s="70"/>
      <c r="I1200" s="70"/>
      <c r="J1200" s="70"/>
      <c r="K1200" s="70"/>
    </row>
    <row r="1201" spans="1:11" ht="18.75" customHeight="1" x14ac:dyDescent="0.25">
      <c r="K1201" s="4" t="s">
        <v>86</v>
      </c>
    </row>
    <row r="1202" spans="1:11" ht="15.75" customHeight="1" x14ac:dyDescent="0.25">
      <c r="A1202" s="349" t="s">
        <v>2</v>
      </c>
      <c r="B1202" s="350"/>
      <c r="C1202" s="351">
        <f>'proje ve personel bilgileri'!$B$2</f>
        <v>0</v>
      </c>
      <c r="D1202" s="352"/>
      <c r="E1202" s="352"/>
      <c r="F1202" s="352"/>
      <c r="G1202" s="352"/>
      <c r="H1202" s="352"/>
      <c r="I1202" s="352"/>
      <c r="J1202" s="352"/>
      <c r="K1202" s="353"/>
    </row>
    <row r="1203" spans="1:11" ht="15.75" customHeight="1" x14ac:dyDescent="0.25">
      <c r="A1203" s="354" t="s">
        <v>4</v>
      </c>
      <c r="B1203" s="355"/>
      <c r="C1203" s="356">
        <f>'proje ve personel bilgileri'!$B$3</f>
        <v>0</v>
      </c>
      <c r="D1203" s="357"/>
      <c r="E1203" s="357"/>
      <c r="F1203" s="357"/>
      <c r="G1203" s="357"/>
      <c r="H1203" s="357"/>
      <c r="I1203" s="357"/>
      <c r="J1203" s="357"/>
      <c r="K1203" s="358"/>
    </row>
    <row r="1204" spans="1:11" ht="15" customHeight="1" x14ac:dyDescent="0.25">
      <c r="A1204" s="343" t="s">
        <v>87</v>
      </c>
      <c r="B1204" s="343" t="s">
        <v>15</v>
      </c>
      <c r="C1204" s="343" t="s">
        <v>88</v>
      </c>
      <c r="D1204" s="344" t="s">
        <v>89</v>
      </c>
      <c r="E1204" s="346"/>
      <c r="F1204" s="347"/>
      <c r="G1204" s="343" t="s">
        <v>90</v>
      </c>
      <c r="H1204" s="333" t="s">
        <v>91</v>
      </c>
      <c r="I1204" s="333" t="s">
        <v>92</v>
      </c>
      <c r="J1204" s="333" t="s">
        <v>93</v>
      </c>
      <c r="K1204" s="336" t="s">
        <v>94</v>
      </c>
    </row>
    <row r="1205" spans="1:11" ht="15.75" customHeight="1" x14ac:dyDescent="0.25">
      <c r="A1205" s="338"/>
      <c r="B1205" s="338"/>
      <c r="C1205" s="338"/>
      <c r="D1205" s="345"/>
      <c r="E1205" s="339" t="s">
        <v>95</v>
      </c>
      <c r="F1205" s="340"/>
      <c r="G1205" s="338"/>
      <c r="H1205" s="334"/>
      <c r="I1205" s="334"/>
      <c r="J1205" s="334"/>
      <c r="K1205" s="337"/>
    </row>
    <row r="1206" spans="1:11" ht="60.75" customHeight="1" x14ac:dyDescent="0.25">
      <c r="A1206" s="338"/>
      <c r="B1206" s="338"/>
      <c r="C1206" s="338"/>
      <c r="D1206" s="345"/>
      <c r="E1206" s="5" t="s">
        <v>107</v>
      </c>
      <c r="F1206" s="5" t="s">
        <v>97</v>
      </c>
      <c r="G1206" s="338"/>
      <c r="H1206" s="334"/>
      <c r="I1206" s="335"/>
      <c r="J1206" s="335"/>
      <c r="K1206" s="338"/>
    </row>
    <row r="1207" spans="1:11" ht="15.75" customHeight="1" x14ac:dyDescent="0.25">
      <c r="A1207" s="338"/>
      <c r="B1207" s="338"/>
      <c r="C1207" s="338"/>
      <c r="D1207" s="345"/>
      <c r="E1207" s="6" t="s">
        <v>98</v>
      </c>
      <c r="F1207" s="6" t="s">
        <v>98</v>
      </c>
      <c r="G1207" s="294" t="s">
        <v>98</v>
      </c>
      <c r="H1207" s="294" t="s">
        <v>98</v>
      </c>
      <c r="I1207" s="297" t="s">
        <v>98</v>
      </c>
      <c r="J1207" s="6" t="s">
        <v>98</v>
      </c>
      <c r="K1207" s="338"/>
    </row>
    <row r="1208" spans="1:11" ht="15.75" customHeight="1" x14ac:dyDescent="0.25">
      <c r="A1208" s="1">
        <v>631</v>
      </c>
      <c r="B1208" s="101" t="str">
        <f>IF('proje ve personel bilgileri'!A644&lt;&gt;0,('proje ve personel bilgileri'!A644)," ")</f>
        <v xml:space="preserve"> </v>
      </c>
      <c r="C1208" s="102"/>
      <c r="D1208" s="103"/>
      <c r="E1208" s="103"/>
      <c r="F1208" s="103"/>
      <c r="G1208" s="103"/>
      <c r="H1208" s="103"/>
      <c r="I1208" s="103"/>
      <c r="J1208" s="103"/>
      <c r="K1208" s="104">
        <f t="shared" ref="K1208:K1225" si="70">IF(D1208&lt;&gt;0,SUM(D1208+E1208+F1208+G1208-H1208-I1208-J1208),0)</f>
        <v>0</v>
      </c>
    </row>
    <row r="1209" spans="1:11" ht="15.75" customHeight="1" x14ac:dyDescent="0.25">
      <c r="A1209" s="2">
        <v>632</v>
      </c>
      <c r="B1209" s="101" t="str">
        <f>IF('proje ve personel bilgileri'!A645&lt;&gt;0,('proje ve personel bilgileri'!A645)," ")</f>
        <v xml:space="preserve"> </v>
      </c>
      <c r="C1209" s="105"/>
      <c r="D1209" s="296"/>
      <c r="E1209" s="296"/>
      <c r="F1209" s="296"/>
      <c r="G1209" s="296"/>
      <c r="H1209" s="296"/>
      <c r="I1209" s="296"/>
      <c r="J1209" s="296"/>
      <c r="K1209" s="104">
        <f t="shared" si="70"/>
        <v>0</v>
      </c>
    </row>
    <row r="1210" spans="1:11" ht="15.75" customHeight="1" x14ac:dyDescent="0.25">
      <c r="A1210" s="1">
        <v>633</v>
      </c>
      <c r="B1210" s="101" t="str">
        <f>IF('proje ve personel bilgileri'!A646&lt;&gt;0,('proje ve personel bilgileri'!A646)," ")</f>
        <v xml:space="preserve"> </v>
      </c>
      <c r="C1210" s="105"/>
      <c r="D1210" s="296"/>
      <c r="E1210" s="296"/>
      <c r="F1210" s="296"/>
      <c r="G1210" s="296"/>
      <c r="H1210" s="296"/>
      <c r="I1210" s="296"/>
      <c r="J1210" s="296"/>
      <c r="K1210" s="104">
        <f t="shared" si="70"/>
        <v>0</v>
      </c>
    </row>
    <row r="1211" spans="1:11" ht="15.75" customHeight="1" x14ac:dyDescent="0.25">
      <c r="A1211" s="2">
        <v>634</v>
      </c>
      <c r="B1211" s="101" t="str">
        <f>IF('proje ve personel bilgileri'!A647&lt;&gt;0,('proje ve personel bilgileri'!A647)," ")</f>
        <v xml:space="preserve"> </v>
      </c>
      <c r="C1211" s="105"/>
      <c r="D1211" s="296"/>
      <c r="E1211" s="296"/>
      <c r="F1211" s="296"/>
      <c r="G1211" s="296"/>
      <c r="H1211" s="296"/>
      <c r="I1211" s="296"/>
      <c r="J1211" s="296"/>
      <c r="K1211" s="104">
        <f t="shared" si="70"/>
        <v>0</v>
      </c>
    </row>
    <row r="1212" spans="1:11" ht="15.75" customHeight="1" x14ac:dyDescent="0.25">
      <c r="A1212" s="1">
        <v>635</v>
      </c>
      <c r="B1212" s="101" t="str">
        <f>IF('proje ve personel bilgileri'!A648&lt;&gt;0,('proje ve personel bilgileri'!A648)," ")</f>
        <v xml:space="preserve"> </v>
      </c>
      <c r="C1212" s="105"/>
      <c r="D1212" s="296"/>
      <c r="E1212" s="296"/>
      <c r="F1212" s="296"/>
      <c r="G1212" s="296"/>
      <c r="H1212" s="296"/>
      <c r="I1212" s="296"/>
      <c r="J1212" s="296"/>
      <c r="K1212" s="104">
        <f t="shared" si="70"/>
        <v>0</v>
      </c>
    </row>
    <row r="1213" spans="1:11" ht="15.75" customHeight="1" x14ac:dyDescent="0.25">
      <c r="A1213" s="2">
        <v>636</v>
      </c>
      <c r="B1213" s="101" t="str">
        <f>IF('proje ve personel bilgileri'!A649&lt;&gt;0,('proje ve personel bilgileri'!A649)," ")</f>
        <v xml:space="preserve"> </v>
      </c>
      <c r="C1213" s="105"/>
      <c r="D1213" s="296"/>
      <c r="E1213" s="296"/>
      <c r="F1213" s="296"/>
      <c r="G1213" s="296"/>
      <c r="H1213" s="296"/>
      <c r="I1213" s="296"/>
      <c r="J1213" s="296"/>
      <c r="K1213" s="104">
        <f t="shared" si="70"/>
        <v>0</v>
      </c>
    </row>
    <row r="1214" spans="1:11" ht="15.75" customHeight="1" x14ac:dyDescent="0.25">
      <c r="A1214" s="1">
        <v>637</v>
      </c>
      <c r="B1214" s="101" t="str">
        <f>IF('proje ve personel bilgileri'!A650&lt;&gt;0,('proje ve personel bilgileri'!A650)," ")</f>
        <v xml:space="preserve"> </v>
      </c>
      <c r="C1214" s="105"/>
      <c r="D1214" s="296"/>
      <c r="E1214" s="296"/>
      <c r="F1214" s="296"/>
      <c r="G1214" s="296"/>
      <c r="H1214" s="296"/>
      <c r="I1214" s="296"/>
      <c r="J1214" s="296"/>
      <c r="K1214" s="104">
        <f t="shared" si="70"/>
        <v>0</v>
      </c>
    </row>
    <row r="1215" spans="1:11" ht="15.75" customHeight="1" x14ac:dyDescent="0.25">
      <c r="A1215" s="2">
        <v>638</v>
      </c>
      <c r="B1215" s="101" t="str">
        <f>IF('proje ve personel bilgileri'!A651&lt;&gt;0,('proje ve personel bilgileri'!A651)," ")</f>
        <v xml:space="preserve"> </v>
      </c>
      <c r="C1215" s="105"/>
      <c r="D1215" s="296"/>
      <c r="E1215" s="296"/>
      <c r="F1215" s="296"/>
      <c r="G1215" s="296"/>
      <c r="H1215" s="296"/>
      <c r="I1215" s="296"/>
      <c r="J1215" s="296"/>
      <c r="K1215" s="104">
        <f t="shared" si="70"/>
        <v>0</v>
      </c>
    </row>
    <row r="1216" spans="1:11" ht="15.75" customHeight="1" x14ac:dyDescent="0.25">
      <c r="A1216" s="1">
        <v>639</v>
      </c>
      <c r="B1216" s="101" t="str">
        <f>IF('proje ve personel bilgileri'!A652&lt;&gt;0,('proje ve personel bilgileri'!A652)," ")</f>
        <v xml:space="preserve"> </v>
      </c>
      <c r="C1216" s="105"/>
      <c r="D1216" s="296"/>
      <c r="E1216" s="296"/>
      <c r="F1216" s="296"/>
      <c r="G1216" s="296"/>
      <c r="H1216" s="296"/>
      <c r="I1216" s="296"/>
      <c r="J1216" s="296"/>
      <c r="K1216" s="104">
        <f t="shared" si="70"/>
        <v>0</v>
      </c>
    </row>
    <row r="1217" spans="1:11" ht="15.75" customHeight="1" x14ac:dyDescent="0.25">
      <c r="A1217" s="2">
        <v>640</v>
      </c>
      <c r="B1217" s="101" t="str">
        <f>IF('proje ve personel bilgileri'!A653&lt;&gt;0,('proje ve personel bilgileri'!A653)," ")</f>
        <v xml:space="preserve"> </v>
      </c>
      <c r="C1217" s="105"/>
      <c r="D1217" s="296"/>
      <c r="E1217" s="296"/>
      <c r="F1217" s="296"/>
      <c r="G1217" s="296"/>
      <c r="H1217" s="296"/>
      <c r="I1217" s="296"/>
      <c r="J1217" s="296"/>
      <c r="K1217" s="104">
        <f t="shared" si="70"/>
        <v>0</v>
      </c>
    </row>
    <row r="1218" spans="1:11" ht="15.75" customHeight="1" x14ac:dyDescent="0.25">
      <c r="A1218" s="1">
        <v>641</v>
      </c>
      <c r="B1218" s="101" t="str">
        <f>IF('proje ve personel bilgileri'!A654&lt;&gt;0,('proje ve personel bilgileri'!A654)," ")</f>
        <v xml:space="preserve"> </v>
      </c>
      <c r="C1218" s="105"/>
      <c r="D1218" s="296"/>
      <c r="E1218" s="296"/>
      <c r="F1218" s="296"/>
      <c r="G1218" s="296"/>
      <c r="H1218" s="296"/>
      <c r="I1218" s="296"/>
      <c r="J1218" s="296"/>
      <c r="K1218" s="104">
        <f t="shared" si="70"/>
        <v>0</v>
      </c>
    </row>
    <row r="1219" spans="1:11" ht="15.75" customHeight="1" x14ac:dyDescent="0.25">
      <c r="A1219" s="2">
        <v>642</v>
      </c>
      <c r="B1219" s="101" t="str">
        <f>IF('proje ve personel bilgileri'!A655&lt;&gt;0,('proje ve personel bilgileri'!A655)," ")</f>
        <v xml:space="preserve"> </v>
      </c>
      <c r="C1219" s="105"/>
      <c r="D1219" s="296"/>
      <c r="E1219" s="296"/>
      <c r="F1219" s="296"/>
      <c r="G1219" s="296"/>
      <c r="H1219" s="296"/>
      <c r="I1219" s="296"/>
      <c r="J1219" s="296"/>
      <c r="K1219" s="104">
        <f t="shared" si="70"/>
        <v>0</v>
      </c>
    </row>
    <row r="1220" spans="1:11" ht="15.75" customHeight="1" x14ac:dyDescent="0.25">
      <c r="A1220" s="1">
        <v>643</v>
      </c>
      <c r="B1220" s="101" t="str">
        <f>IF('proje ve personel bilgileri'!A656&lt;&gt;0,('proje ve personel bilgileri'!A656)," ")</f>
        <v xml:space="preserve"> </v>
      </c>
      <c r="C1220" s="105"/>
      <c r="D1220" s="296"/>
      <c r="E1220" s="296"/>
      <c r="F1220" s="296"/>
      <c r="G1220" s="296"/>
      <c r="H1220" s="296"/>
      <c r="I1220" s="296"/>
      <c r="J1220" s="296"/>
      <c r="K1220" s="104">
        <f t="shared" si="70"/>
        <v>0</v>
      </c>
    </row>
    <row r="1221" spans="1:11" ht="15.75" customHeight="1" x14ac:dyDescent="0.25">
      <c r="A1221" s="2">
        <v>644</v>
      </c>
      <c r="B1221" s="101" t="str">
        <f>IF('proje ve personel bilgileri'!A657&lt;&gt;0,('proje ve personel bilgileri'!A657)," ")</f>
        <v xml:space="preserve"> </v>
      </c>
      <c r="C1221" s="105"/>
      <c r="D1221" s="296"/>
      <c r="E1221" s="296"/>
      <c r="F1221" s="296"/>
      <c r="G1221" s="296"/>
      <c r="H1221" s="296"/>
      <c r="I1221" s="296"/>
      <c r="J1221" s="296"/>
      <c r="K1221" s="104">
        <f t="shared" si="70"/>
        <v>0</v>
      </c>
    </row>
    <row r="1222" spans="1:11" ht="15.75" customHeight="1" x14ac:dyDescent="0.25">
      <c r="A1222" s="1">
        <v>645</v>
      </c>
      <c r="B1222" s="101" t="str">
        <f>IF('proje ve personel bilgileri'!A658&lt;&gt;0,('proje ve personel bilgileri'!A658)," ")</f>
        <v xml:space="preserve"> </v>
      </c>
      <c r="C1222" s="105"/>
      <c r="D1222" s="296"/>
      <c r="E1222" s="296"/>
      <c r="F1222" s="296"/>
      <c r="G1222" s="296"/>
      <c r="H1222" s="296"/>
      <c r="I1222" s="296"/>
      <c r="J1222" s="296"/>
      <c r="K1222" s="104">
        <f t="shared" si="70"/>
        <v>0</v>
      </c>
    </row>
    <row r="1223" spans="1:11" ht="15.75" customHeight="1" x14ac:dyDescent="0.25">
      <c r="A1223" s="2">
        <v>646</v>
      </c>
      <c r="B1223" s="101" t="str">
        <f>IF('proje ve personel bilgileri'!A659&lt;&gt;0,('proje ve personel bilgileri'!A659)," ")</f>
        <v xml:space="preserve"> </v>
      </c>
      <c r="C1223" s="105"/>
      <c r="D1223" s="296"/>
      <c r="E1223" s="296"/>
      <c r="F1223" s="296"/>
      <c r="G1223" s="296"/>
      <c r="H1223" s="296"/>
      <c r="I1223" s="296"/>
      <c r="J1223" s="296"/>
      <c r="K1223" s="104">
        <f t="shared" si="70"/>
        <v>0</v>
      </c>
    </row>
    <row r="1224" spans="1:11" ht="15.75" customHeight="1" x14ac:dyDescent="0.25">
      <c r="A1224" s="1">
        <v>647</v>
      </c>
      <c r="B1224" s="101" t="str">
        <f>IF('proje ve personel bilgileri'!A660&lt;&gt;0,('proje ve personel bilgileri'!A660)," ")</f>
        <v xml:space="preserve"> </v>
      </c>
      <c r="C1224" s="105"/>
      <c r="D1224" s="296"/>
      <c r="E1224" s="296"/>
      <c r="F1224" s="296"/>
      <c r="G1224" s="296"/>
      <c r="H1224" s="296"/>
      <c r="I1224" s="296"/>
      <c r="J1224" s="296"/>
      <c r="K1224" s="104">
        <f t="shared" si="70"/>
        <v>0</v>
      </c>
    </row>
    <row r="1225" spans="1:11" ht="15" customHeight="1" x14ac:dyDescent="0.25">
      <c r="A1225" s="2">
        <v>648</v>
      </c>
      <c r="B1225" s="101" t="str">
        <f>IF('proje ve personel bilgileri'!A661&lt;&gt;0,('proje ve personel bilgileri'!A661)," ")</f>
        <v xml:space="preserve"> </v>
      </c>
      <c r="C1225" s="105"/>
      <c r="D1225" s="296"/>
      <c r="E1225" s="296"/>
      <c r="F1225" s="296"/>
      <c r="G1225" s="296"/>
      <c r="H1225" s="296"/>
      <c r="I1225" s="296"/>
      <c r="J1225" s="296"/>
      <c r="K1225" s="104">
        <f t="shared" si="70"/>
        <v>0</v>
      </c>
    </row>
    <row r="1226" spans="1:11" ht="15.75" customHeight="1" x14ac:dyDescent="0.25">
      <c r="A1226" s="341" t="s">
        <v>99</v>
      </c>
      <c r="B1226" s="342"/>
      <c r="C1226" s="7" t="str">
        <f t="shared" ref="C1226:J1226" si="71">IF($K$28&lt;&gt;0,SUM(C1208:C1225)," ")</f>
        <v xml:space="preserve"> </v>
      </c>
      <c r="D1226" s="8" t="str">
        <f t="shared" si="71"/>
        <v xml:space="preserve"> </v>
      </c>
      <c r="E1226" s="8" t="str">
        <f t="shared" si="71"/>
        <v xml:space="preserve"> </v>
      </c>
      <c r="F1226" s="8" t="str">
        <f t="shared" si="71"/>
        <v xml:space="preserve"> </v>
      </c>
      <c r="G1226" s="8" t="str">
        <f t="shared" si="71"/>
        <v xml:space="preserve"> </v>
      </c>
      <c r="H1226" s="8" t="str">
        <f t="shared" si="71"/>
        <v xml:space="preserve"> </v>
      </c>
      <c r="I1226" s="8" t="str">
        <f t="shared" si="71"/>
        <v xml:space="preserve"> </v>
      </c>
      <c r="J1226" s="8" t="str">
        <f t="shared" si="71"/>
        <v xml:space="preserve"> </v>
      </c>
      <c r="K1226" s="9">
        <f>SUM(K1208:K1225)+K1191</f>
        <v>0</v>
      </c>
    </row>
    <row r="1227" spans="1:11" ht="15" customHeight="1" x14ac:dyDescent="0.25">
      <c r="A1227" s="300"/>
    </row>
    <row r="1228" spans="1:11" ht="15" customHeight="1" x14ac:dyDescent="0.25">
      <c r="A1228" s="332" t="s">
        <v>100</v>
      </c>
      <c r="B1228" s="332"/>
      <c r="C1228" s="332"/>
      <c r="D1228" s="332"/>
      <c r="E1228" s="332"/>
      <c r="F1228" s="332"/>
      <c r="G1228" s="332"/>
      <c r="H1228" s="332"/>
      <c r="I1228" s="332"/>
      <c r="J1228" s="332"/>
      <c r="K1228" s="332"/>
    </row>
    <row r="1229" spans="1:11" ht="15" customHeight="1" x14ac:dyDescent="0.25">
      <c r="A1229" s="51"/>
    </row>
    <row r="1230" spans="1:11" ht="15" customHeight="1" x14ac:dyDescent="0.25">
      <c r="A1230" s="298" t="s">
        <v>101</v>
      </c>
    </row>
    <row r="1231" spans="1:11" ht="15" customHeight="1" x14ac:dyDescent="0.25">
      <c r="C1231" s="298" t="s">
        <v>102</v>
      </c>
      <c r="E1231" s="298" t="s">
        <v>103</v>
      </c>
    </row>
    <row r="1234" spans="1:11" ht="15.75" customHeight="1" x14ac:dyDescent="0.25">
      <c r="A1234" s="348" t="s">
        <v>85</v>
      </c>
      <c r="B1234" s="348"/>
      <c r="C1234" s="348"/>
      <c r="D1234" s="348"/>
      <c r="E1234" s="348"/>
      <c r="F1234" s="348"/>
      <c r="G1234" s="348"/>
      <c r="H1234" s="348"/>
      <c r="I1234" s="348"/>
      <c r="J1234" s="348"/>
      <c r="K1234" s="348"/>
    </row>
    <row r="1235" spans="1:11" ht="15" customHeight="1" x14ac:dyDescent="0.25">
      <c r="A1235" s="70"/>
      <c r="B1235" s="70"/>
      <c r="C1235" s="70"/>
      <c r="D1235" s="70"/>
      <c r="E1235" s="70"/>
      <c r="F1235" s="78">
        <f>'proje ve personel bilgileri'!$B$5</f>
        <v>0</v>
      </c>
      <c r="G1235" s="72">
        <f>IF('proje ve personel bilgileri'!$B$6=1,"/ Mart ayına aittir.",(IF('proje ve personel bilgileri'!$B$6=2,"/ Eylül ayına aittir.",0)))</f>
        <v>0</v>
      </c>
      <c r="H1235" s="70"/>
      <c r="I1235" s="70"/>
      <c r="J1235" s="70"/>
      <c r="K1235" s="70"/>
    </row>
    <row r="1236" spans="1:11" ht="18.75" customHeight="1" x14ac:dyDescent="0.25">
      <c r="K1236" s="4" t="s">
        <v>86</v>
      </c>
    </row>
    <row r="1237" spans="1:11" ht="15.75" customHeight="1" x14ac:dyDescent="0.25">
      <c r="A1237" s="349" t="s">
        <v>2</v>
      </c>
      <c r="B1237" s="350"/>
      <c r="C1237" s="351">
        <f>'proje ve personel bilgileri'!$B$2</f>
        <v>0</v>
      </c>
      <c r="D1237" s="352"/>
      <c r="E1237" s="352"/>
      <c r="F1237" s="352"/>
      <c r="G1237" s="352"/>
      <c r="H1237" s="352"/>
      <c r="I1237" s="352"/>
      <c r="J1237" s="352"/>
      <c r="K1237" s="353"/>
    </row>
    <row r="1238" spans="1:11" ht="15.75" customHeight="1" x14ac:dyDescent="0.25">
      <c r="A1238" s="354" t="s">
        <v>4</v>
      </c>
      <c r="B1238" s="355"/>
      <c r="C1238" s="356">
        <f>'proje ve personel bilgileri'!$B$3</f>
        <v>0</v>
      </c>
      <c r="D1238" s="357"/>
      <c r="E1238" s="357"/>
      <c r="F1238" s="357"/>
      <c r="G1238" s="357"/>
      <c r="H1238" s="357"/>
      <c r="I1238" s="357"/>
      <c r="J1238" s="357"/>
      <c r="K1238" s="358"/>
    </row>
    <row r="1239" spans="1:11" ht="15" customHeight="1" x14ac:dyDescent="0.25">
      <c r="A1239" s="343" t="s">
        <v>87</v>
      </c>
      <c r="B1239" s="343" t="s">
        <v>15</v>
      </c>
      <c r="C1239" s="343" t="s">
        <v>88</v>
      </c>
      <c r="D1239" s="344" t="s">
        <v>89</v>
      </c>
      <c r="E1239" s="346"/>
      <c r="F1239" s="347"/>
      <c r="G1239" s="343" t="s">
        <v>90</v>
      </c>
      <c r="H1239" s="333" t="s">
        <v>91</v>
      </c>
      <c r="I1239" s="333" t="s">
        <v>92</v>
      </c>
      <c r="J1239" s="333" t="s">
        <v>93</v>
      </c>
      <c r="K1239" s="336" t="s">
        <v>94</v>
      </c>
    </row>
    <row r="1240" spans="1:11" ht="15.75" customHeight="1" x14ac:dyDescent="0.25">
      <c r="A1240" s="338"/>
      <c r="B1240" s="338"/>
      <c r="C1240" s="338"/>
      <c r="D1240" s="345"/>
      <c r="E1240" s="339" t="s">
        <v>95</v>
      </c>
      <c r="F1240" s="340"/>
      <c r="G1240" s="338"/>
      <c r="H1240" s="334"/>
      <c r="I1240" s="334"/>
      <c r="J1240" s="334"/>
      <c r="K1240" s="337"/>
    </row>
    <row r="1241" spans="1:11" ht="60.75" customHeight="1" x14ac:dyDescent="0.25">
      <c r="A1241" s="338"/>
      <c r="B1241" s="338"/>
      <c r="C1241" s="338"/>
      <c r="D1241" s="345"/>
      <c r="E1241" s="5" t="s">
        <v>107</v>
      </c>
      <c r="F1241" s="5" t="s">
        <v>97</v>
      </c>
      <c r="G1241" s="338"/>
      <c r="H1241" s="334"/>
      <c r="I1241" s="335"/>
      <c r="J1241" s="335"/>
      <c r="K1241" s="338"/>
    </row>
    <row r="1242" spans="1:11" ht="15.75" customHeight="1" x14ac:dyDescent="0.25">
      <c r="A1242" s="338"/>
      <c r="B1242" s="338"/>
      <c r="C1242" s="338"/>
      <c r="D1242" s="345"/>
      <c r="E1242" s="6" t="s">
        <v>98</v>
      </c>
      <c r="F1242" s="6" t="s">
        <v>98</v>
      </c>
      <c r="G1242" s="294" t="s">
        <v>98</v>
      </c>
      <c r="H1242" s="294" t="s">
        <v>98</v>
      </c>
      <c r="I1242" s="297" t="s">
        <v>98</v>
      </c>
      <c r="J1242" s="6" t="s">
        <v>98</v>
      </c>
      <c r="K1242" s="338"/>
    </row>
    <row r="1243" spans="1:11" ht="15.75" customHeight="1" x14ac:dyDescent="0.25">
      <c r="A1243" s="1">
        <v>649</v>
      </c>
      <c r="B1243" s="101" t="str">
        <f>IF('proje ve personel bilgileri'!A662&lt;&gt;0,('proje ve personel bilgileri'!A662)," ")</f>
        <v xml:space="preserve"> </v>
      </c>
      <c r="C1243" s="102"/>
      <c r="D1243" s="103"/>
      <c r="E1243" s="103"/>
      <c r="F1243" s="103"/>
      <c r="G1243" s="103"/>
      <c r="H1243" s="103"/>
      <c r="I1243" s="103"/>
      <c r="J1243" s="103"/>
      <c r="K1243" s="104">
        <f t="shared" ref="K1243:K1260" si="72">IF(D1243&lt;&gt;0,SUM(D1243+E1243+F1243+G1243-H1243-I1243-J1243),0)</f>
        <v>0</v>
      </c>
    </row>
    <row r="1244" spans="1:11" ht="15.75" customHeight="1" x14ac:dyDescent="0.25">
      <c r="A1244" s="2">
        <v>650</v>
      </c>
      <c r="B1244" s="101" t="str">
        <f>IF('proje ve personel bilgileri'!A663&lt;&gt;0,('proje ve personel bilgileri'!A663)," ")</f>
        <v xml:space="preserve"> </v>
      </c>
      <c r="C1244" s="105"/>
      <c r="D1244" s="296"/>
      <c r="E1244" s="296"/>
      <c r="F1244" s="296"/>
      <c r="G1244" s="296"/>
      <c r="H1244" s="296"/>
      <c r="I1244" s="296"/>
      <c r="J1244" s="296"/>
      <c r="K1244" s="104">
        <f t="shared" si="72"/>
        <v>0</v>
      </c>
    </row>
    <row r="1245" spans="1:11" ht="15.75" customHeight="1" x14ac:dyDescent="0.25">
      <c r="A1245" s="1">
        <v>651</v>
      </c>
      <c r="B1245" s="101" t="str">
        <f>IF('proje ve personel bilgileri'!A664&lt;&gt;0,('proje ve personel bilgileri'!A664)," ")</f>
        <v xml:space="preserve"> </v>
      </c>
      <c r="C1245" s="105"/>
      <c r="D1245" s="296"/>
      <c r="E1245" s="296"/>
      <c r="F1245" s="296"/>
      <c r="G1245" s="296"/>
      <c r="H1245" s="296"/>
      <c r="I1245" s="296"/>
      <c r="J1245" s="296"/>
      <c r="K1245" s="104">
        <f t="shared" si="72"/>
        <v>0</v>
      </c>
    </row>
    <row r="1246" spans="1:11" ht="15.75" customHeight="1" x14ac:dyDescent="0.25">
      <c r="A1246" s="2">
        <v>652</v>
      </c>
      <c r="B1246" s="101" t="str">
        <f>IF('proje ve personel bilgileri'!A665&lt;&gt;0,('proje ve personel bilgileri'!A665)," ")</f>
        <v xml:space="preserve"> </v>
      </c>
      <c r="C1246" s="105"/>
      <c r="D1246" s="296"/>
      <c r="E1246" s="296"/>
      <c r="F1246" s="296"/>
      <c r="G1246" s="296"/>
      <c r="H1246" s="296"/>
      <c r="I1246" s="296"/>
      <c r="J1246" s="296"/>
      <c r="K1246" s="104">
        <f t="shared" si="72"/>
        <v>0</v>
      </c>
    </row>
    <row r="1247" spans="1:11" ht="15.75" customHeight="1" x14ac:dyDescent="0.25">
      <c r="A1247" s="1">
        <v>653</v>
      </c>
      <c r="B1247" s="101" t="str">
        <f>IF('proje ve personel bilgileri'!A666&lt;&gt;0,('proje ve personel bilgileri'!A666)," ")</f>
        <v xml:space="preserve"> </v>
      </c>
      <c r="C1247" s="105"/>
      <c r="D1247" s="296"/>
      <c r="E1247" s="296"/>
      <c r="F1247" s="296"/>
      <c r="G1247" s="296"/>
      <c r="H1247" s="296"/>
      <c r="I1247" s="296"/>
      <c r="J1247" s="296"/>
      <c r="K1247" s="104">
        <f t="shared" si="72"/>
        <v>0</v>
      </c>
    </row>
    <row r="1248" spans="1:11" ht="15.75" customHeight="1" x14ac:dyDescent="0.25">
      <c r="A1248" s="2">
        <v>654</v>
      </c>
      <c r="B1248" s="101" t="str">
        <f>IF('proje ve personel bilgileri'!A667&lt;&gt;0,('proje ve personel bilgileri'!A667)," ")</f>
        <v xml:space="preserve"> </v>
      </c>
      <c r="C1248" s="105"/>
      <c r="D1248" s="296"/>
      <c r="E1248" s="296"/>
      <c r="F1248" s="296"/>
      <c r="G1248" s="296"/>
      <c r="H1248" s="296"/>
      <c r="I1248" s="296"/>
      <c r="J1248" s="296"/>
      <c r="K1248" s="104">
        <f t="shared" si="72"/>
        <v>0</v>
      </c>
    </row>
    <row r="1249" spans="1:11" ht="15.75" customHeight="1" x14ac:dyDescent="0.25">
      <c r="A1249" s="1">
        <v>655</v>
      </c>
      <c r="B1249" s="101" t="str">
        <f>IF('proje ve personel bilgileri'!A668&lt;&gt;0,('proje ve personel bilgileri'!A668)," ")</f>
        <v xml:space="preserve"> </v>
      </c>
      <c r="C1249" s="105"/>
      <c r="D1249" s="296"/>
      <c r="E1249" s="296"/>
      <c r="F1249" s="296"/>
      <c r="G1249" s="296"/>
      <c r="H1249" s="296"/>
      <c r="I1249" s="296"/>
      <c r="J1249" s="296"/>
      <c r="K1249" s="104">
        <f t="shared" si="72"/>
        <v>0</v>
      </c>
    </row>
    <row r="1250" spans="1:11" ht="15.75" customHeight="1" x14ac:dyDescent="0.25">
      <c r="A1250" s="2">
        <v>656</v>
      </c>
      <c r="B1250" s="101" t="str">
        <f>IF('proje ve personel bilgileri'!A669&lt;&gt;0,('proje ve personel bilgileri'!A669)," ")</f>
        <v xml:space="preserve"> </v>
      </c>
      <c r="C1250" s="105"/>
      <c r="D1250" s="296"/>
      <c r="E1250" s="296"/>
      <c r="F1250" s="296"/>
      <c r="G1250" s="296"/>
      <c r="H1250" s="296"/>
      <c r="I1250" s="296"/>
      <c r="J1250" s="296"/>
      <c r="K1250" s="104">
        <f t="shared" si="72"/>
        <v>0</v>
      </c>
    </row>
    <row r="1251" spans="1:11" ht="15.75" customHeight="1" x14ac:dyDescent="0.25">
      <c r="A1251" s="1">
        <v>657</v>
      </c>
      <c r="B1251" s="101" t="str">
        <f>IF('proje ve personel bilgileri'!A670&lt;&gt;0,('proje ve personel bilgileri'!A670)," ")</f>
        <v xml:space="preserve"> </v>
      </c>
      <c r="C1251" s="105"/>
      <c r="D1251" s="296"/>
      <c r="E1251" s="296"/>
      <c r="F1251" s="296"/>
      <c r="G1251" s="296"/>
      <c r="H1251" s="296"/>
      <c r="I1251" s="296"/>
      <c r="J1251" s="296"/>
      <c r="K1251" s="104">
        <f t="shared" si="72"/>
        <v>0</v>
      </c>
    </row>
    <row r="1252" spans="1:11" ht="15.75" customHeight="1" x14ac:dyDescent="0.25">
      <c r="A1252" s="2">
        <v>658</v>
      </c>
      <c r="B1252" s="101" t="str">
        <f>IF('proje ve personel bilgileri'!A671&lt;&gt;0,('proje ve personel bilgileri'!A671)," ")</f>
        <v xml:space="preserve"> </v>
      </c>
      <c r="C1252" s="105"/>
      <c r="D1252" s="296"/>
      <c r="E1252" s="296"/>
      <c r="F1252" s="296"/>
      <c r="G1252" s="296"/>
      <c r="H1252" s="296"/>
      <c r="I1252" s="296"/>
      <c r="J1252" s="296"/>
      <c r="K1252" s="104">
        <f t="shared" si="72"/>
        <v>0</v>
      </c>
    </row>
    <row r="1253" spans="1:11" ht="15.75" customHeight="1" x14ac:dyDescent="0.25">
      <c r="A1253" s="1">
        <v>659</v>
      </c>
      <c r="B1253" s="101" t="str">
        <f>IF('proje ve personel bilgileri'!A672&lt;&gt;0,('proje ve personel bilgileri'!A672)," ")</f>
        <v xml:space="preserve"> </v>
      </c>
      <c r="C1253" s="105"/>
      <c r="D1253" s="296"/>
      <c r="E1253" s="296"/>
      <c r="F1253" s="296"/>
      <c r="G1253" s="296"/>
      <c r="H1253" s="296"/>
      <c r="I1253" s="296"/>
      <c r="J1253" s="296"/>
      <c r="K1253" s="104">
        <f t="shared" si="72"/>
        <v>0</v>
      </c>
    </row>
    <row r="1254" spans="1:11" ht="15.75" customHeight="1" x14ac:dyDescent="0.25">
      <c r="A1254" s="2">
        <v>660</v>
      </c>
      <c r="B1254" s="101" t="str">
        <f>IF('proje ve personel bilgileri'!A673&lt;&gt;0,('proje ve personel bilgileri'!A673)," ")</f>
        <v xml:space="preserve"> </v>
      </c>
      <c r="C1254" s="105"/>
      <c r="D1254" s="296"/>
      <c r="E1254" s="296"/>
      <c r="F1254" s="296"/>
      <c r="G1254" s="296"/>
      <c r="H1254" s="296"/>
      <c r="I1254" s="296"/>
      <c r="J1254" s="296"/>
      <c r="K1254" s="104">
        <f t="shared" si="72"/>
        <v>0</v>
      </c>
    </row>
    <row r="1255" spans="1:11" ht="15.75" customHeight="1" x14ac:dyDescent="0.25">
      <c r="A1255" s="1">
        <v>661</v>
      </c>
      <c r="B1255" s="101" t="str">
        <f>IF('proje ve personel bilgileri'!A674&lt;&gt;0,('proje ve personel bilgileri'!A674)," ")</f>
        <v xml:space="preserve"> </v>
      </c>
      <c r="C1255" s="105"/>
      <c r="D1255" s="296"/>
      <c r="E1255" s="296"/>
      <c r="F1255" s="296"/>
      <c r="G1255" s="296"/>
      <c r="H1255" s="296"/>
      <c r="I1255" s="296"/>
      <c r="J1255" s="296"/>
      <c r="K1255" s="104">
        <f t="shared" si="72"/>
        <v>0</v>
      </c>
    </row>
    <row r="1256" spans="1:11" ht="15.75" customHeight="1" x14ac:dyDescent="0.25">
      <c r="A1256" s="2">
        <v>662</v>
      </c>
      <c r="B1256" s="101" t="str">
        <f>IF('proje ve personel bilgileri'!A675&lt;&gt;0,('proje ve personel bilgileri'!A675)," ")</f>
        <v xml:space="preserve"> </v>
      </c>
      <c r="C1256" s="105"/>
      <c r="D1256" s="296"/>
      <c r="E1256" s="296"/>
      <c r="F1256" s="296"/>
      <c r="G1256" s="296"/>
      <c r="H1256" s="296"/>
      <c r="I1256" s="296"/>
      <c r="J1256" s="296"/>
      <c r="K1256" s="104">
        <f t="shared" si="72"/>
        <v>0</v>
      </c>
    </row>
    <row r="1257" spans="1:11" ht="15.75" customHeight="1" x14ac:dyDescent="0.25">
      <c r="A1257" s="1">
        <v>663</v>
      </c>
      <c r="B1257" s="101" t="str">
        <f>IF('proje ve personel bilgileri'!A676&lt;&gt;0,('proje ve personel bilgileri'!A676)," ")</f>
        <v xml:space="preserve"> </v>
      </c>
      <c r="C1257" s="105"/>
      <c r="D1257" s="296"/>
      <c r="E1257" s="296"/>
      <c r="F1257" s="296"/>
      <c r="G1257" s="296"/>
      <c r="H1257" s="296"/>
      <c r="I1257" s="296"/>
      <c r="J1257" s="296"/>
      <c r="K1257" s="104">
        <f t="shared" si="72"/>
        <v>0</v>
      </c>
    </row>
    <row r="1258" spans="1:11" ht="15.75" customHeight="1" x14ac:dyDescent="0.25">
      <c r="A1258" s="2">
        <v>664</v>
      </c>
      <c r="B1258" s="101" t="str">
        <f>IF('proje ve personel bilgileri'!A677&lt;&gt;0,('proje ve personel bilgileri'!A677)," ")</f>
        <v xml:space="preserve"> </v>
      </c>
      <c r="C1258" s="105"/>
      <c r="D1258" s="296"/>
      <c r="E1258" s="296"/>
      <c r="F1258" s="296"/>
      <c r="G1258" s="296"/>
      <c r="H1258" s="296"/>
      <c r="I1258" s="296"/>
      <c r="J1258" s="296"/>
      <c r="K1258" s="104">
        <f t="shared" si="72"/>
        <v>0</v>
      </c>
    </row>
    <row r="1259" spans="1:11" ht="15.75" customHeight="1" x14ac:dyDescent="0.25">
      <c r="A1259" s="1">
        <v>665</v>
      </c>
      <c r="B1259" s="101" t="str">
        <f>IF('proje ve personel bilgileri'!A678&lt;&gt;0,('proje ve personel bilgileri'!A678)," ")</f>
        <v xml:space="preserve"> </v>
      </c>
      <c r="C1259" s="105"/>
      <c r="D1259" s="296"/>
      <c r="E1259" s="296"/>
      <c r="F1259" s="296"/>
      <c r="G1259" s="296"/>
      <c r="H1259" s="296"/>
      <c r="I1259" s="296"/>
      <c r="J1259" s="296"/>
      <c r="K1259" s="104">
        <f t="shared" si="72"/>
        <v>0</v>
      </c>
    </row>
    <row r="1260" spans="1:11" ht="15" customHeight="1" x14ac:dyDescent="0.25">
      <c r="A1260" s="2">
        <v>666</v>
      </c>
      <c r="B1260" s="101" t="str">
        <f>IF('proje ve personel bilgileri'!A679&lt;&gt;0,('proje ve personel bilgileri'!A679)," ")</f>
        <v xml:space="preserve"> </v>
      </c>
      <c r="C1260" s="105"/>
      <c r="D1260" s="296"/>
      <c r="E1260" s="296"/>
      <c r="F1260" s="296"/>
      <c r="G1260" s="296"/>
      <c r="H1260" s="296"/>
      <c r="I1260" s="296"/>
      <c r="J1260" s="296"/>
      <c r="K1260" s="104">
        <f t="shared" si="72"/>
        <v>0</v>
      </c>
    </row>
    <row r="1261" spans="1:11" ht="15.75" customHeight="1" x14ac:dyDescent="0.25">
      <c r="A1261" s="341" t="s">
        <v>99</v>
      </c>
      <c r="B1261" s="342"/>
      <c r="C1261" s="7" t="str">
        <f t="shared" ref="C1261:J1261" si="73">IF($K$28&lt;&gt;0,SUM(C1243:C1260)," ")</f>
        <v xml:space="preserve"> </v>
      </c>
      <c r="D1261" s="8" t="str">
        <f t="shared" si="73"/>
        <v xml:space="preserve"> </v>
      </c>
      <c r="E1261" s="8" t="str">
        <f t="shared" si="73"/>
        <v xml:space="preserve"> </v>
      </c>
      <c r="F1261" s="8" t="str">
        <f t="shared" si="73"/>
        <v xml:space="preserve"> </v>
      </c>
      <c r="G1261" s="8" t="str">
        <f t="shared" si="73"/>
        <v xml:space="preserve"> </v>
      </c>
      <c r="H1261" s="8" t="str">
        <f t="shared" si="73"/>
        <v xml:space="preserve"> </v>
      </c>
      <c r="I1261" s="8" t="str">
        <f t="shared" si="73"/>
        <v xml:space="preserve"> </v>
      </c>
      <c r="J1261" s="8" t="str">
        <f t="shared" si="73"/>
        <v xml:space="preserve"> </v>
      </c>
      <c r="K1261" s="9">
        <f>SUM(K1243:K1260)+K1226</f>
        <v>0</v>
      </c>
    </row>
    <row r="1262" spans="1:11" ht="15" customHeight="1" x14ac:dyDescent="0.25">
      <c r="A1262" s="300"/>
    </row>
    <row r="1263" spans="1:11" ht="15" customHeight="1" x14ac:dyDescent="0.25">
      <c r="A1263" s="332" t="s">
        <v>100</v>
      </c>
      <c r="B1263" s="332"/>
      <c r="C1263" s="332"/>
      <c r="D1263" s="332"/>
      <c r="E1263" s="332"/>
      <c r="F1263" s="332"/>
      <c r="G1263" s="332"/>
      <c r="H1263" s="332"/>
      <c r="I1263" s="332"/>
      <c r="J1263" s="332"/>
      <c r="K1263" s="332"/>
    </row>
    <row r="1264" spans="1:11" ht="15" customHeight="1" x14ac:dyDescent="0.25">
      <c r="A1264" s="51"/>
    </row>
    <row r="1265" spans="1:11" ht="15" customHeight="1" x14ac:dyDescent="0.25">
      <c r="A1265" s="298" t="s">
        <v>101</v>
      </c>
    </row>
    <row r="1266" spans="1:11" ht="15" customHeight="1" x14ac:dyDescent="0.25">
      <c r="C1266" s="298" t="s">
        <v>102</v>
      </c>
      <c r="E1266" s="298" t="s">
        <v>103</v>
      </c>
    </row>
    <row r="1270" spans="1:11" ht="15.75" customHeight="1" x14ac:dyDescent="0.25">
      <c r="A1270" s="348" t="s">
        <v>85</v>
      </c>
      <c r="B1270" s="348"/>
      <c r="C1270" s="348"/>
      <c r="D1270" s="348"/>
      <c r="E1270" s="348"/>
      <c r="F1270" s="348"/>
      <c r="G1270" s="348"/>
      <c r="H1270" s="348"/>
      <c r="I1270" s="348"/>
      <c r="J1270" s="348"/>
      <c r="K1270" s="348"/>
    </row>
    <row r="1271" spans="1:11" ht="15" customHeight="1" x14ac:dyDescent="0.25">
      <c r="A1271" s="70"/>
      <c r="B1271" s="70"/>
      <c r="C1271" s="70"/>
      <c r="D1271" s="70"/>
      <c r="E1271" s="70"/>
      <c r="F1271" s="78">
        <f>'proje ve personel bilgileri'!$B$5</f>
        <v>0</v>
      </c>
      <c r="G1271" s="72">
        <f>IF('proje ve personel bilgileri'!$B$6=1,"/ Mart ayına aittir.",(IF('proje ve personel bilgileri'!$B$6=2,"/ Eylül ayına aittir.",0)))</f>
        <v>0</v>
      </c>
      <c r="H1271" s="70"/>
      <c r="I1271" s="70"/>
      <c r="J1271" s="70"/>
      <c r="K1271" s="70"/>
    </row>
    <row r="1272" spans="1:11" ht="18.75" customHeight="1" x14ac:dyDescent="0.25">
      <c r="K1272" s="4" t="s">
        <v>86</v>
      </c>
    </row>
    <row r="1273" spans="1:11" ht="15.75" customHeight="1" x14ac:dyDescent="0.25">
      <c r="A1273" s="349" t="s">
        <v>2</v>
      </c>
      <c r="B1273" s="350"/>
      <c r="C1273" s="351">
        <f>'proje ve personel bilgileri'!$B$2</f>
        <v>0</v>
      </c>
      <c r="D1273" s="352"/>
      <c r="E1273" s="352"/>
      <c r="F1273" s="352"/>
      <c r="G1273" s="352"/>
      <c r="H1273" s="352"/>
      <c r="I1273" s="352"/>
      <c r="J1273" s="352"/>
      <c r="K1273" s="353"/>
    </row>
    <row r="1274" spans="1:11" ht="15.75" customHeight="1" x14ac:dyDescent="0.25">
      <c r="A1274" s="354" t="s">
        <v>4</v>
      </c>
      <c r="B1274" s="355"/>
      <c r="C1274" s="356">
        <f>'proje ve personel bilgileri'!$B$3</f>
        <v>0</v>
      </c>
      <c r="D1274" s="357"/>
      <c r="E1274" s="357"/>
      <c r="F1274" s="357"/>
      <c r="G1274" s="357"/>
      <c r="H1274" s="357"/>
      <c r="I1274" s="357"/>
      <c r="J1274" s="357"/>
      <c r="K1274" s="358"/>
    </row>
    <row r="1275" spans="1:11" ht="15" customHeight="1" x14ac:dyDescent="0.25">
      <c r="A1275" s="343" t="s">
        <v>87</v>
      </c>
      <c r="B1275" s="343" t="s">
        <v>15</v>
      </c>
      <c r="C1275" s="343" t="s">
        <v>88</v>
      </c>
      <c r="D1275" s="344" t="s">
        <v>89</v>
      </c>
      <c r="E1275" s="346"/>
      <c r="F1275" s="347"/>
      <c r="G1275" s="343" t="s">
        <v>90</v>
      </c>
      <c r="H1275" s="333" t="s">
        <v>91</v>
      </c>
      <c r="I1275" s="333" t="s">
        <v>92</v>
      </c>
      <c r="J1275" s="333" t="s">
        <v>93</v>
      </c>
      <c r="K1275" s="336" t="s">
        <v>94</v>
      </c>
    </row>
    <row r="1276" spans="1:11" ht="15.75" customHeight="1" x14ac:dyDescent="0.25">
      <c r="A1276" s="338"/>
      <c r="B1276" s="338"/>
      <c r="C1276" s="338"/>
      <c r="D1276" s="345"/>
      <c r="E1276" s="339" t="s">
        <v>95</v>
      </c>
      <c r="F1276" s="340"/>
      <c r="G1276" s="338"/>
      <c r="H1276" s="334"/>
      <c r="I1276" s="334"/>
      <c r="J1276" s="334"/>
      <c r="K1276" s="337"/>
    </row>
    <row r="1277" spans="1:11" ht="60.75" customHeight="1" x14ac:dyDescent="0.25">
      <c r="A1277" s="338"/>
      <c r="B1277" s="338"/>
      <c r="C1277" s="338"/>
      <c r="D1277" s="345"/>
      <c r="E1277" s="5" t="s">
        <v>107</v>
      </c>
      <c r="F1277" s="5" t="s">
        <v>97</v>
      </c>
      <c r="G1277" s="338"/>
      <c r="H1277" s="334"/>
      <c r="I1277" s="335"/>
      <c r="J1277" s="335"/>
      <c r="K1277" s="338"/>
    </row>
    <row r="1278" spans="1:11" ht="15.75" customHeight="1" x14ac:dyDescent="0.25">
      <c r="A1278" s="338"/>
      <c r="B1278" s="338"/>
      <c r="C1278" s="338"/>
      <c r="D1278" s="345"/>
      <c r="E1278" s="6" t="s">
        <v>98</v>
      </c>
      <c r="F1278" s="6" t="s">
        <v>98</v>
      </c>
      <c r="G1278" s="294" t="s">
        <v>98</v>
      </c>
      <c r="H1278" s="294" t="s">
        <v>98</v>
      </c>
      <c r="I1278" s="297" t="s">
        <v>98</v>
      </c>
      <c r="J1278" s="6" t="s">
        <v>98</v>
      </c>
      <c r="K1278" s="338"/>
    </row>
    <row r="1279" spans="1:11" ht="15.75" customHeight="1" x14ac:dyDescent="0.25">
      <c r="A1279" s="1">
        <v>667</v>
      </c>
      <c r="B1279" s="101" t="str">
        <f>IF('proje ve personel bilgileri'!A680&lt;&gt;0,('proje ve personel bilgileri'!A680)," ")</f>
        <v xml:space="preserve"> </v>
      </c>
      <c r="C1279" s="102"/>
      <c r="D1279" s="103"/>
      <c r="E1279" s="103"/>
      <c r="F1279" s="103"/>
      <c r="G1279" s="103"/>
      <c r="H1279" s="103"/>
      <c r="I1279" s="103"/>
      <c r="J1279" s="103"/>
      <c r="K1279" s="104">
        <f t="shared" ref="K1279:K1296" si="74">IF(D1279&lt;&gt;0,SUM(D1279+E1279+F1279+G1279-H1279-I1279-J1279),0)</f>
        <v>0</v>
      </c>
    </row>
    <row r="1280" spans="1:11" ht="15.75" customHeight="1" x14ac:dyDescent="0.25">
      <c r="A1280" s="2">
        <v>668</v>
      </c>
      <c r="B1280" s="101" t="str">
        <f>IF('proje ve personel bilgileri'!A681&lt;&gt;0,('proje ve personel bilgileri'!A681)," ")</f>
        <v xml:space="preserve"> </v>
      </c>
      <c r="C1280" s="105"/>
      <c r="D1280" s="296"/>
      <c r="E1280" s="296"/>
      <c r="F1280" s="296"/>
      <c r="G1280" s="296"/>
      <c r="H1280" s="296"/>
      <c r="I1280" s="296"/>
      <c r="J1280" s="296"/>
      <c r="K1280" s="104">
        <f t="shared" si="74"/>
        <v>0</v>
      </c>
    </row>
    <row r="1281" spans="1:11" ht="15.75" customHeight="1" x14ac:dyDescent="0.25">
      <c r="A1281" s="1">
        <v>669</v>
      </c>
      <c r="B1281" s="101" t="str">
        <f>IF('proje ve personel bilgileri'!A682&lt;&gt;0,('proje ve personel bilgileri'!A682)," ")</f>
        <v xml:space="preserve"> </v>
      </c>
      <c r="C1281" s="105"/>
      <c r="D1281" s="296"/>
      <c r="E1281" s="296"/>
      <c r="F1281" s="296"/>
      <c r="G1281" s="296"/>
      <c r="H1281" s="296"/>
      <c r="I1281" s="296"/>
      <c r="J1281" s="296"/>
      <c r="K1281" s="104">
        <f t="shared" si="74"/>
        <v>0</v>
      </c>
    </row>
    <row r="1282" spans="1:11" ht="15.75" customHeight="1" x14ac:dyDescent="0.25">
      <c r="A1282" s="2">
        <v>670</v>
      </c>
      <c r="B1282" s="101" t="str">
        <f>IF('proje ve personel bilgileri'!A683&lt;&gt;0,('proje ve personel bilgileri'!A683)," ")</f>
        <v xml:space="preserve"> </v>
      </c>
      <c r="C1282" s="105"/>
      <c r="D1282" s="296"/>
      <c r="E1282" s="296"/>
      <c r="F1282" s="296"/>
      <c r="G1282" s="296"/>
      <c r="H1282" s="296"/>
      <c r="I1282" s="296"/>
      <c r="J1282" s="296"/>
      <c r="K1282" s="104">
        <f t="shared" si="74"/>
        <v>0</v>
      </c>
    </row>
    <row r="1283" spans="1:11" ht="15.75" customHeight="1" x14ac:dyDescent="0.25">
      <c r="A1283" s="1">
        <v>671</v>
      </c>
      <c r="B1283" s="101" t="str">
        <f>IF('proje ve personel bilgileri'!A684&lt;&gt;0,('proje ve personel bilgileri'!A684)," ")</f>
        <v xml:space="preserve"> </v>
      </c>
      <c r="C1283" s="105"/>
      <c r="D1283" s="296"/>
      <c r="E1283" s="296"/>
      <c r="F1283" s="296"/>
      <c r="G1283" s="296"/>
      <c r="H1283" s="296"/>
      <c r="I1283" s="296"/>
      <c r="J1283" s="296"/>
      <c r="K1283" s="104">
        <f t="shared" si="74"/>
        <v>0</v>
      </c>
    </row>
    <row r="1284" spans="1:11" ht="15.75" customHeight="1" x14ac:dyDescent="0.25">
      <c r="A1284" s="2">
        <v>672</v>
      </c>
      <c r="B1284" s="101" t="str">
        <f>IF('proje ve personel bilgileri'!A685&lt;&gt;0,('proje ve personel bilgileri'!A685)," ")</f>
        <v xml:space="preserve"> </v>
      </c>
      <c r="C1284" s="105"/>
      <c r="D1284" s="296"/>
      <c r="E1284" s="296"/>
      <c r="F1284" s="296"/>
      <c r="G1284" s="296"/>
      <c r="H1284" s="296"/>
      <c r="I1284" s="296"/>
      <c r="J1284" s="296"/>
      <c r="K1284" s="104">
        <f t="shared" si="74"/>
        <v>0</v>
      </c>
    </row>
    <row r="1285" spans="1:11" ht="15.75" customHeight="1" x14ac:dyDescent="0.25">
      <c r="A1285" s="1">
        <v>673</v>
      </c>
      <c r="B1285" s="101" t="str">
        <f>IF('proje ve personel bilgileri'!A686&lt;&gt;0,('proje ve personel bilgileri'!A686)," ")</f>
        <v xml:space="preserve"> </v>
      </c>
      <c r="C1285" s="105"/>
      <c r="D1285" s="296"/>
      <c r="E1285" s="296"/>
      <c r="F1285" s="296"/>
      <c r="G1285" s="296"/>
      <c r="H1285" s="296"/>
      <c r="I1285" s="296"/>
      <c r="J1285" s="296"/>
      <c r="K1285" s="104">
        <f t="shared" si="74"/>
        <v>0</v>
      </c>
    </row>
    <row r="1286" spans="1:11" ht="15.75" customHeight="1" x14ac:dyDescent="0.25">
      <c r="A1286" s="2">
        <v>674</v>
      </c>
      <c r="B1286" s="101" t="str">
        <f>IF('proje ve personel bilgileri'!A687&lt;&gt;0,('proje ve personel bilgileri'!A687)," ")</f>
        <v xml:space="preserve"> </v>
      </c>
      <c r="C1286" s="105"/>
      <c r="D1286" s="296"/>
      <c r="E1286" s="296"/>
      <c r="F1286" s="296"/>
      <c r="G1286" s="296"/>
      <c r="H1286" s="296"/>
      <c r="I1286" s="296"/>
      <c r="J1286" s="296"/>
      <c r="K1286" s="104">
        <f t="shared" si="74"/>
        <v>0</v>
      </c>
    </row>
    <row r="1287" spans="1:11" ht="15.75" customHeight="1" x14ac:dyDescent="0.25">
      <c r="A1287" s="1">
        <v>675</v>
      </c>
      <c r="B1287" s="101" t="str">
        <f>IF('proje ve personel bilgileri'!A688&lt;&gt;0,('proje ve personel bilgileri'!A688)," ")</f>
        <v xml:space="preserve"> </v>
      </c>
      <c r="C1287" s="105"/>
      <c r="D1287" s="296"/>
      <c r="E1287" s="296"/>
      <c r="F1287" s="296"/>
      <c r="G1287" s="296"/>
      <c r="H1287" s="296"/>
      <c r="I1287" s="296"/>
      <c r="J1287" s="296"/>
      <c r="K1287" s="104">
        <f t="shared" si="74"/>
        <v>0</v>
      </c>
    </row>
    <row r="1288" spans="1:11" ht="15.75" customHeight="1" x14ac:dyDescent="0.25">
      <c r="A1288" s="2">
        <v>676</v>
      </c>
      <c r="B1288" s="101" t="str">
        <f>IF('proje ve personel bilgileri'!A689&lt;&gt;0,('proje ve personel bilgileri'!A689)," ")</f>
        <v xml:space="preserve"> </v>
      </c>
      <c r="C1288" s="105"/>
      <c r="D1288" s="296"/>
      <c r="E1288" s="296"/>
      <c r="F1288" s="296"/>
      <c r="G1288" s="296"/>
      <c r="H1288" s="296"/>
      <c r="I1288" s="296"/>
      <c r="J1288" s="296"/>
      <c r="K1288" s="104">
        <f t="shared" si="74"/>
        <v>0</v>
      </c>
    </row>
    <row r="1289" spans="1:11" ht="15.75" customHeight="1" x14ac:dyDescent="0.25">
      <c r="A1289" s="1">
        <v>677</v>
      </c>
      <c r="B1289" s="101" t="str">
        <f>IF('proje ve personel bilgileri'!A690&lt;&gt;0,('proje ve personel bilgileri'!A690)," ")</f>
        <v xml:space="preserve"> </v>
      </c>
      <c r="C1289" s="105"/>
      <c r="D1289" s="296"/>
      <c r="E1289" s="296"/>
      <c r="F1289" s="296"/>
      <c r="G1289" s="296"/>
      <c r="H1289" s="296"/>
      <c r="I1289" s="296"/>
      <c r="J1289" s="296"/>
      <c r="K1289" s="104">
        <f t="shared" si="74"/>
        <v>0</v>
      </c>
    </row>
    <row r="1290" spans="1:11" ht="15.75" customHeight="1" x14ac:dyDescent="0.25">
      <c r="A1290" s="2">
        <v>678</v>
      </c>
      <c r="B1290" s="101" t="str">
        <f>IF('proje ve personel bilgileri'!A691&lt;&gt;0,('proje ve personel bilgileri'!A691)," ")</f>
        <v xml:space="preserve"> </v>
      </c>
      <c r="C1290" s="105"/>
      <c r="D1290" s="296"/>
      <c r="E1290" s="296"/>
      <c r="F1290" s="296"/>
      <c r="G1290" s="296"/>
      <c r="H1290" s="296"/>
      <c r="I1290" s="296"/>
      <c r="J1290" s="296"/>
      <c r="K1290" s="104">
        <f t="shared" si="74"/>
        <v>0</v>
      </c>
    </row>
    <row r="1291" spans="1:11" ht="15.75" customHeight="1" x14ac:dyDescent="0.25">
      <c r="A1291" s="1">
        <v>679</v>
      </c>
      <c r="B1291" s="101" t="str">
        <f>IF('proje ve personel bilgileri'!A692&lt;&gt;0,('proje ve personel bilgileri'!A692)," ")</f>
        <v xml:space="preserve"> </v>
      </c>
      <c r="C1291" s="105"/>
      <c r="D1291" s="296"/>
      <c r="E1291" s="296"/>
      <c r="F1291" s="296"/>
      <c r="G1291" s="296"/>
      <c r="H1291" s="296"/>
      <c r="I1291" s="296"/>
      <c r="J1291" s="296"/>
      <c r="K1291" s="104">
        <f t="shared" si="74"/>
        <v>0</v>
      </c>
    </row>
    <row r="1292" spans="1:11" ht="15.75" customHeight="1" x14ac:dyDescent="0.25">
      <c r="A1292" s="2">
        <v>680</v>
      </c>
      <c r="B1292" s="101" t="str">
        <f>IF('proje ve personel bilgileri'!A693&lt;&gt;0,('proje ve personel bilgileri'!A693)," ")</f>
        <v xml:space="preserve"> </v>
      </c>
      <c r="C1292" s="105"/>
      <c r="D1292" s="296"/>
      <c r="E1292" s="296"/>
      <c r="F1292" s="296"/>
      <c r="G1292" s="296"/>
      <c r="H1292" s="296"/>
      <c r="I1292" s="296"/>
      <c r="J1292" s="296"/>
      <c r="K1292" s="104">
        <f t="shared" si="74"/>
        <v>0</v>
      </c>
    </row>
    <row r="1293" spans="1:11" ht="15.75" customHeight="1" x14ac:dyDescent="0.25">
      <c r="A1293" s="1">
        <v>681</v>
      </c>
      <c r="B1293" s="101" t="str">
        <f>IF('proje ve personel bilgileri'!A694&lt;&gt;0,('proje ve personel bilgileri'!A694)," ")</f>
        <v xml:space="preserve"> </v>
      </c>
      <c r="C1293" s="105"/>
      <c r="D1293" s="296"/>
      <c r="E1293" s="296"/>
      <c r="F1293" s="296"/>
      <c r="G1293" s="296"/>
      <c r="H1293" s="296"/>
      <c r="I1293" s="296"/>
      <c r="J1293" s="296"/>
      <c r="K1293" s="104">
        <f t="shared" si="74"/>
        <v>0</v>
      </c>
    </row>
    <row r="1294" spans="1:11" ht="15.75" customHeight="1" x14ac:dyDescent="0.25">
      <c r="A1294" s="2">
        <v>682</v>
      </c>
      <c r="B1294" s="101" t="str">
        <f>IF('proje ve personel bilgileri'!A695&lt;&gt;0,('proje ve personel bilgileri'!A695)," ")</f>
        <v xml:space="preserve"> </v>
      </c>
      <c r="C1294" s="105"/>
      <c r="D1294" s="296"/>
      <c r="E1294" s="296"/>
      <c r="F1294" s="296"/>
      <c r="G1294" s="296"/>
      <c r="H1294" s="296"/>
      <c r="I1294" s="296"/>
      <c r="J1294" s="296"/>
      <c r="K1294" s="104">
        <f t="shared" si="74"/>
        <v>0</v>
      </c>
    </row>
    <row r="1295" spans="1:11" ht="15.75" customHeight="1" x14ac:dyDescent="0.25">
      <c r="A1295" s="1">
        <v>683</v>
      </c>
      <c r="B1295" s="101" t="str">
        <f>IF('proje ve personel bilgileri'!A696&lt;&gt;0,('proje ve personel bilgileri'!A696)," ")</f>
        <v xml:space="preserve"> </v>
      </c>
      <c r="C1295" s="105"/>
      <c r="D1295" s="296"/>
      <c r="E1295" s="296"/>
      <c r="F1295" s="296"/>
      <c r="G1295" s="296"/>
      <c r="H1295" s="296"/>
      <c r="I1295" s="296"/>
      <c r="J1295" s="296"/>
      <c r="K1295" s="104">
        <f t="shared" si="74"/>
        <v>0</v>
      </c>
    </row>
    <row r="1296" spans="1:11" ht="15" customHeight="1" x14ac:dyDescent="0.25">
      <c r="A1296" s="2">
        <v>684</v>
      </c>
      <c r="B1296" s="101" t="str">
        <f>IF('proje ve personel bilgileri'!A697&lt;&gt;0,('proje ve personel bilgileri'!A697)," ")</f>
        <v xml:space="preserve"> </v>
      </c>
      <c r="C1296" s="105"/>
      <c r="D1296" s="296"/>
      <c r="E1296" s="296"/>
      <c r="F1296" s="296"/>
      <c r="G1296" s="296"/>
      <c r="H1296" s="296"/>
      <c r="I1296" s="296"/>
      <c r="J1296" s="296"/>
      <c r="K1296" s="104">
        <f t="shared" si="74"/>
        <v>0</v>
      </c>
    </row>
    <row r="1297" spans="1:11" ht="15.75" customHeight="1" x14ac:dyDescent="0.25">
      <c r="A1297" s="341" t="s">
        <v>99</v>
      </c>
      <c r="B1297" s="342"/>
      <c r="C1297" s="7" t="str">
        <f t="shared" ref="C1297:J1297" si="75">IF($K$28&lt;&gt;0,SUM(C1279:C1296)," ")</f>
        <v xml:space="preserve"> </v>
      </c>
      <c r="D1297" s="8" t="str">
        <f t="shared" si="75"/>
        <v xml:space="preserve"> </v>
      </c>
      <c r="E1297" s="8" t="str">
        <f t="shared" si="75"/>
        <v xml:space="preserve"> </v>
      </c>
      <c r="F1297" s="8" t="str">
        <f t="shared" si="75"/>
        <v xml:space="preserve"> </v>
      </c>
      <c r="G1297" s="8" t="str">
        <f t="shared" si="75"/>
        <v xml:space="preserve"> </v>
      </c>
      <c r="H1297" s="8" t="str">
        <f t="shared" si="75"/>
        <v xml:space="preserve"> </v>
      </c>
      <c r="I1297" s="8" t="str">
        <f t="shared" si="75"/>
        <v xml:space="preserve"> </v>
      </c>
      <c r="J1297" s="8" t="str">
        <f t="shared" si="75"/>
        <v xml:space="preserve"> </v>
      </c>
      <c r="K1297" s="9">
        <f>SUM(K1279:K1296)+K1261</f>
        <v>0</v>
      </c>
    </row>
    <row r="1298" spans="1:11" ht="15" customHeight="1" x14ac:dyDescent="0.25">
      <c r="A1298" s="300"/>
    </row>
    <row r="1299" spans="1:11" ht="15" customHeight="1" x14ac:dyDescent="0.25">
      <c r="A1299" s="332" t="s">
        <v>100</v>
      </c>
      <c r="B1299" s="332"/>
      <c r="C1299" s="332"/>
      <c r="D1299" s="332"/>
      <c r="E1299" s="332"/>
      <c r="F1299" s="332"/>
      <c r="G1299" s="332"/>
      <c r="H1299" s="332"/>
      <c r="I1299" s="332"/>
      <c r="J1299" s="332"/>
      <c r="K1299" s="332"/>
    </row>
    <row r="1300" spans="1:11" ht="15" customHeight="1" x14ac:dyDescent="0.25">
      <c r="A1300" s="51"/>
    </row>
    <row r="1301" spans="1:11" ht="15" customHeight="1" x14ac:dyDescent="0.25">
      <c r="A1301" s="298" t="s">
        <v>101</v>
      </c>
    </row>
    <row r="1302" spans="1:11" ht="15" customHeight="1" x14ac:dyDescent="0.25">
      <c r="C1302" s="298" t="s">
        <v>102</v>
      </c>
      <c r="E1302" s="298" t="s">
        <v>103</v>
      </c>
    </row>
    <row r="1303" spans="1:11" ht="15.75" customHeight="1" x14ac:dyDescent="0.25">
      <c r="A1303" s="348" t="s">
        <v>85</v>
      </c>
      <c r="B1303" s="348"/>
      <c r="C1303" s="348"/>
      <c r="D1303" s="348"/>
      <c r="E1303" s="348"/>
      <c r="F1303" s="348"/>
      <c r="G1303" s="348"/>
      <c r="H1303" s="348"/>
      <c r="I1303" s="348"/>
      <c r="J1303" s="348"/>
      <c r="K1303" s="348"/>
    </row>
    <row r="1304" spans="1:11" ht="15" customHeight="1" x14ac:dyDescent="0.25">
      <c r="A1304" s="70"/>
      <c r="B1304" s="70"/>
      <c r="C1304" s="70"/>
      <c r="D1304" s="70"/>
      <c r="E1304" s="70"/>
      <c r="F1304" s="78">
        <f>'proje ve personel bilgileri'!$B$5</f>
        <v>0</v>
      </c>
      <c r="G1304" s="72">
        <f>IF('proje ve personel bilgileri'!$B$6=1,"/ Mart ayına aittir.",(IF('proje ve personel bilgileri'!$B$6=2,"/ Eylül ayına aittir.",0)))</f>
        <v>0</v>
      </c>
      <c r="H1304" s="70"/>
      <c r="I1304" s="70"/>
      <c r="J1304" s="70"/>
      <c r="K1304" s="70"/>
    </row>
    <row r="1305" spans="1:11" ht="18.75" customHeight="1" x14ac:dyDescent="0.25">
      <c r="K1305" s="4" t="s">
        <v>86</v>
      </c>
    </row>
    <row r="1306" spans="1:11" ht="15.75" customHeight="1" x14ac:dyDescent="0.25">
      <c r="A1306" s="349" t="s">
        <v>2</v>
      </c>
      <c r="B1306" s="350"/>
      <c r="C1306" s="351">
        <f>'proje ve personel bilgileri'!$B$2</f>
        <v>0</v>
      </c>
      <c r="D1306" s="352"/>
      <c r="E1306" s="352"/>
      <c r="F1306" s="352"/>
      <c r="G1306" s="352"/>
      <c r="H1306" s="352"/>
      <c r="I1306" s="352"/>
      <c r="J1306" s="352"/>
      <c r="K1306" s="353"/>
    </row>
    <row r="1307" spans="1:11" ht="15.75" customHeight="1" x14ac:dyDescent="0.25">
      <c r="A1307" s="354" t="s">
        <v>4</v>
      </c>
      <c r="B1307" s="355"/>
      <c r="C1307" s="356">
        <f>'proje ve personel bilgileri'!$B$3</f>
        <v>0</v>
      </c>
      <c r="D1307" s="357"/>
      <c r="E1307" s="357"/>
      <c r="F1307" s="357"/>
      <c r="G1307" s="357"/>
      <c r="H1307" s="357"/>
      <c r="I1307" s="357"/>
      <c r="J1307" s="357"/>
      <c r="K1307" s="358"/>
    </row>
    <row r="1308" spans="1:11" ht="15" customHeight="1" x14ac:dyDescent="0.25">
      <c r="A1308" s="343" t="s">
        <v>87</v>
      </c>
      <c r="B1308" s="343" t="s">
        <v>15</v>
      </c>
      <c r="C1308" s="343" t="s">
        <v>88</v>
      </c>
      <c r="D1308" s="344" t="s">
        <v>89</v>
      </c>
      <c r="E1308" s="346"/>
      <c r="F1308" s="347"/>
      <c r="G1308" s="343" t="s">
        <v>90</v>
      </c>
      <c r="H1308" s="333" t="s">
        <v>91</v>
      </c>
      <c r="I1308" s="333" t="s">
        <v>92</v>
      </c>
      <c r="J1308" s="333" t="s">
        <v>93</v>
      </c>
      <c r="K1308" s="336" t="s">
        <v>94</v>
      </c>
    </row>
    <row r="1309" spans="1:11" ht="15.75" customHeight="1" x14ac:dyDescent="0.25">
      <c r="A1309" s="338"/>
      <c r="B1309" s="338"/>
      <c r="C1309" s="338"/>
      <c r="D1309" s="345"/>
      <c r="E1309" s="339" t="s">
        <v>95</v>
      </c>
      <c r="F1309" s="340"/>
      <c r="G1309" s="338"/>
      <c r="H1309" s="334"/>
      <c r="I1309" s="334"/>
      <c r="J1309" s="334"/>
      <c r="K1309" s="337"/>
    </row>
    <row r="1310" spans="1:11" ht="60.75" customHeight="1" x14ac:dyDescent="0.25">
      <c r="A1310" s="338"/>
      <c r="B1310" s="338"/>
      <c r="C1310" s="338"/>
      <c r="D1310" s="345"/>
      <c r="E1310" s="5" t="s">
        <v>107</v>
      </c>
      <c r="F1310" s="5" t="s">
        <v>97</v>
      </c>
      <c r="G1310" s="338"/>
      <c r="H1310" s="334"/>
      <c r="I1310" s="335"/>
      <c r="J1310" s="335"/>
      <c r="K1310" s="338"/>
    </row>
    <row r="1311" spans="1:11" ht="15.75" customHeight="1" x14ac:dyDescent="0.25">
      <c r="A1311" s="338"/>
      <c r="B1311" s="338"/>
      <c r="C1311" s="338"/>
      <c r="D1311" s="345"/>
      <c r="E1311" s="6" t="s">
        <v>98</v>
      </c>
      <c r="F1311" s="6" t="s">
        <v>98</v>
      </c>
      <c r="G1311" s="294" t="s">
        <v>98</v>
      </c>
      <c r="H1311" s="294" t="s">
        <v>98</v>
      </c>
      <c r="I1311" s="297" t="s">
        <v>98</v>
      </c>
      <c r="J1311" s="6" t="s">
        <v>98</v>
      </c>
      <c r="K1311" s="338"/>
    </row>
    <row r="1312" spans="1:11" ht="15.75" customHeight="1" x14ac:dyDescent="0.25">
      <c r="A1312" s="1">
        <v>685</v>
      </c>
      <c r="B1312" s="101" t="str">
        <f>IF('proje ve personel bilgileri'!A698&lt;&gt;0,('proje ve personel bilgileri'!A698)," ")</f>
        <v xml:space="preserve"> </v>
      </c>
      <c r="C1312" s="102"/>
      <c r="D1312" s="103"/>
      <c r="E1312" s="103"/>
      <c r="F1312" s="103"/>
      <c r="G1312" s="103"/>
      <c r="H1312" s="103"/>
      <c r="I1312" s="103"/>
      <c r="J1312" s="103"/>
      <c r="K1312" s="104">
        <f t="shared" ref="K1312:K1329" si="76">IF(D1312&lt;&gt;0,SUM(D1312+E1312+F1312+G1312-H1312-I1312-J1312),0)</f>
        <v>0</v>
      </c>
    </row>
    <row r="1313" spans="1:11" ht="15.75" customHeight="1" x14ac:dyDescent="0.25">
      <c r="A1313" s="2">
        <v>686</v>
      </c>
      <c r="B1313" s="101" t="str">
        <f>IF('proje ve personel bilgileri'!A699&lt;&gt;0,('proje ve personel bilgileri'!A699)," ")</f>
        <v xml:space="preserve"> </v>
      </c>
      <c r="C1313" s="105"/>
      <c r="D1313" s="296"/>
      <c r="E1313" s="296"/>
      <c r="F1313" s="296"/>
      <c r="G1313" s="296"/>
      <c r="H1313" s="296"/>
      <c r="I1313" s="296"/>
      <c r="J1313" s="296"/>
      <c r="K1313" s="104">
        <f t="shared" si="76"/>
        <v>0</v>
      </c>
    </row>
    <row r="1314" spans="1:11" ht="15.75" customHeight="1" x14ac:dyDescent="0.25">
      <c r="A1314" s="1">
        <v>687</v>
      </c>
      <c r="B1314" s="101" t="str">
        <f>IF('proje ve personel bilgileri'!A700&lt;&gt;0,('proje ve personel bilgileri'!A700)," ")</f>
        <v xml:space="preserve"> </v>
      </c>
      <c r="C1314" s="105"/>
      <c r="D1314" s="296"/>
      <c r="E1314" s="296"/>
      <c r="F1314" s="296"/>
      <c r="G1314" s="296"/>
      <c r="H1314" s="296"/>
      <c r="I1314" s="296"/>
      <c r="J1314" s="296"/>
      <c r="K1314" s="104">
        <f t="shared" si="76"/>
        <v>0</v>
      </c>
    </row>
    <row r="1315" spans="1:11" ht="15.75" customHeight="1" x14ac:dyDescent="0.25">
      <c r="A1315" s="2">
        <v>688</v>
      </c>
      <c r="B1315" s="101" t="str">
        <f>IF('proje ve personel bilgileri'!A701&lt;&gt;0,('proje ve personel bilgileri'!A701)," ")</f>
        <v xml:space="preserve"> </v>
      </c>
      <c r="C1315" s="105"/>
      <c r="D1315" s="296"/>
      <c r="E1315" s="296"/>
      <c r="F1315" s="296"/>
      <c r="G1315" s="296"/>
      <c r="H1315" s="296"/>
      <c r="I1315" s="296"/>
      <c r="J1315" s="296"/>
      <c r="K1315" s="104">
        <f t="shared" si="76"/>
        <v>0</v>
      </c>
    </row>
    <row r="1316" spans="1:11" ht="15.75" customHeight="1" x14ac:dyDescent="0.25">
      <c r="A1316" s="1">
        <v>689</v>
      </c>
      <c r="B1316" s="101" t="str">
        <f>IF('proje ve personel bilgileri'!A702&lt;&gt;0,('proje ve personel bilgileri'!A702)," ")</f>
        <v xml:space="preserve"> </v>
      </c>
      <c r="C1316" s="105"/>
      <c r="D1316" s="296"/>
      <c r="E1316" s="296"/>
      <c r="F1316" s="296"/>
      <c r="G1316" s="296"/>
      <c r="H1316" s="296"/>
      <c r="I1316" s="296"/>
      <c r="J1316" s="296"/>
      <c r="K1316" s="104">
        <f t="shared" si="76"/>
        <v>0</v>
      </c>
    </row>
    <row r="1317" spans="1:11" ht="15.75" customHeight="1" x14ac:dyDescent="0.25">
      <c r="A1317" s="2">
        <v>690</v>
      </c>
      <c r="B1317" s="101" t="str">
        <f>IF('proje ve personel bilgileri'!A703&lt;&gt;0,('proje ve personel bilgileri'!A703)," ")</f>
        <v xml:space="preserve"> </v>
      </c>
      <c r="C1317" s="105"/>
      <c r="D1317" s="296"/>
      <c r="E1317" s="296"/>
      <c r="F1317" s="296"/>
      <c r="G1317" s="296"/>
      <c r="H1317" s="296"/>
      <c r="I1317" s="296"/>
      <c r="J1317" s="296"/>
      <c r="K1317" s="104">
        <f t="shared" si="76"/>
        <v>0</v>
      </c>
    </row>
    <row r="1318" spans="1:11" ht="15.75" customHeight="1" x14ac:dyDescent="0.25">
      <c r="A1318" s="1">
        <v>691</v>
      </c>
      <c r="B1318" s="101" t="str">
        <f>IF('proje ve personel bilgileri'!A704&lt;&gt;0,('proje ve personel bilgileri'!A704)," ")</f>
        <v xml:space="preserve"> </v>
      </c>
      <c r="C1318" s="105"/>
      <c r="D1318" s="296"/>
      <c r="E1318" s="296"/>
      <c r="F1318" s="296"/>
      <c r="G1318" s="296"/>
      <c r="H1318" s="296"/>
      <c r="I1318" s="296"/>
      <c r="J1318" s="296"/>
      <c r="K1318" s="104">
        <f t="shared" si="76"/>
        <v>0</v>
      </c>
    </row>
    <row r="1319" spans="1:11" ht="15.75" customHeight="1" x14ac:dyDescent="0.25">
      <c r="A1319" s="2">
        <v>692</v>
      </c>
      <c r="B1319" s="101" t="str">
        <f>IF('proje ve personel bilgileri'!A705&lt;&gt;0,('proje ve personel bilgileri'!A705)," ")</f>
        <v xml:space="preserve"> </v>
      </c>
      <c r="C1319" s="105"/>
      <c r="D1319" s="296"/>
      <c r="E1319" s="296"/>
      <c r="F1319" s="296"/>
      <c r="G1319" s="296"/>
      <c r="H1319" s="296"/>
      <c r="I1319" s="296"/>
      <c r="J1319" s="296"/>
      <c r="K1319" s="104">
        <f t="shared" si="76"/>
        <v>0</v>
      </c>
    </row>
    <row r="1320" spans="1:11" ht="15.75" customHeight="1" x14ac:dyDescent="0.25">
      <c r="A1320" s="1">
        <v>693</v>
      </c>
      <c r="B1320" s="101" t="str">
        <f>IF('proje ve personel bilgileri'!A706&lt;&gt;0,('proje ve personel bilgileri'!A706)," ")</f>
        <v xml:space="preserve"> </v>
      </c>
      <c r="C1320" s="105"/>
      <c r="D1320" s="296"/>
      <c r="E1320" s="296"/>
      <c r="F1320" s="296"/>
      <c r="G1320" s="296"/>
      <c r="H1320" s="296"/>
      <c r="I1320" s="296"/>
      <c r="J1320" s="296"/>
      <c r="K1320" s="104">
        <f t="shared" si="76"/>
        <v>0</v>
      </c>
    </row>
    <row r="1321" spans="1:11" ht="15.75" customHeight="1" x14ac:dyDescent="0.25">
      <c r="A1321" s="2">
        <v>694</v>
      </c>
      <c r="B1321" s="101" t="str">
        <f>IF('proje ve personel bilgileri'!A707&lt;&gt;0,('proje ve personel bilgileri'!A707)," ")</f>
        <v xml:space="preserve"> </v>
      </c>
      <c r="C1321" s="105"/>
      <c r="D1321" s="296"/>
      <c r="E1321" s="296"/>
      <c r="F1321" s="296"/>
      <c r="G1321" s="296"/>
      <c r="H1321" s="296"/>
      <c r="I1321" s="296"/>
      <c r="J1321" s="296"/>
      <c r="K1321" s="104">
        <f t="shared" si="76"/>
        <v>0</v>
      </c>
    </row>
    <row r="1322" spans="1:11" ht="15.75" customHeight="1" x14ac:dyDescent="0.25">
      <c r="A1322" s="1">
        <v>695</v>
      </c>
      <c r="B1322" s="101" t="str">
        <f>IF('proje ve personel bilgileri'!A708&lt;&gt;0,('proje ve personel bilgileri'!A708)," ")</f>
        <v xml:space="preserve"> </v>
      </c>
      <c r="C1322" s="105"/>
      <c r="D1322" s="296"/>
      <c r="E1322" s="296"/>
      <c r="F1322" s="296"/>
      <c r="G1322" s="296"/>
      <c r="H1322" s="296"/>
      <c r="I1322" s="296"/>
      <c r="J1322" s="296"/>
      <c r="K1322" s="104">
        <f t="shared" si="76"/>
        <v>0</v>
      </c>
    </row>
    <row r="1323" spans="1:11" ht="15.75" customHeight="1" x14ac:dyDescent="0.25">
      <c r="A1323" s="2">
        <v>696</v>
      </c>
      <c r="B1323" s="101" t="str">
        <f>IF('proje ve personel bilgileri'!A709&lt;&gt;0,('proje ve personel bilgileri'!A709)," ")</f>
        <v xml:space="preserve"> </v>
      </c>
      <c r="C1323" s="105"/>
      <c r="D1323" s="296"/>
      <c r="E1323" s="296"/>
      <c r="F1323" s="296"/>
      <c r="G1323" s="296"/>
      <c r="H1323" s="296"/>
      <c r="I1323" s="296"/>
      <c r="J1323" s="296"/>
      <c r="K1323" s="104">
        <f t="shared" si="76"/>
        <v>0</v>
      </c>
    </row>
    <row r="1324" spans="1:11" ht="15.75" customHeight="1" x14ac:dyDescent="0.25">
      <c r="A1324" s="1">
        <v>697</v>
      </c>
      <c r="B1324" s="101" t="str">
        <f>IF('proje ve personel bilgileri'!A710&lt;&gt;0,('proje ve personel bilgileri'!A710)," ")</f>
        <v xml:space="preserve"> </v>
      </c>
      <c r="C1324" s="105"/>
      <c r="D1324" s="296"/>
      <c r="E1324" s="296"/>
      <c r="F1324" s="296"/>
      <c r="G1324" s="296"/>
      <c r="H1324" s="296"/>
      <c r="I1324" s="296"/>
      <c r="J1324" s="296"/>
      <c r="K1324" s="104">
        <f t="shared" si="76"/>
        <v>0</v>
      </c>
    </row>
    <row r="1325" spans="1:11" ht="15.75" customHeight="1" x14ac:dyDescent="0.25">
      <c r="A1325" s="2">
        <v>698</v>
      </c>
      <c r="B1325" s="101" t="str">
        <f>IF('proje ve personel bilgileri'!A711&lt;&gt;0,('proje ve personel bilgileri'!A711)," ")</f>
        <v xml:space="preserve"> </v>
      </c>
      <c r="C1325" s="105"/>
      <c r="D1325" s="296"/>
      <c r="E1325" s="296"/>
      <c r="F1325" s="296"/>
      <c r="G1325" s="296"/>
      <c r="H1325" s="296"/>
      <c r="I1325" s="296"/>
      <c r="J1325" s="296"/>
      <c r="K1325" s="104">
        <f t="shared" si="76"/>
        <v>0</v>
      </c>
    </row>
    <row r="1326" spans="1:11" ht="15.75" customHeight="1" x14ac:dyDescent="0.25">
      <c r="A1326" s="1">
        <v>699</v>
      </c>
      <c r="B1326" s="101" t="str">
        <f>IF('proje ve personel bilgileri'!A712&lt;&gt;0,('proje ve personel bilgileri'!A712)," ")</f>
        <v xml:space="preserve"> </v>
      </c>
      <c r="C1326" s="105"/>
      <c r="D1326" s="296"/>
      <c r="E1326" s="296"/>
      <c r="F1326" s="296"/>
      <c r="G1326" s="296"/>
      <c r="H1326" s="296"/>
      <c r="I1326" s="296"/>
      <c r="J1326" s="296"/>
      <c r="K1326" s="104">
        <f t="shared" si="76"/>
        <v>0</v>
      </c>
    </row>
    <row r="1327" spans="1:11" ht="15.75" customHeight="1" x14ac:dyDescent="0.25">
      <c r="A1327" s="2">
        <v>700</v>
      </c>
      <c r="B1327" s="101" t="str">
        <f>IF('proje ve personel bilgileri'!A713&lt;&gt;0,('proje ve personel bilgileri'!A713)," ")</f>
        <v xml:space="preserve"> </v>
      </c>
      <c r="C1327" s="105"/>
      <c r="D1327" s="296"/>
      <c r="E1327" s="296"/>
      <c r="F1327" s="296"/>
      <c r="G1327" s="296"/>
      <c r="H1327" s="296"/>
      <c r="I1327" s="296"/>
      <c r="J1327" s="296"/>
      <c r="K1327" s="104">
        <f t="shared" si="76"/>
        <v>0</v>
      </c>
    </row>
    <row r="1328" spans="1:11" ht="15.75" customHeight="1" x14ac:dyDescent="0.25">
      <c r="A1328" s="1">
        <v>701</v>
      </c>
      <c r="B1328" s="101" t="str">
        <f>IF('proje ve personel bilgileri'!A714&lt;&gt;0,('proje ve personel bilgileri'!A714)," ")</f>
        <v xml:space="preserve"> </v>
      </c>
      <c r="C1328" s="105"/>
      <c r="D1328" s="296"/>
      <c r="E1328" s="296"/>
      <c r="F1328" s="296"/>
      <c r="G1328" s="296"/>
      <c r="H1328" s="296"/>
      <c r="I1328" s="296"/>
      <c r="J1328" s="296"/>
      <c r="K1328" s="104">
        <f t="shared" si="76"/>
        <v>0</v>
      </c>
    </row>
    <row r="1329" spans="1:11" ht="15" customHeight="1" x14ac:dyDescent="0.25">
      <c r="A1329" s="2">
        <v>702</v>
      </c>
      <c r="B1329" s="101" t="str">
        <f>IF('proje ve personel bilgileri'!A715&lt;&gt;0,('proje ve personel bilgileri'!A715)," ")</f>
        <v xml:space="preserve"> </v>
      </c>
      <c r="C1329" s="105"/>
      <c r="D1329" s="296"/>
      <c r="E1329" s="296"/>
      <c r="F1329" s="296"/>
      <c r="G1329" s="296"/>
      <c r="H1329" s="296"/>
      <c r="I1329" s="296"/>
      <c r="J1329" s="296"/>
      <c r="K1329" s="104">
        <f t="shared" si="76"/>
        <v>0</v>
      </c>
    </row>
    <row r="1330" spans="1:11" ht="15.75" customHeight="1" x14ac:dyDescent="0.25">
      <c r="A1330" s="341" t="s">
        <v>99</v>
      </c>
      <c r="B1330" s="342"/>
      <c r="C1330" s="7" t="str">
        <f t="shared" ref="C1330:J1330" si="77">IF($K$28&lt;&gt;0,SUM(C1312:C1329)," ")</f>
        <v xml:space="preserve"> </v>
      </c>
      <c r="D1330" s="8" t="str">
        <f t="shared" si="77"/>
        <v xml:space="preserve"> </v>
      </c>
      <c r="E1330" s="8" t="str">
        <f t="shared" si="77"/>
        <v xml:space="preserve"> </v>
      </c>
      <c r="F1330" s="8" t="str">
        <f t="shared" si="77"/>
        <v xml:space="preserve"> </v>
      </c>
      <c r="G1330" s="8" t="str">
        <f t="shared" si="77"/>
        <v xml:space="preserve"> </v>
      </c>
      <c r="H1330" s="8" t="str">
        <f t="shared" si="77"/>
        <v xml:space="preserve"> </v>
      </c>
      <c r="I1330" s="8" t="str">
        <f t="shared" si="77"/>
        <v xml:space="preserve"> </v>
      </c>
      <c r="J1330" s="8" t="str">
        <f t="shared" si="77"/>
        <v xml:space="preserve"> </v>
      </c>
      <c r="K1330" s="9">
        <f>SUM(K1312:K1329)+K1297</f>
        <v>0</v>
      </c>
    </row>
    <row r="1331" spans="1:11" ht="15" customHeight="1" x14ac:dyDescent="0.25">
      <c r="A1331" s="300"/>
    </row>
    <row r="1332" spans="1:11" ht="15" customHeight="1" x14ac:dyDescent="0.25">
      <c r="A1332" s="332" t="s">
        <v>100</v>
      </c>
      <c r="B1332" s="332"/>
      <c r="C1332" s="332"/>
      <c r="D1332" s="332"/>
      <c r="E1332" s="332"/>
      <c r="F1332" s="332"/>
      <c r="G1332" s="332"/>
      <c r="H1332" s="332"/>
      <c r="I1332" s="332"/>
      <c r="J1332" s="332"/>
      <c r="K1332" s="332"/>
    </row>
    <row r="1333" spans="1:11" ht="15" customHeight="1" x14ac:dyDescent="0.25">
      <c r="A1333" s="51"/>
    </row>
    <row r="1334" spans="1:11" ht="15" customHeight="1" x14ac:dyDescent="0.25">
      <c r="A1334" s="298" t="s">
        <v>101</v>
      </c>
    </row>
    <row r="1335" spans="1:11" ht="15" customHeight="1" x14ac:dyDescent="0.25">
      <c r="C1335" s="298" t="s">
        <v>102</v>
      </c>
      <c r="E1335" s="298" t="s">
        <v>103</v>
      </c>
    </row>
    <row r="1339" spans="1:11" ht="15.75" customHeight="1" x14ac:dyDescent="0.25">
      <c r="A1339" s="348" t="s">
        <v>85</v>
      </c>
      <c r="B1339" s="348"/>
      <c r="C1339" s="348"/>
      <c r="D1339" s="348"/>
      <c r="E1339" s="348"/>
      <c r="F1339" s="348"/>
      <c r="G1339" s="348"/>
      <c r="H1339" s="348"/>
      <c r="I1339" s="348"/>
      <c r="J1339" s="348"/>
      <c r="K1339" s="348"/>
    </row>
    <row r="1340" spans="1:11" ht="15" customHeight="1" x14ac:dyDescent="0.25">
      <c r="A1340" s="70"/>
      <c r="B1340" s="70"/>
      <c r="C1340" s="70"/>
      <c r="D1340" s="70"/>
      <c r="E1340" s="70"/>
      <c r="F1340" s="78">
        <f>'proje ve personel bilgileri'!$B$5</f>
        <v>0</v>
      </c>
      <c r="G1340" s="72">
        <f>IF('proje ve personel bilgileri'!$B$6=1,"/ Mart ayına aittir.",(IF('proje ve personel bilgileri'!$B$6=2,"/ Eylül ayına aittir.",0)))</f>
        <v>0</v>
      </c>
      <c r="H1340" s="70"/>
      <c r="I1340" s="70"/>
      <c r="J1340" s="70"/>
      <c r="K1340" s="70"/>
    </row>
    <row r="1341" spans="1:11" ht="18.75" customHeight="1" x14ac:dyDescent="0.25">
      <c r="K1341" s="4" t="s">
        <v>86</v>
      </c>
    </row>
    <row r="1342" spans="1:11" ht="15.75" customHeight="1" x14ac:dyDescent="0.25">
      <c r="A1342" s="349" t="s">
        <v>2</v>
      </c>
      <c r="B1342" s="350"/>
      <c r="C1342" s="351">
        <f>'proje ve personel bilgileri'!$B$2</f>
        <v>0</v>
      </c>
      <c r="D1342" s="352"/>
      <c r="E1342" s="352"/>
      <c r="F1342" s="352"/>
      <c r="G1342" s="352"/>
      <c r="H1342" s="352"/>
      <c r="I1342" s="352"/>
      <c r="J1342" s="352"/>
      <c r="K1342" s="353"/>
    </row>
    <row r="1343" spans="1:11" ht="15.75" customHeight="1" x14ac:dyDescent="0.25">
      <c r="A1343" s="354" t="s">
        <v>4</v>
      </c>
      <c r="B1343" s="355"/>
      <c r="C1343" s="356">
        <f>'proje ve personel bilgileri'!$B$3</f>
        <v>0</v>
      </c>
      <c r="D1343" s="357"/>
      <c r="E1343" s="357"/>
      <c r="F1343" s="357"/>
      <c r="G1343" s="357"/>
      <c r="H1343" s="357"/>
      <c r="I1343" s="357"/>
      <c r="J1343" s="357"/>
      <c r="K1343" s="358"/>
    </row>
    <row r="1344" spans="1:11" ht="15" customHeight="1" x14ac:dyDescent="0.25">
      <c r="A1344" s="343" t="s">
        <v>87</v>
      </c>
      <c r="B1344" s="343" t="s">
        <v>15</v>
      </c>
      <c r="C1344" s="343" t="s">
        <v>88</v>
      </c>
      <c r="D1344" s="344" t="s">
        <v>89</v>
      </c>
      <c r="E1344" s="346"/>
      <c r="F1344" s="347"/>
      <c r="G1344" s="343" t="s">
        <v>90</v>
      </c>
      <c r="H1344" s="333" t="s">
        <v>91</v>
      </c>
      <c r="I1344" s="333" t="s">
        <v>92</v>
      </c>
      <c r="J1344" s="333" t="s">
        <v>93</v>
      </c>
      <c r="K1344" s="336" t="s">
        <v>94</v>
      </c>
    </row>
    <row r="1345" spans="1:11" ht="15.75" customHeight="1" x14ac:dyDescent="0.25">
      <c r="A1345" s="338"/>
      <c r="B1345" s="338"/>
      <c r="C1345" s="338"/>
      <c r="D1345" s="345"/>
      <c r="E1345" s="339" t="s">
        <v>95</v>
      </c>
      <c r="F1345" s="340"/>
      <c r="G1345" s="338"/>
      <c r="H1345" s="334"/>
      <c r="I1345" s="334"/>
      <c r="J1345" s="334"/>
      <c r="K1345" s="337"/>
    </row>
    <row r="1346" spans="1:11" ht="60.75" customHeight="1" x14ac:dyDescent="0.25">
      <c r="A1346" s="338"/>
      <c r="B1346" s="338"/>
      <c r="C1346" s="338"/>
      <c r="D1346" s="345"/>
      <c r="E1346" s="5" t="s">
        <v>107</v>
      </c>
      <c r="F1346" s="5" t="s">
        <v>97</v>
      </c>
      <c r="G1346" s="338"/>
      <c r="H1346" s="334"/>
      <c r="I1346" s="335"/>
      <c r="J1346" s="335"/>
      <c r="K1346" s="338"/>
    </row>
    <row r="1347" spans="1:11" ht="15.75" customHeight="1" x14ac:dyDescent="0.25">
      <c r="A1347" s="338"/>
      <c r="B1347" s="338"/>
      <c r="C1347" s="338"/>
      <c r="D1347" s="345"/>
      <c r="E1347" s="6" t="s">
        <v>98</v>
      </c>
      <c r="F1347" s="6" t="s">
        <v>98</v>
      </c>
      <c r="G1347" s="294" t="s">
        <v>98</v>
      </c>
      <c r="H1347" s="294" t="s">
        <v>98</v>
      </c>
      <c r="I1347" s="297" t="s">
        <v>98</v>
      </c>
      <c r="J1347" s="6" t="s">
        <v>98</v>
      </c>
      <c r="K1347" s="338"/>
    </row>
    <row r="1348" spans="1:11" ht="15.75" customHeight="1" x14ac:dyDescent="0.25">
      <c r="A1348" s="1">
        <v>703</v>
      </c>
      <c r="B1348" s="101" t="str">
        <f>IF('proje ve personel bilgileri'!A716&lt;&gt;0,('proje ve personel bilgileri'!A716)," ")</f>
        <v xml:space="preserve"> </v>
      </c>
      <c r="C1348" s="102"/>
      <c r="D1348" s="103"/>
      <c r="E1348" s="103"/>
      <c r="F1348" s="103"/>
      <c r="G1348" s="103"/>
      <c r="H1348" s="103"/>
      <c r="I1348" s="103"/>
      <c r="J1348" s="103"/>
      <c r="K1348" s="104">
        <f t="shared" ref="K1348:K1365" si="78">IF(D1348&lt;&gt;0,SUM(D1348+E1348+F1348+G1348-H1348-I1348-J1348),0)</f>
        <v>0</v>
      </c>
    </row>
    <row r="1349" spans="1:11" ht="15.75" customHeight="1" x14ac:dyDescent="0.25">
      <c r="A1349" s="2">
        <v>704</v>
      </c>
      <c r="B1349" s="101" t="str">
        <f>IF('proje ve personel bilgileri'!A717&lt;&gt;0,('proje ve personel bilgileri'!A717)," ")</f>
        <v xml:space="preserve"> </v>
      </c>
      <c r="C1349" s="105"/>
      <c r="D1349" s="296"/>
      <c r="E1349" s="296"/>
      <c r="F1349" s="296"/>
      <c r="G1349" s="296"/>
      <c r="H1349" s="296"/>
      <c r="I1349" s="296"/>
      <c r="J1349" s="296"/>
      <c r="K1349" s="104">
        <f t="shared" si="78"/>
        <v>0</v>
      </c>
    </row>
    <row r="1350" spans="1:11" ht="15.75" customHeight="1" x14ac:dyDescent="0.25">
      <c r="A1350" s="1">
        <v>705</v>
      </c>
      <c r="B1350" s="101" t="str">
        <f>IF('proje ve personel bilgileri'!A718&lt;&gt;0,('proje ve personel bilgileri'!A718)," ")</f>
        <v xml:space="preserve"> </v>
      </c>
      <c r="C1350" s="105"/>
      <c r="D1350" s="296"/>
      <c r="E1350" s="296"/>
      <c r="F1350" s="296"/>
      <c r="G1350" s="296"/>
      <c r="H1350" s="296"/>
      <c r="I1350" s="296"/>
      <c r="J1350" s="296"/>
      <c r="K1350" s="104">
        <f t="shared" si="78"/>
        <v>0</v>
      </c>
    </row>
    <row r="1351" spans="1:11" ht="15.75" customHeight="1" x14ac:dyDescent="0.25">
      <c r="A1351" s="2">
        <v>706</v>
      </c>
      <c r="B1351" s="101" t="str">
        <f>IF('proje ve personel bilgileri'!A719&lt;&gt;0,('proje ve personel bilgileri'!A719)," ")</f>
        <v xml:space="preserve"> </v>
      </c>
      <c r="C1351" s="105"/>
      <c r="D1351" s="296"/>
      <c r="E1351" s="296"/>
      <c r="F1351" s="296"/>
      <c r="G1351" s="296"/>
      <c r="H1351" s="296"/>
      <c r="I1351" s="296"/>
      <c r="J1351" s="296"/>
      <c r="K1351" s="104">
        <f t="shared" si="78"/>
        <v>0</v>
      </c>
    </row>
    <row r="1352" spans="1:11" ht="15.75" customHeight="1" x14ac:dyDescent="0.25">
      <c r="A1352" s="1">
        <v>707</v>
      </c>
      <c r="B1352" s="101" t="str">
        <f>IF('proje ve personel bilgileri'!A720&lt;&gt;0,('proje ve personel bilgileri'!A720)," ")</f>
        <v xml:space="preserve"> </v>
      </c>
      <c r="C1352" s="105"/>
      <c r="D1352" s="296"/>
      <c r="E1352" s="296"/>
      <c r="F1352" s="296"/>
      <c r="G1352" s="296"/>
      <c r="H1352" s="296"/>
      <c r="I1352" s="296"/>
      <c r="J1352" s="296"/>
      <c r="K1352" s="104">
        <f t="shared" si="78"/>
        <v>0</v>
      </c>
    </row>
    <row r="1353" spans="1:11" ht="15.75" customHeight="1" x14ac:dyDescent="0.25">
      <c r="A1353" s="2">
        <v>708</v>
      </c>
      <c r="B1353" s="101" t="str">
        <f>IF('proje ve personel bilgileri'!A721&lt;&gt;0,('proje ve personel bilgileri'!A721)," ")</f>
        <v xml:space="preserve"> </v>
      </c>
      <c r="C1353" s="105"/>
      <c r="D1353" s="296"/>
      <c r="E1353" s="296"/>
      <c r="F1353" s="296"/>
      <c r="G1353" s="296"/>
      <c r="H1353" s="296"/>
      <c r="I1353" s="296"/>
      <c r="J1353" s="296"/>
      <c r="K1353" s="104">
        <f t="shared" si="78"/>
        <v>0</v>
      </c>
    </row>
    <row r="1354" spans="1:11" ht="15.75" customHeight="1" x14ac:dyDescent="0.25">
      <c r="A1354" s="1">
        <v>709</v>
      </c>
      <c r="B1354" s="101" t="str">
        <f>IF('proje ve personel bilgileri'!A722&lt;&gt;0,('proje ve personel bilgileri'!A722)," ")</f>
        <v xml:space="preserve"> </v>
      </c>
      <c r="C1354" s="105"/>
      <c r="D1354" s="296"/>
      <c r="E1354" s="296"/>
      <c r="F1354" s="296"/>
      <c r="G1354" s="296"/>
      <c r="H1354" s="296"/>
      <c r="I1354" s="296"/>
      <c r="J1354" s="296"/>
      <c r="K1354" s="104">
        <f t="shared" si="78"/>
        <v>0</v>
      </c>
    </row>
    <row r="1355" spans="1:11" ht="15.75" customHeight="1" x14ac:dyDescent="0.25">
      <c r="A1355" s="2">
        <v>710</v>
      </c>
      <c r="B1355" s="101" t="str">
        <f>IF('proje ve personel bilgileri'!A723&lt;&gt;0,('proje ve personel bilgileri'!A723)," ")</f>
        <v xml:space="preserve"> </v>
      </c>
      <c r="C1355" s="105"/>
      <c r="D1355" s="296"/>
      <c r="E1355" s="296"/>
      <c r="F1355" s="296"/>
      <c r="G1355" s="296"/>
      <c r="H1355" s="296"/>
      <c r="I1355" s="296"/>
      <c r="J1355" s="296"/>
      <c r="K1355" s="104">
        <f t="shared" si="78"/>
        <v>0</v>
      </c>
    </row>
    <row r="1356" spans="1:11" ht="15.75" customHeight="1" x14ac:dyDescent="0.25">
      <c r="A1356" s="1">
        <v>711</v>
      </c>
      <c r="B1356" s="101" t="str">
        <f>IF('proje ve personel bilgileri'!A724&lt;&gt;0,('proje ve personel bilgileri'!A724)," ")</f>
        <v xml:space="preserve"> </v>
      </c>
      <c r="C1356" s="105"/>
      <c r="D1356" s="296"/>
      <c r="E1356" s="296"/>
      <c r="F1356" s="296"/>
      <c r="G1356" s="296"/>
      <c r="H1356" s="296"/>
      <c r="I1356" s="296"/>
      <c r="J1356" s="296"/>
      <c r="K1356" s="104">
        <f t="shared" si="78"/>
        <v>0</v>
      </c>
    </row>
    <row r="1357" spans="1:11" ht="15.75" customHeight="1" x14ac:dyDescent="0.25">
      <c r="A1357" s="2">
        <v>712</v>
      </c>
      <c r="B1357" s="101" t="str">
        <f>IF('proje ve personel bilgileri'!A725&lt;&gt;0,('proje ve personel bilgileri'!A725)," ")</f>
        <v xml:space="preserve"> </v>
      </c>
      <c r="C1357" s="105"/>
      <c r="D1357" s="296"/>
      <c r="E1357" s="296"/>
      <c r="F1357" s="296"/>
      <c r="G1357" s="296"/>
      <c r="H1357" s="296"/>
      <c r="I1357" s="296"/>
      <c r="J1357" s="296"/>
      <c r="K1357" s="104">
        <f t="shared" si="78"/>
        <v>0</v>
      </c>
    </row>
    <row r="1358" spans="1:11" ht="15.75" customHeight="1" x14ac:dyDescent="0.25">
      <c r="A1358" s="1">
        <v>713</v>
      </c>
      <c r="B1358" s="101" t="str">
        <f>IF('proje ve personel bilgileri'!A726&lt;&gt;0,('proje ve personel bilgileri'!A726)," ")</f>
        <v xml:space="preserve"> </v>
      </c>
      <c r="C1358" s="105"/>
      <c r="D1358" s="296"/>
      <c r="E1358" s="296"/>
      <c r="F1358" s="296"/>
      <c r="G1358" s="296"/>
      <c r="H1358" s="296"/>
      <c r="I1358" s="296"/>
      <c r="J1358" s="296"/>
      <c r="K1358" s="104">
        <f t="shared" si="78"/>
        <v>0</v>
      </c>
    </row>
    <row r="1359" spans="1:11" ht="15.75" customHeight="1" x14ac:dyDescent="0.25">
      <c r="A1359" s="2">
        <v>714</v>
      </c>
      <c r="B1359" s="101" t="str">
        <f>IF('proje ve personel bilgileri'!A727&lt;&gt;0,('proje ve personel bilgileri'!A727)," ")</f>
        <v xml:space="preserve"> </v>
      </c>
      <c r="C1359" s="105"/>
      <c r="D1359" s="296"/>
      <c r="E1359" s="296"/>
      <c r="F1359" s="296"/>
      <c r="G1359" s="296"/>
      <c r="H1359" s="296"/>
      <c r="I1359" s="296"/>
      <c r="J1359" s="296"/>
      <c r="K1359" s="104">
        <f t="shared" si="78"/>
        <v>0</v>
      </c>
    </row>
    <row r="1360" spans="1:11" ht="15.75" customHeight="1" x14ac:dyDescent="0.25">
      <c r="A1360" s="1">
        <v>715</v>
      </c>
      <c r="B1360" s="101" t="str">
        <f>IF('proje ve personel bilgileri'!A728&lt;&gt;0,('proje ve personel bilgileri'!A728)," ")</f>
        <v xml:space="preserve"> </v>
      </c>
      <c r="C1360" s="105"/>
      <c r="D1360" s="296"/>
      <c r="E1360" s="296"/>
      <c r="F1360" s="296"/>
      <c r="G1360" s="296"/>
      <c r="H1360" s="296"/>
      <c r="I1360" s="296"/>
      <c r="J1360" s="296"/>
      <c r="K1360" s="104">
        <f t="shared" si="78"/>
        <v>0</v>
      </c>
    </row>
    <row r="1361" spans="1:11" ht="15.75" customHeight="1" x14ac:dyDescent="0.25">
      <c r="A1361" s="2">
        <v>716</v>
      </c>
      <c r="B1361" s="101" t="str">
        <f>IF('proje ve personel bilgileri'!A729&lt;&gt;0,('proje ve personel bilgileri'!A729)," ")</f>
        <v xml:space="preserve"> </v>
      </c>
      <c r="C1361" s="105"/>
      <c r="D1361" s="296"/>
      <c r="E1361" s="296"/>
      <c r="F1361" s="296"/>
      <c r="G1361" s="296"/>
      <c r="H1361" s="296"/>
      <c r="I1361" s="296"/>
      <c r="J1361" s="296"/>
      <c r="K1361" s="104">
        <f t="shared" si="78"/>
        <v>0</v>
      </c>
    </row>
    <row r="1362" spans="1:11" ht="15.75" customHeight="1" x14ac:dyDescent="0.25">
      <c r="A1362" s="1">
        <v>717</v>
      </c>
      <c r="B1362" s="101" t="str">
        <f>IF('proje ve personel bilgileri'!A730&lt;&gt;0,('proje ve personel bilgileri'!A730)," ")</f>
        <v xml:space="preserve"> </v>
      </c>
      <c r="C1362" s="105"/>
      <c r="D1362" s="296"/>
      <c r="E1362" s="296"/>
      <c r="F1362" s="296"/>
      <c r="G1362" s="296"/>
      <c r="H1362" s="296"/>
      <c r="I1362" s="296"/>
      <c r="J1362" s="296"/>
      <c r="K1362" s="104">
        <f t="shared" si="78"/>
        <v>0</v>
      </c>
    </row>
    <row r="1363" spans="1:11" ht="15.75" customHeight="1" x14ac:dyDescent="0.25">
      <c r="A1363" s="2">
        <v>718</v>
      </c>
      <c r="B1363" s="101" t="str">
        <f>IF('proje ve personel bilgileri'!A731&lt;&gt;0,('proje ve personel bilgileri'!A731)," ")</f>
        <v xml:space="preserve"> </v>
      </c>
      <c r="C1363" s="105"/>
      <c r="D1363" s="296"/>
      <c r="E1363" s="296"/>
      <c r="F1363" s="296"/>
      <c r="G1363" s="296"/>
      <c r="H1363" s="296"/>
      <c r="I1363" s="296"/>
      <c r="J1363" s="296"/>
      <c r="K1363" s="104">
        <f t="shared" si="78"/>
        <v>0</v>
      </c>
    </row>
    <row r="1364" spans="1:11" ht="15.75" customHeight="1" x14ac:dyDescent="0.25">
      <c r="A1364" s="1">
        <v>719</v>
      </c>
      <c r="B1364" s="101" t="str">
        <f>IF('proje ve personel bilgileri'!A732&lt;&gt;0,('proje ve personel bilgileri'!A732)," ")</f>
        <v xml:space="preserve"> </v>
      </c>
      <c r="C1364" s="105"/>
      <c r="D1364" s="296"/>
      <c r="E1364" s="296"/>
      <c r="F1364" s="296"/>
      <c r="G1364" s="296"/>
      <c r="H1364" s="296"/>
      <c r="I1364" s="296"/>
      <c r="J1364" s="296"/>
      <c r="K1364" s="104">
        <f t="shared" si="78"/>
        <v>0</v>
      </c>
    </row>
    <row r="1365" spans="1:11" ht="15" customHeight="1" x14ac:dyDescent="0.25">
      <c r="A1365" s="2">
        <v>720</v>
      </c>
      <c r="B1365" s="101" t="str">
        <f>IF('proje ve personel bilgileri'!A733&lt;&gt;0,('proje ve personel bilgileri'!A733)," ")</f>
        <v xml:space="preserve"> </v>
      </c>
      <c r="C1365" s="105"/>
      <c r="D1365" s="296"/>
      <c r="E1365" s="296"/>
      <c r="F1365" s="296"/>
      <c r="G1365" s="296"/>
      <c r="H1365" s="296"/>
      <c r="I1365" s="296"/>
      <c r="J1365" s="296"/>
      <c r="K1365" s="104">
        <f t="shared" si="78"/>
        <v>0</v>
      </c>
    </row>
    <row r="1366" spans="1:11" ht="15.75" customHeight="1" x14ac:dyDescent="0.25">
      <c r="A1366" s="341" t="s">
        <v>99</v>
      </c>
      <c r="B1366" s="342"/>
      <c r="C1366" s="7" t="str">
        <f t="shared" ref="C1366:J1366" si="79">IF($K$28&lt;&gt;0,SUM(C1348:C1365)," ")</f>
        <v xml:space="preserve"> </v>
      </c>
      <c r="D1366" s="8" t="str">
        <f t="shared" si="79"/>
        <v xml:space="preserve"> </v>
      </c>
      <c r="E1366" s="8" t="str">
        <f t="shared" si="79"/>
        <v xml:space="preserve"> </v>
      </c>
      <c r="F1366" s="8" t="str">
        <f t="shared" si="79"/>
        <v xml:space="preserve"> </v>
      </c>
      <c r="G1366" s="8" t="str">
        <f t="shared" si="79"/>
        <v xml:space="preserve"> </v>
      </c>
      <c r="H1366" s="8" t="str">
        <f t="shared" si="79"/>
        <v xml:space="preserve"> </v>
      </c>
      <c r="I1366" s="8" t="str">
        <f t="shared" si="79"/>
        <v xml:space="preserve"> </v>
      </c>
      <c r="J1366" s="8" t="str">
        <f t="shared" si="79"/>
        <v xml:space="preserve"> </v>
      </c>
      <c r="K1366" s="9">
        <f>SUM(K1348:K1365)+K1330</f>
        <v>0</v>
      </c>
    </row>
    <row r="1367" spans="1:11" ht="15" customHeight="1" x14ac:dyDescent="0.25">
      <c r="A1367" s="300"/>
    </row>
    <row r="1368" spans="1:11" ht="15" customHeight="1" x14ac:dyDescent="0.25">
      <c r="A1368" s="332" t="s">
        <v>100</v>
      </c>
      <c r="B1368" s="332"/>
      <c r="C1368" s="332"/>
      <c r="D1368" s="332"/>
      <c r="E1368" s="332"/>
      <c r="F1368" s="332"/>
      <c r="G1368" s="332"/>
      <c r="H1368" s="332"/>
      <c r="I1368" s="332"/>
      <c r="J1368" s="332"/>
      <c r="K1368" s="332"/>
    </row>
    <row r="1369" spans="1:11" ht="15" customHeight="1" x14ac:dyDescent="0.25">
      <c r="A1369" s="51"/>
    </row>
    <row r="1370" spans="1:11" ht="15" customHeight="1" x14ac:dyDescent="0.25">
      <c r="A1370" s="298" t="s">
        <v>101</v>
      </c>
    </row>
    <row r="1371" spans="1:11" ht="15" customHeight="1" x14ac:dyDescent="0.25">
      <c r="C1371" s="298" t="s">
        <v>102</v>
      </c>
      <c r="E1371" s="298" t="s">
        <v>103</v>
      </c>
    </row>
    <row r="1375" spans="1:11" ht="15.75" customHeight="1" x14ac:dyDescent="0.25">
      <c r="A1375" s="348" t="s">
        <v>85</v>
      </c>
      <c r="B1375" s="348"/>
      <c r="C1375" s="348"/>
      <c r="D1375" s="348"/>
      <c r="E1375" s="348"/>
      <c r="F1375" s="348"/>
      <c r="G1375" s="348"/>
      <c r="H1375" s="348"/>
      <c r="I1375" s="348"/>
      <c r="J1375" s="348"/>
      <c r="K1375" s="348"/>
    </row>
    <row r="1376" spans="1:11" ht="15" customHeight="1" x14ac:dyDescent="0.25">
      <c r="A1376" s="70"/>
      <c r="B1376" s="70"/>
      <c r="C1376" s="70"/>
      <c r="D1376" s="70"/>
      <c r="E1376" s="70"/>
      <c r="F1376" s="78">
        <f>'proje ve personel bilgileri'!$B$5</f>
        <v>0</v>
      </c>
      <c r="G1376" s="72">
        <f>IF('proje ve personel bilgileri'!$B$6=1,"/ Mart ayına aittir.",(IF('proje ve personel bilgileri'!$B$6=2,"/ Eylül ayına aittir.",0)))</f>
        <v>0</v>
      </c>
      <c r="H1376" s="70"/>
      <c r="I1376" s="70"/>
      <c r="J1376" s="70"/>
      <c r="K1376" s="70"/>
    </row>
    <row r="1377" spans="1:11" ht="18.75" customHeight="1" x14ac:dyDescent="0.25">
      <c r="K1377" s="4" t="s">
        <v>86</v>
      </c>
    </row>
    <row r="1378" spans="1:11" ht="15.75" customHeight="1" x14ac:dyDescent="0.25">
      <c r="A1378" s="349" t="s">
        <v>2</v>
      </c>
      <c r="B1378" s="350"/>
      <c r="C1378" s="351">
        <f>'proje ve personel bilgileri'!$B$2</f>
        <v>0</v>
      </c>
      <c r="D1378" s="352"/>
      <c r="E1378" s="352"/>
      <c r="F1378" s="352"/>
      <c r="G1378" s="352"/>
      <c r="H1378" s="352"/>
      <c r="I1378" s="352"/>
      <c r="J1378" s="352"/>
      <c r="K1378" s="353"/>
    </row>
    <row r="1379" spans="1:11" ht="15.75" customHeight="1" x14ac:dyDescent="0.25">
      <c r="A1379" s="354" t="s">
        <v>4</v>
      </c>
      <c r="B1379" s="355"/>
      <c r="C1379" s="356">
        <f>'proje ve personel bilgileri'!$B$3</f>
        <v>0</v>
      </c>
      <c r="D1379" s="357"/>
      <c r="E1379" s="357"/>
      <c r="F1379" s="357"/>
      <c r="G1379" s="357"/>
      <c r="H1379" s="357"/>
      <c r="I1379" s="357"/>
      <c r="J1379" s="357"/>
      <c r="K1379" s="358"/>
    </row>
    <row r="1380" spans="1:11" ht="15" customHeight="1" x14ac:dyDescent="0.25">
      <c r="A1380" s="343" t="s">
        <v>87</v>
      </c>
      <c r="B1380" s="343" t="s">
        <v>15</v>
      </c>
      <c r="C1380" s="343" t="s">
        <v>88</v>
      </c>
      <c r="D1380" s="344" t="s">
        <v>89</v>
      </c>
      <c r="E1380" s="346"/>
      <c r="F1380" s="347"/>
      <c r="G1380" s="343" t="s">
        <v>90</v>
      </c>
      <c r="H1380" s="333" t="s">
        <v>91</v>
      </c>
      <c r="I1380" s="333" t="s">
        <v>92</v>
      </c>
      <c r="J1380" s="333" t="s">
        <v>93</v>
      </c>
      <c r="K1380" s="336" t="s">
        <v>94</v>
      </c>
    </row>
    <row r="1381" spans="1:11" ht="15.75" customHeight="1" x14ac:dyDescent="0.25">
      <c r="A1381" s="338"/>
      <c r="B1381" s="338"/>
      <c r="C1381" s="338"/>
      <c r="D1381" s="345"/>
      <c r="E1381" s="339" t="s">
        <v>95</v>
      </c>
      <c r="F1381" s="340"/>
      <c r="G1381" s="338"/>
      <c r="H1381" s="334"/>
      <c r="I1381" s="334"/>
      <c r="J1381" s="334"/>
      <c r="K1381" s="337"/>
    </row>
    <row r="1382" spans="1:11" ht="60.75" customHeight="1" x14ac:dyDescent="0.25">
      <c r="A1382" s="338"/>
      <c r="B1382" s="338"/>
      <c r="C1382" s="338"/>
      <c r="D1382" s="345"/>
      <c r="E1382" s="5" t="s">
        <v>107</v>
      </c>
      <c r="F1382" s="5" t="s">
        <v>97</v>
      </c>
      <c r="G1382" s="338"/>
      <c r="H1382" s="334"/>
      <c r="I1382" s="335"/>
      <c r="J1382" s="335"/>
      <c r="K1382" s="338"/>
    </row>
    <row r="1383" spans="1:11" ht="15.75" customHeight="1" x14ac:dyDescent="0.25">
      <c r="A1383" s="338"/>
      <c r="B1383" s="338"/>
      <c r="C1383" s="338"/>
      <c r="D1383" s="345"/>
      <c r="E1383" s="6" t="s">
        <v>98</v>
      </c>
      <c r="F1383" s="6" t="s">
        <v>98</v>
      </c>
      <c r="G1383" s="294" t="s">
        <v>98</v>
      </c>
      <c r="H1383" s="294" t="s">
        <v>98</v>
      </c>
      <c r="I1383" s="297" t="s">
        <v>98</v>
      </c>
      <c r="J1383" s="6" t="s">
        <v>98</v>
      </c>
      <c r="K1383" s="338"/>
    </row>
    <row r="1384" spans="1:11" ht="15.75" customHeight="1" x14ac:dyDescent="0.25">
      <c r="A1384" s="1">
        <v>721</v>
      </c>
      <c r="B1384" s="101" t="str">
        <f>IF('proje ve personel bilgileri'!A734&lt;&gt;0,('proje ve personel bilgileri'!A734)," ")</f>
        <v xml:space="preserve"> </v>
      </c>
      <c r="C1384" s="102"/>
      <c r="D1384" s="103"/>
      <c r="E1384" s="103"/>
      <c r="F1384" s="103"/>
      <c r="G1384" s="103"/>
      <c r="H1384" s="103"/>
      <c r="I1384" s="103"/>
      <c r="J1384" s="103"/>
      <c r="K1384" s="104">
        <f t="shared" ref="K1384:K1401" si="80">IF(D1384&lt;&gt;0,SUM(D1384+E1384+F1384+G1384-H1384-I1384-J1384),0)</f>
        <v>0</v>
      </c>
    </row>
    <row r="1385" spans="1:11" ht="15.75" customHeight="1" x14ac:dyDescent="0.25">
      <c r="A1385" s="2">
        <v>722</v>
      </c>
      <c r="B1385" s="101" t="str">
        <f>IF('proje ve personel bilgileri'!A735&lt;&gt;0,('proje ve personel bilgileri'!A735)," ")</f>
        <v xml:space="preserve"> </v>
      </c>
      <c r="C1385" s="105"/>
      <c r="D1385" s="296"/>
      <c r="E1385" s="296"/>
      <c r="F1385" s="296"/>
      <c r="G1385" s="296"/>
      <c r="H1385" s="296"/>
      <c r="I1385" s="296"/>
      <c r="J1385" s="296"/>
      <c r="K1385" s="104">
        <f t="shared" si="80"/>
        <v>0</v>
      </c>
    </row>
    <row r="1386" spans="1:11" ht="15.75" customHeight="1" x14ac:dyDescent="0.25">
      <c r="A1386" s="1">
        <v>723</v>
      </c>
      <c r="B1386" s="101" t="str">
        <f>IF('proje ve personel bilgileri'!A736&lt;&gt;0,('proje ve personel bilgileri'!A736)," ")</f>
        <v xml:space="preserve"> </v>
      </c>
      <c r="C1386" s="105"/>
      <c r="D1386" s="296"/>
      <c r="E1386" s="296"/>
      <c r="F1386" s="296"/>
      <c r="G1386" s="296"/>
      <c r="H1386" s="296"/>
      <c r="I1386" s="296"/>
      <c r="J1386" s="296"/>
      <c r="K1386" s="104">
        <f t="shared" si="80"/>
        <v>0</v>
      </c>
    </row>
    <row r="1387" spans="1:11" ht="15.75" customHeight="1" x14ac:dyDescent="0.25">
      <c r="A1387" s="2">
        <v>724</v>
      </c>
      <c r="B1387" s="101" t="str">
        <f>IF('proje ve personel bilgileri'!A737&lt;&gt;0,('proje ve personel bilgileri'!A737)," ")</f>
        <v xml:space="preserve"> </v>
      </c>
      <c r="C1387" s="105"/>
      <c r="D1387" s="296"/>
      <c r="E1387" s="296"/>
      <c r="F1387" s="296"/>
      <c r="G1387" s="296"/>
      <c r="H1387" s="296"/>
      <c r="I1387" s="296"/>
      <c r="J1387" s="296"/>
      <c r="K1387" s="104">
        <f t="shared" si="80"/>
        <v>0</v>
      </c>
    </row>
    <row r="1388" spans="1:11" ht="15.75" customHeight="1" x14ac:dyDescent="0.25">
      <c r="A1388" s="1">
        <v>725</v>
      </c>
      <c r="B1388" s="101" t="str">
        <f>IF('proje ve personel bilgileri'!A738&lt;&gt;0,('proje ve personel bilgileri'!A738)," ")</f>
        <v xml:space="preserve"> </v>
      </c>
      <c r="C1388" s="105"/>
      <c r="D1388" s="296"/>
      <c r="E1388" s="296"/>
      <c r="F1388" s="296"/>
      <c r="G1388" s="296"/>
      <c r="H1388" s="296"/>
      <c r="I1388" s="296"/>
      <c r="J1388" s="296"/>
      <c r="K1388" s="104">
        <f t="shared" si="80"/>
        <v>0</v>
      </c>
    </row>
    <row r="1389" spans="1:11" ht="15.75" customHeight="1" x14ac:dyDescent="0.25">
      <c r="A1389" s="2">
        <v>726</v>
      </c>
      <c r="B1389" s="101" t="str">
        <f>IF('proje ve personel bilgileri'!A739&lt;&gt;0,('proje ve personel bilgileri'!A739)," ")</f>
        <v xml:space="preserve"> </v>
      </c>
      <c r="C1389" s="105"/>
      <c r="D1389" s="296"/>
      <c r="E1389" s="296"/>
      <c r="F1389" s="296"/>
      <c r="G1389" s="296"/>
      <c r="H1389" s="296"/>
      <c r="I1389" s="296"/>
      <c r="J1389" s="296"/>
      <c r="K1389" s="104">
        <f t="shared" si="80"/>
        <v>0</v>
      </c>
    </row>
    <row r="1390" spans="1:11" ht="15.75" customHeight="1" x14ac:dyDescent="0.25">
      <c r="A1390" s="1">
        <v>727</v>
      </c>
      <c r="B1390" s="101" t="str">
        <f>IF('proje ve personel bilgileri'!A740&lt;&gt;0,('proje ve personel bilgileri'!A740)," ")</f>
        <v xml:space="preserve"> </v>
      </c>
      <c r="C1390" s="105"/>
      <c r="D1390" s="296"/>
      <c r="E1390" s="296"/>
      <c r="F1390" s="296"/>
      <c r="G1390" s="296"/>
      <c r="H1390" s="296"/>
      <c r="I1390" s="296"/>
      <c r="J1390" s="296"/>
      <c r="K1390" s="104">
        <f t="shared" si="80"/>
        <v>0</v>
      </c>
    </row>
    <row r="1391" spans="1:11" ht="15.75" customHeight="1" x14ac:dyDescent="0.25">
      <c r="A1391" s="2">
        <v>728</v>
      </c>
      <c r="B1391" s="101" t="str">
        <f>IF('proje ve personel bilgileri'!A741&lt;&gt;0,('proje ve personel bilgileri'!A741)," ")</f>
        <v xml:space="preserve"> </v>
      </c>
      <c r="C1391" s="105"/>
      <c r="D1391" s="296"/>
      <c r="E1391" s="296"/>
      <c r="F1391" s="296"/>
      <c r="G1391" s="296"/>
      <c r="H1391" s="296"/>
      <c r="I1391" s="296"/>
      <c r="J1391" s="296"/>
      <c r="K1391" s="104">
        <f t="shared" si="80"/>
        <v>0</v>
      </c>
    </row>
    <row r="1392" spans="1:11" ht="15.75" customHeight="1" x14ac:dyDescent="0.25">
      <c r="A1392" s="1">
        <v>729</v>
      </c>
      <c r="B1392" s="101" t="str">
        <f>IF('proje ve personel bilgileri'!A742&lt;&gt;0,('proje ve personel bilgileri'!A742)," ")</f>
        <v xml:space="preserve"> </v>
      </c>
      <c r="C1392" s="105"/>
      <c r="D1392" s="296"/>
      <c r="E1392" s="296"/>
      <c r="F1392" s="296"/>
      <c r="G1392" s="296"/>
      <c r="H1392" s="296"/>
      <c r="I1392" s="296"/>
      <c r="J1392" s="296"/>
      <c r="K1392" s="104">
        <f t="shared" si="80"/>
        <v>0</v>
      </c>
    </row>
    <row r="1393" spans="1:11" ht="15.75" customHeight="1" x14ac:dyDescent="0.25">
      <c r="A1393" s="2">
        <v>730</v>
      </c>
      <c r="B1393" s="101" t="str">
        <f>IF('proje ve personel bilgileri'!A743&lt;&gt;0,('proje ve personel bilgileri'!A743)," ")</f>
        <v xml:space="preserve"> </v>
      </c>
      <c r="C1393" s="105"/>
      <c r="D1393" s="296"/>
      <c r="E1393" s="296"/>
      <c r="F1393" s="296"/>
      <c r="G1393" s="296"/>
      <c r="H1393" s="296"/>
      <c r="I1393" s="296"/>
      <c r="J1393" s="296"/>
      <c r="K1393" s="104">
        <f t="shared" si="80"/>
        <v>0</v>
      </c>
    </row>
    <row r="1394" spans="1:11" ht="15.75" customHeight="1" x14ac:dyDescent="0.25">
      <c r="A1394" s="1">
        <v>731</v>
      </c>
      <c r="B1394" s="101" t="str">
        <f>IF('proje ve personel bilgileri'!A744&lt;&gt;0,('proje ve personel bilgileri'!A744)," ")</f>
        <v xml:space="preserve"> </v>
      </c>
      <c r="C1394" s="105"/>
      <c r="D1394" s="296"/>
      <c r="E1394" s="296"/>
      <c r="F1394" s="296"/>
      <c r="G1394" s="296"/>
      <c r="H1394" s="296"/>
      <c r="I1394" s="296"/>
      <c r="J1394" s="296"/>
      <c r="K1394" s="104">
        <f t="shared" si="80"/>
        <v>0</v>
      </c>
    </row>
    <row r="1395" spans="1:11" ht="15.75" customHeight="1" x14ac:dyDescent="0.25">
      <c r="A1395" s="2">
        <v>732</v>
      </c>
      <c r="B1395" s="101" t="str">
        <f>IF('proje ve personel bilgileri'!A745&lt;&gt;0,('proje ve personel bilgileri'!A745)," ")</f>
        <v xml:space="preserve"> </v>
      </c>
      <c r="C1395" s="105"/>
      <c r="D1395" s="296"/>
      <c r="E1395" s="296"/>
      <c r="F1395" s="296"/>
      <c r="G1395" s="296"/>
      <c r="H1395" s="296"/>
      <c r="I1395" s="296"/>
      <c r="J1395" s="296"/>
      <c r="K1395" s="104">
        <f t="shared" si="80"/>
        <v>0</v>
      </c>
    </row>
    <row r="1396" spans="1:11" ht="15.75" customHeight="1" x14ac:dyDescent="0.25">
      <c r="A1396" s="1">
        <v>733</v>
      </c>
      <c r="B1396" s="101" t="str">
        <f>IF('proje ve personel bilgileri'!A746&lt;&gt;0,('proje ve personel bilgileri'!A746)," ")</f>
        <v xml:space="preserve"> </v>
      </c>
      <c r="C1396" s="105"/>
      <c r="D1396" s="296"/>
      <c r="E1396" s="296"/>
      <c r="F1396" s="296"/>
      <c r="G1396" s="296"/>
      <c r="H1396" s="296"/>
      <c r="I1396" s="296"/>
      <c r="J1396" s="296"/>
      <c r="K1396" s="104">
        <f t="shared" si="80"/>
        <v>0</v>
      </c>
    </row>
    <row r="1397" spans="1:11" ht="15.75" customHeight="1" x14ac:dyDescent="0.25">
      <c r="A1397" s="2">
        <v>734</v>
      </c>
      <c r="B1397" s="101" t="str">
        <f>IF('proje ve personel bilgileri'!A747&lt;&gt;0,('proje ve personel bilgileri'!A747)," ")</f>
        <v xml:space="preserve"> </v>
      </c>
      <c r="C1397" s="105"/>
      <c r="D1397" s="296"/>
      <c r="E1397" s="296"/>
      <c r="F1397" s="296"/>
      <c r="G1397" s="296"/>
      <c r="H1397" s="296"/>
      <c r="I1397" s="296"/>
      <c r="J1397" s="296"/>
      <c r="K1397" s="104">
        <f t="shared" si="80"/>
        <v>0</v>
      </c>
    </row>
    <row r="1398" spans="1:11" ht="15.75" customHeight="1" x14ac:dyDescent="0.25">
      <c r="A1398" s="1">
        <v>735</v>
      </c>
      <c r="B1398" s="101" t="str">
        <f>IF('proje ve personel bilgileri'!A748&lt;&gt;0,('proje ve personel bilgileri'!A748)," ")</f>
        <v xml:space="preserve"> </v>
      </c>
      <c r="C1398" s="105"/>
      <c r="D1398" s="296"/>
      <c r="E1398" s="296"/>
      <c r="F1398" s="296"/>
      <c r="G1398" s="296"/>
      <c r="H1398" s="296"/>
      <c r="I1398" s="296"/>
      <c r="J1398" s="296"/>
      <c r="K1398" s="104">
        <f t="shared" si="80"/>
        <v>0</v>
      </c>
    </row>
    <row r="1399" spans="1:11" ht="15.75" customHeight="1" x14ac:dyDescent="0.25">
      <c r="A1399" s="2">
        <v>736</v>
      </c>
      <c r="B1399" s="101" t="str">
        <f>IF('proje ve personel bilgileri'!A749&lt;&gt;0,('proje ve personel bilgileri'!A749)," ")</f>
        <v xml:space="preserve"> </v>
      </c>
      <c r="C1399" s="105"/>
      <c r="D1399" s="296"/>
      <c r="E1399" s="296"/>
      <c r="F1399" s="296"/>
      <c r="G1399" s="296"/>
      <c r="H1399" s="296"/>
      <c r="I1399" s="296"/>
      <c r="J1399" s="296"/>
      <c r="K1399" s="104">
        <f t="shared" si="80"/>
        <v>0</v>
      </c>
    </row>
    <row r="1400" spans="1:11" ht="15.75" customHeight="1" x14ac:dyDescent="0.25">
      <c r="A1400" s="1">
        <v>737</v>
      </c>
      <c r="B1400" s="101" t="str">
        <f>IF('proje ve personel bilgileri'!A750&lt;&gt;0,('proje ve personel bilgileri'!A750)," ")</f>
        <v xml:space="preserve"> </v>
      </c>
      <c r="C1400" s="105"/>
      <c r="D1400" s="296"/>
      <c r="E1400" s="296"/>
      <c r="F1400" s="296"/>
      <c r="G1400" s="296"/>
      <c r="H1400" s="296"/>
      <c r="I1400" s="296"/>
      <c r="J1400" s="296"/>
      <c r="K1400" s="104">
        <f t="shared" si="80"/>
        <v>0</v>
      </c>
    </row>
    <row r="1401" spans="1:11" ht="15" customHeight="1" x14ac:dyDescent="0.25">
      <c r="A1401" s="2">
        <v>738</v>
      </c>
      <c r="B1401" s="101" t="str">
        <f>IF('proje ve personel bilgileri'!A751&lt;&gt;0,('proje ve personel bilgileri'!A751)," ")</f>
        <v xml:space="preserve"> </v>
      </c>
      <c r="C1401" s="105"/>
      <c r="D1401" s="296"/>
      <c r="E1401" s="296"/>
      <c r="F1401" s="296"/>
      <c r="G1401" s="296"/>
      <c r="H1401" s="296"/>
      <c r="I1401" s="296"/>
      <c r="J1401" s="296"/>
      <c r="K1401" s="104">
        <f t="shared" si="80"/>
        <v>0</v>
      </c>
    </row>
    <row r="1402" spans="1:11" ht="15.75" customHeight="1" x14ac:dyDescent="0.25">
      <c r="A1402" s="341" t="s">
        <v>99</v>
      </c>
      <c r="B1402" s="342"/>
      <c r="C1402" s="7" t="str">
        <f t="shared" ref="C1402:J1402" si="81">IF($K$28&lt;&gt;0,SUM(C1384:C1401)," ")</f>
        <v xml:space="preserve"> </v>
      </c>
      <c r="D1402" s="8" t="str">
        <f t="shared" si="81"/>
        <v xml:space="preserve"> </v>
      </c>
      <c r="E1402" s="8" t="str">
        <f t="shared" si="81"/>
        <v xml:space="preserve"> </v>
      </c>
      <c r="F1402" s="8" t="str">
        <f t="shared" si="81"/>
        <v xml:space="preserve"> </v>
      </c>
      <c r="G1402" s="8" t="str">
        <f t="shared" si="81"/>
        <v xml:space="preserve"> </v>
      </c>
      <c r="H1402" s="8" t="str">
        <f t="shared" si="81"/>
        <v xml:space="preserve"> </v>
      </c>
      <c r="I1402" s="8" t="str">
        <f t="shared" si="81"/>
        <v xml:space="preserve"> </v>
      </c>
      <c r="J1402" s="8" t="str">
        <f t="shared" si="81"/>
        <v xml:space="preserve"> </v>
      </c>
      <c r="K1402" s="9">
        <f>SUM(K1384:K1401)+K1366</f>
        <v>0</v>
      </c>
    </row>
    <row r="1403" spans="1:11" ht="15" customHeight="1" x14ac:dyDescent="0.25">
      <c r="A1403" s="300"/>
    </row>
    <row r="1404" spans="1:11" ht="15" customHeight="1" x14ac:dyDescent="0.25">
      <c r="A1404" s="332" t="s">
        <v>100</v>
      </c>
      <c r="B1404" s="332"/>
      <c r="C1404" s="332"/>
      <c r="D1404" s="332"/>
      <c r="E1404" s="332"/>
      <c r="F1404" s="332"/>
      <c r="G1404" s="332"/>
      <c r="H1404" s="332"/>
      <c r="I1404" s="332"/>
      <c r="J1404" s="332"/>
      <c r="K1404" s="332"/>
    </row>
    <row r="1405" spans="1:11" ht="15" customHeight="1" x14ac:dyDescent="0.25">
      <c r="A1405" s="51"/>
    </row>
    <row r="1406" spans="1:11" ht="15" customHeight="1" x14ac:dyDescent="0.25">
      <c r="A1406" s="298" t="s">
        <v>101</v>
      </c>
    </row>
    <row r="1407" spans="1:11" ht="15" customHeight="1" x14ac:dyDescent="0.25">
      <c r="C1407" s="298" t="s">
        <v>102</v>
      </c>
      <c r="E1407" s="298" t="s">
        <v>103</v>
      </c>
    </row>
    <row r="1408" spans="1:11" ht="15.75" customHeight="1" x14ac:dyDescent="0.25">
      <c r="A1408" s="348" t="s">
        <v>85</v>
      </c>
      <c r="B1408" s="348"/>
      <c r="C1408" s="348"/>
      <c r="D1408" s="348"/>
      <c r="E1408" s="348"/>
      <c r="F1408" s="348"/>
      <c r="G1408" s="348"/>
      <c r="H1408" s="348"/>
      <c r="I1408" s="348"/>
      <c r="J1408" s="348"/>
      <c r="K1408" s="348"/>
    </row>
    <row r="1409" spans="1:11" ht="15" customHeight="1" x14ac:dyDescent="0.25">
      <c r="A1409" s="70"/>
      <c r="B1409" s="70"/>
      <c r="C1409" s="70"/>
      <c r="D1409" s="70"/>
      <c r="E1409" s="70"/>
      <c r="F1409" s="78">
        <f>'proje ve personel bilgileri'!$B$5</f>
        <v>0</v>
      </c>
      <c r="G1409" s="72">
        <f>IF('proje ve personel bilgileri'!$B$6=1,"/ Mart ayına aittir.",(IF('proje ve personel bilgileri'!$B$6=2,"/ Eylül ayına aittir.",0)))</f>
        <v>0</v>
      </c>
      <c r="H1409" s="70"/>
      <c r="I1409" s="70"/>
      <c r="J1409" s="70"/>
      <c r="K1409" s="70"/>
    </row>
    <row r="1410" spans="1:11" ht="18.75" customHeight="1" x14ac:dyDescent="0.25">
      <c r="K1410" s="4" t="s">
        <v>86</v>
      </c>
    </row>
    <row r="1411" spans="1:11" ht="15.75" customHeight="1" x14ac:dyDescent="0.25">
      <c r="A1411" s="349" t="s">
        <v>2</v>
      </c>
      <c r="B1411" s="350"/>
      <c r="C1411" s="351">
        <f>'proje ve personel bilgileri'!$B$2</f>
        <v>0</v>
      </c>
      <c r="D1411" s="352"/>
      <c r="E1411" s="352"/>
      <c r="F1411" s="352"/>
      <c r="G1411" s="352"/>
      <c r="H1411" s="352"/>
      <c r="I1411" s="352"/>
      <c r="J1411" s="352"/>
      <c r="K1411" s="353"/>
    </row>
    <row r="1412" spans="1:11" ht="15.75" customHeight="1" x14ac:dyDescent="0.25">
      <c r="A1412" s="354" t="s">
        <v>4</v>
      </c>
      <c r="B1412" s="355"/>
      <c r="C1412" s="356">
        <f>'proje ve personel bilgileri'!$B$3</f>
        <v>0</v>
      </c>
      <c r="D1412" s="357"/>
      <c r="E1412" s="357"/>
      <c r="F1412" s="357"/>
      <c r="G1412" s="357"/>
      <c r="H1412" s="357"/>
      <c r="I1412" s="357"/>
      <c r="J1412" s="357"/>
      <c r="K1412" s="358"/>
    </row>
    <row r="1413" spans="1:11" ht="15" customHeight="1" x14ac:dyDescent="0.25">
      <c r="A1413" s="343" t="s">
        <v>87</v>
      </c>
      <c r="B1413" s="343" t="s">
        <v>15</v>
      </c>
      <c r="C1413" s="343" t="s">
        <v>88</v>
      </c>
      <c r="D1413" s="344" t="s">
        <v>89</v>
      </c>
      <c r="E1413" s="346"/>
      <c r="F1413" s="347"/>
      <c r="G1413" s="343" t="s">
        <v>90</v>
      </c>
      <c r="H1413" s="333" t="s">
        <v>91</v>
      </c>
      <c r="I1413" s="333" t="s">
        <v>92</v>
      </c>
      <c r="J1413" s="333" t="s">
        <v>93</v>
      </c>
      <c r="K1413" s="336" t="s">
        <v>94</v>
      </c>
    </row>
    <row r="1414" spans="1:11" ht="15.75" customHeight="1" x14ac:dyDescent="0.25">
      <c r="A1414" s="338"/>
      <c r="B1414" s="338"/>
      <c r="C1414" s="338"/>
      <c r="D1414" s="345"/>
      <c r="E1414" s="339" t="s">
        <v>95</v>
      </c>
      <c r="F1414" s="340"/>
      <c r="G1414" s="338"/>
      <c r="H1414" s="334"/>
      <c r="I1414" s="334"/>
      <c r="J1414" s="334"/>
      <c r="K1414" s="337"/>
    </row>
    <row r="1415" spans="1:11" ht="60.75" customHeight="1" x14ac:dyDescent="0.25">
      <c r="A1415" s="338"/>
      <c r="B1415" s="338"/>
      <c r="C1415" s="338"/>
      <c r="D1415" s="345"/>
      <c r="E1415" s="5" t="s">
        <v>107</v>
      </c>
      <c r="F1415" s="5" t="s">
        <v>97</v>
      </c>
      <c r="G1415" s="338"/>
      <c r="H1415" s="334"/>
      <c r="I1415" s="335"/>
      <c r="J1415" s="335"/>
      <c r="K1415" s="338"/>
    </row>
    <row r="1416" spans="1:11" ht="15.75" customHeight="1" x14ac:dyDescent="0.25">
      <c r="A1416" s="338"/>
      <c r="B1416" s="338"/>
      <c r="C1416" s="338"/>
      <c r="D1416" s="345"/>
      <c r="E1416" s="6" t="s">
        <v>98</v>
      </c>
      <c r="F1416" s="6" t="s">
        <v>98</v>
      </c>
      <c r="G1416" s="294" t="s">
        <v>98</v>
      </c>
      <c r="H1416" s="294" t="s">
        <v>98</v>
      </c>
      <c r="I1416" s="297" t="s">
        <v>98</v>
      </c>
      <c r="J1416" s="6" t="s">
        <v>98</v>
      </c>
      <c r="K1416" s="338"/>
    </row>
    <row r="1417" spans="1:11" ht="15.75" customHeight="1" x14ac:dyDescent="0.25">
      <c r="A1417" s="1">
        <v>739</v>
      </c>
      <c r="B1417" s="101" t="str">
        <f>IF('proje ve personel bilgileri'!A752&lt;&gt;0,('proje ve personel bilgileri'!A752)," ")</f>
        <v xml:space="preserve"> </v>
      </c>
      <c r="C1417" s="102"/>
      <c r="D1417" s="103"/>
      <c r="E1417" s="103"/>
      <c r="F1417" s="103"/>
      <c r="G1417" s="103"/>
      <c r="H1417" s="103"/>
      <c r="I1417" s="103"/>
      <c r="J1417" s="103"/>
      <c r="K1417" s="104">
        <f t="shared" ref="K1417:K1434" si="82">IF(D1417&lt;&gt;0,SUM(D1417+E1417+F1417+G1417-H1417-I1417-J1417),0)</f>
        <v>0</v>
      </c>
    </row>
    <row r="1418" spans="1:11" ht="15.75" customHeight="1" x14ac:dyDescent="0.25">
      <c r="A1418" s="2">
        <v>740</v>
      </c>
      <c r="B1418" s="101" t="str">
        <f>IF('proje ve personel bilgileri'!A753&lt;&gt;0,('proje ve personel bilgileri'!A753)," ")</f>
        <v xml:space="preserve"> </v>
      </c>
      <c r="C1418" s="105"/>
      <c r="D1418" s="296"/>
      <c r="E1418" s="296"/>
      <c r="F1418" s="296"/>
      <c r="G1418" s="296"/>
      <c r="H1418" s="296"/>
      <c r="I1418" s="296"/>
      <c r="J1418" s="296"/>
      <c r="K1418" s="104">
        <f t="shared" si="82"/>
        <v>0</v>
      </c>
    </row>
    <row r="1419" spans="1:11" ht="15.75" customHeight="1" x14ac:dyDescent="0.25">
      <c r="A1419" s="1">
        <v>741</v>
      </c>
      <c r="B1419" s="101" t="str">
        <f>IF('proje ve personel bilgileri'!A754&lt;&gt;0,('proje ve personel bilgileri'!A754)," ")</f>
        <v xml:space="preserve"> </v>
      </c>
      <c r="C1419" s="105"/>
      <c r="D1419" s="296"/>
      <c r="E1419" s="296"/>
      <c r="F1419" s="296"/>
      <c r="G1419" s="296"/>
      <c r="H1419" s="296"/>
      <c r="I1419" s="296"/>
      <c r="J1419" s="296"/>
      <c r="K1419" s="104">
        <f t="shared" si="82"/>
        <v>0</v>
      </c>
    </row>
    <row r="1420" spans="1:11" ht="15.75" customHeight="1" x14ac:dyDescent="0.25">
      <c r="A1420" s="2">
        <v>742</v>
      </c>
      <c r="B1420" s="101" t="str">
        <f>IF('proje ve personel bilgileri'!A755&lt;&gt;0,('proje ve personel bilgileri'!A755)," ")</f>
        <v xml:space="preserve"> </v>
      </c>
      <c r="C1420" s="105"/>
      <c r="D1420" s="296"/>
      <c r="E1420" s="296"/>
      <c r="F1420" s="296"/>
      <c r="G1420" s="296"/>
      <c r="H1420" s="296"/>
      <c r="I1420" s="296"/>
      <c r="J1420" s="296"/>
      <c r="K1420" s="104">
        <f t="shared" si="82"/>
        <v>0</v>
      </c>
    </row>
    <row r="1421" spans="1:11" ht="15.75" customHeight="1" x14ac:dyDescent="0.25">
      <c r="A1421" s="1">
        <v>743</v>
      </c>
      <c r="B1421" s="101" t="str">
        <f>IF('proje ve personel bilgileri'!A756&lt;&gt;0,('proje ve personel bilgileri'!A756)," ")</f>
        <v xml:space="preserve"> </v>
      </c>
      <c r="C1421" s="105"/>
      <c r="D1421" s="296"/>
      <c r="E1421" s="296"/>
      <c r="F1421" s="296"/>
      <c r="G1421" s="296"/>
      <c r="H1421" s="296"/>
      <c r="I1421" s="296"/>
      <c r="J1421" s="296"/>
      <c r="K1421" s="104">
        <f t="shared" si="82"/>
        <v>0</v>
      </c>
    </row>
    <row r="1422" spans="1:11" ht="15.75" customHeight="1" x14ac:dyDescent="0.25">
      <c r="A1422" s="2">
        <v>744</v>
      </c>
      <c r="B1422" s="101" t="str">
        <f>IF('proje ve personel bilgileri'!A757&lt;&gt;0,('proje ve personel bilgileri'!A757)," ")</f>
        <v xml:space="preserve"> </v>
      </c>
      <c r="C1422" s="105"/>
      <c r="D1422" s="296"/>
      <c r="E1422" s="296"/>
      <c r="F1422" s="296"/>
      <c r="G1422" s="296"/>
      <c r="H1422" s="296"/>
      <c r="I1422" s="296"/>
      <c r="J1422" s="296"/>
      <c r="K1422" s="104">
        <f t="shared" si="82"/>
        <v>0</v>
      </c>
    </row>
    <row r="1423" spans="1:11" ht="15.75" customHeight="1" x14ac:dyDescent="0.25">
      <c r="A1423" s="1">
        <v>745</v>
      </c>
      <c r="B1423" s="101" t="str">
        <f>IF('proje ve personel bilgileri'!A758&lt;&gt;0,('proje ve personel bilgileri'!A758)," ")</f>
        <v xml:space="preserve"> </v>
      </c>
      <c r="C1423" s="105"/>
      <c r="D1423" s="296"/>
      <c r="E1423" s="296"/>
      <c r="F1423" s="296"/>
      <c r="G1423" s="296"/>
      <c r="H1423" s="296"/>
      <c r="I1423" s="296"/>
      <c r="J1423" s="296"/>
      <c r="K1423" s="104">
        <f t="shared" si="82"/>
        <v>0</v>
      </c>
    </row>
    <row r="1424" spans="1:11" ht="15.75" customHeight="1" x14ac:dyDescent="0.25">
      <c r="A1424" s="2">
        <v>746</v>
      </c>
      <c r="B1424" s="101" t="str">
        <f>IF('proje ve personel bilgileri'!A759&lt;&gt;0,('proje ve personel bilgileri'!A759)," ")</f>
        <v xml:space="preserve"> </v>
      </c>
      <c r="C1424" s="105"/>
      <c r="D1424" s="296"/>
      <c r="E1424" s="296"/>
      <c r="F1424" s="296"/>
      <c r="G1424" s="296"/>
      <c r="H1424" s="296"/>
      <c r="I1424" s="296"/>
      <c r="J1424" s="296"/>
      <c r="K1424" s="104">
        <f t="shared" si="82"/>
        <v>0</v>
      </c>
    </row>
    <row r="1425" spans="1:11" ht="15.75" customHeight="1" x14ac:dyDescent="0.25">
      <c r="A1425" s="1">
        <v>747</v>
      </c>
      <c r="B1425" s="101" t="str">
        <f>IF('proje ve personel bilgileri'!A760&lt;&gt;0,('proje ve personel bilgileri'!A760)," ")</f>
        <v xml:space="preserve"> </v>
      </c>
      <c r="C1425" s="105"/>
      <c r="D1425" s="296"/>
      <c r="E1425" s="296"/>
      <c r="F1425" s="296"/>
      <c r="G1425" s="296"/>
      <c r="H1425" s="296"/>
      <c r="I1425" s="296"/>
      <c r="J1425" s="296"/>
      <c r="K1425" s="104">
        <f t="shared" si="82"/>
        <v>0</v>
      </c>
    </row>
    <row r="1426" spans="1:11" ht="15.75" customHeight="1" x14ac:dyDescent="0.25">
      <c r="A1426" s="2">
        <v>748</v>
      </c>
      <c r="B1426" s="101" t="str">
        <f>IF('proje ve personel bilgileri'!A761&lt;&gt;0,('proje ve personel bilgileri'!A761)," ")</f>
        <v xml:space="preserve"> </v>
      </c>
      <c r="C1426" s="105"/>
      <c r="D1426" s="296"/>
      <c r="E1426" s="296"/>
      <c r="F1426" s="296"/>
      <c r="G1426" s="296"/>
      <c r="H1426" s="296"/>
      <c r="I1426" s="296"/>
      <c r="J1426" s="296"/>
      <c r="K1426" s="104">
        <f t="shared" si="82"/>
        <v>0</v>
      </c>
    </row>
    <row r="1427" spans="1:11" ht="15.75" customHeight="1" x14ac:dyDescent="0.25">
      <c r="A1427" s="1">
        <v>749</v>
      </c>
      <c r="B1427" s="101" t="str">
        <f>IF('proje ve personel bilgileri'!A762&lt;&gt;0,('proje ve personel bilgileri'!A762)," ")</f>
        <v xml:space="preserve"> </v>
      </c>
      <c r="C1427" s="105"/>
      <c r="D1427" s="296"/>
      <c r="E1427" s="296"/>
      <c r="F1427" s="296"/>
      <c r="G1427" s="296"/>
      <c r="H1427" s="296"/>
      <c r="I1427" s="296"/>
      <c r="J1427" s="296"/>
      <c r="K1427" s="104">
        <f t="shared" si="82"/>
        <v>0</v>
      </c>
    </row>
    <row r="1428" spans="1:11" ht="15.75" customHeight="1" x14ac:dyDescent="0.25">
      <c r="A1428" s="2">
        <v>750</v>
      </c>
      <c r="B1428" s="101" t="str">
        <f>IF('proje ve personel bilgileri'!A763&lt;&gt;0,('proje ve personel bilgileri'!A763)," ")</f>
        <v xml:space="preserve"> </v>
      </c>
      <c r="C1428" s="105"/>
      <c r="D1428" s="296"/>
      <c r="E1428" s="296"/>
      <c r="F1428" s="296"/>
      <c r="G1428" s="296"/>
      <c r="H1428" s="296"/>
      <c r="I1428" s="296"/>
      <c r="J1428" s="296"/>
      <c r="K1428" s="104">
        <f t="shared" si="82"/>
        <v>0</v>
      </c>
    </row>
    <row r="1429" spans="1:11" ht="15.75" customHeight="1" x14ac:dyDescent="0.25">
      <c r="A1429" s="1">
        <v>751</v>
      </c>
      <c r="B1429" s="101" t="str">
        <f>IF('proje ve personel bilgileri'!A764&lt;&gt;0,('proje ve personel bilgileri'!A764)," ")</f>
        <v xml:space="preserve"> </v>
      </c>
      <c r="C1429" s="105"/>
      <c r="D1429" s="296"/>
      <c r="E1429" s="296"/>
      <c r="F1429" s="296"/>
      <c r="G1429" s="296"/>
      <c r="H1429" s="296"/>
      <c r="I1429" s="296"/>
      <c r="J1429" s="296"/>
      <c r="K1429" s="104">
        <f t="shared" si="82"/>
        <v>0</v>
      </c>
    </row>
    <row r="1430" spans="1:11" ht="15.75" customHeight="1" x14ac:dyDescent="0.25">
      <c r="A1430" s="2">
        <v>752</v>
      </c>
      <c r="B1430" s="101" t="str">
        <f>IF('proje ve personel bilgileri'!A765&lt;&gt;0,('proje ve personel bilgileri'!A765)," ")</f>
        <v xml:space="preserve"> </v>
      </c>
      <c r="C1430" s="105"/>
      <c r="D1430" s="296"/>
      <c r="E1430" s="296"/>
      <c r="F1430" s="296"/>
      <c r="G1430" s="296"/>
      <c r="H1430" s="296"/>
      <c r="I1430" s="296"/>
      <c r="J1430" s="296"/>
      <c r="K1430" s="104">
        <f t="shared" si="82"/>
        <v>0</v>
      </c>
    </row>
    <row r="1431" spans="1:11" ht="15.75" customHeight="1" x14ac:dyDescent="0.25">
      <c r="A1431" s="1">
        <v>753</v>
      </c>
      <c r="B1431" s="101" t="str">
        <f>IF('proje ve personel bilgileri'!A766&lt;&gt;0,('proje ve personel bilgileri'!A766)," ")</f>
        <v xml:space="preserve"> </v>
      </c>
      <c r="C1431" s="105"/>
      <c r="D1431" s="296"/>
      <c r="E1431" s="296"/>
      <c r="F1431" s="296"/>
      <c r="G1431" s="296"/>
      <c r="H1431" s="296"/>
      <c r="I1431" s="296"/>
      <c r="J1431" s="296"/>
      <c r="K1431" s="104">
        <f t="shared" si="82"/>
        <v>0</v>
      </c>
    </row>
    <row r="1432" spans="1:11" ht="15.75" customHeight="1" x14ac:dyDescent="0.25">
      <c r="A1432" s="2">
        <v>754</v>
      </c>
      <c r="B1432" s="101" t="str">
        <f>IF('proje ve personel bilgileri'!A767&lt;&gt;0,('proje ve personel bilgileri'!A767)," ")</f>
        <v xml:space="preserve"> </v>
      </c>
      <c r="C1432" s="105"/>
      <c r="D1432" s="296"/>
      <c r="E1432" s="296"/>
      <c r="F1432" s="296"/>
      <c r="G1432" s="296"/>
      <c r="H1432" s="296"/>
      <c r="I1432" s="296"/>
      <c r="J1432" s="296"/>
      <c r="K1432" s="104">
        <f t="shared" si="82"/>
        <v>0</v>
      </c>
    </row>
    <row r="1433" spans="1:11" ht="15.75" customHeight="1" x14ac:dyDescent="0.25">
      <c r="A1433" s="1">
        <v>755</v>
      </c>
      <c r="B1433" s="101" t="str">
        <f>IF('proje ve personel bilgileri'!A768&lt;&gt;0,('proje ve personel bilgileri'!A768)," ")</f>
        <v xml:space="preserve"> </v>
      </c>
      <c r="C1433" s="105"/>
      <c r="D1433" s="296"/>
      <c r="E1433" s="296"/>
      <c r="F1433" s="296"/>
      <c r="G1433" s="296"/>
      <c r="H1433" s="296"/>
      <c r="I1433" s="296"/>
      <c r="J1433" s="296"/>
      <c r="K1433" s="104">
        <f t="shared" si="82"/>
        <v>0</v>
      </c>
    </row>
    <row r="1434" spans="1:11" ht="15" customHeight="1" x14ac:dyDescent="0.25">
      <c r="A1434" s="2">
        <v>756</v>
      </c>
      <c r="B1434" s="101" t="str">
        <f>IF('proje ve personel bilgileri'!A769&lt;&gt;0,('proje ve personel bilgileri'!A769)," ")</f>
        <v xml:space="preserve"> </v>
      </c>
      <c r="C1434" s="105"/>
      <c r="D1434" s="296"/>
      <c r="E1434" s="296"/>
      <c r="F1434" s="296"/>
      <c r="G1434" s="296"/>
      <c r="H1434" s="296"/>
      <c r="I1434" s="296"/>
      <c r="J1434" s="296"/>
      <c r="K1434" s="104">
        <f t="shared" si="82"/>
        <v>0</v>
      </c>
    </row>
    <row r="1435" spans="1:11" ht="15.75" customHeight="1" x14ac:dyDescent="0.25">
      <c r="A1435" s="341" t="s">
        <v>99</v>
      </c>
      <c r="B1435" s="342"/>
      <c r="C1435" s="7" t="str">
        <f t="shared" ref="C1435:J1435" si="83">IF($K$28&lt;&gt;0,SUM(C1417:C1434)," ")</f>
        <v xml:space="preserve"> </v>
      </c>
      <c r="D1435" s="8" t="str">
        <f t="shared" si="83"/>
        <v xml:space="preserve"> </v>
      </c>
      <c r="E1435" s="8" t="str">
        <f t="shared" si="83"/>
        <v xml:space="preserve"> </v>
      </c>
      <c r="F1435" s="8" t="str">
        <f t="shared" si="83"/>
        <v xml:space="preserve"> </v>
      </c>
      <c r="G1435" s="8" t="str">
        <f t="shared" si="83"/>
        <v xml:space="preserve"> </v>
      </c>
      <c r="H1435" s="8" t="str">
        <f t="shared" si="83"/>
        <v xml:space="preserve"> </v>
      </c>
      <c r="I1435" s="8" t="str">
        <f t="shared" si="83"/>
        <v xml:space="preserve"> </v>
      </c>
      <c r="J1435" s="8" t="str">
        <f t="shared" si="83"/>
        <v xml:space="preserve"> </v>
      </c>
      <c r="K1435" s="9">
        <f>SUM(K1417:K1434)+K1402</f>
        <v>0</v>
      </c>
    </row>
    <row r="1436" spans="1:11" ht="15" customHeight="1" x14ac:dyDescent="0.25">
      <c r="A1436" s="300"/>
    </row>
    <row r="1437" spans="1:11" ht="15" customHeight="1" x14ac:dyDescent="0.25">
      <c r="A1437" s="332" t="s">
        <v>100</v>
      </c>
      <c r="B1437" s="332"/>
      <c r="C1437" s="332"/>
      <c r="D1437" s="332"/>
      <c r="E1437" s="332"/>
      <c r="F1437" s="332"/>
      <c r="G1437" s="332"/>
      <c r="H1437" s="332"/>
      <c r="I1437" s="332"/>
      <c r="J1437" s="332"/>
      <c r="K1437" s="332"/>
    </row>
    <row r="1438" spans="1:11" ht="15" customHeight="1" x14ac:dyDescent="0.25">
      <c r="A1438" s="51"/>
    </row>
    <row r="1439" spans="1:11" ht="15" customHeight="1" x14ac:dyDescent="0.25">
      <c r="A1439" s="298" t="s">
        <v>101</v>
      </c>
    </row>
    <row r="1440" spans="1:11" ht="15" customHeight="1" x14ac:dyDescent="0.25">
      <c r="C1440" s="298" t="s">
        <v>102</v>
      </c>
      <c r="E1440" s="298" t="s">
        <v>103</v>
      </c>
    </row>
    <row r="1444" spans="1:11" ht="15.75" customHeight="1" x14ac:dyDescent="0.25">
      <c r="A1444" s="348" t="s">
        <v>85</v>
      </c>
      <c r="B1444" s="348"/>
      <c r="C1444" s="348"/>
      <c r="D1444" s="348"/>
      <c r="E1444" s="348"/>
      <c r="F1444" s="348"/>
      <c r="G1444" s="348"/>
      <c r="H1444" s="348"/>
      <c r="I1444" s="348"/>
      <c r="J1444" s="348"/>
      <c r="K1444" s="348"/>
    </row>
    <row r="1445" spans="1:11" ht="15" customHeight="1" x14ac:dyDescent="0.25">
      <c r="A1445" s="70"/>
      <c r="B1445" s="70"/>
      <c r="C1445" s="70"/>
      <c r="D1445" s="70"/>
      <c r="E1445" s="70"/>
      <c r="F1445" s="78">
        <f>'proje ve personel bilgileri'!$B$5</f>
        <v>0</v>
      </c>
      <c r="G1445" s="72">
        <f>IF('proje ve personel bilgileri'!$B$6=1,"/ Mart ayına aittir.",(IF('proje ve personel bilgileri'!$B$6=2,"/ Eylül ayına aittir.",0)))</f>
        <v>0</v>
      </c>
      <c r="H1445" s="70"/>
      <c r="I1445" s="70"/>
      <c r="J1445" s="70"/>
      <c r="K1445" s="70"/>
    </row>
    <row r="1446" spans="1:11" ht="18.75" customHeight="1" x14ac:dyDescent="0.25">
      <c r="K1446" s="4" t="s">
        <v>86</v>
      </c>
    </row>
    <row r="1447" spans="1:11" ht="15.75" customHeight="1" x14ac:dyDescent="0.25">
      <c r="A1447" s="349" t="s">
        <v>2</v>
      </c>
      <c r="B1447" s="350"/>
      <c r="C1447" s="351">
        <f>'proje ve personel bilgileri'!$B$2</f>
        <v>0</v>
      </c>
      <c r="D1447" s="352"/>
      <c r="E1447" s="352"/>
      <c r="F1447" s="352"/>
      <c r="G1447" s="352"/>
      <c r="H1447" s="352"/>
      <c r="I1447" s="352"/>
      <c r="J1447" s="352"/>
      <c r="K1447" s="353"/>
    </row>
    <row r="1448" spans="1:11" ht="15.75" customHeight="1" x14ac:dyDescent="0.25">
      <c r="A1448" s="354" t="s">
        <v>4</v>
      </c>
      <c r="B1448" s="355"/>
      <c r="C1448" s="356">
        <f>'proje ve personel bilgileri'!$B$3</f>
        <v>0</v>
      </c>
      <c r="D1448" s="357"/>
      <c r="E1448" s="357"/>
      <c r="F1448" s="357"/>
      <c r="G1448" s="357"/>
      <c r="H1448" s="357"/>
      <c r="I1448" s="357"/>
      <c r="J1448" s="357"/>
      <c r="K1448" s="358"/>
    </row>
    <row r="1449" spans="1:11" ht="15" customHeight="1" x14ac:dyDescent="0.25">
      <c r="A1449" s="343" t="s">
        <v>87</v>
      </c>
      <c r="B1449" s="343" t="s">
        <v>15</v>
      </c>
      <c r="C1449" s="343" t="s">
        <v>88</v>
      </c>
      <c r="D1449" s="344" t="s">
        <v>89</v>
      </c>
      <c r="E1449" s="346"/>
      <c r="F1449" s="347"/>
      <c r="G1449" s="343" t="s">
        <v>90</v>
      </c>
      <c r="H1449" s="333" t="s">
        <v>91</v>
      </c>
      <c r="I1449" s="333" t="s">
        <v>92</v>
      </c>
      <c r="J1449" s="333" t="s">
        <v>93</v>
      </c>
      <c r="K1449" s="336" t="s">
        <v>94</v>
      </c>
    </row>
    <row r="1450" spans="1:11" ht="15.75" customHeight="1" x14ac:dyDescent="0.25">
      <c r="A1450" s="338"/>
      <c r="B1450" s="338"/>
      <c r="C1450" s="338"/>
      <c r="D1450" s="345"/>
      <c r="E1450" s="339" t="s">
        <v>95</v>
      </c>
      <c r="F1450" s="340"/>
      <c r="G1450" s="338"/>
      <c r="H1450" s="334"/>
      <c r="I1450" s="334"/>
      <c r="J1450" s="334"/>
      <c r="K1450" s="337"/>
    </row>
    <row r="1451" spans="1:11" ht="60.75" customHeight="1" x14ac:dyDescent="0.25">
      <c r="A1451" s="338"/>
      <c r="B1451" s="338"/>
      <c r="C1451" s="338"/>
      <c r="D1451" s="345"/>
      <c r="E1451" s="5" t="s">
        <v>107</v>
      </c>
      <c r="F1451" s="5" t="s">
        <v>97</v>
      </c>
      <c r="G1451" s="338"/>
      <c r="H1451" s="334"/>
      <c r="I1451" s="335"/>
      <c r="J1451" s="335"/>
      <c r="K1451" s="338"/>
    </row>
    <row r="1452" spans="1:11" ht="15.75" customHeight="1" x14ac:dyDescent="0.25">
      <c r="A1452" s="338"/>
      <c r="B1452" s="338"/>
      <c r="C1452" s="338"/>
      <c r="D1452" s="345"/>
      <c r="E1452" s="6" t="s">
        <v>98</v>
      </c>
      <c r="F1452" s="6" t="s">
        <v>98</v>
      </c>
      <c r="G1452" s="294" t="s">
        <v>98</v>
      </c>
      <c r="H1452" s="294" t="s">
        <v>98</v>
      </c>
      <c r="I1452" s="297" t="s">
        <v>98</v>
      </c>
      <c r="J1452" s="6" t="s">
        <v>98</v>
      </c>
      <c r="K1452" s="338"/>
    </row>
    <row r="1453" spans="1:11" ht="15.75" customHeight="1" x14ac:dyDescent="0.25">
      <c r="A1453" s="1">
        <v>757</v>
      </c>
      <c r="B1453" s="101" t="str">
        <f>IF('proje ve personel bilgileri'!A770&lt;&gt;0,('proje ve personel bilgileri'!A770)," ")</f>
        <v xml:space="preserve"> </v>
      </c>
      <c r="C1453" s="102"/>
      <c r="D1453" s="103"/>
      <c r="E1453" s="103"/>
      <c r="F1453" s="103"/>
      <c r="G1453" s="103"/>
      <c r="H1453" s="103"/>
      <c r="I1453" s="103"/>
      <c r="J1453" s="103"/>
      <c r="K1453" s="104">
        <f t="shared" ref="K1453:K1470" si="84">IF(D1453&lt;&gt;0,SUM(D1453+E1453+F1453+G1453-H1453-I1453-J1453),0)</f>
        <v>0</v>
      </c>
    </row>
    <row r="1454" spans="1:11" ht="15.75" customHeight="1" x14ac:dyDescent="0.25">
      <c r="A1454" s="2">
        <v>758</v>
      </c>
      <c r="B1454" s="101" t="str">
        <f>IF('proje ve personel bilgileri'!A771&lt;&gt;0,('proje ve personel bilgileri'!A771)," ")</f>
        <v xml:space="preserve"> </v>
      </c>
      <c r="C1454" s="105"/>
      <c r="D1454" s="296"/>
      <c r="E1454" s="296"/>
      <c r="F1454" s="296"/>
      <c r="G1454" s="296"/>
      <c r="H1454" s="296"/>
      <c r="I1454" s="296"/>
      <c r="J1454" s="296"/>
      <c r="K1454" s="104">
        <f t="shared" si="84"/>
        <v>0</v>
      </c>
    </row>
    <row r="1455" spans="1:11" ht="15.75" customHeight="1" x14ac:dyDescent="0.25">
      <c r="A1455" s="1">
        <v>759</v>
      </c>
      <c r="B1455" s="101" t="str">
        <f>IF('proje ve personel bilgileri'!A772&lt;&gt;0,('proje ve personel bilgileri'!A772)," ")</f>
        <v xml:space="preserve"> </v>
      </c>
      <c r="C1455" s="105"/>
      <c r="D1455" s="296"/>
      <c r="E1455" s="296"/>
      <c r="F1455" s="296"/>
      <c r="G1455" s="296"/>
      <c r="H1455" s="296"/>
      <c r="I1455" s="296"/>
      <c r="J1455" s="296"/>
      <c r="K1455" s="104">
        <f t="shared" si="84"/>
        <v>0</v>
      </c>
    </row>
    <row r="1456" spans="1:11" ht="15.75" customHeight="1" x14ac:dyDescent="0.25">
      <c r="A1456" s="2">
        <v>760</v>
      </c>
      <c r="B1456" s="101" t="str">
        <f>IF('proje ve personel bilgileri'!A773&lt;&gt;0,('proje ve personel bilgileri'!A773)," ")</f>
        <v xml:space="preserve"> </v>
      </c>
      <c r="C1456" s="105"/>
      <c r="D1456" s="296"/>
      <c r="E1456" s="296"/>
      <c r="F1456" s="296"/>
      <c r="G1456" s="296"/>
      <c r="H1456" s="296"/>
      <c r="I1456" s="296"/>
      <c r="J1456" s="296"/>
      <c r="K1456" s="104">
        <f t="shared" si="84"/>
        <v>0</v>
      </c>
    </row>
    <row r="1457" spans="1:11" ht="15.75" customHeight="1" x14ac:dyDescent="0.25">
      <c r="A1457" s="1">
        <v>761</v>
      </c>
      <c r="B1457" s="101" t="str">
        <f>IF('proje ve personel bilgileri'!A774&lt;&gt;0,('proje ve personel bilgileri'!A774)," ")</f>
        <v xml:space="preserve"> </v>
      </c>
      <c r="C1457" s="105"/>
      <c r="D1457" s="296"/>
      <c r="E1457" s="296"/>
      <c r="F1457" s="296"/>
      <c r="G1457" s="296"/>
      <c r="H1457" s="296"/>
      <c r="I1457" s="296"/>
      <c r="J1457" s="296"/>
      <c r="K1457" s="104">
        <f t="shared" si="84"/>
        <v>0</v>
      </c>
    </row>
    <row r="1458" spans="1:11" ht="15.75" customHeight="1" x14ac:dyDescent="0.25">
      <c r="A1458" s="2">
        <v>762</v>
      </c>
      <c r="B1458" s="101" t="str">
        <f>IF('proje ve personel bilgileri'!A775&lt;&gt;0,('proje ve personel bilgileri'!A775)," ")</f>
        <v xml:space="preserve"> </v>
      </c>
      <c r="C1458" s="105"/>
      <c r="D1458" s="296"/>
      <c r="E1458" s="296"/>
      <c r="F1458" s="296"/>
      <c r="G1458" s="296"/>
      <c r="H1458" s="296"/>
      <c r="I1458" s="296"/>
      <c r="J1458" s="296"/>
      <c r="K1458" s="104">
        <f t="shared" si="84"/>
        <v>0</v>
      </c>
    </row>
    <row r="1459" spans="1:11" ht="15.75" customHeight="1" x14ac:dyDescent="0.25">
      <c r="A1459" s="1">
        <v>763</v>
      </c>
      <c r="B1459" s="101" t="str">
        <f>IF('proje ve personel bilgileri'!A776&lt;&gt;0,('proje ve personel bilgileri'!A776)," ")</f>
        <v xml:space="preserve"> </v>
      </c>
      <c r="C1459" s="105"/>
      <c r="D1459" s="296"/>
      <c r="E1459" s="296"/>
      <c r="F1459" s="296"/>
      <c r="G1459" s="296"/>
      <c r="H1459" s="296"/>
      <c r="I1459" s="296"/>
      <c r="J1459" s="296"/>
      <c r="K1459" s="104">
        <f t="shared" si="84"/>
        <v>0</v>
      </c>
    </row>
    <row r="1460" spans="1:11" ht="15.75" customHeight="1" x14ac:dyDescent="0.25">
      <c r="A1460" s="2">
        <v>764</v>
      </c>
      <c r="B1460" s="101" t="str">
        <f>IF('proje ve personel bilgileri'!A777&lt;&gt;0,('proje ve personel bilgileri'!A777)," ")</f>
        <v xml:space="preserve"> </v>
      </c>
      <c r="C1460" s="105"/>
      <c r="D1460" s="296"/>
      <c r="E1460" s="296"/>
      <c r="F1460" s="296"/>
      <c r="G1460" s="296"/>
      <c r="H1460" s="296"/>
      <c r="I1460" s="296"/>
      <c r="J1460" s="296"/>
      <c r="K1460" s="104">
        <f t="shared" si="84"/>
        <v>0</v>
      </c>
    </row>
    <row r="1461" spans="1:11" ht="15.75" customHeight="1" x14ac:dyDescent="0.25">
      <c r="A1461" s="1">
        <v>765</v>
      </c>
      <c r="B1461" s="101" t="str">
        <f>IF('proje ve personel bilgileri'!A778&lt;&gt;0,('proje ve personel bilgileri'!A778)," ")</f>
        <v xml:space="preserve"> </v>
      </c>
      <c r="C1461" s="105"/>
      <c r="D1461" s="296"/>
      <c r="E1461" s="296"/>
      <c r="F1461" s="296"/>
      <c r="G1461" s="296"/>
      <c r="H1461" s="296"/>
      <c r="I1461" s="296"/>
      <c r="J1461" s="296"/>
      <c r="K1461" s="104">
        <f t="shared" si="84"/>
        <v>0</v>
      </c>
    </row>
    <row r="1462" spans="1:11" ht="15.75" customHeight="1" x14ac:dyDescent="0.25">
      <c r="A1462" s="2">
        <v>766</v>
      </c>
      <c r="B1462" s="101" t="str">
        <f>IF('proje ve personel bilgileri'!A779&lt;&gt;0,('proje ve personel bilgileri'!A779)," ")</f>
        <v xml:space="preserve"> </v>
      </c>
      <c r="C1462" s="105"/>
      <c r="D1462" s="296"/>
      <c r="E1462" s="296"/>
      <c r="F1462" s="296"/>
      <c r="G1462" s="296"/>
      <c r="H1462" s="296"/>
      <c r="I1462" s="296"/>
      <c r="J1462" s="296"/>
      <c r="K1462" s="104">
        <f t="shared" si="84"/>
        <v>0</v>
      </c>
    </row>
    <row r="1463" spans="1:11" ht="15.75" customHeight="1" x14ac:dyDescent="0.25">
      <c r="A1463" s="1">
        <v>767</v>
      </c>
      <c r="B1463" s="101" t="str">
        <f>IF('proje ve personel bilgileri'!A780&lt;&gt;0,('proje ve personel bilgileri'!A780)," ")</f>
        <v xml:space="preserve"> </v>
      </c>
      <c r="C1463" s="105"/>
      <c r="D1463" s="296"/>
      <c r="E1463" s="296"/>
      <c r="F1463" s="296"/>
      <c r="G1463" s="296"/>
      <c r="H1463" s="296"/>
      <c r="I1463" s="296"/>
      <c r="J1463" s="296"/>
      <c r="K1463" s="104">
        <f t="shared" si="84"/>
        <v>0</v>
      </c>
    </row>
    <row r="1464" spans="1:11" ht="15.75" customHeight="1" x14ac:dyDescent="0.25">
      <c r="A1464" s="2">
        <v>768</v>
      </c>
      <c r="B1464" s="101" t="str">
        <f>IF('proje ve personel bilgileri'!A781&lt;&gt;0,('proje ve personel bilgileri'!A781)," ")</f>
        <v xml:space="preserve"> </v>
      </c>
      <c r="C1464" s="105"/>
      <c r="D1464" s="296"/>
      <c r="E1464" s="296"/>
      <c r="F1464" s="296"/>
      <c r="G1464" s="296"/>
      <c r="H1464" s="296"/>
      <c r="I1464" s="296"/>
      <c r="J1464" s="296"/>
      <c r="K1464" s="104">
        <f t="shared" si="84"/>
        <v>0</v>
      </c>
    </row>
    <row r="1465" spans="1:11" ht="15.75" customHeight="1" x14ac:dyDescent="0.25">
      <c r="A1465" s="1">
        <v>769</v>
      </c>
      <c r="B1465" s="101" t="str">
        <f>IF('proje ve personel bilgileri'!A782&lt;&gt;0,('proje ve personel bilgileri'!A782)," ")</f>
        <v xml:space="preserve"> </v>
      </c>
      <c r="C1465" s="105"/>
      <c r="D1465" s="296"/>
      <c r="E1465" s="296"/>
      <c r="F1465" s="296"/>
      <c r="G1465" s="296"/>
      <c r="H1465" s="296"/>
      <c r="I1465" s="296"/>
      <c r="J1465" s="296"/>
      <c r="K1465" s="104">
        <f t="shared" si="84"/>
        <v>0</v>
      </c>
    </row>
    <row r="1466" spans="1:11" ht="15.75" customHeight="1" x14ac:dyDescent="0.25">
      <c r="A1466" s="2">
        <v>770</v>
      </c>
      <c r="B1466" s="101" t="str">
        <f>IF('proje ve personel bilgileri'!A783&lt;&gt;0,('proje ve personel bilgileri'!A783)," ")</f>
        <v xml:space="preserve"> </v>
      </c>
      <c r="C1466" s="105"/>
      <c r="D1466" s="296"/>
      <c r="E1466" s="296"/>
      <c r="F1466" s="296"/>
      <c r="G1466" s="296"/>
      <c r="H1466" s="296"/>
      <c r="I1466" s="296"/>
      <c r="J1466" s="296"/>
      <c r="K1466" s="104">
        <f t="shared" si="84"/>
        <v>0</v>
      </c>
    </row>
    <row r="1467" spans="1:11" ht="15.75" customHeight="1" x14ac:dyDescent="0.25">
      <c r="A1467" s="1">
        <v>771</v>
      </c>
      <c r="B1467" s="101" t="str">
        <f>IF('proje ve personel bilgileri'!A784&lt;&gt;0,('proje ve personel bilgileri'!A784)," ")</f>
        <v xml:space="preserve"> </v>
      </c>
      <c r="C1467" s="105"/>
      <c r="D1467" s="296"/>
      <c r="E1467" s="296"/>
      <c r="F1467" s="296"/>
      <c r="G1467" s="296"/>
      <c r="H1467" s="296"/>
      <c r="I1467" s="296"/>
      <c r="J1467" s="296"/>
      <c r="K1467" s="104">
        <f t="shared" si="84"/>
        <v>0</v>
      </c>
    </row>
    <row r="1468" spans="1:11" ht="15.75" customHeight="1" x14ac:dyDescent="0.25">
      <c r="A1468" s="2">
        <v>772</v>
      </c>
      <c r="B1468" s="101" t="str">
        <f>IF('proje ve personel bilgileri'!A785&lt;&gt;0,('proje ve personel bilgileri'!A785)," ")</f>
        <v xml:space="preserve"> </v>
      </c>
      <c r="C1468" s="105"/>
      <c r="D1468" s="296"/>
      <c r="E1468" s="296"/>
      <c r="F1468" s="296"/>
      <c r="G1468" s="296"/>
      <c r="H1468" s="296"/>
      <c r="I1468" s="296"/>
      <c r="J1468" s="296"/>
      <c r="K1468" s="104">
        <f t="shared" si="84"/>
        <v>0</v>
      </c>
    </row>
    <row r="1469" spans="1:11" ht="15.75" customHeight="1" x14ac:dyDescent="0.25">
      <c r="A1469" s="1">
        <v>773</v>
      </c>
      <c r="B1469" s="101" t="str">
        <f>IF('proje ve personel bilgileri'!A786&lt;&gt;0,('proje ve personel bilgileri'!A786)," ")</f>
        <v xml:space="preserve"> </v>
      </c>
      <c r="C1469" s="105"/>
      <c r="D1469" s="296"/>
      <c r="E1469" s="296"/>
      <c r="F1469" s="296"/>
      <c r="G1469" s="296"/>
      <c r="H1469" s="296"/>
      <c r="I1469" s="296"/>
      <c r="J1469" s="296"/>
      <c r="K1469" s="104">
        <f t="shared" si="84"/>
        <v>0</v>
      </c>
    </row>
    <row r="1470" spans="1:11" ht="15" customHeight="1" x14ac:dyDescent="0.25">
      <c r="A1470" s="2">
        <v>774</v>
      </c>
      <c r="B1470" s="101" t="str">
        <f>IF('proje ve personel bilgileri'!A787&lt;&gt;0,('proje ve personel bilgileri'!A787)," ")</f>
        <v xml:space="preserve"> </v>
      </c>
      <c r="C1470" s="105"/>
      <c r="D1470" s="296"/>
      <c r="E1470" s="296"/>
      <c r="F1470" s="296"/>
      <c r="G1470" s="296"/>
      <c r="H1470" s="296"/>
      <c r="I1470" s="296"/>
      <c r="J1470" s="296"/>
      <c r="K1470" s="104">
        <f t="shared" si="84"/>
        <v>0</v>
      </c>
    </row>
    <row r="1471" spans="1:11" ht="15.75" customHeight="1" x14ac:dyDescent="0.25">
      <c r="A1471" s="341" t="s">
        <v>99</v>
      </c>
      <c r="B1471" s="342"/>
      <c r="C1471" s="7" t="str">
        <f t="shared" ref="C1471:J1471" si="85">IF($K$28&lt;&gt;0,SUM(C1453:C1470)," ")</f>
        <v xml:space="preserve"> </v>
      </c>
      <c r="D1471" s="8" t="str">
        <f t="shared" si="85"/>
        <v xml:space="preserve"> </v>
      </c>
      <c r="E1471" s="8" t="str">
        <f t="shared" si="85"/>
        <v xml:space="preserve"> </v>
      </c>
      <c r="F1471" s="8" t="str">
        <f t="shared" si="85"/>
        <v xml:space="preserve"> </v>
      </c>
      <c r="G1471" s="8" t="str">
        <f t="shared" si="85"/>
        <v xml:space="preserve"> </v>
      </c>
      <c r="H1471" s="8" t="str">
        <f t="shared" si="85"/>
        <v xml:space="preserve"> </v>
      </c>
      <c r="I1471" s="8" t="str">
        <f t="shared" si="85"/>
        <v xml:space="preserve"> </v>
      </c>
      <c r="J1471" s="8" t="str">
        <f t="shared" si="85"/>
        <v xml:space="preserve"> </v>
      </c>
      <c r="K1471" s="9">
        <f>SUM(K1453:K1470)+K1435</f>
        <v>0</v>
      </c>
    </row>
    <row r="1472" spans="1:11" ht="15" customHeight="1" x14ac:dyDescent="0.25">
      <c r="A1472" s="300"/>
    </row>
    <row r="1473" spans="1:11" ht="15" customHeight="1" x14ac:dyDescent="0.25">
      <c r="A1473" s="332" t="s">
        <v>100</v>
      </c>
      <c r="B1473" s="332"/>
      <c r="C1473" s="332"/>
      <c r="D1473" s="332"/>
      <c r="E1473" s="332"/>
      <c r="F1473" s="332"/>
      <c r="G1473" s="332"/>
      <c r="H1473" s="332"/>
      <c r="I1473" s="332"/>
      <c r="J1473" s="332"/>
      <c r="K1473" s="332"/>
    </row>
    <row r="1474" spans="1:11" ht="15" customHeight="1" x14ac:dyDescent="0.25">
      <c r="A1474" s="51"/>
    </row>
    <row r="1475" spans="1:11" ht="15" customHeight="1" x14ac:dyDescent="0.25">
      <c r="A1475" s="298" t="s">
        <v>101</v>
      </c>
    </row>
    <row r="1476" spans="1:11" ht="15" customHeight="1" x14ac:dyDescent="0.25">
      <c r="C1476" s="298" t="s">
        <v>102</v>
      </c>
      <c r="E1476" s="298" t="s">
        <v>103</v>
      </c>
    </row>
    <row r="1479" spans="1:11" ht="15.75" customHeight="1" x14ac:dyDescent="0.25">
      <c r="A1479" s="348" t="s">
        <v>85</v>
      </c>
      <c r="B1479" s="348"/>
      <c r="C1479" s="348"/>
      <c r="D1479" s="348"/>
      <c r="E1479" s="348"/>
      <c r="F1479" s="348"/>
      <c r="G1479" s="348"/>
      <c r="H1479" s="348"/>
      <c r="I1479" s="348"/>
      <c r="J1479" s="348"/>
      <c r="K1479" s="348"/>
    </row>
    <row r="1480" spans="1:11" ht="15" customHeight="1" x14ac:dyDescent="0.25">
      <c r="A1480" s="70"/>
      <c r="B1480" s="70"/>
      <c r="C1480" s="70"/>
      <c r="D1480" s="70"/>
      <c r="E1480" s="70"/>
      <c r="F1480" s="78">
        <f>'proje ve personel bilgileri'!$B$5</f>
        <v>0</v>
      </c>
      <c r="G1480" s="72">
        <f>IF('proje ve personel bilgileri'!$B$6=1,"/ Mart ayına aittir.",(IF('proje ve personel bilgileri'!$B$6=2,"/ Eylül ayına aittir.",0)))</f>
        <v>0</v>
      </c>
      <c r="H1480" s="70"/>
      <c r="I1480" s="70"/>
      <c r="J1480" s="70"/>
      <c r="K1480" s="70"/>
    </row>
    <row r="1481" spans="1:11" ht="18.75" customHeight="1" x14ac:dyDescent="0.25">
      <c r="K1481" s="4" t="s">
        <v>86</v>
      </c>
    </row>
    <row r="1482" spans="1:11" ht="15.75" customHeight="1" x14ac:dyDescent="0.25">
      <c r="A1482" s="349" t="s">
        <v>2</v>
      </c>
      <c r="B1482" s="350"/>
      <c r="C1482" s="351">
        <f>'proje ve personel bilgileri'!$B$2</f>
        <v>0</v>
      </c>
      <c r="D1482" s="352"/>
      <c r="E1482" s="352"/>
      <c r="F1482" s="352"/>
      <c r="G1482" s="352"/>
      <c r="H1482" s="352"/>
      <c r="I1482" s="352"/>
      <c r="J1482" s="352"/>
      <c r="K1482" s="353"/>
    </row>
    <row r="1483" spans="1:11" ht="15.75" customHeight="1" x14ac:dyDescent="0.25">
      <c r="A1483" s="354" t="s">
        <v>4</v>
      </c>
      <c r="B1483" s="355"/>
      <c r="C1483" s="356">
        <f>'proje ve personel bilgileri'!$B$3</f>
        <v>0</v>
      </c>
      <c r="D1483" s="357"/>
      <c r="E1483" s="357"/>
      <c r="F1483" s="357"/>
      <c r="G1483" s="357"/>
      <c r="H1483" s="357"/>
      <c r="I1483" s="357"/>
      <c r="J1483" s="357"/>
      <c r="K1483" s="358"/>
    </row>
    <row r="1484" spans="1:11" ht="15" customHeight="1" x14ac:dyDescent="0.25">
      <c r="A1484" s="343" t="s">
        <v>87</v>
      </c>
      <c r="B1484" s="343" t="s">
        <v>15</v>
      </c>
      <c r="C1484" s="343" t="s">
        <v>88</v>
      </c>
      <c r="D1484" s="344" t="s">
        <v>89</v>
      </c>
      <c r="E1484" s="346"/>
      <c r="F1484" s="347"/>
      <c r="G1484" s="343" t="s">
        <v>90</v>
      </c>
      <c r="H1484" s="333" t="s">
        <v>91</v>
      </c>
      <c r="I1484" s="333" t="s">
        <v>92</v>
      </c>
      <c r="J1484" s="333" t="s">
        <v>93</v>
      </c>
      <c r="K1484" s="336" t="s">
        <v>94</v>
      </c>
    </row>
    <row r="1485" spans="1:11" ht="15.75" customHeight="1" x14ac:dyDescent="0.25">
      <c r="A1485" s="338"/>
      <c r="B1485" s="338"/>
      <c r="C1485" s="338"/>
      <c r="D1485" s="345"/>
      <c r="E1485" s="339" t="s">
        <v>95</v>
      </c>
      <c r="F1485" s="340"/>
      <c r="G1485" s="338"/>
      <c r="H1485" s="334"/>
      <c r="I1485" s="334"/>
      <c r="J1485" s="334"/>
      <c r="K1485" s="337"/>
    </row>
    <row r="1486" spans="1:11" ht="60.75" customHeight="1" x14ac:dyDescent="0.25">
      <c r="A1486" s="338"/>
      <c r="B1486" s="338"/>
      <c r="C1486" s="338"/>
      <c r="D1486" s="345"/>
      <c r="E1486" s="5" t="s">
        <v>107</v>
      </c>
      <c r="F1486" s="5" t="s">
        <v>97</v>
      </c>
      <c r="G1486" s="338"/>
      <c r="H1486" s="334"/>
      <c r="I1486" s="335"/>
      <c r="J1486" s="335"/>
      <c r="K1486" s="338"/>
    </row>
    <row r="1487" spans="1:11" ht="15.75" customHeight="1" x14ac:dyDescent="0.25">
      <c r="A1487" s="338"/>
      <c r="B1487" s="338"/>
      <c r="C1487" s="338"/>
      <c r="D1487" s="345"/>
      <c r="E1487" s="6" t="s">
        <v>98</v>
      </c>
      <c r="F1487" s="6" t="s">
        <v>98</v>
      </c>
      <c r="G1487" s="294" t="s">
        <v>98</v>
      </c>
      <c r="H1487" s="294" t="s">
        <v>98</v>
      </c>
      <c r="I1487" s="297" t="s">
        <v>98</v>
      </c>
      <c r="J1487" s="6" t="s">
        <v>98</v>
      </c>
      <c r="K1487" s="338"/>
    </row>
    <row r="1488" spans="1:11" ht="15.75" customHeight="1" x14ac:dyDescent="0.25">
      <c r="A1488" s="1">
        <v>775</v>
      </c>
      <c r="B1488" s="101" t="str">
        <f>IF('proje ve personel bilgileri'!A788&lt;&gt;0,('proje ve personel bilgileri'!A788)," ")</f>
        <v xml:space="preserve"> </v>
      </c>
      <c r="C1488" s="102"/>
      <c r="D1488" s="103"/>
      <c r="E1488" s="103"/>
      <c r="F1488" s="103"/>
      <c r="G1488" s="103"/>
      <c r="H1488" s="103"/>
      <c r="I1488" s="103"/>
      <c r="J1488" s="103"/>
      <c r="K1488" s="104">
        <f t="shared" ref="K1488:K1505" si="86">IF(D1488&lt;&gt;0,SUM(D1488+E1488+F1488+G1488-H1488-I1488-J1488),0)</f>
        <v>0</v>
      </c>
    </row>
    <row r="1489" spans="1:11" ht="15.75" customHeight="1" x14ac:dyDescent="0.25">
      <c r="A1489" s="2">
        <v>776</v>
      </c>
      <c r="B1489" s="101" t="str">
        <f>IF('proje ve personel bilgileri'!A789&lt;&gt;0,('proje ve personel bilgileri'!A789)," ")</f>
        <v xml:space="preserve"> </v>
      </c>
      <c r="C1489" s="105"/>
      <c r="D1489" s="296"/>
      <c r="E1489" s="296"/>
      <c r="F1489" s="296"/>
      <c r="G1489" s="296"/>
      <c r="H1489" s="296"/>
      <c r="I1489" s="296"/>
      <c r="J1489" s="296"/>
      <c r="K1489" s="104">
        <f t="shared" si="86"/>
        <v>0</v>
      </c>
    </row>
    <row r="1490" spans="1:11" ht="15.75" customHeight="1" x14ac:dyDescent="0.25">
      <c r="A1490" s="1">
        <v>777</v>
      </c>
      <c r="B1490" s="101" t="str">
        <f>IF('proje ve personel bilgileri'!A790&lt;&gt;0,('proje ve personel bilgileri'!A790)," ")</f>
        <v xml:space="preserve"> </v>
      </c>
      <c r="C1490" s="105"/>
      <c r="D1490" s="296"/>
      <c r="E1490" s="296"/>
      <c r="F1490" s="296"/>
      <c r="G1490" s="296"/>
      <c r="H1490" s="296"/>
      <c r="I1490" s="296"/>
      <c r="J1490" s="296"/>
      <c r="K1490" s="104">
        <f t="shared" si="86"/>
        <v>0</v>
      </c>
    </row>
    <row r="1491" spans="1:11" ht="15.75" customHeight="1" x14ac:dyDescent="0.25">
      <c r="A1491" s="2">
        <v>778</v>
      </c>
      <c r="B1491" s="101" t="str">
        <f>IF('proje ve personel bilgileri'!A791&lt;&gt;0,('proje ve personel bilgileri'!A791)," ")</f>
        <v xml:space="preserve"> </v>
      </c>
      <c r="C1491" s="105"/>
      <c r="D1491" s="296"/>
      <c r="E1491" s="296"/>
      <c r="F1491" s="296"/>
      <c r="G1491" s="296"/>
      <c r="H1491" s="296"/>
      <c r="I1491" s="296"/>
      <c r="J1491" s="296"/>
      <c r="K1491" s="104">
        <f t="shared" si="86"/>
        <v>0</v>
      </c>
    </row>
    <row r="1492" spans="1:11" ht="15.75" customHeight="1" x14ac:dyDescent="0.25">
      <c r="A1492" s="1">
        <v>779</v>
      </c>
      <c r="B1492" s="101" t="str">
        <f>IF('proje ve personel bilgileri'!A792&lt;&gt;0,('proje ve personel bilgileri'!A792)," ")</f>
        <v xml:space="preserve"> </v>
      </c>
      <c r="C1492" s="105"/>
      <c r="D1492" s="296"/>
      <c r="E1492" s="296"/>
      <c r="F1492" s="296"/>
      <c r="G1492" s="296"/>
      <c r="H1492" s="296"/>
      <c r="I1492" s="296"/>
      <c r="J1492" s="296"/>
      <c r="K1492" s="104">
        <f t="shared" si="86"/>
        <v>0</v>
      </c>
    </row>
    <row r="1493" spans="1:11" ht="15.75" customHeight="1" x14ac:dyDescent="0.25">
      <c r="A1493" s="2">
        <v>780</v>
      </c>
      <c r="B1493" s="101" t="str">
        <f>IF('proje ve personel bilgileri'!A793&lt;&gt;0,('proje ve personel bilgileri'!A793)," ")</f>
        <v xml:space="preserve"> </v>
      </c>
      <c r="C1493" s="105"/>
      <c r="D1493" s="296"/>
      <c r="E1493" s="296"/>
      <c r="F1493" s="296"/>
      <c r="G1493" s="296"/>
      <c r="H1493" s="296"/>
      <c r="I1493" s="296"/>
      <c r="J1493" s="296"/>
      <c r="K1493" s="104">
        <f t="shared" si="86"/>
        <v>0</v>
      </c>
    </row>
    <row r="1494" spans="1:11" ht="15.75" customHeight="1" x14ac:dyDescent="0.25">
      <c r="A1494" s="1">
        <v>781</v>
      </c>
      <c r="B1494" s="101" t="str">
        <f>IF('proje ve personel bilgileri'!A794&lt;&gt;0,('proje ve personel bilgileri'!A794)," ")</f>
        <v xml:space="preserve"> </v>
      </c>
      <c r="C1494" s="105"/>
      <c r="D1494" s="296"/>
      <c r="E1494" s="296"/>
      <c r="F1494" s="296"/>
      <c r="G1494" s="296"/>
      <c r="H1494" s="296"/>
      <c r="I1494" s="296"/>
      <c r="J1494" s="296"/>
      <c r="K1494" s="104">
        <f t="shared" si="86"/>
        <v>0</v>
      </c>
    </row>
    <row r="1495" spans="1:11" ht="15.75" customHeight="1" x14ac:dyDescent="0.25">
      <c r="A1495" s="2">
        <v>782</v>
      </c>
      <c r="B1495" s="101" t="str">
        <f>IF('proje ve personel bilgileri'!A795&lt;&gt;0,('proje ve personel bilgileri'!A795)," ")</f>
        <v xml:space="preserve"> </v>
      </c>
      <c r="C1495" s="105"/>
      <c r="D1495" s="296"/>
      <c r="E1495" s="296"/>
      <c r="F1495" s="296"/>
      <c r="G1495" s="296"/>
      <c r="H1495" s="296"/>
      <c r="I1495" s="296"/>
      <c r="J1495" s="296"/>
      <c r="K1495" s="104">
        <f t="shared" si="86"/>
        <v>0</v>
      </c>
    </row>
    <row r="1496" spans="1:11" ht="15.75" customHeight="1" x14ac:dyDescent="0.25">
      <c r="A1496" s="1">
        <v>783</v>
      </c>
      <c r="B1496" s="101" t="str">
        <f>IF('proje ve personel bilgileri'!A796&lt;&gt;0,('proje ve personel bilgileri'!A796)," ")</f>
        <v xml:space="preserve"> </v>
      </c>
      <c r="C1496" s="105"/>
      <c r="D1496" s="296"/>
      <c r="E1496" s="296"/>
      <c r="F1496" s="296"/>
      <c r="G1496" s="296"/>
      <c r="H1496" s="296"/>
      <c r="I1496" s="296"/>
      <c r="J1496" s="296"/>
      <c r="K1496" s="104">
        <f t="shared" si="86"/>
        <v>0</v>
      </c>
    </row>
    <row r="1497" spans="1:11" ht="15.75" customHeight="1" x14ac:dyDescent="0.25">
      <c r="A1497" s="2">
        <v>784</v>
      </c>
      <c r="B1497" s="101" t="str">
        <f>IF('proje ve personel bilgileri'!A797&lt;&gt;0,('proje ve personel bilgileri'!A797)," ")</f>
        <v xml:space="preserve"> </v>
      </c>
      <c r="C1497" s="105"/>
      <c r="D1497" s="296"/>
      <c r="E1497" s="296"/>
      <c r="F1497" s="296"/>
      <c r="G1497" s="296"/>
      <c r="H1497" s="296"/>
      <c r="I1497" s="296"/>
      <c r="J1497" s="296"/>
      <c r="K1497" s="104">
        <f t="shared" si="86"/>
        <v>0</v>
      </c>
    </row>
    <row r="1498" spans="1:11" ht="15.75" customHeight="1" x14ac:dyDescent="0.25">
      <c r="A1498" s="1">
        <v>785</v>
      </c>
      <c r="B1498" s="101" t="str">
        <f>IF('proje ve personel bilgileri'!A798&lt;&gt;0,('proje ve personel bilgileri'!A798)," ")</f>
        <v xml:space="preserve"> </v>
      </c>
      <c r="C1498" s="105"/>
      <c r="D1498" s="296"/>
      <c r="E1498" s="296"/>
      <c r="F1498" s="296"/>
      <c r="G1498" s="296"/>
      <c r="H1498" s="296"/>
      <c r="I1498" s="296"/>
      <c r="J1498" s="296"/>
      <c r="K1498" s="104">
        <f t="shared" si="86"/>
        <v>0</v>
      </c>
    </row>
    <row r="1499" spans="1:11" ht="15.75" customHeight="1" x14ac:dyDescent="0.25">
      <c r="A1499" s="2">
        <v>786</v>
      </c>
      <c r="B1499" s="101" t="str">
        <f>IF('proje ve personel bilgileri'!A799&lt;&gt;0,('proje ve personel bilgileri'!A799)," ")</f>
        <v xml:space="preserve"> </v>
      </c>
      <c r="C1499" s="105"/>
      <c r="D1499" s="296"/>
      <c r="E1499" s="296"/>
      <c r="F1499" s="296"/>
      <c r="G1499" s="296"/>
      <c r="H1499" s="296"/>
      <c r="I1499" s="296"/>
      <c r="J1499" s="296"/>
      <c r="K1499" s="104">
        <f t="shared" si="86"/>
        <v>0</v>
      </c>
    </row>
    <row r="1500" spans="1:11" ht="15.75" customHeight="1" x14ac:dyDescent="0.25">
      <c r="A1500" s="1">
        <v>787</v>
      </c>
      <c r="B1500" s="101" t="str">
        <f>IF('proje ve personel bilgileri'!A800&lt;&gt;0,('proje ve personel bilgileri'!A800)," ")</f>
        <v xml:space="preserve"> </v>
      </c>
      <c r="C1500" s="105"/>
      <c r="D1500" s="296"/>
      <c r="E1500" s="296"/>
      <c r="F1500" s="296"/>
      <c r="G1500" s="296"/>
      <c r="H1500" s="296"/>
      <c r="I1500" s="296"/>
      <c r="J1500" s="296"/>
      <c r="K1500" s="104">
        <f t="shared" si="86"/>
        <v>0</v>
      </c>
    </row>
    <row r="1501" spans="1:11" ht="15.75" customHeight="1" x14ac:dyDescent="0.25">
      <c r="A1501" s="2">
        <v>788</v>
      </c>
      <c r="B1501" s="101" t="str">
        <f>IF('proje ve personel bilgileri'!A801&lt;&gt;0,('proje ve personel bilgileri'!A801)," ")</f>
        <v xml:space="preserve"> </v>
      </c>
      <c r="C1501" s="105"/>
      <c r="D1501" s="296"/>
      <c r="E1501" s="296"/>
      <c r="F1501" s="296"/>
      <c r="G1501" s="296"/>
      <c r="H1501" s="296"/>
      <c r="I1501" s="296"/>
      <c r="J1501" s="296"/>
      <c r="K1501" s="104">
        <f t="shared" si="86"/>
        <v>0</v>
      </c>
    </row>
    <row r="1502" spans="1:11" ht="15.75" customHeight="1" x14ac:dyDescent="0.25">
      <c r="A1502" s="1">
        <v>789</v>
      </c>
      <c r="B1502" s="101" t="str">
        <f>IF('proje ve personel bilgileri'!A802&lt;&gt;0,('proje ve personel bilgileri'!A802)," ")</f>
        <v xml:space="preserve"> </v>
      </c>
      <c r="C1502" s="105"/>
      <c r="D1502" s="296"/>
      <c r="E1502" s="296"/>
      <c r="F1502" s="296"/>
      <c r="G1502" s="296"/>
      <c r="H1502" s="296"/>
      <c r="I1502" s="296"/>
      <c r="J1502" s="296"/>
      <c r="K1502" s="104">
        <f t="shared" si="86"/>
        <v>0</v>
      </c>
    </row>
    <row r="1503" spans="1:11" ht="15.75" customHeight="1" x14ac:dyDescent="0.25">
      <c r="A1503" s="2">
        <v>790</v>
      </c>
      <c r="B1503" s="101" t="str">
        <f>IF('proje ve personel bilgileri'!A803&lt;&gt;0,('proje ve personel bilgileri'!A803)," ")</f>
        <v xml:space="preserve"> </v>
      </c>
      <c r="C1503" s="105"/>
      <c r="D1503" s="296"/>
      <c r="E1503" s="296"/>
      <c r="F1503" s="296"/>
      <c r="G1503" s="296"/>
      <c r="H1503" s="296"/>
      <c r="I1503" s="296"/>
      <c r="J1503" s="296"/>
      <c r="K1503" s="104">
        <f t="shared" si="86"/>
        <v>0</v>
      </c>
    </row>
    <row r="1504" spans="1:11" ht="15.75" customHeight="1" x14ac:dyDescent="0.25">
      <c r="A1504" s="1">
        <v>791</v>
      </c>
      <c r="B1504" s="101" t="str">
        <f>IF('proje ve personel bilgileri'!A804&lt;&gt;0,('proje ve personel bilgileri'!A804)," ")</f>
        <v xml:space="preserve"> </v>
      </c>
      <c r="C1504" s="105"/>
      <c r="D1504" s="296"/>
      <c r="E1504" s="296"/>
      <c r="F1504" s="296"/>
      <c r="G1504" s="296"/>
      <c r="H1504" s="296"/>
      <c r="I1504" s="296"/>
      <c r="J1504" s="296"/>
      <c r="K1504" s="104">
        <f t="shared" si="86"/>
        <v>0</v>
      </c>
    </row>
    <row r="1505" spans="1:11" ht="15" customHeight="1" x14ac:dyDescent="0.25">
      <c r="A1505" s="2">
        <v>792</v>
      </c>
      <c r="B1505" s="101" t="str">
        <f>IF('proje ve personel bilgileri'!A805&lt;&gt;0,('proje ve personel bilgileri'!A805)," ")</f>
        <v xml:space="preserve"> </v>
      </c>
      <c r="C1505" s="105"/>
      <c r="D1505" s="296"/>
      <c r="E1505" s="296"/>
      <c r="F1505" s="296"/>
      <c r="G1505" s="296"/>
      <c r="H1505" s="296"/>
      <c r="I1505" s="296"/>
      <c r="J1505" s="296"/>
      <c r="K1505" s="104">
        <f t="shared" si="86"/>
        <v>0</v>
      </c>
    </row>
    <row r="1506" spans="1:11" ht="15.75" customHeight="1" x14ac:dyDescent="0.25">
      <c r="A1506" s="341" t="s">
        <v>99</v>
      </c>
      <c r="B1506" s="342"/>
      <c r="C1506" s="7" t="str">
        <f t="shared" ref="C1506:J1506" si="87">IF($K$28&lt;&gt;0,SUM(C1488:C1505)," ")</f>
        <v xml:space="preserve"> </v>
      </c>
      <c r="D1506" s="8" t="str">
        <f t="shared" si="87"/>
        <v xml:space="preserve"> </v>
      </c>
      <c r="E1506" s="8" t="str">
        <f t="shared" si="87"/>
        <v xml:space="preserve"> </v>
      </c>
      <c r="F1506" s="8" t="str">
        <f t="shared" si="87"/>
        <v xml:space="preserve"> </v>
      </c>
      <c r="G1506" s="8" t="str">
        <f t="shared" si="87"/>
        <v xml:space="preserve"> </v>
      </c>
      <c r="H1506" s="8" t="str">
        <f t="shared" si="87"/>
        <v xml:space="preserve"> </v>
      </c>
      <c r="I1506" s="8" t="str">
        <f t="shared" si="87"/>
        <v xml:space="preserve"> </v>
      </c>
      <c r="J1506" s="8" t="str">
        <f t="shared" si="87"/>
        <v xml:space="preserve"> </v>
      </c>
      <c r="K1506" s="9">
        <f>SUM(K1488:K1505)+K1471</f>
        <v>0</v>
      </c>
    </row>
    <row r="1507" spans="1:11" ht="15" customHeight="1" x14ac:dyDescent="0.25">
      <c r="A1507" s="300"/>
    </row>
    <row r="1508" spans="1:11" ht="15" customHeight="1" x14ac:dyDescent="0.25">
      <c r="A1508" s="332" t="s">
        <v>100</v>
      </c>
      <c r="B1508" s="332"/>
      <c r="C1508" s="332"/>
      <c r="D1508" s="332"/>
      <c r="E1508" s="332"/>
      <c r="F1508" s="332"/>
      <c r="G1508" s="332"/>
      <c r="H1508" s="332"/>
      <c r="I1508" s="332"/>
      <c r="J1508" s="332"/>
      <c r="K1508" s="332"/>
    </row>
    <row r="1509" spans="1:11" ht="15" customHeight="1" x14ac:dyDescent="0.25">
      <c r="A1509" s="51"/>
    </row>
    <row r="1510" spans="1:11" ht="15" customHeight="1" x14ac:dyDescent="0.25">
      <c r="A1510" s="298" t="s">
        <v>101</v>
      </c>
    </row>
    <row r="1511" spans="1:11" ht="15" customHeight="1" x14ac:dyDescent="0.25">
      <c r="C1511" s="298" t="s">
        <v>102</v>
      </c>
      <c r="E1511" s="298" t="s">
        <v>103</v>
      </c>
    </row>
    <row r="1514" spans="1:11" ht="15.75" customHeight="1" x14ac:dyDescent="0.25">
      <c r="A1514" s="348" t="s">
        <v>85</v>
      </c>
      <c r="B1514" s="348"/>
      <c r="C1514" s="348"/>
      <c r="D1514" s="348"/>
      <c r="E1514" s="348"/>
      <c r="F1514" s="348"/>
      <c r="G1514" s="348"/>
      <c r="H1514" s="348"/>
      <c r="I1514" s="348"/>
      <c r="J1514" s="348"/>
      <c r="K1514" s="348"/>
    </row>
    <row r="1515" spans="1:11" ht="15" customHeight="1" x14ac:dyDescent="0.25">
      <c r="A1515" s="70"/>
      <c r="B1515" s="70"/>
      <c r="C1515" s="70"/>
      <c r="D1515" s="70"/>
      <c r="E1515" s="70"/>
      <c r="F1515" s="78">
        <f>'proje ve personel bilgileri'!$B$5</f>
        <v>0</v>
      </c>
      <c r="G1515" s="72">
        <f>IF('proje ve personel bilgileri'!$B$6=1,"/ Mart ayına aittir.",(IF('proje ve personel bilgileri'!$B$6=2,"/ Eylül ayına aittir.",0)))</f>
        <v>0</v>
      </c>
      <c r="H1515" s="70"/>
      <c r="I1515" s="70"/>
      <c r="J1515" s="70"/>
      <c r="K1515" s="70"/>
    </row>
    <row r="1516" spans="1:11" ht="18.75" customHeight="1" x14ac:dyDescent="0.25">
      <c r="K1516" s="4" t="s">
        <v>86</v>
      </c>
    </row>
    <row r="1517" spans="1:11" ht="15.75" customHeight="1" x14ac:dyDescent="0.25">
      <c r="A1517" s="349" t="s">
        <v>2</v>
      </c>
      <c r="B1517" s="350"/>
      <c r="C1517" s="351">
        <f>'proje ve personel bilgileri'!$B$2</f>
        <v>0</v>
      </c>
      <c r="D1517" s="352"/>
      <c r="E1517" s="352"/>
      <c r="F1517" s="352"/>
      <c r="G1517" s="352"/>
      <c r="H1517" s="352"/>
      <c r="I1517" s="352"/>
      <c r="J1517" s="352"/>
      <c r="K1517" s="353"/>
    </row>
    <row r="1518" spans="1:11" ht="15.75" customHeight="1" x14ac:dyDescent="0.25">
      <c r="A1518" s="354" t="s">
        <v>4</v>
      </c>
      <c r="B1518" s="355"/>
      <c r="C1518" s="356">
        <f>'proje ve personel bilgileri'!$B$3</f>
        <v>0</v>
      </c>
      <c r="D1518" s="357"/>
      <c r="E1518" s="357"/>
      <c r="F1518" s="357"/>
      <c r="G1518" s="357"/>
      <c r="H1518" s="357"/>
      <c r="I1518" s="357"/>
      <c r="J1518" s="357"/>
      <c r="K1518" s="358"/>
    </row>
    <row r="1519" spans="1:11" ht="15" customHeight="1" x14ac:dyDescent="0.25">
      <c r="A1519" s="343" t="s">
        <v>87</v>
      </c>
      <c r="B1519" s="343" t="s">
        <v>15</v>
      </c>
      <c r="C1519" s="343" t="s">
        <v>88</v>
      </c>
      <c r="D1519" s="344" t="s">
        <v>89</v>
      </c>
      <c r="E1519" s="346"/>
      <c r="F1519" s="347"/>
      <c r="G1519" s="343" t="s">
        <v>90</v>
      </c>
      <c r="H1519" s="333" t="s">
        <v>91</v>
      </c>
      <c r="I1519" s="333" t="s">
        <v>92</v>
      </c>
      <c r="J1519" s="333" t="s">
        <v>93</v>
      </c>
      <c r="K1519" s="336" t="s">
        <v>94</v>
      </c>
    </row>
    <row r="1520" spans="1:11" ht="15.75" customHeight="1" x14ac:dyDescent="0.25">
      <c r="A1520" s="338"/>
      <c r="B1520" s="338"/>
      <c r="C1520" s="338"/>
      <c r="D1520" s="345"/>
      <c r="E1520" s="339" t="s">
        <v>95</v>
      </c>
      <c r="F1520" s="340"/>
      <c r="G1520" s="338"/>
      <c r="H1520" s="334"/>
      <c r="I1520" s="334"/>
      <c r="J1520" s="334"/>
      <c r="K1520" s="337"/>
    </row>
    <row r="1521" spans="1:11" ht="60.75" customHeight="1" x14ac:dyDescent="0.25">
      <c r="A1521" s="338"/>
      <c r="B1521" s="338"/>
      <c r="C1521" s="338"/>
      <c r="D1521" s="345"/>
      <c r="E1521" s="5" t="s">
        <v>107</v>
      </c>
      <c r="F1521" s="5" t="s">
        <v>97</v>
      </c>
      <c r="G1521" s="338"/>
      <c r="H1521" s="334"/>
      <c r="I1521" s="335"/>
      <c r="J1521" s="335"/>
      <c r="K1521" s="338"/>
    </row>
    <row r="1522" spans="1:11" ht="15.75" customHeight="1" x14ac:dyDescent="0.25">
      <c r="A1522" s="338"/>
      <c r="B1522" s="338"/>
      <c r="C1522" s="338"/>
      <c r="D1522" s="345"/>
      <c r="E1522" s="6" t="s">
        <v>98</v>
      </c>
      <c r="F1522" s="6" t="s">
        <v>98</v>
      </c>
      <c r="G1522" s="294" t="s">
        <v>98</v>
      </c>
      <c r="H1522" s="294" t="s">
        <v>98</v>
      </c>
      <c r="I1522" s="297" t="s">
        <v>98</v>
      </c>
      <c r="J1522" s="6" t="s">
        <v>98</v>
      </c>
      <c r="K1522" s="338"/>
    </row>
    <row r="1523" spans="1:11" ht="15.75" customHeight="1" x14ac:dyDescent="0.25">
      <c r="A1523" s="1">
        <v>793</v>
      </c>
      <c r="B1523" s="101" t="str">
        <f>IF('proje ve personel bilgileri'!A806&lt;&gt;0,('proje ve personel bilgileri'!A806)," ")</f>
        <v xml:space="preserve"> </v>
      </c>
      <c r="C1523" s="102"/>
      <c r="D1523" s="103"/>
      <c r="E1523" s="103"/>
      <c r="F1523" s="103"/>
      <c r="G1523" s="103"/>
      <c r="H1523" s="103"/>
      <c r="I1523" s="103"/>
      <c r="J1523" s="103"/>
      <c r="K1523" s="104">
        <f t="shared" ref="K1523:K1540" si="88">IF(D1523&lt;&gt;0,SUM(D1523+E1523+F1523+G1523-H1523-I1523-J1523),0)</f>
        <v>0</v>
      </c>
    </row>
    <row r="1524" spans="1:11" ht="15.75" customHeight="1" x14ac:dyDescent="0.25">
      <c r="A1524" s="2">
        <v>794</v>
      </c>
      <c r="B1524" s="101" t="str">
        <f>IF('proje ve personel bilgileri'!A807&lt;&gt;0,('proje ve personel bilgileri'!A807)," ")</f>
        <v xml:space="preserve"> </v>
      </c>
      <c r="C1524" s="105"/>
      <c r="D1524" s="296"/>
      <c r="E1524" s="296"/>
      <c r="F1524" s="296"/>
      <c r="G1524" s="296"/>
      <c r="H1524" s="296"/>
      <c r="I1524" s="296"/>
      <c r="J1524" s="296"/>
      <c r="K1524" s="104">
        <f t="shared" si="88"/>
        <v>0</v>
      </c>
    </row>
    <row r="1525" spans="1:11" ht="15.75" customHeight="1" x14ac:dyDescent="0.25">
      <c r="A1525" s="1">
        <v>795</v>
      </c>
      <c r="B1525" s="101" t="str">
        <f>IF('proje ve personel bilgileri'!A808&lt;&gt;0,('proje ve personel bilgileri'!A808)," ")</f>
        <v xml:space="preserve"> </v>
      </c>
      <c r="C1525" s="105"/>
      <c r="D1525" s="296"/>
      <c r="E1525" s="296"/>
      <c r="F1525" s="296"/>
      <c r="G1525" s="296"/>
      <c r="H1525" s="296"/>
      <c r="I1525" s="296"/>
      <c r="J1525" s="296"/>
      <c r="K1525" s="104">
        <f t="shared" si="88"/>
        <v>0</v>
      </c>
    </row>
    <row r="1526" spans="1:11" ht="15.75" customHeight="1" x14ac:dyDescent="0.25">
      <c r="A1526" s="2">
        <v>796</v>
      </c>
      <c r="B1526" s="101" t="str">
        <f>IF('proje ve personel bilgileri'!A809&lt;&gt;0,('proje ve personel bilgileri'!A809)," ")</f>
        <v xml:space="preserve"> </v>
      </c>
      <c r="C1526" s="105"/>
      <c r="D1526" s="296"/>
      <c r="E1526" s="296"/>
      <c r="F1526" s="296"/>
      <c r="G1526" s="296"/>
      <c r="H1526" s="296"/>
      <c r="I1526" s="296"/>
      <c r="J1526" s="296"/>
      <c r="K1526" s="104">
        <f t="shared" si="88"/>
        <v>0</v>
      </c>
    </row>
    <row r="1527" spans="1:11" ht="15.75" customHeight="1" x14ac:dyDescent="0.25">
      <c r="A1527" s="1">
        <v>797</v>
      </c>
      <c r="B1527" s="101" t="str">
        <f>IF('proje ve personel bilgileri'!A810&lt;&gt;0,('proje ve personel bilgileri'!A810)," ")</f>
        <v xml:space="preserve"> </v>
      </c>
      <c r="C1527" s="105"/>
      <c r="D1527" s="296"/>
      <c r="E1527" s="296"/>
      <c r="F1527" s="296"/>
      <c r="G1527" s="296"/>
      <c r="H1527" s="296"/>
      <c r="I1527" s="296"/>
      <c r="J1527" s="296"/>
      <c r="K1527" s="104">
        <f t="shared" si="88"/>
        <v>0</v>
      </c>
    </row>
    <row r="1528" spans="1:11" ht="15.75" customHeight="1" x14ac:dyDescent="0.25">
      <c r="A1528" s="2">
        <v>798</v>
      </c>
      <c r="B1528" s="101" t="str">
        <f>IF('proje ve personel bilgileri'!A811&lt;&gt;0,('proje ve personel bilgileri'!A811)," ")</f>
        <v xml:space="preserve"> </v>
      </c>
      <c r="C1528" s="105"/>
      <c r="D1528" s="296"/>
      <c r="E1528" s="296"/>
      <c r="F1528" s="296"/>
      <c r="G1528" s="296"/>
      <c r="H1528" s="296"/>
      <c r="I1528" s="296"/>
      <c r="J1528" s="296"/>
      <c r="K1528" s="104">
        <f t="shared" si="88"/>
        <v>0</v>
      </c>
    </row>
    <row r="1529" spans="1:11" ht="15.75" customHeight="1" x14ac:dyDescent="0.25">
      <c r="A1529" s="1">
        <v>799</v>
      </c>
      <c r="B1529" s="101" t="str">
        <f>IF('proje ve personel bilgileri'!A812&lt;&gt;0,('proje ve personel bilgileri'!A812)," ")</f>
        <v xml:space="preserve"> </v>
      </c>
      <c r="C1529" s="105"/>
      <c r="D1529" s="296"/>
      <c r="E1529" s="296"/>
      <c r="F1529" s="296"/>
      <c r="G1529" s="296"/>
      <c r="H1529" s="296"/>
      <c r="I1529" s="296"/>
      <c r="J1529" s="296"/>
      <c r="K1529" s="104">
        <f t="shared" si="88"/>
        <v>0</v>
      </c>
    </row>
    <row r="1530" spans="1:11" ht="15.75" customHeight="1" x14ac:dyDescent="0.25">
      <c r="A1530" s="2">
        <v>800</v>
      </c>
      <c r="B1530" s="101" t="str">
        <f>IF('proje ve personel bilgileri'!A813&lt;&gt;0,('proje ve personel bilgileri'!A813)," ")</f>
        <v xml:space="preserve"> </v>
      </c>
      <c r="C1530" s="105"/>
      <c r="D1530" s="296"/>
      <c r="E1530" s="296"/>
      <c r="F1530" s="296"/>
      <c r="G1530" s="296"/>
      <c r="H1530" s="296"/>
      <c r="I1530" s="296"/>
      <c r="J1530" s="296"/>
      <c r="K1530" s="104">
        <f t="shared" si="88"/>
        <v>0</v>
      </c>
    </row>
    <row r="1531" spans="1:11" ht="15.75" customHeight="1" x14ac:dyDescent="0.25">
      <c r="A1531" s="1">
        <v>801</v>
      </c>
      <c r="B1531" s="101" t="str">
        <f>IF('proje ve personel bilgileri'!A814&lt;&gt;0,('proje ve personel bilgileri'!A814)," ")</f>
        <v xml:space="preserve"> </v>
      </c>
      <c r="C1531" s="105"/>
      <c r="D1531" s="296"/>
      <c r="E1531" s="296"/>
      <c r="F1531" s="296"/>
      <c r="G1531" s="296"/>
      <c r="H1531" s="296"/>
      <c r="I1531" s="296"/>
      <c r="J1531" s="296"/>
      <c r="K1531" s="104">
        <f t="shared" si="88"/>
        <v>0</v>
      </c>
    </row>
    <row r="1532" spans="1:11" ht="15.75" customHeight="1" x14ac:dyDescent="0.25">
      <c r="A1532" s="2">
        <v>802</v>
      </c>
      <c r="B1532" s="101" t="str">
        <f>IF('proje ve personel bilgileri'!A815&lt;&gt;0,('proje ve personel bilgileri'!A815)," ")</f>
        <v xml:space="preserve"> </v>
      </c>
      <c r="C1532" s="105"/>
      <c r="D1532" s="296"/>
      <c r="E1532" s="296"/>
      <c r="F1532" s="296"/>
      <c r="G1532" s="296"/>
      <c r="H1532" s="296"/>
      <c r="I1532" s="296"/>
      <c r="J1532" s="296"/>
      <c r="K1532" s="104">
        <f t="shared" si="88"/>
        <v>0</v>
      </c>
    </row>
    <row r="1533" spans="1:11" ht="15.75" customHeight="1" x14ac:dyDescent="0.25">
      <c r="A1533" s="1">
        <v>803</v>
      </c>
      <c r="B1533" s="101" t="str">
        <f>IF('proje ve personel bilgileri'!A816&lt;&gt;0,('proje ve personel bilgileri'!A816)," ")</f>
        <v xml:space="preserve"> </v>
      </c>
      <c r="C1533" s="105"/>
      <c r="D1533" s="296"/>
      <c r="E1533" s="296"/>
      <c r="F1533" s="296"/>
      <c r="G1533" s="296"/>
      <c r="H1533" s="296"/>
      <c r="I1533" s="296"/>
      <c r="J1533" s="296"/>
      <c r="K1533" s="104">
        <f t="shared" si="88"/>
        <v>0</v>
      </c>
    </row>
    <row r="1534" spans="1:11" ht="15.75" customHeight="1" x14ac:dyDescent="0.25">
      <c r="A1534" s="2">
        <v>804</v>
      </c>
      <c r="B1534" s="101" t="str">
        <f>IF('proje ve personel bilgileri'!A817&lt;&gt;0,('proje ve personel bilgileri'!A817)," ")</f>
        <v xml:space="preserve"> </v>
      </c>
      <c r="C1534" s="105"/>
      <c r="D1534" s="296"/>
      <c r="E1534" s="296"/>
      <c r="F1534" s="296"/>
      <c r="G1534" s="296"/>
      <c r="H1534" s="296"/>
      <c r="I1534" s="296"/>
      <c r="J1534" s="296"/>
      <c r="K1534" s="104">
        <f t="shared" si="88"/>
        <v>0</v>
      </c>
    </row>
    <row r="1535" spans="1:11" ht="15.75" customHeight="1" x14ac:dyDescent="0.25">
      <c r="A1535" s="1">
        <v>805</v>
      </c>
      <c r="B1535" s="101" t="str">
        <f>IF('proje ve personel bilgileri'!A818&lt;&gt;0,('proje ve personel bilgileri'!A818)," ")</f>
        <v xml:space="preserve"> </v>
      </c>
      <c r="C1535" s="105"/>
      <c r="D1535" s="296"/>
      <c r="E1535" s="296"/>
      <c r="F1535" s="296"/>
      <c r="G1535" s="296"/>
      <c r="H1535" s="296"/>
      <c r="I1535" s="296"/>
      <c r="J1535" s="296"/>
      <c r="K1535" s="104">
        <f t="shared" si="88"/>
        <v>0</v>
      </c>
    </row>
    <row r="1536" spans="1:11" ht="15.75" customHeight="1" x14ac:dyDescent="0.25">
      <c r="A1536" s="2">
        <v>806</v>
      </c>
      <c r="B1536" s="101" t="str">
        <f>IF('proje ve personel bilgileri'!A819&lt;&gt;0,('proje ve personel bilgileri'!A819)," ")</f>
        <v xml:space="preserve"> </v>
      </c>
      <c r="C1536" s="105"/>
      <c r="D1536" s="296"/>
      <c r="E1536" s="296"/>
      <c r="F1536" s="296"/>
      <c r="G1536" s="296"/>
      <c r="H1536" s="296"/>
      <c r="I1536" s="296"/>
      <c r="J1536" s="296"/>
      <c r="K1536" s="104">
        <f t="shared" si="88"/>
        <v>0</v>
      </c>
    </row>
    <row r="1537" spans="1:11" ht="15.75" customHeight="1" x14ac:dyDescent="0.25">
      <c r="A1537" s="1">
        <v>807</v>
      </c>
      <c r="B1537" s="101" t="str">
        <f>IF('proje ve personel bilgileri'!A820&lt;&gt;0,('proje ve personel bilgileri'!A820)," ")</f>
        <v xml:space="preserve"> </v>
      </c>
      <c r="C1537" s="105"/>
      <c r="D1537" s="296"/>
      <c r="E1537" s="296"/>
      <c r="F1537" s="296"/>
      <c r="G1537" s="296"/>
      <c r="H1537" s="296"/>
      <c r="I1537" s="296"/>
      <c r="J1537" s="296"/>
      <c r="K1537" s="104">
        <f t="shared" si="88"/>
        <v>0</v>
      </c>
    </row>
    <row r="1538" spans="1:11" ht="15.75" customHeight="1" x14ac:dyDescent="0.25">
      <c r="A1538" s="2">
        <v>808</v>
      </c>
      <c r="B1538" s="101" t="str">
        <f>IF('proje ve personel bilgileri'!A821&lt;&gt;0,('proje ve personel bilgileri'!A821)," ")</f>
        <v xml:space="preserve"> </v>
      </c>
      <c r="C1538" s="105"/>
      <c r="D1538" s="296"/>
      <c r="E1538" s="296"/>
      <c r="F1538" s="296"/>
      <c r="G1538" s="296"/>
      <c r="H1538" s="296"/>
      <c r="I1538" s="296"/>
      <c r="J1538" s="296"/>
      <c r="K1538" s="104">
        <f t="shared" si="88"/>
        <v>0</v>
      </c>
    </row>
    <row r="1539" spans="1:11" ht="15.75" customHeight="1" x14ac:dyDescent="0.25">
      <c r="A1539" s="1">
        <v>809</v>
      </c>
      <c r="B1539" s="101" t="str">
        <f>IF('proje ve personel bilgileri'!A822&lt;&gt;0,('proje ve personel bilgileri'!A822)," ")</f>
        <v xml:space="preserve"> </v>
      </c>
      <c r="C1539" s="105"/>
      <c r="D1539" s="296"/>
      <c r="E1539" s="296"/>
      <c r="F1539" s="296"/>
      <c r="G1539" s="296"/>
      <c r="H1539" s="296"/>
      <c r="I1539" s="296"/>
      <c r="J1539" s="296"/>
      <c r="K1539" s="104">
        <f t="shared" si="88"/>
        <v>0</v>
      </c>
    </row>
    <row r="1540" spans="1:11" ht="15" customHeight="1" x14ac:dyDescent="0.25">
      <c r="A1540" s="2">
        <v>810</v>
      </c>
      <c r="B1540" s="101" t="str">
        <f>IF('proje ve personel bilgileri'!A823&lt;&gt;0,('proje ve personel bilgileri'!A823)," ")</f>
        <v xml:space="preserve"> </v>
      </c>
      <c r="C1540" s="105"/>
      <c r="D1540" s="296"/>
      <c r="E1540" s="296"/>
      <c r="F1540" s="296"/>
      <c r="G1540" s="296"/>
      <c r="H1540" s="296"/>
      <c r="I1540" s="296"/>
      <c r="J1540" s="296"/>
      <c r="K1540" s="104">
        <f t="shared" si="88"/>
        <v>0</v>
      </c>
    </row>
    <row r="1541" spans="1:11" ht="15.75" customHeight="1" x14ac:dyDescent="0.25">
      <c r="A1541" s="341" t="s">
        <v>99</v>
      </c>
      <c r="B1541" s="342"/>
      <c r="C1541" s="7" t="str">
        <f t="shared" ref="C1541:J1541" si="89">IF($K$28&lt;&gt;0,SUM(C1523:C1540)," ")</f>
        <v xml:space="preserve"> </v>
      </c>
      <c r="D1541" s="8" t="str">
        <f t="shared" si="89"/>
        <v xml:space="preserve"> </v>
      </c>
      <c r="E1541" s="8" t="str">
        <f t="shared" si="89"/>
        <v xml:space="preserve"> </v>
      </c>
      <c r="F1541" s="8" t="str">
        <f t="shared" si="89"/>
        <v xml:space="preserve"> </v>
      </c>
      <c r="G1541" s="8" t="str">
        <f t="shared" si="89"/>
        <v xml:space="preserve"> </v>
      </c>
      <c r="H1541" s="8" t="str">
        <f t="shared" si="89"/>
        <v xml:space="preserve"> </v>
      </c>
      <c r="I1541" s="8" t="str">
        <f t="shared" si="89"/>
        <v xml:space="preserve"> </v>
      </c>
      <c r="J1541" s="8" t="str">
        <f t="shared" si="89"/>
        <v xml:space="preserve"> </v>
      </c>
      <c r="K1541" s="9">
        <f>SUM(K1523:K1540)+K1506</f>
        <v>0</v>
      </c>
    </row>
    <row r="1542" spans="1:11" ht="15" customHeight="1" x14ac:dyDescent="0.25">
      <c r="A1542" s="300"/>
    </row>
    <row r="1543" spans="1:11" ht="15" customHeight="1" x14ac:dyDescent="0.25">
      <c r="A1543" s="332" t="s">
        <v>100</v>
      </c>
      <c r="B1543" s="332"/>
      <c r="C1543" s="332"/>
      <c r="D1543" s="332"/>
      <c r="E1543" s="332"/>
      <c r="F1543" s="332"/>
      <c r="G1543" s="332"/>
      <c r="H1543" s="332"/>
      <c r="I1543" s="332"/>
      <c r="J1543" s="332"/>
      <c r="K1543" s="332"/>
    </row>
    <row r="1544" spans="1:11" ht="15" customHeight="1" x14ac:dyDescent="0.25">
      <c r="A1544" s="51"/>
    </row>
    <row r="1545" spans="1:11" ht="15" customHeight="1" x14ac:dyDescent="0.25">
      <c r="A1545" s="298" t="s">
        <v>101</v>
      </c>
    </row>
    <row r="1546" spans="1:11" ht="15" customHeight="1" x14ac:dyDescent="0.25">
      <c r="C1546" s="298" t="s">
        <v>102</v>
      </c>
      <c r="E1546" s="298" t="s">
        <v>103</v>
      </c>
    </row>
    <row r="1549" spans="1:11" ht="15.75" customHeight="1" x14ac:dyDescent="0.25">
      <c r="A1549" s="348" t="s">
        <v>85</v>
      </c>
      <c r="B1549" s="348"/>
      <c r="C1549" s="348"/>
      <c r="D1549" s="348"/>
      <c r="E1549" s="348"/>
      <c r="F1549" s="348"/>
      <c r="G1549" s="348"/>
      <c r="H1549" s="348"/>
      <c r="I1549" s="348"/>
      <c r="J1549" s="348"/>
      <c r="K1549" s="348"/>
    </row>
    <row r="1550" spans="1:11" ht="15" customHeight="1" x14ac:dyDescent="0.25">
      <c r="A1550" s="70"/>
      <c r="B1550" s="70"/>
      <c r="C1550" s="70"/>
      <c r="D1550" s="70"/>
      <c r="E1550" s="70"/>
      <c r="F1550" s="78">
        <f>'proje ve personel bilgileri'!$B$5</f>
        <v>0</v>
      </c>
      <c r="G1550" s="72">
        <f>IF('proje ve personel bilgileri'!$B$6=1,"/ Mart ayına aittir.",(IF('proje ve personel bilgileri'!$B$6=2,"/ Eylül ayına aittir.",0)))</f>
        <v>0</v>
      </c>
      <c r="H1550" s="70"/>
      <c r="I1550" s="70"/>
      <c r="J1550" s="70"/>
      <c r="K1550" s="70"/>
    </row>
    <row r="1551" spans="1:11" ht="18.75" customHeight="1" x14ac:dyDescent="0.25">
      <c r="K1551" s="4" t="s">
        <v>86</v>
      </c>
    </row>
    <row r="1552" spans="1:11" ht="15.75" customHeight="1" x14ac:dyDescent="0.25">
      <c r="A1552" s="349" t="s">
        <v>2</v>
      </c>
      <c r="B1552" s="350"/>
      <c r="C1552" s="351">
        <f>'proje ve personel bilgileri'!$B$2</f>
        <v>0</v>
      </c>
      <c r="D1552" s="352"/>
      <c r="E1552" s="352"/>
      <c r="F1552" s="352"/>
      <c r="G1552" s="352"/>
      <c r="H1552" s="352"/>
      <c r="I1552" s="352"/>
      <c r="J1552" s="352"/>
      <c r="K1552" s="353"/>
    </row>
    <row r="1553" spans="1:11" ht="15.75" customHeight="1" x14ac:dyDescent="0.25">
      <c r="A1553" s="354" t="s">
        <v>4</v>
      </c>
      <c r="B1553" s="355"/>
      <c r="C1553" s="356">
        <f>'proje ve personel bilgileri'!$B$3</f>
        <v>0</v>
      </c>
      <c r="D1553" s="357"/>
      <c r="E1553" s="357"/>
      <c r="F1553" s="357"/>
      <c r="G1553" s="357"/>
      <c r="H1553" s="357"/>
      <c r="I1553" s="357"/>
      <c r="J1553" s="357"/>
      <c r="K1553" s="358"/>
    </row>
    <row r="1554" spans="1:11" ht="15" customHeight="1" x14ac:dyDescent="0.25">
      <c r="A1554" s="343" t="s">
        <v>87</v>
      </c>
      <c r="B1554" s="343" t="s">
        <v>15</v>
      </c>
      <c r="C1554" s="343" t="s">
        <v>88</v>
      </c>
      <c r="D1554" s="344" t="s">
        <v>89</v>
      </c>
      <c r="E1554" s="346"/>
      <c r="F1554" s="347"/>
      <c r="G1554" s="343" t="s">
        <v>90</v>
      </c>
      <c r="H1554" s="333" t="s">
        <v>91</v>
      </c>
      <c r="I1554" s="333" t="s">
        <v>92</v>
      </c>
      <c r="J1554" s="333" t="s">
        <v>93</v>
      </c>
      <c r="K1554" s="336" t="s">
        <v>94</v>
      </c>
    </row>
    <row r="1555" spans="1:11" ht="15.75" customHeight="1" x14ac:dyDescent="0.25">
      <c r="A1555" s="338"/>
      <c r="B1555" s="338"/>
      <c r="C1555" s="338"/>
      <c r="D1555" s="345"/>
      <c r="E1555" s="339" t="s">
        <v>95</v>
      </c>
      <c r="F1555" s="340"/>
      <c r="G1555" s="338"/>
      <c r="H1555" s="334"/>
      <c r="I1555" s="334"/>
      <c r="J1555" s="334"/>
      <c r="K1555" s="337"/>
    </row>
    <row r="1556" spans="1:11" ht="60.75" customHeight="1" x14ac:dyDescent="0.25">
      <c r="A1556" s="338"/>
      <c r="B1556" s="338"/>
      <c r="C1556" s="338"/>
      <c r="D1556" s="345"/>
      <c r="E1556" s="5" t="s">
        <v>107</v>
      </c>
      <c r="F1556" s="5" t="s">
        <v>97</v>
      </c>
      <c r="G1556" s="338"/>
      <c r="H1556" s="334"/>
      <c r="I1556" s="335"/>
      <c r="J1556" s="335"/>
      <c r="K1556" s="338"/>
    </row>
    <row r="1557" spans="1:11" ht="15.75" customHeight="1" x14ac:dyDescent="0.25">
      <c r="A1557" s="338"/>
      <c r="B1557" s="338"/>
      <c r="C1557" s="338"/>
      <c r="D1557" s="345"/>
      <c r="E1557" s="6" t="s">
        <v>98</v>
      </c>
      <c r="F1557" s="6" t="s">
        <v>98</v>
      </c>
      <c r="G1557" s="294" t="s">
        <v>98</v>
      </c>
      <c r="H1557" s="294" t="s">
        <v>98</v>
      </c>
      <c r="I1557" s="297" t="s">
        <v>98</v>
      </c>
      <c r="J1557" s="6" t="s">
        <v>98</v>
      </c>
      <c r="K1557" s="338"/>
    </row>
    <row r="1558" spans="1:11" ht="15.75" customHeight="1" x14ac:dyDescent="0.25">
      <c r="A1558" s="1">
        <v>811</v>
      </c>
      <c r="B1558" s="101" t="str">
        <f>IF('proje ve personel bilgileri'!A824&lt;&gt;0,('proje ve personel bilgileri'!A824)," ")</f>
        <v xml:space="preserve"> </v>
      </c>
      <c r="C1558" s="102"/>
      <c r="D1558" s="103"/>
      <c r="E1558" s="103"/>
      <c r="F1558" s="103"/>
      <c r="G1558" s="103"/>
      <c r="H1558" s="103"/>
      <c r="I1558" s="103"/>
      <c r="J1558" s="103"/>
      <c r="K1558" s="104">
        <f t="shared" ref="K1558:K1575" si="90">IF(D1558&lt;&gt;0,SUM(D1558+E1558+F1558+G1558-H1558-I1558-J1558),0)</f>
        <v>0</v>
      </c>
    </row>
    <row r="1559" spans="1:11" ht="15.75" customHeight="1" x14ac:dyDescent="0.25">
      <c r="A1559" s="2">
        <v>812</v>
      </c>
      <c r="B1559" s="101" t="str">
        <f>IF('proje ve personel bilgileri'!A825&lt;&gt;0,('proje ve personel bilgileri'!A825)," ")</f>
        <v xml:space="preserve"> </v>
      </c>
      <c r="C1559" s="105"/>
      <c r="D1559" s="296"/>
      <c r="E1559" s="296"/>
      <c r="F1559" s="296"/>
      <c r="G1559" s="296"/>
      <c r="H1559" s="296"/>
      <c r="I1559" s="296"/>
      <c r="J1559" s="296"/>
      <c r="K1559" s="104">
        <f t="shared" si="90"/>
        <v>0</v>
      </c>
    </row>
    <row r="1560" spans="1:11" ht="15.75" customHeight="1" x14ac:dyDescent="0.25">
      <c r="A1560" s="1">
        <v>813</v>
      </c>
      <c r="B1560" s="101" t="str">
        <f>IF('proje ve personel bilgileri'!A826&lt;&gt;0,('proje ve personel bilgileri'!A826)," ")</f>
        <v xml:space="preserve"> </v>
      </c>
      <c r="C1560" s="105"/>
      <c r="D1560" s="296"/>
      <c r="E1560" s="296"/>
      <c r="F1560" s="296"/>
      <c r="G1560" s="296"/>
      <c r="H1560" s="296"/>
      <c r="I1560" s="296"/>
      <c r="J1560" s="296"/>
      <c r="K1560" s="104">
        <f t="shared" si="90"/>
        <v>0</v>
      </c>
    </row>
    <row r="1561" spans="1:11" ht="15.75" customHeight="1" x14ac:dyDescent="0.25">
      <c r="A1561" s="2">
        <v>814</v>
      </c>
      <c r="B1561" s="101" t="str">
        <f>IF('proje ve personel bilgileri'!A827&lt;&gt;0,('proje ve personel bilgileri'!A827)," ")</f>
        <v xml:space="preserve"> </v>
      </c>
      <c r="C1561" s="105"/>
      <c r="D1561" s="296"/>
      <c r="E1561" s="296"/>
      <c r="F1561" s="296"/>
      <c r="G1561" s="296"/>
      <c r="H1561" s="296"/>
      <c r="I1561" s="296"/>
      <c r="J1561" s="296"/>
      <c r="K1561" s="104">
        <f t="shared" si="90"/>
        <v>0</v>
      </c>
    </row>
    <row r="1562" spans="1:11" ht="15.75" customHeight="1" x14ac:dyDescent="0.25">
      <c r="A1562" s="1">
        <v>815</v>
      </c>
      <c r="B1562" s="101" t="str">
        <f>IF('proje ve personel bilgileri'!A828&lt;&gt;0,('proje ve personel bilgileri'!A828)," ")</f>
        <v xml:space="preserve"> </v>
      </c>
      <c r="C1562" s="105"/>
      <c r="D1562" s="296"/>
      <c r="E1562" s="296"/>
      <c r="F1562" s="296"/>
      <c r="G1562" s="296"/>
      <c r="H1562" s="296"/>
      <c r="I1562" s="296"/>
      <c r="J1562" s="296"/>
      <c r="K1562" s="104">
        <f t="shared" si="90"/>
        <v>0</v>
      </c>
    </row>
    <row r="1563" spans="1:11" ht="15.75" customHeight="1" x14ac:dyDescent="0.25">
      <c r="A1563" s="2">
        <v>816</v>
      </c>
      <c r="B1563" s="101" t="str">
        <f>IF('proje ve personel bilgileri'!A829&lt;&gt;0,('proje ve personel bilgileri'!A829)," ")</f>
        <v xml:space="preserve"> </v>
      </c>
      <c r="C1563" s="105"/>
      <c r="D1563" s="296"/>
      <c r="E1563" s="296"/>
      <c r="F1563" s="296"/>
      <c r="G1563" s="296"/>
      <c r="H1563" s="296"/>
      <c r="I1563" s="296"/>
      <c r="J1563" s="296"/>
      <c r="K1563" s="104">
        <f t="shared" si="90"/>
        <v>0</v>
      </c>
    </row>
    <row r="1564" spans="1:11" ht="15.75" customHeight="1" x14ac:dyDescent="0.25">
      <c r="A1564" s="1">
        <v>817</v>
      </c>
      <c r="B1564" s="101" t="str">
        <f>IF('proje ve personel bilgileri'!A830&lt;&gt;0,('proje ve personel bilgileri'!A830)," ")</f>
        <v xml:space="preserve"> </v>
      </c>
      <c r="C1564" s="105"/>
      <c r="D1564" s="296"/>
      <c r="E1564" s="296"/>
      <c r="F1564" s="296"/>
      <c r="G1564" s="296"/>
      <c r="H1564" s="296"/>
      <c r="I1564" s="296"/>
      <c r="J1564" s="296"/>
      <c r="K1564" s="104">
        <f t="shared" si="90"/>
        <v>0</v>
      </c>
    </row>
    <row r="1565" spans="1:11" ht="15.75" customHeight="1" x14ac:dyDescent="0.25">
      <c r="A1565" s="2">
        <v>818</v>
      </c>
      <c r="B1565" s="101" t="str">
        <f>IF('proje ve personel bilgileri'!A831&lt;&gt;0,('proje ve personel bilgileri'!A831)," ")</f>
        <v xml:space="preserve"> </v>
      </c>
      <c r="C1565" s="105"/>
      <c r="D1565" s="296"/>
      <c r="E1565" s="296"/>
      <c r="F1565" s="296"/>
      <c r="G1565" s="296"/>
      <c r="H1565" s="296"/>
      <c r="I1565" s="296"/>
      <c r="J1565" s="296"/>
      <c r="K1565" s="104">
        <f t="shared" si="90"/>
        <v>0</v>
      </c>
    </row>
    <row r="1566" spans="1:11" ht="15.75" customHeight="1" x14ac:dyDescent="0.25">
      <c r="A1566" s="1">
        <v>819</v>
      </c>
      <c r="B1566" s="101" t="str">
        <f>IF('proje ve personel bilgileri'!A832&lt;&gt;0,('proje ve personel bilgileri'!A832)," ")</f>
        <v xml:space="preserve"> </v>
      </c>
      <c r="C1566" s="105"/>
      <c r="D1566" s="296"/>
      <c r="E1566" s="296"/>
      <c r="F1566" s="296"/>
      <c r="G1566" s="296"/>
      <c r="H1566" s="296"/>
      <c r="I1566" s="296"/>
      <c r="J1566" s="296"/>
      <c r="K1566" s="104">
        <f t="shared" si="90"/>
        <v>0</v>
      </c>
    </row>
    <row r="1567" spans="1:11" ht="15.75" customHeight="1" x14ac:dyDescent="0.25">
      <c r="A1567" s="2">
        <v>820</v>
      </c>
      <c r="B1567" s="101" t="str">
        <f>IF('proje ve personel bilgileri'!A833&lt;&gt;0,('proje ve personel bilgileri'!A833)," ")</f>
        <v xml:space="preserve"> </v>
      </c>
      <c r="C1567" s="105"/>
      <c r="D1567" s="296"/>
      <c r="E1567" s="296"/>
      <c r="F1567" s="296"/>
      <c r="G1567" s="296"/>
      <c r="H1567" s="296"/>
      <c r="I1567" s="296"/>
      <c r="J1567" s="296"/>
      <c r="K1567" s="104">
        <f t="shared" si="90"/>
        <v>0</v>
      </c>
    </row>
    <row r="1568" spans="1:11" ht="15.75" customHeight="1" x14ac:dyDescent="0.25">
      <c r="A1568" s="1">
        <v>821</v>
      </c>
      <c r="B1568" s="101" t="str">
        <f>IF('proje ve personel bilgileri'!A834&lt;&gt;0,('proje ve personel bilgileri'!A834)," ")</f>
        <v xml:space="preserve"> </v>
      </c>
      <c r="C1568" s="105"/>
      <c r="D1568" s="296"/>
      <c r="E1568" s="296"/>
      <c r="F1568" s="296"/>
      <c r="G1568" s="296"/>
      <c r="H1568" s="296"/>
      <c r="I1568" s="296"/>
      <c r="J1568" s="296"/>
      <c r="K1568" s="104">
        <f t="shared" si="90"/>
        <v>0</v>
      </c>
    </row>
    <row r="1569" spans="1:11" ht="15.75" customHeight="1" x14ac:dyDescent="0.25">
      <c r="A1569" s="2">
        <v>822</v>
      </c>
      <c r="B1569" s="101" t="str">
        <f>IF('proje ve personel bilgileri'!A835&lt;&gt;0,('proje ve personel bilgileri'!A835)," ")</f>
        <v xml:space="preserve"> </v>
      </c>
      <c r="C1569" s="105"/>
      <c r="D1569" s="296"/>
      <c r="E1569" s="296"/>
      <c r="F1569" s="296"/>
      <c r="G1569" s="296"/>
      <c r="H1569" s="296"/>
      <c r="I1569" s="296"/>
      <c r="J1569" s="296"/>
      <c r="K1569" s="104">
        <f t="shared" si="90"/>
        <v>0</v>
      </c>
    </row>
    <row r="1570" spans="1:11" ht="15.75" customHeight="1" x14ac:dyDescent="0.25">
      <c r="A1570" s="1">
        <v>823</v>
      </c>
      <c r="B1570" s="101" t="str">
        <f>IF('proje ve personel bilgileri'!A836&lt;&gt;0,('proje ve personel bilgileri'!A836)," ")</f>
        <v xml:space="preserve"> </v>
      </c>
      <c r="C1570" s="105"/>
      <c r="D1570" s="296"/>
      <c r="E1570" s="296"/>
      <c r="F1570" s="296"/>
      <c r="G1570" s="296"/>
      <c r="H1570" s="296"/>
      <c r="I1570" s="296"/>
      <c r="J1570" s="296"/>
      <c r="K1570" s="104">
        <f t="shared" si="90"/>
        <v>0</v>
      </c>
    </row>
    <row r="1571" spans="1:11" ht="15.75" customHeight="1" x14ac:dyDescent="0.25">
      <c r="A1571" s="2">
        <v>824</v>
      </c>
      <c r="B1571" s="101" t="str">
        <f>IF('proje ve personel bilgileri'!A837&lt;&gt;0,('proje ve personel bilgileri'!A837)," ")</f>
        <v xml:space="preserve"> </v>
      </c>
      <c r="C1571" s="105"/>
      <c r="D1571" s="296"/>
      <c r="E1571" s="296"/>
      <c r="F1571" s="296"/>
      <c r="G1571" s="296"/>
      <c r="H1571" s="296"/>
      <c r="I1571" s="296"/>
      <c r="J1571" s="296"/>
      <c r="K1571" s="104">
        <f t="shared" si="90"/>
        <v>0</v>
      </c>
    </row>
    <row r="1572" spans="1:11" ht="15.75" customHeight="1" x14ac:dyDescent="0.25">
      <c r="A1572" s="1">
        <v>825</v>
      </c>
      <c r="B1572" s="101" t="str">
        <f>IF('proje ve personel bilgileri'!A838&lt;&gt;0,('proje ve personel bilgileri'!A838)," ")</f>
        <v xml:space="preserve"> </v>
      </c>
      <c r="C1572" s="105"/>
      <c r="D1572" s="296"/>
      <c r="E1572" s="296"/>
      <c r="F1572" s="296"/>
      <c r="G1572" s="296"/>
      <c r="H1572" s="296"/>
      <c r="I1572" s="296"/>
      <c r="J1572" s="296"/>
      <c r="K1572" s="104">
        <f t="shared" si="90"/>
        <v>0</v>
      </c>
    </row>
    <row r="1573" spans="1:11" ht="15.75" customHeight="1" x14ac:dyDescent="0.25">
      <c r="A1573" s="2">
        <v>826</v>
      </c>
      <c r="B1573" s="101" t="str">
        <f>IF('proje ve personel bilgileri'!A839&lt;&gt;0,('proje ve personel bilgileri'!A839)," ")</f>
        <v xml:space="preserve"> </v>
      </c>
      <c r="C1573" s="105"/>
      <c r="D1573" s="296"/>
      <c r="E1573" s="296"/>
      <c r="F1573" s="296"/>
      <c r="G1573" s="296"/>
      <c r="H1573" s="296"/>
      <c r="I1573" s="296"/>
      <c r="J1573" s="296"/>
      <c r="K1573" s="104">
        <f t="shared" si="90"/>
        <v>0</v>
      </c>
    </row>
    <row r="1574" spans="1:11" ht="15.75" customHeight="1" x14ac:dyDescent="0.25">
      <c r="A1574" s="1">
        <v>827</v>
      </c>
      <c r="B1574" s="101" t="str">
        <f>IF('proje ve personel bilgileri'!A840&lt;&gt;0,('proje ve personel bilgileri'!A840)," ")</f>
        <v xml:space="preserve"> </v>
      </c>
      <c r="C1574" s="105"/>
      <c r="D1574" s="296"/>
      <c r="E1574" s="296"/>
      <c r="F1574" s="296"/>
      <c r="G1574" s="296"/>
      <c r="H1574" s="296"/>
      <c r="I1574" s="296"/>
      <c r="J1574" s="296"/>
      <c r="K1574" s="104">
        <f t="shared" si="90"/>
        <v>0</v>
      </c>
    </row>
    <row r="1575" spans="1:11" ht="15" customHeight="1" x14ac:dyDescent="0.25">
      <c r="A1575" s="2">
        <v>828</v>
      </c>
      <c r="B1575" s="101" t="str">
        <f>IF('proje ve personel bilgileri'!A841&lt;&gt;0,('proje ve personel bilgileri'!A841)," ")</f>
        <v xml:space="preserve"> </v>
      </c>
      <c r="C1575" s="105"/>
      <c r="D1575" s="296"/>
      <c r="E1575" s="296"/>
      <c r="F1575" s="296"/>
      <c r="G1575" s="296"/>
      <c r="H1575" s="296"/>
      <c r="I1575" s="296"/>
      <c r="J1575" s="296"/>
      <c r="K1575" s="104">
        <f t="shared" si="90"/>
        <v>0</v>
      </c>
    </row>
    <row r="1576" spans="1:11" ht="15.75" customHeight="1" x14ac:dyDescent="0.25">
      <c r="A1576" s="341" t="s">
        <v>99</v>
      </c>
      <c r="B1576" s="342"/>
      <c r="C1576" s="7" t="str">
        <f t="shared" ref="C1576:J1576" si="91">IF($K$28&lt;&gt;0,SUM(C1558:C1575)," ")</f>
        <v xml:space="preserve"> </v>
      </c>
      <c r="D1576" s="8" t="str">
        <f t="shared" si="91"/>
        <v xml:space="preserve"> </v>
      </c>
      <c r="E1576" s="8" t="str">
        <f t="shared" si="91"/>
        <v xml:space="preserve"> </v>
      </c>
      <c r="F1576" s="8" t="str">
        <f t="shared" si="91"/>
        <v xml:space="preserve"> </v>
      </c>
      <c r="G1576" s="8" t="str">
        <f t="shared" si="91"/>
        <v xml:space="preserve"> </v>
      </c>
      <c r="H1576" s="8" t="str">
        <f t="shared" si="91"/>
        <v xml:space="preserve"> </v>
      </c>
      <c r="I1576" s="8" t="str">
        <f t="shared" si="91"/>
        <v xml:space="preserve"> </v>
      </c>
      <c r="J1576" s="8" t="str">
        <f t="shared" si="91"/>
        <v xml:space="preserve"> </v>
      </c>
      <c r="K1576" s="9">
        <f>SUM(K1558:K1575)+K1541</f>
        <v>0</v>
      </c>
    </row>
    <row r="1577" spans="1:11" ht="15" customHeight="1" x14ac:dyDescent="0.25">
      <c r="A1577" s="300"/>
    </row>
    <row r="1578" spans="1:11" ht="15" customHeight="1" x14ac:dyDescent="0.25">
      <c r="A1578" s="332" t="s">
        <v>100</v>
      </c>
      <c r="B1578" s="332"/>
      <c r="C1578" s="332"/>
      <c r="D1578" s="332"/>
      <c r="E1578" s="332"/>
      <c r="F1578" s="332"/>
      <c r="G1578" s="332"/>
      <c r="H1578" s="332"/>
      <c r="I1578" s="332"/>
      <c r="J1578" s="332"/>
      <c r="K1578" s="332"/>
    </row>
    <row r="1579" spans="1:11" ht="15" customHeight="1" x14ac:dyDescent="0.25">
      <c r="A1579" s="51"/>
    </row>
    <row r="1580" spans="1:11" ht="15" customHeight="1" x14ac:dyDescent="0.25">
      <c r="A1580" s="298" t="s">
        <v>101</v>
      </c>
    </row>
    <row r="1581" spans="1:11" ht="15" customHeight="1" x14ac:dyDescent="0.25">
      <c r="C1581" s="298" t="s">
        <v>102</v>
      </c>
      <c r="E1581" s="298" t="s">
        <v>103</v>
      </c>
    </row>
    <row r="1584" spans="1:11" ht="15.75" customHeight="1" x14ac:dyDescent="0.25">
      <c r="A1584" s="348" t="s">
        <v>85</v>
      </c>
      <c r="B1584" s="348"/>
      <c r="C1584" s="348"/>
      <c r="D1584" s="348"/>
      <c r="E1584" s="348"/>
      <c r="F1584" s="348"/>
      <c r="G1584" s="348"/>
      <c r="H1584" s="348"/>
      <c r="I1584" s="348"/>
      <c r="J1584" s="348"/>
      <c r="K1584" s="348"/>
    </row>
    <row r="1585" spans="1:11" ht="15" customHeight="1" x14ac:dyDescent="0.25">
      <c r="A1585" s="70"/>
      <c r="B1585" s="70"/>
      <c r="C1585" s="70"/>
      <c r="D1585" s="70"/>
      <c r="E1585" s="70"/>
      <c r="F1585" s="78">
        <f>'proje ve personel bilgileri'!$B$5</f>
        <v>0</v>
      </c>
      <c r="G1585" s="72">
        <f>IF('proje ve personel bilgileri'!$B$6=1,"/ Mart ayına aittir.",(IF('proje ve personel bilgileri'!$B$6=2,"/ Eylül ayına aittir.",0)))</f>
        <v>0</v>
      </c>
      <c r="H1585" s="70"/>
      <c r="I1585" s="70"/>
      <c r="J1585" s="70"/>
      <c r="K1585" s="70"/>
    </row>
    <row r="1586" spans="1:11" ht="18.75" customHeight="1" x14ac:dyDescent="0.25">
      <c r="K1586" s="4" t="s">
        <v>86</v>
      </c>
    </row>
    <row r="1587" spans="1:11" ht="15.75" customHeight="1" x14ac:dyDescent="0.25">
      <c r="A1587" s="349" t="s">
        <v>2</v>
      </c>
      <c r="B1587" s="350"/>
      <c r="C1587" s="351">
        <f>'proje ve personel bilgileri'!$B$2</f>
        <v>0</v>
      </c>
      <c r="D1587" s="352"/>
      <c r="E1587" s="352"/>
      <c r="F1587" s="352"/>
      <c r="G1587" s="352"/>
      <c r="H1587" s="352"/>
      <c r="I1587" s="352"/>
      <c r="J1587" s="352"/>
      <c r="K1587" s="353"/>
    </row>
    <row r="1588" spans="1:11" ht="15.75" customHeight="1" x14ac:dyDescent="0.25">
      <c r="A1588" s="354" t="s">
        <v>4</v>
      </c>
      <c r="B1588" s="355"/>
      <c r="C1588" s="356">
        <f>'proje ve personel bilgileri'!$B$3</f>
        <v>0</v>
      </c>
      <c r="D1588" s="357"/>
      <c r="E1588" s="357"/>
      <c r="F1588" s="357"/>
      <c r="G1588" s="357"/>
      <c r="H1588" s="357"/>
      <c r="I1588" s="357"/>
      <c r="J1588" s="357"/>
      <c r="K1588" s="358"/>
    </row>
    <row r="1589" spans="1:11" ht="15" customHeight="1" x14ac:dyDescent="0.25">
      <c r="A1589" s="343" t="s">
        <v>87</v>
      </c>
      <c r="B1589" s="343" t="s">
        <v>15</v>
      </c>
      <c r="C1589" s="343" t="s">
        <v>88</v>
      </c>
      <c r="D1589" s="344" t="s">
        <v>89</v>
      </c>
      <c r="E1589" s="346"/>
      <c r="F1589" s="347"/>
      <c r="G1589" s="343" t="s">
        <v>90</v>
      </c>
      <c r="H1589" s="333" t="s">
        <v>91</v>
      </c>
      <c r="I1589" s="333" t="s">
        <v>92</v>
      </c>
      <c r="J1589" s="333" t="s">
        <v>93</v>
      </c>
      <c r="K1589" s="336" t="s">
        <v>94</v>
      </c>
    </row>
    <row r="1590" spans="1:11" ht="15.75" customHeight="1" x14ac:dyDescent="0.25">
      <c r="A1590" s="338"/>
      <c r="B1590" s="338"/>
      <c r="C1590" s="338"/>
      <c r="D1590" s="345"/>
      <c r="E1590" s="339" t="s">
        <v>95</v>
      </c>
      <c r="F1590" s="340"/>
      <c r="G1590" s="338"/>
      <c r="H1590" s="334"/>
      <c r="I1590" s="334"/>
      <c r="J1590" s="334"/>
      <c r="K1590" s="337"/>
    </row>
    <row r="1591" spans="1:11" ht="60.75" customHeight="1" x14ac:dyDescent="0.25">
      <c r="A1591" s="338"/>
      <c r="B1591" s="338"/>
      <c r="C1591" s="338"/>
      <c r="D1591" s="345"/>
      <c r="E1591" s="5" t="s">
        <v>107</v>
      </c>
      <c r="F1591" s="5" t="s">
        <v>97</v>
      </c>
      <c r="G1591" s="338"/>
      <c r="H1591" s="334"/>
      <c r="I1591" s="335"/>
      <c r="J1591" s="335"/>
      <c r="K1591" s="338"/>
    </row>
    <row r="1592" spans="1:11" ht="15.75" customHeight="1" x14ac:dyDescent="0.25">
      <c r="A1592" s="338"/>
      <c r="B1592" s="338"/>
      <c r="C1592" s="338"/>
      <c r="D1592" s="345"/>
      <c r="E1592" s="6" t="s">
        <v>98</v>
      </c>
      <c r="F1592" s="6" t="s">
        <v>98</v>
      </c>
      <c r="G1592" s="294" t="s">
        <v>98</v>
      </c>
      <c r="H1592" s="294" t="s">
        <v>98</v>
      </c>
      <c r="I1592" s="297" t="s">
        <v>98</v>
      </c>
      <c r="J1592" s="6" t="s">
        <v>98</v>
      </c>
      <c r="K1592" s="338"/>
    </row>
    <row r="1593" spans="1:11" ht="15.75" customHeight="1" x14ac:dyDescent="0.25">
      <c r="A1593" s="1">
        <v>829</v>
      </c>
      <c r="B1593" s="101" t="str">
        <f>IF('proje ve personel bilgileri'!A842&lt;&gt;0,('proje ve personel bilgileri'!A842)," ")</f>
        <v xml:space="preserve"> </v>
      </c>
      <c r="C1593" s="102"/>
      <c r="D1593" s="103"/>
      <c r="E1593" s="103"/>
      <c r="F1593" s="103"/>
      <c r="G1593" s="103"/>
      <c r="H1593" s="103"/>
      <c r="I1593" s="103"/>
      <c r="J1593" s="103"/>
      <c r="K1593" s="104">
        <f t="shared" ref="K1593:K1610" si="92">IF(D1593&lt;&gt;0,SUM(D1593+E1593+F1593+G1593-H1593-I1593-J1593),0)</f>
        <v>0</v>
      </c>
    </row>
    <row r="1594" spans="1:11" ht="15.75" customHeight="1" x14ac:dyDescent="0.25">
      <c r="A1594" s="2">
        <v>830</v>
      </c>
      <c r="B1594" s="101" t="str">
        <f>IF('proje ve personel bilgileri'!A843&lt;&gt;0,('proje ve personel bilgileri'!A843)," ")</f>
        <v xml:space="preserve"> </v>
      </c>
      <c r="C1594" s="105"/>
      <c r="D1594" s="296"/>
      <c r="E1594" s="296"/>
      <c r="F1594" s="296"/>
      <c r="G1594" s="296"/>
      <c r="H1594" s="296"/>
      <c r="I1594" s="296"/>
      <c r="J1594" s="296"/>
      <c r="K1594" s="104">
        <f t="shared" si="92"/>
        <v>0</v>
      </c>
    </row>
    <row r="1595" spans="1:11" ht="15.75" customHeight="1" x14ac:dyDescent="0.25">
      <c r="A1595" s="1">
        <v>831</v>
      </c>
      <c r="B1595" s="101" t="str">
        <f>IF('proje ve personel bilgileri'!A844&lt;&gt;0,('proje ve personel bilgileri'!A844)," ")</f>
        <v xml:space="preserve"> </v>
      </c>
      <c r="C1595" s="105"/>
      <c r="D1595" s="296"/>
      <c r="E1595" s="296"/>
      <c r="F1595" s="296"/>
      <c r="G1595" s="296"/>
      <c r="H1595" s="296"/>
      <c r="I1595" s="296"/>
      <c r="J1595" s="296"/>
      <c r="K1595" s="104">
        <f t="shared" si="92"/>
        <v>0</v>
      </c>
    </row>
    <row r="1596" spans="1:11" ht="15.75" customHeight="1" x14ac:dyDescent="0.25">
      <c r="A1596" s="2">
        <v>832</v>
      </c>
      <c r="B1596" s="101" t="str">
        <f>IF('proje ve personel bilgileri'!A845&lt;&gt;0,('proje ve personel bilgileri'!A845)," ")</f>
        <v xml:space="preserve"> </v>
      </c>
      <c r="C1596" s="105"/>
      <c r="D1596" s="296"/>
      <c r="E1596" s="296"/>
      <c r="F1596" s="296"/>
      <c r="G1596" s="296"/>
      <c r="H1596" s="296"/>
      <c r="I1596" s="296"/>
      <c r="J1596" s="296"/>
      <c r="K1596" s="104">
        <f t="shared" si="92"/>
        <v>0</v>
      </c>
    </row>
    <row r="1597" spans="1:11" ht="15.75" customHeight="1" x14ac:dyDescent="0.25">
      <c r="A1597" s="1">
        <v>833</v>
      </c>
      <c r="B1597" s="101" t="str">
        <f>IF('proje ve personel bilgileri'!A846&lt;&gt;0,('proje ve personel bilgileri'!A846)," ")</f>
        <v xml:space="preserve"> </v>
      </c>
      <c r="C1597" s="105"/>
      <c r="D1597" s="296"/>
      <c r="E1597" s="296"/>
      <c r="F1597" s="296"/>
      <c r="G1597" s="296"/>
      <c r="H1597" s="296"/>
      <c r="I1597" s="296"/>
      <c r="J1597" s="296"/>
      <c r="K1597" s="104">
        <f t="shared" si="92"/>
        <v>0</v>
      </c>
    </row>
    <row r="1598" spans="1:11" ht="15.75" customHeight="1" x14ac:dyDescent="0.25">
      <c r="A1598" s="2">
        <v>834</v>
      </c>
      <c r="B1598" s="101" t="str">
        <f>IF('proje ve personel bilgileri'!A847&lt;&gt;0,('proje ve personel bilgileri'!A847)," ")</f>
        <v xml:space="preserve"> </v>
      </c>
      <c r="C1598" s="105"/>
      <c r="D1598" s="296"/>
      <c r="E1598" s="296"/>
      <c r="F1598" s="296"/>
      <c r="G1598" s="296"/>
      <c r="H1598" s="296"/>
      <c r="I1598" s="296"/>
      <c r="J1598" s="296"/>
      <c r="K1598" s="104">
        <f t="shared" si="92"/>
        <v>0</v>
      </c>
    </row>
    <row r="1599" spans="1:11" ht="15.75" customHeight="1" x14ac:dyDescent="0.25">
      <c r="A1599" s="1">
        <v>835</v>
      </c>
      <c r="B1599" s="101" t="str">
        <f>IF('proje ve personel bilgileri'!A848&lt;&gt;0,('proje ve personel bilgileri'!A848)," ")</f>
        <v xml:space="preserve"> </v>
      </c>
      <c r="C1599" s="105"/>
      <c r="D1599" s="296"/>
      <c r="E1599" s="296"/>
      <c r="F1599" s="296"/>
      <c r="G1599" s="296"/>
      <c r="H1599" s="296"/>
      <c r="I1599" s="296"/>
      <c r="J1599" s="296"/>
      <c r="K1599" s="104">
        <f t="shared" si="92"/>
        <v>0</v>
      </c>
    </row>
    <row r="1600" spans="1:11" ht="15.75" customHeight="1" x14ac:dyDescent="0.25">
      <c r="A1600" s="2">
        <v>836</v>
      </c>
      <c r="B1600" s="101" t="str">
        <f>IF('proje ve personel bilgileri'!A849&lt;&gt;0,('proje ve personel bilgileri'!A849)," ")</f>
        <v xml:space="preserve"> </v>
      </c>
      <c r="C1600" s="105"/>
      <c r="D1600" s="296"/>
      <c r="E1600" s="296"/>
      <c r="F1600" s="296"/>
      <c r="G1600" s="296"/>
      <c r="H1600" s="296"/>
      <c r="I1600" s="296"/>
      <c r="J1600" s="296"/>
      <c r="K1600" s="104">
        <f t="shared" si="92"/>
        <v>0</v>
      </c>
    </row>
    <row r="1601" spans="1:11" ht="15.75" customHeight="1" x14ac:dyDescent="0.25">
      <c r="A1601" s="1">
        <v>837</v>
      </c>
      <c r="B1601" s="101" t="str">
        <f>IF('proje ve personel bilgileri'!A850&lt;&gt;0,('proje ve personel bilgileri'!A850)," ")</f>
        <v xml:space="preserve"> </v>
      </c>
      <c r="C1601" s="105"/>
      <c r="D1601" s="296"/>
      <c r="E1601" s="296"/>
      <c r="F1601" s="296"/>
      <c r="G1601" s="296"/>
      <c r="H1601" s="296"/>
      <c r="I1601" s="296"/>
      <c r="J1601" s="296"/>
      <c r="K1601" s="104">
        <f t="shared" si="92"/>
        <v>0</v>
      </c>
    </row>
    <row r="1602" spans="1:11" ht="15.75" customHeight="1" x14ac:dyDescent="0.25">
      <c r="A1602" s="2">
        <v>838</v>
      </c>
      <c r="B1602" s="101" t="str">
        <f>IF('proje ve personel bilgileri'!A851&lt;&gt;0,('proje ve personel bilgileri'!A851)," ")</f>
        <v xml:space="preserve"> </v>
      </c>
      <c r="C1602" s="105"/>
      <c r="D1602" s="296"/>
      <c r="E1602" s="296"/>
      <c r="F1602" s="296"/>
      <c r="G1602" s="296"/>
      <c r="H1602" s="296"/>
      <c r="I1602" s="296"/>
      <c r="J1602" s="296"/>
      <c r="K1602" s="104">
        <f t="shared" si="92"/>
        <v>0</v>
      </c>
    </row>
    <row r="1603" spans="1:11" ht="15.75" customHeight="1" x14ac:dyDescent="0.25">
      <c r="A1603" s="1">
        <v>839</v>
      </c>
      <c r="B1603" s="101" t="str">
        <f>IF('proje ve personel bilgileri'!A852&lt;&gt;0,('proje ve personel bilgileri'!A852)," ")</f>
        <v xml:space="preserve"> </v>
      </c>
      <c r="C1603" s="105"/>
      <c r="D1603" s="296"/>
      <c r="E1603" s="296"/>
      <c r="F1603" s="296"/>
      <c r="G1603" s="296"/>
      <c r="H1603" s="296"/>
      <c r="I1603" s="296"/>
      <c r="J1603" s="296"/>
      <c r="K1603" s="104">
        <f t="shared" si="92"/>
        <v>0</v>
      </c>
    </row>
    <row r="1604" spans="1:11" ht="15.75" customHeight="1" x14ac:dyDescent="0.25">
      <c r="A1604" s="2">
        <v>840</v>
      </c>
      <c r="B1604" s="101" t="str">
        <f>IF('proje ve personel bilgileri'!A853&lt;&gt;0,('proje ve personel bilgileri'!A853)," ")</f>
        <v xml:space="preserve"> </v>
      </c>
      <c r="C1604" s="105"/>
      <c r="D1604" s="296"/>
      <c r="E1604" s="296"/>
      <c r="F1604" s="296"/>
      <c r="G1604" s="296"/>
      <c r="H1604" s="296"/>
      <c r="I1604" s="296"/>
      <c r="J1604" s="296"/>
      <c r="K1604" s="104">
        <f t="shared" si="92"/>
        <v>0</v>
      </c>
    </row>
    <row r="1605" spans="1:11" ht="15.75" customHeight="1" x14ac:dyDescent="0.25">
      <c r="A1605" s="1">
        <v>841</v>
      </c>
      <c r="B1605" s="101" t="str">
        <f>IF('proje ve personel bilgileri'!A854&lt;&gt;0,('proje ve personel bilgileri'!A854)," ")</f>
        <v xml:space="preserve"> </v>
      </c>
      <c r="C1605" s="105"/>
      <c r="D1605" s="296"/>
      <c r="E1605" s="296"/>
      <c r="F1605" s="296"/>
      <c r="G1605" s="296"/>
      <c r="H1605" s="296"/>
      <c r="I1605" s="296"/>
      <c r="J1605" s="296"/>
      <c r="K1605" s="104">
        <f t="shared" si="92"/>
        <v>0</v>
      </c>
    </row>
    <row r="1606" spans="1:11" ht="15.75" customHeight="1" x14ac:dyDescent="0.25">
      <c r="A1606" s="2">
        <v>842</v>
      </c>
      <c r="B1606" s="101" t="str">
        <f>IF('proje ve personel bilgileri'!A855&lt;&gt;0,('proje ve personel bilgileri'!A855)," ")</f>
        <v xml:space="preserve"> </v>
      </c>
      <c r="C1606" s="105"/>
      <c r="D1606" s="296"/>
      <c r="E1606" s="296"/>
      <c r="F1606" s="296"/>
      <c r="G1606" s="296"/>
      <c r="H1606" s="296"/>
      <c r="I1606" s="296"/>
      <c r="J1606" s="296"/>
      <c r="K1606" s="104">
        <f t="shared" si="92"/>
        <v>0</v>
      </c>
    </row>
    <row r="1607" spans="1:11" ht="15.75" customHeight="1" x14ac:dyDescent="0.25">
      <c r="A1607" s="1">
        <v>843</v>
      </c>
      <c r="B1607" s="101" t="str">
        <f>IF('proje ve personel bilgileri'!A856&lt;&gt;0,('proje ve personel bilgileri'!A856)," ")</f>
        <v xml:space="preserve"> </v>
      </c>
      <c r="C1607" s="105"/>
      <c r="D1607" s="296"/>
      <c r="E1607" s="296"/>
      <c r="F1607" s="296"/>
      <c r="G1607" s="296"/>
      <c r="H1607" s="296"/>
      <c r="I1607" s="296"/>
      <c r="J1607" s="296"/>
      <c r="K1607" s="104">
        <f t="shared" si="92"/>
        <v>0</v>
      </c>
    </row>
    <row r="1608" spans="1:11" ht="15.75" customHeight="1" x14ac:dyDescent="0.25">
      <c r="A1608" s="2">
        <v>844</v>
      </c>
      <c r="B1608" s="101" t="str">
        <f>IF('proje ve personel bilgileri'!A857&lt;&gt;0,('proje ve personel bilgileri'!A857)," ")</f>
        <v xml:space="preserve"> </v>
      </c>
      <c r="C1608" s="105"/>
      <c r="D1608" s="296"/>
      <c r="E1608" s="296"/>
      <c r="F1608" s="296"/>
      <c r="G1608" s="296"/>
      <c r="H1608" s="296"/>
      <c r="I1608" s="296"/>
      <c r="J1608" s="296"/>
      <c r="K1608" s="104">
        <f t="shared" si="92"/>
        <v>0</v>
      </c>
    </row>
    <row r="1609" spans="1:11" ht="15.75" customHeight="1" x14ac:dyDescent="0.25">
      <c r="A1609" s="1">
        <v>845</v>
      </c>
      <c r="B1609" s="101" t="str">
        <f>IF('proje ve personel bilgileri'!A858&lt;&gt;0,('proje ve personel bilgileri'!A858)," ")</f>
        <v xml:space="preserve"> </v>
      </c>
      <c r="C1609" s="105"/>
      <c r="D1609" s="296"/>
      <c r="E1609" s="296"/>
      <c r="F1609" s="296"/>
      <c r="G1609" s="296"/>
      <c r="H1609" s="296"/>
      <c r="I1609" s="296"/>
      <c r="J1609" s="296"/>
      <c r="K1609" s="104">
        <f t="shared" si="92"/>
        <v>0</v>
      </c>
    </row>
    <row r="1610" spans="1:11" ht="15" customHeight="1" x14ac:dyDescent="0.25">
      <c r="A1610" s="2">
        <v>846</v>
      </c>
      <c r="B1610" s="101" t="str">
        <f>IF('proje ve personel bilgileri'!A859&lt;&gt;0,('proje ve personel bilgileri'!A859)," ")</f>
        <v xml:space="preserve"> </v>
      </c>
      <c r="C1610" s="105"/>
      <c r="D1610" s="296"/>
      <c r="E1610" s="296"/>
      <c r="F1610" s="296"/>
      <c r="G1610" s="296"/>
      <c r="H1610" s="296"/>
      <c r="I1610" s="296"/>
      <c r="J1610" s="296"/>
      <c r="K1610" s="104">
        <f t="shared" si="92"/>
        <v>0</v>
      </c>
    </row>
    <row r="1611" spans="1:11" ht="15.75" customHeight="1" x14ac:dyDescent="0.25">
      <c r="A1611" s="341" t="s">
        <v>99</v>
      </c>
      <c r="B1611" s="342"/>
      <c r="C1611" s="7" t="str">
        <f t="shared" ref="C1611:J1611" si="93">IF($K$28&lt;&gt;0,SUM(C1593:C1610)," ")</f>
        <v xml:space="preserve"> </v>
      </c>
      <c r="D1611" s="8" t="str">
        <f t="shared" si="93"/>
        <v xml:space="preserve"> </v>
      </c>
      <c r="E1611" s="8" t="str">
        <f t="shared" si="93"/>
        <v xml:space="preserve"> </v>
      </c>
      <c r="F1611" s="8" t="str">
        <f t="shared" si="93"/>
        <v xml:space="preserve"> </v>
      </c>
      <c r="G1611" s="8" t="str">
        <f t="shared" si="93"/>
        <v xml:space="preserve"> </v>
      </c>
      <c r="H1611" s="8" t="str">
        <f t="shared" si="93"/>
        <v xml:space="preserve"> </v>
      </c>
      <c r="I1611" s="8" t="str">
        <f t="shared" si="93"/>
        <v xml:space="preserve"> </v>
      </c>
      <c r="J1611" s="8" t="str">
        <f t="shared" si="93"/>
        <v xml:space="preserve"> </v>
      </c>
      <c r="K1611" s="9">
        <f>SUM(K1593:K1610)+K1576</f>
        <v>0</v>
      </c>
    </row>
    <row r="1612" spans="1:11" ht="15" customHeight="1" x14ac:dyDescent="0.25">
      <c r="A1612" s="300"/>
    </row>
    <row r="1613" spans="1:11" ht="15" customHeight="1" x14ac:dyDescent="0.25">
      <c r="A1613" s="332" t="s">
        <v>100</v>
      </c>
      <c r="B1613" s="332"/>
      <c r="C1613" s="332"/>
      <c r="D1613" s="332"/>
      <c r="E1613" s="332"/>
      <c r="F1613" s="332"/>
      <c r="G1613" s="332"/>
      <c r="H1613" s="332"/>
      <c r="I1613" s="332"/>
      <c r="J1613" s="332"/>
      <c r="K1613" s="332"/>
    </row>
    <row r="1614" spans="1:11" ht="15" customHeight="1" x14ac:dyDescent="0.25">
      <c r="A1614" s="51"/>
    </row>
    <row r="1615" spans="1:11" ht="15" customHeight="1" x14ac:dyDescent="0.25">
      <c r="A1615" s="298" t="s">
        <v>101</v>
      </c>
    </row>
    <row r="1616" spans="1:11" ht="15" customHeight="1" x14ac:dyDescent="0.25">
      <c r="C1616" s="298" t="s">
        <v>102</v>
      </c>
      <c r="E1616" s="298" t="s">
        <v>103</v>
      </c>
    </row>
    <row r="1620" spans="1:11" ht="15.75" customHeight="1" x14ac:dyDescent="0.25">
      <c r="A1620" s="348" t="s">
        <v>85</v>
      </c>
      <c r="B1620" s="348"/>
      <c r="C1620" s="348"/>
      <c r="D1620" s="348"/>
      <c r="E1620" s="348"/>
      <c r="F1620" s="348"/>
      <c r="G1620" s="348"/>
      <c r="H1620" s="348"/>
      <c r="I1620" s="348"/>
      <c r="J1620" s="348"/>
      <c r="K1620" s="348"/>
    </row>
    <row r="1621" spans="1:11" ht="15" customHeight="1" x14ac:dyDescent="0.25">
      <c r="A1621" s="70"/>
      <c r="B1621" s="70"/>
      <c r="C1621" s="70"/>
      <c r="D1621" s="70"/>
      <c r="E1621" s="70"/>
      <c r="F1621" s="78">
        <f>'proje ve personel bilgileri'!$B$5</f>
        <v>0</v>
      </c>
      <c r="G1621" s="72">
        <f>IF('proje ve personel bilgileri'!$B$6=1,"/ Mart ayına aittir.",(IF('proje ve personel bilgileri'!$B$6=2,"/ Eylül ayına aittir.",0)))</f>
        <v>0</v>
      </c>
      <c r="H1621" s="70"/>
      <c r="I1621" s="70"/>
      <c r="J1621" s="70"/>
      <c r="K1621" s="70"/>
    </row>
    <row r="1622" spans="1:11" ht="18.75" customHeight="1" x14ac:dyDescent="0.25">
      <c r="K1622" s="4" t="s">
        <v>86</v>
      </c>
    </row>
    <row r="1623" spans="1:11" ht="15.75" customHeight="1" x14ac:dyDescent="0.25">
      <c r="A1623" s="349" t="s">
        <v>2</v>
      </c>
      <c r="B1623" s="350"/>
      <c r="C1623" s="351">
        <f>'proje ve personel bilgileri'!$B$2</f>
        <v>0</v>
      </c>
      <c r="D1623" s="352"/>
      <c r="E1623" s="352"/>
      <c r="F1623" s="352"/>
      <c r="G1623" s="352"/>
      <c r="H1623" s="352"/>
      <c r="I1623" s="352"/>
      <c r="J1623" s="352"/>
      <c r="K1623" s="353"/>
    </row>
    <row r="1624" spans="1:11" ht="15.75" customHeight="1" x14ac:dyDescent="0.25">
      <c r="A1624" s="354" t="s">
        <v>4</v>
      </c>
      <c r="B1624" s="355"/>
      <c r="C1624" s="356">
        <f>'proje ve personel bilgileri'!$B$3</f>
        <v>0</v>
      </c>
      <c r="D1624" s="357"/>
      <c r="E1624" s="357"/>
      <c r="F1624" s="357"/>
      <c r="G1624" s="357"/>
      <c r="H1624" s="357"/>
      <c r="I1624" s="357"/>
      <c r="J1624" s="357"/>
      <c r="K1624" s="358"/>
    </row>
    <row r="1625" spans="1:11" ht="15" customHeight="1" x14ac:dyDescent="0.25">
      <c r="A1625" s="343" t="s">
        <v>87</v>
      </c>
      <c r="B1625" s="343" t="s">
        <v>15</v>
      </c>
      <c r="C1625" s="343" t="s">
        <v>88</v>
      </c>
      <c r="D1625" s="344" t="s">
        <v>89</v>
      </c>
      <c r="E1625" s="346"/>
      <c r="F1625" s="347"/>
      <c r="G1625" s="343" t="s">
        <v>90</v>
      </c>
      <c r="H1625" s="333" t="s">
        <v>91</v>
      </c>
      <c r="I1625" s="333" t="s">
        <v>92</v>
      </c>
      <c r="J1625" s="333" t="s">
        <v>93</v>
      </c>
      <c r="K1625" s="336" t="s">
        <v>94</v>
      </c>
    </row>
    <row r="1626" spans="1:11" ht="15.75" customHeight="1" x14ac:dyDescent="0.25">
      <c r="A1626" s="338"/>
      <c r="B1626" s="338"/>
      <c r="C1626" s="338"/>
      <c r="D1626" s="345"/>
      <c r="E1626" s="339" t="s">
        <v>95</v>
      </c>
      <c r="F1626" s="340"/>
      <c r="G1626" s="338"/>
      <c r="H1626" s="334"/>
      <c r="I1626" s="334"/>
      <c r="J1626" s="334"/>
      <c r="K1626" s="337"/>
    </row>
    <row r="1627" spans="1:11" ht="60.75" customHeight="1" x14ac:dyDescent="0.25">
      <c r="A1627" s="338"/>
      <c r="B1627" s="338"/>
      <c r="C1627" s="338"/>
      <c r="D1627" s="345"/>
      <c r="E1627" s="5" t="s">
        <v>107</v>
      </c>
      <c r="F1627" s="5" t="s">
        <v>97</v>
      </c>
      <c r="G1627" s="338"/>
      <c r="H1627" s="334"/>
      <c r="I1627" s="335"/>
      <c r="J1627" s="335"/>
      <c r="K1627" s="338"/>
    </row>
    <row r="1628" spans="1:11" ht="15.75" customHeight="1" x14ac:dyDescent="0.25">
      <c r="A1628" s="338"/>
      <c r="B1628" s="338"/>
      <c r="C1628" s="338"/>
      <c r="D1628" s="345"/>
      <c r="E1628" s="6" t="s">
        <v>98</v>
      </c>
      <c r="F1628" s="6" t="s">
        <v>98</v>
      </c>
      <c r="G1628" s="294" t="s">
        <v>98</v>
      </c>
      <c r="H1628" s="294" t="s">
        <v>98</v>
      </c>
      <c r="I1628" s="297" t="s">
        <v>98</v>
      </c>
      <c r="J1628" s="6" t="s">
        <v>98</v>
      </c>
      <c r="K1628" s="338"/>
    </row>
    <row r="1629" spans="1:11" ht="15.75" customHeight="1" x14ac:dyDescent="0.25">
      <c r="A1629" s="1">
        <v>847</v>
      </c>
      <c r="B1629" s="101" t="str">
        <f>IF('proje ve personel bilgileri'!A860&lt;&gt;0,('proje ve personel bilgileri'!A860)," ")</f>
        <v xml:space="preserve"> </v>
      </c>
      <c r="C1629" s="102"/>
      <c r="D1629" s="103"/>
      <c r="E1629" s="103"/>
      <c r="F1629" s="103"/>
      <c r="G1629" s="103"/>
      <c r="H1629" s="103"/>
      <c r="I1629" s="103"/>
      <c r="J1629" s="103"/>
      <c r="K1629" s="104">
        <f t="shared" ref="K1629:K1646" si="94">IF(D1629&lt;&gt;0,SUM(D1629+E1629+F1629+G1629-H1629-I1629-J1629),0)</f>
        <v>0</v>
      </c>
    </row>
    <row r="1630" spans="1:11" ht="15.75" customHeight="1" x14ac:dyDescent="0.25">
      <c r="A1630" s="2">
        <v>848</v>
      </c>
      <c r="B1630" s="101" t="str">
        <f>IF('proje ve personel bilgileri'!A861&lt;&gt;0,('proje ve personel bilgileri'!A861)," ")</f>
        <v xml:space="preserve"> </v>
      </c>
      <c r="C1630" s="105"/>
      <c r="D1630" s="296"/>
      <c r="E1630" s="296"/>
      <c r="F1630" s="296"/>
      <c r="G1630" s="296"/>
      <c r="H1630" s="296"/>
      <c r="I1630" s="296"/>
      <c r="J1630" s="296"/>
      <c r="K1630" s="104">
        <f t="shared" si="94"/>
        <v>0</v>
      </c>
    </row>
    <row r="1631" spans="1:11" ht="15.75" customHeight="1" x14ac:dyDescent="0.25">
      <c r="A1631" s="1">
        <v>849</v>
      </c>
      <c r="B1631" s="101" t="str">
        <f>IF('proje ve personel bilgileri'!A862&lt;&gt;0,('proje ve personel bilgileri'!A862)," ")</f>
        <v xml:space="preserve"> </v>
      </c>
      <c r="C1631" s="105"/>
      <c r="D1631" s="296"/>
      <c r="E1631" s="296"/>
      <c r="F1631" s="296"/>
      <c r="G1631" s="296"/>
      <c r="H1631" s="296"/>
      <c r="I1631" s="296"/>
      <c r="J1631" s="296"/>
      <c r="K1631" s="104">
        <f t="shared" si="94"/>
        <v>0</v>
      </c>
    </row>
    <row r="1632" spans="1:11" ht="15.75" customHeight="1" x14ac:dyDescent="0.25">
      <c r="A1632" s="2">
        <v>850</v>
      </c>
      <c r="B1632" s="101" t="str">
        <f>IF('proje ve personel bilgileri'!A863&lt;&gt;0,('proje ve personel bilgileri'!A863)," ")</f>
        <v xml:space="preserve"> </v>
      </c>
      <c r="C1632" s="105"/>
      <c r="D1632" s="296"/>
      <c r="E1632" s="296"/>
      <c r="F1632" s="296"/>
      <c r="G1632" s="296"/>
      <c r="H1632" s="296"/>
      <c r="I1632" s="296"/>
      <c r="J1632" s="296"/>
      <c r="K1632" s="104">
        <f t="shared" si="94"/>
        <v>0</v>
      </c>
    </row>
    <row r="1633" spans="1:11" ht="15.75" customHeight="1" x14ac:dyDescent="0.25">
      <c r="A1633" s="1">
        <v>851</v>
      </c>
      <c r="B1633" s="101" t="str">
        <f>IF('proje ve personel bilgileri'!A864&lt;&gt;0,('proje ve personel bilgileri'!A864)," ")</f>
        <v xml:space="preserve"> </v>
      </c>
      <c r="C1633" s="105"/>
      <c r="D1633" s="296"/>
      <c r="E1633" s="296"/>
      <c r="F1633" s="296"/>
      <c r="G1633" s="296"/>
      <c r="H1633" s="296"/>
      <c r="I1633" s="296"/>
      <c r="J1633" s="296"/>
      <c r="K1633" s="104">
        <f t="shared" si="94"/>
        <v>0</v>
      </c>
    </row>
    <row r="1634" spans="1:11" ht="15.75" customHeight="1" x14ac:dyDescent="0.25">
      <c r="A1634" s="2">
        <v>852</v>
      </c>
      <c r="B1634" s="101" t="str">
        <f>IF('proje ve personel bilgileri'!A865&lt;&gt;0,('proje ve personel bilgileri'!A865)," ")</f>
        <v xml:space="preserve"> </v>
      </c>
      <c r="C1634" s="105"/>
      <c r="D1634" s="296"/>
      <c r="E1634" s="296"/>
      <c r="F1634" s="296"/>
      <c r="G1634" s="296"/>
      <c r="H1634" s="296"/>
      <c r="I1634" s="296"/>
      <c r="J1634" s="296"/>
      <c r="K1634" s="104">
        <f t="shared" si="94"/>
        <v>0</v>
      </c>
    </row>
    <row r="1635" spans="1:11" ht="15.75" customHeight="1" x14ac:dyDescent="0.25">
      <c r="A1635" s="1">
        <v>853</v>
      </c>
      <c r="B1635" s="101" t="str">
        <f>IF('proje ve personel bilgileri'!A866&lt;&gt;0,('proje ve personel bilgileri'!A866)," ")</f>
        <v xml:space="preserve"> </v>
      </c>
      <c r="C1635" s="105"/>
      <c r="D1635" s="296"/>
      <c r="E1635" s="296"/>
      <c r="F1635" s="296"/>
      <c r="G1635" s="296"/>
      <c r="H1635" s="296"/>
      <c r="I1635" s="296"/>
      <c r="J1635" s="296"/>
      <c r="K1635" s="104">
        <f t="shared" si="94"/>
        <v>0</v>
      </c>
    </row>
    <row r="1636" spans="1:11" ht="15.75" customHeight="1" x14ac:dyDescent="0.25">
      <c r="A1636" s="2">
        <v>854</v>
      </c>
      <c r="B1636" s="101" t="str">
        <f>IF('proje ve personel bilgileri'!A867&lt;&gt;0,('proje ve personel bilgileri'!A867)," ")</f>
        <v xml:space="preserve"> </v>
      </c>
      <c r="C1636" s="105"/>
      <c r="D1636" s="296"/>
      <c r="E1636" s="296"/>
      <c r="F1636" s="296"/>
      <c r="G1636" s="296"/>
      <c r="H1636" s="296"/>
      <c r="I1636" s="296"/>
      <c r="J1636" s="296"/>
      <c r="K1636" s="104">
        <f t="shared" si="94"/>
        <v>0</v>
      </c>
    </row>
    <row r="1637" spans="1:11" ht="15.75" customHeight="1" x14ac:dyDescent="0.25">
      <c r="A1637" s="1">
        <v>855</v>
      </c>
      <c r="B1637" s="101" t="str">
        <f>IF('proje ve personel bilgileri'!A868&lt;&gt;0,('proje ve personel bilgileri'!A868)," ")</f>
        <v xml:space="preserve"> </v>
      </c>
      <c r="C1637" s="105"/>
      <c r="D1637" s="296"/>
      <c r="E1637" s="296"/>
      <c r="F1637" s="296"/>
      <c r="G1637" s="296"/>
      <c r="H1637" s="296"/>
      <c r="I1637" s="296"/>
      <c r="J1637" s="296"/>
      <c r="K1637" s="104">
        <f t="shared" si="94"/>
        <v>0</v>
      </c>
    </row>
    <row r="1638" spans="1:11" ht="15.75" customHeight="1" x14ac:dyDescent="0.25">
      <c r="A1638" s="2">
        <v>856</v>
      </c>
      <c r="B1638" s="101" t="str">
        <f>IF('proje ve personel bilgileri'!A869&lt;&gt;0,('proje ve personel bilgileri'!A869)," ")</f>
        <v xml:space="preserve"> </v>
      </c>
      <c r="C1638" s="105"/>
      <c r="D1638" s="296"/>
      <c r="E1638" s="296"/>
      <c r="F1638" s="296"/>
      <c r="G1638" s="296"/>
      <c r="H1638" s="296"/>
      <c r="I1638" s="296"/>
      <c r="J1638" s="296"/>
      <c r="K1638" s="104">
        <f t="shared" si="94"/>
        <v>0</v>
      </c>
    </row>
    <row r="1639" spans="1:11" ht="15.75" customHeight="1" x14ac:dyDescent="0.25">
      <c r="A1639" s="1">
        <v>857</v>
      </c>
      <c r="B1639" s="101" t="str">
        <f>IF('proje ve personel bilgileri'!A870&lt;&gt;0,('proje ve personel bilgileri'!A870)," ")</f>
        <v xml:space="preserve"> </v>
      </c>
      <c r="C1639" s="105"/>
      <c r="D1639" s="296"/>
      <c r="E1639" s="296"/>
      <c r="F1639" s="296"/>
      <c r="G1639" s="296"/>
      <c r="H1639" s="296"/>
      <c r="I1639" s="296"/>
      <c r="J1639" s="296"/>
      <c r="K1639" s="104">
        <f t="shared" si="94"/>
        <v>0</v>
      </c>
    </row>
    <row r="1640" spans="1:11" ht="15.75" customHeight="1" x14ac:dyDescent="0.25">
      <c r="A1640" s="2">
        <v>858</v>
      </c>
      <c r="B1640" s="101" t="str">
        <f>IF('proje ve personel bilgileri'!A871&lt;&gt;0,('proje ve personel bilgileri'!A871)," ")</f>
        <v xml:space="preserve"> </v>
      </c>
      <c r="C1640" s="105"/>
      <c r="D1640" s="296"/>
      <c r="E1640" s="296"/>
      <c r="F1640" s="296"/>
      <c r="G1640" s="296"/>
      <c r="H1640" s="296"/>
      <c r="I1640" s="296"/>
      <c r="J1640" s="296"/>
      <c r="K1640" s="104">
        <f t="shared" si="94"/>
        <v>0</v>
      </c>
    </row>
    <row r="1641" spans="1:11" ht="15.75" customHeight="1" x14ac:dyDescent="0.25">
      <c r="A1641" s="1">
        <v>859</v>
      </c>
      <c r="B1641" s="101" t="str">
        <f>IF('proje ve personel bilgileri'!A872&lt;&gt;0,('proje ve personel bilgileri'!A872)," ")</f>
        <v xml:space="preserve"> </v>
      </c>
      <c r="C1641" s="105"/>
      <c r="D1641" s="296"/>
      <c r="E1641" s="296"/>
      <c r="F1641" s="296"/>
      <c r="G1641" s="296"/>
      <c r="H1641" s="296"/>
      <c r="I1641" s="296"/>
      <c r="J1641" s="296"/>
      <c r="K1641" s="104">
        <f t="shared" si="94"/>
        <v>0</v>
      </c>
    </row>
    <row r="1642" spans="1:11" ht="15.75" customHeight="1" x14ac:dyDescent="0.25">
      <c r="A1642" s="2">
        <v>860</v>
      </c>
      <c r="B1642" s="101" t="str">
        <f>IF('proje ve personel bilgileri'!A873&lt;&gt;0,('proje ve personel bilgileri'!A873)," ")</f>
        <v xml:space="preserve"> </v>
      </c>
      <c r="C1642" s="105"/>
      <c r="D1642" s="296"/>
      <c r="E1642" s="296"/>
      <c r="F1642" s="296"/>
      <c r="G1642" s="296"/>
      <c r="H1642" s="296"/>
      <c r="I1642" s="296"/>
      <c r="J1642" s="296"/>
      <c r="K1642" s="104">
        <f t="shared" si="94"/>
        <v>0</v>
      </c>
    </row>
    <row r="1643" spans="1:11" ht="15.75" customHeight="1" x14ac:dyDescent="0.25">
      <c r="A1643" s="1">
        <v>861</v>
      </c>
      <c r="B1643" s="101" t="str">
        <f>IF('proje ve personel bilgileri'!A874&lt;&gt;0,('proje ve personel bilgileri'!A874)," ")</f>
        <v xml:space="preserve"> </v>
      </c>
      <c r="C1643" s="105"/>
      <c r="D1643" s="296"/>
      <c r="E1643" s="296"/>
      <c r="F1643" s="296"/>
      <c r="G1643" s="296"/>
      <c r="H1643" s="296"/>
      <c r="I1643" s="296"/>
      <c r="J1643" s="296"/>
      <c r="K1643" s="104">
        <f t="shared" si="94"/>
        <v>0</v>
      </c>
    </row>
    <row r="1644" spans="1:11" ht="15.75" customHeight="1" x14ac:dyDescent="0.25">
      <c r="A1644" s="2">
        <v>862</v>
      </c>
      <c r="B1644" s="101" t="str">
        <f>IF('proje ve personel bilgileri'!A875&lt;&gt;0,('proje ve personel bilgileri'!A875)," ")</f>
        <v xml:space="preserve"> </v>
      </c>
      <c r="C1644" s="105"/>
      <c r="D1644" s="296"/>
      <c r="E1644" s="296"/>
      <c r="F1644" s="296"/>
      <c r="G1644" s="296"/>
      <c r="H1644" s="296"/>
      <c r="I1644" s="296"/>
      <c r="J1644" s="296"/>
      <c r="K1644" s="104">
        <f t="shared" si="94"/>
        <v>0</v>
      </c>
    </row>
    <row r="1645" spans="1:11" ht="15.75" customHeight="1" x14ac:dyDescent="0.25">
      <c r="A1645" s="1">
        <v>863</v>
      </c>
      <c r="B1645" s="101" t="str">
        <f>IF('proje ve personel bilgileri'!A876&lt;&gt;0,('proje ve personel bilgileri'!A876)," ")</f>
        <v xml:space="preserve"> </v>
      </c>
      <c r="C1645" s="105"/>
      <c r="D1645" s="296"/>
      <c r="E1645" s="296"/>
      <c r="F1645" s="296"/>
      <c r="G1645" s="296"/>
      <c r="H1645" s="296"/>
      <c r="I1645" s="296"/>
      <c r="J1645" s="296"/>
      <c r="K1645" s="104">
        <f t="shared" si="94"/>
        <v>0</v>
      </c>
    </row>
    <row r="1646" spans="1:11" ht="15" customHeight="1" x14ac:dyDescent="0.25">
      <c r="A1646" s="2">
        <v>864</v>
      </c>
      <c r="B1646" s="101" t="str">
        <f>IF('proje ve personel bilgileri'!A877&lt;&gt;0,('proje ve personel bilgileri'!A877)," ")</f>
        <v xml:space="preserve"> </v>
      </c>
      <c r="C1646" s="105"/>
      <c r="D1646" s="296"/>
      <c r="E1646" s="296"/>
      <c r="F1646" s="296"/>
      <c r="G1646" s="296"/>
      <c r="H1646" s="296"/>
      <c r="I1646" s="296"/>
      <c r="J1646" s="296"/>
      <c r="K1646" s="104">
        <f t="shared" si="94"/>
        <v>0</v>
      </c>
    </row>
    <row r="1647" spans="1:11" ht="15.75" customHeight="1" x14ac:dyDescent="0.25">
      <c r="A1647" s="341" t="s">
        <v>99</v>
      </c>
      <c r="B1647" s="342"/>
      <c r="C1647" s="7" t="str">
        <f t="shared" ref="C1647:J1647" si="95">IF($K$28&lt;&gt;0,SUM(C1629:C1646)," ")</f>
        <v xml:space="preserve"> </v>
      </c>
      <c r="D1647" s="8" t="str">
        <f t="shared" si="95"/>
        <v xml:space="preserve"> </v>
      </c>
      <c r="E1647" s="8" t="str">
        <f t="shared" si="95"/>
        <v xml:space="preserve"> </v>
      </c>
      <c r="F1647" s="8" t="str">
        <f t="shared" si="95"/>
        <v xml:space="preserve"> </v>
      </c>
      <c r="G1647" s="8" t="str">
        <f t="shared" si="95"/>
        <v xml:space="preserve"> </v>
      </c>
      <c r="H1647" s="8" t="str">
        <f t="shared" si="95"/>
        <v xml:space="preserve"> </v>
      </c>
      <c r="I1647" s="8" t="str">
        <f t="shared" si="95"/>
        <v xml:space="preserve"> </v>
      </c>
      <c r="J1647" s="8" t="str">
        <f t="shared" si="95"/>
        <v xml:space="preserve"> </v>
      </c>
      <c r="K1647" s="9">
        <f>SUM(K1629:K1646)+K1611</f>
        <v>0</v>
      </c>
    </row>
    <row r="1648" spans="1:11" ht="15" customHeight="1" x14ac:dyDescent="0.25">
      <c r="A1648" s="300"/>
    </row>
    <row r="1649" spans="1:11" ht="15" customHeight="1" x14ac:dyDescent="0.25">
      <c r="A1649" s="332" t="s">
        <v>100</v>
      </c>
      <c r="B1649" s="332"/>
      <c r="C1649" s="332"/>
      <c r="D1649" s="332"/>
      <c r="E1649" s="332"/>
      <c r="F1649" s="332"/>
      <c r="G1649" s="332"/>
      <c r="H1649" s="332"/>
      <c r="I1649" s="332"/>
      <c r="J1649" s="332"/>
      <c r="K1649" s="332"/>
    </row>
    <row r="1650" spans="1:11" ht="15" customHeight="1" x14ac:dyDescent="0.25">
      <c r="A1650" s="51"/>
    </row>
    <row r="1651" spans="1:11" ht="15" customHeight="1" x14ac:dyDescent="0.25">
      <c r="A1651" s="298" t="s">
        <v>101</v>
      </c>
    </row>
    <row r="1652" spans="1:11" ht="15" customHeight="1" x14ac:dyDescent="0.25">
      <c r="C1652" s="298" t="s">
        <v>102</v>
      </c>
      <c r="E1652" s="298" t="s">
        <v>103</v>
      </c>
    </row>
    <row r="1653" spans="1:11" ht="15.75" customHeight="1" x14ac:dyDescent="0.25">
      <c r="A1653" s="348" t="s">
        <v>85</v>
      </c>
      <c r="B1653" s="348"/>
      <c r="C1653" s="348"/>
      <c r="D1653" s="348"/>
      <c r="E1653" s="348"/>
      <c r="F1653" s="348"/>
      <c r="G1653" s="348"/>
      <c r="H1653" s="348"/>
      <c r="I1653" s="348"/>
      <c r="J1653" s="348"/>
      <c r="K1653" s="348"/>
    </row>
    <row r="1654" spans="1:11" ht="15" customHeight="1" x14ac:dyDescent="0.25">
      <c r="A1654" s="70"/>
      <c r="B1654" s="70"/>
      <c r="C1654" s="70"/>
      <c r="D1654" s="70"/>
      <c r="E1654" s="70"/>
      <c r="F1654" s="78">
        <f>'proje ve personel bilgileri'!$B$5</f>
        <v>0</v>
      </c>
      <c r="G1654" s="72">
        <f>IF('proje ve personel bilgileri'!$B$6=1,"/ Mart ayına aittir.",(IF('proje ve personel bilgileri'!$B$6=2,"/ Eylül ayına aittir.",0)))</f>
        <v>0</v>
      </c>
      <c r="H1654" s="70"/>
      <c r="I1654" s="70"/>
      <c r="J1654" s="70"/>
      <c r="K1654" s="70"/>
    </row>
    <row r="1655" spans="1:11" ht="18.75" customHeight="1" x14ac:dyDescent="0.25">
      <c r="K1655" s="4" t="s">
        <v>86</v>
      </c>
    </row>
    <row r="1656" spans="1:11" ht="15.75" customHeight="1" x14ac:dyDescent="0.25">
      <c r="A1656" s="349" t="s">
        <v>2</v>
      </c>
      <c r="B1656" s="350"/>
      <c r="C1656" s="351">
        <f>'proje ve personel bilgileri'!$B$2</f>
        <v>0</v>
      </c>
      <c r="D1656" s="352"/>
      <c r="E1656" s="352"/>
      <c r="F1656" s="352"/>
      <c r="G1656" s="352"/>
      <c r="H1656" s="352"/>
      <c r="I1656" s="352"/>
      <c r="J1656" s="352"/>
      <c r="K1656" s="353"/>
    </row>
    <row r="1657" spans="1:11" ht="15.75" customHeight="1" x14ac:dyDescent="0.25">
      <c r="A1657" s="354" t="s">
        <v>4</v>
      </c>
      <c r="B1657" s="355"/>
      <c r="C1657" s="356">
        <f>'proje ve personel bilgileri'!$B$3</f>
        <v>0</v>
      </c>
      <c r="D1657" s="357"/>
      <c r="E1657" s="357"/>
      <c r="F1657" s="357"/>
      <c r="G1657" s="357"/>
      <c r="H1657" s="357"/>
      <c r="I1657" s="357"/>
      <c r="J1657" s="357"/>
      <c r="K1657" s="358"/>
    </row>
    <row r="1658" spans="1:11" ht="15" customHeight="1" x14ac:dyDescent="0.25">
      <c r="A1658" s="343" t="s">
        <v>87</v>
      </c>
      <c r="B1658" s="343" t="s">
        <v>15</v>
      </c>
      <c r="C1658" s="343" t="s">
        <v>88</v>
      </c>
      <c r="D1658" s="344" t="s">
        <v>89</v>
      </c>
      <c r="E1658" s="346"/>
      <c r="F1658" s="347"/>
      <c r="G1658" s="343" t="s">
        <v>90</v>
      </c>
      <c r="H1658" s="333" t="s">
        <v>91</v>
      </c>
      <c r="I1658" s="333" t="s">
        <v>92</v>
      </c>
      <c r="J1658" s="333" t="s">
        <v>93</v>
      </c>
      <c r="K1658" s="336" t="s">
        <v>94</v>
      </c>
    </row>
    <row r="1659" spans="1:11" ht="15.75" customHeight="1" x14ac:dyDescent="0.25">
      <c r="A1659" s="338"/>
      <c r="B1659" s="338"/>
      <c r="C1659" s="338"/>
      <c r="D1659" s="345"/>
      <c r="E1659" s="339" t="s">
        <v>95</v>
      </c>
      <c r="F1659" s="340"/>
      <c r="G1659" s="338"/>
      <c r="H1659" s="334"/>
      <c r="I1659" s="334"/>
      <c r="J1659" s="334"/>
      <c r="K1659" s="337"/>
    </row>
    <row r="1660" spans="1:11" ht="60.75" customHeight="1" x14ac:dyDescent="0.25">
      <c r="A1660" s="338"/>
      <c r="B1660" s="338"/>
      <c r="C1660" s="338"/>
      <c r="D1660" s="345"/>
      <c r="E1660" s="5" t="s">
        <v>107</v>
      </c>
      <c r="F1660" s="5" t="s">
        <v>97</v>
      </c>
      <c r="G1660" s="338"/>
      <c r="H1660" s="334"/>
      <c r="I1660" s="335"/>
      <c r="J1660" s="335"/>
      <c r="K1660" s="338"/>
    </row>
    <row r="1661" spans="1:11" ht="15.75" customHeight="1" x14ac:dyDescent="0.25">
      <c r="A1661" s="338"/>
      <c r="B1661" s="338"/>
      <c r="C1661" s="338"/>
      <c r="D1661" s="345"/>
      <c r="E1661" s="6" t="s">
        <v>98</v>
      </c>
      <c r="F1661" s="6" t="s">
        <v>98</v>
      </c>
      <c r="G1661" s="294" t="s">
        <v>98</v>
      </c>
      <c r="H1661" s="294" t="s">
        <v>98</v>
      </c>
      <c r="I1661" s="297" t="s">
        <v>98</v>
      </c>
      <c r="J1661" s="6" t="s">
        <v>98</v>
      </c>
      <c r="K1661" s="338"/>
    </row>
    <row r="1662" spans="1:11" ht="15.75" customHeight="1" x14ac:dyDescent="0.25">
      <c r="A1662" s="1">
        <v>865</v>
      </c>
      <c r="B1662" s="101" t="str">
        <f>IF('proje ve personel bilgileri'!A878&lt;&gt;0,('proje ve personel bilgileri'!A878)," ")</f>
        <v xml:space="preserve"> </v>
      </c>
      <c r="C1662" s="102"/>
      <c r="D1662" s="103"/>
      <c r="E1662" s="103"/>
      <c r="F1662" s="103"/>
      <c r="G1662" s="103"/>
      <c r="H1662" s="103"/>
      <c r="I1662" s="103"/>
      <c r="J1662" s="103"/>
      <c r="K1662" s="104">
        <f t="shared" ref="K1662:K1679" si="96">IF(D1662&lt;&gt;0,SUM(D1662+E1662+F1662+G1662-H1662-I1662-J1662),0)</f>
        <v>0</v>
      </c>
    </row>
    <row r="1663" spans="1:11" ht="15.75" customHeight="1" x14ac:dyDescent="0.25">
      <c r="A1663" s="2">
        <v>866</v>
      </c>
      <c r="B1663" s="101" t="str">
        <f>IF('proje ve personel bilgileri'!A879&lt;&gt;0,('proje ve personel bilgileri'!A879)," ")</f>
        <v xml:space="preserve"> </v>
      </c>
      <c r="C1663" s="105"/>
      <c r="D1663" s="296"/>
      <c r="E1663" s="296"/>
      <c r="F1663" s="296"/>
      <c r="G1663" s="296"/>
      <c r="H1663" s="296"/>
      <c r="I1663" s="296"/>
      <c r="J1663" s="296"/>
      <c r="K1663" s="104">
        <f t="shared" si="96"/>
        <v>0</v>
      </c>
    </row>
    <row r="1664" spans="1:11" ht="15.75" customHeight="1" x14ac:dyDescent="0.25">
      <c r="A1664" s="1">
        <v>867</v>
      </c>
      <c r="B1664" s="101" t="str">
        <f>IF('proje ve personel bilgileri'!A880&lt;&gt;0,('proje ve personel bilgileri'!A880)," ")</f>
        <v xml:space="preserve"> </v>
      </c>
      <c r="C1664" s="105"/>
      <c r="D1664" s="296"/>
      <c r="E1664" s="296"/>
      <c r="F1664" s="296"/>
      <c r="G1664" s="296"/>
      <c r="H1664" s="296"/>
      <c r="I1664" s="296"/>
      <c r="J1664" s="296"/>
      <c r="K1664" s="104">
        <f t="shared" si="96"/>
        <v>0</v>
      </c>
    </row>
    <row r="1665" spans="1:11" ht="15.75" customHeight="1" x14ac:dyDescent="0.25">
      <c r="A1665" s="2">
        <v>868</v>
      </c>
      <c r="B1665" s="101" t="str">
        <f>IF('proje ve personel bilgileri'!A881&lt;&gt;0,('proje ve personel bilgileri'!A881)," ")</f>
        <v xml:space="preserve"> </v>
      </c>
      <c r="C1665" s="105"/>
      <c r="D1665" s="296"/>
      <c r="E1665" s="296"/>
      <c r="F1665" s="296"/>
      <c r="G1665" s="296"/>
      <c r="H1665" s="296"/>
      <c r="I1665" s="296"/>
      <c r="J1665" s="296"/>
      <c r="K1665" s="104">
        <f t="shared" si="96"/>
        <v>0</v>
      </c>
    </row>
    <row r="1666" spans="1:11" ht="15.75" customHeight="1" x14ac:dyDescent="0.25">
      <c r="A1666" s="1">
        <v>869</v>
      </c>
      <c r="B1666" s="101" t="str">
        <f>IF('proje ve personel bilgileri'!A882&lt;&gt;0,('proje ve personel bilgileri'!A882)," ")</f>
        <v xml:space="preserve"> </v>
      </c>
      <c r="C1666" s="105"/>
      <c r="D1666" s="296"/>
      <c r="E1666" s="296"/>
      <c r="F1666" s="296"/>
      <c r="G1666" s="296"/>
      <c r="H1666" s="296"/>
      <c r="I1666" s="296"/>
      <c r="J1666" s="296"/>
      <c r="K1666" s="104">
        <f t="shared" si="96"/>
        <v>0</v>
      </c>
    </row>
    <row r="1667" spans="1:11" ht="15.75" customHeight="1" x14ac:dyDescent="0.25">
      <c r="A1667" s="2">
        <v>870</v>
      </c>
      <c r="B1667" s="101" t="str">
        <f>IF('proje ve personel bilgileri'!A883&lt;&gt;0,('proje ve personel bilgileri'!A883)," ")</f>
        <v xml:space="preserve"> </v>
      </c>
      <c r="C1667" s="105"/>
      <c r="D1667" s="296"/>
      <c r="E1667" s="296"/>
      <c r="F1667" s="296"/>
      <c r="G1667" s="296"/>
      <c r="H1667" s="296"/>
      <c r="I1667" s="296"/>
      <c r="J1667" s="296"/>
      <c r="K1667" s="104">
        <f t="shared" si="96"/>
        <v>0</v>
      </c>
    </row>
    <row r="1668" spans="1:11" ht="15.75" customHeight="1" x14ac:dyDescent="0.25">
      <c r="A1668" s="1">
        <v>871</v>
      </c>
      <c r="B1668" s="101" t="str">
        <f>IF('proje ve personel bilgileri'!A884&lt;&gt;0,('proje ve personel bilgileri'!A884)," ")</f>
        <v xml:space="preserve"> </v>
      </c>
      <c r="C1668" s="105"/>
      <c r="D1668" s="296"/>
      <c r="E1668" s="296"/>
      <c r="F1668" s="296"/>
      <c r="G1668" s="296"/>
      <c r="H1668" s="296"/>
      <c r="I1668" s="296"/>
      <c r="J1668" s="296"/>
      <c r="K1668" s="104">
        <f t="shared" si="96"/>
        <v>0</v>
      </c>
    </row>
    <row r="1669" spans="1:11" ht="15.75" customHeight="1" x14ac:dyDescent="0.25">
      <c r="A1669" s="2">
        <v>872</v>
      </c>
      <c r="B1669" s="101" t="str">
        <f>IF('proje ve personel bilgileri'!A885&lt;&gt;0,('proje ve personel bilgileri'!A885)," ")</f>
        <v xml:space="preserve"> </v>
      </c>
      <c r="C1669" s="105"/>
      <c r="D1669" s="296"/>
      <c r="E1669" s="296"/>
      <c r="F1669" s="296"/>
      <c r="G1669" s="296"/>
      <c r="H1669" s="296"/>
      <c r="I1669" s="296"/>
      <c r="J1669" s="296"/>
      <c r="K1669" s="104">
        <f t="shared" si="96"/>
        <v>0</v>
      </c>
    </row>
    <row r="1670" spans="1:11" ht="15.75" customHeight="1" x14ac:dyDescent="0.25">
      <c r="A1670" s="1">
        <v>873</v>
      </c>
      <c r="B1670" s="101" t="str">
        <f>IF('proje ve personel bilgileri'!A886&lt;&gt;0,('proje ve personel bilgileri'!A886)," ")</f>
        <v xml:space="preserve"> </v>
      </c>
      <c r="C1670" s="105"/>
      <c r="D1670" s="296"/>
      <c r="E1670" s="296"/>
      <c r="F1670" s="296"/>
      <c r="G1670" s="296"/>
      <c r="H1670" s="296"/>
      <c r="I1670" s="296"/>
      <c r="J1670" s="296"/>
      <c r="K1670" s="104">
        <f t="shared" si="96"/>
        <v>0</v>
      </c>
    </row>
    <row r="1671" spans="1:11" ht="15.75" customHeight="1" x14ac:dyDescent="0.25">
      <c r="A1671" s="2">
        <v>874</v>
      </c>
      <c r="B1671" s="101" t="str">
        <f>IF('proje ve personel bilgileri'!A887&lt;&gt;0,('proje ve personel bilgileri'!A887)," ")</f>
        <v xml:space="preserve"> </v>
      </c>
      <c r="C1671" s="105"/>
      <c r="D1671" s="296"/>
      <c r="E1671" s="296"/>
      <c r="F1671" s="296"/>
      <c r="G1671" s="296"/>
      <c r="H1671" s="296"/>
      <c r="I1671" s="296"/>
      <c r="J1671" s="296"/>
      <c r="K1671" s="104">
        <f t="shared" si="96"/>
        <v>0</v>
      </c>
    </row>
    <row r="1672" spans="1:11" ht="15.75" customHeight="1" x14ac:dyDescent="0.25">
      <c r="A1672" s="1">
        <v>875</v>
      </c>
      <c r="B1672" s="101" t="str">
        <f>IF('proje ve personel bilgileri'!A888&lt;&gt;0,('proje ve personel bilgileri'!A888)," ")</f>
        <v xml:space="preserve"> </v>
      </c>
      <c r="C1672" s="105"/>
      <c r="D1672" s="296"/>
      <c r="E1672" s="296"/>
      <c r="F1672" s="296"/>
      <c r="G1672" s="296"/>
      <c r="H1672" s="296"/>
      <c r="I1672" s="296"/>
      <c r="J1672" s="296"/>
      <c r="K1672" s="104">
        <f t="shared" si="96"/>
        <v>0</v>
      </c>
    </row>
    <row r="1673" spans="1:11" ht="15.75" customHeight="1" x14ac:dyDescent="0.25">
      <c r="A1673" s="2">
        <v>876</v>
      </c>
      <c r="B1673" s="101" t="str">
        <f>IF('proje ve personel bilgileri'!A889&lt;&gt;0,('proje ve personel bilgileri'!A889)," ")</f>
        <v xml:space="preserve"> </v>
      </c>
      <c r="C1673" s="105"/>
      <c r="D1673" s="296"/>
      <c r="E1673" s="296"/>
      <c r="F1673" s="296"/>
      <c r="G1673" s="296"/>
      <c r="H1673" s="296"/>
      <c r="I1673" s="296"/>
      <c r="J1673" s="296"/>
      <c r="K1673" s="104">
        <f t="shared" si="96"/>
        <v>0</v>
      </c>
    </row>
    <row r="1674" spans="1:11" ht="15.75" customHeight="1" x14ac:dyDescent="0.25">
      <c r="A1674" s="1">
        <v>877</v>
      </c>
      <c r="B1674" s="101" t="str">
        <f>IF('proje ve personel bilgileri'!A890&lt;&gt;0,('proje ve personel bilgileri'!A890)," ")</f>
        <v xml:space="preserve"> </v>
      </c>
      <c r="C1674" s="105"/>
      <c r="D1674" s="296"/>
      <c r="E1674" s="296"/>
      <c r="F1674" s="296"/>
      <c r="G1674" s="296"/>
      <c r="H1674" s="296"/>
      <c r="I1674" s="296"/>
      <c r="J1674" s="296"/>
      <c r="K1674" s="104">
        <f t="shared" si="96"/>
        <v>0</v>
      </c>
    </row>
    <row r="1675" spans="1:11" ht="15.75" customHeight="1" x14ac:dyDescent="0.25">
      <c r="A1675" s="2">
        <v>878</v>
      </c>
      <c r="B1675" s="101" t="str">
        <f>IF('proje ve personel bilgileri'!A891&lt;&gt;0,('proje ve personel bilgileri'!A891)," ")</f>
        <v xml:space="preserve"> </v>
      </c>
      <c r="C1675" s="105"/>
      <c r="D1675" s="296"/>
      <c r="E1675" s="296"/>
      <c r="F1675" s="296"/>
      <c r="G1675" s="296"/>
      <c r="H1675" s="296"/>
      <c r="I1675" s="296"/>
      <c r="J1675" s="296"/>
      <c r="K1675" s="104">
        <f t="shared" si="96"/>
        <v>0</v>
      </c>
    </row>
    <row r="1676" spans="1:11" ht="15.75" customHeight="1" x14ac:dyDescent="0.25">
      <c r="A1676" s="1">
        <v>879</v>
      </c>
      <c r="B1676" s="101" t="str">
        <f>IF('proje ve personel bilgileri'!A892&lt;&gt;0,('proje ve personel bilgileri'!A892)," ")</f>
        <v xml:space="preserve"> </v>
      </c>
      <c r="C1676" s="105"/>
      <c r="D1676" s="296"/>
      <c r="E1676" s="296"/>
      <c r="F1676" s="296"/>
      <c r="G1676" s="296"/>
      <c r="H1676" s="296"/>
      <c r="I1676" s="296"/>
      <c r="J1676" s="296"/>
      <c r="K1676" s="104">
        <f t="shared" si="96"/>
        <v>0</v>
      </c>
    </row>
    <row r="1677" spans="1:11" ht="15.75" customHeight="1" x14ac:dyDescent="0.25">
      <c r="A1677" s="2">
        <v>880</v>
      </c>
      <c r="B1677" s="101" t="str">
        <f>IF('proje ve personel bilgileri'!A893&lt;&gt;0,('proje ve personel bilgileri'!A893)," ")</f>
        <v xml:space="preserve"> </v>
      </c>
      <c r="C1677" s="105"/>
      <c r="D1677" s="296"/>
      <c r="E1677" s="296"/>
      <c r="F1677" s="296"/>
      <c r="G1677" s="296"/>
      <c r="H1677" s="296"/>
      <c r="I1677" s="296"/>
      <c r="J1677" s="296"/>
      <c r="K1677" s="104">
        <f t="shared" si="96"/>
        <v>0</v>
      </c>
    </row>
    <row r="1678" spans="1:11" ht="15.75" customHeight="1" x14ac:dyDescent="0.25">
      <c r="A1678" s="1">
        <v>881</v>
      </c>
      <c r="B1678" s="101" t="str">
        <f>IF('proje ve personel bilgileri'!A894&lt;&gt;0,('proje ve personel bilgileri'!A894)," ")</f>
        <v xml:space="preserve"> </v>
      </c>
      <c r="C1678" s="105"/>
      <c r="D1678" s="296"/>
      <c r="E1678" s="296"/>
      <c r="F1678" s="296"/>
      <c r="G1678" s="296"/>
      <c r="H1678" s="296"/>
      <c r="I1678" s="296"/>
      <c r="J1678" s="296"/>
      <c r="K1678" s="104">
        <f t="shared" si="96"/>
        <v>0</v>
      </c>
    </row>
    <row r="1679" spans="1:11" ht="15" customHeight="1" x14ac:dyDescent="0.25">
      <c r="A1679" s="2">
        <v>882</v>
      </c>
      <c r="B1679" s="101" t="str">
        <f>IF('proje ve personel bilgileri'!A895&lt;&gt;0,('proje ve personel bilgileri'!A895)," ")</f>
        <v xml:space="preserve"> </v>
      </c>
      <c r="C1679" s="105"/>
      <c r="D1679" s="296"/>
      <c r="E1679" s="296"/>
      <c r="F1679" s="296"/>
      <c r="G1679" s="296"/>
      <c r="H1679" s="296"/>
      <c r="I1679" s="296"/>
      <c r="J1679" s="296"/>
      <c r="K1679" s="104">
        <f t="shared" si="96"/>
        <v>0</v>
      </c>
    </row>
    <row r="1680" spans="1:11" ht="15.75" customHeight="1" x14ac:dyDescent="0.25">
      <c r="A1680" s="341" t="s">
        <v>99</v>
      </c>
      <c r="B1680" s="342"/>
      <c r="C1680" s="7" t="str">
        <f t="shared" ref="C1680:J1680" si="97">IF($K$28&lt;&gt;0,SUM(C1662:C1679)," ")</f>
        <v xml:space="preserve"> </v>
      </c>
      <c r="D1680" s="8" t="str">
        <f t="shared" si="97"/>
        <v xml:space="preserve"> </v>
      </c>
      <c r="E1680" s="8" t="str">
        <f t="shared" si="97"/>
        <v xml:space="preserve"> </v>
      </c>
      <c r="F1680" s="8" t="str">
        <f t="shared" si="97"/>
        <v xml:space="preserve"> </v>
      </c>
      <c r="G1680" s="8" t="str">
        <f t="shared" si="97"/>
        <v xml:space="preserve"> </v>
      </c>
      <c r="H1680" s="8" t="str">
        <f t="shared" si="97"/>
        <v xml:space="preserve"> </v>
      </c>
      <c r="I1680" s="8" t="str">
        <f t="shared" si="97"/>
        <v xml:space="preserve"> </v>
      </c>
      <c r="J1680" s="8" t="str">
        <f t="shared" si="97"/>
        <v xml:space="preserve"> </v>
      </c>
      <c r="K1680" s="9">
        <f>SUM(K1662:K1679)+K1647</f>
        <v>0</v>
      </c>
    </row>
    <row r="1681" spans="1:11" ht="15" customHeight="1" x14ac:dyDescent="0.25">
      <c r="A1681" s="300"/>
    </row>
    <row r="1682" spans="1:11" ht="15" customHeight="1" x14ac:dyDescent="0.25">
      <c r="A1682" s="332" t="s">
        <v>100</v>
      </c>
      <c r="B1682" s="332"/>
      <c r="C1682" s="332"/>
      <c r="D1682" s="332"/>
      <c r="E1682" s="332"/>
      <c r="F1682" s="332"/>
      <c r="G1682" s="332"/>
      <c r="H1682" s="332"/>
      <c r="I1682" s="332"/>
      <c r="J1682" s="332"/>
      <c r="K1682" s="332"/>
    </row>
    <row r="1683" spans="1:11" ht="15" customHeight="1" x14ac:dyDescent="0.25">
      <c r="A1683" s="51"/>
    </row>
    <row r="1684" spans="1:11" ht="15" customHeight="1" x14ac:dyDescent="0.25">
      <c r="A1684" s="298" t="s">
        <v>101</v>
      </c>
    </row>
    <row r="1685" spans="1:11" ht="15" customHeight="1" x14ac:dyDescent="0.25">
      <c r="C1685" s="298" t="s">
        <v>102</v>
      </c>
      <c r="E1685" s="298" t="s">
        <v>103</v>
      </c>
    </row>
    <row r="1689" spans="1:11" ht="15.75" customHeight="1" x14ac:dyDescent="0.25">
      <c r="A1689" s="348" t="s">
        <v>85</v>
      </c>
      <c r="B1689" s="348"/>
      <c r="C1689" s="348"/>
      <c r="D1689" s="348"/>
      <c r="E1689" s="348"/>
      <c r="F1689" s="348"/>
      <c r="G1689" s="348"/>
      <c r="H1689" s="348"/>
      <c r="I1689" s="348"/>
      <c r="J1689" s="348"/>
      <c r="K1689" s="348"/>
    </row>
    <row r="1690" spans="1:11" ht="15" customHeight="1" x14ac:dyDescent="0.25">
      <c r="A1690" s="70"/>
      <c r="B1690" s="70"/>
      <c r="C1690" s="70"/>
      <c r="D1690" s="70"/>
      <c r="E1690" s="70"/>
      <c r="F1690" s="78">
        <f>'proje ve personel bilgileri'!$B$5</f>
        <v>0</v>
      </c>
      <c r="G1690" s="72">
        <f>IF('proje ve personel bilgileri'!$B$6=1,"/ Mart ayına aittir.",(IF('proje ve personel bilgileri'!$B$6=2,"/ Eylül ayına aittir.",0)))</f>
        <v>0</v>
      </c>
      <c r="H1690" s="70"/>
      <c r="I1690" s="70"/>
      <c r="J1690" s="70"/>
      <c r="K1690" s="70"/>
    </row>
    <row r="1691" spans="1:11" ht="18.75" customHeight="1" x14ac:dyDescent="0.25">
      <c r="K1691" s="4" t="s">
        <v>86</v>
      </c>
    </row>
    <row r="1692" spans="1:11" ht="15.75" customHeight="1" x14ac:dyDescent="0.25">
      <c r="A1692" s="349" t="s">
        <v>2</v>
      </c>
      <c r="B1692" s="350"/>
      <c r="C1692" s="351">
        <f>'proje ve personel bilgileri'!$B$2</f>
        <v>0</v>
      </c>
      <c r="D1692" s="352"/>
      <c r="E1692" s="352"/>
      <c r="F1692" s="352"/>
      <c r="G1692" s="352"/>
      <c r="H1692" s="352"/>
      <c r="I1692" s="352"/>
      <c r="J1692" s="352"/>
      <c r="K1692" s="353"/>
    </row>
    <row r="1693" spans="1:11" ht="15.75" customHeight="1" x14ac:dyDescent="0.25">
      <c r="A1693" s="354" t="s">
        <v>4</v>
      </c>
      <c r="B1693" s="355"/>
      <c r="C1693" s="356">
        <f>'proje ve personel bilgileri'!$B$3</f>
        <v>0</v>
      </c>
      <c r="D1693" s="357"/>
      <c r="E1693" s="357"/>
      <c r="F1693" s="357"/>
      <c r="G1693" s="357"/>
      <c r="H1693" s="357"/>
      <c r="I1693" s="357"/>
      <c r="J1693" s="357"/>
      <c r="K1693" s="358"/>
    </row>
    <row r="1694" spans="1:11" ht="15" customHeight="1" x14ac:dyDescent="0.25">
      <c r="A1694" s="343" t="s">
        <v>87</v>
      </c>
      <c r="B1694" s="343" t="s">
        <v>15</v>
      </c>
      <c r="C1694" s="343" t="s">
        <v>88</v>
      </c>
      <c r="D1694" s="344" t="s">
        <v>89</v>
      </c>
      <c r="E1694" s="346"/>
      <c r="F1694" s="347"/>
      <c r="G1694" s="343" t="s">
        <v>90</v>
      </c>
      <c r="H1694" s="333" t="s">
        <v>91</v>
      </c>
      <c r="I1694" s="333" t="s">
        <v>92</v>
      </c>
      <c r="J1694" s="333" t="s">
        <v>93</v>
      </c>
      <c r="K1694" s="336" t="s">
        <v>94</v>
      </c>
    </row>
    <row r="1695" spans="1:11" ht="15.75" customHeight="1" x14ac:dyDescent="0.25">
      <c r="A1695" s="338"/>
      <c r="B1695" s="338"/>
      <c r="C1695" s="338"/>
      <c r="D1695" s="345"/>
      <c r="E1695" s="339" t="s">
        <v>95</v>
      </c>
      <c r="F1695" s="340"/>
      <c r="G1695" s="338"/>
      <c r="H1695" s="334"/>
      <c r="I1695" s="334"/>
      <c r="J1695" s="334"/>
      <c r="K1695" s="337"/>
    </row>
    <row r="1696" spans="1:11" ht="60.75" customHeight="1" x14ac:dyDescent="0.25">
      <c r="A1696" s="338"/>
      <c r="B1696" s="338"/>
      <c r="C1696" s="338"/>
      <c r="D1696" s="345"/>
      <c r="E1696" s="5" t="s">
        <v>107</v>
      </c>
      <c r="F1696" s="5" t="s">
        <v>97</v>
      </c>
      <c r="G1696" s="338"/>
      <c r="H1696" s="334"/>
      <c r="I1696" s="335"/>
      <c r="J1696" s="335"/>
      <c r="K1696" s="338"/>
    </row>
    <row r="1697" spans="1:11" ht="15.75" customHeight="1" x14ac:dyDescent="0.25">
      <c r="A1697" s="338"/>
      <c r="B1697" s="338"/>
      <c r="C1697" s="338"/>
      <c r="D1697" s="345"/>
      <c r="E1697" s="6" t="s">
        <v>98</v>
      </c>
      <c r="F1697" s="6" t="s">
        <v>98</v>
      </c>
      <c r="G1697" s="294" t="s">
        <v>98</v>
      </c>
      <c r="H1697" s="294" t="s">
        <v>98</v>
      </c>
      <c r="I1697" s="297" t="s">
        <v>98</v>
      </c>
      <c r="J1697" s="6" t="s">
        <v>98</v>
      </c>
      <c r="K1697" s="338"/>
    </row>
    <row r="1698" spans="1:11" ht="15.75" customHeight="1" x14ac:dyDescent="0.25">
      <c r="A1698" s="1">
        <v>883</v>
      </c>
      <c r="B1698" s="101" t="str">
        <f>IF('proje ve personel bilgileri'!A896&lt;&gt;0,('proje ve personel bilgileri'!A896)," ")</f>
        <v xml:space="preserve"> </v>
      </c>
      <c r="C1698" s="102"/>
      <c r="D1698" s="103"/>
      <c r="E1698" s="103"/>
      <c r="F1698" s="103"/>
      <c r="G1698" s="103"/>
      <c r="H1698" s="103"/>
      <c r="I1698" s="103"/>
      <c r="J1698" s="103"/>
      <c r="K1698" s="104">
        <f t="shared" ref="K1698:K1715" si="98">IF(D1698&lt;&gt;0,SUM(D1698+E1698+F1698+G1698-H1698-I1698-J1698),0)</f>
        <v>0</v>
      </c>
    </row>
    <row r="1699" spans="1:11" ht="15.75" customHeight="1" x14ac:dyDescent="0.25">
      <c r="A1699" s="2">
        <v>884</v>
      </c>
      <c r="B1699" s="101" t="str">
        <f>IF('proje ve personel bilgileri'!A897&lt;&gt;0,('proje ve personel bilgileri'!A897)," ")</f>
        <v xml:space="preserve"> </v>
      </c>
      <c r="C1699" s="105"/>
      <c r="D1699" s="296"/>
      <c r="E1699" s="296"/>
      <c r="F1699" s="296"/>
      <c r="G1699" s="296"/>
      <c r="H1699" s="296"/>
      <c r="I1699" s="296"/>
      <c r="J1699" s="296"/>
      <c r="K1699" s="104">
        <f t="shared" si="98"/>
        <v>0</v>
      </c>
    </row>
    <row r="1700" spans="1:11" ht="15.75" customHeight="1" x14ac:dyDescent="0.25">
      <c r="A1700" s="1">
        <v>885</v>
      </c>
      <c r="B1700" s="101" t="str">
        <f>IF('proje ve personel bilgileri'!A898&lt;&gt;0,('proje ve personel bilgileri'!A898)," ")</f>
        <v xml:space="preserve"> </v>
      </c>
      <c r="C1700" s="105"/>
      <c r="D1700" s="296"/>
      <c r="E1700" s="296"/>
      <c r="F1700" s="296"/>
      <c r="G1700" s="296"/>
      <c r="H1700" s="296"/>
      <c r="I1700" s="296"/>
      <c r="J1700" s="296"/>
      <c r="K1700" s="104">
        <f t="shared" si="98"/>
        <v>0</v>
      </c>
    </row>
    <row r="1701" spans="1:11" ht="15.75" customHeight="1" x14ac:dyDescent="0.25">
      <c r="A1701" s="2">
        <v>886</v>
      </c>
      <c r="B1701" s="101" t="str">
        <f>IF('proje ve personel bilgileri'!A899&lt;&gt;0,('proje ve personel bilgileri'!A899)," ")</f>
        <v xml:space="preserve"> </v>
      </c>
      <c r="C1701" s="105"/>
      <c r="D1701" s="296"/>
      <c r="E1701" s="296"/>
      <c r="F1701" s="296"/>
      <c r="G1701" s="296"/>
      <c r="H1701" s="296"/>
      <c r="I1701" s="296"/>
      <c r="J1701" s="296"/>
      <c r="K1701" s="104">
        <f t="shared" si="98"/>
        <v>0</v>
      </c>
    </row>
    <row r="1702" spans="1:11" ht="15.75" customHeight="1" x14ac:dyDescent="0.25">
      <c r="A1702" s="1">
        <v>887</v>
      </c>
      <c r="B1702" s="101" t="str">
        <f>IF('proje ve personel bilgileri'!A900&lt;&gt;0,('proje ve personel bilgileri'!A900)," ")</f>
        <v xml:space="preserve"> </v>
      </c>
      <c r="C1702" s="105"/>
      <c r="D1702" s="296"/>
      <c r="E1702" s="296"/>
      <c r="F1702" s="296"/>
      <c r="G1702" s="296"/>
      <c r="H1702" s="296"/>
      <c r="I1702" s="296"/>
      <c r="J1702" s="296"/>
      <c r="K1702" s="104">
        <f t="shared" si="98"/>
        <v>0</v>
      </c>
    </row>
    <row r="1703" spans="1:11" ht="15.75" customHeight="1" x14ac:dyDescent="0.25">
      <c r="A1703" s="2">
        <v>888</v>
      </c>
      <c r="B1703" s="101" t="str">
        <f>IF('proje ve personel bilgileri'!A901&lt;&gt;0,('proje ve personel bilgileri'!A901)," ")</f>
        <v xml:space="preserve"> </v>
      </c>
      <c r="C1703" s="105"/>
      <c r="D1703" s="296"/>
      <c r="E1703" s="296"/>
      <c r="F1703" s="296"/>
      <c r="G1703" s="296"/>
      <c r="H1703" s="296"/>
      <c r="I1703" s="296"/>
      <c r="J1703" s="296"/>
      <c r="K1703" s="104">
        <f t="shared" si="98"/>
        <v>0</v>
      </c>
    </row>
    <row r="1704" spans="1:11" ht="15.75" customHeight="1" x14ac:dyDescent="0.25">
      <c r="A1704" s="1">
        <v>889</v>
      </c>
      <c r="B1704" s="101" t="str">
        <f>IF('proje ve personel bilgileri'!A902&lt;&gt;0,('proje ve personel bilgileri'!A902)," ")</f>
        <v xml:space="preserve"> </v>
      </c>
      <c r="C1704" s="105"/>
      <c r="D1704" s="296"/>
      <c r="E1704" s="296"/>
      <c r="F1704" s="296"/>
      <c r="G1704" s="296"/>
      <c r="H1704" s="296"/>
      <c r="I1704" s="296"/>
      <c r="J1704" s="296"/>
      <c r="K1704" s="104">
        <f t="shared" si="98"/>
        <v>0</v>
      </c>
    </row>
    <row r="1705" spans="1:11" ht="15.75" customHeight="1" x14ac:dyDescent="0.25">
      <c r="A1705" s="2">
        <v>890</v>
      </c>
      <c r="B1705" s="101" t="str">
        <f>IF('proje ve personel bilgileri'!A903&lt;&gt;0,('proje ve personel bilgileri'!A903)," ")</f>
        <v xml:space="preserve"> </v>
      </c>
      <c r="C1705" s="105"/>
      <c r="D1705" s="296"/>
      <c r="E1705" s="296"/>
      <c r="F1705" s="296"/>
      <c r="G1705" s="296"/>
      <c r="H1705" s="296"/>
      <c r="I1705" s="296"/>
      <c r="J1705" s="296"/>
      <c r="K1705" s="104">
        <f t="shared" si="98"/>
        <v>0</v>
      </c>
    </row>
    <row r="1706" spans="1:11" ht="15.75" customHeight="1" x14ac:dyDescent="0.25">
      <c r="A1706" s="1">
        <v>891</v>
      </c>
      <c r="B1706" s="101" t="str">
        <f>IF('proje ve personel bilgileri'!A904&lt;&gt;0,('proje ve personel bilgileri'!A904)," ")</f>
        <v xml:space="preserve"> </v>
      </c>
      <c r="C1706" s="105"/>
      <c r="D1706" s="296"/>
      <c r="E1706" s="296"/>
      <c r="F1706" s="296"/>
      <c r="G1706" s="296"/>
      <c r="H1706" s="296"/>
      <c r="I1706" s="296"/>
      <c r="J1706" s="296"/>
      <c r="K1706" s="104">
        <f t="shared" si="98"/>
        <v>0</v>
      </c>
    </row>
    <row r="1707" spans="1:11" ht="15.75" customHeight="1" x14ac:dyDescent="0.25">
      <c r="A1707" s="2">
        <v>892</v>
      </c>
      <c r="B1707" s="101" t="str">
        <f>IF('proje ve personel bilgileri'!A905&lt;&gt;0,('proje ve personel bilgileri'!A905)," ")</f>
        <v xml:space="preserve"> </v>
      </c>
      <c r="C1707" s="105"/>
      <c r="D1707" s="296"/>
      <c r="E1707" s="296"/>
      <c r="F1707" s="296"/>
      <c r="G1707" s="296"/>
      <c r="H1707" s="296"/>
      <c r="I1707" s="296"/>
      <c r="J1707" s="296"/>
      <c r="K1707" s="104">
        <f t="shared" si="98"/>
        <v>0</v>
      </c>
    </row>
    <row r="1708" spans="1:11" ht="15.75" customHeight="1" x14ac:dyDescent="0.25">
      <c r="A1708" s="1">
        <v>893</v>
      </c>
      <c r="B1708" s="101" t="str">
        <f>IF('proje ve personel bilgileri'!A906&lt;&gt;0,('proje ve personel bilgileri'!A906)," ")</f>
        <v xml:space="preserve"> </v>
      </c>
      <c r="C1708" s="105"/>
      <c r="D1708" s="296"/>
      <c r="E1708" s="296"/>
      <c r="F1708" s="296"/>
      <c r="G1708" s="296"/>
      <c r="H1708" s="296"/>
      <c r="I1708" s="296"/>
      <c r="J1708" s="296"/>
      <c r="K1708" s="104">
        <f t="shared" si="98"/>
        <v>0</v>
      </c>
    </row>
    <row r="1709" spans="1:11" ht="15.75" customHeight="1" x14ac:dyDescent="0.25">
      <c r="A1709" s="2">
        <v>894</v>
      </c>
      <c r="B1709" s="101" t="str">
        <f>IF('proje ve personel bilgileri'!A907&lt;&gt;0,('proje ve personel bilgileri'!A907)," ")</f>
        <v xml:space="preserve"> </v>
      </c>
      <c r="C1709" s="105"/>
      <c r="D1709" s="296"/>
      <c r="E1709" s="296"/>
      <c r="F1709" s="296"/>
      <c r="G1709" s="296"/>
      <c r="H1709" s="296"/>
      <c r="I1709" s="296"/>
      <c r="J1709" s="296"/>
      <c r="K1709" s="104">
        <f t="shared" si="98"/>
        <v>0</v>
      </c>
    </row>
    <row r="1710" spans="1:11" ht="15.75" customHeight="1" x14ac:dyDescent="0.25">
      <c r="A1710" s="1">
        <v>895</v>
      </c>
      <c r="B1710" s="101" t="str">
        <f>IF('proje ve personel bilgileri'!A908&lt;&gt;0,('proje ve personel bilgileri'!A908)," ")</f>
        <v xml:space="preserve"> </v>
      </c>
      <c r="C1710" s="105"/>
      <c r="D1710" s="296"/>
      <c r="E1710" s="296"/>
      <c r="F1710" s="296"/>
      <c r="G1710" s="296"/>
      <c r="H1710" s="296"/>
      <c r="I1710" s="296"/>
      <c r="J1710" s="296"/>
      <c r="K1710" s="104">
        <f t="shared" si="98"/>
        <v>0</v>
      </c>
    </row>
    <row r="1711" spans="1:11" ht="15.75" customHeight="1" x14ac:dyDescent="0.25">
      <c r="A1711" s="2">
        <v>896</v>
      </c>
      <c r="B1711" s="101" t="str">
        <f>IF('proje ve personel bilgileri'!A909&lt;&gt;0,('proje ve personel bilgileri'!A909)," ")</f>
        <v xml:space="preserve"> </v>
      </c>
      <c r="C1711" s="105"/>
      <c r="D1711" s="296"/>
      <c r="E1711" s="296"/>
      <c r="F1711" s="296"/>
      <c r="G1711" s="296"/>
      <c r="H1711" s="296"/>
      <c r="I1711" s="296"/>
      <c r="J1711" s="296"/>
      <c r="K1711" s="104">
        <f t="shared" si="98"/>
        <v>0</v>
      </c>
    </row>
    <row r="1712" spans="1:11" ht="15.75" customHeight="1" x14ac:dyDescent="0.25">
      <c r="A1712" s="1">
        <v>897</v>
      </c>
      <c r="B1712" s="101" t="str">
        <f>IF('proje ve personel bilgileri'!A910&lt;&gt;0,('proje ve personel bilgileri'!A910)," ")</f>
        <v xml:space="preserve"> </v>
      </c>
      <c r="C1712" s="105"/>
      <c r="D1712" s="296"/>
      <c r="E1712" s="296"/>
      <c r="F1712" s="296"/>
      <c r="G1712" s="296"/>
      <c r="H1712" s="296"/>
      <c r="I1712" s="296"/>
      <c r="J1712" s="296"/>
      <c r="K1712" s="104">
        <f t="shared" si="98"/>
        <v>0</v>
      </c>
    </row>
    <row r="1713" spans="1:11" ht="15.75" customHeight="1" x14ac:dyDescent="0.25">
      <c r="A1713" s="2">
        <v>898</v>
      </c>
      <c r="B1713" s="101" t="str">
        <f>IF('proje ve personel bilgileri'!A911&lt;&gt;0,('proje ve personel bilgileri'!A911)," ")</f>
        <v xml:space="preserve"> </v>
      </c>
      <c r="C1713" s="105"/>
      <c r="D1713" s="296"/>
      <c r="E1713" s="296"/>
      <c r="F1713" s="296"/>
      <c r="G1713" s="296"/>
      <c r="H1713" s="296"/>
      <c r="I1713" s="296"/>
      <c r="J1713" s="296"/>
      <c r="K1713" s="104">
        <f t="shared" si="98"/>
        <v>0</v>
      </c>
    </row>
    <row r="1714" spans="1:11" ht="15.75" customHeight="1" x14ac:dyDescent="0.25">
      <c r="A1714" s="1">
        <v>899</v>
      </c>
      <c r="B1714" s="101" t="str">
        <f>IF('proje ve personel bilgileri'!A912&lt;&gt;0,('proje ve personel bilgileri'!A912)," ")</f>
        <v xml:space="preserve"> </v>
      </c>
      <c r="C1714" s="105"/>
      <c r="D1714" s="296"/>
      <c r="E1714" s="296"/>
      <c r="F1714" s="296"/>
      <c r="G1714" s="296"/>
      <c r="H1714" s="296"/>
      <c r="I1714" s="296"/>
      <c r="J1714" s="296"/>
      <c r="K1714" s="104">
        <f t="shared" si="98"/>
        <v>0</v>
      </c>
    </row>
    <row r="1715" spans="1:11" ht="15" customHeight="1" x14ac:dyDescent="0.25">
      <c r="A1715" s="2">
        <v>900</v>
      </c>
      <c r="B1715" s="101" t="str">
        <f>IF('proje ve personel bilgileri'!A913&lt;&gt;0,('proje ve personel bilgileri'!A913)," ")</f>
        <v xml:space="preserve"> </v>
      </c>
      <c r="C1715" s="105"/>
      <c r="D1715" s="296"/>
      <c r="E1715" s="296"/>
      <c r="F1715" s="296"/>
      <c r="G1715" s="296"/>
      <c r="H1715" s="296"/>
      <c r="I1715" s="296"/>
      <c r="J1715" s="296"/>
      <c r="K1715" s="104">
        <f t="shared" si="98"/>
        <v>0</v>
      </c>
    </row>
    <row r="1716" spans="1:11" ht="15.75" customHeight="1" x14ac:dyDescent="0.25">
      <c r="A1716" s="341" t="s">
        <v>99</v>
      </c>
      <c r="B1716" s="342"/>
      <c r="C1716" s="7" t="str">
        <f t="shared" ref="C1716:J1716" si="99">IF($K$28&lt;&gt;0,SUM(C1698:C1715)," ")</f>
        <v xml:space="preserve"> </v>
      </c>
      <c r="D1716" s="8" t="str">
        <f t="shared" si="99"/>
        <v xml:space="preserve"> </v>
      </c>
      <c r="E1716" s="8" t="str">
        <f t="shared" si="99"/>
        <v xml:space="preserve"> </v>
      </c>
      <c r="F1716" s="8" t="str">
        <f t="shared" si="99"/>
        <v xml:space="preserve"> </v>
      </c>
      <c r="G1716" s="8" t="str">
        <f t="shared" si="99"/>
        <v xml:space="preserve"> </v>
      </c>
      <c r="H1716" s="8" t="str">
        <f t="shared" si="99"/>
        <v xml:space="preserve"> </v>
      </c>
      <c r="I1716" s="8" t="str">
        <f t="shared" si="99"/>
        <v xml:space="preserve"> </v>
      </c>
      <c r="J1716" s="8" t="str">
        <f t="shared" si="99"/>
        <v xml:space="preserve"> </v>
      </c>
      <c r="K1716" s="9">
        <f>SUM(K1698:K1715)+K1680</f>
        <v>0</v>
      </c>
    </row>
    <row r="1717" spans="1:11" ht="15" customHeight="1" x14ac:dyDescent="0.25">
      <c r="A1717" s="300"/>
    </row>
    <row r="1718" spans="1:11" ht="15" customHeight="1" x14ac:dyDescent="0.25">
      <c r="A1718" s="332" t="s">
        <v>100</v>
      </c>
      <c r="B1718" s="332"/>
      <c r="C1718" s="332"/>
      <c r="D1718" s="332"/>
      <c r="E1718" s="332"/>
      <c r="F1718" s="332"/>
      <c r="G1718" s="332"/>
      <c r="H1718" s="332"/>
      <c r="I1718" s="332"/>
      <c r="J1718" s="332"/>
      <c r="K1718" s="332"/>
    </row>
    <row r="1719" spans="1:11" ht="15" customHeight="1" x14ac:dyDescent="0.25">
      <c r="A1719" s="51"/>
    </row>
    <row r="1720" spans="1:11" ht="15" customHeight="1" x14ac:dyDescent="0.25">
      <c r="A1720" s="298" t="s">
        <v>101</v>
      </c>
    </row>
    <row r="1721" spans="1:11" ht="15" customHeight="1" x14ac:dyDescent="0.25">
      <c r="C1721" s="298" t="s">
        <v>102</v>
      </c>
      <c r="E1721" s="298" t="s">
        <v>103</v>
      </c>
    </row>
    <row r="1724" spans="1:11" ht="15.75" customHeight="1" x14ac:dyDescent="0.25">
      <c r="A1724" s="348" t="s">
        <v>85</v>
      </c>
      <c r="B1724" s="348"/>
      <c r="C1724" s="348"/>
      <c r="D1724" s="348"/>
      <c r="E1724" s="348"/>
      <c r="F1724" s="348"/>
      <c r="G1724" s="348"/>
      <c r="H1724" s="348"/>
      <c r="I1724" s="348"/>
      <c r="J1724" s="348"/>
      <c r="K1724" s="348"/>
    </row>
    <row r="1725" spans="1:11" ht="15" customHeight="1" x14ac:dyDescent="0.25">
      <c r="A1725" s="70"/>
      <c r="B1725" s="70"/>
      <c r="C1725" s="70"/>
      <c r="D1725" s="70"/>
      <c r="E1725" s="70"/>
      <c r="F1725" s="78">
        <f>'proje ve personel bilgileri'!$B$5</f>
        <v>0</v>
      </c>
      <c r="G1725" s="72">
        <f>IF('proje ve personel bilgileri'!$B$6=1,"/ Mart ayına aittir.",(IF('proje ve personel bilgileri'!$B$6=2,"/ Eylül ayına aittir.",0)))</f>
        <v>0</v>
      </c>
      <c r="H1725" s="70"/>
      <c r="I1725" s="70"/>
      <c r="J1725" s="70"/>
      <c r="K1725" s="70"/>
    </row>
    <row r="1726" spans="1:11" ht="18.75" customHeight="1" x14ac:dyDescent="0.25">
      <c r="K1726" s="4" t="s">
        <v>86</v>
      </c>
    </row>
    <row r="1727" spans="1:11" ht="15.75" customHeight="1" x14ac:dyDescent="0.25">
      <c r="A1727" s="349" t="s">
        <v>2</v>
      </c>
      <c r="B1727" s="350"/>
      <c r="C1727" s="351">
        <f>'proje ve personel bilgileri'!$B$2</f>
        <v>0</v>
      </c>
      <c r="D1727" s="352"/>
      <c r="E1727" s="352"/>
      <c r="F1727" s="352"/>
      <c r="G1727" s="352"/>
      <c r="H1727" s="352"/>
      <c r="I1727" s="352"/>
      <c r="J1727" s="352"/>
      <c r="K1727" s="353"/>
    </row>
    <row r="1728" spans="1:11" ht="15.75" customHeight="1" x14ac:dyDescent="0.25">
      <c r="A1728" s="354" t="s">
        <v>4</v>
      </c>
      <c r="B1728" s="355"/>
      <c r="C1728" s="356">
        <f>'proje ve personel bilgileri'!$B$3</f>
        <v>0</v>
      </c>
      <c r="D1728" s="357"/>
      <c r="E1728" s="357"/>
      <c r="F1728" s="357"/>
      <c r="G1728" s="357"/>
      <c r="H1728" s="357"/>
      <c r="I1728" s="357"/>
      <c r="J1728" s="357"/>
      <c r="K1728" s="358"/>
    </row>
    <row r="1729" spans="1:11" ht="15" customHeight="1" x14ac:dyDescent="0.25">
      <c r="A1729" s="343" t="s">
        <v>87</v>
      </c>
      <c r="B1729" s="343" t="s">
        <v>15</v>
      </c>
      <c r="C1729" s="343" t="s">
        <v>88</v>
      </c>
      <c r="D1729" s="344" t="s">
        <v>89</v>
      </c>
      <c r="E1729" s="346"/>
      <c r="F1729" s="347"/>
      <c r="G1729" s="343" t="s">
        <v>90</v>
      </c>
      <c r="H1729" s="333" t="s">
        <v>91</v>
      </c>
      <c r="I1729" s="333" t="s">
        <v>92</v>
      </c>
      <c r="J1729" s="333" t="s">
        <v>93</v>
      </c>
      <c r="K1729" s="336" t="s">
        <v>94</v>
      </c>
    </row>
    <row r="1730" spans="1:11" ht="15.75" customHeight="1" x14ac:dyDescent="0.25">
      <c r="A1730" s="338"/>
      <c r="B1730" s="338"/>
      <c r="C1730" s="338"/>
      <c r="D1730" s="345"/>
      <c r="E1730" s="339" t="s">
        <v>95</v>
      </c>
      <c r="F1730" s="340"/>
      <c r="G1730" s="338"/>
      <c r="H1730" s="334"/>
      <c r="I1730" s="334"/>
      <c r="J1730" s="334"/>
      <c r="K1730" s="337"/>
    </row>
    <row r="1731" spans="1:11" ht="60.75" customHeight="1" x14ac:dyDescent="0.25">
      <c r="A1731" s="338"/>
      <c r="B1731" s="338"/>
      <c r="C1731" s="338"/>
      <c r="D1731" s="345"/>
      <c r="E1731" s="5" t="s">
        <v>107</v>
      </c>
      <c r="F1731" s="5" t="s">
        <v>97</v>
      </c>
      <c r="G1731" s="338"/>
      <c r="H1731" s="334"/>
      <c r="I1731" s="335"/>
      <c r="J1731" s="335"/>
      <c r="K1731" s="338"/>
    </row>
    <row r="1732" spans="1:11" ht="15.75" customHeight="1" x14ac:dyDescent="0.25">
      <c r="A1732" s="338"/>
      <c r="B1732" s="338"/>
      <c r="C1732" s="338"/>
      <c r="D1732" s="345"/>
      <c r="E1732" s="6" t="s">
        <v>98</v>
      </c>
      <c r="F1732" s="6" t="s">
        <v>98</v>
      </c>
      <c r="G1732" s="294" t="s">
        <v>98</v>
      </c>
      <c r="H1732" s="294" t="s">
        <v>98</v>
      </c>
      <c r="I1732" s="297" t="s">
        <v>98</v>
      </c>
      <c r="J1732" s="6" t="s">
        <v>98</v>
      </c>
      <c r="K1732" s="338"/>
    </row>
    <row r="1733" spans="1:11" ht="15.75" customHeight="1" x14ac:dyDescent="0.25">
      <c r="A1733" s="1">
        <v>901</v>
      </c>
      <c r="B1733" s="101" t="str">
        <f>IF('proje ve personel bilgileri'!A914&lt;&gt;0,('proje ve personel bilgileri'!A914)," ")</f>
        <v xml:space="preserve"> </v>
      </c>
      <c r="C1733" s="102"/>
      <c r="D1733" s="103"/>
      <c r="E1733" s="103"/>
      <c r="F1733" s="103"/>
      <c r="G1733" s="103"/>
      <c r="H1733" s="103"/>
      <c r="I1733" s="103"/>
      <c r="J1733" s="103"/>
      <c r="K1733" s="104">
        <f t="shared" ref="K1733:K1750" si="100">IF(D1733&lt;&gt;0,SUM(D1733+E1733+F1733+G1733-H1733-I1733-J1733),0)</f>
        <v>0</v>
      </c>
    </row>
    <row r="1734" spans="1:11" ht="15.75" customHeight="1" x14ac:dyDescent="0.25">
      <c r="A1734" s="2">
        <v>902</v>
      </c>
      <c r="B1734" s="101" t="str">
        <f>IF('proje ve personel bilgileri'!A915&lt;&gt;0,('proje ve personel bilgileri'!A915)," ")</f>
        <v xml:space="preserve"> </v>
      </c>
      <c r="C1734" s="105"/>
      <c r="D1734" s="296"/>
      <c r="E1734" s="296"/>
      <c r="F1734" s="296"/>
      <c r="G1734" s="296"/>
      <c r="H1734" s="296"/>
      <c r="I1734" s="296"/>
      <c r="J1734" s="296"/>
      <c r="K1734" s="104">
        <f t="shared" si="100"/>
        <v>0</v>
      </c>
    </row>
    <row r="1735" spans="1:11" ht="15.75" customHeight="1" x14ac:dyDescent="0.25">
      <c r="A1735" s="1">
        <v>903</v>
      </c>
      <c r="B1735" s="101" t="str">
        <f>IF('proje ve personel bilgileri'!A916&lt;&gt;0,('proje ve personel bilgileri'!A916)," ")</f>
        <v xml:space="preserve"> </v>
      </c>
      <c r="C1735" s="105"/>
      <c r="D1735" s="296"/>
      <c r="E1735" s="296"/>
      <c r="F1735" s="296"/>
      <c r="G1735" s="296"/>
      <c r="H1735" s="296"/>
      <c r="I1735" s="296"/>
      <c r="J1735" s="296"/>
      <c r="K1735" s="104">
        <f t="shared" si="100"/>
        <v>0</v>
      </c>
    </row>
    <row r="1736" spans="1:11" ht="15.75" customHeight="1" x14ac:dyDescent="0.25">
      <c r="A1736" s="2">
        <v>904</v>
      </c>
      <c r="B1736" s="101" t="str">
        <f>IF('proje ve personel bilgileri'!A917&lt;&gt;0,('proje ve personel bilgileri'!A917)," ")</f>
        <v xml:space="preserve"> </v>
      </c>
      <c r="C1736" s="105"/>
      <c r="D1736" s="296"/>
      <c r="E1736" s="296"/>
      <c r="F1736" s="296"/>
      <c r="G1736" s="296"/>
      <c r="H1736" s="296"/>
      <c r="I1736" s="296"/>
      <c r="J1736" s="296"/>
      <c r="K1736" s="104">
        <f t="shared" si="100"/>
        <v>0</v>
      </c>
    </row>
    <row r="1737" spans="1:11" ht="15.75" customHeight="1" x14ac:dyDescent="0.25">
      <c r="A1737" s="1">
        <v>905</v>
      </c>
      <c r="B1737" s="101" t="str">
        <f>IF('proje ve personel bilgileri'!A918&lt;&gt;0,('proje ve personel bilgileri'!A918)," ")</f>
        <v xml:space="preserve"> </v>
      </c>
      <c r="C1737" s="105"/>
      <c r="D1737" s="296"/>
      <c r="E1737" s="296"/>
      <c r="F1737" s="296"/>
      <c r="G1737" s="296"/>
      <c r="H1737" s="296"/>
      <c r="I1737" s="296"/>
      <c r="J1737" s="296"/>
      <c r="K1737" s="104">
        <f t="shared" si="100"/>
        <v>0</v>
      </c>
    </row>
    <row r="1738" spans="1:11" ht="15.75" customHeight="1" x14ac:dyDescent="0.25">
      <c r="A1738" s="2">
        <v>906</v>
      </c>
      <c r="B1738" s="101" t="str">
        <f>IF('proje ve personel bilgileri'!A919&lt;&gt;0,('proje ve personel bilgileri'!A919)," ")</f>
        <v xml:space="preserve"> </v>
      </c>
      <c r="C1738" s="105"/>
      <c r="D1738" s="296"/>
      <c r="E1738" s="296"/>
      <c r="F1738" s="296"/>
      <c r="G1738" s="296"/>
      <c r="H1738" s="296"/>
      <c r="I1738" s="296"/>
      <c r="J1738" s="296"/>
      <c r="K1738" s="104">
        <f t="shared" si="100"/>
        <v>0</v>
      </c>
    </row>
    <row r="1739" spans="1:11" ht="15.75" customHeight="1" x14ac:dyDescent="0.25">
      <c r="A1739" s="1">
        <v>907</v>
      </c>
      <c r="B1739" s="101" t="str">
        <f>IF('proje ve personel bilgileri'!A920&lt;&gt;0,('proje ve personel bilgileri'!A920)," ")</f>
        <v xml:space="preserve"> </v>
      </c>
      <c r="C1739" s="105"/>
      <c r="D1739" s="296"/>
      <c r="E1739" s="296"/>
      <c r="F1739" s="296"/>
      <c r="G1739" s="296"/>
      <c r="H1739" s="296"/>
      <c r="I1739" s="296"/>
      <c r="J1739" s="296"/>
      <c r="K1739" s="104">
        <f t="shared" si="100"/>
        <v>0</v>
      </c>
    </row>
    <row r="1740" spans="1:11" ht="15.75" customHeight="1" x14ac:dyDescent="0.25">
      <c r="A1740" s="2">
        <v>908</v>
      </c>
      <c r="B1740" s="101" t="str">
        <f>IF('proje ve personel bilgileri'!A921&lt;&gt;0,('proje ve personel bilgileri'!A921)," ")</f>
        <v xml:space="preserve"> </v>
      </c>
      <c r="C1740" s="105"/>
      <c r="D1740" s="296"/>
      <c r="E1740" s="296"/>
      <c r="F1740" s="296"/>
      <c r="G1740" s="296"/>
      <c r="H1740" s="296"/>
      <c r="I1740" s="296"/>
      <c r="J1740" s="296"/>
      <c r="K1740" s="104">
        <f t="shared" si="100"/>
        <v>0</v>
      </c>
    </row>
    <row r="1741" spans="1:11" ht="15.75" customHeight="1" x14ac:dyDescent="0.25">
      <c r="A1741" s="1">
        <v>909</v>
      </c>
      <c r="B1741" s="101" t="str">
        <f>IF('proje ve personel bilgileri'!A922&lt;&gt;0,('proje ve personel bilgileri'!A922)," ")</f>
        <v xml:space="preserve"> </v>
      </c>
      <c r="C1741" s="105"/>
      <c r="D1741" s="296"/>
      <c r="E1741" s="296"/>
      <c r="F1741" s="296"/>
      <c r="G1741" s="296"/>
      <c r="H1741" s="296"/>
      <c r="I1741" s="296"/>
      <c r="J1741" s="296"/>
      <c r="K1741" s="104">
        <f t="shared" si="100"/>
        <v>0</v>
      </c>
    </row>
    <row r="1742" spans="1:11" ht="15.75" customHeight="1" x14ac:dyDescent="0.25">
      <c r="A1742" s="2">
        <v>910</v>
      </c>
      <c r="B1742" s="101" t="str">
        <f>IF('proje ve personel bilgileri'!A923&lt;&gt;0,('proje ve personel bilgileri'!A923)," ")</f>
        <v xml:space="preserve"> </v>
      </c>
      <c r="C1742" s="105"/>
      <c r="D1742" s="296"/>
      <c r="E1742" s="296"/>
      <c r="F1742" s="296"/>
      <c r="G1742" s="296"/>
      <c r="H1742" s="296"/>
      <c r="I1742" s="296"/>
      <c r="J1742" s="296"/>
      <c r="K1742" s="104">
        <f t="shared" si="100"/>
        <v>0</v>
      </c>
    </row>
    <row r="1743" spans="1:11" ht="15.75" customHeight="1" x14ac:dyDescent="0.25">
      <c r="A1743" s="1">
        <v>911</v>
      </c>
      <c r="B1743" s="101" t="str">
        <f>IF('proje ve personel bilgileri'!A924&lt;&gt;0,('proje ve personel bilgileri'!A924)," ")</f>
        <v xml:space="preserve"> </v>
      </c>
      <c r="C1743" s="105"/>
      <c r="D1743" s="296"/>
      <c r="E1743" s="296"/>
      <c r="F1743" s="296"/>
      <c r="G1743" s="296"/>
      <c r="H1743" s="296"/>
      <c r="I1743" s="296"/>
      <c r="J1743" s="296"/>
      <c r="K1743" s="104">
        <f t="shared" si="100"/>
        <v>0</v>
      </c>
    </row>
    <row r="1744" spans="1:11" ht="15.75" customHeight="1" x14ac:dyDescent="0.25">
      <c r="A1744" s="2">
        <v>912</v>
      </c>
      <c r="B1744" s="101" t="str">
        <f>IF('proje ve personel bilgileri'!A925&lt;&gt;0,('proje ve personel bilgileri'!A925)," ")</f>
        <v xml:space="preserve"> </v>
      </c>
      <c r="C1744" s="105"/>
      <c r="D1744" s="296"/>
      <c r="E1744" s="296"/>
      <c r="F1744" s="296"/>
      <c r="G1744" s="296"/>
      <c r="H1744" s="296"/>
      <c r="I1744" s="296"/>
      <c r="J1744" s="296"/>
      <c r="K1744" s="104">
        <f t="shared" si="100"/>
        <v>0</v>
      </c>
    </row>
    <row r="1745" spans="1:11" ht="15.75" customHeight="1" x14ac:dyDescent="0.25">
      <c r="A1745" s="1">
        <v>913</v>
      </c>
      <c r="B1745" s="101" t="str">
        <f>IF('proje ve personel bilgileri'!A926&lt;&gt;0,('proje ve personel bilgileri'!A926)," ")</f>
        <v xml:space="preserve"> </v>
      </c>
      <c r="C1745" s="105"/>
      <c r="D1745" s="296"/>
      <c r="E1745" s="296"/>
      <c r="F1745" s="296"/>
      <c r="G1745" s="296"/>
      <c r="H1745" s="296"/>
      <c r="I1745" s="296"/>
      <c r="J1745" s="296"/>
      <c r="K1745" s="104">
        <f t="shared" si="100"/>
        <v>0</v>
      </c>
    </row>
    <row r="1746" spans="1:11" ht="15.75" customHeight="1" x14ac:dyDescent="0.25">
      <c r="A1746" s="2">
        <v>914</v>
      </c>
      <c r="B1746" s="101" t="str">
        <f>IF('proje ve personel bilgileri'!A927&lt;&gt;0,('proje ve personel bilgileri'!A927)," ")</f>
        <v xml:space="preserve"> </v>
      </c>
      <c r="C1746" s="105"/>
      <c r="D1746" s="296"/>
      <c r="E1746" s="296"/>
      <c r="F1746" s="296"/>
      <c r="G1746" s="296"/>
      <c r="H1746" s="296"/>
      <c r="I1746" s="296"/>
      <c r="J1746" s="296"/>
      <c r="K1746" s="104">
        <f t="shared" si="100"/>
        <v>0</v>
      </c>
    </row>
    <row r="1747" spans="1:11" ht="15.75" customHeight="1" x14ac:dyDescent="0.25">
      <c r="A1747" s="1">
        <v>915</v>
      </c>
      <c r="B1747" s="101" t="str">
        <f>IF('proje ve personel bilgileri'!A928&lt;&gt;0,('proje ve personel bilgileri'!A928)," ")</f>
        <v xml:space="preserve"> </v>
      </c>
      <c r="C1747" s="105"/>
      <c r="D1747" s="296"/>
      <c r="E1747" s="296"/>
      <c r="F1747" s="296"/>
      <c r="G1747" s="296"/>
      <c r="H1747" s="296"/>
      <c r="I1747" s="296"/>
      <c r="J1747" s="296"/>
      <c r="K1747" s="104">
        <f t="shared" si="100"/>
        <v>0</v>
      </c>
    </row>
    <row r="1748" spans="1:11" ht="15.75" customHeight="1" x14ac:dyDescent="0.25">
      <c r="A1748" s="2">
        <v>916</v>
      </c>
      <c r="B1748" s="101" t="str">
        <f>IF('proje ve personel bilgileri'!A929&lt;&gt;0,('proje ve personel bilgileri'!A929)," ")</f>
        <v xml:space="preserve"> </v>
      </c>
      <c r="C1748" s="105"/>
      <c r="D1748" s="296"/>
      <c r="E1748" s="296"/>
      <c r="F1748" s="296"/>
      <c r="G1748" s="296"/>
      <c r="H1748" s="296"/>
      <c r="I1748" s="296"/>
      <c r="J1748" s="296"/>
      <c r="K1748" s="104">
        <f t="shared" si="100"/>
        <v>0</v>
      </c>
    </row>
    <row r="1749" spans="1:11" ht="15.75" customHeight="1" x14ac:dyDescent="0.25">
      <c r="A1749" s="1">
        <v>917</v>
      </c>
      <c r="B1749" s="101" t="str">
        <f>IF('proje ve personel bilgileri'!A930&lt;&gt;0,('proje ve personel bilgileri'!A930)," ")</f>
        <v xml:space="preserve"> </v>
      </c>
      <c r="C1749" s="105"/>
      <c r="D1749" s="296"/>
      <c r="E1749" s="296"/>
      <c r="F1749" s="296"/>
      <c r="G1749" s="296"/>
      <c r="H1749" s="296"/>
      <c r="I1749" s="296"/>
      <c r="J1749" s="296"/>
      <c r="K1749" s="104">
        <f t="shared" si="100"/>
        <v>0</v>
      </c>
    </row>
    <row r="1750" spans="1:11" ht="15" customHeight="1" x14ac:dyDescent="0.25">
      <c r="A1750" s="2">
        <v>918</v>
      </c>
      <c r="B1750" s="101" t="str">
        <f>IF('proje ve personel bilgileri'!A931&lt;&gt;0,('proje ve personel bilgileri'!A931)," ")</f>
        <v xml:space="preserve"> </v>
      </c>
      <c r="C1750" s="105"/>
      <c r="D1750" s="296"/>
      <c r="E1750" s="296"/>
      <c r="F1750" s="296"/>
      <c r="G1750" s="296"/>
      <c r="H1750" s="296"/>
      <c r="I1750" s="296"/>
      <c r="J1750" s="296"/>
      <c r="K1750" s="104">
        <f t="shared" si="100"/>
        <v>0</v>
      </c>
    </row>
    <row r="1751" spans="1:11" ht="15.75" customHeight="1" x14ac:dyDescent="0.25">
      <c r="A1751" s="341" t="s">
        <v>99</v>
      </c>
      <c r="B1751" s="342"/>
      <c r="C1751" s="7" t="str">
        <f t="shared" ref="C1751:J1751" si="101">IF($K$28&lt;&gt;0,SUM(C1733:C1750)," ")</f>
        <v xml:space="preserve"> </v>
      </c>
      <c r="D1751" s="8" t="str">
        <f t="shared" si="101"/>
        <v xml:space="preserve"> </v>
      </c>
      <c r="E1751" s="8" t="str">
        <f t="shared" si="101"/>
        <v xml:space="preserve"> </v>
      </c>
      <c r="F1751" s="8" t="str">
        <f t="shared" si="101"/>
        <v xml:space="preserve"> </v>
      </c>
      <c r="G1751" s="8" t="str">
        <f t="shared" si="101"/>
        <v xml:space="preserve"> </v>
      </c>
      <c r="H1751" s="8" t="str">
        <f t="shared" si="101"/>
        <v xml:space="preserve"> </v>
      </c>
      <c r="I1751" s="8" t="str">
        <f t="shared" si="101"/>
        <v xml:space="preserve"> </v>
      </c>
      <c r="J1751" s="8" t="str">
        <f t="shared" si="101"/>
        <v xml:space="preserve"> </v>
      </c>
      <c r="K1751" s="9">
        <f>SUM(K1733:K1750)+K1716</f>
        <v>0</v>
      </c>
    </row>
    <row r="1752" spans="1:11" ht="15" customHeight="1" x14ac:dyDescent="0.25">
      <c r="A1752" s="300"/>
    </row>
    <row r="1753" spans="1:11" ht="15" customHeight="1" x14ac:dyDescent="0.25">
      <c r="A1753" s="332" t="s">
        <v>100</v>
      </c>
      <c r="B1753" s="332"/>
      <c r="C1753" s="332"/>
      <c r="D1753" s="332"/>
      <c r="E1753" s="332"/>
      <c r="F1753" s="332"/>
      <c r="G1753" s="332"/>
      <c r="H1753" s="332"/>
      <c r="I1753" s="332"/>
      <c r="J1753" s="332"/>
      <c r="K1753" s="332"/>
    </row>
    <row r="1754" spans="1:11" ht="15" customHeight="1" x14ac:dyDescent="0.25">
      <c r="A1754" s="51"/>
    </row>
    <row r="1755" spans="1:11" ht="15" customHeight="1" x14ac:dyDescent="0.25">
      <c r="A1755" s="298" t="s">
        <v>101</v>
      </c>
    </row>
    <row r="1756" spans="1:11" ht="15" customHeight="1" x14ac:dyDescent="0.25">
      <c r="C1756" s="298" t="s">
        <v>102</v>
      </c>
      <c r="E1756" s="298" t="s">
        <v>103</v>
      </c>
    </row>
    <row r="1759" spans="1:11" ht="15.75" customHeight="1" x14ac:dyDescent="0.25">
      <c r="A1759" s="348" t="s">
        <v>85</v>
      </c>
      <c r="B1759" s="348"/>
      <c r="C1759" s="348"/>
      <c r="D1759" s="348"/>
      <c r="E1759" s="348"/>
      <c r="F1759" s="348"/>
      <c r="G1759" s="348"/>
      <c r="H1759" s="348"/>
      <c r="I1759" s="348"/>
      <c r="J1759" s="348"/>
      <c r="K1759" s="348"/>
    </row>
    <row r="1760" spans="1:11" ht="15" customHeight="1" x14ac:dyDescent="0.25">
      <c r="A1760" s="70"/>
      <c r="B1760" s="70"/>
      <c r="C1760" s="70"/>
      <c r="D1760" s="70"/>
      <c r="E1760" s="70"/>
      <c r="F1760" s="78">
        <f>'proje ve personel bilgileri'!$B$5</f>
        <v>0</v>
      </c>
      <c r="G1760" s="72">
        <f>IF('proje ve personel bilgileri'!$B$6=1,"/ Mart ayına aittir.",(IF('proje ve personel bilgileri'!$B$6=2,"/ Eylül ayına aittir.",0)))</f>
        <v>0</v>
      </c>
      <c r="H1760" s="70"/>
      <c r="I1760" s="70"/>
      <c r="J1760" s="70"/>
      <c r="K1760" s="70"/>
    </row>
    <row r="1761" spans="1:11" ht="18.75" customHeight="1" x14ac:dyDescent="0.25">
      <c r="K1761" s="4" t="s">
        <v>86</v>
      </c>
    </row>
    <row r="1762" spans="1:11" ht="15.75" customHeight="1" x14ac:dyDescent="0.25">
      <c r="A1762" s="349" t="s">
        <v>2</v>
      </c>
      <c r="B1762" s="350"/>
      <c r="C1762" s="351">
        <f>'proje ve personel bilgileri'!$B$2</f>
        <v>0</v>
      </c>
      <c r="D1762" s="352"/>
      <c r="E1762" s="352"/>
      <c r="F1762" s="352"/>
      <c r="G1762" s="352"/>
      <c r="H1762" s="352"/>
      <c r="I1762" s="352"/>
      <c r="J1762" s="352"/>
      <c r="K1762" s="353"/>
    </row>
    <row r="1763" spans="1:11" ht="15.75" customHeight="1" x14ac:dyDescent="0.25">
      <c r="A1763" s="354" t="s">
        <v>4</v>
      </c>
      <c r="B1763" s="355"/>
      <c r="C1763" s="356">
        <f>'proje ve personel bilgileri'!$B$3</f>
        <v>0</v>
      </c>
      <c r="D1763" s="357"/>
      <c r="E1763" s="357"/>
      <c r="F1763" s="357"/>
      <c r="G1763" s="357"/>
      <c r="H1763" s="357"/>
      <c r="I1763" s="357"/>
      <c r="J1763" s="357"/>
      <c r="K1763" s="358"/>
    </row>
    <row r="1764" spans="1:11" ht="15" customHeight="1" x14ac:dyDescent="0.25">
      <c r="A1764" s="343" t="s">
        <v>87</v>
      </c>
      <c r="B1764" s="343" t="s">
        <v>15</v>
      </c>
      <c r="C1764" s="343" t="s">
        <v>88</v>
      </c>
      <c r="D1764" s="344" t="s">
        <v>89</v>
      </c>
      <c r="E1764" s="346"/>
      <c r="F1764" s="347"/>
      <c r="G1764" s="343" t="s">
        <v>90</v>
      </c>
      <c r="H1764" s="333" t="s">
        <v>91</v>
      </c>
      <c r="I1764" s="333" t="s">
        <v>92</v>
      </c>
      <c r="J1764" s="333" t="s">
        <v>93</v>
      </c>
      <c r="K1764" s="336" t="s">
        <v>94</v>
      </c>
    </row>
    <row r="1765" spans="1:11" ht="15.75" customHeight="1" x14ac:dyDescent="0.25">
      <c r="A1765" s="338"/>
      <c r="B1765" s="338"/>
      <c r="C1765" s="338"/>
      <c r="D1765" s="345"/>
      <c r="E1765" s="339" t="s">
        <v>95</v>
      </c>
      <c r="F1765" s="340"/>
      <c r="G1765" s="338"/>
      <c r="H1765" s="334"/>
      <c r="I1765" s="334"/>
      <c r="J1765" s="334"/>
      <c r="K1765" s="337"/>
    </row>
    <row r="1766" spans="1:11" ht="60.75" customHeight="1" x14ac:dyDescent="0.25">
      <c r="A1766" s="338"/>
      <c r="B1766" s="338"/>
      <c r="C1766" s="338"/>
      <c r="D1766" s="345"/>
      <c r="E1766" s="5" t="s">
        <v>107</v>
      </c>
      <c r="F1766" s="5" t="s">
        <v>97</v>
      </c>
      <c r="G1766" s="338"/>
      <c r="H1766" s="334"/>
      <c r="I1766" s="335"/>
      <c r="J1766" s="335"/>
      <c r="K1766" s="338"/>
    </row>
    <row r="1767" spans="1:11" ht="15.75" customHeight="1" x14ac:dyDescent="0.25">
      <c r="A1767" s="338"/>
      <c r="B1767" s="338"/>
      <c r="C1767" s="338"/>
      <c r="D1767" s="345"/>
      <c r="E1767" s="6" t="s">
        <v>98</v>
      </c>
      <c r="F1767" s="6" t="s">
        <v>98</v>
      </c>
      <c r="G1767" s="294" t="s">
        <v>98</v>
      </c>
      <c r="H1767" s="294" t="s">
        <v>98</v>
      </c>
      <c r="I1767" s="297" t="s">
        <v>98</v>
      </c>
      <c r="J1767" s="6" t="s">
        <v>98</v>
      </c>
      <c r="K1767" s="338"/>
    </row>
    <row r="1768" spans="1:11" ht="15.75" customHeight="1" x14ac:dyDescent="0.25">
      <c r="A1768" s="1">
        <v>919</v>
      </c>
      <c r="B1768" s="101" t="str">
        <f>IF('proje ve personel bilgileri'!A932&lt;&gt;0,('proje ve personel bilgileri'!A932)," ")</f>
        <v xml:space="preserve"> </v>
      </c>
      <c r="C1768" s="102"/>
      <c r="D1768" s="103"/>
      <c r="E1768" s="103"/>
      <c r="F1768" s="103"/>
      <c r="G1768" s="103"/>
      <c r="H1768" s="103"/>
      <c r="I1768" s="103"/>
      <c r="J1768" s="103"/>
      <c r="K1768" s="104">
        <f t="shared" ref="K1768:K1785" si="102">IF(D1768&lt;&gt;0,SUM(D1768+E1768+F1768+G1768-H1768-I1768-J1768),0)</f>
        <v>0</v>
      </c>
    </row>
    <row r="1769" spans="1:11" ht="15.75" customHeight="1" x14ac:dyDescent="0.25">
      <c r="A1769" s="2">
        <v>920</v>
      </c>
      <c r="B1769" s="101" t="str">
        <f>IF('proje ve personel bilgileri'!A933&lt;&gt;0,('proje ve personel bilgileri'!A933)," ")</f>
        <v xml:space="preserve"> </v>
      </c>
      <c r="C1769" s="105"/>
      <c r="D1769" s="296"/>
      <c r="E1769" s="296"/>
      <c r="F1769" s="296"/>
      <c r="G1769" s="296"/>
      <c r="H1769" s="296"/>
      <c r="I1769" s="296"/>
      <c r="J1769" s="296"/>
      <c r="K1769" s="104">
        <f t="shared" si="102"/>
        <v>0</v>
      </c>
    </row>
    <row r="1770" spans="1:11" ht="15.75" customHeight="1" x14ac:dyDescent="0.25">
      <c r="A1770" s="1">
        <v>921</v>
      </c>
      <c r="B1770" s="101" t="str">
        <f>IF('proje ve personel bilgileri'!A934&lt;&gt;0,('proje ve personel bilgileri'!A934)," ")</f>
        <v xml:space="preserve"> </v>
      </c>
      <c r="C1770" s="105"/>
      <c r="D1770" s="296"/>
      <c r="E1770" s="296"/>
      <c r="F1770" s="296"/>
      <c r="G1770" s="296"/>
      <c r="H1770" s="296"/>
      <c r="I1770" s="296"/>
      <c r="J1770" s="296"/>
      <c r="K1770" s="104">
        <f t="shared" si="102"/>
        <v>0</v>
      </c>
    </row>
    <row r="1771" spans="1:11" ht="15.75" customHeight="1" x14ac:dyDescent="0.25">
      <c r="A1771" s="2">
        <v>922</v>
      </c>
      <c r="B1771" s="101" t="str">
        <f>IF('proje ve personel bilgileri'!A935&lt;&gt;0,('proje ve personel bilgileri'!A935)," ")</f>
        <v xml:space="preserve"> </v>
      </c>
      <c r="C1771" s="105"/>
      <c r="D1771" s="296"/>
      <c r="E1771" s="296"/>
      <c r="F1771" s="296"/>
      <c r="G1771" s="296"/>
      <c r="H1771" s="296"/>
      <c r="I1771" s="296"/>
      <c r="J1771" s="296"/>
      <c r="K1771" s="104">
        <f t="shared" si="102"/>
        <v>0</v>
      </c>
    </row>
    <row r="1772" spans="1:11" ht="15.75" customHeight="1" x14ac:dyDescent="0.25">
      <c r="A1772" s="1">
        <v>923</v>
      </c>
      <c r="B1772" s="101" t="str">
        <f>IF('proje ve personel bilgileri'!A936&lt;&gt;0,('proje ve personel bilgileri'!A936)," ")</f>
        <v xml:space="preserve"> </v>
      </c>
      <c r="C1772" s="105"/>
      <c r="D1772" s="296"/>
      <c r="E1772" s="296"/>
      <c r="F1772" s="296"/>
      <c r="G1772" s="296"/>
      <c r="H1772" s="296"/>
      <c r="I1772" s="296"/>
      <c r="J1772" s="296"/>
      <c r="K1772" s="104">
        <f t="shared" si="102"/>
        <v>0</v>
      </c>
    </row>
    <row r="1773" spans="1:11" ht="15.75" customHeight="1" x14ac:dyDescent="0.25">
      <c r="A1773" s="2">
        <v>924</v>
      </c>
      <c r="B1773" s="101" t="str">
        <f>IF('proje ve personel bilgileri'!A937&lt;&gt;0,('proje ve personel bilgileri'!A937)," ")</f>
        <v xml:space="preserve"> </v>
      </c>
      <c r="C1773" s="105"/>
      <c r="D1773" s="296"/>
      <c r="E1773" s="296"/>
      <c r="F1773" s="296"/>
      <c r="G1773" s="296"/>
      <c r="H1773" s="296"/>
      <c r="I1773" s="296"/>
      <c r="J1773" s="296"/>
      <c r="K1773" s="104">
        <f t="shared" si="102"/>
        <v>0</v>
      </c>
    </row>
    <row r="1774" spans="1:11" ht="15.75" customHeight="1" x14ac:dyDescent="0.25">
      <c r="A1774" s="1">
        <v>925</v>
      </c>
      <c r="B1774" s="101" t="str">
        <f>IF('proje ve personel bilgileri'!A938&lt;&gt;0,('proje ve personel bilgileri'!A938)," ")</f>
        <v xml:space="preserve"> </v>
      </c>
      <c r="C1774" s="105"/>
      <c r="D1774" s="296"/>
      <c r="E1774" s="296"/>
      <c r="F1774" s="296"/>
      <c r="G1774" s="296"/>
      <c r="H1774" s="296"/>
      <c r="I1774" s="296"/>
      <c r="J1774" s="296"/>
      <c r="K1774" s="104">
        <f t="shared" si="102"/>
        <v>0</v>
      </c>
    </row>
    <row r="1775" spans="1:11" ht="15.75" customHeight="1" x14ac:dyDescent="0.25">
      <c r="A1775" s="2">
        <v>926</v>
      </c>
      <c r="B1775" s="101" t="str">
        <f>IF('proje ve personel bilgileri'!A939&lt;&gt;0,('proje ve personel bilgileri'!A939)," ")</f>
        <v xml:space="preserve"> </v>
      </c>
      <c r="C1775" s="105"/>
      <c r="D1775" s="296"/>
      <c r="E1775" s="296"/>
      <c r="F1775" s="296"/>
      <c r="G1775" s="296"/>
      <c r="H1775" s="296"/>
      <c r="I1775" s="296"/>
      <c r="J1775" s="296"/>
      <c r="K1775" s="104">
        <f t="shared" si="102"/>
        <v>0</v>
      </c>
    </row>
    <row r="1776" spans="1:11" ht="15.75" customHeight="1" x14ac:dyDescent="0.25">
      <c r="A1776" s="1">
        <v>927</v>
      </c>
      <c r="B1776" s="101" t="str">
        <f>IF('proje ve personel bilgileri'!A940&lt;&gt;0,('proje ve personel bilgileri'!A940)," ")</f>
        <v xml:space="preserve"> </v>
      </c>
      <c r="C1776" s="105"/>
      <c r="D1776" s="296"/>
      <c r="E1776" s="296"/>
      <c r="F1776" s="296"/>
      <c r="G1776" s="296"/>
      <c r="H1776" s="296"/>
      <c r="I1776" s="296"/>
      <c r="J1776" s="296"/>
      <c r="K1776" s="104">
        <f t="shared" si="102"/>
        <v>0</v>
      </c>
    </row>
    <row r="1777" spans="1:11" ht="15.75" customHeight="1" x14ac:dyDescent="0.25">
      <c r="A1777" s="2">
        <v>928</v>
      </c>
      <c r="B1777" s="101" t="str">
        <f>IF('proje ve personel bilgileri'!A941&lt;&gt;0,('proje ve personel bilgileri'!A941)," ")</f>
        <v xml:space="preserve"> </v>
      </c>
      <c r="C1777" s="105"/>
      <c r="D1777" s="296"/>
      <c r="E1777" s="296"/>
      <c r="F1777" s="296"/>
      <c r="G1777" s="296"/>
      <c r="H1777" s="296"/>
      <c r="I1777" s="296"/>
      <c r="J1777" s="296"/>
      <c r="K1777" s="104">
        <f t="shared" si="102"/>
        <v>0</v>
      </c>
    </row>
    <row r="1778" spans="1:11" ht="15.75" customHeight="1" x14ac:dyDescent="0.25">
      <c r="A1778" s="1">
        <v>929</v>
      </c>
      <c r="B1778" s="101" t="str">
        <f>IF('proje ve personel bilgileri'!A942&lt;&gt;0,('proje ve personel bilgileri'!A942)," ")</f>
        <v xml:space="preserve"> </v>
      </c>
      <c r="C1778" s="105"/>
      <c r="D1778" s="296"/>
      <c r="E1778" s="296"/>
      <c r="F1778" s="296"/>
      <c r="G1778" s="296"/>
      <c r="H1778" s="296"/>
      <c r="I1778" s="296"/>
      <c r="J1778" s="296"/>
      <c r="K1778" s="104">
        <f t="shared" si="102"/>
        <v>0</v>
      </c>
    </row>
    <row r="1779" spans="1:11" ht="15.75" customHeight="1" x14ac:dyDescent="0.25">
      <c r="A1779" s="2">
        <v>930</v>
      </c>
      <c r="B1779" s="101" t="str">
        <f>IF('proje ve personel bilgileri'!A943&lt;&gt;0,('proje ve personel bilgileri'!A943)," ")</f>
        <v xml:space="preserve"> </v>
      </c>
      <c r="C1779" s="105"/>
      <c r="D1779" s="296"/>
      <c r="E1779" s="296"/>
      <c r="F1779" s="296"/>
      <c r="G1779" s="296"/>
      <c r="H1779" s="296"/>
      <c r="I1779" s="296"/>
      <c r="J1779" s="296"/>
      <c r="K1779" s="104">
        <f t="shared" si="102"/>
        <v>0</v>
      </c>
    </row>
    <row r="1780" spans="1:11" ht="15.75" customHeight="1" x14ac:dyDescent="0.25">
      <c r="A1780" s="1">
        <v>931</v>
      </c>
      <c r="B1780" s="101" t="str">
        <f>IF('proje ve personel bilgileri'!A944&lt;&gt;0,('proje ve personel bilgileri'!A944)," ")</f>
        <v xml:space="preserve"> </v>
      </c>
      <c r="C1780" s="105"/>
      <c r="D1780" s="296"/>
      <c r="E1780" s="296"/>
      <c r="F1780" s="296"/>
      <c r="G1780" s="296"/>
      <c r="H1780" s="296"/>
      <c r="I1780" s="296"/>
      <c r="J1780" s="296"/>
      <c r="K1780" s="104">
        <f t="shared" si="102"/>
        <v>0</v>
      </c>
    </row>
    <row r="1781" spans="1:11" ht="15.75" customHeight="1" x14ac:dyDescent="0.25">
      <c r="A1781" s="2">
        <v>932</v>
      </c>
      <c r="B1781" s="101" t="str">
        <f>IF('proje ve personel bilgileri'!A945&lt;&gt;0,('proje ve personel bilgileri'!A945)," ")</f>
        <v xml:space="preserve"> </v>
      </c>
      <c r="C1781" s="105"/>
      <c r="D1781" s="296"/>
      <c r="E1781" s="296"/>
      <c r="F1781" s="296"/>
      <c r="G1781" s="296"/>
      <c r="H1781" s="296"/>
      <c r="I1781" s="296"/>
      <c r="J1781" s="296"/>
      <c r="K1781" s="104">
        <f t="shared" si="102"/>
        <v>0</v>
      </c>
    </row>
    <row r="1782" spans="1:11" ht="15.75" customHeight="1" x14ac:dyDescent="0.25">
      <c r="A1782" s="1">
        <v>933</v>
      </c>
      <c r="B1782" s="101" t="str">
        <f>IF('proje ve personel bilgileri'!A946&lt;&gt;0,('proje ve personel bilgileri'!A946)," ")</f>
        <v xml:space="preserve"> </v>
      </c>
      <c r="C1782" s="105"/>
      <c r="D1782" s="296"/>
      <c r="E1782" s="296"/>
      <c r="F1782" s="296"/>
      <c r="G1782" s="296"/>
      <c r="H1782" s="296"/>
      <c r="I1782" s="296"/>
      <c r="J1782" s="296"/>
      <c r="K1782" s="104">
        <f t="shared" si="102"/>
        <v>0</v>
      </c>
    </row>
    <row r="1783" spans="1:11" ht="15.75" customHeight="1" x14ac:dyDescent="0.25">
      <c r="A1783" s="2">
        <v>934</v>
      </c>
      <c r="B1783" s="101" t="str">
        <f>IF('proje ve personel bilgileri'!A947&lt;&gt;0,('proje ve personel bilgileri'!A947)," ")</f>
        <v xml:space="preserve"> </v>
      </c>
      <c r="C1783" s="105"/>
      <c r="D1783" s="296"/>
      <c r="E1783" s="296"/>
      <c r="F1783" s="296"/>
      <c r="G1783" s="296"/>
      <c r="H1783" s="296"/>
      <c r="I1783" s="296"/>
      <c r="J1783" s="296"/>
      <c r="K1783" s="104">
        <f t="shared" si="102"/>
        <v>0</v>
      </c>
    </row>
    <row r="1784" spans="1:11" ht="15.75" customHeight="1" x14ac:dyDescent="0.25">
      <c r="A1784" s="1">
        <v>935</v>
      </c>
      <c r="B1784" s="101" t="str">
        <f>IF('proje ve personel bilgileri'!A948&lt;&gt;0,('proje ve personel bilgileri'!A948)," ")</f>
        <v xml:space="preserve"> </v>
      </c>
      <c r="C1784" s="105"/>
      <c r="D1784" s="296"/>
      <c r="E1784" s="296"/>
      <c r="F1784" s="296"/>
      <c r="G1784" s="296"/>
      <c r="H1784" s="296"/>
      <c r="I1784" s="296"/>
      <c r="J1784" s="296"/>
      <c r="K1784" s="104">
        <f t="shared" si="102"/>
        <v>0</v>
      </c>
    </row>
    <row r="1785" spans="1:11" ht="15" customHeight="1" x14ac:dyDescent="0.25">
      <c r="A1785" s="2">
        <v>936</v>
      </c>
      <c r="B1785" s="101" t="str">
        <f>IF('proje ve personel bilgileri'!A949&lt;&gt;0,('proje ve personel bilgileri'!A949)," ")</f>
        <v xml:space="preserve"> </v>
      </c>
      <c r="C1785" s="105"/>
      <c r="D1785" s="296"/>
      <c r="E1785" s="296"/>
      <c r="F1785" s="296"/>
      <c r="G1785" s="296"/>
      <c r="H1785" s="296"/>
      <c r="I1785" s="296"/>
      <c r="J1785" s="296"/>
      <c r="K1785" s="104">
        <f t="shared" si="102"/>
        <v>0</v>
      </c>
    </row>
    <row r="1786" spans="1:11" ht="15.75" customHeight="1" x14ac:dyDescent="0.25">
      <c r="A1786" s="341" t="s">
        <v>99</v>
      </c>
      <c r="B1786" s="342"/>
      <c r="C1786" s="7" t="str">
        <f t="shared" ref="C1786:J1786" si="103">IF($K$28&lt;&gt;0,SUM(C1768:C1785)," ")</f>
        <v xml:space="preserve"> </v>
      </c>
      <c r="D1786" s="8" t="str">
        <f t="shared" si="103"/>
        <v xml:space="preserve"> </v>
      </c>
      <c r="E1786" s="8" t="str">
        <f t="shared" si="103"/>
        <v xml:space="preserve"> </v>
      </c>
      <c r="F1786" s="8" t="str">
        <f t="shared" si="103"/>
        <v xml:space="preserve"> </v>
      </c>
      <c r="G1786" s="8" t="str">
        <f t="shared" si="103"/>
        <v xml:space="preserve"> </v>
      </c>
      <c r="H1786" s="8" t="str">
        <f t="shared" si="103"/>
        <v xml:space="preserve"> </v>
      </c>
      <c r="I1786" s="8" t="str">
        <f t="shared" si="103"/>
        <v xml:space="preserve"> </v>
      </c>
      <c r="J1786" s="8" t="str">
        <f t="shared" si="103"/>
        <v xml:space="preserve"> </v>
      </c>
      <c r="K1786" s="9">
        <f>SUM(K1768:K1785)+K1751</f>
        <v>0</v>
      </c>
    </row>
    <row r="1787" spans="1:11" ht="15" customHeight="1" x14ac:dyDescent="0.25">
      <c r="A1787" s="300"/>
    </row>
    <row r="1788" spans="1:11" ht="15" customHeight="1" x14ac:dyDescent="0.25">
      <c r="A1788" s="332" t="s">
        <v>100</v>
      </c>
      <c r="B1788" s="332"/>
      <c r="C1788" s="332"/>
      <c r="D1788" s="332"/>
      <c r="E1788" s="332"/>
      <c r="F1788" s="332"/>
      <c r="G1788" s="332"/>
      <c r="H1788" s="332"/>
      <c r="I1788" s="332"/>
      <c r="J1788" s="332"/>
      <c r="K1788" s="332"/>
    </row>
    <row r="1789" spans="1:11" ht="15" customHeight="1" x14ac:dyDescent="0.25">
      <c r="A1789" s="51"/>
    </row>
    <row r="1790" spans="1:11" ht="15" customHeight="1" x14ac:dyDescent="0.25">
      <c r="A1790" s="298" t="s">
        <v>101</v>
      </c>
    </row>
    <row r="1791" spans="1:11" ht="15" customHeight="1" x14ac:dyDescent="0.25">
      <c r="C1791" s="298" t="s">
        <v>102</v>
      </c>
      <c r="E1791" s="298" t="s">
        <v>103</v>
      </c>
    </row>
    <row r="1793" spans="1:11" ht="15.75" customHeight="1" x14ac:dyDescent="0.25">
      <c r="A1793" s="348" t="s">
        <v>85</v>
      </c>
      <c r="B1793" s="348"/>
      <c r="C1793" s="348"/>
      <c r="D1793" s="348"/>
      <c r="E1793" s="348"/>
      <c r="F1793" s="348"/>
      <c r="G1793" s="348"/>
      <c r="H1793" s="348"/>
      <c r="I1793" s="348"/>
      <c r="J1793" s="348"/>
      <c r="K1793" s="348"/>
    </row>
    <row r="1794" spans="1:11" ht="15" customHeight="1" x14ac:dyDescent="0.25">
      <c r="A1794" s="70"/>
      <c r="B1794" s="70"/>
      <c r="C1794" s="70"/>
      <c r="D1794" s="70"/>
      <c r="E1794" s="70"/>
      <c r="F1794" s="78">
        <f>'proje ve personel bilgileri'!$B$5</f>
        <v>0</v>
      </c>
      <c r="G1794" s="72">
        <f>IF('proje ve personel bilgileri'!$B$6=1,"/ Mart ayına aittir.",(IF('proje ve personel bilgileri'!$B$6=2,"/ Eylül ayına aittir.",0)))</f>
        <v>0</v>
      </c>
      <c r="H1794" s="70"/>
      <c r="I1794" s="70"/>
      <c r="J1794" s="70"/>
      <c r="K1794" s="70"/>
    </row>
    <row r="1795" spans="1:11" ht="18.75" customHeight="1" x14ac:dyDescent="0.25">
      <c r="K1795" s="4" t="s">
        <v>86</v>
      </c>
    </row>
    <row r="1796" spans="1:11" ht="15.75" customHeight="1" x14ac:dyDescent="0.25">
      <c r="A1796" s="349" t="s">
        <v>2</v>
      </c>
      <c r="B1796" s="350"/>
      <c r="C1796" s="351">
        <f>'proje ve personel bilgileri'!$B$2</f>
        <v>0</v>
      </c>
      <c r="D1796" s="352"/>
      <c r="E1796" s="352"/>
      <c r="F1796" s="352"/>
      <c r="G1796" s="352"/>
      <c r="H1796" s="352"/>
      <c r="I1796" s="352"/>
      <c r="J1796" s="352"/>
      <c r="K1796" s="353"/>
    </row>
    <row r="1797" spans="1:11" ht="15.75" customHeight="1" x14ac:dyDescent="0.25">
      <c r="A1797" s="354" t="s">
        <v>4</v>
      </c>
      <c r="B1797" s="355"/>
      <c r="C1797" s="356">
        <f>'proje ve personel bilgileri'!$B$3</f>
        <v>0</v>
      </c>
      <c r="D1797" s="357"/>
      <c r="E1797" s="357"/>
      <c r="F1797" s="357"/>
      <c r="G1797" s="357"/>
      <c r="H1797" s="357"/>
      <c r="I1797" s="357"/>
      <c r="J1797" s="357"/>
      <c r="K1797" s="358"/>
    </row>
    <row r="1798" spans="1:11" ht="15" customHeight="1" x14ac:dyDescent="0.25">
      <c r="A1798" s="343" t="s">
        <v>87</v>
      </c>
      <c r="B1798" s="343" t="s">
        <v>15</v>
      </c>
      <c r="C1798" s="343" t="s">
        <v>88</v>
      </c>
      <c r="D1798" s="344" t="s">
        <v>89</v>
      </c>
      <c r="E1798" s="346"/>
      <c r="F1798" s="347"/>
      <c r="G1798" s="343" t="s">
        <v>90</v>
      </c>
      <c r="H1798" s="333" t="s">
        <v>91</v>
      </c>
      <c r="I1798" s="333" t="s">
        <v>92</v>
      </c>
      <c r="J1798" s="333" t="s">
        <v>93</v>
      </c>
      <c r="K1798" s="336" t="s">
        <v>94</v>
      </c>
    </row>
    <row r="1799" spans="1:11" ht="15.75" customHeight="1" x14ac:dyDescent="0.25">
      <c r="A1799" s="338"/>
      <c r="B1799" s="338"/>
      <c r="C1799" s="338"/>
      <c r="D1799" s="345"/>
      <c r="E1799" s="339" t="s">
        <v>95</v>
      </c>
      <c r="F1799" s="340"/>
      <c r="G1799" s="338"/>
      <c r="H1799" s="334"/>
      <c r="I1799" s="334"/>
      <c r="J1799" s="334"/>
      <c r="K1799" s="337"/>
    </row>
    <row r="1800" spans="1:11" ht="60.75" customHeight="1" x14ac:dyDescent="0.25">
      <c r="A1800" s="338"/>
      <c r="B1800" s="338"/>
      <c r="C1800" s="338"/>
      <c r="D1800" s="345"/>
      <c r="E1800" s="5" t="s">
        <v>107</v>
      </c>
      <c r="F1800" s="5" t="s">
        <v>97</v>
      </c>
      <c r="G1800" s="338"/>
      <c r="H1800" s="334"/>
      <c r="I1800" s="335"/>
      <c r="J1800" s="335"/>
      <c r="K1800" s="338"/>
    </row>
    <row r="1801" spans="1:11" ht="15.75" customHeight="1" x14ac:dyDescent="0.25">
      <c r="A1801" s="338"/>
      <c r="B1801" s="338"/>
      <c r="C1801" s="338"/>
      <c r="D1801" s="345"/>
      <c r="E1801" s="6" t="s">
        <v>98</v>
      </c>
      <c r="F1801" s="6" t="s">
        <v>98</v>
      </c>
      <c r="G1801" s="294" t="s">
        <v>98</v>
      </c>
      <c r="H1801" s="294" t="s">
        <v>98</v>
      </c>
      <c r="I1801" s="297" t="s">
        <v>98</v>
      </c>
      <c r="J1801" s="6" t="s">
        <v>98</v>
      </c>
      <c r="K1801" s="338"/>
    </row>
    <row r="1802" spans="1:11" ht="15.75" customHeight="1" x14ac:dyDescent="0.25">
      <c r="A1802" s="1">
        <v>937</v>
      </c>
      <c r="B1802" s="101" t="str">
        <f>IF('proje ve personel bilgileri'!A950&lt;&gt;0,('proje ve personel bilgileri'!A950)," ")</f>
        <v xml:space="preserve"> </v>
      </c>
      <c r="C1802" s="102"/>
      <c r="D1802" s="103"/>
      <c r="E1802" s="103"/>
      <c r="F1802" s="103"/>
      <c r="G1802" s="103"/>
      <c r="H1802" s="103"/>
      <c r="I1802" s="103"/>
      <c r="J1802" s="103"/>
      <c r="K1802" s="104">
        <f t="shared" ref="K1802:K1819" si="104">IF(D1802&lt;&gt;0,SUM(D1802+E1802+F1802+G1802-H1802-I1802-J1802),0)</f>
        <v>0</v>
      </c>
    </row>
    <row r="1803" spans="1:11" ht="15.75" customHeight="1" x14ac:dyDescent="0.25">
      <c r="A1803" s="2">
        <v>938</v>
      </c>
      <c r="B1803" s="101" t="str">
        <f>IF('proje ve personel bilgileri'!A951&lt;&gt;0,('proje ve personel bilgileri'!A951)," ")</f>
        <v xml:space="preserve"> </v>
      </c>
      <c r="C1803" s="105"/>
      <c r="D1803" s="296"/>
      <c r="E1803" s="296"/>
      <c r="F1803" s="296"/>
      <c r="G1803" s="296"/>
      <c r="H1803" s="296"/>
      <c r="I1803" s="296"/>
      <c r="J1803" s="296"/>
      <c r="K1803" s="104">
        <f t="shared" si="104"/>
        <v>0</v>
      </c>
    </row>
    <row r="1804" spans="1:11" ht="15.75" customHeight="1" x14ac:dyDescent="0.25">
      <c r="A1804" s="1">
        <v>939</v>
      </c>
      <c r="B1804" s="101" t="str">
        <f>IF('proje ve personel bilgileri'!A952&lt;&gt;0,('proje ve personel bilgileri'!A952)," ")</f>
        <v xml:space="preserve"> </v>
      </c>
      <c r="C1804" s="105"/>
      <c r="D1804" s="296"/>
      <c r="E1804" s="296"/>
      <c r="F1804" s="296"/>
      <c r="G1804" s="296"/>
      <c r="H1804" s="296"/>
      <c r="I1804" s="296"/>
      <c r="J1804" s="296"/>
      <c r="K1804" s="104">
        <f t="shared" si="104"/>
        <v>0</v>
      </c>
    </row>
    <row r="1805" spans="1:11" ht="15.75" customHeight="1" x14ac:dyDescent="0.25">
      <c r="A1805" s="2">
        <v>940</v>
      </c>
      <c r="B1805" s="101" t="str">
        <f>IF('proje ve personel bilgileri'!A953&lt;&gt;0,('proje ve personel bilgileri'!A953)," ")</f>
        <v xml:space="preserve"> </v>
      </c>
      <c r="C1805" s="105"/>
      <c r="D1805" s="296"/>
      <c r="E1805" s="296"/>
      <c r="F1805" s="296"/>
      <c r="G1805" s="296"/>
      <c r="H1805" s="296"/>
      <c r="I1805" s="296"/>
      <c r="J1805" s="296"/>
      <c r="K1805" s="104">
        <f t="shared" si="104"/>
        <v>0</v>
      </c>
    </row>
    <row r="1806" spans="1:11" ht="15.75" customHeight="1" x14ac:dyDescent="0.25">
      <c r="A1806" s="1">
        <v>941</v>
      </c>
      <c r="B1806" s="101" t="str">
        <f>IF('proje ve personel bilgileri'!A954&lt;&gt;0,('proje ve personel bilgileri'!A954)," ")</f>
        <v xml:space="preserve"> </v>
      </c>
      <c r="C1806" s="105"/>
      <c r="D1806" s="296"/>
      <c r="E1806" s="296"/>
      <c r="F1806" s="296"/>
      <c r="G1806" s="296"/>
      <c r="H1806" s="296"/>
      <c r="I1806" s="296"/>
      <c r="J1806" s="296"/>
      <c r="K1806" s="104">
        <f t="shared" si="104"/>
        <v>0</v>
      </c>
    </row>
    <row r="1807" spans="1:11" ht="15.75" customHeight="1" x14ac:dyDescent="0.25">
      <c r="A1807" s="2">
        <v>942</v>
      </c>
      <c r="B1807" s="101" t="str">
        <f>IF('proje ve personel bilgileri'!A955&lt;&gt;0,('proje ve personel bilgileri'!A955)," ")</f>
        <v xml:space="preserve"> </v>
      </c>
      <c r="C1807" s="105"/>
      <c r="D1807" s="296"/>
      <c r="E1807" s="296"/>
      <c r="F1807" s="296"/>
      <c r="G1807" s="296"/>
      <c r="H1807" s="296"/>
      <c r="I1807" s="296"/>
      <c r="J1807" s="296"/>
      <c r="K1807" s="104">
        <f t="shared" si="104"/>
        <v>0</v>
      </c>
    </row>
    <row r="1808" spans="1:11" ht="15.75" customHeight="1" x14ac:dyDescent="0.25">
      <c r="A1808" s="1">
        <v>943</v>
      </c>
      <c r="B1808" s="101" t="str">
        <f>IF('proje ve personel bilgileri'!A956&lt;&gt;0,('proje ve personel bilgileri'!A956)," ")</f>
        <v xml:space="preserve"> </v>
      </c>
      <c r="C1808" s="105"/>
      <c r="D1808" s="296"/>
      <c r="E1808" s="296"/>
      <c r="F1808" s="296"/>
      <c r="G1808" s="296"/>
      <c r="H1808" s="296"/>
      <c r="I1808" s="296"/>
      <c r="J1808" s="296"/>
      <c r="K1808" s="104">
        <f t="shared" si="104"/>
        <v>0</v>
      </c>
    </row>
    <row r="1809" spans="1:11" ht="15.75" customHeight="1" x14ac:dyDescent="0.25">
      <c r="A1809" s="2">
        <v>944</v>
      </c>
      <c r="B1809" s="101" t="str">
        <f>IF('proje ve personel bilgileri'!A957&lt;&gt;0,('proje ve personel bilgileri'!A957)," ")</f>
        <v xml:space="preserve"> </v>
      </c>
      <c r="C1809" s="105"/>
      <c r="D1809" s="296"/>
      <c r="E1809" s="296"/>
      <c r="F1809" s="296"/>
      <c r="G1809" s="296"/>
      <c r="H1809" s="296"/>
      <c r="I1809" s="296"/>
      <c r="J1809" s="296"/>
      <c r="K1809" s="104">
        <f t="shared" si="104"/>
        <v>0</v>
      </c>
    </row>
    <row r="1810" spans="1:11" ht="15.75" customHeight="1" x14ac:dyDescent="0.25">
      <c r="A1810" s="1">
        <v>945</v>
      </c>
      <c r="B1810" s="101" t="str">
        <f>IF('proje ve personel bilgileri'!A958&lt;&gt;0,('proje ve personel bilgileri'!A958)," ")</f>
        <v xml:space="preserve"> </v>
      </c>
      <c r="C1810" s="105"/>
      <c r="D1810" s="296"/>
      <c r="E1810" s="296"/>
      <c r="F1810" s="296"/>
      <c r="G1810" s="296"/>
      <c r="H1810" s="296"/>
      <c r="I1810" s="296"/>
      <c r="J1810" s="296"/>
      <c r="K1810" s="104">
        <f t="shared" si="104"/>
        <v>0</v>
      </c>
    </row>
    <row r="1811" spans="1:11" ht="15.75" customHeight="1" x14ac:dyDescent="0.25">
      <c r="A1811" s="2">
        <v>946</v>
      </c>
      <c r="B1811" s="101" t="str">
        <f>IF('proje ve personel bilgileri'!A959&lt;&gt;0,('proje ve personel bilgileri'!A959)," ")</f>
        <v xml:space="preserve"> </v>
      </c>
      <c r="C1811" s="105"/>
      <c r="D1811" s="296"/>
      <c r="E1811" s="296"/>
      <c r="F1811" s="296"/>
      <c r="G1811" s="296"/>
      <c r="H1811" s="296"/>
      <c r="I1811" s="296"/>
      <c r="J1811" s="296"/>
      <c r="K1811" s="104">
        <f t="shared" si="104"/>
        <v>0</v>
      </c>
    </row>
    <row r="1812" spans="1:11" ht="15.75" customHeight="1" x14ac:dyDescent="0.25">
      <c r="A1812" s="1">
        <v>947</v>
      </c>
      <c r="B1812" s="101" t="str">
        <f>IF('proje ve personel bilgileri'!A960&lt;&gt;0,('proje ve personel bilgileri'!A960)," ")</f>
        <v xml:space="preserve"> </v>
      </c>
      <c r="C1812" s="105"/>
      <c r="D1812" s="296"/>
      <c r="E1812" s="296"/>
      <c r="F1812" s="296"/>
      <c r="G1812" s="296"/>
      <c r="H1812" s="296"/>
      <c r="I1812" s="296"/>
      <c r="J1812" s="296"/>
      <c r="K1812" s="104">
        <f t="shared" si="104"/>
        <v>0</v>
      </c>
    </row>
    <row r="1813" spans="1:11" ht="15.75" customHeight="1" x14ac:dyDescent="0.25">
      <c r="A1813" s="2">
        <v>948</v>
      </c>
      <c r="B1813" s="101" t="str">
        <f>IF('proje ve personel bilgileri'!A961&lt;&gt;0,('proje ve personel bilgileri'!A961)," ")</f>
        <v xml:space="preserve"> </v>
      </c>
      <c r="C1813" s="105"/>
      <c r="D1813" s="296"/>
      <c r="E1813" s="296"/>
      <c r="F1813" s="296"/>
      <c r="G1813" s="296"/>
      <c r="H1813" s="296"/>
      <c r="I1813" s="296"/>
      <c r="J1813" s="296"/>
      <c r="K1813" s="104">
        <f t="shared" si="104"/>
        <v>0</v>
      </c>
    </row>
    <row r="1814" spans="1:11" ht="15.75" customHeight="1" x14ac:dyDescent="0.25">
      <c r="A1814" s="1">
        <v>949</v>
      </c>
      <c r="B1814" s="101" t="str">
        <f>IF('proje ve personel bilgileri'!A962&lt;&gt;0,('proje ve personel bilgileri'!A962)," ")</f>
        <v xml:space="preserve"> </v>
      </c>
      <c r="C1814" s="105"/>
      <c r="D1814" s="296"/>
      <c r="E1814" s="296"/>
      <c r="F1814" s="296"/>
      <c r="G1814" s="296"/>
      <c r="H1814" s="296"/>
      <c r="I1814" s="296"/>
      <c r="J1814" s="296"/>
      <c r="K1814" s="104">
        <f t="shared" si="104"/>
        <v>0</v>
      </c>
    </row>
    <row r="1815" spans="1:11" ht="15.75" customHeight="1" x14ac:dyDescent="0.25">
      <c r="A1815" s="2">
        <v>950</v>
      </c>
      <c r="B1815" s="101" t="str">
        <f>IF('proje ve personel bilgileri'!A963&lt;&gt;0,('proje ve personel bilgileri'!A963)," ")</f>
        <v xml:space="preserve"> </v>
      </c>
      <c r="C1815" s="105"/>
      <c r="D1815" s="296"/>
      <c r="E1815" s="296"/>
      <c r="F1815" s="296"/>
      <c r="G1815" s="296"/>
      <c r="H1815" s="296"/>
      <c r="I1815" s="296"/>
      <c r="J1815" s="296"/>
      <c r="K1815" s="104">
        <f t="shared" si="104"/>
        <v>0</v>
      </c>
    </row>
    <row r="1816" spans="1:11" ht="15.75" customHeight="1" x14ac:dyDescent="0.25">
      <c r="A1816" s="1">
        <v>951</v>
      </c>
      <c r="B1816" s="101" t="str">
        <f>IF('proje ve personel bilgileri'!A964&lt;&gt;0,('proje ve personel bilgileri'!A964)," ")</f>
        <v xml:space="preserve"> </v>
      </c>
      <c r="C1816" s="105"/>
      <c r="D1816" s="296"/>
      <c r="E1816" s="296"/>
      <c r="F1816" s="296"/>
      <c r="G1816" s="296"/>
      <c r="H1816" s="296"/>
      <c r="I1816" s="296"/>
      <c r="J1816" s="296"/>
      <c r="K1816" s="104">
        <f t="shared" si="104"/>
        <v>0</v>
      </c>
    </row>
    <row r="1817" spans="1:11" ht="15.75" customHeight="1" x14ac:dyDescent="0.25">
      <c r="A1817" s="2">
        <v>952</v>
      </c>
      <c r="B1817" s="101" t="str">
        <f>IF('proje ve personel bilgileri'!A965&lt;&gt;0,('proje ve personel bilgileri'!A965)," ")</f>
        <v xml:space="preserve"> </v>
      </c>
      <c r="C1817" s="105"/>
      <c r="D1817" s="296"/>
      <c r="E1817" s="296"/>
      <c r="F1817" s="296"/>
      <c r="G1817" s="296"/>
      <c r="H1817" s="296"/>
      <c r="I1817" s="296"/>
      <c r="J1817" s="296"/>
      <c r="K1817" s="104">
        <f t="shared" si="104"/>
        <v>0</v>
      </c>
    </row>
    <row r="1818" spans="1:11" ht="15.75" customHeight="1" x14ac:dyDescent="0.25">
      <c r="A1818" s="1">
        <v>953</v>
      </c>
      <c r="B1818" s="101" t="str">
        <f>IF('proje ve personel bilgileri'!A966&lt;&gt;0,('proje ve personel bilgileri'!A966)," ")</f>
        <v xml:space="preserve"> </v>
      </c>
      <c r="C1818" s="105"/>
      <c r="D1818" s="296"/>
      <c r="E1818" s="296"/>
      <c r="F1818" s="296"/>
      <c r="G1818" s="296"/>
      <c r="H1818" s="296"/>
      <c r="I1818" s="296"/>
      <c r="J1818" s="296"/>
      <c r="K1818" s="104">
        <f t="shared" si="104"/>
        <v>0</v>
      </c>
    </row>
    <row r="1819" spans="1:11" ht="15" customHeight="1" x14ac:dyDescent="0.25">
      <c r="A1819" s="2">
        <v>954</v>
      </c>
      <c r="B1819" s="101" t="str">
        <f>IF('proje ve personel bilgileri'!A967&lt;&gt;0,('proje ve personel bilgileri'!A967)," ")</f>
        <v xml:space="preserve"> </v>
      </c>
      <c r="C1819" s="105"/>
      <c r="D1819" s="296"/>
      <c r="E1819" s="296"/>
      <c r="F1819" s="296"/>
      <c r="G1819" s="296"/>
      <c r="H1819" s="296"/>
      <c r="I1819" s="296"/>
      <c r="J1819" s="296"/>
      <c r="K1819" s="104">
        <f t="shared" si="104"/>
        <v>0</v>
      </c>
    </row>
    <row r="1820" spans="1:11" ht="15.75" customHeight="1" x14ac:dyDescent="0.25">
      <c r="A1820" s="341" t="s">
        <v>99</v>
      </c>
      <c r="B1820" s="342"/>
      <c r="C1820" s="7" t="str">
        <f t="shared" ref="C1820:J1820" si="105">IF($K$28&lt;&gt;0,SUM(C1802:C1819)," ")</f>
        <v xml:space="preserve"> </v>
      </c>
      <c r="D1820" s="8" t="str">
        <f t="shared" si="105"/>
        <v xml:space="preserve"> </v>
      </c>
      <c r="E1820" s="8" t="str">
        <f t="shared" si="105"/>
        <v xml:space="preserve"> </v>
      </c>
      <c r="F1820" s="8" t="str">
        <f t="shared" si="105"/>
        <v xml:space="preserve"> </v>
      </c>
      <c r="G1820" s="8" t="str">
        <f t="shared" si="105"/>
        <v xml:space="preserve"> </v>
      </c>
      <c r="H1820" s="8" t="str">
        <f t="shared" si="105"/>
        <v xml:space="preserve"> </v>
      </c>
      <c r="I1820" s="8" t="str">
        <f t="shared" si="105"/>
        <v xml:space="preserve"> </v>
      </c>
      <c r="J1820" s="8" t="str">
        <f t="shared" si="105"/>
        <v xml:space="preserve"> </v>
      </c>
      <c r="K1820" s="9">
        <f>SUM(K1802:K1819)+K1786</f>
        <v>0</v>
      </c>
    </row>
    <row r="1821" spans="1:11" ht="15" customHeight="1" x14ac:dyDescent="0.25">
      <c r="A1821" s="300"/>
    </row>
    <row r="1822" spans="1:11" ht="15" customHeight="1" x14ac:dyDescent="0.25">
      <c r="A1822" s="332" t="s">
        <v>100</v>
      </c>
      <c r="B1822" s="332"/>
      <c r="C1822" s="332"/>
      <c r="D1822" s="332"/>
      <c r="E1822" s="332"/>
      <c r="F1822" s="332"/>
      <c r="G1822" s="332"/>
      <c r="H1822" s="332"/>
      <c r="I1822" s="332"/>
      <c r="J1822" s="332"/>
      <c r="K1822" s="332"/>
    </row>
    <row r="1823" spans="1:11" ht="15" customHeight="1" x14ac:dyDescent="0.25">
      <c r="A1823" s="51"/>
    </row>
    <row r="1824" spans="1:11" ht="15" customHeight="1" x14ac:dyDescent="0.25">
      <c r="A1824" s="298" t="s">
        <v>101</v>
      </c>
    </row>
    <row r="1825" spans="1:11" ht="15" customHeight="1" x14ac:dyDescent="0.25">
      <c r="C1825" s="298" t="s">
        <v>102</v>
      </c>
      <c r="E1825" s="298" t="s">
        <v>103</v>
      </c>
    </row>
    <row r="1829" spans="1:11" ht="15.75" customHeight="1" x14ac:dyDescent="0.25">
      <c r="A1829" s="348" t="s">
        <v>85</v>
      </c>
      <c r="B1829" s="348"/>
      <c r="C1829" s="348"/>
      <c r="D1829" s="348"/>
      <c r="E1829" s="348"/>
      <c r="F1829" s="348"/>
      <c r="G1829" s="348"/>
      <c r="H1829" s="348"/>
      <c r="I1829" s="348"/>
      <c r="J1829" s="348"/>
      <c r="K1829" s="348"/>
    </row>
    <row r="1830" spans="1:11" ht="15" customHeight="1" x14ac:dyDescent="0.25">
      <c r="A1830" s="70"/>
      <c r="B1830" s="70"/>
      <c r="C1830" s="70"/>
      <c r="D1830" s="70"/>
      <c r="E1830" s="70"/>
      <c r="F1830" s="78">
        <f>'proje ve personel bilgileri'!$B$5</f>
        <v>0</v>
      </c>
      <c r="G1830" s="72">
        <f>IF('proje ve personel bilgileri'!$B$6=1,"/ Mart ayına aittir.",(IF('proje ve personel bilgileri'!$B$6=2,"/ Eylül ayına aittir.",0)))</f>
        <v>0</v>
      </c>
      <c r="H1830" s="70"/>
      <c r="I1830" s="70"/>
      <c r="J1830" s="70"/>
      <c r="K1830" s="70"/>
    </row>
    <row r="1831" spans="1:11" ht="18.75" customHeight="1" x14ac:dyDescent="0.25">
      <c r="K1831" s="4" t="s">
        <v>86</v>
      </c>
    </row>
    <row r="1832" spans="1:11" ht="15.75" customHeight="1" x14ac:dyDescent="0.25">
      <c r="A1832" s="349" t="s">
        <v>2</v>
      </c>
      <c r="B1832" s="350"/>
      <c r="C1832" s="351">
        <f>'proje ve personel bilgileri'!$B$2</f>
        <v>0</v>
      </c>
      <c r="D1832" s="352"/>
      <c r="E1832" s="352"/>
      <c r="F1832" s="352"/>
      <c r="G1832" s="352"/>
      <c r="H1832" s="352"/>
      <c r="I1832" s="352"/>
      <c r="J1832" s="352"/>
      <c r="K1832" s="353"/>
    </row>
    <row r="1833" spans="1:11" ht="15.75" customHeight="1" x14ac:dyDescent="0.25">
      <c r="A1833" s="354" t="s">
        <v>4</v>
      </c>
      <c r="B1833" s="355"/>
      <c r="C1833" s="356">
        <f>'proje ve personel bilgileri'!$B$3</f>
        <v>0</v>
      </c>
      <c r="D1833" s="357"/>
      <c r="E1833" s="357"/>
      <c r="F1833" s="357"/>
      <c r="G1833" s="357"/>
      <c r="H1833" s="357"/>
      <c r="I1833" s="357"/>
      <c r="J1833" s="357"/>
      <c r="K1833" s="358"/>
    </row>
    <row r="1834" spans="1:11" ht="15" customHeight="1" x14ac:dyDescent="0.25">
      <c r="A1834" s="343" t="s">
        <v>87</v>
      </c>
      <c r="B1834" s="343" t="s">
        <v>15</v>
      </c>
      <c r="C1834" s="343" t="s">
        <v>88</v>
      </c>
      <c r="D1834" s="344" t="s">
        <v>89</v>
      </c>
      <c r="E1834" s="346"/>
      <c r="F1834" s="347"/>
      <c r="G1834" s="343" t="s">
        <v>90</v>
      </c>
      <c r="H1834" s="333" t="s">
        <v>91</v>
      </c>
      <c r="I1834" s="333" t="s">
        <v>92</v>
      </c>
      <c r="J1834" s="333" t="s">
        <v>93</v>
      </c>
      <c r="K1834" s="336" t="s">
        <v>94</v>
      </c>
    </row>
    <row r="1835" spans="1:11" ht="15.75" customHeight="1" x14ac:dyDescent="0.25">
      <c r="A1835" s="338"/>
      <c r="B1835" s="338"/>
      <c r="C1835" s="338"/>
      <c r="D1835" s="345"/>
      <c r="E1835" s="339" t="s">
        <v>95</v>
      </c>
      <c r="F1835" s="340"/>
      <c r="G1835" s="338"/>
      <c r="H1835" s="334"/>
      <c r="I1835" s="334"/>
      <c r="J1835" s="334"/>
      <c r="K1835" s="337"/>
    </row>
    <row r="1836" spans="1:11" ht="60.75" customHeight="1" x14ac:dyDescent="0.25">
      <c r="A1836" s="338"/>
      <c r="B1836" s="338"/>
      <c r="C1836" s="338"/>
      <c r="D1836" s="345"/>
      <c r="E1836" s="5" t="s">
        <v>107</v>
      </c>
      <c r="F1836" s="5" t="s">
        <v>97</v>
      </c>
      <c r="G1836" s="338"/>
      <c r="H1836" s="334"/>
      <c r="I1836" s="335"/>
      <c r="J1836" s="335"/>
      <c r="K1836" s="338"/>
    </row>
    <row r="1837" spans="1:11" ht="15.75" customHeight="1" x14ac:dyDescent="0.25">
      <c r="A1837" s="338"/>
      <c r="B1837" s="338"/>
      <c r="C1837" s="338"/>
      <c r="D1837" s="345"/>
      <c r="E1837" s="6" t="s">
        <v>98</v>
      </c>
      <c r="F1837" s="6" t="s">
        <v>98</v>
      </c>
      <c r="G1837" s="294" t="s">
        <v>98</v>
      </c>
      <c r="H1837" s="294" t="s">
        <v>98</v>
      </c>
      <c r="I1837" s="297" t="s">
        <v>98</v>
      </c>
      <c r="J1837" s="6" t="s">
        <v>98</v>
      </c>
      <c r="K1837" s="338"/>
    </row>
    <row r="1838" spans="1:11" ht="15.75" customHeight="1" x14ac:dyDescent="0.25">
      <c r="A1838" s="1">
        <v>955</v>
      </c>
      <c r="B1838" s="101" t="str">
        <f>IF('proje ve personel bilgileri'!A968&lt;&gt;0,('proje ve personel bilgileri'!A968)," ")</f>
        <v xml:space="preserve"> </v>
      </c>
      <c r="C1838" s="102"/>
      <c r="D1838" s="103"/>
      <c r="E1838" s="103"/>
      <c r="F1838" s="103"/>
      <c r="G1838" s="103"/>
      <c r="H1838" s="103"/>
      <c r="I1838" s="103"/>
      <c r="J1838" s="103"/>
      <c r="K1838" s="104">
        <f t="shared" ref="K1838:K1855" si="106">IF(D1838&lt;&gt;0,SUM(D1838+E1838+F1838+G1838-H1838-I1838-J1838),0)</f>
        <v>0</v>
      </c>
    </row>
    <row r="1839" spans="1:11" ht="15.75" customHeight="1" x14ac:dyDescent="0.25">
      <c r="A1839" s="2">
        <v>956</v>
      </c>
      <c r="B1839" s="101" t="str">
        <f>IF('proje ve personel bilgileri'!A969&lt;&gt;0,('proje ve personel bilgileri'!A969)," ")</f>
        <v xml:space="preserve"> </v>
      </c>
      <c r="C1839" s="105"/>
      <c r="D1839" s="296"/>
      <c r="E1839" s="296"/>
      <c r="F1839" s="296"/>
      <c r="G1839" s="296"/>
      <c r="H1839" s="296"/>
      <c r="I1839" s="296"/>
      <c r="J1839" s="296"/>
      <c r="K1839" s="104">
        <f t="shared" si="106"/>
        <v>0</v>
      </c>
    </row>
    <row r="1840" spans="1:11" ht="15.75" customHeight="1" x14ac:dyDescent="0.25">
      <c r="A1840" s="1">
        <v>957</v>
      </c>
      <c r="B1840" s="101" t="str">
        <f>IF('proje ve personel bilgileri'!A970&lt;&gt;0,('proje ve personel bilgileri'!A970)," ")</f>
        <v xml:space="preserve"> </v>
      </c>
      <c r="C1840" s="105"/>
      <c r="D1840" s="296"/>
      <c r="E1840" s="296"/>
      <c r="F1840" s="296"/>
      <c r="G1840" s="296"/>
      <c r="H1840" s="296"/>
      <c r="I1840" s="296"/>
      <c r="J1840" s="296"/>
      <c r="K1840" s="104">
        <f t="shared" si="106"/>
        <v>0</v>
      </c>
    </row>
    <row r="1841" spans="1:11" ht="15.75" customHeight="1" x14ac:dyDescent="0.25">
      <c r="A1841" s="2">
        <v>958</v>
      </c>
      <c r="B1841" s="101" t="str">
        <f>IF('proje ve personel bilgileri'!A971&lt;&gt;0,('proje ve personel bilgileri'!A971)," ")</f>
        <v xml:space="preserve"> </v>
      </c>
      <c r="C1841" s="105"/>
      <c r="D1841" s="296"/>
      <c r="E1841" s="296"/>
      <c r="F1841" s="296"/>
      <c r="G1841" s="296"/>
      <c r="H1841" s="296"/>
      <c r="I1841" s="296"/>
      <c r="J1841" s="296"/>
      <c r="K1841" s="104">
        <f t="shared" si="106"/>
        <v>0</v>
      </c>
    </row>
    <row r="1842" spans="1:11" ht="15.75" customHeight="1" x14ac:dyDescent="0.25">
      <c r="A1842" s="1">
        <v>959</v>
      </c>
      <c r="B1842" s="101" t="str">
        <f>IF('proje ve personel bilgileri'!A972&lt;&gt;0,('proje ve personel bilgileri'!A972)," ")</f>
        <v xml:space="preserve"> </v>
      </c>
      <c r="C1842" s="105"/>
      <c r="D1842" s="296"/>
      <c r="E1842" s="296"/>
      <c r="F1842" s="296"/>
      <c r="G1842" s="296"/>
      <c r="H1842" s="296"/>
      <c r="I1842" s="296"/>
      <c r="J1842" s="296"/>
      <c r="K1842" s="104">
        <f t="shared" si="106"/>
        <v>0</v>
      </c>
    </row>
    <row r="1843" spans="1:11" ht="15.75" customHeight="1" x14ac:dyDescent="0.25">
      <c r="A1843" s="2">
        <v>960</v>
      </c>
      <c r="B1843" s="101" t="str">
        <f>IF('proje ve personel bilgileri'!A973&lt;&gt;0,('proje ve personel bilgileri'!A973)," ")</f>
        <v xml:space="preserve"> </v>
      </c>
      <c r="C1843" s="105"/>
      <c r="D1843" s="296"/>
      <c r="E1843" s="296"/>
      <c r="F1843" s="296"/>
      <c r="G1843" s="296"/>
      <c r="H1843" s="296"/>
      <c r="I1843" s="296"/>
      <c r="J1843" s="296"/>
      <c r="K1843" s="104">
        <f t="shared" si="106"/>
        <v>0</v>
      </c>
    </row>
    <row r="1844" spans="1:11" ht="15.75" customHeight="1" x14ac:dyDescent="0.25">
      <c r="A1844" s="1">
        <v>961</v>
      </c>
      <c r="B1844" s="101" t="str">
        <f>IF('proje ve personel bilgileri'!A974&lt;&gt;0,('proje ve personel bilgileri'!A974)," ")</f>
        <v xml:space="preserve"> </v>
      </c>
      <c r="C1844" s="105"/>
      <c r="D1844" s="296"/>
      <c r="E1844" s="296"/>
      <c r="F1844" s="296"/>
      <c r="G1844" s="296"/>
      <c r="H1844" s="296"/>
      <c r="I1844" s="296"/>
      <c r="J1844" s="296"/>
      <c r="K1844" s="104">
        <f t="shared" si="106"/>
        <v>0</v>
      </c>
    </row>
    <row r="1845" spans="1:11" ht="15.75" customHeight="1" x14ac:dyDescent="0.25">
      <c r="A1845" s="2">
        <v>962</v>
      </c>
      <c r="B1845" s="101" t="str">
        <f>IF('proje ve personel bilgileri'!A975&lt;&gt;0,('proje ve personel bilgileri'!A975)," ")</f>
        <v xml:space="preserve"> </v>
      </c>
      <c r="C1845" s="105"/>
      <c r="D1845" s="296"/>
      <c r="E1845" s="296"/>
      <c r="F1845" s="296"/>
      <c r="G1845" s="296"/>
      <c r="H1845" s="296"/>
      <c r="I1845" s="296"/>
      <c r="J1845" s="296"/>
      <c r="K1845" s="104">
        <f t="shared" si="106"/>
        <v>0</v>
      </c>
    </row>
    <row r="1846" spans="1:11" ht="15.75" customHeight="1" x14ac:dyDescent="0.25">
      <c r="A1846" s="1">
        <v>963</v>
      </c>
      <c r="B1846" s="101" t="str">
        <f>IF('proje ve personel bilgileri'!A976&lt;&gt;0,('proje ve personel bilgileri'!A976)," ")</f>
        <v xml:space="preserve"> </v>
      </c>
      <c r="C1846" s="105"/>
      <c r="D1846" s="296"/>
      <c r="E1846" s="296"/>
      <c r="F1846" s="296"/>
      <c r="G1846" s="296"/>
      <c r="H1846" s="296"/>
      <c r="I1846" s="296"/>
      <c r="J1846" s="296"/>
      <c r="K1846" s="104">
        <f t="shared" si="106"/>
        <v>0</v>
      </c>
    </row>
    <row r="1847" spans="1:11" ht="15.75" customHeight="1" x14ac:dyDescent="0.25">
      <c r="A1847" s="2">
        <v>964</v>
      </c>
      <c r="B1847" s="101" t="str">
        <f>IF('proje ve personel bilgileri'!A977&lt;&gt;0,('proje ve personel bilgileri'!A977)," ")</f>
        <v xml:space="preserve"> </v>
      </c>
      <c r="C1847" s="105"/>
      <c r="D1847" s="296"/>
      <c r="E1847" s="296"/>
      <c r="F1847" s="296"/>
      <c r="G1847" s="296"/>
      <c r="H1847" s="296"/>
      <c r="I1847" s="296"/>
      <c r="J1847" s="296"/>
      <c r="K1847" s="104">
        <f t="shared" si="106"/>
        <v>0</v>
      </c>
    </row>
    <row r="1848" spans="1:11" ht="15.75" customHeight="1" x14ac:dyDescent="0.25">
      <c r="A1848" s="1">
        <v>965</v>
      </c>
      <c r="B1848" s="101" t="str">
        <f>IF('proje ve personel bilgileri'!A978&lt;&gt;0,('proje ve personel bilgileri'!A978)," ")</f>
        <v xml:space="preserve"> </v>
      </c>
      <c r="C1848" s="105"/>
      <c r="D1848" s="296"/>
      <c r="E1848" s="296"/>
      <c r="F1848" s="296"/>
      <c r="G1848" s="296"/>
      <c r="H1848" s="296"/>
      <c r="I1848" s="296"/>
      <c r="J1848" s="296"/>
      <c r="K1848" s="104">
        <f t="shared" si="106"/>
        <v>0</v>
      </c>
    </row>
    <row r="1849" spans="1:11" ht="15.75" customHeight="1" x14ac:dyDescent="0.25">
      <c r="A1849" s="2">
        <v>966</v>
      </c>
      <c r="B1849" s="101" t="str">
        <f>IF('proje ve personel bilgileri'!A979&lt;&gt;0,('proje ve personel bilgileri'!A979)," ")</f>
        <v xml:space="preserve"> </v>
      </c>
      <c r="C1849" s="105"/>
      <c r="D1849" s="296"/>
      <c r="E1849" s="296"/>
      <c r="F1849" s="296"/>
      <c r="G1849" s="296"/>
      <c r="H1849" s="296"/>
      <c r="I1849" s="296"/>
      <c r="J1849" s="296"/>
      <c r="K1849" s="104">
        <f t="shared" si="106"/>
        <v>0</v>
      </c>
    </row>
    <row r="1850" spans="1:11" ht="15.75" customHeight="1" x14ac:dyDescent="0.25">
      <c r="A1850" s="1">
        <v>967</v>
      </c>
      <c r="B1850" s="101" t="str">
        <f>IF('proje ve personel bilgileri'!A980&lt;&gt;0,('proje ve personel bilgileri'!A980)," ")</f>
        <v xml:space="preserve"> </v>
      </c>
      <c r="C1850" s="105"/>
      <c r="D1850" s="296"/>
      <c r="E1850" s="296"/>
      <c r="F1850" s="296"/>
      <c r="G1850" s="296"/>
      <c r="H1850" s="296"/>
      <c r="I1850" s="296"/>
      <c r="J1850" s="296"/>
      <c r="K1850" s="104">
        <f t="shared" si="106"/>
        <v>0</v>
      </c>
    </row>
    <row r="1851" spans="1:11" ht="15.75" customHeight="1" x14ac:dyDescent="0.25">
      <c r="A1851" s="2">
        <v>968</v>
      </c>
      <c r="B1851" s="101" t="str">
        <f>IF('proje ve personel bilgileri'!A981&lt;&gt;0,('proje ve personel bilgileri'!A981)," ")</f>
        <v xml:space="preserve"> </v>
      </c>
      <c r="C1851" s="105"/>
      <c r="D1851" s="296"/>
      <c r="E1851" s="296"/>
      <c r="F1851" s="296"/>
      <c r="G1851" s="296"/>
      <c r="H1851" s="296"/>
      <c r="I1851" s="296"/>
      <c r="J1851" s="296"/>
      <c r="K1851" s="104">
        <f t="shared" si="106"/>
        <v>0</v>
      </c>
    </row>
    <row r="1852" spans="1:11" ht="15.75" customHeight="1" x14ac:dyDescent="0.25">
      <c r="A1852" s="1">
        <v>969</v>
      </c>
      <c r="B1852" s="101" t="str">
        <f>IF('proje ve personel bilgileri'!A982&lt;&gt;0,('proje ve personel bilgileri'!A982)," ")</f>
        <v xml:space="preserve"> </v>
      </c>
      <c r="C1852" s="105"/>
      <c r="D1852" s="296"/>
      <c r="E1852" s="296"/>
      <c r="F1852" s="296"/>
      <c r="G1852" s="296"/>
      <c r="H1852" s="296"/>
      <c r="I1852" s="296"/>
      <c r="J1852" s="296"/>
      <c r="K1852" s="104">
        <f t="shared" si="106"/>
        <v>0</v>
      </c>
    </row>
    <row r="1853" spans="1:11" ht="15.75" customHeight="1" x14ac:dyDescent="0.25">
      <c r="A1853" s="2">
        <v>970</v>
      </c>
      <c r="B1853" s="101" t="str">
        <f>IF('proje ve personel bilgileri'!A983&lt;&gt;0,('proje ve personel bilgileri'!A983)," ")</f>
        <v xml:space="preserve"> </v>
      </c>
      <c r="C1853" s="105"/>
      <c r="D1853" s="296"/>
      <c r="E1853" s="296"/>
      <c r="F1853" s="296"/>
      <c r="G1853" s="296"/>
      <c r="H1853" s="296"/>
      <c r="I1853" s="296"/>
      <c r="J1853" s="296"/>
      <c r="K1853" s="104">
        <f t="shared" si="106"/>
        <v>0</v>
      </c>
    </row>
    <row r="1854" spans="1:11" ht="15.75" customHeight="1" x14ac:dyDescent="0.25">
      <c r="A1854" s="1">
        <v>971</v>
      </c>
      <c r="B1854" s="101" t="str">
        <f>IF('proje ve personel bilgileri'!A984&lt;&gt;0,('proje ve personel bilgileri'!A984)," ")</f>
        <v xml:space="preserve"> </v>
      </c>
      <c r="C1854" s="105"/>
      <c r="D1854" s="296"/>
      <c r="E1854" s="296"/>
      <c r="F1854" s="296"/>
      <c r="G1854" s="296"/>
      <c r="H1854" s="296"/>
      <c r="I1854" s="296"/>
      <c r="J1854" s="296"/>
      <c r="K1854" s="104">
        <f t="shared" si="106"/>
        <v>0</v>
      </c>
    </row>
    <row r="1855" spans="1:11" ht="15" customHeight="1" x14ac:dyDescent="0.25">
      <c r="A1855" s="2">
        <v>972</v>
      </c>
      <c r="B1855" s="101" t="str">
        <f>IF('proje ve personel bilgileri'!A985&lt;&gt;0,('proje ve personel bilgileri'!A985)," ")</f>
        <v xml:space="preserve"> </v>
      </c>
      <c r="C1855" s="105"/>
      <c r="D1855" s="296"/>
      <c r="E1855" s="296"/>
      <c r="F1855" s="296"/>
      <c r="G1855" s="296"/>
      <c r="H1855" s="296"/>
      <c r="I1855" s="296"/>
      <c r="J1855" s="296"/>
      <c r="K1855" s="104">
        <f t="shared" si="106"/>
        <v>0</v>
      </c>
    </row>
    <row r="1856" spans="1:11" ht="15.75" customHeight="1" x14ac:dyDescent="0.25">
      <c r="A1856" s="341" t="s">
        <v>99</v>
      </c>
      <c r="B1856" s="342"/>
      <c r="C1856" s="7" t="str">
        <f t="shared" ref="C1856:J1856" si="107">IF($K$28&lt;&gt;0,SUM(C1838:C1855)," ")</f>
        <v xml:space="preserve"> </v>
      </c>
      <c r="D1856" s="8" t="str">
        <f t="shared" si="107"/>
        <v xml:space="preserve"> </v>
      </c>
      <c r="E1856" s="8" t="str">
        <f t="shared" si="107"/>
        <v xml:space="preserve"> </v>
      </c>
      <c r="F1856" s="8" t="str">
        <f t="shared" si="107"/>
        <v xml:space="preserve"> </v>
      </c>
      <c r="G1856" s="8" t="str">
        <f t="shared" si="107"/>
        <v xml:space="preserve"> </v>
      </c>
      <c r="H1856" s="8" t="str">
        <f t="shared" si="107"/>
        <v xml:space="preserve"> </v>
      </c>
      <c r="I1856" s="8" t="str">
        <f t="shared" si="107"/>
        <v xml:space="preserve"> </v>
      </c>
      <c r="J1856" s="8" t="str">
        <f t="shared" si="107"/>
        <v xml:space="preserve"> </v>
      </c>
      <c r="K1856" s="9">
        <f>SUM(K1838:K1855)+K1820</f>
        <v>0</v>
      </c>
    </row>
    <row r="1857" spans="1:11" ht="15" customHeight="1" x14ac:dyDescent="0.25">
      <c r="A1857" s="300"/>
    </row>
    <row r="1858" spans="1:11" ht="15" customHeight="1" x14ac:dyDescent="0.25">
      <c r="A1858" s="332" t="s">
        <v>100</v>
      </c>
      <c r="B1858" s="332"/>
      <c r="C1858" s="332"/>
      <c r="D1858" s="332"/>
      <c r="E1858" s="332"/>
      <c r="F1858" s="332"/>
      <c r="G1858" s="332"/>
      <c r="H1858" s="332"/>
      <c r="I1858" s="332"/>
      <c r="J1858" s="332"/>
      <c r="K1858" s="332"/>
    </row>
    <row r="1859" spans="1:11" ht="15" customHeight="1" x14ac:dyDescent="0.25">
      <c r="A1859" s="51"/>
    </row>
    <row r="1860" spans="1:11" ht="15" customHeight="1" x14ac:dyDescent="0.25">
      <c r="A1860" s="298" t="s">
        <v>101</v>
      </c>
    </row>
    <row r="1861" spans="1:11" ht="15" customHeight="1" x14ac:dyDescent="0.25">
      <c r="C1861" s="298" t="s">
        <v>102</v>
      </c>
      <c r="E1861" s="298" t="s">
        <v>103</v>
      </c>
    </row>
    <row r="1864" spans="1:11" ht="15.75" customHeight="1" x14ac:dyDescent="0.25">
      <c r="A1864" s="348" t="s">
        <v>85</v>
      </c>
      <c r="B1864" s="348"/>
      <c r="C1864" s="348"/>
      <c r="D1864" s="348"/>
      <c r="E1864" s="348"/>
      <c r="F1864" s="348"/>
      <c r="G1864" s="348"/>
      <c r="H1864" s="348"/>
      <c r="I1864" s="348"/>
      <c r="J1864" s="348"/>
      <c r="K1864" s="348"/>
    </row>
    <row r="1865" spans="1:11" ht="15" customHeight="1" x14ac:dyDescent="0.25">
      <c r="A1865" s="70"/>
      <c r="B1865" s="70"/>
      <c r="C1865" s="70"/>
      <c r="D1865" s="70"/>
      <c r="E1865" s="70"/>
      <c r="F1865" s="78">
        <f>'proje ve personel bilgileri'!$B$5</f>
        <v>0</v>
      </c>
      <c r="G1865" s="72">
        <f>IF('proje ve personel bilgileri'!$B$6=1,"/ Mart ayına aittir.",(IF('proje ve personel bilgileri'!$B$6=2,"/ Eylül ayına aittir.",0)))</f>
        <v>0</v>
      </c>
      <c r="H1865" s="70"/>
      <c r="I1865" s="70"/>
      <c r="J1865" s="70"/>
      <c r="K1865" s="70"/>
    </row>
    <row r="1866" spans="1:11" ht="18.75" customHeight="1" x14ac:dyDescent="0.25">
      <c r="K1866" s="4" t="s">
        <v>86</v>
      </c>
    </row>
    <row r="1867" spans="1:11" ht="15.75" customHeight="1" x14ac:dyDescent="0.25">
      <c r="A1867" s="349" t="s">
        <v>2</v>
      </c>
      <c r="B1867" s="350"/>
      <c r="C1867" s="351">
        <f>'proje ve personel bilgileri'!$B$2</f>
        <v>0</v>
      </c>
      <c r="D1867" s="352"/>
      <c r="E1867" s="352"/>
      <c r="F1867" s="352"/>
      <c r="G1867" s="352"/>
      <c r="H1867" s="352"/>
      <c r="I1867" s="352"/>
      <c r="J1867" s="352"/>
      <c r="K1867" s="353"/>
    </row>
    <row r="1868" spans="1:11" ht="15.75" customHeight="1" x14ac:dyDescent="0.25">
      <c r="A1868" s="354" t="s">
        <v>4</v>
      </c>
      <c r="B1868" s="355"/>
      <c r="C1868" s="356">
        <f>'proje ve personel bilgileri'!$B$3</f>
        <v>0</v>
      </c>
      <c r="D1868" s="357"/>
      <c r="E1868" s="357"/>
      <c r="F1868" s="357"/>
      <c r="G1868" s="357"/>
      <c r="H1868" s="357"/>
      <c r="I1868" s="357"/>
      <c r="J1868" s="357"/>
      <c r="K1868" s="358"/>
    </row>
    <row r="1869" spans="1:11" ht="15" customHeight="1" x14ac:dyDescent="0.25">
      <c r="A1869" s="343" t="s">
        <v>87</v>
      </c>
      <c r="B1869" s="343" t="s">
        <v>15</v>
      </c>
      <c r="C1869" s="343" t="s">
        <v>88</v>
      </c>
      <c r="D1869" s="344" t="s">
        <v>89</v>
      </c>
      <c r="E1869" s="346"/>
      <c r="F1869" s="347"/>
      <c r="G1869" s="343" t="s">
        <v>90</v>
      </c>
      <c r="H1869" s="333" t="s">
        <v>91</v>
      </c>
      <c r="I1869" s="333" t="s">
        <v>92</v>
      </c>
      <c r="J1869" s="333" t="s">
        <v>93</v>
      </c>
      <c r="K1869" s="336" t="s">
        <v>94</v>
      </c>
    </row>
    <row r="1870" spans="1:11" ht="15.75" customHeight="1" x14ac:dyDescent="0.25">
      <c r="A1870" s="338"/>
      <c r="B1870" s="338"/>
      <c r="C1870" s="338"/>
      <c r="D1870" s="345"/>
      <c r="E1870" s="339" t="s">
        <v>95</v>
      </c>
      <c r="F1870" s="340"/>
      <c r="G1870" s="338"/>
      <c r="H1870" s="334"/>
      <c r="I1870" s="334"/>
      <c r="J1870" s="334"/>
      <c r="K1870" s="337"/>
    </row>
    <row r="1871" spans="1:11" ht="60.75" customHeight="1" x14ac:dyDescent="0.25">
      <c r="A1871" s="338"/>
      <c r="B1871" s="338"/>
      <c r="C1871" s="338"/>
      <c r="D1871" s="345"/>
      <c r="E1871" s="5" t="s">
        <v>107</v>
      </c>
      <c r="F1871" s="5" t="s">
        <v>97</v>
      </c>
      <c r="G1871" s="338"/>
      <c r="H1871" s="334"/>
      <c r="I1871" s="335"/>
      <c r="J1871" s="335"/>
      <c r="K1871" s="338"/>
    </row>
    <row r="1872" spans="1:11" ht="15.75" customHeight="1" x14ac:dyDescent="0.25">
      <c r="A1872" s="338"/>
      <c r="B1872" s="338"/>
      <c r="C1872" s="338"/>
      <c r="D1872" s="345"/>
      <c r="E1872" s="6" t="s">
        <v>98</v>
      </c>
      <c r="F1872" s="6" t="s">
        <v>98</v>
      </c>
      <c r="G1872" s="294" t="s">
        <v>98</v>
      </c>
      <c r="H1872" s="294" t="s">
        <v>98</v>
      </c>
      <c r="I1872" s="297" t="s">
        <v>98</v>
      </c>
      <c r="J1872" s="6" t="s">
        <v>98</v>
      </c>
      <c r="K1872" s="338"/>
    </row>
    <row r="1873" spans="1:11" ht="15.75" customHeight="1" x14ac:dyDescent="0.25">
      <c r="A1873" s="1">
        <v>973</v>
      </c>
      <c r="B1873" s="101" t="str">
        <f>IF('proje ve personel bilgileri'!A986&lt;&gt;0,('proje ve personel bilgileri'!A986)," ")</f>
        <v xml:space="preserve"> </v>
      </c>
      <c r="C1873" s="102"/>
      <c r="D1873" s="103"/>
      <c r="E1873" s="103"/>
      <c r="F1873" s="103"/>
      <c r="G1873" s="103"/>
      <c r="H1873" s="103"/>
      <c r="I1873" s="103"/>
      <c r="J1873" s="103"/>
      <c r="K1873" s="104">
        <f t="shared" ref="K1873:K1890" si="108">IF(D1873&lt;&gt;0,SUM(D1873+E1873+F1873+G1873-H1873-I1873-J1873),0)</f>
        <v>0</v>
      </c>
    </row>
    <row r="1874" spans="1:11" ht="15.75" customHeight="1" x14ac:dyDescent="0.25">
      <c r="A1874" s="2">
        <v>974</v>
      </c>
      <c r="B1874" s="101" t="str">
        <f>IF('proje ve personel bilgileri'!A987&lt;&gt;0,('proje ve personel bilgileri'!A987)," ")</f>
        <v xml:space="preserve"> </v>
      </c>
      <c r="C1874" s="105"/>
      <c r="D1874" s="296"/>
      <c r="E1874" s="296"/>
      <c r="F1874" s="296"/>
      <c r="G1874" s="296"/>
      <c r="H1874" s="296"/>
      <c r="I1874" s="296"/>
      <c r="J1874" s="296"/>
      <c r="K1874" s="104">
        <f t="shared" si="108"/>
        <v>0</v>
      </c>
    </row>
    <row r="1875" spans="1:11" ht="15.75" customHeight="1" x14ac:dyDescent="0.25">
      <c r="A1875" s="1">
        <v>975</v>
      </c>
      <c r="B1875" s="101" t="str">
        <f>IF('proje ve personel bilgileri'!A988&lt;&gt;0,('proje ve personel bilgileri'!A988)," ")</f>
        <v xml:space="preserve"> </v>
      </c>
      <c r="C1875" s="105"/>
      <c r="D1875" s="296"/>
      <c r="E1875" s="296"/>
      <c r="F1875" s="296"/>
      <c r="G1875" s="296"/>
      <c r="H1875" s="296"/>
      <c r="I1875" s="296"/>
      <c r="J1875" s="296"/>
      <c r="K1875" s="104">
        <f t="shared" si="108"/>
        <v>0</v>
      </c>
    </row>
    <row r="1876" spans="1:11" ht="15.75" customHeight="1" x14ac:dyDescent="0.25">
      <c r="A1876" s="2">
        <v>976</v>
      </c>
      <c r="B1876" s="101" t="str">
        <f>IF('proje ve personel bilgileri'!A989&lt;&gt;0,('proje ve personel bilgileri'!A989)," ")</f>
        <v xml:space="preserve"> </v>
      </c>
      <c r="C1876" s="105"/>
      <c r="D1876" s="296"/>
      <c r="E1876" s="296"/>
      <c r="F1876" s="296"/>
      <c r="G1876" s="296"/>
      <c r="H1876" s="296"/>
      <c r="I1876" s="296"/>
      <c r="J1876" s="296"/>
      <c r="K1876" s="104">
        <f t="shared" si="108"/>
        <v>0</v>
      </c>
    </row>
    <row r="1877" spans="1:11" ht="15.75" customHeight="1" x14ac:dyDescent="0.25">
      <c r="A1877" s="1">
        <v>977</v>
      </c>
      <c r="B1877" s="101" t="str">
        <f>IF('proje ve personel bilgileri'!A990&lt;&gt;0,('proje ve personel bilgileri'!A990)," ")</f>
        <v xml:space="preserve"> </v>
      </c>
      <c r="C1877" s="105"/>
      <c r="D1877" s="296"/>
      <c r="E1877" s="296"/>
      <c r="F1877" s="296"/>
      <c r="G1877" s="296"/>
      <c r="H1877" s="296"/>
      <c r="I1877" s="296"/>
      <c r="J1877" s="296"/>
      <c r="K1877" s="104">
        <f t="shared" si="108"/>
        <v>0</v>
      </c>
    </row>
    <row r="1878" spans="1:11" ht="15.75" customHeight="1" x14ac:dyDescent="0.25">
      <c r="A1878" s="2">
        <v>978</v>
      </c>
      <c r="B1878" s="101" t="str">
        <f>IF('proje ve personel bilgileri'!A991&lt;&gt;0,('proje ve personel bilgileri'!A991)," ")</f>
        <v xml:space="preserve"> </v>
      </c>
      <c r="C1878" s="105"/>
      <c r="D1878" s="296"/>
      <c r="E1878" s="296"/>
      <c r="F1878" s="296"/>
      <c r="G1878" s="296"/>
      <c r="H1878" s="296"/>
      <c r="I1878" s="296"/>
      <c r="J1878" s="296"/>
      <c r="K1878" s="104">
        <f t="shared" si="108"/>
        <v>0</v>
      </c>
    </row>
    <row r="1879" spans="1:11" ht="15.75" customHeight="1" x14ac:dyDescent="0.25">
      <c r="A1879" s="1">
        <v>979</v>
      </c>
      <c r="B1879" s="101" t="str">
        <f>IF('proje ve personel bilgileri'!A992&lt;&gt;0,('proje ve personel bilgileri'!A992)," ")</f>
        <v xml:space="preserve"> </v>
      </c>
      <c r="C1879" s="105"/>
      <c r="D1879" s="296"/>
      <c r="E1879" s="296"/>
      <c r="F1879" s="296"/>
      <c r="G1879" s="296"/>
      <c r="H1879" s="296"/>
      <c r="I1879" s="296"/>
      <c r="J1879" s="296"/>
      <c r="K1879" s="104">
        <f t="shared" si="108"/>
        <v>0</v>
      </c>
    </row>
    <row r="1880" spans="1:11" ht="15.75" customHeight="1" x14ac:dyDescent="0.25">
      <c r="A1880" s="2">
        <v>980</v>
      </c>
      <c r="B1880" s="101" t="str">
        <f>IF('proje ve personel bilgileri'!A993&lt;&gt;0,('proje ve personel bilgileri'!A993)," ")</f>
        <v xml:space="preserve"> </v>
      </c>
      <c r="C1880" s="105"/>
      <c r="D1880" s="296"/>
      <c r="E1880" s="296"/>
      <c r="F1880" s="296"/>
      <c r="G1880" s="296"/>
      <c r="H1880" s="296"/>
      <c r="I1880" s="296"/>
      <c r="J1880" s="296"/>
      <c r="K1880" s="104">
        <f t="shared" si="108"/>
        <v>0</v>
      </c>
    </row>
    <row r="1881" spans="1:11" ht="15.75" customHeight="1" x14ac:dyDescent="0.25">
      <c r="A1881" s="1">
        <v>981</v>
      </c>
      <c r="B1881" s="101" t="str">
        <f>IF('proje ve personel bilgileri'!A994&lt;&gt;0,('proje ve personel bilgileri'!A994)," ")</f>
        <v xml:space="preserve"> </v>
      </c>
      <c r="C1881" s="105"/>
      <c r="D1881" s="296"/>
      <c r="E1881" s="296"/>
      <c r="F1881" s="296"/>
      <c r="G1881" s="296"/>
      <c r="H1881" s="296"/>
      <c r="I1881" s="296"/>
      <c r="J1881" s="296"/>
      <c r="K1881" s="104">
        <f t="shared" si="108"/>
        <v>0</v>
      </c>
    </row>
    <row r="1882" spans="1:11" ht="15.75" customHeight="1" x14ac:dyDescent="0.25">
      <c r="A1882" s="2">
        <v>982</v>
      </c>
      <c r="B1882" s="101" t="str">
        <f>IF('proje ve personel bilgileri'!A995&lt;&gt;0,('proje ve personel bilgileri'!A995)," ")</f>
        <v xml:space="preserve"> </v>
      </c>
      <c r="C1882" s="105"/>
      <c r="D1882" s="296"/>
      <c r="E1882" s="296"/>
      <c r="F1882" s="296"/>
      <c r="G1882" s="296"/>
      <c r="H1882" s="296"/>
      <c r="I1882" s="296"/>
      <c r="J1882" s="296"/>
      <c r="K1882" s="104">
        <f t="shared" si="108"/>
        <v>0</v>
      </c>
    </row>
    <row r="1883" spans="1:11" ht="15.75" customHeight="1" x14ac:dyDescent="0.25">
      <c r="A1883" s="1">
        <v>983</v>
      </c>
      <c r="B1883" s="101" t="str">
        <f>IF('proje ve personel bilgileri'!A996&lt;&gt;0,('proje ve personel bilgileri'!A996)," ")</f>
        <v xml:space="preserve"> </v>
      </c>
      <c r="C1883" s="105"/>
      <c r="D1883" s="296"/>
      <c r="E1883" s="296"/>
      <c r="F1883" s="296"/>
      <c r="G1883" s="296"/>
      <c r="H1883" s="296"/>
      <c r="I1883" s="296"/>
      <c r="J1883" s="296"/>
      <c r="K1883" s="104">
        <f t="shared" si="108"/>
        <v>0</v>
      </c>
    </row>
    <row r="1884" spans="1:11" ht="15.75" customHeight="1" x14ac:dyDescent="0.25">
      <c r="A1884" s="2">
        <v>984</v>
      </c>
      <c r="B1884" s="101" t="str">
        <f>IF('proje ve personel bilgileri'!A997&lt;&gt;0,('proje ve personel bilgileri'!A997)," ")</f>
        <v xml:space="preserve"> </v>
      </c>
      <c r="C1884" s="105"/>
      <c r="D1884" s="296"/>
      <c r="E1884" s="296"/>
      <c r="F1884" s="296"/>
      <c r="G1884" s="296"/>
      <c r="H1884" s="296"/>
      <c r="I1884" s="296"/>
      <c r="J1884" s="296"/>
      <c r="K1884" s="104">
        <f t="shared" si="108"/>
        <v>0</v>
      </c>
    </row>
    <row r="1885" spans="1:11" ht="15.75" customHeight="1" x14ac:dyDescent="0.25">
      <c r="A1885" s="1">
        <v>985</v>
      </c>
      <c r="B1885" s="101" t="str">
        <f>IF('proje ve personel bilgileri'!A998&lt;&gt;0,('proje ve personel bilgileri'!A998)," ")</f>
        <v xml:space="preserve"> </v>
      </c>
      <c r="C1885" s="105"/>
      <c r="D1885" s="296"/>
      <c r="E1885" s="296"/>
      <c r="F1885" s="296"/>
      <c r="G1885" s="296"/>
      <c r="H1885" s="296"/>
      <c r="I1885" s="296"/>
      <c r="J1885" s="296"/>
      <c r="K1885" s="104">
        <f t="shared" si="108"/>
        <v>0</v>
      </c>
    </row>
    <row r="1886" spans="1:11" ht="15.75" customHeight="1" x14ac:dyDescent="0.25">
      <c r="A1886" s="2">
        <v>986</v>
      </c>
      <c r="B1886" s="101" t="str">
        <f>IF('proje ve personel bilgileri'!A999&lt;&gt;0,('proje ve personel bilgileri'!A999)," ")</f>
        <v xml:space="preserve"> </v>
      </c>
      <c r="C1886" s="105"/>
      <c r="D1886" s="296"/>
      <c r="E1886" s="296"/>
      <c r="F1886" s="296"/>
      <c r="G1886" s="296"/>
      <c r="H1886" s="296"/>
      <c r="I1886" s="296"/>
      <c r="J1886" s="296"/>
      <c r="K1886" s="104">
        <f t="shared" si="108"/>
        <v>0</v>
      </c>
    </row>
    <row r="1887" spans="1:11" ht="15.75" customHeight="1" x14ac:dyDescent="0.25">
      <c r="A1887" s="1">
        <v>987</v>
      </c>
      <c r="B1887" s="101" t="str">
        <f>IF('proje ve personel bilgileri'!A1000&lt;&gt;0,('proje ve personel bilgileri'!A1000)," ")</f>
        <v xml:space="preserve"> </v>
      </c>
      <c r="C1887" s="105"/>
      <c r="D1887" s="296"/>
      <c r="E1887" s="296"/>
      <c r="F1887" s="296"/>
      <c r="G1887" s="296"/>
      <c r="H1887" s="296"/>
      <c r="I1887" s="296"/>
      <c r="J1887" s="296"/>
      <c r="K1887" s="104">
        <f t="shared" si="108"/>
        <v>0</v>
      </c>
    </row>
    <row r="1888" spans="1:11" ht="15.75" customHeight="1" x14ac:dyDescent="0.25">
      <c r="A1888" s="2">
        <v>988</v>
      </c>
      <c r="B1888" s="101" t="str">
        <f>IF('proje ve personel bilgileri'!A1001&lt;&gt;0,('proje ve personel bilgileri'!A1001)," ")</f>
        <v xml:space="preserve"> </v>
      </c>
      <c r="C1888" s="105"/>
      <c r="D1888" s="296"/>
      <c r="E1888" s="296"/>
      <c r="F1888" s="296"/>
      <c r="G1888" s="296"/>
      <c r="H1888" s="296"/>
      <c r="I1888" s="296"/>
      <c r="J1888" s="296"/>
      <c r="K1888" s="104">
        <f t="shared" si="108"/>
        <v>0</v>
      </c>
    </row>
    <row r="1889" spans="1:11" ht="15.75" customHeight="1" x14ac:dyDescent="0.25">
      <c r="A1889" s="1">
        <v>989</v>
      </c>
      <c r="B1889" s="101" t="str">
        <f>IF('proje ve personel bilgileri'!A1002&lt;&gt;0,('proje ve personel bilgileri'!A1002)," ")</f>
        <v xml:space="preserve"> </v>
      </c>
      <c r="C1889" s="105"/>
      <c r="D1889" s="296"/>
      <c r="E1889" s="296"/>
      <c r="F1889" s="296"/>
      <c r="G1889" s="296"/>
      <c r="H1889" s="296"/>
      <c r="I1889" s="296"/>
      <c r="J1889" s="296"/>
      <c r="K1889" s="104">
        <f t="shared" si="108"/>
        <v>0</v>
      </c>
    </row>
    <row r="1890" spans="1:11" ht="15" customHeight="1" x14ac:dyDescent="0.25">
      <c r="A1890" s="2">
        <v>990</v>
      </c>
      <c r="B1890" s="101" t="str">
        <f>IF('proje ve personel bilgileri'!A1003&lt;&gt;0,('proje ve personel bilgileri'!A1003)," ")</f>
        <v xml:space="preserve"> </v>
      </c>
      <c r="C1890" s="105"/>
      <c r="D1890" s="296"/>
      <c r="E1890" s="296"/>
      <c r="F1890" s="296"/>
      <c r="G1890" s="296"/>
      <c r="H1890" s="296"/>
      <c r="I1890" s="296"/>
      <c r="J1890" s="296"/>
      <c r="K1890" s="104">
        <f t="shared" si="108"/>
        <v>0</v>
      </c>
    </row>
    <row r="1891" spans="1:11" ht="15.75" customHeight="1" x14ac:dyDescent="0.25">
      <c r="A1891" s="341" t="s">
        <v>99</v>
      </c>
      <c r="B1891" s="342"/>
      <c r="C1891" s="7" t="str">
        <f t="shared" ref="C1891:J1891" si="109">IF($K$28&lt;&gt;0,SUM(C1873:C1890)," ")</f>
        <v xml:space="preserve"> </v>
      </c>
      <c r="D1891" s="8" t="str">
        <f t="shared" si="109"/>
        <v xml:space="preserve"> </v>
      </c>
      <c r="E1891" s="8" t="str">
        <f t="shared" si="109"/>
        <v xml:space="preserve"> </v>
      </c>
      <c r="F1891" s="8" t="str">
        <f t="shared" si="109"/>
        <v xml:space="preserve"> </v>
      </c>
      <c r="G1891" s="8" t="str">
        <f t="shared" si="109"/>
        <v xml:space="preserve"> </v>
      </c>
      <c r="H1891" s="8" t="str">
        <f t="shared" si="109"/>
        <v xml:space="preserve"> </v>
      </c>
      <c r="I1891" s="8" t="str">
        <f t="shared" si="109"/>
        <v xml:space="preserve"> </v>
      </c>
      <c r="J1891" s="8" t="str">
        <f t="shared" si="109"/>
        <v xml:space="preserve"> </v>
      </c>
      <c r="K1891" s="9">
        <f>SUM(K1873:K1890)+K1856</f>
        <v>0</v>
      </c>
    </row>
    <row r="1892" spans="1:11" ht="15" customHeight="1" x14ac:dyDescent="0.25">
      <c r="A1892" s="300"/>
    </row>
    <row r="1893" spans="1:11" ht="15" customHeight="1" x14ac:dyDescent="0.25">
      <c r="A1893" s="332" t="s">
        <v>100</v>
      </c>
      <c r="B1893" s="332"/>
      <c r="C1893" s="332"/>
      <c r="D1893" s="332"/>
      <c r="E1893" s="332"/>
      <c r="F1893" s="332"/>
      <c r="G1893" s="332"/>
      <c r="H1893" s="332"/>
      <c r="I1893" s="332"/>
      <c r="J1893" s="332"/>
      <c r="K1893" s="332"/>
    </row>
    <row r="1894" spans="1:11" ht="15" customHeight="1" x14ac:dyDescent="0.25">
      <c r="A1894" s="51"/>
    </row>
    <row r="1895" spans="1:11" ht="15" customHeight="1" x14ac:dyDescent="0.25">
      <c r="A1895" s="298" t="s">
        <v>101</v>
      </c>
    </row>
    <row r="1896" spans="1:11" ht="15" customHeight="1" x14ac:dyDescent="0.25">
      <c r="C1896" s="298" t="s">
        <v>102</v>
      </c>
      <c r="E1896" s="298" t="s">
        <v>103</v>
      </c>
    </row>
    <row r="1899" spans="1:11" ht="15.75" customHeight="1" x14ac:dyDescent="0.25">
      <c r="A1899" s="348" t="s">
        <v>85</v>
      </c>
      <c r="B1899" s="348"/>
      <c r="C1899" s="348"/>
      <c r="D1899" s="348"/>
      <c r="E1899" s="348"/>
      <c r="F1899" s="348"/>
      <c r="G1899" s="348"/>
      <c r="H1899" s="348"/>
      <c r="I1899" s="348"/>
      <c r="J1899" s="348"/>
      <c r="K1899" s="348"/>
    </row>
    <row r="1900" spans="1:11" ht="15" customHeight="1" x14ac:dyDescent="0.25">
      <c r="A1900" s="70"/>
      <c r="B1900" s="70"/>
      <c r="C1900" s="70"/>
      <c r="D1900" s="70"/>
      <c r="E1900" s="70"/>
      <c r="F1900" s="78">
        <f>'proje ve personel bilgileri'!$B$5</f>
        <v>0</v>
      </c>
      <c r="G1900" s="72">
        <f>IF('proje ve personel bilgileri'!$B$6=1,"/ Mart ayına aittir.",(IF('proje ve personel bilgileri'!$B$6=2,"/ Eylül ayına aittir.",0)))</f>
        <v>0</v>
      </c>
      <c r="H1900" s="70"/>
      <c r="I1900" s="70"/>
      <c r="J1900" s="70"/>
      <c r="K1900" s="70"/>
    </row>
    <row r="1901" spans="1:11" ht="18.75" customHeight="1" x14ac:dyDescent="0.25">
      <c r="K1901" s="4" t="s">
        <v>86</v>
      </c>
    </row>
    <row r="1902" spans="1:11" ht="15.75" customHeight="1" x14ac:dyDescent="0.25">
      <c r="A1902" s="349" t="s">
        <v>2</v>
      </c>
      <c r="B1902" s="350"/>
      <c r="C1902" s="351">
        <f>'proje ve personel bilgileri'!$B$2</f>
        <v>0</v>
      </c>
      <c r="D1902" s="352"/>
      <c r="E1902" s="352"/>
      <c r="F1902" s="352"/>
      <c r="G1902" s="352"/>
      <c r="H1902" s="352"/>
      <c r="I1902" s="352"/>
      <c r="J1902" s="352"/>
      <c r="K1902" s="353"/>
    </row>
    <row r="1903" spans="1:11" ht="15.75" customHeight="1" x14ac:dyDescent="0.25">
      <c r="A1903" s="354" t="s">
        <v>4</v>
      </c>
      <c r="B1903" s="355"/>
      <c r="C1903" s="356">
        <f>'proje ve personel bilgileri'!$B$3</f>
        <v>0</v>
      </c>
      <c r="D1903" s="357"/>
      <c r="E1903" s="357"/>
      <c r="F1903" s="357"/>
      <c r="G1903" s="357"/>
      <c r="H1903" s="357"/>
      <c r="I1903" s="357"/>
      <c r="J1903" s="357"/>
      <c r="K1903" s="358"/>
    </row>
    <row r="1904" spans="1:11" ht="15" customHeight="1" x14ac:dyDescent="0.25">
      <c r="A1904" s="343" t="s">
        <v>87</v>
      </c>
      <c r="B1904" s="343" t="s">
        <v>15</v>
      </c>
      <c r="C1904" s="343" t="s">
        <v>88</v>
      </c>
      <c r="D1904" s="344" t="s">
        <v>89</v>
      </c>
      <c r="E1904" s="346"/>
      <c r="F1904" s="347"/>
      <c r="G1904" s="343" t="s">
        <v>90</v>
      </c>
      <c r="H1904" s="333" t="s">
        <v>91</v>
      </c>
      <c r="I1904" s="333" t="s">
        <v>92</v>
      </c>
      <c r="J1904" s="333" t="s">
        <v>93</v>
      </c>
      <c r="K1904" s="336" t="s">
        <v>94</v>
      </c>
    </row>
    <row r="1905" spans="1:11" ht="15.75" customHeight="1" x14ac:dyDescent="0.25">
      <c r="A1905" s="338"/>
      <c r="B1905" s="338"/>
      <c r="C1905" s="338"/>
      <c r="D1905" s="345"/>
      <c r="E1905" s="339" t="s">
        <v>95</v>
      </c>
      <c r="F1905" s="340"/>
      <c r="G1905" s="338"/>
      <c r="H1905" s="334"/>
      <c r="I1905" s="334"/>
      <c r="J1905" s="334"/>
      <c r="K1905" s="337"/>
    </row>
    <row r="1906" spans="1:11" ht="60.75" customHeight="1" x14ac:dyDescent="0.25">
      <c r="A1906" s="338"/>
      <c r="B1906" s="338"/>
      <c r="C1906" s="338"/>
      <c r="D1906" s="345"/>
      <c r="E1906" s="5" t="s">
        <v>107</v>
      </c>
      <c r="F1906" s="5" t="s">
        <v>97</v>
      </c>
      <c r="G1906" s="338"/>
      <c r="H1906" s="334"/>
      <c r="I1906" s="335"/>
      <c r="J1906" s="335"/>
      <c r="K1906" s="338"/>
    </row>
    <row r="1907" spans="1:11" ht="15.75" customHeight="1" x14ac:dyDescent="0.25">
      <c r="A1907" s="338"/>
      <c r="B1907" s="338"/>
      <c r="C1907" s="338"/>
      <c r="D1907" s="345"/>
      <c r="E1907" s="6" t="s">
        <v>98</v>
      </c>
      <c r="F1907" s="6" t="s">
        <v>98</v>
      </c>
      <c r="G1907" s="294" t="s">
        <v>98</v>
      </c>
      <c r="H1907" s="294" t="s">
        <v>98</v>
      </c>
      <c r="I1907" s="297" t="s">
        <v>98</v>
      </c>
      <c r="J1907" s="6" t="s">
        <v>98</v>
      </c>
      <c r="K1907" s="338"/>
    </row>
    <row r="1908" spans="1:11" ht="15.75" customHeight="1" x14ac:dyDescent="0.25">
      <c r="A1908" s="1">
        <v>991</v>
      </c>
      <c r="B1908" s="101" t="str">
        <f>IF('proje ve personel bilgileri'!A1004&lt;&gt;0,('proje ve personel bilgileri'!A1004)," ")</f>
        <v xml:space="preserve"> </v>
      </c>
      <c r="C1908" s="102"/>
      <c r="D1908" s="103"/>
      <c r="E1908" s="103"/>
      <c r="F1908" s="103"/>
      <c r="G1908" s="103"/>
      <c r="H1908" s="103"/>
      <c r="I1908" s="103"/>
      <c r="J1908" s="103"/>
      <c r="K1908" s="104">
        <f t="shared" ref="K1908:K1925" si="110">IF(D1908&lt;&gt;0,SUM(D1908+E1908+F1908+G1908-H1908-I1908-J1908),0)</f>
        <v>0</v>
      </c>
    </row>
    <row r="1909" spans="1:11" ht="15.75" customHeight="1" x14ac:dyDescent="0.25">
      <c r="A1909" s="2">
        <v>992</v>
      </c>
      <c r="B1909" s="101" t="str">
        <f>IF('proje ve personel bilgileri'!A1005&lt;&gt;0,('proje ve personel bilgileri'!A1005)," ")</f>
        <v xml:space="preserve"> </v>
      </c>
      <c r="C1909" s="105"/>
      <c r="D1909" s="296"/>
      <c r="E1909" s="296"/>
      <c r="F1909" s="296"/>
      <c r="G1909" s="296"/>
      <c r="H1909" s="296"/>
      <c r="I1909" s="296"/>
      <c r="J1909" s="296"/>
      <c r="K1909" s="104">
        <f t="shared" si="110"/>
        <v>0</v>
      </c>
    </row>
    <row r="1910" spans="1:11" ht="15.75" customHeight="1" x14ac:dyDescent="0.25">
      <c r="A1910" s="1">
        <v>993</v>
      </c>
      <c r="B1910" s="101" t="str">
        <f>IF('proje ve personel bilgileri'!A1006&lt;&gt;0,('proje ve personel bilgileri'!A1006)," ")</f>
        <v xml:space="preserve"> </v>
      </c>
      <c r="C1910" s="105"/>
      <c r="D1910" s="296"/>
      <c r="E1910" s="296"/>
      <c r="F1910" s="296"/>
      <c r="G1910" s="296"/>
      <c r="H1910" s="296"/>
      <c r="I1910" s="296"/>
      <c r="J1910" s="296"/>
      <c r="K1910" s="104">
        <f t="shared" si="110"/>
        <v>0</v>
      </c>
    </row>
    <row r="1911" spans="1:11" ht="15.75" customHeight="1" x14ac:dyDescent="0.25">
      <c r="A1911" s="2">
        <v>994</v>
      </c>
      <c r="B1911" s="101" t="str">
        <f>IF('proje ve personel bilgileri'!A1007&lt;&gt;0,('proje ve personel bilgileri'!A1007)," ")</f>
        <v xml:space="preserve"> </v>
      </c>
      <c r="C1911" s="105"/>
      <c r="D1911" s="296"/>
      <c r="E1911" s="296"/>
      <c r="F1911" s="296"/>
      <c r="G1911" s="296"/>
      <c r="H1911" s="296"/>
      <c r="I1911" s="296"/>
      <c r="J1911" s="296"/>
      <c r="K1911" s="104">
        <f t="shared" si="110"/>
        <v>0</v>
      </c>
    </row>
    <row r="1912" spans="1:11" ht="15.75" customHeight="1" x14ac:dyDescent="0.25">
      <c r="A1912" s="1">
        <v>995</v>
      </c>
      <c r="B1912" s="101" t="str">
        <f>IF('proje ve personel bilgileri'!A1008&lt;&gt;0,('proje ve personel bilgileri'!A1008)," ")</f>
        <v xml:space="preserve"> </v>
      </c>
      <c r="C1912" s="105"/>
      <c r="D1912" s="296"/>
      <c r="E1912" s="296"/>
      <c r="F1912" s="296"/>
      <c r="G1912" s="296"/>
      <c r="H1912" s="296"/>
      <c r="I1912" s="296"/>
      <c r="J1912" s="296"/>
      <c r="K1912" s="104">
        <f t="shared" si="110"/>
        <v>0</v>
      </c>
    </row>
    <row r="1913" spans="1:11" ht="15.75" customHeight="1" x14ac:dyDescent="0.25">
      <c r="A1913" s="2">
        <v>996</v>
      </c>
      <c r="B1913" s="101" t="str">
        <f>IF('proje ve personel bilgileri'!A1009&lt;&gt;0,('proje ve personel bilgileri'!A1009)," ")</f>
        <v xml:space="preserve"> </v>
      </c>
      <c r="C1913" s="105"/>
      <c r="D1913" s="296"/>
      <c r="E1913" s="296"/>
      <c r="F1913" s="296"/>
      <c r="G1913" s="296"/>
      <c r="H1913" s="296"/>
      <c r="I1913" s="296"/>
      <c r="J1913" s="296"/>
      <c r="K1913" s="104">
        <f t="shared" si="110"/>
        <v>0</v>
      </c>
    </row>
    <row r="1914" spans="1:11" ht="15.75" customHeight="1" x14ac:dyDescent="0.25">
      <c r="A1914" s="1">
        <v>997</v>
      </c>
      <c r="B1914" s="101" t="str">
        <f>IF('proje ve personel bilgileri'!A1010&lt;&gt;0,('proje ve personel bilgileri'!A1010)," ")</f>
        <v xml:space="preserve"> </v>
      </c>
      <c r="C1914" s="105"/>
      <c r="D1914" s="296"/>
      <c r="E1914" s="296"/>
      <c r="F1914" s="296"/>
      <c r="G1914" s="296"/>
      <c r="H1914" s="296"/>
      <c r="I1914" s="296"/>
      <c r="J1914" s="296"/>
      <c r="K1914" s="104">
        <f t="shared" si="110"/>
        <v>0</v>
      </c>
    </row>
    <row r="1915" spans="1:11" ht="15.75" customHeight="1" x14ac:dyDescent="0.25">
      <c r="A1915" s="2">
        <v>998</v>
      </c>
      <c r="B1915" s="101" t="str">
        <f>IF('proje ve personel bilgileri'!A1011&lt;&gt;0,('proje ve personel bilgileri'!A1011)," ")</f>
        <v xml:space="preserve"> </v>
      </c>
      <c r="C1915" s="105"/>
      <c r="D1915" s="296"/>
      <c r="E1915" s="296"/>
      <c r="F1915" s="296"/>
      <c r="G1915" s="296"/>
      <c r="H1915" s="296"/>
      <c r="I1915" s="296"/>
      <c r="J1915" s="296"/>
      <c r="K1915" s="104">
        <f t="shared" si="110"/>
        <v>0</v>
      </c>
    </row>
    <row r="1916" spans="1:11" ht="15.75" customHeight="1" x14ac:dyDescent="0.25">
      <c r="A1916" s="1">
        <v>999</v>
      </c>
      <c r="B1916" s="101" t="str">
        <f>IF('proje ve personel bilgileri'!A1012&lt;&gt;0,('proje ve personel bilgileri'!A1012)," ")</f>
        <v xml:space="preserve"> </v>
      </c>
      <c r="C1916" s="105"/>
      <c r="D1916" s="296"/>
      <c r="E1916" s="296"/>
      <c r="F1916" s="296"/>
      <c r="G1916" s="296"/>
      <c r="H1916" s="296"/>
      <c r="I1916" s="296"/>
      <c r="J1916" s="296"/>
      <c r="K1916" s="104">
        <f t="shared" si="110"/>
        <v>0</v>
      </c>
    </row>
    <row r="1917" spans="1:11" ht="15.75" customHeight="1" x14ac:dyDescent="0.25">
      <c r="A1917" s="2">
        <v>1000</v>
      </c>
      <c r="B1917" s="101" t="str">
        <f>IF('proje ve personel bilgileri'!A1013&lt;&gt;0,('proje ve personel bilgileri'!A1013)," ")</f>
        <v xml:space="preserve"> </v>
      </c>
      <c r="C1917" s="105"/>
      <c r="D1917" s="296"/>
      <c r="E1917" s="296"/>
      <c r="F1917" s="296"/>
      <c r="G1917" s="296"/>
      <c r="H1917" s="296"/>
      <c r="I1917" s="296"/>
      <c r="J1917" s="296"/>
      <c r="K1917" s="104">
        <f t="shared" si="110"/>
        <v>0</v>
      </c>
    </row>
    <row r="1918" spans="1:11" ht="15.75" customHeight="1" x14ac:dyDescent="0.25">
      <c r="A1918" s="1">
        <v>1001</v>
      </c>
      <c r="B1918" s="101" t="str">
        <f>IF('proje ve personel bilgileri'!A1014&lt;&gt;0,('proje ve personel bilgileri'!A1014)," ")</f>
        <v xml:space="preserve"> </v>
      </c>
      <c r="C1918" s="105"/>
      <c r="D1918" s="296"/>
      <c r="E1918" s="296"/>
      <c r="F1918" s="296"/>
      <c r="G1918" s="296"/>
      <c r="H1918" s="296"/>
      <c r="I1918" s="296"/>
      <c r="J1918" s="296"/>
      <c r="K1918" s="104">
        <f t="shared" si="110"/>
        <v>0</v>
      </c>
    </row>
    <row r="1919" spans="1:11" ht="15.75" customHeight="1" x14ac:dyDescent="0.25">
      <c r="A1919" s="2">
        <v>1002</v>
      </c>
      <c r="B1919" s="101" t="str">
        <f>IF('proje ve personel bilgileri'!A1015&lt;&gt;0,('proje ve personel bilgileri'!A1015)," ")</f>
        <v xml:space="preserve"> </v>
      </c>
      <c r="C1919" s="105"/>
      <c r="D1919" s="296"/>
      <c r="E1919" s="296"/>
      <c r="F1919" s="296"/>
      <c r="G1919" s="296"/>
      <c r="H1919" s="296"/>
      <c r="I1919" s="296"/>
      <c r="J1919" s="296"/>
      <c r="K1919" s="104">
        <f t="shared" si="110"/>
        <v>0</v>
      </c>
    </row>
    <row r="1920" spans="1:11" ht="15.75" customHeight="1" x14ac:dyDescent="0.25">
      <c r="A1920" s="1">
        <v>1003</v>
      </c>
      <c r="B1920" s="101" t="str">
        <f>IF('proje ve personel bilgileri'!A1016&lt;&gt;0,('proje ve personel bilgileri'!A1016)," ")</f>
        <v xml:space="preserve"> </v>
      </c>
      <c r="C1920" s="105"/>
      <c r="D1920" s="296"/>
      <c r="E1920" s="296"/>
      <c r="F1920" s="296"/>
      <c r="G1920" s="296"/>
      <c r="H1920" s="296"/>
      <c r="I1920" s="296"/>
      <c r="J1920" s="296"/>
      <c r="K1920" s="104">
        <f t="shared" si="110"/>
        <v>0</v>
      </c>
    </row>
    <row r="1921" spans="1:11" ht="15.75" customHeight="1" x14ac:dyDescent="0.25">
      <c r="A1921" s="2">
        <v>1004</v>
      </c>
      <c r="B1921" s="101" t="str">
        <f>IF('proje ve personel bilgileri'!A1017&lt;&gt;0,('proje ve personel bilgileri'!A1017)," ")</f>
        <v xml:space="preserve"> </v>
      </c>
      <c r="C1921" s="105"/>
      <c r="D1921" s="296"/>
      <c r="E1921" s="296"/>
      <c r="F1921" s="296"/>
      <c r="G1921" s="296"/>
      <c r="H1921" s="296"/>
      <c r="I1921" s="296"/>
      <c r="J1921" s="296"/>
      <c r="K1921" s="104">
        <f t="shared" si="110"/>
        <v>0</v>
      </c>
    </row>
    <row r="1922" spans="1:11" ht="15.75" customHeight="1" x14ac:dyDescent="0.25">
      <c r="A1922" s="1">
        <v>1005</v>
      </c>
      <c r="B1922" s="101" t="str">
        <f>IF('proje ve personel bilgileri'!A1018&lt;&gt;0,('proje ve personel bilgileri'!A1018)," ")</f>
        <v xml:space="preserve"> </v>
      </c>
      <c r="C1922" s="105"/>
      <c r="D1922" s="296"/>
      <c r="E1922" s="296"/>
      <c r="F1922" s="296"/>
      <c r="G1922" s="296"/>
      <c r="H1922" s="296"/>
      <c r="I1922" s="296"/>
      <c r="J1922" s="296"/>
      <c r="K1922" s="104">
        <f t="shared" si="110"/>
        <v>0</v>
      </c>
    </row>
    <row r="1923" spans="1:11" ht="15.75" customHeight="1" x14ac:dyDescent="0.25">
      <c r="A1923" s="2">
        <v>1006</v>
      </c>
      <c r="B1923" s="101" t="str">
        <f>IF('proje ve personel bilgileri'!A1019&lt;&gt;0,('proje ve personel bilgileri'!A1019)," ")</f>
        <v xml:space="preserve"> </v>
      </c>
      <c r="C1923" s="105"/>
      <c r="D1923" s="296"/>
      <c r="E1923" s="296"/>
      <c r="F1923" s="296"/>
      <c r="G1923" s="296"/>
      <c r="H1923" s="296"/>
      <c r="I1923" s="296"/>
      <c r="J1923" s="296"/>
      <c r="K1923" s="104">
        <f t="shared" si="110"/>
        <v>0</v>
      </c>
    </row>
    <row r="1924" spans="1:11" ht="15.75" customHeight="1" x14ac:dyDescent="0.25">
      <c r="A1924" s="1">
        <v>1007</v>
      </c>
      <c r="B1924" s="101" t="str">
        <f>IF('proje ve personel bilgileri'!A1020&lt;&gt;0,('proje ve personel bilgileri'!A1020)," ")</f>
        <v xml:space="preserve"> </v>
      </c>
      <c r="C1924" s="105"/>
      <c r="D1924" s="296"/>
      <c r="E1924" s="296"/>
      <c r="F1924" s="296"/>
      <c r="G1924" s="296"/>
      <c r="H1924" s="296"/>
      <c r="I1924" s="296"/>
      <c r="J1924" s="296"/>
      <c r="K1924" s="104">
        <f t="shared" si="110"/>
        <v>0</v>
      </c>
    </row>
    <row r="1925" spans="1:11" ht="15" customHeight="1" x14ac:dyDescent="0.25">
      <c r="A1925" s="2">
        <v>1008</v>
      </c>
      <c r="B1925" s="101" t="str">
        <f>IF('proje ve personel bilgileri'!A1021&lt;&gt;0,('proje ve personel bilgileri'!A1021)," ")</f>
        <v xml:space="preserve"> </v>
      </c>
      <c r="C1925" s="105"/>
      <c r="D1925" s="296"/>
      <c r="E1925" s="296"/>
      <c r="F1925" s="296"/>
      <c r="G1925" s="296"/>
      <c r="H1925" s="296"/>
      <c r="I1925" s="296"/>
      <c r="J1925" s="296"/>
      <c r="K1925" s="104">
        <f t="shared" si="110"/>
        <v>0</v>
      </c>
    </row>
    <row r="1926" spans="1:11" ht="15.75" customHeight="1" x14ac:dyDescent="0.25">
      <c r="A1926" s="341" t="s">
        <v>99</v>
      </c>
      <c r="B1926" s="342"/>
      <c r="C1926" s="7" t="str">
        <f t="shared" ref="C1926:J1926" si="111">IF($K$28&lt;&gt;0,SUM(C1908:C1925)," ")</f>
        <v xml:space="preserve"> </v>
      </c>
      <c r="D1926" s="8" t="str">
        <f t="shared" si="111"/>
        <v xml:space="preserve"> </v>
      </c>
      <c r="E1926" s="8" t="str">
        <f t="shared" si="111"/>
        <v xml:space="preserve"> </v>
      </c>
      <c r="F1926" s="8" t="str">
        <f t="shared" si="111"/>
        <v xml:space="preserve"> </v>
      </c>
      <c r="G1926" s="8" t="str">
        <f t="shared" si="111"/>
        <v xml:space="preserve"> </v>
      </c>
      <c r="H1926" s="8" t="str">
        <f t="shared" si="111"/>
        <v xml:space="preserve"> </v>
      </c>
      <c r="I1926" s="8" t="str">
        <f t="shared" si="111"/>
        <v xml:space="preserve"> </v>
      </c>
      <c r="J1926" s="8" t="str">
        <f t="shared" si="111"/>
        <v xml:space="preserve"> </v>
      </c>
      <c r="K1926" s="9">
        <f>SUM(K1908:K1925)+K1891</f>
        <v>0</v>
      </c>
    </row>
    <row r="1927" spans="1:11" ht="15" customHeight="1" x14ac:dyDescent="0.25">
      <c r="A1927" s="300"/>
    </row>
    <row r="1928" spans="1:11" ht="15" customHeight="1" x14ac:dyDescent="0.25">
      <c r="A1928" s="332" t="s">
        <v>100</v>
      </c>
      <c r="B1928" s="332"/>
      <c r="C1928" s="332"/>
      <c r="D1928" s="332"/>
      <c r="E1928" s="332"/>
      <c r="F1928" s="332"/>
      <c r="G1928" s="332"/>
      <c r="H1928" s="332"/>
      <c r="I1928" s="332"/>
      <c r="J1928" s="332"/>
      <c r="K1928" s="332"/>
    </row>
    <row r="1929" spans="1:11" ht="15" customHeight="1" x14ac:dyDescent="0.25">
      <c r="A1929" s="51"/>
    </row>
    <row r="1930" spans="1:11" ht="15" customHeight="1" x14ac:dyDescent="0.25">
      <c r="A1930" s="298" t="s">
        <v>101</v>
      </c>
    </row>
    <row r="1931" spans="1:11" ht="15" customHeight="1" x14ac:dyDescent="0.25">
      <c r="C1931" s="298" t="s">
        <v>102</v>
      </c>
      <c r="E1931" s="298" t="s">
        <v>103</v>
      </c>
    </row>
  </sheetData>
  <sheetProtection password="D0BF" sheet="1"/>
  <mergeCells count="1008">
    <mergeCell ref="A35:K35"/>
    <mergeCell ref="C38:K38"/>
    <mergeCell ref="C39:K39"/>
    <mergeCell ref="H40:H42"/>
    <mergeCell ref="K40:K43"/>
    <mergeCell ref="B40:B43"/>
    <mergeCell ref="D40:D43"/>
    <mergeCell ref="E40:F40"/>
    <mergeCell ref="C40:C43"/>
    <mergeCell ref="A28:B28"/>
    <mergeCell ref="E7:F7"/>
    <mergeCell ref="A5:B5"/>
    <mergeCell ref="B6:B9"/>
    <mergeCell ref="C6:C9"/>
    <mergeCell ref="D6:D9"/>
    <mergeCell ref="E6:F6"/>
    <mergeCell ref="A40:A43"/>
    <mergeCell ref="J6:J8"/>
    <mergeCell ref="C74:K74"/>
    <mergeCell ref="K75:K78"/>
    <mergeCell ref="A99:K99"/>
    <mergeCell ref="E110:F110"/>
    <mergeCell ref="A74:B74"/>
    <mergeCell ref="A104:K104"/>
    <mergeCell ref="H75:H77"/>
    <mergeCell ref="D75:D78"/>
    <mergeCell ref="G75:G77"/>
    <mergeCell ref="C108:K108"/>
    <mergeCell ref="E75:F75"/>
    <mergeCell ref="A107:B107"/>
    <mergeCell ref="A108:B108"/>
    <mergeCell ref="E76:F76"/>
    <mergeCell ref="A64:K64"/>
    <mergeCell ref="E41:F41"/>
    <mergeCell ref="A38:B38"/>
    <mergeCell ref="A39:B39"/>
    <mergeCell ref="I40:I42"/>
    <mergeCell ref="J40:J42"/>
    <mergeCell ref="I75:I77"/>
    <mergeCell ref="J75:J77"/>
    <mergeCell ref="A70:K70"/>
    <mergeCell ref="C73:K73"/>
    <mergeCell ref="G40:G42"/>
    <mergeCell ref="A73:B73"/>
    <mergeCell ref="A62:B62"/>
    <mergeCell ref="A142:B142"/>
    <mergeCell ref="E144:F144"/>
    <mergeCell ref="A165:B165"/>
    <mergeCell ref="A143:A146"/>
    <mergeCell ref="C142:K142"/>
    <mergeCell ref="K143:K146"/>
    <mergeCell ref="A167:K167"/>
    <mergeCell ref="I143:I145"/>
    <mergeCell ref="J143:J145"/>
    <mergeCell ref="A141:B141"/>
    <mergeCell ref="A131:B131"/>
    <mergeCell ref="E109:F109"/>
    <mergeCell ref="G109:G111"/>
    <mergeCell ref="A109:A112"/>
    <mergeCell ref="B109:B112"/>
    <mergeCell ref="C141:K141"/>
    <mergeCell ref="I109:I111"/>
    <mergeCell ref="J109:J111"/>
    <mergeCell ref="H109:H111"/>
    <mergeCell ref="A138:K138"/>
    <mergeCell ref="C109:C112"/>
    <mergeCell ref="D109:D112"/>
    <mergeCell ref="K109:K112"/>
    <mergeCell ref="A133:K133"/>
    <mergeCell ref="E143:F143"/>
    <mergeCell ref="G143:G145"/>
    <mergeCell ref="C175:K175"/>
    <mergeCell ref="C176:K176"/>
    <mergeCell ref="C143:C146"/>
    <mergeCell ref="D177:D180"/>
    <mergeCell ref="E177:F177"/>
    <mergeCell ref="A172:K172"/>
    <mergeCell ref="B143:B146"/>
    <mergeCell ref="D143:D146"/>
    <mergeCell ref="K177:K180"/>
    <mergeCell ref="H143:H145"/>
    <mergeCell ref="A175:B175"/>
    <mergeCell ref="A176:B176"/>
    <mergeCell ref="A279:A282"/>
    <mergeCell ref="A199:B199"/>
    <mergeCell ref="A243:B243"/>
    <mergeCell ref="A244:B244"/>
    <mergeCell ref="A240:K240"/>
    <mergeCell ref="C243:K243"/>
    <mergeCell ref="C244:K244"/>
    <mergeCell ref="A206:K206"/>
    <mergeCell ref="E211:F211"/>
    <mergeCell ref="H211:H213"/>
    <mergeCell ref="E212:F212"/>
    <mergeCell ref="A201:K201"/>
    <mergeCell ref="K245:K248"/>
    <mergeCell ref="C277:K277"/>
    <mergeCell ref="C278:K278"/>
    <mergeCell ref="G211:G213"/>
    <mergeCell ref="A235:K235"/>
    <mergeCell ref="H177:H179"/>
    <mergeCell ref="E178:F178"/>
    <mergeCell ref="C209:K209"/>
    <mergeCell ref="D415:D418"/>
    <mergeCell ref="E415:F415"/>
    <mergeCell ref="G415:G417"/>
    <mergeCell ref="H347:H349"/>
    <mergeCell ref="E314:F314"/>
    <mergeCell ref="A415:A418"/>
    <mergeCell ref="E313:F313"/>
    <mergeCell ref="G313:G315"/>
    <mergeCell ref="H313:H315"/>
    <mergeCell ref="A347:A350"/>
    <mergeCell ref="B347:B350"/>
    <mergeCell ref="C347:C350"/>
    <mergeCell ref="D347:D350"/>
    <mergeCell ref="E347:F347"/>
    <mergeCell ref="G347:G349"/>
    <mergeCell ref="A313:A316"/>
    <mergeCell ref="B313:B316"/>
    <mergeCell ref="C687:C690"/>
    <mergeCell ref="D687:D690"/>
    <mergeCell ref="E687:F687"/>
    <mergeCell ref="G687:G689"/>
    <mergeCell ref="E586:F586"/>
    <mergeCell ref="H551:H553"/>
    <mergeCell ref="G585:G587"/>
    <mergeCell ref="H585:H587"/>
    <mergeCell ref="G618:G620"/>
    <mergeCell ref="H483:H485"/>
    <mergeCell ref="E450:F450"/>
    <mergeCell ref="G517:G519"/>
    <mergeCell ref="A551:A554"/>
    <mergeCell ref="E449:F449"/>
    <mergeCell ref="G449:G451"/>
    <mergeCell ref="H449:H451"/>
    <mergeCell ref="A483:A486"/>
    <mergeCell ref="B483:B486"/>
    <mergeCell ref="C483:C486"/>
    <mergeCell ref="D483:D486"/>
    <mergeCell ref="E483:F483"/>
    <mergeCell ref="A539:B539"/>
    <mergeCell ref="A517:A520"/>
    <mergeCell ref="B517:B520"/>
    <mergeCell ref="C517:C520"/>
    <mergeCell ref="A449:A452"/>
    <mergeCell ref="B449:B452"/>
    <mergeCell ref="D857:D860"/>
    <mergeCell ref="B822:B825"/>
    <mergeCell ref="C822:C825"/>
    <mergeCell ref="D822:D825"/>
    <mergeCell ref="E822:F822"/>
    <mergeCell ref="G822:G824"/>
    <mergeCell ref="A811:B811"/>
    <mergeCell ref="A789:A792"/>
    <mergeCell ref="B789:B792"/>
    <mergeCell ref="C789:C792"/>
    <mergeCell ref="D789:D792"/>
    <mergeCell ref="G789:G791"/>
    <mergeCell ref="H789:H791"/>
    <mergeCell ref="E789:F789"/>
    <mergeCell ref="C721:C724"/>
    <mergeCell ref="D721:D724"/>
    <mergeCell ref="E721:F721"/>
    <mergeCell ref="G721:G723"/>
    <mergeCell ref="A1:K1"/>
    <mergeCell ref="C4:K4"/>
    <mergeCell ref="C5:K5"/>
    <mergeCell ref="K6:K9"/>
    <mergeCell ref="A30:K30"/>
    <mergeCell ref="G6:G8"/>
    <mergeCell ref="H6:H8"/>
    <mergeCell ref="A6:A9"/>
    <mergeCell ref="A4:B4"/>
    <mergeCell ref="I6:I8"/>
    <mergeCell ref="C107:K107"/>
    <mergeCell ref="A97:B97"/>
    <mergeCell ref="A75:A78"/>
    <mergeCell ref="B75:B78"/>
    <mergeCell ref="C75:C78"/>
    <mergeCell ref="A925:A928"/>
    <mergeCell ref="B925:B928"/>
    <mergeCell ref="C925:C928"/>
    <mergeCell ref="D925:D928"/>
    <mergeCell ref="E925:F925"/>
    <mergeCell ref="A923:B923"/>
    <mergeCell ref="A924:B924"/>
    <mergeCell ref="E892:F892"/>
    <mergeCell ref="A913:B913"/>
    <mergeCell ref="A891:A894"/>
    <mergeCell ref="B891:B894"/>
    <mergeCell ref="C891:C894"/>
    <mergeCell ref="D891:D894"/>
    <mergeCell ref="E891:F891"/>
    <mergeCell ref="H822:H824"/>
    <mergeCell ref="G891:G893"/>
    <mergeCell ref="A889:B889"/>
    <mergeCell ref="C210:K210"/>
    <mergeCell ref="K211:K214"/>
    <mergeCell ref="I177:I179"/>
    <mergeCell ref="J177:J179"/>
    <mergeCell ref="I211:I213"/>
    <mergeCell ref="J211:J213"/>
    <mergeCell ref="A177:A180"/>
    <mergeCell ref="B177:B180"/>
    <mergeCell ref="C177:C180"/>
    <mergeCell ref="A233:B233"/>
    <mergeCell ref="A211:A214"/>
    <mergeCell ref="B211:B214"/>
    <mergeCell ref="A209:B209"/>
    <mergeCell ref="A210:B210"/>
    <mergeCell ref="G177:G179"/>
    <mergeCell ref="C211:C214"/>
    <mergeCell ref="D211:D214"/>
    <mergeCell ref="K279:K282"/>
    <mergeCell ref="A303:K303"/>
    <mergeCell ref="A308:K308"/>
    <mergeCell ref="C311:K311"/>
    <mergeCell ref="C312:K312"/>
    <mergeCell ref="A311:B311"/>
    <mergeCell ref="A312:B312"/>
    <mergeCell ref="E280:F280"/>
    <mergeCell ref="A301:B301"/>
    <mergeCell ref="B279:B282"/>
    <mergeCell ref="I279:I281"/>
    <mergeCell ref="J279:J281"/>
    <mergeCell ref="A277:B277"/>
    <mergeCell ref="A278:B278"/>
    <mergeCell ref="H245:H247"/>
    <mergeCell ref="I245:I247"/>
    <mergeCell ref="J245:J247"/>
    <mergeCell ref="H279:H281"/>
    <mergeCell ref="E246:F246"/>
    <mergeCell ref="A267:B267"/>
    <mergeCell ref="A245:A248"/>
    <mergeCell ref="B245:B248"/>
    <mergeCell ref="C245:C248"/>
    <mergeCell ref="D245:D248"/>
    <mergeCell ref="E245:F245"/>
    <mergeCell ref="C279:C282"/>
    <mergeCell ref="D279:D282"/>
    <mergeCell ref="E279:F279"/>
    <mergeCell ref="G279:G281"/>
    <mergeCell ref="A269:K269"/>
    <mergeCell ref="A274:K274"/>
    <mergeCell ref="G245:G247"/>
    <mergeCell ref="K347:K350"/>
    <mergeCell ref="A371:K371"/>
    <mergeCell ref="A376:K376"/>
    <mergeCell ref="C379:K379"/>
    <mergeCell ref="C380:K380"/>
    <mergeCell ref="A379:B379"/>
    <mergeCell ref="A380:B380"/>
    <mergeCell ref="E348:F348"/>
    <mergeCell ref="A369:B369"/>
    <mergeCell ref="I347:I349"/>
    <mergeCell ref="J347:J349"/>
    <mergeCell ref="K313:K316"/>
    <mergeCell ref="A337:K337"/>
    <mergeCell ref="A342:K342"/>
    <mergeCell ref="C345:K345"/>
    <mergeCell ref="C346:K346"/>
    <mergeCell ref="A345:B345"/>
    <mergeCell ref="A346:B346"/>
    <mergeCell ref="C313:C316"/>
    <mergeCell ref="D313:D316"/>
    <mergeCell ref="A335:B335"/>
    <mergeCell ref="I313:I315"/>
    <mergeCell ref="J313:J315"/>
    <mergeCell ref="K415:K418"/>
    <mergeCell ref="A439:K439"/>
    <mergeCell ref="A444:K444"/>
    <mergeCell ref="C447:K447"/>
    <mergeCell ref="C448:K448"/>
    <mergeCell ref="A447:B447"/>
    <mergeCell ref="A448:B448"/>
    <mergeCell ref="E416:F416"/>
    <mergeCell ref="A437:B437"/>
    <mergeCell ref="B415:B418"/>
    <mergeCell ref="I415:I417"/>
    <mergeCell ref="J415:J417"/>
    <mergeCell ref="K381:K384"/>
    <mergeCell ref="A405:K405"/>
    <mergeCell ref="A410:K410"/>
    <mergeCell ref="C413:K413"/>
    <mergeCell ref="C414:K414"/>
    <mergeCell ref="A413:B413"/>
    <mergeCell ref="A414:B414"/>
    <mergeCell ref="H381:H383"/>
    <mergeCell ref="I381:I383"/>
    <mergeCell ref="G381:G383"/>
    <mergeCell ref="J381:J383"/>
    <mergeCell ref="H415:H417"/>
    <mergeCell ref="E382:F382"/>
    <mergeCell ref="A403:B403"/>
    <mergeCell ref="A381:A384"/>
    <mergeCell ref="B381:B384"/>
    <mergeCell ref="C381:C384"/>
    <mergeCell ref="D381:D384"/>
    <mergeCell ref="E381:F381"/>
    <mergeCell ref="C415:C418"/>
    <mergeCell ref="K483:K486"/>
    <mergeCell ref="A507:K507"/>
    <mergeCell ref="A512:K512"/>
    <mergeCell ref="C515:K515"/>
    <mergeCell ref="C516:K516"/>
    <mergeCell ref="A515:B515"/>
    <mergeCell ref="A516:B516"/>
    <mergeCell ref="E484:F484"/>
    <mergeCell ref="A505:B505"/>
    <mergeCell ref="G483:G485"/>
    <mergeCell ref="I483:I485"/>
    <mergeCell ref="J483:J485"/>
    <mergeCell ref="K449:K452"/>
    <mergeCell ref="A473:K473"/>
    <mergeCell ref="A478:K478"/>
    <mergeCell ref="C481:K481"/>
    <mergeCell ref="C482:K482"/>
    <mergeCell ref="A481:B481"/>
    <mergeCell ref="A482:B482"/>
    <mergeCell ref="C449:C452"/>
    <mergeCell ref="D449:D452"/>
    <mergeCell ref="A471:B471"/>
    <mergeCell ref="I449:I451"/>
    <mergeCell ref="J449:J451"/>
    <mergeCell ref="K551:K554"/>
    <mergeCell ref="A575:K575"/>
    <mergeCell ref="A580:K580"/>
    <mergeCell ref="C583:K583"/>
    <mergeCell ref="C584:K584"/>
    <mergeCell ref="A583:B583"/>
    <mergeCell ref="A584:B584"/>
    <mergeCell ref="E552:F552"/>
    <mergeCell ref="A573:B573"/>
    <mergeCell ref="B551:B554"/>
    <mergeCell ref="I551:I553"/>
    <mergeCell ref="J551:J553"/>
    <mergeCell ref="K517:K520"/>
    <mergeCell ref="A541:K541"/>
    <mergeCell ref="A546:K546"/>
    <mergeCell ref="C549:K549"/>
    <mergeCell ref="C550:K550"/>
    <mergeCell ref="A549:B549"/>
    <mergeCell ref="A550:B550"/>
    <mergeCell ref="H517:H519"/>
    <mergeCell ref="I517:I519"/>
    <mergeCell ref="E518:F518"/>
    <mergeCell ref="J517:J519"/>
    <mergeCell ref="C551:C554"/>
    <mergeCell ref="D551:D554"/>
    <mergeCell ref="E551:F551"/>
    <mergeCell ref="D517:D520"/>
    <mergeCell ref="E517:F517"/>
    <mergeCell ref="G551:G553"/>
    <mergeCell ref="K618:K621"/>
    <mergeCell ref="A642:K642"/>
    <mergeCell ref="A648:K648"/>
    <mergeCell ref="C651:K651"/>
    <mergeCell ref="C652:K652"/>
    <mergeCell ref="A651:B651"/>
    <mergeCell ref="A652:B652"/>
    <mergeCell ref="E619:F619"/>
    <mergeCell ref="A640:B640"/>
    <mergeCell ref="A618:A621"/>
    <mergeCell ref="I618:I620"/>
    <mergeCell ref="J618:J620"/>
    <mergeCell ref="K585:K588"/>
    <mergeCell ref="A609:K609"/>
    <mergeCell ref="A613:K613"/>
    <mergeCell ref="C616:K616"/>
    <mergeCell ref="C617:K617"/>
    <mergeCell ref="A616:B616"/>
    <mergeCell ref="A617:B617"/>
    <mergeCell ref="C585:C588"/>
    <mergeCell ref="D585:D588"/>
    <mergeCell ref="E585:F585"/>
    <mergeCell ref="I585:I587"/>
    <mergeCell ref="J585:J587"/>
    <mergeCell ref="A585:A588"/>
    <mergeCell ref="B585:B588"/>
    <mergeCell ref="B618:B621"/>
    <mergeCell ref="C618:C621"/>
    <mergeCell ref="D618:D621"/>
    <mergeCell ref="E618:F618"/>
    <mergeCell ref="A607:B607"/>
    <mergeCell ref="H618:H620"/>
    <mergeCell ref="K687:K690"/>
    <mergeCell ref="A711:K711"/>
    <mergeCell ref="A716:K716"/>
    <mergeCell ref="C719:K719"/>
    <mergeCell ref="C720:K720"/>
    <mergeCell ref="A719:B719"/>
    <mergeCell ref="A720:B720"/>
    <mergeCell ref="E688:F688"/>
    <mergeCell ref="A709:B709"/>
    <mergeCell ref="A687:A690"/>
    <mergeCell ref="I687:I689"/>
    <mergeCell ref="J687:J689"/>
    <mergeCell ref="K653:K656"/>
    <mergeCell ref="A677:K677"/>
    <mergeCell ref="A682:K682"/>
    <mergeCell ref="C685:K685"/>
    <mergeCell ref="C686:K686"/>
    <mergeCell ref="A685:B685"/>
    <mergeCell ref="A686:B686"/>
    <mergeCell ref="I653:I655"/>
    <mergeCell ref="J653:J655"/>
    <mergeCell ref="G653:G655"/>
    <mergeCell ref="H687:H689"/>
    <mergeCell ref="H653:H655"/>
    <mergeCell ref="E654:F654"/>
    <mergeCell ref="A675:B675"/>
    <mergeCell ref="A653:A656"/>
    <mergeCell ref="B653:B656"/>
    <mergeCell ref="C653:C656"/>
    <mergeCell ref="D653:D656"/>
    <mergeCell ref="E653:F653"/>
    <mergeCell ref="B687:B690"/>
    <mergeCell ref="K755:K758"/>
    <mergeCell ref="A779:K779"/>
    <mergeCell ref="A784:K784"/>
    <mergeCell ref="C787:K787"/>
    <mergeCell ref="C788:K788"/>
    <mergeCell ref="A787:B787"/>
    <mergeCell ref="A788:B788"/>
    <mergeCell ref="E756:F756"/>
    <mergeCell ref="A777:B777"/>
    <mergeCell ref="I755:I757"/>
    <mergeCell ref="J755:J757"/>
    <mergeCell ref="K721:K724"/>
    <mergeCell ref="A745:K745"/>
    <mergeCell ref="A750:K750"/>
    <mergeCell ref="C753:K753"/>
    <mergeCell ref="C754:K754"/>
    <mergeCell ref="A753:B753"/>
    <mergeCell ref="A754:B754"/>
    <mergeCell ref="E722:F722"/>
    <mergeCell ref="A743:B743"/>
    <mergeCell ref="A721:A724"/>
    <mergeCell ref="I721:I723"/>
    <mergeCell ref="J721:J723"/>
    <mergeCell ref="H721:H723"/>
    <mergeCell ref="A755:A758"/>
    <mergeCell ref="B755:B758"/>
    <mergeCell ref="C755:C758"/>
    <mergeCell ref="D755:D758"/>
    <mergeCell ref="E755:F755"/>
    <mergeCell ref="G755:G757"/>
    <mergeCell ref="H755:H757"/>
    <mergeCell ref="B721:B724"/>
    <mergeCell ref="K822:K825"/>
    <mergeCell ref="A846:K846"/>
    <mergeCell ref="A852:K852"/>
    <mergeCell ref="C855:K855"/>
    <mergeCell ref="C856:K856"/>
    <mergeCell ref="A855:B855"/>
    <mergeCell ref="A856:B856"/>
    <mergeCell ref="E823:F823"/>
    <mergeCell ref="A844:B844"/>
    <mergeCell ref="A822:A825"/>
    <mergeCell ref="I822:I824"/>
    <mergeCell ref="J822:J824"/>
    <mergeCell ref="K789:K792"/>
    <mergeCell ref="A813:K813"/>
    <mergeCell ref="A817:K817"/>
    <mergeCell ref="C820:K820"/>
    <mergeCell ref="C821:K821"/>
    <mergeCell ref="A820:B820"/>
    <mergeCell ref="A821:B821"/>
    <mergeCell ref="I789:I791"/>
    <mergeCell ref="J789:J791"/>
    <mergeCell ref="E790:F790"/>
    <mergeCell ref="K925:K928"/>
    <mergeCell ref="A949:K949"/>
    <mergeCell ref="K891:K894"/>
    <mergeCell ref="A915:K915"/>
    <mergeCell ref="A920:K920"/>
    <mergeCell ref="C923:K923"/>
    <mergeCell ref="C924:K924"/>
    <mergeCell ref="H925:H927"/>
    <mergeCell ref="E926:F926"/>
    <mergeCell ref="A947:B947"/>
    <mergeCell ref="I925:I927"/>
    <mergeCell ref="J925:J927"/>
    <mergeCell ref="I891:I893"/>
    <mergeCell ref="J891:J893"/>
    <mergeCell ref="K857:K860"/>
    <mergeCell ref="A881:K881"/>
    <mergeCell ref="A886:K886"/>
    <mergeCell ref="C889:K889"/>
    <mergeCell ref="C890:K890"/>
    <mergeCell ref="E857:F857"/>
    <mergeCell ref="G857:G859"/>
    <mergeCell ref="H857:H859"/>
    <mergeCell ref="I857:I859"/>
    <mergeCell ref="J857:J859"/>
    <mergeCell ref="G925:G927"/>
    <mergeCell ref="A890:B890"/>
    <mergeCell ref="H891:H893"/>
    <mergeCell ref="E858:F858"/>
    <mergeCell ref="A879:B879"/>
    <mergeCell ref="A857:A860"/>
    <mergeCell ref="B857:B860"/>
    <mergeCell ref="C857:C860"/>
    <mergeCell ref="A981:B981"/>
    <mergeCell ref="A983:K983"/>
    <mergeCell ref="A989:K989"/>
    <mergeCell ref="A992:B992"/>
    <mergeCell ref="C992:K992"/>
    <mergeCell ref="G959:G961"/>
    <mergeCell ref="H959:H961"/>
    <mergeCell ref="I959:I961"/>
    <mergeCell ref="J959:J961"/>
    <mergeCell ref="K959:K962"/>
    <mergeCell ref="A959:A962"/>
    <mergeCell ref="B959:B962"/>
    <mergeCell ref="C959:C962"/>
    <mergeCell ref="D959:D962"/>
    <mergeCell ref="E959:F959"/>
    <mergeCell ref="E960:F960"/>
    <mergeCell ref="A954:K954"/>
    <mergeCell ref="A957:B957"/>
    <mergeCell ref="C957:K957"/>
    <mergeCell ref="A958:B958"/>
    <mergeCell ref="C958:K958"/>
    <mergeCell ref="A1028:B1028"/>
    <mergeCell ref="C1028:K1028"/>
    <mergeCell ref="J1029:J1031"/>
    <mergeCell ref="K1029:K1032"/>
    <mergeCell ref="E1030:F1030"/>
    <mergeCell ref="G1029:G1031"/>
    <mergeCell ref="H1029:H1031"/>
    <mergeCell ref="I1029:I1031"/>
    <mergeCell ref="E1029:F1029"/>
    <mergeCell ref="A1027:B1027"/>
    <mergeCell ref="C1027:K1027"/>
    <mergeCell ref="A1018:K1018"/>
    <mergeCell ref="A1024:K1024"/>
    <mergeCell ref="A1016:B1016"/>
    <mergeCell ref="A993:B993"/>
    <mergeCell ref="C993:K993"/>
    <mergeCell ref="B994:B997"/>
    <mergeCell ref="C994:C997"/>
    <mergeCell ref="D994:D997"/>
    <mergeCell ref="E994:F994"/>
    <mergeCell ref="I994:I996"/>
    <mergeCell ref="J994:J996"/>
    <mergeCell ref="K994:K997"/>
    <mergeCell ref="E995:F995"/>
    <mergeCell ref="G994:G996"/>
    <mergeCell ref="H994:H996"/>
    <mergeCell ref="A994:A997"/>
    <mergeCell ref="E1099:F1099"/>
    <mergeCell ref="G1099:G1101"/>
    <mergeCell ref="E1064:F1064"/>
    <mergeCell ref="G1064:G1066"/>
    <mergeCell ref="A1053:K1053"/>
    <mergeCell ref="A1059:K1059"/>
    <mergeCell ref="A1062:B1062"/>
    <mergeCell ref="C1062:K1062"/>
    <mergeCell ref="A1063:B1063"/>
    <mergeCell ref="C1063:K1063"/>
    <mergeCell ref="H1064:H1066"/>
    <mergeCell ref="I1064:I1066"/>
    <mergeCell ref="A1051:B1051"/>
    <mergeCell ref="A1029:A1032"/>
    <mergeCell ref="B1029:B1032"/>
    <mergeCell ref="C1029:C1032"/>
    <mergeCell ref="D1029:D1032"/>
    <mergeCell ref="A1123:K1123"/>
    <mergeCell ref="A1129:K1129"/>
    <mergeCell ref="A1132:B1132"/>
    <mergeCell ref="C1132:K1132"/>
    <mergeCell ref="A1133:B1133"/>
    <mergeCell ref="C1133:K1133"/>
    <mergeCell ref="H1134:H1136"/>
    <mergeCell ref="I1134:I1136"/>
    <mergeCell ref="A1121:B1121"/>
    <mergeCell ref="A1099:A1102"/>
    <mergeCell ref="B1099:B1102"/>
    <mergeCell ref="C1099:C1102"/>
    <mergeCell ref="D1099:D1102"/>
    <mergeCell ref="A1086:B1086"/>
    <mergeCell ref="A1064:A1067"/>
    <mergeCell ref="B1064:B1067"/>
    <mergeCell ref="C1064:C1067"/>
    <mergeCell ref="D1064:D1067"/>
    <mergeCell ref="H1099:H1101"/>
    <mergeCell ref="I1099:I1101"/>
    <mergeCell ref="J1064:J1066"/>
    <mergeCell ref="K1064:K1067"/>
    <mergeCell ref="E1065:F1065"/>
    <mergeCell ref="A1088:K1088"/>
    <mergeCell ref="A1094:K1094"/>
    <mergeCell ref="A1097:B1097"/>
    <mergeCell ref="C1097:K1097"/>
    <mergeCell ref="A1098:B1098"/>
    <mergeCell ref="C1098:K1098"/>
    <mergeCell ref="J1099:J1101"/>
    <mergeCell ref="K1099:K1102"/>
    <mergeCell ref="E1100:F1100"/>
    <mergeCell ref="A1156:B1156"/>
    <mergeCell ref="A1134:A1137"/>
    <mergeCell ref="B1134:B1137"/>
    <mergeCell ref="C1134:C1137"/>
    <mergeCell ref="D1134:D1137"/>
    <mergeCell ref="H1169:H1171"/>
    <mergeCell ref="I1169:I1171"/>
    <mergeCell ref="J1134:J1136"/>
    <mergeCell ref="K1134:K1137"/>
    <mergeCell ref="E1135:F1135"/>
    <mergeCell ref="A1158:K1158"/>
    <mergeCell ref="A1164:K1164"/>
    <mergeCell ref="A1167:B1167"/>
    <mergeCell ref="C1167:K1167"/>
    <mergeCell ref="A1168:B1168"/>
    <mergeCell ref="C1168:K1168"/>
    <mergeCell ref="J1169:J1171"/>
    <mergeCell ref="K1169:K1172"/>
    <mergeCell ref="E1170:F1170"/>
    <mergeCell ref="E1169:F1169"/>
    <mergeCell ref="G1169:G1171"/>
    <mergeCell ref="E1134:F1134"/>
    <mergeCell ref="G1134:G1136"/>
    <mergeCell ref="E1239:F1239"/>
    <mergeCell ref="G1239:G1241"/>
    <mergeCell ref="E1204:F1204"/>
    <mergeCell ref="G1204:G1206"/>
    <mergeCell ref="A1193:K1193"/>
    <mergeCell ref="A1199:K1199"/>
    <mergeCell ref="A1202:B1202"/>
    <mergeCell ref="C1202:K1202"/>
    <mergeCell ref="A1203:B1203"/>
    <mergeCell ref="C1203:K1203"/>
    <mergeCell ref="H1204:H1206"/>
    <mergeCell ref="I1204:I1206"/>
    <mergeCell ref="A1191:B1191"/>
    <mergeCell ref="A1169:A1172"/>
    <mergeCell ref="B1169:B1172"/>
    <mergeCell ref="C1169:C1172"/>
    <mergeCell ref="D1169:D1172"/>
    <mergeCell ref="A1263:K1263"/>
    <mergeCell ref="A1270:K1270"/>
    <mergeCell ref="A1273:B1273"/>
    <mergeCell ref="C1273:K1273"/>
    <mergeCell ref="A1274:B1274"/>
    <mergeCell ref="C1274:K1274"/>
    <mergeCell ref="H1275:H1277"/>
    <mergeCell ref="I1275:I1277"/>
    <mergeCell ref="A1261:B1261"/>
    <mergeCell ref="A1239:A1242"/>
    <mergeCell ref="B1239:B1242"/>
    <mergeCell ref="C1239:C1242"/>
    <mergeCell ref="D1239:D1242"/>
    <mergeCell ref="A1226:B1226"/>
    <mergeCell ref="A1204:A1207"/>
    <mergeCell ref="B1204:B1207"/>
    <mergeCell ref="C1204:C1207"/>
    <mergeCell ref="D1204:D1207"/>
    <mergeCell ref="H1239:H1241"/>
    <mergeCell ref="I1239:I1241"/>
    <mergeCell ref="J1204:J1206"/>
    <mergeCell ref="K1204:K1207"/>
    <mergeCell ref="E1205:F1205"/>
    <mergeCell ref="A1228:K1228"/>
    <mergeCell ref="A1234:K1234"/>
    <mergeCell ref="A1237:B1237"/>
    <mergeCell ref="C1237:K1237"/>
    <mergeCell ref="A1238:B1238"/>
    <mergeCell ref="C1238:K1238"/>
    <mergeCell ref="J1239:J1241"/>
    <mergeCell ref="K1239:K1242"/>
    <mergeCell ref="E1240:F1240"/>
    <mergeCell ref="A1297:B1297"/>
    <mergeCell ref="A1275:A1278"/>
    <mergeCell ref="B1275:B1278"/>
    <mergeCell ref="C1275:C1278"/>
    <mergeCell ref="D1275:D1278"/>
    <mergeCell ref="H1308:H1310"/>
    <mergeCell ref="I1308:I1310"/>
    <mergeCell ref="J1275:J1277"/>
    <mergeCell ref="K1275:K1278"/>
    <mergeCell ref="E1276:F1276"/>
    <mergeCell ref="A1299:K1299"/>
    <mergeCell ref="A1303:K1303"/>
    <mergeCell ref="A1306:B1306"/>
    <mergeCell ref="C1306:K1306"/>
    <mergeCell ref="A1307:B1307"/>
    <mergeCell ref="C1307:K1307"/>
    <mergeCell ref="J1308:J1310"/>
    <mergeCell ref="K1308:K1311"/>
    <mergeCell ref="E1309:F1309"/>
    <mergeCell ref="E1308:F1308"/>
    <mergeCell ref="G1308:G1310"/>
    <mergeCell ref="E1275:F1275"/>
    <mergeCell ref="G1275:G1277"/>
    <mergeCell ref="E1380:F1380"/>
    <mergeCell ref="G1380:G1382"/>
    <mergeCell ref="E1344:F1344"/>
    <mergeCell ref="G1344:G1346"/>
    <mergeCell ref="A1332:K1332"/>
    <mergeCell ref="A1339:K1339"/>
    <mergeCell ref="A1342:B1342"/>
    <mergeCell ref="C1342:K1342"/>
    <mergeCell ref="A1343:B1343"/>
    <mergeCell ref="C1343:K1343"/>
    <mergeCell ref="H1344:H1346"/>
    <mergeCell ref="I1344:I1346"/>
    <mergeCell ref="A1330:B1330"/>
    <mergeCell ref="A1308:A1311"/>
    <mergeCell ref="B1308:B1311"/>
    <mergeCell ref="C1308:C1311"/>
    <mergeCell ref="D1308:D1311"/>
    <mergeCell ref="A1404:K1404"/>
    <mergeCell ref="A1408:K1408"/>
    <mergeCell ref="A1411:B1411"/>
    <mergeCell ref="C1411:K1411"/>
    <mergeCell ref="A1412:B1412"/>
    <mergeCell ref="C1412:K1412"/>
    <mergeCell ref="H1413:H1415"/>
    <mergeCell ref="I1413:I1415"/>
    <mergeCell ref="A1402:B1402"/>
    <mergeCell ref="A1380:A1383"/>
    <mergeCell ref="B1380:B1383"/>
    <mergeCell ref="C1380:C1383"/>
    <mergeCell ref="D1380:D1383"/>
    <mergeCell ref="A1366:B1366"/>
    <mergeCell ref="A1344:A1347"/>
    <mergeCell ref="B1344:B1347"/>
    <mergeCell ref="C1344:C1347"/>
    <mergeCell ref="D1344:D1347"/>
    <mergeCell ref="H1380:H1382"/>
    <mergeCell ref="I1380:I1382"/>
    <mergeCell ref="J1344:J1346"/>
    <mergeCell ref="K1344:K1347"/>
    <mergeCell ref="E1345:F1345"/>
    <mergeCell ref="A1368:K1368"/>
    <mergeCell ref="A1375:K1375"/>
    <mergeCell ref="A1378:B1378"/>
    <mergeCell ref="C1378:K1378"/>
    <mergeCell ref="A1379:B1379"/>
    <mergeCell ref="C1379:K1379"/>
    <mergeCell ref="J1380:J1382"/>
    <mergeCell ref="K1380:K1383"/>
    <mergeCell ref="E1381:F1381"/>
    <mergeCell ref="A1435:B1435"/>
    <mergeCell ref="A1413:A1416"/>
    <mergeCell ref="B1413:B1416"/>
    <mergeCell ref="C1413:C1416"/>
    <mergeCell ref="D1413:D1416"/>
    <mergeCell ref="H1449:H1451"/>
    <mergeCell ref="I1449:I1451"/>
    <mergeCell ref="J1413:J1415"/>
    <mergeCell ref="K1413:K1416"/>
    <mergeCell ref="E1414:F1414"/>
    <mergeCell ref="A1437:K1437"/>
    <mergeCell ref="A1444:K1444"/>
    <mergeCell ref="A1447:B1447"/>
    <mergeCell ref="C1447:K1447"/>
    <mergeCell ref="A1448:B1448"/>
    <mergeCell ref="C1448:K1448"/>
    <mergeCell ref="J1449:J1451"/>
    <mergeCell ref="K1449:K1452"/>
    <mergeCell ref="E1450:F1450"/>
    <mergeCell ref="E1449:F1449"/>
    <mergeCell ref="G1449:G1451"/>
    <mergeCell ref="E1413:F1413"/>
    <mergeCell ref="G1413:G1415"/>
    <mergeCell ref="E1519:F1519"/>
    <mergeCell ref="G1519:G1521"/>
    <mergeCell ref="E1484:F1484"/>
    <mergeCell ref="G1484:G1486"/>
    <mergeCell ref="A1473:K1473"/>
    <mergeCell ref="A1479:K1479"/>
    <mergeCell ref="A1482:B1482"/>
    <mergeCell ref="C1482:K1482"/>
    <mergeCell ref="A1483:B1483"/>
    <mergeCell ref="C1483:K1483"/>
    <mergeCell ref="H1484:H1486"/>
    <mergeCell ref="I1484:I1486"/>
    <mergeCell ref="A1471:B1471"/>
    <mergeCell ref="A1449:A1452"/>
    <mergeCell ref="B1449:B1452"/>
    <mergeCell ref="C1449:C1452"/>
    <mergeCell ref="D1449:D1452"/>
    <mergeCell ref="A1543:K1543"/>
    <mergeCell ref="A1549:K1549"/>
    <mergeCell ref="A1552:B1552"/>
    <mergeCell ref="C1552:K1552"/>
    <mergeCell ref="A1553:B1553"/>
    <mergeCell ref="C1553:K1553"/>
    <mergeCell ref="H1554:H1556"/>
    <mergeCell ref="I1554:I1556"/>
    <mergeCell ref="A1541:B1541"/>
    <mergeCell ref="A1519:A1522"/>
    <mergeCell ref="B1519:B1522"/>
    <mergeCell ref="C1519:C1522"/>
    <mergeCell ref="D1519:D1522"/>
    <mergeCell ref="A1506:B1506"/>
    <mergeCell ref="A1484:A1487"/>
    <mergeCell ref="B1484:B1487"/>
    <mergeCell ref="C1484:C1487"/>
    <mergeCell ref="D1484:D1487"/>
    <mergeCell ref="H1519:H1521"/>
    <mergeCell ref="I1519:I1521"/>
    <mergeCell ref="J1484:J1486"/>
    <mergeCell ref="K1484:K1487"/>
    <mergeCell ref="E1485:F1485"/>
    <mergeCell ref="A1508:K1508"/>
    <mergeCell ref="A1514:K1514"/>
    <mergeCell ref="A1517:B1517"/>
    <mergeCell ref="C1517:K1517"/>
    <mergeCell ref="A1518:B1518"/>
    <mergeCell ref="C1518:K1518"/>
    <mergeCell ref="J1519:J1521"/>
    <mergeCell ref="K1519:K1522"/>
    <mergeCell ref="E1520:F1520"/>
    <mergeCell ref="A1576:B1576"/>
    <mergeCell ref="A1554:A1557"/>
    <mergeCell ref="B1554:B1557"/>
    <mergeCell ref="C1554:C1557"/>
    <mergeCell ref="D1554:D1557"/>
    <mergeCell ref="H1589:H1591"/>
    <mergeCell ref="I1589:I1591"/>
    <mergeCell ref="J1554:J1556"/>
    <mergeCell ref="K1554:K1557"/>
    <mergeCell ref="E1555:F1555"/>
    <mergeCell ref="A1578:K1578"/>
    <mergeCell ref="A1584:K1584"/>
    <mergeCell ref="A1587:B1587"/>
    <mergeCell ref="C1587:K1587"/>
    <mergeCell ref="A1588:B1588"/>
    <mergeCell ref="C1588:K1588"/>
    <mergeCell ref="J1589:J1591"/>
    <mergeCell ref="K1589:K1592"/>
    <mergeCell ref="E1590:F1590"/>
    <mergeCell ref="E1589:F1589"/>
    <mergeCell ref="G1589:G1591"/>
    <mergeCell ref="E1554:F1554"/>
    <mergeCell ref="G1554:G1556"/>
    <mergeCell ref="E1658:F1658"/>
    <mergeCell ref="G1658:G1660"/>
    <mergeCell ref="E1625:F1625"/>
    <mergeCell ref="G1625:G1627"/>
    <mergeCell ref="A1613:K1613"/>
    <mergeCell ref="A1620:K1620"/>
    <mergeCell ref="A1623:B1623"/>
    <mergeCell ref="C1623:K1623"/>
    <mergeCell ref="A1624:B1624"/>
    <mergeCell ref="C1624:K1624"/>
    <mergeCell ref="H1625:H1627"/>
    <mergeCell ref="I1625:I1627"/>
    <mergeCell ref="A1611:B1611"/>
    <mergeCell ref="A1589:A1592"/>
    <mergeCell ref="B1589:B1592"/>
    <mergeCell ref="C1589:C1592"/>
    <mergeCell ref="D1589:D1592"/>
    <mergeCell ref="A1682:K1682"/>
    <mergeCell ref="A1689:K1689"/>
    <mergeCell ref="A1692:B1692"/>
    <mergeCell ref="C1692:K1692"/>
    <mergeCell ref="A1693:B1693"/>
    <mergeCell ref="C1693:K1693"/>
    <mergeCell ref="H1694:H1696"/>
    <mergeCell ref="I1694:I1696"/>
    <mergeCell ref="A1680:B1680"/>
    <mergeCell ref="A1658:A1661"/>
    <mergeCell ref="B1658:B1661"/>
    <mergeCell ref="C1658:C1661"/>
    <mergeCell ref="D1658:D1661"/>
    <mergeCell ref="A1647:B1647"/>
    <mergeCell ref="A1625:A1628"/>
    <mergeCell ref="B1625:B1628"/>
    <mergeCell ref="C1625:C1628"/>
    <mergeCell ref="D1625:D1628"/>
    <mergeCell ref="H1658:H1660"/>
    <mergeCell ref="I1658:I1660"/>
    <mergeCell ref="J1625:J1627"/>
    <mergeCell ref="K1625:K1628"/>
    <mergeCell ref="E1626:F1626"/>
    <mergeCell ref="A1649:K1649"/>
    <mergeCell ref="A1653:K1653"/>
    <mergeCell ref="A1656:B1656"/>
    <mergeCell ref="C1656:K1656"/>
    <mergeCell ref="A1657:B1657"/>
    <mergeCell ref="C1657:K1657"/>
    <mergeCell ref="J1658:J1660"/>
    <mergeCell ref="K1658:K1661"/>
    <mergeCell ref="E1659:F1659"/>
    <mergeCell ref="A1716:B1716"/>
    <mergeCell ref="A1694:A1697"/>
    <mergeCell ref="B1694:B1697"/>
    <mergeCell ref="C1694:C1697"/>
    <mergeCell ref="D1694:D1697"/>
    <mergeCell ref="H1729:H1731"/>
    <mergeCell ref="I1729:I1731"/>
    <mergeCell ref="J1694:J1696"/>
    <mergeCell ref="K1694:K1697"/>
    <mergeCell ref="E1695:F1695"/>
    <mergeCell ref="A1718:K1718"/>
    <mergeCell ref="A1724:K1724"/>
    <mergeCell ref="A1727:B1727"/>
    <mergeCell ref="C1727:K1727"/>
    <mergeCell ref="A1728:B1728"/>
    <mergeCell ref="C1728:K1728"/>
    <mergeCell ref="J1729:J1731"/>
    <mergeCell ref="K1729:K1732"/>
    <mergeCell ref="E1730:F1730"/>
    <mergeCell ref="E1729:F1729"/>
    <mergeCell ref="G1729:G1731"/>
    <mergeCell ref="E1694:F1694"/>
    <mergeCell ref="G1694:G1696"/>
    <mergeCell ref="E1798:F1798"/>
    <mergeCell ref="G1798:G1800"/>
    <mergeCell ref="E1764:F1764"/>
    <mergeCell ref="G1764:G1766"/>
    <mergeCell ref="A1753:K1753"/>
    <mergeCell ref="A1759:K1759"/>
    <mergeCell ref="A1762:B1762"/>
    <mergeCell ref="C1762:K1762"/>
    <mergeCell ref="A1763:B1763"/>
    <mergeCell ref="C1763:K1763"/>
    <mergeCell ref="H1764:H1766"/>
    <mergeCell ref="I1764:I1766"/>
    <mergeCell ref="A1751:B1751"/>
    <mergeCell ref="A1729:A1732"/>
    <mergeCell ref="B1729:B1732"/>
    <mergeCell ref="C1729:C1732"/>
    <mergeCell ref="D1729:D1732"/>
    <mergeCell ref="A1822:K1822"/>
    <mergeCell ref="A1829:K1829"/>
    <mergeCell ref="A1832:B1832"/>
    <mergeCell ref="C1832:K1832"/>
    <mergeCell ref="A1833:B1833"/>
    <mergeCell ref="C1833:K1833"/>
    <mergeCell ref="H1834:H1836"/>
    <mergeCell ref="I1834:I1836"/>
    <mergeCell ref="A1820:B1820"/>
    <mergeCell ref="A1798:A1801"/>
    <mergeCell ref="B1798:B1801"/>
    <mergeCell ref="C1798:C1801"/>
    <mergeCell ref="D1798:D1801"/>
    <mergeCell ref="A1786:B1786"/>
    <mergeCell ref="A1764:A1767"/>
    <mergeCell ref="B1764:B1767"/>
    <mergeCell ref="C1764:C1767"/>
    <mergeCell ref="D1764:D1767"/>
    <mergeCell ref="H1798:H1800"/>
    <mergeCell ref="I1798:I1800"/>
    <mergeCell ref="J1764:J1766"/>
    <mergeCell ref="K1764:K1767"/>
    <mergeCell ref="E1765:F1765"/>
    <mergeCell ref="A1788:K1788"/>
    <mergeCell ref="A1793:K1793"/>
    <mergeCell ref="A1796:B1796"/>
    <mergeCell ref="C1796:K1796"/>
    <mergeCell ref="A1797:B1797"/>
    <mergeCell ref="C1797:K1797"/>
    <mergeCell ref="J1798:J1800"/>
    <mergeCell ref="K1798:K1801"/>
    <mergeCell ref="E1799:F1799"/>
    <mergeCell ref="A1891:B1891"/>
    <mergeCell ref="A1869:A1872"/>
    <mergeCell ref="B1869:B1872"/>
    <mergeCell ref="C1869:C1872"/>
    <mergeCell ref="D1869:D1872"/>
    <mergeCell ref="A1856:B1856"/>
    <mergeCell ref="A1834:A1837"/>
    <mergeCell ref="B1834:B1837"/>
    <mergeCell ref="C1834:C1837"/>
    <mergeCell ref="D1834:D1837"/>
    <mergeCell ref="H1869:H1871"/>
    <mergeCell ref="I1869:I1871"/>
    <mergeCell ref="J1834:J1836"/>
    <mergeCell ref="K1834:K1837"/>
    <mergeCell ref="E1835:F1835"/>
    <mergeCell ref="A1858:K1858"/>
    <mergeCell ref="A1864:K1864"/>
    <mergeCell ref="A1867:B1867"/>
    <mergeCell ref="C1867:K1867"/>
    <mergeCell ref="A1868:B1868"/>
    <mergeCell ref="C1868:K1868"/>
    <mergeCell ref="J1869:J1871"/>
    <mergeCell ref="K1869:K1872"/>
    <mergeCell ref="E1870:F1870"/>
    <mergeCell ref="E1869:F1869"/>
    <mergeCell ref="G1869:G1871"/>
    <mergeCell ref="E1834:F1834"/>
    <mergeCell ref="G1834:G1836"/>
    <mergeCell ref="A1928:K1928"/>
    <mergeCell ref="H1904:H1906"/>
    <mergeCell ref="I1904:I1906"/>
    <mergeCell ref="J1904:J1906"/>
    <mergeCell ref="K1904:K1907"/>
    <mergeCell ref="E1905:F1905"/>
    <mergeCell ref="A1926:B1926"/>
    <mergeCell ref="A1904:A1907"/>
    <mergeCell ref="B1904:B1907"/>
    <mergeCell ref="C1904:C1907"/>
    <mergeCell ref="D1904:D1907"/>
    <mergeCell ref="E1904:F1904"/>
    <mergeCell ref="G1904:G1906"/>
    <mergeCell ref="A1893:K1893"/>
    <mergeCell ref="A1899:K1899"/>
    <mergeCell ref="A1902:B1902"/>
    <mergeCell ref="C1902:K1902"/>
    <mergeCell ref="A1903:B1903"/>
    <mergeCell ref="C1903:K1903"/>
  </mergeCells>
  <pageMargins left="0.19685039370078999" right="0.19685039370078999" top="0.19685039370078999" bottom="0.19685039370078999" header="0" footer="0"/>
  <pageSetup paperSize="9" scale="95"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31"/>
  <sheetViews>
    <sheetView workbookViewId="0">
      <selection sqref="A1:K1"/>
    </sheetView>
  </sheetViews>
  <sheetFormatPr defaultColWidth="9.140625" defaultRowHeight="15" customHeight="1" x14ac:dyDescent="0.25"/>
  <cols>
    <col min="1" max="1" width="5.42578125" style="3" customWidth="1"/>
    <col min="2" max="2" width="40.85546875" style="3" customWidth="1"/>
    <col min="3" max="3" width="7.140625" style="3" customWidth="1"/>
    <col min="4" max="4" width="10.85546875" style="3" customWidth="1"/>
    <col min="5" max="5" width="11.28515625" style="3" customWidth="1"/>
    <col min="6" max="6" width="12.28515625" style="3" customWidth="1"/>
    <col min="7" max="7" width="9.28515625" style="3" customWidth="1"/>
    <col min="8" max="9" width="11.85546875" style="3" customWidth="1"/>
    <col min="10" max="10" width="14.28515625" style="3" customWidth="1"/>
    <col min="11" max="11" width="16.140625" style="3" customWidth="1"/>
  </cols>
  <sheetData>
    <row r="1" spans="1:17" ht="15.75" customHeight="1" x14ac:dyDescent="0.25">
      <c r="A1" s="348" t="s">
        <v>85</v>
      </c>
      <c r="B1" s="348"/>
      <c r="C1" s="348"/>
      <c r="D1" s="348"/>
      <c r="E1" s="348"/>
      <c r="F1" s="348"/>
      <c r="G1" s="348"/>
      <c r="H1" s="348"/>
      <c r="I1" s="348"/>
      <c r="J1" s="348"/>
      <c r="K1" s="348"/>
      <c r="L1" s="295"/>
      <c r="M1" s="295"/>
      <c r="N1" s="295"/>
      <c r="O1" s="295"/>
      <c r="P1" s="295"/>
      <c r="Q1" s="295"/>
    </row>
    <row r="2" spans="1:17" ht="15" customHeight="1" x14ac:dyDescent="0.25">
      <c r="A2" s="70"/>
      <c r="B2" s="70"/>
      <c r="C2" s="70"/>
      <c r="D2" s="70"/>
      <c r="E2" s="70"/>
      <c r="F2" s="78">
        <f>'proje ve personel bilgileri'!$B$5</f>
        <v>0</v>
      </c>
      <c r="G2" s="72">
        <f>IF('proje ve personel bilgileri'!$B$6=1,"/ Nisan ayına aittir.",(IF('proje ve personel bilgileri'!$B$6=2,"/ Ekim ayına aittir.",0)))</f>
        <v>0</v>
      </c>
      <c r="H2" s="70"/>
      <c r="I2" s="70"/>
      <c r="J2" s="70"/>
      <c r="K2" s="70"/>
      <c r="L2" s="66"/>
      <c r="M2" s="66"/>
      <c r="N2" s="66"/>
      <c r="O2" s="66"/>
      <c r="P2" s="66"/>
      <c r="Q2" s="66"/>
    </row>
    <row r="3" spans="1:17" ht="18.75" customHeight="1" x14ac:dyDescent="0.25">
      <c r="K3" s="4" t="s">
        <v>86</v>
      </c>
    </row>
    <row r="4" spans="1:17" ht="15.75" customHeight="1" x14ac:dyDescent="0.25">
      <c r="A4" s="349" t="s">
        <v>2</v>
      </c>
      <c r="B4" s="350"/>
      <c r="C4" s="351">
        <f>'proje ve personel bilgileri'!$B$2</f>
        <v>0</v>
      </c>
      <c r="D4" s="352"/>
      <c r="E4" s="352"/>
      <c r="F4" s="352"/>
      <c r="G4" s="352"/>
      <c r="H4" s="352"/>
      <c r="I4" s="352"/>
      <c r="J4" s="352"/>
      <c r="K4" s="353"/>
    </row>
    <row r="5" spans="1:17" ht="15.75" customHeight="1" x14ac:dyDescent="0.25">
      <c r="A5" s="354" t="s">
        <v>4</v>
      </c>
      <c r="B5" s="355"/>
      <c r="C5" s="356">
        <f>'proje ve personel bilgileri'!$B$3</f>
        <v>0</v>
      </c>
      <c r="D5" s="357"/>
      <c r="E5" s="357"/>
      <c r="F5" s="357"/>
      <c r="G5" s="357"/>
      <c r="H5" s="357"/>
      <c r="I5" s="357"/>
      <c r="J5" s="357"/>
      <c r="K5" s="358"/>
    </row>
    <row r="6" spans="1:17" ht="15" customHeight="1" x14ac:dyDescent="0.25">
      <c r="A6" s="343" t="s">
        <v>87</v>
      </c>
      <c r="B6" s="343" t="s">
        <v>15</v>
      </c>
      <c r="C6" s="343" t="s">
        <v>88</v>
      </c>
      <c r="D6" s="344" t="s">
        <v>89</v>
      </c>
      <c r="E6" s="346"/>
      <c r="F6" s="347"/>
      <c r="G6" s="343" t="s">
        <v>90</v>
      </c>
      <c r="H6" s="333" t="s">
        <v>91</v>
      </c>
      <c r="I6" s="333" t="s">
        <v>92</v>
      </c>
      <c r="J6" s="333" t="s">
        <v>93</v>
      </c>
      <c r="K6" s="336" t="s">
        <v>94</v>
      </c>
    </row>
    <row r="7" spans="1:17" ht="20.25" customHeight="1" x14ac:dyDescent="0.25">
      <c r="A7" s="338"/>
      <c r="B7" s="338"/>
      <c r="C7" s="338"/>
      <c r="D7" s="345"/>
      <c r="E7" s="339" t="s">
        <v>95</v>
      </c>
      <c r="F7" s="340"/>
      <c r="G7" s="338"/>
      <c r="H7" s="334"/>
      <c r="I7" s="334"/>
      <c r="J7" s="334"/>
      <c r="K7" s="337"/>
    </row>
    <row r="8" spans="1:17" ht="59.25" customHeight="1" x14ac:dyDescent="0.25">
      <c r="A8" s="338"/>
      <c r="B8" s="338"/>
      <c r="C8" s="338"/>
      <c r="D8" s="345"/>
      <c r="E8" s="5" t="s">
        <v>104</v>
      </c>
      <c r="F8" s="5" t="s">
        <v>97</v>
      </c>
      <c r="G8" s="338"/>
      <c r="H8" s="334"/>
      <c r="I8" s="335"/>
      <c r="J8" s="335"/>
      <c r="K8" s="338"/>
    </row>
    <row r="9" spans="1:17" ht="15.75" customHeight="1" x14ac:dyDescent="0.25">
      <c r="A9" s="338"/>
      <c r="B9" s="338"/>
      <c r="C9" s="338"/>
      <c r="D9" s="345"/>
      <c r="E9" s="6" t="s">
        <v>98</v>
      </c>
      <c r="F9" s="6" t="s">
        <v>98</v>
      </c>
      <c r="G9" s="294" t="s">
        <v>98</v>
      </c>
      <c r="H9" s="294" t="s">
        <v>98</v>
      </c>
      <c r="I9" s="297" t="s">
        <v>98</v>
      </c>
      <c r="J9" s="6" t="s">
        <v>98</v>
      </c>
      <c r="K9" s="338"/>
    </row>
    <row r="10" spans="1:17" ht="15.75" customHeight="1" x14ac:dyDescent="0.25">
      <c r="A10" s="1">
        <v>1</v>
      </c>
      <c r="B10" s="106" t="str">
        <f>IF('proje ve personel bilgileri'!A14&lt;&gt;0,('proje ve personel bilgileri'!A14)," ")</f>
        <v xml:space="preserve"> </v>
      </c>
      <c r="C10" s="102"/>
      <c r="D10" s="103"/>
      <c r="E10" s="103"/>
      <c r="F10" s="103"/>
      <c r="G10" s="103"/>
      <c r="H10" s="103"/>
      <c r="I10" s="103"/>
      <c r="J10" s="103"/>
      <c r="K10" s="104">
        <f t="shared" ref="K10:K27" si="0">IF(D10&lt;&gt;0,SUM(D10+E10+F10+G10-H10-I10-J10),0)</f>
        <v>0</v>
      </c>
    </row>
    <row r="11" spans="1:17" ht="15.75" customHeight="1" x14ac:dyDescent="0.25">
      <c r="A11" s="2">
        <v>2</v>
      </c>
      <c r="B11" s="106" t="str">
        <f>IF('proje ve personel bilgileri'!A15&lt;&gt;0,('proje ve personel bilgileri'!A15)," ")</f>
        <v xml:space="preserve"> </v>
      </c>
      <c r="C11" s="102"/>
      <c r="D11" s="103"/>
      <c r="E11" s="103"/>
      <c r="F11" s="103"/>
      <c r="G11" s="103"/>
      <c r="H11" s="103"/>
      <c r="I11" s="103"/>
      <c r="J11" s="103"/>
      <c r="K11" s="104">
        <f t="shared" si="0"/>
        <v>0</v>
      </c>
    </row>
    <row r="12" spans="1:17" ht="15.75" customHeight="1" x14ac:dyDescent="0.25">
      <c r="A12" s="2">
        <v>3</v>
      </c>
      <c r="B12" s="106" t="str">
        <f>IF('proje ve personel bilgileri'!A16&lt;&gt;0,('proje ve personel bilgileri'!A16)," ")</f>
        <v xml:space="preserve"> </v>
      </c>
      <c r="C12" s="102"/>
      <c r="D12" s="103"/>
      <c r="E12" s="103"/>
      <c r="F12" s="103"/>
      <c r="G12" s="103"/>
      <c r="H12" s="103"/>
      <c r="I12" s="103"/>
      <c r="J12" s="103"/>
      <c r="K12" s="104">
        <f t="shared" si="0"/>
        <v>0</v>
      </c>
    </row>
    <row r="13" spans="1:17" ht="15.75" customHeight="1" x14ac:dyDescent="0.25">
      <c r="A13" s="2">
        <v>4</v>
      </c>
      <c r="B13" s="106" t="str">
        <f>IF('proje ve personel bilgileri'!A17&lt;&gt;0,('proje ve personel bilgileri'!A17)," ")</f>
        <v xml:space="preserve"> </v>
      </c>
      <c r="C13" s="102"/>
      <c r="D13" s="103"/>
      <c r="E13" s="103"/>
      <c r="F13" s="103"/>
      <c r="G13" s="103"/>
      <c r="H13" s="103"/>
      <c r="I13" s="103"/>
      <c r="J13" s="103"/>
      <c r="K13" s="104">
        <f t="shared" si="0"/>
        <v>0</v>
      </c>
    </row>
    <row r="14" spans="1:17" ht="15.75" customHeight="1" x14ac:dyDescent="0.25">
      <c r="A14" s="2">
        <v>5</v>
      </c>
      <c r="B14" s="106" t="str">
        <f>IF('proje ve personel bilgileri'!A18&lt;&gt;0,('proje ve personel bilgileri'!A18)," ")</f>
        <v xml:space="preserve"> </v>
      </c>
      <c r="C14" s="102"/>
      <c r="D14" s="103"/>
      <c r="E14" s="103"/>
      <c r="F14" s="103"/>
      <c r="G14" s="103"/>
      <c r="H14" s="103"/>
      <c r="I14" s="103"/>
      <c r="J14" s="103"/>
      <c r="K14" s="104">
        <f t="shared" si="0"/>
        <v>0</v>
      </c>
    </row>
    <row r="15" spans="1:17" ht="15.75" customHeight="1" x14ac:dyDescent="0.25">
      <c r="A15" s="2">
        <v>6</v>
      </c>
      <c r="B15" s="106" t="str">
        <f>IF('proje ve personel bilgileri'!A19&lt;&gt;0,('proje ve personel bilgileri'!A19)," ")</f>
        <v xml:space="preserve"> </v>
      </c>
      <c r="C15" s="102"/>
      <c r="D15" s="103"/>
      <c r="E15" s="103"/>
      <c r="F15" s="103"/>
      <c r="G15" s="103"/>
      <c r="H15" s="103"/>
      <c r="I15" s="103"/>
      <c r="J15" s="103"/>
      <c r="K15" s="104">
        <f t="shared" si="0"/>
        <v>0</v>
      </c>
    </row>
    <row r="16" spans="1:17" ht="15.75" customHeight="1" x14ac:dyDescent="0.25">
      <c r="A16" s="2">
        <v>7</v>
      </c>
      <c r="B16" s="106" t="str">
        <f>IF('proje ve personel bilgileri'!A20&lt;&gt;0,('proje ve personel bilgileri'!A20)," ")</f>
        <v xml:space="preserve"> </v>
      </c>
      <c r="C16" s="102"/>
      <c r="D16" s="103"/>
      <c r="E16" s="103"/>
      <c r="F16" s="103"/>
      <c r="G16" s="103"/>
      <c r="H16" s="103"/>
      <c r="I16" s="103"/>
      <c r="J16" s="103"/>
      <c r="K16" s="104">
        <f t="shared" si="0"/>
        <v>0</v>
      </c>
    </row>
    <row r="17" spans="1:11" ht="15.75" customHeight="1" x14ac:dyDescent="0.25">
      <c r="A17" s="2">
        <v>8</v>
      </c>
      <c r="B17" s="106" t="str">
        <f>IF('proje ve personel bilgileri'!A21&lt;&gt;0,('proje ve personel bilgileri'!A21)," ")</f>
        <v xml:space="preserve"> </v>
      </c>
      <c r="C17" s="102"/>
      <c r="D17" s="103"/>
      <c r="E17" s="103"/>
      <c r="F17" s="103"/>
      <c r="G17" s="103"/>
      <c r="H17" s="103"/>
      <c r="I17" s="103"/>
      <c r="J17" s="103"/>
      <c r="K17" s="104">
        <f t="shared" si="0"/>
        <v>0</v>
      </c>
    </row>
    <row r="18" spans="1:11" ht="15.75" customHeight="1" x14ac:dyDescent="0.25">
      <c r="A18" s="2">
        <v>9</v>
      </c>
      <c r="B18" s="106" t="str">
        <f>IF('proje ve personel bilgileri'!A22&lt;&gt;0,('proje ve personel bilgileri'!A22)," ")</f>
        <v xml:space="preserve"> </v>
      </c>
      <c r="C18" s="102"/>
      <c r="D18" s="103"/>
      <c r="E18" s="103"/>
      <c r="F18" s="103"/>
      <c r="G18" s="103"/>
      <c r="H18" s="103"/>
      <c r="I18" s="103"/>
      <c r="J18" s="103"/>
      <c r="K18" s="104">
        <f t="shared" si="0"/>
        <v>0</v>
      </c>
    </row>
    <row r="19" spans="1:11" ht="15.75" customHeight="1" x14ac:dyDescent="0.25">
      <c r="A19" s="2">
        <v>10</v>
      </c>
      <c r="B19" s="106" t="str">
        <f>IF('proje ve personel bilgileri'!A23&lt;&gt;0,('proje ve personel bilgileri'!A23)," ")</f>
        <v xml:space="preserve"> </v>
      </c>
      <c r="C19" s="102"/>
      <c r="D19" s="103"/>
      <c r="E19" s="103"/>
      <c r="F19" s="103"/>
      <c r="G19" s="103"/>
      <c r="H19" s="103"/>
      <c r="I19" s="103"/>
      <c r="J19" s="103"/>
      <c r="K19" s="104">
        <f t="shared" si="0"/>
        <v>0</v>
      </c>
    </row>
    <row r="20" spans="1:11" ht="15.75" customHeight="1" x14ac:dyDescent="0.25">
      <c r="A20" s="2">
        <v>11</v>
      </c>
      <c r="B20" s="106" t="str">
        <f>IF('proje ve personel bilgileri'!A24&lt;&gt;0,('proje ve personel bilgileri'!A24)," ")</f>
        <v xml:space="preserve"> </v>
      </c>
      <c r="C20" s="102"/>
      <c r="D20" s="103"/>
      <c r="E20" s="103"/>
      <c r="F20" s="103"/>
      <c r="G20" s="103"/>
      <c r="H20" s="103"/>
      <c r="I20" s="103"/>
      <c r="J20" s="103"/>
      <c r="K20" s="104">
        <f t="shared" si="0"/>
        <v>0</v>
      </c>
    </row>
    <row r="21" spans="1:11" ht="15.75" customHeight="1" x14ac:dyDescent="0.25">
      <c r="A21" s="2">
        <v>12</v>
      </c>
      <c r="B21" s="106" t="str">
        <f>IF('proje ve personel bilgileri'!A25&lt;&gt;0,('proje ve personel bilgileri'!A25)," ")</f>
        <v xml:space="preserve"> </v>
      </c>
      <c r="C21" s="102"/>
      <c r="D21" s="103"/>
      <c r="E21" s="103"/>
      <c r="F21" s="103"/>
      <c r="G21" s="103"/>
      <c r="H21" s="103"/>
      <c r="I21" s="103"/>
      <c r="J21" s="103"/>
      <c r="K21" s="104">
        <f t="shared" si="0"/>
        <v>0</v>
      </c>
    </row>
    <row r="22" spans="1:11" ht="15.75" customHeight="1" x14ac:dyDescent="0.25">
      <c r="A22" s="2">
        <v>13</v>
      </c>
      <c r="B22" s="106" t="str">
        <f>IF('proje ve personel bilgileri'!A26&lt;&gt;0,('proje ve personel bilgileri'!A26)," ")</f>
        <v xml:space="preserve"> </v>
      </c>
      <c r="C22" s="102"/>
      <c r="D22" s="103"/>
      <c r="E22" s="103"/>
      <c r="F22" s="103"/>
      <c r="G22" s="103"/>
      <c r="H22" s="103"/>
      <c r="I22" s="103"/>
      <c r="J22" s="103"/>
      <c r="K22" s="104">
        <f t="shared" si="0"/>
        <v>0</v>
      </c>
    </row>
    <row r="23" spans="1:11" ht="15.75" customHeight="1" x14ac:dyDescent="0.25">
      <c r="A23" s="2">
        <v>14</v>
      </c>
      <c r="B23" s="106" t="str">
        <f>IF('proje ve personel bilgileri'!A27&lt;&gt;0,('proje ve personel bilgileri'!A27)," ")</f>
        <v xml:space="preserve"> </v>
      </c>
      <c r="C23" s="102"/>
      <c r="D23" s="103"/>
      <c r="E23" s="103"/>
      <c r="F23" s="103"/>
      <c r="G23" s="103"/>
      <c r="H23" s="103"/>
      <c r="I23" s="103"/>
      <c r="J23" s="103"/>
      <c r="K23" s="104">
        <f t="shared" si="0"/>
        <v>0</v>
      </c>
    </row>
    <row r="24" spans="1:11" ht="15.75" customHeight="1" x14ac:dyDescent="0.25">
      <c r="A24" s="2">
        <v>15</v>
      </c>
      <c r="B24" s="106" t="str">
        <f>IF('proje ve personel bilgileri'!A28&lt;&gt;0,('proje ve personel bilgileri'!A28)," ")</f>
        <v xml:space="preserve"> </v>
      </c>
      <c r="C24" s="102"/>
      <c r="D24" s="103"/>
      <c r="E24" s="103"/>
      <c r="F24" s="103"/>
      <c r="G24" s="103"/>
      <c r="H24" s="103"/>
      <c r="I24" s="103"/>
      <c r="J24" s="103"/>
      <c r="K24" s="104">
        <f t="shared" si="0"/>
        <v>0</v>
      </c>
    </row>
    <row r="25" spans="1:11" ht="15.75" customHeight="1" x14ac:dyDescent="0.25">
      <c r="A25" s="2">
        <v>16</v>
      </c>
      <c r="B25" s="106" t="str">
        <f>IF('proje ve personel bilgileri'!A29&lt;&gt;0,('proje ve personel bilgileri'!A29)," ")</f>
        <v xml:space="preserve"> </v>
      </c>
      <c r="C25" s="102"/>
      <c r="D25" s="103"/>
      <c r="E25" s="103"/>
      <c r="F25" s="103"/>
      <c r="G25" s="103"/>
      <c r="H25" s="103"/>
      <c r="I25" s="103"/>
      <c r="J25" s="103"/>
      <c r="K25" s="104">
        <f t="shared" si="0"/>
        <v>0</v>
      </c>
    </row>
    <row r="26" spans="1:11" ht="15.75" customHeight="1" x14ac:dyDescent="0.25">
      <c r="A26" s="2">
        <v>17</v>
      </c>
      <c r="B26" s="106" t="str">
        <f>IF('proje ve personel bilgileri'!A30&lt;&gt;0,('proje ve personel bilgileri'!A30)," ")</f>
        <v xml:space="preserve"> </v>
      </c>
      <c r="C26" s="102"/>
      <c r="D26" s="103"/>
      <c r="E26" s="103"/>
      <c r="F26" s="103"/>
      <c r="G26" s="103"/>
      <c r="H26" s="103"/>
      <c r="I26" s="103"/>
      <c r="J26" s="103"/>
      <c r="K26" s="104">
        <f t="shared" si="0"/>
        <v>0</v>
      </c>
    </row>
    <row r="27" spans="1:11" ht="15" customHeight="1" x14ac:dyDescent="0.25">
      <c r="A27" s="2">
        <v>18</v>
      </c>
      <c r="B27" s="106" t="str">
        <f>IF('proje ve personel bilgileri'!A31&lt;&gt;0,('proje ve personel bilgileri'!A31)," ")</f>
        <v xml:space="preserve"> </v>
      </c>
      <c r="C27" s="105"/>
      <c r="D27" s="103"/>
      <c r="E27" s="103"/>
      <c r="F27" s="103"/>
      <c r="G27" s="103"/>
      <c r="H27" s="103"/>
      <c r="I27" s="103"/>
      <c r="J27" s="103"/>
      <c r="K27" s="104">
        <f t="shared" si="0"/>
        <v>0</v>
      </c>
    </row>
    <row r="28" spans="1:11" ht="30" customHeight="1" x14ac:dyDescent="0.25">
      <c r="A28" s="341" t="s">
        <v>99</v>
      </c>
      <c r="B28" s="342"/>
      <c r="C28" s="7" t="str">
        <f t="shared" ref="C28:J28" si="1">IF($K$28&lt;&gt;0,SUM(C10:C27)," ")</f>
        <v xml:space="preserve"> </v>
      </c>
      <c r="D28" s="8" t="str">
        <f t="shared" si="1"/>
        <v xml:space="preserve"> </v>
      </c>
      <c r="E28" s="8" t="str">
        <f t="shared" si="1"/>
        <v xml:space="preserve"> </v>
      </c>
      <c r="F28" s="8" t="str">
        <f t="shared" si="1"/>
        <v xml:space="preserve"> </v>
      </c>
      <c r="G28" s="8" t="str">
        <f t="shared" si="1"/>
        <v xml:space="preserve"> </v>
      </c>
      <c r="H28" s="8" t="str">
        <f t="shared" si="1"/>
        <v xml:space="preserve"> </v>
      </c>
      <c r="I28" s="8" t="str">
        <f t="shared" si="1"/>
        <v xml:space="preserve"> </v>
      </c>
      <c r="J28" s="8" t="str">
        <f t="shared" si="1"/>
        <v xml:space="preserve"> </v>
      </c>
      <c r="K28" s="9">
        <f>SUM(K10:K27)</f>
        <v>0</v>
      </c>
    </row>
    <row r="29" spans="1:11" ht="15" customHeight="1" x14ac:dyDescent="0.25">
      <c r="A29" s="300"/>
    </row>
    <row r="30" spans="1:11" ht="25.5" customHeight="1" x14ac:dyDescent="0.25">
      <c r="A30" s="332" t="s">
        <v>100</v>
      </c>
      <c r="B30" s="332"/>
      <c r="C30" s="332"/>
      <c r="D30" s="332"/>
      <c r="E30" s="332"/>
      <c r="F30" s="332"/>
      <c r="G30" s="332"/>
      <c r="H30" s="332"/>
      <c r="I30" s="332"/>
      <c r="J30" s="332"/>
      <c r="K30" s="332"/>
    </row>
    <row r="31" spans="1:11" ht="15" customHeight="1" x14ac:dyDescent="0.25">
      <c r="A31" s="51"/>
    </row>
    <row r="32" spans="1:11" ht="15" customHeight="1" x14ac:dyDescent="0.25">
      <c r="A32" s="298" t="s">
        <v>101</v>
      </c>
    </row>
    <row r="33" spans="1:11" ht="15" customHeight="1" x14ac:dyDescent="0.25">
      <c r="C33" s="298" t="s">
        <v>102</v>
      </c>
      <c r="E33" s="298" t="s">
        <v>103</v>
      </c>
    </row>
    <row r="35" spans="1:11" ht="15.75" customHeight="1" x14ac:dyDescent="0.25">
      <c r="A35" s="348" t="s">
        <v>85</v>
      </c>
      <c r="B35" s="348"/>
      <c r="C35" s="348"/>
      <c r="D35" s="348"/>
      <c r="E35" s="348"/>
      <c r="F35" s="348"/>
      <c r="G35" s="348"/>
      <c r="H35" s="348"/>
      <c r="I35" s="348"/>
      <c r="J35" s="348"/>
      <c r="K35" s="348"/>
    </row>
    <row r="36" spans="1:11" ht="15" customHeight="1" x14ac:dyDescent="0.25">
      <c r="A36" s="70"/>
      <c r="B36" s="70"/>
      <c r="C36" s="70"/>
      <c r="D36" s="70"/>
      <c r="E36" s="70"/>
      <c r="F36" s="78">
        <f>'proje ve personel bilgileri'!$B$5</f>
        <v>0</v>
      </c>
      <c r="G36" s="72">
        <f>IF('proje ve personel bilgileri'!$B$6=1,"/ Nisan ayına aittir.",(IF('proje ve personel bilgileri'!$B$6=2,"/ Ekim ayına aittir.",0)))</f>
        <v>0</v>
      </c>
      <c r="H36" s="70"/>
      <c r="I36" s="70"/>
      <c r="J36" s="70"/>
      <c r="K36" s="70"/>
    </row>
    <row r="37" spans="1:11" ht="18.75" customHeight="1" x14ac:dyDescent="0.25">
      <c r="K37" s="4" t="s">
        <v>86</v>
      </c>
    </row>
    <row r="38" spans="1:11" ht="15.75" customHeight="1" x14ac:dyDescent="0.25">
      <c r="A38" s="349" t="s">
        <v>2</v>
      </c>
      <c r="B38" s="350"/>
      <c r="C38" s="351">
        <f>'proje ve personel bilgileri'!$B$2</f>
        <v>0</v>
      </c>
      <c r="D38" s="352"/>
      <c r="E38" s="352"/>
      <c r="F38" s="352"/>
      <c r="G38" s="352"/>
      <c r="H38" s="352"/>
      <c r="I38" s="352"/>
      <c r="J38" s="352"/>
      <c r="K38" s="353"/>
    </row>
    <row r="39" spans="1:11" ht="15.75" customHeight="1" x14ac:dyDescent="0.25">
      <c r="A39" s="354" t="s">
        <v>4</v>
      </c>
      <c r="B39" s="355"/>
      <c r="C39" s="356">
        <f>'proje ve personel bilgileri'!$B$3</f>
        <v>0</v>
      </c>
      <c r="D39" s="357"/>
      <c r="E39" s="357"/>
      <c r="F39" s="357"/>
      <c r="G39" s="357"/>
      <c r="H39" s="357"/>
      <c r="I39" s="357"/>
      <c r="J39" s="357"/>
      <c r="K39" s="358"/>
    </row>
    <row r="40" spans="1:11" ht="15" customHeight="1" x14ac:dyDescent="0.25">
      <c r="A40" s="343" t="s">
        <v>87</v>
      </c>
      <c r="B40" s="343" t="s">
        <v>15</v>
      </c>
      <c r="C40" s="343" t="s">
        <v>88</v>
      </c>
      <c r="D40" s="344" t="s">
        <v>89</v>
      </c>
      <c r="E40" s="346"/>
      <c r="F40" s="347"/>
      <c r="G40" s="343" t="s">
        <v>90</v>
      </c>
      <c r="H40" s="333" t="s">
        <v>91</v>
      </c>
      <c r="I40" s="333" t="s">
        <v>92</v>
      </c>
      <c r="J40" s="333" t="s">
        <v>93</v>
      </c>
      <c r="K40" s="336" t="s">
        <v>94</v>
      </c>
    </row>
    <row r="41" spans="1:11" ht="22.5" customHeight="1" x14ac:dyDescent="0.25">
      <c r="A41" s="338"/>
      <c r="B41" s="338"/>
      <c r="C41" s="338"/>
      <c r="D41" s="345"/>
      <c r="E41" s="339" t="s">
        <v>95</v>
      </c>
      <c r="F41" s="340"/>
      <c r="G41" s="338"/>
      <c r="H41" s="334"/>
      <c r="I41" s="334"/>
      <c r="J41" s="334"/>
      <c r="K41" s="337"/>
    </row>
    <row r="42" spans="1:11" ht="60.75" customHeight="1" x14ac:dyDescent="0.25">
      <c r="A42" s="338"/>
      <c r="B42" s="338"/>
      <c r="C42" s="338"/>
      <c r="D42" s="345"/>
      <c r="E42" s="5" t="s">
        <v>104</v>
      </c>
      <c r="F42" s="5" t="s">
        <v>97</v>
      </c>
      <c r="G42" s="338"/>
      <c r="H42" s="334"/>
      <c r="I42" s="335"/>
      <c r="J42" s="335"/>
      <c r="K42" s="338"/>
    </row>
    <row r="43" spans="1:11" ht="15.75" customHeight="1" x14ac:dyDescent="0.25">
      <c r="A43" s="338"/>
      <c r="B43" s="338"/>
      <c r="C43" s="338"/>
      <c r="D43" s="345"/>
      <c r="E43" s="6" t="s">
        <v>98</v>
      </c>
      <c r="F43" s="6" t="s">
        <v>98</v>
      </c>
      <c r="G43" s="294" t="s">
        <v>98</v>
      </c>
      <c r="H43" s="294" t="s">
        <v>98</v>
      </c>
      <c r="I43" s="297" t="s">
        <v>98</v>
      </c>
      <c r="J43" s="6" t="s">
        <v>98</v>
      </c>
      <c r="K43" s="338"/>
    </row>
    <row r="44" spans="1:11" ht="15.75" customHeight="1" x14ac:dyDescent="0.25">
      <c r="A44" s="1">
        <v>19</v>
      </c>
      <c r="B44" s="101" t="str">
        <f>IF('proje ve personel bilgileri'!A32&lt;&gt;0,('proje ve personel bilgileri'!A32)," ")</f>
        <v xml:space="preserve"> </v>
      </c>
      <c r="C44" s="102"/>
      <c r="D44" s="103"/>
      <c r="E44" s="103"/>
      <c r="F44" s="103"/>
      <c r="G44" s="103"/>
      <c r="H44" s="103"/>
      <c r="I44" s="103"/>
      <c r="J44" s="103"/>
      <c r="K44" s="104">
        <f t="shared" ref="K44:K61" si="2">IF(D44&lt;&gt;0,SUM(D44+E44+F44+G44-H44-I44-J44),0)</f>
        <v>0</v>
      </c>
    </row>
    <row r="45" spans="1:11" ht="15.75" customHeight="1" x14ac:dyDescent="0.25">
      <c r="A45" s="2">
        <v>20</v>
      </c>
      <c r="B45" s="101" t="str">
        <f>IF('proje ve personel bilgileri'!A33&lt;&gt;0,('proje ve personel bilgileri'!A33)," ")</f>
        <v xml:space="preserve"> </v>
      </c>
      <c r="C45" s="102"/>
      <c r="D45" s="296"/>
      <c r="E45" s="296"/>
      <c r="F45" s="296"/>
      <c r="G45" s="296"/>
      <c r="H45" s="296"/>
      <c r="I45" s="296"/>
      <c r="J45" s="296"/>
      <c r="K45" s="104">
        <f t="shared" si="2"/>
        <v>0</v>
      </c>
    </row>
    <row r="46" spans="1:11" ht="15.75" customHeight="1" x14ac:dyDescent="0.25">
      <c r="A46" s="1">
        <v>21</v>
      </c>
      <c r="B46" s="101" t="str">
        <f>IF('proje ve personel bilgileri'!A34&lt;&gt;0,('proje ve personel bilgileri'!A34)," ")</f>
        <v xml:space="preserve"> </v>
      </c>
      <c r="C46" s="102"/>
      <c r="D46" s="296"/>
      <c r="E46" s="296"/>
      <c r="F46" s="296"/>
      <c r="G46" s="296"/>
      <c r="H46" s="296"/>
      <c r="I46" s="296"/>
      <c r="J46" s="296"/>
      <c r="K46" s="104">
        <f t="shared" si="2"/>
        <v>0</v>
      </c>
    </row>
    <row r="47" spans="1:11" ht="15.75" customHeight="1" x14ac:dyDescent="0.25">
      <c r="A47" s="2">
        <v>22</v>
      </c>
      <c r="B47" s="101" t="str">
        <f>IF('proje ve personel bilgileri'!A35&lt;&gt;0,('proje ve personel bilgileri'!A35)," ")</f>
        <v xml:space="preserve"> </v>
      </c>
      <c r="C47" s="102"/>
      <c r="D47" s="296"/>
      <c r="E47" s="296"/>
      <c r="F47" s="296"/>
      <c r="G47" s="296"/>
      <c r="H47" s="296"/>
      <c r="I47" s="296"/>
      <c r="J47" s="296"/>
      <c r="K47" s="104">
        <f t="shared" si="2"/>
        <v>0</v>
      </c>
    </row>
    <row r="48" spans="1:11" ht="15.75" customHeight="1" x14ac:dyDescent="0.25">
      <c r="A48" s="1">
        <v>23</v>
      </c>
      <c r="B48" s="101" t="str">
        <f>IF('proje ve personel bilgileri'!A36&lt;&gt;0,('proje ve personel bilgileri'!A36)," ")</f>
        <v xml:space="preserve"> </v>
      </c>
      <c r="C48" s="102"/>
      <c r="D48" s="296"/>
      <c r="E48" s="296"/>
      <c r="F48" s="296"/>
      <c r="G48" s="296"/>
      <c r="H48" s="296"/>
      <c r="I48" s="296"/>
      <c r="J48" s="296"/>
      <c r="K48" s="104">
        <f t="shared" si="2"/>
        <v>0</v>
      </c>
    </row>
    <row r="49" spans="1:11" ht="15.75" customHeight="1" x14ac:dyDescent="0.25">
      <c r="A49" s="2">
        <v>24</v>
      </c>
      <c r="B49" s="101" t="str">
        <f>IF('proje ve personel bilgileri'!A37&lt;&gt;0,('proje ve personel bilgileri'!A37)," ")</f>
        <v xml:space="preserve"> </v>
      </c>
      <c r="C49" s="102"/>
      <c r="D49" s="296"/>
      <c r="E49" s="296"/>
      <c r="F49" s="296"/>
      <c r="G49" s="296"/>
      <c r="H49" s="296"/>
      <c r="I49" s="296"/>
      <c r="J49" s="296"/>
      <c r="K49" s="104">
        <f t="shared" si="2"/>
        <v>0</v>
      </c>
    </row>
    <row r="50" spans="1:11" ht="15.75" customHeight="1" x14ac:dyDescent="0.25">
      <c r="A50" s="1">
        <v>25</v>
      </c>
      <c r="B50" s="101" t="str">
        <f>IF('proje ve personel bilgileri'!A38&lt;&gt;0,('proje ve personel bilgileri'!A38)," ")</f>
        <v xml:space="preserve"> </v>
      </c>
      <c r="C50" s="102"/>
      <c r="D50" s="296"/>
      <c r="E50" s="296"/>
      <c r="F50" s="296"/>
      <c r="G50" s="296"/>
      <c r="H50" s="296"/>
      <c r="I50" s="296"/>
      <c r="J50" s="296"/>
      <c r="K50" s="104">
        <f t="shared" si="2"/>
        <v>0</v>
      </c>
    </row>
    <row r="51" spans="1:11" ht="15.75" customHeight="1" x14ac:dyDescent="0.25">
      <c r="A51" s="2">
        <v>26</v>
      </c>
      <c r="B51" s="101" t="str">
        <f>IF('proje ve personel bilgileri'!A39&lt;&gt;0,('proje ve personel bilgileri'!A39)," ")</f>
        <v xml:space="preserve"> </v>
      </c>
      <c r="C51" s="102"/>
      <c r="D51" s="296"/>
      <c r="E51" s="296"/>
      <c r="F51" s="296"/>
      <c r="G51" s="296"/>
      <c r="H51" s="296"/>
      <c r="I51" s="296"/>
      <c r="J51" s="296"/>
      <c r="K51" s="104">
        <f t="shared" si="2"/>
        <v>0</v>
      </c>
    </row>
    <row r="52" spans="1:11" ht="15.75" customHeight="1" x14ac:dyDescent="0.25">
      <c r="A52" s="1">
        <v>27</v>
      </c>
      <c r="B52" s="101" t="str">
        <f>IF('proje ve personel bilgileri'!A40&lt;&gt;0,('proje ve personel bilgileri'!A40)," ")</f>
        <v xml:space="preserve"> </v>
      </c>
      <c r="C52" s="102"/>
      <c r="D52" s="296"/>
      <c r="E52" s="296"/>
      <c r="F52" s="296"/>
      <c r="G52" s="296"/>
      <c r="H52" s="296"/>
      <c r="I52" s="296"/>
      <c r="J52" s="296"/>
      <c r="K52" s="104">
        <f t="shared" si="2"/>
        <v>0</v>
      </c>
    </row>
    <row r="53" spans="1:11" ht="15.75" customHeight="1" x14ac:dyDescent="0.25">
      <c r="A53" s="2">
        <v>28</v>
      </c>
      <c r="B53" s="101" t="str">
        <f>IF('proje ve personel bilgileri'!A41&lt;&gt;0,('proje ve personel bilgileri'!A41)," ")</f>
        <v xml:space="preserve"> </v>
      </c>
      <c r="C53" s="102"/>
      <c r="D53" s="296"/>
      <c r="E53" s="296"/>
      <c r="F53" s="296"/>
      <c r="G53" s="296"/>
      <c r="H53" s="296"/>
      <c r="I53" s="296"/>
      <c r="J53" s="296"/>
      <c r="K53" s="104">
        <f t="shared" si="2"/>
        <v>0</v>
      </c>
    </row>
    <row r="54" spans="1:11" ht="15.75" customHeight="1" x14ac:dyDescent="0.25">
      <c r="A54" s="1">
        <v>29</v>
      </c>
      <c r="B54" s="101" t="str">
        <f>IF('proje ve personel bilgileri'!A42&lt;&gt;0,('proje ve personel bilgileri'!A42)," ")</f>
        <v xml:space="preserve"> </v>
      </c>
      <c r="C54" s="102"/>
      <c r="D54" s="296"/>
      <c r="E54" s="296"/>
      <c r="F54" s="296"/>
      <c r="G54" s="296"/>
      <c r="H54" s="296"/>
      <c r="I54" s="296"/>
      <c r="J54" s="296"/>
      <c r="K54" s="104">
        <f t="shared" si="2"/>
        <v>0</v>
      </c>
    </row>
    <row r="55" spans="1:11" ht="15.75" customHeight="1" x14ac:dyDescent="0.25">
      <c r="A55" s="2">
        <v>30</v>
      </c>
      <c r="B55" s="101" t="str">
        <f>IF('proje ve personel bilgileri'!A43&lt;&gt;0,('proje ve personel bilgileri'!A43)," ")</f>
        <v xml:space="preserve"> </v>
      </c>
      <c r="C55" s="102"/>
      <c r="D55" s="296"/>
      <c r="E55" s="296"/>
      <c r="F55" s="296"/>
      <c r="G55" s="296"/>
      <c r="H55" s="296"/>
      <c r="I55" s="296"/>
      <c r="J55" s="296"/>
      <c r="K55" s="104">
        <f t="shared" si="2"/>
        <v>0</v>
      </c>
    </row>
    <row r="56" spans="1:11" ht="15.75" customHeight="1" x14ac:dyDescent="0.25">
      <c r="A56" s="1">
        <v>31</v>
      </c>
      <c r="B56" s="101" t="str">
        <f>IF('proje ve personel bilgileri'!A44&lt;&gt;0,('proje ve personel bilgileri'!A44)," ")</f>
        <v xml:space="preserve"> </v>
      </c>
      <c r="C56" s="102"/>
      <c r="D56" s="296"/>
      <c r="E56" s="296"/>
      <c r="F56" s="296"/>
      <c r="G56" s="296"/>
      <c r="H56" s="296"/>
      <c r="I56" s="296"/>
      <c r="J56" s="296"/>
      <c r="K56" s="104">
        <f t="shared" si="2"/>
        <v>0</v>
      </c>
    </row>
    <row r="57" spans="1:11" ht="15.75" customHeight="1" x14ac:dyDescent="0.25">
      <c r="A57" s="2">
        <v>32</v>
      </c>
      <c r="B57" s="101" t="str">
        <f>IF('proje ve personel bilgileri'!A45&lt;&gt;0,('proje ve personel bilgileri'!A45)," ")</f>
        <v xml:space="preserve"> </v>
      </c>
      <c r="C57" s="102"/>
      <c r="D57" s="296"/>
      <c r="E57" s="296"/>
      <c r="F57" s="296"/>
      <c r="G57" s="296"/>
      <c r="H57" s="296"/>
      <c r="I57" s="296"/>
      <c r="J57" s="296"/>
      <c r="K57" s="104">
        <f t="shared" si="2"/>
        <v>0</v>
      </c>
    </row>
    <row r="58" spans="1:11" ht="15.75" customHeight="1" x14ac:dyDescent="0.25">
      <c r="A58" s="1">
        <v>33</v>
      </c>
      <c r="B58" s="101" t="str">
        <f>IF('proje ve personel bilgileri'!A46&lt;&gt;0,('proje ve personel bilgileri'!A46)," ")</f>
        <v xml:space="preserve"> </v>
      </c>
      <c r="C58" s="102"/>
      <c r="D58" s="296"/>
      <c r="E58" s="296"/>
      <c r="F58" s="296"/>
      <c r="G58" s="296"/>
      <c r="H58" s="296"/>
      <c r="I58" s="296"/>
      <c r="J58" s="296"/>
      <c r="K58" s="104">
        <f t="shared" si="2"/>
        <v>0</v>
      </c>
    </row>
    <row r="59" spans="1:11" ht="15.75" customHeight="1" x14ac:dyDescent="0.25">
      <c r="A59" s="2">
        <v>34</v>
      </c>
      <c r="B59" s="101" t="str">
        <f>IF('proje ve personel bilgileri'!A47&lt;&gt;0,('proje ve personel bilgileri'!A47)," ")</f>
        <v xml:space="preserve"> </v>
      </c>
      <c r="C59" s="102"/>
      <c r="D59" s="296"/>
      <c r="E59" s="296"/>
      <c r="F59" s="296"/>
      <c r="G59" s="296"/>
      <c r="H59" s="296"/>
      <c r="I59" s="296"/>
      <c r="J59" s="296"/>
      <c r="K59" s="104">
        <f t="shared" si="2"/>
        <v>0</v>
      </c>
    </row>
    <row r="60" spans="1:11" ht="15.75" customHeight="1" x14ac:dyDescent="0.25">
      <c r="A60" s="1">
        <v>35</v>
      </c>
      <c r="B60" s="101" t="str">
        <f>IF('proje ve personel bilgileri'!A48&lt;&gt;0,('proje ve personel bilgileri'!A48)," ")</f>
        <v xml:space="preserve"> </v>
      </c>
      <c r="C60" s="102"/>
      <c r="D60" s="296"/>
      <c r="E60" s="296"/>
      <c r="F60" s="296"/>
      <c r="G60" s="296"/>
      <c r="H60" s="296"/>
      <c r="I60" s="296"/>
      <c r="J60" s="296"/>
      <c r="K60" s="104">
        <f t="shared" si="2"/>
        <v>0</v>
      </c>
    </row>
    <row r="61" spans="1:11" ht="15" customHeight="1" x14ac:dyDescent="0.25">
      <c r="A61" s="2">
        <v>36</v>
      </c>
      <c r="B61" s="101" t="str">
        <f>IF('proje ve personel bilgileri'!A49&lt;&gt;0,('proje ve personel bilgileri'!A49)," ")</f>
        <v xml:space="preserve"> </v>
      </c>
      <c r="C61" s="102"/>
      <c r="D61" s="296"/>
      <c r="E61" s="296"/>
      <c r="F61" s="296"/>
      <c r="G61" s="296"/>
      <c r="H61" s="296"/>
      <c r="I61" s="296"/>
      <c r="J61" s="296"/>
      <c r="K61" s="104">
        <f t="shared" si="2"/>
        <v>0</v>
      </c>
    </row>
    <row r="62" spans="1:11" ht="15.75" customHeight="1" x14ac:dyDescent="0.25">
      <c r="A62" s="341" t="s">
        <v>99</v>
      </c>
      <c r="B62" s="342"/>
      <c r="C62" s="7" t="str">
        <f t="shared" ref="C62:J62" si="3">IF($K$28&lt;&gt;0,SUM(C44:C61)," ")</f>
        <v xml:space="preserve"> </v>
      </c>
      <c r="D62" s="8" t="str">
        <f t="shared" si="3"/>
        <v xml:space="preserve"> </v>
      </c>
      <c r="E62" s="8" t="str">
        <f t="shared" si="3"/>
        <v xml:space="preserve"> </v>
      </c>
      <c r="F62" s="8" t="str">
        <f t="shared" si="3"/>
        <v xml:space="preserve"> </v>
      </c>
      <c r="G62" s="8" t="str">
        <f t="shared" si="3"/>
        <v xml:space="preserve"> </v>
      </c>
      <c r="H62" s="8" t="str">
        <f t="shared" si="3"/>
        <v xml:space="preserve"> </v>
      </c>
      <c r="I62" s="8" t="str">
        <f t="shared" si="3"/>
        <v xml:space="preserve"> </v>
      </c>
      <c r="J62" s="8" t="str">
        <f t="shared" si="3"/>
        <v xml:space="preserve"> </v>
      </c>
      <c r="K62" s="9">
        <f>SUM(K44:K61)+K28</f>
        <v>0</v>
      </c>
    </row>
    <row r="63" spans="1:11" ht="15" customHeight="1" x14ac:dyDescent="0.25">
      <c r="A63" s="300"/>
    </row>
    <row r="64" spans="1:11" ht="26.25" customHeight="1" x14ac:dyDescent="0.25">
      <c r="A64" s="332" t="s">
        <v>100</v>
      </c>
      <c r="B64" s="332"/>
      <c r="C64" s="332"/>
      <c r="D64" s="332"/>
      <c r="E64" s="332"/>
      <c r="F64" s="332"/>
      <c r="G64" s="332"/>
      <c r="H64" s="332"/>
      <c r="I64" s="332"/>
      <c r="J64" s="332"/>
      <c r="K64" s="332"/>
    </row>
    <row r="65" spans="1:11" ht="15" customHeight="1" x14ac:dyDescent="0.25">
      <c r="A65" s="51"/>
    </row>
    <row r="66" spans="1:11" ht="15" customHeight="1" x14ac:dyDescent="0.25">
      <c r="A66" s="298" t="s">
        <v>101</v>
      </c>
    </row>
    <row r="67" spans="1:11" ht="15" customHeight="1" x14ac:dyDescent="0.25">
      <c r="C67" s="298" t="s">
        <v>102</v>
      </c>
      <c r="E67" s="298" t="s">
        <v>103</v>
      </c>
    </row>
    <row r="70" spans="1:11" ht="15.75" customHeight="1" x14ac:dyDescent="0.25">
      <c r="A70" s="348" t="s">
        <v>85</v>
      </c>
      <c r="B70" s="348"/>
      <c r="C70" s="348"/>
      <c r="D70" s="348"/>
      <c r="E70" s="348"/>
      <c r="F70" s="348"/>
      <c r="G70" s="348"/>
      <c r="H70" s="348"/>
      <c r="I70" s="348"/>
      <c r="J70" s="348"/>
      <c r="K70" s="348"/>
    </row>
    <row r="71" spans="1:11" ht="15" customHeight="1" x14ac:dyDescent="0.25">
      <c r="A71" s="70"/>
      <c r="B71" s="70"/>
      <c r="C71" s="70"/>
      <c r="D71" s="70"/>
      <c r="E71" s="70"/>
      <c r="F71" s="78">
        <f>'proje ve personel bilgileri'!$B$5</f>
        <v>0</v>
      </c>
      <c r="G71" s="72">
        <f>IF('proje ve personel bilgileri'!$B$6=1,"/ Nisan ayına aittir.",(IF('proje ve personel bilgileri'!$B$6=2,"/ Ekim ayına aittir.",0)))</f>
        <v>0</v>
      </c>
      <c r="H71" s="70"/>
      <c r="I71" s="70"/>
      <c r="J71" s="70"/>
      <c r="K71" s="70"/>
    </row>
    <row r="72" spans="1:11" ht="18.75" customHeight="1" x14ac:dyDescent="0.25">
      <c r="K72" s="4" t="s">
        <v>86</v>
      </c>
    </row>
    <row r="73" spans="1:11" ht="15.75" customHeight="1" x14ac:dyDescent="0.25">
      <c r="A73" s="349" t="s">
        <v>2</v>
      </c>
      <c r="B73" s="350"/>
      <c r="C73" s="351">
        <f>'proje ve personel bilgileri'!$B$2</f>
        <v>0</v>
      </c>
      <c r="D73" s="352"/>
      <c r="E73" s="352"/>
      <c r="F73" s="352"/>
      <c r="G73" s="352"/>
      <c r="H73" s="352"/>
      <c r="I73" s="352"/>
      <c r="J73" s="352"/>
      <c r="K73" s="353"/>
    </row>
    <row r="74" spans="1:11" ht="15.75" customHeight="1" x14ac:dyDescent="0.25">
      <c r="A74" s="354" t="s">
        <v>4</v>
      </c>
      <c r="B74" s="355"/>
      <c r="C74" s="356">
        <f>'proje ve personel bilgileri'!$B$3</f>
        <v>0</v>
      </c>
      <c r="D74" s="357"/>
      <c r="E74" s="357"/>
      <c r="F74" s="357"/>
      <c r="G74" s="357"/>
      <c r="H74" s="357"/>
      <c r="I74" s="357"/>
      <c r="J74" s="357"/>
      <c r="K74" s="358"/>
    </row>
    <row r="75" spans="1:11" ht="15" customHeight="1" x14ac:dyDescent="0.25">
      <c r="A75" s="343" t="s">
        <v>87</v>
      </c>
      <c r="B75" s="343" t="s">
        <v>15</v>
      </c>
      <c r="C75" s="343" t="s">
        <v>88</v>
      </c>
      <c r="D75" s="344" t="s">
        <v>89</v>
      </c>
      <c r="E75" s="346"/>
      <c r="F75" s="347"/>
      <c r="G75" s="343" t="s">
        <v>90</v>
      </c>
      <c r="H75" s="333" t="s">
        <v>91</v>
      </c>
      <c r="I75" s="333" t="s">
        <v>92</v>
      </c>
      <c r="J75" s="333" t="s">
        <v>93</v>
      </c>
      <c r="K75" s="336" t="s">
        <v>94</v>
      </c>
    </row>
    <row r="76" spans="1:11" ht="22.5" customHeight="1" x14ac:dyDescent="0.25">
      <c r="A76" s="338"/>
      <c r="B76" s="338"/>
      <c r="C76" s="338"/>
      <c r="D76" s="345"/>
      <c r="E76" s="339" t="s">
        <v>95</v>
      </c>
      <c r="F76" s="340"/>
      <c r="G76" s="338"/>
      <c r="H76" s="334"/>
      <c r="I76" s="334"/>
      <c r="J76" s="334"/>
      <c r="K76" s="337"/>
    </row>
    <row r="77" spans="1:11" ht="60.75" customHeight="1" x14ac:dyDescent="0.25">
      <c r="A77" s="338"/>
      <c r="B77" s="338"/>
      <c r="C77" s="338"/>
      <c r="D77" s="345"/>
      <c r="E77" s="5" t="s">
        <v>104</v>
      </c>
      <c r="F77" s="5" t="s">
        <v>97</v>
      </c>
      <c r="G77" s="338"/>
      <c r="H77" s="334"/>
      <c r="I77" s="335"/>
      <c r="J77" s="335"/>
      <c r="K77" s="338"/>
    </row>
    <row r="78" spans="1:11" ht="15.75" customHeight="1" x14ac:dyDescent="0.25">
      <c r="A78" s="338"/>
      <c r="B78" s="338"/>
      <c r="C78" s="338"/>
      <c r="D78" s="345"/>
      <c r="E78" s="6" t="s">
        <v>98</v>
      </c>
      <c r="F78" s="6" t="s">
        <v>98</v>
      </c>
      <c r="G78" s="294" t="s">
        <v>98</v>
      </c>
      <c r="H78" s="294" t="s">
        <v>98</v>
      </c>
      <c r="I78" s="297" t="s">
        <v>98</v>
      </c>
      <c r="J78" s="6" t="s">
        <v>98</v>
      </c>
      <c r="K78" s="338"/>
    </row>
    <row r="79" spans="1:11" ht="15.75" customHeight="1" x14ac:dyDescent="0.25">
      <c r="A79" s="1">
        <v>37</v>
      </c>
      <c r="B79" s="101" t="str">
        <f>IF('proje ve personel bilgileri'!A50&lt;&gt;0,('proje ve personel bilgileri'!A50)," ")</f>
        <v xml:space="preserve"> </v>
      </c>
      <c r="C79" s="102"/>
      <c r="D79" s="103"/>
      <c r="E79" s="103"/>
      <c r="F79" s="103"/>
      <c r="G79" s="103"/>
      <c r="H79" s="103"/>
      <c r="I79" s="103"/>
      <c r="J79" s="103"/>
      <c r="K79" s="104">
        <f t="shared" ref="K79:K96" si="4">IF(D79&lt;&gt;0,SUM(D79+E79+F79+G79-H79-I79-J79),0)</f>
        <v>0</v>
      </c>
    </row>
    <row r="80" spans="1:11" ht="15.75" customHeight="1" x14ac:dyDescent="0.25">
      <c r="A80" s="2">
        <v>38</v>
      </c>
      <c r="B80" s="101" t="str">
        <f>IF('proje ve personel bilgileri'!A51&lt;&gt;0,('proje ve personel bilgileri'!A51)," ")</f>
        <v xml:space="preserve"> </v>
      </c>
      <c r="C80" s="105"/>
      <c r="D80" s="296"/>
      <c r="E80" s="296"/>
      <c r="F80" s="296"/>
      <c r="G80" s="296"/>
      <c r="H80" s="296"/>
      <c r="I80" s="296"/>
      <c r="J80" s="296"/>
      <c r="K80" s="104">
        <f t="shared" si="4"/>
        <v>0</v>
      </c>
    </row>
    <row r="81" spans="1:11" ht="15.75" customHeight="1" x14ac:dyDescent="0.25">
      <c r="A81" s="1">
        <v>39</v>
      </c>
      <c r="B81" s="101" t="str">
        <f>IF('proje ve personel bilgileri'!A52&lt;&gt;0,('proje ve personel bilgileri'!A52)," ")</f>
        <v xml:space="preserve"> </v>
      </c>
      <c r="C81" s="105"/>
      <c r="D81" s="296"/>
      <c r="E81" s="296"/>
      <c r="F81" s="296"/>
      <c r="G81" s="296"/>
      <c r="H81" s="296"/>
      <c r="I81" s="296"/>
      <c r="J81" s="296"/>
      <c r="K81" s="104">
        <f t="shared" si="4"/>
        <v>0</v>
      </c>
    </row>
    <row r="82" spans="1:11" ht="15.75" customHeight="1" x14ac:dyDescent="0.25">
      <c r="A82" s="2">
        <v>40</v>
      </c>
      <c r="B82" s="101" t="str">
        <f>IF('proje ve personel bilgileri'!A53&lt;&gt;0,('proje ve personel bilgileri'!A53)," ")</f>
        <v xml:space="preserve"> </v>
      </c>
      <c r="C82" s="105"/>
      <c r="D82" s="296"/>
      <c r="E82" s="296"/>
      <c r="F82" s="296"/>
      <c r="G82" s="296"/>
      <c r="H82" s="296"/>
      <c r="I82" s="296"/>
      <c r="J82" s="296"/>
      <c r="K82" s="104">
        <f t="shared" si="4"/>
        <v>0</v>
      </c>
    </row>
    <row r="83" spans="1:11" ht="15.75" customHeight="1" x14ac:dyDescent="0.25">
      <c r="A83" s="1">
        <v>41</v>
      </c>
      <c r="B83" s="101" t="str">
        <f>IF('proje ve personel bilgileri'!A54&lt;&gt;0,('proje ve personel bilgileri'!A54)," ")</f>
        <v xml:space="preserve"> </v>
      </c>
      <c r="C83" s="105"/>
      <c r="D83" s="296"/>
      <c r="E83" s="296"/>
      <c r="F83" s="296"/>
      <c r="G83" s="296"/>
      <c r="H83" s="296"/>
      <c r="I83" s="296"/>
      <c r="J83" s="296"/>
      <c r="K83" s="104">
        <f t="shared" si="4"/>
        <v>0</v>
      </c>
    </row>
    <row r="84" spans="1:11" ht="15.75" customHeight="1" x14ac:dyDescent="0.25">
      <c r="A84" s="2">
        <v>42</v>
      </c>
      <c r="B84" s="101" t="str">
        <f>IF('proje ve personel bilgileri'!A55&lt;&gt;0,('proje ve personel bilgileri'!A55)," ")</f>
        <v xml:space="preserve"> </v>
      </c>
      <c r="C84" s="105"/>
      <c r="D84" s="296"/>
      <c r="E84" s="296"/>
      <c r="F84" s="296"/>
      <c r="G84" s="296"/>
      <c r="H84" s="296"/>
      <c r="I84" s="296"/>
      <c r="J84" s="296"/>
      <c r="K84" s="104">
        <f t="shared" si="4"/>
        <v>0</v>
      </c>
    </row>
    <row r="85" spans="1:11" ht="15.75" customHeight="1" x14ac:dyDescent="0.25">
      <c r="A85" s="1">
        <v>43</v>
      </c>
      <c r="B85" s="101" t="str">
        <f>IF('proje ve personel bilgileri'!A56&lt;&gt;0,('proje ve personel bilgileri'!A56)," ")</f>
        <v xml:space="preserve"> </v>
      </c>
      <c r="C85" s="105"/>
      <c r="D85" s="296"/>
      <c r="E85" s="296"/>
      <c r="F85" s="296"/>
      <c r="G85" s="296"/>
      <c r="H85" s="296"/>
      <c r="I85" s="296"/>
      <c r="J85" s="296"/>
      <c r="K85" s="104">
        <f t="shared" si="4"/>
        <v>0</v>
      </c>
    </row>
    <row r="86" spans="1:11" ht="15.75" customHeight="1" x14ac:dyDescent="0.25">
      <c r="A86" s="2">
        <v>44</v>
      </c>
      <c r="B86" s="101" t="str">
        <f>IF('proje ve personel bilgileri'!A57&lt;&gt;0,('proje ve personel bilgileri'!A57)," ")</f>
        <v xml:space="preserve"> </v>
      </c>
      <c r="C86" s="105"/>
      <c r="D86" s="296"/>
      <c r="E86" s="296"/>
      <c r="F86" s="296"/>
      <c r="G86" s="296"/>
      <c r="H86" s="296"/>
      <c r="I86" s="296"/>
      <c r="J86" s="296"/>
      <c r="K86" s="104">
        <f t="shared" si="4"/>
        <v>0</v>
      </c>
    </row>
    <row r="87" spans="1:11" ht="15.75" customHeight="1" x14ac:dyDescent="0.25">
      <c r="A87" s="1">
        <v>45</v>
      </c>
      <c r="B87" s="101" t="str">
        <f>IF('proje ve personel bilgileri'!A58&lt;&gt;0,('proje ve personel bilgileri'!A58)," ")</f>
        <v xml:space="preserve"> </v>
      </c>
      <c r="C87" s="105"/>
      <c r="D87" s="296"/>
      <c r="E87" s="296"/>
      <c r="F87" s="296"/>
      <c r="G87" s="296"/>
      <c r="H87" s="296"/>
      <c r="I87" s="296"/>
      <c r="J87" s="296"/>
      <c r="K87" s="104">
        <f t="shared" si="4"/>
        <v>0</v>
      </c>
    </row>
    <row r="88" spans="1:11" ht="15.75" customHeight="1" x14ac:dyDescent="0.25">
      <c r="A88" s="2">
        <v>46</v>
      </c>
      <c r="B88" s="101" t="str">
        <f>IF('proje ve personel bilgileri'!A59&lt;&gt;0,('proje ve personel bilgileri'!A59)," ")</f>
        <v xml:space="preserve"> </v>
      </c>
      <c r="C88" s="105"/>
      <c r="D88" s="296"/>
      <c r="E88" s="296"/>
      <c r="F88" s="296"/>
      <c r="G88" s="296"/>
      <c r="H88" s="296"/>
      <c r="I88" s="296"/>
      <c r="J88" s="296"/>
      <c r="K88" s="104">
        <f t="shared" si="4"/>
        <v>0</v>
      </c>
    </row>
    <row r="89" spans="1:11" ht="15.75" customHeight="1" x14ac:dyDescent="0.25">
      <c r="A89" s="1">
        <v>47</v>
      </c>
      <c r="B89" s="101" t="str">
        <f>IF('proje ve personel bilgileri'!A60&lt;&gt;0,('proje ve personel bilgileri'!A60)," ")</f>
        <v xml:space="preserve"> </v>
      </c>
      <c r="C89" s="105"/>
      <c r="D89" s="296"/>
      <c r="E89" s="296"/>
      <c r="F89" s="296"/>
      <c r="G89" s="296"/>
      <c r="H89" s="296"/>
      <c r="I89" s="296"/>
      <c r="J89" s="296"/>
      <c r="K89" s="104">
        <f t="shared" si="4"/>
        <v>0</v>
      </c>
    </row>
    <row r="90" spans="1:11" ht="15.75" customHeight="1" x14ac:dyDescent="0.25">
      <c r="A90" s="2">
        <v>48</v>
      </c>
      <c r="B90" s="101" t="str">
        <f>IF('proje ve personel bilgileri'!A61&lt;&gt;0,('proje ve personel bilgileri'!A61)," ")</f>
        <v xml:space="preserve"> </v>
      </c>
      <c r="C90" s="105"/>
      <c r="D90" s="296"/>
      <c r="E90" s="296"/>
      <c r="F90" s="296"/>
      <c r="G90" s="296"/>
      <c r="H90" s="296"/>
      <c r="I90" s="296"/>
      <c r="J90" s="296"/>
      <c r="K90" s="104">
        <f t="shared" si="4"/>
        <v>0</v>
      </c>
    </row>
    <row r="91" spans="1:11" ht="15.75" customHeight="1" x14ac:dyDescent="0.25">
      <c r="A91" s="1">
        <v>49</v>
      </c>
      <c r="B91" s="101" t="str">
        <f>IF('proje ve personel bilgileri'!A62&lt;&gt;0,('proje ve personel bilgileri'!A62)," ")</f>
        <v xml:space="preserve"> </v>
      </c>
      <c r="C91" s="105"/>
      <c r="D91" s="296"/>
      <c r="E91" s="296"/>
      <c r="F91" s="296"/>
      <c r="G91" s="296"/>
      <c r="H91" s="296"/>
      <c r="I91" s="296"/>
      <c r="J91" s="296"/>
      <c r="K91" s="104">
        <f t="shared" si="4"/>
        <v>0</v>
      </c>
    </row>
    <row r="92" spans="1:11" ht="15.75" customHeight="1" x14ac:dyDescent="0.25">
      <c r="A92" s="2">
        <v>50</v>
      </c>
      <c r="B92" s="101" t="str">
        <f>IF('proje ve personel bilgileri'!A63&lt;&gt;0,('proje ve personel bilgileri'!A63)," ")</f>
        <v xml:space="preserve"> </v>
      </c>
      <c r="C92" s="105"/>
      <c r="D92" s="296"/>
      <c r="E92" s="296"/>
      <c r="F92" s="296"/>
      <c r="G92" s="296"/>
      <c r="H92" s="296"/>
      <c r="I92" s="296"/>
      <c r="J92" s="296"/>
      <c r="K92" s="104">
        <f t="shared" si="4"/>
        <v>0</v>
      </c>
    </row>
    <row r="93" spans="1:11" ht="15.75" customHeight="1" x14ac:dyDescent="0.25">
      <c r="A93" s="1">
        <v>51</v>
      </c>
      <c r="B93" s="101" t="str">
        <f>IF('proje ve personel bilgileri'!A64&lt;&gt;0,('proje ve personel bilgileri'!A64)," ")</f>
        <v xml:space="preserve"> </v>
      </c>
      <c r="C93" s="105"/>
      <c r="D93" s="296"/>
      <c r="E93" s="296"/>
      <c r="F93" s="296"/>
      <c r="G93" s="296"/>
      <c r="H93" s="296"/>
      <c r="I93" s="296"/>
      <c r="J93" s="296"/>
      <c r="K93" s="104">
        <f t="shared" si="4"/>
        <v>0</v>
      </c>
    </row>
    <row r="94" spans="1:11" ht="15.75" customHeight="1" x14ac:dyDescent="0.25">
      <c r="A94" s="2">
        <v>52</v>
      </c>
      <c r="B94" s="101" t="str">
        <f>IF('proje ve personel bilgileri'!A65&lt;&gt;0,('proje ve personel bilgileri'!A65)," ")</f>
        <v xml:space="preserve"> </v>
      </c>
      <c r="C94" s="105"/>
      <c r="D94" s="296"/>
      <c r="E94" s="296"/>
      <c r="F94" s="296"/>
      <c r="G94" s="296"/>
      <c r="H94" s="296"/>
      <c r="I94" s="296"/>
      <c r="J94" s="296"/>
      <c r="K94" s="104">
        <f t="shared" si="4"/>
        <v>0</v>
      </c>
    </row>
    <row r="95" spans="1:11" ht="15.75" customHeight="1" x14ac:dyDescent="0.25">
      <c r="A95" s="1">
        <v>53</v>
      </c>
      <c r="B95" s="101" t="str">
        <f>IF('proje ve personel bilgileri'!A66&lt;&gt;0,('proje ve personel bilgileri'!A66)," ")</f>
        <v xml:space="preserve"> </v>
      </c>
      <c r="C95" s="105"/>
      <c r="D95" s="296"/>
      <c r="E95" s="296"/>
      <c r="F95" s="296"/>
      <c r="G95" s="296"/>
      <c r="H95" s="296"/>
      <c r="I95" s="296"/>
      <c r="J95" s="296"/>
      <c r="K95" s="104">
        <f t="shared" si="4"/>
        <v>0</v>
      </c>
    </row>
    <row r="96" spans="1:11" ht="15" customHeight="1" x14ac:dyDescent="0.25">
      <c r="A96" s="2">
        <v>54</v>
      </c>
      <c r="B96" s="101" t="str">
        <f>IF('proje ve personel bilgileri'!A67&lt;&gt;0,('proje ve personel bilgileri'!A67)," ")</f>
        <v xml:space="preserve"> </v>
      </c>
      <c r="C96" s="105"/>
      <c r="D96" s="296"/>
      <c r="E96" s="296"/>
      <c r="F96" s="296"/>
      <c r="G96" s="296"/>
      <c r="H96" s="296"/>
      <c r="I96" s="296"/>
      <c r="J96" s="296"/>
      <c r="K96" s="104">
        <f t="shared" si="4"/>
        <v>0</v>
      </c>
    </row>
    <row r="97" spans="1:11" ht="15.75" customHeight="1" x14ac:dyDescent="0.25">
      <c r="A97" s="341" t="s">
        <v>99</v>
      </c>
      <c r="B97" s="342"/>
      <c r="C97" s="7" t="str">
        <f t="shared" ref="C97:J97" si="5">IF($K$28&lt;&gt;0,SUM(C79:C96)," ")</f>
        <v xml:space="preserve"> </v>
      </c>
      <c r="D97" s="8" t="str">
        <f t="shared" si="5"/>
        <v xml:space="preserve"> </v>
      </c>
      <c r="E97" s="8" t="str">
        <f t="shared" si="5"/>
        <v xml:space="preserve"> </v>
      </c>
      <c r="F97" s="8" t="str">
        <f t="shared" si="5"/>
        <v xml:space="preserve"> </v>
      </c>
      <c r="G97" s="8" t="str">
        <f t="shared" si="5"/>
        <v xml:space="preserve"> </v>
      </c>
      <c r="H97" s="8" t="str">
        <f t="shared" si="5"/>
        <v xml:space="preserve"> </v>
      </c>
      <c r="I97" s="8" t="str">
        <f t="shared" si="5"/>
        <v xml:space="preserve"> </v>
      </c>
      <c r="J97" s="8" t="str">
        <f t="shared" si="5"/>
        <v xml:space="preserve"> </v>
      </c>
      <c r="K97" s="9">
        <f>SUM(K79:K96)+K62</f>
        <v>0</v>
      </c>
    </row>
    <row r="98" spans="1:11" ht="15" customHeight="1" x14ac:dyDescent="0.25">
      <c r="A98" s="300"/>
    </row>
    <row r="99" spans="1:11" ht="26.25" customHeight="1" x14ac:dyDescent="0.25">
      <c r="A99" s="332" t="s">
        <v>100</v>
      </c>
      <c r="B99" s="332"/>
      <c r="C99" s="332"/>
      <c r="D99" s="332"/>
      <c r="E99" s="332"/>
      <c r="F99" s="332"/>
      <c r="G99" s="332"/>
      <c r="H99" s="332"/>
      <c r="I99" s="332"/>
      <c r="J99" s="332"/>
      <c r="K99" s="332"/>
    </row>
    <row r="100" spans="1:11" ht="15" customHeight="1" x14ac:dyDescent="0.25">
      <c r="A100" s="51"/>
    </row>
    <row r="101" spans="1:11" ht="15" customHeight="1" x14ac:dyDescent="0.25">
      <c r="A101" s="298" t="s">
        <v>101</v>
      </c>
    </row>
    <row r="102" spans="1:11" ht="15" customHeight="1" x14ac:dyDescent="0.25">
      <c r="C102" s="298" t="s">
        <v>102</v>
      </c>
      <c r="E102" s="298" t="s">
        <v>103</v>
      </c>
    </row>
    <row r="103" spans="1:11" ht="15.75" customHeight="1" x14ac:dyDescent="0.25">
      <c r="A103" s="348" t="s">
        <v>85</v>
      </c>
      <c r="B103" s="348"/>
      <c r="C103" s="348"/>
      <c r="D103" s="348"/>
      <c r="E103" s="348"/>
      <c r="F103" s="348"/>
      <c r="G103" s="348"/>
      <c r="H103" s="348"/>
      <c r="I103" s="348"/>
      <c r="J103" s="348"/>
      <c r="K103" s="348"/>
    </row>
    <row r="104" spans="1:11" ht="15" customHeight="1" x14ac:dyDescent="0.25">
      <c r="A104" s="70"/>
      <c r="B104" s="70"/>
      <c r="C104" s="70"/>
      <c r="D104" s="70"/>
      <c r="E104" s="70"/>
      <c r="F104" s="78">
        <f>'proje ve personel bilgileri'!$B$5</f>
        <v>0</v>
      </c>
      <c r="G104" s="72">
        <f>IF('proje ve personel bilgileri'!$B$6=1,"/ Nisan ayına aittir.",(IF('proje ve personel bilgileri'!$B$6=2,"/ Ekim ayına aittir.",0)))</f>
        <v>0</v>
      </c>
      <c r="H104" s="70"/>
      <c r="I104" s="70"/>
      <c r="J104" s="70"/>
      <c r="K104" s="70"/>
    </row>
    <row r="105" spans="1:11" ht="18.75" customHeight="1" x14ac:dyDescent="0.25">
      <c r="K105" s="4" t="s">
        <v>86</v>
      </c>
    </row>
    <row r="106" spans="1:11" ht="15.75" customHeight="1" x14ac:dyDescent="0.25">
      <c r="A106" s="349" t="s">
        <v>2</v>
      </c>
      <c r="B106" s="350"/>
      <c r="C106" s="351">
        <f>'proje ve personel bilgileri'!$B$2</f>
        <v>0</v>
      </c>
      <c r="D106" s="352"/>
      <c r="E106" s="352"/>
      <c r="F106" s="352"/>
      <c r="G106" s="352"/>
      <c r="H106" s="352"/>
      <c r="I106" s="352"/>
      <c r="J106" s="352"/>
      <c r="K106" s="353"/>
    </row>
    <row r="107" spans="1:11" ht="15.75" customHeight="1" x14ac:dyDescent="0.25">
      <c r="A107" s="354" t="s">
        <v>4</v>
      </c>
      <c r="B107" s="355"/>
      <c r="C107" s="356">
        <f>'proje ve personel bilgileri'!$B$3</f>
        <v>0</v>
      </c>
      <c r="D107" s="357"/>
      <c r="E107" s="357"/>
      <c r="F107" s="357"/>
      <c r="G107" s="357"/>
      <c r="H107" s="357"/>
      <c r="I107" s="357"/>
      <c r="J107" s="357"/>
      <c r="K107" s="358"/>
    </row>
    <row r="108" spans="1:11" ht="15" customHeight="1" x14ac:dyDescent="0.25">
      <c r="A108" s="343" t="s">
        <v>87</v>
      </c>
      <c r="B108" s="343" t="s">
        <v>15</v>
      </c>
      <c r="C108" s="343" t="s">
        <v>88</v>
      </c>
      <c r="D108" s="344" t="s">
        <v>89</v>
      </c>
      <c r="E108" s="346"/>
      <c r="F108" s="347"/>
      <c r="G108" s="343" t="s">
        <v>90</v>
      </c>
      <c r="H108" s="333" t="s">
        <v>91</v>
      </c>
      <c r="I108" s="333" t="s">
        <v>92</v>
      </c>
      <c r="J108" s="333" t="s">
        <v>93</v>
      </c>
      <c r="K108" s="336" t="s">
        <v>94</v>
      </c>
    </row>
    <row r="109" spans="1:11" ht="20.25" customHeight="1" x14ac:dyDescent="0.25">
      <c r="A109" s="338"/>
      <c r="B109" s="338"/>
      <c r="C109" s="338"/>
      <c r="D109" s="345"/>
      <c r="E109" s="339" t="s">
        <v>95</v>
      </c>
      <c r="F109" s="340"/>
      <c r="G109" s="338"/>
      <c r="H109" s="334"/>
      <c r="I109" s="334"/>
      <c r="J109" s="334"/>
      <c r="K109" s="337"/>
    </row>
    <row r="110" spans="1:11" ht="60.75" customHeight="1" x14ac:dyDescent="0.25">
      <c r="A110" s="338"/>
      <c r="B110" s="338"/>
      <c r="C110" s="338"/>
      <c r="D110" s="345"/>
      <c r="E110" s="5" t="s">
        <v>104</v>
      </c>
      <c r="F110" s="5" t="s">
        <v>97</v>
      </c>
      <c r="G110" s="338"/>
      <c r="H110" s="334"/>
      <c r="I110" s="335"/>
      <c r="J110" s="335"/>
      <c r="K110" s="338"/>
    </row>
    <row r="111" spans="1:11" ht="15.75" customHeight="1" x14ac:dyDescent="0.25">
      <c r="A111" s="338"/>
      <c r="B111" s="338"/>
      <c r="C111" s="338"/>
      <c r="D111" s="345"/>
      <c r="E111" s="6" t="s">
        <v>98</v>
      </c>
      <c r="F111" s="6" t="s">
        <v>98</v>
      </c>
      <c r="G111" s="294" t="s">
        <v>98</v>
      </c>
      <c r="H111" s="294" t="s">
        <v>98</v>
      </c>
      <c r="I111" s="297" t="s">
        <v>98</v>
      </c>
      <c r="J111" s="6" t="s">
        <v>98</v>
      </c>
      <c r="K111" s="338"/>
    </row>
    <row r="112" spans="1:11" ht="15.75" customHeight="1" x14ac:dyDescent="0.25">
      <c r="A112" s="1">
        <v>55</v>
      </c>
      <c r="B112" s="101" t="str">
        <f>IF('proje ve personel bilgileri'!A68&lt;&gt;0,('proje ve personel bilgileri'!A68)," ")</f>
        <v xml:space="preserve"> </v>
      </c>
      <c r="C112" s="102"/>
      <c r="D112" s="103"/>
      <c r="E112" s="103"/>
      <c r="F112" s="103"/>
      <c r="G112" s="103"/>
      <c r="H112" s="103"/>
      <c r="I112" s="103"/>
      <c r="J112" s="103"/>
      <c r="K112" s="104">
        <f t="shared" ref="K112:K129" si="6">IF(D112&lt;&gt;0,SUM(D112+E112+F112+G112-H112-I112-J112),0)</f>
        <v>0</v>
      </c>
    </row>
    <row r="113" spans="1:11" ht="15.75" customHeight="1" x14ac:dyDescent="0.25">
      <c r="A113" s="2">
        <v>56</v>
      </c>
      <c r="B113" s="101" t="str">
        <f>IF('proje ve personel bilgileri'!A69&lt;&gt;0,('proje ve personel bilgileri'!A69)," ")</f>
        <v xml:space="preserve"> </v>
      </c>
      <c r="C113" s="105"/>
      <c r="D113" s="296"/>
      <c r="E113" s="296"/>
      <c r="F113" s="296"/>
      <c r="G113" s="296"/>
      <c r="H113" s="296"/>
      <c r="I113" s="296"/>
      <c r="J113" s="296"/>
      <c r="K113" s="104">
        <f t="shared" si="6"/>
        <v>0</v>
      </c>
    </row>
    <row r="114" spans="1:11" ht="15.75" customHeight="1" x14ac:dyDescent="0.25">
      <c r="A114" s="1">
        <v>57</v>
      </c>
      <c r="B114" s="101" t="str">
        <f>IF('proje ve personel bilgileri'!A70&lt;&gt;0,('proje ve personel bilgileri'!A70)," ")</f>
        <v xml:space="preserve"> </v>
      </c>
      <c r="C114" s="105"/>
      <c r="D114" s="296"/>
      <c r="E114" s="296"/>
      <c r="F114" s="296"/>
      <c r="G114" s="296"/>
      <c r="H114" s="296"/>
      <c r="I114" s="296"/>
      <c r="J114" s="296"/>
      <c r="K114" s="104">
        <f t="shared" si="6"/>
        <v>0</v>
      </c>
    </row>
    <row r="115" spans="1:11" ht="15.75" customHeight="1" x14ac:dyDescent="0.25">
      <c r="A115" s="2">
        <v>58</v>
      </c>
      <c r="B115" s="101" t="str">
        <f>IF('proje ve personel bilgileri'!A71&lt;&gt;0,('proje ve personel bilgileri'!A71)," ")</f>
        <v xml:space="preserve"> </v>
      </c>
      <c r="C115" s="105"/>
      <c r="D115" s="296"/>
      <c r="E115" s="296"/>
      <c r="F115" s="296"/>
      <c r="G115" s="296"/>
      <c r="H115" s="296"/>
      <c r="I115" s="296"/>
      <c r="J115" s="296"/>
      <c r="K115" s="104">
        <f t="shared" si="6"/>
        <v>0</v>
      </c>
    </row>
    <row r="116" spans="1:11" ht="15.75" customHeight="1" x14ac:dyDescent="0.25">
      <c r="A116" s="1">
        <v>59</v>
      </c>
      <c r="B116" s="101" t="str">
        <f>IF('proje ve personel bilgileri'!A72&lt;&gt;0,('proje ve personel bilgileri'!A72)," ")</f>
        <v xml:space="preserve"> </v>
      </c>
      <c r="C116" s="105"/>
      <c r="D116" s="296"/>
      <c r="E116" s="296"/>
      <c r="F116" s="296"/>
      <c r="G116" s="296"/>
      <c r="H116" s="296"/>
      <c r="I116" s="296"/>
      <c r="J116" s="296"/>
      <c r="K116" s="104">
        <f t="shared" si="6"/>
        <v>0</v>
      </c>
    </row>
    <row r="117" spans="1:11" ht="15.75" customHeight="1" x14ac:dyDescent="0.25">
      <c r="A117" s="2">
        <v>60</v>
      </c>
      <c r="B117" s="101" t="str">
        <f>IF('proje ve personel bilgileri'!A73&lt;&gt;0,('proje ve personel bilgileri'!A73)," ")</f>
        <v xml:space="preserve"> </v>
      </c>
      <c r="C117" s="105"/>
      <c r="D117" s="296"/>
      <c r="E117" s="296"/>
      <c r="F117" s="296"/>
      <c r="G117" s="296"/>
      <c r="H117" s="296"/>
      <c r="I117" s="296"/>
      <c r="J117" s="296"/>
      <c r="K117" s="104">
        <f t="shared" si="6"/>
        <v>0</v>
      </c>
    </row>
    <row r="118" spans="1:11" ht="15.75" customHeight="1" x14ac:dyDescent="0.25">
      <c r="A118" s="1">
        <v>61</v>
      </c>
      <c r="B118" s="101" t="str">
        <f>IF('proje ve personel bilgileri'!A74&lt;&gt;0,('proje ve personel bilgileri'!A74)," ")</f>
        <v xml:space="preserve"> </v>
      </c>
      <c r="C118" s="98"/>
      <c r="D118" s="100"/>
      <c r="E118" s="296"/>
      <c r="F118" s="296"/>
      <c r="G118" s="296"/>
      <c r="H118" s="296"/>
      <c r="I118" s="296"/>
      <c r="J118" s="296"/>
      <c r="K118" s="104">
        <f t="shared" si="6"/>
        <v>0</v>
      </c>
    </row>
    <row r="119" spans="1:11" ht="15.75" customHeight="1" x14ac:dyDescent="0.25">
      <c r="A119" s="2">
        <v>62</v>
      </c>
      <c r="B119" s="101" t="str">
        <f>IF('proje ve personel bilgileri'!A75&lt;&gt;0,('proje ve personel bilgileri'!A75)," ")</f>
        <v xml:space="preserve"> </v>
      </c>
      <c r="C119" s="105"/>
      <c r="D119" s="296"/>
      <c r="E119" s="296"/>
      <c r="F119" s="296"/>
      <c r="G119" s="296"/>
      <c r="H119" s="296"/>
      <c r="I119" s="296"/>
      <c r="J119" s="296"/>
      <c r="K119" s="104">
        <f t="shared" si="6"/>
        <v>0</v>
      </c>
    </row>
    <row r="120" spans="1:11" ht="15.75" customHeight="1" x14ac:dyDescent="0.25">
      <c r="A120" s="1">
        <v>63</v>
      </c>
      <c r="B120" s="101" t="str">
        <f>IF('proje ve personel bilgileri'!A76&lt;&gt;0,('proje ve personel bilgileri'!A76)," ")</f>
        <v xml:space="preserve"> </v>
      </c>
      <c r="C120" s="105"/>
      <c r="D120" s="296"/>
      <c r="E120" s="296"/>
      <c r="F120" s="296"/>
      <c r="G120" s="296"/>
      <c r="H120" s="296"/>
      <c r="I120" s="296"/>
      <c r="J120" s="296"/>
      <c r="K120" s="104">
        <f t="shared" si="6"/>
        <v>0</v>
      </c>
    </row>
    <row r="121" spans="1:11" ht="15.75" customHeight="1" x14ac:dyDescent="0.25">
      <c r="A121" s="2">
        <v>64</v>
      </c>
      <c r="B121" s="101" t="str">
        <f>IF('proje ve personel bilgileri'!A77&lt;&gt;0,('proje ve personel bilgileri'!A77)," ")</f>
        <v xml:space="preserve"> </v>
      </c>
      <c r="C121" s="105"/>
      <c r="D121" s="296"/>
      <c r="E121" s="296"/>
      <c r="F121" s="296"/>
      <c r="G121" s="296"/>
      <c r="H121" s="296"/>
      <c r="I121" s="296"/>
      <c r="J121" s="296"/>
      <c r="K121" s="104">
        <f t="shared" si="6"/>
        <v>0</v>
      </c>
    </row>
    <row r="122" spans="1:11" ht="15.75" customHeight="1" x14ac:dyDescent="0.25">
      <c r="A122" s="1">
        <v>65</v>
      </c>
      <c r="B122" s="101" t="str">
        <f>IF('proje ve personel bilgileri'!A78&lt;&gt;0,('proje ve personel bilgileri'!A78)," ")</f>
        <v xml:space="preserve"> </v>
      </c>
      <c r="C122" s="105"/>
      <c r="D122" s="296"/>
      <c r="E122" s="296"/>
      <c r="F122" s="296"/>
      <c r="G122" s="296"/>
      <c r="H122" s="296"/>
      <c r="I122" s="296"/>
      <c r="J122" s="296"/>
      <c r="K122" s="104">
        <f t="shared" si="6"/>
        <v>0</v>
      </c>
    </row>
    <row r="123" spans="1:11" ht="15.75" customHeight="1" x14ac:dyDescent="0.25">
      <c r="A123" s="2">
        <v>66</v>
      </c>
      <c r="B123" s="101" t="str">
        <f>IF('proje ve personel bilgileri'!A79&lt;&gt;0,('proje ve personel bilgileri'!A79)," ")</f>
        <v xml:space="preserve"> </v>
      </c>
      <c r="C123" s="105"/>
      <c r="D123" s="296"/>
      <c r="E123" s="296"/>
      <c r="F123" s="296"/>
      <c r="G123" s="296"/>
      <c r="H123" s="296"/>
      <c r="I123" s="296"/>
      <c r="J123" s="296"/>
      <c r="K123" s="104">
        <f t="shared" si="6"/>
        <v>0</v>
      </c>
    </row>
    <row r="124" spans="1:11" ht="15.75" customHeight="1" x14ac:dyDescent="0.25">
      <c r="A124" s="1">
        <v>67</v>
      </c>
      <c r="B124" s="101" t="str">
        <f>IF('proje ve personel bilgileri'!A80&lt;&gt;0,('proje ve personel bilgileri'!A80)," ")</f>
        <v xml:space="preserve"> </v>
      </c>
      <c r="C124" s="105"/>
      <c r="D124" s="296"/>
      <c r="E124" s="296"/>
      <c r="F124" s="296"/>
      <c r="G124" s="296"/>
      <c r="H124" s="296"/>
      <c r="I124" s="296"/>
      <c r="J124" s="296"/>
      <c r="K124" s="104">
        <f t="shared" si="6"/>
        <v>0</v>
      </c>
    </row>
    <row r="125" spans="1:11" ht="15.75" customHeight="1" x14ac:dyDescent="0.25">
      <c r="A125" s="2">
        <v>68</v>
      </c>
      <c r="B125" s="101" t="str">
        <f>IF('proje ve personel bilgileri'!A81&lt;&gt;0,('proje ve personel bilgileri'!A81)," ")</f>
        <v xml:space="preserve"> </v>
      </c>
      <c r="C125" s="105"/>
      <c r="D125" s="296"/>
      <c r="E125" s="296"/>
      <c r="F125" s="296"/>
      <c r="G125" s="296"/>
      <c r="H125" s="296"/>
      <c r="I125" s="296"/>
      <c r="J125" s="296"/>
      <c r="K125" s="104">
        <f t="shared" si="6"/>
        <v>0</v>
      </c>
    </row>
    <row r="126" spans="1:11" ht="15.75" customHeight="1" x14ac:dyDescent="0.25">
      <c r="A126" s="1">
        <v>69</v>
      </c>
      <c r="B126" s="101" t="str">
        <f>IF('proje ve personel bilgileri'!A82&lt;&gt;0,('proje ve personel bilgileri'!A82)," ")</f>
        <v xml:space="preserve"> </v>
      </c>
      <c r="C126" s="105"/>
      <c r="D126" s="296"/>
      <c r="E126" s="296"/>
      <c r="F126" s="296"/>
      <c r="G126" s="296"/>
      <c r="H126" s="296"/>
      <c r="I126" s="296"/>
      <c r="J126" s="296"/>
      <c r="K126" s="104">
        <f t="shared" si="6"/>
        <v>0</v>
      </c>
    </row>
    <row r="127" spans="1:11" ht="15.75" customHeight="1" x14ac:dyDescent="0.25">
      <c r="A127" s="2">
        <v>70</v>
      </c>
      <c r="B127" s="101" t="str">
        <f>IF('proje ve personel bilgileri'!A83&lt;&gt;0,('proje ve personel bilgileri'!A83)," ")</f>
        <v xml:space="preserve"> </v>
      </c>
      <c r="C127" s="105"/>
      <c r="D127" s="296"/>
      <c r="E127" s="296"/>
      <c r="F127" s="296"/>
      <c r="G127" s="296"/>
      <c r="H127" s="296"/>
      <c r="I127" s="296"/>
      <c r="J127" s="296"/>
      <c r="K127" s="104">
        <f t="shared" si="6"/>
        <v>0</v>
      </c>
    </row>
    <row r="128" spans="1:11" ht="15.75" customHeight="1" x14ac:dyDescent="0.25">
      <c r="A128" s="1">
        <v>71</v>
      </c>
      <c r="B128" s="101" t="str">
        <f>IF('proje ve personel bilgileri'!A84&lt;&gt;0,('proje ve personel bilgileri'!A84)," ")</f>
        <v xml:space="preserve"> </v>
      </c>
      <c r="C128" s="105"/>
      <c r="D128" s="296"/>
      <c r="E128" s="296"/>
      <c r="F128" s="296"/>
      <c r="G128" s="296"/>
      <c r="H128" s="296"/>
      <c r="I128" s="296"/>
      <c r="J128" s="296"/>
      <c r="K128" s="104">
        <f t="shared" si="6"/>
        <v>0</v>
      </c>
    </row>
    <row r="129" spans="1:11" ht="15" customHeight="1" x14ac:dyDescent="0.25">
      <c r="A129" s="2">
        <v>72</v>
      </c>
      <c r="B129" s="101" t="str">
        <f>IF('proje ve personel bilgileri'!A85&lt;&gt;0,('proje ve personel bilgileri'!A85)," ")</f>
        <v xml:space="preserve"> </v>
      </c>
      <c r="C129" s="105"/>
      <c r="D129" s="296"/>
      <c r="E129" s="296"/>
      <c r="F129" s="296"/>
      <c r="G129" s="296"/>
      <c r="H129" s="296"/>
      <c r="I129" s="296"/>
      <c r="J129" s="296"/>
      <c r="K129" s="104">
        <f t="shared" si="6"/>
        <v>0</v>
      </c>
    </row>
    <row r="130" spans="1:11" ht="15.75" customHeight="1" x14ac:dyDescent="0.25">
      <c r="A130" s="341" t="s">
        <v>99</v>
      </c>
      <c r="B130" s="342"/>
      <c r="C130" s="7" t="str">
        <f t="shared" ref="C130:J130" si="7">IF($K$28&lt;&gt;0,SUM(C112:C129)," ")</f>
        <v xml:space="preserve"> </v>
      </c>
      <c r="D130" s="8" t="str">
        <f t="shared" si="7"/>
        <v xml:space="preserve"> </v>
      </c>
      <c r="E130" s="8" t="str">
        <f t="shared" si="7"/>
        <v xml:space="preserve"> </v>
      </c>
      <c r="F130" s="8" t="str">
        <f t="shared" si="7"/>
        <v xml:space="preserve"> </v>
      </c>
      <c r="G130" s="8" t="str">
        <f t="shared" si="7"/>
        <v xml:space="preserve"> </v>
      </c>
      <c r="H130" s="8" t="str">
        <f t="shared" si="7"/>
        <v xml:space="preserve"> </v>
      </c>
      <c r="I130" s="8" t="str">
        <f t="shared" si="7"/>
        <v xml:space="preserve"> </v>
      </c>
      <c r="J130" s="8" t="str">
        <f t="shared" si="7"/>
        <v xml:space="preserve"> </v>
      </c>
      <c r="K130" s="9">
        <f>SUM(K112:K129)+K97</f>
        <v>0</v>
      </c>
    </row>
    <row r="131" spans="1:11" ht="15" customHeight="1" x14ac:dyDescent="0.25">
      <c r="A131" s="300"/>
    </row>
    <row r="132" spans="1:11" ht="25.5" customHeight="1" x14ac:dyDescent="0.25">
      <c r="A132" s="332" t="s">
        <v>100</v>
      </c>
      <c r="B132" s="332"/>
      <c r="C132" s="332"/>
      <c r="D132" s="332"/>
      <c r="E132" s="332"/>
      <c r="F132" s="332"/>
      <c r="G132" s="332"/>
      <c r="H132" s="332"/>
      <c r="I132" s="332"/>
      <c r="J132" s="332"/>
      <c r="K132" s="332"/>
    </row>
    <row r="133" spans="1:11" ht="15" customHeight="1" x14ac:dyDescent="0.25">
      <c r="A133" s="51"/>
    </row>
    <row r="134" spans="1:11" ht="15" customHeight="1" x14ac:dyDescent="0.25">
      <c r="A134" s="298" t="s">
        <v>101</v>
      </c>
    </row>
    <row r="135" spans="1:11" ht="15" customHeight="1" x14ac:dyDescent="0.25">
      <c r="C135" s="298" t="s">
        <v>102</v>
      </c>
      <c r="E135" s="298" t="s">
        <v>103</v>
      </c>
    </row>
    <row r="137" spans="1:11" ht="15.75" customHeight="1" x14ac:dyDescent="0.25">
      <c r="A137" s="348" t="s">
        <v>85</v>
      </c>
      <c r="B137" s="348"/>
      <c r="C137" s="348"/>
      <c r="D137" s="348"/>
      <c r="E137" s="348"/>
      <c r="F137" s="348"/>
      <c r="G137" s="348"/>
      <c r="H137" s="348"/>
      <c r="I137" s="348"/>
      <c r="J137" s="348"/>
      <c r="K137" s="348"/>
    </row>
    <row r="138" spans="1:11" ht="15" customHeight="1" x14ac:dyDescent="0.25">
      <c r="A138" s="70"/>
      <c r="B138" s="70"/>
      <c r="C138" s="70"/>
      <c r="D138" s="70"/>
      <c r="E138" s="70"/>
      <c r="F138" s="78">
        <f>'proje ve personel bilgileri'!$B$5</f>
        <v>0</v>
      </c>
      <c r="G138" s="72">
        <f>IF('proje ve personel bilgileri'!$B$6=1,"/ Nisan ayına aittir.",(IF('proje ve personel bilgileri'!$B$6=2,"/ Ekim ayına aittir.",0)))</f>
        <v>0</v>
      </c>
      <c r="H138" s="70"/>
      <c r="I138" s="70"/>
      <c r="J138" s="70"/>
      <c r="K138" s="70"/>
    </row>
    <row r="139" spans="1:11" ht="18.75" customHeight="1" x14ac:dyDescent="0.25">
      <c r="K139" s="4" t="s">
        <v>86</v>
      </c>
    </row>
    <row r="140" spans="1:11" ht="15.75" customHeight="1" x14ac:dyDescent="0.25">
      <c r="A140" s="349" t="s">
        <v>2</v>
      </c>
      <c r="B140" s="350"/>
      <c r="C140" s="351">
        <f>'proje ve personel bilgileri'!$B$2</f>
        <v>0</v>
      </c>
      <c r="D140" s="352"/>
      <c r="E140" s="352"/>
      <c r="F140" s="352"/>
      <c r="G140" s="352"/>
      <c r="H140" s="352"/>
      <c r="I140" s="352"/>
      <c r="J140" s="352"/>
      <c r="K140" s="353"/>
    </row>
    <row r="141" spans="1:11" ht="15.75" customHeight="1" x14ac:dyDescent="0.25">
      <c r="A141" s="354" t="s">
        <v>4</v>
      </c>
      <c r="B141" s="355"/>
      <c r="C141" s="356">
        <f>'proje ve personel bilgileri'!$B$3</f>
        <v>0</v>
      </c>
      <c r="D141" s="357"/>
      <c r="E141" s="357"/>
      <c r="F141" s="357"/>
      <c r="G141" s="357"/>
      <c r="H141" s="357"/>
      <c r="I141" s="357"/>
      <c r="J141" s="357"/>
      <c r="K141" s="358"/>
    </row>
    <row r="142" spans="1:11" ht="15" customHeight="1" x14ac:dyDescent="0.25">
      <c r="A142" s="343" t="s">
        <v>87</v>
      </c>
      <c r="B142" s="343" t="s">
        <v>15</v>
      </c>
      <c r="C142" s="343" t="s">
        <v>88</v>
      </c>
      <c r="D142" s="344" t="s">
        <v>89</v>
      </c>
      <c r="E142" s="346"/>
      <c r="F142" s="347"/>
      <c r="G142" s="343" t="s">
        <v>90</v>
      </c>
      <c r="H142" s="333" t="s">
        <v>91</v>
      </c>
      <c r="I142" s="333" t="s">
        <v>92</v>
      </c>
      <c r="J142" s="333" t="s">
        <v>93</v>
      </c>
      <c r="K142" s="336" t="s">
        <v>94</v>
      </c>
    </row>
    <row r="143" spans="1:11" ht="23.25" customHeight="1" x14ac:dyDescent="0.25">
      <c r="A143" s="338"/>
      <c r="B143" s="338"/>
      <c r="C143" s="338"/>
      <c r="D143" s="345"/>
      <c r="E143" s="339" t="s">
        <v>95</v>
      </c>
      <c r="F143" s="340"/>
      <c r="G143" s="338"/>
      <c r="H143" s="334"/>
      <c r="I143" s="334"/>
      <c r="J143" s="334"/>
      <c r="K143" s="337"/>
    </row>
    <row r="144" spans="1:11" ht="60.75" customHeight="1" x14ac:dyDescent="0.25">
      <c r="A144" s="338"/>
      <c r="B144" s="338"/>
      <c r="C144" s="338"/>
      <c r="D144" s="345"/>
      <c r="E144" s="5" t="s">
        <v>104</v>
      </c>
      <c r="F144" s="5" t="s">
        <v>97</v>
      </c>
      <c r="G144" s="338"/>
      <c r="H144" s="334"/>
      <c r="I144" s="335"/>
      <c r="J144" s="335"/>
      <c r="K144" s="338"/>
    </row>
    <row r="145" spans="1:11" ht="15.75" customHeight="1" x14ac:dyDescent="0.25">
      <c r="A145" s="338"/>
      <c r="B145" s="338"/>
      <c r="C145" s="338"/>
      <c r="D145" s="345"/>
      <c r="E145" s="6" t="s">
        <v>98</v>
      </c>
      <c r="F145" s="6" t="s">
        <v>98</v>
      </c>
      <c r="G145" s="294" t="s">
        <v>98</v>
      </c>
      <c r="H145" s="294" t="s">
        <v>98</v>
      </c>
      <c r="I145" s="297" t="s">
        <v>98</v>
      </c>
      <c r="J145" s="6" t="s">
        <v>98</v>
      </c>
      <c r="K145" s="338"/>
    </row>
    <row r="146" spans="1:11" ht="15.75" customHeight="1" x14ac:dyDescent="0.25">
      <c r="A146" s="1">
        <v>73</v>
      </c>
      <c r="B146" s="101" t="str">
        <f>IF('proje ve personel bilgileri'!A86&lt;&gt;0,('proje ve personel bilgileri'!A86)," ")</f>
        <v xml:space="preserve"> </v>
      </c>
      <c r="C146" s="102"/>
      <c r="D146" s="103"/>
      <c r="E146" s="103"/>
      <c r="F146" s="103"/>
      <c r="G146" s="103"/>
      <c r="H146" s="103"/>
      <c r="I146" s="103"/>
      <c r="J146" s="103"/>
      <c r="K146" s="104">
        <f t="shared" ref="K146:K163" si="8">IF(D146&lt;&gt;0,SUM(D146+E146+F146+G146-H146-I146-J146),0)</f>
        <v>0</v>
      </c>
    </row>
    <row r="147" spans="1:11" ht="15.75" customHeight="1" x14ac:dyDescent="0.25">
      <c r="A147" s="2">
        <v>74</v>
      </c>
      <c r="B147" s="101" t="str">
        <f>IF('proje ve personel bilgileri'!A87&lt;&gt;0,('proje ve personel bilgileri'!A87)," ")</f>
        <v xml:space="preserve"> </v>
      </c>
      <c r="C147" s="105"/>
      <c r="D147" s="296"/>
      <c r="E147" s="296"/>
      <c r="F147" s="296"/>
      <c r="G147" s="296"/>
      <c r="H147" s="296"/>
      <c r="I147" s="296"/>
      <c r="J147" s="296"/>
      <c r="K147" s="104">
        <f t="shared" si="8"/>
        <v>0</v>
      </c>
    </row>
    <row r="148" spans="1:11" ht="15.75" customHeight="1" x14ac:dyDescent="0.25">
      <c r="A148" s="1">
        <v>75</v>
      </c>
      <c r="B148" s="101" t="str">
        <f>IF('proje ve personel bilgileri'!A88&lt;&gt;0,('proje ve personel bilgileri'!A88)," ")</f>
        <v xml:space="preserve"> </v>
      </c>
      <c r="C148" s="105"/>
      <c r="D148" s="296"/>
      <c r="E148" s="296"/>
      <c r="F148" s="296"/>
      <c r="G148" s="296"/>
      <c r="H148" s="296"/>
      <c r="I148" s="296"/>
      <c r="J148" s="296"/>
      <c r="K148" s="104">
        <f t="shared" si="8"/>
        <v>0</v>
      </c>
    </row>
    <row r="149" spans="1:11" ht="15.75" customHeight="1" x14ac:dyDescent="0.25">
      <c r="A149" s="2">
        <v>76</v>
      </c>
      <c r="B149" s="101" t="str">
        <f>IF('proje ve personel bilgileri'!A89&lt;&gt;0,('proje ve personel bilgileri'!A89)," ")</f>
        <v xml:space="preserve"> </v>
      </c>
      <c r="C149" s="105"/>
      <c r="D149" s="296"/>
      <c r="E149" s="296"/>
      <c r="F149" s="296"/>
      <c r="G149" s="296"/>
      <c r="H149" s="296"/>
      <c r="I149" s="296"/>
      <c r="J149" s="296"/>
      <c r="K149" s="104">
        <f t="shared" si="8"/>
        <v>0</v>
      </c>
    </row>
    <row r="150" spans="1:11" ht="15.75" customHeight="1" x14ac:dyDescent="0.25">
      <c r="A150" s="1">
        <v>77</v>
      </c>
      <c r="B150" s="101" t="str">
        <f>IF('proje ve personel bilgileri'!A90&lt;&gt;0,('proje ve personel bilgileri'!A90)," ")</f>
        <v xml:space="preserve"> </v>
      </c>
      <c r="C150" s="105"/>
      <c r="D150" s="296"/>
      <c r="E150" s="296"/>
      <c r="F150" s="296"/>
      <c r="G150" s="296"/>
      <c r="H150" s="296"/>
      <c r="I150" s="296"/>
      <c r="J150" s="296"/>
      <c r="K150" s="104">
        <f t="shared" si="8"/>
        <v>0</v>
      </c>
    </row>
    <row r="151" spans="1:11" ht="15.75" customHeight="1" x14ac:dyDescent="0.25">
      <c r="A151" s="2">
        <v>78</v>
      </c>
      <c r="B151" s="101" t="str">
        <f>IF('proje ve personel bilgileri'!A91&lt;&gt;0,('proje ve personel bilgileri'!A91)," ")</f>
        <v xml:space="preserve"> </v>
      </c>
      <c r="C151" s="105"/>
      <c r="D151" s="296"/>
      <c r="E151" s="296"/>
      <c r="F151" s="296"/>
      <c r="G151" s="296"/>
      <c r="H151" s="296"/>
      <c r="I151" s="296"/>
      <c r="J151" s="296"/>
      <c r="K151" s="104">
        <f t="shared" si="8"/>
        <v>0</v>
      </c>
    </row>
    <row r="152" spans="1:11" ht="15.75" customHeight="1" x14ac:dyDescent="0.25">
      <c r="A152" s="1">
        <v>79</v>
      </c>
      <c r="B152" s="101" t="str">
        <f>IF('proje ve personel bilgileri'!A92&lt;&gt;0,('proje ve personel bilgileri'!A92)," ")</f>
        <v xml:space="preserve"> </v>
      </c>
      <c r="C152" s="105"/>
      <c r="D152" s="296"/>
      <c r="E152" s="296"/>
      <c r="F152" s="296"/>
      <c r="G152" s="296"/>
      <c r="H152" s="296"/>
      <c r="I152" s="296"/>
      <c r="J152" s="296"/>
      <c r="K152" s="104">
        <f t="shared" si="8"/>
        <v>0</v>
      </c>
    </row>
    <row r="153" spans="1:11" ht="15.75" customHeight="1" x14ac:dyDescent="0.25">
      <c r="A153" s="2">
        <v>80</v>
      </c>
      <c r="B153" s="101" t="str">
        <f>IF('proje ve personel bilgileri'!A93&lt;&gt;0,('proje ve personel bilgileri'!A93)," ")</f>
        <v xml:space="preserve"> </v>
      </c>
      <c r="C153" s="105"/>
      <c r="D153" s="296"/>
      <c r="E153" s="296"/>
      <c r="F153" s="296"/>
      <c r="G153" s="296"/>
      <c r="H153" s="296"/>
      <c r="I153" s="296"/>
      <c r="J153" s="296"/>
      <c r="K153" s="104">
        <f t="shared" si="8"/>
        <v>0</v>
      </c>
    </row>
    <row r="154" spans="1:11" ht="15.75" customHeight="1" x14ac:dyDescent="0.25">
      <c r="A154" s="1">
        <v>81</v>
      </c>
      <c r="B154" s="101" t="str">
        <f>IF('proje ve personel bilgileri'!A94&lt;&gt;0,('proje ve personel bilgileri'!A94)," ")</f>
        <v xml:space="preserve"> </v>
      </c>
      <c r="C154" s="105"/>
      <c r="D154" s="296"/>
      <c r="E154" s="296"/>
      <c r="F154" s="296"/>
      <c r="G154" s="296"/>
      <c r="H154" s="296"/>
      <c r="I154" s="296"/>
      <c r="J154" s="296"/>
      <c r="K154" s="104">
        <f t="shared" si="8"/>
        <v>0</v>
      </c>
    </row>
    <row r="155" spans="1:11" ht="15.75" customHeight="1" x14ac:dyDescent="0.25">
      <c r="A155" s="2">
        <v>82</v>
      </c>
      <c r="B155" s="101" t="str">
        <f>IF('proje ve personel bilgileri'!A95&lt;&gt;0,('proje ve personel bilgileri'!A95)," ")</f>
        <v xml:space="preserve"> </v>
      </c>
      <c r="C155" s="105"/>
      <c r="D155" s="296"/>
      <c r="E155" s="296"/>
      <c r="F155" s="296"/>
      <c r="G155" s="296"/>
      <c r="H155" s="296"/>
      <c r="I155" s="296"/>
      <c r="J155" s="296"/>
      <c r="K155" s="104">
        <f t="shared" si="8"/>
        <v>0</v>
      </c>
    </row>
    <row r="156" spans="1:11" ht="15.75" customHeight="1" x14ac:dyDescent="0.25">
      <c r="A156" s="1">
        <v>83</v>
      </c>
      <c r="B156" s="101" t="str">
        <f>IF('proje ve personel bilgileri'!A96&lt;&gt;0,('proje ve personel bilgileri'!A96)," ")</f>
        <v xml:space="preserve"> </v>
      </c>
      <c r="C156" s="105"/>
      <c r="D156" s="296"/>
      <c r="E156" s="296"/>
      <c r="F156" s="296"/>
      <c r="G156" s="296"/>
      <c r="H156" s="296"/>
      <c r="I156" s="296"/>
      <c r="J156" s="296"/>
      <c r="K156" s="104">
        <f t="shared" si="8"/>
        <v>0</v>
      </c>
    </row>
    <row r="157" spans="1:11" ht="15.75" customHeight="1" x14ac:dyDescent="0.25">
      <c r="A157" s="2">
        <v>84</v>
      </c>
      <c r="B157" s="101" t="str">
        <f>IF('proje ve personel bilgileri'!A97&lt;&gt;0,('proje ve personel bilgileri'!A97)," ")</f>
        <v xml:space="preserve"> </v>
      </c>
      <c r="C157" s="105"/>
      <c r="D157" s="296"/>
      <c r="E157" s="296"/>
      <c r="F157" s="296"/>
      <c r="G157" s="296"/>
      <c r="H157" s="296"/>
      <c r="I157" s="296"/>
      <c r="J157" s="296"/>
      <c r="K157" s="104">
        <f t="shared" si="8"/>
        <v>0</v>
      </c>
    </row>
    <row r="158" spans="1:11" ht="15.75" customHeight="1" x14ac:dyDescent="0.25">
      <c r="A158" s="1">
        <v>85</v>
      </c>
      <c r="B158" s="101" t="str">
        <f>IF('proje ve personel bilgileri'!A98&lt;&gt;0,('proje ve personel bilgileri'!A98)," ")</f>
        <v xml:space="preserve"> </v>
      </c>
      <c r="C158" s="105"/>
      <c r="D158" s="296"/>
      <c r="E158" s="296"/>
      <c r="F158" s="296"/>
      <c r="G158" s="296"/>
      <c r="H158" s="296"/>
      <c r="I158" s="296"/>
      <c r="J158" s="296"/>
      <c r="K158" s="104">
        <f t="shared" si="8"/>
        <v>0</v>
      </c>
    </row>
    <row r="159" spans="1:11" ht="15.75" customHeight="1" x14ac:dyDescent="0.25">
      <c r="A159" s="2">
        <v>86</v>
      </c>
      <c r="B159" s="101" t="str">
        <f>IF('proje ve personel bilgileri'!A99&lt;&gt;0,('proje ve personel bilgileri'!A99)," ")</f>
        <v xml:space="preserve"> </v>
      </c>
      <c r="C159" s="105"/>
      <c r="D159" s="296"/>
      <c r="E159" s="296"/>
      <c r="F159" s="296"/>
      <c r="G159" s="296"/>
      <c r="H159" s="296"/>
      <c r="I159" s="296"/>
      <c r="J159" s="296"/>
      <c r="K159" s="104">
        <f t="shared" si="8"/>
        <v>0</v>
      </c>
    </row>
    <row r="160" spans="1:11" ht="15.75" customHeight="1" x14ac:dyDescent="0.25">
      <c r="A160" s="1">
        <v>87</v>
      </c>
      <c r="B160" s="101" t="str">
        <f>IF('proje ve personel bilgileri'!A100&lt;&gt;0,('proje ve personel bilgileri'!A100)," ")</f>
        <v xml:space="preserve"> </v>
      </c>
      <c r="C160" s="105"/>
      <c r="D160" s="296"/>
      <c r="E160" s="296"/>
      <c r="F160" s="296"/>
      <c r="G160" s="296"/>
      <c r="H160" s="296"/>
      <c r="I160" s="296"/>
      <c r="J160" s="296"/>
      <c r="K160" s="104">
        <f t="shared" si="8"/>
        <v>0</v>
      </c>
    </row>
    <row r="161" spans="1:11" ht="15.75" customHeight="1" x14ac:dyDescent="0.25">
      <c r="A161" s="2">
        <v>88</v>
      </c>
      <c r="B161" s="101" t="str">
        <f>IF('proje ve personel bilgileri'!A101&lt;&gt;0,('proje ve personel bilgileri'!A101)," ")</f>
        <v xml:space="preserve"> </v>
      </c>
      <c r="C161" s="105"/>
      <c r="D161" s="296"/>
      <c r="E161" s="296"/>
      <c r="F161" s="296"/>
      <c r="G161" s="296"/>
      <c r="H161" s="296"/>
      <c r="I161" s="296"/>
      <c r="J161" s="296"/>
      <c r="K161" s="104">
        <f t="shared" si="8"/>
        <v>0</v>
      </c>
    </row>
    <row r="162" spans="1:11" ht="15.75" customHeight="1" x14ac:dyDescent="0.25">
      <c r="A162" s="1">
        <v>89</v>
      </c>
      <c r="B162" s="101" t="str">
        <f>IF('proje ve personel bilgileri'!A102&lt;&gt;0,('proje ve personel bilgileri'!A102)," ")</f>
        <v xml:space="preserve"> </v>
      </c>
      <c r="C162" s="105"/>
      <c r="D162" s="296"/>
      <c r="E162" s="296"/>
      <c r="F162" s="296"/>
      <c r="G162" s="296"/>
      <c r="H162" s="296"/>
      <c r="I162" s="296"/>
      <c r="J162" s="296"/>
      <c r="K162" s="104">
        <f t="shared" si="8"/>
        <v>0</v>
      </c>
    </row>
    <row r="163" spans="1:11" ht="15" customHeight="1" x14ac:dyDescent="0.25">
      <c r="A163" s="2">
        <v>90</v>
      </c>
      <c r="B163" s="101" t="str">
        <f>IF('proje ve personel bilgileri'!A103&lt;&gt;0,('proje ve personel bilgileri'!A103)," ")</f>
        <v xml:space="preserve"> </v>
      </c>
      <c r="C163" s="105"/>
      <c r="D163" s="296"/>
      <c r="E163" s="296"/>
      <c r="F163" s="296"/>
      <c r="G163" s="296"/>
      <c r="H163" s="296"/>
      <c r="I163" s="296"/>
      <c r="J163" s="296"/>
      <c r="K163" s="104">
        <f t="shared" si="8"/>
        <v>0</v>
      </c>
    </row>
    <row r="164" spans="1:11" ht="15.75" customHeight="1" x14ac:dyDescent="0.25">
      <c r="A164" s="341" t="s">
        <v>99</v>
      </c>
      <c r="B164" s="342"/>
      <c r="C164" s="7" t="str">
        <f t="shared" ref="C164:J164" si="9">IF($K$28&lt;&gt;0,SUM(C146:C163)," ")</f>
        <v xml:space="preserve"> </v>
      </c>
      <c r="D164" s="8" t="str">
        <f t="shared" si="9"/>
        <v xml:space="preserve"> </v>
      </c>
      <c r="E164" s="8" t="str">
        <f t="shared" si="9"/>
        <v xml:space="preserve"> </v>
      </c>
      <c r="F164" s="8" t="str">
        <f t="shared" si="9"/>
        <v xml:space="preserve"> </v>
      </c>
      <c r="G164" s="8" t="str">
        <f t="shared" si="9"/>
        <v xml:space="preserve"> </v>
      </c>
      <c r="H164" s="8" t="str">
        <f t="shared" si="9"/>
        <v xml:space="preserve"> </v>
      </c>
      <c r="I164" s="8" t="str">
        <f t="shared" si="9"/>
        <v xml:space="preserve"> </v>
      </c>
      <c r="J164" s="8" t="str">
        <f t="shared" si="9"/>
        <v xml:space="preserve"> </v>
      </c>
      <c r="K164" s="9">
        <f>SUM(K146:K163)+K130</f>
        <v>0</v>
      </c>
    </row>
    <row r="165" spans="1:11" ht="15" customHeight="1" x14ac:dyDescent="0.25">
      <c r="A165" s="300"/>
    </row>
    <row r="166" spans="1:11" ht="27" customHeight="1" x14ac:dyDescent="0.25">
      <c r="A166" s="332" t="s">
        <v>100</v>
      </c>
      <c r="B166" s="332"/>
      <c r="C166" s="332"/>
      <c r="D166" s="332"/>
      <c r="E166" s="332"/>
      <c r="F166" s="332"/>
      <c r="G166" s="332"/>
      <c r="H166" s="332"/>
      <c r="I166" s="332"/>
      <c r="J166" s="332"/>
      <c r="K166" s="332"/>
    </row>
    <row r="167" spans="1:11" ht="15" customHeight="1" x14ac:dyDescent="0.25">
      <c r="A167" s="51"/>
    </row>
    <row r="168" spans="1:11" ht="15" customHeight="1" x14ac:dyDescent="0.25">
      <c r="A168" s="298" t="s">
        <v>101</v>
      </c>
    </row>
    <row r="169" spans="1:11" ht="15" customHeight="1" x14ac:dyDescent="0.25">
      <c r="C169" s="298" t="s">
        <v>102</v>
      </c>
      <c r="E169" s="298" t="s">
        <v>103</v>
      </c>
    </row>
    <row r="172" spans="1:11" ht="15.75" customHeight="1" x14ac:dyDescent="0.25">
      <c r="A172" s="348" t="s">
        <v>85</v>
      </c>
      <c r="B172" s="348"/>
      <c r="C172" s="348"/>
      <c r="D172" s="348"/>
      <c r="E172" s="348"/>
      <c r="F172" s="348"/>
      <c r="G172" s="348"/>
      <c r="H172" s="348"/>
      <c r="I172" s="348"/>
      <c r="J172" s="348"/>
      <c r="K172" s="348"/>
    </row>
    <row r="173" spans="1:11" ht="15" customHeight="1" x14ac:dyDescent="0.25">
      <c r="A173" s="70"/>
      <c r="B173" s="70"/>
      <c r="C173" s="70"/>
      <c r="D173" s="70"/>
      <c r="E173" s="70"/>
      <c r="F173" s="78">
        <f>'proje ve personel bilgileri'!$B$5</f>
        <v>0</v>
      </c>
      <c r="G173" s="72">
        <f>IF('proje ve personel bilgileri'!$B$6=1,"/ Nisan ayına aittir.",(IF('proje ve personel bilgileri'!$B$6=2,"/ Ekim ayına aittir.",0)))</f>
        <v>0</v>
      </c>
      <c r="H173" s="70"/>
      <c r="I173" s="70"/>
      <c r="J173" s="70"/>
      <c r="K173" s="70"/>
    </row>
    <row r="174" spans="1:11" ht="18.75" customHeight="1" x14ac:dyDescent="0.25">
      <c r="K174" s="4" t="s">
        <v>86</v>
      </c>
    </row>
    <row r="175" spans="1:11" ht="15.75" customHeight="1" x14ac:dyDescent="0.25">
      <c r="A175" s="349" t="s">
        <v>2</v>
      </c>
      <c r="B175" s="350"/>
      <c r="C175" s="351">
        <f>'proje ve personel bilgileri'!$B$2</f>
        <v>0</v>
      </c>
      <c r="D175" s="352"/>
      <c r="E175" s="352"/>
      <c r="F175" s="352"/>
      <c r="G175" s="352"/>
      <c r="H175" s="352"/>
      <c r="I175" s="352"/>
      <c r="J175" s="352"/>
      <c r="K175" s="353"/>
    </row>
    <row r="176" spans="1:11" ht="15.75" customHeight="1" x14ac:dyDescent="0.25">
      <c r="A176" s="354" t="s">
        <v>4</v>
      </c>
      <c r="B176" s="355"/>
      <c r="C176" s="356">
        <f>'proje ve personel bilgileri'!$B$3</f>
        <v>0</v>
      </c>
      <c r="D176" s="357"/>
      <c r="E176" s="357"/>
      <c r="F176" s="357"/>
      <c r="G176" s="357"/>
      <c r="H176" s="357"/>
      <c r="I176" s="357"/>
      <c r="J176" s="357"/>
      <c r="K176" s="358"/>
    </row>
    <row r="177" spans="1:11" ht="15" customHeight="1" x14ac:dyDescent="0.25">
      <c r="A177" s="343" t="s">
        <v>87</v>
      </c>
      <c r="B177" s="343" t="s">
        <v>15</v>
      </c>
      <c r="C177" s="343" t="s">
        <v>88</v>
      </c>
      <c r="D177" s="344" t="s">
        <v>89</v>
      </c>
      <c r="E177" s="346"/>
      <c r="F177" s="347"/>
      <c r="G177" s="343" t="s">
        <v>90</v>
      </c>
      <c r="H177" s="333" t="s">
        <v>91</v>
      </c>
      <c r="I177" s="333" t="s">
        <v>92</v>
      </c>
      <c r="J177" s="333" t="s">
        <v>93</v>
      </c>
      <c r="K177" s="336" t="s">
        <v>94</v>
      </c>
    </row>
    <row r="178" spans="1:11" ht="21.75" customHeight="1" x14ac:dyDescent="0.25">
      <c r="A178" s="338"/>
      <c r="B178" s="338"/>
      <c r="C178" s="338"/>
      <c r="D178" s="345"/>
      <c r="E178" s="339" t="s">
        <v>95</v>
      </c>
      <c r="F178" s="340"/>
      <c r="G178" s="338"/>
      <c r="H178" s="334"/>
      <c r="I178" s="334"/>
      <c r="J178" s="334"/>
      <c r="K178" s="337"/>
    </row>
    <row r="179" spans="1:11" ht="60.75" customHeight="1" x14ac:dyDescent="0.25">
      <c r="A179" s="338"/>
      <c r="B179" s="338"/>
      <c r="C179" s="338"/>
      <c r="D179" s="345"/>
      <c r="E179" s="5" t="s">
        <v>104</v>
      </c>
      <c r="F179" s="5" t="s">
        <v>97</v>
      </c>
      <c r="G179" s="338"/>
      <c r="H179" s="334"/>
      <c r="I179" s="335"/>
      <c r="J179" s="335"/>
      <c r="K179" s="338"/>
    </row>
    <row r="180" spans="1:11" ht="15.75" customHeight="1" x14ac:dyDescent="0.25">
      <c r="A180" s="338"/>
      <c r="B180" s="338"/>
      <c r="C180" s="338"/>
      <c r="D180" s="345"/>
      <c r="E180" s="6" t="s">
        <v>98</v>
      </c>
      <c r="F180" s="6" t="s">
        <v>98</v>
      </c>
      <c r="G180" s="294" t="s">
        <v>98</v>
      </c>
      <c r="H180" s="294" t="s">
        <v>98</v>
      </c>
      <c r="I180" s="297" t="s">
        <v>98</v>
      </c>
      <c r="J180" s="6" t="s">
        <v>98</v>
      </c>
      <c r="K180" s="338"/>
    </row>
    <row r="181" spans="1:11" ht="15.75" customHeight="1" x14ac:dyDescent="0.25">
      <c r="A181" s="1">
        <v>91</v>
      </c>
      <c r="B181" s="101" t="str">
        <f>IF('proje ve personel bilgileri'!A104&lt;&gt;0,('proje ve personel bilgileri'!A104)," ")</f>
        <v xml:space="preserve"> </v>
      </c>
      <c r="C181" s="102"/>
      <c r="D181" s="103"/>
      <c r="E181" s="103"/>
      <c r="F181" s="103"/>
      <c r="G181" s="103"/>
      <c r="H181" s="103"/>
      <c r="I181" s="103"/>
      <c r="J181" s="103"/>
      <c r="K181" s="104">
        <f t="shared" ref="K181:K198" si="10">IF(D181&lt;&gt;0,SUM(D181+E181+F181+G181-H181-I181-J181),0)</f>
        <v>0</v>
      </c>
    </row>
    <row r="182" spans="1:11" ht="15.75" customHeight="1" x14ac:dyDescent="0.25">
      <c r="A182" s="2">
        <v>92</v>
      </c>
      <c r="B182" s="101" t="str">
        <f>IF('proje ve personel bilgileri'!A105&lt;&gt;0,('proje ve personel bilgileri'!A105)," ")</f>
        <v xml:space="preserve"> </v>
      </c>
      <c r="C182" s="105"/>
      <c r="D182" s="296"/>
      <c r="E182" s="296"/>
      <c r="F182" s="296"/>
      <c r="G182" s="296"/>
      <c r="H182" s="296"/>
      <c r="I182" s="296"/>
      <c r="J182" s="296"/>
      <c r="K182" s="104">
        <f t="shared" si="10"/>
        <v>0</v>
      </c>
    </row>
    <row r="183" spans="1:11" ht="15.75" customHeight="1" x14ac:dyDescent="0.25">
      <c r="A183" s="1">
        <v>93</v>
      </c>
      <c r="B183" s="101" t="str">
        <f>IF('proje ve personel bilgileri'!A106&lt;&gt;0,('proje ve personel bilgileri'!A106)," ")</f>
        <v xml:space="preserve"> </v>
      </c>
      <c r="C183" s="105"/>
      <c r="D183" s="296"/>
      <c r="E183" s="296"/>
      <c r="F183" s="296"/>
      <c r="G183" s="296"/>
      <c r="H183" s="296"/>
      <c r="I183" s="296"/>
      <c r="J183" s="296"/>
      <c r="K183" s="104">
        <f t="shared" si="10"/>
        <v>0</v>
      </c>
    </row>
    <row r="184" spans="1:11" ht="15.75" customHeight="1" x14ac:dyDescent="0.25">
      <c r="A184" s="2">
        <v>94</v>
      </c>
      <c r="B184" s="101" t="str">
        <f>IF('proje ve personel bilgileri'!A107&lt;&gt;0,('proje ve personel bilgileri'!A107)," ")</f>
        <v xml:space="preserve"> </v>
      </c>
      <c r="C184" s="105"/>
      <c r="D184" s="296"/>
      <c r="E184" s="296"/>
      <c r="F184" s="296"/>
      <c r="G184" s="296"/>
      <c r="H184" s="296"/>
      <c r="I184" s="296"/>
      <c r="J184" s="296"/>
      <c r="K184" s="104">
        <f t="shared" si="10"/>
        <v>0</v>
      </c>
    </row>
    <row r="185" spans="1:11" ht="15.75" customHeight="1" x14ac:dyDescent="0.25">
      <c r="A185" s="1">
        <v>95</v>
      </c>
      <c r="B185" s="101" t="str">
        <f>IF('proje ve personel bilgileri'!A108&lt;&gt;0,('proje ve personel bilgileri'!A108)," ")</f>
        <v xml:space="preserve"> </v>
      </c>
      <c r="C185" s="105"/>
      <c r="D185" s="296"/>
      <c r="E185" s="296"/>
      <c r="F185" s="296"/>
      <c r="G185" s="296"/>
      <c r="H185" s="296"/>
      <c r="I185" s="296"/>
      <c r="J185" s="296"/>
      <c r="K185" s="104">
        <f t="shared" si="10"/>
        <v>0</v>
      </c>
    </row>
    <row r="186" spans="1:11" ht="15.75" customHeight="1" x14ac:dyDescent="0.25">
      <c r="A186" s="2">
        <v>96</v>
      </c>
      <c r="B186" s="101" t="str">
        <f>IF('proje ve personel bilgileri'!A109&lt;&gt;0,('proje ve personel bilgileri'!A109)," ")</f>
        <v xml:space="preserve"> </v>
      </c>
      <c r="C186" s="105"/>
      <c r="D186" s="296"/>
      <c r="E186" s="296"/>
      <c r="F186" s="296"/>
      <c r="G186" s="296"/>
      <c r="H186" s="296"/>
      <c r="I186" s="296"/>
      <c r="J186" s="296"/>
      <c r="K186" s="104">
        <f t="shared" si="10"/>
        <v>0</v>
      </c>
    </row>
    <row r="187" spans="1:11" ht="15.75" customHeight="1" x14ac:dyDescent="0.25">
      <c r="A187" s="1">
        <v>97</v>
      </c>
      <c r="B187" s="101" t="str">
        <f>IF('proje ve personel bilgileri'!A110&lt;&gt;0,('proje ve personel bilgileri'!A110)," ")</f>
        <v xml:space="preserve"> </v>
      </c>
      <c r="C187" s="105"/>
      <c r="D187" s="296"/>
      <c r="E187" s="296"/>
      <c r="F187" s="296"/>
      <c r="G187" s="296"/>
      <c r="H187" s="296"/>
      <c r="I187" s="296"/>
      <c r="J187" s="296"/>
      <c r="K187" s="104">
        <f t="shared" si="10"/>
        <v>0</v>
      </c>
    </row>
    <row r="188" spans="1:11" ht="15.75" customHeight="1" x14ac:dyDescent="0.25">
      <c r="A188" s="2">
        <v>98</v>
      </c>
      <c r="B188" s="101" t="str">
        <f>IF('proje ve personel bilgileri'!A111&lt;&gt;0,('proje ve personel bilgileri'!A111)," ")</f>
        <v xml:space="preserve"> </v>
      </c>
      <c r="C188" s="105"/>
      <c r="D188" s="296"/>
      <c r="E188" s="296"/>
      <c r="F188" s="296"/>
      <c r="G188" s="296"/>
      <c r="H188" s="296"/>
      <c r="I188" s="296"/>
      <c r="J188" s="296"/>
      <c r="K188" s="104">
        <f t="shared" si="10"/>
        <v>0</v>
      </c>
    </row>
    <row r="189" spans="1:11" ht="15.75" customHeight="1" x14ac:dyDescent="0.25">
      <c r="A189" s="1">
        <v>99</v>
      </c>
      <c r="B189" s="101" t="str">
        <f>IF('proje ve personel bilgileri'!A112&lt;&gt;0,('proje ve personel bilgileri'!A112)," ")</f>
        <v xml:space="preserve"> </v>
      </c>
      <c r="C189" s="105"/>
      <c r="D189" s="296"/>
      <c r="E189" s="296"/>
      <c r="F189" s="296"/>
      <c r="G189" s="296"/>
      <c r="H189" s="296"/>
      <c r="I189" s="296"/>
      <c r="J189" s="296"/>
      <c r="K189" s="104">
        <f t="shared" si="10"/>
        <v>0</v>
      </c>
    </row>
    <row r="190" spans="1:11" ht="15.75" customHeight="1" x14ac:dyDescent="0.25">
      <c r="A190" s="2">
        <v>100</v>
      </c>
      <c r="B190" s="101" t="str">
        <f>IF('proje ve personel bilgileri'!A113&lt;&gt;0,('proje ve personel bilgileri'!A113)," ")</f>
        <v xml:space="preserve"> </v>
      </c>
      <c r="C190" s="105"/>
      <c r="D190" s="296"/>
      <c r="E190" s="296"/>
      <c r="F190" s="296"/>
      <c r="G190" s="296"/>
      <c r="H190" s="296"/>
      <c r="I190" s="296"/>
      <c r="J190" s="296"/>
      <c r="K190" s="104">
        <f t="shared" si="10"/>
        <v>0</v>
      </c>
    </row>
    <row r="191" spans="1:11" ht="15.75" customHeight="1" x14ac:dyDescent="0.25">
      <c r="A191" s="1">
        <v>101</v>
      </c>
      <c r="B191" s="101" t="str">
        <f>IF('proje ve personel bilgileri'!A114&lt;&gt;0,('proje ve personel bilgileri'!A114)," ")</f>
        <v xml:space="preserve"> </v>
      </c>
      <c r="C191" s="105"/>
      <c r="D191" s="296"/>
      <c r="E191" s="296"/>
      <c r="F191" s="296"/>
      <c r="G191" s="296"/>
      <c r="H191" s="296"/>
      <c r="I191" s="296"/>
      <c r="J191" s="296"/>
      <c r="K191" s="104">
        <f t="shared" si="10"/>
        <v>0</v>
      </c>
    </row>
    <row r="192" spans="1:11" ht="15.75" customHeight="1" x14ac:dyDescent="0.25">
      <c r="A192" s="2">
        <v>102</v>
      </c>
      <c r="B192" s="101" t="str">
        <f>IF('proje ve personel bilgileri'!A115&lt;&gt;0,('proje ve personel bilgileri'!A115)," ")</f>
        <v xml:space="preserve"> </v>
      </c>
      <c r="C192" s="105"/>
      <c r="D192" s="296"/>
      <c r="E192" s="296"/>
      <c r="F192" s="296"/>
      <c r="G192" s="296"/>
      <c r="H192" s="296"/>
      <c r="I192" s="296"/>
      <c r="J192" s="296"/>
      <c r="K192" s="104">
        <f t="shared" si="10"/>
        <v>0</v>
      </c>
    </row>
    <row r="193" spans="1:11" ht="15.75" customHeight="1" x14ac:dyDescent="0.25">
      <c r="A193" s="1">
        <v>103</v>
      </c>
      <c r="B193" s="101" t="str">
        <f>IF('proje ve personel bilgileri'!A116&lt;&gt;0,('proje ve personel bilgileri'!A116)," ")</f>
        <v xml:space="preserve"> </v>
      </c>
      <c r="C193" s="105"/>
      <c r="D193" s="296"/>
      <c r="E193" s="296"/>
      <c r="F193" s="296"/>
      <c r="G193" s="296"/>
      <c r="H193" s="296"/>
      <c r="I193" s="296"/>
      <c r="J193" s="296"/>
      <c r="K193" s="104">
        <f t="shared" si="10"/>
        <v>0</v>
      </c>
    </row>
    <row r="194" spans="1:11" ht="15.75" customHeight="1" x14ac:dyDescent="0.25">
      <c r="A194" s="2">
        <v>104</v>
      </c>
      <c r="B194" s="101" t="str">
        <f>IF('proje ve personel bilgileri'!A117&lt;&gt;0,('proje ve personel bilgileri'!A117)," ")</f>
        <v xml:space="preserve"> </v>
      </c>
      <c r="C194" s="105"/>
      <c r="D194" s="296"/>
      <c r="E194" s="296"/>
      <c r="F194" s="296"/>
      <c r="G194" s="296"/>
      <c r="H194" s="296"/>
      <c r="I194" s="296"/>
      <c r="J194" s="296"/>
      <c r="K194" s="104">
        <f t="shared" si="10"/>
        <v>0</v>
      </c>
    </row>
    <row r="195" spans="1:11" ht="15.75" customHeight="1" x14ac:dyDescent="0.25">
      <c r="A195" s="1">
        <v>105</v>
      </c>
      <c r="B195" s="101" t="str">
        <f>IF('proje ve personel bilgileri'!A118&lt;&gt;0,('proje ve personel bilgileri'!A118)," ")</f>
        <v xml:space="preserve"> </v>
      </c>
      <c r="C195" s="105"/>
      <c r="D195" s="296"/>
      <c r="E195" s="296"/>
      <c r="F195" s="296"/>
      <c r="G195" s="296"/>
      <c r="H195" s="296"/>
      <c r="I195" s="296"/>
      <c r="J195" s="296"/>
      <c r="K195" s="104">
        <f t="shared" si="10"/>
        <v>0</v>
      </c>
    </row>
    <row r="196" spans="1:11" ht="15.75" customHeight="1" x14ac:dyDescent="0.25">
      <c r="A196" s="2">
        <v>106</v>
      </c>
      <c r="B196" s="101" t="str">
        <f>IF('proje ve personel bilgileri'!A119&lt;&gt;0,('proje ve personel bilgileri'!A119)," ")</f>
        <v xml:space="preserve"> </v>
      </c>
      <c r="C196" s="105"/>
      <c r="D196" s="296"/>
      <c r="E196" s="296"/>
      <c r="F196" s="296"/>
      <c r="G196" s="296"/>
      <c r="H196" s="296"/>
      <c r="I196" s="296"/>
      <c r="J196" s="296"/>
      <c r="K196" s="104">
        <f t="shared" si="10"/>
        <v>0</v>
      </c>
    </row>
    <row r="197" spans="1:11" ht="15.75" customHeight="1" x14ac:dyDescent="0.25">
      <c r="A197" s="1">
        <v>107</v>
      </c>
      <c r="B197" s="101" t="str">
        <f>IF('proje ve personel bilgileri'!A120&lt;&gt;0,('proje ve personel bilgileri'!A120)," ")</f>
        <v xml:space="preserve"> </v>
      </c>
      <c r="C197" s="105"/>
      <c r="D197" s="296"/>
      <c r="E197" s="296"/>
      <c r="F197" s="296"/>
      <c r="G197" s="296"/>
      <c r="H197" s="296"/>
      <c r="I197" s="296"/>
      <c r="J197" s="296"/>
      <c r="K197" s="104">
        <f t="shared" si="10"/>
        <v>0</v>
      </c>
    </row>
    <row r="198" spans="1:11" ht="15" customHeight="1" x14ac:dyDescent="0.25">
      <c r="A198" s="2">
        <v>108</v>
      </c>
      <c r="B198" s="101" t="str">
        <f>IF('proje ve personel bilgileri'!A121&lt;&gt;0,('proje ve personel bilgileri'!A121)," ")</f>
        <v xml:space="preserve"> </v>
      </c>
      <c r="C198" s="105"/>
      <c r="D198" s="296"/>
      <c r="E198" s="296"/>
      <c r="F198" s="296"/>
      <c r="G198" s="296"/>
      <c r="H198" s="296"/>
      <c r="I198" s="296"/>
      <c r="J198" s="296"/>
      <c r="K198" s="104">
        <f t="shared" si="10"/>
        <v>0</v>
      </c>
    </row>
    <row r="199" spans="1:11" ht="15.75" customHeight="1" x14ac:dyDescent="0.25">
      <c r="A199" s="341" t="s">
        <v>99</v>
      </c>
      <c r="B199" s="342"/>
      <c r="C199" s="7" t="str">
        <f t="shared" ref="C199:J199" si="11">IF($K$28&lt;&gt;0,SUM(C181:C198)," ")</f>
        <v xml:space="preserve"> </v>
      </c>
      <c r="D199" s="8" t="str">
        <f t="shared" si="11"/>
        <v xml:space="preserve"> </v>
      </c>
      <c r="E199" s="8" t="str">
        <f t="shared" si="11"/>
        <v xml:space="preserve"> </v>
      </c>
      <c r="F199" s="8" t="str">
        <f t="shared" si="11"/>
        <v xml:space="preserve"> </v>
      </c>
      <c r="G199" s="8" t="str">
        <f t="shared" si="11"/>
        <v xml:space="preserve"> </v>
      </c>
      <c r="H199" s="8" t="str">
        <f t="shared" si="11"/>
        <v xml:space="preserve"> </v>
      </c>
      <c r="I199" s="8" t="str">
        <f t="shared" si="11"/>
        <v xml:space="preserve"> </v>
      </c>
      <c r="J199" s="8" t="str">
        <f t="shared" si="11"/>
        <v xml:space="preserve"> </v>
      </c>
      <c r="K199" s="9">
        <f>SUM(K181:K198)+K164</f>
        <v>0</v>
      </c>
    </row>
    <row r="200" spans="1:11" ht="15" customHeight="1" x14ac:dyDescent="0.25">
      <c r="A200" s="300"/>
    </row>
    <row r="201" spans="1:11" ht="27" customHeight="1" x14ac:dyDescent="0.25">
      <c r="A201" s="332" t="s">
        <v>100</v>
      </c>
      <c r="B201" s="332"/>
      <c r="C201" s="332"/>
      <c r="D201" s="332"/>
      <c r="E201" s="332"/>
      <c r="F201" s="332"/>
      <c r="G201" s="332"/>
      <c r="H201" s="332"/>
      <c r="I201" s="332"/>
      <c r="J201" s="332"/>
      <c r="K201" s="332"/>
    </row>
    <row r="202" spans="1:11" ht="15" customHeight="1" x14ac:dyDescent="0.25">
      <c r="A202" s="51"/>
    </row>
    <row r="203" spans="1:11" ht="15" customHeight="1" x14ac:dyDescent="0.25">
      <c r="A203" s="298" t="s">
        <v>101</v>
      </c>
    </row>
    <row r="204" spans="1:11" ht="15" customHeight="1" x14ac:dyDescent="0.25">
      <c r="C204" s="298" t="s">
        <v>102</v>
      </c>
      <c r="E204" s="298" t="s">
        <v>103</v>
      </c>
    </row>
    <row r="205" spans="1:11" ht="15.75" customHeight="1" x14ac:dyDescent="0.25">
      <c r="A205" s="348" t="s">
        <v>85</v>
      </c>
      <c r="B205" s="348"/>
      <c r="C205" s="348"/>
      <c r="D205" s="348"/>
      <c r="E205" s="348"/>
      <c r="F205" s="348"/>
      <c r="G205" s="348"/>
      <c r="H205" s="348"/>
      <c r="I205" s="348"/>
      <c r="J205" s="348"/>
      <c r="K205" s="348"/>
    </row>
    <row r="206" spans="1:11" ht="15" customHeight="1" x14ac:dyDescent="0.25">
      <c r="A206" s="70"/>
      <c r="B206" s="70"/>
      <c r="C206" s="70"/>
      <c r="D206" s="70"/>
      <c r="E206" s="70"/>
      <c r="F206" s="78">
        <f>'proje ve personel bilgileri'!$B$5</f>
        <v>0</v>
      </c>
      <c r="G206" s="72">
        <f>IF('proje ve personel bilgileri'!$B$6=1,"/ Nisan ayına aittir.",(IF('proje ve personel bilgileri'!$B$6=2,"/ Ekim ayına aittir.",0)))</f>
        <v>0</v>
      </c>
      <c r="H206" s="70"/>
      <c r="I206" s="70"/>
      <c r="J206" s="70"/>
      <c r="K206" s="70"/>
    </row>
    <row r="207" spans="1:11" ht="18.75" customHeight="1" x14ac:dyDescent="0.25">
      <c r="K207" s="4" t="s">
        <v>86</v>
      </c>
    </row>
    <row r="208" spans="1:11" ht="15.75" customHeight="1" x14ac:dyDescent="0.25">
      <c r="A208" s="349" t="s">
        <v>2</v>
      </c>
      <c r="B208" s="350"/>
      <c r="C208" s="351">
        <f>'proje ve personel bilgileri'!$B$2</f>
        <v>0</v>
      </c>
      <c r="D208" s="352"/>
      <c r="E208" s="352"/>
      <c r="F208" s="352"/>
      <c r="G208" s="352"/>
      <c r="H208" s="352"/>
      <c r="I208" s="352"/>
      <c r="J208" s="352"/>
      <c r="K208" s="353"/>
    </row>
    <row r="209" spans="1:11" ht="15.75" customHeight="1" x14ac:dyDescent="0.25">
      <c r="A209" s="354" t="s">
        <v>4</v>
      </c>
      <c r="B209" s="355"/>
      <c r="C209" s="356">
        <f>'proje ve personel bilgileri'!$B$3</f>
        <v>0</v>
      </c>
      <c r="D209" s="357"/>
      <c r="E209" s="357"/>
      <c r="F209" s="357"/>
      <c r="G209" s="357"/>
      <c r="H209" s="357"/>
      <c r="I209" s="357"/>
      <c r="J209" s="357"/>
      <c r="K209" s="358"/>
    </row>
    <row r="210" spans="1:11" ht="15" customHeight="1" x14ac:dyDescent="0.25">
      <c r="A210" s="343" t="s">
        <v>87</v>
      </c>
      <c r="B210" s="343" t="s">
        <v>15</v>
      </c>
      <c r="C210" s="343" t="s">
        <v>88</v>
      </c>
      <c r="D210" s="344" t="s">
        <v>89</v>
      </c>
      <c r="E210" s="346"/>
      <c r="F210" s="347"/>
      <c r="G210" s="343" t="s">
        <v>90</v>
      </c>
      <c r="H210" s="333" t="s">
        <v>91</v>
      </c>
      <c r="I210" s="333" t="s">
        <v>92</v>
      </c>
      <c r="J210" s="333" t="s">
        <v>93</v>
      </c>
      <c r="K210" s="336" t="s">
        <v>94</v>
      </c>
    </row>
    <row r="211" spans="1:11" ht="21.75" customHeight="1" x14ac:dyDescent="0.25">
      <c r="A211" s="338"/>
      <c r="B211" s="338"/>
      <c r="C211" s="338"/>
      <c r="D211" s="345"/>
      <c r="E211" s="339" t="s">
        <v>95</v>
      </c>
      <c r="F211" s="340"/>
      <c r="G211" s="338"/>
      <c r="H211" s="334"/>
      <c r="I211" s="334"/>
      <c r="J211" s="334"/>
      <c r="K211" s="337"/>
    </row>
    <row r="212" spans="1:11" ht="60.75" customHeight="1" x14ac:dyDescent="0.25">
      <c r="A212" s="338"/>
      <c r="B212" s="338"/>
      <c r="C212" s="338"/>
      <c r="D212" s="345"/>
      <c r="E212" s="5" t="s">
        <v>104</v>
      </c>
      <c r="F212" s="5" t="s">
        <v>97</v>
      </c>
      <c r="G212" s="338"/>
      <c r="H212" s="334"/>
      <c r="I212" s="335"/>
      <c r="J212" s="335"/>
      <c r="K212" s="338"/>
    </row>
    <row r="213" spans="1:11" ht="15.75" customHeight="1" x14ac:dyDescent="0.25">
      <c r="A213" s="338"/>
      <c r="B213" s="338"/>
      <c r="C213" s="338"/>
      <c r="D213" s="345"/>
      <c r="E213" s="6" t="s">
        <v>98</v>
      </c>
      <c r="F213" s="6" t="s">
        <v>98</v>
      </c>
      <c r="G213" s="294" t="s">
        <v>98</v>
      </c>
      <c r="H213" s="294" t="s">
        <v>98</v>
      </c>
      <c r="I213" s="297" t="s">
        <v>98</v>
      </c>
      <c r="J213" s="6" t="s">
        <v>98</v>
      </c>
      <c r="K213" s="338"/>
    </row>
    <row r="214" spans="1:11" ht="15.75" customHeight="1" x14ac:dyDescent="0.25">
      <c r="A214" s="1">
        <v>109</v>
      </c>
      <c r="B214" s="101" t="str">
        <f>IF('proje ve personel bilgileri'!A122&lt;&gt;0,('proje ve personel bilgileri'!A122)," ")</f>
        <v xml:space="preserve"> </v>
      </c>
      <c r="C214" s="102"/>
      <c r="D214" s="103"/>
      <c r="E214" s="103"/>
      <c r="F214" s="103"/>
      <c r="G214" s="103"/>
      <c r="H214" s="103"/>
      <c r="I214" s="103"/>
      <c r="J214" s="103"/>
      <c r="K214" s="104">
        <f t="shared" ref="K214:K231" si="12">IF(D214&lt;&gt;0,SUM(D214+E214+F214+G214-H214-I214-J214),0)</f>
        <v>0</v>
      </c>
    </row>
    <row r="215" spans="1:11" ht="15.75" customHeight="1" x14ac:dyDescent="0.25">
      <c r="A215" s="2">
        <v>110</v>
      </c>
      <c r="B215" s="101" t="str">
        <f>IF('proje ve personel bilgileri'!A123&lt;&gt;0,('proje ve personel bilgileri'!A123)," ")</f>
        <v xml:space="preserve"> </v>
      </c>
      <c r="C215" s="105"/>
      <c r="D215" s="296"/>
      <c r="E215" s="296"/>
      <c r="F215" s="296"/>
      <c r="G215" s="296"/>
      <c r="H215" s="296"/>
      <c r="I215" s="296"/>
      <c r="J215" s="296"/>
      <c r="K215" s="104">
        <f t="shared" si="12"/>
        <v>0</v>
      </c>
    </row>
    <row r="216" spans="1:11" ht="15.75" customHeight="1" x14ac:dyDescent="0.25">
      <c r="A216" s="1">
        <v>111</v>
      </c>
      <c r="B216" s="101" t="str">
        <f>IF('proje ve personel bilgileri'!A124&lt;&gt;0,('proje ve personel bilgileri'!A124)," ")</f>
        <v xml:space="preserve"> </v>
      </c>
      <c r="C216" s="105"/>
      <c r="D216" s="296"/>
      <c r="E216" s="296"/>
      <c r="F216" s="296"/>
      <c r="G216" s="296"/>
      <c r="H216" s="296"/>
      <c r="I216" s="296"/>
      <c r="J216" s="296"/>
      <c r="K216" s="104">
        <f t="shared" si="12"/>
        <v>0</v>
      </c>
    </row>
    <row r="217" spans="1:11" ht="15.75" customHeight="1" x14ac:dyDescent="0.25">
      <c r="A217" s="2">
        <v>112</v>
      </c>
      <c r="B217" s="101" t="str">
        <f>IF('proje ve personel bilgileri'!A125&lt;&gt;0,('proje ve personel bilgileri'!A125)," ")</f>
        <v xml:space="preserve"> </v>
      </c>
      <c r="C217" s="105"/>
      <c r="D217" s="296"/>
      <c r="E217" s="296"/>
      <c r="F217" s="296"/>
      <c r="G217" s="296"/>
      <c r="H217" s="296"/>
      <c r="I217" s="296"/>
      <c r="J217" s="296"/>
      <c r="K217" s="104">
        <f t="shared" si="12"/>
        <v>0</v>
      </c>
    </row>
    <row r="218" spans="1:11" ht="15.75" customHeight="1" x14ac:dyDescent="0.25">
      <c r="A218" s="1">
        <v>113</v>
      </c>
      <c r="B218" s="101" t="str">
        <f>IF('proje ve personel bilgileri'!A126&lt;&gt;0,('proje ve personel bilgileri'!A126)," ")</f>
        <v xml:space="preserve"> </v>
      </c>
      <c r="C218" s="105"/>
      <c r="D218" s="296"/>
      <c r="E218" s="296"/>
      <c r="F218" s="296"/>
      <c r="G218" s="296"/>
      <c r="H218" s="296"/>
      <c r="I218" s="296"/>
      <c r="J218" s="296"/>
      <c r="K218" s="104">
        <f t="shared" si="12"/>
        <v>0</v>
      </c>
    </row>
    <row r="219" spans="1:11" ht="15.75" customHeight="1" x14ac:dyDescent="0.25">
      <c r="A219" s="2">
        <v>114</v>
      </c>
      <c r="B219" s="101" t="str">
        <f>IF('proje ve personel bilgileri'!A127&lt;&gt;0,('proje ve personel bilgileri'!A127)," ")</f>
        <v xml:space="preserve"> </v>
      </c>
      <c r="C219" s="105"/>
      <c r="D219" s="296"/>
      <c r="E219" s="296"/>
      <c r="F219" s="296"/>
      <c r="G219" s="296"/>
      <c r="H219" s="296"/>
      <c r="I219" s="296"/>
      <c r="J219" s="296"/>
      <c r="K219" s="104">
        <f t="shared" si="12"/>
        <v>0</v>
      </c>
    </row>
    <row r="220" spans="1:11" ht="15.75" customHeight="1" x14ac:dyDescent="0.25">
      <c r="A220" s="1">
        <v>115</v>
      </c>
      <c r="B220" s="101" t="str">
        <f>IF('proje ve personel bilgileri'!A128&lt;&gt;0,('proje ve personel bilgileri'!A128)," ")</f>
        <v xml:space="preserve"> </v>
      </c>
      <c r="C220" s="105"/>
      <c r="D220" s="296"/>
      <c r="E220" s="296"/>
      <c r="F220" s="296"/>
      <c r="G220" s="296"/>
      <c r="H220" s="296"/>
      <c r="I220" s="296"/>
      <c r="J220" s="296"/>
      <c r="K220" s="104">
        <f t="shared" si="12"/>
        <v>0</v>
      </c>
    </row>
    <row r="221" spans="1:11" ht="15.75" customHeight="1" x14ac:dyDescent="0.25">
      <c r="A221" s="2">
        <v>116</v>
      </c>
      <c r="B221" s="101" t="str">
        <f>IF('proje ve personel bilgileri'!A129&lt;&gt;0,('proje ve personel bilgileri'!A129)," ")</f>
        <v xml:space="preserve"> </v>
      </c>
      <c r="C221" s="105"/>
      <c r="D221" s="296"/>
      <c r="E221" s="296"/>
      <c r="F221" s="296"/>
      <c r="G221" s="296"/>
      <c r="H221" s="296"/>
      <c r="I221" s="296"/>
      <c r="J221" s="296"/>
      <c r="K221" s="104">
        <f t="shared" si="12"/>
        <v>0</v>
      </c>
    </row>
    <row r="222" spans="1:11" ht="15.75" customHeight="1" x14ac:dyDescent="0.25">
      <c r="A222" s="1">
        <v>117</v>
      </c>
      <c r="B222" s="101" t="str">
        <f>IF('proje ve personel bilgileri'!A130&lt;&gt;0,('proje ve personel bilgileri'!A130)," ")</f>
        <v xml:space="preserve"> </v>
      </c>
      <c r="C222" s="105"/>
      <c r="D222" s="296"/>
      <c r="E222" s="296"/>
      <c r="F222" s="296"/>
      <c r="G222" s="296"/>
      <c r="H222" s="296"/>
      <c r="I222" s="296"/>
      <c r="J222" s="296"/>
      <c r="K222" s="104">
        <f t="shared" si="12"/>
        <v>0</v>
      </c>
    </row>
    <row r="223" spans="1:11" ht="15.75" customHeight="1" x14ac:dyDescent="0.25">
      <c r="A223" s="2">
        <v>118</v>
      </c>
      <c r="B223" s="101" t="str">
        <f>IF('proje ve personel bilgileri'!A131&lt;&gt;0,('proje ve personel bilgileri'!A131)," ")</f>
        <v xml:space="preserve"> </v>
      </c>
      <c r="C223" s="105"/>
      <c r="D223" s="296"/>
      <c r="E223" s="296"/>
      <c r="F223" s="296"/>
      <c r="G223" s="296"/>
      <c r="H223" s="296"/>
      <c r="I223" s="296"/>
      <c r="J223" s="296"/>
      <c r="K223" s="104">
        <f t="shared" si="12"/>
        <v>0</v>
      </c>
    </row>
    <row r="224" spans="1:11" ht="15.75" customHeight="1" x14ac:dyDescent="0.25">
      <c r="A224" s="1">
        <v>119</v>
      </c>
      <c r="B224" s="101" t="str">
        <f>IF('proje ve personel bilgileri'!A132&lt;&gt;0,('proje ve personel bilgileri'!A132)," ")</f>
        <v xml:space="preserve"> </v>
      </c>
      <c r="C224" s="105"/>
      <c r="D224" s="296"/>
      <c r="E224" s="296"/>
      <c r="F224" s="296"/>
      <c r="G224" s="296"/>
      <c r="H224" s="296"/>
      <c r="I224" s="296"/>
      <c r="J224" s="296"/>
      <c r="K224" s="104">
        <f t="shared" si="12"/>
        <v>0</v>
      </c>
    </row>
    <row r="225" spans="1:11" ht="15.75" customHeight="1" x14ac:dyDescent="0.25">
      <c r="A225" s="2">
        <v>120</v>
      </c>
      <c r="B225" s="101" t="str">
        <f>IF('proje ve personel bilgileri'!A133&lt;&gt;0,('proje ve personel bilgileri'!A133)," ")</f>
        <v xml:space="preserve"> </v>
      </c>
      <c r="C225" s="105"/>
      <c r="D225" s="296"/>
      <c r="E225" s="296"/>
      <c r="F225" s="296"/>
      <c r="G225" s="296"/>
      <c r="H225" s="296"/>
      <c r="I225" s="296"/>
      <c r="J225" s="296"/>
      <c r="K225" s="104">
        <f t="shared" si="12"/>
        <v>0</v>
      </c>
    </row>
    <row r="226" spans="1:11" ht="15.75" customHeight="1" x14ac:dyDescent="0.25">
      <c r="A226" s="1">
        <v>121</v>
      </c>
      <c r="B226" s="101" t="str">
        <f>IF('proje ve personel bilgileri'!A134&lt;&gt;0,('proje ve personel bilgileri'!A134)," ")</f>
        <v xml:space="preserve"> </v>
      </c>
      <c r="C226" s="105"/>
      <c r="D226" s="296"/>
      <c r="E226" s="296"/>
      <c r="F226" s="296"/>
      <c r="G226" s="296"/>
      <c r="H226" s="296"/>
      <c r="I226" s="296"/>
      <c r="J226" s="296"/>
      <c r="K226" s="104">
        <f t="shared" si="12"/>
        <v>0</v>
      </c>
    </row>
    <row r="227" spans="1:11" ht="15.75" customHeight="1" x14ac:dyDescent="0.25">
      <c r="A227" s="2">
        <v>122</v>
      </c>
      <c r="B227" s="101" t="str">
        <f>IF('proje ve personel bilgileri'!A135&lt;&gt;0,('proje ve personel bilgileri'!A135)," ")</f>
        <v xml:space="preserve"> </v>
      </c>
      <c r="C227" s="105"/>
      <c r="D227" s="296"/>
      <c r="E227" s="296"/>
      <c r="F227" s="296"/>
      <c r="G227" s="296"/>
      <c r="H227" s="296"/>
      <c r="I227" s="296"/>
      <c r="J227" s="296"/>
      <c r="K227" s="104">
        <f t="shared" si="12"/>
        <v>0</v>
      </c>
    </row>
    <row r="228" spans="1:11" ht="15.75" customHeight="1" x14ac:dyDescent="0.25">
      <c r="A228" s="1">
        <v>123</v>
      </c>
      <c r="B228" s="101" t="str">
        <f>IF('proje ve personel bilgileri'!A136&lt;&gt;0,('proje ve personel bilgileri'!A136)," ")</f>
        <v xml:space="preserve"> </v>
      </c>
      <c r="C228" s="105"/>
      <c r="D228" s="296"/>
      <c r="E228" s="296"/>
      <c r="F228" s="296"/>
      <c r="G228" s="296"/>
      <c r="H228" s="296"/>
      <c r="I228" s="296"/>
      <c r="J228" s="296"/>
      <c r="K228" s="104">
        <f t="shared" si="12"/>
        <v>0</v>
      </c>
    </row>
    <row r="229" spans="1:11" ht="15.75" customHeight="1" x14ac:dyDescent="0.25">
      <c r="A229" s="2">
        <v>124</v>
      </c>
      <c r="B229" s="101" t="str">
        <f>IF('proje ve personel bilgileri'!A137&lt;&gt;0,('proje ve personel bilgileri'!A137)," ")</f>
        <v xml:space="preserve"> </v>
      </c>
      <c r="C229" s="105"/>
      <c r="D229" s="296"/>
      <c r="E229" s="296"/>
      <c r="F229" s="296"/>
      <c r="G229" s="296"/>
      <c r="H229" s="296"/>
      <c r="I229" s="296"/>
      <c r="J229" s="296"/>
      <c r="K229" s="104">
        <f t="shared" si="12"/>
        <v>0</v>
      </c>
    </row>
    <row r="230" spans="1:11" ht="15.75" customHeight="1" x14ac:dyDescent="0.25">
      <c r="A230" s="1">
        <v>125</v>
      </c>
      <c r="B230" s="101" t="str">
        <f>IF('proje ve personel bilgileri'!A138&lt;&gt;0,('proje ve personel bilgileri'!A138)," ")</f>
        <v xml:space="preserve"> </v>
      </c>
      <c r="C230" s="105"/>
      <c r="D230" s="296"/>
      <c r="E230" s="296"/>
      <c r="F230" s="296"/>
      <c r="G230" s="296"/>
      <c r="H230" s="296"/>
      <c r="I230" s="296"/>
      <c r="J230" s="296"/>
      <c r="K230" s="104">
        <f t="shared" si="12"/>
        <v>0</v>
      </c>
    </row>
    <row r="231" spans="1:11" ht="15" customHeight="1" x14ac:dyDescent="0.25">
      <c r="A231" s="2">
        <v>126</v>
      </c>
      <c r="B231" s="101" t="str">
        <f>IF('proje ve personel bilgileri'!A139&lt;&gt;0,('proje ve personel bilgileri'!A139)," ")</f>
        <v xml:space="preserve"> </v>
      </c>
      <c r="C231" s="105"/>
      <c r="D231" s="296"/>
      <c r="E231" s="296"/>
      <c r="F231" s="296"/>
      <c r="G231" s="296"/>
      <c r="H231" s="296"/>
      <c r="I231" s="296"/>
      <c r="J231" s="296"/>
      <c r="K231" s="104">
        <f t="shared" si="12"/>
        <v>0</v>
      </c>
    </row>
    <row r="232" spans="1:11" ht="15.75" customHeight="1" x14ac:dyDescent="0.25">
      <c r="A232" s="341" t="s">
        <v>99</v>
      </c>
      <c r="B232" s="342"/>
      <c r="C232" s="7" t="str">
        <f t="shared" ref="C232:J232" si="13">IF($K$28&lt;&gt;0,SUM(C214:C231)," ")</f>
        <v xml:space="preserve"> </v>
      </c>
      <c r="D232" s="8" t="str">
        <f t="shared" si="13"/>
        <v xml:space="preserve"> </v>
      </c>
      <c r="E232" s="8" t="str">
        <f t="shared" si="13"/>
        <v xml:space="preserve"> </v>
      </c>
      <c r="F232" s="8" t="str">
        <f t="shared" si="13"/>
        <v xml:space="preserve"> </v>
      </c>
      <c r="G232" s="8" t="str">
        <f t="shared" si="13"/>
        <v xml:space="preserve"> </v>
      </c>
      <c r="H232" s="8" t="str">
        <f t="shared" si="13"/>
        <v xml:space="preserve"> </v>
      </c>
      <c r="I232" s="8" t="str">
        <f t="shared" si="13"/>
        <v xml:space="preserve"> </v>
      </c>
      <c r="J232" s="8" t="str">
        <f t="shared" si="13"/>
        <v xml:space="preserve"> </v>
      </c>
      <c r="K232" s="9">
        <f>SUM(K214:K231)+K199</f>
        <v>0</v>
      </c>
    </row>
    <row r="233" spans="1:11" ht="15" customHeight="1" x14ac:dyDescent="0.25">
      <c r="A233" s="300"/>
    </row>
    <row r="234" spans="1:11" ht="23.25" customHeight="1" x14ac:dyDescent="0.25">
      <c r="A234" s="332" t="s">
        <v>100</v>
      </c>
      <c r="B234" s="332"/>
      <c r="C234" s="332"/>
      <c r="D234" s="332"/>
      <c r="E234" s="332"/>
      <c r="F234" s="332"/>
      <c r="G234" s="332"/>
      <c r="H234" s="332"/>
      <c r="I234" s="332"/>
      <c r="J234" s="332"/>
      <c r="K234" s="332"/>
    </row>
    <row r="235" spans="1:11" ht="15" customHeight="1" x14ac:dyDescent="0.25">
      <c r="A235" s="51"/>
    </row>
    <row r="236" spans="1:11" ht="15" customHeight="1" x14ac:dyDescent="0.25">
      <c r="A236" s="298" t="s">
        <v>101</v>
      </c>
    </row>
    <row r="237" spans="1:11" ht="15" customHeight="1" x14ac:dyDescent="0.25">
      <c r="C237" s="298" t="s">
        <v>102</v>
      </c>
      <c r="E237" s="298" t="s">
        <v>103</v>
      </c>
    </row>
    <row r="240" spans="1:11" ht="15.75" customHeight="1" x14ac:dyDescent="0.25">
      <c r="A240" s="348" t="s">
        <v>85</v>
      </c>
      <c r="B240" s="348"/>
      <c r="C240" s="348"/>
      <c r="D240" s="348"/>
      <c r="E240" s="348"/>
      <c r="F240" s="348"/>
      <c r="G240" s="348"/>
      <c r="H240" s="348"/>
      <c r="I240" s="348"/>
      <c r="J240" s="348"/>
      <c r="K240" s="348"/>
    </row>
    <row r="241" spans="1:11" ht="15" customHeight="1" x14ac:dyDescent="0.25">
      <c r="A241" s="70"/>
      <c r="B241" s="70"/>
      <c r="C241" s="70"/>
      <c r="D241" s="70"/>
      <c r="E241" s="70"/>
      <c r="F241" s="78">
        <f>'proje ve personel bilgileri'!$B$5</f>
        <v>0</v>
      </c>
      <c r="G241" s="72">
        <f>IF('proje ve personel bilgileri'!$B$6=1,"/ Nisan ayına aittir.",(IF('proje ve personel bilgileri'!$B$6=2,"/ Ekim ayına aittir.",0)))</f>
        <v>0</v>
      </c>
      <c r="H241" s="70"/>
      <c r="I241" s="70"/>
      <c r="J241" s="70"/>
      <c r="K241" s="70"/>
    </row>
    <row r="242" spans="1:11" ht="18.75" customHeight="1" x14ac:dyDescent="0.25">
      <c r="K242" s="4" t="s">
        <v>86</v>
      </c>
    </row>
    <row r="243" spans="1:11" ht="15.75" customHeight="1" x14ac:dyDescent="0.25">
      <c r="A243" s="349" t="s">
        <v>2</v>
      </c>
      <c r="B243" s="350"/>
      <c r="C243" s="351">
        <f>'proje ve personel bilgileri'!$B$2</f>
        <v>0</v>
      </c>
      <c r="D243" s="352"/>
      <c r="E243" s="352"/>
      <c r="F243" s="352"/>
      <c r="G243" s="352"/>
      <c r="H243" s="352"/>
      <c r="I243" s="352"/>
      <c r="J243" s="352"/>
      <c r="K243" s="353"/>
    </row>
    <row r="244" spans="1:11" ht="15.75" customHeight="1" x14ac:dyDescent="0.25">
      <c r="A244" s="354" t="s">
        <v>4</v>
      </c>
      <c r="B244" s="355"/>
      <c r="C244" s="356">
        <f>'proje ve personel bilgileri'!$B$3</f>
        <v>0</v>
      </c>
      <c r="D244" s="357"/>
      <c r="E244" s="357"/>
      <c r="F244" s="357"/>
      <c r="G244" s="357"/>
      <c r="H244" s="357"/>
      <c r="I244" s="357"/>
      <c r="J244" s="357"/>
      <c r="K244" s="358"/>
    </row>
    <row r="245" spans="1:11" ht="15" customHeight="1" x14ac:dyDescent="0.25">
      <c r="A245" s="343" t="s">
        <v>87</v>
      </c>
      <c r="B245" s="343" t="s">
        <v>15</v>
      </c>
      <c r="C245" s="343" t="s">
        <v>88</v>
      </c>
      <c r="D245" s="344" t="s">
        <v>89</v>
      </c>
      <c r="E245" s="346"/>
      <c r="F245" s="347"/>
      <c r="G245" s="343" t="s">
        <v>90</v>
      </c>
      <c r="H245" s="333" t="s">
        <v>91</v>
      </c>
      <c r="I245" s="333" t="s">
        <v>92</v>
      </c>
      <c r="J245" s="333" t="s">
        <v>93</v>
      </c>
      <c r="K245" s="336" t="s">
        <v>94</v>
      </c>
    </row>
    <row r="246" spans="1:11" ht="15.75" customHeight="1" x14ac:dyDescent="0.25">
      <c r="A246" s="338"/>
      <c r="B246" s="338"/>
      <c r="C246" s="338"/>
      <c r="D246" s="345"/>
      <c r="E246" s="339" t="s">
        <v>95</v>
      </c>
      <c r="F246" s="340"/>
      <c r="G246" s="338"/>
      <c r="H246" s="334"/>
      <c r="I246" s="334"/>
      <c r="J246" s="334"/>
      <c r="K246" s="337"/>
    </row>
    <row r="247" spans="1:11" ht="60.75" customHeight="1" x14ac:dyDescent="0.25">
      <c r="A247" s="338"/>
      <c r="B247" s="338"/>
      <c r="C247" s="338"/>
      <c r="D247" s="345"/>
      <c r="E247" s="5" t="s">
        <v>106</v>
      </c>
      <c r="F247" s="5" t="s">
        <v>97</v>
      </c>
      <c r="G247" s="338"/>
      <c r="H247" s="334"/>
      <c r="I247" s="335"/>
      <c r="J247" s="335"/>
      <c r="K247" s="338"/>
    </row>
    <row r="248" spans="1:11" ht="15.75" customHeight="1" x14ac:dyDescent="0.25">
      <c r="A248" s="338"/>
      <c r="B248" s="338"/>
      <c r="C248" s="338"/>
      <c r="D248" s="345"/>
      <c r="E248" s="6" t="s">
        <v>98</v>
      </c>
      <c r="F248" s="6" t="s">
        <v>98</v>
      </c>
      <c r="G248" s="294" t="s">
        <v>98</v>
      </c>
      <c r="H248" s="294" t="s">
        <v>98</v>
      </c>
      <c r="I248" s="297" t="s">
        <v>98</v>
      </c>
      <c r="J248" s="6" t="s">
        <v>98</v>
      </c>
      <c r="K248" s="338"/>
    </row>
    <row r="249" spans="1:11" ht="15.75" customHeight="1" x14ac:dyDescent="0.25">
      <c r="A249" s="1">
        <v>127</v>
      </c>
      <c r="B249" s="101" t="str">
        <f>IF('proje ve personel bilgileri'!A140&lt;&gt;0,('proje ve personel bilgileri'!A140)," ")</f>
        <v xml:space="preserve"> </v>
      </c>
      <c r="C249" s="102"/>
      <c r="D249" s="103"/>
      <c r="E249" s="103"/>
      <c r="F249" s="103"/>
      <c r="G249" s="103"/>
      <c r="H249" s="103"/>
      <c r="I249" s="103"/>
      <c r="J249" s="103"/>
      <c r="K249" s="104">
        <f t="shared" ref="K249:K266" si="14">IF(D249&lt;&gt;0,SUM(D249+E249+F249+G249-H249-I249-J249),0)</f>
        <v>0</v>
      </c>
    </row>
    <row r="250" spans="1:11" ht="15.75" customHeight="1" x14ac:dyDescent="0.25">
      <c r="A250" s="2">
        <v>128</v>
      </c>
      <c r="B250" s="101" t="str">
        <f>IF('proje ve personel bilgileri'!A141&lt;&gt;0,('proje ve personel bilgileri'!A141)," ")</f>
        <v xml:space="preserve"> </v>
      </c>
      <c r="C250" s="105"/>
      <c r="D250" s="296"/>
      <c r="E250" s="296"/>
      <c r="F250" s="296"/>
      <c r="G250" s="296"/>
      <c r="H250" s="296"/>
      <c r="I250" s="296"/>
      <c r="J250" s="296"/>
      <c r="K250" s="104">
        <f t="shared" si="14"/>
        <v>0</v>
      </c>
    </row>
    <row r="251" spans="1:11" ht="15.75" customHeight="1" x14ac:dyDescent="0.25">
      <c r="A251" s="1">
        <v>129</v>
      </c>
      <c r="B251" s="101" t="str">
        <f>IF('proje ve personel bilgileri'!A142&lt;&gt;0,('proje ve personel bilgileri'!A142)," ")</f>
        <v xml:space="preserve"> </v>
      </c>
      <c r="C251" s="105"/>
      <c r="D251" s="296"/>
      <c r="E251" s="296"/>
      <c r="F251" s="296"/>
      <c r="G251" s="296"/>
      <c r="H251" s="296"/>
      <c r="I251" s="296"/>
      <c r="J251" s="296"/>
      <c r="K251" s="104">
        <f t="shared" si="14"/>
        <v>0</v>
      </c>
    </row>
    <row r="252" spans="1:11" ht="15.75" customHeight="1" x14ac:dyDescent="0.25">
      <c r="A252" s="2">
        <v>130</v>
      </c>
      <c r="B252" s="101" t="str">
        <f>IF('proje ve personel bilgileri'!A143&lt;&gt;0,('proje ve personel bilgileri'!A143)," ")</f>
        <v xml:space="preserve"> </v>
      </c>
      <c r="C252" s="105"/>
      <c r="D252" s="296"/>
      <c r="E252" s="296"/>
      <c r="F252" s="296"/>
      <c r="G252" s="296"/>
      <c r="H252" s="296"/>
      <c r="I252" s="296"/>
      <c r="J252" s="296"/>
      <c r="K252" s="104">
        <f t="shared" si="14"/>
        <v>0</v>
      </c>
    </row>
    <row r="253" spans="1:11" ht="15.75" customHeight="1" x14ac:dyDescent="0.25">
      <c r="A253" s="1">
        <v>131</v>
      </c>
      <c r="B253" s="101" t="str">
        <f>IF('proje ve personel bilgileri'!A144&lt;&gt;0,('proje ve personel bilgileri'!A144)," ")</f>
        <v xml:space="preserve"> </v>
      </c>
      <c r="C253" s="105"/>
      <c r="D253" s="296"/>
      <c r="E253" s="296"/>
      <c r="F253" s="296"/>
      <c r="G253" s="296"/>
      <c r="H253" s="296"/>
      <c r="I253" s="296"/>
      <c r="J253" s="296"/>
      <c r="K253" s="104">
        <f t="shared" si="14"/>
        <v>0</v>
      </c>
    </row>
    <row r="254" spans="1:11" ht="15.75" customHeight="1" x14ac:dyDescent="0.25">
      <c r="A254" s="2">
        <v>132</v>
      </c>
      <c r="B254" s="101" t="str">
        <f>IF('proje ve personel bilgileri'!A145&lt;&gt;0,('proje ve personel bilgileri'!A145)," ")</f>
        <v xml:space="preserve"> </v>
      </c>
      <c r="C254" s="105"/>
      <c r="D254" s="296"/>
      <c r="E254" s="296"/>
      <c r="F254" s="296"/>
      <c r="G254" s="296"/>
      <c r="H254" s="296"/>
      <c r="I254" s="296"/>
      <c r="J254" s="296"/>
      <c r="K254" s="104">
        <f t="shared" si="14"/>
        <v>0</v>
      </c>
    </row>
    <row r="255" spans="1:11" ht="15.75" customHeight="1" x14ac:dyDescent="0.25">
      <c r="A255" s="1">
        <v>133</v>
      </c>
      <c r="B255" s="101" t="str">
        <f>IF('proje ve personel bilgileri'!A146&lt;&gt;0,('proje ve personel bilgileri'!A146)," ")</f>
        <v xml:space="preserve"> </v>
      </c>
      <c r="C255" s="105"/>
      <c r="D255" s="296"/>
      <c r="E255" s="296"/>
      <c r="F255" s="296"/>
      <c r="G255" s="296"/>
      <c r="H255" s="296"/>
      <c r="I255" s="296"/>
      <c r="J255" s="296"/>
      <c r="K255" s="104">
        <f t="shared" si="14"/>
        <v>0</v>
      </c>
    </row>
    <row r="256" spans="1:11" ht="15.75" customHeight="1" x14ac:dyDescent="0.25">
      <c r="A256" s="2">
        <v>134</v>
      </c>
      <c r="B256" s="101" t="str">
        <f>IF('proje ve personel bilgileri'!A147&lt;&gt;0,('proje ve personel bilgileri'!A147)," ")</f>
        <v xml:space="preserve"> </v>
      </c>
      <c r="C256" s="105"/>
      <c r="D256" s="296"/>
      <c r="E256" s="296"/>
      <c r="F256" s="296"/>
      <c r="G256" s="296"/>
      <c r="H256" s="296"/>
      <c r="I256" s="296"/>
      <c r="J256" s="296"/>
      <c r="K256" s="104">
        <f t="shared" si="14"/>
        <v>0</v>
      </c>
    </row>
    <row r="257" spans="1:11" ht="15.75" customHeight="1" x14ac:dyDescent="0.25">
      <c r="A257" s="1">
        <v>135</v>
      </c>
      <c r="B257" s="101" t="str">
        <f>IF('proje ve personel bilgileri'!A148&lt;&gt;0,('proje ve personel bilgileri'!A148)," ")</f>
        <v xml:space="preserve"> </v>
      </c>
      <c r="C257" s="105"/>
      <c r="D257" s="296"/>
      <c r="E257" s="296"/>
      <c r="F257" s="296"/>
      <c r="G257" s="296"/>
      <c r="H257" s="296"/>
      <c r="I257" s="296"/>
      <c r="J257" s="296"/>
      <c r="K257" s="104">
        <f t="shared" si="14"/>
        <v>0</v>
      </c>
    </row>
    <row r="258" spans="1:11" ht="15.75" customHeight="1" x14ac:dyDescent="0.25">
      <c r="A258" s="2">
        <v>136</v>
      </c>
      <c r="B258" s="101" t="str">
        <f>IF('proje ve personel bilgileri'!A149&lt;&gt;0,('proje ve personel bilgileri'!A149)," ")</f>
        <v xml:space="preserve"> </v>
      </c>
      <c r="C258" s="105"/>
      <c r="D258" s="296"/>
      <c r="E258" s="296"/>
      <c r="F258" s="296"/>
      <c r="G258" s="296"/>
      <c r="H258" s="296"/>
      <c r="I258" s="296"/>
      <c r="J258" s="296"/>
      <c r="K258" s="104">
        <f t="shared" si="14"/>
        <v>0</v>
      </c>
    </row>
    <row r="259" spans="1:11" ht="15.75" customHeight="1" x14ac:dyDescent="0.25">
      <c r="A259" s="1">
        <v>137</v>
      </c>
      <c r="B259" s="101" t="str">
        <f>IF('proje ve personel bilgileri'!A150&lt;&gt;0,('proje ve personel bilgileri'!A150)," ")</f>
        <v xml:space="preserve"> </v>
      </c>
      <c r="C259" s="105"/>
      <c r="D259" s="296"/>
      <c r="E259" s="296"/>
      <c r="F259" s="296"/>
      <c r="G259" s="296"/>
      <c r="H259" s="296"/>
      <c r="I259" s="296"/>
      <c r="J259" s="296"/>
      <c r="K259" s="104">
        <f t="shared" si="14"/>
        <v>0</v>
      </c>
    </row>
    <row r="260" spans="1:11" ht="15.75" customHeight="1" x14ac:dyDescent="0.25">
      <c r="A260" s="2">
        <v>138</v>
      </c>
      <c r="B260" s="101" t="str">
        <f>IF('proje ve personel bilgileri'!A151&lt;&gt;0,('proje ve personel bilgileri'!A151)," ")</f>
        <v xml:space="preserve"> </v>
      </c>
      <c r="C260" s="105"/>
      <c r="D260" s="296"/>
      <c r="E260" s="296"/>
      <c r="F260" s="296"/>
      <c r="G260" s="296"/>
      <c r="H260" s="296"/>
      <c r="I260" s="296"/>
      <c r="J260" s="296"/>
      <c r="K260" s="104">
        <f t="shared" si="14"/>
        <v>0</v>
      </c>
    </row>
    <row r="261" spans="1:11" ht="15.75" customHeight="1" x14ac:dyDescent="0.25">
      <c r="A261" s="1">
        <v>139</v>
      </c>
      <c r="B261" s="101" t="str">
        <f>IF('proje ve personel bilgileri'!A152&lt;&gt;0,('proje ve personel bilgileri'!A152)," ")</f>
        <v xml:space="preserve"> </v>
      </c>
      <c r="C261" s="105"/>
      <c r="D261" s="296"/>
      <c r="E261" s="296"/>
      <c r="F261" s="296"/>
      <c r="G261" s="296"/>
      <c r="H261" s="296"/>
      <c r="I261" s="296"/>
      <c r="J261" s="296"/>
      <c r="K261" s="104">
        <f t="shared" si="14"/>
        <v>0</v>
      </c>
    </row>
    <row r="262" spans="1:11" ht="15.75" customHeight="1" x14ac:dyDescent="0.25">
      <c r="A262" s="2">
        <v>140</v>
      </c>
      <c r="B262" s="101" t="str">
        <f>IF('proje ve personel bilgileri'!A153&lt;&gt;0,('proje ve personel bilgileri'!A153)," ")</f>
        <v xml:space="preserve"> </v>
      </c>
      <c r="C262" s="105"/>
      <c r="D262" s="296"/>
      <c r="E262" s="296"/>
      <c r="F262" s="296"/>
      <c r="G262" s="296"/>
      <c r="H262" s="296"/>
      <c r="I262" s="296"/>
      <c r="J262" s="296"/>
      <c r="K262" s="104">
        <f t="shared" si="14"/>
        <v>0</v>
      </c>
    </row>
    <row r="263" spans="1:11" ht="15.75" customHeight="1" x14ac:dyDescent="0.25">
      <c r="A263" s="1">
        <v>141</v>
      </c>
      <c r="B263" s="101" t="str">
        <f>IF('proje ve personel bilgileri'!A154&lt;&gt;0,('proje ve personel bilgileri'!A154)," ")</f>
        <v xml:space="preserve"> </v>
      </c>
      <c r="C263" s="105"/>
      <c r="D263" s="296"/>
      <c r="E263" s="296"/>
      <c r="F263" s="296"/>
      <c r="G263" s="296"/>
      <c r="H263" s="296"/>
      <c r="I263" s="296"/>
      <c r="J263" s="296"/>
      <c r="K263" s="104">
        <f t="shared" si="14"/>
        <v>0</v>
      </c>
    </row>
    <row r="264" spans="1:11" ht="15.75" customHeight="1" x14ac:dyDescent="0.25">
      <c r="A264" s="2">
        <v>142</v>
      </c>
      <c r="B264" s="101" t="str">
        <f>IF('proje ve personel bilgileri'!A155&lt;&gt;0,('proje ve personel bilgileri'!A155)," ")</f>
        <v xml:space="preserve"> </v>
      </c>
      <c r="C264" s="105"/>
      <c r="D264" s="296"/>
      <c r="E264" s="296"/>
      <c r="F264" s="296"/>
      <c r="G264" s="296"/>
      <c r="H264" s="296"/>
      <c r="I264" s="296"/>
      <c r="J264" s="296"/>
      <c r="K264" s="104">
        <f t="shared" si="14"/>
        <v>0</v>
      </c>
    </row>
    <row r="265" spans="1:11" ht="15.75" customHeight="1" x14ac:dyDescent="0.25">
      <c r="A265" s="1">
        <v>143</v>
      </c>
      <c r="B265" s="101" t="str">
        <f>IF('proje ve personel bilgileri'!A156&lt;&gt;0,('proje ve personel bilgileri'!A156)," ")</f>
        <v xml:space="preserve"> </v>
      </c>
      <c r="C265" s="105"/>
      <c r="D265" s="296"/>
      <c r="E265" s="296"/>
      <c r="F265" s="296"/>
      <c r="G265" s="296"/>
      <c r="H265" s="296"/>
      <c r="I265" s="296"/>
      <c r="J265" s="296"/>
      <c r="K265" s="104">
        <f t="shared" si="14"/>
        <v>0</v>
      </c>
    </row>
    <row r="266" spans="1:11" ht="15" customHeight="1" x14ac:dyDescent="0.25">
      <c r="A266" s="2">
        <v>144</v>
      </c>
      <c r="B266" s="101" t="str">
        <f>IF('proje ve personel bilgileri'!A157&lt;&gt;0,('proje ve personel bilgileri'!A157)," ")</f>
        <v xml:space="preserve"> </v>
      </c>
      <c r="C266" s="105"/>
      <c r="D266" s="296"/>
      <c r="E266" s="296"/>
      <c r="F266" s="296"/>
      <c r="G266" s="296"/>
      <c r="H266" s="296"/>
      <c r="I266" s="296"/>
      <c r="J266" s="296"/>
      <c r="K266" s="104">
        <f t="shared" si="14"/>
        <v>0</v>
      </c>
    </row>
    <row r="267" spans="1:11" ht="15.75" customHeight="1" x14ac:dyDescent="0.25">
      <c r="A267" s="341" t="s">
        <v>99</v>
      </c>
      <c r="B267" s="342"/>
      <c r="C267" s="7" t="str">
        <f t="shared" ref="C267:J267" si="15">IF($K$28&lt;&gt;0,SUM(C249:C266)," ")</f>
        <v xml:space="preserve"> </v>
      </c>
      <c r="D267" s="8" t="str">
        <f t="shared" si="15"/>
        <v xml:space="preserve"> </v>
      </c>
      <c r="E267" s="8" t="str">
        <f t="shared" si="15"/>
        <v xml:space="preserve"> </v>
      </c>
      <c r="F267" s="8" t="str">
        <f t="shared" si="15"/>
        <v xml:space="preserve"> </v>
      </c>
      <c r="G267" s="8" t="str">
        <f t="shared" si="15"/>
        <v xml:space="preserve"> </v>
      </c>
      <c r="H267" s="8" t="str">
        <f t="shared" si="15"/>
        <v xml:space="preserve"> </v>
      </c>
      <c r="I267" s="8" t="str">
        <f t="shared" si="15"/>
        <v xml:space="preserve"> </v>
      </c>
      <c r="J267" s="8" t="str">
        <f t="shared" si="15"/>
        <v xml:space="preserve"> </v>
      </c>
      <c r="K267" s="9">
        <f>SUM(K249:K266)+K232</f>
        <v>0</v>
      </c>
    </row>
    <row r="268" spans="1:11" ht="15" customHeight="1" x14ac:dyDescent="0.25">
      <c r="A268" s="300"/>
    </row>
    <row r="269" spans="1:11" ht="26.25" customHeight="1" x14ac:dyDescent="0.25">
      <c r="A269" s="332" t="s">
        <v>100</v>
      </c>
      <c r="B269" s="332"/>
      <c r="C269" s="332"/>
      <c r="D269" s="332"/>
      <c r="E269" s="332"/>
      <c r="F269" s="332"/>
      <c r="G269" s="332"/>
      <c r="H269" s="332"/>
      <c r="I269" s="332"/>
      <c r="J269" s="332"/>
      <c r="K269" s="332"/>
    </row>
    <row r="270" spans="1:11" ht="15" customHeight="1" x14ac:dyDescent="0.25">
      <c r="A270" s="51"/>
    </row>
    <row r="271" spans="1:11" ht="15" customHeight="1" x14ac:dyDescent="0.25">
      <c r="A271" s="298" t="s">
        <v>101</v>
      </c>
    </row>
    <row r="272" spans="1:11" ht="15" customHeight="1" x14ac:dyDescent="0.25">
      <c r="C272" s="298" t="s">
        <v>102</v>
      </c>
      <c r="E272" s="298" t="s">
        <v>103</v>
      </c>
    </row>
    <row r="273" spans="1:11" ht="15.75" customHeight="1" x14ac:dyDescent="0.25">
      <c r="A273" s="348" t="s">
        <v>85</v>
      </c>
      <c r="B273" s="348"/>
      <c r="C273" s="348"/>
      <c r="D273" s="348"/>
      <c r="E273" s="348"/>
      <c r="F273" s="348"/>
      <c r="G273" s="348"/>
      <c r="H273" s="348"/>
      <c r="I273" s="348"/>
      <c r="J273" s="348"/>
      <c r="K273" s="348"/>
    </row>
    <row r="274" spans="1:11" ht="15" customHeight="1" x14ac:dyDescent="0.25">
      <c r="A274" s="70"/>
      <c r="B274" s="70"/>
      <c r="C274" s="70"/>
      <c r="D274" s="70"/>
      <c r="E274" s="70"/>
      <c r="F274" s="78">
        <f>'proje ve personel bilgileri'!$B$5</f>
        <v>0</v>
      </c>
      <c r="G274" s="72">
        <f>IF('proje ve personel bilgileri'!$B$6=1,"/ Nisan ayına aittir.",(IF('proje ve personel bilgileri'!$B$6=2,"/ Ekim ayına aittir.",0)))</f>
        <v>0</v>
      </c>
      <c r="H274" s="70"/>
      <c r="I274" s="70"/>
      <c r="J274" s="70"/>
      <c r="K274" s="70"/>
    </row>
    <row r="275" spans="1:11" ht="18.75" customHeight="1" x14ac:dyDescent="0.25">
      <c r="K275" s="4" t="s">
        <v>86</v>
      </c>
    </row>
    <row r="276" spans="1:11" ht="15.75" customHeight="1" x14ac:dyDescent="0.25">
      <c r="A276" s="349" t="s">
        <v>2</v>
      </c>
      <c r="B276" s="350"/>
      <c r="C276" s="351">
        <f>'proje ve personel bilgileri'!$B$2</f>
        <v>0</v>
      </c>
      <c r="D276" s="352"/>
      <c r="E276" s="352"/>
      <c r="F276" s="352"/>
      <c r="G276" s="352"/>
      <c r="H276" s="352"/>
      <c r="I276" s="352"/>
      <c r="J276" s="352"/>
      <c r="K276" s="353"/>
    </row>
    <row r="277" spans="1:11" ht="15.75" customHeight="1" x14ac:dyDescent="0.25">
      <c r="A277" s="354" t="s">
        <v>4</v>
      </c>
      <c r="B277" s="355"/>
      <c r="C277" s="356">
        <f>'proje ve personel bilgileri'!$B$3</f>
        <v>0</v>
      </c>
      <c r="D277" s="357"/>
      <c r="E277" s="357"/>
      <c r="F277" s="357"/>
      <c r="G277" s="357"/>
      <c r="H277" s="357"/>
      <c r="I277" s="357"/>
      <c r="J277" s="357"/>
      <c r="K277" s="358"/>
    </row>
    <row r="278" spans="1:11" ht="15" customHeight="1" x14ac:dyDescent="0.25">
      <c r="A278" s="343" t="s">
        <v>87</v>
      </c>
      <c r="B278" s="343" t="s">
        <v>15</v>
      </c>
      <c r="C278" s="343" t="s">
        <v>88</v>
      </c>
      <c r="D278" s="344" t="s">
        <v>89</v>
      </c>
      <c r="E278" s="346"/>
      <c r="F278" s="347"/>
      <c r="G278" s="343" t="s">
        <v>90</v>
      </c>
      <c r="H278" s="333" t="s">
        <v>91</v>
      </c>
      <c r="I278" s="333" t="s">
        <v>92</v>
      </c>
      <c r="J278" s="333" t="s">
        <v>93</v>
      </c>
      <c r="K278" s="336" t="s">
        <v>94</v>
      </c>
    </row>
    <row r="279" spans="1:11" ht="22.5" customHeight="1" x14ac:dyDescent="0.25">
      <c r="A279" s="338"/>
      <c r="B279" s="338"/>
      <c r="C279" s="338"/>
      <c r="D279" s="345"/>
      <c r="E279" s="339" t="s">
        <v>95</v>
      </c>
      <c r="F279" s="340"/>
      <c r="G279" s="338"/>
      <c r="H279" s="334"/>
      <c r="I279" s="334"/>
      <c r="J279" s="334"/>
      <c r="K279" s="337"/>
    </row>
    <row r="280" spans="1:11" ht="60.75" customHeight="1" x14ac:dyDescent="0.25">
      <c r="A280" s="338"/>
      <c r="B280" s="338"/>
      <c r="C280" s="338"/>
      <c r="D280" s="345"/>
      <c r="E280" s="5" t="s">
        <v>104</v>
      </c>
      <c r="F280" s="5" t="s">
        <v>97</v>
      </c>
      <c r="G280" s="338"/>
      <c r="H280" s="334"/>
      <c r="I280" s="335"/>
      <c r="J280" s="335"/>
      <c r="K280" s="338"/>
    </row>
    <row r="281" spans="1:11" ht="15.75" customHeight="1" x14ac:dyDescent="0.25">
      <c r="A281" s="338"/>
      <c r="B281" s="338"/>
      <c r="C281" s="338"/>
      <c r="D281" s="345"/>
      <c r="E281" s="6" t="s">
        <v>98</v>
      </c>
      <c r="F281" s="6" t="s">
        <v>98</v>
      </c>
      <c r="G281" s="294" t="s">
        <v>98</v>
      </c>
      <c r="H281" s="294" t="s">
        <v>98</v>
      </c>
      <c r="I281" s="297" t="s">
        <v>98</v>
      </c>
      <c r="J281" s="6" t="s">
        <v>98</v>
      </c>
      <c r="K281" s="338"/>
    </row>
    <row r="282" spans="1:11" ht="15.75" customHeight="1" x14ac:dyDescent="0.25">
      <c r="A282" s="1">
        <v>145</v>
      </c>
      <c r="B282" s="101" t="str">
        <f>IF('proje ve personel bilgileri'!A158&lt;&gt;0,('proje ve personel bilgileri'!A158)," ")</f>
        <v xml:space="preserve"> </v>
      </c>
      <c r="C282" s="102"/>
      <c r="D282" s="103"/>
      <c r="E282" s="103"/>
      <c r="F282" s="103"/>
      <c r="G282" s="103"/>
      <c r="H282" s="103"/>
      <c r="I282" s="103"/>
      <c r="J282" s="103"/>
      <c r="K282" s="104">
        <f t="shared" ref="K282:K299" si="16">IF(D282&lt;&gt;0,SUM(D282+E282+F282+G282-H282-I282-J282),0)</f>
        <v>0</v>
      </c>
    </row>
    <row r="283" spans="1:11" ht="15.75" customHeight="1" x14ac:dyDescent="0.25">
      <c r="A283" s="2">
        <v>146</v>
      </c>
      <c r="B283" s="101" t="str">
        <f>IF('proje ve personel bilgileri'!A159&lt;&gt;0,('proje ve personel bilgileri'!A159)," ")</f>
        <v xml:space="preserve"> </v>
      </c>
      <c r="C283" s="105"/>
      <c r="D283" s="296"/>
      <c r="E283" s="296"/>
      <c r="F283" s="296"/>
      <c r="G283" s="296"/>
      <c r="H283" s="296"/>
      <c r="I283" s="296"/>
      <c r="J283" s="296"/>
      <c r="K283" s="104">
        <f t="shared" si="16"/>
        <v>0</v>
      </c>
    </row>
    <row r="284" spans="1:11" ht="15.75" customHeight="1" x14ac:dyDescent="0.25">
      <c r="A284" s="1">
        <v>147</v>
      </c>
      <c r="B284" s="101" t="str">
        <f>IF('proje ve personel bilgileri'!A160&lt;&gt;0,('proje ve personel bilgileri'!A160)," ")</f>
        <v xml:space="preserve"> </v>
      </c>
      <c r="C284" s="105"/>
      <c r="D284" s="296"/>
      <c r="E284" s="296"/>
      <c r="F284" s="296"/>
      <c r="G284" s="296"/>
      <c r="H284" s="296"/>
      <c r="I284" s="296"/>
      <c r="J284" s="296"/>
      <c r="K284" s="104">
        <f t="shared" si="16"/>
        <v>0</v>
      </c>
    </row>
    <row r="285" spans="1:11" ht="15.75" customHeight="1" x14ac:dyDescent="0.25">
      <c r="A285" s="2">
        <v>148</v>
      </c>
      <c r="B285" s="101" t="str">
        <f>IF('proje ve personel bilgileri'!A161&lt;&gt;0,('proje ve personel bilgileri'!A161)," ")</f>
        <v xml:space="preserve"> </v>
      </c>
      <c r="C285" s="105"/>
      <c r="D285" s="296"/>
      <c r="E285" s="296"/>
      <c r="F285" s="296"/>
      <c r="G285" s="296"/>
      <c r="H285" s="296"/>
      <c r="I285" s="296"/>
      <c r="J285" s="296"/>
      <c r="K285" s="104">
        <f t="shared" si="16"/>
        <v>0</v>
      </c>
    </row>
    <row r="286" spans="1:11" ht="15.75" customHeight="1" x14ac:dyDescent="0.25">
      <c r="A286" s="1">
        <v>149</v>
      </c>
      <c r="B286" s="101" t="str">
        <f>IF('proje ve personel bilgileri'!A162&lt;&gt;0,('proje ve personel bilgileri'!A162)," ")</f>
        <v xml:space="preserve"> </v>
      </c>
      <c r="C286" s="105"/>
      <c r="D286" s="296"/>
      <c r="E286" s="296"/>
      <c r="F286" s="296"/>
      <c r="G286" s="296"/>
      <c r="H286" s="296"/>
      <c r="I286" s="296"/>
      <c r="J286" s="296"/>
      <c r="K286" s="104">
        <f t="shared" si="16"/>
        <v>0</v>
      </c>
    </row>
    <row r="287" spans="1:11" ht="15.75" customHeight="1" x14ac:dyDescent="0.25">
      <c r="A287" s="2">
        <v>150</v>
      </c>
      <c r="B287" s="101" t="str">
        <f>IF('proje ve personel bilgileri'!A163&lt;&gt;0,('proje ve personel bilgileri'!A163)," ")</f>
        <v xml:space="preserve"> </v>
      </c>
      <c r="C287" s="105"/>
      <c r="D287" s="296"/>
      <c r="E287" s="296"/>
      <c r="F287" s="296"/>
      <c r="G287" s="296"/>
      <c r="H287" s="296"/>
      <c r="I287" s="296"/>
      <c r="J287" s="296"/>
      <c r="K287" s="104">
        <f t="shared" si="16"/>
        <v>0</v>
      </c>
    </row>
    <row r="288" spans="1:11" ht="15.75" customHeight="1" x14ac:dyDescent="0.25">
      <c r="A288" s="1">
        <v>151</v>
      </c>
      <c r="B288" s="101" t="str">
        <f>IF('proje ve personel bilgileri'!A164&lt;&gt;0,('proje ve personel bilgileri'!A164)," ")</f>
        <v xml:space="preserve"> </v>
      </c>
      <c r="C288" s="105"/>
      <c r="D288" s="296"/>
      <c r="E288" s="296"/>
      <c r="F288" s="296"/>
      <c r="G288" s="296"/>
      <c r="H288" s="296"/>
      <c r="I288" s="296"/>
      <c r="J288" s="296"/>
      <c r="K288" s="104">
        <f t="shared" si="16"/>
        <v>0</v>
      </c>
    </row>
    <row r="289" spans="1:11" ht="15.75" customHeight="1" x14ac:dyDescent="0.25">
      <c r="A289" s="2">
        <v>152</v>
      </c>
      <c r="B289" s="101" t="str">
        <f>IF('proje ve personel bilgileri'!A165&lt;&gt;0,('proje ve personel bilgileri'!A165)," ")</f>
        <v xml:space="preserve"> </v>
      </c>
      <c r="C289" s="105"/>
      <c r="D289" s="296"/>
      <c r="E289" s="296"/>
      <c r="F289" s="296"/>
      <c r="G289" s="296"/>
      <c r="H289" s="296"/>
      <c r="I289" s="296"/>
      <c r="J289" s="296"/>
      <c r="K289" s="104">
        <f t="shared" si="16"/>
        <v>0</v>
      </c>
    </row>
    <row r="290" spans="1:11" ht="15.75" customHeight="1" x14ac:dyDescent="0.25">
      <c r="A290" s="1">
        <v>153</v>
      </c>
      <c r="B290" s="101" t="str">
        <f>IF('proje ve personel bilgileri'!A166&lt;&gt;0,('proje ve personel bilgileri'!A166)," ")</f>
        <v xml:space="preserve"> </v>
      </c>
      <c r="C290" s="105"/>
      <c r="D290" s="296"/>
      <c r="E290" s="296"/>
      <c r="F290" s="296"/>
      <c r="G290" s="296"/>
      <c r="H290" s="296"/>
      <c r="I290" s="296"/>
      <c r="J290" s="296"/>
      <c r="K290" s="104">
        <f t="shared" si="16"/>
        <v>0</v>
      </c>
    </row>
    <row r="291" spans="1:11" ht="15.75" customHeight="1" x14ac:dyDescent="0.25">
      <c r="A291" s="2">
        <v>154</v>
      </c>
      <c r="B291" s="101" t="str">
        <f>IF('proje ve personel bilgileri'!A167&lt;&gt;0,('proje ve personel bilgileri'!A167)," ")</f>
        <v xml:space="preserve"> </v>
      </c>
      <c r="C291" s="105"/>
      <c r="D291" s="296"/>
      <c r="E291" s="296"/>
      <c r="F291" s="296"/>
      <c r="G291" s="296"/>
      <c r="H291" s="296"/>
      <c r="I291" s="296"/>
      <c r="J291" s="296"/>
      <c r="K291" s="104">
        <f t="shared" si="16"/>
        <v>0</v>
      </c>
    </row>
    <row r="292" spans="1:11" ht="15.75" customHeight="1" x14ac:dyDescent="0.25">
      <c r="A292" s="1">
        <v>155</v>
      </c>
      <c r="B292" s="101" t="str">
        <f>IF('proje ve personel bilgileri'!A168&lt;&gt;0,('proje ve personel bilgileri'!A168)," ")</f>
        <v xml:space="preserve"> </v>
      </c>
      <c r="C292" s="105"/>
      <c r="D292" s="296"/>
      <c r="E292" s="296"/>
      <c r="F292" s="296"/>
      <c r="G292" s="296"/>
      <c r="H292" s="296"/>
      <c r="I292" s="296"/>
      <c r="J292" s="296"/>
      <c r="K292" s="104">
        <f t="shared" si="16"/>
        <v>0</v>
      </c>
    </row>
    <row r="293" spans="1:11" ht="15.75" customHeight="1" x14ac:dyDescent="0.25">
      <c r="A293" s="2">
        <v>156</v>
      </c>
      <c r="B293" s="101" t="str">
        <f>IF('proje ve personel bilgileri'!A169&lt;&gt;0,('proje ve personel bilgileri'!A169)," ")</f>
        <v xml:space="preserve"> </v>
      </c>
      <c r="C293" s="105"/>
      <c r="D293" s="296"/>
      <c r="E293" s="296"/>
      <c r="F293" s="296"/>
      <c r="G293" s="296"/>
      <c r="H293" s="296"/>
      <c r="I293" s="296"/>
      <c r="J293" s="296"/>
      <c r="K293" s="104">
        <f t="shared" si="16"/>
        <v>0</v>
      </c>
    </row>
    <row r="294" spans="1:11" ht="15.75" customHeight="1" x14ac:dyDescent="0.25">
      <c r="A294" s="1">
        <v>157</v>
      </c>
      <c r="B294" s="101" t="str">
        <f>IF('proje ve personel bilgileri'!A170&lt;&gt;0,('proje ve personel bilgileri'!A170)," ")</f>
        <v xml:space="preserve"> </v>
      </c>
      <c r="C294" s="105"/>
      <c r="D294" s="296"/>
      <c r="E294" s="296"/>
      <c r="F294" s="296"/>
      <c r="G294" s="296"/>
      <c r="H294" s="296"/>
      <c r="I294" s="296"/>
      <c r="J294" s="296"/>
      <c r="K294" s="104">
        <f t="shared" si="16"/>
        <v>0</v>
      </c>
    </row>
    <row r="295" spans="1:11" ht="15.75" customHeight="1" x14ac:dyDescent="0.25">
      <c r="A295" s="2">
        <v>158</v>
      </c>
      <c r="B295" s="101" t="str">
        <f>IF('proje ve personel bilgileri'!A171&lt;&gt;0,('proje ve personel bilgileri'!A171)," ")</f>
        <v xml:space="preserve"> </v>
      </c>
      <c r="C295" s="105"/>
      <c r="D295" s="296"/>
      <c r="E295" s="296"/>
      <c r="F295" s="296"/>
      <c r="G295" s="296"/>
      <c r="H295" s="296"/>
      <c r="I295" s="296"/>
      <c r="J295" s="296"/>
      <c r="K295" s="104">
        <f t="shared" si="16"/>
        <v>0</v>
      </c>
    </row>
    <row r="296" spans="1:11" ht="15.75" customHeight="1" x14ac:dyDescent="0.25">
      <c r="A296" s="1">
        <v>159</v>
      </c>
      <c r="B296" s="101" t="str">
        <f>IF('proje ve personel bilgileri'!A172&lt;&gt;0,('proje ve personel bilgileri'!A172)," ")</f>
        <v xml:space="preserve"> </v>
      </c>
      <c r="C296" s="105"/>
      <c r="D296" s="296"/>
      <c r="E296" s="296"/>
      <c r="F296" s="296"/>
      <c r="G296" s="296"/>
      <c r="H296" s="296"/>
      <c r="I296" s="296"/>
      <c r="J296" s="296"/>
      <c r="K296" s="104">
        <f t="shared" si="16"/>
        <v>0</v>
      </c>
    </row>
    <row r="297" spans="1:11" ht="15.75" customHeight="1" x14ac:dyDescent="0.25">
      <c r="A297" s="2">
        <v>160</v>
      </c>
      <c r="B297" s="101" t="str">
        <f>IF('proje ve personel bilgileri'!A173&lt;&gt;0,('proje ve personel bilgileri'!A173)," ")</f>
        <v xml:space="preserve"> </v>
      </c>
      <c r="C297" s="105"/>
      <c r="D297" s="296"/>
      <c r="E297" s="296"/>
      <c r="F297" s="296"/>
      <c r="G297" s="296"/>
      <c r="H297" s="296"/>
      <c r="I297" s="296"/>
      <c r="J297" s="296"/>
      <c r="K297" s="104">
        <f t="shared" si="16"/>
        <v>0</v>
      </c>
    </row>
    <row r="298" spans="1:11" ht="15.75" customHeight="1" x14ac:dyDescent="0.25">
      <c r="A298" s="1">
        <v>161</v>
      </c>
      <c r="B298" s="101" t="str">
        <f>IF('proje ve personel bilgileri'!A174&lt;&gt;0,('proje ve personel bilgileri'!A174)," ")</f>
        <v xml:space="preserve"> </v>
      </c>
      <c r="C298" s="105"/>
      <c r="D298" s="296"/>
      <c r="E298" s="296"/>
      <c r="F298" s="296"/>
      <c r="G298" s="296"/>
      <c r="H298" s="296"/>
      <c r="I298" s="296"/>
      <c r="J298" s="296"/>
      <c r="K298" s="104">
        <f t="shared" si="16"/>
        <v>0</v>
      </c>
    </row>
    <row r="299" spans="1:11" ht="15" customHeight="1" x14ac:dyDescent="0.25">
      <c r="A299" s="2">
        <v>162</v>
      </c>
      <c r="B299" s="101" t="str">
        <f>IF('proje ve personel bilgileri'!A175&lt;&gt;0,('proje ve personel bilgileri'!A175)," ")</f>
        <v xml:space="preserve"> </v>
      </c>
      <c r="C299" s="105"/>
      <c r="D299" s="296"/>
      <c r="E299" s="296"/>
      <c r="F299" s="296"/>
      <c r="G299" s="296"/>
      <c r="H299" s="296"/>
      <c r="I299" s="296"/>
      <c r="J299" s="296"/>
      <c r="K299" s="104">
        <f t="shared" si="16"/>
        <v>0</v>
      </c>
    </row>
    <row r="300" spans="1:11" ht="15.75" customHeight="1" x14ac:dyDescent="0.25">
      <c r="A300" s="341" t="s">
        <v>99</v>
      </c>
      <c r="B300" s="342"/>
      <c r="C300" s="7" t="str">
        <f t="shared" ref="C300:J300" si="17">IF($K$28&lt;&gt;0,SUM(C282:C299)," ")</f>
        <v xml:space="preserve"> </v>
      </c>
      <c r="D300" s="8" t="str">
        <f t="shared" si="17"/>
        <v xml:space="preserve"> </v>
      </c>
      <c r="E300" s="8" t="str">
        <f t="shared" si="17"/>
        <v xml:space="preserve"> </v>
      </c>
      <c r="F300" s="8" t="str">
        <f t="shared" si="17"/>
        <v xml:space="preserve"> </v>
      </c>
      <c r="G300" s="8" t="str">
        <f t="shared" si="17"/>
        <v xml:space="preserve"> </v>
      </c>
      <c r="H300" s="8" t="str">
        <f t="shared" si="17"/>
        <v xml:space="preserve"> </v>
      </c>
      <c r="I300" s="8" t="str">
        <f t="shared" si="17"/>
        <v xml:space="preserve"> </v>
      </c>
      <c r="J300" s="8" t="str">
        <f t="shared" si="17"/>
        <v xml:space="preserve"> </v>
      </c>
      <c r="K300" s="9">
        <f>SUM(K282:K299)+K267</f>
        <v>0</v>
      </c>
    </row>
    <row r="301" spans="1:11" ht="15" customHeight="1" x14ac:dyDescent="0.25">
      <c r="A301" s="300"/>
    </row>
    <row r="302" spans="1:11" ht="26.25" customHeight="1" x14ac:dyDescent="0.25">
      <c r="A302" s="332" t="s">
        <v>100</v>
      </c>
      <c r="B302" s="332"/>
      <c r="C302" s="332"/>
      <c r="D302" s="332"/>
      <c r="E302" s="332"/>
      <c r="F302" s="332"/>
      <c r="G302" s="332"/>
      <c r="H302" s="332"/>
      <c r="I302" s="332"/>
      <c r="J302" s="332"/>
      <c r="K302" s="332"/>
    </row>
    <row r="303" spans="1:11" ht="15" customHeight="1" x14ac:dyDescent="0.25">
      <c r="A303" s="51"/>
    </row>
    <row r="304" spans="1:11" ht="15" customHeight="1" x14ac:dyDescent="0.25">
      <c r="A304" s="298" t="s">
        <v>101</v>
      </c>
    </row>
    <row r="305" spans="1:11" ht="15" customHeight="1" x14ac:dyDescent="0.25">
      <c r="C305" s="298" t="s">
        <v>102</v>
      </c>
      <c r="E305" s="298" t="s">
        <v>103</v>
      </c>
    </row>
    <row r="308" spans="1:11" ht="15.75" customHeight="1" x14ac:dyDescent="0.25">
      <c r="A308" s="348" t="s">
        <v>85</v>
      </c>
      <c r="B308" s="348"/>
      <c r="C308" s="348"/>
      <c r="D308" s="348"/>
      <c r="E308" s="348"/>
      <c r="F308" s="348"/>
      <c r="G308" s="348"/>
      <c r="H308" s="348"/>
      <c r="I308" s="348"/>
      <c r="J308" s="348"/>
      <c r="K308" s="348"/>
    </row>
    <row r="309" spans="1:11" ht="15" customHeight="1" x14ac:dyDescent="0.25">
      <c r="A309" s="70"/>
      <c r="B309" s="70"/>
      <c r="C309" s="70"/>
      <c r="D309" s="70"/>
      <c r="E309" s="70"/>
      <c r="F309" s="78">
        <f>'proje ve personel bilgileri'!$B$5</f>
        <v>0</v>
      </c>
      <c r="G309" s="72">
        <f>IF('proje ve personel bilgileri'!$B$6=1,"/ Nisan ayına aittir.",(IF('proje ve personel bilgileri'!$B$6=2,"/ Ekim ayına aittir.",0)))</f>
        <v>0</v>
      </c>
      <c r="H309" s="70"/>
      <c r="I309" s="70"/>
      <c r="J309" s="70"/>
      <c r="K309" s="70"/>
    </row>
    <row r="310" spans="1:11" ht="18.75" customHeight="1" x14ac:dyDescent="0.25">
      <c r="K310" s="4" t="s">
        <v>86</v>
      </c>
    </row>
    <row r="311" spans="1:11" ht="15.75" customHeight="1" x14ac:dyDescent="0.25">
      <c r="A311" s="349" t="s">
        <v>2</v>
      </c>
      <c r="B311" s="350"/>
      <c r="C311" s="351">
        <f>'proje ve personel bilgileri'!$B$2</f>
        <v>0</v>
      </c>
      <c r="D311" s="352"/>
      <c r="E311" s="352"/>
      <c r="F311" s="352"/>
      <c r="G311" s="352"/>
      <c r="H311" s="352"/>
      <c r="I311" s="352"/>
      <c r="J311" s="352"/>
      <c r="K311" s="353"/>
    </row>
    <row r="312" spans="1:11" ht="15.75" customHeight="1" x14ac:dyDescent="0.25">
      <c r="A312" s="354" t="s">
        <v>4</v>
      </c>
      <c r="B312" s="355"/>
      <c r="C312" s="356">
        <f>'proje ve personel bilgileri'!$B$3</f>
        <v>0</v>
      </c>
      <c r="D312" s="357"/>
      <c r="E312" s="357"/>
      <c r="F312" s="357"/>
      <c r="G312" s="357"/>
      <c r="H312" s="357"/>
      <c r="I312" s="357"/>
      <c r="J312" s="357"/>
      <c r="K312" s="358"/>
    </row>
    <row r="313" spans="1:11" ht="15" customHeight="1" x14ac:dyDescent="0.25">
      <c r="A313" s="343" t="s">
        <v>87</v>
      </c>
      <c r="B313" s="343" t="s">
        <v>15</v>
      </c>
      <c r="C313" s="343" t="s">
        <v>88</v>
      </c>
      <c r="D313" s="344" t="s">
        <v>89</v>
      </c>
      <c r="E313" s="346"/>
      <c r="F313" s="347"/>
      <c r="G313" s="343" t="s">
        <v>90</v>
      </c>
      <c r="H313" s="333" t="s">
        <v>91</v>
      </c>
      <c r="I313" s="333" t="s">
        <v>92</v>
      </c>
      <c r="J313" s="333" t="s">
        <v>93</v>
      </c>
      <c r="K313" s="336" t="s">
        <v>94</v>
      </c>
    </row>
    <row r="314" spans="1:11" ht="24" customHeight="1" x14ac:dyDescent="0.25">
      <c r="A314" s="338"/>
      <c r="B314" s="338"/>
      <c r="C314" s="338"/>
      <c r="D314" s="345"/>
      <c r="E314" s="339" t="s">
        <v>95</v>
      </c>
      <c r="F314" s="340"/>
      <c r="G314" s="338"/>
      <c r="H314" s="334"/>
      <c r="I314" s="334"/>
      <c r="J314" s="334"/>
      <c r="K314" s="337"/>
    </row>
    <row r="315" spans="1:11" ht="60.75" customHeight="1" x14ac:dyDescent="0.25">
      <c r="A315" s="338"/>
      <c r="B315" s="338"/>
      <c r="C315" s="338"/>
      <c r="D315" s="345"/>
      <c r="E315" s="5" t="s">
        <v>104</v>
      </c>
      <c r="F315" s="5" t="s">
        <v>97</v>
      </c>
      <c r="G315" s="338"/>
      <c r="H315" s="334"/>
      <c r="I315" s="335"/>
      <c r="J315" s="335"/>
      <c r="K315" s="338"/>
    </row>
    <row r="316" spans="1:11" ht="15.75" customHeight="1" x14ac:dyDescent="0.25">
      <c r="A316" s="338"/>
      <c r="B316" s="338"/>
      <c r="C316" s="338"/>
      <c r="D316" s="345"/>
      <c r="E316" s="6" t="s">
        <v>98</v>
      </c>
      <c r="F316" s="6" t="s">
        <v>98</v>
      </c>
      <c r="G316" s="294" t="s">
        <v>98</v>
      </c>
      <c r="H316" s="294" t="s">
        <v>98</v>
      </c>
      <c r="I316" s="297" t="s">
        <v>98</v>
      </c>
      <c r="J316" s="6" t="s">
        <v>98</v>
      </c>
      <c r="K316" s="338"/>
    </row>
    <row r="317" spans="1:11" ht="15.75" customHeight="1" x14ac:dyDescent="0.25">
      <c r="A317" s="1">
        <v>163</v>
      </c>
      <c r="B317" s="101" t="str">
        <f>IF('proje ve personel bilgileri'!A176&lt;&gt;0,('proje ve personel bilgileri'!A176)," ")</f>
        <v xml:space="preserve"> </v>
      </c>
      <c r="C317" s="102"/>
      <c r="D317" s="103"/>
      <c r="E317" s="103"/>
      <c r="F317" s="103"/>
      <c r="G317" s="103"/>
      <c r="H317" s="103"/>
      <c r="I317" s="103"/>
      <c r="J317" s="103"/>
      <c r="K317" s="104">
        <f t="shared" ref="K317:K334" si="18">IF(D317&lt;&gt;0,SUM(D317+E317+F317+G317-H317-I317-J317),0)</f>
        <v>0</v>
      </c>
    </row>
    <row r="318" spans="1:11" ht="15.75" customHeight="1" x14ac:dyDescent="0.25">
      <c r="A318" s="2">
        <v>164</v>
      </c>
      <c r="B318" s="101" t="str">
        <f>IF('proje ve personel bilgileri'!A177&lt;&gt;0,('proje ve personel bilgileri'!A177)," ")</f>
        <v xml:space="preserve"> </v>
      </c>
      <c r="C318" s="105"/>
      <c r="D318" s="296"/>
      <c r="E318" s="296"/>
      <c r="F318" s="296"/>
      <c r="G318" s="296"/>
      <c r="H318" s="296"/>
      <c r="I318" s="296"/>
      <c r="J318" s="296"/>
      <c r="K318" s="104">
        <f t="shared" si="18"/>
        <v>0</v>
      </c>
    </row>
    <row r="319" spans="1:11" ht="15.75" customHeight="1" x14ac:dyDescent="0.25">
      <c r="A319" s="1">
        <v>165</v>
      </c>
      <c r="B319" s="101" t="str">
        <f>IF('proje ve personel bilgileri'!A178&lt;&gt;0,('proje ve personel bilgileri'!A178)," ")</f>
        <v xml:space="preserve"> </v>
      </c>
      <c r="C319" s="105"/>
      <c r="D319" s="296"/>
      <c r="E319" s="296"/>
      <c r="F319" s="296"/>
      <c r="G319" s="296"/>
      <c r="H319" s="296"/>
      <c r="I319" s="296"/>
      <c r="J319" s="296"/>
      <c r="K319" s="104">
        <f t="shared" si="18"/>
        <v>0</v>
      </c>
    </row>
    <row r="320" spans="1:11" ht="15.75" customHeight="1" x14ac:dyDescent="0.25">
      <c r="A320" s="2">
        <v>166</v>
      </c>
      <c r="B320" s="101" t="str">
        <f>IF('proje ve personel bilgileri'!A179&lt;&gt;0,('proje ve personel bilgileri'!A179)," ")</f>
        <v xml:space="preserve"> </v>
      </c>
      <c r="C320" s="105"/>
      <c r="D320" s="296"/>
      <c r="E320" s="296"/>
      <c r="F320" s="296"/>
      <c r="G320" s="296"/>
      <c r="H320" s="296"/>
      <c r="I320" s="296"/>
      <c r="J320" s="296"/>
      <c r="K320" s="104">
        <f t="shared" si="18"/>
        <v>0</v>
      </c>
    </row>
    <row r="321" spans="1:11" ht="15.75" customHeight="1" x14ac:dyDescent="0.25">
      <c r="A321" s="1">
        <v>167</v>
      </c>
      <c r="B321" s="101" t="str">
        <f>IF('proje ve personel bilgileri'!A180&lt;&gt;0,('proje ve personel bilgileri'!A180)," ")</f>
        <v xml:space="preserve"> </v>
      </c>
      <c r="C321" s="105"/>
      <c r="D321" s="296"/>
      <c r="E321" s="296"/>
      <c r="F321" s="296"/>
      <c r="G321" s="296"/>
      <c r="H321" s="296"/>
      <c r="I321" s="296"/>
      <c r="J321" s="296"/>
      <c r="K321" s="104">
        <f t="shared" si="18"/>
        <v>0</v>
      </c>
    </row>
    <row r="322" spans="1:11" ht="15.75" customHeight="1" x14ac:dyDescent="0.25">
      <c r="A322" s="2">
        <v>168</v>
      </c>
      <c r="B322" s="101" t="str">
        <f>IF('proje ve personel bilgileri'!A181&lt;&gt;0,('proje ve personel bilgileri'!A181)," ")</f>
        <v xml:space="preserve"> </v>
      </c>
      <c r="C322" s="105"/>
      <c r="D322" s="296"/>
      <c r="E322" s="296"/>
      <c r="F322" s="296"/>
      <c r="G322" s="296"/>
      <c r="H322" s="296"/>
      <c r="I322" s="296"/>
      <c r="J322" s="296"/>
      <c r="K322" s="104">
        <f t="shared" si="18"/>
        <v>0</v>
      </c>
    </row>
    <row r="323" spans="1:11" ht="15.75" customHeight="1" x14ac:dyDescent="0.25">
      <c r="A323" s="1">
        <v>169</v>
      </c>
      <c r="B323" s="101" t="str">
        <f>IF('proje ve personel bilgileri'!A182&lt;&gt;0,('proje ve personel bilgileri'!A182)," ")</f>
        <v xml:space="preserve"> </v>
      </c>
      <c r="C323" s="105"/>
      <c r="D323" s="296"/>
      <c r="E323" s="296"/>
      <c r="F323" s="296"/>
      <c r="G323" s="296"/>
      <c r="H323" s="296"/>
      <c r="I323" s="296"/>
      <c r="J323" s="296"/>
      <c r="K323" s="104">
        <f t="shared" si="18"/>
        <v>0</v>
      </c>
    </row>
    <row r="324" spans="1:11" ht="15.75" customHeight="1" x14ac:dyDescent="0.25">
      <c r="A324" s="2">
        <v>170</v>
      </c>
      <c r="B324" s="101" t="str">
        <f>IF('proje ve personel bilgileri'!A183&lt;&gt;0,('proje ve personel bilgileri'!A183)," ")</f>
        <v xml:space="preserve"> </v>
      </c>
      <c r="C324" s="105"/>
      <c r="D324" s="296"/>
      <c r="E324" s="296"/>
      <c r="F324" s="296"/>
      <c r="G324" s="296"/>
      <c r="H324" s="296"/>
      <c r="I324" s="296"/>
      <c r="J324" s="296"/>
      <c r="K324" s="104">
        <f t="shared" si="18"/>
        <v>0</v>
      </c>
    </row>
    <row r="325" spans="1:11" ht="15.75" customHeight="1" x14ac:dyDescent="0.25">
      <c r="A325" s="1">
        <v>171</v>
      </c>
      <c r="B325" s="101" t="str">
        <f>IF('proje ve personel bilgileri'!A184&lt;&gt;0,('proje ve personel bilgileri'!A184)," ")</f>
        <v xml:space="preserve"> </v>
      </c>
      <c r="C325" s="105"/>
      <c r="D325" s="296"/>
      <c r="E325" s="296"/>
      <c r="F325" s="296"/>
      <c r="G325" s="296"/>
      <c r="H325" s="296"/>
      <c r="I325" s="296"/>
      <c r="J325" s="296"/>
      <c r="K325" s="104">
        <f t="shared" si="18"/>
        <v>0</v>
      </c>
    </row>
    <row r="326" spans="1:11" ht="15.75" customHeight="1" x14ac:dyDescent="0.25">
      <c r="A326" s="2">
        <v>172</v>
      </c>
      <c r="B326" s="101" t="str">
        <f>IF('proje ve personel bilgileri'!A185&lt;&gt;0,('proje ve personel bilgileri'!A185)," ")</f>
        <v xml:space="preserve"> </v>
      </c>
      <c r="C326" s="105"/>
      <c r="D326" s="296"/>
      <c r="E326" s="296"/>
      <c r="F326" s="296"/>
      <c r="G326" s="296"/>
      <c r="H326" s="296"/>
      <c r="I326" s="296"/>
      <c r="J326" s="296"/>
      <c r="K326" s="104">
        <f t="shared" si="18"/>
        <v>0</v>
      </c>
    </row>
    <row r="327" spans="1:11" ht="15.75" customHeight="1" x14ac:dyDescent="0.25">
      <c r="A327" s="1">
        <v>173</v>
      </c>
      <c r="B327" s="101" t="str">
        <f>IF('proje ve personel bilgileri'!A186&lt;&gt;0,('proje ve personel bilgileri'!A186)," ")</f>
        <v xml:space="preserve"> </v>
      </c>
      <c r="C327" s="105"/>
      <c r="D327" s="296"/>
      <c r="E327" s="296"/>
      <c r="F327" s="296"/>
      <c r="G327" s="296"/>
      <c r="H327" s="296"/>
      <c r="I327" s="296"/>
      <c r="J327" s="296"/>
      <c r="K327" s="104">
        <f t="shared" si="18"/>
        <v>0</v>
      </c>
    </row>
    <row r="328" spans="1:11" ht="15.75" customHeight="1" x14ac:dyDescent="0.25">
      <c r="A328" s="2">
        <v>174</v>
      </c>
      <c r="B328" s="101" t="str">
        <f>IF('proje ve personel bilgileri'!A187&lt;&gt;0,('proje ve personel bilgileri'!A187)," ")</f>
        <v xml:space="preserve"> </v>
      </c>
      <c r="C328" s="105"/>
      <c r="D328" s="296"/>
      <c r="E328" s="296"/>
      <c r="F328" s="296"/>
      <c r="G328" s="296"/>
      <c r="H328" s="296"/>
      <c r="I328" s="296"/>
      <c r="J328" s="296"/>
      <c r="K328" s="104">
        <f t="shared" si="18"/>
        <v>0</v>
      </c>
    </row>
    <row r="329" spans="1:11" ht="15.75" customHeight="1" x14ac:dyDescent="0.25">
      <c r="A329" s="1">
        <v>175</v>
      </c>
      <c r="B329" s="101" t="str">
        <f>IF('proje ve personel bilgileri'!A188&lt;&gt;0,('proje ve personel bilgileri'!A188)," ")</f>
        <v xml:space="preserve"> </v>
      </c>
      <c r="C329" s="105"/>
      <c r="D329" s="296"/>
      <c r="E329" s="296"/>
      <c r="F329" s="296"/>
      <c r="G329" s="296"/>
      <c r="H329" s="296"/>
      <c r="I329" s="296"/>
      <c r="J329" s="296"/>
      <c r="K329" s="104">
        <f t="shared" si="18"/>
        <v>0</v>
      </c>
    </row>
    <row r="330" spans="1:11" ht="15.75" customHeight="1" x14ac:dyDescent="0.25">
      <c r="A330" s="2">
        <v>176</v>
      </c>
      <c r="B330" s="101" t="str">
        <f>IF('proje ve personel bilgileri'!A189&lt;&gt;0,('proje ve personel bilgileri'!A189)," ")</f>
        <v xml:space="preserve"> </v>
      </c>
      <c r="C330" s="105"/>
      <c r="D330" s="296"/>
      <c r="E330" s="296"/>
      <c r="F330" s="296"/>
      <c r="G330" s="296"/>
      <c r="H330" s="296"/>
      <c r="I330" s="296"/>
      <c r="J330" s="296"/>
      <c r="K330" s="104">
        <f t="shared" si="18"/>
        <v>0</v>
      </c>
    </row>
    <row r="331" spans="1:11" ht="15.75" customHeight="1" x14ac:dyDescent="0.25">
      <c r="A331" s="1">
        <v>177</v>
      </c>
      <c r="B331" s="101" t="str">
        <f>IF('proje ve personel bilgileri'!A190&lt;&gt;0,('proje ve personel bilgileri'!A190)," ")</f>
        <v xml:space="preserve"> </v>
      </c>
      <c r="C331" s="105"/>
      <c r="D331" s="296"/>
      <c r="E331" s="296"/>
      <c r="F331" s="296"/>
      <c r="G331" s="296"/>
      <c r="H331" s="296"/>
      <c r="I331" s="296"/>
      <c r="J331" s="296"/>
      <c r="K331" s="104">
        <f t="shared" si="18"/>
        <v>0</v>
      </c>
    </row>
    <row r="332" spans="1:11" ht="15.75" customHeight="1" x14ac:dyDescent="0.25">
      <c r="A332" s="2">
        <v>178</v>
      </c>
      <c r="B332" s="101" t="str">
        <f>IF('proje ve personel bilgileri'!A191&lt;&gt;0,('proje ve personel bilgileri'!A191)," ")</f>
        <v xml:space="preserve"> </v>
      </c>
      <c r="C332" s="105"/>
      <c r="D332" s="296"/>
      <c r="E332" s="296"/>
      <c r="F332" s="296"/>
      <c r="G332" s="296"/>
      <c r="H332" s="296"/>
      <c r="I332" s="296"/>
      <c r="J332" s="296"/>
      <c r="K332" s="104">
        <f t="shared" si="18"/>
        <v>0</v>
      </c>
    </row>
    <row r="333" spans="1:11" ht="15.75" customHeight="1" x14ac:dyDescent="0.25">
      <c r="A333" s="1">
        <v>179</v>
      </c>
      <c r="B333" s="101" t="str">
        <f>IF('proje ve personel bilgileri'!A192&lt;&gt;0,('proje ve personel bilgileri'!A192)," ")</f>
        <v xml:space="preserve"> </v>
      </c>
      <c r="C333" s="105"/>
      <c r="D333" s="296"/>
      <c r="E333" s="296"/>
      <c r="F333" s="296"/>
      <c r="G333" s="296"/>
      <c r="H333" s="296"/>
      <c r="I333" s="296"/>
      <c r="J333" s="296"/>
      <c r="K333" s="104">
        <f t="shared" si="18"/>
        <v>0</v>
      </c>
    </row>
    <row r="334" spans="1:11" ht="15" customHeight="1" x14ac:dyDescent="0.25">
      <c r="A334" s="2">
        <v>180</v>
      </c>
      <c r="B334" s="101" t="str">
        <f>IF('proje ve personel bilgileri'!A193&lt;&gt;0,('proje ve personel bilgileri'!A193)," ")</f>
        <v xml:space="preserve"> </v>
      </c>
      <c r="C334" s="105"/>
      <c r="D334" s="296"/>
      <c r="E334" s="296"/>
      <c r="F334" s="296"/>
      <c r="G334" s="296"/>
      <c r="H334" s="296"/>
      <c r="I334" s="296"/>
      <c r="J334" s="296"/>
      <c r="K334" s="104">
        <f t="shared" si="18"/>
        <v>0</v>
      </c>
    </row>
    <row r="335" spans="1:11" ht="15.75" customHeight="1" x14ac:dyDescent="0.25">
      <c r="A335" s="341" t="s">
        <v>99</v>
      </c>
      <c r="B335" s="342"/>
      <c r="C335" s="7" t="str">
        <f t="shared" ref="C335:J335" si="19">IF($K$28&lt;&gt;0,SUM(C317:C334)," ")</f>
        <v xml:space="preserve"> </v>
      </c>
      <c r="D335" s="8" t="str">
        <f t="shared" si="19"/>
        <v xml:space="preserve"> </v>
      </c>
      <c r="E335" s="8" t="str">
        <f t="shared" si="19"/>
        <v xml:space="preserve"> </v>
      </c>
      <c r="F335" s="8" t="str">
        <f t="shared" si="19"/>
        <v xml:space="preserve"> </v>
      </c>
      <c r="G335" s="8" t="str">
        <f t="shared" si="19"/>
        <v xml:space="preserve"> </v>
      </c>
      <c r="H335" s="8" t="str">
        <f t="shared" si="19"/>
        <v xml:space="preserve"> </v>
      </c>
      <c r="I335" s="8" t="str">
        <f t="shared" si="19"/>
        <v xml:space="preserve"> </v>
      </c>
      <c r="J335" s="8" t="str">
        <f t="shared" si="19"/>
        <v xml:space="preserve"> </v>
      </c>
      <c r="K335" s="9">
        <f>SUM(K317:K334)+K300</f>
        <v>0</v>
      </c>
    </row>
    <row r="336" spans="1:11" ht="15" customHeight="1" x14ac:dyDescent="0.25">
      <c r="A336" s="300"/>
    </row>
    <row r="337" spans="1:11" ht="27" customHeight="1" x14ac:dyDescent="0.25">
      <c r="A337" s="332" t="s">
        <v>100</v>
      </c>
      <c r="B337" s="332"/>
      <c r="C337" s="332"/>
      <c r="D337" s="332"/>
      <c r="E337" s="332"/>
      <c r="F337" s="332"/>
      <c r="G337" s="332"/>
      <c r="H337" s="332"/>
      <c r="I337" s="332"/>
      <c r="J337" s="332"/>
      <c r="K337" s="332"/>
    </row>
    <row r="338" spans="1:11" ht="15" customHeight="1" x14ac:dyDescent="0.25">
      <c r="A338" s="51"/>
    </row>
    <row r="339" spans="1:11" ht="15" customHeight="1" x14ac:dyDescent="0.25">
      <c r="A339" s="298" t="s">
        <v>101</v>
      </c>
    </row>
    <row r="340" spans="1:11" ht="15" customHeight="1" x14ac:dyDescent="0.25">
      <c r="C340" s="298" t="s">
        <v>102</v>
      </c>
      <c r="E340" s="298" t="s">
        <v>103</v>
      </c>
    </row>
    <row r="342" spans="1:11" ht="15.75" customHeight="1" x14ac:dyDescent="0.25">
      <c r="A342" s="348" t="s">
        <v>85</v>
      </c>
      <c r="B342" s="348"/>
      <c r="C342" s="348"/>
      <c r="D342" s="348"/>
      <c r="E342" s="348"/>
      <c r="F342" s="348"/>
      <c r="G342" s="348"/>
      <c r="H342" s="348"/>
      <c r="I342" s="348"/>
      <c r="J342" s="348"/>
      <c r="K342" s="348"/>
    </row>
    <row r="343" spans="1:11" ht="15" customHeight="1" x14ac:dyDescent="0.25">
      <c r="A343" s="70"/>
      <c r="B343" s="70"/>
      <c r="C343" s="70"/>
      <c r="D343" s="70"/>
      <c r="E343" s="70"/>
      <c r="F343" s="78">
        <f>'proje ve personel bilgileri'!$B$5</f>
        <v>0</v>
      </c>
      <c r="G343" s="72">
        <f>IF('proje ve personel bilgileri'!$B$6=1,"/ Nisan ayına aittir.",(IF('proje ve personel bilgileri'!$B$6=2,"/ Ekim ayına aittir.",0)))</f>
        <v>0</v>
      </c>
      <c r="H343" s="70"/>
      <c r="I343" s="70"/>
      <c r="J343" s="70"/>
      <c r="K343" s="70"/>
    </row>
    <row r="344" spans="1:11" ht="18.75" customHeight="1" x14ac:dyDescent="0.25">
      <c r="K344" s="4" t="s">
        <v>86</v>
      </c>
    </row>
    <row r="345" spans="1:11" ht="15.75" customHeight="1" x14ac:dyDescent="0.25">
      <c r="A345" s="349" t="s">
        <v>2</v>
      </c>
      <c r="B345" s="350"/>
      <c r="C345" s="351">
        <f>'proje ve personel bilgileri'!$B$2</f>
        <v>0</v>
      </c>
      <c r="D345" s="352"/>
      <c r="E345" s="352"/>
      <c r="F345" s="352"/>
      <c r="G345" s="352"/>
      <c r="H345" s="352"/>
      <c r="I345" s="352"/>
      <c r="J345" s="352"/>
      <c r="K345" s="353"/>
    </row>
    <row r="346" spans="1:11" ht="15.75" customHeight="1" x14ac:dyDescent="0.25">
      <c r="A346" s="354" t="s">
        <v>4</v>
      </c>
      <c r="B346" s="355"/>
      <c r="C346" s="356">
        <f>'proje ve personel bilgileri'!$B$3</f>
        <v>0</v>
      </c>
      <c r="D346" s="357"/>
      <c r="E346" s="357"/>
      <c r="F346" s="357"/>
      <c r="G346" s="357"/>
      <c r="H346" s="357"/>
      <c r="I346" s="357"/>
      <c r="J346" s="357"/>
      <c r="K346" s="358"/>
    </row>
    <row r="347" spans="1:11" ht="15" customHeight="1" x14ac:dyDescent="0.25">
      <c r="A347" s="343" t="s">
        <v>87</v>
      </c>
      <c r="B347" s="343" t="s">
        <v>15</v>
      </c>
      <c r="C347" s="343" t="s">
        <v>88</v>
      </c>
      <c r="D347" s="344" t="s">
        <v>89</v>
      </c>
      <c r="E347" s="346"/>
      <c r="F347" s="347"/>
      <c r="G347" s="343" t="s">
        <v>90</v>
      </c>
      <c r="H347" s="333" t="s">
        <v>91</v>
      </c>
      <c r="I347" s="333" t="s">
        <v>92</v>
      </c>
      <c r="J347" s="333" t="s">
        <v>93</v>
      </c>
      <c r="K347" s="336" t="s">
        <v>94</v>
      </c>
    </row>
    <row r="348" spans="1:11" ht="22.5" customHeight="1" x14ac:dyDescent="0.25">
      <c r="A348" s="338"/>
      <c r="B348" s="338"/>
      <c r="C348" s="338"/>
      <c r="D348" s="345"/>
      <c r="E348" s="339" t="s">
        <v>95</v>
      </c>
      <c r="F348" s="340"/>
      <c r="G348" s="338"/>
      <c r="H348" s="334"/>
      <c r="I348" s="334"/>
      <c r="J348" s="334"/>
      <c r="K348" s="337"/>
    </row>
    <row r="349" spans="1:11" ht="60.75" customHeight="1" x14ac:dyDescent="0.25">
      <c r="A349" s="338"/>
      <c r="B349" s="338"/>
      <c r="C349" s="338"/>
      <c r="D349" s="345"/>
      <c r="E349" s="5" t="s">
        <v>104</v>
      </c>
      <c r="F349" s="5" t="s">
        <v>97</v>
      </c>
      <c r="G349" s="338"/>
      <c r="H349" s="334"/>
      <c r="I349" s="335"/>
      <c r="J349" s="335"/>
      <c r="K349" s="338"/>
    </row>
    <row r="350" spans="1:11" ht="15.75" customHeight="1" x14ac:dyDescent="0.25">
      <c r="A350" s="338"/>
      <c r="B350" s="338"/>
      <c r="C350" s="338"/>
      <c r="D350" s="345"/>
      <c r="E350" s="6" t="s">
        <v>98</v>
      </c>
      <c r="F350" s="6" t="s">
        <v>98</v>
      </c>
      <c r="G350" s="294" t="s">
        <v>98</v>
      </c>
      <c r="H350" s="294" t="s">
        <v>98</v>
      </c>
      <c r="I350" s="297" t="s">
        <v>98</v>
      </c>
      <c r="J350" s="6" t="s">
        <v>98</v>
      </c>
      <c r="K350" s="338"/>
    </row>
    <row r="351" spans="1:11" ht="15.75" customHeight="1" x14ac:dyDescent="0.25">
      <c r="A351" s="1">
        <v>181</v>
      </c>
      <c r="B351" s="101" t="str">
        <f>IF('proje ve personel bilgileri'!A194&lt;&gt;0,('proje ve personel bilgileri'!A194)," ")</f>
        <v xml:space="preserve"> </v>
      </c>
      <c r="C351" s="102"/>
      <c r="D351" s="103"/>
      <c r="E351" s="103"/>
      <c r="F351" s="103"/>
      <c r="G351" s="103"/>
      <c r="H351" s="103"/>
      <c r="I351" s="103"/>
      <c r="J351" s="103"/>
      <c r="K351" s="104">
        <f t="shared" ref="K351:K368" si="20">IF(D351&lt;&gt;0,SUM(D351+E351+F351+G351-H351-I351-J351),0)</f>
        <v>0</v>
      </c>
    </row>
    <row r="352" spans="1:11" ht="15.75" customHeight="1" x14ac:dyDescent="0.25">
      <c r="A352" s="2">
        <v>182</v>
      </c>
      <c r="B352" s="101" t="str">
        <f>IF('proje ve personel bilgileri'!A195&lt;&gt;0,('proje ve personel bilgileri'!A195)," ")</f>
        <v xml:space="preserve"> </v>
      </c>
      <c r="C352" s="105"/>
      <c r="D352" s="296"/>
      <c r="E352" s="296"/>
      <c r="F352" s="296"/>
      <c r="G352" s="296"/>
      <c r="H352" s="296"/>
      <c r="I352" s="296"/>
      <c r="J352" s="296"/>
      <c r="K352" s="104">
        <f t="shared" si="20"/>
        <v>0</v>
      </c>
    </row>
    <row r="353" spans="1:11" ht="15.75" customHeight="1" x14ac:dyDescent="0.25">
      <c r="A353" s="1">
        <v>183</v>
      </c>
      <c r="B353" s="101" t="str">
        <f>IF('proje ve personel bilgileri'!A196&lt;&gt;0,('proje ve personel bilgileri'!A196)," ")</f>
        <v xml:space="preserve"> </v>
      </c>
      <c r="C353" s="105"/>
      <c r="D353" s="296"/>
      <c r="E353" s="296"/>
      <c r="F353" s="296"/>
      <c r="G353" s="296"/>
      <c r="H353" s="296"/>
      <c r="I353" s="296"/>
      <c r="J353" s="296"/>
      <c r="K353" s="104">
        <f t="shared" si="20"/>
        <v>0</v>
      </c>
    </row>
    <row r="354" spans="1:11" ht="15.75" customHeight="1" x14ac:dyDescent="0.25">
      <c r="A354" s="2">
        <v>184</v>
      </c>
      <c r="B354" s="101" t="str">
        <f>IF('proje ve personel bilgileri'!A197&lt;&gt;0,('proje ve personel bilgileri'!A197)," ")</f>
        <v xml:space="preserve"> </v>
      </c>
      <c r="C354" s="105"/>
      <c r="D354" s="296"/>
      <c r="E354" s="296"/>
      <c r="F354" s="296"/>
      <c r="G354" s="296"/>
      <c r="H354" s="296"/>
      <c r="I354" s="296"/>
      <c r="J354" s="296"/>
      <c r="K354" s="104">
        <f t="shared" si="20"/>
        <v>0</v>
      </c>
    </row>
    <row r="355" spans="1:11" ht="15.75" customHeight="1" x14ac:dyDescent="0.25">
      <c r="A355" s="1">
        <v>185</v>
      </c>
      <c r="B355" s="101" t="str">
        <f>IF('proje ve personel bilgileri'!A198&lt;&gt;0,('proje ve personel bilgileri'!A198)," ")</f>
        <v xml:space="preserve"> </v>
      </c>
      <c r="C355" s="105"/>
      <c r="D355" s="296"/>
      <c r="E355" s="296"/>
      <c r="F355" s="296"/>
      <c r="G355" s="296"/>
      <c r="H355" s="296"/>
      <c r="I355" s="296"/>
      <c r="J355" s="296"/>
      <c r="K355" s="104">
        <f t="shared" si="20"/>
        <v>0</v>
      </c>
    </row>
    <row r="356" spans="1:11" ht="15.75" customHeight="1" x14ac:dyDescent="0.25">
      <c r="A356" s="2">
        <v>186</v>
      </c>
      <c r="B356" s="101" t="str">
        <f>IF('proje ve personel bilgileri'!A199&lt;&gt;0,('proje ve personel bilgileri'!A199)," ")</f>
        <v xml:space="preserve"> </v>
      </c>
      <c r="C356" s="105"/>
      <c r="D356" s="296"/>
      <c r="E356" s="296"/>
      <c r="F356" s="296"/>
      <c r="G356" s="296"/>
      <c r="H356" s="296"/>
      <c r="I356" s="296"/>
      <c r="J356" s="296"/>
      <c r="K356" s="104">
        <f t="shared" si="20"/>
        <v>0</v>
      </c>
    </row>
    <row r="357" spans="1:11" ht="15.75" customHeight="1" x14ac:dyDescent="0.25">
      <c r="A357" s="1">
        <v>187</v>
      </c>
      <c r="B357" s="101" t="str">
        <f>IF('proje ve personel bilgileri'!A200&lt;&gt;0,('proje ve personel bilgileri'!A200)," ")</f>
        <v xml:space="preserve"> </v>
      </c>
      <c r="C357" s="105"/>
      <c r="D357" s="296"/>
      <c r="E357" s="296"/>
      <c r="F357" s="296"/>
      <c r="G357" s="296"/>
      <c r="H357" s="296"/>
      <c r="I357" s="296"/>
      <c r="J357" s="296"/>
      <c r="K357" s="104">
        <f t="shared" si="20"/>
        <v>0</v>
      </c>
    </row>
    <row r="358" spans="1:11" ht="15.75" customHeight="1" x14ac:dyDescent="0.25">
      <c r="A358" s="2">
        <v>188</v>
      </c>
      <c r="B358" s="101" t="str">
        <f>IF('proje ve personel bilgileri'!A201&lt;&gt;0,('proje ve personel bilgileri'!A201)," ")</f>
        <v xml:space="preserve"> </v>
      </c>
      <c r="C358" s="105"/>
      <c r="D358" s="296"/>
      <c r="E358" s="296"/>
      <c r="F358" s="296"/>
      <c r="G358" s="296"/>
      <c r="H358" s="296"/>
      <c r="I358" s="296"/>
      <c r="J358" s="296"/>
      <c r="K358" s="104">
        <f t="shared" si="20"/>
        <v>0</v>
      </c>
    </row>
    <row r="359" spans="1:11" ht="15.75" customHeight="1" x14ac:dyDescent="0.25">
      <c r="A359" s="1">
        <v>189</v>
      </c>
      <c r="B359" s="101" t="str">
        <f>IF('proje ve personel bilgileri'!A202&lt;&gt;0,('proje ve personel bilgileri'!A202)," ")</f>
        <v xml:space="preserve"> </v>
      </c>
      <c r="C359" s="105"/>
      <c r="D359" s="296"/>
      <c r="E359" s="296"/>
      <c r="F359" s="296"/>
      <c r="G359" s="296"/>
      <c r="H359" s="296"/>
      <c r="I359" s="296"/>
      <c r="J359" s="296"/>
      <c r="K359" s="104">
        <f t="shared" si="20"/>
        <v>0</v>
      </c>
    </row>
    <row r="360" spans="1:11" ht="15.75" customHeight="1" x14ac:dyDescent="0.25">
      <c r="A360" s="2">
        <v>190</v>
      </c>
      <c r="B360" s="101" t="str">
        <f>IF('proje ve personel bilgileri'!A203&lt;&gt;0,('proje ve personel bilgileri'!A203)," ")</f>
        <v xml:space="preserve"> </v>
      </c>
      <c r="C360" s="105"/>
      <c r="D360" s="296"/>
      <c r="E360" s="296"/>
      <c r="F360" s="296"/>
      <c r="G360" s="296"/>
      <c r="H360" s="296"/>
      <c r="I360" s="296"/>
      <c r="J360" s="296"/>
      <c r="K360" s="104">
        <f t="shared" si="20"/>
        <v>0</v>
      </c>
    </row>
    <row r="361" spans="1:11" ht="15.75" customHeight="1" x14ac:dyDescent="0.25">
      <c r="A361" s="1">
        <v>191</v>
      </c>
      <c r="B361" s="101" t="str">
        <f>IF('proje ve personel bilgileri'!A204&lt;&gt;0,('proje ve personel bilgileri'!A204)," ")</f>
        <v xml:space="preserve"> </v>
      </c>
      <c r="C361" s="105"/>
      <c r="D361" s="296"/>
      <c r="E361" s="296"/>
      <c r="F361" s="296"/>
      <c r="G361" s="296"/>
      <c r="H361" s="296"/>
      <c r="I361" s="296"/>
      <c r="J361" s="296"/>
      <c r="K361" s="104">
        <f t="shared" si="20"/>
        <v>0</v>
      </c>
    </row>
    <row r="362" spans="1:11" ht="15.75" customHeight="1" x14ac:dyDescent="0.25">
      <c r="A362" s="2">
        <v>192</v>
      </c>
      <c r="B362" s="101" t="str">
        <f>IF('proje ve personel bilgileri'!A205&lt;&gt;0,('proje ve personel bilgileri'!A205)," ")</f>
        <v xml:space="preserve"> </v>
      </c>
      <c r="C362" s="105"/>
      <c r="D362" s="296"/>
      <c r="E362" s="296"/>
      <c r="F362" s="296"/>
      <c r="G362" s="296"/>
      <c r="H362" s="296"/>
      <c r="I362" s="296"/>
      <c r="J362" s="296"/>
      <c r="K362" s="104">
        <f t="shared" si="20"/>
        <v>0</v>
      </c>
    </row>
    <row r="363" spans="1:11" ht="15.75" customHeight="1" x14ac:dyDescent="0.25">
      <c r="A363" s="1">
        <v>193</v>
      </c>
      <c r="B363" s="101" t="str">
        <f>IF('proje ve personel bilgileri'!A206&lt;&gt;0,('proje ve personel bilgileri'!A206)," ")</f>
        <v xml:space="preserve"> </v>
      </c>
      <c r="C363" s="105"/>
      <c r="D363" s="296"/>
      <c r="E363" s="296"/>
      <c r="F363" s="296"/>
      <c r="G363" s="296"/>
      <c r="H363" s="296"/>
      <c r="I363" s="296"/>
      <c r="J363" s="296"/>
      <c r="K363" s="104">
        <f t="shared" si="20"/>
        <v>0</v>
      </c>
    </row>
    <row r="364" spans="1:11" ht="15.75" customHeight="1" x14ac:dyDescent="0.25">
      <c r="A364" s="2">
        <v>194</v>
      </c>
      <c r="B364" s="101" t="str">
        <f>IF('proje ve personel bilgileri'!A207&lt;&gt;0,('proje ve personel bilgileri'!A207)," ")</f>
        <v xml:space="preserve"> </v>
      </c>
      <c r="C364" s="105"/>
      <c r="D364" s="296"/>
      <c r="E364" s="296"/>
      <c r="F364" s="296"/>
      <c r="G364" s="296"/>
      <c r="H364" s="296"/>
      <c r="I364" s="296"/>
      <c r="J364" s="296"/>
      <c r="K364" s="104">
        <f t="shared" si="20"/>
        <v>0</v>
      </c>
    </row>
    <row r="365" spans="1:11" ht="15.75" customHeight="1" x14ac:dyDescent="0.25">
      <c r="A365" s="1">
        <v>195</v>
      </c>
      <c r="B365" s="101" t="str">
        <f>IF('proje ve personel bilgileri'!A208&lt;&gt;0,('proje ve personel bilgileri'!A208)," ")</f>
        <v xml:space="preserve"> </v>
      </c>
      <c r="C365" s="105"/>
      <c r="D365" s="296"/>
      <c r="E365" s="296"/>
      <c r="F365" s="296"/>
      <c r="G365" s="296"/>
      <c r="H365" s="296"/>
      <c r="I365" s="296"/>
      <c r="J365" s="296"/>
      <c r="K365" s="104">
        <f t="shared" si="20"/>
        <v>0</v>
      </c>
    </row>
    <row r="366" spans="1:11" ht="15.75" customHeight="1" x14ac:dyDescent="0.25">
      <c r="A366" s="2">
        <v>196</v>
      </c>
      <c r="B366" s="101" t="str">
        <f>IF('proje ve personel bilgileri'!A209&lt;&gt;0,('proje ve personel bilgileri'!A209)," ")</f>
        <v xml:space="preserve"> </v>
      </c>
      <c r="C366" s="105"/>
      <c r="D366" s="296"/>
      <c r="E366" s="296"/>
      <c r="F366" s="296"/>
      <c r="G366" s="296"/>
      <c r="H366" s="296"/>
      <c r="I366" s="296"/>
      <c r="J366" s="296"/>
      <c r="K366" s="104">
        <f t="shared" si="20"/>
        <v>0</v>
      </c>
    </row>
    <row r="367" spans="1:11" ht="15.75" customHeight="1" x14ac:dyDescent="0.25">
      <c r="A367" s="1">
        <v>197</v>
      </c>
      <c r="B367" s="101" t="str">
        <f>IF('proje ve personel bilgileri'!A210&lt;&gt;0,('proje ve personel bilgileri'!A210)," ")</f>
        <v xml:space="preserve"> </v>
      </c>
      <c r="C367" s="105"/>
      <c r="D367" s="296"/>
      <c r="E367" s="296"/>
      <c r="F367" s="296"/>
      <c r="G367" s="296"/>
      <c r="H367" s="296"/>
      <c r="I367" s="296"/>
      <c r="J367" s="296"/>
      <c r="K367" s="104">
        <f t="shared" si="20"/>
        <v>0</v>
      </c>
    </row>
    <row r="368" spans="1:11" ht="15" customHeight="1" x14ac:dyDescent="0.25">
      <c r="A368" s="2">
        <v>198</v>
      </c>
      <c r="B368" s="101" t="str">
        <f>IF('proje ve personel bilgileri'!A211&lt;&gt;0,('proje ve personel bilgileri'!A211)," ")</f>
        <v xml:space="preserve"> </v>
      </c>
      <c r="C368" s="105"/>
      <c r="D368" s="296"/>
      <c r="E368" s="296"/>
      <c r="F368" s="296"/>
      <c r="G368" s="296"/>
      <c r="H368" s="296"/>
      <c r="I368" s="296"/>
      <c r="J368" s="296"/>
      <c r="K368" s="104">
        <f t="shared" si="20"/>
        <v>0</v>
      </c>
    </row>
    <row r="369" spans="1:11" ht="15.75" customHeight="1" x14ac:dyDescent="0.25">
      <c r="A369" s="341" t="s">
        <v>99</v>
      </c>
      <c r="B369" s="342"/>
      <c r="C369" s="7" t="str">
        <f t="shared" ref="C369:J369" si="21">IF($K$28&lt;&gt;0,SUM(C351:C368)," ")</f>
        <v xml:space="preserve"> </v>
      </c>
      <c r="D369" s="8" t="str">
        <f t="shared" si="21"/>
        <v xml:space="preserve"> </v>
      </c>
      <c r="E369" s="8" t="str">
        <f t="shared" si="21"/>
        <v xml:space="preserve"> </v>
      </c>
      <c r="F369" s="8" t="str">
        <f t="shared" si="21"/>
        <v xml:space="preserve"> </v>
      </c>
      <c r="G369" s="8" t="str">
        <f t="shared" si="21"/>
        <v xml:space="preserve"> </v>
      </c>
      <c r="H369" s="8" t="str">
        <f t="shared" si="21"/>
        <v xml:space="preserve"> </v>
      </c>
      <c r="I369" s="8" t="str">
        <f t="shared" si="21"/>
        <v xml:space="preserve"> </v>
      </c>
      <c r="J369" s="8" t="str">
        <f t="shared" si="21"/>
        <v xml:space="preserve"> </v>
      </c>
      <c r="K369" s="9">
        <f>SUM(K351:K368)+K335</f>
        <v>0</v>
      </c>
    </row>
    <row r="370" spans="1:11" ht="15" customHeight="1" x14ac:dyDescent="0.25">
      <c r="A370" s="300"/>
    </row>
    <row r="371" spans="1:11" ht="23.25" customHeight="1" x14ac:dyDescent="0.25">
      <c r="A371" s="332" t="s">
        <v>100</v>
      </c>
      <c r="B371" s="332"/>
      <c r="C371" s="332"/>
      <c r="D371" s="332"/>
      <c r="E371" s="332"/>
      <c r="F371" s="332"/>
      <c r="G371" s="332"/>
      <c r="H371" s="332"/>
      <c r="I371" s="332"/>
      <c r="J371" s="332"/>
      <c r="K371" s="332"/>
    </row>
    <row r="372" spans="1:11" ht="15" customHeight="1" x14ac:dyDescent="0.25">
      <c r="A372" s="51"/>
    </row>
    <row r="373" spans="1:11" ht="15" customHeight="1" x14ac:dyDescent="0.25">
      <c r="A373" s="298" t="s">
        <v>101</v>
      </c>
    </row>
    <row r="374" spans="1:11" ht="15" customHeight="1" x14ac:dyDescent="0.25">
      <c r="C374" s="298" t="s">
        <v>102</v>
      </c>
      <c r="E374" s="298" t="s">
        <v>103</v>
      </c>
    </row>
    <row r="375" spans="1:11" ht="15.75" customHeight="1" x14ac:dyDescent="0.25">
      <c r="A375" s="348" t="s">
        <v>85</v>
      </c>
      <c r="B375" s="348"/>
      <c r="C375" s="348"/>
      <c r="D375" s="348"/>
      <c r="E375" s="348"/>
      <c r="F375" s="348"/>
      <c r="G375" s="348"/>
      <c r="H375" s="348"/>
      <c r="I375" s="348"/>
      <c r="J375" s="348"/>
      <c r="K375" s="348"/>
    </row>
    <row r="376" spans="1:11" ht="15" customHeight="1" x14ac:dyDescent="0.25">
      <c r="A376" s="70"/>
      <c r="B376" s="70"/>
      <c r="C376" s="70"/>
      <c r="D376" s="70"/>
      <c r="E376" s="70"/>
      <c r="F376" s="78">
        <f>'proje ve personel bilgileri'!$B$5</f>
        <v>0</v>
      </c>
      <c r="G376" s="72">
        <f>IF('proje ve personel bilgileri'!$B$6=1,"/ Nisan ayına aittir.",(IF('proje ve personel bilgileri'!$B$6=2,"/ Ekim ayına aittir.",0)))</f>
        <v>0</v>
      </c>
      <c r="H376" s="70"/>
      <c r="I376" s="70"/>
      <c r="J376" s="70"/>
      <c r="K376" s="70"/>
    </row>
    <row r="377" spans="1:11" ht="18.75" customHeight="1" x14ac:dyDescent="0.25">
      <c r="K377" s="4" t="s">
        <v>86</v>
      </c>
    </row>
    <row r="378" spans="1:11" ht="15.75" customHeight="1" x14ac:dyDescent="0.25">
      <c r="A378" s="349" t="s">
        <v>2</v>
      </c>
      <c r="B378" s="350"/>
      <c r="C378" s="351">
        <f>'proje ve personel bilgileri'!$B$2</f>
        <v>0</v>
      </c>
      <c r="D378" s="352"/>
      <c r="E378" s="352"/>
      <c r="F378" s="352"/>
      <c r="G378" s="352"/>
      <c r="H378" s="352"/>
      <c r="I378" s="352"/>
      <c r="J378" s="352"/>
      <c r="K378" s="353"/>
    </row>
    <row r="379" spans="1:11" ht="15.75" customHeight="1" x14ac:dyDescent="0.25">
      <c r="A379" s="354" t="s">
        <v>4</v>
      </c>
      <c r="B379" s="355"/>
      <c r="C379" s="356">
        <f>'proje ve personel bilgileri'!$B$3</f>
        <v>0</v>
      </c>
      <c r="D379" s="357"/>
      <c r="E379" s="357"/>
      <c r="F379" s="357"/>
      <c r="G379" s="357"/>
      <c r="H379" s="357"/>
      <c r="I379" s="357"/>
      <c r="J379" s="357"/>
      <c r="K379" s="358"/>
    </row>
    <row r="380" spans="1:11" ht="15" customHeight="1" x14ac:dyDescent="0.25">
      <c r="A380" s="343" t="s">
        <v>87</v>
      </c>
      <c r="B380" s="343" t="s">
        <v>15</v>
      </c>
      <c r="C380" s="343" t="s">
        <v>88</v>
      </c>
      <c r="D380" s="344" t="s">
        <v>89</v>
      </c>
      <c r="E380" s="346"/>
      <c r="F380" s="347"/>
      <c r="G380" s="343" t="s">
        <v>90</v>
      </c>
      <c r="H380" s="333" t="s">
        <v>91</v>
      </c>
      <c r="I380" s="333" t="s">
        <v>92</v>
      </c>
      <c r="J380" s="333" t="s">
        <v>93</v>
      </c>
      <c r="K380" s="336" t="s">
        <v>94</v>
      </c>
    </row>
    <row r="381" spans="1:11" ht="20.25" customHeight="1" x14ac:dyDescent="0.25">
      <c r="A381" s="338"/>
      <c r="B381" s="338"/>
      <c r="C381" s="338"/>
      <c r="D381" s="345"/>
      <c r="E381" s="339" t="s">
        <v>95</v>
      </c>
      <c r="F381" s="340"/>
      <c r="G381" s="338"/>
      <c r="H381" s="334"/>
      <c r="I381" s="334"/>
      <c r="J381" s="334"/>
      <c r="K381" s="337"/>
    </row>
    <row r="382" spans="1:11" ht="60.75" customHeight="1" x14ac:dyDescent="0.25">
      <c r="A382" s="338"/>
      <c r="B382" s="338"/>
      <c r="C382" s="338"/>
      <c r="D382" s="345"/>
      <c r="E382" s="5" t="s">
        <v>104</v>
      </c>
      <c r="F382" s="5" t="s">
        <v>97</v>
      </c>
      <c r="G382" s="338"/>
      <c r="H382" s="334"/>
      <c r="I382" s="335"/>
      <c r="J382" s="335"/>
      <c r="K382" s="338"/>
    </row>
    <row r="383" spans="1:11" ht="15.75" customHeight="1" x14ac:dyDescent="0.25">
      <c r="A383" s="338"/>
      <c r="B383" s="338"/>
      <c r="C383" s="338"/>
      <c r="D383" s="345"/>
      <c r="E383" s="6" t="s">
        <v>98</v>
      </c>
      <c r="F383" s="6" t="s">
        <v>98</v>
      </c>
      <c r="G383" s="294" t="s">
        <v>98</v>
      </c>
      <c r="H383" s="294" t="s">
        <v>98</v>
      </c>
      <c r="I383" s="297" t="s">
        <v>98</v>
      </c>
      <c r="J383" s="6" t="s">
        <v>98</v>
      </c>
      <c r="K383" s="338"/>
    </row>
    <row r="384" spans="1:11" ht="15.75" customHeight="1" x14ac:dyDescent="0.25">
      <c r="A384" s="1">
        <v>199</v>
      </c>
      <c r="B384" s="101" t="str">
        <f>IF('proje ve personel bilgileri'!A212&lt;&gt;0,('proje ve personel bilgileri'!A212)," ")</f>
        <v xml:space="preserve"> </v>
      </c>
      <c r="C384" s="102"/>
      <c r="D384" s="103"/>
      <c r="E384" s="103"/>
      <c r="F384" s="103"/>
      <c r="G384" s="103"/>
      <c r="H384" s="103"/>
      <c r="I384" s="103"/>
      <c r="J384" s="103"/>
      <c r="K384" s="104">
        <f t="shared" ref="K384:K401" si="22">IF(D384&lt;&gt;0,SUM(D384+E384+F384+G384-H384-I384-J384),0)</f>
        <v>0</v>
      </c>
    </row>
    <row r="385" spans="1:11" ht="15.75" customHeight="1" x14ac:dyDescent="0.25">
      <c r="A385" s="2">
        <v>200</v>
      </c>
      <c r="B385" s="101" t="str">
        <f>IF('proje ve personel bilgileri'!A213&lt;&gt;0,('proje ve personel bilgileri'!A213)," ")</f>
        <v xml:space="preserve"> </v>
      </c>
      <c r="C385" s="105"/>
      <c r="D385" s="296"/>
      <c r="E385" s="296"/>
      <c r="F385" s="296"/>
      <c r="G385" s="296"/>
      <c r="H385" s="296"/>
      <c r="I385" s="296"/>
      <c r="J385" s="296"/>
      <c r="K385" s="104">
        <f t="shared" si="22"/>
        <v>0</v>
      </c>
    </row>
    <row r="386" spans="1:11" ht="15.75" customHeight="1" x14ac:dyDescent="0.25">
      <c r="A386" s="1">
        <v>201</v>
      </c>
      <c r="B386" s="101" t="str">
        <f>IF('proje ve personel bilgileri'!A214&lt;&gt;0,('proje ve personel bilgileri'!A214)," ")</f>
        <v xml:space="preserve"> </v>
      </c>
      <c r="C386" s="105"/>
      <c r="D386" s="296"/>
      <c r="E386" s="296"/>
      <c r="F386" s="296"/>
      <c r="G386" s="296"/>
      <c r="H386" s="296"/>
      <c r="I386" s="296"/>
      <c r="J386" s="296"/>
      <c r="K386" s="104">
        <f t="shared" si="22"/>
        <v>0</v>
      </c>
    </row>
    <row r="387" spans="1:11" ht="15.75" customHeight="1" x14ac:dyDescent="0.25">
      <c r="A387" s="2">
        <v>202</v>
      </c>
      <c r="B387" s="101" t="str">
        <f>IF('proje ve personel bilgileri'!A215&lt;&gt;0,('proje ve personel bilgileri'!A215)," ")</f>
        <v xml:space="preserve"> </v>
      </c>
      <c r="C387" s="105"/>
      <c r="D387" s="296"/>
      <c r="E387" s="296"/>
      <c r="F387" s="296"/>
      <c r="G387" s="296"/>
      <c r="H387" s="296"/>
      <c r="I387" s="296"/>
      <c r="J387" s="296"/>
      <c r="K387" s="104">
        <f t="shared" si="22"/>
        <v>0</v>
      </c>
    </row>
    <row r="388" spans="1:11" ht="15.75" customHeight="1" x14ac:dyDescent="0.25">
      <c r="A388" s="1">
        <v>203</v>
      </c>
      <c r="B388" s="101" t="str">
        <f>IF('proje ve personel bilgileri'!A216&lt;&gt;0,('proje ve personel bilgileri'!A216)," ")</f>
        <v xml:space="preserve"> </v>
      </c>
      <c r="C388" s="105"/>
      <c r="D388" s="296"/>
      <c r="E388" s="296"/>
      <c r="F388" s="296"/>
      <c r="G388" s="296"/>
      <c r="H388" s="296"/>
      <c r="I388" s="296"/>
      <c r="J388" s="296"/>
      <c r="K388" s="104">
        <f t="shared" si="22"/>
        <v>0</v>
      </c>
    </row>
    <row r="389" spans="1:11" ht="15.75" customHeight="1" x14ac:dyDescent="0.25">
      <c r="A389" s="2">
        <v>204</v>
      </c>
      <c r="B389" s="101" t="str">
        <f>IF('proje ve personel bilgileri'!A217&lt;&gt;0,('proje ve personel bilgileri'!A217)," ")</f>
        <v xml:space="preserve"> </v>
      </c>
      <c r="C389" s="105"/>
      <c r="D389" s="296"/>
      <c r="E389" s="296"/>
      <c r="F389" s="296"/>
      <c r="G389" s="296"/>
      <c r="H389" s="296"/>
      <c r="I389" s="296"/>
      <c r="J389" s="296"/>
      <c r="K389" s="104">
        <f t="shared" si="22"/>
        <v>0</v>
      </c>
    </row>
    <row r="390" spans="1:11" ht="15.75" customHeight="1" x14ac:dyDescent="0.25">
      <c r="A390" s="1">
        <v>205</v>
      </c>
      <c r="B390" s="101" t="str">
        <f>IF('proje ve personel bilgileri'!A218&lt;&gt;0,('proje ve personel bilgileri'!A218)," ")</f>
        <v xml:space="preserve"> </v>
      </c>
      <c r="C390" s="105"/>
      <c r="D390" s="296"/>
      <c r="E390" s="296"/>
      <c r="F390" s="296"/>
      <c r="G390" s="296"/>
      <c r="H390" s="296"/>
      <c r="I390" s="296"/>
      <c r="J390" s="296"/>
      <c r="K390" s="104">
        <f t="shared" si="22"/>
        <v>0</v>
      </c>
    </row>
    <row r="391" spans="1:11" ht="15.75" customHeight="1" x14ac:dyDescent="0.25">
      <c r="A391" s="2">
        <v>206</v>
      </c>
      <c r="B391" s="101" t="str">
        <f>IF('proje ve personel bilgileri'!A219&lt;&gt;0,('proje ve personel bilgileri'!A219)," ")</f>
        <v xml:space="preserve"> </v>
      </c>
      <c r="C391" s="105"/>
      <c r="D391" s="296"/>
      <c r="E391" s="296"/>
      <c r="F391" s="296"/>
      <c r="G391" s="296"/>
      <c r="H391" s="296"/>
      <c r="I391" s="296"/>
      <c r="J391" s="296"/>
      <c r="K391" s="104">
        <f t="shared" si="22"/>
        <v>0</v>
      </c>
    </row>
    <row r="392" spans="1:11" ht="15.75" customHeight="1" x14ac:dyDescent="0.25">
      <c r="A392" s="1">
        <v>207</v>
      </c>
      <c r="B392" s="101" t="str">
        <f>IF('proje ve personel bilgileri'!A220&lt;&gt;0,('proje ve personel bilgileri'!A220)," ")</f>
        <v xml:space="preserve"> </v>
      </c>
      <c r="C392" s="105"/>
      <c r="D392" s="296"/>
      <c r="E392" s="296"/>
      <c r="F392" s="296"/>
      <c r="G392" s="296"/>
      <c r="H392" s="296"/>
      <c r="I392" s="296"/>
      <c r="J392" s="296"/>
      <c r="K392" s="104">
        <f t="shared" si="22"/>
        <v>0</v>
      </c>
    </row>
    <row r="393" spans="1:11" ht="15.75" customHeight="1" x14ac:dyDescent="0.25">
      <c r="A393" s="2">
        <v>208</v>
      </c>
      <c r="B393" s="101" t="str">
        <f>IF('proje ve personel bilgileri'!A221&lt;&gt;0,('proje ve personel bilgileri'!A221)," ")</f>
        <v xml:space="preserve"> </v>
      </c>
      <c r="C393" s="105"/>
      <c r="D393" s="296"/>
      <c r="E393" s="296"/>
      <c r="F393" s="296"/>
      <c r="G393" s="296"/>
      <c r="H393" s="296"/>
      <c r="I393" s="296"/>
      <c r="J393" s="296"/>
      <c r="K393" s="104">
        <f t="shared" si="22"/>
        <v>0</v>
      </c>
    </row>
    <row r="394" spans="1:11" ht="15.75" customHeight="1" x14ac:dyDescent="0.25">
      <c r="A394" s="1">
        <v>209</v>
      </c>
      <c r="B394" s="101" t="str">
        <f>IF('proje ve personel bilgileri'!A222&lt;&gt;0,('proje ve personel bilgileri'!A222)," ")</f>
        <v xml:space="preserve"> </v>
      </c>
      <c r="C394" s="105"/>
      <c r="D394" s="296"/>
      <c r="E394" s="296"/>
      <c r="F394" s="296"/>
      <c r="G394" s="296"/>
      <c r="H394" s="296"/>
      <c r="I394" s="296"/>
      <c r="J394" s="296"/>
      <c r="K394" s="104">
        <f t="shared" si="22"/>
        <v>0</v>
      </c>
    </row>
    <row r="395" spans="1:11" ht="15.75" customHeight="1" x14ac:dyDescent="0.25">
      <c r="A395" s="2">
        <v>210</v>
      </c>
      <c r="B395" s="101" t="str">
        <f>IF('proje ve personel bilgileri'!A223&lt;&gt;0,('proje ve personel bilgileri'!A223)," ")</f>
        <v xml:space="preserve"> </v>
      </c>
      <c r="C395" s="105"/>
      <c r="D395" s="296"/>
      <c r="E395" s="296"/>
      <c r="F395" s="296"/>
      <c r="G395" s="296"/>
      <c r="H395" s="296"/>
      <c r="I395" s="296"/>
      <c r="J395" s="296"/>
      <c r="K395" s="104">
        <f t="shared" si="22"/>
        <v>0</v>
      </c>
    </row>
    <row r="396" spans="1:11" ht="15.75" customHeight="1" x14ac:dyDescent="0.25">
      <c r="A396" s="1">
        <v>211</v>
      </c>
      <c r="B396" s="101" t="str">
        <f>IF('proje ve personel bilgileri'!A224&lt;&gt;0,('proje ve personel bilgileri'!A224)," ")</f>
        <v xml:space="preserve"> </v>
      </c>
      <c r="C396" s="105"/>
      <c r="D396" s="296"/>
      <c r="E396" s="296"/>
      <c r="F396" s="296"/>
      <c r="G396" s="296"/>
      <c r="H396" s="296"/>
      <c r="I396" s="296"/>
      <c r="J396" s="296"/>
      <c r="K396" s="104">
        <f t="shared" si="22"/>
        <v>0</v>
      </c>
    </row>
    <row r="397" spans="1:11" ht="15.75" customHeight="1" x14ac:dyDescent="0.25">
      <c r="A397" s="2">
        <v>212</v>
      </c>
      <c r="B397" s="101" t="str">
        <f>IF('proje ve personel bilgileri'!A225&lt;&gt;0,('proje ve personel bilgileri'!A225)," ")</f>
        <v xml:space="preserve"> </v>
      </c>
      <c r="C397" s="105"/>
      <c r="D397" s="296"/>
      <c r="E397" s="296"/>
      <c r="F397" s="296"/>
      <c r="G397" s="296"/>
      <c r="H397" s="296"/>
      <c r="I397" s="296"/>
      <c r="J397" s="296"/>
      <c r="K397" s="104">
        <f t="shared" si="22"/>
        <v>0</v>
      </c>
    </row>
    <row r="398" spans="1:11" ht="15.75" customHeight="1" x14ac:dyDescent="0.25">
      <c r="A398" s="1">
        <v>213</v>
      </c>
      <c r="B398" s="101" t="str">
        <f>IF('proje ve personel bilgileri'!A226&lt;&gt;0,('proje ve personel bilgileri'!A226)," ")</f>
        <v xml:space="preserve"> </v>
      </c>
      <c r="C398" s="105"/>
      <c r="D398" s="296"/>
      <c r="E398" s="296"/>
      <c r="F398" s="296"/>
      <c r="G398" s="296"/>
      <c r="H398" s="296"/>
      <c r="I398" s="296"/>
      <c r="J398" s="296"/>
      <c r="K398" s="104">
        <f t="shared" si="22"/>
        <v>0</v>
      </c>
    </row>
    <row r="399" spans="1:11" ht="15.75" customHeight="1" x14ac:dyDescent="0.25">
      <c r="A399" s="2">
        <v>214</v>
      </c>
      <c r="B399" s="101" t="str">
        <f>IF('proje ve personel bilgileri'!A227&lt;&gt;0,('proje ve personel bilgileri'!A227)," ")</f>
        <v xml:space="preserve"> </v>
      </c>
      <c r="C399" s="105"/>
      <c r="D399" s="296"/>
      <c r="E399" s="296"/>
      <c r="F399" s="296"/>
      <c r="G399" s="296"/>
      <c r="H399" s="296"/>
      <c r="I399" s="296"/>
      <c r="J399" s="296"/>
      <c r="K399" s="104">
        <f t="shared" si="22"/>
        <v>0</v>
      </c>
    </row>
    <row r="400" spans="1:11" ht="15.75" customHeight="1" x14ac:dyDescent="0.25">
      <c r="A400" s="1">
        <v>215</v>
      </c>
      <c r="B400" s="101" t="str">
        <f>IF('proje ve personel bilgileri'!A228&lt;&gt;0,('proje ve personel bilgileri'!A228)," ")</f>
        <v xml:space="preserve"> </v>
      </c>
      <c r="C400" s="105"/>
      <c r="D400" s="296"/>
      <c r="E400" s="296"/>
      <c r="F400" s="296"/>
      <c r="G400" s="296"/>
      <c r="H400" s="296"/>
      <c r="I400" s="296"/>
      <c r="J400" s="296"/>
      <c r="K400" s="104">
        <f t="shared" si="22"/>
        <v>0</v>
      </c>
    </row>
    <row r="401" spans="1:11" ht="15" customHeight="1" x14ac:dyDescent="0.25">
      <c r="A401" s="2">
        <v>216</v>
      </c>
      <c r="B401" s="101" t="str">
        <f>IF('proje ve personel bilgileri'!A229&lt;&gt;0,('proje ve personel bilgileri'!A229)," ")</f>
        <v xml:space="preserve"> </v>
      </c>
      <c r="C401" s="105"/>
      <c r="D401" s="296"/>
      <c r="E401" s="296"/>
      <c r="F401" s="296"/>
      <c r="G401" s="296"/>
      <c r="H401" s="296"/>
      <c r="I401" s="296"/>
      <c r="J401" s="296"/>
      <c r="K401" s="104">
        <f t="shared" si="22"/>
        <v>0</v>
      </c>
    </row>
    <row r="402" spans="1:11" ht="15.75" customHeight="1" x14ac:dyDescent="0.25">
      <c r="A402" s="341" t="s">
        <v>99</v>
      </c>
      <c r="B402" s="342"/>
      <c r="C402" s="7" t="str">
        <f t="shared" ref="C402:J402" si="23">IF($K$28&lt;&gt;0,SUM(C384:C401)," ")</f>
        <v xml:space="preserve"> </v>
      </c>
      <c r="D402" s="8" t="str">
        <f t="shared" si="23"/>
        <v xml:space="preserve"> </v>
      </c>
      <c r="E402" s="8" t="str">
        <f t="shared" si="23"/>
        <v xml:space="preserve"> </v>
      </c>
      <c r="F402" s="8" t="str">
        <f t="shared" si="23"/>
        <v xml:space="preserve"> </v>
      </c>
      <c r="G402" s="8" t="str">
        <f t="shared" si="23"/>
        <v xml:space="preserve"> </v>
      </c>
      <c r="H402" s="8" t="str">
        <f t="shared" si="23"/>
        <v xml:space="preserve"> </v>
      </c>
      <c r="I402" s="8" t="str">
        <f t="shared" si="23"/>
        <v xml:space="preserve"> </v>
      </c>
      <c r="J402" s="8" t="str">
        <f t="shared" si="23"/>
        <v xml:space="preserve"> </v>
      </c>
      <c r="K402" s="9">
        <f>SUM(K384:K401)+K369</f>
        <v>0</v>
      </c>
    </row>
    <row r="403" spans="1:11" ht="15" customHeight="1" x14ac:dyDescent="0.25">
      <c r="A403" s="300"/>
    </row>
    <row r="404" spans="1:11" ht="27" customHeight="1" x14ac:dyDescent="0.25">
      <c r="A404" s="332" t="s">
        <v>100</v>
      </c>
      <c r="B404" s="332"/>
      <c r="C404" s="332"/>
      <c r="D404" s="332"/>
      <c r="E404" s="332"/>
      <c r="F404" s="332"/>
      <c r="G404" s="332"/>
      <c r="H404" s="332"/>
      <c r="I404" s="332"/>
      <c r="J404" s="332"/>
      <c r="K404" s="332"/>
    </row>
    <row r="405" spans="1:11" ht="15" customHeight="1" x14ac:dyDescent="0.25">
      <c r="A405" s="51"/>
    </row>
    <row r="406" spans="1:11" ht="15" customHeight="1" x14ac:dyDescent="0.25">
      <c r="A406" s="298" t="s">
        <v>101</v>
      </c>
    </row>
    <row r="407" spans="1:11" ht="15" customHeight="1" x14ac:dyDescent="0.25">
      <c r="C407" s="298" t="s">
        <v>102</v>
      </c>
      <c r="E407" s="298" t="s">
        <v>103</v>
      </c>
    </row>
    <row r="410" spans="1:11" ht="15.75" customHeight="1" x14ac:dyDescent="0.25">
      <c r="A410" s="348" t="s">
        <v>85</v>
      </c>
      <c r="B410" s="348"/>
      <c r="C410" s="348"/>
      <c r="D410" s="348"/>
      <c r="E410" s="348"/>
      <c r="F410" s="348"/>
      <c r="G410" s="348"/>
      <c r="H410" s="348"/>
      <c r="I410" s="348"/>
      <c r="J410" s="348"/>
      <c r="K410" s="348"/>
    </row>
    <row r="411" spans="1:11" ht="15" customHeight="1" x14ac:dyDescent="0.25">
      <c r="A411" s="70"/>
      <c r="B411" s="70"/>
      <c r="C411" s="70"/>
      <c r="D411" s="70"/>
      <c r="E411" s="70"/>
      <c r="F411" s="78">
        <f>'proje ve personel bilgileri'!$B$5</f>
        <v>0</v>
      </c>
      <c r="G411" s="72">
        <f>IF('proje ve personel bilgileri'!$B$6=1,"/ Nisan ayına aittir.",(IF('proje ve personel bilgileri'!$B$6=2,"/ Ekim ayına aittir.",0)))</f>
        <v>0</v>
      </c>
      <c r="H411" s="70"/>
      <c r="I411" s="70"/>
      <c r="J411" s="70"/>
      <c r="K411" s="70"/>
    </row>
    <row r="412" spans="1:11" ht="18.75" customHeight="1" x14ac:dyDescent="0.25">
      <c r="K412" s="4" t="s">
        <v>86</v>
      </c>
    </row>
    <row r="413" spans="1:11" ht="15.75" customHeight="1" x14ac:dyDescent="0.25">
      <c r="A413" s="349" t="s">
        <v>2</v>
      </c>
      <c r="B413" s="350"/>
      <c r="C413" s="351">
        <f>'proje ve personel bilgileri'!$B$2</f>
        <v>0</v>
      </c>
      <c r="D413" s="352"/>
      <c r="E413" s="352"/>
      <c r="F413" s="352"/>
      <c r="G413" s="352"/>
      <c r="H413" s="352"/>
      <c r="I413" s="352"/>
      <c r="J413" s="352"/>
      <c r="K413" s="353"/>
    </row>
    <row r="414" spans="1:11" ht="15.75" customHeight="1" x14ac:dyDescent="0.25">
      <c r="A414" s="354" t="s">
        <v>4</v>
      </c>
      <c r="B414" s="355"/>
      <c r="C414" s="356">
        <f>'proje ve personel bilgileri'!$B$3</f>
        <v>0</v>
      </c>
      <c r="D414" s="357"/>
      <c r="E414" s="357"/>
      <c r="F414" s="357"/>
      <c r="G414" s="357"/>
      <c r="H414" s="357"/>
      <c r="I414" s="357"/>
      <c r="J414" s="357"/>
      <c r="K414" s="358"/>
    </row>
    <row r="415" spans="1:11" ht="15" customHeight="1" x14ac:dyDescent="0.25">
      <c r="A415" s="343" t="s">
        <v>87</v>
      </c>
      <c r="B415" s="343" t="s">
        <v>15</v>
      </c>
      <c r="C415" s="343" t="s">
        <v>88</v>
      </c>
      <c r="D415" s="344" t="s">
        <v>89</v>
      </c>
      <c r="E415" s="346"/>
      <c r="F415" s="347"/>
      <c r="G415" s="343" t="s">
        <v>90</v>
      </c>
      <c r="H415" s="333" t="s">
        <v>91</v>
      </c>
      <c r="I415" s="333" t="s">
        <v>92</v>
      </c>
      <c r="J415" s="333" t="s">
        <v>93</v>
      </c>
      <c r="K415" s="336" t="s">
        <v>94</v>
      </c>
    </row>
    <row r="416" spans="1:11" ht="21" customHeight="1" x14ac:dyDescent="0.25">
      <c r="A416" s="338"/>
      <c r="B416" s="338"/>
      <c r="C416" s="338"/>
      <c r="D416" s="345"/>
      <c r="E416" s="339" t="s">
        <v>95</v>
      </c>
      <c r="F416" s="340"/>
      <c r="G416" s="338"/>
      <c r="H416" s="334"/>
      <c r="I416" s="334"/>
      <c r="J416" s="334"/>
      <c r="K416" s="337"/>
    </row>
    <row r="417" spans="1:11" ht="60.75" customHeight="1" x14ac:dyDescent="0.25">
      <c r="A417" s="338"/>
      <c r="B417" s="338"/>
      <c r="C417" s="338"/>
      <c r="D417" s="345"/>
      <c r="E417" s="5" t="s">
        <v>104</v>
      </c>
      <c r="F417" s="5" t="s">
        <v>97</v>
      </c>
      <c r="G417" s="338"/>
      <c r="H417" s="334"/>
      <c r="I417" s="335"/>
      <c r="J417" s="335"/>
      <c r="K417" s="338"/>
    </row>
    <row r="418" spans="1:11" ht="15.75" customHeight="1" x14ac:dyDescent="0.25">
      <c r="A418" s="338"/>
      <c r="B418" s="338"/>
      <c r="C418" s="338"/>
      <c r="D418" s="345"/>
      <c r="E418" s="6" t="s">
        <v>98</v>
      </c>
      <c r="F418" s="6" t="s">
        <v>98</v>
      </c>
      <c r="G418" s="294" t="s">
        <v>98</v>
      </c>
      <c r="H418" s="294" t="s">
        <v>98</v>
      </c>
      <c r="I418" s="297" t="s">
        <v>98</v>
      </c>
      <c r="J418" s="6" t="s">
        <v>98</v>
      </c>
      <c r="K418" s="338"/>
    </row>
    <row r="419" spans="1:11" ht="15.75" customHeight="1" x14ac:dyDescent="0.25">
      <c r="A419" s="1">
        <v>217</v>
      </c>
      <c r="B419" s="101" t="str">
        <f>IF('proje ve personel bilgileri'!A230&lt;&gt;0,('proje ve personel bilgileri'!A230)," ")</f>
        <v xml:space="preserve"> </v>
      </c>
      <c r="C419" s="102"/>
      <c r="D419" s="103"/>
      <c r="E419" s="103"/>
      <c r="F419" s="103"/>
      <c r="G419" s="103"/>
      <c r="H419" s="103"/>
      <c r="I419" s="103"/>
      <c r="J419" s="103"/>
      <c r="K419" s="104">
        <f t="shared" ref="K419:K436" si="24">IF(D419&lt;&gt;0,SUM(D419+E419+F419+G419-H419-I419-J419),0)</f>
        <v>0</v>
      </c>
    </row>
    <row r="420" spans="1:11" ht="15.75" customHeight="1" x14ac:dyDescent="0.25">
      <c r="A420" s="2">
        <v>218</v>
      </c>
      <c r="B420" s="101" t="str">
        <f>IF('proje ve personel bilgileri'!A231&lt;&gt;0,('proje ve personel bilgileri'!A231)," ")</f>
        <v xml:space="preserve"> </v>
      </c>
      <c r="C420" s="105"/>
      <c r="D420" s="296"/>
      <c r="E420" s="296"/>
      <c r="F420" s="296"/>
      <c r="G420" s="296"/>
      <c r="H420" s="296"/>
      <c r="I420" s="296"/>
      <c r="J420" s="296"/>
      <c r="K420" s="104">
        <f t="shared" si="24"/>
        <v>0</v>
      </c>
    </row>
    <row r="421" spans="1:11" ht="15.75" customHeight="1" x14ac:dyDescent="0.25">
      <c r="A421" s="1">
        <v>219</v>
      </c>
      <c r="B421" s="101" t="str">
        <f>IF('proje ve personel bilgileri'!A232&lt;&gt;0,('proje ve personel bilgileri'!A232)," ")</f>
        <v xml:space="preserve"> </v>
      </c>
      <c r="C421" s="105"/>
      <c r="D421" s="296"/>
      <c r="E421" s="296"/>
      <c r="F421" s="296"/>
      <c r="G421" s="296"/>
      <c r="H421" s="296"/>
      <c r="I421" s="296"/>
      <c r="J421" s="296"/>
      <c r="K421" s="104">
        <f t="shared" si="24"/>
        <v>0</v>
      </c>
    </row>
    <row r="422" spans="1:11" ht="15.75" customHeight="1" x14ac:dyDescent="0.25">
      <c r="A422" s="2">
        <v>220</v>
      </c>
      <c r="B422" s="101" t="str">
        <f>IF('proje ve personel bilgileri'!A233&lt;&gt;0,('proje ve personel bilgileri'!A233)," ")</f>
        <v xml:space="preserve"> </v>
      </c>
      <c r="C422" s="105"/>
      <c r="D422" s="296"/>
      <c r="E422" s="296"/>
      <c r="F422" s="296"/>
      <c r="G422" s="296"/>
      <c r="H422" s="296"/>
      <c r="I422" s="296"/>
      <c r="J422" s="296"/>
      <c r="K422" s="104">
        <f t="shared" si="24"/>
        <v>0</v>
      </c>
    </row>
    <row r="423" spans="1:11" ht="15.75" customHeight="1" x14ac:dyDescent="0.25">
      <c r="A423" s="1">
        <v>221</v>
      </c>
      <c r="B423" s="101" t="str">
        <f>IF('proje ve personel bilgileri'!A234&lt;&gt;0,('proje ve personel bilgileri'!A234)," ")</f>
        <v xml:space="preserve"> </v>
      </c>
      <c r="C423" s="105"/>
      <c r="D423" s="296"/>
      <c r="E423" s="296"/>
      <c r="F423" s="296"/>
      <c r="G423" s="296"/>
      <c r="H423" s="296"/>
      <c r="I423" s="296"/>
      <c r="J423" s="296"/>
      <c r="K423" s="104">
        <f t="shared" si="24"/>
        <v>0</v>
      </c>
    </row>
    <row r="424" spans="1:11" ht="15.75" customHeight="1" x14ac:dyDescent="0.25">
      <c r="A424" s="2">
        <v>222</v>
      </c>
      <c r="B424" s="101" t="str">
        <f>IF('proje ve personel bilgileri'!A235&lt;&gt;0,('proje ve personel bilgileri'!A235)," ")</f>
        <v xml:space="preserve"> </v>
      </c>
      <c r="C424" s="105"/>
      <c r="D424" s="296"/>
      <c r="E424" s="296"/>
      <c r="F424" s="296"/>
      <c r="G424" s="296"/>
      <c r="H424" s="296"/>
      <c r="I424" s="296"/>
      <c r="J424" s="296"/>
      <c r="K424" s="104">
        <f t="shared" si="24"/>
        <v>0</v>
      </c>
    </row>
    <row r="425" spans="1:11" ht="15.75" customHeight="1" x14ac:dyDescent="0.25">
      <c r="A425" s="1">
        <v>223</v>
      </c>
      <c r="B425" s="101" t="str">
        <f>IF('proje ve personel bilgileri'!A236&lt;&gt;0,('proje ve personel bilgileri'!A236)," ")</f>
        <v xml:space="preserve"> </v>
      </c>
      <c r="C425" s="105"/>
      <c r="D425" s="296"/>
      <c r="E425" s="296"/>
      <c r="F425" s="296"/>
      <c r="G425" s="296"/>
      <c r="H425" s="296"/>
      <c r="I425" s="296"/>
      <c r="J425" s="296"/>
      <c r="K425" s="104">
        <f t="shared" si="24"/>
        <v>0</v>
      </c>
    </row>
    <row r="426" spans="1:11" ht="15.75" customHeight="1" x14ac:dyDescent="0.25">
      <c r="A426" s="2">
        <v>224</v>
      </c>
      <c r="B426" s="101" t="str">
        <f>IF('proje ve personel bilgileri'!A237&lt;&gt;0,('proje ve personel bilgileri'!A237)," ")</f>
        <v xml:space="preserve"> </v>
      </c>
      <c r="C426" s="105"/>
      <c r="D426" s="296"/>
      <c r="E426" s="296"/>
      <c r="F426" s="296"/>
      <c r="G426" s="296"/>
      <c r="H426" s="296"/>
      <c r="I426" s="296"/>
      <c r="J426" s="296"/>
      <c r="K426" s="104">
        <f t="shared" si="24"/>
        <v>0</v>
      </c>
    </row>
    <row r="427" spans="1:11" ht="15.75" customHeight="1" x14ac:dyDescent="0.25">
      <c r="A427" s="1">
        <v>225</v>
      </c>
      <c r="B427" s="101" t="str">
        <f>IF('proje ve personel bilgileri'!A238&lt;&gt;0,('proje ve personel bilgileri'!A238)," ")</f>
        <v xml:space="preserve"> </v>
      </c>
      <c r="C427" s="105"/>
      <c r="D427" s="296"/>
      <c r="E427" s="296"/>
      <c r="F427" s="296"/>
      <c r="G427" s="296"/>
      <c r="H427" s="296"/>
      <c r="I427" s="296"/>
      <c r="J427" s="296"/>
      <c r="K427" s="104">
        <f t="shared" si="24"/>
        <v>0</v>
      </c>
    </row>
    <row r="428" spans="1:11" ht="15.75" customHeight="1" x14ac:dyDescent="0.25">
      <c r="A428" s="2">
        <v>226</v>
      </c>
      <c r="B428" s="101" t="str">
        <f>IF('proje ve personel bilgileri'!A239&lt;&gt;0,('proje ve personel bilgileri'!A239)," ")</f>
        <v xml:space="preserve"> </v>
      </c>
      <c r="C428" s="105"/>
      <c r="D428" s="296"/>
      <c r="E428" s="296"/>
      <c r="F428" s="296"/>
      <c r="G428" s="296"/>
      <c r="H428" s="296"/>
      <c r="I428" s="296"/>
      <c r="J428" s="296"/>
      <c r="K428" s="104">
        <f t="shared" si="24"/>
        <v>0</v>
      </c>
    </row>
    <row r="429" spans="1:11" ht="15.75" customHeight="1" x14ac:dyDescent="0.25">
      <c r="A429" s="1">
        <v>227</v>
      </c>
      <c r="B429" s="101" t="str">
        <f>IF('proje ve personel bilgileri'!A240&lt;&gt;0,('proje ve personel bilgileri'!A240)," ")</f>
        <v xml:space="preserve"> </v>
      </c>
      <c r="C429" s="105"/>
      <c r="D429" s="296"/>
      <c r="E429" s="296"/>
      <c r="F429" s="296"/>
      <c r="G429" s="296"/>
      <c r="H429" s="296"/>
      <c r="I429" s="296"/>
      <c r="J429" s="296"/>
      <c r="K429" s="104">
        <f t="shared" si="24"/>
        <v>0</v>
      </c>
    </row>
    <row r="430" spans="1:11" ht="15.75" customHeight="1" x14ac:dyDescent="0.25">
      <c r="A430" s="2">
        <v>228</v>
      </c>
      <c r="B430" s="101" t="str">
        <f>IF('proje ve personel bilgileri'!A241&lt;&gt;0,('proje ve personel bilgileri'!A241)," ")</f>
        <v xml:space="preserve"> </v>
      </c>
      <c r="C430" s="105"/>
      <c r="D430" s="296"/>
      <c r="E430" s="296"/>
      <c r="F430" s="296"/>
      <c r="G430" s="296"/>
      <c r="H430" s="296"/>
      <c r="I430" s="296"/>
      <c r="J430" s="296"/>
      <c r="K430" s="104">
        <f t="shared" si="24"/>
        <v>0</v>
      </c>
    </row>
    <row r="431" spans="1:11" ht="15.75" customHeight="1" x14ac:dyDescent="0.25">
      <c r="A431" s="1">
        <v>229</v>
      </c>
      <c r="B431" s="101" t="str">
        <f>IF('proje ve personel bilgileri'!A242&lt;&gt;0,('proje ve personel bilgileri'!A242)," ")</f>
        <v xml:space="preserve"> </v>
      </c>
      <c r="C431" s="105"/>
      <c r="D431" s="296"/>
      <c r="E431" s="296"/>
      <c r="F431" s="296"/>
      <c r="G431" s="296"/>
      <c r="H431" s="296"/>
      <c r="I431" s="296"/>
      <c r="J431" s="296"/>
      <c r="K431" s="104">
        <f t="shared" si="24"/>
        <v>0</v>
      </c>
    </row>
    <row r="432" spans="1:11" ht="15.75" customHeight="1" x14ac:dyDescent="0.25">
      <c r="A432" s="2">
        <v>230</v>
      </c>
      <c r="B432" s="101" t="str">
        <f>IF('proje ve personel bilgileri'!A243&lt;&gt;0,('proje ve personel bilgileri'!A243)," ")</f>
        <v xml:space="preserve"> </v>
      </c>
      <c r="C432" s="105"/>
      <c r="D432" s="296"/>
      <c r="E432" s="296"/>
      <c r="F432" s="296"/>
      <c r="G432" s="296"/>
      <c r="H432" s="296"/>
      <c r="I432" s="296"/>
      <c r="J432" s="296"/>
      <c r="K432" s="104">
        <f t="shared" si="24"/>
        <v>0</v>
      </c>
    </row>
    <row r="433" spans="1:11" ht="15.75" customHeight="1" x14ac:dyDescent="0.25">
      <c r="A433" s="1">
        <v>231</v>
      </c>
      <c r="B433" s="101" t="str">
        <f>IF('proje ve personel bilgileri'!A244&lt;&gt;0,('proje ve personel bilgileri'!A244)," ")</f>
        <v xml:space="preserve"> </v>
      </c>
      <c r="C433" s="105"/>
      <c r="D433" s="296"/>
      <c r="E433" s="296"/>
      <c r="F433" s="296"/>
      <c r="G433" s="296"/>
      <c r="H433" s="296"/>
      <c r="I433" s="296"/>
      <c r="J433" s="296"/>
      <c r="K433" s="104">
        <f t="shared" si="24"/>
        <v>0</v>
      </c>
    </row>
    <row r="434" spans="1:11" ht="15.75" customHeight="1" x14ac:dyDescent="0.25">
      <c r="A434" s="2">
        <v>232</v>
      </c>
      <c r="B434" s="101" t="str">
        <f>IF('proje ve personel bilgileri'!A245&lt;&gt;0,('proje ve personel bilgileri'!A245)," ")</f>
        <v xml:space="preserve"> </v>
      </c>
      <c r="C434" s="105"/>
      <c r="D434" s="296"/>
      <c r="E434" s="296"/>
      <c r="F434" s="296"/>
      <c r="G434" s="296"/>
      <c r="H434" s="296"/>
      <c r="I434" s="296"/>
      <c r="J434" s="296"/>
      <c r="K434" s="104">
        <f t="shared" si="24"/>
        <v>0</v>
      </c>
    </row>
    <row r="435" spans="1:11" ht="15.75" customHeight="1" x14ac:dyDescent="0.25">
      <c r="A435" s="1">
        <v>233</v>
      </c>
      <c r="B435" s="101" t="str">
        <f>IF('proje ve personel bilgileri'!A246&lt;&gt;0,('proje ve personel bilgileri'!A246)," ")</f>
        <v xml:space="preserve"> </v>
      </c>
      <c r="C435" s="105"/>
      <c r="D435" s="296"/>
      <c r="E435" s="296"/>
      <c r="F435" s="296"/>
      <c r="G435" s="296"/>
      <c r="H435" s="296"/>
      <c r="I435" s="296"/>
      <c r="J435" s="296"/>
      <c r="K435" s="104">
        <f t="shared" si="24"/>
        <v>0</v>
      </c>
    </row>
    <row r="436" spans="1:11" ht="15" customHeight="1" x14ac:dyDescent="0.25">
      <c r="A436" s="2">
        <v>234</v>
      </c>
      <c r="B436" s="101" t="str">
        <f>IF('proje ve personel bilgileri'!A247&lt;&gt;0,('proje ve personel bilgileri'!A247)," ")</f>
        <v xml:space="preserve"> </v>
      </c>
      <c r="C436" s="105"/>
      <c r="D436" s="296"/>
      <c r="E436" s="296"/>
      <c r="F436" s="296"/>
      <c r="G436" s="296"/>
      <c r="H436" s="296"/>
      <c r="I436" s="296"/>
      <c r="J436" s="296"/>
      <c r="K436" s="104">
        <f t="shared" si="24"/>
        <v>0</v>
      </c>
    </row>
    <row r="437" spans="1:11" ht="15.75" customHeight="1" x14ac:dyDescent="0.25">
      <c r="A437" s="341" t="s">
        <v>99</v>
      </c>
      <c r="B437" s="342"/>
      <c r="C437" s="7" t="str">
        <f t="shared" ref="C437:J437" si="25">IF($K$28&lt;&gt;0,SUM(C419:C436)," ")</f>
        <v xml:space="preserve"> </v>
      </c>
      <c r="D437" s="8" t="str">
        <f t="shared" si="25"/>
        <v xml:space="preserve"> </v>
      </c>
      <c r="E437" s="8" t="str">
        <f t="shared" si="25"/>
        <v xml:space="preserve"> </v>
      </c>
      <c r="F437" s="8" t="str">
        <f t="shared" si="25"/>
        <v xml:space="preserve"> </v>
      </c>
      <c r="G437" s="8" t="str">
        <f t="shared" si="25"/>
        <v xml:space="preserve"> </v>
      </c>
      <c r="H437" s="8" t="str">
        <f t="shared" si="25"/>
        <v xml:space="preserve"> </v>
      </c>
      <c r="I437" s="8" t="str">
        <f t="shared" si="25"/>
        <v xml:space="preserve"> </v>
      </c>
      <c r="J437" s="8" t="str">
        <f t="shared" si="25"/>
        <v xml:space="preserve"> </v>
      </c>
      <c r="K437" s="9">
        <f>SUM(K419:K436)+K402</f>
        <v>0</v>
      </c>
    </row>
    <row r="438" spans="1:11" ht="15" customHeight="1" x14ac:dyDescent="0.25">
      <c r="A438" s="300"/>
    </row>
    <row r="439" spans="1:11" ht="24.75" customHeight="1" x14ac:dyDescent="0.25">
      <c r="A439" s="332" t="s">
        <v>100</v>
      </c>
      <c r="B439" s="332"/>
      <c r="C439" s="332"/>
      <c r="D439" s="332"/>
      <c r="E439" s="332"/>
      <c r="F439" s="332"/>
      <c r="G439" s="332"/>
      <c r="H439" s="332"/>
      <c r="I439" s="332"/>
      <c r="J439" s="332"/>
      <c r="K439" s="332"/>
    </row>
    <row r="440" spans="1:11" ht="15" customHeight="1" x14ac:dyDescent="0.25">
      <c r="A440" s="51"/>
    </row>
    <row r="441" spans="1:11" ht="15" customHeight="1" x14ac:dyDescent="0.25">
      <c r="A441" s="298" t="s">
        <v>101</v>
      </c>
    </row>
    <row r="442" spans="1:11" ht="15" customHeight="1" x14ac:dyDescent="0.25">
      <c r="C442" s="298" t="s">
        <v>102</v>
      </c>
      <c r="E442" s="298" t="s">
        <v>103</v>
      </c>
    </row>
    <row r="444" spans="1:11" ht="15.75" customHeight="1" x14ac:dyDescent="0.25">
      <c r="A444" s="348" t="s">
        <v>85</v>
      </c>
      <c r="B444" s="348"/>
      <c r="C444" s="348"/>
      <c r="D444" s="348"/>
      <c r="E444" s="348"/>
      <c r="F444" s="348"/>
      <c r="G444" s="348"/>
      <c r="H444" s="348"/>
      <c r="I444" s="348"/>
      <c r="J444" s="348"/>
      <c r="K444" s="348"/>
    </row>
    <row r="445" spans="1:11" ht="15" customHeight="1" x14ac:dyDescent="0.25">
      <c r="A445" s="70"/>
      <c r="B445" s="70"/>
      <c r="C445" s="70"/>
      <c r="D445" s="70"/>
      <c r="E445" s="70"/>
      <c r="F445" s="78">
        <f>'proje ve personel bilgileri'!$B$5</f>
        <v>0</v>
      </c>
      <c r="G445" s="72">
        <f>IF('proje ve personel bilgileri'!$B$6=1,"/ Nisan ayına aittir.",(IF('proje ve personel bilgileri'!$B$6=2,"/ Ekim ayına aittir.",0)))</f>
        <v>0</v>
      </c>
      <c r="H445" s="70"/>
      <c r="I445" s="70"/>
      <c r="J445" s="70"/>
      <c r="K445" s="70"/>
    </row>
    <row r="446" spans="1:11" ht="18.75" customHeight="1" x14ac:dyDescent="0.25">
      <c r="K446" s="4" t="s">
        <v>86</v>
      </c>
    </row>
    <row r="447" spans="1:11" ht="15.75" customHeight="1" x14ac:dyDescent="0.25">
      <c r="A447" s="349" t="s">
        <v>2</v>
      </c>
      <c r="B447" s="350"/>
      <c r="C447" s="351">
        <f>'proje ve personel bilgileri'!$B$2</f>
        <v>0</v>
      </c>
      <c r="D447" s="352"/>
      <c r="E447" s="352"/>
      <c r="F447" s="352"/>
      <c r="G447" s="352"/>
      <c r="H447" s="352"/>
      <c r="I447" s="352"/>
      <c r="J447" s="352"/>
      <c r="K447" s="353"/>
    </row>
    <row r="448" spans="1:11" ht="15.75" customHeight="1" x14ac:dyDescent="0.25">
      <c r="A448" s="354" t="s">
        <v>4</v>
      </c>
      <c r="B448" s="355"/>
      <c r="C448" s="356">
        <f>'proje ve personel bilgileri'!$B$3</f>
        <v>0</v>
      </c>
      <c r="D448" s="357"/>
      <c r="E448" s="357"/>
      <c r="F448" s="357"/>
      <c r="G448" s="357"/>
      <c r="H448" s="357"/>
      <c r="I448" s="357"/>
      <c r="J448" s="357"/>
      <c r="K448" s="358"/>
    </row>
    <row r="449" spans="1:11" ht="15" customHeight="1" x14ac:dyDescent="0.25">
      <c r="A449" s="343" t="s">
        <v>87</v>
      </c>
      <c r="B449" s="343" t="s">
        <v>15</v>
      </c>
      <c r="C449" s="343" t="s">
        <v>88</v>
      </c>
      <c r="D449" s="344" t="s">
        <v>89</v>
      </c>
      <c r="E449" s="346"/>
      <c r="F449" s="347"/>
      <c r="G449" s="343" t="s">
        <v>90</v>
      </c>
      <c r="H449" s="333" t="s">
        <v>91</v>
      </c>
      <c r="I449" s="333" t="s">
        <v>92</v>
      </c>
      <c r="J449" s="333" t="s">
        <v>93</v>
      </c>
      <c r="K449" s="336" t="s">
        <v>94</v>
      </c>
    </row>
    <row r="450" spans="1:11" ht="21" customHeight="1" x14ac:dyDescent="0.25">
      <c r="A450" s="338"/>
      <c r="B450" s="338"/>
      <c r="C450" s="338"/>
      <c r="D450" s="345"/>
      <c r="E450" s="339" t="s">
        <v>95</v>
      </c>
      <c r="F450" s="340"/>
      <c r="G450" s="338"/>
      <c r="H450" s="334"/>
      <c r="I450" s="334"/>
      <c r="J450" s="334"/>
      <c r="K450" s="337"/>
    </row>
    <row r="451" spans="1:11" ht="60.75" customHeight="1" x14ac:dyDescent="0.25">
      <c r="A451" s="338"/>
      <c r="B451" s="338"/>
      <c r="C451" s="338"/>
      <c r="D451" s="345"/>
      <c r="E451" s="5" t="s">
        <v>104</v>
      </c>
      <c r="F451" s="5" t="s">
        <v>97</v>
      </c>
      <c r="G451" s="338"/>
      <c r="H451" s="334"/>
      <c r="I451" s="335"/>
      <c r="J451" s="335"/>
      <c r="K451" s="338"/>
    </row>
    <row r="452" spans="1:11" ht="15.75" customHeight="1" x14ac:dyDescent="0.25">
      <c r="A452" s="338"/>
      <c r="B452" s="338"/>
      <c r="C452" s="338"/>
      <c r="D452" s="345"/>
      <c r="E452" s="6" t="s">
        <v>98</v>
      </c>
      <c r="F452" s="6" t="s">
        <v>98</v>
      </c>
      <c r="G452" s="294" t="s">
        <v>98</v>
      </c>
      <c r="H452" s="294" t="s">
        <v>98</v>
      </c>
      <c r="I452" s="297" t="s">
        <v>98</v>
      </c>
      <c r="J452" s="6" t="s">
        <v>98</v>
      </c>
      <c r="K452" s="338"/>
    </row>
    <row r="453" spans="1:11" ht="15.75" customHeight="1" x14ac:dyDescent="0.25">
      <c r="A453" s="1">
        <v>235</v>
      </c>
      <c r="B453" s="101" t="str">
        <f>IF('proje ve personel bilgileri'!A248&lt;&gt;0,('proje ve personel bilgileri'!A248)," ")</f>
        <v xml:space="preserve"> </v>
      </c>
      <c r="C453" s="102"/>
      <c r="D453" s="103"/>
      <c r="E453" s="103"/>
      <c r="F453" s="103"/>
      <c r="G453" s="103"/>
      <c r="H453" s="103"/>
      <c r="I453" s="103"/>
      <c r="J453" s="103"/>
      <c r="K453" s="104">
        <f t="shared" ref="K453:K470" si="26">IF(D453&lt;&gt;0,SUM(D453+E453+F453+G453-H453-I453-J453),0)</f>
        <v>0</v>
      </c>
    </row>
    <row r="454" spans="1:11" ht="15.75" customHeight="1" x14ac:dyDescent="0.25">
      <c r="A454" s="2">
        <v>236</v>
      </c>
      <c r="B454" s="101" t="str">
        <f>IF('proje ve personel bilgileri'!A249&lt;&gt;0,('proje ve personel bilgileri'!A249)," ")</f>
        <v xml:space="preserve"> </v>
      </c>
      <c r="C454" s="105"/>
      <c r="D454" s="296"/>
      <c r="E454" s="296"/>
      <c r="F454" s="296"/>
      <c r="G454" s="296"/>
      <c r="H454" s="296"/>
      <c r="I454" s="296"/>
      <c r="J454" s="296"/>
      <c r="K454" s="104">
        <f t="shared" si="26"/>
        <v>0</v>
      </c>
    </row>
    <row r="455" spans="1:11" ht="15.75" customHeight="1" x14ac:dyDescent="0.25">
      <c r="A455" s="1">
        <v>237</v>
      </c>
      <c r="B455" s="101" t="str">
        <f>IF('proje ve personel bilgileri'!A250&lt;&gt;0,('proje ve personel bilgileri'!A250)," ")</f>
        <v xml:space="preserve"> </v>
      </c>
      <c r="C455" s="105"/>
      <c r="D455" s="296"/>
      <c r="E455" s="296"/>
      <c r="F455" s="296"/>
      <c r="G455" s="296"/>
      <c r="H455" s="296"/>
      <c r="I455" s="296"/>
      <c r="J455" s="296"/>
      <c r="K455" s="104">
        <f t="shared" si="26"/>
        <v>0</v>
      </c>
    </row>
    <row r="456" spans="1:11" ht="15.75" customHeight="1" x14ac:dyDescent="0.25">
      <c r="A456" s="2">
        <v>238</v>
      </c>
      <c r="B456" s="101" t="str">
        <f>IF('proje ve personel bilgileri'!A251&lt;&gt;0,('proje ve personel bilgileri'!A251)," ")</f>
        <v xml:space="preserve"> </v>
      </c>
      <c r="C456" s="105"/>
      <c r="D456" s="296"/>
      <c r="E456" s="296"/>
      <c r="F456" s="296"/>
      <c r="G456" s="296"/>
      <c r="H456" s="296"/>
      <c r="I456" s="296"/>
      <c r="J456" s="296"/>
      <c r="K456" s="104">
        <f t="shared" si="26"/>
        <v>0</v>
      </c>
    </row>
    <row r="457" spans="1:11" ht="15.75" customHeight="1" x14ac:dyDescent="0.25">
      <c r="A457" s="1">
        <v>239</v>
      </c>
      <c r="B457" s="101" t="str">
        <f>IF('proje ve personel bilgileri'!A252&lt;&gt;0,('proje ve personel bilgileri'!A252)," ")</f>
        <v xml:space="preserve"> </v>
      </c>
      <c r="C457" s="105"/>
      <c r="D457" s="296"/>
      <c r="E457" s="296"/>
      <c r="F457" s="296"/>
      <c r="G457" s="296"/>
      <c r="H457" s="296"/>
      <c r="I457" s="296"/>
      <c r="J457" s="296"/>
      <c r="K457" s="104">
        <f t="shared" si="26"/>
        <v>0</v>
      </c>
    </row>
    <row r="458" spans="1:11" ht="15.75" customHeight="1" x14ac:dyDescent="0.25">
      <c r="A458" s="2">
        <v>240</v>
      </c>
      <c r="B458" s="101" t="str">
        <f>IF('proje ve personel bilgileri'!A253&lt;&gt;0,('proje ve personel bilgileri'!A253)," ")</f>
        <v xml:space="preserve"> </v>
      </c>
      <c r="C458" s="105"/>
      <c r="D458" s="296"/>
      <c r="E458" s="296"/>
      <c r="F458" s="296"/>
      <c r="G458" s="296"/>
      <c r="H458" s="296"/>
      <c r="I458" s="296"/>
      <c r="J458" s="296"/>
      <c r="K458" s="104">
        <f t="shared" si="26"/>
        <v>0</v>
      </c>
    </row>
    <row r="459" spans="1:11" ht="15.75" customHeight="1" x14ac:dyDescent="0.25">
      <c r="A459" s="1">
        <v>241</v>
      </c>
      <c r="B459" s="101" t="str">
        <f>IF('proje ve personel bilgileri'!A254&lt;&gt;0,('proje ve personel bilgileri'!A254)," ")</f>
        <v xml:space="preserve"> </v>
      </c>
      <c r="C459" s="105"/>
      <c r="D459" s="296"/>
      <c r="E459" s="296"/>
      <c r="F459" s="296"/>
      <c r="G459" s="296"/>
      <c r="H459" s="296"/>
      <c r="I459" s="296"/>
      <c r="J459" s="296"/>
      <c r="K459" s="104">
        <f t="shared" si="26"/>
        <v>0</v>
      </c>
    </row>
    <row r="460" spans="1:11" ht="15.75" customHeight="1" x14ac:dyDescent="0.25">
      <c r="A460" s="2">
        <v>242</v>
      </c>
      <c r="B460" s="101" t="str">
        <f>IF('proje ve personel bilgileri'!A255&lt;&gt;0,('proje ve personel bilgileri'!A255)," ")</f>
        <v xml:space="preserve"> </v>
      </c>
      <c r="C460" s="105"/>
      <c r="D460" s="296"/>
      <c r="E460" s="296"/>
      <c r="F460" s="296"/>
      <c r="G460" s="296"/>
      <c r="H460" s="296"/>
      <c r="I460" s="296"/>
      <c r="J460" s="296"/>
      <c r="K460" s="104">
        <f t="shared" si="26"/>
        <v>0</v>
      </c>
    </row>
    <row r="461" spans="1:11" ht="15.75" customHeight="1" x14ac:dyDescent="0.25">
      <c r="A461" s="1">
        <v>243</v>
      </c>
      <c r="B461" s="101" t="str">
        <f>IF('proje ve personel bilgileri'!A256&lt;&gt;0,('proje ve personel bilgileri'!A256)," ")</f>
        <v xml:space="preserve"> </v>
      </c>
      <c r="C461" s="105"/>
      <c r="D461" s="296"/>
      <c r="E461" s="296"/>
      <c r="F461" s="296"/>
      <c r="G461" s="296"/>
      <c r="H461" s="296"/>
      <c r="I461" s="296"/>
      <c r="J461" s="296"/>
      <c r="K461" s="104">
        <f t="shared" si="26"/>
        <v>0</v>
      </c>
    </row>
    <row r="462" spans="1:11" ht="15.75" customHeight="1" x14ac:dyDescent="0.25">
      <c r="A462" s="2">
        <v>244</v>
      </c>
      <c r="B462" s="101" t="str">
        <f>IF('proje ve personel bilgileri'!A257&lt;&gt;0,('proje ve personel bilgileri'!A257)," ")</f>
        <v xml:space="preserve"> </v>
      </c>
      <c r="C462" s="105"/>
      <c r="D462" s="296"/>
      <c r="E462" s="296"/>
      <c r="F462" s="296"/>
      <c r="G462" s="296"/>
      <c r="H462" s="296"/>
      <c r="I462" s="296"/>
      <c r="J462" s="296"/>
      <c r="K462" s="104">
        <f t="shared" si="26"/>
        <v>0</v>
      </c>
    </row>
    <row r="463" spans="1:11" ht="15.75" customHeight="1" x14ac:dyDescent="0.25">
      <c r="A463" s="1">
        <v>245</v>
      </c>
      <c r="B463" s="101" t="str">
        <f>IF('proje ve personel bilgileri'!A258&lt;&gt;0,('proje ve personel bilgileri'!A258)," ")</f>
        <v xml:space="preserve"> </v>
      </c>
      <c r="C463" s="105"/>
      <c r="D463" s="296"/>
      <c r="E463" s="296"/>
      <c r="F463" s="296"/>
      <c r="G463" s="296"/>
      <c r="H463" s="296"/>
      <c r="I463" s="296"/>
      <c r="J463" s="296"/>
      <c r="K463" s="104">
        <f t="shared" si="26"/>
        <v>0</v>
      </c>
    </row>
    <row r="464" spans="1:11" ht="15.75" customHeight="1" x14ac:dyDescent="0.25">
      <c r="A464" s="2">
        <v>246</v>
      </c>
      <c r="B464" s="101" t="str">
        <f>IF('proje ve personel bilgileri'!A259&lt;&gt;0,('proje ve personel bilgileri'!A259)," ")</f>
        <v xml:space="preserve"> </v>
      </c>
      <c r="C464" s="105"/>
      <c r="D464" s="296"/>
      <c r="E464" s="296"/>
      <c r="F464" s="296"/>
      <c r="G464" s="296"/>
      <c r="H464" s="296"/>
      <c r="I464" s="296"/>
      <c r="J464" s="296"/>
      <c r="K464" s="104">
        <f t="shared" si="26"/>
        <v>0</v>
      </c>
    </row>
    <row r="465" spans="1:11" ht="15.75" customHeight="1" x14ac:dyDescent="0.25">
      <c r="A465" s="1">
        <v>247</v>
      </c>
      <c r="B465" s="101" t="str">
        <f>IF('proje ve personel bilgileri'!A260&lt;&gt;0,('proje ve personel bilgileri'!A260)," ")</f>
        <v xml:space="preserve"> </v>
      </c>
      <c r="C465" s="105"/>
      <c r="D465" s="296"/>
      <c r="E465" s="296"/>
      <c r="F465" s="296"/>
      <c r="G465" s="296"/>
      <c r="H465" s="296"/>
      <c r="I465" s="296"/>
      <c r="J465" s="296"/>
      <c r="K465" s="104">
        <f t="shared" si="26"/>
        <v>0</v>
      </c>
    </row>
    <row r="466" spans="1:11" ht="15.75" customHeight="1" x14ac:dyDescent="0.25">
      <c r="A466" s="2">
        <v>248</v>
      </c>
      <c r="B466" s="101" t="str">
        <f>IF('proje ve personel bilgileri'!A261&lt;&gt;0,('proje ve personel bilgileri'!A261)," ")</f>
        <v xml:space="preserve"> </v>
      </c>
      <c r="C466" s="105"/>
      <c r="D466" s="296"/>
      <c r="E466" s="296"/>
      <c r="F466" s="296"/>
      <c r="G466" s="296"/>
      <c r="H466" s="296"/>
      <c r="I466" s="296"/>
      <c r="J466" s="296"/>
      <c r="K466" s="104">
        <f t="shared" si="26"/>
        <v>0</v>
      </c>
    </row>
    <row r="467" spans="1:11" ht="15.75" customHeight="1" x14ac:dyDescent="0.25">
      <c r="A467" s="1">
        <v>249</v>
      </c>
      <c r="B467" s="101" t="str">
        <f>IF('proje ve personel bilgileri'!A262&lt;&gt;0,('proje ve personel bilgileri'!A262)," ")</f>
        <v xml:space="preserve"> </v>
      </c>
      <c r="C467" s="105"/>
      <c r="D467" s="296"/>
      <c r="E467" s="296"/>
      <c r="F467" s="296"/>
      <c r="G467" s="296"/>
      <c r="H467" s="296"/>
      <c r="I467" s="296"/>
      <c r="J467" s="296"/>
      <c r="K467" s="104">
        <f t="shared" si="26"/>
        <v>0</v>
      </c>
    </row>
    <row r="468" spans="1:11" ht="15.75" customHeight="1" x14ac:dyDescent="0.25">
      <c r="A468" s="2">
        <v>250</v>
      </c>
      <c r="B468" s="101" t="str">
        <f>IF('proje ve personel bilgileri'!A263&lt;&gt;0,('proje ve personel bilgileri'!A263)," ")</f>
        <v xml:space="preserve"> </v>
      </c>
      <c r="C468" s="105"/>
      <c r="D468" s="296"/>
      <c r="E468" s="296"/>
      <c r="F468" s="296"/>
      <c r="G468" s="296"/>
      <c r="H468" s="296"/>
      <c r="I468" s="296"/>
      <c r="J468" s="296"/>
      <c r="K468" s="104">
        <f t="shared" si="26"/>
        <v>0</v>
      </c>
    </row>
    <row r="469" spans="1:11" ht="15.75" customHeight="1" x14ac:dyDescent="0.25">
      <c r="A469" s="1">
        <v>251</v>
      </c>
      <c r="B469" s="101" t="str">
        <f>IF('proje ve personel bilgileri'!A264&lt;&gt;0,('proje ve personel bilgileri'!A264)," ")</f>
        <v xml:space="preserve"> </v>
      </c>
      <c r="C469" s="105"/>
      <c r="D469" s="296"/>
      <c r="E469" s="296"/>
      <c r="F469" s="296"/>
      <c r="G469" s="296"/>
      <c r="H469" s="296"/>
      <c r="I469" s="296"/>
      <c r="J469" s="296"/>
      <c r="K469" s="104">
        <f t="shared" si="26"/>
        <v>0</v>
      </c>
    </row>
    <row r="470" spans="1:11" ht="15" customHeight="1" x14ac:dyDescent="0.25">
      <c r="A470" s="2">
        <v>252</v>
      </c>
      <c r="B470" s="101" t="str">
        <f>IF('proje ve personel bilgileri'!A265&lt;&gt;0,('proje ve personel bilgileri'!A265)," ")</f>
        <v xml:space="preserve"> </v>
      </c>
      <c r="C470" s="105"/>
      <c r="D470" s="296"/>
      <c r="E470" s="296"/>
      <c r="F470" s="296"/>
      <c r="G470" s="296"/>
      <c r="H470" s="296"/>
      <c r="I470" s="296"/>
      <c r="J470" s="296"/>
      <c r="K470" s="104">
        <f t="shared" si="26"/>
        <v>0</v>
      </c>
    </row>
    <row r="471" spans="1:11" ht="15.75" customHeight="1" x14ac:dyDescent="0.25">
      <c r="A471" s="341" t="s">
        <v>99</v>
      </c>
      <c r="B471" s="342"/>
      <c r="C471" s="7" t="str">
        <f t="shared" ref="C471:J471" si="27">IF($K$28&lt;&gt;0,SUM(C453:C470)," ")</f>
        <v xml:space="preserve"> </v>
      </c>
      <c r="D471" s="8" t="str">
        <f t="shared" si="27"/>
        <v xml:space="preserve"> </v>
      </c>
      <c r="E471" s="8" t="str">
        <f t="shared" si="27"/>
        <v xml:space="preserve"> </v>
      </c>
      <c r="F471" s="8" t="str">
        <f t="shared" si="27"/>
        <v xml:space="preserve"> </v>
      </c>
      <c r="G471" s="8" t="str">
        <f t="shared" si="27"/>
        <v xml:space="preserve"> </v>
      </c>
      <c r="H471" s="8" t="str">
        <f t="shared" si="27"/>
        <v xml:space="preserve"> </v>
      </c>
      <c r="I471" s="8" t="str">
        <f t="shared" si="27"/>
        <v xml:space="preserve"> </v>
      </c>
      <c r="J471" s="8" t="str">
        <f t="shared" si="27"/>
        <v xml:space="preserve"> </v>
      </c>
      <c r="K471" s="9">
        <f>SUM(K453:K470)+K437</f>
        <v>0</v>
      </c>
    </row>
    <row r="472" spans="1:11" ht="15" customHeight="1" x14ac:dyDescent="0.25">
      <c r="A472" s="300"/>
    </row>
    <row r="473" spans="1:11" ht="25.5" customHeight="1" x14ac:dyDescent="0.25">
      <c r="A473" s="332" t="s">
        <v>100</v>
      </c>
      <c r="B473" s="332"/>
      <c r="C473" s="332"/>
      <c r="D473" s="332"/>
      <c r="E473" s="332"/>
      <c r="F473" s="332"/>
      <c r="G473" s="332"/>
      <c r="H473" s="332"/>
      <c r="I473" s="332"/>
      <c r="J473" s="332"/>
      <c r="K473" s="332"/>
    </row>
    <row r="474" spans="1:11" ht="15" customHeight="1" x14ac:dyDescent="0.25">
      <c r="A474" s="51"/>
    </row>
    <row r="475" spans="1:11" ht="15" customHeight="1" x14ac:dyDescent="0.25">
      <c r="A475" s="298" t="s">
        <v>101</v>
      </c>
    </row>
    <row r="476" spans="1:11" ht="15" customHeight="1" x14ac:dyDescent="0.25">
      <c r="C476" s="298" t="s">
        <v>102</v>
      </c>
      <c r="E476" s="298" t="s">
        <v>103</v>
      </c>
    </row>
    <row r="478" spans="1:11" ht="15.75" customHeight="1" x14ac:dyDescent="0.25">
      <c r="A478" s="348" t="s">
        <v>85</v>
      </c>
      <c r="B478" s="348"/>
      <c r="C478" s="348"/>
      <c r="D478" s="348"/>
      <c r="E478" s="348"/>
      <c r="F478" s="348"/>
      <c r="G478" s="348"/>
      <c r="H478" s="348"/>
      <c r="I478" s="348"/>
      <c r="J478" s="348"/>
      <c r="K478" s="348"/>
    </row>
    <row r="479" spans="1:11" ht="15" customHeight="1" x14ac:dyDescent="0.25">
      <c r="A479" s="70"/>
      <c r="B479" s="70"/>
      <c r="C479" s="70"/>
      <c r="D479" s="70"/>
      <c r="E479" s="70"/>
      <c r="F479" s="78">
        <f>'proje ve personel bilgileri'!$B$5</f>
        <v>0</v>
      </c>
      <c r="G479" s="72">
        <f>IF('proje ve personel bilgileri'!$B$6=1,"/ Nisan ayına aittir.",(IF('proje ve personel bilgileri'!$B$6=2,"/ Ekim ayına aittir.",0)))</f>
        <v>0</v>
      </c>
      <c r="H479" s="70"/>
      <c r="I479" s="70"/>
      <c r="J479" s="70"/>
      <c r="K479" s="70"/>
    </row>
    <row r="480" spans="1:11" ht="18.75" customHeight="1" x14ac:dyDescent="0.25">
      <c r="K480" s="4" t="s">
        <v>86</v>
      </c>
    </row>
    <row r="481" spans="1:11" ht="15.75" customHeight="1" x14ac:dyDescent="0.25">
      <c r="A481" s="349" t="s">
        <v>2</v>
      </c>
      <c r="B481" s="350"/>
      <c r="C481" s="351">
        <f>'proje ve personel bilgileri'!$B$2</f>
        <v>0</v>
      </c>
      <c r="D481" s="352"/>
      <c r="E481" s="352"/>
      <c r="F481" s="352"/>
      <c r="G481" s="352"/>
      <c r="H481" s="352"/>
      <c r="I481" s="352"/>
      <c r="J481" s="352"/>
      <c r="K481" s="353"/>
    </row>
    <row r="482" spans="1:11" ht="15.75" customHeight="1" x14ac:dyDescent="0.25">
      <c r="A482" s="354" t="s">
        <v>4</v>
      </c>
      <c r="B482" s="355"/>
      <c r="C482" s="356">
        <f>'proje ve personel bilgileri'!$B$3</f>
        <v>0</v>
      </c>
      <c r="D482" s="357"/>
      <c r="E482" s="357"/>
      <c r="F482" s="357"/>
      <c r="G482" s="357"/>
      <c r="H482" s="357"/>
      <c r="I482" s="357"/>
      <c r="J482" s="357"/>
      <c r="K482" s="358"/>
    </row>
    <row r="483" spans="1:11" ht="15" customHeight="1" x14ac:dyDescent="0.25">
      <c r="A483" s="343" t="s">
        <v>87</v>
      </c>
      <c r="B483" s="343" t="s">
        <v>15</v>
      </c>
      <c r="C483" s="343" t="s">
        <v>88</v>
      </c>
      <c r="D483" s="344" t="s">
        <v>89</v>
      </c>
      <c r="E483" s="346"/>
      <c r="F483" s="347"/>
      <c r="G483" s="343" t="s">
        <v>90</v>
      </c>
      <c r="H483" s="333" t="s">
        <v>91</v>
      </c>
      <c r="I483" s="333" t="s">
        <v>92</v>
      </c>
      <c r="J483" s="333" t="s">
        <v>93</v>
      </c>
      <c r="K483" s="336" t="s">
        <v>94</v>
      </c>
    </row>
    <row r="484" spans="1:11" ht="23.25" customHeight="1" x14ac:dyDescent="0.25">
      <c r="A484" s="338"/>
      <c r="B484" s="338"/>
      <c r="C484" s="338"/>
      <c r="D484" s="345"/>
      <c r="E484" s="339" t="s">
        <v>95</v>
      </c>
      <c r="F484" s="340"/>
      <c r="G484" s="338"/>
      <c r="H484" s="334"/>
      <c r="I484" s="334"/>
      <c r="J484" s="334"/>
      <c r="K484" s="337"/>
    </row>
    <row r="485" spans="1:11" ht="60.75" customHeight="1" x14ac:dyDescent="0.25">
      <c r="A485" s="338"/>
      <c r="B485" s="338"/>
      <c r="C485" s="338"/>
      <c r="D485" s="345"/>
      <c r="E485" s="5" t="s">
        <v>104</v>
      </c>
      <c r="F485" s="5" t="s">
        <v>97</v>
      </c>
      <c r="G485" s="338"/>
      <c r="H485" s="334"/>
      <c r="I485" s="335"/>
      <c r="J485" s="335"/>
      <c r="K485" s="338"/>
    </row>
    <row r="486" spans="1:11" ht="15.75" customHeight="1" x14ac:dyDescent="0.25">
      <c r="A486" s="338"/>
      <c r="B486" s="338"/>
      <c r="C486" s="338"/>
      <c r="D486" s="345"/>
      <c r="E486" s="6" t="s">
        <v>98</v>
      </c>
      <c r="F486" s="6" t="s">
        <v>98</v>
      </c>
      <c r="G486" s="294" t="s">
        <v>98</v>
      </c>
      <c r="H486" s="294" t="s">
        <v>98</v>
      </c>
      <c r="I486" s="297" t="s">
        <v>98</v>
      </c>
      <c r="J486" s="6" t="s">
        <v>98</v>
      </c>
      <c r="K486" s="338"/>
    </row>
    <row r="487" spans="1:11" ht="15.75" customHeight="1" x14ac:dyDescent="0.25">
      <c r="A487" s="1">
        <v>253</v>
      </c>
      <c r="B487" s="101" t="str">
        <f>IF('proje ve personel bilgileri'!A266&lt;&gt;0,('proje ve personel bilgileri'!A266)," ")</f>
        <v xml:space="preserve"> </v>
      </c>
      <c r="C487" s="102"/>
      <c r="D487" s="103"/>
      <c r="E487" s="103"/>
      <c r="F487" s="103"/>
      <c r="G487" s="103"/>
      <c r="H487" s="103"/>
      <c r="I487" s="103"/>
      <c r="J487" s="103"/>
      <c r="K487" s="104">
        <f t="shared" ref="K487:K504" si="28">IF(D487&lt;&gt;0,SUM(D487+E487+F487+G487-H487-I487-J487),0)</f>
        <v>0</v>
      </c>
    </row>
    <row r="488" spans="1:11" ht="15.75" customHeight="1" x14ac:dyDescent="0.25">
      <c r="A488" s="2">
        <v>254</v>
      </c>
      <c r="B488" s="101" t="str">
        <f>IF('proje ve personel bilgileri'!A267&lt;&gt;0,('proje ve personel bilgileri'!A267)," ")</f>
        <v xml:space="preserve"> </v>
      </c>
      <c r="C488" s="105"/>
      <c r="D488" s="296"/>
      <c r="E488" s="296"/>
      <c r="F488" s="296"/>
      <c r="G488" s="296"/>
      <c r="H488" s="296"/>
      <c r="I488" s="296"/>
      <c r="J488" s="296"/>
      <c r="K488" s="104">
        <f t="shared" si="28"/>
        <v>0</v>
      </c>
    </row>
    <row r="489" spans="1:11" ht="15.75" customHeight="1" x14ac:dyDescent="0.25">
      <c r="A489" s="1">
        <v>255</v>
      </c>
      <c r="B489" s="101" t="str">
        <f>IF('proje ve personel bilgileri'!A268&lt;&gt;0,('proje ve personel bilgileri'!A268)," ")</f>
        <v xml:space="preserve"> </v>
      </c>
      <c r="C489" s="105"/>
      <c r="D489" s="296"/>
      <c r="E489" s="296"/>
      <c r="F489" s="296"/>
      <c r="G489" s="296"/>
      <c r="H489" s="296"/>
      <c r="I489" s="296"/>
      <c r="J489" s="296"/>
      <c r="K489" s="104">
        <f t="shared" si="28"/>
        <v>0</v>
      </c>
    </row>
    <row r="490" spans="1:11" ht="15.75" customHeight="1" x14ac:dyDescent="0.25">
      <c r="A490" s="2">
        <v>256</v>
      </c>
      <c r="B490" s="101" t="str">
        <f>IF('proje ve personel bilgileri'!A269&lt;&gt;0,('proje ve personel bilgileri'!A269)," ")</f>
        <v xml:space="preserve"> </v>
      </c>
      <c r="C490" s="105"/>
      <c r="D490" s="296"/>
      <c r="E490" s="296"/>
      <c r="F490" s="296"/>
      <c r="G490" s="296"/>
      <c r="H490" s="296"/>
      <c r="I490" s="296"/>
      <c r="J490" s="296"/>
      <c r="K490" s="104">
        <f t="shared" si="28"/>
        <v>0</v>
      </c>
    </row>
    <row r="491" spans="1:11" ht="15.75" customHeight="1" x14ac:dyDescent="0.25">
      <c r="A491" s="1">
        <v>257</v>
      </c>
      <c r="B491" s="101" t="str">
        <f>IF('proje ve personel bilgileri'!A270&lt;&gt;0,('proje ve personel bilgileri'!A270)," ")</f>
        <v xml:space="preserve"> </v>
      </c>
      <c r="C491" s="105"/>
      <c r="D491" s="296"/>
      <c r="E491" s="296"/>
      <c r="F491" s="296"/>
      <c r="G491" s="296"/>
      <c r="H491" s="296"/>
      <c r="I491" s="296"/>
      <c r="J491" s="296"/>
      <c r="K491" s="104">
        <f t="shared" si="28"/>
        <v>0</v>
      </c>
    </row>
    <row r="492" spans="1:11" ht="15.75" customHeight="1" x14ac:dyDescent="0.25">
      <c r="A492" s="2">
        <v>258</v>
      </c>
      <c r="B492" s="101" t="str">
        <f>IF('proje ve personel bilgileri'!A271&lt;&gt;0,('proje ve personel bilgileri'!A271)," ")</f>
        <v xml:space="preserve"> </v>
      </c>
      <c r="C492" s="105"/>
      <c r="D492" s="296"/>
      <c r="E492" s="296"/>
      <c r="F492" s="296"/>
      <c r="G492" s="296"/>
      <c r="H492" s="296"/>
      <c r="I492" s="296"/>
      <c r="J492" s="296"/>
      <c r="K492" s="104">
        <f t="shared" si="28"/>
        <v>0</v>
      </c>
    </row>
    <row r="493" spans="1:11" ht="15.75" customHeight="1" x14ac:dyDescent="0.25">
      <c r="A493" s="1">
        <v>259</v>
      </c>
      <c r="B493" s="101" t="str">
        <f>IF('proje ve personel bilgileri'!A272&lt;&gt;0,('proje ve personel bilgileri'!A272)," ")</f>
        <v xml:space="preserve"> </v>
      </c>
      <c r="C493" s="105"/>
      <c r="D493" s="296"/>
      <c r="E493" s="296"/>
      <c r="F493" s="296"/>
      <c r="G493" s="296"/>
      <c r="H493" s="296"/>
      <c r="I493" s="296"/>
      <c r="J493" s="296"/>
      <c r="K493" s="104">
        <f t="shared" si="28"/>
        <v>0</v>
      </c>
    </row>
    <row r="494" spans="1:11" ht="15.75" customHeight="1" x14ac:dyDescent="0.25">
      <c r="A494" s="2">
        <v>260</v>
      </c>
      <c r="B494" s="101" t="str">
        <f>IF('proje ve personel bilgileri'!A273&lt;&gt;0,('proje ve personel bilgileri'!A273)," ")</f>
        <v xml:space="preserve"> </v>
      </c>
      <c r="C494" s="105"/>
      <c r="D494" s="296"/>
      <c r="E494" s="296"/>
      <c r="F494" s="296"/>
      <c r="G494" s="296"/>
      <c r="H494" s="296"/>
      <c r="I494" s="296"/>
      <c r="J494" s="296"/>
      <c r="K494" s="104">
        <f t="shared" si="28"/>
        <v>0</v>
      </c>
    </row>
    <row r="495" spans="1:11" ht="15.75" customHeight="1" x14ac:dyDescent="0.25">
      <c r="A495" s="1">
        <v>261</v>
      </c>
      <c r="B495" s="101" t="str">
        <f>IF('proje ve personel bilgileri'!A274&lt;&gt;0,('proje ve personel bilgileri'!A274)," ")</f>
        <v xml:space="preserve"> </v>
      </c>
      <c r="C495" s="105"/>
      <c r="D495" s="296"/>
      <c r="E495" s="296"/>
      <c r="F495" s="296"/>
      <c r="G495" s="296"/>
      <c r="H495" s="296"/>
      <c r="I495" s="296"/>
      <c r="J495" s="296"/>
      <c r="K495" s="104">
        <f t="shared" si="28"/>
        <v>0</v>
      </c>
    </row>
    <row r="496" spans="1:11" ht="15.75" customHeight="1" x14ac:dyDescent="0.25">
      <c r="A496" s="2">
        <v>262</v>
      </c>
      <c r="B496" s="101" t="str">
        <f>IF('proje ve personel bilgileri'!A275&lt;&gt;0,('proje ve personel bilgileri'!A275)," ")</f>
        <v xml:space="preserve"> </v>
      </c>
      <c r="C496" s="105"/>
      <c r="D496" s="296"/>
      <c r="E496" s="296"/>
      <c r="F496" s="296"/>
      <c r="G496" s="296"/>
      <c r="H496" s="296"/>
      <c r="I496" s="296"/>
      <c r="J496" s="296"/>
      <c r="K496" s="104">
        <f t="shared" si="28"/>
        <v>0</v>
      </c>
    </row>
    <row r="497" spans="1:11" ht="15.75" customHeight="1" x14ac:dyDescent="0.25">
      <c r="A497" s="1">
        <v>263</v>
      </c>
      <c r="B497" s="101" t="str">
        <f>IF('proje ve personel bilgileri'!A276&lt;&gt;0,('proje ve personel bilgileri'!A276)," ")</f>
        <v xml:space="preserve"> </v>
      </c>
      <c r="C497" s="105"/>
      <c r="D497" s="296"/>
      <c r="E497" s="296"/>
      <c r="F497" s="296"/>
      <c r="G497" s="296"/>
      <c r="H497" s="296"/>
      <c r="I497" s="296"/>
      <c r="J497" s="296"/>
      <c r="K497" s="104">
        <f t="shared" si="28"/>
        <v>0</v>
      </c>
    </row>
    <row r="498" spans="1:11" ht="15.75" customHeight="1" x14ac:dyDescent="0.25">
      <c r="A498" s="2">
        <v>264</v>
      </c>
      <c r="B498" s="101" t="str">
        <f>IF('proje ve personel bilgileri'!A277&lt;&gt;0,('proje ve personel bilgileri'!A277)," ")</f>
        <v xml:space="preserve"> </v>
      </c>
      <c r="C498" s="105"/>
      <c r="D498" s="296"/>
      <c r="E498" s="296"/>
      <c r="F498" s="296"/>
      <c r="G498" s="296"/>
      <c r="H498" s="296"/>
      <c r="I498" s="296"/>
      <c r="J498" s="296"/>
      <c r="K498" s="104">
        <f t="shared" si="28"/>
        <v>0</v>
      </c>
    </row>
    <row r="499" spans="1:11" ht="15.75" customHeight="1" x14ac:dyDescent="0.25">
      <c r="A499" s="1">
        <v>265</v>
      </c>
      <c r="B499" s="101" t="str">
        <f>IF('proje ve personel bilgileri'!A278&lt;&gt;0,('proje ve personel bilgileri'!A278)," ")</f>
        <v xml:space="preserve"> </v>
      </c>
      <c r="C499" s="105"/>
      <c r="D499" s="296"/>
      <c r="E499" s="296"/>
      <c r="F499" s="296"/>
      <c r="G499" s="296"/>
      <c r="H499" s="296"/>
      <c r="I499" s="296"/>
      <c r="J499" s="296"/>
      <c r="K499" s="104">
        <f t="shared" si="28"/>
        <v>0</v>
      </c>
    </row>
    <row r="500" spans="1:11" ht="15.75" customHeight="1" x14ac:dyDescent="0.25">
      <c r="A500" s="2">
        <v>266</v>
      </c>
      <c r="B500" s="101" t="str">
        <f>IF('proje ve personel bilgileri'!A279&lt;&gt;0,('proje ve personel bilgileri'!A279)," ")</f>
        <v xml:space="preserve"> </v>
      </c>
      <c r="C500" s="105"/>
      <c r="D500" s="296"/>
      <c r="E500" s="296"/>
      <c r="F500" s="296"/>
      <c r="G500" s="296"/>
      <c r="H500" s="296"/>
      <c r="I500" s="296"/>
      <c r="J500" s="296"/>
      <c r="K500" s="104">
        <f t="shared" si="28"/>
        <v>0</v>
      </c>
    </row>
    <row r="501" spans="1:11" ht="15.75" customHeight="1" x14ac:dyDescent="0.25">
      <c r="A501" s="1">
        <v>267</v>
      </c>
      <c r="B501" s="101" t="str">
        <f>IF('proje ve personel bilgileri'!A280&lt;&gt;0,('proje ve personel bilgileri'!A280)," ")</f>
        <v xml:space="preserve"> </v>
      </c>
      <c r="C501" s="105"/>
      <c r="D501" s="296"/>
      <c r="E501" s="296"/>
      <c r="F501" s="296"/>
      <c r="G501" s="296"/>
      <c r="H501" s="296"/>
      <c r="I501" s="296"/>
      <c r="J501" s="296"/>
      <c r="K501" s="104">
        <f t="shared" si="28"/>
        <v>0</v>
      </c>
    </row>
    <row r="502" spans="1:11" ht="15.75" customHeight="1" x14ac:dyDescent="0.25">
      <c r="A502" s="2">
        <v>268</v>
      </c>
      <c r="B502" s="101" t="str">
        <f>IF('proje ve personel bilgileri'!A281&lt;&gt;0,('proje ve personel bilgileri'!A281)," ")</f>
        <v xml:space="preserve"> </v>
      </c>
      <c r="C502" s="105"/>
      <c r="D502" s="296"/>
      <c r="E502" s="296"/>
      <c r="F502" s="296"/>
      <c r="G502" s="296"/>
      <c r="H502" s="296"/>
      <c r="I502" s="296"/>
      <c r="J502" s="296"/>
      <c r="K502" s="104">
        <f t="shared" si="28"/>
        <v>0</v>
      </c>
    </row>
    <row r="503" spans="1:11" ht="15.75" customHeight="1" x14ac:dyDescent="0.25">
      <c r="A503" s="1">
        <v>269</v>
      </c>
      <c r="B503" s="101" t="str">
        <f>IF('proje ve personel bilgileri'!A282&lt;&gt;0,('proje ve personel bilgileri'!A282)," ")</f>
        <v xml:space="preserve"> </v>
      </c>
      <c r="C503" s="105"/>
      <c r="D503" s="296"/>
      <c r="E503" s="296"/>
      <c r="F503" s="296"/>
      <c r="G503" s="296"/>
      <c r="H503" s="296"/>
      <c r="I503" s="296"/>
      <c r="J503" s="296"/>
      <c r="K503" s="104">
        <f t="shared" si="28"/>
        <v>0</v>
      </c>
    </row>
    <row r="504" spans="1:11" ht="15" customHeight="1" x14ac:dyDescent="0.25">
      <c r="A504" s="2">
        <v>270</v>
      </c>
      <c r="B504" s="101" t="str">
        <f>IF('proje ve personel bilgileri'!A283&lt;&gt;0,('proje ve personel bilgileri'!A283)," ")</f>
        <v xml:space="preserve"> </v>
      </c>
      <c r="C504" s="105"/>
      <c r="D504" s="296"/>
      <c r="E504" s="296"/>
      <c r="F504" s="296"/>
      <c r="G504" s="296"/>
      <c r="H504" s="296"/>
      <c r="I504" s="296"/>
      <c r="J504" s="296"/>
      <c r="K504" s="104">
        <f t="shared" si="28"/>
        <v>0</v>
      </c>
    </row>
    <row r="505" spans="1:11" ht="15.75" customHeight="1" x14ac:dyDescent="0.25">
      <c r="A505" s="341" t="s">
        <v>99</v>
      </c>
      <c r="B505" s="342"/>
      <c r="C505" s="7" t="str">
        <f t="shared" ref="C505:J505" si="29">IF($K$28&lt;&gt;0,SUM(C487:C504)," ")</f>
        <v xml:space="preserve"> </v>
      </c>
      <c r="D505" s="8" t="str">
        <f t="shared" si="29"/>
        <v xml:space="preserve"> </v>
      </c>
      <c r="E505" s="8" t="str">
        <f t="shared" si="29"/>
        <v xml:space="preserve"> </v>
      </c>
      <c r="F505" s="8" t="str">
        <f t="shared" si="29"/>
        <v xml:space="preserve"> </v>
      </c>
      <c r="G505" s="8" t="str">
        <f t="shared" si="29"/>
        <v xml:space="preserve"> </v>
      </c>
      <c r="H505" s="8" t="str">
        <f t="shared" si="29"/>
        <v xml:space="preserve"> </v>
      </c>
      <c r="I505" s="8" t="str">
        <f t="shared" si="29"/>
        <v xml:space="preserve"> </v>
      </c>
      <c r="J505" s="8" t="str">
        <f t="shared" si="29"/>
        <v xml:space="preserve"> </v>
      </c>
      <c r="K505" s="9">
        <f>SUM(K487:K504)+K471</f>
        <v>0</v>
      </c>
    </row>
    <row r="506" spans="1:11" ht="15" customHeight="1" x14ac:dyDescent="0.25">
      <c r="A506" s="300"/>
    </row>
    <row r="507" spans="1:11" ht="25.5" customHeight="1" x14ac:dyDescent="0.25">
      <c r="A507" s="332" t="s">
        <v>100</v>
      </c>
      <c r="B507" s="332"/>
      <c r="C507" s="332"/>
      <c r="D507" s="332"/>
      <c r="E507" s="332"/>
      <c r="F507" s="332"/>
      <c r="G507" s="332"/>
      <c r="H507" s="332"/>
      <c r="I507" s="332"/>
      <c r="J507" s="332"/>
      <c r="K507" s="332"/>
    </row>
    <row r="508" spans="1:11" ht="15" customHeight="1" x14ac:dyDescent="0.25">
      <c r="A508" s="51"/>
    </row>
    <row r="509" spans="1:11" ht="15" customHeight="1" x14ac:dyDescent="0.25">
      <c r="A509" s="298" t="s">
        <v>101</v>
      </c>
    </row>
    <row r="510" spans="1:11" ht="15" customHeight="1" x14ac:dyDescent="0.25">
      <c r="C510" s="298" t="s">
        <v>102</v>
      </c>
      <c r="E510" s="298" t="s">
        <v>103</v>
      </c>
    </row>
    <row r="512" spans="1:11" ht="15.75" customHeight="1" x14ac:dyDescent="0.25">
      <c r="A512" s="348" t="s">
        <v>85</v>
      </c>
      <c r="B512" s="348"/>
      <c r="C512" s="348"/>
      <c r="D512" s="348"/>
      <c r="E512" s="348"/>
      <c r="F512" s="348"/>
      <c r="G512" s="348"/>
      <c r="H512" s="348"/>
      <c r="I512" s="348"/>
      <c r="J512" s="348"/>
      <c r="K512" s="348"/>
    </row>
    <row r="513" spans="1:11" ht="15" customHeight="1" x14ac:dyDescent="0.25">
      <c r="A513" s="70"/>
      <c r="B513" s="70"/>
      <c r="C513" s="70"/>
      <c r="D513" s="70"/>
      <c r="E513" s="70"/>
      <c r="F513" s="78">
        <f>'proje ve personel bilgileri'!$B$5</f>
        <v>0</v>
      </c>
      <c r="G513" s="72">
        <f>IF('proje ve personel bilgileri'!$B$6=1,"/ Nisan ayına aittir.",(IF('proje ve personel bilgileri'!$B$6=2,"/ Ekim ayına aittir.",0)))</f>
        <v>0</v>
      </c>
      <c r="H513" s="70"/>
      <c r="I513" s="70"/>
      <c r="J513" s="70"/>
      <c r="K513" s="70"/>
    </row>
    <row r="514" spans="1:11" ht="18.75" customHeight="1" x14ac:dyDescent="0.25">
      <c r="K514" s="4" t="s">
        <v>86</v>
      </c>
    </row>
    <row r="515" spans="1:11" ht="15.75" customHeight="1" x14ac:dyDescent="0.25">
      <c r="A515" s="349" t="s">
        <v>2</v>
      </c>
      <c r="B515" s="350"/>
      <c r="C515" s="351">
        <f>'proje ve personel bilgileri'!$B$2</f>
        <v>0</v>
      </c>
      <c r="D515" s="352"/>
      <c r="E515" s="352"/>
      <c r="F515" s="352"/>
      <c r="G515" s="352"/>
      <c r="H515" s="352"/>
      <c r="I515" s="352"/>
      <c r="J515" s="352"/>
      <c r="K515" s="353"/>
    </row>
    <row r="516" spans="1:11" ht="15.75" customHeight="1" x14ac:dyDescent="0.25">
      <c r="A516" s="354" t="s">
        <v>4</v>
      </c>
      <c r="B516" s="355"/>
      <c r="C516" s="356">
        <f>'proje ve personel bilgileri'!$B$3</f>
        <v>0</v>
      </c>
      <c r="D516" s="357"/>
      <c r="E516" s="357"/>
      <c r="F516" s="357"/>
      <c r="G516" s="357"/>
      <c r="H516" s="357"/>
      <c r="I516" s="357"/>
      <c r="J516" s="357"/>
      <c r="K516" s="358"/>
    </row>
    <row r="517" spans="1:11" ht="15" customHeight="1" x14ac:dyDescent="0.25">
      <c r="A517" s="343" t="s">
        <v>87</v>
      </c>
      <c r="B517" s="343" t="s">
        <v>15</v>
      </c>
      <c r="C517" s="343" t="s">
        <v>88</v>
      </c>
      <c r="D517" s="344" t="s">
        <v>89</v>
      </c>
      <c r="E517" s="346"/>
      <c r="F517" s="347"/>
      <c r="G517" s="343" t="s">
        <v>90</v>
      </c>
      <c r="H517" s="333" t="s">
        <v>91</v>
      </c>
      <c r="I517" s="333" t="s">
        <v>92</v>
      </c>
      <c r="J517" s="333" t="s">
        <v>93</v>
      </c>
      <c r="K517" s="336" t="s">
        <v>94</v>
      </c>
    </row>
    <row r="518" spans="1:11" ht="25.5" customHeight="1" x14ac:dyDescent="0.25">
      <c r="A518" s="338"/>
      <c r="B518" s="338"/>
      <c r="C518" s="338"/>
      <c r="D518" s="345"/>
      <c r="E518" s="339" t="s">
        <v>95</v>
      </c>
      <c r="F518" s="340"/>
      <c r="G518" s="338"/>
      <c r="H518" s="334"/>
      <c r="I518" s="334"/>
      <c r="J518" s="334"/>
      <c r="K518" s="337"/>
    </row>
    <row r="519" spans="1:11" ht="60.75" customHeight="1" x14ac:dyDescent="0.25">
      <c r="A519" s="338"/>
      <c r="B519" s="338"/>
      <c r="C519" s="338"/>
      <c r="D519" s="345"/>
      <c r="E519" s="5" t="s">
        <v>104</v>
      </c>
      <c r="F519" s="5" t="s">
        <v>97</v>
      </c>
      <c r="G519" s="338"/>
      <c r="H519" s="334"/>
      <c r="I519" s="335"/>
      <c r="J519" s="335"/>
      <c r="K519" s="338"/>
    </row>
    <row r="520" spans="1:11" ht="15.75" customHeight="1" x14ac:dyDescent="0.25">
      <c r="A520" s="338"/>
      <c r="B520" s="338"/>
      <c r="C520" s="338"/>
      <c r="D520" s="345"/>
      <c r="E520" s="6" t="s">
        <v>98</v>
      </c>
      <c r="F520" s="6" t="s">
        <v>98</v>
      </c>
      <c r="G520" s="294" t="s">
        <v>98</v>
      </c>
      <c r="H520" s="294" t="s">
        <v>98</v>
      </c>
      <c r="I520" s="297" t="s">
        <v>98</v>
      </c>
      <c r="J520" s="6" t="s">
        <v>98</v>
      </c>
      <c r="K520" s="338"/>
    </row>
    <row r="521" spans="1:11" ht="15.75" customHeight="1" x14ac:dyDescent="0.25">
      <c r="A521" s="1">
        <v>271</v>
      </c>
      <c r="B521" s="101" t="str">
        <f>IF('proje ve personel bilgileri'!A284&lt;&gt;0,('proje ve personel bilgileri'!A284)," ")</f>
        <v xml:space="preserve"> </v>
      </c>
      <c r="C521" s="102"/>
      <c r="D521" s="103"/>
      <c r="E521" s="103"/>
      <c r="F521" s="103"/>
      <c r="G521" s="103"/>
      <c r="H521" s="103"/>
      <c r="I521" s="103"/>
      <c r="J521" s="103"/>
      <c r="K521" s="104">
        <f t="shared" ref="K521:K538" si="30">IF(D521&lt;&gt;0,SUM(D521+E521+F521+G521-H521-I521-J521),0)</f>
        <v>0</v>
      </c>
    </row>
    <row r="522" spans="1:11" ht="15.75" customHeight="1" x14ac:dyDescent="0.25">
      <c r="A522" s="2">
        <v>272</v>
      </c>
      <c r="B522" s="101" t="str">
        <f>IF('proje ve personel bilgileri'!A285&lt;&gt;0,('proje ve personel bilgileri'!A285)," ")</f>
        <v xml:space="preserve"> </v>
      </c>
      <c r="C522" s="105"/>
      <c r="D522" s="296"/>
      <c r="E522" s="296"/>
      <c r="F522" s="296"/>
      <c r="G522" s="296"/>
      <c r="H522" s="296"/>
      <c r="I522" s="296"/>
      <c r="J522" s="296"/>
      <c r="K522" s="104">
        <f t="shared" si="30"/>
        <v>0</v>
      </c>
    </row>
    <row r="523" spans="1:11" ht="15.75" customHeight="1" x14ac:dyDescent="0.25">
      <c r="A523" s="1">
        <v>273</v>
      </c>
      <c r="B523" s="101" t="str">
        <f>IF('proje ve personel bilgileri'!A286&lt;&gt;0,('proje ve personel bilgileri'!A286)," ")</f>
        <v xml:space="preserve"> </v>
      </c>
      <c r="C523" s="105"/>
      <c r="D523" s="296"/>
      <c r="E523" s="296"/>
      <c r="F523" s="296"/>
      <c r="G523" s="296"/>
      <c r="H523" s="296"/>
      <c r="I523" s="296"/>
      <c r="J523" s="296"/>
      <c r="K523" s="104">
        <f t="shared" si="30"/>
        <v>0</v>
      </c>
    </row>
    <row r="524" spans="1:11" ht="15.75" customHeight="1" x14ac:dyDescent="0.25">
      <c r="A524" s="2">
        <v>274</v>
      </c>
      <c r="B524" s="101" t="str">
        <f>IF('proje ve personel bilgileri'!A287&lt;&gt;0,('proje ve personel bilgileri'!A287)," ")</f>
        <v xml:space="preserve"> </v>
      </c>
      <c r="C524" s="105"/>
      <c r="D524" s="296"/>
      <c r="E524" s="296"/>
      <c r="F524" s="296"/>
      <c r="G524" s="296"/>
      <c r="H524" s="296"/>
      <c r="I524" s="296"/>
      <c r="J524" s="296"/>
      <c r="K524" s="104">
        <f t="shared" si="30"/>
        <v>0</v>
      </c>
    </row>
    <row r="525" spans="1:11" ht="15.75" customHeight="1" x14ac:dyDescent="0.25">
      <c r="A525" s="1">
        <v>275</v>
      </c>
      <c r="B525" s="101" t="str">
        <f>IF('proje ve personel bilgileri'!A288&lt;&gt;0,('proje ve personel bilgileri'!A288)," ")</f>
        <v xml:space="preserve"> </v>
      </c>
      <c r="C525" s="105"/>
      <c r="D525" s="296"/>
      <c r="E525" s="296"/>
      <c r="F525" s="296"/>
      <c r="G525" s="296"/>
      <c r="H525" s="296"/>
      <c r="I525" s="296"/>
      <c r="J525" s="296"/>
      <c r="K525" s="104">
        <f t="shared" si="30"/>
        <v>0</v>
      </c>
    </row>
    <row r="526" spans="1:11" ht="15.75" customHeight="1" x14ac:dyDescent="0.25">
      <c r="A526" s="2">
        <v>276</v>
      </c>
      <c r="B526" s="101" t="str">
        <f>IF('proje ve personel bilgileri'!A289&lt;&gt;0,('proje ve personel bilgileri'!A289)," ")</f>
        <v xml:space="preserve"> </v>
      </c>
      <c r="C526" s="105"/>
      <c r="D526" s="296"/>
      <c r="E526" s="296"/>
      <c r="F526" s="296"/>
      <c r="G526" s="296"/>
      <c r="H526" s="296"/>
      <c r="I526" s="296"/>
      <c r="J526" s="296"/>
      <c r="K526" s="104">
        <f t="shared" si="30"/>
        <v>0</v>
      </c>
    </row>
    <row r="527" spans="1:11" ht="15.75" customHeight="1" x14ac:dyDescent="0.25">
      <c r="A527" s="1">
        <v>277</v>
      </c>
      <c r="B527" s="101" t="str">
        <f>IF('proje ve personel bilgileri'!A290&lt;&gt;0,('proje ve personel bilgileri'!A290)," ")</f>
        <v xml:space="preserve"> </v>
      </c>
      <c r="C527" s="105"/>
      <c r="D527" s="296"/>
      <c r="E527" s="296"/>
      <c r="F527" s="296"/>
      <c r="G527" s="296"/>
      <c r="H527" s="296"/>
      <c r="I527" s="296"/>
      <c r="J527" s="296"/>
      <c r="K527" s="104">
        <f t="shared" si="30"/>
        <v>0</v>
      </c>
    </row>
    <row r="528" spans="1:11" ht="15.75" customHeight="1" x14ac:dyDescent="0.25">
      <c r="A528" s="2">
        <v>278</v>
      </c>
      <c r="B528" s="101" t="str">
        <f>IF('proje ve personel bilgileri'!A291&lt;&gt;0,('proje ve personel bilgileri'!A291)," ")</f>
        <v xml:space="preserve"> </v>
      </c>
      <c r="C528" s="105"/>
      <c r="D528" s="296"/>
      <c r="E528" s="296"/>
      <c r="F528" s="296"/>
      <c r="G528" s="296"/>
      <c r="H528" s="296"/>
      <c r="I528" s="296"/>
      <c r="J528" s="296"/>
      <c r="K528" s="104">
        <f t="shared" si="30"/>
        <v>0</v>
      </c>
    </row>
    <row r="529" spans="1:11" ht="15.75" customHeight="1" x14ac:dyDescent="0.25">
      <c r="A529" s="1">
        <v>279</v>
      </c>
      <c r="B529" s="101" t="str">
        <f>IF('proje ve personel bilgileri'!A292&lt;&gt;0,('proje ve personel bilgileri'!A292)," ")</f>
        <v xml:space="preserve"> </v>
      </c>
      <c r="C529" s="105"/>
      <c r="D529" s="296"/>
      <c r="E529" s="296"/>
      <c r="F529" s="296"/>
      <c r="G529" s="296"/>
      <c r="H529" s="296"/>
      <c r="I529" s="296"/>
      <c r="J529" s="296"/>
      <c r="K529" s="104">
        <f t="shared" si="30"/>
        <v>0</v>
      </c>
    </row>
    <row r="530" spans="1:11" ht="15.75" customHeight="1" x14ac:dyDescent="0.25">
      <c r="A530" s="2">
        <v>280</v>
      </c>
      <c r="B530" s="101" t="str">
        <f>IF('proje ve personel bilgileri'!A293&lt;&gt;0,('proje ve personel bilgileri'!A293)," ")</f>
        <v xml:space="preserve"> </v>
      </c>
      <c r="C530" s="105"/>
      <c r="D530" s="296"/>
      <c r="E530" s="296"/>
      <c r="F530" s="296"/>
      <c r="G530" s="296"/>
      <c r="H530" s="296"/>
      <c r="I530" s="296"/>
      <c r="J530" s="296"/>
      <c r="K530" s="104">
        <f t="shared" si="30"/>
        <v>0</v>
      </c>
    </row>
    <row r="531" spans="1:11" ht="15.75" customHeight="1" x14ac:dyDescent="0.25">
      <c r="A531" s="1">
        <v>281</v>
      </c>
      <c r="B531" s="101" t="str">
        <f>IF('proje ve personel bilgileri'!A294&lt;&gt;0,('proje ve personel bilgileri'!A294)," ")</f>
        <v xml:space="preserve"> </v>
      </c>
      <c r="C531" s="105"/>
      <c r="D531" s="296"/>
      <c r="E531" s="296"/>
      <c r="F531" s="296"/>
      <c r="G531" s="296"/>
      <c r="H531" s="296"/>
      <c r="I531" s="296"/>
      <c r="J531" s="296"/>
      <c r="K531" s="104">
        <f t="shared" si="30"/>
        <v>0</v>
      </c>
    </row>
    <row r="532" spans="1:11" ht="15.75" customHeight="1" x14ac:dyDescent="0.25">
      <c r="A532" s="2">
        <v>282</v>
      </c>
      <c r="B532" s="101" t="str">
        <f>IF('proje ve personel bilgileri'!A295&lt;&gt;0,('proje ve personel bilgileri'!A295)," ")</f>
        <v xml:space="preserve"> </v>
      </c>
      <c r="C532" s="105"/>
      <c r="D532" s="296"/>
      <c r="E532" s="296"/>
      <c r="F532" s="296"/>
      <c r="G532" s="296"/>
      <c r="H532" s="296"/>
      <c r="I532" s="296"/>
      <c r="J532" s="296"/>
      <c r="K532" s="104">
        <f t="shared" si="30"/>
        <v>0</v>
      </c>
    </row>
    <row r="533" spans="1:11" ht="15.75" customHeight="1" x14ac:dyDescent="0.25">
      <c r="A533" s="1">
        <v>283</v>
      </c>
      <c r="B533" s="101" t="str">
        <f>IF('proje ve personel bilgileri'!A296&lt;&gt;0,('proje ve personel bilgileri'!A296)," ")</f>
        <v xml:space="preserve"> </v>
      </c>
      <c r="C533" s="105"/>
      <c r="D533" s="296"/>
      <c r="E533" s="296"/>
      <c r="F533" s="296"/>
      <c r="G533" s="296"/>
      <c r="H533" s="296"/>
      <c r="I533" s="296"/>
      <c r="J533" s="296"/>
      <c r="K533" s="104">
        <f t="shared" si="30"/>
        <v>0</v>
      </c>
    </row>
    <row r="534" spans="1:11" ht="15.75" customHeight="1" x14ac:dyDescent="0.25">
      <c r="A534" s="2">
        <v>284</v>
      </c>
      <c r="B534" s="101" t="str">
        <f>IF('proje ve personel bilgileri'!A297&lt;&gt;0,('proje ve personel bilgileri'!A297)," ")</f>
        <v xml:space="preserve"> </v>
      </c>
      <c r="C534" s="105"/>
      <c r="D534" s="296"/>
      <c r="E534" s="296"/>
      <c r="F534" s="296"/>
      <c r="G534" s="296"/>
      <c r="H534" s="296"/>
      <c r="I534" s="296"/>
      <c r="J534" s="296"/>
      <c r="K534" s="104">
        <f t="shared" si="30"/>
        <v>0</v>
      </c>
    </row>
    <row r="535" spans="1:11" ht="15.75" customHeight="1" x14ac:dyDescent="0.25">
      <c r="A535" s="1">
        <v>285</v>
      </c>
      <c r="B535" s="101" t="str">
        <f>IF('proje ve personel bilgileri'!A298&lt;&gt;0,('proje ve personel bilgileri'!A298)," ")</f>
        <v xml:space="preserve"> </v>
      </c>
      <c r="C535" s="105"/>
      <c r="D535" s="296"/>
      <c r="E535" s="296"/>
      <c r="F535" s="296"/>
      <c r="G535" s="296"/>
      <c r="H535" s="296"/>
      <c r="I535" s="296"/>
      <c r="J535" s="296"/>
      <c r="K535" s="104">
        <f t="shared" si="30"/>
        <v>0</v>
      </c>
    </row>
    <row r="536" spans="1:11" ht="15.75" customHeight="1" x14ac:dyDescent="0.25">
      <c r="A536" s="2">
        <v>286</v>
      </c>
      <c r="B536" s="101" t="str">
        <f>IF('proje ve personel bilgileri'!A299&lt;&gt;0,('proje ve personel bilgileri'!A299)," ")</f>
        <v xml:space="preserve"> </v>
      </c>
      <c r="C536" s="105"/>
      <c r="D536" s="296"/>
      <c r="E536" s="296"/>
      <c r="F536" s="296"/>
      <c r="G536" s="296"/>
      <c r="H536" s="296"/>
      <c r="I536" s="296"/>
      <c r="J536" s="296"/>
      <c r="K536" s="104">
        <f t="shared" si="30"/>
        <v>0</v>
      </c>
    </row>
    <row r="537" spans="1:11" ht="15.75" customHeight="1" x14ac:dyDescent="0.25">
      <c r="A537" s="1">
        <v>287</v>
      </c>
      <c r="B537" s="101" t="str">
        <f>IF('proje ve personel bilgileri'!A300&lt;&gt;0,('proje ve personel bilgileri'!A300)," ")</f>
        <v xml:space="preserve"> </v>
      </c>
      <c r="C537" s="105"/>
      <c r="D537" s="296"/>
      <c r="E537" s="296"/>
      <c r="F537" s="296"/>
      <c r="G537" s="296"/>
      <c r="H537" s="296"/>
      <c r="I537" s="296"/>
      <c r="J537" s="296"/>
      <c r="K537" s="104">
        <f t="shared" si="30"/>
        <v>0</v>
      </c>
    </row>
    <row r="538" spans="1:11" ht="15" customHeight="1" x14ac:dyDescent="0.25">
      <c r="A538" s="2">
        <v>288</v>
      </c>
      <c r="B538" s="101" t="str">
        <f>IF('proje ve personel bilgileri'!A301&lt;&gt;0,('proje ve personel bilgileri'!A301)," ")</f>
        <v xml:space="preserve"> </v>
      </c>
      <c r="C538" s="105"/>
      <c r="D538" s="296"/>
      <c r="E538" s="296"/>
      <c r="F538" s="296"/>
      <c r="G538" s="296"/>
      <c r="H538" s="296"/>
      <c r="I538" s="296"/>
      <c r="J538" s="296"/>
      <c r="K538" s="104">
        <f t="shared" si="30"/>
        <v>0</v>
      </c>
    </row>
    <row r="539" spans="1:11" ht="15.75" customHeight="1" x14ac:dyDescent="0.25">
      <c r="A539" s="341" t="s">
        <v>99</v>
      </c>
      <c r="B539" s="342"/>
      <c r="C539" s="7" t="str">
        <f t="shared" ref="C539:J539" si="31">IF($K$28&lt;&gt;0,SUM(C521:C538)," ")</f>
        <v xml:space="preserve"> </v>
      </c>
      <c r="D539" s="8" t="str">
        <f t="shared" si="31"/>
        <v xml:space="preserve"> </v>
      </c>
      <c r="E539" s="8" t="str">
        <f t="shared" si="31"/>
        <v xml:space="preserve"> </v>
      </c>
      <c r="F539" s="8" t="str">
        <f t="shared" si="31"/>
        <v xml:space="preserve"> </v>
      </c>
      <c r="G539" s="8" t="str">
        <f t="shared" si="31"/>
        <v xml:space="preserve"> </v>
      </c>
      <c r="H539" s="8" t="str">
        <f t="shared" si="31"/>
        <v xml:space="preserve"> </v>
      </c>
      <c r="I539" s="8" t="str">
        <f t="shared" si="31"/>
        <v xml:space="preserve"> </v>
      </c>
      <c r="J539" s="8" t="str">
        <f t="shared" si="31"/>
        <v xml:space="preserve"> </v>
      </c>
      <c r="K539" s="9">
        <f>SUM(K521:K538)+K505</f>
        <v>0</v>
      </c>
    </row>
    <row r="540" spans="1:11" ht="15" customHeight="1" x14ac:dyDescent="0.25">
      <c r="A540" s="300"/>
    </row>
    <row r="541" spans="1:11" ht="25.5" customHeight="1" x14ac:dyDescent="0.25">
      <c r="A541" s="332" t="s">
        <v>100</v>
      </c>
      <c r="B541" s="332"/>
      <c r="C541" s="332"/>
      <c r="D541" s="332"/>
      <c r="E541" s="332"/>
      <c r="F541" s="332"/>
      <c r="G541" s="332"/>
      <c r="H541" s="332"/>
      <c r="I541" s="332"/>
      <c r="J541" s="332"/>
      <c r="K541" s="332"/>
    </row>
    <row r="542" spans="1:11" ht="15" customHeight="1" x14ac:dyDescent="0.25">
      <c r="A542" s="51"/>
    </row>
    <row r="543" spans="1:11" ht="15" customHeight="1" x14ac:dyDescent="0.25">
      <c r="A543" s="298" t="s">
        <v>101</v>
      </c>
    </row>
    <row r="544" spans="1:11" ht="15" customHeight="1" x14ac:dyDescent="0.25">
      <c r="C544" s="298" t="s">
        <v>102</v>
      </c>
      <c r="E544" s="298" t="s">
        <v>103</v>
      </c>
    </row>
    <row r="546" spans="1:11" ht="15.75" customHeight="1" x14ac:dyDescent="0.25">
      <c r="A546" s="348" t="s">
        <v>85</v>
      </c>
      <c r="B546" s="348"/>
      <c r="C546" s="348"/>
      <c r="D546" s="348"/>
      <c r="E546" s="348"/>
      <c r="F546" s="348"/>
      <c r="G546" s="348"/>
      <c r="H546" s="348"/>
      <c r="I546" s="348"/>
      <c r="J546" s="348"/>
      <c r="K546" s="348"/>
    </row>
    <row r="547" spans="1:11" ht="15" customHeight="1" x14ac:dyDescent="0.25">
      <c r="A547" s="70"/>
      <c r="B547" s="70"/>
      <c r="C547" s="70"/>
      <c r="D547" s="70"/>
      <c r="E547" s="70"/>
      <c r="F547" s="78">
        <f>'proje ve personel bilgileri'!$B$5</f>
        <v>0</v>
      </c>
      <c r="G547" s="72">
        <f>IF('proje ve personel bilgileri'!$B$6=1,"/ Nisan ayına aittir.",(IF('proje ve personel bilgileri'!$B$6=2,"/ Ekim ayına aittir.",0)))</f>
        <v>0</v>
      </c>
      <c r="H547" s="70"/>
      <c r="I547" s="70"/>
      <c r="J547" s="70"/>
      <c r="K547" s="70"/>
    </row>
    <row r="548" spans="1:11" ht="18.75" customHeight="1" x14ac:dyDescent="0.25">
      <c r="K548" s="4" t="s">
        <v>86</v>
      </c>
    </row>
    <row r="549" spans="1:11" ht="15.75" customHeight="1" x14ac:dyDescent="0.25">
      <c r="A549" s="349" t="s">
        <v>2</v>
      </c>
      <c r="B549" s="350"/>
      <c r="C549" s="351">
        <f>'proje ve personel bilgileri'!$B$2</f>
        <v>0</v>
      </c>
      <c r="D549" s="352"/>
      <c r="E549" s="352"/>
      <c r="F549" s="352"/>
      <c r="G549" s="352"/>
      <c r="H549" s="352"/>
      <c r="I549" s="352"/>
      <c r="J549" s="352"/>
      <c r="K549" s="353"/>
    </row>
    <row r="550" spans="1:11" ht="15.75" customHeight="1" x14ac:dyDescent="0.25">
      <c r="A550" s="354" t="s">
        <v>4</v>
      </c>
      <c r="B550" s="355"/>
      <c r="C550" s="356">
        <f>'proje ve personel bilgileri'!$B$3</f>
        <v>0</v>
      </c>
      <c r="D550" s="357"/>
      <c r="E550" s="357"/>
      <c r="F550" s="357"/>
      <c r="G550" s="357"/>
      <c r="H550" s="357"/>
      <c r="I550" s="357"/>
      <c r="J550" s="357"/>
      <c r="K550" s="358"/>
    </row>
    <row r="551" spans="1:11" ht="15" customHeight="1" x14ac:dyDescent="0.25">
      <c r="A551" s="343" t="s">
        <v>87</v>
      </c>
      <c r="B551" s="343" t="s">
        <v>15</v>
      </c>
      <c r="C551" s="343" t="s">
        <v>88</v>
      </c>
      <c r="D551" s="344" t="s">
        <v>89</v>
      </c>
      <c r="E551" s="346"/>
      <c r="F551" s="347"/>
      <c r="G551" s="343" t="s">
        <v>90</v>
      </c>
      <c r="H551" s="333" t="s">
        <v>91</v>
      </c>
      <c r="I551" s="333" t="s">
        <v>92</v>
      </c>
      <c r="J551" s="333" t="s">
        <v>93</v>
      </c>
      <c r="K551" s="336" t="s">
        <v>94</v>
      </c>
    </row>
    <row r="552" spans="1:11" ht="21.75" customHeight="1" x14ac:dyDescent="0.25">
      <c r="A552" s="338"/>
      <c r="B552" s="338"/>
      <c r="C552" s="338"/>
      <c r="D552" s="345"/>
      <c r="E552" s="339" t="s">
        <v>95</v>
      </c>
      <c r="F552" s="340"/>
      <c r="G552" s="338"/>
      <c r="H552" s="334"/>
      <c r="I552" s="334"/>
      <c r="J552" s="334"/>
      <c r="K552" s="337"/>
    </row>
    <row r="553" spans="1:11" ht="60.75" customHeight="1" x14ac:dyDescent="0.25">
      <c r="A553" s="338"/>
      <c r="B553" s="338"/>
      <c r="C553" s="338"/>
      <c r="D553" s="345"/>
      <c r="E553" s="5" t="s">
        <v>106</v>
      </c>
      <c r="F553" s="5" t="s">
        <v>97</v>
      </c>
      <c r="G553" s="338"/>
      <c r="H553" s="334"/>
      <c r="I553" s="335"/>
      <c r="J553" s="335"/>
      <c r="K553" s="338"/>
    </row>
    <row r="554" spans="1:11" ht="15.75" customHeight="1" x14ac:dyDescent="0.25">
      <c r="A554" s="338"/>
      <c r="B554" s="338"/>
      <c r="C554" s="338"/>
      <c r="D554" s="345"/>
      <c r="E554" s="6" t="s">
        <v>98</v>
      </c>
      <c r="F554" s="6" t="s">
        <v>98</v>
      </c>
      <c r="G554" s="294" t="s">
        <v>98</v>
      </c>
      <c r="H554" s="294" t="s">
        <v>98</v>
      </c>
      <c r="I554" s="297" t="s">
        <v>98</v>
      </c>
      <c r="J554" s="6" t="s">
        <v>98</v>
      </c>
      <c r="K554" s="338"/>
    </row>
    <row r="555" spans="1:11" ht="15.75" customHeight="1" x14ac:dyDescent="0.25">
      <c r="A555" s="1">
        <v>289</v>
      </c>
      <c r="B555" s="101" t="str">
        <f>IF('proje ve personel bilgileri'!A302&lt;&gt;0,('proje ve personel bilgileri'!A302)," ")</f>
        <v xml:space="preserve"> </v>
      </c>
      <c r="C555" s="102"/>
      <c r="D555" s="103"/>
      <c r="E555" s="103"/>
      <c r="F555" s="103"/>
      <c r="G555" s="103"/>
      <c r="H555" s="103"/>
      <c r="I555" s="103"/>
      <c r="J555" s="103"/>
      <c r="K555" s="104">
        <f t="shared" ref="K555:K572" si="32">IF(D555&lt;&gt;0,SUM(D555+E555+F555+G555-H555-I555-J555),0)</f>
        <v>0</v>
      </c>
    </row>
    <row r="556" spans="1:11" ht="15.75" customHeight="1" x14ac:dyDescent="0.25">
      <c r="A556" s="2">
        <v>290</v>
      </c>
      <c r="B556" s="101" t="str">
        <f>IF('proje ve personel bilgileri'!A303&lt;&gt;0,('proje ve personel bilgileri'!A303)," ")</f>
        <v xml:space="preserve"> </v>
      </c>
      <c r="C556" s="105"/>
      <c r="D556" s="296"/>
      <c r="E556" s="296"/>
      <c r="F556" s="296"/>
      <c r="G556" s="296"/>
      <c r="H556" s="296"/>
      <c r="I556" s="296"/>
      <c r="J556" s="296"/>
      <c r="K556" s="104">
        <f t="shared" si="32"/>
        <v>0</v>
      </c>
    </row>
    <row r="557" spans="1:11" ht="15.75" customHeight="1" x14ac:dyDescent="0.25">
      <c r="A557" s="1">
        <v>291</v>
      </c>
      <c r="B557" s="101" t="str">
        <f>IF('proje ve personel bilgileri'!A304&lt;&gt;0,('proje ve personel bilgileri'!A304)," ")</f>
        <v xml:space="preserve"> </v>
      </c>
      <c r="C557" s="105"/>
      <c r="D557" s="296"/>
      <c r="E557" s="296"/>
      <c r="F557" s="296"/>
      <c r="G557" s="296"/>
      <c r="H557" s="296"/>
      <c r="I557" s="296"/>
      <c r="J557" s="296"/>
      <c r="K557" s="104">
        <f t="shared" si="32"/>
        <v>0</v>
      </c>
    </row>
    <row r="558" spans="1:11" ht="15.75" customHeight="1" x14ac:dyDescent="0.25">
      <c r="A558" s="2">
        <v>292</v>
      </c>
      <c r="B558" s="101" t="str">
        <f>IF('proje ve personel bilgileri'!A305&lt;&gt;0,('proje ve personel bilgileri'!A305)," ")</f>
        <v xml:space="preserve"> </v>
      </c>
      <c r="C558" s="105"/>
      <c r="D558" s="296"/>
      <c r="E558" s="296"/>
      <c r="F558" s="296"/>
      <c r="G558" s="296"/>
      <c r="H558" s="296"/>
      <c r="I558" s="296"/>
      <c r="J558" s="296"/>
      <c r="K558" s="104">
        <f t="shared" si="32"/>
        <v>0</v>
      </c>
    </row>
    <row r="559" spans="1:11" ht="15.75" customHeight="1" x14ac:dyDescent="0.25">
      <c r="A559" s="1">
        <v>293</v>
      </c>
      <c r="B559" s="101" t="str">
        <f>IF('proje ve personel bilgileri'!A306&lt;&gt;0,('proje ve personel bilgileri'!A306)," ")</f>
        <v xml:space="preserve"> </v>
      </c>
      <c r="C559" s="105"/>
      <c r="D559" s="296"/>
      <c r="E559" s="296"/>
      <c r="F559" s="296"/>
      <c r="G559" s="296"/>
      <c r="H559" s="296"/>
      <c r="I559" s="296"/>
      <c r="J559" s="296"/>
      <c r="K559" s="104">
        <f t="shared" si="32"/>
        <v>0</v>
      </c>
    </row>
    <row r="560" spans="1:11" ht="15.75" customHeight="1" x14ac:dyDescent="0.25">
      <c r="A560" s="2">
        <v>294</v>
      </c>
      <c r="B560" s="101" t="str">
        <f>IF('proje ve personel bilgileri'!A307&lt;&gt;0,('proje ve personel bilgileri'!A307)," ")</f>
        <v xml:space="preserve"> </v>
      </c>
      <c r="C560" s="105"/>
      <c r="D560" s="296"/>
      <c r="E560" s="296"/>
      <c r="F560" s="296"/>
      <c r="G560" s="296"/>
      <c r="H560" s="296"/>
      <c r="I560" s="296"/>
      <c r="J560" s="296"/>
      <c r="K560" s="104">
        <f t="shared" si="32"/>
        <v>0</v>
      </c>
    </row>
    <row r="561" spans="1:11" ht="15.75" customHeight="1" x14ac:dyDescent="0.25">
      <c r="A561" s="1">
        <v>295</v>
      </c>
      <c r="B561" s="101" t="str">
        <f>IF('proje ve personel bilgileri'!A308&lt;&gt;0,('proje ve personel bilgileri'!A308)," ")</f>
        <v xml:space="preserve"> </v>
      </c>
      <c r="C561" s="105"/>
      <c r="D561" s="296"/>
      <c r="E561" s="296"/>
      <c r="F561" s="296"/>
      <c r="G561" s="296"/>
      <c r="H561" s="296"/>
      <c r="I561" s="296"/>
      <c r="J561" s="296"/>
      <c r="K561" s="104">
        <f t="shared" si="32"/>
        <v>0</v>
      </c>
    </row>
    <row r="562" spans="1:11" ht="15.75" customHeight="1" x14ac:dyDescent="0.25">
      <c r="A562" s="2">
        <v>296</v>
      </c>
      <c r="B562" s="101" t="str">
        <f>IF('proje ve personel bilgileri'!A309&lt;&gt;0,('proje ve personel bilgileri'!A309)," ")</f>
        <v xml:space="preserve"> </v>
      </c>
      <c r="C562" s="105"/>
      <c r="D562" s="296"/>
      <c r="E562" s="296"/>
      <c r="F562" s="296"/>
      <c r="G562" s="296"/>
      <c r="H562" s="296"/>
      <c r="I562" s="296"/>
      <c r="J562" s="296"/>
      <c r="K562" s="104">
        <f t="shared" si="32"/>
        <v>0</v>
      </c>
    </row>
    <row r="563" spans="1:11" ht="15.75" customHeight="1" x14ac:dyDescent="0.25">
      <c r="A563" s="1">
        <v>297</v>
      </c>
      <c r="B563" s="101" t="str">
        <f>IF('proje ve personel bilgileri'!A310&lt;&gt;0,('proje ve personel bilgileri'!A310)," ")</f>
        <v xml:space="preserve"> </v>
      </c>
      <c r="C563" s="105"/>
      <c r="D563" s="296"/>
      <c r="E563" s="296"/>
      <c r="F563" s="296"/>
      <c r="G563" s="296"/>
      <c r="H563" s="296"/>
      <c r="I563" s="296"/>
      <c r="J563" s="296"/>
      <c r="K563" s="104">
        <f t="shared" si="32"/>
        <v>0</v>
      </c>
    </row>
    <row r="564" spans="1:11" ht="15.75" customHeight="1" x14ac:dyDescent="0.25">
      <c r="A564" s="2">
        <v>298</v>
      </c>
      <c r="B564" s="101" t="str">
        <f>IF('proje ve personel bilgileri'!A311&lt;&gt;0,('proje ve personel bilgileri'!A311)," ")</f>
        <v xml:space="preserve"> </v>
      </c>
      <c r="C564" s="105"/>
      <c r="D564" s="296"/>
      <c r="E564" s="296"/>
      <c r="F564" s="296"/>
      <c r="G564" s="296"/>
      <c r="H564" s="296"/>
      <c r="I564" s="296"/>
      <c r="J564" s="296"/>
      <c r="K564" s="104">
        <f t="shared" si="32"/>
        <v>0</v>
      </c>
    </row>
    <row r="565" spans="1:11" ht="15.75" customHeight="1" x14ac:dyDescent="0.25">
      <c r="A565" s="1">
        <v>299</v>
      </c>
      <c r="B565" s="101" t="str">
        <f>IF('proje ve personel bilgileri'!A312&lt;&gt;0,('proje ve personel bilgileri'!A312)," ")</f>
        <v xml:space="preserve"> </v>
      </c>
      <c r="C565" s="105"/>
      <c r="D565" s="296"/>
      <c r="E565" s="296"/>
      <c r="F565" s="296"/>
      <c r="G565" s="296"/>
      <c r="H565" s="296"/>
      <c r="I565" s="296"/>
      <c r="J565" s="296"/>
      <c r="K565" s="104">
        <f t="shared" si="32"/>
        <v>0</v>
      </c>
    </row>
    <row r="566" spans="1:11" ht="15.75" customHeight="1" x14ac:dyDescent="0.25">
      <c r="A566" s="2">
        <v>300</v>
      </c>
      <c r="B566" s="101" t="str">
        <f>IF('proje ve personel bilgileri'!A313&lt;&gt;0,('proje ve personel bilgileri'!A313)," ")</f>
        <v xml:space="preserve"> </v>
      </c>
      <c r="C566" s="105"/>
      <c r="D566" s="296"/>
      <c r="E566" s="296"/>
      <c r="F566" s="296"/>
      <c r="G566" s="296"/>
      <c r="H566" s="296"/>
      <c r="I566" s="296"/>
      <c r="J566" s="296"/>
      <c r="K566" s="104">
        <f t="shared" si="32"/>
        <v>0</v>
      </c>
    </row>
    <row r="567" spans="1:11" ht="15.75" customHeight="1" x14ac:dyDescent="0.25">
      <c r="A567" s="1">
        <v>301</v>
      </c>
      <c r="B567" s="101" t="str">
        <f>IF('proje ve personel bilgileri'!A314&lt;&gt;0,('proje ve personel bilgileri'!A314)," ")</f>
        <v xml:space="preserve"> </v>
      </c>
      <c r="C567" s="105"/>
      <c r="D567" s="296"/>
      <c r="E567" s="296"/>
      <c r="F567" s="296"/>
      <c r="G567" s="296"/>
      <c r="H567" s="296"/>
      <c r="I567" s="296"/>
      <c r="J567" s="296"/>
      <c r="K567" s="104">
        <f t="shared" si="32"/>
        <v>0</v>
      </c>
    </row>
    <row r="568" spans="1:11" ht="15.75" customHeight="1" x14ac:dyDescent="0.25">
      <c r="A568" s="2">
        <v>302</v>
      </c>
      <c r="B568" s="101" t="str">
        <f>IF('proje ve personel bilgileri'!A315&lt;&gt;0,('proje ve personel bilgileri'!A315)," ")</f>
        <v xml:space="preserve"> </v>
      </c>
      <c r="C568" s="105"/>
      <c r="D568" s="296"/>
      <c r="E568" s="296"/>
      <c r="F568" s="296"/>
      <c r="G568" s="296"/>
      <c r="H568" s="296"/>
      <c r="I568" s="296"/>
      <c r="J568" s="296"/>
      <c r="K568" s="104">
        <f t="shared" si="32"/>
        <v>0</v>
      </c>
    </row>
    <row r="569" spans="1:11" ht="15.75" customHeight="1" x14ac:dyDescent="0.25">
      <c r="A569" s="1">
        <v>303</v>
      </c>
      <c r="B569" s="101" t="str">
        <f>IF('proje ve personel bilgileri'!A316&lt;&gt;0,('proje ve personel bilgileri'!A316)," ")</f>
        <v xml:space="preserve"> </v>
      </c>
      <c r="C569" s="105"/>
      <c r="D569" s="296"/>
      <c r="E569" s="296"/>
      <c r="F569" s="296"/>
      <c r="G569" s="296"/>
      <c r="H569" s="296"/>
      <c r="I569" s="296"/>
      <c r="J569" s="296"/>
      <c r="K569" s="104">
        <f t="shared" si="32"/>
        <v>0</v>
      </c>
    </row>
    <row r="570" spans="1:11" ht="15.75" customHeight="1" x14ac:dyDescent="0.25">
      <c r="A570" s="2">
        <v>304</v>
      </c>
      <c r="B570" s="101" t="str">
        <f>IF('proje ve personel bilgileri'!A317&lt;&gt;0,('proje ve personel bilgileri'!A317)," ")</f>
        <v xml:space="preserve"> </v>
      </c>
      <c r="C570" s="105"/>
      <c r="D570" s="296"/>
      <c r="E570" s="296"/>
      <c r="F570" s="296"/>
      <c r="G570" s="296"/>
      <c r="H570" s="296"/>
      <c r="I570" s="296"/>
      <c r="J570" s="296"/>
      <c r="K570" s="104">
        <f t="shared" si="32"/>
        <v>0</v>
      </c>
    </row>
    <row r="571" spans="1:11" ht="15.75" customHeight="1" x14ac:dyDescent="0.25">
      <c r="A571" s="1">
        <v>305</v>
      </c>
      <c r="B571" s="101" t="str">
        <f>IF('proje ve personel bilgileri'!A318&lt;&gt;0,('proje ve personel bilgileri'!A318)," ")</f>
        <v xml:space="preserve"> </v>
      </c>
      <c r="C571" s="105"/>
      <c r="D571" s="296"/>
      <c r="E571" s="296"/>
      <c r="F571" s="296"/>
      <c r="G571" s="296"/>
      <c r="H571" s="296"/>
      <c r="I571" s="296"/>
      <c r="J571" s="296"/>
      <c r="K571" s="104">
        <f t="shared" si="32"/>
        <v>0</v>
      </c>
    </row>
    <row r="572" spans="1:11" ht="15" customHeight="1" x14ac:dyDescent="0.25">
      <c r="A572" s="2">
        <v>306</v>
      </c>
      <c r="B572" s="101" t="str">
        <f>IF('proje ve personel bilgileri'!A319&lt;&gt;0,('proje ve personel bilgileri'!A319)," ")</f>
        <v xml:space="preserve"> </v>
      </c>
      <c r="C572" s="105"/>
      <c r="D572" s="296"/>
      <c r="E572" s="296"/>
      <c r="F572" s="296"/>
      <c r="G572" s="296"/>
      <c r="H572" s="296"/>
      <c r="I572" s="296"/>
      <c r="J572" s="296"/>
      <c r="K572" s="104">
        <f t="shared" si="32"/>
        <v>0</v>
      </c>
    </row>
    <row r="573" spans="1:11" ht="15.75" customHeight="1" x14ac:dyDescent="0.25">
      <c r="A573" s="341" t="s">
        <v>99</v>
      </c>
      <c r="B573" s="342"/>
      <c r="C573" s="7" t="str">
        <f t="shared" ref="C573:J573" si="33">IF($K$28&lt;&gt;0,SUM(C555:C572)," ")</f>
        <v xml:space="preserve"> </v>
      </c>
      <c r="D573" s="8" t="str">
        <f t="shared" si="33"/>
        <v xml:space="preserve"> </v>
      </c>
      <c r="E573" s="8" t="str">
        <f t="shared" si="33"/>
        <v xml:space="preserve"> </v>
      </c>
      <c r="F573" s="8" t="str">
        <f t="shared" si="33"/>
        <v xml:space="preserve"> </v>
      </c>
      <c r="G573" s="8" t="str">
        <f t="shared" si="33"/>
        <v xml:space="preserve"> </v>
      </c>
      <c r="H573" s="8" t="str">
        <f t="shared" si="33"/>
        <v xml:space="preserve"> </v>
      </c>
      <c r="I573" s="8" t="str">
        <f t="shared" si="33"/>
        <v xml:space="preserve"> </v>
      </c>
      <c r="J573" s="8" t="str">
        <f t="shared" si="33"/>
        <v xml:space="preserve"> </v>
      </c>
      <c r="K573" s="9">
        <f>SUM(K555:K572)+K539</f>
        <v>0</v>
      </c>
    </row>
    <row r="574" spans="1:11" ht="15" customHeight="1" x14ac:dyDescent="0.25">
      <c r="A574" s="300"/>
    </row>
    <row r="575" spans="1:11" ht="24" customHeight="1" x14ac:dyDescent="0.25">
      <c r="A575" s="332" t="s">
        <v>100</v>
      </c>
      <c r="B575" s="332"/>
      <c r="C575" s="332"/>
      <c r="D575" s="332"/>
      <c r="E575" s="332"/>
      <c r="F575" s="332"/>
      <c r="G575" s="332"/>
      <c r="H575" s="332"/>
      <c r="I575" s="332"/>
      <c r="J575" s="332"/>
      <c r="K575" s="332"/>
    </row>
    <row r="576" spans="1:11" ht="15" customHeight="1" x14ac:dyDescent="0.25">
      <c r="A576" s="51"/>
    </row>
    <row r="577" spans="1:11" ht="15" customHeight="1" x14ac:dyDescent="0.25">
      <c r="A577" s="298" t="s">
        <v>101</v>
      </c>
    </row>
    <row r="578" spans="1:11" ht="15" customHeight="1" x14ac:dyDescent="0.25">
      <c r="C578" s="298" t="s">
        <v>102</v>
      </c>
      <c r="E578" s="298" t="s">
        <v>103</v>
      </c>
    </row>
    <row r="580" spans="1:11" ht="15.75" customHeight="1" x14ac:dyDescent="0.25">
      <c r="A580" s="348" t="s">
        <v>85</v>
      </c>
      <c r="B580" s="348"/>
      <c r="C580" s="348"/>
      <c r="D580" s="348"/>
      <c r="E580" s="348"/>
      <c r="F580" s="348"/>
      <c r="G580" s="348"/>
      <c r="H580" s="348"/>
      <c r="I580" s="348"/>
      <c r="J580" s="348"/>
      <c r="K580" s="348"/>
    </row>
    <row r="581" spans="1:11" ht="15" customHeight="1" x14ac:dyDescent="0.25">
      <c r="A581" s="70"/>
      <c r="B581" s="70"/>
      <c r="C581" s="70"/>
      <c r="D581" s="70"/>
      <c r="E581" s="70"/>
      <c r="F581" s="78">
        <f>'proje ve personel bilgileri'!$B$5</f>
        <v>0</v>
      </c>
      <c r="G581" s="72">
        <f>IF('proje ve personel bilgileri'!$B$6=1,"/ Nisan ayına aittir.",(IF('proje ve personel bilgileri'!$B$6=2,"/ Ekim ayına aittir.",0)))</f>
        <v>0</v>
      </c>
      <c r="H581" s="70"/>
      <c r="I581" s="70"/>
      <c r="J581" s="70"/>
      <c r="K581" s="70"/>
    </row>
    <row r="582" spans="1:11" ht="18.75" customHeight="1" x14ac:dyDescent="0.25">
      <c r="K582" s="4" t="s">
        <v>86</v>
      </c>
    </row>
    <row r="583" spans="1:11" ht="15.75" customHeight="1" x14ac:dyDescent="0.25">
      <c r="A583" s="349" t="s">
        <v>2</v>
      </c>
      <c r="B583" s="350"/>
      <c r="C583" s="351">
        <f>'proje ve personel bilgileri'!$B$2</f>
        <v>0</v>
      </c>
      <c r="D583" s="352"/>
      <c r="E583" s="352"/>
      <c r="F583" s="352"/>
      <c r="G583" s="352"/>
      <c r="H583" s="352"/>
      <c r="I583" s="352"/>
      <c r="J583" s="352"/>
      <c r="K583" s="353"/>
    </row>
    <row r="584" spans="1:11" ht="15.75" customHeight="1" x14ac:dyDescent="0.25">
      <c r="A584" s="354" t="s">
        <v>4</v>
      </c>
      <c r="B584" s="355"/>
      <c r="C584" s="356">
        <f>'proje ve personel bilgileri'!$B$3</f>
        <v>0</v>
      </c>
      <c r="D584" s="357"/>
      <c r="E584" s="357"/>
      <c r="F584" s="357"/>
      <c r="G584" s="357"/>
      <c r="H584" s="357"/>
      <c r="I584" s="357"/>
      <c r="J584" s="357"/>
      <c r="K584" s="358"/>
    </row>
    <row r="585" spans="1:11" ht="15" customHeight="1" x14ac:dyDescent="0.25">
      <c r="A585" s="343" t="s">
        <v>87</v>
      </c>
      <c r="B585" s="343" t="s">
        <v>15</v>
      </c>
      <c r="C585" s="343" t="s">
        <v>88</v>
      </c>
      <c r="D585" s="344" t="s">
        <v>89</v>
      </c>
      <c r="E585" s="346"/>
      <c r="F585" s="347"/>
      <c r="G585" s="343" t="s">
        <v>90</v>
      </c>
      <c r="H585" s="333" t="s">
        <v>91</v>
      </c>
      <c r="I585" s="333" t="s">
        <v>92</v>
      </c>
      <c r="J585" s="333" t="s">
        <v>93</v>
      </c>
      <c r="K585" s="336" t="s">
        <v>94</v>
      </c>
    </row>
    <row r="586" spans="1:11" ht="21.75" customHeight="1" x14ac:dyDescent="0.25">
      <c r="A586" s="338"/>
      <c r="B586" s="338"/>
      <c r="C586" s="338"/>
      <c r="D586" s="345"/>
      <c r="E586" s="339" t="s">
        <v>95</v>
      </c>
      <c r="F586" s="340"/>
      <c r="G586" s="338"/>
      <c r="H586" s="334"/>
      <c r="I586" s="334"/>
      <c r="J586" s="334"/>
      <c r="K586" s="337"/>
    </row>
    <row r="587" spans="1:11" ht="60.75" customHeight="1" x14ac:dyDescent="0.25">
      <c r="A587" s="338"/>
      <c r="B587" s="338"/>
      <c r="C587" s="338"/>
      <c r="D587" s="345"/>
      <c r="E587" s="5" t="s">
        <v>104</v>
      </c>
      <c r="F587" s="5" t="s">
        <v>97</v>
      </c>
      <c r="G587" s="338"/>
      <c r="H587" s="334"/>
      <c r="I587" s="335"/>
      <c r="J587" s="335"/>
      <c r="K587" s="338"/>
    </row>
    <row r="588" spans="1:11" ht="15.75" customHeight="1" x14ac:dyDescent="0.25">
      <c r="A588" s="338"/>
      <c r="B588" s="338"/>
      <c r="C588" s="338"/>
      <c r="D588" s="345"/>
      <c r="E588" s="6" t="s">
        <v>98</v>
      </c>
      <c r="F588" s="6" t="s">
        <v>98</v>
      </c>
      <c r="G588" s="294" t="s">
        <v>98</v>
      </c>
      <c r="H588" s="294" t="s">
        <v>98</v>
      </c>
      <c r="I588" s="297" t="s">
        <v>98</v>
      </c>
      <c r="J588" s="6" t="s">
        <v>98</v>
      </c>
      <c r="K588" s="338"/>
    </row>
    <row r="589" spans="1:11" ht="15.75" customHeight="1" x14ac:dyDescent="0.25">
      <c r="A589" s="1">
        <v>307</v>
      </c>
      <c r="B589" s="101" t="str">
        <f>IF('proje ve personel bilgileri'!A320&lt;&gt;0,('proje ve personel bilgileri'!A320)," ")</f>
        <v xml:space="preserve"> </v>
      </c>
      <c r="C589" s="102"/>
      <c r="D589" s="103"/>
      <c r="E589" s="103"/>
      <c r="F589" s="103"/>
      <c r="G589" s="103"/>
      <c r="H589" s="103"/>
      <c r="I589" s="103"/>
      <c r="J589" s="103"/>
      <c r="K589" s="104">
        <f t="shared" ref="K589:K606" si="34">IF(D589&lt;&gt;0,SUM(D589+E589+F589+G589-H589-I589-J589),0)</f>
        <v>0</v>
      </c>
    </row>
    <row r="590" spans="1:11" ht="15.75" customHeight="1" x14ac:dyDescent="0.25">
      <c r="A590" s="2">
        <v>308</v>
      </c>
      <c r="B590" s="101" t="str">
        <f>IF('proje ve personel bilgileri'!A321&lt;&gt;0,('proje ve personel bilgileri'!A321)," ")</f>
        <v xml:space="preserve"> </v>
      </c>
      <c r="C590" s="105"/>
      <c r="D590" s="296"/>
      <c r="E590" s="296"/>
      <c r="F590" s="296"/>
      <c r="G590" s="296"/>
      <c r="H590" s="296"/>
      <c r="I590" s="296"/>
      <c r="J590" s="296"/>
      <c r="K590" s="104">
        <f t="shared" si="34"/>
        <v>0</v>
      </c>
    </row>
    <row r="591" spans="1:11" ht="15.75" customHeight="1" x14ac:dyDescent="0.25">
      <c r="A591" s="1">
        <v>309</v>
      </c>
      <c r="B591" s="101" t="str">
        <f>IF('proje ve personel bilgileri'!A322&lt;&gt;0,('proje ve personel bilgileri'!A322)," ")</f>
        <v xml:space="preserve"> </v>
      </c>
      <c r="C591" s="105"/>
      <c r="D591" s="296"/>
      <c r="E591" s="296"/>
      <c r="F591" s="296"/>
      <c r="G591" s="296"/>
      <c r="H591" s="296"/>
      <c r="I591" s="296"/>
      <c r="J591" s="296"/>
      <c r="K591" s="104">
        <f t="shared" si="34"/>
        <v>0</v>
      </c>
    </row>
    <row r="592" spans="1:11" ht="15.75" customHeight="1" x14ac:dyDescent="0.25">
      <c r="A592" s="2">
        <v>310</v>
      </c>
      <c r="B592" s="101" t="str">
        <f>IF('proje ve personel bilgileri'!A323&lt;&gt;0,('proje ve personel bilgileri'!A323)," ")</f>
        <v xml:space="preserve"> </v>
      </c>
      <c r="C592" s="105"/>
      <c r="D592" s="296"/>
      <c r="E592" s="296"/>
      <c r="F592" s="296"/>
      <c r="G592" s="296"/>
      <c r="H592" s="296"/>
      <c r="I592" s="296"/>
      <c r="J592" s="296"/>
      <c r="K592" s="104">
        <f t="shared" si="34"/>
        <v>0</v>
      </c>
    </row>
    <row r="593" spans="1:11" ht="15.75" customHeight="1" x14ac:dyDescent="0.25">
      <c r="A593" s="1">
        <v>311</v>
      </c>
      <c r="B593" s="101" t="str">
        <f>IF('proje ve personel bilgileri'!A324&lt;&gt;0,('proje ve personel bilgileri'!A324)," ")</f>
        <v xml:space="preserve"> </v>
      </c>
      <c r="C593" s="105"/>
      <c r="D593" s="296"/>
      <c r="E593" s="296"/>
      <c r="F593" s="296"/>
      <c r="G593" s="296"/>
      <c r="H593" s="296"/>
      <c r="I593" s="296"/>
      <c r="J593" s="296"/>
      <c r="K593" s="104">
        <f t="shared" si="34"/>
        <v>0</v>
      </c>
    </row>
    <row r="594" spans="1:11" ht="15.75" customHeight="1" x14ac:dyDescent="0.25">
      <c r="A594" s="2">
        <v>312</v>
      </c>
      <c r="B594" s="101" t="str">
        <f>IF('proje ve personel bilgileri'!A325&lt;&gt;0,('proje ve personel bilgileri'!A325)," ")</f>
        <v xml:space="preserve"> </v>
      </c>
      <c r="C594" s="105"/>
      <c r="D594" s="296"/>
      <c r="E594" s="296"/>
      <c r="F594" s="296"/>
      <c r="G594" s="296"/>
      <c r="H594" s="296"/>
      <c r="I594" s="296"/>
      <c r="J594" s="296"/>
      <c r="K594" s="104">
        <f t="shared" si="34"/>
        <v>0</v>
      </c>
    </row>
    <row r="595" spans="1:11" ht="15.75" customHeight="1" x14ac:dyDescent="0.25">
      <c r="A595" s="1">
        <v>313</v>
      </c>
      <c r="B595" s="101" t="str">
        <f>IF('proje ve personel bilgileri'!A326&lt;&gt;0,('proje ve personel bilgileri'!A326)," ")</f>
        <v xml:space="preserve"> </v>
      </c>
      <c r="C595" s="105"/>
      <c r="D595" s="296"/>
      <c r="E595" s="296"/>
      <c r="F595" s="296"/>
      <c r="G595" s="296"/>
      <c r="H595" s="296"/>
      <c r="I595" s="296"/>
      <c r="J595" s="296"/>
      <c r="K595" s="104">
        <f t="shared" si="34"/>
        <v>0</v>
      </c>
    </row>
    <row r="596" spans="1:11" ht="15.75" customHeight="1" x14ac:dyDescent="0.25">
      <c r="A596" s="2">
        <v>314</v>
      </c>
      <c r="B596" s="101" t="str">
        <f>IF('proje ve personel bilgileri'!A327&lt;&gt;0,('proje ve personel bilgileri'!A327)," ")</f>
        <v xml:space="preserve"> </v>
      </c>
      <c r="C596" s="105"/>
      <c r="D596" s="296"/>
      <c r="E596" s="296"/>
      <c r="F596" s="296"/>
      <c r="G596" s="296"/>
      <c r="H596" s="296"/>
      <c r="I596" s="296"/>
      <c r="J596" s="296"/>
      <c r="K596" s="104">
        <f t="shared" si="34"/>
        <v>0</v>
      </c>
    </row>
    <row r="597" spans="1:11" ht="15.75" customHeight="1" x14ac:dyDescent="0.25">
      <c r="A597" s="1">
        <v>315</v>
      </c>
      <c r="B597" s="101" t="str">
        <f>IF('proje ve personel bilgileri'!A328&lt;&gt;0,('proje ve personel bilgileri'!A328)," ")</f>
        <v xml:space="preserve"> </v>
      </c>
      <c r="C597" s="105"/>
      <c r="D597" s="296"/>
      <c r="E597" s="296"/>
      <c r="F597" s="296"/>
      <c r="G597" s="296"/>
      <c r="H597" s="296"/>
      <c r="I597" s="296"/>
      <c r="J597" s="296"/>
      <c r="K597" s="104">
        <f t="shared" si="34"/>
        <v>0</v>
      </c>
    </row>
    <row r="598" spans="1:11" ht="15.75" customHeight="1" x14ac:dyDescent="0.25">
      <c r="A598" s="2">
        <v>316</v>
      </c>
      <c r="B598" s="101" t="str">
        <f>IF('proje ve personel bilgileri'!A329&lt;&gt;0,('proje ve personel bilgileri'!A329)," ")</f>
        <v xml:space="preserve"> </v>
      </c>
      <c r="C598" s="105"/>
      <c r="D598" s="296"/>
      <c r="E598" s="296"/>
      <c r="F598" s="296"/>
      <c r="G598" s="296"/>
      <c r="H598" s="296"/>
      <c r="I598" s="296"/>
      <c r="J598" s="296"/>
      <c r="K598" s="104">
        <f t="shared" si="34"/>
        <v>0</v>
      </c>
    </row>
    <row r="599" spans="1:11" ht="15.75" customHeight="1" x14ac:dyDescent="0.25">
      <c r="A599" s="1">
        <v>317</v>
      </c>
      <c r="B599" s="101" t="str">
        <f>IF('proje ve personel bilgileri'!A330&lt;&gt;0,('proje ve personel bilgileri'!A330)," ")</f>
        <v xml:space="preserve"> </v>
      </c>
      <c r="C599" s="105"/>
      <c r="D599" s="296"/>
      <c r="E599" s="296"/>
      <c r="F599" s="296"/>
      <c r="G599" s="296"/>
      <c r="H599" s="296"/>
      <c r="I599" s="296"/>
      <c r="J599" s="296"/>
      <c r="K599" s="104">
        <f t="shared" si="34"/>
        <v>0</v>
      </c>
    </row>
    <row r="600" spans="1:11" ht="15.75" customHeight="1" x14ac:dyDescent="0.25">
      <c r="A600" s="2">
        <v>318</v>
      </c>
      <c r="B600" s="101" t="str">
        <f>IF('proje ve personel bilgileri'!A331&lt;&gt;0,('proje ve personel bilgileri'!A331)," ")</f>
        <v xml:space="preserve"> </v>
      </c>
      <c r="C600" s="105"/>
      <c r="D600" s="296"/>
      <c r="E600" s="296"/>
      <c r="F600" s="296"/>
      <c r="G600" s="296"/>
      <c r="H600" s="296"/>
      <c r="I600" s="296"/>
      <c r="J600" s="296"/>
      <c r="K600" s="104">
        <f t="shared" si="34"/>
        <v>0</v>
      </c>
    </row>
    <row r="601" spans="1:11" ht="15.75" customHeight="1" x14ac:dyDescent="0.25">
      <c r="A601" s="1">
        <v>319</v>
      </c>
      <c r="B601" s="101" t="str">
        <f>IF('proje ve personel bilgileri'!A332&lt;&gt;0,('proje ve personel bilgileri'!A332)," ")</f>
        <v xml:space="preserve"> </v>
      </c>
      <c r="C601" s="105"/>
      <c r="D601" s="296"/>
      <c r="E601" s="296"/>
      <c r="F601" s="296"/>
      <c r="G601" s="296"/>
      <c r="H601" s="296"/>
      <c r="I601" s="296"/>
      <c r="J601" s="296"/>
      <c r="K601" s="104">
        <f t="shared" si="34"/>
        <v>0</v>
      </c>
    </row>
    <row r="602" spans="1:11" ht="15.75" customHeight="1" x14ac:dyDescent="0.25">
      <c r="A602" s="2">
        <v>320</v>
      </c>
      <c r="B602" s="101" t="str">
        <f>IF('proje ve personel bilgileri'!A333&lt;&gt;0,('proje ve personel bilgileri'!A333)," ")</f>
        <v xml:space="preserve"> </v>
      </c>
      <c r="C602" s="105"/>
      <c r="D602" s="296"/>
      <c r="E602" s="296"/>
      <c r="F602" s="296"/>
      <c r="G602" s="296"/>
      <c r="H602" s="296"/>
      <c r="I602" s="296"/>
      <c r="J602" s="296"/>
      <c r="K602" s="104">
        <f t="shared" si="34"/>
        <v>0</v>
      </c>
    </row>
    <row r="603" spans="1:11" ht="15.75" customHeight="1" x14ac:dyDescent="0.25">
      <c r="A603" s="1">
        <v>321</v>
      </c>
      <c r="B603" s="101" t="str">
        <f>IF('proje ve personel bilgileri'!A334&lt;&gt;0,('proje ve personel bilgileri'!A334)," ")</f>
        <v xml:space="preserve"> </v>
      </c>
      <c r="C603" s="105"/>
      <c r="D603" s="296"/>
      <c r="E603" s="296"/>
      <c r="F603" s="296"/>
      <c r="G603" s="296"/>
      <c r="H603" s="296"/>
      <c r="I603" s="296"/>
      <c r="J603" s="296"/>
      <c r="K603" s="104">
        <f t="shared" si="34"/>
        <v>0</v>
      </c>
    </row>
    <row r="604" spans="1:11" ht="15.75" customHeight="1" x14ac:dyDescent="0.25">
      <c r="A604" s="2">
        <v>322</v>
      </c>
      <c r="B604" s="101" t="str">
        <f>IF('proje ve personel bilgileri'!A335&lt;&gt;0,('proje ve personel bilgileri'!A335)," ")</f>
        <v xml:space="preserve"> </v>
      </c>
      <c r="C604" s="105"/>
      <c r="D604" s="296"/>
      <c r="E604" s="296"/>
      <c r="F604" s="296"/>
      <c r="G604" s="296"/>
      <c r="H604" s="296"/>
      <c r="I604" s="296"/>
      <c r="J604" s="296"/>
      <c r="K604" s="104">
        <f t="shared" si="34"/>
        <v>0</v>
      </c>
    </row>
    <row r="605" spans="1:11" ht="15.75" customHeight="1" x14ac:dyDescent="0.25">
      <c r="A605" s="1">
        <v>323</v>
      </c>
      <c r="B605" s="101" t="str">
        <f>IF('proje ve personel bilgileri'!A336&lt;&gt;0,('proje ve personel bilgileri'!A336)," ")</f>
        <v xml:space="preserve"> </v>
      </c>
      <c r="C605" s="105"/>
      <c r="D605" s="296"/>
      <c r="E605" s="296"/>
      <c r="F605" s="296"/>
      <c r="G605" s="296"/>
      <c r="H605" s="296"/>
      <c r="I605" s="296"/>
      <c r="J605" s="296"/>
      <c r="K605" s="104">
        <f t="shared" si="34"/>
        <v>0</v>
      </c>
    </row>
    <row r="606" spans="1:11" ht="15" customHeight="1" x14ac:dyDescent="0.25">
      <c r="A606" s="2">
        <v>324</v>
      </c>
      <c r="B606" s="101" t="str">
        <f>IF('proje ve personel bilgileri'!A337&lt;&gt;0,('proje ve personel bilgileri'!A337)," ")</f>
        <v xml:space="preserve"> </v>
      </c>
      <c r="C606" s="105"/>
      <c r="D606" s="296"/>
      <c r="E606" s="296"/>
      <c r="F606" s="296"/>
      <c r="G606" s="296"/>
      <c r="H606" s="296"/>
      <c r="I606" s="296"/>
      <c r="J606" s="296"/>
      <c r="K606" s="104">
        <f t="shared" si="34"/>
        <v>0</v>
      </c>
    </row>
    <row r="607" spans="1:11" ht="15.75" customHeight="1" x14ac:dyDescent="0.25">
      <c r="A607" s="341" t="s">
        <v>99</v>
      </c>
      <c r="B607" s="342"/>
      <c r="C607" s="7" t="str">
        <f t="shared" ref="C607:J607" si="35">IF($K$28&lt;&gt;0,SUM(C589:C606)," ")</f>
        <v xml:space="preserve"> </v>
      </c>
      <c r="D607" s="8" t="str">
        <f t="shared" si="35"/>
        <v xml:space="preserve"> </v>
      </c>
      <c r="E607" s="8" t="str">
        <f t="shared" si="35"/>
        <v xml:space="preserve"> </v>
      </c>
      <c r="F607" s="8" t="str">
        <f t="shared" si="35"/>
        <v xml:space="preserve"> </v>
      </c>
      <c r="G607" s="8" t="str">
        <f t="shared" si="35"/>
        <v xml:space="preserve"> </v>
      </c>
      <c r="H607" s="8" t="str">
        <f t="shared" si="35"/>
        <v xml:space="preserve"> </v>
      </c>
      <c r="I607" s="8" t="str">
        <f t="shared" si="35"/>
        <v xml:space="preserve"> </v>
      </c>
      <c r="J607" s="8" t="str">
        <f t="shared" si="35"/>
        <v xml:space="preserve"> </v>
      </c>
      <c r="K607" s="9">
        <f>SUM(K589:K606)+K573</f>
        <v>0</v>
      </c>
    </row>
    <row r="608" spans="1:11" ht="15" customHeight="1" x14ac:dyDescent="0.25">
      <c r="A608" s="300"/>
    </row>
    <row r="609" spans="1:11" ht="25.5" customHeight="1" x14ac:dyDescent="0.25">
      <c r="A609" s="332" t="s">
        <v>100</v>
      </c>
      <c r="B609" s="332"/>
      <c r="C609" s="332"/>
      <c r="D609" s="332"/>
      <c r="E609" s="332"/>
      <c r="F609" s="332"/>
      <c r="G609" s="332"/>
      <c r="H609" s="332"/>
      <c r="I609" s="332"/>
      <c r="J609" s="332"/>
      <c r="K609" s="332"/>
    </row>
    <row r="610" spans="1:11" ht="15" customHeight="1" x14ac:dyDescent="0.25">
      <c r="A610" s="51"/>
    </row>
    <row r="611" spans="1:11" ht="15" customHeight="1" x14ac:dyDescent="0.25">
      <c r="A611" s="298" t="s">
        <v>101</v>
      </c>
    </row>
    <row r="612" spans="1:11" ht="15" customHeight="1" x14ac:dyDescent="0.25">
      <c r="C612" s="298" t="s">
        <v>102</v>
      </c>
      <c r="E612" s="298" t="s">
        <v>103</v>
      </c>
    </row>
    <row r="614" spans="1:11" ht="15.75" customHeight="1" x14ac:dyDescent="0.25">
      <c r="A614" s="348" t="s">
        <v>85</v>
      </c>
      <c r="B614" s="348"/>
      <c r="C614" s="348"/>
      <c r="D614" s="348"/>
      <c r="E614" s="348"/>
      <c r="F614" s="348"/>
      <c r="G614" s="348"/>
      <c r="H614" s="348"/>
      <c r="I614" s="348"/>
      <c r="J614" s="348"/>
      <c r="K614" s="348"/>
    </row>
    <row r="615" spans="1:11" ht="15" customHeight="1" x14ac:dyDescent="0.25">
      <c r="A615" s="70"/>
      <c r="B615" s="70"/>
      <c r="C615" s="70"/>
      <c r="D615" s="70"/>
      <c r="E615" s="70"/>
      <c r="F615" s="78">
        <f>'proje ve personel bilgileri'!$B$5</f>
        <v>0</v>
      </c>
      <c r="G615" s="72">
        <f>IF('proje ve personel bilgileri'!$B$6=1,"/ Nisan ayına aittir.",(IF('proje ve personel bilgileri'!$B$6=2,"/ Ekim ayına aittir.",0)))</f>
        <v>0</v>
      </c>
      <c r="H615" s="70"/>
      <c r="I615" s="70"/>
      <c r="J615" s="70"/>
      <c r="K615" s="70"/>
    </row>
    <row r="616" spans="1:11" ht="18.75" customHeight="1" x14ac:dyDescent="0.25">
      <c r="K616" s="4" t="s">
        <v>86</v>
      </c>
    </row>
    <row r="617" spans="1:11" ht="15.75" customHeight="1" x14ac:dyDescent="0.25">
      <c r="A617" s="349" t="s">
        <v>2</v>
      </c>
      <c r="B617" s="350"/>
      <c r="C617" s="351">
        <f>'proje ve personel bilgileri'!$B$2</f>
        <v>0</v>
      </c>
      <c r="D617" s="352"/>
      <c r="E617" s="352"/>
      <c r="F617" s="352"/>
      <c r="G617" s="352"/>
      <c r="H617" s="352"/>
      <c r="I617" s="352"/>
      <c r="J617" s="352"/>
      <c r="K617" s="353"/>
    </row>
    <row r="618" spans="1:11" ht="15.75" customHeight="1" x14ac:dyDescent="0.25">
      <c r="A618" s="354" t="s">
        <v>4</v>
      </c>
      <c r="B618" s="355"/>
      <c r="C618" s="356">
        <f>'proje ve personel bilgileri'!$B$3</f>
        <v>0</v>
      </c>
      <c r="D618" s="357"/>
      <c r="E618" s="357"/>
      <c r="F618" s="357"/>
      <c r="G618" s="357"/>
      <c r="H618" s="357"/>
      <c r="I618" s="357"/>
      <c r="J618" s="357"/>
      <c r="K618" s="358"/>
    </row>
    <row r="619" spans="1:11" ht="15" customHeight="1" x14ac:dyDescent="0.25">
      <c r="A619" s="343" t="s">
        <v>87</v>
      </c>
      <c r="B619" s="343" t="s">
        <v>15</v>
      </c>
      <c r="C619" s="343" t="s">
        <v>88</v>
      </c>
      <c r="D619" s="344" t="s">
        <v>89</v>
      </c>
      <c r="E619" s="346"/>
      <c r="F619" s="347"/>
      <c r="G619" s="343" t="s">
        <v>90</v>
      </c>
      <c r="H619" s="333" t="s">
        <v>91</v>
      </c>
      <c r="I619" s="333" t="s">
        <v>92</v>
      </c>
      <c r="J619" s="333" t="s">
        <v>93</v>
      </c>
      <c r="K619" s="336" t="s">
        <v>94</v>
      </c>
    </row>
    <row r="620" spans="1:11" ht="21.75" customHeight="1" x14ac:dyDescent="0.25">
      <c r="A620" s="338"/>
      <c r="B620" s="338"/>
      <c r="C620" s="338"/>
      <c r="D620" s="345"/>
      <c r="E620" s="339" t="s">
        <v>95</v>
      </c>
      <c r="F620" s="340"/>
      <c r="G620" s="338"/>
      <c r="H620" s="334"/>
      <c r="I620" s="334"/>
      <c r="J620" s="334"/>
      <c r="K620" s="337"/>
    </row>
    <row r="621" spans="1:11" ht="60.75" customHeight="1" x14ac:dyDescent="0.25">
      <c r="A621" s="338"/>
      <c r="B621" s="338"/>
      <c r="C621" s="338"/>
      <c r="D621" s="345"/>
      <c r="E621" s="5" t="s">
        <v>104</v>
      </c>
      <c r="F621" s="5" t="s">
        <v>97</v>
      </c>
      <c r="G621" s="338"/>
      <c r="H621" s="334"/>
      <c r="I621" s="335"/>
      <c r="J621" s="335"/>
      <c r="K621" s="338"/>
    </row>
    <row r="622" spans="1:11" ht="15.75" customHeight="1" x14ac:dyDescent="0.25">
      <c r="A622" s="338"/>
      <c r="B622" s="338"/>
      <c r="C622" s="338"/>
      <c r="D622" s="345"/>
      <c r="E622" s="6" t="s">
        <v>98</v>
      </c>
      <c r="F622" s="6" t="s">
        <v>98</v>
      </c>
      <c r="G622" s="294" t="s">
        <v>98</v>
      </c>
      <c r="H622" s="294" t="s">
        <v>98</v>
      </c>
      <c r="I622" s="297" t="s">
        <v>98</v>
      </c>
      <c r="J622" s="6" t="s">
        <v>98</v>
      </c>
      <c r="K622" s="338"/>
    </row>
    <row r="623" spans="1:11" ht="15.75" customHeight="1" x14ac:dyDescent="0.25">
      <c r="A623" s="1">
        <v>325</v>
      </c>
      <c r="B623" s="101" t="str">
        <f>IF('proje ve personel bilgileri'!A338&lt;&gt;0,('proje ve personel bilgileri'!A338)," ")</f>
        <v xml:space="preserve"> </v>
      </c>
      <c r="C623" s="102"/>
      <c r="D623" s="103"/>
      <c r="E623" s="103"/>
      <c r="F623" s="103"/>
      <c r="G623" s="103"/>
      <c r="H623" s="103"/>
      <c r="I623" s="103"/>
      <c r="J623" s="103"/>
      <c r="K623" s="104">
        <f t="shared" ref="K623:K640" si="36">IF(D623&lt;&gt;0,SUM(D623+E623+F623+G623-H623-I623-J623),0)</f>
        <v>0</v>
      </c>
    </row>
    <row r="624" spans="1:11" ht="15.75" customHeight="1" x14ac:dyDescent="0.25">
      <c r="A624" s="2">
        <v>326</v>
      </c>
      <c r="B624" s="101" t="str">
        <f>IF('proje ve personel bilgileri'!A339&lt;&gt;0,('proje ve personel bilgileri'!A339)," ")</f>
        <v xml:space="preserve"> </v>
      </c>
      <c r="C624" s="105"/>
      <c r="D624" s="296"/>
      <c r="E624" s="296"/>
      <c r="F624" s="296"/>
      <c r="G624" s="296"/>
      <c r="H624" s="296"/>
      <c r="I624" s="296"/>
      <c r="J624" s="296"/>
      <c r="K624" s="104">
        <f t="shared" si="36"/>
        <v>0</v>
      </c>
    </row>
    <row r="625" spans="1:11" ht="15.75" customHeight="1" x14ac:dyDescent="0.25">
      <c r="A625" s="1">
        <v>327</v>
      </c>
      <c r="B625" s="101" t="str">
        <f>IF('proje ve personel bilgileri'!A340&lt;&gt;0,('proje ve personel bilgileri'!A340)," ")</f>
        <v xml:space="preserve"> </v>
      </c>
      <c r="C625" s="105"/>
      <c r="D625" s="296"/>
      <c r="E625" s="296"/>
      <c r="F625" s="296"/>
      <c r="G625" s="296"/>
      <c r="H625" s="296"/>
      <c r="I625" s="296"/>
      <c r="J625" s="296"/>
      <c r="K625" s="104">
        <f t="shared" si="36"/>
        <v>0</v>
      </c>
    </row>
    <row r="626" spans="1:11" ht="15.75" customHeight="1" x14ac:dyDescent="0.25">
      <c r="A626" s="2">
        <v>328</v>
      </c>
      <c r="B626" s="101" t="str">
        <f>IF('proje ve personel bilgileri'!A341&lt;&gt;0,('proje ve personel bilgileri'!A341)," ")</f>
        <v xml:space="preserve"> </v>
      </c>
      <c r="C626" s="105"/>
      <c r="D626" s="296"/>
      <c r="E626" s="296"/>
      <c r="F626" s="296"/>
      <c r="G626" s="296"/>
      <c r="H626" s="296"/>
      <c r="I626" s="296"/>
      <c r="J626" s="296"/>
      <c r="K626" s="104">
        <f t="shared" si="36"/>
        <v>0</v>
      </c>
    </row>
    <row r="627" spans="1:11" ht="15.75" customHeight="1" x14ac:dyDescent="0.25">
      <c r="A627" s="1">
        <v>329</v>
      </c>
      <c r="B627" s="101" t="str">
        <f>IF('proje ve personel bilgileri'!A342&lt;&gt;0,('proje ve personel bilgileri'!A342)," ")</f>
        <v xml:space="preserve"> </v>
      </c>
      <c r="C627" s="105"/>
      <c r="D627" s="296"/>
      <c r="E627" s="296"/>
      <c r="F627" s="296"/>
      <c r="G627" s="296"/>
      <c r="H627" s="296"/>
      <c r="I627" s="296"/>
      <c r="J627" s="296"/>
      <c r="K627" s="104">
        <f t="shared" si="36"/>
        <v>0</v>
      </c>
    </row>
    <row r="628" spans="1:11" ht="15.75" customHeight="1" x14ac:dyDescent="0.25">
      <c r="A628" s="2">
        <v>330</v>
      </c>
      <c r="B628" s="101" t="str">
        <f>IF('proje ve personel bilgileri'!A343&lt;&gt;0,('proje ve personel bilgileri'!A343)," ")</f>
        <v xml:space="preserve"> </v>
      </c>
      <c r="C628" s="105"/>
      <c r="D628" s="296"/>
      <c r="E628" s="296"/>
      <c r="F628" s="296"/>
      <c r="G628" s="296"/>
      <c r="H628" s="296"/>
      <c r="I628" s="296"/>
      <c r="J628" s="296"/>
      <c r="K628" s="104">
        <f t="shared" si="36"/>
        <v>0</v>
      </c>
    </row>
    <row r="629" spans="1:11" ht="15.75" customHeight="1" x14ac:dyDescent="0.25">
      <c r="A629" s="1">
        <v>331</v>
      </c>
      <c r="B629" s="101" t="str">
        <f>IF('proje ve personel bilgileri'!A344&lt;&gt;0,('proje ve personel bilgileri'!A344)," ")</f>
        <v xml:space="preserve"> </v>
      </c>
      <c r="C629" s="105"/>
      <c r="D629" s="296"/>
      <c r="E629" s="296"/>
      <c r="F629" s="296"/>
      <c r="G629" s="296"/>
      <c r="H629" s="296"/>
      <c r="I629" s="296"/>
      <c r="J629" s="296"/>
      <c r="K629" s="104">
        <f t="shared" si="36"/>
        <v>0</v>
      </c>
    </row>
    <row r="630" spans="1:11" ht="15.75" customHeight="1" x14ac:dyDescent="0.25">
      <c r="A630" s="2">
        <v>332</v>
      </c>
      <c r="B630" s="101" t="str">
        <f>IF('proje ve personel bilgileri'!A345&lt;&gt;0,('proje ve personel bilgileri'!A345)," ")</f>
        <v xml:space="preserve"> </v>
      </c>
      <c r="C630" s="105"/>
      <c r="D630" s="296"/>
      <c r="E630" s="296"/>
      <c r="F630" s="296"/>
      <c r="G630" s="296"/>
      <c r="H630" s="296"/>
      <c r="I630" s="296"/>
      <c r="J630" s="296"/>
      <c r="K630" s="104">
        <f t="shared" si="36"/>
        <v>0</v>
      </c>
    </row>
    <row r="631" spans="1:11" ht="15.75" customHeight="1" x14ac:dyDescent="0.25">
      <c r="A631" s="1">
        <v>333</v>
      </c>
      <c r="B631" s="101" t="str">
        <f>IF('proje ve personel bilgileri'!A346&lt;&gt;0,('proje ve personel bilgileri'!A346)," ")</f>
        <v xml:space="preserve"> </v>
      </c>
      <c r="C631" s="105"/>
      <c r="D631" s="296"/>
      <c r="E631" s="296"/>
      <c r="F631" s="296"/>
      <c r="G631" s="296"/>
      <c r="H631" s="296"/>
      <c r="I631" s="296"/>
      <c r="J631" s="296"/>
      <c r="K631" s="104">
        <f t="shared" si="36"/>
        <v>0</v>
      </c>
    </row>
    <row r="632" spans="1:11" ht="15.75" customHeight="1" x14ac:dyDescent="0.25">
      <c r="A632" s="2">
        <v>334</v>
      </c>
      <c r="B632" s="101" t="str">
        <f>IF('proje ve personel bilgileri'!A347&lt;&gt;0,('proje ve personel bilgileri'!A347)," ")</f>
        <v xml:space="preserve"> </v>
      </c>
      <c r="C632" s="105"/>
      <c r="D632" s="296"/>
      <c r="E632" s="296"/>
      <c r="F632" s="296"/>
      <c r="G632" s="296"/>
      <c r="H632" s="296"/>
      <c r="I632" s="296"/>
      <c r="J632" s="296"/>
      <c r="K632" s="104">
        <f t="shared" si="36"/>
        <v>0</v>
      </c>
    </row>
    <row r="633" spans="1:11" ht="15.75" customHeight="1" x14ac:dyDescent="0.25">
      <c r="A633" s="1">
        <v>335</v>
      </c>
      <c r="B633" s="101" t="str">
        <f>IF('proje ve personel bilgileri'!A348&lt;&gt;0,('proje ve personel bilgileri'!A348)," ")</f>
        <v xml:space="preserve"> </v>
      </c>
      <c r="C633" s="105"/>
      <c r="D633" s="296"/>
      <c r="E633" s="296"/>
      <c r="F633" s="296"/>
      <c r="G633" s="296"/>
      <c r="H633" s="296"/>
      <c r="I633" s="296"/>
      <c r="J633" s="296"/>
      <c r="K633" s="104">
        <f t="shared" si="36"/>
        <v>0</v>
      </c>
    </row>
    <row r="634" spans="1:11" ht="15.75" customHeight="1" x14ac:dyDescent="0.25">
      <c r="A634" s="2">
        <v>336</v>
      </c>
      <c r="B634" s="101" t="str">
        <f>IF('proje ve personel bilgileri'!A349&lt;&gt;0,('proje ve personel bilgileri'!A349)," ")</f>
        <v xml:space="preserve"> </v>
      </c>
      <c r="C634" s="105"/>
      <c r="D634" s="296"/>
      <c r="E634" s="296"/>
      <c r="F634" s="296"/>
      <c r="G634" s="296"/>
      <c r="H634" s="296"/>
      <c r="I634" s="296"/>
      <c r="J634" s="296"/>
      <c r="K634" s="104">
        <f t="shared" si="36"/>
        <v>0</v>
      </c>
    </row>
    <row r="635" spans="1:11" ht="15.75" customHeight="1" x14ac:dyDescent="0.25">
      <c r="A635" s="1">
        <v>337</v>
      </c>
      <c r="B635" s="101" t="str">
        <f>IF('proje ve personel bilgileri'!A350&lt;&gt;0,('proje ve personel bilgileri'!A350)," ")</f>
        <v xml:space="preserve"> </v>
      </c>
      <c r="C635" s="105"/>
      <c r="D635" s="296"/>
      <c r="E635" s="296"/>
      <c r="F635" s="296"/>
      <c r="G635" s="296"/>
      <c r="H635" s="296"/>
      <c r="I635" s="296"/>
      <c r="J635" s="296"/>
      <c r="K635" s="104">
        <f t="shared" si="36"/>
        <v>0</v>
      </c>
    </row>
    <row r="636" spans="1:11" ht="15.75" customHeight="1" x14ac:dyDescent="0.25">
      <c r="A636" s="2">
        <v>338</v>
      </c>
      <c r="B636" s="101" t="str">
        <f>IF('proje ve personel bilgileri'!A351&lt;&gt;0,('proje ve personel bilgileri'!A351)," ")</f>
        <v xml:space="preserve"> </v>
      </c>
      <c r="C636" s="105"/>
      <c r="D636" s="296"/>
      <c r="E636" s="296"/>
      <c r="F636" s="296"/>
      <c r="G636" s="296"/>
      <c r="H636" s="296"/>
      <c r="I636" s="296"/>
      <c r="J636" s="296"/>
      <c r="K636" s="104">
        <f t="shared" si="36"/>
        <v>0</v>
      </c>
    </row>
    <row r="637" spans="1:11" ht="15.75" customHeight="1" x14ac:dyDescent="0.25">
      <c r="A637" s="1">
        <v>339</v>
      </c>
      <c r="B637" s="101" t="str">
        <f>IF('proje ve personel bilgileri'!A352&lt;&gt;0,('proje ve personel bilgileri'!A352)," ")</f>
        <v xml:space="preserve"> </v>
      </c>
      <c r="C637" s="105"/>
      <c r="D637" s="296"/>
      <c r="E637" s="296"/>
      <c r="F637" s="296"/>
      <c r="G637" s="296"/>
      <c r="H637" s="296"/>
      <c r="I637" s="296"/>
      <c r="J637" s="296"/>
      <c r="K637" s="104">
        <f t="shared" si="36"/>
        <v>0</v>
      </c>
    </row>
    <row r="638" spans="1:11" ht="15.75" customHeight="1" x14ac:dyDescent="0.25">
      <c r="A638" s="2">
        <v>340</v>
      </c>
      <c r="B638" s="101" t="str">
        <f>IF('proje ve personel bilgileri'!A353&lt;&gt;0,('proje ve personel bilgileri'!A353)," ")</f>
        <v xml:space="preserve"> </v>
      </c>
      <c r="C638" s="105"/>
      <c r="D638" s="296"/>
      <c r="E638" s="296"/>
      <c r="F638" s="296"/>
      <c r="G638" s="296"/>
      <c r="H638" s="296"/>
      <c r="I638" s="296"/>
      <c r="J638" s="296"/>
      <c r="K638" s="104">
        <f t="shared" si="36"/>
        <v>0</v>
      </c>
    </row>
    <row r="639" spans="1:11" ht="15.75" customHeight="1" x14ac:dyDescent="0.25">
      <c r="A639" s="1">
        <v>341</v>
      </c>
      <c r="B639" s="101" t="str">
        <f>IF('proje ve personel bilgileri'!A354&lt;&gt;0,('proje ve personel bilgileri'!A354)," ")</f>
        <v xml:space="preserve"> </v>
      </c>
      <c r="C639" s="105"/>
      <c r="D639" s="296"/>
      <c r="E639" s="296"/>
      <c r="F639" s="296"/>
      <c r="G639" s="296"/>
      <c r="H639" s="296"/>
      <c r="I639" s="296"/>
      <c r="J639" s="296"/>
      <c r="K639" s="104">
        <f t="shared" si="36"/>
        <v>0</v>
      </c>
    </row>
    <row r="640" spans="1:11" ht="15" customHeight="1" x14ac:dyDescent="0.25">
      <c r="A640" s="2">
        <v>342</v>
      </c>
      <c r="B640" s="101" t="str">
        <f>IF('proje ve personel bilgileri'!A355&lt;&gt;0,('proje ve personel bilgileri'!A355)," ")</f>
        <v xml:space="preserve"> </v>
      </c>
      <c r="C640" s="105"/>
      <c r="D640" s="296"/>
      <c r="E640" s="296"/>
      <c r="F640" s="296"/>
      <c r="G640" s="296"/>
      <c r="H640" s="296"/>
      <c r="I640" s="296"/>
      <c r="J640" s="296"/>
      <c r="K640" s="104">
        <f t="shared" si="36"/>
        <v>0</v>
      </c>
    </row>
    <row r="641" spans="1:11" ht="15.75" customHeight="1" x14ac:dyDescent="0.25">
      <c r="A641" s="341" t="s">
        <v>99</v>
      </c>
      <c r="B641" s="342"/>
      <c r="C641" s="7" t="str">
        <f t="shared" ref="C641:J641" si="37">IF($K$28&lt;&gt;0,SUM(C623:C640)," ")</f>
        <v xml:space="preserve"> </v>
      </c>
      <c r="D641" s="8" t="str">
        <f t="shared" si="37"/>
        <v xml:space="preserve"> </v>
      </c>
      <c r="E641" s="8" t="str">
        <f t="shared" si="37"/>
        <v xml:space="preserve"> </v>
      </c>
      <c r="F641" s="8" t="str">
        <f t="shared" si="37"/>
        <v xml:space="preserve"> </v>
      </c>
      <c r="G641" s="8" t="str">
        <f t="shared" si="37"/>
        <v xml:space="preserve"> </v>
      </c>
      <c r="H641" s="8" t="str">
        <f t="shared" si="37"/>
        <v xml:space="preserve"> </v>
      </c>
      <c r="I641" s="8" t="str">
        <f t="shared" si="37"/>
        <v xml:space="preserve"> </v>
      </c>
      <c r="J641" s="8" t="str">
        <f t="shared" si="37"/>
        <v xml:space="preserve"> </v>
      </c>
      <c r="K641" s="9">
        <f>SUM(K623:K640)+K607</f>
        <v>0</v>
      </c>
    </row>
    <row r="642" spans="1:11" ht="15" customHeight="1" x14ac:dyDescent="0.25">
      <c r="A642" s="300"/>
    </row>
    <row r="643" spans="1:11" ht="24" customHeight="1" x14ac:dyDescent="0.25">
      <c r="A643" s="332" t="s">
        <v>100</v>
      </c>
      <c r="B643" s="332"/>
      <c r="C643" s="332"/>
      <c r="D643" s="332"/>
      <c r="E643" s="332"/>
      <c r="F643" s="332"/>
      <c r="G643" s="332"/>
      <c r="H643" s="332"/>
      <c r="I643" s="332"/>
      <c r="J643" s="332"/>
      <c r="K643" s="332"/>
    </row>
    <row r="644" spans="1:11" ht="15" customHeight="1" x14ac:dyDescent="0.25">
      <c r="A644" s="51"/>
    </row>
    <row r="645" spans="1:11" ht="15" customHeight="1" x14ac:dyDescent="0.25">
      <c r="A645" s="298" t="s">
        <v>101</v>
      </c>
    </row>
    <row r="646" spans="1:11" ht="15" customHeight="1" x14ac:dyDescent="0.25">
      <c r="C646" s="298" t="s">
        <v>102</v>
      </c>
      <c r="E646" s="298" t="s">
        <v>103</v>
      </c>
    </row>
    <row r="647" spans="1:11" ht="15.75" customHeight="1" x14ac:dyDescent="0.25">
      <c r="A647" s="348" t="s">
        <v>85</v>
      </c>
      <c r="B647" s="348"/>
      <c r="C647" s="348"/>
      <c r="D647" s="348"/>
      <c r="E647" s="348"/>
      <c r="F647" s="348"/>
      <c r="G647" s="348"/>
      <c r="H647" s="348"/>
      <c r="I647" s="348"/>
      <c r="J647" s="348"/>
      <c r="K647" s="348"/>
    </row>
    <row r="648" spans="1:11" ht="15" customHeight="1" x14ac:dyDescent="0.25">
      <c r="A648" s="70"/>
      <c r="B648" s="70"/>
      <c r="C648" s="70"/>
      <c r="D648" s="70"/>
      <c r="E648" s="70"/>
      <c r="F648" s="78">
        <f>'proje ve personel bilgileri'!$B$5</f>
        <v>0</v>
      </c>
      <c r="G648" s="72">
        <f>IF('proje ve personel bilgileri'!$B$6=1,"/ Nisan ayına aittir.",(IF('proje ve personel bilgileri'!$B$6=2,"/ Ekim ayına aittir.",0)))</f>
        <v>0</v>
      </c>
      <c r="H648" s="70"/>
      <c r="I648" s="70"/>
      <c r="J648" s="70"/>
      <c r="K648" s="70"/>
    </row>
    <row r="649" spans="1:11" ht="18.75" customHeight="1" x14ac:dyDescent="0.25">
      <c r="K649" s="4" t="s">
        <v>86</v>
      </c>
    </row>
    <row r="650" spans="1:11" ht="15.75" customHeight="1" x14ac:dyDescent="0.25">
      <c r="A650" s="349" t="s">
        <v>2</v>
      </c>
      <c r="B650" s="350"/>
      <c r="C650" s="351">
        <f>'proje ve personel bilgileri'!$B$2</f>
        <v>0</v>
      </c>
      <c r="D650" s="352"/>
      <c r="E650" s="352"/>
      <c r="F650" s="352"/>
      <c r="G650" s="352"/>
      <c r="H650" s="352"/>
      <c r="I650" s="352"/>
      <c r="J650" s="352"/>
      <c r="K650" s="353"/>
    </row>
    <row r="651" spans="1:11" ht="15.75" customHeight="1" x14ac:dyDescent="0.25">
      <c r="A651" s="354" t="s">
        <v>4</v>
      </c>
      <c r="B651" s="355"/>
      <c r="C651" s="356">
        <f>'proje ve personel bilgileri'!$B$3</f>
        <v>0</v>
      </c>
      <c r="D651" s="357"/>
      <c r="E651" s="357"/>
      <c r="F651" s="357"/>
      <c r="G651" s="357"/>
      <c r="H651" s="357"/>
      <c r="I651" s="357"/>
      <c r="J651" s="357"/>
      <c r="K651" s="358"/>
    </row>
    <row r="652" spans="1:11" ht="15" customHeight="1" x14ac:dyDescent="0.25">
      <c r="A652" s="343" t="s">
        <v>87</v>
      </c>
      <c r="B652" s="343" t="s">
        <v>15</v>
      </c>
      <c r="C652" s="343" t="s">
        <v>88</v>
      </c>
      <c r="D652" s="344" t="s">
        <v>89</v>
      </c>
      <c r="E652" s="346"/>
      <c r="F652" s="347"/>
      <c r="G652" s="343" t="s">
        <v>90</v>
      </c>
      <c r="H652" s="333" t="s">
        <v>91</v>
      </c>
      <c r="I652" s="333" t="s">
        <v>92</v>
      </c>
      <c r="J652" s="333" t="s">
        <v>93</v>
      </c>
      <c r="K652" s="336" t="s">
        <v>94</v>
      </c>
    </row>
    <row r="653" spans="1:11" ht="20.25" customHeight="1" x14ac:dyDescent="0.25">
      <c r="A653" s="338"/>
      <c r="B653" s="338"/>
      <c r="C653" s="338"/>
      <c r="D653" s="345"/>
      <c r="E653" s="339" t="s">
        <v>95</v>
      </c>
      <c r="F653" s="340"/>
      <c r="G653" s="338"/>
      <c r="H653" s="334"/>
      <c r="I653" s="334"/>
      <c r="J653" s="334"/>
      <c r="K653" s="337"/>
    </row>
    <row r="654" spans="1:11" ht="60.75" customHeight="1" x14ac:dyDescent="0.25">
      <c r="A654" s="338"/>
      <c r="B654" s="338"/>
      <c r="C654" s="338"/>
      <c r="D654" s="345"/>
      <c r="E654" s="5" t="s">
        <v>106</v>
      </c>
      <c r="F654" s="5" t="s">
        <v>97</v>
      </c>
      <c r="G654" s="338"/>
      <c r="H654" s="334"/>
      <c r="I654" s="335"/>
      <c r="J654" s="335"/>
      <c r="K654" s="338"/>
    </row>
    <row r="655" spans="1:11" ht="15.75" customHeight="1" x14ac:dyDescent="0.25">
      <c r="A655" s="338"/>
      <c r="B655" s="338"/>
      <c r="C655" s="338"/>
      <c r="D655" s="345"/>
      <c r="E655" s="6" t="s">
        <v>98</v>
      </c>
      <c r="F655" s="6" t="s">
        <v>98</v>
      </c>
      <c r="G655" s="294" t="s">
        <v>98</v>
      </c>
      <c r="H655" s="294" t="s">
        <v>98</v>
      </c>
      <c r="I655" s="297" t="s">
        <v>98</v>
      </c>
      <c r="J655" s="6" t="s">
        <v>98</v>
      </c>
      <c r="K655" s="338"/>
    </row>
    <row r="656" spans="1:11" ht="15.75" customHeight="1" x14ac:dyDescent="0.25">
      <c r="A656" s="1">
        <v>343</v>
      </c>
      <c r="B656" s="101" t="str">
        <f>IF('proje ve personel bilgileri'!A356&lt;&gt;0,('proje ve personel bilgileri'!A356)," ")</f>
        <v xml:space="preserve"> </v>
      </c>
      <c r="C656" s="102"/>
      <c r="D656" s="103"/>
      <c r="E656" s="103"/>
      <c r="F656" s="103"/>
      <c r="G656" s="103"/>
      <c r="H656" s="103"/>
      <c r="I656" s="103"/>
      <c r="J656" s="103"/>
      <c r="K656" s="104">
        <f t="shared" ref="K656:K673" si="38">IF(D656&lt;&gt;0,SUM(D656+E656+F656+G656-H656-I656-J656),0)</f>
        <v>0</v>
      </c>
    </row>
    <row r="657" spans="1:11" ht="15.75" customHeight="1" x14ac:dyDescent="0.25">
      <c r="A657" s="2">
        <v>344</v>
      </c>
      <c r="B657" s="101" t="str">
        <f>IF('proje ve personel bilgileri'!A357&lt;&gt;0,('proje ve personel bilgileri'!A357)," ")</f>
        <v xml:space="preserve"> </v>
      </c>
      <c r="C657" s="105"/>
      <c r="D657" s="296"/>
      <c r="E657" s="296"/>
      <c r="F657" s="296"/>
      <c r="G657" s="296"/>
      <c r="H657" s="296"/>
      <c r="I657" s="296"/>
      <c r="J657" s="296"/>
      <c r="K657" s="104">
        <f t="shared" si="38"/>
        <v>0</v>
      </c>
    </row>
    <row r="658" spans="1:11" ht="15.75" customHeight="1" x14ac:dyDescent="0.25">
      <c r="A658" s="1">
        <v>345</v>
      </c>
      <c r="B658" s="101" t="str">
        <f>IF('proje ve personel bilgileri'!A358&lt;&gt;0,('proje ve personel bilgileri'!A358)," ")</f>
        <v xml:space="preserve"> </v>
      </c>
      <c r="C658" s="105"/>
      <c r="D658" s="296"/>
      <c r="E658" s="296"/>
      <c r="F658" s="296"/>
      <c r="G658" s="296"/>
      <c r="H658" s="296"/>
      <c r="I658" s="296"/>
      <c r="J658" s="296"/>
      <c r="K658" s="104">
        <f t="shared" si="38"/>
        <v>0</v>
      </c>
    </row>
    <row r="659" spans="1:11" ht="15.75" customHeight="1" x14ac:dyDescent="0.25">
      <c r="A659" s="2">
        <v>346</v>
      </c>
      <c r="B659" s="101" t="str">
        <f>IF('proje ve personel bilgileri'!A359&lt;&gt;0,('proje ve personel bilgileri'!A359)," ")</f>
        <v xml:space="preserve"> </v>
      </c>
      <c r="C659" s="105"/>
      <c r="D659" s="296"/>
      <c r="E659" s="296"/>
      <c r="F659" s="296"/>
      <c r="G659" s="296"/>
      <c r="H659" s="296"/>
      <c r="I659" s="296"/>
      <c r="J659" s="296"/>
      <c r="K659" s="104">
        <f t="shared" si="38"/>
        <v>0</v>
      </c>
    </row>
    <row r="660" spans="1:11" ht="15.75" customHeight="1" x14ac:dyDescent="0.25">
      <c r="A660" s="1">
        <v>347</v>
      </c>
      <c r="B660" s="101" t="str">
        <f>IF('proje ve personel bilgileri'!A360&lt;&gt;0,('proje ve personel bilgileri'!A360)," ")</f>
        <v xml:space="preserve"> </v>
      </c>
      <c r="C660" s="105"/>
      <c r="D660" s="296"/>
      <c r="E660" s="296"/>
      <c r="F660" s="296"/>
      <c r="G660" s="296"/>
      <c r="H660" s="296"/>
      <c r="I660" s="296"/>
      <c r="J660" s="296"/>
      <c r="K660" s="104">
        <f t="shared" si="38"/>
        <v>0</v>
      </c>
    </row>
    <row r="661" spans="1:11" ht="15.75" customHeight="1" x14ac:dyDescent="0.25">
      <c r="A661" s="2">
        <v>348</v>
      </c>
      <c r="B661" s="101" t="str">
        <f>IF('proje ve personel bilgileri'!A361&lt;&gt;0,('proje ve personel bilgileri'!A361)," ")</f>
        <v xml:space="preserve"> </v>
      </c>
      <c r="C661" s="105"/>
      <c r="D661" s="296"/>
      <c r="E661" s="296"/>
      <c r="F661" s="296"/>
      <c r="G661" s="296"/>
      <c r="H661" s="296"/>
      <c r="I661" s="296"/>
      <c r="J661" s="296"/>
      <c r="K661" s="104">
        <f t="shared" si="38"/>
        <v>0</v>
      </c>
    </row>
    <row r="662" spans="1:11" ht="15.75" customHeight="1" x14ac:dyDescent="0.25">
      <c r="A662" s="1">
        <v>349</v>
      </c>
      <c r="B662" s="101" t="str">
        <f>IF('proje ve personel bilgileri'!A362&lt;&gt;0,('proje ve personel bilgileri'!A362)," ")</f>
        <v xml:space="preserve"> </v>
      </c>
      <c r="C662" s="105"/>
      <c r="D662" s="296"/>
      <c r="E662" s="296"/>
      <c r="F662" s="296"/>
      <c r="G662" s="296"/>
      <c r="H662" s="296"/>
      <c r="I662" s="296"/>
      <c r="J662" s="296"/>
      <c r="K662" s="104">
        <f t="shared" si="38"/>
        <v>0</v>
      </c>
    </row>
    <row r="663" spans="1:11" ht="15.75" customHeight="1" x14ac:dyDescent="0.25">
      <c r="A663" s="2">
        <v>350</v>
      </c>
      <c r="B663" s="101" t="str">
        <f>IF('proje ve personel bilgileri'!A363&lt;&gt;0,('proje ve personel bilgileri'!A363)," ")</f>
        <v xml:space="preserve"> </v>
      </c>
      <c r="C663" s="105"/>
      <c r="D663" s="296"/>
      <c r="E663" s="296"/>
      <c r="F663" s="296"/>
      <c r="G663" s="296"/>
      <c r="H663" s="296"/>
      <c r="I663" s="296"/>
      <c r="J663" s="296"/>
      <c r="K663" s="104">
        <f t="shared" si="38"/>
        <v>0</v>
      </c>
    </row>
    <row r="664" spans="1:11" ht="15.75" customHeight="1" x14ac:dyDescent="0.25">
      <c r="A664" s="1">
        <v>351</v>
      </c>
      <c r="B664" s="101" t="str">
        <f>IF('proje ve personel bilgileri'!A364&lt;&gt;0,('proje ve personel bilgileri'!A364)," ")</f>
        <v xml:space="preserve"> </v>
      </c>
      <c r="C664" s="105"/>
      <c r="D664" s="296"/>
      <c r="E664" s="296"/>
      <c r="F664" s="296"/>
      <c r="G664" s="296"/>
      <c r="H664" s="296"/>
      <c r="I664" s="296"/>
      <c r="J664" s="296"/>
      <c r="K664" s="104">
        <f t="shared" si="38"/>
        <v>0</v>
      </c>
    </row>
    <row r="665" spans="1:11" ht="15.75" customHeight="1" x14ac:dyDescent="0.25">
      <c r="A665" s="2">
        <v>352</v>
      </c>
      <c r="B665" s="101" t="str">
        <f>IF('proje ve personel bilgileri'!A365&lt;&gt;0,('proje ve personel bilgileri'!A365)," ")</f>
        <v xml:space="preserve"> </v>
      </c>
      <c r="C665" s="105"/>
      <c r="D665" s="296"/>
      <c r="E665" s="296"/>
      <c r="F665" s="296"/>
      <c r="G665" s="296"/>
      <c r="H665" s="296"/>
      <c r="I665" s="296"/>
      <c r="J665" s="296"/>
      <c r="K665" s="104">
        <f t="shared" si="38"/>
        <v>0</v>
      </c>
    </row>
    <row r="666" spans="1:11" ht="15.75" customHeight="1" x14ac:dyDescent="0.25">
      <c r="A666" s="1">
        <v>353</v>
      </c>
      <c r="B666" s="101" t="str">
        <f>IF('proje ve personel bilgileri'!A366&lt;&gt;0,('proje ve personel bilgileri'!A366)," ")</f>
        <v xml:space="preserve"> </v>
      </c>
      <c r="C666" s="105"/>
      <c r="D666" s="296"/>
      <c r="E666" s="296"/>
      <c r="F666" s="296"/>
      <c r="G666" s="296"/>
      <c r="H666" s="296"/>
      <c r="I666" s="296"/>
      <c r="J666" s="296"/>
      <c r="K666" s="104">
        <f t="shared" si="38"/>
        <v>0</v>
      </c>
    </row>
    <row r="667" spans="1:11" ht="15.75" customHeight="1" x14ac:dyDescent="0.25">
      <c r="A667" s="2">
        <v>354</v>
      </c>
      <c r="B667" s="101" t="str">
        <f>IF('proje ve personel bilgileri'!A367&lt;&gt;0,('proje ve personel bilgileri'!A367)," ")</f>
        <v xml:space="preserve"> </v>
      </c>
      <c r="C667" s="105"/>
      <c r="D667" s="296"/>
      <c r="E667" s="296"/>
      <c r="F667" s="296"/>
      <c r="G667" s="296"/>
      <c r="H667" s="296"/>
      <c r="I667" s="296"/>
      <c r="J667" s="296"/>
      <c r="K667" s="104">
        <f t="shared" si="38"/>
        <v>0</v>
      </c>
    </row>
    <row r="668" spans="1:11" ht="15.75" customHeight="1" x14ac:dyDescent="0.25">
      <c r="A668" s="1">
        <v>355</v>
      </c>
      <c r="B668" s="101" t="str">
        <f>IF('proje ve personel bilgileri'!A368&lt;&gt;0,('proje ve personel bilgileri'!A368)," ")</f>
        <v xml:space="preserve"> </v>
      </c>
      <c r="C668" s="105"/>
      <c r="D668" s="296"/>
      <c r="E668" s="296"/>
      <c r="F668" s="296"/>
      <c r="G668" s="296"/>
      <c r="H668" s="296"/>
      <c r="I668" s="296"/>
      <c r="J668" s="296"/>
      <c r="K668" s="104">
        <f t="shared" si="38"/>
        <v>0</v>
      </c>
    </row>
    <row r="669" spans="1:11" ht="15.75" customHeight="1" x14ac:dyDescent="0.25">
      <c r="A669" s="2">
        <v>356</v>
      </c>
      <c r="B669" s="101" t="str">
        <f>IF('proje ve personel bilgileri'!A369&lt;&gt;0,('proje ve personel bilgileri'!A369)," ")</f>
        <v xml:space="preserve"> </v>
      </c>
      <c r="C669" s="105"/>
      <c r="D669" s="296"/>
      <c r="E669" s="296"/>
      <c r="F669" s="296"/>
      <c r="G669" s="296"/>
      <c r="H669" s="296"/>
      <c r="I669" s="296"/>
      <c r="J669" s="296"/>
      <c r="K669" s="104">
        <f t="shared" si="38"/>
        <v>0</v>
      </c>
    </row>
    <row r="670" spans="1:11" ht="15.75" customHeight="1" x14ac:dyDescent="0.25">
      <c r="A670" s="1">
        <v>357</v>
      </c>
      <c r="B670" s="101" t="str">
        <f>IF('proje ve personel bilgileri'!A370&lt;&gt;0,('proje ve personel bilgileri'!A370)," ")</f>
        <v xml:space="preserve"> </v>
      </c>
      <c r="C670" s="105"/>
      <c r="D670" s="296"/>
      <c r="E670" s="296"/>
      <c r="F670" s="296"/>
      <c r="G670" s="296"/>
      <c r="H670" s="296"/>
      <c r="I670" s="296"/>
      <c r="J670" s="296"/>
      <c r="K670" s="104">
        <f t="shared" si="38"/>
        <v>0</v>
      </c>
    </row>
    <row r="671" spans="1:11" ht="15.75" customHeight="1" x14ac:dyDescent="0.25">
      <c r="A671" s="2">
        <v>358</v>
      </c>
      <c r="B671" s="101" t="str">
        <f>IF('proje ve personel bilgileri'!A371&lt;&gt;0,('proje ve personel bilgileri'!A371)," ")</f>
        <v xml:space="preserve"> </v>
      </c>
      <c r="C671" s="105"/>
      <c r="D671" s="296"/>
      <c r="E671" s="296"/>
      <c r="F671" s="296"/>
      <c r="G671" s="296"/>
      <c r="H671" s="296"/>
      <c r="I671" s="296"/>
      <c r="J671" s="296"/>
      <c r="K671" s="104">
        <f t="shared" si="38"/>
        <v>0</v>
      </c>
    </row>
    <row r="672" spans="1:11" ht="15.75" customHeight="1" x14ac:dyDescent="0.25">
      <c r="A672" s="1">
        <v>359</v>
      </c>
      <c r="B672" s="101" t="str">
        <f>IF('proje ve personel bilgileri'!A372&lt;&gt;0,('proje ve personel bilgileri'!A372)," ")</f>
        <v xml:space="preserve"> </v>
      </c>
      <c r="C672" s="105"/>
      <c r="D672" s="296"/>
      <c r="E672" s="296"/>
      <c r="F672" s="296"/>
      <c r="G672" s="296"/>
      <c r="H672" s="296"/>
      <c r="I672" s="296"/>
      <c r="J672" s="296"/>
      <c r="K672" s="104">
        <f t="shared" si="38"/>
        <v>0</v>
      </c>
    </row>
    <row r="673" spans="1:11" ht="15" customHeight="1" x14ac:dyDescent="0.25">
      <c r="A673" s="2">
        <v>360</v>
      </c>
      <c r="B673" s="101" t="str">
        <f>IF('proje ve personel bilgileri'!A373&lt;&gt;0,('proje ve personel bilgileri'!A373)," ")</f>
        <v xml:space="preserve"> </v>
      </c>
      <c r="C673" s="105"/>
      <c r="D673" s="296"/>
      <c r="E673" s="296"/>
      <c r="F673" s="296"/>
      <c r="G673" s="296"/>
      <c r="H673" s="296"/>
      <c r="I673" s="296"/>
      <c r="J673" s="296"/>
      <c r="K673" s="104">
        <f t="shared" si="38"/>
        <v>0</v>
      </c>
    </row>
    <row r="674" spans="1:11" ht="15.75" customHeight="1" x14ac:dyDescent="0.25">
      <c r="A674" s="341" t="s">
        <v>99</v>
      </c>
      <c r="B674" s="342"/>
      <c r="C674" s="7" t="str">
        <f t="shared" ref="C674:J674" si="39">IF($K$28&lt;&gt;0,SUM(C656:C673)," ")</f>
        <v xml:space="preserve"> </v>
      </c>
      <c r="D674" s="8" t="str">
        <f t="shared" si="39"/>
        <v xml:space="preserve"> </v>
      </c>
      <c r="E674" s="8" t="str">
        <f t="shared" si="39"/>
        <v xml:space="preserve"> </v>
      </c>
      <c r="F674" s="8" t="str">
        <f t="shared" si="39"/>
        <v xml:space="preserve"> </v>
      </c>
      <c r="G674" s="8" t="str">
        <f t="shared" si="39"/>
        <v xml:space="preserve"> </v>
      </c>
      <c r="H674" s="8" t="str">
        <f t="shared" si="39"/>
        <v xml:space="preserve"> </v>
      </c>
      <c r="I674" s="8" t="str">
        <f t="shared" si="39"/>
        <v xml:space="preserve"> </v>
      </c>
      <c r="J674" s="8" t="str">
        <f t="shared" si="39"/>
        <v xml:space="preserve"> </v>
      </c>
      <c r="K674" s="9">
        <f>SUM(K656:K673)+K641</f>
        <v>0</v>
      </c>
    </row>
    <row r="675" spans="1:11" ht="15" customHeight="1" x14ac:dyDescent="0.25">
      <c r="A675" s="300"/>
    </row>
    <row r="676" spans="1:11" ht="24" customHeight="1" x14ac:dyDescent="0.25">
      <c r="A676" s="332" t="s">
        <v>100</v>
      </c>
      <c r="B676" s="332"/>
      <c r="C676" s="332"/>
      <c r="D676" s="332"/>
      <c r="E676" s="332"/>
      <c r="F676" s="332"/>
      <c r="G676" s="332"/>
      <c r="H676" s="332"/>
      <c r="I676" s="332"/>
      <c r="J676" s="332"/>
      <c r="K676" s="332"/>
    </row>
    <row r="677" spans="1:11" ht="15" customHeight="1" x14ac:dyDescent="0.25">
      <c r="A677" s="51"/>
    </row>
    <row r="678" spans="1:11" ht="15" customHeight="1" x14ac:dyDescent="0.25">
      <c r="A678" s="298" t="s">
        <v>101</v>
      </c>
    </row>
    <row r="679" spans="1:11" ht="15" customHeight="1" x14ac:dyDescent="0.25">
      <c r="C679" s="298" t="s">
        <v>102</v>
      </c>
      <c r="E679" s="298" t="s">
        <v>103</v>
      </c>
    </row>
    <row r="682" spans="1:11" ht="15.75" customHeight="1" x14ac:dyDescent="0.25">
      <c r="A682" s="348" t="s">
        <v>85</v>
      </c>
      <c r="B682" s="348"/>
      <c r="C682" s="348"/>
      <c r="D682" s="348"/>
      <c r="E682" s="348"/>
      <c r="F682" s="348"/>
      <c r="G682" s="348"/>
      <c r="H682" s="348"/>
      <c r="I682" s="348"/>
      <c r="J682" s="348"/>
      <c r="K682" s="348"/>
    </row>
    <row r="683" spans="1:11" ht="15" customHeight="1" x14ac:dyDescent="0.25">
      <c r="A683" s="70"/>
      <c r="B683" s="70"/>
      <c r="C683" s="70"/>
      <c r="D683" s="70"/>
      <c r="E683" s="70"/>
      <c r="F683" s="78">
        <f>'proje ve personel bilgileri'!$B$5</f>
        <v>0</v>
      </c>
      <c r="G683" s="72">
        <f>IF('proje ve personel bilgileri'!$B$6=1,"/ Nisan ayına aittir.",(IF('proje ve personel bilgileri'!$B$6=2,"/ Ekim ayına aittir.",0)))</f>
        <v>0</v>
      </c>
      <c r="H683" s="70"/>
      <c r="I683" s="70"/>
      <c r="J683" s="70"/>
      <c r="K683" s="70"/>
    </row>
    <row r="684" spans="1:11" ht="18.75" customHeight="1" x14ac:dyDescent="0.25">
      <c r="K684" s="4" t="s">
        <v>86</v>
      </c>
    </row>
    <row r="685" spans="1:11" ht="15.75" customHeight="1" x14ac:dyDescent="0.25">
      <c r="A685" s="349" t="s">
        <v>2</v>
      </c>
      <c r="B685" s="350"/>
      <c r="C685" s="351">
        <f>'proje ve personel bilgileri'!$B$2</f>
        <v>0</v>
      </c>
      <c r="D685" s="352"/>
      <c r="E685" s="352"/>
      <c r="F685" s="352"/>
      <c r="G685" s="352"/>
      <c r="H685" s="352"/>
      <c r="I685" s="352"/>
      <c r="J685" s="352"/>
      <c r="K685" s="353"/>
    </row>
    <row r="686" spans="1:11" ht="15.75" customHeight="1" x14ac:dyDescent="0.25">
      <c r="A686" s="354" t="s">
        <v>4</v>
      </c>
      <c r="B686" s="355"/>
      <c r="C686" s="356">
        <f>'proje ve personel bilgileri'!$B$3</f>
        <v>0</v>
      </c>
      <c r="D686" s="357"/>
      <c r="E686" s="357"/>
      <c r="F686" s="357"/>
      <c r="G686" s="357"/>
      <c r="H686" s="357"/>
      <c r="I686" s="357"/>
      <c r="J686" s="357"/>
      <c r="K686" s="358"/>
    </row>
    <row r="687" spans="1:11" ht="15" customHeight="1" x14ac:dyDescent="0.25">
      <c r="A687" s="343" t="s">
        <v>87</v>
      </c>
      <c r="B687" s="343" t="s">
        <v>15</v>
      </c>
      <c r="C687" s="343" t="s">
        <v>88</v>
      </c>
      <c r="D687" s="344" t="s">
        <v>89</v>
      </c>
      <c r="E687" s="346"/>
      <c r="F687" s="347"/>
      <c r="G687" s="343" t="s">
        <v>90</v>
      </c>
      <c r="H687" s="333" t="s">
        <v>91</v>
      </c>
      <c r="I687" s="333" t="s">
        <v>92</v>
      </c>
      <c r="J687" s="333" t="s">
        <v>93</v>
      </c>
      <c r="K687" s="336" t="s">
        <v>94</v>
      </c>
    </row>
    <row r="688" spans="1:11" ht="21.75" customHeight="1" x14ac:dyDescent="0.25">
      <c r="A688" s="338"/>
      <c r="B688" s="338"/>
      <c r="C688" s="338"/>
      <c r="D688" s="345"/>
      <c r="E688" s="339" t="s">
        <v>95</v>
      </c>
      <c r="F688" s="340"/>
      <c r="G688" s="338"/>
      <c r="H688" s="334"/>
      <c r="I688" s="334"/>
      <c r="J688" s="334"/>
      <c r="K688" s="337"/>
    </row>
    <row r="689" spans="1:11" ht="60.75" customHeight="1" x14ac:dyDescent="0.25">
      <c r="A689" s="338"/>
      <c r="B689" s="338"/>
      <c r="C689" s="338"/>
      <c r="D689" s="345"/>
      <c r="E689" s="5" t="s">
        <v>104</v>
      </c>
      <c r="F689" s="5" t="s">
        <v>97</v>
      </c>
      <c r="G689" s="338"/>
      <c r="H689" s="334"/>
      <c r="I689" s="335"/>
      <c r="J689" s="335"/>
      <c r="K689" s="338"/>
    </row>
    <row r="690" spans="1:11" ht="15.75" customHeight="1" x14ac:dyDescent="0.25">
      <c r="A690" s="338"/>
      <c r="B690" s="338"/>
      <c r="C690" s="338"/>
      <c r="D690" s="345"/>
      <c r="E690" s="6" t="s">
        <v>98</v>
      </c>
      <c r="F690" s="6" t="s">
        <v>98</v>
      </c>
      <c r="G690" s="294" t="s">
        <v>98</v>
      </c>
      <c r="H690" s="294" t="s">
        <v>98</v>
      </c>
      <c r="I690" s="297" t="s">
        <v>98</v>
      </c>
      <c r="J690" s="6" t="s">
        <v>98</v>
      </c>
      <c r="K690" s="338"/>
    </row>
    <row r="691" spans="1:11" ht="15.75" customHeight="1" x14ac:dyDescent="0.25">
      <c r="A691" s="1">
        <v>361</v>
      </c>
      <c r="B691" s="101" t="str">
        <f>IF('proje ve personel bilgileri'!A374&lt;&gt;0,('proje ve personel bilgileri'!A374)," ")</f>
        <v xml:space="preserve"> </v>
      </c>
      <c r="C691" s="102"/>
      <c r="D691" s="103"/>
      <c r="E691" s="103"/>
      <c r="F691" s="103"/>
      <c r="G691" s="103"/>
      <c r="H691" s="103"/>
      <c r="I691" s="103"/>
      <c r="J691" s="103"/>
      <c r="K691" s="104">
        <f t="shared" ref="K691:K708" si="40">IF(D691&lt;&gt;0,SUM(D691+E691+F691+G691-H691-I691-J691),0)</f>
        <v>0</v>
      </c>
    </row>
    <row r="692" spans="1:11" ht="15.75" customHeight="1" x14ac:dyDescent="0.25">
      <c r="A692" s="2">
        <v>362</v>
      </c>
      <c r="B692" s="101" t="str">
        <f>IF('proje ve personel bilgileri'!A375&lt;&gt;0,('proje ve personel bilgileri'!A375)," ")</f>
        <v xml:space="preserve"> </v>
      </c>
      <c r="C692" s="105"/>
      <c r="D692" s="296"/>
      <c r="E692" s="296"/>
      <c r="F692" s="296"/>
      <c r="G692" s="296"/>
      <c r="H692" s="296"/>
      <c r="I692" s="296"/>
      <c r="J692" s="296"/>
      <c r="K692" s="104">
        <f t="shared" si="40"/>
        <v>0</v>
      </c>
    </row>
    <row r="693" spans="1:11" ht="15.75" customHeight="1" x14ac:dyDescent="0.25">
      <c r="A693" s="1">
        <v>363</v>
      </c>
      <c r="B693" s="101" t="str">
        <f>IF('proje ve personel bilgileri'!A376&lt;&gt;0,('proje ve personel bilgileri'!A376)," ")</f>
        <v xml:space="preserve"> </v>
      </c>
      <c r="C693" s="105"/>
      <c r="D693" s="296"/>
      <c r="E693" s="296"/>
      <c r="F693" s="296"/>
      <c r="G693" s="296"/>
      <c r="H693" s="296"/>
      <c r="I693" s="296"/>
      <c r="J693" s="296"/>
      <c r="K693" s="104">
        <f t="shared" si="40"/>
        <v>0</v>
      </c>
    </row>
    <row r="694" spans="1:11" ht="15.75" customHeight="1" x14ac:dyDescent="0.25">
      <c r="A694" s="2">
        <v>364</v>
      </c>
      <c r="B694" s="101" t="str">
        <f>IF('proje ve personel bilgileri'!A377&lt;&gt;0,('proje ve personel bilgileri'!A377)," ")</f>
        <v xml:space="preserve"> </v>
      </c>
      <c r="C694" s="105"/>
      <c r="D694" s="296"/>
      <c r="E694" s="296"/>
      <c r="F694" s="296"/>
      <c r="G694" s="296"/>
      <c r="H694" s="296"/>
      <c r="I694" s="296"/>
      <c r="J694" s="296"/>
      <c r="K694" s="104">
        <f t="shared" si="40"/>
        <v>0</v>
      </c>
    </row>
    <row r="695" spans="1:11" ht="15.75" customHeight="1" x14ac:dyDescent="0.25">
      <c r="A695" s="1">
        <v>365</v>
      </c>
      <c r="B695" s="101" t="str">
        <f>IF('proje ve personel bilgileri'!A378&lt;&gt;0,('proje ve personel bilgileri'!A378)," ")</f>
        <v xml:space="preserve"> </v>
      </c>
      <c r="C695" s="105"/>
      <c r="D695" s="296"/>
      <c r="E695" s="296"/>
      <c r="F695" s="296"/>
      <c r="G695" s="296"/>
      <c r="H695" s="296"/>
      <c r="I695" s="296"/>
      <c r="J695" s="296"/>
      <c r="K695" s="104">
        <f t="shared" si="40"/>
        <v>0</v>
      </c>
    </row>
    <row r="696" spans="1:11" ht="15.75" customHeight="1" x14ac:dyDescent="0.25">
      <c r="A696" s="2">
        <v>366</v>
      </c>
      <c r="B696" s="101" t="str">
        <f>IF('proje ve personel bilgileri'!A379&lt;&gt;0,('proje ve personel bilgileri'!A379)," ")</f>
        <v xml:space="preserve"> </v>
      </c>
      <c r="C696" s="105"/>
      <c r="D696" s="296"/>
      <c r="E696" s="296"/>
      <c r="F696" s="296"/>
      <c r="G696" s="296"/>
      <c r="H696" s="296"/>
      <c r="I696" s="296"/>
      <c r="J696" s="296"/>
      <c r="K696" s="104">
        <f t="shared" si="40"/>
        <v>0</v>
      </c>
    </row>
    <row r="697" spans="1:11" ht="15.75" customHeight="1" x14ac:dyDescent="0.25">
      <c r="A697" s="1">
        <v>367</v>
      </c>
      <c r="B697" s="101" t="str">
        <f>IF('proje ve personel bilgileri'!A380&lt;&gt;0,('proje ve personel bilgileri'!A380)," ")</f>
        <v xml:space="preserve"> </v>
      </c>
      <c r="C697" s="105"/>
      <c r="D697" s="296"/>
      <c r="E697" s="296"/>
      <c r="F697" s="296"/>
      <c r="G697" s="296"/>
      <c r="H697" s="296"/>
      <c r="I697" s="296"/>
      <c r="J697" s="296"/>
      <c r="K697" s="104">
        <f t="shared" si="40"/>
        <v>0</v>
      </c>
    </row>
    <row r="698" spans="1:11" ht="15.75" customHeight="1" x14ac:dyDescent="0.25">
      <c r="A698" s="2">
        <v>368</v>
      </c>
      <c r="B698" s="101" t="str">
        <f>IF('proje ve personel bilgileri'!A381&lt;&gt;0,('proje ve personel bilgileri'!A381)," ")</f>
        <v xml:space="preserve"> </v>
      </c>
      <c r="C698" s="105"/>
      <c r="D698" s="296"/>
      <c r="E698" s="296"/>
      <c r="F698" s="296"/>
      <c r="G698" s="296"/>
      <c r="H698" s="296"/>
      <c r="I698" s="296"/>
      <c r="J698" s="296"/>
      <c r="K698" s="104">
        <f t="shared" si="40"/>
        <v>0</v>
      </c>
    </row>
    <row r="699" spans="1:11" ht="15.75" customHeight="1" x14ac:dyDescent="0.25">
      <c r="A699" s="1">
        <v>369</v>
      </c>
      <c r="B699" s="101" t="str">
        <f>IF('proje ve personel bilgileri'!A382&lt;&gt;0,('proje ve personel bilgileri'!A382)," ")</f>
        <v xml:space="preserve"> </v>
      </c>
      <c r="C699" s="105"/>
      <c r="D699" s="296"/>
      <c r="E699" s="296"/>
      <c r="F699" s="296"/>
      <c r="G699" s="296"/>
      <c r="H699" s="296"/>
      <c r="I699" s="296"/>
      <c r="J699" s="296"/>
      <c r="K699" s="104">
        <f t="shared" si="40"/>
        <v>0</v>
      </c>
    </row>
    <row r="700" spans="1:11" ht="15.75" customHeight="1" x14ac:dyDescent="0.25">
      <c r="A700" s="2">
        <v>370</v>
      </c>
      <c r="B700" s="101" t="str">
        <f>IF('proje ve personel bilgileri'!A383&lt;&gt;0,('proje ve personel bilgileri'!A383)," ")</f>
        <v xml:space="preserve"> </v>
      </c>
      <c r="C700" s="105"/>
      <c r="D700" s="296"/>
      <c r="E700" s="296"/>
      <c r="F700" s="296"/>
      <c r="G700" s="296"/>
      <c r="H700" s="296"/>
      <c r="I700" s="296"/>
      <c r="J700" s="296"/>
      <c r="K700" s="104">
        <f t="shared" si="40"/>
        <v>0</v>
      </c>
    </row>
    <row r="701" spans="1:11" ht="15.75" customHeight="1" x14ac:dyDescent="0.25">
      <c r="A701" s="1">
        <v>371</v>
      </c>
      <c r="B701" s="101" t="str">
        <f>IF('proje ve personel bilgileri'!A384&lt;&gt;0,('proje ve personel bilgileri'!A384)," ")</f>
        <v xml:space="preserve"> </v>
      </c>
      <c r="C701" s="105"/>
      <c r="D701" s="296"/>
      <c r="E701" s="296"/>
      <c r="F701" s="296"/>
      <c r="G701" s="296"/>
      <c r="H701" s="296"/>
      <c r="I701" s="296"/>
      <c r="J701" s="296"/>
      <c r="K701" s="104">
        <f t="shared" si="40"/>
        <v>0</v>
      </c>
    </row>
    <row r="702" spans="1:11" ht="15.75" customHeight="1" x14ac:dyDescent="0.25">
      <c r="A702" s="2">
        <v>372</v>
      </c>
      <c r="B702" s="101" t="str">
        <f>IF('proje ve personel bilgileri'!A385&lt;&gt;0,('proje ve personel bilgileri'!A385)," ")</f>
        <v xml:space="preserve"> </v>
      </c>
      <c r="C702" s="105"/>
      <c r="D702" s="296"/>
      <c r="E702" s="296"/>
      <c r="F702" s="296"/>
      <c r="G702" s="296"/>
      <c r="H702" s="296"/>
      <c r="I702" s="296"/>
      <c r="J702" s="296"/>
      <c r="K702" s="104">
        <f t="shared" si="40"/>
        <v>0</v>
      </c>
    </row>
    <row r="703" spans="1:11" ht="15.75" customHeight="1" x14ac:dyDescent="0.25">
      <c r="A703" s="1">
        <v>373</v>
      </c>
      <c r="B703" s="101" t="str">
        <f>IF('proje ve personel bilgileri'!A386&lt;&gt;0,('proje ve personel bilgileri'!A386)," ")</f>
        <v xml:space="preserve"> </v>
      </c>
      <c r="C703" s="105"/>
      <c r="D703" s="296"/>
      <c r="E703" s="296"/>
      <c r="F703" s="296"/>
      <c r="G703" s="296"/>
      <c r="H703" s="296"/>
      <c r="I703" s="296"/>
      <c r="J703" s="296"/>
      <c r="K703" s="104">
        <f t="shared" si="40"/>
        <v>0</v>
      </c>
    </row>
    <row r="704" spans="1:11" ht="15.75" customHeight="1" x14ac:dyDescent="0.25">
      <c r="A704" s="2">
        <v>374</v>
      </c>
      <c r="B704" s="101" t="str">
        <f>IF('proje ve personel bilgileri'!A387&lt;&gt;0,('proje ve personel bilgileri'!A387)," ")</f>
        <v xml:space="preserve"> </v>
      </c>
      <c r="C704" s="105"/>
      <c r="D704" s="296"/>
      <c r="E704" s="296"/>
      <c r="F704" s="296"/>
      <c r="G704" s="296"/>
      <c r="H704" s="296"/>
      <c r="I704" s="296"/>
      <c r="J704" s="296"/>
      <c r="K704" s="104">
        <f t="shared" si="40"/>
        <v>0</v>
      </c>
    </row>
    <row r="705" spans="1:11" ht="15.75" customHeight="1" x14ac:dyDescent="0.25">
      <c r="A705" s="1">
        <v>375</v>
      </c>
      <c r="B705" s="101" t="str">
        <f>IF('proje ve personel bilgileri'!A388&lt;&gt;0,('proje ve personel bilgileri'!A388)," ")</f>
        <v xml:space="preserve"> </v>
      </c>
      <c r="C705" s="105"/>
      <c r="D705" s="296"/>
      <c r="E705" s="296"/>
      <c r="F705" s="296"/>
      <c r="G705" s="296"/>
      <c r="H705" s="296"/>
      <c r="I705" s="296"/>
      <c r="J705" s="296"/>
      <c r="K705" s="104">
        <f t="shared" si="40"/>
        <v>0</v>
      </c>
    </row>
    <row r="706" spans="1:11" ht="15.75" customHeight="1" x14ac:dyDescent="0.25">
      <c r="A706" s="2">
        <v>376</v>
      </c>
      <c r="B706" s="101" t="str">
        <f>IF('proje ve personel bilgileri'!A389&lt;&gt;0,('proje ve personel bilgileri'!A389)," ")</f>
        <v xml:space="preserve"> </v>
      </c>
      <c r="C706" s="105"/>
      <c r="D706" s="296"/>
      <c r="E706" s="296"/>
      <c r="F706" s="296"/>
      <c r="G706" s="296"/>
      <c r="H706" s="296"/>
      <c r="I706" s="296"/>
      <c r="J706" s="296"/>
      <c r="K706" s="104">
        <f t="shared" si="40"/>
        <v>0</v>
      </c>
    </row>
    <row r="707" spans="1:11" ht="15.75" customHeight="1" x14ac:dyDescent="0.25">
      <c r="A707" s="1">
        <v>377</v>
      </c>
      <c r="B707" s="101" t="str">
        <f>IF('proje ve personel bilgileri'!A390&lt;&gt;0,('proje ve personel bilgileri'!A390)," ")</f>
        <v xml:space="preserve"> </v>
      </c>
      <c r="C707" s="105"/>
      <c r="D707" s="296"/>
      <c r="E707" s="296"/>
      <c r="F707" s="296"/>
      <c r="G707" s="296"/>
      <c r="H707" s="296"/>
      <c r="I707" s="296"/>
      <c r="J707" s="296"/>
      <c r="K707" s="104">
        <f t="shared" si="40"/>
        <v>0</v>
      </c>
    </row>
    <row r="708" spans="1:11" ht="15" customHeight="1" x14ac:dyDescent="0.25">
      <c r="A708" s="2">
        <v>378</v>
      </c>
      <c r="B708" s="101" t="str">
        <f>IF('proje ve personel bilgileri'!A391&lt;&gt;0,('proje ve personel bilgileri'!A391)," ")</f>
        <v xml:space="preserve"> </v>
      </c>
      <c r="C708" s="105"/>
      <c r="D708" s="296"/>
      <c r="E708" s="296"/>
      <c r="F708" s="296"/>
      <c r="G708" s="296"/>
      <c r="H708" s="296"/>
      <c r="I708" s="296"/>
      <c r="J708" s="296"/>
      <c r="K708" s="104">
        <f t="shared" si="40"/>
        <v>0</v>
      </c>
    </row>
    <row r="709" spans="1:11" ht="15.75" customHeight="1" x14ac:dyDescent="0.25">
      <c r="A709" s="341" t="s">
        <v>99</v>
      </c>
      <c r="B709" s="342"/>
      <c r="C709" s="7" t="str">
        <f t="shared" ref="C709:J709" si="41">IF($K$28&lt;&gt;0,SUM(C691:C708)," ")</f>
        <v xml:space="preserve"> </v>
      </c>
      <c r="D709" s="8" t="str">
        <f t="shared" si="41"/>
        <v xml:space="preserve"> </v>
      </c>
      <c r="E709" s="8" t="str">
        <f t="shared" si="41"/>
        <v xml:space="preserve"> </v>
      </c>
      <c r="F709" s="8" t="str">
        <f t="shared" si="41"/>
        <v xml:space="preserve"> </v>
      </c>
      <c r="G709" s="8" t="str">
        <f t="shared" si="41"/>
        <v xml:space="preserve"> </v>
      </c>
      <c r="H709" s="8" t="str">
        <f t="shared" si="41"/>
        <v xml:space="preserve"> </v>
      </c>
      <c r="I709" s="8" t="str">
        <f t="shared" si="41"/>
        <v xml:space="preserve"> </v>
      </c>
      <c r="J709" s="8" t="str">
        <f t="shared" si="41"/>
        <v xml:space="preserve"> </v>
      </c>
      <c r="K709" s="9">
        <f>SUM(K691:K708)+K674</f>
        <v>0</v>
      </c>
    </row>
    <row r="710" spans="1:11" ht="15" customHeight="1" x14ac:dyDescent="0.25">
      <c r="A710" s="300"/>
    </row>
    <row r="711" spans="1:11" ht="25.5" customHeight="1" x14ac:dyDescent="0.25">
      <c r="A711" s="332" t="s">
        <v>100</v>
      </c>
      <c r="B711" s="332"/>
      <c r="C711" s="332"/>
      <c r="D711" s="332"/>
      <c r="E711" s="332"/>
      <c r="F711" s="332"/>
      <c r="G711" s="332"/>
      <c r="H711" s="332"/>
      <c r="I711" s="332"/>
      <c r="J711" s="332"/>
      <c r="K711" s="332"/>
    </row>
    <row r="712" spans="1:11" ht="15" customHeight="1" x14ac:dyDescent="0.25">
      <c r="A712" s="51"/>
    </row>
    <row r="713" spans="1:11" ht="15" customHeight="1" x14ac:dyDescent="0.25">
      <c r="A713" s="298" t="s">
        <v>101</v>
      </c>
    </row>
    <row r="714" spans="1:11" ht="15" customHeight="1" x14ac:dyDescent="0.25">
      <c r="C714" s="298" t="s">
        <v>102</v>
      </c>
      <c r="E714" s="298" t="s">
        <v>103</v>
      </c>
    </row>
    <row r="715" spans="1:11" ht="15.75" customHeight="1" x14ac:dyDescent="0.25">
      <c r="A715" s="348" t="s">
        <v>85</v>
      </c>
      <c r="B715" s="348"/>
      <c r="C715" s="348"/>
      <c r="D715" s="348"/>
      <c r="E715" s="348"/>
      <c r="F715" s="348"/>
      <c r="G715" s="348"/>
      <c r="H715" s="348"/>
      <c r="I715" s="348"/>
      <c r="J715" s="348"/>
      <c r="K715" s="348"/>
    </row>
    <row r="716" spans="1:11" ht="15" customHeight="1" x14ac:dyDescent="0.25">
      <c r="A716" s="70"/>
      <c r="B716" s="70"/>
      <c r="C716" s="70"/>
      <c r="D716" s="70"/>
      <c r="E716" s="70"/>
      <c r="F716" s="78">
        <f>'proje ve personel bilgileri'!$B$5</f>
        <v>0</v>
      </c>
      <c r="G716" s="72">
        <f>IF('proje ve personel bilgileri'!$B$6=1,"/ Nisan ayına aittir.",(IF('proje ve personel bilgileri'!$B$6=2,"/ Ekim ayına aittir.",0)))</f>
        <v>0</v>
      </c>
      <c r="H716" s="70"/>
      <c r="I716" s="70"/>
      <c r="J716" s="70"/>
      <c r="K716" s="70"/>
    </row>
    <row r="717" spans="1:11" ht="18.75" customHeight="1" x14ac:dyDescent="0.25">
      <c r="K717" s="4" t="s">
        <v>86</v>
      </c>
    </row>
    <row r="718" spans="1:11" ht="15.75" customHeight="1" x14ac:dyDescent="0.25">
      <c r="A718" s="349" t="s">
        <v>2</v>
      </c>
      <c r="B718" s="350"/>
      <c r="C718" s="351">
        <f>'proje ve personel bilgileri'!$B$2</f>
        <v>0</v>
      </c>
      <c r="D718" s="352"/>
      <c r="E718" s="352"/>
      <c r="F718" s="352"/>
      <c r="G718" s="352"/>
      <c r="H718" s="352"/>
      <c r="I718" s="352"/>
      <c r="J718" s="352"/>
      <c r="K718" s="353"/>
    </row>
    <row r="719" spans="1:11" ht="15.75" customHeight="1" x14ac:dyDescent="0.25">
      <c r="A719" s="354" t="s">
        <v>4</v>
      </c>
      <c r="B719" s="355"/>
      <c r="C719" s="356">
        <f>'proje ve personel bilgileri'!$B$3</f>
        <v>0</v>
      </c>
      <c r="D719" s="357"/>
      <c r="E719" s="357"/>
      <c r="F719" s="357"/>
      <c r="G719" s="357"/>
      <c r="H719" s="357"/>
      <c r="I719" s="357"/>
      <c r="J719" s="357"/>
      <c r="K719" s="358"/>
    </row>
    <row r="720" spans="1:11" ht="15" customHeight="1" x14ac:dyDescent="0.25">
      <c r="A720" s="343" t="s">
        <v>87</v>
      </c>
      <c r="B720" s="343" t="s">
        <v>15</v>
      </c>
      <c r="C720" s="343" t="s">
        <v>88</v>
      </c>
      <c r="D720" s="344" t="s">
        <v>89</v>
      </c>
      <c r="E720" s="346"/>
      <c r="F720" s="347"/>
      <c r="G720" s="343" t="s">
        <v>90</v>
      </c>
      <c r="H720" s="333" t="s">
        <v>91</v>
      </c>
      <c r="I720" s="333" t="s">
        <v>92</v>
      </c>
      <c r="J720" s="333" t="s">
        <v>93</v>
      </c>
      <c r="K720" s="336" t="s">
        <v>94</v>
      </c>
    </row>
    <row r="721" spans="1:11" ht="20.25" customHeight="1" x14ac:dyDescent="0.25">
      <c r="A721" s="338"/>
      <c r="B721" s="338"/>
      <c r="C721" s="338"/>
      <c r="D721" s="345"/>
      <c r="E721" s="339" t="s">
        <v>95</v>
      </c>
      <c r="F721" s="340"/>
      <c r="G721" s="338"/>
      <c r="H721" s="334"/>
      <c r="I721" s="334"/>
      <c r="J721" s="334"/>
      <c r="K721" s="337"/>
    </row>
    <row r="722" spans="1:11" ht="60.75" customHeight="1" x14ac:dyDescent="0.25">
      <c r="A722" s="338"/>
      <c r="B722" s="338"/>
      <c r="C722" s="338"/>
      <c r="D722" s="345"/>
      <c r="E722" s="5" t="s">
        <v>104</v>
      </c>
      <c r="F722" s="5" t="s">
        <v>97</v>
      </c>
      <c r="G722" s="338"/>
      <c r="H722" s="334"/>
      <c r="I722" s="335"/>
      <c r="J722" s="335"/>
      <c r="K722" s="338"/>
    </row>
    <row r="723" spans="1:11" ht="15.75" customHeight="1" x14ac:dyDescent="0.25">
      <c r="A723" s="338"/>
      <c r="B723" s="338"/>
      <c r="C723" s="338"/>
      <c r="D723" s="345"/>
      <c r="E723" s="6" t="s">
        <v>98</v>
      </c>
      <c r="F723" s="6" t="s">
        <v>98</v>
      </c>
      <c r="G723" s="294" t="s">
        <v>98</v>
      </c>
      <c r="H723" s="294" t="s">
        <v>98</v>
      </c>
      <c r="I723" s="297" t="s">
        <v>98</v>
      </c>
      <c r="J723" s="6" t="s">
        <v>98</v>
      </c>
      <c r="K723" s="338"/>
    </row>
    <row r="724" spans="1:11" ht="15.75" customHeight="1" x14ac:dyDescent="0.25">
      <c r="A724" s="1">
        <v>379</v>
      </c>
      <c r="B724" s="101" t="str">
        <f>IF('proje ve personel bilgileri'!A392&lt;&gt;0,('proje ve personel bilgileri'!A392)," ")</f>
        <v xml:space="preserve"> </v>
      </c>
      <c r="C724" s="102"/>
      <c r="D724" s="103"/>
      <c r="E724" s="103"/>
      <c r="F724" s="103"/>
      <c r="G724" s="103"/>
      <c r="H724" s="103"/>
      <c r="I724" s="103"/>
      <c r="J724" s="103"/>
      <c r="K724" s="104">
        <f t="shared" ref="K724:K741" si="42">IF(D724&lt;&gt;0,SUM(D724+E724+F724+G724-H724-I724-J724),0)</f>
        <v>0</v>
      </c>
    </row>
    <row r="725" spans="1:11" ht="15.75" customHeight="1" x14ac:dyDescent="0.25">
      <c r="A725" s="2">
        <v>380</v>
      </c>
      <c r="B725" s="101" t="str">
        <f>IF('proje ve personel bilgileri'!A393&lt;&gt;0,('proje ve personel bilgileri'!A393)," ")</f>
        <v xml:space="preserve"> </v>
      </c>
      <c r="C725" s="105"/>
      <c r="D725" s="296"/>
      <c r="E725" s="296"/>
      <c r="F725" s="296"/>
      <c r="G725" s="296"/>
      <c r="H725" s="296"/>
      <c r="I725" s="296"/>
      <c r="J725" s="296"/>
      <c r="K725" s="104">
        <f t="shared" si="42"/>
        <v>0</v>
      </c>
    </row>
    <row r="726" spans="1:11" ht="15.75" customHeight="1" x14ac:dyDescent="0.25">
      <c r="A726" s="1">
        <v>381</v>
      </c>
      <c r="B726" s="101" t="str">
        <f>IF('proje ve personel bilgileri'!A394&lt;&gt;0,('proje ve personel bilgileri'!A394)," ")</f>
        <v xml:space="preserve"> </v>
      </c>
      <c r="C726" s="105"/>
      <c r="D726" s="296"/>
      <c r="E726" s="296"/>
      <c r="F726" s="296"/>
      <c r="G726" s="296"/>
      <c r="H726" s="296"/>
      <c r="I726" s="296"/>
      <c r="J726" s="296"/>
      <c r="K726" s="104">
        <f t="shared" si="42"/>
        <v>0</v>
      </c>
    </row>
    <row r="727" spans="1:11" ht="15.75" customHeight="1" x14ac:dyDescent="0.25">
      <c r="A727" s="2">
        <v>382</v>
      </c>
      <c r="B727" s="101" t="str">
        <f>IF('proje ve personel bilgileri'!A395&lt;&gt;0,('proje ve personel bilgileri'!A395)," ")</f>
        <v xml:space="preserve"> </v>
      </c>
      <c r="C727" s="105"/>
      <c r="D727" s="296"/>
      <c r="E727" s="296"/>
      <c r="F727" s="296"/>
      <c r="G727" s="296"/>
      <c r="H727" s="296"/>
      <c r="I727" s="296"/>
      <c r="J727" s="296"/>
      <c r="K727" s="104">
        <f t="shared" si="42"/>
        <v>0</v>
      </c>
    </row>
    <row r="728" spans="1:11" ht="15.75" customHeight="1" x14ac:dyDescent="0.25">
      <c r="A728" s="1">
        <v>383</v>
      </c>
      <c r="B728" s="101" t="str">
        <f>IF('proje ve personel bilgileri'!A396&lt;&gt;0,('proje ve personel bilgileri'!A396)," ")</f>
        <v xml:space="preserve"> </v>
      </c>
      <c r="C728" s="105"/>
      <c r="D728" s="296"/>
      <c r="E728" s="296"/>
      <c r="F728" s="296"/>
      <c r="G728" s="296"/>
      <c r="H728" s="296"/>
      <c r="I728" s="296"/>
      <c r="J728" s="296"/>
      <c r="K728" s="104">
        <f t="shared" si="42"/>
        <v>0</v>
      </c>
    </row>
    <row r="729" spans="1:11" ht="15.75" customHeight="1" x14ac:dyDescent="0.25">
      <c r="A729" s="2">
        <v>384</v>
      </c>
      <c r="B729" s="101" t="str">
        <f>IF('proje ve personel bilgileri'!A397&lt;&gt;0,('proje ve personel bilgileri'!A397)," ")</f>
        <v xml:space="preserve"> </v>
      </c>
      <c r="C729" s="105"/>
      <c r="D729" s="296"/>
      <c r="E729" s="296"/>
      <c r="F729" s="296"/>
      <c r="G729" s="296"/>
      <c r="H729" s="296"/>
      <c r="I729" s="296"/>
      <c r="J729" s="296"/>
      <c r="K729" s="104">
        <f t="shared" si="42"/>
        <v>0</v>
      </c>
    </row>
    <row r="730" spans="1:11" ht="15.75" customHeight="1" x14ac:dyDescent="0.25">
      <c r="A730" s="1">
        <v>385</v>
      </c>
      <c r="B730" s="101" t="str">
        <f>IF('proje ve personel bilgileri'!A398&lt;&gt;0,('proje ve personel bilgileri'!A398)," ")</f>
        <v xml:space="preserve"> </v>
      </c>
      <c r="C730" s="105"/>
      <c r="D730" s="296"/>
      <c r="E730" s="296"/>
      <c r="F730" s="296"/>
      <c r="G730" s="296"/>
      <c r="H730" s="296"/>
      <c r="I730" s="296"/>
      <c r="J730" s="296"/>
      <c r="K730" s="104">
        <f t="shared" si="42"/>
        <v>0</v>
      </c>
    </row>
    <row r="731" spans="1:11" ht="15.75" customHeight="1" x14ac:dyDescent="0.25">
      <c r="A731" s="2">
        <v>386</v>
      </c>
      <c r="B731" s="101" t="str">
        <f>IF('proje ve personel bilgileri'!A399&lt;&gt;0,('proje ve personel bilgileri'!A399)," ")</f>
        <v xml:space="preserve"> </v>
      </c>
      <c r="C731" s="105"/>
      <c r="D731" s="296"/>
      <c r="E731" s="296"/>
      <c r="F731" s="296"/>
      <c r="G731" s="296"/>
      <c r="H731" s="296"/>
      <c r="I731" s="296"/>
      <c r="J731" s="296"/>
      <c r="K731" s="104">
        <f t="shared" si="42"/>
        <v>0</v>
      </c>
    </row>
    <row r="732" spans="1:11" ht="15.75" customHeight="1" x14ac:dyDescent="0.25">
      <c r="A732" s="1">
        <v>387</v>
      </c>
      <c r="B732" s="101" t="str">
        <f>IF('proje ve personel bilgileri'!A400&lt;&gt;0,('proje ve personel bilgileri'!A400)," ")</f>
        <v xml:space="preserve"> </v>
      </c>
      <c r="C732" s="105"/>
      <c r="D732" s="296"/>
      <c r="E732" s="296"/>
      <c r="F732" s="296"/>
      <c r="G732" s="296"/>
      <c r="H732" s="296"/>
      <c r="I732" s="296"/>
      <c r="J732" s="296"/>
      <c r="K732" s="104">
        <f t="shared" si="42"/>
        <v>0</v>
      </c>
    </row>
    <row r="733" spans="1:11" ht="15.75" customHeight="1" x14ac:dyDescent="0.25">
      <c r="A733" s="2">
        <v>388</v>
      </c>
      <c r="B733" s="101" t="str">
        <f>IF('proje ve personel bilgileri'!A401&lt;&gt;0,('proje ve personel bilgileri'!A401)," ")</f>
        <v xml:space="preserve"> </v>
      </c>
      <c r="C733" s="105"/>
      <c r="D733" s="296"/>
      <c r="E733" s="296"/>
      <c r="F733" s="296"/>
      <c r="G733" s="296"/>
      <c r="H733" s="296"/>
      <c r="I733" s="296"/>
      <c r="J733" s="296"/>
      <c r="K733" s="104">
        <f t="shared" si="42"/>
        <v>0</v>
      </c>
    </row>
    <row r="734" spans="1:11" ht="15.75" customHeight="1" x14ac:dyDescent="0.25">
      <c r="A734" s="1">
        <v>389</v>
      </c>
      <c r="B734" s="101" t="str">
        <f>IF('proje ve personel bilgileri'!A402&lt;&gt;0,('proje ve personel bilgileri'!A402)," ")</f>
        <v xml:space="preserve"> </v>
      </c>
      <c r="C734" s="105"/>
      <c r="D734" s="296"/>
      <c r="E734" s="296"/>
      <c r="F734" s="296"/>
      <c r="G734" s="296"/>
      <c r="H734" s="296"/>
      <c r="I734" s="296"/>
      <c r="J734" s="296"/>
      <c r="K734" s="104">
        <f t="shared" si="42"/>
        <v>0</v>
      </c>
    </row>
    <row r="735" spans="1:11" ht="15.75" customHeight="1" x14ac:dyDescent="0.25">
      <c r="A735" s="2">
        <v>390</v>
      </c>
      <c r="B735" s="101" t="str">
        <f>IF('proje ve personel bilgileri'!A403&lt;&gt;0,('proje ve personel bilgileri'!A403)," ")</f>
        <v xml:space="preserve"> </v>
      </c>
      <c r="C735" s="105"/>
      <c r="D735" s="296"/>
      <c r="E735" s="296"/>
      <c r="F735" s="296"/>
      <c r="G735" s="296"/>
      <c r="H735" s="296"/>
      <c r="I735" s="296"/>
      <c r="J735" s="296"/>
      <c r="K735" s="104">
        <f t="shared" si="42"/>
        <v>0</v>
      </c>
    </row>
    <row r="736" spans="1:11" ht="15.75" customHeight="1" x14ac:dyDescent="0.25">
      <c r="A736" s="1">
        <v>391</v>
      </c>
      <c r="B736" s="101" t="str">
        <f>IF('proje ve personel bilgileri'!A404&lt;&gt;0,('proje ve personel bilgileri'!A404)," ")</f>
        <v xml:space="preserve"> </v>
      </c>
      <c r="C736" s="105"/>
      <c r="D736" s="296"/>
      <c r="E736" s="296"/>
      <c r="F736" s="296"/>
      <c r="G736" s="296"/>
      <c r="H736" s="296"/>
      <c r="I736" s="296"/>
      <c r="J736" s="296"/>
      <c r="K736" s="104">
        <f t="shared" si="42"/>
        <v>0</v>
      </c>
    </row>
    <row r="737" spans="1:11" ht="15.75" customHeight="1" x14ac:dyDescent="0.25">
      <c r="A737" s="2">
        <v>392</v>
      </c>
      <c r="B737" s="101" t="str">
        <f>IF('proje ve personel bilgileri'!A405&lt;&gt;0,('proje ve personel bilgileri'!A405)," ")</f>
        <v xml:space="preserve"> </v>
      </c>
      <c r="C737" s="105"/>
      <c r="D737" s="296"/>
      <c r="E737" s="296"/>
      <c r="F737" s="296"/>
      <c r="G737" s="296"/>
      <c r="H737" s="296"/>
      <c r="I737" s="296"/>
      <c r="J737" s="296"/>
      <c r="K737" s="104">
        <f t="shared" si="42"/>
        <v>0</v>
      </c>
    </row>
    <row r="738" spans="1:11" ht="15.75" customHeight="1" x14ac:dyDescent="0.25">
      <c r="A738" s="1">
        <v>393</v>
      </c>
      <c r="B738" s="101" t="str">
        <f>IF('proje ve personel bilgileri'!A406&lt;&gt;0,('proje ve personel bilgileri'!A406)," ")</f>
        <v xml:space="preserve"> </v>
      </c>
      <c r="C738" s="105"/>
      <c r="D738" s="296"/>
      <c r="E738" s="296"/>
      <c r="F738" s="296"/>
      <c r="G738" s="296"/>
      <c r="H738" s="296"/>
      <c r="I738" s="296"/>
      <c r="J738" s="296"/>
      <c r="K738" s="104">
        <f t="shared" si="42"/>
        <v>0</v>
      </c>
    </row>
    <row r="739" spans="1:11" ht="15.75" customHeight="1" x14ac:dyDescent="0.25">
      <c r="A739" s="2">
        <v>394</v>
      </c>
      <c r="B739" s="101" t="str">
        <f>IF('proje ve personel bilgileri'!A407&lt;&gt;0,('proje ve personel bilgileri'!A407)," ")</f>
        <v xml:space="preserve"> </v>
      </c>
      <c r="C739" s="105"/>
      <c r="D739" s="296"/>
      <c r="E739" s="296"/>
      <c r="F739" s="296"/>
      <c r="G739" s="296"/>
      <c r="H739" s="296"/>
      <c r="I739" s="296"/>
      <c r="J739" s="296"/>
      <c r="K739" s="104">
        <f t="shared" si="42"/>
        <v>0</v>
      </c>
    </row>
    <row r="740" spans="1:11" ht="15.75" customHeight="1" x14ac:dyDescent="0.25">
      <c r="A740" s="1">
        <v>395</v>
      </c>
      <c r="B740" s="101" t="str">
        <f>IF('proje ve personel bilgileri'!A408&lt;&gt;0,('proje ve personel bilgileri'!A408)," ")</f>
        <v xml:space="preserve"> </v>
      </c>
      <c r="C740" s="105"/>
      <c r="D740" s="296"/>
      <c r="E740" s="296"/>
      <c r="F740" s="296"/>
      <c r="G740" s="296"/>
      <c r="H740" s="296"/>
      <c r="I740" s="296"/>
      <c r="J740" s="296"/>
      <c r="K740" s="104">
        <f t="shared" si="42"/>
        <v>0</v>
      </c>
    </row>
    <row r="741" spans="1:11" ht="15" customHeight="1" x14ac:dyDescent="0.25">
      <c r="A741" s="2">
        <v>396</v>
      </c>
      <c r="B741" s="101" t="str">
        <f>IF('proje ve personel bilgileri'!A409&lt;&gt;0,('proje ve personel bilgileri'!A409)," ")</f>
        <v xml:space="preserve"> </v>
      </c>
      <c r="C741" s="105"/>
      <c r="D741" s="296"/>
      <c r="E741" s="296"/>
      <c r="F741" s="296"/>
      <c r="G741" s="296"/>
      <c r="H741" s="296"/>
      <c r="I741" s="296"/>
      <c r="J741" s="296"/>
      <c r="K741" s="104">
        <f t="shared" si="42"/>
        <v>0</v>
      </c>
    </row>
    <row r="742" spans="1:11" ht="15.75" customHeight="1" x14ac:dyDescent="0.25">
      <c r="A742" s="341" t="s">
        <v>99</v>
      </c>
      <c r="B742" s="342"/>
      <c r="C742" s="7" t="str">
        <f t="shared" ref="C742:J742" si="43">IF($K$28&lt;&gt;0,SUM(C724:C741)," ")</f>
        <v xml:space="preserve"> </v>
      </c>
      <c r="D742" s="8" t="str">
        <f t="shared" si="43"/>
        <v xml:space="preserve"> </v>
      </c>
      <c r="E742" s="8" t="str">
        <f t="shared" si="43"/>
        <v xml:space="preserve"> </v>
      </c>
      <c r="F742" s="8" t="str">
        <f t="shared" si="43"/>
        <v xml:space="preserve"> </v>
      </c>
      <c r="G742" s="8" t="str">
        <f t="shared" si="43"/>
        <v xml:space="preserve"> </v>
      </c>
      <c r="H742" s="8" t="str">
        <f t="shared" si="43"/>
        <v xml:space="preserve"> </v>
      </c>
      <c r="I742" s="8" t="str">
        <f t="shared" si="43"/>
        <v xml:space="preserve"> </v>
      </c>
      <c r="J742" s="8" t="str">
        <f t="shared" si="43"/>
        <v xml:space="preserve"> </v>
      </c>
      <c r="K742" s="9">
        <f>SUM(K724:K741)+K709</f>
        <v>0</v>
      </c>
    </row>
    <row r="743" spans="1:11" ht="15" customHeight="1" x14ac:dyDescent="0.25">
      <c r="A743" s="300"/>
    </row>
    <row r="744" spans="1:11" ht="25.5" customHeight="1" x14ac:dyDescent="0.25">
      <c r="A744" s="332" t="s">
        <v>100</v>
      </c>
      <c r="B744" s="332"/>
      <c r="C744" s="332"/>
      <c r="D744" s="332"/>
      <c r="E744" s="332"/>
      <c r="F744" s="332"/>
      <c r="G744" s="332"/>
      <c r="H744" s="332"/>
      <c r="I744" s="332"/>
      <c r="J744" s="332"/>
      <c r="K744" s="332"/>
    </row>
    <row r="745" spans="1:11" ht="15" customHeight="1" x14ac:dyDescent="0.25">
      <c r="A745" s="51"/>
    </row>
    <row r="746" spans="1:11" ht="15" customHeight="1" x14ac:dyDescent="0.25">
      <c r="A746" s="298" t="s">
        <v>101</v>
      </c>
    </row>
    <row r="747" spans="1:11" ht="15" customHeight="1" x14ac:dyDescent="0.25">
      <c r="C747" s="298" t="s">
        <v>102</v>
      </c>
      <c r="E747" s="298" t="s">
        <v>103</v>
      </c>
    </row>
    <row r="750" spans="1:11" ht="15.75" customHeight="1" x14ac:dyDescent="0.25">
      <c r="A750" s="348" t="s">
        <v>85</v>
      </c>
      <c r="B750" s="348"/>
      <c r="C750" s="348"/>
      <c r="D750" s="348"/>
      <c r="E750" s="348"/>
      <c r="F750" s="348"/>
      <c r="G750" s="348"/>
      <c r="H750" s="348"/>
      <c r="I750" s="348"/>
      <c r="J750" s="348"/>
      <c r="K750" s="348"/>
    </row>
    <row r="751" spans="1:11" ht="15" customHeight="1" x14ac:dyDescent="0.25">
      <c r="A751" s="70"/>
      <c r="B751" s="70"/>
      <c r="C751" s="70"/>
      <c r="D751" s="70"/>
      <c r="E751" s="70"/>
      <c r="F751" s="78">
        <f>'proje ve personel bilgileri'!$B$5</f>
        <v>0</v>
      </c>
      <c r="G751" s="72">
        <f>IF('proje ve personel bilgileri'!$B$6=1,"/ Nisan ayına aittir.",(IF('proje ve personel bilgileri'!$B$6=2,"/ Ekim ayına aittir.",0)))</f>
        <v>0</v>
      </c>
      <c r="H751" s="70"/>
      <c r="I751" s="70"/>
      <c r="J751" s="70"/>
      <c r="K751" s="70"/>
    </row>
    <row r="752" spans="1:11" ht="18.75" customHeight="1" x14ac:dyDescent="0.25">
      <c r="K752" s="4" t="s">
        <v>86</v>
      </c>
    </row>
    <row r="753" spans="1:11" ht="15.75" customHeight="1" x14ac:dyDescent="0.25">
      <c r="A753" s="349" t="s">
        <v>2</v>
      </c>
      <c r="B753" s="350"/>
      <c r="C753" s="351">
        <f>'proje ve personel bilgileri'!$B$2</f>
        <v>0</v>
      </c>
      <c r="D753" s="352"/>
      <c r="E753" s="352"/>
      <c r="F753" s="352"/>
      <c r="G753" s="352"/>
      <c r="H753" s="352"/>
      <c r="I753" s="352"/>
      <c r="J753" s="352"/>
      <c r="K753" s="353"/>
    </row>
    <row r="754" spans="1:11" ht="15.75" customHeight="1" x14ac:dyDescent="0.25">
      <c r="A754" s="354" t="s">
        <v>4</v>
      </c>
      <c r="B754" s="355"/>
      <c r="C754" s="356">
        <f>'proje ve personel bilgileri'!$B$3</f>
        <v>0</v>
      </c>
      <c r="D754" s="357"/>
      <c r="E754" s="357"/>
      <c r="F754" s="357"/>
      <c r="G754" s="357"/>
      <c r="H754" s="357"/>
      <c r="I754" s="357"/>
      <c r="J754" s="357"/>
      <c r="K754" s="358"/>
    </row>
    <row r="755" spans="1:11" ht="15" customHeight="1" x14ac:dyDescent="0.25">
      <c r="A755" s="343" t="s">
        <v>87</v>
      </c>
      <c r="B755" s="343" t="s">
        <v>15</v>
      </c>
      <c r="C755" s="343" t="s">
        <v>88</v>
      </c>
      <c r="D755" s="344" t="s">
        <v>89</v>
      </c>
      <c r="E755" s="346"/>
      <c r="F755" s="347"/>
      <c r="G755" s="343" t="s">
        <v>90</v>
      </c>
      <c r="H755" s="333" t="s">
        <v>91</v>
      </c>
      <c r="I755" s="333" t="s">
        <v>92</v>
      </c>
      <c r="J755" s="333" t="s">
        <v>93</v>
      </c>
      <c r="K755" s="336" t="s">
        <v>94</v>
      </c>
    </row>
    <row r="756" spans="1:11" ht="24" customHeight="1" x14ac:dyDescent="0.25">
      <c r="A756" s="338"/>
      <c r="B756" s="338"/>
      <c r="C756" s="338"/>
      <c r="D756" s="345"/>
      <c r="E756" s="339" t="s">
        <v>95</v>
      </c>
      <c r="F756" s="340"/>
      <c r="G756" s="338"/>
      <c r="H756" s="334"/>
      <c r="I756" s="334"/>
      <c r="J756" s="334"/>
      <c r="K756" s="337"/>
    </row>
    <row r="757" spans="1:11" ht="60.75" customHeight="1" x14ac:dyDescent="0.25">
      <c r="A757" s="338"/>
      <c r="B757" s="338"/>
      <c r="C757" s="338"/>
      <c r="D757" s="345"/>
      <c r="E757" s="5" t="s">
        <v>104</v>
      </c>
      <c r="F757" s="5" t="s">
        <v>97</v>
      </c>
      <c r="G757" s="338"/>
      <c r="H757" s="334"/>
      <c r="I757" s="335"/>
      <c r="J757" s="335"/>
      <c r="K757" s="338"/>
    </row>
    <row r="758" spans="1:11" ht="15.75" customHeight="1" x14ac:dyDescent="0.25">
      <c r="A758" s="338"/>
      <c r="B758" s="338"/>
      <c r="C758" s="338"/>
      <c r="D758" s="345"/>
      <c r="E758" s="6" t="s">
        <v>98</v>
      </c>
      <c r="F758" s="6" t="s">
        <v>98</v>
      </c>
      <c r="G758" s="294" t="s">
        <v>98</v>
      </c>
      <c r="H758" s="294" t="s">
        <v>98</v>
      </c>
      <c r="I758" s="297" t="s">
        <v>98</v>
      </c>
      <c r="J758" s="6" t="s">
        <v>98</v>
      </c>
      <c r="K758" s="338"/>
    </row>
    <row r="759" spans="1:11" ht="15.75" customHeight="1" x14ac:dyDescent="0.25">
      <c r="A759" s="1">
        <v>397</v>
      </c>
      <c r="B759" s="101" t="str">
        <f>IF('proje ve personel bilgileri'!A410&lt;&gt;0,('proje ve personel bilgileri'!A410)," ")</f>
        <v xml:space="preserve"> </v>
      </c>
      <c r="C759" s="102"/>
      <c r="D759" s="103"/>
      <c r="E759" s="103"/>
      <c r="F759" s="103"/>
      <c r="G759" s="103"/>
      <c r="H759" s="103"/>
      <c r="I759" s="103"/>
      <c r="J759" s="103"/>
      <c r="K759" s="104">
        <f t="shared" ref="K759:K776" si="44">IF(D759&lt;&gt;0,SUM(D759+E759+F759+G759-H759-I759-J759),0)</f>
        <v>0</v>
      </c>
    </row>
    <row r="760" spans="1:11" ht="15.75" customHeight="1" x14ac:dyDescent="0.25">
      <c r="A760" s="2">
        <v>398</v>
      </c>
      <c r="B760" s="101" t="str">
        <f>IF('proje ve personel bilgileri'!A411&lt;&gt;0,('proje ve personel bilgileri'!A411)," ")</f>
        <v xml:space="preserve"> </v>
      </c>
      <c r="C760" s="105"/>
      <c r="D760" s="296"/>
      <c r="E760" s="296"/>
      <c r="F760" s="296"/>
      <c r="G760" s="296"/>
      <c r="H760" s="296"/>
      <c r="I760" s="296"/>
      <c r="J760" s="296"/>
      <c r="K760" s="104">
        <f t="shared" si="44"/>
        <v>0</v>
      </c>
    </row>
    <row r="761" spans="1:11" ht="15.75" customHeight="1" x14ac:dyDescent="0.25">
      <c r="A761" s="1">
        <v>399</v>
      </c>
      <c r="B761" s="101" t="str">
        <f>IF('proje ve personel bilgileri'!A412&lt;&gt;0,('proje ve personel bilgileri'!A412)," ")</f>
        <v xml:space="preserve"> </v>
      </c>
      <c r="C761" s="105"/>
      <c r="D761" s="296"/>
      <c r="E761" s="296"/>
      <c r="F761" s="296"/>
      <c r="G761" s="296"/>
      <c r="H761" s="296"/>
      <c r="I761" s="296"/>
      <c r="J761" s="296"/>
      <c r="K761" s="104">
        <f t="shared" si="44"/>
        <v>0</v>
      </c>
    </row>
    <row r="762" spans="1:11" ht="15.75" customHeight="1" x14ac:dyDescent="0.25">
      <c r="A762" s="2">
        <v>400</v>
      </c>
      <c r="B762" s="101" t="str">
        <f>IF('proje ve personel bilgileri'!A413&lt;&gt;0,('proje ve personel bilgileri'!A413)," ")</f>
        <v xml:space="preserve"> </v>
      </c>
      <c r="C762" s="105"/>
      <c r="D762" s="296"/>
      <c r="E762" s="296"/>
      <c r="F762" s="296"/>
      <c r="G762" s="296"/>
      <c r="H762" s="296"/>
      <c r="I762" s="296"/>
      <c r="J762" s="296"/>
      <c r="K762" s="104">
        <f t="shared" si="44"/>
        <v>0</v>
      </c>
    </row>
    <row r="763" spans="1:11" ht="15.75" customHeight="1" x14ac:dyDescent="0.25">
      <c r="A763" s="1">
        <v>401</v>
      </c>
      <c r="B763" s="101" t="str">
        <f>IF('proje ve personel bilgileri'!A414&lt;&gt;0,('proje ve personel bilgileri'!A414)," ")</f>
        <v xml:space="preserve"> </v>
      </c>
      <c r="C763" s="105"/>
      <c r="D763" s="296"/>
      <c r="E763" s="296"/>
      <c r="F763" s="296"/>
      <c r="G763" s="296"/>
      <c r="H763" s="296"/>
      <c r="I763" s="296"/>
      <c r="J763" s="296"/>
      <c r="K763" s="104">
        <f t="shared" si="44"/>
        <v>0</v>
      </c>
    </row>
    <row r="764" spans="1:11" ht="15.75" customHeight="1" x14ac:dyDescent="0.25">
      <c r="A764" s="2">
        <v>402</v>
      </c>
      <c r="B764" s="101" t="str">
        <f>IF('proje ve personel bilgileri'!A415&lt;&gt;0,('proje ve personel bilgileri'!A415)," ")</f>
        <v xml:space="preserve"> </v>
      </c>
      <c r="C764" s="105"/>
      <c r="D764" s="296"/>
      <c r="E764" s="296"/>
      <c r="F764" s="296"/>
      <c r="G764" s="296"/>
      <c r="H764" s="296"/>
      <c r="I764" s="296"/>
      <c r="J764" s="296"/>
      <c r="K764" s="104">
        <f t="shared" si="44"/>
        <v>0</v>
      </c>
    </row>
    <row r="765" spans="1:11" ht="15.75" customHeight="1" x14ac:dyDescent="0.25">
      <c r="A765" s="1">
        <v>403</v>
      </c>
      <c r="B765" s="101" t="str">
        <f>IF('proje ve personel bilgileri'!A416&lt;&gt;0,('proje ve personel bilgileri'!A416)," ")</f>
        <v xml:space="preserve"> </v>
      </c>
      <c r="C765" s="105"/>
      <c r="D765" s="296"/>
      <c r="E765" s="296"/>
      <c r="F765" s="296"/>
      <c r="G765" s="296"/>
      <c r="H765" s="296"/>
      <c r="I765" s="296"/>
      <c r="J765" s="296"/>
      <c r="K765" s="104">
        <f t="shared" si="44"/>
        <v>0</v>
      </c>
    </row>
    <row r="766" spans="1:11" ht="15.75" customHeight="1" x14ac:dyDescent="0.25">
      <c r="A766" s="2">
        <v>404</v>
      </c>
      <c r="B766" s="101" t="str">
        <f>IF('proje ve personel bilgileri'!A417&lt;&gt;0,('proje ve personel bilgileri'!A417)," ")</f>
        <v xml:space="preserve"> </v>
      </c>
      <c r="C766" s="105"/>
      <c r="D766" s="296"/>
      <c r="E766" s="296"/>
      <c r="F766" s="296"/>
      <c r="G766" s="296"/>
      <c r="H766" s="296"/>
      <c r="I766" s="296"/>
      <c r="J766" s="296"/>
      <c r="K766" s="104">
        <f t="shared" si="44"/>
        <v>0</v>
      </c>
    </row>
    <row r="767" spans="1:11" ht="15.75" customHeight="1" x14ac:dyDescent="0.25">
      <c r="A767" s="1">
        <v>405</v>
      </c>
      <c r="B767" s="101" t="str">
        <f>IF('proje ve personel bilgileri'!A418&lt;&gt;0,('proje ve personel bilgileri'!A418)," ")</f>
        <v xml:space="preserve"> </v>
      </c>
      <c r="C767" s="105"/>
      <c r="D767" s="296"/>
      <c r="E767" s="296"/>
      <c r="F767" s="296"/>
      <c r="G767" s="296"/>
      <c r="H767" s="296"/>
      <c r="I767" s="296"/>
      <c r="J767" s="296"/>
      <c r="K767" s="104">
        <f t="shared" si="44"/>
        <v>0</v>
      </c>
    </row>
    <row r="768" spans="1:11" ht="15.75" customHeight="1" x14ac:dyDescent="0.25">
      <c r="A768" s="2">
        <v>406</v>
      </c>
      <c r="B768" s="101" t="str">
        <f>IF('proje ve personel bilgileri'!A419&lt;&gt;0,('proje ve personel bilgileri'!A419)," ")</f>
        <v xml:space="preserve"> </v>
      </c>
      <c r="C768" s="105"/>
      <c r="D768" s="296"/>
      <c r="E768" s="296"/>
      <c r="F768" s="296"/>
      <c r="G768" s="296"/>
      <c r="H768" s="296"/>
      <c r="I768" s="296"/>
      <c r="J768" s="296"/>
      <c r="K768" s="104">
        <f t="shared" si="44"/>
        <v>0</v>
      </c>
    </row>
    <row r="769" spans="1:11" ht="15.75" customHeight="1" x14ac:dyDescent="0.25">
      <c r="A769" s="1">
        <v>407</v>
      </c>
      <c r="B769" s="101" t="str">
        <f>IF('proje ve personel bilgileri'!A420&lt;&gt;0,('proje ve personel bilgileri'!A420)," ")</f>
        <v xml:space="preserve"> </v>
      </c>
      <c r="C769" s="105"/>
      <c r="D769" s="296"/>
      <c r="E769" s="296"/>
      <c r="F769" s="296"/>
      <c r="G769" s="296"/>
      <c r="H769" s="296"/>
      <c r="I769" s="296"/>
      <c r="J769" s="296"/>
      <c r="K769" s="104">
        <f t="shared" si="44"/>
        <v>0</v>
      </c>
    </row>
    <row r="770" spans="1:11" ht="15.75" customHeight="1" x14ac:dyDescent="0.25">
      <c r="A770" s="2">
        <v>408</v>
      </c>
      <c r="B770" s="101" t="str">
        <f>IF('proje ve personel bilgileri'!A421&lt;&gt;0,('proje ve personel bilgileri'!A421)," ")</f>
        <v xml:space="preserve"> </v>
      </c>
      <c r="C770" s="105"/>
      <c r="D770" s="296"/>
      <c r="E770" s="296"/>
      <c r="F770" s="296"/>
      <c r="G770" s="296"/>
      <c r="H770" s="296"/>
      <c r="I770" s="296"/>
      <c r="J770" s="296"/>
      <c r="K770" s="104">
        <f t="shared" si="44"/>
        <v>0</v>
      </c>
    </row>
    <row r="771" spans="1:11" ht="15.75" customHeight="1" x14ac:dyDescent="0.25">
      <c r="A771" s="1">
        <v>409</v>
      </c>
      <c r="B771" s="101" t="str">
        <f>IF('proje ve personel bilgileri'!A422&lt;&gt;0,('proje ve personel bilgileri'!A422)," ")</f>
        <v xml:space="preserve"> </v>
      </c>
      <c r="C771" s="105"/>
      <c r="D771" s="296"/>
      <c r="E771" s="296"/>
      <c r="F771" s="296"/>
      <c r="G771" s="296"/>
      <c r="H771" s="296"/>
      <c r="I771" s="296"/>
      <c r="J771" s="296"/>
      <c r="K771" s="104">
        <f t="shared" si="44"/>
        <v>0</v>
      </c>
    </row>
    <row r="772" spans="1:11" ht="15.75" customHeight="1" x14ac:dyDescent="0.25">
      <c r="A772" s="2">
        <v>410</v>
      </c>
      <c r="B772" s="101" t="str">
        <f>IF('proje ve personel bilgileri'!A423&lt;&gt;0,('proje ve personel bilgileri'!A423)," ")</f>
        <v xml:space="preserve"> </v>
      </c>
      <c r="C772" s="105"/>
      <c r="D772" s="296"/>
      <c r="E772" s="296"/>
      <c r="F772" s="296"/>
      <c r="G772" s="296"/>
      <c r="H772" s="296"/>
      <c r="I772" s="296"/>
      <c r="J772" s="296"/>
      <c r="K772" s="104">
        <f t="shared" si="44"/>
        <v>0</v>
      </c>
    </row>
    <row r="773" spans="1:11" ht="15.75" customHeight="1" x14ac:dyDescent="0.25">
      <c r="A773" s="1">
        <v>411</v>
      </c>
      <c r="B773" s="101" t="str">
        <f>IF('proje ve personel bilgileri'!A424&lt;&gt;0,('proje ve personel bilgileri'!A424)," ")</f>
        <v xml:space="preserve"> </v>
      </c>
      <c r="C773" s="105"/>
      <c r="D773" s="296"/>
      <c r="E773" s="296"/>
      <c r="F773" s="296"/>
      <c r="G773" s="296"/>
      <c r="H773" s="296"/>
      <c r="I773" s="296"/>
      <c r="J773" s="296"/>
      <c r="K773" s="104">
        <f t="shared" si="44"/>
        <v>0</v>
      </c>
    </row>
    <row r="774" spans="1:11" ht="15.75" customHeight="1" x14ac:dyDescent="0.25">
      <c r="A774" s="2">
        <v>412</v>
      </c>
      <c r="B774" s="101" t="str">
        <f>IF('proje ve personel bilgileri'!A425&lt;&gt;0,('proje ve personel bilgileri'!A425)," ")</f>
        <v xml:space="preserve"> </v>
      </c>
      <c r="C774" s="105"/>
      <c r="D774" s="296"/>
      <c r="E774" s="296"/>
      <c r="F774" s="296"/>
      <c r="G774" s="296"/>
      <c r="H774" s="296"/>
      <c r="I774" s="296"/>
      <c r="J774" s="296"/>
      <c r="K774" s="104">
        <f t="shared" si="44"/>
        <v>0</v>
      </c>
    </row>
    <row r="775" spans="1:11" ht="15.75" customHeight="1" x14ac:dyDescent="0.25">
      <c r="A775" s="1">
        <v>413</v>
      </c>
      <c r="B775" s="101" t="str">
        <f>IF('proje ve personel bilgileri'!A426&lt;&gt;0,('proje ve personel bilgileri'!A426)," ")</f>
        <v xml:space="preserve"> </v>
      </c>
      <c r="C775" s="105"/>
      <c r="D775" s="296"/>
      <c r="E775" s="296"/>
      <c r="F775" s="296"/>
      <c r="G775" s="296"/>
      <c r="H775" s="296"/>
      <c r="I775" s="296"/>
      <c r="J775" s="296"/>
      <c r="K775" s="104">
        <f t="shared" si="44"/>
        <v>0</v>
      </c>
    </row>
    <row r="776" spans="1:11" ht="15" customHeight="1" x14ac:dyDescent="0.25">
      <c r="A776" s="2">
        <v>414</v>
      </c>
      <c r="B776" s="101" t="str">
        <f>IF('proje ve personel bilgileri'!A427&lt;&gt;0,('proje ve personel bilgileri'!A427)," ")</f>
        <v xml:space="preserve"> </v>
      </c>
      <c r="C776" s="105"/>
      <c r="D776" s="296"/>
      <c r="E776" s="296"/>
      <c r="F776" s="296"/>
      <c r="G776" s="296"/>
      <c r="H776" s="296"/>
      <c r="I776" s="296"/>
      <c r="J776" s="296"/>
      <c r="K776" s="104">
        <f t="shared" si="44"/>
        <v>0</v>
      </c>
    </row>
    <row r="777" spans="1:11" ht="15.75" customHeight="1" x14ac:dyDescent="0.25">
      <c r="A777" s="341" t="s">
        <v>99</v>
      </c>
      <c r="B777" s="342"/>
      <c r="C777" s="7" t="str">
        <f t="shared" ref="C777:J777" si="45">IF($K$28&lt;&gt;0,SUM(C759:C776)," ")</f>
        <v xml:space="preserve"> </v>
      </c>
      <c r="D777" s="8" t="str">
        <f t="shared" si="45"/>
        <v xml:space="preserve"> </v>
      </c>
      <c r="E777" s="8" t="str">
        <f t="shared" si="45"/>
        <v xml:space="preserve"> </v>
      </c>
      <c r="F777" s="8" t="str">
        <f t="shared" si="45"/>
        <v xml:space="preserve"> </v>
      </c>
      <c r="G777" s="8" t="str">
        <f t="shared" si="45"/>
        <v xml:space="preserve"> </v>
      </c>
      <c r="H777" s="8" t="str">
        <f t="shared" si="45"/>
        <v xml:space="preserve"> </v>
      </c>
      <c r="I777" s="8" t="str">
        <f t="shared" si="45"/>
        <v xml:space="preserve"> </v>
      </c>
      <c r="J777" s="8" t="str">
        <f t="shared" si="45"/>
        <v xml:space="preserve"> </v>
      </c>
      <c r="K777" s="9">
        <f>SUM(K759:K776)+K742</f>
        <v>0</v>
      </c>
    </row>
    <row r="778" spans="1:11" ht="15" customHeight="1" x14ac:dyDescent="0.25">
      <c r="A778" s="300"/>
    </row>
    <row r="779" spans="1:11" ht="24" customHeight="1" x14ac:dyDescent="0.25">
      <c r="A779" s="332" t="s">
        <v>100</v>
      </c>
      <c r="B779" s="332"/>
      <c r="C779" s="332"/>
      <c r="D779" s="332"/>
      <c r="E779" s="332"/>
      <c r="F779" s="332"/>
      <c r="G779" s="332"/>
      <c r="H779" s="332"/>
      <c r="I779" s="332"/>
      <c r="J779" s="332"/>
      <c r="K779" s="332"/>
    </row>
    <row r="780" spans="1:11" ht="15" customHeight="1" x14ac:dyDescent="0.25">
      <c r="A780" s="51"/>
    </row>
    <row r="781" spans="1:11" ht="15" customHeight="1" x14ac:dyDescent="0.25">
      <c r="A781" s="298" t="s">
        <v>101</v>
      </c>
    </row>
    <row r="782" spans="1:11" ht="15" customHeight="1" x14ac:dyDescent="0.25">
      <c r="C782" s="298" t="s">
        <v>102</v>
      </c>
      <c r="E782" s="298" t="s">
        <v>103</v>
      </c>
    </row>
    <row r="784" spans="1:11" ht="15.75" customHeight="1" x14ac:dyDescent="0.25">
      <c r="A784" s="348" t="s">
        <v>85</v>
      </c>
      <c r="B784" s="348"/>
      <c r="C784" s="348"/>
      <c r="D784" s="348"/>
      <c r="E784" s="348"/>
      <c r="F784" s="348"/>
      <c r="G784" s="348"/>
      <c r="H784" s="348"/>
      <c r="I784" s="348"/>
      <c r="J784" s="348"/>
      <c r="K784" s="348"/>
    </row>
    <row r="785" spans="1:11" ht="15" customHeight="1" x14ac:dyDescent="0.25">
      <c r="A785" s="70"/>
      <c r="B785" s="70"/>
      <c r="C785" s="70"/>
      <c r="D785" s="70"/>
      <c r="E785" s="70"/>
      <c r="F785" s="78">
        <f>'proje ve personel bilgileri'!$B$5</f>
        <v>0</v>
      </c>
      <c r="G785" s="72">
        <f>IF('proje ve personel bilgileri'!$B$6=1,"/ Nisan ayına aittir.",(IF('proje ve personel bilgileri'!$B$6=2,"/ Ekim ayına aittir.",0)))</f>
        <v>0</v>
      </c>
      <c r="H785" s="70"/>
      <c r="I785" s="70"/>
      <c r="J785" s="70"/>
      <c r="K785" s="70"/>
    </row>
    <row r="786" spans="1:11" ht="18.75" customHeight="1" x14ac:dyDescent="0.25">
      <c r="K786" s="4" t="s">
        <v>86</v>
      </c>
    </row>
    <row r="787" spans="1:11" ht="15.75" customHeight="1" x14ac:dyDescent="0.25">
      <c r="A787" s="349" t="s">
        <v>2</v>
      </c>
      <c r="B787" s="350"/>
      <c r="C787" s="351">
        <f>'proje ve personel bilgileri'!$B$2</f>
        <v>0</v>
      </c>
      <c r="D787" s="352"/>
      <c r="E787" s="352"/>
      <c r="F787" s="352"/>
      <c r="G787" s="352"/>
      <c r="H787" s="352"/>
      <c r="I787" s="352"/>
      <c r="J787" s="352"/>
      <c r="K787" s="353"/>
    </row>
    <row r="788" spans="1:11" ht="15.75" customHeight="1" x14ac:dyDescent="0.25">
      <c r="A788" s="354" t="s">
        <v>4</v>
      </c>
      <c r="B788" s="355"/>
      <c r="C788" s="356">
        <f>'proje ve personel bilgileri'!$B$3</f>
        <v>0</v>
      </c>
      <c r="D788" s="357"/>
      <c r="E788" s="357"/>
      <c r="F788" s="357"/>
      <c r="G788" s="357"/>
      <c r="H788" s="357"/>
      <c r="I788" s="357"/>
      <c r="J788" s="357"/>
      <c r="K788" s="358"/>
    </row>
    <row r="789" spans="1:11" ht="15" customHeight="1" x14ac:dyDescent="0.25">
      <c r="A789" s="343" t="s">
        <v>87</v>
      </c>
      <c r="B789" s="343" t="s">
        <v>15</v>
      </c>
      <c r="C789" s="343" t="s">
        <v>88</v>
      </c>
      <c r="D789" s="344" t="s">
        <v>89</v>
      </c>
      <c r="E789" s="346"/>
      <c r="F789" s="347"/>
      <c r="G789" s="343" t="s">
        <v>90</v>
      </c>
      <c r="H789" s="333" t="s">
        <v>91</v>
      </c>
      <c r="I789" s="333" t="s">
        <v>92</v>
      </c>
      <c r="J789" s="333" t="s">
        <v>93</v>
      </c>
      <c r="K789" s="336" t="s">
        <v>94</v>
      </c>
    </row>
    <row r="790" spans="1:11" ht="21" customHeight="1" x14ac:dyDescent="0.25">
      <c r="A790" s="338"/>
      <c r="B790" s="338"/>
      <c r="C790" s="338"/>
      <c r="D790" s="345"/>
      <c r="E790" s="339" t="s">
        <v>95</v>
      </c>
      <c r="F790" s="340"/>
      <c r="G790" s="338"/>
      <c r="H790" s="334"/>
      <c r="I790" s="334"/>
      <c r="J790" s="334"/>
      <c r="K790" s="337"/>
    </row>
    <row r="791" spans="1:11" ht="60.75" customHeight="1" x14ac:dyDescent="0.25">
      <c r="A791" s="338"/>
      <c r="B791" s="338"/>
      <c r="C791" s="338"/>
      <c r="D791" s="345"/>
      <c r="E791" s="5" t="s">
        <v>104</v>
      </c>
      <c r="F791" s="5" t="s">
        <v>97</v>
      </c>
      <c r="G791" s="338"/>
      <c r="H791" s="334"/>
      <c r="I791" s="335"/>
      <c r="J791" s="335"/>
      <c r="K791" s="338"/>
    </row>
    <row r="792" spans="1:11" ht="15.75" customHeight="1" x14ac:dyDescent="0.25">
      <c r="A792" s="338"/>
      <c r="B792" s="338"/>
      <c r="C792" s="338"/>
      <c r="D792" s="345"/>
      <c r="E792" s="6" t="s">
        <v>98</v>
      </c>
      <c r="F792" s="6" t="s">
        <v>98</v>
      </c>
      <c r="G792" s="294" t="s">
        <v>98</v>
      </c>
      <c r="H792" s="294" t="s">
        <v>98</v>
      </c>
      <c r="I792" s="297" t="s">
        <v>98</v>
      </c>
      <c r="J792" s="6" t="s">
        <v>98</v>
      </c>
      <c r="K792" s="338"/>
    </row>
    <row r="793" spans="1:11" ht="15.75" customHeight="1" x14ac:dyDescent="0.25">
      <c r="A793" s="1">
        <v>415</v>
      </c>
      <c r="B793" s="101" t="str">
        <f>IF('proje ve personel bilgileri'!A428&lt;&gt;0,('proje ve personel bilgileri'!A428)," ")</f>
        <v xml:space="preserve"> </v>
      </c>
      <c r="C793" s="102"/>
      <c r="D793" s="103"/>
      <c r="E793" s="103"/>
      <c r="F793" s="103"/>
      <c r="G793" s="103"/>
      <c r="H793" s="103"/>
      <c r="I793" s="103"/>
      <c r="J793" s="103"/>
      <c r="K793" s="104">
        <f t="shared" ref="K793:K810" si="46">IF(D793&lt;&gt;0,SUM(D793+E793+F793+G793-H793-I793-J793),0)</f>
        <v>0</v>
      </c>
    </row>
    <row r="794" spans="1:11" ht="15.75" customHeight="1" x14ac:dyDescent="0.25">
      <c r="A794" s="2">
        <v>416</v>
      </c>
      <c r="B794" s="101" t="str">
        <f>IF('proje ve personel bilgileri'!A429&lt;&gt;0,('proje ve personel bilgileri'!A429)," ")</f>
        <v xml:space="preserve"> </v>
      </c>
      <c r="C794" s="105"/>
      <c r="D794" s="296"/>
      <c r="E794" s="296"/>
      <c r="F794" s="296"/>
      <c r="G794" s="296"/>
      <c r="H794" s="296"/>
      <c r="I794" s="296"/>
      <c r="J794" s="296"/>
      <c r="K794" s="104">
        <f t="shared" si="46"/>
        <v>0</v>
      </c>
    </row>
    <row r="795" spans="1:11" ht="15.75" customHeight="1" x14ac:dyDescent="0.25">
      <c r="A795" s="1">
        <v>417</v>
      </c>
      <c r="B795" s="101" t="str">
        <f>IF('proje ve personel bilgileri'!A430&lt;&gt;0,('proje ve personel bilgileri'!A430)," ")</f>
        <v xml:space="preserve"> </v>
      </c>
      <c r="C795" s="105"/>
      <c r="D795" s="296"/>
      <c r="E795" s="296"/>
      <c r="F795" s="296"/>
      <c r="G795" s="296"/>
      <c r="H795" s="296"/>
      <c r="I795" s="296"/>
      <c r="J795" s="296"/>
      <c r="K795" s="104">
        <f t="shared" si="46"/>
        <v>0</v>
      </c>
    </row>
    <row r="796" spans="1:11" ht="15.75" customHeight="1" x14ac:dyDescent="0.25">
      <c r="A796" s="2">
        <v>418</v>
      </c>
      <c r="B796" s="101" t="str">
        <f>IF('proje ve personel bilgileri'!A431&lt;&gt;0,('proje ve personel bilgileri'!A431)," ")</f>
        <v xml:space="preserve"> </v>
      </c>
      <c r="C796" s="105"/>
      <c r="D796" s="296"/>
      <c r="E796" s="296"/>
      <c r="F796" s="296"/>
      <c r="G796" s="296"/>
      <c r="H796" s="296"/>
      <c r="I796" s="296"/>
      <c r="J796" s="296"/>
      <c r="K796" s="104">
        <f t="shared" si="46"/>
        <v>0</v>
      </c>
    </row>
    <row r="797" spans="1:11" ht="15.75" customHeight="1" x14ac:dyDescent="0.25">
      <c r="A797" s="1">
        <v>419</v>
      </c>
      <c r="B797" s="101" t="str">
        <f>IF('proje ve personel bilgileri'!A432&lt;&gt;0,('proje ve personel bilgileri'!A432)," ")</f>
        <v xml:space="preserve"> </v>
      </c>
      <c r="C797" s="105"/>
      <c r="D797" s="296"/>
      <c r="E797" s="296"/>
      <c r="F797" s="296"/>
      <c r="G797" s="296"/>
      <c r="H797" s="296"/>
      <c r="I797" s="296"/>
      <c r="J797" s="296"/>
      <c r="K797" s="104">
        <f t="shared" si="46"/>
        <v>0</v>
      </c>
    </row>
    <row r="798" spans="1:11" ht="15.75" customHeight="1" x14ac:dyDescent="0.25">
      <c r="A798" s="2">
        <v>420</v>
      </c>
      <c r="B798" s="101" t="str">
        <f>IF('proje ve personel bilgileri'!A433&lt;&gt;0,('proje ve personel bilgileri'!A433)," ")</f>
        <v xml:space="preserve"> </v>
      </c>
      <c r="C798" s="105"/>
      <c r="D798" s="296"/>
      <c r="E798" s="296"/>
      <c r="F798" s="296"/>
      <c r="G798" s="296"/>
      <c r="H798" s="296"/>
      <c r="I798" s="296"/>
      <c r="J798" s="296"/>
      <c r="K798" s="104">
        <f t="shared" si="46"/>
        <v>0</v>
      </c>
    </row>
    <row r="799" spans="1:11" ht="15.75" customHeight="1" x14ac:dyDescent="0.25">
      <c r="A799" s="1">
        <v>421</v>
      </c>
      <c r="B799" s="101" t="str">
        <f>IF('proje ve personel bilgileri'!A434&lt;&gt;0,('proje ve personel bilgileri'!A434)," ")</f>
        <v xml:space="preserve"> </v>
      </c>
      <c r="C799" s="105"/>
      <c r="D799" s="296"/>
      <c r="E799" s="296"/>
      <c r="F799" s="296"/>
      <c r="G799" s="296"/>
      <c r="H799" s="296"/>
      <c r="I799" s="296"/>
      <c r="J799" s="296"/>
      <c r="K799" s="104">
        <f t="shared" si="46"/>
        <v>0</v>
      </c>
    </row>
    <row r="800" spans="1:11" ht="15.75" customHeight="1" x14ac:dyDescent="0.25">
      <c r="A800" s="2">
        <v>422</v>
      </c>
      <c r="B800" s="101" t="str">
        <f>IF('proje ve personel bilgileri'!A435&lt;&gt;0,('proje ve personel bilgileri'!A435)," ")</f>
        <v xml:space="preserve"> </v>
      </c>
      <c r="C800" s="105"/>
      <c r="D800" s="296"/>
      <c r="E800" s="296"/>
      <c r="F800" s="296"/>
      <c r="G800" s="296"/>
      <c r="H800" s="296"/>
      <c r="I800" s="296"/>
      <c r="J800" s="296"/>
      <c r="K800" s="104">
        <f t="shared" si="46"/>
        <v>0</v>
      </c>
    </row>
    <row r="801" spans="1:11" ht="15.75" customHeight="1" x14ac:dyDescent="0.25">
      <c r="A801" s="1">
        <v>423</v>
      </c>
      <c r="B801" s="101" t="str">
        <f>IF('proje ve personel bilgileri'!A436&lt;&gt;0,('proje ve personel bilgileri'!A436)," ")</f>
        <v xml:space="preserve"> </v>
      </c>
      <c r="C801" s="105"/>
      <c r="D801" s="296"/>
      <c r="E801" s="296"/>
      <c r="F801" s="296"/>
      <c r="G801" s="296"/>
      <c r="H801" s="296"/>
      <c r="I801" s="296"/>
      <c r="J801" s="296"/>
      <c r="K801" s="104">
        <f t="shared" si="46"/>
        <v>0</v>
      </c>
    </row>
    <row r="802" spans="1:11" ht="15.75" customHeight="1" x14ac:dyDescent="0.25">
      <c r="A802" s="2">
        <v>424</v>
      </c>
      <c r="B802" s="101" t="str">
        <f>IF('proje ve personel bilgileri'!A437&lt;&gt;0,('proje ve personel bilgileri'!A437)," ")</f>
        <v xml:space="preserve"> </v>
      </c>
      <c r="C802" s="105"/>
      <c r="D802" s="296"/>
      <c r="E802" s="296"/>
      <c r="F802" s="296"/>
      <c r="G802" s="296"/>
      <c r="H802" s="296"/>
      <c r="I802" s="296"/>
      <c r="J802" s="296"/>
      <c r="K802" s="104">
        <f t="shared" si="46"/>
        <v>0</v>
      </c>
    </row>
    <row r="803" spans="1:11" ht="15.75" customHeight="1" x14ac:dyDescent="0.25">
      <c r="A803" s="1">
        <v>425</v>
      </c>
      <c r="B803" s="101" t="str">
        <f>IF('proje ve personel bilgileri'!A438&lt;&gt;0,('proje ve personel bilgileri'!A438)," ")</f>
        <v xml:space="preserve"> </v>
      </c>
      <c r="C803" s="105"/>
      <c r="D803" s="296"/>
      <c r="E803" s="296"/>
      <c r="F803" s="296"/>
      <c r="G803" s="296"/>
      <c r="H803" s="296"/>
      <c r="I803" s="296"/>
      <c r="J803" s="296"/>
      <c r="K803" s="104">
        <f t="shared" si="46"/>
        <v>0</v>
      </c>
    </row>
    <row r="804" spans="1:11" ht="15.75" customHeight="1" x14ac:dyDescent="0.25">
      <c r="A804" s="2">
        <v>426</v>
      </c>
      <c r="B804" s="101" t="str">
        <f>IF('proje ve personel bilgileri'!A439&lt;&gt;0,('proje ve personel bilgileri'!A439)," ")</f>
        <v xml:space="preserve"> </v>
      </c>
      <c r="C804" s="105"/>
      <c r="D804" s="296"/>
      <c r="E804" s="296"/>
      <c r="F804" s="296"/>
      <c r="G804" s="296"/>
      <c r="H804" s="296"/>
      <c r="I804" s="296"/>
      <c r="J804" s="296"/>
      <c r="K804" s="104">
        <f t="shared" si="46"/>
        <v>0</v>
      </c>
    </row>
    <row r="805" spans="1:11" ht="15.75" customHeight="1" x14ac:dyDescent="0.25">
      <c r="A805" s="1">
        <v>427</v>
      </c>
      <c r="B805" s="101" t="str">
        <f>IF('proje ve personel bilgileri'!A440&lt;&gt;0,('proje ve personel bilgileri'!A440)," ")</f>
        <v xml:space="preserve"> </v>
      </c>
      <c r="C805" s="105"/>
      <c r="D805" s="296"/>
      <c r="E805" s="296"/>
      <c r="F805" s="296"/>
      <c r="G805" s="296"/>
      <c r="H805" s="296"/>
      <c r="I805" s="296"/>
      <c r="J805" s="296"/>
      <c r="K805" s="104">
        <f t="shared" si="46"/>
        <v>0</v>
      </c>
    </row>
    <row r="806" spans="1:11" ht="15.75" customHeight="1" x14ac:dyDescent="0.25">
      <c r="A806" s="2">
        <v>428</v>
      </c>
      <c r="B806" s="101" t="str">
        <f>IF('proje ve personel bilgileri'!A441&lt;&gt;0,('proje ve personel bilgileri'!A441)," ")</f>
        <v xml:space="preserve"> </v>
      </c>
      <c r="C806" s="105"/>
      <c r="D806" s="296"/>
      <c r="E806" s="296"/>
      <c r="F806" s="296"/>
      <c r="G806" s="296"/>
      <c r="H806" s="296"/>
      <c r="I806" s="296"/>
      <c r="J806" s="296"/>
      <c r="K806" s="104">
        <f t="shared" si="46"/>
        <v>0</v>
      </c>
    </row>
    <row r="807" spans="1:11" ht="15.75" customHeight="1" x14ac:dyDescent="0.25">
      <c r="A807" s="1">
        <v>429</v>
      </c>
      <c r="B807" s="101" t="str">
        <f>IF('proje ve personel bilgileri'!A442&lt;&gt;0,('proje ve personel bilgileri'!A442)," ")</f>
        <v xml:space="preserve"> </v>
      </c>
      <c r="C807" s="105"/>
      <c r="D807" s="296"/>
      <c r="E807" s="296"/>
      <c r="F807" s="296"/>
      <c r="G807" s="296"/>
      <c r="H807" s="296"/>
      <c r="I807" s="296"/>
      <c r="J807" s="296"/>
      <c r="K807" s="104">
        <f t="shared" si="46"/>
        <v>0</v>
      </c>
    </row>
    <row r="808" spans="1:11" ht="15.75" customHeight="1" x14ac:dyDescent="0.25">
      <c r="A808" s="2">
        <v>430</v>
      </c>
      <c r="B808" s="101" t="str">
        <f>IF('proje ve personel bilgileri'!A443&lt;&gt;0,('proje ve personel bilgileri'!A443)," ")</f>
        <v xml:space="preserve"> </v>
      </c>
      <c r="C808" s="105"/>
      <c r="D808" s="296"/>
      <c r="E808" s="296"/>
      <c r="F808" s="296"/>
      <c r="G808" s="296"/>
      <c r="H808" s="296"/>
      <c r="I808" s="296"/>
      <c r="J808" s="296"/>
      <c r="K808" s="104">
        <f t="shared" si="46"/>
        <v>0</v>
      </c>
    </row>
    <row r="809" spans="1:11" ht="15.75" customHeight="1" x14ac:dyDescent="0.25">
      <c r="A809" s="1">
        <v>431</v>
      </c>
      <c r="B809" s="101" t="str">
        <f>IF('proje ve personel bilgileri'!A444&lt;&gt;0,('proje ve personel bilgileri'!A444)," ")</f>
        <v xml:space="preserve"> </v>
      </c>
      <c r="C809" s="105"/>
      <c r="D809" s="296"/>
      <c r="E809" s="296"/>
      <c r="F809" s="296"/>
      <c r="G809" s="296"/>
      <c r="H809" s="296"/>
      <c r="I809" s="296"/>
      <c r="J809" s="296"/>
      <c r="K809" s="104">
        <f t="shared" si="46"/>
        <v>0</v>
      </c>
    </row>
    <row r="810" spans="1:11" ht="15" customHeight="1" x14ac:dyDescent="0.25">
      <c r="A810" s="2">
        <v>432</v>
      </c>
      <c r="B810" s="101" t="str">
        <f>IF('proje ve personel bilgileri'!A445&lt;&gt;0,('proje ve personel bilgileri'!A445)," ")</f>
        <v xml:space="preserve"> </v>
      </c>
      <c r="C810" s="105"/>
      <c r="D810" s="296"/>
      <c r="E810" s="296"/>
      <c r="F810" s="296"/>
      <c r="G810" s="296"/>
      <c r="H810" s="296"/>
      <c r="I810" s="296"/>
      <c r="J810" s="296"/>
      <c r="K810" s="104">
        <f t="shared" si="46"/>
        <v>0</v>
      </c>
    </row>
    <row r="811" spans="1:11" ht="15.75" customHeight="1" x14ac:dyDescent="0.25">
      <c r="A811" s="341" t="s">
        <v>99</v>
      </c>
      <c r="B811" s="342"/>
      <c r="C811" s="7" t="str">
        <f t="shared" ref="C811:J811" si="47">IF($K$28&lt;&gt;0,SUM(C793:C810)," ")</f>
        <v xml:space="preserve"> </v>
      </c>
      <c r="D811" s="8" t="str">
        <f t="shared" si="47"/>
        <v xml:space="preserve"> </v>
      </c>
      <c r="E811" s="8" t="str">
        <f t="shared" si="47"/>
        <v xml:space="preserve"> </v>
      </c>
      <c r="F811" s="8" t="str">
        <f t="shared" si="47"/>
        <v xml:space="preserve"> </v>
      </c>
      <c r="G811" s="8" t="str">
        <f t="shared" si="47"/>
        <v xml:space="preserve"> </v>
      </c>
      <c r="H811" s="8" t="str">
        <f t="shared" si="47"/>
        <v xml:space="preserve"> </v>
      </c>
      <c r="I811" s="8" t="str">
        <f t="shared" si="47"/>
        <v xml:space="preserve"> </v>
      </c>
      <c r="J811" s="8" t="str">
        <f t="shared" si="47"/>
        <v xml:space="preserve"> </v>
      </c>
      <c r="K811" s="9">
        <f>SUM(K793:K810)+K777</f>
        <v>0</v>
      </c>
    </row>
    <row r="812" spans="1:11" ht="15" customHeight="1" x14ac:dyDescent="0.25">
      <c r="A812" s="300"/>
    </row>
    <row r="813" spans="1:11" ht="24" customHeight="1" x14ac:dyDescent="0.25">
      <c r="A813" s="332" t="s">
        <v>100</v>
      </c>
      <c r="B813" s="332"/>
      <c r="C813" s="332"/>
      <c r="D813" s="332"/>
      <c r="E813" s="332"/>
      <c r="F813" s="332"/>
      <c r="G813" s="332"/>
      <c r="H813" s="332"/>
      <c r="I813" s="332"/>
      <c r="J813" s="332"/>
      <c r="K813" s="332"/>
    </row>
    <row r="814" spans="1:11" ht="15" customHeight="1" x14ac:dyDescent="0.25">
      <c r="A814" s="51"/>
    </row>
    <row r="815" spans="1:11" ht="15" customHeight="1" x14ac:dyDescent="0.25">
      <c r="A815" s="298" t="s">
        <v>101</v>
      </c>
    </row>
    <row r="816" spans="1:11" ht="15" customHeight="1" x14ac:dyDescent="0.25">
      <c r="C816" s="298" t="s">
        <v>102</v>
      </c>
      <c r="E816" s="298" t="s">
        <v>103</v>
      </c>
    </row>
    <row r="817" spans="1:11" ht="15.75" customHeight="1" x14ac:dyDescent="0.25">
      <c r="A817" s="348" t="s">
        <v>85</v>
      </c>
      <c r="B817" s="348"/>
      <c r="C817" s="348"/>
      <c r="D817" s="348"/>
      <c r="E817" s="348"/>
      <c r="F817" s="348"/>
      <c r="G817" s="348"/>
      <c r="H817" s="348"/>
      <c r="I817" s="348"/>
      <c r="J817" s="348"/>
      <c r="K817" s="348"/>
    </row>
    <row r="818" spans="1:11" ht="15" customHeight="1" x14ac:dyDescent="0.25">
      <c r="A818" s="70"/>
      <c r="B818" s="70"/>
      <c r="C818" s="70"/>
      <c r="D818" s="70"/>
      <c r="E818" s="70"/>
      <c r="F818" s="78">
        <f>'proje ve personel bilgileri'!$B$5</f>
        <v>0</v>
      </c>
      <c r="G818" s="72">
        <f>IF('proje ve personel bilgileri'!$B$6=1,"/ Nisan ayına aittir.",(IF('proje ve personel bilgileri'!$B$6=2,"/ Ekim ayına aittir.",0)))</f>
        <v>0</v>
      </c>
      <c r="H818" s="70"/>
      <c r="I818" s="70"/>
      <c r="J818" s="70"/>
      <c r="K818" s="70"/>
    </row>
    <row r="819" spans="1:11" ht="18.75" customHeight="1" x14ac:dyDescent="0.25">
      <c r="K819" s="4" t="s">
        <v>86</v>
      </c>
    </row>
    <row r="820" spans="1:11" ht="15.75" customHeight="1" x14ac:dyDescent="0.25">
      <c r="A820" s="349" t="s">
        <v>2</v>
      </c>
      <c r="B820" s="350"/>
      <c r="C820" s="351">
        <f>'proje ve personel bilgileri'!$B$2</f>
        <v>0</v>
      </c>
      <c r="D820" s="352"/>
      <c r="E820" s="352"/>
      <c r="F820" s="352"/>
      <c r="G820" s="352"/>
      <c r="H820" s="352"/>
      <c r="I820" s="352"/>
      <c r="J820" s="352"/>
      <c r="K820" s="353"/>
    </row>
    <row r="821" spans="1:11" ht="15.75" customHeight="1" x14ac:dyDescent="0.25">
      <c r="A821" s="354" t="s">
        <v>4</v>
      </c>
      <c r="B821" s="355"/>
      <c r="C821" s="356">
        <f>'proje ve personel bilgileri'!$B$3</f>
        <v>0</v>
      </c>
      <c r="D821" s="357"/>
      <c r="E821" s="357"/>
      <c r="F821" s="357"/>
      <c r="G821" s="357"/>
      <c r="H821" s="357"/>
      <c r="I821" s="357"/>
      <c r="J821" s="357"/>
      <c r="K821" s="358"/>
    </row>
    <row r="822" spans="1:11" ht="15" customHeight="1" x14ac:dyDescent="0.25">
      <c r="A822" s="343" t="s">
        <v>87</v>
      </c>
      <c r="B822" s="343" t="s">
        <v>15</v>
      </c>
      <c r="C822" s="343" t="s">
        <v>88</v>
      </c>
      <c r="D822" s="344" t="s">
        <v>89</v>
      </c>
      <c r="E822" s="346"/>
      <c r="F822" s="347"/>
      <c r="G822" s="343" t="s">
        <v>90</v>
      </c>
      <c r="H822" s="333" t="s">
        <v>91</v>
      </c>
      <c r="I822" s="333" t="s">
        <v>92</v>
      </c>
      <c r="J822" s="333" t="s">
        <v>93</v>
      </c>
      <c r="K822" s="336" t="s">
        <v>94</v>
      </c>
    </row>
    <row r="823" spans="1:11" ht="22.5" customHeight="1" x14ac:dyDescent="0.25">
      <c r="A823" s="338"/>
      <c r="B823" s="338"/>
      <c r="C823" s="338"/>
      <c r="D823" s="345"/>
      <c r="E823" s="339" t="s">
        <v>95</v>
      </c>
      <c r="F823" s="340"/>
      <c r="G823" s="338"/>
      <c r="H823" s="334"/>
      <c r="I823" s="334"/>
      <c r="J823" s="334"/>
      <c r="K823" s="337"/>
    </row>
    <row r="824" spans="1:11" ht="60.75" customHeight="1" x14ac:dyDescent="0.25">
      <c r="A824" s="338"/>
      <c r="B824" s="338"/>
      <c r="C824" s="338"/>
      <c r="D824" s="345"/>
      <c r="E824" s="5" t="s">
        <v>104</v>
      </c>
      <c r="F824" s="5" t="s">
        <v>97</v>
      </c>
      <c r="G824" s="338"/>
      <c r="H824" s="334"/>
      <c r="I824" s="335"/>
      <c r="J824" s="335"/>
      <c r="K824" s="338"/>
    </row>
    <row r="825" spans="1:11" ht="15.75" customHeight="1" x14ac:dyDescent="0.25">
      <c r="A825" s="338"/>
      <c r="B825" s="338"/>
      <c r="C825" s="338"/>
      <c r="D825" s="345"/>
      <c r="E825" s="6" t="s">
        <v>98</v>
      </c>
      <c r="F825" s="6" t="s">
        <v>98</v>
      </c>
      <c r="G825" s="294" t="s">
        <v>98</v>
      </c>
      <c r="H825" s="294" t="s">
        <v>98</v>
      </c>
      <c r="I825" s="297" t="s">
        <v>98</v>
      </c>
      <c r="J825" s="6" t="s">
        <v>98</v>
      </c>
      <c r="K825" s="338"/>
    </row>
    <row r="826" spans="1:11" ht="15.75" customHeight="1" x14ac:dyDescent="0.25">
      <c r="A826" s="1">
        <v>433</v>
      </c>
      <c r="B826" s="101" t="str">
        <f>IF('proje ve personel bilgileri'!A446&lt;&gt;0,('proje ve personel bilgileri'!A446)," ")</f>
        <v xml:space="preserve"> </v>
      </c>
      <c r="C826" s="102"/>
      <c r="D826" s="103"/>
      <c r="E826" s="103"/>
      <c r="F826" s="103"/>
      <c r="G826" s="103"/>
      <c r="H826" s="103"/>
      <c r="I826" s="103"/>
      <c r="J826" s="103"/>
      <c r="K826" s="104">
        <f t="shared" ref="K826:K843" si="48">IF(D826&lt;&gt;0,SUM(D826+E826+F826+G826-H826-I826-J826),0)</f>
        <v>0</v>
      </c>
    </row>
    <row r="827" spans="1:11" ht="15.75" customHeight="1" x14ac:dyDescent="0.25">
      <c r="A827" s="2">
        <v>434</v>
      </c>
      <c r="B827" s="101" t="str">
        <f>IF('proje ve personel bilgileri'!A447&lt;&gt;0,('proje ve personel bilgileri'!A447)," ")</f>
        <v xml:space="preserve"> </v>
      </c>
      <c r="C827" s="105"/>
      <c r="D827" s="296"/>
      <c r="E827" s="296"/>
      <c r="F827" s="296"/>
      <c r="G827" s="296"/>
      <c r="H827" s="296"/>
      <c r="I827" s="296"/>
      <c r="J827" s="296"/>
      <c r="K827" s="104">
        <f t="shared" si="48"/>
        <v>0</v>
      </c>
    </row>
    <row r="828" spans="1:11" ht="15.75" customHeight="1" x14ac:dyDescent="0.25">
      <c r="A828" s="1">
        <v>435</v>
      </c>
      <c r="B828" s="101" t="str">
        <f>IF('proje ve personel bilgileri'!A448&lt;&gt;0,('proje ve personel bilgileri'!A448)," ")</f>
        <v xml:space="preserve"> </v>
      </c>
      <c r="C828" s="105"/>
      <c r="D828" s="296"/>
      <c r="E828" s="296"/>
      <c r="F828" s="296"/>
      <c r="G828" s="296"/>
      <c r="H828" s="296"/>
      <c r="I828" s="296"/>
      <c r="J828" s="296"/>
      <c r="K828" s="104">
        <f t="shared" si="48"/>
        <v>0</v>
      </c>
    </row>
    <row r="829" spans="1:11" ht="15.75" customHeight="1" x14ac:dyDescent="0.25">
      <c r="A829" s="2">
        <v>436</v>
      </c>
      <c r="B829" s="101" t="str">
        <f>IF('proje ve personel bilgileri'!A449&lt;&gt;0,('proje ve personel bilgileri'!A449)," ")</f>
        <v xml:space="preserve"> </v>
      </c>
      <c r="C829" s="105"/>
      <c r="D829" s="296"/>
      <c r="E829" s="296"/>
      <c r="F829" s="296"/>
      <c r="G829" s="296"/>
      <c r="H829" s="296"/>
      <c r="I829" s="296"/>
      <c r="J829" s="296"/>
      <c r="K829" s="104">
        <f t="shared" si="48"/>
        <v>0</v>
      </c>
    </row>
    <row r="830" spans="1:11" ht="15.75" customHeight="1" x14ac:dyDescent="0.25">
      <c r="A830" s="1">
        <v>437</v>
      </c>
      <c r="B830" s="101" t="str">
        <f>IF('proje ve personel bilgileri'!A450&lt;&gt;0,('proje ve personel bilgileri'!A450)," ")</f>
        <v xml:space="preserve"> </v>
      </c>
      <c r="C830" s="105"/>
      <c r="D830" s="296"/>
      <c r="E830" s="296"/>
      <c r="F830" s="296"/>
      <c r="G830" s="296"/>
      <c r="H830" s="296"/>
      <c r="I830" s="296"/>
      <c r="J830" s="296"/>
      <c r="K830" s="104">
        <f t="shared" si="48"/>
        <v>0</v>
      </c>
    </row>
    <row r="831" spans="1:11" ht="15.75" customHeight="1" x14ac:dyDescent="0.25">
      <c r="A831" s="2">
        <v>438</v>
      </c>
      <c r="B831" s="101" t="str">
        <f>IF('proje ve personel bilgileri'!A451&lt;&gt;0,('proje ve personel bilgileri'!A451)," ")</f>
        <v xml:space="preserve"> </v>
      </c>
      <c r="C831" s="105"/>
      <c r="D831" s="296"/>
      <c r="E831" s="296"/>
      <c r="F831" s="296"/>
      <c r="G831" s="296"/>
      <c r="H831" s="296"/>
      <c r="I831" s="296"/>
      <c r="J831" s="296"/>
      <c r="K831" s="104">
        <f t="shared" si="48"/>
        <v>0</v>
      </c>
    </row>
    <row r="832" spans="1:11" ht="15.75" customHeight="1" x14ac:dyDescent="0.25">
      <c r="A832" s="1">
        <v>439</v>
      </c>
      <c r="B832" s="101" t="str">
        <f>IF('proje ve personel bilgileri'!A452&lt;&gt;0,('proje ve personel bilgileri'!A452)," ")</f>
        <v xml:space="preserve"> </v>
      </c>
      <c r="C832" s="105"/>
      <c r="D832" s="296"/>
      <c r="E832" s="296"/>
      <c r="F832" s="296"/>
      <c r="G832" s="296"/>
      <c r="H832" s="296"/>
      <c r="I832" s="296"/>
      <c r="J832" s="296"/>
      <c r="K832" s="104">
        <f t="shared" si="48"/>
        <v>0</v>
      </c>
    </row>
    <row r="833" spans="1:11" ht="15.75" customHeight="1" x14ac:dyDescent="0.25">
      <c r="A833" s="2">
        <v>440</v>
      </c>
      <c r="B833" s="101" t="str">
        <f>IF('proje ve personel bilgileri'!A453&lt;&gt;0,('proje ve personel bilgileri'!A453)," ")</f>
        <v xml:space="preserve"> </v>
      </c>
      <c r="C833" s="105"/>
      <c r="D833" s="296"/>
      <c r="E833" s="296"/>
      <c r="F833" s="296"/>
      <c r="G833" s="296"/>
      <c r="H833" s="296"/>
      <c r="I833" s="296"/>
      <c r="J833" s="296"/>
      <c r="K833" s="104">
        <f t="shared" si="48"/>
        <v>0</v>
      </c>
    </row>
    <row r="834" spans="1:11" ht="15.75" customHeight="1" x14ac:dyDescent="0.25">
      <c r="A834" s="1">
        <v>441</v>
      </c>
      <c r="B834" s="101" t="str">
        <f>IF('proje ve personel bilgileri'!A454&lt;&gt;0,('proje ve personel bilgileri'!A454)," ")</f>
        <v xml:space="preserve"> </v>
      </c>
      <c r="C834" s="105"/>
      <c r="D834" s="296"/>
      <c r="E834" s="296"/>
      <c r="F834" s="296"/>
      <c r="G834" s="296"/>
      <c r="H834" s="296"/>
      <c r="I834" s="296"/>
      <c r="J834" s="296"/>
      <c r="K834" s="104">
        <f t="shared" si="48"/>
        <v>0</v>
      </c>
    </row>
    <row r="835" spans="1:11" ht="15.75" customHeight="1" x14ac:dyDescent="0.25">
      <c r="A835" s="2">
        <v>442</v>
      </c>
      <c r="B835" s="101" t="str">
        <f>IF('proje ve personel bilgileri'!A455&lt;&gt;0,('proje ve personel bilgileri'!A455)," ")</f>
        <v xml:space="preserve"> </v>
      </c>
      <c r="C835" s="105"/>
      <c r="D835" s="296"/>
      <c r="E835" s="296"/>
      <c r="F835" s="296"/>
      <c r="G835" s="296"/>
      <c r="H835" s="296"/>
      <c r="I835" s="296"/>
      <c r="J835" s="296"/>
      <c r="K835" s="104">
        <f t="shared" si="48"/>
        <v>0</v>
      </c>
    </row>
    <row r="836" spans="1:11" ht="15.75" customHeight="1" x14ac:dyDescent="0.25">
      <c r="A836" s="1">
        <v>443</v>
      </c>
      <c r="B836" s="101" t="str">
        <f>IF('proje ve personel bilgileri'!A456&lt;&gt;0,('proje ve personel bilgileri'!A456)," ")</f>
        <v xml:space="preserve"> </v>
      </c>
      <c r="C836" s="105"/>
      <c r="D836" s="296"/>
      <c r="E836" s="296"/>
      <c r="F836" s="296"/>
      <c r="G836" s="296"/>
      <c r="H836" s="296"/>
      <c r="I836" s="296"/>
      <c r="J836" s="296"/>
      <c r="K836" s="104">
        <f t="shared" si="48"/>
        <v>0</v>
      </c>
    </row>
    <row r="837" spans="1:11" ht="15.75" customHeight="1" x14ac:dyDescent="0.25">
      <c r="A837" s="2">
        <v>444</v>
      </c>
      <c r="B837" s="101" t="str">
        <f>IF('proje ve personel bilgileri'!A457&lt;&gt;0,('proje ve personel bilgileri'!A457)," ")</f>
        <v xml:space="preserve"> </v>
      </c>
      <c r="C837" s="105"/>
      <c r="D837" s="296"/>
      <c r="E837" s="296"/>
      <c r="F837" s="296"/>
      <c r="G837" s="296"/>
      <c r="H837" s="296"/>
      <c r="I837" s="296"/>
      <c r="J837" s="296"/>
      <c r="K837" s="104">
        <f t="shared" si="48"/>
        <v>0</v>
      </c>
    </row>
    <row r="838" spans="1:11" ht="15.75" customHeight="1" x14ac:dyDescent="0.25">
      <c r="A838" s="1">
        <v>445</v>
      </c>
      <c r="B838" s="101" t="str">
        <f>IF('proje ve personel bilgileri'!A458&lt;&gt;0,('proje ve personel bilgileri'!A458)," ")</f>
        <v xml:space="preserve"> </v>
      </c>
      <c r="C838" s="105"/>
      <c r="D838" s="296"/>
      <c r="E838" s="296"/>
      <c r="F838" s="296"/>
      <c r="G838" s="296"/>
      <c r="H838" s="296"/>
      <c r="I838" s="296"/>
      <c r="J838" s="296"/>
      <c r="K838" s="104">
        <f t="shared" si="48"/>
        <v>0</v>
      </c>
    </row>
    <row r="839" spans="1:11" ht="15.75" customHeight="1" x14ac:dyDescent="0.25">
      <c r="A839" s="2">
        <v>446</v>
      </c>
      <c r="B839" s="101" t="str">
        <f>IF('proje ve personel bilgileri'!A459&lt;&gt;0,('proje ve personel bilgileri'!A459)," ")</f>
        <v xml:space="preserve"> </v>
      </c>
      <c r="C839" s="105"/>
      <c r="D839" s="296"/>
      <c r="E839" s="296"/>
      <c r="F839" s="296"/>
      <c r="G839" s="296"/>
      <c r="H839" s="296"/>
      <c r="I839" s="296"/>
      <c r="J839" s="296"/>
      <c r="K839" s="104">
        <f t="shared" si="48"/>
        <v>0</v>
      </c>
    </row>
    <row r="840" spans="1:11" ht="15.75" customHeight="1" x14ac:dyDescent="0.25">
      <c r="A840" s="1">
        <v>447</v>
      </c>
      <c r="B840" s="101" t="str">
        <f>IF('proje ve personel bilgileri'!A460&lt;&gt;0,('proje ve personel bilgileri'!A460)," ")</f>
        <v xml:space="preserve"> </v>
      </c>
      <c r="C840" s="105"/>
      <c r="D840" s="296"/>
      <c r="E840" s="296"/>
      <c r="F840" s="296"/>
      <c r="G840" s="296"/>
      <c r="H840" s="296"/>
      <c r="I840" s="296"/>
      <c r="J840" s="296"/>
      <c r="K840" s="104">
        <f t="shared" si="48"/>
        <v>0</v>
      </c>
    </row>
    <row r="841" spans="1:11" ht="15.75" customHeight="1" x14ac:dyDescent="0.25">
      <c r="A841" s="2">
        <v>448</v>
      </c>
      <c r="B841" s="101" t="str">
        <f>IF('proje ve personel bilgileri'!A461&lt;&gt;0,('proje ve personel bilgileri'!A461)," ")</f>
        <v xml:space="preserve"> </v>
      </c>
      <c r="C841" s="105"/>
      <c r="D841" s="296"/>
      <c r="E841" s="296"/>
      <c r="F841" s="296"/>
      <c r="G841" s="296"/>
      <c r="H841" s="296"/>
      <c r="I841" s="296"/>
      <c r="J841" s="296"/>
      <c r="K841" s="104">
        <f t="shared" si="48"/>
        <v>0</v>
      </c>
    </row>
    <row r="842" spans="1:11" ht="15.75" customHeight="1" x14ac:dyDescent="0.25">
      <c r="A842" s="1">
        <v>449</v>
      </c>
      <c r="B842" s="101" t="str">
        <f>IF('proje ve personel bilgileri'!A462&lt;&gt;0,('proje ve personel bilgileri'!A462)," ")</f>
        <v xml:space="preserve"> </v>
      </c>
      <c r="C842" s="105"/>
      <c r="D842" s="296"/>
      <c r="E842" s="296"/>
      <c r="F842" s="296"/>
      <c r="G842" s="296"/>
      <c r="H842" s="296"/>
      <c r="I842" s="296"/>
      <c r="J842" s="296"/>
      <c r="K842" s="104">
        <f t="shared" si="48"/>
        <v>0</v>
      </c>
    </row>
    <row r="843" spans="1:11" ht="15" customHeight="1" x14ac:dyDescent="0.25">
      <c r="A843" s="2">
        <v>450</v>
      </c>
      <c r="B843" s="101" t="str">
        <f>IF('proje ve personel bilgileri'!A463&lt;&gt;0,('proje ve personel bilgileri'!A463)," ")</f>
        <v xml:space="preserve"> </v>
      </c>
      <c r="C843" s="105"/>
      <c r="D843" s="296"/>
      <c r="E843" s="296"/>
      <c r="F843" s="296"/>
      <c r="G843" s="296"/>
      <c r="H843" s="296"/>
      <c r="I843" s="296"/>
      <c r="J843" s="296"/>
      <c r="K843" s="104">
        <f t="shared" si="48"/>
        <v>0</v>
      </c>
    </row>
    <row r="844" spans="1:11" ht="15.75" customHeight="1" x14ac:dyDescent="0.25">
      <c r="A844" s="341" t="s">
        <v>99</v>
      </c>
      <c r="B844" s="342"/>
      <c r="C844" s="7" t="str">
        <f t="shared" ref="C844:J844" si="49">IF($K$28&lt;&gt;0,SUM(C826:C843)," ")</f>
        <v xml:space="preserve"> </v>
      </c>
      <c r="D844" s="8" t="str">
        <f t="shared" si="49"/>
        <v xml:space="preserve"> </v>
      </c>
      <c r="E844" s="8" t="str">
        <f t="shared" si="49"/>
        <v xml:space="preserve"> </v>
      </c>
      <c r="F844" s="8" t="str">
        <f t="shared" si="49"/>
        <v xml:space="preserve"> </v>
      </c>
      <c r="G844" s="8" t="str">
        <f t="shared" si="49"/>
        <v xml:space="preserve"> </v>
      </c>
      <c r="H844" s="8" t="str">
        <f t="shared" si="49"/>
        <v xml:space="preserve"> </v>
      </c>
      <c r="I844" s="8" t="str">
        <f t="shared" si="49"/>
        <v xml:space="preserve"> </v>
      </c>
      <c r="J844" s="8" t="str">
        <f t="shared" si="49"/>
        <v xml:space="preserve"> </v>
      </c>
      <c r="K844" s="9">
        <f>SUM(K826:K843)+K811</f>
        <v>0</v>
      </c>
    </row>
    <row r="845" spans="1:11" ht="15" customHeight="1" x14ac:dyDescent="0.25">
      <c r="A845" s="300"/>
    </row>
    <row r="846" spans="1:11" ht="25.5" customHeight="1" x14ac:dyDescent="0.25">
      <c r="A846" s="332" t="s">
        <v>100</v>
      </c>
      <c r="B846" s="332"/>
      <c r="C846" s="332"/>
      <c r="D846" s="332"/>
      <c r="E846" s="332"/>
      <c r="F846" s="332"/>
      <c r="G846" s="332"/>
      <c r="H846" s="332"/>
      <c r="I846" s="332"/>
      <c r="J846" s="332"/>
      <c r="K846" s="332"/>
    </row>
    <row r="847" spans="1:11" ht="15" customHeight="1" x14ac:dyDescent="0.25">
      <c r="A847" s="51"/>
    </row>
    <row r="848" spans="1:11" ht="15" customHeight="1" x14ac:dyDescent="0.25">
      <c r="A848" s="298" t="s">
        <v>101</v>
      </c>
    </row>
    <row r="849" spans="1:11" ht="15" customHeight="1" x14ac:dyDescent="0.25">
      <c r="C849" s="298" t="s">
        <v>102</v>
      </c>
      <c r="E849" s="298" t="s">
        <v>103</v>
      </c>
    </row>
    <row r="852" spans="1:11" ht="15.75" customHeight="1" x14ac:dyDescent="0.25">
      <c r="A852" s="348" t="s">
        <v>85</v>
      </c>
      <c r="B852" s="348"/>
      <c r="C852" s="348"/>
      <c r="D852" s="348"/>
      <c r="E852" s="348"/>
      <c r="F852" s="348"/>
      <c r="G852" s="348"/>
      <c r="H852" s="348"/>
      <c r="I852" s="348"/>
      <c r="J852" s="348"/>
      <c r="K852" s="348"/>
    </row>
    <row r="853" spans="1:11" ht="15" customHeight="1" x14ac:dyDescent="0.25">
      <c r="A853" s="70"/>
      <c r="B853" s="70"/>
      <c r="C853" s="70"/>
      <c r="D853" s="70"/>
      <c r="E853" s="70"/>
      <c r="F853" s="78">
        <f>'proje ve personel bilgileri'!$B$5</f>
        <v>0</v>
      </c>
      <c r="G853" s="72">
        <f>IF('proje ve personel bilgileri'!$B$6=1,"/ Nisan ayına aittir.",(IF('proje ve personel bilgileri'!$B$6=2,"/ Ekim ayına aittir.",0)))</f>
        <v>0</v>
      </c>
      <c r="H853" s="70"/>
      <c r="I853" s="70"/>
      <c r="J853" s="70"/>
      <c r="K853" s="70"/>
    </row>
    <row r="854" spans="1:11" ht="18.75" customHeight="1" x14ac:dyDescent="0.25">
      <c r="K854" s="4" t="s">
        <v>86</v>
      </c>
    </row>
    <row r="855" spans="1:11" ht="15.75" customHeight="1" x14ac:dyDescent="0.25">
      <c r="A855" s="349" t="s">
        <v>2</v>
      </c>
      <c r="B855" s="350"/>
      <c r="C855" s="351">
        <f>'proje ve personel bilgileri'!$B$2</f>
        <v>0</v>
      </c>
      <c r="D855" s="352"/>
      <c r="E855" s="352"/>
      <c r="F855" s="352"/>
      <c r="G855" s="352"/>
      <c r="H855" s="352"/>
      <c r="I855" s="352"/>
      <c r="J855" s="352"/>
      <c r="K855" s="353"/>
    </row>
    <row r="856" spans="1:11" ht="15.75" customHeight="1" x14ac:dyDescent="0.25">
      <c r="A856" s="354" t="s">
        <v>4</v>
      </c>
      <c r="B856" s="355"/>
      <c r="C856" s="356">
        <f>'proje ve personel bilgileri'!$B$3</f>
        <v>0</v>
      </c>
      <c r="D856" s="357"/>
      <c r="E856" s="357"/>
      <c r="F856" s="357"/>
      <c r="G856" s="357"/>
      <c r="H856" s="357"/>
      <c r="I856" s="357"/>
      <c r="J856" s="357"/>
      <c r="K856" s="358"/>
    </row>
    <row r="857" spans="1:11" ht="15" customHeight="1" x14ac:dyDescent="0.25">
      <c r="A857" s="343" t="s">
        <v>87</v>
      </c>
      <c r="B857" s="343" t="s">
        <v>15</v>
      </c>
      <c r="C857" s="343" t="s">
        <v>88</v>
      </c>
      <c r="D857" s="344" t="s">
        <v>89</v>
      </c>
      <c r="E857" s="346"/>
      <c r="F857" s="347"/>
      <c r="G857" s="343" t="s">
        <v>90</v>
      </c>
      <c r="H857" s="333" t="s">
        <v>91</v>
      </c>
      <c r="I857" s="333" t="s">
        <v>92</v>
      </c>
      <c r="J857" s="333" t="s">
        <v>93</v>
      </c>
      <c r="K857" s="336" t="s">
        <v>94</v>
      </c>
    </row>
    <row r="858" spans="1:11" ht="23.25" customHeight="1" x14ac:dyDescent="0.25">
      <c r="A858" s="338"/>
      <c r="B858" s="338"/>
      <c r="C858" s="338"/>
      <c r="D858" s="345"/>
      <c r="E858" s="339" t="s">
        <v>95</v>
      </c>
      <c r="F858" s="340"/>
      <c r="G858" s="338"/>
      <c r="H858" s="334"/>
      <c r="I858" s="334"/>
      <c r="J858" s="334"/>
      <c r="K858" s="337"/>
    </row>
    <row r="859" spans="1:11" ht="60.75" customHeight="1" x14ac:dyDescent="0.25">
      <c r="A859" s="338"/>
      <c r="B859" s="338"/>
      <c r="C859" s="338"/>
      <c r="D859" s="345"/>
      <c r="E859" s="5" t="s">
        <v>104</v>
      </c>
      <c r="F859" s="5" t="s">
        <v>97</v>
      </c>
      <c r="G859" s="338"/>
      <c r="H859" s="334"/>
      <c r="I859" s="335"/>
      <c r="J859" s="335"/>
      <c r="K859" s="338"/>
    </row>
    <row r="860" spans="1:11" ht="15.75" customHeight="1" x14ac:dyDescent="0.25">
      <c r="A860" s="338"/>
      <c r="B860" s="338"/>
      <c r="C860" s="338"/>
      <c r="D860" s="345"/>
      <c r="E860" s="6" t="s">
        <v>98</v>
      </c>
      <c r="F860" s="6" t="s">
        <v>98</v>
      </c>
      <c r="G860" s="294" t="s">
        <v>98</v>
      </c>
      <c r="H860" s="294" t="s">
        <v>98</v>
      </c>
      <c r="I860" s="297" t="s">
        <v>98</v>
      </c>
      <c r="J860" s="6" t="s">
        <v>98</v>
      </c>
      <c r="K860" s="338"/>
    </row>
    <row r="861" spans="1:11" ht="15.75" customHeight="1" x14ac:dyDescent="0.25">
      <c r="A861" s="1">
        <v>451</v>
      </c>
      <c r="B861" s="101" t="str">
        <f>IF('proje ve personel bilgileri'!A464&lt;&gt;0,('proje ve personel bilgileri'!A464)," ")</f>
        <v xml:space="preserve"> </v>
      </c>
      <c r="C861" s="102"/>
      <c r="D861" s="103"/>
      <c r="E861" s="103"/>
      <c r="F861" s="103"/>
      <c r="G861" s="103"/>
      <c r="H861" s="103"/>
      <c r="I861" s="103"/>
      <c r="J861" s="103"/>
      <c r="K861" s="104">
        <f t="shared" ref="K861:K878" si="50">IF(D861&lt;&gt;0,SUM(D861+E861+F861+G861-H861-I861-J861),0)</f>
        <v>0</v>
      </c>
    </row>
    <row r="862" spans="1:11" ht="15.75" customHeight="1" x14ac:dyDescent="0.25">
      <c r="A862" s="2">
        <v>452</v>
      </c>
      <c r="B862" s="101" t="str">
        <f>IF('proje ve personel bilgileri'!A465&lt;&gt;0,('proje ve personel bilgileri'!A465)," ")</f>
        <v xml:space="preserve"> </v>
      </c>
      <c r="C862" s="105"/>
      <c r="D862" s="296"/>
      <c r="E862" s="296"/>
      <c r="F862" s="296"/>
      <c r="G862" s="296"/>
      <c r="H862" s="296"/>
      <c r="I862" s="296"/>
      <c r="J862" s="296"/>
      <c r="K862" s="104">
        <f t="shared" si="50"/>
        <v>0</v>
      </c>
    </row>
    <row r="863" spans="1:11" ht="15.75" customHeight="1" x14ac:dyDescent="0.25">
      <c r="A863" s="1">
        <v>453</v>
      </c>
      <c r="B863" s="101" t="str">
        <f>IF('proje ve personel bilgileri'!A466&lt;&gt;0,('proje ve personel bilgileri'!A466)," ")</f>
        <v xml:space="preserve"> </v>
      </c>
      <c r="C863" s="105"/>
      <c r="D863" s="296"/>
      <c r="E863" s="296"/>
      <c r="F863" s="296"/>
      <c r="G863" s="296"/>
      <c r="H863" s="296"/>
      <c r="I863" s="296"/>
      <c r="J863" s="296"/>
      <c r="K863" s="104">
        <f t="shared" si="50"/>
        <v>0</v>
      </c>
    </row>
    <row r="864" spans="1:11" ht="15.75" customHeight="1" x14ac:dyDescent="0.25">
      <c r="A864" s="2">
        <v>454</v>
      </c>
      <c r="B864" s="101" t="str">
        <f>IF('proje ve personel bilgileri'!A467&lt;&gt;0,('proje ve personel bilgileri'!A467)," ")</f>
        <v xml:space="preserve"> </v>
      </c>
      <c r="C864" s="105"/>
      <c r="D864" s="296"/>
      <c r="E864" s="296"/>
      <c r="F864" s="296"/>
      <c r="G864" s="296"/>
      <c r="H864" s="296"/>
      <c r="I864" s="296"/>
      <c r="J864" s="296"/>
      <c r="K864" s="104">
        <f t="shared" si="50"/>
        <v>0</v>
      </c>
    </row>
    <row r="865" spans="1:11" ht="15.75" customHeight="1" x14ac:dyDescent="0.25">
      <c r="A865" s="1">
        <v>455</v>
      </c>
      <c r="B865" s="101" t="str">
        <f>IF('proje ve personel bilgileri'!A468&lt;&gt;0,('proje ve personel bilgileri'!A468)," ")</f>
        <v xml:space="preserve"> </v>
      </c>
      <c r="C865" s="105"/>
      <c r="D865" s="296"/>
      <c r="E865" s="296"/>
      <c r="F865" s="296"/>
      <c r="G865" s="296"/>
      <c r="H865" s="296"/>
      <c r="I865" s="296"/>
      <c r="J865" s="296"/>
      <c r="K865" s="104">
        <f t="shared" si="50"/>
        <v>0</v>
      </c>
    </row>
    <row r="866" spans="1:11" ht="15.75" customHeight="1" x14ac:dyDescent="0.25">
      <c r="A866" s="2">
        <v>456</v>
      </c>
      <c r="B866" s="101" t="str">
        <f>IF('proje ve personel bilgileri'!A469&lt;&gt;0,('proje ve personel bilgileri'!A469)," ")</f>
        <v xml:space="preserve"> </v>
      </c>
      <c r="C866" s="105"/>
      <c r="D866" s="296"/>
      <c r="E866" s="296"/>
      <c r="F866" s="296"/>
      <c r="G866" s="296"/>
      <c r="H866" s="296"/>
      <c r="I866" s="296"/>
      <c r="J866" s="296"/>
      <c r="K866" s="104">
        <f t="shared" si="50"/>
        <v>0</v>
      </c>
    </row>
    <row r="867" spans="1:11" ht="15.75" customHeight="1" x14ac:dyDescent="0.25">
      <c r="A867" s="1">
        <v>457</v>
      </c>
      <c r="B867" s="101" t="str">
        <f>IF('proje ve personel bilgileri'!A470&lt;&gt;0,('proje ve personel bilgileri'!A470)," ")</f>
        <v xml:space="preserve"> </v>
      </c>
      <c r="C867" s="105"/>
      <c r="D867" s="296"/>
      <c r="E867" s="296"/>
      <c r="F867" s="296"/>
      <c r="G867" s="296"/>
      <c r="H867" s="296"/>
      <c r="I867" s="296"/>
      <c r="J867" s="296"/>
      <c r="K867" s="104">
        <f t="shared" si="50"/>
        <v>0</v>
      </c>
    </row>
    <row r="868" spans="1:11" ht="15.75" customHeight="1" x14ac:dyDescent="0.25">
      <c r="A868" s="2">
        <v>458</v>
      </c>
      <c r="B868" s="101" t="str">
        <f>IF('proje ve personel bilgileri'!A471&lt;&gt;0,('proje ve personel bilgileri'!A471)," ")</f>
        <v xml:space="preserve"> </v>
      </c>
      <c r="C868" s="105"/>
      <c r="D868" s="296"/>
      <c r="E868" s="296"/>
      <c r="F868" s="296"/>
      <c r="G868" s="296"/>
      <c r="H868" s="296"/>
      <c r="I868" s="296"/>
      <c r="J868" s="296"/>
      <c r="K868" s="104">
        <f t="shared" si="50"/>
        <v>0</v>
      </c>
    </row>
    <row r="869" spans="1:11" ht="15.75" customHeight="1" x14ac:dyDescent="0.25">
      <c r="A869" s="1">
        <v>459</v>
      </c>
      <c r="B869" s="101" t="str">
        <f>IF('proje ve personel bilgileri'!A472&lt;&gt;0,('proje ve personel bilgileri'!A472)," ")</f>
        <v xml:space="preserve"> </v>
      </c>
      <c r="C869" s="105"/>
      <c r="D869" s="296"/>
      <c r="E869" s="296"/>
      <c r="F869" s="296"/>
      <c r="G869" s="296"/>
      <c r="H869" s="296"/>
      <c r="I869" s="296"/>
      <c r="J869" s="296"/>
      <c r="K869" s="104">
        <f t="shared" si="50"/>
        <v>0</v>
      </c>
    </row>
    <row r="870" spans="1:11" ht="15.75" customHeight="1" x14ac:dyDescent="0.25">
      <c r="A870" s="2">
        <v>460</v>
      </c>
      <c r="B870" s="101" t="str">
        <f>IF('proje ve personel bilgileri'!A473&lt;&gt;0,('proje ve personel bilgileri'!A473)," ")</f>
        <v xml:space="preserve"> </v>
      </c>
      <c r="C870" s="105"/>
      <c r="D870" s="296"/>
      <c r="E870" s="296"/>
      <c r="F870" s="296"/>
      <c r="G870" s="296"/>
      <c r="H870" s="296"/>
      <c r="I870" s="296"/>
      <c r="J870" s="296"/>
      <c r="K870" s="104">
        <f t="shared" si="50"/>
        <v>0</v>
      </c>
    </row>
    <row r="871" spans="1:11" ht="15.75" customHeight="1" x14ac:dyDescent="0.25">
      <c r="A871" s="1">
        <v>461</v>
      </c>
      <c r="B871" s="101" t="str">
        <f>IF('proje ve personel bilgileri'!A474&lt;&gt;0,('proje ve personel bilgileri'!A474)," ")</f>
        <v xml:space="preserve"> </v>
      </c>
      <c r="C871" s="105"/>
      <c r="D871" s="296"/>
      <c r="E871" s="296"/>
      <c r="F871" s="296"/>
      <c r="G871" s="296"/>
      <c r="H871" s="296"/>
      <c r="I871" s="296"/>
      <c r="J871" s="296"/>
      <c r="K871" s="104">
        <f t="shared" si="50"/>
        <v>0</v>
      </c>
    </row>
    <row r="872" spans="1:11" ht="15.75" customHeight="1" x14ac:dyDescent="0.25">
      <c r="A872" s="2">
        <v>462</v>
      </c>
      <c r="B872" s="101" t="str">
        <f>IF('proje ve personel bilgileri'!A475&lt;&gt;0,('proje ve personel bilgileri'!A475)," ")</f>
        <v xml:space="preserve"> </v>
      </c>
      <c r="C872" s="105"/>
      <c r="D872" s="296"/>
      <c r="E872" s="296"/>
      <c r="F872" s="296"/>
      <c r="G872" s="296"/>
      <c r="H872" s="296"/>
      <c r="I872" s="296"/>
      <c r="J872" s="296"/>
      <c r="K872" s="104">
        <f t="shared" si="50"/>
        <v>0</v>
      </c>
    </row>
    <row r="873" spans="1:11" ht="15.75" customHeight="1" x14ac:dyDescent="0.25">
      <c r="A873" s="1">
        <v>463</v>
      </c>
      <c r="B873" s="101" t="str">
        <f>IF('proje ve personel bilgileri'!A476&lt;&gt;0,('proje ve personel bilgileri'!A476)," ")</f>
        <v xml:space="preserve"> </v>
      </c>
      <c r="C873" s="105"/>
      <c r="D873" s="296"/>
      <c r="E873" s="296"/>
      <c r="F873" s="296"/>
      <c r="G873" s="296"/>
      <c r="H873" s="296"/>
      <c r="I873" s="296"/>
      <c r="J873" s="296"/>
      <c r="K873" s="104">
        <f t="shared" si="50"/>
        <v>0</v>
      </c>
    </row>
    <row r="874" spans="1:11" ht="15.75" customHeight="1" x14ac:dyDescent="0.25">
      <c r="A874" s="2">
        <v>464</v>
      </c>
      <c r="B874" s="101" t="str">
        <f>IF('proje ve personel bilgileri'!A477&lt;&gt;0,('proje ve personel bilgileri'!A477)," ")</f>
        <v xml:space="preserve"> </v>
      </c>
      <c r="C874" s="105"/>
      <c r="D874" s="296"/>
      <c r="E874" s="296"/>
      <c r="F874" s="296"/>
      <c r="G874" s="296"/>
      <c r="H874" s="296"/>
      <c r="I874" s="296"/>
      <c r="J874" s="296"/>
      <c r="K874" s="104">
        <f t="shared" si="50"/>
        <v>0</v>
      </c>
    </row>
    <row r="875" spans="1:11" ht="15.75" customHeight="1" x14ac:dyDescent="0.25">
      <c r="A875" s="1">
        <v>465</v>
      </c>
      <c r="B875" s="101" t="str">
        <f>IF('proje ve personel bilgileri'!A478&lt;&gt;0,('proje ve personel bilgileri'!A478)," ")</f>
        <v xml:space="preserve"> </v>
      </c>
      <c r="C875" s="105"/>
      <c r="D875" s="296"/>
      <c r="E875" s="296"/>
      <c r="F875" s="296"/>
      <c r="G875" s="296"/>
      <c r="H875" s="296"/>
      <c r="I875" s="296"/>
      <c r="J875" s="296"/>
      <c r="K875" s="104">
        <f t="shared" si="50"/>
        <v>0</v>
      </c>
    </row>
    <row r="876" spans="1:11" ht="15.75" customHeight="1" x14ac:dyDescent="0.25">
      <c r="A876" s="2">
        <v>466</v>
      </c>
      <c r="B876" s="101" t="str">
        <f>IF('proje ve personel bilgileri'!A479&lt;&gt;0,('proje ve personel bilgileri'!A479)," ")</f>
        <v xml:space="preserve"> </v>
      </c>
      <c r="C876" s="105"/>
      <c r="D876" s="296"/>
      <c r="E876" s="296"/>
      <c r="F876" s="296"/>
      <c r="G876" s="296"/>
      <c r="H876" s="296"/>
      <c r="I876" s="296"/>
      <c r="J876" s="296"/>
      <c r="K876" s="104">
        <f t="shared" si="50"/>
        <v>0</v>
      </c>
    </row>
    <row r="877" spans="1:11" ht="15.75" customHeight="1" x14ac:dyDescent="0.25">
      <c r="A877" s="1">
        <v>467</v>
      </c>
      <c r="B877" s="101" t="str">
        <f>IF('proje ve personel bilgileri'!A480&lt;&gt;0,('proje ve personel bilgileri'!A480)," ")</f>
        <v xml:space="preserve"> </v>
      </c>
      <c r="C877" s="105"/>
      <c r="D877" s="296"/>
      <c r="E877" s="296"/>
      <c r="F877" s="296"/>
      <c r="G877" s="296"/>
      <c r="H877" s="296"/>
      <c r="I877" s="296"/>
      <c r="J877" s="296"/>
      <c r="K877" s="104">
        <f t="shared" si="50"/>
        <v>0</v>
      </c>
    </row>
    <row r="878" spans="1:11" ht="15" customHeight="1" x14ac:dyDescent="0.25">
      <c r="A878" s="2">
        <v>468</v>
      </c>
      <c r="B878" s="101" t="str">
        <f>IF('proje ve personel bilgileri'!A481&lt;&gt;0,('proje ve personel bilgileri'!A481)," ")</f>
        <v xml:space="preserve"> </v>
      </c>
      <c r="C878" s="105"/>
      <c r="D878" s="296"/>
      <c r="E878" s="296"/>
      <c r="F878" s="296"/>
      <c r="G878" s="296"/>
      <c r="H878" s="296"/>
      <c r="I878" s="296"/>
      <c r="J878" s="296"/>
      <c r="K878" s="104">
        <f t="shared" si="50"/>
        <v>0</v>
      </c>
    </row>
    <row r="879" spans="1:11" ht="15.75" customHeight="1" x14ac:dyDescent="0.25">
      <c r="A879" s="341" t="s">
        <v>99</v>
      </c>
      <c r="B879" s="342"/>
      <c r="C879" s="7" t="str">
        <f t="shared" ref="C879:J879" si="51">IF($K$28&lt;&gt;0,SUM(C861:C878)," ")</f>
        <v xml:space="preserve"> </v>
      </c>
      <c r="D879" s="8" t="str">
        <f t="shared" si="51"/>
        <v xml:space="preserve"> </v>
      </c>
      <c r="E879" s="8" t="str">
        <f t="shared" si="51"/>
        <v xml:space="preserve"> </v>
      </c>
      <c r="F879" s="8" t="str">
        <f t="shared" si="51"/>
        <v xml:space="preserve"> </v>
      </c>
      <c r="G879" s="8" t="str">
        <f t="shared" si="51"/>
        <v xml:space="preserve"> </v>
      </c>
      <c r="H879" s="8" t="str">
        <f t="shared" si="51"/>
        <v xml:space="preserve"> </v>
      </c>
      <c r="I879" s="8" t="str">
        <f t="shared" si="51"/>
        <v xml:space="preserve"> </v>
      </c>
      <c r="J879" s="8" t="str">
        <f t="shared" si="51"/>
        <v xml:space="preserve"> </v>
      </c>
      <c r="K879" s="9">
        <f>SUM(K861:K878)+K844</f>
        <v>0</v>
      </c>
    </row>
    <row r="880" spans="1:11" ht="15" customHeight="1" x14ac:dyDescent="0.25">
      <c r="A880" s="300"/>
    </row>
    <row r="881" spans="1:11" ht="25.5" customHeight="1" x14ac:dyDescent="0.25">
      <c r="A881" s="332" t="s">
        <v>100</v>
      </c>
      <c r="B881" s="332"/>
      <c r="C881" s="332"/>
      <c r="D881" s="332"/>
      <c r="E881" s="332"/>
      <c r="F881" s="332"/>
      <c r="G881" s="332"/>
      <c r="H881" s="332"/>
      <c r="I881" s="332"/>
      <c r="J881" s="332"/>
      <c r="K881" s="332"/>
    </row>
    <row r="882" spans="1:11" ht="15" customHeight="1" x14ac:dyDescent="0.25">
      <c r="A882" s="51"/>
    </row>
    <row r="883" spans="1:11" ht="15" customHeight="1" x14ac:dyDescent="0.25">
      <c r="A883" s="298" t="s">
        <v>101</v>
      </c>
    </row>
    <row r="884" spans="1:11" ht="15" customHeight="1" x14ac:dyDescent="0.25">
      <c r="C884" s="298" t="s">
        <v>102</v>
      </c>
      <c r="E884" s="298" t="s">
        <v>103</v>
      </c>
    </row>
    <row r="885" spans="1:11" ht="15.75" customHeight="1" x14ac:dyDescent="0.25">
      <c r="A885" s="348" t="s">
        <v>85</v>
      </c>
      <c r="B885" s="348"/>
      <c r="C885" s="348"/>
      <c r="D885" s="348"/>
      <c r="E885" s="348"/>
      <c r="F885" s="348"/>
      <c r="G885" s="348"/>
      <c r="H885" s="348"/>
      <c r="I885" s="348"/>
      <c r="J885" s="348"/>
      <c r="K885" s="348"/>
    </row>
    <row r="886" spans="1:11" ht="15" customHeight="1" x14ac:dyDescent="0.25">
      <c r="A886" s="70"/>
      <c r="B886" s="70"/>
      <c r="C886" s="70"/>
      <c r="D886" s="70"/>
      <c r="E886" s="70"/>
      <c r="F886" s="78">
        <f>'proje ve personel bilgileri'!$B$5</f>
        <v>0</v>
      </c>
      <c r="G886" s="72">
        <f>IF('proje ve personel bilgileri'!$B$6=1,"/ Nisan ayına aittir.",(IF('proje ve personel bilgileri'!$B$6=2,"/ Ekim ayına aittir.",0)))</f>
        <v>0</v>
      </c>
      <c r="H886" s="70"/>
      <c r="I886" s="70"/>
      <c r="J886" s="70"/>
      <c r="K886" s="70"/>
    </row>
    <row r="887" spans="1:11" ht="18.75" customHeight="1" x14ac:dyDescent="0.25">
      <c r="K887" s="4" t="s">
        <v>86</v>
      </c>
    </row>
    <row r="888" spans="1:11" ht="15.75" customHeight="1" x14ac:dyDescent="0.25">
      <c r="A888" s="349" t="s">
        <v>2</v>
      </c>
      <c r="B888" s="350"/>
      <c r="C888" s="351">
        <f>'proje ve personel bilgileri'!$B$2</f>
        <v>0</v>
      </c>
      <c r="D888" s="352"/>
      <c r="E888" s="352"/>
      <c r="F888" s="352"/>
      <c r="G888" s="352"/>
      <c r="H888" s="352"/>
      <c r="I888" s="352"/>
      <c r="J888" s="352"/>
      <c r="K888" s="353"/>
    </row>
    <row r="889" spans="1:11" ht="15.75" customHeight="1" x14ac:dyDescent="0.25">
      <c r="A889" s="354" t="s">
        <v>4</v>
      </c>
      <c r="B889" s="355"/>
      <c r="C889" s="356">
        <f>'proje ve personel bilgileri'!$B$3</f>
        <v>0</v>
      </c>
      <c r="D889" s="357"/>
      <c r="E889" s="357"/>
      <c r="F889" s="357"/>
      <c r="G889" s="357"/>
      <c r="H889" s="357"/>
      <c r="I889" s="357"/>
      <c r="J889" s="357"/>
      <c r="K889" s="358"/>
    </row>
    <row r="890" spans="1:11" ht="15" customHeight="1" x14ac:dyDescent="0.25">
      <c r="A890" s="343" t="s">
        <v>87</v>
      </c>
      <c r="B890" s="343" t="s">
        <v>15</v>
      </c>
      <c r="C890" s="343" t="s">
        <v>88</v>
      </c>
      <c r="D890" s="344" t="s">
        <v>89</v>
      </c>
      <c r="E890" s="346"/>
      <c r="F890" s="347"/>
      <c r="G890" s="343" t="s">
        <v>90</v>
      </c>
      <c r="H890" s="333" t="s">
        <v>91</v>
      </c>
      <c r="I890" s="333" t="s">
        <v>92</v>
      </c>
      <c r="J890" s="333" t="s">
        <v>93</v>
      </c>
      <c r="K890" s="336" t="s">
        <v>94</v>
      </c>
    </row>
    <row r="891" spans="1:11" ht="21.75" customHeight="1" x14ac:dyDescent="0.25">
      <c r="A891" s="338"/>
      <c r="B891" s="338"/>
      <c r="C891" s="338"/>
      <c r="D891" s="345"/>
      <c r="E891" s="339" t="s">
        <v>95</v>
      </c>
      <c r="F891" s="340"/>
      <c r="G891" s="338"/>
      <c r="H891" s="334"/>
      <c r="I891" s="334"/>
      <c r="J891" s="334"/>
      <c r="K891" s="337"/>
    </row>
    <row r="892" spans="1:11" ht="60.75" customHeight="1" x14ac:dyDescent="0.25">
      <c r="A892" s="338"/>
      <c r="B892" s="338"/>
      <c r="C892" s="338"/>
      <c r="D892" s="345"/>
      <c r="E892" s="5" t="s">
        <v>104</v>
      </c>
      <c r="F892" s="5" t="s">
        <v>97</v>
      </c>
      <c r="G892" s="338"/>
      <c r="H892" s="334"/>
      <c r="I892" s="335"/>
      <c r="J892" s="335"/>
      <c r="K892" s="338"/>
    </row>
    <row r="893" spans="1:11" ht="15.75" customHeight="1" x14ac:dyDescent="0.25">
      <c r="A893" s="338"/>
      <c r="B893" s="338"/>
      <c r="C893" s="338"/>
      <c r="D893" s="345"/>
      <c r="E893" s="6" t="s">
        <v>98</v>
      </c>
      <c r="F893" s="6" t="s">
        <v>98</v>
      </c>
      <c r="G893" s="294" t="s">
        <v>98</v>
      </c>
      <c r="H893" s="294" t="s">
        <v>98</v>
      </c>
      <c r="I893" s="297" t="s">
        <v>98</v>
      </c>
      <c r="J893" s="6" t="s">
        <v>98</v>
      </c>
      <c r="K893" s="338"/>
    </row>
    <row r="894" spans="1:11" ht="15.75" customHeight="1" x14ac:dyDescent="0.25">
      <c r="A894" s="1">
        <v>469</v>
      </c>
      <c r="B894" s="101" t="str">
        <f>IF('proje ve personel bilgileri'!A482&lt;&gt;0,('proje ve personel bilgileri'!A482)," ")</f>
        <v xml:space="preserve"> </v>
      </c>
      <c r="C894" s="102"/>
      <c r="D894" s="103"/>
      <c r="E894" s="103"/>
      <c r="F894" s="103"/>
      <c r="G894" s="103"/>
      <c r="H894" s="103"/>
      <c r="I894" s="103"/>
      <c r="J894" s="103"/>
      <c r="K894" s="104">
        <f t="shared" ref="K894:K911" si="52">IF(D894&lt;&gt;0,SUM(D894+E894+F894+G894-H894-I894-J894),0)</f>
        <v>0</v>
      </c>
    </row>
    <row r="895" spans="1:11" ht="15.75" customHeight="1" x14ac:dyDescent="0.25">
      <c r="A895" s="2">
        <v>470</v>
      </c>
      <c r="B895" s="101" t="str">
        <f>IF('proje ve personel bilgileri'!A483&lt;&gt;0,('proje ve personel bilgileri'!A483)," ")</f>
        <v xml:space="preserve"> </v>
      </c>
      <c r="C895" s="105"/>
      <c r="D895" s="296"/>
      <c r="E895" s="296"/>
      <c r="F895" s="296"/>
      <c r="G895" s="296"/>
      <c r="H895" s="296"/>
      <c r="I895" s="296"/>
      <c r="J895" s="296"/>
      <c r="K895" s="104">
        <f t="shared" si="52"/>
        <v>0</v>
      </c>
    </row>
    <row r="896" spans="1:11" ht="15.75" customHeight="1" x14ac:dyDescent="0.25">
      <c r="A896" s="1">
        <v>471</v>
      </c>
      <c r="B896" s="101" t="str">
        <f>IF('proje ve personel bilgileri'!A484&lt;&gt;0,('proje ve personel bilgileri'!A484)," ")</f>
        <v xml:space="preserve"> </v>
      </c>
      <c r="C896" s="105"/>
      <c r="D896" s="296"/>
      <c r="E896" s="296"/>
      <c r="F896" s="296"/>
      <c r="G896" s="296"/>
      <c r="H896" s="296"/>
      <c r="I896" s="296"/>
      <c r="J896" s="296"/>
      <c r="K896" s="104">
        <f t="shared" si="52"/>
        <v>0</v>
      </c>
    </row>
    <row r="897" spans="1:11" ht="15.75" customHeight="1" x14ac:dyDescent="0.25">
      <c r="A897" s="2">
        <v>472</v>
      </c>
      <c r="B897" s="101" t="str">
        <f>IF('proje ve personel bilgileri'!A485&lt;&gt;0,('proje ve personel bilgileri'!A485)," ")</f>
        <v xml:space="preserve"> </v>
      </c>
      <c r="C897" s="105"/>
      <c r="D897" s="296"/>
      <c r="E897" s="296"/>
      <c r="F897" s="296"/>
      <c r="G897" s="296"/>
      <c r="H897" s="296"/>
      <c r="I897" s="296"/>
      <c r="J897" s="296"/>
      <c r="K897" s="104">
        <f t="shared" si="52"/>
        <v>0</v>
      </c>
    </row>
    <row r="898" spans="1:11" ht="15.75" customHeight="1" x14ac:dyDescent="0.25">
      <c r="A898" s="1">
        <v>473</v>
      </c>
      <c r="B898" s="101" t="str">
        <f>IF('proje ve personel bilgileri'!A486&lt;&gt;0,('proje ve personel bilgileri'!A486)," ")</f>
        <v xml:space="preserve"> </v>
      </c>
      <c r="C898" s="105"/>
      <c r="D898" s="296"/>
      <c r="E898" s="296"/>
      <c r="F898" s="296"/>
      <c r="G898" s="296"/>
      <c r="H898" s="296"/>
      <c r="I898" s="296"/>
      <c r="J898" s="296"/>
      <c r="K898" s="104">
        <f t="shared" si="52"/>
        <v>0</v>
      </c>
    </row>
    <row r="899" spans="1:11" ht="15.75" customHeight="1" x14ac:dyDescent="0.25">
      <c r="A899" s="2">
        <v>474</v>
      </c>
      <c r="B899" s="101" t="str">
        <f>IF('proje ve personel bilgileri'!A487&lt;&gt;0,('proje ve personel bilgileri'!A487)," ")</f>
        <v xml:space="preserve"> </v>
      </c>
      <c r="C899" s="105"/>
      <c r="D899" s="296"/>
      <c r="E899" s="296"/>
      <c r="F899" s="296"/>
      <c r="G899" s="296"/>
      <c r="H899" s="296"/>
      <c r="I899" s="296"/>
      <c r="J899" s="296"/>
      <c r="K899" s="104">
        <f t="shared" si="52"/>
        <v>0</v>
      </c>
    </row>
    <row r="900" spans="1:11" ht="15.75" customHeight="1" x14ac:dyDescent="0.25">
      <c r="A900" s="1">
        <v>475</v>
      </c>
      <c r="B900" s="101" t="str">
        <f>IF('proje ve personel bilgileri'!A488&lt;&gt;0,('proje ve personel bilgileri'!A488)," ")</f>
        <v xml:space="preserve"> </v>
      </c>
      <c r="C900" s="105"/>
      <c r="D900" s="296"/>
      <c r="E900" s="296"/>
      <c r="F900" s="296"/>
      <c r="G900" s="296"/>
      <c r="H900" s="296"/>
      <c r="I900" s="296"/>
      <c r="J900" s="296"/>
      <c r="K900" s="104">
        <f t="shared" si="52"/>
        <v>0</v>
      </c>
    </row>
    <row r="901" spans="1:11" ht="15.75" customHeight="1" x14ac:dyDescent="0.25">
      <c r="A901" s="2">
        <v>476</v>
      </c>
      <c r="B901" s="101" t="str">
        <f>IF('proje ve personel bilgileri'!A489&lt;&gt;0,('proje ve personel bilgileri'!A489)," ")</f>
        <v xml:space="preserve"> </v>
      </c>
      <c r="C901" s="105"/>
      <c r="D901" s="296"/>
      <c r="E901" s="296"/>
      <c r="F901" s="296"/>
      <c r="G901" s="296"/>
      <c r="H901" s="296"/>
      <c r="I901" s="296"/>
      <c r="J901" s="296"/>
      <c r="K901" s="104">
        <f t="shared" si="52"/>
        <v>0</v>
      </c>
    </row>
    <row r="902" spans="1:11" ht="15.75" customHeight="1" x14ac:dyDescent="0.25">
      <c r="A902" s="1">
        <v>477</v>
      </c>
      <c r="B902" s="101" t="str">
        <f>IF('proje ve personel bilgileri'!A490&lt;&gt;0,('proje ve personel bilgileri'!A490)," ")</f>
        <v xml:space="preserve"> </v>
      </c>
      <c r="C902" s="105"/>
      <c r="D902" s="296"/>
      <c r="E902" s="296"/>
      <c r="F902" s="296"/>
      <c r="G902" s="296"/>
      <c r="H902" s="296"/>
      <c r="I902" s="296"/>
      <c r="J902" s="296"/>
      <c r="K902" s="104">
        <f t="shared" si="52"/>
        <v>0</v>
      </c>
    </row>
    <row r="903" spans="1:11" ht="15.75" customHeight="1" x14ac:dyDescent="0.25">
      <c r="A903" s="2">
        <v>478</v>
      </c>
      <c r="B903" s="101" t="str">
        <f>IF('proje ve personel bilgileri'!A491&lt;&gt;0,('proje ve personel bilgileri'!A491)," ")</f>
        <v xml:space="preserve"> </v>
      </c>
      <c r="C903" s="105"/>
      <c r="D903" s="296"/>
      <c r="E903" s="296"/>
      <c r="F903" s="296"/>
      <c r="G903" s="296"/>
      <c r="H903" s="296"/>
      <c r="I903" s="296"/>
      <c r="J903" s="296"/>
      <c r="K903" s="104">
        <f t="shared" si="52"/>
        <v>0</v>
      </c>
    </row>
    <row r="904" spans="1:11" ht="15.75" customHeight="1" x14ac:dyDescent="0.25">
      <c r="A904" s="1">
        <v>479</v>
      </c>
      <c r="B904" s="101" t="str">
        <f>IF('proje ve personel bilgileri'!A492&lt;&gt;0,('proje ve personel bilgileri'!A492)," ")</f>
        <v xml:space="preserve"> </v>
      </c>
      <c r="C904" s="105"/>
      <c r="D904" s="296"/>
      <c r="E904" s="296"/>
      <c r="F904" s="296"/>
      <c r="G904" s="296"/>
      <c r="H904" s="296"/>
      <c r="I904" s="296"/>
      <c r="J904" s="296"/>
      <c r="K904" s="104">
        <f t="shared" si="52"/>
        <v>0</v>
      </c>
    </row>
    <row r="905" spans="1:11" ht="15.75" customHeight="1" x14ac:dyDescent="0.25">
      <c r="A905" s="2">
        <v>480</v>
      </c>
      <c r="B905" s="101" t="str">
        <f>IF('proje ve personel bilgileri'!A493&lt;&gt;0,('proje ve personel bilgileri'!A493)," ")</f>
        <v xml:space="preserve"> </v>
      </c>
      <c r="C905" s="105"/>
      <c r="D905" s="296"/>
      <c r="E905" s="296"/>
      <c r="F905" s="296"/>
      <c r="G905" s="296"/>
      <c r="H905" s="296"/>
      <c r="I905" s="296"/>
      <c r="J905" s="296"/>
      <c r="K905" s="104">
        <f t="shared" si="52"/>
        <v>0</v>
      </c>
    </row>
    <row r="906" spans="1:11" ht="15.75" customHeight="1" x14ac:dyDescent="0.25">
      <c r="A906" s="1">
        <v>481</v>
      </c>
      <c r="B906" s="101" t="str">
        <f>IF('proje ve personel bilgileri'!A494&lt;&gt;0,('proje ve personel bilgileri'!A494)," ")</f>
        <v xml:space="preserve"> </v>
      </c>
      <c r="C906" s="105"/>
      <c r="D906" s="296"/>
      <c r="E906" s="296"/>
      <c r="F906" s="296"/>
      <c r="G906" s="296"/>
      <c r="H906" s="296"/>
      <c r="I906" s="296"/>
      <c r="J906" s="296"/>
      <c r="K906" s="104">
        <f t="shared" si="52"/>
        <v>0</v>
      </c>
    </row>
    <row r="907" spans="1:11" ht="15.75" customHeight="1" x14ac:dyDescent="0.25">
      <c r="A907" s="2">
        <v>482</v>
      </c>
      <c r="B907" s="101" t="str">
        <f>IF('proje ve personel bilgileri'!A495&lt;&gt;0,('proje ve personel bilgileri'!A495)," ")</f>
        <v xml:space="preserve"> </v>
      </c>
      <c r="C907" s="105"/>
      <c r="D907" s="296"/>
      <c r="E907" s="296"/>
      <c r="F907" s="296"/>
      <c r="G907" s="296"/>
      <c r="H907" s="296"/>
      <c r="I907" s="296"/>
      <c r="J907" s="296"/>
      <c r="K907" s="104">
        <f t="shared" si="52"/>
        <v>0</v>
      </c>
    </row>
    <row r="908" spans="1:11" ht="15.75" customHeight="1" x14ac:dyDescent="0.25">
      <c r="A908" s="1">
        <v>483</v>
      </c>
      <c r="B908" s="101" t="str">
        <f>IF('proje ve personel bilgileri'!A496&lt;&gt;0,('proje ve personel bilgileri'!A496)," ")</f>
        <v xml:space="preserve"> </v>
      </c>
      <c r="C908" s="105"/>
      <c r="D908" s="296"/>
      <c r="E908" s="296"/>
      <c r="F908" s="296"/>
      <c r="G908" s="296"/>
      <c r="H908" s="296"/>
      <c r="I908" s="296"/>
      <c r="J908" s="296"/>
      <c r="K908" s="104">
        <f t="shared" si="52"/>
        <v>0</v>
      </c>
    </row>
    <row r="909" spans="1:11" ht="15.75" customHeight="1" x14ac:dyDescent="0.25">
      <c r="A909" s="2">
        <v>484</v>
      </c>
      <c r="B909" s="101" t="str">
        <f>IF('proje ve personel bilgileri'!A497&lt;&gt;0,('proje ve personel bilgileri'!A497)," ")</f>
        <v xml:space="preserve"> </v>
      </c>
      <c r="C909" s="105"/>
      <c r="D909" s="296"/>
      <c r="E909" s="296"/>
      <c r="F909" s="296"/>
      <c r="G909" s="296"/>
      <c r="H909" s="296"/>
      <c r="I909" s="296"/>
      <c r="J909" s="296"/>
      <c r="K909" s="104">
        <f t="shared" si="52"/>
        <v>0</v>
      </c>
    </row>
    <row r="910" spans="1:11" ht="15.75" customHeight="1" x14ac:dyDescent="0.25">
      <c r="A910" s="1">
        <v>485</v>
      </c>
      <c r="B910" s="101" t="str">
        <f>IF('proje ve personel bilgileri'!A498&lt;&gt;0,('proje ve personel bilgileri'!A498)," ")</f>
        <v xml:space="preserve"> </v>
      </c>
      <c r="C910" s="105"/>
      <c r="D910" s="296"/>
      <c r="E910" s="296"/>
      <c r="F910" s="296"/>
      <c r="G910" s="296"/>
      <c r="H910" s="296"/>
      <c r="I910" s="296"/>
      <c r="J910" s="296"/>
      <c r="K910" s="104">
        <f t="shared" si="52"/>
        <v>0</v>
      </c>
    </row>
    <row r="911" spans="1:11" ht="15" customHeight="1" x14ac:dyDescent="0.25">
      <c r="A911" s="2">
        <v>486</v>
      </c>
      <c r="B911" s="101" t="str">
        <f>IF('proje ve personel bilgileri'!A499&lt;&gt;0,('proje ve personel bilgileri'!A499)," ")</f>
        <v xml:space="preserve"> </v>
      </c>
      <c r="C911" s="105"/>
      <c r="D911" s="296"/>
      <c r="E911" s="296"/>
      <c r="F911" s="296"/>
      <c r="G911" s="296"/>
      <c r="H911" s="296"/>
      <c r="I911" s="296"/>
      <c r="J911" s="296"/>
      <c r="K911" s="104">
        <f t="shared" si="52"/>
        <v>0</v>
      </c>
    </row>
    <row r="912" spans="1:11" ht="15.75" customHeight="1" x14ac:dyDescent="0.25">
      <c r="A912" s="341" t="s">
        <v>99</v>
      </c>
      <c r="B912" s="342"/>
      <c r="C912" s="7" t="str">
        <f t="shared" ref="C912:J912" si="53">IF($K$28&lt;&gt;0,SUM(C894:C911)," ")</f>
        <v xml:space="preserve"> </v>
      </c>
      <c r="D912" s="8" t="str">
        <f t="shared" si="53"/>
        <v xml:space="preserve"> </v>
      </c>
      <c r="E912" s="8" t="str">
        <f t="shared" si="53"/>
        <v xml:space="preserve"> </v>
      </c>
      <c r="F912" s="8" t="str">
        <f t="shared" si="53"/>
        <v xml:space="preserve"> </v>
      </c>
      <c r="G912" s="8" t="str">
        <f t="shared" si="53"/>
        <v xml:space="preserve"> </v>
      </c>
      <c r="H912" s="8" t="str">
        <f t="shared" si="53"/>
        <v xml:space="preserve"> </v>
      </c>
      <c r="I912" s="8" t="str">
        <f t="shared" si="53"/>
        <v xml:space="preserve"> </v>
      </c>
      <c r="J912" s="8" t="str">
        <f t="shared" si="53"/>
        <v xml:space="preserve"> </v>
      </c>
      <c r="K912" s="9">
        <f>SUM(K894:K911)+K879</f>
        <v>0</v>
      </c>
    </row>
    <row r="913" spans="1:11" ht="15" customHeight="1" x14ac:dyDescent="0.25">
      <c r="A913" s="300"/>
    </row>
    <row r="914" spans="1:11" ht="24" customHeight="1" x14ac:dyDescent="0.25">
      <c r="A914" s="332" t="s">
        <v>100</v>
      </c>
      <c r="B914" s="332"/>
      <c r="C914" s="332"/>
      <c r="D914" s="332"/>
      <c r="E914" s="332"/>
      <c r="F914" s="332"/>
      <c r="G914" s="332"/>
      <c r="H914" s="332"/>
      <c r="I914" s="332"/>
      <c r="J914" s="332"/>
      <c r="K914" s="332"/>
    </row>
    <row r="915" spans="1:11" ht="15" customHeight="1" x14ac:dyDescent="0.25">
      <c r="A915" s="51"/>
    </row>
    <row r="916" spans="1:11" ht="15" customHeight="1" x14ac:dyDescent="0.25">
      <c r="A916" s="298" t="s">
        <v>101</v>
      </c>
    </row>
    <row r="917" spans="1:11" ht="15" customHeight="1" x14ac:dyDescent="0.25">
      <c r="C917" s="298" t="s">
        <v>102</v>
      </c>
      <c r="E917" s="298" t="s">
        <v>103</v>
      </c>
    </row>
    <row r="920" spans="1:11" ht="15.75" customHeight="1" x14ac:dyDescent="0.25">
      <c r="A920" s="348" t="s">
        <v>85</v>
      </c>
      <c r="B920" s="348"/>
      <c r="C920" s="348"/>
      <c r="D920" s="348"/>
      <c r="E920" s="348"/>
      <c r="F920" s="348"/>
      <c r="G920" s="348"/>
      <c r="H920" s="348"/>
      <c r="I920" s="348"/>
      <c r="J920" s="348"/>
      <c r="K920" s="348"/>
    </row>
    <row r="921" spans="1:11" ht="15" customHeight="1" x14ac:dyDescent="0.25">
      <c r="A921" s="70"/>
      <c r="B921" s="70"/>
      <c r="C921" s="70"/>
      <c r="D921" s="70"/>
      <c r="E921" s="70"/>
      <c r="F921" s="78">
        <f>'proje ve personel bilgileri'!$B$5</f>
        <v>0</v>
      </c>
      <c r="G921" s="72">
        <f>IF('proje ve personel bilgileri'!$B$6=1,"/ Nisan ayına aittir.",(IF('proje ve personel bilgileri'!$B$6=2,"/ Ekim ayına aittir.",0)))</f>
        <v>0</v>
      </c>
      <c r="H921" s="70"/>
      <c r="I921" s="70"/>
      <c r="J921" s="70"/>
      <c r="K921" s="70"/>
    </row>
    <row r="922" spans="1:11" ht="18.75" customHeight="1" x14ac:dyDescent="0.25">
      <c r="K922" s="4" t="s">
        <v>86</v>
      </c>
    </row>
    <row r="923" spans="1:11" ht="15.75" customHeight="1" x14ac:dyDescent="0.25">
      <c r="A923" s="349" t="s">
        <v>2</v>
      </c>
      <c r="B923" s="350"/>
      <c r="C923" s="351">
        <f>'proje ve personel bilgileri'!$B$2</f>
        <v>0</v>
      </c>
      <c r="D923" s="352"/>
      <c r="E923" s="352"/>
      <c r="F923" s="352"/>
      <c r="G923" s="352"/>
      <c r="H923" s="352"/>
      <c r="I923" s="352"/>
      <c r="J923" s="352"/>
      <c r="K923" s="353"/>
    </row>
    <row r="924" spans="1:11" ht="15.75" customHeight="1" x14ac:dyDescent="0.25">
      <c r="A924" s="354" t="s">
        <v>4</v>
      </c>
      <c r="B924" s="355"/>
      <c r="C924" s="356">
        <f>'proje ve personel bilgileri'!$B$3</f>
        <v>0</v>
      </c>
      <c r="D924" s="357"/>
      <c r="E924" s="357"/>
      <c r="F924" s="357"/>
      <c r="G924" s="357"/>
      <c r="H924" s="357"/>
      <c r="I924" s="357"/>
      <c r="J924" s="357"/>
      <c r="K924" s="358"/>
    </row>
    <row r="925" spans="1:11" ht="15" customHeight="1" x14ac:dyDescent="0.25">
      <c r="A925" s="343" t="s">
        <v>87</v>
      </c>
      <c r="B925" s="343" t="s">
        <v>15</v>
      </c>
      <c r="C925" s="343" t="s">
        <v>88</v>
      </c>
      <c r="D925" s="344" t="s">
        <v>89</v>
      </c>
      <c r="E925" s="346"/>
      <c r="F925" s="347"/>
      <c r="G925" s="343" t="s">
        <v>90</v>
      </c>
      <c r="H925" s="333" t="s">
        <v>91</v>
      </c>
      <c r="I925" s="333" t="s">
        <v>92</v>
      </c>
      <c r="J925" s="333" t="s">
        <v>93</v>
      </c>
      <c r="K925" s="336" t="s">
        <v>94</v>
      </c>
    </row>
    <row r="926" spans="1:11" ht="22.5" customHeight="1" x14ac:dyDescent="0.25">
      <c r="A926" s="338"/>
      <c r="B926" s="338"/>
      <c r="C926" s="338"/>
      <c r="D926" s="345"/>
      <c r="E926" s="339" t="s">
        <v>95</v>
      </c>
      <c r="F926" s="340"/>
      <c r="G926" s="338"/>
      <c r="H926" s="334"/>
      <c r="I926" s="334"/>
      <c r="J926" s="334"/>
      <c r="K926" s="337"/>
    </row>
    <row r="927" spans="1:11" ht="60.75" customHeight="1" x14ac:dyDescent="0.25">
      <c r="A927" s="338"/>
      <c r="B927" s="338"/>
      <c r="C927" s="338"/>
      <c r="D927" s="345"/>
      <c r="E927" s="5" t="s">
        <v>104</v>
      </c>
      <c r="F927" s="5" t="s">
        <v>97</v>
      </c>
      <c r="G927" s="338"/>
      <c r="H927" s="334"/>
      <c r="I927" s="335"/>
      <c r="J927" s="335"/>
      <c r="K927" s="338"/>
    </row>
    <row r="928" spans="1:11" ht="15.75" customHeight="1" x14ac:dyDescent="0.25">
      <c r="A928" s="338"/>
      <c r="B928" s="338"/>
      <c r="C928" s="338"/>
      <c r="D928" s="345"/>
      <c r="E928" s="6" t="s">
        <v>98</v>
      </c>
      <c r="F928" s="6" t="s">
        <v>98</v>
      </c>
      <c r="G928" s="294" t="s">
        <v>98</v>
      </c>
      <c r="H928" s="294" t="s">
        <v>98</v>
      </c>
      <c r="I928" s="297" t="s">
        <v>98</v>
      </c>
      <c r="J928" s="6" t="s">
        <v>98</v>
      </c>
      <c r="K928" s="338"/>
    </row>
    <row r="929" spans="1:11" ht="15.75" customHeight="1" x14ac:dyDescent="0.25">
      <c r="A929" s="1">
        <v>487</v>
      </c>
      <c r="B929" s="101" t="str">
        <f>IF('proje ve personel bilgileri'!A500&lt;&gt;0,('proje ve personel bilgileri'!A500)," ")</f>
        <v xml:space="preserve"> </v>
      </c>
      <c r="C929" s="102"/>
      <c r="D929" s="103"/>
      <c r="E929" s="103"/>
      <c r="F929" s="103"/>
      <c r="G929" s="103"/>
      <c r="H929" s="103"/>
      <c r="I929" s="103"/>
      <c r="J929" s="103"/>
      <c r="K929" s="104">
        <f t="shared" ref="K929:K946" si="54">IF(D929&lt;&gt;0,SUM(D929+E929+F929+G929-H929-I929-J929),0)</f>
        <v>0</v>
      </c>
    </row>
    <row r="930" spans="1:11" ht="15.75" customHeight="1" x14ac:dyDescent="0.25">
      <c r="A930" s="2">
        <v>488</v>
      </c>
      <c r="B930" s="101" t="str">
        <f>IF('proje ve personel bilgileri'!A501&lt;&gt;0,('proje ve personel bilgileri'!A501)," ")</f>
        <v xml:space="preserve"> </v>
      </c>
      <c r="C930" s="105"/>
      <c r="D930" s="296"/>
      <c r="E930" s="296"/>
      <c r="F930" s="296"/>
      <c r="G930" s="296"/>
      <c r="H930" s="296"/>
      <c r="I930" s="296"/>
      <c r="J930" s="296"/>
      <c r="K930" s="104">
        <f t="shared" si="54"/>
        <v>0</v>
      </c>
    </row>
    <row r="931" spans="1:11" ht="15.75" customHeight="1" x14ac:dyDescent="0.25">
      <c r="A931" s="1">
        <v>489</v>
      </c>
      <c r="B931" s="101" t="str">
        <f>IF('proje ve personel bilgileri'!A502&lt;&gt;0,('proje ve personel bilgileri'!A502)," ")</f>
        <v xml:space="preserve"> </v>
      </c>
      <c r="C931" s="105"/>
      <c r="D931" s="296"/>
      <c r="E931" s="296"/>
      <c r="F931" s="296"/>
      <c r="G931" s="296"/>
      <c r="H931" s="296"/>
      <c r="I931" s="296"/>
      <c r="J931" s="296"/>
      <c r="K931" s="104">
        <f t="shared" si="54"/>
        <v>0</v>
      </c>
    </row>
    <row r="932" spans="1:11" ht="15.75" customHeight="1" x14ac:dyDescent="0.25">
      <c r="A932" s="2">
        <v>490</v>
      </c>
      <c r="B932" s="101" t="str">
        <f>IF('proje ve personel bilgileri'!A503&lt;&gt;0,('proje ve personel bilgileri'!A503)," ")</f>
        <v xml:space="preserve"> </v>
      </c>
      <c r="C932" s="105"/>
      <c r="D932" s="296"/>
      <c r="E932" s="296"/>
      <c r="F932" s="296"/>
      <c r="G932" s="296"/>
      <c r="H932" s="296"/>
      <c r="I932" s="296"/>
      <c r="J932" s="296"/>
      <c r="K932" s="104">
        <f t="shared" si="54"/>
        <v>0</v>
      </c>
    </row>
    <row r="933" spans="1:11" ht="15.75" customHeight="1" x14ac:dyDescent="0.25">
      <c r="A933" s="1">
        <v>491</v>
      </c>
      <c r="B933" s="101" t="str">
        <f>IF('proje ve personel bilgileri'!A504&lt;&gt;0,('proje ve personel bilgileri'!A504)," ")</f>
        <v xml:space="preserve"> </v>
      </c>
      <c r="C933" s="105"/>
      <c r="D933" s="296"/>
      <c r="E933" s="296"/>
      <c r="F933" s="296"/>
      <c r="G933" s="296"/>
      <c r="H933" s="296"/>
      <c r="I933" s="296"/>
      <c r="J933" s="296"/>
      <c r="K933" s="104">
        <f t="shared" si="54"/>
        <v>0</v>
      </c>
    </row>
    <row r="934" spans="1:11" ht="15.75" customHeight="1" x14ac:dyDescent="0.25">
      <c r="A934" s="2">
        <v>492</v>
      </c>
      <c r="B934" s="101" t="str">
        <f>IF('proje ve personel bilgileri'!A505&lt;&gt;0,('proje ve personel bilgileri'!A505)," ")</f>
        <v xml:space="preserve"> </v>
      </c>
      <c r="C934" s="105"/>
      <c r="D934" s="296"/>
      <c r="E934" s="296"/>
      <c r="F934" s="296"/>
      <c r="G934" s="296"/>
      <c r="H934" s="296"/>
      <c r="I934" s="296"/>
      <c r="J934" s="296"/>
      <c r="K934" s="104">
        <f t="shared" si="54"/>
        <v>0</v>
      </c>
    </row>
    <row r="935" spans="1:11" ht="15.75" customHeight="1" x14ac:dyDescent="0.25">
      <c r="A935" s="1">
        <v>493</v>
      </c>
      <c r="B935" s="101" t="str">
        <f>IF('proje ve personel bilgileri'!A506&lt;&gt;0,('proje ve personel bilgileri'!A506)," ")</f>
        <v xml:space="preserve"> </v>
      </c>
      <c r="C935" s="105"/>
      <c r="D935" s="296"/>
      <c r="E935" s="296"/>
      <c r="F935" s="296"/>
      <c r="G935" s="296"/>
      <c r="H935" s="296"/>
      <c r="I935" s="296"/>
      <c r="J935" s="296"/>
      <c r="K935" s="104">
        <f t="shared" si="54"/>
        <v>0</v>
      </c>
    </row>
    <row r="936" spans="1:11" ht="15.75" customHeight="1" x14ac:dyDescent="0.25">
      <c r="A936" s="2">
        <v>494</v>
      </c>
      <c r="B936" s="101" t="str">
        <f>IF('proje ve personel bilgileri'!A507&lt;&gt;0,('proje ve personel bilgileri'!A507)," ")</f>
        <v xml:space="preserve"> </v>
      </c>
      <c r="C936" s="105"/>
      <c r="D936" s="296"/>
      <c r="E936" s="296"/>
      <c r="F936" s="296"/>
      <c r="G936" s="296"/>
      <c r="H936" s="296"/>
      <c r="I936" s="296"/>
      <c r="J936" s="296"/>
      <c r="K936" s="104">
        <f t="shared" si="54"/>
        <v>0</v>
      </c>
    </row>
    <row r="937" spans="1:11" ht="15.75" customHeight="1" x14ac:dyDescent="0.25">
      <c r="A937" s="1">
        <v>495</v>
      </c>
      <c r="B937" s="101" t="str">
        <f>IF('proje ve personel bilgileri'!A508&lt;&gt;0,('proje ve personel bilgileri'!A508)," ")</f>
        <v xml:space="preserve"> </v>
      </c>
      <c r="C937" s="105"/>
      <c r="D937" s="296"/>
      <c r="E937" s="296"/>
      <c r="F937" s="296"/>
      <c r="G937" s="296"/>
      <c r="H937" s="296"/>
      <c r="I937" s="296"/>
      <c r="J937" s="296"/>
      <c r="K937" s="104">
        <f t="shared" si="54"/>
        <v>0</v>
      </c>
    </row>
    <row r="938" spans="1:11" ht="15.75" customHeight="1" x14ac:dyDescent="0.25">
      <c r="A938" s="2">
        <v>496</v>
      </c>
      <c r="B938" s="101" t="str">
        <f>IF('proje ve personel bilgileri'!A509&lt;&gt;0,('proje ve personel bilgileri'!A509)," ")</f>
        <v xml:space="preserve"> </v>
      </c>
      <c r="C938" s="105"/>
      <c r="D938" s="296"/>
      <c r="E938" s="296"/>
      <c r="F938" s="296"/>
      <c r="G938" s="296"/>
      <c r="H938" s="296"/>
      <c r="I938" s="296"/>
      <c r="J938" s="296"/>
      <c r="K938" s="104">
        <f t="shared" si="54"/>
        <v>0</v>
      </c>
    </row>
    <row r="939" spans="1:11" ht="15.75" customHeight="1" x14ac:dyDescent="0.25">
      <c r="A939" s="1">
        <v>497</v>
      </c>
      <c r="B939" s="101" t="str">
        <f>IF('proje ve personel bilgileri'!A510&lt;&gt;0,('proje ve personel bilgileri'!A510)," ")</f>
        <v xml:space="preserve"> </v>
      </c>
      <c r="C939" s="105"/>
      <c r="D939" s="296"/>
      <c r="E939" s="296"/>
      <c r="F939" s="296"/>
      <c r="G939" s="296"/>
      <c r="H939" s="296"/>
      <c r="I939" s="296"/>
      <c r="J939" s="296"/>
      <c r="K939" s="104">
        <f t="shared" si="54"/>
        <v>0</v>
      </c>
    </row>
    <row r="940" spans="1:11" ht="15.75" customHeight="1" x14ac:dyDescent="0.25">
      <c r="A940" s="2">
        <v>498</v>
      </c>
      <c r="B940" s="101" t="str">
        <f>IF('proje ve personel bilgileri'!A511&lt;&gt;0,('proje ve personel bilgileri'!A511)," ")</f>
        <v xml:space="preserve"> </v>
      </c>
      <c r="C940" s="105"/>
      <c r="D940" s="296"/>
      <c r="E940" s="296"/>
      <c r="F940" s="296"/>
      <c r="G940" s="296"/>
      <c r="H940" s="296"/>
      <c r="I940" s="296"/>
      <c r="J940" s="296"/>
      <c r="K940" s="104">
        <f t="shared" si="54"/>
        <v>0</v>
      </c>
    </row>
    <row r="941" spans="1:11" ht="15.75" customHeight="1" x14ac:dyDescent="0.25">
      <c r="A941" s="1">
        <v>499</v>
      </c>
      <c r="B941" s="101" t="str">
        <f>IF('proje ve personel bilgileri'!A512&lt;&gt;0,('proje ve personel bilgileri'!A512)," ")</f>
        <v xml:space="preserve"> </v>
      </c>
      <c r="C941" s="105"/>
      <c r="D941" s="296"/>
      <c r="E941" s="296"/>
      <c r="F941" s="296"/>
      <c r="G941" s="296"/>
      <c r="H941" s="296"/>
      <c r="I941" s="296"/>
      <c r="J941" s="296"/>
      <c r="K941" s="104">
        <f t="shared" si="54"/>
        <v>0</v>
      </c>
    </row>
    <row r="942" spans="1:11" ht="15.75" customHeight="1" x14ac:dyDescent="0.25">
      <c r="A942" s="2">
        <v>500</v>
      </c>
      <c r="B942" s="101" t="str">
        <f>IF('proje ve personel bilgileri'!A513&lt;&gt;0,('proje ve personel bilgileri'!A513)," ")</f>
        <v xml:space="preserve"> </v>
      </c>
      <c r="C942" s="105"/>
      <c r="D942" s="296"/>
      <c r="E942" s="296"/>
      <c r="F942" s="296"/>
      <c r="G942" s="296"/>
      <c r="H942" s="296"/>
      <c r="I942" s="296"/>
      <c r="J942" s="296"/>
      <c r="K942" s="104">
        <f t="shared" si="54"/>
        <v>0</v>
      </c>
    </row>
    <row r="943" spans="1:11" ht="15.75" customHeight="1" x14ac:dyDescent="0.25">
      <c r="A943" s="1">
        <v>501</v>
      </c>
      <c r="B943" s="101" t="str">
        <f>IF('proje ve personel bilgileri'!A514&lt;&gt;0,('proje ve personel bilgileri'!A514)," ")</f>
        <v xml:space="preserve"> </v>
      </c>
      <c r="C943" s="105"/>
      <c r="D943" s="296"/>
      <c r="E943" s="296"/>
      <c r="F943" s="296"/>
      <c r="G943" s="296"/>
      <c r="H943" s="296"/>
      <c r="I943" s="296"/>
      <c r="J943" s="296"/>
      <c r="K943" s="104">
        <f t="shared" si="54"/>
        <v>0</v>
      </c>
    </row>
    <row r="944" spans="1:11" ht="15.75" customHeight="1" x14ac:dyDescent="0.25">
      <c r="A944" s="2">
        <v>502</v>
      </c>
      <c r="B944" s="101" t="str">
        <f>IF('proje ve personel bilgileri'!A515&lt;&gt;0,('proje ve personel bilgileri'!A515)," ")</f>
        <v xml:space="preserve"> </v>
      </c>
      <c r="C944" s="105"/>
      <c r="D944" s="296"/>
      <c r="E944" s="296"/>
      <c r="F944" s="296"/>
      <c r="G944" s="296"/>
      <c r="H944" s="296"/>
      <c r="I944" s="296"/>
      <c r="J944" s="296"/>
      <c r="K944" s="104">
        <f t="shared" si="54"/>
        <v>0</v>
      </c>
    </row>
    <row r="945" spans="1:11" ht="15.75" customHeight="1" x14ac:dyDescent="0.25">
      <c r="A945" s="1">
        <v>503</v>
      </c>
      <c r="B945" s="101" t="str">
        <f>IF('proje ve personel bilgileri'!A516&lt;&gt;0,('proje ve personel bilgileri'!A516)," ")</f>
        <v xml:space="preserve"> </v>
      </c>
      <c r="C945" s="105"/>
      <c r="D945" s="296"/>
      <c r="E945" s="296"/>
      <c r="F945" s="296"/>
      <c r="G945" s="296"/>
      <c r="H945" s="296"/>
      <c r="I945" s="296"/>
      <c r="J945" s="296"/>
      <c r="K945" s="104">
        <f t="shared" si="54"/>
        <v>0</v>
      </c>
    </row>
    <row r="946" spans="1:11" ht="15" customHeight="1" x14ac:dyDescent="0.25">
      <c r="A946" s="2">
        <v>504</v>
      </c>
      <c r="B946" s="101" t="str">
        <f>IF('proje ve personel bilgileri'!A517&lt;&gt;0,('proje ve personel bilgileri'!A517)," ")</f>
        <v xml:space="preserve"> </v>
      </c>
      <c r="C946" s="105"/>
      <c r="D946" s="296"/>
      <c r="E946" s="296"/>
      <c r="F946" s="296"/>
      <c r="G946" s="296"/>
      <c r="H946" s="296"/>
      <c r="I946" s="296"/>
      <c r="J946" s="296"/>
      <c r="K946" s="104">
        <f t="shared" si="54"/>
        <v>0</v>
      </c>
    </row>
    <row r="947" spans="1:11" ht="15.75" customHeight="1" x14ac:dyDescent="0.25">
      <c r="A947" s="341" t="s">
        <v>99</v>
      </c>
      <c r="B947" s="342"/>
      <c r="C947" s="7" t="str">
        <f t="shared" ref="C947:J947" si="55">IF($K$28&lt;&gt;0,SUM(C929:C946)," ")</f>
        <v xml:space="preserve"> </v>
      </c>
      <c r="D947" s="8" t="str">
        <f t="shared" si="55"/>
        <v xml:space="preserve"> </v>
      </c>
      <c r="E947" s="8" t="str">
        <f t="shared" si="55"/>
        <v xml:space="preserve"> </v>
      </c>
      <c r="F947" s="8" t="str">
        <f t="shared" si="55"/>
        <v xml:space="preserve"> </v>
      </c>
      <c r="G947" s="8" t="str">
        <f t="shared" si="55"/>
        <v xml:space="preserve"> </v>
      </c>
      <c r="H947" s="8" t="str">
        <f t="shared" si="55"/>
        <v xml:space="preserve"> </v>
      </c>
      <c r="I947" s="8" t="str">
        <f t="shared" si="55"/>
        <v xml:space="preserve"> </v>
      </c>
      <c r="J947" s="8" t="str">
        <f t="shared" si="55"/>
        <v xml:space="preserve"> </v>
      </c>
      <c r="K947" s="9">
        <f>SUM(K929:K946)+K912</f>
        <v>0</v>
      </c>
    </row>
    <row r="948" spans="1:11" ht="15" customHeight="1" x14ac:dyDescent="0.25">
      <c r="A948" s="300"/>
    </row>
    <row r="949" spans="1:11" ht="24.75" customHeight="1" x14ac:dyDescent="0.25">
      <c r="A949" s="332" t="s">
        <v>100</v>
      </c>
      <c r="B949" s="332"/>
      <c r="C949" s="332"/>
      <c r="D949" s="332"/>
      <c r="E949" s="332"/>
      <c r="F949" s="332"/>
      <c r="G949" s="332"/>
      <c r="H949" s="332"/>
      <c r="I949" s="332"/>
      <c r="J949" s="332"/>
      <c r="K949" s="332"/>
    </row>
    <row r="950" spans="1:11" ht="15" customHeight="1" x14ac:dyDescent="0.25">
      <c r="A950" s="51"/>
    </row>
    <row r="951" spans="1:11" ht="15" customHeight="1" x14ac:dyDescent="0.25">
      <c r="A951" s="298" t="s">
        <v>101</v>
      </c>
    </row>
    <row r="952" spans="1:11" ht="15" customHeight="1" x14ac:dyDescent="0.25">
      <c r="C952" s="298" t="s">
        <v>102</v>
      </c>
      <c r="E952" s="298" t="s">
        <v>103</v>
      </c>
    </row>
    <row r="953" spans="1:11" ht="15.75" customHeight="1" x14ac:dyDescent="0.25">
      <c r="A953" s="348" t="s">
        <v>85</v>
      </c>
      <c r="B953" s="348"/>
      <c r="C953" s="348"/>
      <c r="D953" s="348"/>
      <c r="E953" s="348"/>
      <c r="F953" s="348"/>
      <c r="G953" s="348"/>
      <c r="H953" s="348"/>
      <c r="I953" s="348"/>
      <c r="J953" s="348"/>
      <c r="K953" s="348"/>
    </row>
    <row r="954" spans="1:11" ht="15" customHeight="1" x14ac:dyDescent="0.25">
      <c r="A954" s="70"/>
      <c r="B954" s="70"/>
      <c r="C954" s="70"/>
      <c r="D954" s="70"/>
      <c r="E954" s="70"/>
      <c r="F954" s="78">
        <f>'proje ve personel bilgileri'!$B$5</f>
        <v>0</v>
      </c>
      <c r="G954" s="72">
        <f>IF('proje ve personel bilgileri'!$B$6=1,"/ Nisan ayına aittir.",(IF('proje ve personel bilgileri'!$B$6=2,"/ Ekim ayına aittir.",0)))</f>
        <v>0</v>
      </c>
      <c r="H954" s="70"/>
      <c r="I954" s="70"/>
      <c r="J954" s="70"/>
      <c r="K954" s="70"/>
    </row>
    <row r="955" spans="1:11" ht="18.75" customHeight="1" x14ac:dyDescent="0.25">
      <c r="K955" s="4" t="s">
        <v>86</v>
      </c>
    </row>
    <row r="956" spans="1:11" ht="15.75" customHeight="1" x14ac:dyDescent="0.25">
      <c r="A956" s="349" t="s">
        <v>2</v>
      </c>
      <c r="B956" s="350"/>
      <c r="C956" s="351">
        <f>'proje ve personel bilgileri'!$B$2</f>
        <v>0</v>
      </c>
      <c r="D956" s="352"/>
      <c r="E956" s="352"/>
      <c r="F956" s="352"/>
      <c r="G956" s="352"/>
      <c r="H956" s="352"/>
      <c r="I956" s="352"/>
      <c r="J956" s="352"/>
      <c r="K956" s="353"/>
    </row>
    <row r="957" spans="1:11" ht="15.75" customHeight="1" x14ac:dyDescent="0.25">
      <c r="A957" s="354" t="s">
        <v>4</v>
      </c>
      <c r="B957" s="355"/>
      <c r="C957" s="356">
        <f>'proje ve personel bilgileri'!$B$3</f>
        <v>0</v>
      </c>
      <c r="D957" s="357"/>
      <c r="E957" s="357"/>
      <c r="F957" s="357"/>
      <c r="G957" s="357"/>
      <c r="H957" s="357"/>
      <c r="I957" s="357"/>
      <c r="J957" s="357"/>
      <c r="K957" s="358"/>
    </row>
    <row r="958" spans="1:11" ht="15" customHeight="1" x14ac:dyDescent="0.25">
      <c r="A958" s="343" t="s">
        <v>87</v>
      </c>
      <c r="B958" s="343" t="s">
        <v>15</v>
      </c>
      <c r="C958" s="343" t="s">
        <v>88</v>
      </c>
      <c r="D958" s="344" t="s">
        <v>89</v>
      </c>
      <c r="E958" s="346"/>
      <c r="F958" s="347"/>
      <c r="G958" s="343" t="s">
        <v>90</v>
      </c>
      <c r="H958" s="333" t="s">
        <v>91</v>
      </c>
      <c r="I958" s="333" t="s">
        <v>92</v>
      </c>
      <c r="J958" s="333" t="s">
        <v>93</v>
      </c>
      <c r="K958" s="336" t="s">
        <v>94</v>
      </c>
    </row>
    <row r="959" spans="1:11" ht="15.75" customHeight="1" x14ac:dyDescent="0.25">
      <c r="A959" s="338"/>
      <c r="B959" s="338"/>
      <c r="C959" s="338"/>
      <c r="D959" s="345"/>
      <c r="E959" s="339" t="s">
        <v>95</v>
      </c>
      <c r="F959" s="340"/>
      <c r="G959" s="338"/>
      <c r="H959" s="334"/>
      <c r="I959" s="334"/>
      <c r="J959" s="334"/>
      <c r="K959" s="337"/>
    </row>
    <row r="960" spans="1:11" ht="60.75" customHeight="1" x14ac:dyDescent="0.25">
      <c r="A960" s="338"/>
      <c r="B960" s="338"/>
      <c r="C960" s="338"/>
      <c r="D960" s="345"/>
      <c r="E960" s="5" t="s">
        <v>104</v>
      </c>
      <c r="F960" s="5" t="s">
        <v>97</v>
      </c>
      <c r="G960" s="338"/>
      <c r="H960" s="334"/>
      <c r="I960" s="335"/>
      <c r="J960" s="335"/>
      <c r="K960" s="338"/>
    </row>
    <row r="961" spans="1:11" ht="15.75" customHeight="1" x14ac:dyDescent="0.25">
      <c r="A961" s="338"/>
      <c r="B961" s="338"/>
      <c r="C961" s="338"/>
      <c r="D961" s="345"/>
      <c r="E961" s="6" t="s">
        <v>98</v>
      </c>
      <c r="F961" s="6" t="s">
        <v>98</v>
      </c>
      <c r="G961" s="294" t="s">
        <v>98</v>
      </c>
      <c r="H961" s="294" t="s">
        <v>98</v>
      </c>
      <c r="I961" s="297" t="s">
        <v>98</v>
      </c>
      <c r="J961" s="6" t="s">
        <v>98</v>
      </c>
      <c r="K961" s="338"/>
    </row>
    <row r="962" spans="1:11" ht="15.75" customHeight="1" x14ac:dyDescent="0.25">
      <c r="A962" s="1">
        <v>505</v>
      </c>
      <c r="B962" s="101" t="str">
        <f>IF('proje ve personel bilgileri'!A518&lt;&gt;0,('proje ve personel bilgileri'!A518)," ")</f>
        <v xml:space="preserve"> </v>
      </c>
      <c r="C962" s="102"/>
      <c r="D962" s="103"/>
      <c r="E962" s="103"/>
      <c r="F962" s="103"/>
      <c r="G962" s="103"/>
      <c r="H962" s="103"/>
      <c r="I962" s="103"/>
      <c r="J962" s="103"/>
      <c r="K962" s="104">
        <f t="shared" ref="K962:K979" si="56">IF(D962&lt;&gt;0,SUM(D962+E962+F962+G962-H962-I962-J962),0)</f>
        <v>0</v>
      </c>
    </row>
    <row r="963" spans="1:11" ht="15.75" customHeight="1" x14ac:dyDescent="0.25">
      <c r="A963" s="2">
        <v>506</v>
      </c>
      <c r="B963" s="101" t="str">
        <f>IF('proje ve personel bilgileri'!A519&lt;&gt;0,('proje ve personel bilgileri'!A519)," ")</f>
        <v xml:space="preserve"> </v>
      </c>
      <c r="C963" s="105"/>
      <c r="D963" s="296"/>
      <c r="E963" s="296"/>
      <c r="F963" s="296"/>
      <c r="G963" s="296"/>
      <c r="H963" s="296"/>
      <c r="I963" s="296"/>
      <c r="J963" s="296"/>
      <c r="K963" s="104">
        <f t="shared" si="56"/>
        <v>0</v>
      </c>
    </row>
    <row r="964" spans="1:11" ht="15.75" customHeight="1" x14ac:dyDescent="0.25">
      <c r="A964" s="1">
        <v>507</v>
      </c>
      <c r="B964" s="101" t="str">
        <f>IF('proje ve personel bilgileri'!A520&lt;&gt;0,('proje ve personel bilgileri'!A520)," ")</f>
        <v xml:space="preserve"> </v>
      </c>
      <c r="C964" s="105"/>
      <c r="D964" s="296"/>
      <c r="E964" s="296"/>
      <c r="F964" s="296"/>
      <c r="G964" s="296"/>
      <c r="H964" s="296"/>
      <c r="I964" s="296"/>
      <c r="J964" s="296"/>
      <c r="K964" s="104">
        <f t="shared" si="56"/>
        <v>0</v>
      </c>
    </row>
    <row r="965" spans="1:11" ht="15.75" customHeight="1" x14ac:dyDescent="0.25">
      <c r="A965" s="2">
        <v>508</v>
      </c>
      <c r="B965" s="101" t="str">
        <f>IF('proje ve personel bilgileri'!A521&lt;&gt;0,('proje ve personel bilgileri'!A521)," ")</f>
        <v xml:space="preserve"> </v>
      </c>
      <c r="C965" s="105"/>
      <c r="D965" s="296"/>
      <c r="E965" s="296"/>
      <c r="F965" s="296"/>
      <c r="G965" s="296"/>
      <c r="H965" s="296"/>
      <c r="I965" s="296"/>
      <c r="J965" s="296"/>
      <c r="K965" s="104">
        <f t="shared" si="56"/>
        <v>0</v>
      </c>
    </row>
    <row r="966" spans="1:11" ht="15.75" customHeight="1" x14ac:dyDescent="0.25">
      <c r="A966" s="1">
        <v>509</v>
      </c>
      <c r="B966" s="101" t="str">
        <f>IF('proje ve personel bilgileri'!A522&lt;&gt;0,('proje ve personel bilgileri'!A522)," ")</f>
        <v xml:space="preserve"> </v>
      </c>
      <c r="C966" s="105"/>
      <c r="D966" s="296"/>
      <c r="E966" s="296"/>
      <c r="F966" s="296"/>
      <c r="G966" s="296"/>
      <c r="H966" s="296"/>
      <c r="I966" s="296"/>
      <c r="J966" s="296"/>
      <c r="K966" s="104">
        <f t="shared" si="56"/>
        <v>0</v>
      </c>
    </row>
    <row r="967" spans="1:11" ht="15.75" customHeight="1" x14ac:dyDescent="0.25">
      <c r="A967" s="2">
        <v>510</v>
      </c>
      <c r="B967" s="101" t="str">
        <f>IF('proje ve personel bilgileri'!A523&lt;&gt;0,('proje ve personel bilgileri'!A523)," ")</f>
        <v xml:space="preserve"> </v>
      </c>
      <c r="C967" s="105"/>
      <c r="D967" s="296"/>
      <c r="E967" s="296"/>
      <c r="F967" s="296"/>
      <c r="G967" s="296"/>
      <c r="H967" s="296"/>
      <c r="I967" s="296"/>
      <c r="J967" s="296"/>
      <c r="K967" s="104">
        <f t="shared" si="56"/>
        <v>0</v>
      </c>
    </row>
    <row r="968" spans="1:11" ht="15.75" customHeight="1" x14ac:dyDescent="0.25">
      <c r="A968" s="1">
        <v>511</v>
      </c>
      <c r="B968" s="101" t="str">
        <f>IF('proje ve personel bilgileri'!A524&lt;&gt;0,('proje ve personel bilgileri'!A524)," ")</f>
        <v xml:space="preserve"> </v>
      </c>
      <c r="C968" s="105"/>
      <c r="D968" s="296"/>
      <c r="E968" s="296"/>
      <c r="F968" s="296"/>
      <c r="G968" s="296"/>
      <c r="H968" s="296"/>
      <c r="I968" s="296"/>
      <c r="J968" s="296"/>
      <c r="K968" s="104">
        <f t="shared" si="56"/>
        <v>0</v>
      </c>
    </row>
    <row r="969" spans="1:11" ht="15.75" customHeight="1" x14ac:dyDescent="0.25">
      <c r="A969" s="2">
        <v>512</v>
      </c>
      <c r="B969" s="101" t="str">
        <f>IF('proje ve personel bilgileri'!A525&lt;&gt;0,('proje ve personel bilgileri'!A525)," ")</f>
        <v xml:space="preserve"> </v>
      </c>
      <c r="C969" s="105"/>
      <c r="D969" s="296"/>
      <c r="E969" s="296"/>
      <c r="F969" s="296"/>
      <c r="G969" s="296"/>
      <c r="H969" s="296"/>
      <c r="I969" s="296"/>
      <c r="J969" s="296"/>
      <c r="K969" s="104">
        <f t="shared" si="56"/>
        <v>0</v>
      </c>
    </row>
    <row r="970" spans="1:11" ht="15.75" customHeight="1" x14ac:dyDescent="0.25">
      <c r="A970" s="1">
        <v>513</v>
      </c>
      <c r="B970" s="101" t="str">
        <f>IF('proje ve personel bilgileri'!A526&lt;&gt;0,('proje ve personel bilgileri'!A526)," ")</f>
        <v xml:space="preserve"> </v>
      </c>
      <c r="C970" s="105"/>
      <c r="D970" s="296"/>
      <c r="E970" s="296"/>
      <c r="F970" s="296"/>
      <c r="G970" s="296"/>
      <c r="H970" s="296"/>
      <c r="I970" s="296"/>
      <c r="J970" s="296"/>
      <c r="K970" s="104">
        <f t="shared" si="56"/>
        <v>0</v>
      </c>
    </row>
    <row r="971" spans="1:11" ht="15.75" customHeight="1" x14ac:dyDescent="0.25">
      <c r="A971" s="2">
        <v>514</v>
      </c>
      <c r="B971" s="101" t="str">
        <f>IF('proje ve personel bilgileri'!A527&lt;&gt;0,('proje ve personel bilgileri'!A527)," ")</f>
        <v xml:space="preserve"> </v>
      </c>
      <c r="C971" s="105"/>
      <c r="D971" s="296"/>
      <c r="E971" s="296"/>
      <c r="F971" s="296"/>
      <c r="G971" s="296"/>
      <c r="H971" s="296"/>
      <c r="I971" s="296"/>
      <c r="J971" s="296"/>
      <c r="K971" s="104">
        <f t="shared" si="56"/>
        <v>0</v>
      </c>
    </row>
    <row r="972" spans="1:11" ht="15.75" customHeight="1" x14ac:dyDescent="0.25">
      <c r="A972" s="1">
        <v>515</v>
      </c>
      <c r="B972" s="101" t="str">
        <f>IF('proje ve personel bilgileri'!A528&lt;&gt;0,('proje ve personel bilgileri'!A528)," ")</f>
        <v xml:space="preserve"> </v>
      </c>
      <c r="C972" s="105"/>
      <c r="D972" s="296"/>
      <c r="E972" s="296"/>
      <c r="F972" s="296"/>
      <c r="G972" s="296"/>
      <c r="H972" s="296"/>
      <c r="I972" s="296"/>
      <c r="J972" s="296"/>
      <c r="K972" s="104">
        <f t="shared" si="56"/>
        <v>0</v>
      </c>
    </row>
    <row r="973" spans="1:11" ht="15.75" customHeight="1" x14ac:dyDescent="0.25">
      <c r="A973" s="2">
        <v>516</v>
      </c>
      <c r="B973" s="101" t="str">
        <f>IF('proje ve personel bilgileri'!A529&lt;&gt;0,('proje ve personel bilgileri'!A529)," ")</f>
        <v xml:space="preserve"> </v>
      </c>
      <c r="C973" s="105"/>
      <c r="D973" s="296"/>
      <c r="E973" s="296"/>
      <c r="F973" s="296"/>
      <c r="G973" s="296"/>
      <c r="H973" s="296"/>
      <c r="I973" s="296"/>
      <c r="J973" s="296"/>
      <c r="K973" s="104">
        <f t="shared" si="56"/>
        <v>0</v>
      </c>
    </row>
    <row r="974" spans="1:11" ht="15.75" customHeight="1" x14ac:dyDescent="0.25">
      <c r="A974" s="1">
        <v>517</v>
      </c>
      <c r="B974" s="101" t="str">
        <f>IF('proje ve personel bilgileri'!A530&lt;&gt;0,('proje ve personel bilgileri'!A530)," ")</f>
        <v xml:space="preserve"> </v>
      </c>
      <c r="C974" s="105"/>
      <c r="D974" s="296"/>
      <c r="E974" s="296"/>
      <c r="F974" s="296"/>
      <c r="G974" s="296"/>
      <c r="H974" s="296"/>
      <c r="I974" s="296"/>
      <c r="J974" s="296"/>
      <c r="K974" s="104">
        <f t="shared" si="56"/>
        <v>0</v>
      </c>
    </row>
    <row r="975" spans="1:11" ht="15.75" customHeight="1" x14ac:dyDescent="0.25">
      <c r="A975" s="2">
        <v>518</v>
      </c>
      <c r="B975" s="101" t="str">
        <f>IF('proje ve personel bilgileri'!A531&lt;&gt;0,('proje ve personel bilgileri'!A531)," ")</f>
        <v xml:space="preserve"> </v>
      </c>
      <c r="C975" s="105"/>
      <c r="D975" s="296"/>
      <c r="E975" s="296"/>
      <c r="F975" s="296"/>
      <c r="G975" s="296"/>
      <c r="H975" s="296"/>
      <c r="I975" s="296"/>
      <c r="J975" s="296"/>
      <c r="K975" s="104">
        <f t="shared" si="56"/>
        <v>0</v>
      </c>
    </row>
    <row r="976" spans="1:11" ht="15.75" customHeight="1" x14ac:dyDescent="0.25">
      <c r="A976" s="1">
        <v>519</v>
      </c>
      <c r="B976" s="101" t="str">
        <f>IF('proje ve personel bilgileri'!A532&lt;&gt;0,('proje ve personel bilgileri'!A532)," ")</f>
        <v xml:space="preserve"> </v>
      </c>
      <c r="C976" s="105"/>
      <c r="D976" s="296"/>
      <c r="E976" s="296"/>
      <c r="F976" s="296"/>
      <c r="G976" s="296"/>
      <c r="H976" s="296"/>
      <c r="I976" s="296"/>
      <c r="J976" s="296"/>
      <c r="K976" s="104">
        <f t="shared" si="56"/>
        <v>0</v>
      </c>
    </row>
    <row r="977" spans="1:11" ht="15.75" customHeight="1" x14ac:dyDescent="0.25">
      <c r="A977" s="2">
        <v>520</v>
      </c>
      <c r="B977" s="101" t="str">
        <f>IF('proje ve personel bilgileri'!A533&lt;&gt;0,('proje ve personel bilgileri'!A533)," ")</f>
        <v xml:space="preserve"> </v>
      </c>
      <c r="C977" s="105"/>
      <c r="D977" s="296"/>
      <c r="E977" s="296"/>
      <c r="F977" s="296"/>
      <c r="G977" s="296"/>
      <c r="H977" s="296"/>
      <c r="I977" s="296"/>
      <c r="J977" s="296"/>
      <c r="K977" s="104">
        <f t="shared" si="56"/>
        <v>0</v>
      </c>
    </row>
    <row r="978" spans="1:11" ht="15.75" customHeight="1" x14ac:dyDescent="0.25">
      <c r="A978" s="1">
        <v>521</v>
      </c>
      <c r="B978" s="101" t="str">
        <f>IF('proje ve personel bilgileri'!A534&lt;&gt;0,('proje ve personel bilgileri'!A534)," ")</f>
        <v xml:space="preserve"> </v>
      </c>
      <c r="C978" s="105"/>
      <c r="D978" s="296"/>
      <c r="E978" s="296"/>
      <c r="F978" s="296"/>
      <c r="G978" s="296"/>
      <c r="H978" s="296"/>
      <c r="I978" s="296"/>
      <c r="J978" s="296"/>
      <c r="K978" s="104">
        <f t="shared" si="56"/>
        <v>0</v>
      </c>
    </row>
    <row r="979" spans="1:11" ht="15" customHeight="1" x14ac:dyDescent="0.25">
      <c r="A979" s="2">
        <v>522</v>
      </c>
      <c r="B979" s="101" t="str">
        <f>IF('proje ve personel bilgileri'!A535&lt;&gt;0,('proje ve personel bilgileri'!A535)," ")</f>
        <v xml:space="preserve"> </v>
      </c>
      <c r="C979" s="105"/>
      <c r="D979" s="296"/>
      <c r="E979" s="296"/>
      <c r="F979" s="296"/>
      <c r="G979" s="296"/>
      <c r="H979" s="296"/>
      <c r="I979" s="296"/>
      <c r="J979" s="296"/>
      <c r="K979" s="104">
        <f t="shared" si="56"/>
        <v>0</v>
      </c>
    </row>
    <row r="980" spans="1:11" ht="15.75" customHeight="1" x14ac:dyDescent="0.25">
      <c r="A980" s="341" t="s">
        <v>99</v>
      </c>
      <c r="B980" s="342"/>
      <c r="C980" s="7" t="str">
        <f t="shared" ref="C980:J980" si="57">IF($K$28&lt;&gt;0,SUM(C962:C979)," ")</f>
        <v xml:space="preserve"> </v>
      </c>
      <c r="D980" s="8" t="str">
        <f t="shared" si="57"/>
        <v xml:space="preserve"> </v>
      </c>
      <c r="E980" s="8" t="str">
        <f t="shared" si="57"/>
        <v xml:space="preserve"> </v>
      </c>
      <c r="F980" s="8" t="str">
        <f t="shared" si="57"/>
        <v xml:space="preserve"> </v>
      </c>
      <c r="G980" s="8" t="str">
        <f t="shared" si="57"/>
        <v xml:space="preserve"> </v>
      </c>
      <c r="H980" s="8" t="str">
        <f t="shared" si="57"/>
        <v xml:space="preserve"> </v>
      </c>
      <c r="I980" s="8" t="str">
        <f t="shared" si="57"/>
        <v xml:space="preserve"> </v>
      </c>
      <c r="J980" s="8" t="str">
        <f t="shared" si="57"/>
        <v xml:space="preserve"> </v>
      </c>
      <c r="K980" s="9">
        <f>SUM(K962:K979)+K947</f>
        <v>0</v>
      </c>
    </row>
    <row r="981" spans="1:11" ht="15" customHeight="1" x14ac:dyDescent="0.25">
      <c r="A981" s="300"/>
    </row>
    <row r="982" spans="1:11" ht="15" customHeight="1" x14ac:dyDescent="0.25">
      <c r="A982" s="332" t="s">
        <v>100</v>
      </c>
      <c r="B982" s="332"/>
      <c r="C982" s="332"/>
      <c r="D982" s="332"/>
      <c r="E982" s="332"/>
      <c r="F982" s="332"/>
      <c r="G982" s="332"/>
      <c r="H982" s="332"/>
      <c r="I982" s="332"/>
      <c r="J982" s="332"/>
      <c r="K982" s="332"/>
    </row>
    <row r="983" spans="1:11" ht="15" customHeight="1" x14ac:dyDescent="0.25">
      <c r="A983" s="51"/>
    </row>
    <row r="984" spans="1:11" ht="15" customHeight="1" x14ac:dyDescent="0.25">
      <c r="A984" s="298" t="s">
        <v>101</v>
      </c>
    </row>
    <row r="985" spans="1:11" ht="15" customHeight="1" x14ac:dyDescent="0.25">
      <c r="C985" s="298" t="s">
        <v>102</v>
      </c>
      <c r="E985" s="298" t="s">
        <v>103</v>
      </c>
    </row>
    <row r="989" spans="1:11" ht="15.75" customHeight="1" x14ac:dyDescent="0.25">
      <c r="A989" s="348" t="s">
        <v>85</v>
      </c>
      <c r="B989" s="348"/>
      <c r="C989" s="348"/>
      <c r="D989" s="348"/>
      <c r="E989" s="348"/>
      <c r="F989" s="348"/>
      <c r="G989" s="348"/>
      <c r="H989" s="348"/>
      <c r="I989" s="348"/>
      <c r="J989" s="348"/>
      <c r="K989" s="348"/>
    </row>
    <row r="990" spans="1:11" ht="15" customHeight="1" x14ac:dyDescent="0.25">
      <c r="A990" s="70"/>
      <c r="B990" s="70"/>
      <c r="C990" s="70"/>
      <c r="D990" s="70"/>
      <c r="E990" s="70"/>
      <c r="F990" s="78">
        <f>'proje ve personel bilgileri'!$B$5</f>
        <v>0</v>
      </c>
      <c r="G990" s="72">
        <f>IF('proje ve personel bilgileri'!$B$6=1,"/ Nisan ayına aittir.",(IF('proje ve personel bilgileri'!$B$6=2,"/ Ekim ayına aittir.",0)))</f>
        <v>0</v>
      </c>
      <c r="H990" s="70"/>
      <c r="I990" s="70"/>
      <c r="J990" s="70"/>
      <c r="K990" s="70"/>
    </row>
    <row r="991" spans="1:11" ht="18.75" customHeight="1" x14ac:dyDescent="0.25">
      <c r="K991" s="4" t="s">
        <v>86</v>
      </c>
    </row>
    <row r="992" spans="1:11" ht="15.75" customHeight="1" x14ac:dyDescent="0.25">
      <c r="A992" s="349" t="s">
        <v>2</v>
      </c>
      <c r="B992" s="350"/>
      <c r="C992" s="351">
        <f>'proje ve personel bilgileri'!$B$2</f>
        <v>0</v>
      </c>
      <c r="D992" s="352"/>
      <c r="E992" s="352"/>
      <c r="F992" s="352"/>
      <c r="G992" s="352"/>
      <c r="H992" s="352"/>
      <c r="I992" s="352"/>
      <c r="J992" s="352"/>
      <c r="K992" s="353"/>
    </row>
    <row r="993" spans="1:11" ht="15.75" customHeight="1" x14ac:dyDescent="0.25">
      <c r="A993" s="354" t="s">
        <v>4</v>
      </c>
      <c r="B993" s="355"/>
      <c r="C993" s="356">
        <f>'proje ve personel bilgileri'!$B$3</f>
        <v>0</v>
      </c>
      <c r="D993" s="357"/>
      <c r="E993" s="357"/>
      <c r="F993" s="357"/>
      <c r="G993" s="357"/>
      <c r="H993" s="357"/>
      <c r="I993" s="357"/>
      <c r="J993" s="357"/>
      <c r="K993" s="358"/>
    </row>
    <row r="994" spans="1:11" ht="15" customHeight="1" x14ac:dyDescent="0.25">
      <c r="A994" s="343" t="s">
        <v>87</v>
      </c>
      <c r="B994" s="343" t="s">
        <v>15</v>
      </c>
      <c r="C994" s="343" t="s">
        <v>88</v>
      </c>
      <c r="D994" s="344" t="s">
        <v>89</v>
      </c>
      <c r="E994" s="346"/>
      <c r="F994" s="347"/>
      <c r="G994" s="343" t="s">
        <v>90</v>
      </c>
      <c r="H994" s="333" t="s">
        <v>91</v>
      </c>
      <c r="I994" s="333" t="s">
        <v>92</v>
      </c>
      <c r="J994" s="333" t="s">
        <v>93</v>
      </c>
      <c r="K994" s="336" t="s">
        <v>94</v>
      </c>
    </row>
    <row r="995" spans="1:11" ht="15.75" customHeight="1" x14ac:dyDescent="0.25">
      <c r="A995" s="338"/>
      <c r="B995" s="338"/>
      <c r="C995" s="338"/>
      <c r="D995" s="345"/>
      <c r="E995" s="339" t="s">
        <v>95</v>
      </c>
      <c r="F995" s="340"/>
      <c r="G995" s="338"/>
      <c r="H995" s="334"/>
      <c r="I995" s="334"/>
      <c r="J995" s="334"/>
      <c r="K995" s="337"/>
    </row>
    <row r="996" spans="1:11" ht="60.75" customHeight="1" x14ac:dyDescent="0.25">
      <c r="A996" s="338"/>
      <c r="B996" s="338"/>
      <c r="C996" s="338"/>
      <c r="D996" s="345"/>
      <c r="E996" s="5" t="s">
        <v>104</v>
      </c>
      <c r="F996" s="5" t="s">
        <v>97</v>
      </c>
      <c r="G996" s="338"/>
      <c r="H996" s="334"/>
      <c r="I996" s="335"/>
      <c r="J996" s="335"/>
      <c r="K996" s="338"/>
    </row>
    <row r="997" spans="1:11" ht="15.75" customHeight="1" x14ac:dyDescent="0.25">
      <c r="A997" s="338"/>
      <c r="B997" s="338"/>
      <c r="C997" s="338"/>
      <c r="D997" s="345"/>
      <c r="E997" s="6" t="s">
        <v>98</v>
      </c>
      <c r="F997" s="6" t="s">
        <v>98</v>
      </c>
      <c r="G997" s="294" t="s">
        <v>98</v>
      </c>
      <c r="H997" s="294" t="s">
        <v>98</v>
      </c>
      <c r="I997" s="297" t="s">
        <v>98</v>
      </c>
      <c r="J997" s="6" t="s">
        <v>98</v>
      </c>
      <c r="K997" s="338"/>
    </row>
    <row r="998" spans="1:11" ht="15.75" customHeight="1" x14ac:dyDescent="0.25">
      <c r="A998" s="1">
        <v>523</v>
      </c>
      <c r="B998" s="101" t="str">
        <f>IF('proje ve personel bilgileri'!A536&lt;&gt;0,('proje ve personel bilgileri'!A536)," ")</f>
        <v xml:space="preserve"> </v>
      </c>
      <c r="C998" s="102"/>
      <c r="D998" s="103"/>
      <c r="E998" s="103"/>
      <c r="F998" s="103"/>
      <c r="G998" s="103"/>
      <c r="H998" s="103"/>
      <c r="I998" s="103"/>
      <c r="J998" s="103"/>
      <c r="K998" s="104">
        <f t="shared" ref="K998:K1015" si="58">IF(D998&lt;&gt;0,SUM(D998+E998+F998+G998-H998-I998-J998),0)</f>
        <v>0</v>
      </c>
    </row>
    <row r="999" spans="1:11" ht="15.75" customHeight="1" x14ac:dyDescent="0.25">
      <c r="A999" s="2">
        <v>524</v>
      </c>
      <c r="B999" s="101" t="str">
        <f>IF('proje ve personel bilgileri'!A537&lt;&gt;0,('proje ve personel bilgileri'!A537)," ")</f>
        <v xml:space="preserve"> </v>
      </c>
      <c r="C999" s="105"/>
      <c r="D999" s="296"/>
      <c r="E999" s="296"/>
      <c r="F999" s="296"/>
      <c r="G999" s="296"/>
      <c r="H999" s="296"/>
      <c r="I999" s="296"/>
      <c r="J999" s="296"/>
      <c r="K999" s="104">
        <f t="shared" si="58"/>
        <v>0</v>
      </c>
    </row>
    <row r="1000" spans="1:11" ht="15.75" customHeight="1" x14ac:dyDescent="0.25">
      <c r="A1000" s="1">
        <v>525</v>
      </c>
      <c r="B1000" s="101" t="str">
        <f>IF('proje ve personel bilgileri'!A538&lt;&gt;0,('proje ve personel bilgileri'!A538)," ")</f>
        <v xml:space="preserve"> </v>
      </c>
      <c r="C1000" s="105"/>
      <c r="D1000" s="296"/>
      <c r="E1000" s="296"/>
      <c r="F1000" s="296"/>
      <c r="G1000" s="296"/>
      <c r="H1000" s="296"/>
      <c r="I1000" s="296"/>
      <c r="J1000" s="296"/>
      <c r="K1000" s="104">
        <f t="shared" si="58"/>
        <v>0</v>
      </c>
    </row>
    <row r="1001" spans="1:11" ht="15.75" customHeight="1" x14ac:dyDescent="0.25">
      <c r="A1001" s="2">
        <v>526</v>
      </c>
      <c r="B1001" s="101" t="str">
        <f>IF('proje ve personel bilgileri'!A539&lt;&gt;0,('proje ve personel bilgileri'!A539)," ")</f>
        <v xml:space="preserve"> </v>
      </c>
      <c r="C1001" s="105"/>
      <c r="D1001" s="296"/>
      <c r="E1001" s="296"/>
      <c r="F1001" s="296"/>
      <c r="G1001" s="296"/>
      <c r="H1001" s="296"/>
      <c r="I1001" s="296"/>
      <c r="J1001" s="296"/>
      <c r="K1001" s="104">
        <f t="shared" si="58"/>
        <v>0</v>
      </c>
    </row>
    <row r="1002" spans="1:11" ht="15.75" customHeight="1" x14ac:dyDescent="0.25">
      <c r="A1002" s="1">
        <v>527</v>
      </c>
      <c r="B1002" s="101" t="str">
        <f>IF('proje ve personel bilgileri'!A540&lt;&gt;0,('proje ve personel bilgileri'!A540)," ")</f>
        <v xml:space="preserve"> </v>
      </c>
      <c r="C1002" s="105"/>
      <c r="D1002" s="296"/>
      <c r="E1002" s="296"/>
      <c r="F1002" s="296"/>
      <c r="G1002" s="296"/>
      <c r="H1002" s="296"/>
      <c r="I1002" s="296"/>
      <c r="J1002" s="296"/>
      <c r="K1002" s="104">
        <f t="shared" si="58"/>
        <v>0</v>
      </c>
    </row>
    <row r="1003" spans="1:11" ht="15.75" customHeight="1" x14ac:dyDescent="0.25">
      <c r="A1003" s="2">
        <v>528</v>
      </c>
      <c r="B1003" s="101" t="str">
        <f>IF('proje ve personel bilgileri'!A541&lt;&gt;0,('proje ve personel bilgileri'!A541)," ")</f>
        <v xml:space="preserve"> </v>
      </c>
      <c r="C1003" s="105"/>
      <c r="D1003" s="296"/>
      <c r="E1003" s="296"/>
      <c r="F1003" s="296"/>
      <c r="G1003" s="296"/>
      <c r="H1003" s="296"/>
      <c r="I1003" s="296"/>
      <c r="J1003" s="296"/>
      <c r="K1003" s="104">
        <f t="shared" si="58"/>
        <v>0</v>
      </c>
    </row>
    <row r="1004" spans="1:11" ht="15.75" customHeight="1" x14ac:dyDescent="0.25">
      <c r="A1004" s="1">
        <v>529</v>
      </c>
      <c r="B1004" s="101" t="str">
        <f>IF('proje ve personel bilgileri'!A542&lt;&gt;0,('proje ve personel bilgileri'!A542)," ")</f>
        <v xml:space="preserve"> </v>
      </c>
      <c r="C1004" s="105"/>
      <c r="D1004" s="296"/>
      <c r="E1004" s="296"/>
      <c r="F1004" s="296"/>
      <c r="G1004" s="296"/>
      <c r="H1004" s="296"/>
      <c r="I1004" s="296"/>
      <c r="J1004" s="296"/>
      <c r="K1004" s="104">
        <f t="shared" si="58"/>
        <v>0</v>
      </c>
    </row>
    <row r="1005" spans="1:11" ht="15.75" customHeight="1" x14ac:dyDescent="0.25">
      <c r="A1005" s="2">
        <v>530</v>
      </c>
      <c r="B1005" s="101" t="str">
        <f>IF('proje ve personel bilgileri'!A543&lt;&gt;0,('proje ve personel bilgileri'!A543)," ")</f>
        <v xml:space="preserve"> </v>
      </c>
      <c r="C1005" s="105"/>
      <c r="D1005" s="296"/>
      <c r="E1005" s="296"/>
      <c r="F1005" s="296"/>
      <c r="G1005" s="296"/>
      <c r="H1005" s="296"/>
      <c r="I1005" s="296"/>
      <c r="J1005" s="296"/>
      <c r="K1005" s="104">
        <f t="shared" si="58"/>
        <v>0</v>
      </c>
    </row>
    <row r="1006" spans="1:11" ht="15.75" customHeight="1" x14ac:dyDescent="0.25">
      <c r="A1006" s="1">
        <v>531</v>
      </c>
      <c r="B1006" s="101" t="str">
        <f>IF('proje ve personel bilgileri'!A544&lt;&gt;0,('proje ve personel bilgileri'!A544)," ")</f>
        <v xml:space="preserve"> </v>
      </c>
      <c r="C1006" s="105"/>
      <c r="D1006" s="296"/>
      <c r="E1006" s="296"/>
      <c r="F1006" s="296"/>
      <c r="G1006" s="296"/>
      <c r="H1006" s="296"/>
      <c r="I1006" s="296"/>
      <c r="J1006" s="296"/>
      <c r="K1006" s="104">
        <f t="shared" si="58"/>
        <v>0</v>
      </c>
    </row>
    <row r="1007" spans="1:11" ht="15.75" customHeight="1" x14ac:dyDescent="0.25">
      <c r="A1007" s="2">
        <v>532</v>
      </c>
      <c r="B1007" s="101" t="str">
        <f>IF('proje ve personel bilgileri'!A545&lt;&gt;0,('proje ve personel bilgileri'!A545)," ")</f>
        <v xml:space="preserve"> </v>
      </c>
      <c r="C1007" s="105"/>
      <c r="D1007" s="296"/>
      <c r="E1007" s="296"/>
      <c r="F1007" s="296"/>
      <c r="G1007" s="296"/>
      <c r="H1007" s="296"/>
      <c r="I1007" s="296"/>
      <c r="J1007" s="296"/>
      <c r="K1007" s="104">
        <f t="shared" si="58"/>
        <v>0</v>
      </c>
    </row>
    <row r="1008" spans="1:11" ht="15.75" customHeight="1" x14ac:dyDescent="0.25">
      <c r="A1008" s="1">
        <v>533</v>
      </c>
      <c r="B1008" s="101" t="str">
        <f>IF('proje ve personel bilgileri'!A546&lt;&gt;0,('proje ve personel bilgileri'!A546)," ")</f>
        <v xml:space="preserve"> </v>
      </c>
      <c r="C1008" s="105"/>
      <c r="D1008" s="296"/>
      <c r="E1008" s="296"/>
      <c r="F1008" s="296"/>
      <c r="G1008" s="296"/>
      <c r="H1008" s="296"/>
      <c r="I1008" s="296"/>
      <c r="J1008" s="296"/>
      <c r="K1008" s="104">
        <f t="shared" si="58"/>
        <v>0</v>
      </c>
    </row>
    <row r="1009" spans="1:11" ht="15.75" customHeight="1" x14ac:dyDescent="0.25">
      <c r="A1009" s="2">
        <v>534</v>
      </c>
      <c r="B1009" s="101" t="str">
        <f>IF('proje ve personel bilgileri'!A547&lt;&gt;0,('proje ve personel bilgileri'!A547)," ")</f>
        <v xml:space="preserve"> </v>
      </c>
      <c r="C1009" s="105"/>
      <c r="D1009" s="296"/>
      <c r="E1009" s="296"/>
      <c r="F1009" s="296"/>
      <c r="G1009" s="296"/>
      <c r="H1009" s="296"/>
      <c r="I1009" s="296"/>
      <c r="J1009" s="296"/>
      <c r="K1009" s="104">
        <f t="shared" si="58"/>
        <v>0</v>
      </c>
    </row>
    <row r="1010" spans="1:11" ht="15.75" customHeight="1" x14ac:dyDescent="0.25">
      <c r="A1010" s="1">
        <v>535</v>
      </c>
      <c r="B1010" s="101" t="str">
        <f>IF('proje ve personel bilgileri'!A548&lt;&gt;0,('proje ve personel bilgileri'!A548)," ")</f>
        <v xml:space="preserve"> </v>
      </c>
      <c r="C1010" s="105"/>
      <c r="D1010" s="296"/>
      <c r="E1010" s="296"/>
      <c r="F1010" s="296"/>
      <c r="G1010" s="296"/>
      <c r="H1010" s="296"/>
      <c r="I1010" s="296"/>
      <c r="J1010" s="296"/>
      <c r="K1010" s="104">
        <f t="shared" si="58"/>
        <v>0</v>
      </c>
    </row>
    <row r="1011" spans="1:11" ht="15.75" customHeight="1" x14ac:dyDescent="0.25">
      <c r="A1011" s="2">
        <v>536</v>
      </c>
      <c r="B1011" s="101" t="str">
        <f>IF('proje ve personel bilgileri'!A549&lt;&gt;0,('proje ve personel bilgileri'!A549)," ")</f>
        <v xml:space="preserve"> </v>
      </c>
      <c r="C1011" s="105"/>
      <c r="D1011" s="296"/>
      <c r="E1011" s="296"/>
      <c r="F1011" s="296"/>
      <c r="G1011" s="296"/>
      <c r="H1011" s="296"/>
      <c r="I1011" s="296"/>
      <c r="J1011" s="296"/>
      <c r="K1011" s="104">
        <f t="shared" si="58"/>
        <v>0</v>
      </c>
    </row>
    <row r="1012" spans="1:11" ht="15.75" customHeight="1" x14ac:dyDescent="0.25">
      <c r="A1012" s="1">
        <v>537</v>
      </c>
      <c r="B1012" s="101" t="str">
        <f>IF('proje ve personel bilgileri'!A550&lt;&gt;0,('proje ve personel bilgileri'!A550)," ")</f>
        <v xml:space="preserve"> </v>
      </c>
      <c r="C1012" s="105"/>
      <c r="D1012" s="296"/>
      <c r="E1012" s="296"/>
      <c r="F1012" s="296"/>
      <c r="G1012" s="296"/>
      <c r="H1012" s="296"/>
      <c r="I1012" s="296"/>
      <c r="J1012" s="296"/>
      <c r="K1012" s="104">
        <f t="shared" si="58"/>
        <v>0</v>
      </c>
    </row>
    <row r="1013" spans="1:11" ht="15.75" customHeight="1" x14ac:dyDescent="0.25">
      <c r="A1013" s="2">
        <v>538</v>
      </c>
      <c r="B1013" s="101" t="str">
        <f>IF('proje ve personel bilgileri'!A551&lt;&gt;0,('proje ve personel bilgileri'!A551)," ")</f>
        <v xml:space="preserve"> </v>
      </c>
      <c r="C1013" s="105"/>
      <c r="D1013" s="296"/>
      <c r="E1013" s="296"/>
      <c r="F1013" s="296"/>
      <c r="G1013" s="296"/>
      <c r="H1013" s="296"/>
      <c r="I1013" s="296"/>
      <c r="J1013" s="296"/>
      <c r="K1013" s="104">
        <f t="shared" si="58"/>
        <v>0</v>
      </c>
    </row>
    <row r="1014" spans="1:11" ht="15.75" customHeight="1" x14ac:dyDescent="0.25">
      <c r="A1014" s="1">
        <v>539</v>
      </c>
      <c r="B1014" s="101" t="str">
        <f>IF('proje ve personel bilgileri'!A552&lt;&gt;0,('proje ve personel bilgileri'!A552)," ")</f>
        <v xml:space="preserve"> </v>
      </c>
      <c r="C1014" s="105"/>
      <c r="D1014" s="296"/>
      <c r="E1014" s="296"/>
      <c r="F1014" s="296"/>
      <c r="G1014" s="296"/>
      <c r="H1014" s="296"/>
      <c r="I1014" s="296"/>
      <c r="J1014" s="296"/>
      <c r="K1014" s="104">
        <f t="shared" si="58"/>
        <v>0</v>
      </c>
    </row>
    <row r="1015" spans="1:11" ht="15" customHeight="1" x14ac:dyDescent="0.25">
      <c r="A1015" s="2">
        <v>540</v>
      </c>
      <c r="B1015" s="101" t="str">
        <f>IF('proje ve personel bilgileri'!A553&lt;&gt;0,('proje ve personel bilgileri'!A553)," ")</f>
        <v xml:space="preserve"> </v>
      </c>
      <c r="C1015" s="105"/>
      <c r="D1015" s="296"/>
      <c r="E1015" s="296"/>
      <c r="F1015" s="296"/>
      <c r="G1015" s="296"/>
      <c r="H1015" s="296"/>
      <c r="I1015" s="296"/>
      <c r="J1015" s="296"/>
      <c r="K1015" s="104">
        <f t="shared" si="58"/>
        <v>0</v>
      </c>
    </row>
    <row r="1016" spans="1:11" ht="15.75" customHeight="1" x14ac:dyDescent="0.25">
      <c r="A1016" s="341" t="s">
        <v>99</v>
      </c>
      <c r="B1016" s="342"/>
      <c r="C1016" s="7" t="str">
        <f t="shared" ref="C1016:J1016" si="59">IF($K$28&lt;&gt;0,SUM(C998:C1015)," ")</f>
        <v xml:space="preserve"> </v>
      </c>
      <c r="D1016" s="8" t="str">
        <f t="shared" si="59"/>
        <v xml:space="preserve"> </v>
      </c>
      <c r="E1016" s="8" t="str">
        <f t="shared" si="59"/>
        <v xml:space="preserve"> </v>
      </c>
      <c r="F1016" s="8" t="str">
        <f t="shared" si="59"/>
        <v xml:space="preserve"> </v>
      </c>
      <c r="G1016" s="8" t="str">
        <f t="shared" si="59"/>
        <v xml:space="preserve"> </v>
      </c>
      <c r="H1016" s="8" t="str">
        <f t="shared" si="59"/>
        <v xml:space="preserve"> </v>
      </c>
      <c r="I1016" s="8" t="str">
        <f t="shared" si="59"/>
        <v xml:space="preserve"> </v>
      </c>
      <c r="J1016" s="8" t="str">
        <f t="shared" si="59"/>
        <v xml:space="preserve"> </v>
      </c>
      <c r="K1016" s="9">
        <f>SUM(K998:K1015)+K980</f>
        <v>0</v>
      </c>
    </row>
    <row r="1017" spans="1:11" ht="15" customHeight="1" x14ac:dyDescent="0.25">
      <c r="A1017" s="300"/>
    </row>
    <row r="1018" spans="1:11" ht="15" customHeight="1" x14ac:dyDescent="0.25">
      <c r="A1018" s="332" t="s">
        <v>100</v>
      </c>
      <c r="B1018" s="332"/>
      <c r="C1018" s="332"/>
      <c r="D1018" s="332"/>
      <c r="E1018" s="332"/>
      <c r="F1018" s="332"/>
      <c r="G1018" s="332"/>
      <c r="H1018" s="332"/>
      <c r="I1018" s="332"/>
      <c r="J1018" s="332"/>
      <c r="K1018" s="332"/>
    </row>
    <row r="1019" spans="1:11" ht="15" customHeight="1" x14ac:dyDescent="0.25">
      <c r="A1019" s="51"/>
    </row>
    <row r="1020" spans="1:11" ht="15" customHeight="1" x14ac:dyDescent="0.25">
      <c r="A1020" s="298" t="s">
        <v>101</v>
      </c>
    </row>
    <row r="1021" spans="1:11" ht="15" customHeight="1" x14ac:dyDescent="0.25">
      <c r="C1021" s="298" t="s">
        <v>102</v>
      </c>
      <c r="E1021" s="298" t="s">
        <v>103</v>
      </c>
    </row>
    <row r="1024" spans="1:11" ht="15.75" customHeight="1" x14ac:dyDescent="0.25">
      <c r="A1024" s="348" t="s">
        <v>85</v>
      </c>
      <c r="B1024" s="348"/>
      <c r="C1024" s="348"/>
      <c r="D1024" s="348"/>
      <c r="E1024" s="348"/>
      <c r="F1024" s="348"/>
      <c r="G1024" s="348"/>
      <c r="H1024" s="348"/>
      <c r="I1024" s="348"/>
      <c r="J1024" s="348"/>
      <c r="K1024" s="348"/>
    </row>
    <row r="1025" spans="1:11" ht="15" customHeight="1" x14ac:dyDescent="0.25">
      <c r="A1025" s="70"/>
      <c r="B1025" s="70"/>
      <c r="C1025" s="70"/>
      <c r="D1025" s="70"/>
      <c r="E1025" s="70"/>
      <c r="F1025" s="78">
        <f>'proje ve personel bilgileri'!$B$5</f>
        <v>0</v>
      </c>
      <c r="G1025" s="72">
        <f>IF('proje ve personel bilgileri'!$B$6=1,"/ Nisan ayına aittir.",(IF('proje ve personel bilgileri'!$B$6=2,"/ Ekim ayına aittir.",0)))</f>
        <v>0</v>
      </c>
      <c r="H1025" s="70"/>
      <c r="I1025" s="70"/>
      <c r="J1025" s="70"/>
      <c r="K1025" s="70"/>
    </row>
    <row r="1026" spans="1:11" ht="18.75" customHeight="1" x14ac:dyDescent="0.25">
      <c r="K1026" s="4" t="s">
        <v>86</v>
      </c>
    </row>
    <row r="1027" spans="1:11" ht="15.75" customHeight="1" x14ac:dyDescent="0.25">
      <c r="A1027" s="349" t="s">
        <v>2</v>
      </c>
      <c r="B1027" s="350"/>
      <c r="C1027" s="351">
        <f>'proje ve personel bilgileri'!$B$2</f>
        <v>0</v>
      </c>
      <c r="D1027" s="352"/>
      <c r="E1027" s="352"/>
      <c r="F1027" s="352"/>
      <c r="G1027" s="352"/>
      <c r="H1027" s="352"/>
      <c r="I1027" s="352"/>
      <c r="J1027" s="352"/>
      <c r="K1027" s="353"/>
    </row>
    <row r="1028" spans="1:11" ht="15.75" customHeight="1" x14ac:dyDescent="0.25">
      <c r="A1028" s="354" t="s">
        <v>4</v>
      </c>
      <c r="B1028" s="355"/>
      <c r="C1028" s="356">
        <f>'proje ve personel bilgileri'!$B$3</f>
        <v>0</v>
      </c>
      <c r="D1028" s="357"/>
      <c r="E1028" s="357"/>
      <c r="F1028" s="357"/>
      <c r="G1028" s="357"/>
      <c r="H1028" s="357"/>
      <c r="I1028" s="357"/>
      <c r="J1028" s="357"/>
      <c r="K1028" s="358"/>
    </row>
    <row r="1029" spans="1:11" ht="15" customHeight="1" x14ac:dyDescent="0.25">
      <c r="A1029" s="343" t="s">
        <v>87</v>
      </c>
      <c r="B1029" s="343" t="s">
        <v>15</v>
      </c>
      <c r="C1029" s="343" t="s">
        <v>88</v>
      </c>
      <c r="D1029" s="344" t="s">
        <v>89</v>
      </c>
      <c r="E1029" s="346"/>
      <c r="F1029" s="347"/>
      <c r="G1029" s="343" t="s">
        <v>90</v>
      </c>
      <c r="H1029" s="333" t="s">
        <v>91</v>
      </c>
      <c r="I1029" s="333" t="s">
        <v>92</v>
      </c>
      <c r="J1029" s="333" t="s">
        <v>93</v>
      </c>
      <c r="K1029" s="336" t="s">
        <v>94</v>
      </c>
    </row>
    <row r="1030" spans="1:11" ht="15.75" customHeight="1" x14ac:dyDescent="0.25">
      <c r="A1030" s="338"/>
      <c r="B1030" s="338"/>
      <c r="C1030" s="338"/>
      <c r="D1030" s="345"/>
      <c r="E1030" s="339" t="s">
        <v>95</v>
      </c>
      <c r="F1030" s="340"/>
      <c r="G1030" s="338"/>
      <c r="H1030" s="334"/>
      <c r="I1030" s="334"/>
      <c r="J1030" s="334"/>
      <c r="K1030" s="337"/>
    </row>
    <row r="1031" spans="1:11" ht="60.75" customHeight="1" x14ac:dyDescent="0.25">
      <c r="A1031" s="338"/>
      <c r="B1031" s="338"/>
      <c r="C1031" s="338"/>
      <c r="D1031" s="345"/>
      <c r="E1031" s="5" t="s">
        <v>104</v>
      </c>
      <c r="F1031" s="5" t="s">
        <v>97</v>
      </c>
      <c r="G1031" s="338"/>
      <c r="H1031" s="334"/>
      <c r="I1031" s="335"/>
      <c r="J1031" s="335"/>
      <c r="K1031" s="338"/>
    </row>
    <row r="1032" spans="1:11" ht="15.75" customHeight="1" x14ac:dyDescent="0.25">
      <c r="A1032" s="338"/>
      <c r="B1032" s="338"/>
      <c r="C1032" s="338"/>
      <c r="D1032" s="345"/>
      <c r="E1032" s="6" t="s">
        <v>98</v>
      </c>
      <c r="F1032" s="6" t="s">
        <v>98</v>
      </c>
      <c r="G1032" s="294" t="s">
        <v>98</v>
      </c>
      <c r="H1032" s="294" t="s">
        <v>98</v>
      </c>
      <c r="I1032" s="297" t="s">
        <v>98</v>
      </c>
      <c r="J1032" s="6" t="s">
        <v>98</v>
      </c>
      <c r="K1032" s="338"/>
    </row>
    <row r="1033" spans="1:11" ht="15.75" customHeight="1" x14ac:dyDescent="0.25">
      <c r="A1033" s="1">
        <v>541</v>
      </c>
      <c r="B1033" s="101" t="str">
        <f>IF('proje ve personel bilgileri'!A554&lt;&gt;0,('proje ve personel bilgileri'!A554)," ")</f>
        <v xml:space="preserve"> </v>
      </c>
      <c r="C1033" s="102"/>
      <c r="D1033" s="103"/>
      <c r="E1033" s="103"/>
      <c r="F1033" s="103"/>
      <c r="G1033" s="103"/>
      <c r="H1033" s="103"/>
      <c r="I1033" s="103"/>
      <c r="J1033" s="103"/>
      <c r="K1033" s="104">
        <f t="shared" ref="K1033:K1050" si="60">IF(D1033&lt;&gt;0,SUM(D1033+E1033+F1033+G1033-H1033-I1033-J1033),0)</f>
        <v>0</v>
      </c>
    </row>
    <row r="1034" spans="1:11" ht="15.75" customHeight="1" x14ac:dyDescent="0.25">
      <c r="A1034" s="2">
        <v>542</v>
      </c>
      <c r="B1034" s="101" t="str">
        <f>IF('proje ve personel bilgileri'!A555&lt;&gt;0,('proje ve personel bilgileri'!A555)," ")</f>
        <v xml:space="preserve"> </v>
      </c>
      <c r="C1034" s="105"/>
      <c r="D1034" s="296"/>
      <c r="E1034" s="296"/>
      <c r="F1034" s="296"/>
      <c r="G1034" s="296"/>
      <c r="H1034" s="296"/>
      <c r="I1034" s="296"/>
      <c r="J1034" s="296"/>
      <c r="K1034" s="104">
        <f t="shared" si="60"/>
        <v>0</v>
      </c>
    </row>
    <row r="1035" spans="1:11" ht="15.75" customHeight="1" x14ac:dyDescent="0.25">
      <c r="A1035" s="1">
        <v>543</v>
      </c>
      <c r="B1035" s="101" t="str">
        <f>IF('proje ve personel bilgileri'!A556&lt;&gt;0,('proje ve personel bilgileri'!A556)," ")</f>
        <v xml:space="preserve"> </v>
      </c>
      <c r="C1035" s="105"/>
      <c r="D1035" s="296"/>
      <c r="E1035" s="296"/>
      <c r="F1035" s="296"/>
      <c r="G1035" s="296"/>
      <c r="H1035" s="296"/>
      <c r="I1035" s="296"/>
      <c r="J1035" s="296"/>
      <c r="K1035" s="104">
        <f t="shared" si="60"/>
        <v>0</v>
      </c>
    </row>
    <row r="1036" spans="1:11" ht="15.75" customHeight="1" x14ac:dyDescent="0.25">
      <c r="A1036" s="2">
        <v>544</v>
      </c>
      <c r="B1036" s="101" t="str">
        <f>IF('proje ve personel bilgileri'!A557&lt;&gt;0,('proje ve personel bilgileri'!A557)," ")</f>
        <v xml:space="preserve"> </v>
      </c>
      <c r="C1036" s="105"/>
      <c r="D1036" s="296"/>
      <c r="E1036" s="296"/>
      <c r="F1036" s="296"/>
      <c r="G1036" s="296"/>
      <c r="H1036" s="296"/>
      <c r="I1036" s="296"/>
      <c r="J1036" s="296"/>
      <c r="K1036" s="104">
        <f t="shared" si="60"/>
        <v>0</v>
      </c>
    </row>
    <row r="1037" spans="1:11" ht="15.75" customHeight="1" x14ac:dyDescent="0.25">
      <c r="A1037" s="1">
        <v>545</v>
      </c>
      <c r="B1037" s="101" t="str">
        <f>IF('proje ve personel bilgileri'!A558&lt;&gt;0,('proje ve personel bilgileri'!A558)," ")</f>
        <v xml:space="preserve"> </v>
      </c>
      <c r="C1037" s="105"/>
      <c r="D1037" s="296"/>
      <c r="E1037" s="296"/>
      <c r="F1037" s="296"/>
      <c r="G1037" s="296"/>
      <c r="H1037" s="296"/>
      <c r="I1037" s="296"/>
      <c r="J1037" s="296"/>
      <c r="K1037" s="104">
        <f t="shared" si="60"/>
        <v>0</v>
      </c>
    </row>
    <row r="1038" spans="1:11" ht="15.75" customHeight="1" x14ac:dyDescent="0.25">
      <c r="A1038" s="2">
        <v>546</v>
      </c>
      <c r="B1038" s="101" t="str">
        <f>IF('proje ve personel bilgileri'!A559&lt;&gt;0,('proje ve personel bilgileri'!A559)," ")</f>
        <v xml:space="preserve"> </v>
      </c>
      <c r="C1038" s="105"/>
      <c r="D1038" s="296"/>
      <c r="E1038" s="296"/>
      <c r="F1038" s="296"/>
      <c r="G1038" s="296"/>
      <c r="H1038" s="296"/>
      <c r="I1038" s="296"/>
      <c r="J1038" s="296"/>
      <c r="K1038" s="104">
        <f t="shared" si="60"/>
        <v>0</v>
      </c>
    </row>
    <row r="1039" spans="1:11" ht="15.75" customHeight="1" x14ac:dyDescent="0.25">
      <c r="A1039" s="1">
        <v>547</v>
      </c>
      <c r="B1039" s="101" t="str">
        <f>IF('proje ve personel bilgileri'!A560&lt;&gt;0,('proje ve personel bilgileri'!A560)," ")</f>
        <v xml:space="preserve"> </v>
      </c>
      <c r="C1039" s="105"/>
      <c r="D1039" s="296"/>
      <c r="E1039" s="296"/>
      <c r="F1039" s="296"/>
      <c r="G1039" s="296"/>
      <c r="H1039" s="296"/>
      <c r="I1039" s="296"/>
      <c r="J1039" s="296"/>
      <c r="K1039" s="104">
        <f t="shared" si="60"/>
        <v>0</v>
      </c>
    </row>
    <row r="1040" spans="1:11" ht="15.75" customHeight="1" x14ac:dyDescent="0.25">
      <c r="A1040" s="2">
        <v>548</v>
      </c>
      <c r="B1040" s="101" t="str">
        <f>IF('proje ve personel bilgileri'!A561&lt;&gt;0,('proje ve personel bilgileri'!A561)," ")</f>
        <v xml:space="preserve"> </v>
      </c>
      <c r="C1040" s="105"/>
      <c r="D1040" s="296"/>
      <c r="E1040" s="296"/>
      <c r="F1040" s="296"/>
      <c r="G1040" s="296"/>
      <c r="H1040" s="296"/>
      <c r="I1040" s="296"/>
      <c r="J1040" s="296"/>
      <c r="K1040" s="104">
        <f t="shared" si="60"/>
        <v>0</v>
      </c>
    </row>
    <row r="1041" spans="1:11" ht="15.75" customHeight="1" x14ac:dyDescent="0.25">
      <c r="A1041" s="1">
        <v>549</v>
      </c>
      <c r="B1041" s="101" t="str">
        <f>IF('proje ve personel bilgileri'!A562&lt;&gt;0,('proje ve personel bilgileri'!A562)," ")</f>
        <v xml:space="preserve"> </v>
      </c>
      <c r="C1041" s="105"/>
      <c r="D1041" s="296"/>
      <c r="E1041" s="296"/>
      <c r="F1041" s="296"/>
      <c r="G1041" s="296"/>
      <c r="H1041" s="296"/>
      <c r="I1041" s="296"/>
      <c r="J1041" s="296"/>
      <c r="K1041" s="104">
        <f t="shared" si="60"/>
        <v>0</v>
      </c>
    </row>
    <row r="1042" spans="1:11" ht="15.75" customHeight="1" x14ac:dyDescent="0.25">
      <c r="A1042" s="2">
        <v>550</v>
      </c>
      <c r="B1042" s="101" t="str">
        <f>IF('proje ve personel bilgileri'!A563&lt;&gt;0,('proje ve personel bilgileri'!A563)," ")</f>
        <v xml:space="preserve"> </v>
      </c>
      <c r="C1042" s="105"/>
      <c r="D1042" s="296"/>
      <c r="E1042" s="296"/>
      <c r="F1042" s="296"/>
      <c r="G1042" s="296"/>
      <c r="H1042" s="296"/>
      <c r="I1042" s="296"/>
      <c r="J1042" s="296"/>
      <c r="K1042" s="104">
        <f t="shared" si="60"/>
        <v>0</v>
      </c>
    </row>
    <row r="1043" spans="1:11" ht="15.75" customHeight="1" x14ac:dyDescent="0.25">
      <c r="A1043" s="1">
        <v>551</v>
      </c>
      <c r="B1043" s="101" t="str">
        <f>IF('proje ve personel bilgileri'!A564&lt;&gt;0,('proje ve personel bilgileri'!A564)," ")</f>
        <v xml:space="preserve"> </v>
      </c>
      <c r="C1043" s="105"/>
      <c r="D1043" s="296"/>
      <c r="E1043" s="296"/>
      <c r="F1043" s="296"/>
      <c r="G1043" s="296"/>
      <c r="H1043" s="296"/>
      <c r="I1043" s="296"/>
      <c r="J1043" s="296"/>
      <c r="K1043" s="104">
        <f t="shared" si="60"/>
        <v>0</v>
      </c>
    </row>
    <row r="1044" spans="1:11" ht="15.75" customHeight="1" x14ac:dyDescent="0.25">
      <c r="A1044" s="2">
        <v>552</v>
      </c>
      <c r="B1044" s="101" t="str">
        <f>IF('proje ve personel bilgileri'!A565&lt;&gt;0,('proje ve personel bilgileri'!A565)," ")</f>
        <v xml:space="preserve"> </v>
      </c>
      <c r="C1044" s="105"/>
      <c r="D1044" s="296"/>
      <c r="E1044" s="296"/>
      <c r="F1044" s="296"/>
      <c r="G1044" s="296"/>
      <c r="H1044" s="296"/>
      <c r="I1044" s="296"/>
      <c r="J1044" s="296"/>
      <c r="K1044" s="104">
        <f t="shared" si="60"/>
        <v>0</v>
      </c>
    </row>
    <row r="1045" spans="1:11" ht="15.75" customHeight="1" x14ac:dyDescent="0.25">
      <c r="A1045" s="1">
        <v>553</v>
      </c>
      <c r="B1045" s="101" t="str">
        <f>IF('proje ve personel bilgileri'!A566&lt;&gt;0,('proje ve personel bilgileri'!A566)," ")</f>
        <v xml:space="preserve"> </v>
      </c>
      <c r="C1045" s="105"/>
      <c r="D1045" s="296"/>
      <c r="E1045" s="296"/>
      <c r="F1045" s="296"/>
      <c r="G1045" s="296"/>
      <c r="H1045" s="296"/>
      <c r="I1045" s="296"/>
      <c r="J1045" s="296"/>
      <c r="K1045" s="104">
        <f t="shared" si="60"/>
        <v>0</v>
      </c>
    </row>
    <row r="1046" spans="1:11" ht="15.75" customHeight="1" x14ac:dyDescent="0.25">
      <c r="A1046" s="2">
        <v>554</v>
      </c>
      <c r="B1046" s="101" t="str">
        <f>IF('proje ve personel bilgileri'!A567&lt;&gt;0,('proje ve personel bilgileri'!A567)," ")</f>
        <v xml:space="preserve"> </v>
      </c>
      <c r="C1046" s="105"/>
      <c r="D1046" s="296"/>
      <c r="E1046" s="296"/>
      <c r="F1046" s="296"/>
      <c r="G1046" s="296"/>
      <c r="H1046" s="296"/>
      <c r="I1046" s="296"/>
      <c r="J1046" s="296"/>
      <c r="K1046" s="104">
        <f t="shared" si="60"/>
        <v>0</v>
      </c>
    </row>
    <row r="1047" spans="1:11" ht="15.75" customHeight="1" x14ac:dyDescent="0.25">
      <c r="A1047" s="1">
        <v>555</v>
      </c>
      <c r="B1047" s="101" t="str">
        <f>IF('proje ve personel bilgileri'!A568&lt;&gt;0,('proje ve personel bilgileri'!A568)," ")</f>
        <v xml:space="preserve"> </v>
      </c>
      <c r="C1047" s="105"/>
      <c r="D1047" s="296"/>
      <c r="E1047" s="296"/>
      <c r="F1047" s="296"/>
      <c r="G1047" s="296"/>
      <c r="H1047" s="296"/>
      <c r="I1047" s="296"/>
      <c r="J1047" s="296"/>
      <c r="K1047" s="104">
        <f t="shared" si="60"/>
        <v>0</v>
      </c>
    </row>
    <row r="1048" spans="1:11" ht="15.75" customHeight="1" x14ac:dyDescent="0.25">
      <c r="A1048" s="2">
        <v>556</v>
      </c>
      <c r="B1048" s="101" t="str">
        <f>IF('proje ve personel bilgileri'!A569&lt;&gt;0,('proje ve personel bilgileri'!A569)," ")</f>
        <v xml:space="preserve"> </v>
      </c>
      <c r="C1048" s="105"/>
      <c r="D1048" s="296"/>
      <c r="E1048" s="296"/>
      <c r="F1048" s="296"/>
      <c r="G1048" s="296"/>
      <c r="H1048" s="296"/>
      <c r="I1048" s="296"/>
      <c r="J1048" s="296"/>
      <c r="K1048" s="104">
        <f t="shared" si="60"/>
        <v>0</v>
      </c>
    </row>
    <row r="1049" spans="1:11" ht="15.75" customHeight="1" x14ac:dyDescent="0.25">
      <c r="A1049" s="1">
        <v>557</v>
      </c>
      <c r="B1049" s="101" t="str">
        <f>IF('proje ve personel bilgileri'!A570&lt;&gt;0,('proje ve personel bilgileri'!A570)," ")</f>
        <v xml:space="preserve"> </v>
      </c>
      <c r="C1049" s="105"/>
      <c r="D1049" s="296"/>
      <c r="E1049" s="296"/>
      <c r="F1049" s="296"/>
      <c r="G1049" s="296"/>
      <c r="H1049" s="296"/>
      <c r="I1049" s="296"/>
      <c r="J1049" s="296"/>
      <c r="K1049" s="104">
        <f t="shared" si="60"/>
        <v>0</v>
      </c>
    </row>
    <row r="1050" spans="1:11" ht="15" customHeight="1" x14ac:dyDescent="0.25">
      <c r="A1050" s="2">
        <v>558</v>
      </c>
      <c r="B1050" s="101" t="str">
        <f>IF('proje ve personel bilgileri'!A571&lt;&gt;0,('proje ve personel bilgileri'!A571)," ")</f>
        <v xml:space="preserve"> </v>
      </c>
      <c r="C1050" s="105"/>
      <c r="D1050" s="296"/>
      <c r="E1050" s="296"/>
      <c r="F1050" s="296"/>
      <c r="G1050" s="296"/>
      <c r="H1050" s="296"/>
      <c r="I1050" s="296"/>
      <c r="J1050" s="296"/>
      <c r="K1050" s="104">
        <f t="shared" si="60"/>
        <v>0</v>
      </c>
    </row>
    <row r="1051" spans="1:11" ht="15.75" customHeight="1" x14ac:dyDescent="0.25">
      <c r="A1051" s="341" t="s">
        <v>99</v>
      </c>
      <c r="B1051" s="342"/>
      <c r="C1051" s="7" t="str">
        <f t="shared" ref="C1051:J1051" si="61">IF($K$28&lt;&gt;0,SUM(C1033:C1050)," ")</f>
        <v xml:space="preserve"> </v>
      </c>
      <c r="D1051" s="8" t="str">
        <f t="shared" si="61"/>
        <v xml:space="preserve"> </v>
      </c>
      <c r="E1051" s="8" t="str">
        <f t="shared" si="61"/>
        <v xml:space="preserve"> </v>
      </c>
      <c r="F1051" s="8" t="str">
        <f t="shared" si="61"/>
        <v xml:space="preserve"> </v>
      </c>
      <c r="G1051" s="8" t="str">
        <f t="shared" si="61"/>
        <v xml:space="preserve"> </v>
      </c>
      <c r="H1051" s="8" t="str">
        <f t="shared" si="61"/>
        <v xml:space="preserve"> </v>
      </c>
      <c r="I1051" s="8" t="str">
        <f t="shared" si="61"/>
        <v xml:space="preserve"> </v>
      </c>
      <c r="J1051" s="8" t="str">
        <f t="shared" si="61"/>
        <v xml:space="preserve"> </v>
      </c>
      <c r="K1051" s="9">
        <f>SUM(K1033:K1050)+K1016</f>
        <v>0</v>
      </c>
    </row>
    <row r="1052" spans="1:11" ht="15" customHeight="1" x14ac:dyDescent="0.25">
      <c r="A1052" s="300"/>
    </row>
    <row r="1053" spans="1:11" ht="15" customHeight="1" x14ac:dyDescent="0.25">
      <c r="A1053" s="332" t="s">
        <v>100</v>
      </c>
      <c r="B1053" s="332"/>
      <c r="C1053" s="332"/>
      <c r="D1053" s="332"/>
      <c r="E1053" s="332"/>
      <c r="F1053" s="332"/>
      <c r="G1053" s="332"/>
      <c r="H1053" s="332"/>
      <c r="I1053" s="332"/>
      <c r="J1053" s="332"/>
      <c r="K1053" s="332"/>
    </row>
    <row r="1054" spans="1:11" ht="15" customHeight="1" x14ac:dyDescent="0.25">
      <c r="A1054" s="51"/>
    </row>
    <row r="1055" spans="1:11" ht="15" customHeight="1" x14ac:dyDescent="0.25">
      <c r="A1055" s="298" t="s">
        <v>101</v>
      </c>
    </row>
    <row r="1056" spans="1:11" ht="15" customHeight="1" x14ac:dyDescent="0.25">
      <c r="C1056" s="298" t="s">
        <v>102</v>
      </c>
      <c r="E1056" s="298" t="s">
        <v>103</v>
      </c>
    </row>
    <row r="1059" spans="1:11" ht="15.75" customHeight="1" x14ac:dyDescent="0.25">
      <c r="A1059" s="348" t="s">
        <v>85</v>
      </c>
      <c r="B1059" s="348"/>
      <c r="C1059" s="348"/>
      <c r="D1059" s="348"/>
      <c r="E1059" s="348"/>
      <c r="F1059" s="348"/>
      <c r="G1059" s="348"/>
      <c r="H1059" s="348"/>
      <c r="I1059" s="348"/>
      <c r="J1059" s="348"/>
      <c r="K1059" s="348"/>
    </row>
    <row r="1060" spans="1:11" ht="15" customHeight="1" x14ac:dyDescent="0.25">
      <c r="A1060" s="70"/>
      <c r="B1060" s="70"/>
      <c r="C1060" s="70"/>
      <c r="D1060" s="70"/>
      <c r="E1060" s="70"/>
      <c r="F1060" s="78">
        <f>'proje ve personel bilgileri'!$B$5</f>
        <v>0</v>
      </c>
      <c r="G1060" s="72">
        <f>IF('proje ve personel bilgileri'!$B$6=1,"/ Nisan ayına aittir.",(IF('proje ve personel bilgileri'!$B$6=2,"/ Ekim ayına aittir.",0)))</f>
        <v>0</v>
      </c>
      <c r="H1060" s="70"/>
      <c r="I1060" s="70"/>
      <c r="J1060" s="70"/>
      <c r="K1060" s="70"/>
    </row>
    <row r="1061" spans="1:11" ht="18.75" customHeight="1" x14ac:dyDescent="0.25">
      <c r="K1061" s="4" t="s">
        <v>86</v>
      </c>
    </row>
    <row r="1062" spans="1:11" ht="15.75" customHeight="1" x14ac:dyDescent="0.25">
      <c r="A1062" s="349" t="s">
        <v>2</v>
      </c>
      <c r="B1062" s="350"/>
      <c r="C1062" s="351">
        <f>'proje ve personel bilgileri'!$B$2</f>
        <v>0</v>
      </c>
      <c r="D1062" s="352"/>
      <c r="E1062" s="352"/>
      <c r="F1062" s="352"/>
      <c r="G1062" s="352"/>
      <c r="H1062" s="352"/>
      <c r="I1062" s="352"/>
      <c r="J1062" s="352"/>
      <c r="K1062" s="353"/>
    </row>
    <row r="1063" spans="1:11" ht="15.75" customHeight="1" x14ac:dyDescent="0.25">
      <c r="A1063" s="354" t="s">
        <v>4</v>
      </c>
      <c r="B1063" s="355"/>
      <c r="C1063" s="356">
        <f>'proje ve personel bilgileri'!$B$3</f>
        <v>0</v>
      </c>
      <c r="D1063" s="357"/>
      <c r="E1063" s="357"/>
      <c r="F1063" s="357"/>
      <c r="G1063" s="357"/>
      <c r="H1063" s="357"/>
      <c r="I1063" s="357"/>
      <c r="J1063" s="357"/>
      <c r="K1063" s="358"/>
    </row>
    <row r="1064" spans="1:11" ht="15" customHeight="1" x14ac:dyDescent="0.25">
      <c r="A1064" s="343" t="s">
        <v>87</v>
      </c>
      <c r="B1064" s="343" t="s">
        <v>15</v>
      </c>
      <c r="C1064" s="343" t="s">
        <v>88</v>
      </c>
      <c r="D1064" s="344" t="s">
        <v>89</v>
      </c>
      <c r="E1064" s="346"/>
      <c r="F1064" s="347"/>
      <c r="G1064" s="343" t="s">
        <v>90</v>
      </c>
      <c r="H1064" s="333" t="s">
        <v>91</v>
      </c>
      <c r="I1064" s="333" t="s">
        <v>92</v>
      </c>
      <c r="J1064" s="333" t="s">
        <v>93</v>
      </c>
      <c r="K1064" s="336" t="s">
        <v>94</v>
      </c>
    </row>
    <row r="1065" spans="1:11" ht="15.75" customHeight="1" x14ac:dyDescent="0.25">
      <c r="A1065" s="338"/>
      <c r="B1065" s="338"/>
      <c r="C1065" s="338"/>
      <c r="D1065" s="345"/>
      <c r="E1065" s="339" t="s">
        <v>95</v>
      </c>
      <c r="F1065" s="340"/>
      <c r="G1065" s="338"/>
      <c r="H1065" s="334"/>
      <c r="I1065" s="334"/>
      <c r="J1065" s="334"/>
      <c r="K1065" s="337"/>
    </row>
    <row r="1066" spans="1:11" ht="60.75" customHeight="1" x14ac:dyDescent="0.25">
      <c r="A1066" s="338"/>
      <c r="B1066" s="338"/>
      <c r="C1066" s="338"/>
      <c r="D1066" s="345"/>
      <c r="E1066" s="5" t="s">
        <v>104</v>
      </c>
      <c r="F1066" s="5" t="s">
        <v>97</v>
      </c>
      <c r="G1066" s="338"/>
      <c r="H1066" s="334"/>
      <c r="I1066" s="335"/>
      <c r="J1066" s="335"/>
      <c r="K1066" s="338"/>
    </row>
    <row r="1067" spans="1:11" ht="15.75" customHeight="1" x14ac:dyDescent="0.25">
      <c r="A1067" s="338"/>
      <c r="B1067" s="338"/>
      <c r="C1067" s="338"/>
      <c r="D1067" s="345"/>
      <c r="E1067" s="6" t="s">
        <v>98</v>
      </c>
      <c r="F1067" s="6" t="s">
        <v>98</v>
      </c>
      <c r="G1067" s="294" t="s">
        <v>98</v>
      </c>
      <c r="H1067" s="294" t="s">
        <v>98</v>
      </c>
      <c r="I1067" s="297" t="s">
        <v>98</v>
      </c>
      <c r="J1067" s="6" t="s">
        <v>98</v>
      </c>
      <c r="K1067" s="338"/>
    </row>
    <row r="1068" spans="1:11" ht="15.75" customHeight="1" x14ac:dyDescent="0.25">
      <c r="A1068" s="1">
        <v>559</v>
      </c>
      <c r="B1068" s="101" t="str">
        <f>IF('proje ve personel bilgileri'!A572&lt;&gt;0,('proje ve personel bilgileri'!A572)," ")</f>
        <v xml:space="preserve"> </v>
      </c>
      <c r="C1068" s="102"/>
      <c r="D1068" s="103"/>
      <c r="E1068" s="103"/>
      <c r="F1068" s="103"/>
      <c r="G1068" s="103"/>
      <c r="H1068" s="103"/>
      <c r="I1068" s="103"/>
      <c r="J1068" s="103"/>
      <c r="K1068" s="104">
        <f t="shared" ref="K1068:K1085" si="62">IF(D1068&lt;&gt;0,SUM(D1068+E1068+F1068+G1068-H1068-I1068-J1068),0)</f>
        <v>0</v>
      </c>
    </row>
    <row r="1069" spans="1:11" ht="15.75" customHeight="1" x14ac:dyDescent="0.25">
      <c r="A1069" s="2">
        <v>560</v>
      </c>
      <c r="B1069" s="101" t="str">
        <f>IF('proje ve personel bilgileri'!A573&lt;&gt;0,('proje ve personel bilgileri'!A573)," ")</f>
        <v xml:space="preserve"> </v>
      </c>
      <c r="C1069" s="105"/>
      <c r="D1069" s="296"/>
      <c r="E1069" s="296"/>
      <c r="F1069" s="296"/>
      <c r="G1069" s="296"/>
      <c r="H1069" s="296"/>
      <c r="I1069" s="296"/>
      <c r="J1069" s="296"/>
      <c r="K1069" s="104">
        <f t="shared" si="62"/>
        <v>0</v>
      </c>
    </row>
    <row r="1070" spans="1:11" ht="15.75" customHeight="1" x14ac:dyDescent="0.25">
      <c r="A1070" s="1">
        <v>561</v>
      </c>
      <c r="B1070" s="101" t="str">
        <f>IF('proje ve personel bilgileri'!A574&lt;&gt;0,('proje ve personel bilgileri'!A574)," ")</f>
        <v xml:space="preserve"> </v>
      </c>
      <c r="C1070" s="105"/>
      <c r="D1070" s="296"/>
      <c r="E1070" s="296"/>
      <c r="F1070" s="296"/>
      <c r="G1070" s="296"/>
      <c r="H1070" s="296"/>
      <c r="I1070" s="296"/>
      <c r="J1070" s="296"/>
      <c r="K1070" s="104">
        <f t="shared" si="62"/>
        <v>0</v>
      </c>
    </row>
    <row r="1071" spans="1:11" ht="15.75" customHeight="1" x14ac:dyDescent="0.25">
      <c r="A1071" s="2">
        <v>562</v>
      </c>
      <c r="B1071" s="101" t="str">
        <f>IF('proje ve personel bilgileri'!A575&lt;&gt;0,('proje ve personel bilgileri'!A575)," ")</f>
        <v xml:space="preserve"> </v>
      </c>
      <c r="C1071" s="105"/>
      <c r="D1071" s="296"/>
      <c r="E1071" s="296"/>
      <c r="F1071" s="296"/>
      <c r="G1071" s="296"/>
      <c r="H1071" s="296"/>
      <c r="I1071" s="296"/>
      <c r="J1071" s="296"/>
      <c r="K1071" s="104">
        <f t="shared" si="62"/>
        <v>0</v>
      </c>
    </row>
    <row r="1072" spans="1:11" ht="15.75" customHeight="1" x14ac:dyDescent="0.25">
      <c r="A1072" s="1">
        <v>563</v>
      </c>
      <c r="B1072" s="101" t="str">
        <f>IF('proje ve personel bilgileri'!A576&lt;&gt;0,('proje ve personel bilgileri'!A576)," ")</f>
        <v xml:space="preserve"> </v>
      </c>
      <c r="C1072" s="105"/>
      <c r="D1072" s="296"/>
      <c r="E1072" s="296"/>
      <c r="F1072" s="296"/>
      <c r="G1072" s="296"/>
      <c r="H1072" s="296"/>
      <c r="I1072" s="296"/>
      <c r="J1072" s="296"/>
      <c r="K1072" s="104">
        <f t="shared" si="62"/>
        <v>0</v>
      </c>
    </row>
    <row r="1073" spans="1:11" ht="15.75" customHeight="1" x14ac:dyDescent="0.25">
      <c r="A1073" s="2">
        <v>564</v>
      </c>
      <c r="B1073" s="101" t="str">
        <f>IF('proje ve personel bilgileri'!A577&lt;&gt;0,('proje ve personel bilgileri'!A577)," ")</f>
        <v xml:space="preserve"> </v>
      </c>
      <c r="C1073" s="105"/>
      <c r="D1073" s="296"/>
      <c r="E1073" s="296"/>
      <c r="F1073" s="296"/>
      <c r="G1073" s="296"/>
      <c r="H1073" s="296"/>
      <c r="I1073" s="296"/>
      <c r="J1073" s="296"/>
      <c r="K1073" s="104">
        <f t="shared" si="62"/>
        <v>0</v>
      </c>
    </row>
    <row r="1074" spans="1:11" ht="15.75" customHeight="1" x14ac:dyDescent="0.25">
      <c r="A1074" s="1">
        <v>565</v>
      </c>
      <c r="B1074" s="101" t="str">
        <f>IF('proje ve personel bilgileri'!A578&lt;&gt;0,('proje ve personel bilgileri'!A578)," ")</f>
        <v xml:space="preserve"> </v>
      </c>
      <c r="C1074" s="105"/>
      <c r="D1074" s="296"/>
      <c r="E1074" s="296"/>
      <c r="F1074" s="296"/>
      <c r="G1074" s="296"/>
      <c r="H1074" s="296"/>
      <c r="I1074" s="296"/>
      <c r="J1074" s="296"/>
      <c r="K1074" s="104">
        <f t="shared" si="62"/>
        <v>0</v>
      </c>
    </row>
    <row r="1075" spans="1:11" ht="15.75" customHeight="1" x14ac:dyDescent="0.25">
      <c r="A1075" s="2">
        <v>566</v>
      </c>
      <c r="B1075" s="101" t="str">
        <f>IF('proje ve personel bilgileri'!A579&lt;&gt;0,('proje ve personel bilgileri'!A579)," ")</f>
        <v xml:space="preserve"> </v>
      </c>
      <c r="C1075" s="105"/>
      <c r="D1075" s="296"/>
      <c r="E1075" s="296"/>
      <c r="F1075" s="296"/>
      <c r="G1075" s="296"/>
      <c r="H1075" s="296"/>
      <c r="I1075" s="296"/>
      <c r="J1075" s="296"/>
      <c r="K1075" s="104">
        <f t="shared" si="62"/>
        <v>0</v>
      </c>
    </row>
    <row r="1076" spans="1:11" ht="15.75" customHeight="1" x14ac:dyDescent="0.25">
      <c r="A1076" s="1">
        <v>567</v>
      </c>
      <c r="B1076" s="101" t="str">
        <f>IF('proje ve personel bilgileri'!A580&lt;&gt;0,('proje ve personel bilgileri'!A580)," ")</f>
        <v xml:space="preserve"> </v>
      </c>
      <c r="C1076" s="105"/>
      <c r="D1076" s="296"/>
      <c r="E1076" s="296"/>
      <c r="F1076" s="296"/>
      <c r="G1076" s="296"/>
      <c r="H1076" s="296"/>
      <c r="I1076" s="296"/>
      <c r="J1076" s="296"/>
      <c r="K1076" s="104">
        <f t="shared" si="62"/>
        <v>0</v>
      </c>
    </row>
    <row r="1077" spans="1:11" ht="15.75" customHeight="1" x14ac:dyDescent="0.25">
      <c r="A1077" s="2">
        <v>568</v>
      </c>
      <c r="B1077" s="101" t="str">
        <f>IF('proje ve personel bilgileri'!A581&lt;&gt;0,('proje ve personel bilgileri'!A581)," ")</f>
        <v xml:space="preserve"> </v>
      </c>
      <c r="C1077" s="105"/>
      <c r="D1077" s="296"/>
      <c r="E1077" s="296"/>
      <c r="F1077" s="296"/>
      <c r="G1077" s="296"/>
      <c r="H1077" s="296"/>
      <c r="I1077" s="296"/>
      <c r="J1077" s="296"/>
      <c r="K1077" s="104">
        <f t="shared" si="62"/>
        <v>0</v>
      </c>
    </row>
    <row r="1078" spans="1:11" ht="15.75" customHeight="1" x14ac:dyDescent="0.25">
      <c r="A1078" s="1">
        <v>569</v>
      </c>
      <c r="B1078" s="101" t="str">
        <f>IF('proje ve personel bilgileri'!A582&lt;&gt;0,('proje ve personel bilgileri'!A582)," ")</f>
        <v xml:space="preserve"> </v>
      </c>
      <c r="C1078" s="105"/>
      <c r="D1078" s="296"/>
      <c r="E1078" s="296"/>
      <c r="F1078" s="296"/>
      <c r="G1078" s="296"/>
      <c r="H1078" s="296"/>
      <c r="I1078" s="296"/>
      <c r="J1078" s="296"/>
      <c r="K1078" s="104">
        <f t="shared" si="62"/>
        <v>0</v>
      </c>
    </row>
    <row r="1079" spans="1:11" ht="15.75" customHeight="1" x14ac:dyDescent="0.25">
      <c r="A1079" s="2">
        <v>570</v>
      </c>
      <c r="B1079" s="101" t="str">
        <f>IF('proje ve personel bilgileri'!A583&lt;&gt;0,('proje ve personel bilgileri'!A583)," ")</f>
        <v xml:space="preserve"> </v>
      </c>
      <c r="C1079" s="105"/>
      <c r="D1079" s="296"/>
      <c r="E1079" s="296"/>
      <c r="F1079" s="296"/>
      <c r="G1079" s="296"/>
      <c r="H1079" s="296"/>
      <c r="I1079" s="296"/>
      <c r="J1079" s="296"/>
      <c r="K1079" s="104">
        <f t="shared" si="62"/>
        <v>0</v>
      </c>
    </row>
    <row r="1080" spans="1:11" ht="15.75" customHeight="1" x14ac:dyDescent="0.25">
      <c r="A1080" s="1">
        <v>571</v>
      </c>
      <c r="B1080" s="101" t="str">
        <f>IF('proje ve personel bilgileri'!A584&lt;&gt;0,('proje ve personel bilgileri'!A584)," ")</f>
        <v xml:space="preserve"> </v>
      </c>
      <c r="C1080" s="105"/>
      <c r="D1080" s="296"/>
      <c r="E1080" s="296"/>
      <c r="F1080" s="296"/>
      <c r="G1080" s="296"/>
      <c r="H1080" s="296"/>
      <c r="I1080" s="296"/>
      <c r="J1080" s="296"/>
      <c r="K1080" s="104">
        <f t="shared" si="62"/>
        <v>0</v>
      </c>
    </row>
    <row r="1081" spans="1:11" ht="15.75" customHeight="1" x14ac:dyDescent="0.25">
      <c r="A1081" s="2">
        <v>572</v>
      </c>
      <c r="B1081" s="101" t="str">
        <f>IF('proje ve personel bilgileri'!A585&lt;&gt;0,('proje ve personel bilgileri'!A585)," ")</f>
        <v xml:space="preserve"> </v>
      </c>
      <c r="C1081" s="105"/>
      <c r="D1081" s="296"/>
      <c r="E1081" s="296"/>
      <c r="F1081" s="296"/>
      <c r="G1081" s="296"/>
      <c r="H1081" s="296"/>
      <c r="I1081" s="296"/>
      <c r="J1081" s="296"/>
      <c r="K1081" s="104">
        <f t="shared" si="62"/>
        <v>0</v>
      </c>
    </row>
    <row r="1082" spans="1:11" ht="15.75" customHeight="1" x14ac:dyDescent="0.25">
      <c r="A1082" s="1">
        <v>573</v>
      </c>
      <c r="B1082" s="101" t="str">
        <f>IF('proje ve personel bilgileri'!A586&lt;&gt;0,('proje ve personel bilgileri'!A586)," ")</f>
        <v xml:space="preserve"> </v>
      </c>
      <c r="C1082" s="105"/>
      <c r="D1082" s="296"/>
      <c r="E1082" s="296"/>
      <c r="F1082" s="296"/>
      <c r="G1082" s="296"/>
      <c r="H1082" s="296"/>
      <c r="I1082" s="296"/>
      <c r="J1082" s="296"/>
      <c r="K1082" s="104">
        <f t="shared" si="62"/>
        <v>0</v>
      </c>
    </row>
    <row r="1083" spans="1:11" ht="15.75" customHeight="1" x14ac:dyDescent="0.25">
      <c r="A1083" s="2">
        <v>574</v>
      </c>
      <c r="B1083" s="101" t="str">
        <f>IF('proje ve personel bilgileri'!A587&lt;&gt;0,('proje ve personel bilgileri'!A587)," ")</f>
        <v xml:space="preserve"> </v>
      </c>
      <c r="C1083" s="105"/>
      <c r="D1083" s="296"/>
      <c r="E1083" s="296"/>
      <c r="F1083" s="296"/>
      <c r="G1083" s="296"/>
      <c r="H1083" s="296"/>
      <c r="I1083" s="296"/>
      <c r="J1083" s="296"/>
      <c r="K1083" s="104">
        <f t="shared" si="62"/>
        <v>0</v>
      </c>
    </row>
    <row r="1084" spans="1:11" ht="15.75" customHeight="1" x14ac:dyDescent="0.25">
      <c r="A1084" s="1">
        <v>575</v>
      </c>
      <c r="B1084" s="101" t="str">
        <f>IF('proje ve personel bilgileri'!A588&lt;&gt;0,('proje ve personel bilgileri'!A588)," ")</f>
        <v xml:space="preserve"> </v>
      </c>
      <c r="C1084" s="105"/>
      <c r="D1084" s="296"/>
      <c r="E1084" s="296"/>
      <c r="F1084" s="296"/>
      <c r="G1084" s="296"/>
      <c r="H1084" s="296"/>
      <c r="I1084" s="296"/>
      <c r="J1084" s="296"/>
      <c r="K1084" s="104">
        <f t="shared" si="62"/>
        <v>0</v>
      </c>
    </row>
    <row r="1085" spans="1:11" ht="15" customHeight="1" x14ac:dyDescent="0.25">
      <c r="A1085" s="2">
        <v>576</v>
      </c>
      <c r="B1085" s="101" t="str">
        <f>IF('proje ve personel bilgileri'!A589&lt;&gt;0,('proje ve personel bilgileri'!A589)," ")</f>
        <v xml:space="preserve"> </v>
      </c>
      <c r="C1085" s="105"/>
      <c r="D1085" s="296"/>
      <c r="E1085" s="296"/>
      <c r="F1085" s="296"/>
      <c r="G1085" s="296"/>
      <c r="H1085" s="296"/>
      <c r="I1085" s="296"/>
      <c r="J1085" s="296"/>
      <c r="K1085" s="104">
        <f t="shared" si="62"/>
        <v>0</v>
      </c>
    </row>
    <row r="1086" spans="1:11" ht="15.75" customHeight="1" x14ac:dyDescent="0.25">
      <c r="A1086" s="341" t="s">
        <v>99</v>
      </c>
      <c r="B1086" s="342"/>
      <c r="C1086" s="7" t="str">
        <f t="shared" ref="C1086:J1086" si="63">IF($K$28&lt;&gt;0,SUM(C1068:C1085)," ")</f>
        <v xml:space="preserve"> </v>
      </c>
      <c r="D1086" s="8" t="str">
        <f t="shared" si="63"/>
        <v xml:space="preserve"> </v>
      </c>
      <c r="E1086" s="8" t="str">
        <f t="shared" si="63"/>
        <v xml:space="preserve"> </v>
      </c>
      <c r="F1086" s="8" t="str">
        <f t="shared" si="63"/>
        <v xml:space="preserve"> </v>
      </c>
      <c r="G1086" s="8" t="str">
        <f t="shared" si="63"/>
        <v xml:space="preserve"> </v>
      </c>
      <c r="H1086" s="8" t="str">
        <f t="shared" si="63"/>
        <v xml:space="preserve"> </v>
      </c>
      <c r="I1086" s="8" t="str">
        <f t="shared" si="63"/>
        <v xml:space="preserve"> </v>
      </c>
      <c r="J1086" s="8" t="str">
        <f t="shared" si="63"/>
        <v xml:space="preserve"> </v>
      </c>
      <c r="K1086" s="9">
        <f>SUM(K1068:K1085)+K1051</f>
        <v>0</v>
      </c>
    </row>
    <row r="1087" spans="1:11" ht="15" customHeight="1" x14ac:dyDescent="0.25">
      <c r="A1087" s="300"/>
    </row>
    <row r="1088" spans="1:11" ht="15" customHeight="1" x14ac:dyDescent="0.25">
      <c r="A1088" s="332" t="s">
        <v>100</v>
      </c>
      <c r="B1088" s="332"/>
      <c r="C1088" s="332"/>
      <c r="D1088" s="332"/>
      <c r="E1088" s="332"/>
      <c r="F1088" s="332"/>
      <c r="G1088" s="332"/>
      <c r="H1088" s="332"/>
      <c r="I1088" s="332"/>
      <c r="J1088" s="332"/>
      <c r="K1088" s="332"/>
    </row>
    <row r="1089" spans="1:11" ht="15" customHeight="1" x14ac:dyDescent="0.25">
      <c r="A1089" s="51"/>
    </row>
    <row r="1090" spans="1:11" ht="15" customHeight="1" x14ac:dyDescent="0.25">
      <c r="A1090" s="298" t="s">
        <v>101</v>
      </c>
    </row>
    <row r="1091" spans="1:11" ht="15" customHeight="1" x14ac:dyDescent="0.25">
      <c r="C1091" s="298" t="s">
        <v>102</v>
      </c>
      <c r="E1091" s="298" t="s">
        <v>103</v>
      </c>
    </row>
    <row r="1094" spans="1:11" ht="15.75" customHeight="1" x14ac:dyDescent="0.25">
      <c r="A1094" s="348" t="s">
        <v>85</v>
      </c>
      <c r="B1094" s="348"/>
      <c r="C1094" s="348"/>
      <c r="D1094" s="348"/>
      <c r="E1094" s="348"/>
      <c r="F1094" s="348"/>
      <c r="G1094" s="348"/>
      <c r="H1094" s="348"/>
      <c r="I1094" s="348"/>
      <c r="J1094" s="348"/>
      <c r="K1094" s="348"/>
    </row>
    <row r="1095" spans="1:11" ht="15" customHeight="1" x14ac:dyDescent="0.25">
      <c r="A1095" s="70"/>
      <c r="B1095" s="70"/>
      <c r="C1095" s="70"/>
      <c r="D1095" s="70"/>
      <c r="E1095" s="70"/>
      <c r="F1095" s="78">
        <f>'proje ve personel bilgileri'!$B$5</f>
        <v>0</v>
      </c>
      <c r="G1095" s="72">
        <f>IF('proje ve personel bilgileri'!$B$6=1,"/ Nisan ayına aittir.",(IF('proje ve personel bilgileri'!$B$6=2,"/ Ekim ayına aittir.",0)))</f>
        <v>0</v>
      </c>
      <c r="H1095" s="70"/>
      <c r="I1095" s="70"/>
      <c r="J1095" s="70"/>
      <c r="K1095" s="70"/>
    </row>
    <row r="1096" spans="1:11" ht="18.75" customHeight="1" x14ac:dyDescent="0.25">
      <c r="K1096" s="4" t="s">
        <v>86</v>
      </c>
    </row>
    <row r="1097" spans="1:11" ht="15.75" customHeight="1" x14ac:dyDescent="0.25">
      <c r="A1097" s="349" t="s">
        <v>2</v>
      </c>
      <c r="B1097" s="350"/>
      <c r="C1097" s="351">
        <f>'proje ve personel bilgileri'!$B$2</f>
        <v>0</v>
      </c>
      <c r="D1097" s="352"/>
      <c r="E1097" s="352"/>
      <c r="F1097" s="352"/>
      <c r="G1097" s="352"/>
      <c r="H1097" s="352"/>
      <c r="I1097" s="352"/>
      <c r="J1097" s="352"/>
      <c r="K1097" s="353"/>
    </row>
    <row r="1098" spans="1:11" ht="15.75" customHeight="1" x14ac:dyDescent="0.25">
      <c r="A1098" s="354" t="s">
        <v>4</v>
      </c>
      <c r="B1098" s="355"/>
      <c r="C1098" s="356">
        <f>'proje ve personel bilgileri'!$B$3</f>
        <v>0</v>
      </c>
      <c r="D1098" s="357"/>
      <c r="E1098" s="357"/>
      <c r="F1098" s="357"/>
      <c r="G1098" s="357"/>
      <c r="H1098" s="357"/>
      <c r="I1098" s="357"/>
      <c r="J1098" s="357"/>
      <c r="K1098" s="358"/>
    </row>
    <row r="1099" spans="1:11" ht="15" customHeight="1" x14ac:dyDescent="0.25">
      <c r="A1099" s="343" t="s">
        <v>87</v>
      </c>
      <c r="B1099" s="343" t="s">
        <v>15</v>
      </c>
      <c r="C1099" s="343" t="s">
        <v>88</v>
      </c>
      <c r="D1099" s="344" t="s">
        <v>89</v>
      </c>
      <c r="E1099" s="346"/>
      <c r="F1099" s="347"/>
      <c r="G1099" s="343" t="s">
        <v>90</v>
      </c>
      <c r="H1099" s="333" t="s">
        <v>91</v>
      </c>
      <c r="I1099" s="333" t="s">
        <v>92</v>
      </c>
      <c r="J1099" s="333" t="s">
        <v>93</v>
      </c>
      <c r="K1099" s="336" t="s">
        <v>94</v>
      </c>
    </row>
    <row r="1100" spans="1:11" ht="15.75" customHeight="1" x14ac:dyDescent="0.25">
      <c r="A1100" s="338"/>
      <c r="B1100" s="338"/>
      <c r="C1100" s="338"/>
      <c r="D1100" s="345"/>
      <c r="E1100" s="339" t="s">
        <v>95</v>
      </c>
      <c r="F1100" s="340"/>
      <c r="G1100" s="338"/>
      <c r="H1100" s="334"/>
      <c r="I1100" s="334"/>
      <c r="J1100" s="334"/>
      <c r="K1100" s="337"/>
    </row>
    <row r="1101" spans="1:11" ht="60.75" customHeight="1" x14ac:dyDescent="0.25">
      <c r="A1101" s="338"/>
      <c r="B1101" s="338"/>
      <c r="C1101" s="338"/>
      <c r="D1101" s="345"/>
      <c r="E1101" s="5" t="s">
        <v>104</v>
      </c>
      <c r="F1101" s="5" t="s">
        <v>97</v>
      </c>
      <c r="G1101" s="338"/>
      <c r="H1101" s="334"/>
      <c r="I1101" s="335"/>
      <c r="J1101" s="335"/>
      <c r="K1101" s="338"/>
    </row>
    <row r="1102" spans="1:11" ht="15.75" customHeight="1" x14ac:dyDescent="0.25">
      <c r="A1102" s="338"/>
      <c r="B1102" s="338"/>
      <c r="C1102" s="338"/>
      <c r="D1102" s="345"/>
      <c r="E1102" s="6" t="s">
        <v>98</v>
      </c>
      <c r="F1102" s="6" t="s">
        <v>98</v>
      </c>
      <c r="G1102" s="294" t="s">
        <v>98</v>
      </c>
      <c r="H1102" s="294" t="s">
        <v>98</v>
      </c>
      <c r="I1102" s="297" t="s">
        <v>98</v>
      </c>
      <c r="J1102" s="6" t="s">
        <v>98</v>
      </c>
      <c r="K1102" s="338"/>
    </row>
    <row r="1103" spans="1:11" ht="15.75" customHeight="1" x14ac:dyDescent="0.25">
      <c r="A1103" s="1">
        <v>577</v>
      </c>
      <c r="B1103" s="101" t="str">
        <f>IF('proje ve personel bilgileri'!A590&lt;&gt;0,('proje ve personel bilgileri'!A590)," ")</f>
        <v xml:space="preserve"> </v>
      </c>
      <c r="C1103" s="102"/>
      <c r="D1103" s="103"/>
      <c r="E1103" s="103"/>
      <c r="F1103" s="103"/>
      <c r="G1103" s="103"/>
      <c r="H1103" s="103"/>
      <c r="I1103" s="103"/>
      <c r="J1103" s="103"/>
      <c r="K1103" s="104">
        <f t="shared" ref="K1103:K1120" si="64">IF(D1103&lt;&gt;0,SUM(D1103+E1103+F1103+G1103-H1103-I1103-J1103),0)</f>
        <v>0</v>
      </c>
    </row>
    <row r="1104" spans="1:11" ht="15.75" customHeight="1" x14ac:dyDescent="0.25">
      <c r="A1104" s="2">
        <v>578</v>
      </c>
      <c r="B1104" s="101" t="str">
        <f>IF('proje ve personel bilgileri'!A591&lt;&gt;0,('proje ve personel bilgileri'!A591)," ")</f>
        <v xml:space="preserve"> </v>
      </c>
      <c r="C1104" s="105"/>
      <c r="D1104" s="296"/>
      <c r="E1104" s="296"/>
      <c r="F1104" s="296"/>
      <c r="G1104" s="296"/>
      <c r="H1104" s="296"/>
      <c r="I1104" s="296"/>
      <c r="J1104" s="296"/>
      <c r="K1104" s="104">
        <f t="shared" si="64"/>
        <v>0</v>
      </c>
    </row>
    <row r="1105" spans="1:11" ht="15.75" customHeight="1" x14ac:dyDescent="0.25">
      <c r="A1105" s="1">
        <v>579</v>
      </c>
      <c r="B1105" s="101" t="str">
        <f>IF('proje ve personel bilgileri'!A592&lt;&gt;0,('proje ve personel bilgileri'!A592)," ")</f>
        <v xml:space="preserve"> </v>
      </c>
      <c r="C1105" s="105"/>
      <c r="D1105" s="296"/>
      <c r="E1105" s="296"/>
      <c r="F1105" s="296"/>
      <c r="G1105" s="296"/>
      <c r="H1105" s="296"/>
      <c r="I1105" s="296"/>
      <c r="J1105" s="296"/>
      <c r="K1105" s="104">
        <f t="shared" si="64"/>
        <v>0</v>
      </c>
    </row>
    <row r="1106" spans="1:11" ht="15.75" customHeight="1" x14ac:dyDescent="0.25">
      <c r="A1106" s="2">
        <v>580</v>
      </c>
      <c r="B1106" s="101" t="str">
        <f>IF('proje ve personel bilgileri'!A593&lt;&gt;0,('proje ve personel bilgileri'!A593)," ")</f>
        <v xml:space="preserve"> </v>
      </c>
      <c r="C1106" s="105"/>
      <c r="D1106" s="296"/>
      <c r="E1106" s="296"/>
      <c r="F1106" s="296"/>
      <c r="G1106" s="296"/>
      <c r="H1106" s="296"/>
      <c r="I1106" s="296"/>
      <c r="J1106" s="296"/>
      <c r="K1106" s="104">
        <f t="shared" si="64"/>
        <v>0</v>
      </c>
    </row>
    <row r="1107" spans="1:11" ht="15.75" customHeight="1" x14ac:dyDescent="0.25">
      <c r="A1107" s="1">
        <v>581</v>
      </c>
      <c r="B1107" s="101" t="str">
        <f>IF('proje ve personel bilgileri'!A594&lt;&gt;0,('proje ve personel bilgileri'!A594)," ")</f>
        <v xml:space="preserve"> </v>
      </c>
      <c r="C1107" s="105"/>
      <c r="D1107" s="296"/>
      <c r="E1107" s="296"/>
      <c r="F1107" s="296"/>
      <c r="G1107" s="296"/>
      <c r="H1107" s="296"/>
      <c r="I1107" s="296"/>
      <c r="J1107" s="296"/>
      <c r="K1107" s="104">
        <f t="shared" si="64"/>
        <v>0</v>
      </c>
    </row>
    <row r="1108" spans="1:11" ht="15.75" customHeight="1" x14ac:dyDescent="0.25">
      <c r="A1108" s="2">
        <v>582</v>
      </c>
      <c r="B1108" s="101" t="str">
        <f>IF('proje ve personel bilgileri'!A595&lt;&gt;0,('proje ve personel bilgileri'!A595)," ")</f>
        <v xml:space="preserve"> </v>
      </c>
      <c r="C1108" s="105"/>
      <c r="D1108" s="296"/>
      <c r="E1108" s="296"/>
      <c r="F1108" s="296"/>
      <c r="G1108" s="296"/>
      <c r="H1108" s="296"/>
      <c r="I1108" s="296"/>
      <c r="J1108" s="296"/>
      <c r="K1108" s="104">
        <f t="shared" si="64"/>
        <v>0</v>
      </c>
    </row>
    <row r="1109" spans="1:11" ht="15.75" customHeight="1" x14ac:dyDescent="0.25">
      <c r="A1109" s="1">
        <v>583</v>
      </c>
      <c r="B1109" s="101" t="str">
        <f>IF('proje ve personel bilgileri'!A596&lt;&gt;0,('proje ve personel bilgileri'!A596)," ")</f>
        <v xml:space="preserve"> </v>
      </c>
      <c r="C1109" s="105"/>
      <c r="D1109" s="296"/>
      <c r="E1109" s="296"/>
      <c r="F1109" s="296"/>
      <c r="G1109" s="296"/>
      <c r="H1109" s="296"/>
      <c r="I1109" s="296"/>
      <c r="J1109" s="296"/>
      <c r="K1109" s="104">
        <f t="shared" si="64"/>
        <v>0</v>
      </c>
    </row>
    <row r="1110" spans="1:11" ht="15.75" customHeight="1" x14ac:dyDescent="0.25">
      <c r="A1110" s="2">
        <v>584</v>
      </c>
      <c r="B1110" s="101" t="str">
        <f>IF('proje ve personel bilgileri'!A597&lt;&gt;0,('proje ve personel bilgileri'!A597)," ")</f>
        <v xml:space="preserve"> </v>
      </c>
      <c r="C1110" s="105"/>
      <c r="D1110" s="296"/>
      <c r="E1110" s="296"/>
      <c r="F1110" s="296"/>
      <c r="G1110" s="296"/>
      <c r="H1110" s="296"/>
      <c r="I1110" s="296"/>
      <c r="J1110" s="296"/>
      <c r="K1110" s="104">
        <f t="shared" si="64"/>
        <v>0</v>
      </c>
    </row>
    <row r="1111" spans="1:11" ht="15.75" customHeight="1" x14ac:dyDescent="0.25">
      <c r="A1111" s="1">
        <v>585</v>
      </c>
      <c r="B1111" s="101" t="str">
        <f>IF('proje ve personel bilgileri'!A598&lt;&gt;0,('proje ve personel bilgileri'!A598)," ")</f>
        <v xml:space="preserve"> </v>
      </c>
      <c r="C1111" s="105"/>
      <c r="D1111" s="296"/>
      <c r="E1111" s="296"/>
      <c r="F1111" s="296"/>
      <c r="G1111" s="296"/>
      <c r="H1111" s="296"/>
      <c r="I1111" s="296"/>
      <c r="J1111" s="296"/>
      <c r="K1111" s="104">
        <f t="shared" si="64"/>
        <v>0</v>
      </c>
    </row>
    <row r="1112" spans="1:11" ht="15.75" customHeight="1" x14ac:dyDescent="0.25">
      <c r="A1112" s="2">
        <v>586</v>
      </c>
      <c r="B1112" s="101" t="str">
        <f>IF('proje ve personel bilgileri'!A599&lt;&gt;0,('proje ve personel bilgileri'!A599)," ")</f>
        <v xml:space="preserve"> </v>
      </c>
      <c r="C1112" s="105"/>
      <c r="D1112" s="296"/>
      <c r="E1112" s="296"/>
      <c r="F1112" s="296"/>
      <c r="G1112" s="296"/>
      <c r="H1112" s="296"/>
      <c r="I1112" s="296"/>
      <c r="J1112" s="296"/>
      <c r="K1112" s="104">
        <f t="shared" si="64"/>
        <v>0</v>
      </c>
    </row>
    <row r="1113" spans="1:11" ht="15.75" customHeight="1" x14ac:dyDescent="0.25">
      <c r="A1113" s="1">
        <v>587</v>
      </c>
      <c r="B1113" s="101" t="str">
        <f>IF('proje ve personel bilgileri'!A600&lt;&gt;0,('proje ve personel bilgileri'!A600)," ")</f>
        <v xml:space="preserve"> </v>
      </c>
      <c r="C1113" s="105"/>
      <c r="D1113" s="296"/>
      <c r="E1113" s="296"/>
      <c r="F1113" s="296"/>
      <c r="G1113" s="296"/>
      <c r="H1113" s="296"/>
      <c r="I1113" s="296"/>
      <c r="J1113" s="296"/>
      <c r="K1113" s="104">
        <f t="shared" si="64"/>
        <v>0</v>
      </c>
    </row>
    <row r="1114" spans="1:11" ht="15.75" customHeight="1" x14ac:dyDescent="0.25">
      <c r="A1114" s="2">
        <v>588</v>
      </c>
      <c r="B1114" s="101" t="str">
        <f>IF('proje ve personel bilgileri'!A601&lt;&gt;0,('proje ve personel bilgileri'!A601)," ")</f>
        <v xml:space="preserve"> </v>
      </c>
      <c r="C1114" s="105"/>
      <c r="D1114" s="296"/>
      <c r="E1114" s="296"/>
      <c r="F1114" s="296"/>
      <c r="G1114" s="296"/>
      <c r="H1114" s="296"/>
      <c r="I1114" s="296"/>
      <c r="J1114" s="296"/>
      <c r="K1114" s="104">
        <f t="shared" si="64"/>
        <v>0</v>
      </c>
    </row>
    <row r="1115" spans="1:11" ht="15.75" customHeight="1" x14ac:dyDescent="0.25">
      <c r="A1115" s="1">
        <v>589</v>
      </c>
      <c r="B1115" s="101" t="str">
        <f>IF('proje ve personel bilgileri'!A602&lt;&gt;0,('proje ve personel bilgileri'!A602)," ")</f>
        <v xml:space="preserve"> </v>
      </c>
      <c r="C1115" s="105"/>
      <c r="D1115" s="296"/>
      <c r="E1115" s="296"/>
      <c r="F1115" s="296"/>
      <c r="G1115" s="296"/>
      <c r="H1115" s="296"/>
      <c r="I1115" s="296"/>
      <c r="J1115" s="296"/>
      <c r="K1115" s="104">
        <f t="shared" si="64"/>
        <v>0</v>
      </c>
    </row>
    <row r="1116" spans="1:11" ht="15.75" customHeight="1" x14ac:dyDescent="0.25">
      <c r="A1116" s="2">
        <v>590</v>
      </c>
      <c r="B1116" s="101" t="str">
        <f>IF('proje ve personel bilgileri'!A603&lt;&gt;0,('proje ve personel bilgileri'!A603)," ")</f>
        <v xml:space="preserve"> </v>
      </c>
      <c r="C1116" s="105"/>
      <c r="D1116" s="296"/>
      <c r="E1116" s="296"/>
      <c r="F1116" s="296"/>
      <c r="G1116" s="296"/>
      <c r="H1116" s="296"/>
      <c r="I1116" s="296"/>
      <c r="J1116" s="296"/>
      <c r="K1116" s="104">
        <f t="shared" si="64"/>
        <v>0</v>
      </c>
    </row>
    <row r="1117" spans="1:11" ht="15.75" customHeight="1" x14ac:dyDescent="0.25">
      <c r="A1117" s="1">
        <v>591</v>
      </c>
      <c r="B1117" s="101" t="str">
        <f>IF('proje ve personel bilgileri'!A604&lt;&gt;0,('proje ve personel bilgileri'!A604)," ")</f>
        <v xml:space="preserve"> </v>
      </c>
      <c r="C1117" s="105"/>
      <c r="D1117" s="296"/>
      <c r="E1117" s="296"/>
      <c r="F1117" s="296"/>
      <c r="G1117" s="296"/>
      <c r="H1117" s="296"/>
      <c r="I1117" s="296"/>
      <c r="J1117" s="296"/>
      <c r="K1117" s="104">
        <f t="shared" si="64"/>
        <v>0</v>
      </c>
    </row>
    <row r="1118" spans="1:11" ht="15.75" customHeight="1" x14ac:dyDescent="0.25">
      <c r="A1118" s="2">
        <v>592</v>
      </c>
      <c r="B1118" s="101" t="str">
        <f>IF('proje ve personel bilgileri'!A605&lt;&gt;0,('proje ve personel bilgileri'!A605)," ")</f>
        <v xml:space="preserve"> </v>
      </c>
      <c r="C1118" s="105"/>
      <c r="D1118" s="296"/>
      <c r="E1118" s="296"/>
      <c r="F1118" s="296"/>
      <c r="G1118" s="296"/>
      <c r="H1118" s="296"/>
      <c r="I1118" s="296"/>
      <c r="J1118" s="296"/>
      <c r="K1118" s="104">
        <f t="shared" si="64"/>
        <v>0</v>
      </c>
    </row>
    <row r="1119" spans="1:11" ht="15.75" customHeight="1" x14ac:dyDescent="0.25">
      <c r="A1119" s="1">
        <v>593</v>
      </c>
      <c r="B1119" s="101" t="str">
        <f>IF('proje ve personel bilgileri'!A606&lt;&gt;0,('proje ve personel bilgileri'!A606)," ")</f>
        <v xml:space="preserve"> </v>
      </c>
      <c r="C1119" s="105"/>
      <c r="D1119" s="296"/>
      <c r="E1119" s="296"/>
      <c r="F1119" s="296"/>
      <c r="G1119" s="296"/>
      <c r="H1119" s="296"/>
      <c r="I1119" s="296"/>
      <c r="J1119" s="296"/>
      <c r="K1119" s="104">
        <f t="shared" si="64"/>
        <v>0</v>
      </c>
    </row>
    <row r="1120" spans="1:11" ht="15" customHeight="1" x14ac:dyDescent="0.25">
      <c r="A1120" s="2">
        <v>594</v>
      </c>
      <c r="B1120" s="101" t="str">
        <f>IF('proje ve personel bilgileri'!A607&lt;&gt;0,('proje ve personel bilgileri'!A607)," ")</f>
        <v xml:space="preserve"> </v>
      </c>
      <c r="C1120" s="105"/>
      <c r="D1120" s="296"/>
      <c r="E1120" s="296"/>
      <c r="F1120" s="296"/>
      <c r="G1120" s="296"/>
      <c r="H1120" s="296"/>
      <c r="I1120" s="296"/>
      <c r="J1120" s="296"/>
      <c r="K1120" s="104">
        <f t="shared" si="64"/>
        <v>0</v>
      </c>
    </row>
    <row r="1121" spans="1:11" ht="15.75" customHeight="1" x14ac:dyDescent="0.25">
      <c r="A1121" s="341" t="s">
        <v>99</v>
      </c>
      <c r="B1121" s="342"/>
      <c r="C1121" s="7" t="str">
        <f t="shared" ref="C1121:J1121" si="65">IF($K$28&lt;&gt;0,SUM(C1103:C1120)," ")</f>
        <v xml:space="preserve"> </v>
      </c>
      <c r="D1121" s="8" t="str">
        <f t="shared" si="65"/>
        <v xml:space="preserve"> </v>
      </c>
      <c r="E1121" s="8" t="str">
        <f t="shared" si="65"/>
        <v xml:space="preserve"> </v>
      </c>
      <c r="F1121" s="8" t="str">
        <f t="shared" si="65"/>
        <v xml:space="preserve"> </v>
      </c>
      <c r="G1121" s="8" t="str">
        <f t="shared" si="65"/>
        <v xml:space="preserve"> </v>
      </c>
      <c r="H1121" s="8" t="str">
        <f t="shared" si="65"/>
        <v xml:space="preserve"> </v>
      </c>
      <c r="I1121" s="8" t="str">
        <f t="shared" si="65"/>
        <v xml:space="preserve"> </v>
      </c>
      <c r="J1121" s="8" t="str">
        <f t="shared" si="65"/>
        <v xml:space="preserve"> </v>
      </c>
      <c r="K1121" s="9">
        <f>SUM(K1103:K1120)+K1086</f>
        <v>0</v>
      </c>
    </row>
    <row r="1122" spans="1:11" ht="15" customHeight="1" x14ac:dyDescent="0.25">
      <c r="A1122" s="300"/>
    </row>
    <row r="1123" spans="1:11" ht="15" customHeight="1" x14ac:dyDescent="0.25">
      <c r="A1123" s="332" t="s">
        <v>100</v>
      </c>
      <c r="B1123" s="332"/>
      <c r="C1123" s="332"/>
      <c r="D1123" s="332"/>
      <c r="E1123" s="332"/>
      <c r="F1123" s="332"/>
      <c r="G1123" s="332"/>
      <c r="H1123" s="332"/>
      <c r="I1123" s="332"/>
      <c r="J1123" s="332"/>
      <c r="K1123" s="332"/>
    </row>
    <row r="1124" spans="1:11" ht="15" customHeight="1" x14ac:dyDescent="0.25">
      <c r="A1124" s="51"/>
    </row>
    <row r="1125" spans="1:11" ht="15" customHeight="1" x14ac:dyDescent="0.25">
      <c r="A1125" s="298" t="s">
        <v>101</v>
      </c>
    </row>
    <row r="1126" spans="1:11" ht="15" customHeight="1" x14ac:dyDescent="0.25">
      <c r="C1126" s="298" t="s">
        <v>102</v>
      </c>
      <c r="E1126" s="298" t="s">
        <v>103</v>
      </c>
    </row>
    <row r="1130" spans="1:11" ht="15.75" customHeight="1" x14ac:dyDescent="0.25">
      <c r="A1130" s="348" t="s">
        <v>85</v>
      </c>
      <c r="B1130" s="348"/>
      <c r="C1130" s="348"/>
      <c r="D1130" s="348"/>
      <c r="E1130" s="348"/>
      <c r="F1130" s="348"/>
      <c r="G1130" s="348"/>
      <c r="H1130" s="348"/>
      <c r="I1130" s="348"/>
      <c r="J1130" s="348"/>
      <c r="K1130" s="348"/>
    </row>
    <row r="1131" spans="1:11" ht="15" customHeight="1" x14ac:dyDescent="0.25">
      <c r="A1131" s="70"/>
      <c r="B1131" s="70"/>
      <c r="C1131" s="70"/>
      <c r="D1131" s="70"/>
      <c r="E1131" s="70"/>
      <c r="F1131" s="78">
        <f>'proje ve personel bilgileri'!$B$5</f>
        <v>0</v>
      </c>
      <c r="G1131" s="72">
        <f>IF('proje ve personel bilgileri'!$B$6=1,"/ Nisan ayına aittir.",(IF('proje ve personel bilgileri'!$B$6=2,"/ Ekim ayına aittir.",0)))</f>
        <v>0</v>
      </c>
      <c r="H1131" s="70"/>
      <c r="I1131" s="70"/>
      <c r="J1131" s="70"/>
      <c r="K1131" s="70"/>
    </row>
    <row r="1132" spans="1:11" ht="18.75" customHeight="1" x14ac:dyDescent="0.25">
      <c r="K1132" s="4" t="s">
        <v>86</v>
      </c>
    </row>
    <row r="1133" spans="1:11" ht="15.75" customHeight="1" x14ac:dyDescent="0.25">
      <c r="A1133" s="349" t="s">
        <v>2</v>
      </c>
      <c r="B1133" s="350"/>
      <c r="C1133" s="351">
        <f>'proje ve personel bilgileri'!$B$2</f>
        <v>0</v>
      </c>
      <c r="D1133" s="352"/>
      <c r="E1133" s="352"/>
      <c r="F1133" s="352"/>
      <c r="G1133" s="352"/>
      <c r="H1133" s="352"/>
      <c r="I1133" s="352"/>
      <c r="J1133" s="352"/>
      <c r="K1133" s="353"/>
    </row>
    <row r="1134" spans="1:11" ht="15.75" customHeight="1" x14ac:dyDescent="0.25">
      <c r="A1134" s="354" t="s">
        <v>4</v>
      </c>
      <c r="B1134" s="355"/>
      <c r="C1134" s="356">
        <f>'proje ve personel bilgileri'!$B$3</f>
        <v>0</v>
      </c>
      <c r="D1134" s="357"/>
      <c r="E1134" s="357"/>
      <c r="F1134" s="357"/>
      <c r="G1134" s="357"/>
      <c r="H1134" s="357"/>
      <c r="I1134" s="357"/>
      <c r="J1134" s="357"/>
      <c r="K1134" s="358"/>
    </row>
    <row r="1135" spans="1:11" ht="15" customHeight="1" x14ac:dyDescent="0.25">
      <c r="A1135" s="343" t="s">
        <v>87</v>
      </c>
      <c r="B1135" s="343" t="s">
        <v>15</v>
      </c>
      <c r="C1135" s="343" t="s">
        <v>88</v>
      </c>
      <c r="D1135" s="344" t="s">
        <v>89</v>
      </c>
      <c r="E1135" s="346"/>
      <c r="F1135" s="347"/>
      <c r="G1135" s="343" t="s">
        <v>90</v>
      </c>
      <c r="H1135" s="333" t="s">
        <v>91</v>
      </c>
      <c r="I1135" s="333" t="s">
        <v>92</v>
      </c>
      <c r="J1135" s="333" t="s">
        <v>93</v>
      </c>
      <c r="K1135" s="336" t="s">
        <v>94</v>
      </c>
    </row>
    <row r="1136" spans="1:11" ht="15.75" customHeight="1" x14ac:dyDescent="0.25">
      <c r="A1136" s="338"/>
      <c r="B1136" s="338"/>
      <c r="C1136" s="338"/>
      <c r="D1136" s="345"/>
      <c r="E1136" s="339" t="s">
        <v>95</v>
      </c>
      <c r="F1136" s="340"/>
      <c r="G1136" s="338"/>
      <c r="H1136" s="334"/>
      <c r="I1136" s="334"/>
      <c r="J1136" s="334"/>
      <c r="K1136" s="337"/>
    </row>
    <row r="1137" spans="1:11" ht="60.75" customHeight="1" x14ac:dyDescent="0.25">
      <c r="A1137" s="338"/>
      <c r="B1137" s="338"/>
      <c r="C1137" s="338"/>
      <c r="D1137" s="345"/>
      <c r="E1137" s="5" t="s">
        <v>104</v>
      </c>
      <c r="F1137" s="5" t="s">
        <v>97</v>
      </c>
      <c r="G1137" s="338"/>
      <c r="H1137" s="334"/>
      <c r="I1137" s="335"/>
      <c r="J1137" s="335"/>
      <c r="K1137" s="338"/>
    </row>
    <row r="1138" spans="1:11" ht="15.75" customHeight="1" x14ac:dyDescent="0.25">
      <c r="A1138" s="338"/>
      <c r="B1138" s="338"/>
      <c r="C1138" s="338"/>
      <c r="D1138" s="345"/>
      <c r="E1138" s="6" t="s">
        <v>98</v>
      </c>
      <c r="F1138" s="6" t="s">
        <v>98</v>
      </c>
      <c r="G1138" s="294" t="s">
        <v>98</v>
      </c>
      <c r="H1138" s="294" t="s">
        <v>98</v>
      </c>
      <c r="I1138" s="297" t="s">
        <v>98</v>
      </c>
      <c r="J1138" s="6" t="s">
        <v>98</v>
      </c>
      <c r="K1138" s="338"/>
    </row>
    <row r="1139" spans="1:11" ht="15.75" customHeight="1" x14ac:dyDescent="0.25">
      <c r="A1139" s="1">
        <v>595</v>
      </c>
      <c r="B1139" s="101" t="str">
        <f>IF('proje ve personel bilgileri'!A608&lt;&gt;0,('proje ve personel bilgileri'!A608)," ")</f>
        <v xml:space="preserve"> </v>
      </c>
      <c r="C1139" s="102"/>
      <c r="D1139" s="103"/>
      <c r="E1139" s="103"/>
      <c r="F1139" s="103"/>
      <c r="G1139" s="103"/>
      <c r="H1139" s="103"/>
      <c r="I1139" s="103"/>
      <c r="J1139" s="103"/>
      <c r="K1139" s="104">
        <f t="shared" ref="K1139:K1156" si="66">IF(D1139&lt;&gt;0,SUM(D1139+E1139+F1139+G1139-H1139-I1139-J1139),0)</f>
        <v>0</v>
      </c>
    </row>
    <row r="1140" spans="1:11" ht="15.75" customHeight="1" x14ac:dyDescent="0.25">
      <c r="A1140" s="2">
        <v>596</v>
      </c>
      <c r="B1140" s="101" t="str">
        <f>IF('proje ve personel bilgileri'!A609&lt;&gt;0,('proje ve personel bilgileri'!A609)," ")</f>
        <v xml:space="preserve"> </v>
      </c>
      <c r="C1140" s="105"/>
      <c r="D1140" s="296"/>
      <c r="E1140" s="296"/>
      <c r="F1140" s="296"/>
      <c r="G1140" s="296"/>
      <c r="H1140" s="296"/>
      <c r="I1140" s="296"/>
      <c r="J1140" s="296"/>
      <c r="K1140" s="104">
        <f t="shared" si="66"/>
        <v>0</v>
      </c>
    </row>
    <row r="1141" spans="1:11" ht="15.75" customHeight="1" x14ac:dyDescent="0.25">
      <c r="A1141" s="1">
        <v>597</v>
      </c>
      <c r="B1141" s="101" t="str">
        <f>IF('proje ve personel bilgileri'!A610&lt;&gt;0,('proje ve personel bilgileri'!A610)," ")</f>
        <v xml:space="preserve"> </v>
      </c>
      <c r="C1141" s="105"/>
      <c r="D1141" s="296"/>
      <c r="E1141" s="296"/>
      <c r="F1141" s="296"/>
      <c r="G1141" s="296"/>
      <c r="H1141" s="296"/>
      <c r="I1141" s="296"/>
      <c r="J1141" s="296"/>
      <c r="K1141" s="104">
        <f t="shared" si="66"/>
        <v>0</v>
      </c>
    </row>
    <row r="1142" spans="1:11" ht="15.75" customHeight="1" x14ac:dyDescent="0.25">
      <c r="A1142" s="2">
        <v>598</v>
      </c>
      <c r="B1142" s="101" t="str">
        <f>IF('proje ve personel bilgileri'!A611&lt;&gt;0,('proje ve personel bilgileri'!A611)," ")</f>
        <v xml:space="preserve"> </v>
      </c>
      <c r="C1142" s="105"/>
      <c r="D1142" s="296"/>
      <c r="E1142" s="296"/>
      <c r="F1142" s="296"/>
      <c r="G1142" s="296"/>
      <c r="H1142" s="296"/>
      <c r="I1142" s="296"/>
      <c r="J1142" s="296"/>
      <c r="K1142" s="104">
        <f t="shared" si="66"/>
        <v>0</v>
      </c>
    </row>
    <row r="1143" spans="1:11" ht="15.75" customHeight="1" x14ac:dyDescent="0.25">
      <c r="A1143" s="1">
        <v>599</v>
      </c>
      <c r="B1143" s="101" t="str">
        <f>IF('proje ve personel bilgileri'!A612&lt;&gt;0,('proje ve personel bilgileri'!A612)," ")</f>
        <v xml:space="preserve"> </v>
      </c>
      <c r="C1143" s="105"/>
      <c r="D1143" s="296"/>
      <c r="E1143" s="296"/>
      <c r="F1143" s="296"/>
      <c r="G1143" s="296"/>
      <c r="H1143" s="296"/>
      <c r="I1143" s="296"/>
      <c r="J1143" s="296"/>
      <c r="K1143" s="104">
        <f t="shared" si="66"/>
        <v>0</v>
      </c>
    </row>
    <row r="1144" spans="1:11" ht="15.75" customHeight="1" x14ac:dyDescent="0.25">
      <c r="A1144" s="2">
        <v>600</v>
      </c>
      <c r="B1144" s="101" t="str">
        <f>IF('proje ve personel bilgileri'!A613&lt;&gt;0,('proje ve personel bilgileri'!A613)," ")</f>
        <v xml:space="preserve"> </v>
      </c>
      <c r="C1144" s="105"/>
      <c r="D1144" s="296"/>
      <c r="E1144" s="296"/>
      <c r="F1144" s="296"/>
      <c r="G1144" s="296"/>
      <c r="H1144" s="296"/>
      <c r="I1144" s="296"/>
      <c r="J1144" s="296"/>
      <c r="K1144" s="104">
        <f t="shared" si="66"/>
        <v>0</v>
      </c>
    </row>
    <row r="1145" spans="1:11" ht="15.75" customHeight="1" x14ac:dyDescent="0.25">
      <c r="A1145" s="1">
        <v>601</v>
      </c>
      <c r="B1145" s="101" t="str">
        <f>IF('proje ve personel bilgileri'!A614&lt;&gt;0,('proje ve personel bilgileri'!A614)," ")</f>
        <v xml:space="preserve"> </v>
      </c>
      <c r="C1145" s="105"/>
      <c r="D1145" s="296"/>
      <c r="E1145" s="296"/>
      <c r="F1145" s="296"/>
      <c r="G1145" s="296"/>
      <c r="H1145" s="296"/>
      <c r="I1145" s="296"/>
      <c r="J1145" s="296"/>
      <c r="K1145" s="104">
        <f t="shared" si="66"/>
        <v>0</v>
      </c>
    </row>
    <row r="1146" spans="1:11" ht="15.75" customHeight="1" x14ac:dyDescent="0.25">
      <c r="A1146" s="2">
        <v>602</v>
      </c>
      <c r="B1146" s="101" t="str">
        <f>IF('proje ve personel bilgileri'!A615&lt;&gt;0,('proje ve personel bilgileri'!A615)," ")</f>
        <v xml:space="preserve"> </v>
      </c>
      <c r="C1146" s="105"/>
      <c r="D1146" s="296"/>
      <c r="E1146" s="296"/>
      <c r="F1146" s="296"/>
      <c r="G1146" s="296"/>
      <c r="H1146" s="296"/>
      <c r="I1146" s="296"/>
      <c r="J1146" s="296"/>
      <c r="K1146" s="104">
        <f t="shared" si="66"/>
        <v>0</v>
      </c>
    </row>
    <row r="1147" spans="1:11" ht="15.75" customHeight="1" x14ac:dyDescent="0.25">
      <c r="A1147" s="1">
        <v>603</v>
      </c>
      <c r="B1147" s="101" t="str">
        <f>IF('proje ve personel bilgileri'!A616&lt;&gt;0,('proje ve personel bilgileri'!A616)," ")</f>
        <v xml:space="preserve"> </v>
      </c>
      <c r="C1147" s="105"/>
      <c r="D1147" s="296"/>
      <c r="E1147" s="296"/>
      <c r="F1147" s="296"/>
      <c r="G1147" s="296"/>
      <c r="H1147" s="296"/>
      <c r="I1147" s="296"/>
      <c r="J1147" s="296"/>
      <c r="K1147" s="104">
        <f t="shared" si="66"/>
        <v>0</v>
      </c>
    </row>
    <row r="1148" spans="1:11" ht="15.75" customHeight="1" x14ac:dyDescent="0.25">
      <c r="A1148" s="2">
        <v>604</v>
      </c>
      <c r="B1148" s="101" t="str">
        <f>IF('proje ve personel bilgileri'!A617&lt;&gt;0,('proje ve personel bilgileri'!A617)," ")</f>
        <v xml:space="preserve"> </v>
      </c>
      <c r="C1148" s="105"/>
      <c r="D1148" s="296"/>
      <c r="E1148" s="296"/>
      <c r="F1148" s="296"/>
      <c r="G1148" s="296"/>
      <c r="H1148" s="296"/>
      <c r="I1148" s="296"/>
      <c r="J1148" s="296"/>
      <c r="K1148" s="104">
        <f t="shared" si="66"/>
        <v>0</v>
      </c>
    </row>
    <row r="1149" spans="1:11" ht="15.75" customHeight="1" x14ac:dyDescent="0.25">
      <c r="A1149" s="1">
        <v>605</v>
      </c>
      <c r="B1149" s="101" t="str">
        <f>IF('proje ve personel bilgileri'!A618&lt;&gt;0,('proje ve personel bilgileri'!A618)," ")</f>
        <v xml:space="preserve"> </v>
      </c>
      <c r="C1149" s="105"/>
      <c r="D1149" s="296"/>
      <c r="E1149" s="296"/>
      <c r="F1149" s="296"/>
      <c r="G1149" s="296"/>
      <c r="H1149" s="296"/>
      <c r="I1149" s="296"/>
      <c r="J1149" s="296"/>
      <c r="K1149" s="104">
        <f t="shared" si="66"/>
        <v>0</v>
      </c>
    </row>
    <row r="1150" spans="1:11" ht="15.75" customHeight="1" x14ac:dyDescent="0.25">
      <c r="A1150" s="2">
        <v>606</v>
      </c>
      <c r="B1150" s="101" t="str">
        <f>IF('proje ve personel bilgileri'!A619&lt;&gt;0,('proje ve personel bilgileri'!A619)," ")</f>
        <v xml:space="preserve"> </v>
      </c>
      <c r="C1150" s="105"/>
      <c r="D1150" s="296"/>
      <c r="E1150" s="296"/>
      <c r="F1150" s="296"/>
      <c r="G1150" s="296"/>
      <c r="H1150" s="296"/>
      <c r="I1150" s="296"/>
      <c r="J1150" s="296"/>
      <c r="K1150" s="104">
        <f t="shared" si="66"/>
        <v>0</v>
      </c>
    </row>
    <row r="1151" spans="1:11" ht="15.75" customHeight="1" x14ac:dyDescent="0.25">
      <c r="A1151" s="1">
        <v>607</v>
      </c>
      <c r="B1151" s="101" t="str">
        <f>IF('proje ve personel bilgileri'!A620&lt;&gt;0,('proje ve personel bilgileri'!A620)," ")</f>
        <v xml:space="preserve"> </v>
      </c>
      <c r="C1151" s="105"/>
      <c r="D1151" s="296"/>
      <c r="E1151" s="296"/>
      <c r="F1151" s="296"/>
      <c r="G1151" s="296"/>
      <c r="H1151" s="296"/>
      <c r="I1151" s="296"/>
      <c r="J1151" s="296"/>
      <c r="K1151" s="104">
        <f t="shared" si="66"/>
        <v>0</v>
      </c>
    </row>
    <row r="1152" spans="1:11" ht="15.75" customHeight="1" x14ac:dyDescent="0.25">
      <c r="A1152" s="2">
        <v>608</v>
      </c>
      <c r="B1152" s="101" t="str">
        <f>IF('proje ve personel bilgileri'!A621&lt;&gt;0,('proje ve personel bilgileri'!A621)," ")</f>
        <v xml:space="preserve"> </v>
      </c>
      <c r="C1152" s="105"/>
      <c r="D1152" s="296"/>
      <c r="E1152" s="296"/>
      <c r="F1152" s="296"/>
      <c r="G1152" s="296"/>
      <c r="H1152" s="296"/>
      <c r="I1152" s="296"/>
      <c r="J1152" s="296"/>
      <c r="K1152" s="104">
        <f t="shared" si="66"/>
        <v>0</v>
      </c>
    </row>
    <row r="1153" spans="1:11" ht="15.75" customHeight="1" x14ac:dyDescent="0.25">
      <c r="A1153" s="1">
        <v>609</v>
      </c>
      <c r="B1153" s="101" t="str">
        <f>IF('proje ve personel bilgileri'!A622&lt;&gt;0,('proje ve personel bilgileri'!A622)," ")</f>
        <v xml:space="preserve"> </v>
      </c>
      <c r="C1153" s="105"/>
      <c r="D1153" s="296"/>
      <c r="E1153" s="296"/>
      <c r="F1153" s="296"/>
      <c r="G1153" s="296"/>
      <c r="H1153" s="296"/>
      <c r="I1153" s="296"/>
      <c r="J1153" s="296"/>
      <c r="K1153" s="104">
        <f t="shared" si="66"/>
        <v>0</v>
      </c>
    </row>
    <row r="1154" spans="1:11" ht="15.75" customHeight="1" x14ac:dyDescent="0.25">
      <c r="A1154" s="2">
        <v>610</v>
      </c>
      <c r="B1154" s="101" t="str">
        <f>IF('proje ve personel bilgileri'!A623&lt;&gt;0,('proje ve personel bilgileri'!A623)," ")</f>
        <v xml:space="preserve"> </v>
      </c>
      <c r="C1154" s="105"/>
      <c r="D1154" s="296"/>
      <c r="E1154" s="296"/>
      <c r="F1154" s="296"/>
      <c r="G1154" s="296"/>
      <c r="H1154" s="296"/>
      <c r="I1154" s="296"/>
      <c r="J1154" s="296"/>
      <c r="K1154" s="104">
        <f t="shared" si="66"/>
        <v>0</v>
      </c>
    </row>
    <row r="1155" spans="1:11" ht="15.75" customHeight="1" x14ac:dyDescent="0.25">
      <c r="A1155" s="1">
        <v>611</v>
      </c>
      <c r="B1155" s="101" t="str">
        <f>IF('proje ve personel bilgileri'!A624&lt;&gt;0,('proje ve personel bilgileri'!A624)," ")</f>
        <v xml:space="preserve"> </v>
      </c>
      <c r="C1155" s="105"/>
      <c r="D1155" s="296"/>
      <c r="E1155" s="296"/>
      <c r="F1155" s="296"/>
      <c r="G1155" s="296"/>
      <c r="H1155" s="296"/>
      <c r="I1155" s="296"/>
      <c r="J1155" s="296"/>
      <c r="K1155" s="104">
        <f t="shared" si="66"/>
        <v>0</v>
      </c>
    </row>
    <row r="1156" spans="1:11" ht="15" customHeight="1" x14ac:dyDescent="0.25">
      <c r="A1156" s="2">
        <v>612</v>
      </c>
      <c r="B1156" s="101" t="str">
        <f>IF('proje ve personel bilgileri'!A625&lt;&gt;0,('proje ve personel bilgileri'!A625)," ")</f>
        <v xml:space="preserve"> </v>
      </c>
      <c r="C1156" s="105"/>
      <c r="D1156" s="296"/>
      <c r="E1156" s="296"/>
      <c r="F1156" s="296"/>
      <c r="G1156" s="296"/>
      <c r="H1156" s="296"/>
      <c r="I1156" s="296"/>
      <c r="J1156" s="296"/>
      <c r="K1156" s="104">
        <f t="shared" si="66"/>
        <v>0</v>
      </c>
    </row>
    <row r="1157" spans="1:11" ht="15.75" customHeight="1" x14ac:dyDescent="0.25">
      <c r="A1157" s="341" t="s">
        <v>99</v>
      </c>
      <c r="B1157" s="342"/>
      <c r="C1157" s="7" t="str">
        <f t="shared" ref="C1157:J1157" si="67">IF($K$28&lt;&gt;0,SUM(C1139:C1156)," ")</f>
        <v xml:space="preserve"> </v>
      </c>
      <c r="D1157" s="8" t="str">
        <f t="shared" si="67"/>
        <v xml:space="preserve"> </v>
      </c>
      <c r="E1157" s="8" t="str">
        <f t="shared" si="67"/>
        <v xml:space="preserve"> </v>
      </c>
      <c r="F1157" s="8" t="str">
        <f t="shared" si="67"/>
        <v xml:space="preserve"> </v>
      </c>
      <c r="G1157" s="8" t="str">
        <f t="shared" si="67"/>
        <v xml:space="preserve"> </v>
      </c>
      <c r="H1157" s="8" t="str">
        <f t="shared" si="67"/>
        <v xml:space="preserve"> </v>
      </c>
      <c r="I1157" s="8" t="str">
        <f t="shared" si="67"/>
        <v xml:space="preserve"> </v>
      </c>
      <c r="J1157" s="8" t="str">
        <f t="shared" si="67"/>
        <v xml:space="preserve"> </v>
      </c>
      <c r="K1157" s="9">
        <f>SUM(K1139:K1156)+K1121</f>
        <v>0</v>
      </c>
    </row>
    <row r="1158" spans="1:11" ht="15" customHeight="1" x14ac:dyDescent="0.25">
      <c r="A1158" s="300"/>
    </row>
    <row r="1159" spans="1:11" ht="15" customHeight="1" x14ac:dyDescent="0.25">
      <c r="A1159" s="332" t="s">
        <v>100</v>
      </c>
      <c r="B1159" s="332"/>
      <c r="C1159" s="332"/>
      <c r="D1159" s="332"/>
      <c r="E1159" s="332"/>
      <c r="F1159" s="332"/>
      <c r="G1159" s="332"/>
      <c r="H1159" s="332"/>
      <c r="I1159" s="332"/>
      <c r="J1159" s="332"/>
      <c r="K1159" s="332"/>
    </row>
    <row r="1160" spans="1:11" ht="15" customHeight="1" x14ac:dyDescent="0.25">
      <c r="A1160" s="51"/>
    </row>
    <row r="1161" spans="1:11" ht="15" customHeight="1" x14ac:dyDescent="0.25">
      <c r="A1161" s="298" t="s">
        <v>101</v>
      </c>
    </row>
    <row r="1162" spans="1:11" ht="15" customHeight="1" x14ac:dyDescent="0.25">
      <c r="C1162" s="298" t="s">
        <v>102</v>
      </c>
      <c r="E1162" s="298" t="s">
        <v>103</v>
      </c>
    </row>
    <row r="1163" spans="1:11" ht="15.75" customHeight="1" x14ac:dyDescent="0.25">
      <c r="A1163" s="348" t="s">
        <v>85</v>
      </c>
      <c r="B1163" s="348"/>
      <c r="C1163" s="348"/>
      <c r="D1163" s="348"/>
      <c r="E1163" s="348"/>
      <c r="F1163" s="348"/>
      <c r="G1163" s="348"/>
      <c r="H1163" s="348"/>
      <c r="I1163" s="348"/>
      <c r="J1163" s="348"/>
      <c r="K1163" s="348"/>
    </row>
    <row r="1164" spans="1:11" ht="15" customHeight="1" x14ac:dyDescent="0.25">
      <c r="A1164" s="70"/>
      <c r="B1164" s="70"/>
      <c r="C1164" s="70"/>
      <c r="D1164" s="70"/>
      <c r="E1164" s="70"/>
      <c r="F1164" s="78">
        <f>'proje ve personel bilgileri'!$B$5</f>
        <v>0</v>
      </c>
      <c r="G1164" s="72">
        <f>IF('proje ve personel bilgileri'!$B$6=1,"/ Nisan ayına aittir.",(IF('proje ve personel bilgileri'!$B$6=2,"/ Ekim ayına aittir.",0)))</f>
        <v>0</v>
      </c>
      <c r="H1164" s="70"/>
      <c r="I1164" s="70"/>
      <c r="J1164" s="70"/>
      <c r="K1164" s="70"/>
    </row>
    <row r="1165" spans="1:11" ht="18.75" customHeight="1" x14ac:dyDescent="0.25">
      <c r="K1165" s="4" t="s">
        <v>86</v>
      </c>
    </row>
    <row r="1166" spans="1:11" ht="15.75" customHeight="1" x14ac:dyDescent="0.25">
      <c r="A1166" s="349" t="s">
        <v>2</v>
      </c>
      <c r="B1166" s="350"/>
      <c r="C1166" s="351">
        <f>'proje ve personel bilgileri'!$B$2</f>
        <v>0</v>
      </c>
      <c r="D1166" s="352"/>
      <c r="E1166" s="352"/>
      <c r="F1166" s="352"/>
      <c r="G1166" s="352"/>
      <c r="H1166" s="352"/>
      <c r="I1166" s="352"/>
      <c r="J1166" s="352"/>
      <c r="K1166" s="353"/>
    </row>
    <row r="1167" spans="1:11" ht="15.75" customHeight="1" x14ac:dyDescent="0.25">
      <c r="A1167" s="354" t="s">
        <v>4</v>
      </c>
      <c r="B1167" s="355"/>
      <c r="C1167" s="356">
        <f>'proje ve personel bilgileri'!$B$3</f>
        <v>0</v>
      </c>
      <c r="D1167" s="357"/>
      <c r="E1167" s="357"/>
      <c r="F1167" s="357"/>
      <c r="G1167" s="357"/>
      <c r="H1167" s="357"/>
      <c r="I1167" s="357"/>
      <c r="J1167" s="357"/>
      <c r="K1167" s="358"/>
    </row>
    <row r="1168" spans="1:11" ht="15" customHeight="1" x14ac:dyDescent="0.25">
      <c r="A1168" s="343" t="s">
        <v>87</v>
      </c>
      <c r="B1168" s="343" t="s">
        <v>15</v>
      </c>
      <c r="C1168" s="343" t="s">
        <v>88</v>
      </c>
      <c r="D1168" s="344" t="s">
        <v>89</v>
      </c>
      <c r="E1168" s="346"/>
      <c r="F1168" s="347"/>
      <c r="G1168" s="343" t="s">
        <v>90</v>
      </c>
      <c r="H1168" s="333" t="s">
        <v>91</v>
      </c>
      <c r="I1168" s="333" t="s">
        <v>92</v>
      </c>
      <c r="J1168" s="333" t="s">
        <v>93</v>
      </c>
      <c r="K1168" s="336" t="s">
        <v>94</v>
      </c>
    </row>
    <row r="1169" spans="1:11" ht="15.75" customHeight="1" x14ac:dyDescent="0.25">
      <c r="A1169" s="338"/>
      <c r="B1169" s="338"/>
      <c r="C1169" s="338"/>
      <c r="D1169" s="345"/>
      <c r="E1169" s="339" t="s">
        <v>95</v>
      </c>
      <c r="F1169" s="340"/>
      <c r="G1169" s="338"/>
      <c r="H1169" s="334"/>
      <c r="I1169" s="334"/>
      <c r="J1169" s="334"/>
      <c r="K1169" s="337"/>
    </row>
    <row r="1170" spans="1:11" ht="60.75" customHeight="1" x14ac:dyDescent="0.25">
      <c r="A1170" s="338"/>
      <c r="B1170" s="338"/>
      <c r="C1170" s="338"/>
      <c r="D1170" s="345"/>
      <c r="E1170" s="5" t="s">
        <v>104</v>
      </c>
      <c r="F1170" s="5" t="s">
        <v>97</v>
      </c>
      <c r="G1170" s="338"/>
      <c r="H1170" s="334"/>
      <c r="I1170" s="335"/>
      <c r="J1170" s="335"/>
      <c r="K1170" s="338"/>
    </row>
    <row r="1171" spans="1:11" ht="15.75" customHeight="1" x14ac:dyDescent="0.25">
      <c r="A1171" s="338"/>
      <c r="B1171" s="338"/>
      <c r="C1171" s="338"/>
      <c r="D1171" s="345"/>
      <c r="E1171" s="6" t="s">
        <v>98</v>
      </c>
      <c r="F1171" s="6" t="s">
        <v>98</v>
      </c>
      <c r="G1171" s="294" t="s">
        <v>98</v>
      </c>
      <c r="H1171" s="294" t="s">
        <v>98</v>
      </c>
      <c r="I1171" s="297" t="s">
        <v>98</v>
      </c>
      <c r="J1171" s="6" t="s">
        <v>98</v>
      </c>
      <c r="K1171" s="338"/>
    </row>
    <row r="1172" spans="1:11" ht="15.75" customHeight="1" x14ac:dyDescent="0.25">
      <c r="A1172" s="1">
        <v>613</v>
      </c>
      <c r="B1172" s="101" t="str">
        <f>IF('proje ve personel bilgileri'!A626&lt;&gt;0,('proje ve personel bilgileri'!A626)," ")</f>
        <v xml:space="preserve"> </v>
      </c>
      <c r="C1172" s="102"/>
      <c r="D1172" s="103"/>
      <c r="E1172" s="103"/>
      <c r="F1172" s="103"/>
      <c r="G1172" s="103"/>
      <c r="H1172" s="103"/>
      <c r="I1172" s="103"/>
      <c r="J1172" s="103"/>
      <c r="K1172" s="104">
        <f t="shared" ref="K1172:K1189" si="68">IF(D1172&lt;&gt;0,SUM(D1172+E1172+F1172+G1172-H1172-I1172-J1172),0)</f>
        <v>0</v>
      </c>
    </row>
    <row r="1173" spans="1:11" ht="15.75" customHeight="1" x14ac:dyDescent="0.25">
      <c r="A1173" s="2">
        <v>614</v>
      </c>
      <c r="B1173" s="101" t="str">
        <f>IF('proje ve personel bilgileri'!A627&lt;&gt;0,('proje ve personel bilgileri'!A627)," ")</f>
        <v xml:space="preserve"> </v>
      </c>
      <c r="C1173" s="105"/>
      <c r="D1173" s="296"/>
      <c r="E1173" s="296"/>
      <c r="F1173" s="296"/>
      <c r="G1173" s="296"/>
      <c r="H1173" s="296"/>
      <c r="I1173" s="296"/>
      <c r="J1173" s="296"/>
      <c r="K1173" s="104">
        <f t="shared" si="68"/>
        <v>0</v>
      </c>
    </row>
    <row r="1174" spans="1:11" ht="15.75" customHeight="1" x14ac:dyDescent="0.25">
      <c r="A1174" s="1">
        <v>615</v>
      </c>
      <c r="B1174" s="101" t="str">
        <f>IF('proje ve personel bilgileri'!A628&lt;&gt;0,('proje ve personel bilgileri'!A628)," ")</f>
        <v xml:space="preserve"> </v>
      </c>
      <c r="C1174" s="105"/>
      <c r="D1174" s="296"/>
      <c r="E1174" s="296"/>
      <c r="F1174" s="296"/>
      <c r="G1174" s="296"/>
      <c r="H1174" s="296"/>
      <c r="I1174" s="296"/>
      <c r="J1174" s="296"/>
      <c r="K1174" s="104">
        <f t="shared" si="68"/>
        <v>0</v>
      </c>
    </row>
    <row r="1175" spans="1:11" ht="15.75" customHeight="1" x14ac:dyDescent="0.25">
      <c r="A1175" s="2">
        <v>616</v>
      </c>
      <c r="B1175" s="101" t="str">
        <f>IF('proje ve personel bilgileri'!A629&lt;&gt;0,('proje ve personel bilgileri'!A629)," ")</f>
        <v xml:space="preserve"> </v>
      </c>
      <c r="C1175" s="105"/>
      <c r="D1175" s="296"/>
      <c r="E1175" s="296"/>
      <c r="F1175" s="296"/>
      <c r="G1175" s="296"/>
      <c r="H1175" s="296"/>
      <c r="I1175" s="296"/>
      <c r="J1175" s="296"/>
      <c r="K1175" s="104">
        <f t="shared" si="68"/>
        <v>0</v>
      </c>
    </row>
    <row r="1176" spans="1:11" ht="15.75" customHeight="1" x14ac:dyDescent="0.25">
      <c r="A1176" s="1">
        <v>617</v>
      </c>
      <c r="B1176" s="101" t="str">
        <f>IF('proje ve personel bilgileri'!A630&lt;&gt;0,('proje ve personel bilgileri'!A630)," ")</f>
        <v xml:space="preserve"> </v>
      </c>
      <c r="C1176" s="105"/>
      <c r="D1176" s="296"/>
      <c r="E1176" s="296"/>
      <c r="F1176" s="296"/>
      <c r="G1176" s="296"/>
      <c r="H1176" s="296"/>
      <c r="I1176" s="296"/>
      <c r="J1176" s="296"/>
      <c r="K1176" s="104">
        <f t="shared" si="68"/>
        <v>0</v>
      </c>
    </row>
    <row r="1177" spans="1:11" ht="15.75" customHeight="1" x14ac:dyDescent="0.25">
      <c r="A1177" s="2">
        <v>618</v>
      </c>
      <c r="B1177" s="101" t="str">
        <f>IF('proje ve personel bilgileri'!A631&lt;&gt;0,('proje ve personel bilgileri'!A631)," ")</f>
        <v xml:space="preserve"> </v>
      </c>
      <c r="C1177" s="105"/>
      <c r="D1177" s="296"/>
      <c r="E1177" s="296"/>
      <c r="F1177" s="296"/>
      <c r="G1177" s="296"/>
      <c r="H1177" s="296"/>
      <c r="I1177" s="296"/>
      <c r="J1177" s="296"/>
      <c r="K1177" s="104">
        <f t="shared" si="68"/>
        <v>0</v>
      </c>
    </row>
    <row r="1178" spans="1:11" ht="15.75" customHeight="1" x14ac:dyDescent="0.25">
      <c r="A1178" s="1">
        <v>619</v>
      </c>
      <c r="B1178" s="101" t="str">
        <f>IF('proje ve personel bilgileri'!A632&lt;&gt;0,('proje ve personel bilgileri'!A632)," ")</f>
        <v xml:space="preserve"> </v>
      </c>
      <c r="C1178" s="105"/>
      <c r="D1178" s="296"/>
      <c r="E1178" s="296"/>
      <c r="F1178" s="296"/>
      <c r="G1178" s="296"/>
      <c r="H1178" s="296"/>
      <c r="I1178" s="296"/>
      <c r="J1178" s="296"/>
      <c r="K1178" s="104">
        <f t="shared" si="68"/>
        <v>0</v>
      </c>
    </row>
    <row r="1179" spans="1:11" ht="15.75" customHeight="1" x14ac:dyDescent="0.25">
      <c r="A1179" s="2">
        <v>620</v>
      </c>
      <c r="B1179" s="101" t="str">
        <f>IF('proje ve personel bilgileri'!A633&lt;&gt;0,('proje ve personel bilgileri'!A633)," ")</f>
        <v xml:space="preserve"> </v>
      </c>
      <c r="C1179" s="105"/>
      <c r="D1179" s="296"/>
      <c r="E1179" s="296"/>
      <c r="F1179" s="296"/>
      <c r="G1179" s="296"/>
      <c r="H1179" s="296"/>
      <c r="I1179" s="296"/>
      <c r="J1179" s="296"/>
      <c r="K1179" s="104">
        <f t="shared" si="68"/>
        <v>0</v>
      </c>
    </row>
    <row r="1180" spans="1:11" ht="15.75" customHeight="1" x14ac:dyDescent="0.25">
      <c r="A1180" s="1">
        <v>621</v>
      </c>
      <c r="B1180" s="101" t="str">
        <f>IF('proje ve personel bilgileri'!A634&lt;&gt;0,('proje ve personel bilgileri'!A634)," ")</f>
        <v xml:space="preserve"> </v>
      </c>
      <c r="C1180" s="105"/>
      <c r="D1180" s="296"/>
      <c r="E1180" s="296"/>
      <c r="F1180" s="296"/>
      <c r="G1180" s="296"/>
      <c r="H1180" s="296"/>
      <c r="I1180" s="296"/>
      <c r="J1180" s="296"/>
      <c r="K1180" s="104">
        <f t="shared" si="68"/>
        <v>0</v>
      </c>
    </row>
    <row r="1181" spans="1:11" ht="15.75" customHeight="1" x14ac:dyDescent="0.25">
      <c r="A1181" s="2">
        <v>622</v>
      </c>
      <c r="B1181" s="101" t="str">
        <f>IF('proje ve personel bilgileri'!A635&lt;&gt;0,('proje ve personel bilgileri'!A635)," ")</f>
        <v xml:space="preserve"> </v>
      </c>
      <c r="C1181" s="105"/>
      <c r="D1181" s="296"/>
      <c r="E1181" s="296"/>
      <c r="F1181" s="296"/>
      <c r="G1181" s="296"/>
      <c r="H1181" s="296"/>
      <c r="I1181" s="296"/>
      <c r="J1181" s="296"/>
      <c r="K1181" s="104">
        <f t="shared" si="68"/>
        <v>0</v>
      </c>
    </row>
    <row r="1182" spans="1:11" ht="15.75" customHeight="1" x14ac:dyDescent="0.25">
      <c r="A1182" s="1">
        <v>623</v>
      </c>
      <c r="B1182" s="101" t="str">
        <f>IF('proje ve personel bilgileri'!A636&lt;&gt;0,('proje ve personel bilgileri'!A636)," ")</f>
        <v xml:space="preserve"> </v>
      </c>
      <c r="C1182" s="105"/>
      <c r="D1182" s="296"/>
      <c r="E1182" s="296"/>
      <c r="F1182" s="296"/>
      <c r="G1182" s="296"/>
      <c r="H1182" s="296"/>
      <c r="I1182" s="296"/>
      <c r="J1182" s="296"/>
      <c r="K1182" s="104">
        <f t="shared" si="68"/>
        <v>0</v>
      </c>
    </row>
    <row r="1183" spans="1:11" ht="15.75" customHeight="1" x14ac:dyDescent="0.25">
      <c r="A1183" s="2">
        <v>624</v>
      </c>
      <c r="B1183" s="101" t="str">
        <f>IF('proje ve personel bilgileri'!A637&lt;&gt;0,('proje ve personel bilgileri'!A637)," ")</f>
        <v xml:space="preserve"> </v>
      </c>
      <c r="C1183" s="105"/>
      <c r="D1183" s="296"/>
      <c r="E1183" s="296"/>
      <c r="F1183" s="296"/>
      <c r="G1183" s="296"/>
      <c r="H1183" s="296"/>
      <c r="I1183" s="296"/>
      <c r="J1183" s="296"/>
      <c r="K1183" s="104">
        <f t="shared" si="68"/>
        <v>0</v>
      </c>
    </row>
    <row r="1184" spans="1:11" ht="15.75" customHeight="1" x14ac:dyDescent="0.25">
      <c r="A1184" s="1">
        <v>625</v>
      </c>
      <c r="B1184" s="101" t="str">
        <f>IF('proje ve personel bilgileri'!A638&lt;&gt;0,('proje ve personel bilgileri'!A638)," ")</f>
        <v xml:space="preserve"> </v>
      </c>
      <c r="C1184" s="105"/>
      <c r="D1184" s="296"/>
      <c r="E1184" s="296"/>
      <c r="F1184" s="296"/>
      <c r="G1184" s="296"/>
      <c r="H1184" s="296"/>
      <c r="I1184" s="296"/>
      <c r="J1184" s="296"/>
      <c r="K1184" s="104">
        <f t="shared" si="68"/>
        <v>0</v>
      </c>
    </row>
    <row r="1185" spans="1:11" ht="15.75" customHeight="1" x14ac:dyDescent="0.25">
      <c r="A1185" s="2">
        <v>626</v>
      </c>
      <c r="B1185" s="101" t="str">
        <f>IF('proje ve personel bilgileri'!A639&lt;&gt;0,('proje ve personel bilgileri'!A639)," ")</f>
        <v xml:space="preserve"> </v>
      </c>
      <c r="C1185" s="105"/>
      <c r="D1185" s="296"/>
      <c r="E1185" s="296"/>
      <c r="F1185" s="296"/>
      <c r="G1185" s="296"/>
      <c r="H1185" s="296"/>
      <c r="I1185" s="296"/>
      <c r="J1185" s="296"/>
      <c r="K1185" s="104">
        <f t="shared" si="68"/>
        <v>0</v>
      </c>
    </row>
    <row r="1186" spans="1:11" ht="15.75" customHeight="1" x14ac:dyDescent="0.25">
      <c r="A1186" s="1">
        <v>627</v>
      </c>
      <c r="B1186" s="101" t="str">
        <f>IF('proje ve personel bilgileri'!A640&lt;&gt;0,('proje ve personel bilgileri'!A640)," ")</f>
        <v xml:space="preserve"> </v>
      </c>
      <c r="C1186" s="105"/>
      <c r="D1186" s="296"/>
      <c r="E1186" s="296"/>
      <c r="F1186" s="296"/>
      <c r="G1186" s="296"/>
      <c r="H1186" s="296"/>
      <c r="I1186" s="296"/>
      <c r="J1186" s="296"/>
      <c r="K1186" s="104">
        <f t="shared" si="68"/>
        <v>0</v>
      </c>
    </row>
    <row r="1187" spans="1:11" ht="15.75" customHeight="1" x14ac:dyDescent="0.25">
      <c r="A1187" s="2">
        <v>628</v>
      </c>
      <c r="B1187" s="101" t="str">
        <f>IF('proje ve personel bilgileri'!A641&lt;&gt;0,('proje ve personel bilgileri'!A641)," ")</f>
        <v xml:space="preserve"> </v>
      </c>
      <c r="C1187" s="105"/>
      <c r="D1187" s="296"/>
      <c r="E1187" s="296"/>
      <c r="F1187" s="296"/>
      <c r="G1187" s="296"/>
      <c r="H1187" s="296"/>
      <c r="I1187" s="296"/>
      <c r="J1187" s="296"/>
      <c r="K1187" s="104">
        <f t="shared" si="68"/>
        <v>0</v>
      </c>
    </row>
    <row r="1188" spans="1:11" ht="15.75" customHeight="1" x14ac:dyDescent="0.25">
      <c r="A1188" s="1">
        <v>629</v>
      </c>
      <c r="B1188" s="101" t="str">
        <f>IF('proje ve personel bilgileri'!A642&lt;&gt;0,('proje ve personel bilgileri'!A642)," ")</f>
        <v xml:space="preserve"> </v>
      </c>
      <c r="C1188" s="105"/>
      <c r="D1188" s="296"/>
      <c r="E1188" s="296"/>
      <c r="F1188" s="296"/>
      <c r="G1188" s="296"/>
      <c r="H1188" s="296"/>
      <c r="I1188" s="296"/>
      <c r="J1188" s="296"/>
      <c r="K1188" s="104">
        <f t="shared" si="68"/>
        <v>0</v>
      </c>
    </row>
    <row r="1189" spans="1:11" ht="15" customHeight="1" x14ac:dyDescent="0.25">
      <c r="A1189" s="2">
        <v>630</v>
      </c>
      <c r="B1189" s="101" t="str">
        <f>IF('proje ve personel bilgileri'!A643&lt;&gt;0,('proje ve personel bilgileri'!A643)," ")</f>
        <v xml:space="preserve"> </v>
      </c>
      <c r="C1189" s="105"/>
      <c r="D1189" s="296"/>
      <c r="E1189" s="296"/>
      <c r="F1189" s="296"/>
      <c r="G1189" s="296"/>
      <c r="H1189" s="296"/>
      <c r="I1189" s="296"/>
      <c r="J1189" s="296"/>
      <c r="K1189" s="104">
        <f t="shared" si="68"/>
        <v>0</v>
      </c>
    </row>
    <row r="1190" spans="1:11" ht="15.75" customHeight="1" x14ac:dyDescent="0.25">
      <c r="A1190" s="341" t="s">
        <v>99</v>
      </c>
      <c r="B1190" s="342"/>
      <c r="C1190" s="7" t="str">
        <f t="shared" ref="C1190:J1190" si="69">IF($K$28&lt;&gt;0,SUM(C1172:C1189)," ")</f>
        <v xml:space="preserve"> </v>
      </c>
      <c r="D1190" s="8" t="str">
        <f t="shared" si="69"/>
        <v xml:space="preserve"> </v>
      </c>
      <c r="E1190" s="8" t="str">
        <f t="shared" si="69"/>
        <v xml:space="preserve"> </v>
      </c>
      <c r="F1190" s="8" t="str">
        <f t="shared" si="69"/>
        <v xml:space="preserve"> </v>
      </c>
      <c r="G1190" s="8" t="str">
        <f t="shared" si="69"/>
        <v xml:space="preserve"> </v>
      </c>
      <c r="H1190" s="8" t="str">
        <f t="shared" si="69"/>
        <v xml:space="preserve"> </v>
      </c>
      <c r="I1190" s="8" t="str">
        <f t="shared" si="69"/>
        <v xml:space="preserve"> </v>
      </c>
      <c r="J1190" s="8" t="str">
        <f t="shared" si="69"/>
        <v xml:space="preserve"> </v>
      </c>
      <c r="K1190" s="9">
        <f>SUM(K1172:K1189)+K1157</f>
        <v>0</v>
      </c>
    </row>
    <row r="1191" spans="1:11" ht="15" customHeight="1" x14ac:dyDescent="0.25">
      <c r="A1191" s="300"/>
    </row>
    <row r="1192" spans="1:11" ht="15" customHeight="1" x14ac:dyDescent="0.25">
      <c r="A1192" s="332" t="s">
        <v>100</v>
      </c>
      <c r="B1192" s="332"/>
      <c r="C1192" s="332"/>
      <c r="D1192" s="332"/>
      <c r="E1192" s="332"/>
      <c r="F1192" s="332"/>
      <c r="G1192" s="332"/>
      <c r="H1192" s="332"/>
      <c r="I1192" s="332"/>
      <c r="J1192" s="332"/>
      <c r="K1192" s="332"/>
    </row>
    <row r="1193" spans="1:11" ht="15" customHeight="1" x14ac:dyDescent="0.25">
      <c r="A1193" s="51"/>
    </row>
    <row r="1194" spans="1:11" ht="15" customHeight="1" x14ac:dyDescent="0.25">
      <c r="A1194" s="298" t="s">
        <v>101</v>
      </c>
    </row>
    <row r="1195" spans="1:11" ht="15" customHeight="1" x14ac:dyDescent="0.25">
      <c r="C1195" s="298" t="s">
        <v>102</v>
      </c>
      <c r="E1195" s="298" t="s">
        <v>103</v>
      </c>
    </row>
    <row r="1199" spans="1:11" ht="15.75" customHeight="1" x14ac:dyDescent="0.25">
      <c r="A1199" s="348" t="s">
        <v>85</v>
      </c>
      <c r="B1199" s="348"/>
      <c r="C1199" s="348"/>
      <c r="D1199" s="348"/>
      <c r="E1199" s="348"/>
      <c r="F1199" s="348"/>
      <c r="G1199" s="348"/>
      <c r="H1199" s="348"/>
      <c r="I1199" s="348"/>
      <c r="J1199" s="348"/>
      <c r="K1199" s="348"/>
    </row>
    <row r="1200" spans="1:11" ht="15" customHeight="1" x14ac:dyDescent="0.25">
      <c r="A1200" s="70"/>
      <c r="B1200" s="70"/>
      <c r="C1200" s="70"/>
      <c r="D1200" s="70"/>
      <c r="E1200" s="70"/>
      <c r="F1200" s="78">
        <f>'proje ve personel bilgileri'!$B$5</f>
        <v>0</v>
      </c>
      <c r="G1200" s="72">
        <f>IF('proje ve personel bilgileri'!$B$6=1,"/ Nisan ayına aittir.",(IF('proje ve personel bilgileri'!$B$6=2,"/ Ekim ayına aittir.",0)))</f>
        <v>0</v>
      </c>
      <c r="H1200" s="70"/>
      <c r="I1200" s="70"/>
      <c r="J1200" s="70"/>
      <c r="K1200" s="70"/>
    </row>
    <row r="1201" spans="1:11" ht="18.75" customHeight="1" x14ac:dyDescent="0.25">
      <c r="K1201" s="4" t="s">
        <v>86</v>
      </c>
    </row>
    <row r="1202" spans="1:11" ht="15.75" customHeight="1" x14ac:dyDescent="0.25">
      <c r="A1202" s="349" t="s">
        <v>2</v>
      </c>
      <c r="B1202" s="350"/>
      <c r="C1202" s="351">
        <f>'proje ve personel bilgileri'!$B$2</f>
        <v>0</v>
      </c>
      <c r="D1202" s="352"/>
      <c r="E1202" s="352"/>
      <c r="F1202" s="352"/>
      <c r="G1202" s="352"/>
      <c r="H1202" s="352"/>
      <c r="I1202" s="352"/>
      <c r="J1202" s="352"/>
      <c r="K1202" s="353"/>
    </row>
    <row r="1203" spans="1:11" ht="15.75" customHeight="1" x14ac:dyDescent="0.25">
      <c r="A1203" s="354" t="s">
        <v>4</v>
      </c>
      <c r="B1203" s="355"/>
      <c r="C1203" s="356">
        <f>'proje ve personel bilgileri'!$B$3</f>
        <v>0</v>
      </c>
      <c r="D1203" s="357"/>
      <c r="E1203" s="357"/>
      <c r="F1203" s="357"/>
      <c r="G1203" s="357"/>
      <c r="H1203" s="357"/>
      <c r="I1203" s="357"/>
      <c r="J1203" s="357"/>
      <c r="K1203" s="358"/>
    </row>
    <row r="1204" spans="1:11" ht="15" customHeight="1" x14ac:dyDescent="0.25">
      <c r="A1204" s="343" t="s">
        <v>87</v>
      </c>
      <c r="B1204" s="343" t="s">
        <v>15</v>
      </c>
      <c r="C1204" s="343" t="s">
        <v>88</v>
      </c>
      <c r="D1204" s="344" t="s">
        <v>89</v>
      </c>
      <c r="E1204" s="346"/>
      <c r="F1204" s="347"/>
      <c r="G1204" s="343" t="s">
        <v>90</v>
      </c>
      <c r="H1204" s="333" t="s">
        <v>91</v>
      </c>
      <c r="I1204" s="333" t="s">
        <v>92</v>
      </c>
      <c r="J1204" s="333" t="s">
        <v>93</v>
      </c>
      <c r="K1204" s="336" t="s">
        <v>94</v>
      </c>
    </row>
    <row r="1205" spans="1:11" ht="15.75" customHeight="1" x14ac:dyDescent="0.25">
      <c r="A1205" s="338"/>
      <c r="B1205" s="338"/>
      <c r="C1205" s="338"/>
      <c r="D1205" s="345"/>
      <c r="E1205" s="339" t="s">
        <v>95</v>
      </c>
      <c r="F1205" s="340"/>
      <c r="G1205" s="338"/>
      <c r="H1205" s="334"/>
      <c r="I1205" s="334"/>
      <c r="J1205" s="334"/>
      <c r="K1205" s="337"/>
    </row>
    <row r="1206" spans="1:11" ht="60.75" customHeight="1" x14ac:dyDescent="0.25">
      <c r="A1206" s="338"/>
      <c r="B1206" s="338"/>
      <c r="C1206" s="338"/>
      <c r="D1206" s="345"/>
      <c r="E1206" s="5" t="s">
        <v>104</v>
      </c>
      <c r="F1206" s="5" t="s">
        <v>97</v>
      </c>
      <c r="G1206" s="338"/>
      <c r="H1206" s="334"/>
      <c r="I1206" s="335"/>
      <c r="J1206" s="335"/>
      <c r="K1206" s="338"/>
    </row>
    <row r="1207" spans="1:11" ht="15.75" customHeight="1" x14ac:dyDescent="0.25">
      <c r="A1207" s="338"/>
      <c r="B1207" s="338"/>
      <c r="C1207" s="338"/>
      <c r="D1207" s="345"/>
      <c r="E1207" s="6" t="s">
        <v>98</v>
      </c>
      <c r="F1207" s="6" t="s">
        <v>98</v>
      </c>
      <c r="G1207" s="294" t="s">
        <v>98</v>
      </c>
      <c r="H1207" s="294" t="s">
        <v>98</v>
      </c>
      <c r="I1207" s="297" t="s">
        <v>98</v>
      </c>
      <c r="J1207" s="6" t="s">
        <v>98</v>
      </c>
      <c r="K1207" s="338"/>
    </row>
    <row r="1208" spans="1:11" ht="15.75" customHeight="1" x14ac:dyDescent="0.25">
      <c r="A1208" s="1">
        <v>631</v>
      </c>
      <c r="B1208" s="101" t="str">
        <f>IF('proje ve personel bilgileri'!A644&lt;&gt;0,('proje ve personel bilgileri'!A644)," ")</f>
        <v xml:space="preserve"> </v>
      </c>
      <c r="C1208" s="102"/>
      <c r="D1208" s="103"/>
      <c r="E1208" s="103"/>
      <c r="F1208" s="103"/>
      <c r="G1208" s="103"/>
      <c r="H1208" s="103"/>
      <c r="I1208" s="103"/>
      <c r="J1208" s="103"/>
      <c r="K1208" s="104">
        <f t="shared" ref="K1208:K1225" si="70">IF(D1208&lt;&gt;0,SUM(D1208+E1208+F1208+G1208-H1208-I1208-J1208),0)</f>
        <v>0</v>
      </c>
    </row>
    <row r="1209" spans="1:11" ht="15.75" customHeight="1" x14ac:dyDescent="0.25">
      <c r="A1209" s="2">
        <v>632</v>
      </c>
      <c r="B1209" s="101" t="str">
        <f>IF('proje ve personel bilgileri'!A645&lt;&gt;0,('proje ve personel bilgileri'!A645)," ")</f>
        <v xml:space="preserve"> </v>
      </c>
      <c r="C1209" s="105"/>
      <c r="D1209" s="296"/>
      <c r="E1209" s="296"/>
      <c r="F1209" s="296"/>
      <c r="G1209" s="296"/>
      <c r="H1209" s="296"/>
      <c r="I1209" s="296"/>
      <c r="J1209" s="296"/>
      <c r="K1209" s="104">
        <f t="shared" si="70"/>
        <v>0</v>
      </c>
    </row>
    <row r="1210" spans="1:11" ht="15.75" customHeight="1" x14ac:dyDescent="0.25">
      <c r="A1210" s="1">
        <v>633</v>
      </c>
      <c r="B1210" s="101" t="str">
        <f>IF('proje ve personel bilgileri'!A646&lt;&gt;0,('proje ve personel bilgileri'!A646)," ")</f>
        <v xml:space="preserve"> </v>
      </c>
      <c r="C1210" s="105"/>
      <c r="D1210" s="296"/>
      <c r="E1210" s="296"/>
      <c r="F1210" s="296"/>
      <c r="G1210" s="296"/>
      <c r="H1210" s="296"/>
      <c r="I1210" s="296"/>
      <c r="J1210" s="296"/>
      <c r="K1210" s="104">
        <f t="shared" si="70"/>
        <v>0</v>
      </c>
    </row>
    <row r="1211" spans="1:11" ht="15.75" customHeight="1" x14ac:dyDescent="0.25">
      <c r="A1211" s="2">
        <v>634</v>
      </c>
      <c r="B1211" s="101" t="str">
        <f>IF('proje ve personel bilgileri'!A647&lt;&gt;0,('proje ve personel bilgileri'!A647)," ")</f>
        <v xml:space="preserve"> </v>
      </c>
      <c r="C1211" s="105"/>
      <c r="D1211" s="296"/>
      <c r="E1211" s="296"/>
      <c r="F1211" s="296"/>
      <c r="G1211" s="296"/>
      <c r="H1211" s="296"/>
      <c r="I1211" s="296"/>
      <c r="J1211" s="296"/>
      <c r="K1211" s="104">
        <f t="shared" si="70"/>
        <v>0</v>
      </c>
    </row>
    <row r="1212" spans="1:11" ht="15.75" customHeight="1" x14ac:dyDescent="0.25">
      <c r="A1212" s="1">
        <v>635</v>
      </c>
      <c r="B1212" s="101" t="str">
        <f>IF('proje ve personel bilgileri'!A648&lt;&gt;0,('proje ve personel bilgileri'!A648)," ")</f>
        <v xml:space="preserve"> </v>
      </c>
      <c r="C1212" s="105"/>
      <c r="D1212" s="296"/>
      <c r="E1212" s="296"/>
      <c r="F1212" s="296"/>
      <c r="G1212" s="296"/>
      <c r="H1212" s="296"/>
      <c r="I1212" s="296"/>
      <c r="J1212" s="296"/>
      <c r="K1212" s="104">
        <f t="shared" si="70"/>
        <v>0</v>
      </c>
    </row>
    <row r="1213" spans="1:11" ht="15.75" customHeight="1" x14ac:dyDescent="0.25">
      <c r="A1213" s="2">
        <v>636</v>
      </c>
      <c r="B1213" s="101" t="str">
        <f>IF('proje ve personel bilgileri'!A649&lt;&gt;0,('proje ve personel bilgileri'!A649)," ")</f>
        <v xml:space="preserve"> </v>
      </c>
      <c r="C1213" s="105"/>
      <c r="D1213" s="296"/>
      <c r="E1213" s="296"/>
      <c r="F1213" s="296"/>
      <c r="G1213" s="296"/>
      <c r="H1213" s="296"/>
      <c r="I1213" s="296"/>
      <c r="J1213" s="296"/>
      <c r="K1213" s="104">
        <f t="shared" si="70"/>
        <v>0</v>
      </c>
    </row>
    <row r="1214" spans="1:11" ht="15.75" customHeight="1" x14ac:dyDescent="0.25">
      <c r="A1214" s="1">
        <v>637</v>
      </c>
      <c r="B1214" s="101" t="str">
        <f>IF('proje ve personel bilgileri'!A650&lt;&gt;0,('proje ve personel bilgileri'!A650)," ")</f>
        <v xml:space="preserve"> </v>
      </c>
      <c r="C1214" s="105"/>
      <c r="D1214" s="296"/>
      <c r="E1214" s="296"/>
      <c r="F1214" s="296"/>
      <c r="G1214" s="296"/>
      <c r="H1214" s="296"/>
      <c r="I1214" s="296"/>
      <c r="J1214" s="296"/>
      <c r="K1214" s="104">
        <f t="shared" si="70"/>
        <v>0</v>
      </c>
    </row>
    <row r="1215" spans="1:11" ht="15.75" customHeight="1" x14ac:dyDescent="0.25">
      <c r="A1215" s="2">
        <v>638</v>
      </c>
      <c r="B1215" s="101" t="str">
        <f>IF('proje ve personel bilgileri'!A651&lt;&gt;0,('proje ve personel bilgileri'!A651)," ")</f>
        <v xml:space="preserve"> </v>
      </c>
      <c r="C1215" s="105"/>
      <c r="D1215" s="296"/>
      <c r="E1215" s="296"/>
      <c r="F1215" s="296"/>
      <c r="G1215" s="296"/>
      <c r="H1215" s="296"/>
      <c r="I1215" s="296"/>
      <c r="J1215" s="296"/>
      <c r="K1215" s="104">
        <f t="shared" si="70"/>
        <v>0</v>
      </c>
    </row>
    <row r="1216" spans="1:11" ht="15.75" customHeight="1" x14ac:dyDescent="0.25">
      <c r="A1216" s="1">
        <v>639</v>
      </c>
      <c r="B1216" s="101" t="str">
        <f>IF('proje ve personel bilgileri'!A652&lt;&gt;0,('proje ve personel bilgileri'!A652)," ")</f>
        <v xml:space="preserve"> </v>
      </c>
      <c r="C1216" s="105"/>
      <c r="D1216" s="296"/>
      <c r="E1216" s="296"/>
      <c r="F1216" s="296"/>
      <c r="G1216" s="296"/>
      <c r="H1216" s="296"/>
      <c r="I1216" s="296"/>
      <c r="J1216" s="296"/>
      <c r="K1216" s="104">
        <f t="shared" si="70"/>
        <v>0</v>
      </c>
    </row>
    <row r="1217" spans="1:11" ht="15.75" customHeight="1" x14ac:dyDescent="0.25">
      <c r="A1217" s="2">
        <v>640</v>
      </c>
      <c r="B1217" s="101" t="str">
        <f>IF('proje ve personel bilgileri'!A653&lt;&gt;0,('proje ve personel bilgileri'!A653)," ")</f>
        <v xml:space="preserve"> </v>
      </c>
      <c r="C1217" s="105"/>
      <c r="D1217" s="296"/>
      <c r="E1217" s="296"/>
      <c r="F1217" s="296"/>
      <c r="G1217" s="296"/>
      <c r="H1217" s="296"/>
      <c r="I1217" s="296"/>
      <c r="J1217" s="296"/>
      <c r="K1217" s="104">
        <f t="shared" si="70"/>
        <v>0</v>
      </c>
    </row>
    <row r="1218" spans="1:11" ht="15.75" customHeight="1" x14ac:dyDescent="0.25">
      <c r="A1218" s="1">
        <v>641</v>
      </c>
      <c r="B1218" s="101" t="str">
        <f>IF('proje ve personel bilgileri'!A654&lt;&gt;0,('proje ve personel bilgileri'!A654)," ")</f>
        <v xml:space="preserve"> </v>
      </c>
      <c r="C1218" s="105"/>
      <c r="D1218" s="296"/>
      <c r="E1218" s="296"/>
      <c r="F1218" s="296"/>
      <c r="G1218" s="296"/>
      <c r="H1218" s="296"/>
      <c r="I1218" s="296"/>
      <c r="J1218" s="296"/>
      <c r="K1218" s="104">
        <f t="shared" si="70"/>
        <v>0</v>
      </c>
    </row>
    <row r="1219" spans="1:11" ht="15.75" customHeight="1" x14ac:dyDescent="0.25">
      <c r="A1219" s="2">
        <v>642</v>
      </c>
      <c r="B1219" s="101" t="str">
        <f>IF('proje ve personel bilgileri'!A655&lt;&gt;0,('proje ve personel bilgileri'!A655)," ")</f>
        <v xml:space="preserve"> </v>
      </c>
      <c r="C1219" s="105"/>
      <c r="D1219" s="296"/>
      <c r="E1219" s="296"/>
      <c r="F1219" s="296"/>
      <c r="G1219" s="296"/>
      <c r="H1219" s="296"/>
      <c r="I1219" s="296"/>
      <c r="J1219" s="296"/>
      <c r="K1219" s="104">
        <f t="shared" si="70"/>
        <v>0</v>
      </c>
    </row>
    <row r="1220" spans="1:11" ht="15.75" customHeight="1" x14ac:dyDescent="0.25">
      <c r="A1220" s="1">
        <v>643</v>
      </c>
      <c r="B1220" s="101" t="str">
        <f>IF('proje ve personel bilgileri'!A656&lt;&gt;0,('proje ve personel bilgileri'!A656)," ")</f>
        <v xml:space="preserve"> </v>
      </c>
      <c r="C1220" s="105"/>
      <c r="D1220" s="296"/>
      <c r="E1220" s="296"/>
      <c r="F1220" s="296"/>
      <c r="G1220" s="296"/>
      <c r="H1220" s="296"/>
      <c r="I1220" s="296"/>
      <c r="J1220" s="296"/>
      <c r="K1220" s="104">
        <f t="shared" si="70"/>
        <v>0</v>
      </c>
    </row>
    <row r="1221" spans="1:11" ht="15.75" customHeight="1" x14ac:dyDescent="0.25">
      <c r="A1221" s="2">
        <v>644</v>
      </c>
      <c r="B1221" s="101" t="str">
        <f>IF('proje ve personel bilgileri'!A657&lt;&gt;0,('proje ve personel bilgileri'!A657)," ")</f>
        <v xml:space="preserve"> </v>
      </c>
      <c r="C1221" s="105"/>
      <c r="D1221" s="296"/>
      <c r="E1221" s="296"/>
      <c r="F1221" s="296"/>
      <c r="G1221" s="296"/>
      <c r="H1221" s="296"/>
      <c r="I1221" s="296"/>
      <c r="J1221" s="296"/>
      <c r="K1221" s="104">
        <f t="shared" si="70"/>
        <v>0</v>
      </c>
    </row>
    <row r="1222" spans="1:11" ht="15.75" customHeight="1" x14ac:dyDescent="0.25">
      <c r="A1222" s="1">
        <v>645</v>
      </c>
      <c r="B1222" s="101" t="str">
        <f>IF('proje ve personel bilgileri'!A658&lt;&gt;0,('proje ve personel bilgileri'!A658)," ")</f>
        <v xml:space="preserve"> </v>
      </c>
      <c r="C1222" s="105"/>
      <c r="D1222" s="296"/>
      <c r="E1222" s="296"/>
      <c r="F1222" s="296"/>
      <c r="G1222" s="296"/>
      <c r="H1222" s="296"/>
      <c r="I1222" s="296"/>
      <c r="J1222" s="296"/>
      <c r="K1222" s="104">
        <f t="shared" si="70"/>
        <v>0</v>
      </c>
    </row>
    <row r="1223" spans="1:11" ht="15.75" customHeight="1" x14ac:dyDescent="0.25">
      <c r="A1223" s="2">
        <v>646</v>
      </c>
      <c r="B1223" s="101" t="str">
        <f>IF('proje ve personel bilgileri'!A659&lt;&gt;0,('proje ve personel bilgileri'!A659)," ")</f>
        <v xml:space="preserve"> </v>
      </c>
      <c r="C1223" s="105"/>
      <c r="D1223" s="296"/>
      <c r="E1223" s="296"/>
      <c r="F1223" s="296"/>
      <c r="G1223" s="296"/>
      <c r="H1223" s="296"/>
      <c r="I1223" s="296"/>
      <c r="J1223" s="296"/>
      <c r="K1223" s="104">
        <f t="shared" si="70"/>
        <v>0</v>
      </c>
    </row>
    <row r="1224" spans="1:11" ht="15.75" customHeight="1" x14ac:dyDescent="0.25">
      <c r="A1224" s="1">
        <v>647</v>
      </c>
      <c r="B1224" s="101" t="str">
        <f>IF('proje ve personel bilgileri'!A660&lt;&gt;0,('proje ve personel bilgileri'!A660)," ")</f>
        <v xml:space="preserve"> </v>
      </c>
      <c r="C1224" s="105"/>
      <c r="D1224" s="296"/>
      <c r="E1224" s="296"/>
      <c r="F1224" s="296"/>
      <c r="G1224" s="296"/>
      <c r="H1224" s="296"/>
      <c r="I1224" s="296"/>
      <c r="J1224" s="296"/>
      <c r="K1224" s="104">
        <f t="shared" si="70"/>
        <v>0</v>
      </c>
    </row>
    <row r="1225" spans="1:11" ht="15" customHeight="1" x14ac:dyDescent="0.25">
      <c r="A1225" s="2">
        <v>648</v>
      </c>
      <c r="B1225" s="101" t="str">
        <f>IF('proje ve personel bilgileri'!A661&lt;&gt;0,('proje ve personel bilgileri'!A661)," ")</f>
        <v xml:space="preserve"> </v>
      </c>
      <c r="C1225" s="105"/>
      <c r="D1225" s="296"/>
      <c r="E1225" s="296"/>
      <c r="F1225" s="296"/>
      <c r="G1225" s="296"/>
      <c r="H1225" s="296"/>
      <c r="I1225" s="296"/>
      <c r="J1225" s="296"/>
      <c r="K1225" s="104">
        <f t="shared" si="70"/>
        <v>0</v>
      </c>
    </row>
    <row r="1226" spans="1:11" ht="15.75" customHeight="1" x14ac:dyDescent="0.25">
      <c r="A1226" s="341" t="s">
        <v>99</v>
      </c>
      <c r="B1226" s="342"/>
      <c r="C1226" s="7" t="str">
        <f t="shared" ref="C1226:J1226" si="71">IF($K$28&lt;&gt;0,SUM(C1208:C1225)," ")</f>
        <v xml:space="preserve"> </v>
      </c>
      <c r="D1226" s="8" t="str">
        <f t="shared" si="71"/>
        <v xml:space="preserve"> </v>
      </c>
      <c r="E1226" s="8" t="str">
        <f t="shared" si="71"/>
        <v xml:space="preserve"> </v>
      </c>
      <c r="F1226" s="8" t="str">
        <f t="shared" si="71"/>
        <v xml:space="preserve"> </v>
      </c>
      <c r="G1226" s="8" t="str">
        <f t="shared" si="71"/>
        <v xml:space="preserve"> </v>
      </c>
      <c r="H1226" s="8" t="str">
        <f t="shared" si="71"/>
        <v xml:space="preserve"> </v>
      </c>
      <c r="I1226" s="8" t="str">
        <f t="shared" si="71"/>
        <v xml:space="preserve"> </v>
      </c>
      <c r="J1226" s="8" t="str">
        <f t="shared" si="71"/>
        <v xml:space="preserve"> </v>
      </c>
      <c r="K1226" s="9">
        <f>SUM(K1208:K1225)+K1190</f>
        <v>0</v>
      </c>
    </row>
    <row r="1227" spans="1:11" ht="15" customHeight="1" x14ac:dyDescent="0.25">
      <c r="A1227" s="300"/>
    </row>
    <row r="1228" spans="1:11" ht="15" customHeight="1" x14ac:dyDescent="0.25">
      <c r="A1228" s="332" t="s">
        <v>100</v>
      </c>
      <c r="B1228" s="332"/>
      <c r="C1228" s="332"/>
      <c r="D1228" s="332"/>
      <c r="E1228" s="332"/>
      <c r="F1228" s="332"/>
      <c r="G1228" s="332"/>
      <c r="H1228" s="332"/>
      <c r="I1228" s="332"/>
      <c r="J1228" s="332"/>
      <c r="K1228" s="332"/>
    </row>
    <row r="1229" spans="1:11" ht="15" customHeight="1" x14ac:dyDescent="0.25">
      <c r="A1229" s="51"/>
    </row>
    <row r="1230" spans="1:11" ht="15" customHeight="1" x14ac:dyDescent="0.25">
      <c r="A1230" s="298" t="s">
        <v>101</v>
      </c>
    </row>
    <row r="1231" spans="1:11" ht="15" customHeight="1" x14ac:dyDescent="0.25">
      <c r="C1231" s="298" t="s">
        <v>102</v>
      </c>
      <c r="E1231" s="298" t="s">
        <v>103</v>
      </c>
    </row>
    <row r="1234" spans="1:11" ht="15.75" customHeight="1" x14ac:dyDescent="0.25">
      <c r="A1234" s="348" t="s">
        <v>85</v>
      </c>
      <c r="B1234" s="348"/>
      <c r="C1234" s="348"/>
      <c r="D1234" s="348"/>
      <c r="E1234" s="348"/>
      <c r="F1234" s="348"/>
      <c r="G1234" s="348"/>
      <c r="H1234" s="348"/>
      <c r="I1234" s="348"/>
      <c r="J1234" s="348"/>
      <c r="K1234" s="348"/>
    </row>
    <row r="1235" spans="1:11" ht="15" customHeight="1" x14ac:dyDescent="0.25">
      <c r="A1235" s="70"/>
      <c r="B1235" s="70"/>
      <c r="C1235" s="70"/>
      <c r="D1235" s="70"/>
      <c r="E1235" s="70"/>
      <c r="F1235" s="78">
        <f>'proje ve personel bilgileri'!$B$5</f>
        <v>0</v>
      </c>
      <c r="G1235" s="72">
        <f>IF('proje ve personel bilgileri'!$B$6=1,"/ Nisan ayına aittir.",(IF('proje ve personel bilgileri'!$B$6=2,"/ Ekim ayına aittir.",0)))</f>
        <v>0</v>
      </c>
      <c r="H1235" s="70"/>
      <c r="I1235" s="70"/>
      <c r="J1235" s="70"/>
      <c r="K1235" s="70"/>
    </row>
    <row r="1236" spans="1:11" ht="18.75" customHeight="1" x14ac:dyDescent="0.25">
      <c r="K1236" s="4" t="s">
        <v>86</v>
      </c>
    </row>
    <row r="1237" spans="1:11" ht="15.75" customHeight="1" x14ac:dyDescent="0.25">
      <c r="A1237" s="349" t="s">
        <v>2</v>
      </c>
      <c r="B1237" s="350"/>
      <c r="C1237" s="351">
        <f>'proje ve personel bilgileri'!$B$2</f>
        <v>0</v>
      </c>
      <c r="D1237" s="352"/>
      <c r="E1237" s="352"/>
      <c r="F1237" s="352"/>
      <c r="G1237" s="352"/>
      <c r="H1237" s="352"/>
      <c r="I1237" s="352"/>
      <c r="J1237" s="352"/>
      <c r="K1237" s="353"/>
    </row>
    <row r="1238" spans="1:11" ht="15.75" customHeight="1" x14ac:dyDescent="0.25">
      <c r="A1238" s="354" t="s">
        <v>4</v>
      </c>
      <c r="B1238" s="355"/>
      <c r="C1238" s="356">
        <f>'proje ve personel bilgileri'!$B$3</f>
        <v>0</v>
      </c>
      <c r="D1238" s="357"/>
      <c r="E1238" s="357"/>
      <c r="F1238" s="357"/>
      <c r="G1238" s="357"/>
      <c r="H1238" s="357"/>
      <c r="I1238" s="357"/>
      <c r="J1238" s="357"/>
      <c r="K1238" s="358"/>
    </row>
    <row r="1239" spans="1:11" ht="15" customHeight="1" x14ac:dyDescent="0.25">
      <c r="A1239" s="343" t="s">
        <v>87</v>
      </c>
      <c r="B1239" s="343" t="s">
        <v>15</v>
      </c>
      <c r="C1239" s="343" t="s">
        <v>88</v>
      </c>
      <c r="D1239" s="344" t="s">
        <v>89</v>
      </c>
      <c r="E1239" s="346"/>
      <c r="F1239" s="347"/>
      <c r="G1239" s="343" t="s">
        <v>90</v>
      </c>
      <c r="H1239" s="333" t="s">
        <v>91</v>
      </c>
      <c r="I1239" s="333" t="s">
        <v>92</v>
      </c>
      <c r="J1239" s="333" t="s">
        <v>93</v>
      </c>
      <c r="K1239" s="336" t="s">
        <v>94</v>
      </c>
    </row>
    <row r="1240" spans="1:11" ht="15.75" customHeight="1" x14ac:dyDescent="0.25">
      <c r="A1240" s="338"/>
      <c r="B1240" s="338"/>
      <c r="C1240" s="338"/>
      <c r="D1240" s="345"/>
      <c r="E1240" s="339" t="s">
        <v>95</v>
      </c>
      <c r="F1240" s="340"/>
      <c r="G1240" s="338"/>
      <c r="H1240" s="334"/>
      <c r="I1240" s="334"/>
      <c r="J1240" s="334"/>
      <c r="K1240" s="337"/>
    </row>
    <row r="1241" spans="1:11" ht="60.75" customHeight="1" x14ac:dyDescent="0.25">
      <c r="A1241" s="338"/>
      <c r="B1241" s="338"/>
      <c r="C1241" s="338"/>
      <c r="D1241" s="345"/>
      <c r="E1241" s="5" t="s">
        <v>104</v>
      </c>
      <c r="F1241" s="5" t="s">
        <v>97</v>
      </c>
      <c r="G1241" s="338"/>
      <c r="H1241" s="334"/>
      <c r="I1241" s="335"/>
      <c r="J1241" s="335"/>
      <c r="K1241" s="338"/>
    </row>
    <row r="1242" spans="1:11" ht="15.75" customHeight="1" x14ac:dyDescent="0.25">
      <c r="A1242" s="338"/>
      <c r="B1242" s="338"/>
      <c r="C1242" s="338"/>
      <c r="D1242" s="345"/>
      <c r="E1242" s="6" t="s">
        <v>98</v>
      </c>
      <c r="F1242" s="6" t="s">
        <v>98</v>
      </c>
      <c r="G1242" s="294" t="s">
        <v>98</v>
      </c>
      <c r="H1242" s="294" t="s">
        <v>98</v>
      </c>
      <c r="I1242" s="297" t="s">
        <v>98</v>
      </c>
      <c r="J1242" s="6" t="s">
        <v>98</v>
      </c>
      <c r="K1242" s="338"/>
    </row>
    <row r="1243" spans="1:11" ht="15.75" customHeight="1" x14ac:dyDescent="0.25">
      <c r="A1243" s="1">
        <v>649</v>
      </c>
      <c r="B1243" s="101" t="str">
        <f>IF('proje ve personel bilgileri'!A662&lt;&gt;0,('proje ve personel bilgileri'!A662)," ")</f>
        <v xml:space="preserve"> </v>
      </c>
      <c r="C1243" s="102"/>
      <c r="D1243" s="103"/>
      <c r="E1243" s="103"/>
      <c r="F1243" s="103"/>
      <c r="G1243" s="103"/>
      <c r="H1243" s="103"/>
      <c r="I1243" s="103"/>
      <c r="J1243" s="103"/>
      <c r="K1243" s="104">
        <f t="shared" ref="K1243:K1260" si="72">IF(D1243&lt;&gt;0,SUM(D1243+E1243+F1243+G1243-H1243-I1243-J1243),0)</f>
        <v>0</v>
      </c>
    </row>
    <row r="1244" spans="1:11" ht="15.75" customHeight="1" x14ac:dyDescent="0.25">
      <c r="A1244" s="2">
        <v>650</v>
      </c>
      <c r="B1244" s="101" t="str">
        <f>IF('proje ve personel bilgileri'!A663&lt;&gt;0,('proje ve personel bilgileri'!A663)," ")</f>
        <v xml:space="preserve"> </v>
      </c>
      <c r="C1244" s="105"/>
      <c r="D1244" s="296"/>
      <c r="E1244" s="296"/>
      <c r="F1244" s="296"/>
      <c r="G1244" s="296"/>
      <c r="H1244" s="296"/>
      <c r="I1244" s="296"/>
      <c r="J1244" s="296"/>
      <c r="K1244" s="104">
        <f t="shared" si="72"/>
        <v>0</v>
      </c>
    </row>
    <row r="1245" spans="1:11" ht="15.75" customHeight="1" x14ac:dyDescent="0.25">
      <c r="A1245" s="1">
        <v>651</v>
      </c>
      <c r="B1245" s="101" t="str">
        <f>IF('proje ve personel bilgileri'!A664&lt;&gt;0,('proje ve personel bilgileri'!A664)," ")</f>
        <v xml:space="preserve"> </v>
      </c>
      <c r="C1245" s="105"/>
      <c r="D1245" s="296"/>
      <c r="E1245" s="296"/>
      <c r="F1245" s="296"/>
      <c r="G1245" s="296"/>
      <c r="H1245" s="296"/>
      <c r="I1245" s="296"/>
      <c r="J1245" s="296"/>
      <c r="K1245" s="104">
        <f t="shared" si="72"/>
        <v>0</v>
      </c>
    </row>
    <row r="1246" spans="1:11" ht="15.75" customHeight="1" x14ac:dyDescent="0.25">
      <c r="A1246" s="2">
        <v>652</v>
      </c>
      <c r="B1246" s="101" t="str">
        <f>IF('proje ve personel bilgileri'!A665&lt;&gt;0,('proje ve personel bilgileri'!A665)," ")</f>
        <v xml:space="preserve"> </v>
      </c>
      <c r="C1246" s="105"/>
      <c r="D1246" s="296"/>
      <c r="E1246" s="296"/>
      <c r="F1246" s="296"/>
      <c r="G1246" s="296"/>
      <c r="H1246" s="296"/>
      <c r="I1246" s="296"/>
      <c r="J1246" s="296"/>
      <c r="K1246" s="104">
        <f t="shared" si="72"/>
        <v>0</v>
      </c>
    </row>
    <row r="1247" spans="1:11" ht="15.75" customHeight="1" x14ac:dyDescent="0.25">
      <c r="A1247" s="1">
        <v>653</v>
      </c>
      <c r="B1247" s="101" t="str">
        <f>IF('proje ve personel bilgileri'!A666&lt;&gt;0,('proje ve personel bilgileri'!A666)," ")</f>
        <v xml:space="preserve"> </v>
      </c>
      <c r="C1247" s="105"/>
      <c r="D1247" s="296"/>
      <c r="E1247" s="296"/>
      <c r="F1247" s="296"/>
      <c r="G1247" s="296"/>
      <c r="H1247" s="296"/>
      <c r="I1247" s="296"/>
      <c r="J1247" s="296"/>
      <c r="K1247" s="104">
        <f t="shared" si="72"/>
        <v>0</v>
      </c>
    </row>
    <row r="1248" spans="1:11" ht="15.75" customHeight="1" x14ac:dyDescent="0.25">
      <c r="A1248" s="2">
        <v>654</v>
      </c>
      <c r="B1248" s="101" t="str">
        <f>IF('proje ve personel bilgileri'!A667&lt;&gt;0,('proje ve personel bilgileri'!A667)," ")</f>
        <v xml:space="preserve"> </v>
      </c>
      <c r="C1248" s="105"/>
      <c r="D1248" s="296"/>
      <c r="E1248" s="296"/>
      <c r="F1248" s="296"/>
      <c r="G1248" s="296"/>
      <c r="H1248" s="296"/>
      <c r="I1248" s="296"/>
      <c r="J1248" s="296"/>
      <c r="K1248" s="104">
        <f t="shared" si="72"/>
        <v>0</v>
      </c>
    </row>
    <row r="1249" spans="1:11" ht="15.75" customHeight="1" x14ac:dyDescent="0.25">
      <c r="A1249" s="1">
        <v>655</v>
      </c>
      <c r="B1249" s="101" t="str">
        <f>IF('proje ve personel bilgileri'!A668&lt;&gt;0,('proje ve personel bilgileri'!A668)," ")</f>
        <v xml:space="preserve"> </v>
      </c>
      <c r="C1249" s="105"/>
      <c r="D1249" s="296"/>
      <c r="E1249" s="296"/>
      <c r="F1249" s="296"/>
      <c r="G1249" s="296"/>
      <c r="H1249" s="296"/>
      <c r="I1249" s="296"/>
      <c r="J1249" s="296"/>
      <c r="K1249" s="104">
        <f t="shared" si="72"/>
        <v>0</v>
      </c>
    </row>
    <row r="1250" spans="1:11" ht="15.75" customHeight="1" x14ac:dyDescent="0.25">
      <c r="A1250" s="2">
        <v>656</v>
      </c>
      <c r="B1250" s="101" t="str">
        <f>IF('proje ve personel bilgileri'!A669&lt;&gt;0,('proje ve personel bilgileri'!A669)," ")</f>
        <v xml:space="preserve"> </v>
      </c>
      <c r="C1250" s="105"/>
      <c r="D1250" s="296"/>
      <c r="E1250" s="296"/>
      <c r="F1250" s="296"/>
      <c r="G1250" s="296"/>
      <c r="H1250" s="296"/>
      <c r="I1250" s="296"/>
      <c r="J1250" s="296"/>
      <c r="K1250" s="104">
        <f t="shared" si="72"/>
        <v>0</v>
      </c>
    </row>
    <row r="1251" spans="1:11" ht="15.75" customHeight="1" x14ac:dyDescent="0.25">
      <c r="A1251" s="1">
        <v>657</v>
      </c>
      <c r="B1251" s="101" t="str">
        <f>IF('proje ve personel bilgileri'!A670&lt;&gt;0,('proje ve personel bilgileri'!A670)," ")</f>
        <v xml:space="preserve"> </v>
      </c>
      <c r="C1251" s="105"/>
      <c r="D1251" s="296"/>
      <c r="E1251" s="296"/>
      <c r="F1251" s="296"/>
      <c r="G1251" s="296"/>
      <c r="H1251" s="296"/>
      <c r="I1251" s="296"/>
      <c r="J1251" s="296"/>
      <c r="K1251" s="104">
        <f t="shared" si="72"/>
        <v>0</v>
      </c>
    </row>
    <row r="1252" spans="1:11" ht="15.75" customHeight="1" x14ac:dyDescent="0.25">
      <c r="A1252" s="2">
        <v>658</v>
      </c>
      <c r="B1252" s="101" t="str">
        <f>IF('proje ve personel bilgileri'!A671&lt;&gt;0,('proje ve personel bilgileri'!A671)," ")</f>
        <v xml:space="preserve"> </v>
      </c>
      <c r="C1252" s="105"/>
      <c r="D1252" s="296"/>
      <c r="E1252" s="296"/>
      <c r="F1252" s="296"/>
      <c r="G1252" s="296"/>
      <c r="H1252" s="296"/>
      <c r="I1252" s="296"/>
      <c r="J1252" s="296"/>
      <c r="K1252" s="104">
        <f t="shared" si="72"/>
        <v>0</v>
      </c>
    </row>
    <row r="1253" spans="1:11" ht="15.75" customHeight="1" x14ac:dyDescent="0.25">
      <c r="A1253" s="1">
        <v>659</v>
      </c>
      <c r="B1253" s="101" t="str">
        <f>IF('proje ve personel bilgileri'!A672&lt;&gt;0,('proje ve personel bilgileri'!A672)," ")</f>
        <v xml:space="preserve"> </v>
      </c>
      <c r="C1253" s="105"/>
      <c r="D1253" s="296"/>
      <c r="E1253" s="296"/>
      <c r="F1253" s="296"/>
      <c r="G1253" s="296"/>
      <c r="H1253" s="296"/>
      <c r="I1253" s="296"/>
      <c r="J1253" s="296"/>
      <c r="K1253" s="104">
        <f t="shared" si="72"/>
        <v>0</v>
      </c>
    </row>
    <row r="1254" spans="1:11" ht="15.75" customHeight="1" x14ac:dyDescent="0.25">
      <c r="A1254" s="2">
        <v>660</v>
      </c>
      <c r="B1254" s="101" t="str">
        <f>IF('proje ve personel bilgileri'!A673&lt;&gt;0,('proje ve personel bilgileri'!A673)," ")</f>
        <v xml:space="preserve"> </v>
      </c>
      <c r="C1254" s="105"/>
      <c r="D1254" s="296"/>
      <c r="E1254" s="296"/>
      <c r="F1254" s="296"/>
      <c r="G1254" s="296"/>
      <c r="H1254" s="296"/>
      <c r="I1254" s="296"/>
      <c r="J1254" s="296"/>
      <c r="K1254" s="104">
        <f t="shared" si="72"/>
        <v>0</v>
      </c>
    </row>
    <row r="1255" spans="1:11" ht="15.75" customHeight="1" x14ac:dyDescent="0.25">
      <c r="A1255" s="1">
        <v>661</v>
      </c>
      <c r="B1255" s="101" t="str">
        <f>IF('proje ve personel bilgileri'!A674&lt;&gt;0,('proje ve personel bilgileri'!A674)," ")</f>
        <v xml:space="preserve"> </v>
      </c>
      <c r="C1255" s="105"/>
      <c r="D1255" s="296"/>
      <c r="E1255" s="296"/>
      <c r="F1255" s="296"/>
      <c r="G1255" s="296"/>
      <c r="H1255" s="296"/>
      <c r="I1255" s="296"/>
      <c r="J1255" s="296"/>
      <c r="K1255" s="104">
        <f t="shared" si="72"/>
        <v>0</v>
      </c>
    </row>
    <row r="1256" spans="1:11" ht="15.75" customHeight="1" x14ac:dyDescent="0.25">
      <c r="A1256" s="2">
        <v>662</v>
      </c>
      <c r="B1256" s="101" t="str">
        <f>IF('proje ve personel bilgileri'!A675&lt;&gt;0,('proje ve personel bilgileri'!A675)," ")</f>
        <v xml:space="preserve"> </v>
      </c>
      <c r="C1256" s="105"/>
      <c r="D1256" s="296"/>
      <c r="E1256" s="296"/>
      <c r="F1256" s="296"/>
      <c r="G1256" s="296"/>
      <c r="H1256" s="296"/>
      <c r="I1256" s="296"/>
      <c r="J1256" s="296"/>
      <c r="K1256" s="104">
        <f t="shared" si="72"/>
        <v>0</v>
      </c>
    </row>
    <row r="1257" spans="1:11" ht="15.75" customHeight="1" x14ac:dyDescent="0.25">
      <c r="A1257" s="1">
        <v>663</v>
      </c>
      <c r="B1257" s="101" t="str">
        <f>IF('proje ve personel bilgileri'!A676&lt;&gt;0,('proje ve personel bilgileri'!A676)," ")</f>
        <v xml:space="preserve"> </v>
      </c>
      <c r="C1257" s="105"/>
      <c r="D1257" s="296"/>
      <c r="E1257" s="296"/>
      <c r="F1257" s="296"/>
      <c r="G1257" s="296"/>
      <c r="H1257" s="296"/>
      <c r="I1257" s="296"/>
      <c r="J1257" s="296"/>
      <c r="K1257" s="104">
        <f t="shared" si="72"/>
        <v>0</v>
      </c>
    </row>
    <row r="1258" spans="1:11" ht="15.75" customHeight="1" x14ac:dyDescent="0.25">
      <c r="A1258" s="2">
        <v>664</v>
      </c>
      <c r="B1258" s="101" t="str">
        <f>IF('proje ve personel bilgileri'!A677&lt;&gt;0,('proje ve personel bilgileri'!A677)," ")</f>
        <v xml:space="preserve"> </v>
      </c>
      <c r="C1258" s="105"/>
      <c r="D1258" s="296"/>
      <c r="E1258" s="296"/>
      <c r="F1258" s="296"/>
      <c r="G1258" s="296"/>
      <c r="H1258" s="296"/>
      <c r="I1258" s="296"/>
      <c r="J1258" s="296"/>
      <c r="K1258" s="104">
        <f t="shared" si="72"/>
        <v>0</v>
      </c>
    </row>
    <row r="1259" spans="1:11" ht="15.75" customHeight="1" x14ac:dyDescent="0.25">
      <c r="A1259" s="1">
        <v>665</v>
      </c>
      <c r="B1259" s="101" t="str">
        <f>IF('proje ve personel bilgileri'!A678&lt;&gt;0,('proje ve personel bilgileri'!A678)," ")</f>
        <v xml:space="preserve"> </v>
      </c>
      <c r="C1259" s="105"/>
      <c r="D1259" s="296"/>
      <c r="E1259" s="296"/>
      <c r="F1259" s="296"/>
      <c r="G1259" s="296"/>
      <c r="H1259" s="296"/>
      <c r="I1259" s="296"/>
      <c r="J1259" s="296"/>
      <c r="K1259" s="104">
        <f t="shared" si="72"/>
        <v>0</v>
      </c>
    </row>
    <row r="1260" spans="1:11" ht="15" customHeight="1" x14ac:dyDescent="0.25">
      <c r="A1260" s="2">
        <v>666</v>
      </c>
      <c r="B1260" s="101" t="str">
        <f>IF('proje ve personel bilgileri'!A679&lt;&gt;0,('proje ve personel bilgileri'!A679)," ")</f>
        <v xml:space="preserve"> </v>
      </c>
      <c r="C1260" s="105"/>
      <c r="D1260" s="296"/>
      <c r="E1260" s="296"/>
      <c r="F1260" s="296"/>
      <c r="G1260" s="296"/>
      <c r="H1260" s="296"/>
      <c r="I1260" s="296"/>
      <c r="J1260" s="296"/>
      <c r="K1260" s="104">
        <f t="shared" si="72"/>
        <v>0</v>
      </c>
    </row>
    <row r="1261" spans="1:11" ht="15.75" customHeight="1" x14ac:dyDescent="0.25">
      <c r="A1261" s="341" t="s">
        <v>99</v>
      </c>
      <c r="B1261" s="342"/>
      <c r="C1261" s="7" t="str">
        <f t="shared" ref="C1261:J1261" si="73">IF($K$28&lt;&gt;0,SUM(C1243:C1260)," ")</f>
        <v xml:space="preserve"> </v>
      </c>
      <c r="D1261" s="8" t="str">
        <f t="shared" si="73"/>
        <v xml:space="preserve"> </v>
      </c>
      <c r="E1261" s="8" t="str">
        <f t="shared" si="73"/>
        <v xml:space="preserve"> </v>
      </c>
      <c r="F1261" s="8" t="str">
        <f t="shared" si="73"/>
        <v xml:space="preserve"> </v>
      </c>
      <c r="G1261" s="8" t="str">
        <f t="shared" si="73"/>
        <v xml:space="preserve"> </v>
      </c>
      <c r="H1261" s="8" t="str">
        <f t="shared" si="73"/>
        <v xml:space="preserve"> </v>
      </c>
      <c r="I1261" s="8" t="str">
        <f t="shared" si="73"/>
        <v xml:space="preserve"> </v>
      </c>
      <c r="J1261" s="8" t="str">
        <f t="shared" si="73"/>
        <v xml:space="preserve"> </v>
      </c>
      <c r="K1261" s="9">
        <f>SUM(K1243:K1260)+K1226</f>
        <v>0</v>
      </c>
    </row>
    <row r="1262" spans="1:11" ht="15" customHeight="1" x14ac:dyDescent="0.25">
      <c r="A1262" s="300"/>
    </row>
    <row r="1263" spans="1:11" ht="15" customHeight="1" x14ac:dyDescent="0.25">
      <c r="A1263" s="332" t="s">
        <v>100</v>
      </c>
      <c r="B1263" s="332"/>
      <c r="C1263" s="332"/>
      <c r="D1263" s="332"/>
      <c r="E1263" s="332"/>
      <c r="F1263" s="332"/>
      <c r="G1263" s="332"/>
      <c r="H1263" s="332"/>
      <c r="I1263" s="332"/>
      <c r="J1263" s="332"/>
      <c r="K1263" s="332"/>
    </row>
    <row r="1264" spans="1:11" ht="15" customHeight="1" x14ac:dyDescent="0.25">
      <c r="A1264" s="51"/>
    </row>
    <row r="1265" spans="1:11" ht="15" customHeight="1" x14ac:dyDescent="0.25">
      <c r="A1265" s="298" t="s">
        <v>101</v>
      </c>
    </row>
    <row r="1266" spans="1:11" ht="15" customHeight="1" x14ac:dyDescent="0.25">
      <c r="C1266" s="298" t="s">
        <v>102</v>
      </c>
      <c r="E1266" s="298" t="s">
        <v>103</v>
      </c>
    </row>
    <row r="1269" spans="1:11" ht="15.75" customHeight="1" x14ac:dyDescent="0.25">
      <c r="A1269" s="348" t="s">
        <v>85</v>
      </c>
      <c r="B1269" s="348"/>
      <c r="C1269" s="348"/>
      <c r="D1269" s="348"/>
      <c r="E1269" s="348"/>
      <c r="F1269" s="348"/>
      <c r="G1269" s="348"/>
      <c r="H1269" s="348"/>
      <c r="I1269" s="348"/>
      <c r="J1269" s="348"/>
      <c r="K1269" s="348"/>
    </row>
    <row r="1270" spans="1:11" ht="15" customHeight="1" x14ac:dyDescent="0.25">
      <c r="A1270" s="70"/>
      <c r="B1270" s="70"/>
      <c r="C1270" s="70"/>
      <c r="D1270" s="70"/>
      <c r="E1270" s="70"/>
      <c r="F1270" s="78">
        <f>'proje ve personel bilgileri'!$B$5</f>
        <v>0</v>
      </c>
      <c r="G1270" s="72">
        <f>IF('proje ve personel bilgileri'!$B$6=1,"/ Nisan ayına aittir.",(IF('proje ve personel bilgileri'!$B$6=2,"/ Ekim ayına aittir.",0)))</f>
        <v>0</v>
      </c>
      <c r="H1270" s="70"/>
      <c r="I1270" s="70"/>
      <c r="J1270" s="70"/>
      <c r="K1270" s="70"/>
    </row>
    <row r="1271" spans="1:11" ht="18.75" customHeight="1" x14ac:dyDescent="0.25">
      <c r="K1271" s="4" t="s">
        <v>86</v>
      </c>
    </row>
    <row r="1272" spans="1:11" ht="15.75" customHeight="1" x14ac:dyDescent="0.25">
      <c r="A1272" s="349" t="s">
        <v>2</v>
      </c>
      <c r="B1272" s="350"/>
      <c r="C1272" s="351">
        <f>'proje ve personel bilgileri'!$B$2</f>
        <v>0</v>
      </c>
      <c r="D1272" s="352"/>
      <c r="E1272" s="352"/>
      <c r="F1272" s="352"/>
      <c r="G1272" s="352"/>
      <c r="H1272" s="352"/>
      <c r="I1272" s="352"/>
      <c r="J1272" s="352"/>
      <c r="K1272" s="353"/>
    </row>
    <row r="1273" spans="1:11" ht="15.75" customHeight="1" x14ac:dyDescent="0.25">
      <c r="A1273" s="354" t="s">
        <v>4</v>
      </c>
      <c r="B1273" s="355"/>
      <c r="C1273" s="356">
        <f>'proje ve personel bilgileri'!$B$3</f>
        <v>0</v>
      </c>
      <c r="D1273" s="357"/>
      <c r="E1273" s="357"/>
      <c r="F1273" s="357"/>
      <c r="G1273" s="357"/>
      <c r="H1273" s="357"/>
      <c r="I1273" s="357"/>
      <c r="J1273" s="357"/>
      <c r="K1273" s="358"/>
    </row>
    <row r="1274" spans="1:11" ht="15" customHeight="1" x14ac:dyDescent="0.25">
      <c r="A1274" s="343" t="s">
        <v>87</v>
      </c>
      <c r="B1274" s="343" t="s">
        <v>15</v>
      </c>
      <c r="C1274" s="343" t="s">
        <v>88</v>
      </c>
      <c r="D1274" s="344" t="s">
        <v>89</v>
      </c>
      <c r="E1274" s="346"/>
      <c r="F1274" s="347"/>
      <c r="G1274" s="343" t="s">
        <v>90</v>
      </c>
      <c r="H1274" s="333" t="s">
        <v>91</v>
      </c>
      <c r="I1274" s="333" t="s">
        <v>92</v>
      </c>
      <c r="J1274" s="333" t="s">
        <v>93</v>
      </c>
      <c r="K1274" s="336" t="s">
        <v>94</v>
      </c>
    </row>
    <row r="1275" spans="1:11" ht="15.75" customHeight="1" x14ac:dyDescent="0.25">
      <c r="A1275" s="338"/>
      <c r="B1275" s="338"/>
      <c r="C1275" s="338"/>
      <c r="D1275" s="345"/>
      <c r="E1275" s="339" t="s">
        <v>95</v>
      </c>
      <c r="F1275" s="340"/>
      <c r="G1275" s="338"/>
      <c r="H1275" s="334"/>
      <c r="I1275" s="334"/>
      <c r="J1275" s="334"/>
      <c r="K1275" s="337"/>
    </row>
    <row r="1276" spans="1:11" ht="60.75" customHeight="1" x14ac:dyDescent="0.25">
      <c r="A1276" s="338"/>
      <c r="B1276" s="338"/>
      <c r="C1276" s="338"/>
      <c r="D1276" s="345"/>
      <c r="E1276" s="5" t="s">
        <v>104</v>
      </c>
      <c r="F1276" s="5" t="s">
        <v>97</v>
      </c>
      <c r="G1276" s="338"/>
      <c r="H1276" s="334"/>
      <c r="I1276" s="335"/>
      <c r="J1276" s="335"/>
      <c r="K1276" s="338"/>
    </row>
    <row r="1277" spans="1:11" ht="15.75" customHeight="1" x14ac:dyDescent="0.25">
      <c r="A1277" s="338"/>
      <c r="B1277" s="338"/>
      <c r="C1277" s="338"/>
      <c r="D1277" s="345"/>
      <c r="E1277" s="6" t="s">
        <v>98</v>
      </c>
      <c r="F1277" s="6" t="s">
        <v>98</v>
      </c>
      <c r="G1277" s="294" t="s">
        <v>98</v>
      </c>
      <c r="H1277" s="294" t="s">
        <v>98</v>
      </c>
      <c r="I1277" s="297" t="s">
        <v>98</v>
      </c>
      <c r="J1277" s="6" t="s">
        <v>98</v>
      </c>
      <c r="K1277" s="338"/>
    </row>
    <row r="1278" spans="1:11" ht="15.75" customHeight="1" x14ac:dyDescent="0.25">
      <c r="A1278" s="1">
        <v>667</v>
      </c>
      <c r="B1278" s="101" t="str">
        <f>IF('proje ve personel bilgileri'!A680&lt;&gt;0,('proje ve personel bilgileri'!A680)," ")</f>
        <v xml:space="preserve"> </v>
      </c>
      <c r="C1278" s="102"/>
      <c r="D1278" s="103"/>
      <c r="E1278" s="103"/>
      <c r="F1278" s="103"/>
      <c r="G1278" s="103"/>
      <c r="H1278" s="103"/>
      <c r="I1278" s="103"/>
      <c r="J1278" s="103"/>
      <c r="K1278" s="104">
        <f t="shared" ref="K1278:K1295" si="74">IF(D1278&lt;&gt;0,SUM(D1278+E1278+F1278+G1278-H1278-I1278-J1278),0)</f>
        <v>0</v>
      </c>
    </row>
    <row r="1279" spans="1:11" ht="15.75" customHeight="1" x14ac:dyDescent="0.25">
      <c r="A1279" s="2">
        <v>668</v>
      </c>
      <c r="B1279" s="101" t="str">
        <f>IF('proje ve personel bilgileri'!A681&lt;&gt;0,('proje ve personel bilgileri'!A681)," ")</f>
        <v xml:space="preserve"> </v>
      </c>
      <c r="C1279" s="105"/>
      <c r="D1279" s="296"/>
      <c r="E1279" s="296"/>
      <c r="F1279" s="296"/>
      <c r="G1279" s="296"/>
      <c r="H1279" s="296"/>
      <c r="I1279" s="296"/>
      <c r="J1279" s="296"/>
      <c r="K1279" s="104">
        <f t="shared" si="74"/>
        <v>0</v>
      </c>
    </row>
    <row r="1280" spans="1:11" ht="15.75" customHeight="1" x14ac:dyDescent="0.25">
      <c r="A1280" s="1">
        <v>669</v>
      </c>
      <c r="B1280" s="101" t="str">
        <f>IF('proje ve personel bilgileri'!A682&lt;&gt;0,('proje ve personel bilgileri'!A682)," ")</f>
        <v xml:space="preserve"> </v>
      </c>
      <c r="C1280" s="105"/>
      <c r="D1280" s="296"/>
      <c r="E1280" s="296"/>
      <c r="F1280" s="296"/>
      <c r="G1280" s="296"/>
      <c r="H1280" s="296"/>
      <c r="I1280" s="296"/>
      <c r="J1280" s="296"/>
      <c r="K1280" s="104">
        <f t="shared" si="74"/>
        <v>0</v>
      </c>
    </row>
    <row r="1281" spans="1:11" ht="15.75" customHeight="1" x14ac:dyDescent="0.25">
      <c r="A1281" s="2">
        <v>670</v>
      </c>
      <c r="B1281" s="101" t="str">
        <f>IF('proje ve personel bilgileri'!A683&lt;&gt;0,('proje ve personel bilgileri'!A683)," ")</f>
        <v xml:space="preserve"> </v>
      </c>
      <c r="C1281" s="105"/>
      <c r="D1281" s="296"/>
      <c r="E1281" s="296"/>
      <c r="F1281" s="296"/>
      <c r="G1281" s="296"/>
      <c r="H1281" s="296"/>
      <c r="I1281" s="296"/>
      <c r="J1281" s="296"/>
      <c r="K1281" s="104">
        <f t="shared" si="74"/>
        <v>0</v>
      </c>
    </row>
    <row r="1282" spans="1:11" ht="15.75" customHeight="1" x14ac:dyDescent="0.25">
      <c r="A1282" s="1">
        <v>671</v>
      </c>
      <c r="B1282" s="101" t="str">
        <f>IF('proje ve personel bilgileri'!A684&lt;&gt;0,('proje ve personel bilgileri'!A684)," ")</f>
        <v xml:space="preserve"> </v>
      </c>
      <c r="C1282" s="105"/>
      <c r="D1282" s="296"/>
      <c r="E1282" s="296"/>
      <c r="F1282" s="296"/>
      <c r="G1282" s="296"/>
      <c r="H1282" s="296"/>
      <c r="I1282" s="296"/>
      <c r="J1282" s="296"/>
      <c r="K1282" s="104">
        <f t="shared" si="74"/>
        <v>0</v>
      </c>
    </row>
    <row r="1283" spans="1:11" ht="15.75" customHeight="1" x14ac:dyDescent="0.25">
      <c r="A1283" s="2">
        <v>672</v>
      </c>
      <c r="B1283" s="101" t="str">
        <f>IF('proje ve personel bilgileri'!A685&lt;&gt;0,('proje ve personel bilgileri'!A685)," ")</f>
        <v xml:space="preserve"> </v>
      </c>
      <c r="C1283" s="105"/>
      <c r="D1283" s="296"/>
      <c r="E1283" s="296"/>
      <c r="F1283" s="296"/>
      <c r="G1283" s="296"/>
      <c r="H1283" s="296"/>
      <c r="I1283" s="296"/>
      <c r="J1283" s="296"/>
      <c r="K1283" s="104">
        <f t="shared" si="74"/>
        <v>0</v>
      </c>
    </row>
    <row r="1284" spans="1:11" ht="15.75" customHeight="1" x14ac:dyDescent="0.25">
      <c r="A1284" s="1">
        <v>673</v>
      </c>
      <c r="B1284" s="101" t="str">
        <f>IF('proje ve personel bilgileri'!A686&lt;&gt;0,('proje ve personel bilgileri'!A686)," ")</f>
        <v xml:space="preserve"> </v>
      </c>
      <c r="C1284" s="105"/>
      <c r="D1284" s="296"/>
      <c r="E1284" s="296"/>
      <c r="F1284" s="296"/>
      <c r="G1284" s="296"/>
      <c r="H1284" s="296"/>
      <c r="I1284" s="296"/>
      <c r="J1284" s="296"/>
      <c r="K1284" s="104">
        <f t="shared" si="74"/>
        <v>0</v>
      </c>
    </row>
    <row r="1285" spans="1:11" ht="15.75" customHeight="1" x14ac:dyDescent="0.25">
      <c r="A1285" s="2">
        <v>674</v>
      </c>
      <c r="B1285" s="101" t="str">
        <f>IF('proje ve personel bilgileri'!A687&lt;&gt;0,('proje ve personel bilgileri'!A687)," ")</f>
        <v xml:space="preserve"> </v>
      </c>
      <c r="C1285" s="105"/>
      <c r="D1285" s="296"/>
      <c r="E1285" s="296"/>
      <c r="F1285" s="296"/>
      <c r="G1285" s="296"/>
      <c r="H1285" s="296"/>
      <c r="I1285" s="296"/>
      <c r="J1285" s="296"/>
      <c r="K1285" s="104">
        <f t="shared" si="74"/>
        <v>0</v>
      </c>
    </row>
    <row r="1286" spans="1:11" ht="15.75" customHeight="1" x14ac:dyDescent="0.25">
      <c r="A1286" s="1">
        <v>675</v>
      </c>
      <c r="B1286" s="101" t="str">
        <f>IF('proje ve personel bilgileri'!A688&lt;&gt;0,('proje ve personel bilgileri'!A688)," ")</f>
        <v xml:space="preserve"> </v>
      </c>
      <c r="C1286" s="105"/>
      <c r="D1286" s="296"/>
      <c r="E1286" s="296"/>
      <c r="F1286" s="296"/>
      <c r="G1286" s="296"/>
      <c r="H1286" s="296"/>
      <c r="I1286" s="296"/>
      <c r="J1286" s="296"/>
      <c r="K1286" s="104">
        <f t="shared" si="74"/>
        <v>0</v>
      </c>
    </row>
    <row r="1287" spans="1:11" ht="15.75" customHeight="1" x14ac:dyDescent="0.25">
      <c r="A1287" s="2">
        <v>676</v>
      </c>
      <c r="B1287" s="101" t="str">
        <f>IF('proje ve personel bilgileri'!A689&lt;&gt;0,('proje ve personel bilgileri'!A689)," ")</f>
        <v xml:space="preserve"> </v>
      </c>
      <c r="C1287" s="105"/>
      <c r="D1287" s="296"/>
      <c r="E1287" s="296"/>
      <c r="F1287" s="296"/>
      <c r="G1287" s="296"/>
      <c r="H1287" s="296"/>
      <c r="I1287" s="296"/>
      <c r="J1287" s="296"/>
      <c r="K1287" s="104">
        <f t="shared" si="74"/>
        <v>0</v>
      </c>
    </row>
    <row r="1288" spans="1:11" ht="15.75" customHeight="1" x14ac:dyDescent="0.25">
      <c r="A1288" s="1">
        <v>677</v>
      </c>
      <c r="B1288" s="101" t="str">
        <f>IF('proje ve personel bilgileri'!A690&lt;&gt;0,('proje ve personel bilgileri'!A690)," ")</f>
        <v xml:space="preserve"> </v>
      </c>
      <c r="C1288" s="105"/>
      <c r="D1288" s="296"/>
      <c r="E1288" s="296"/>
      <c r="F1288" s="296"/>
      <c r="G1288" s="296"/>
      <c r="H1288" s="296"/>
      <c r="I1288" s="296"/>
      <c r="J1288" s="296"/>
      <c r="K1288" s="104">
        <f t="shared" si="74"/>
        <v>0</v>
      </c>
    </row>
    <row r="1289" spans="1:11" ht="15.75" customHeight="1" x14ac:dyDescent="0.25">
      <c r="A1289" s="2">
        <v>678</v>
      </c>
      <c r="B1289" s="101" t="str">
        <f>IF('proje ve personel bilgileri'!A691&lt;&gt;0,('proje ve personel bilgileri'!A691)," ")</f>
        <v xml:space="preserve"> </v>
      </c>
      <c r="C1289" s="105"/>
      <c r="D1289" s="296"/>
      <c r="E1289" s="296"/>
      <c r="F1289" s="296"/>
      <c r="G1289" s="296"/>
      <c r="H1289" s="296"/>
      <c r="I1289" s="296"/>
      <c r="J1289" s="296"/>
      <c r="K1289" s="104">
        <f t="shared" si="74"/>
        <v>0</v>
      </c>
    </row>
    <row r="1290" spans="1:11" ht="15.75" customHeight="1" x14ac:dyDescent="0.25">
      <c r="A1290" s="1">
        <v>679</v>
      </c>
      <c r="B1290" s="101" t="str">
        <f>IF('proje ve personel bilgileri'!A692&lt;&gt;0,('proje ve personel bilgileri'!A692)," ")</f>
        <v xml:space="preserve"> </v>
      </c>
      <c r="C1290" s="105"/>
      <c r="D1290" s="296"/>
      <c r="E1290" s="296"/>
      <c r="F1290" s="296"/>
      <c r="G1290" s="296"/>
      <c r="H1290" s="296"/>
      <c r="I1290" s="296"/>
      <c r="J1290" s="296"/>
      <c r="K1290" s="104">
        <f t="shared" si="74"/>
        <v>0</v>
      </c>
    </row>
    <row r="1291" spans="1:11" ht="15.75" customHeight="1" x14ac:dyDescent="0.25">
      <c r="A1291" s="2">
        <v>680</v>
      </c>
      <c r="B1291" s="101" t="str">
        <f>IF('proje ve personel bilgileri'!A693&lt;&gt;0,('proje ve personel bilgileri'!A693)," ")</f>
        <v xml:space="preserve"> </v>
      </c>
      <c r="C1291" s="105"/>
      <c r="D1291" s="296"/>
      <c r="E1291" s="296"/>
      <c r="F1291" s="296"/>
      <c r="G1291" s="296"/>
      <c r="H1291" s="296"/>
      <c r="I1291" s="296"/>
      <c r="J1291" s="296"/>
      <c r="K1291" s="104">
        <f t="shared" si="74"/>
        <v>0</v>
      </c>
    </row>
    <row r="1292" spans="1:11" ht="15.75" customHeight="1" x14ac:dyDescent="0.25">
      <c r="A1292" s="1">
        <v>681</v>
      </c>
      <c r="B1292" s="101" t="str">
        <f>IF('proje ve personel bilgileri'!A694&lt;&gt;0,('proje ve personel bilgileri'!A694)," ")</f>
        <v xml:space="preserve"> </v>
      </c>
      <c r="C1292" s="105"/>
      <c r="D1292" s="296"/>
      <c r="E1292" s="296"/>
      <c r="F1292" s="296"/>
      <c r="G1292" s="296"/>
      <c r="H1292" s="296"/>
      <c r="I1292" s="296"/>
      <c r="J1292" s="296"/>
      <c r="K1292" s="104">
        <f t="shared" si="74"/>
        <v>0</v>
      </c>
    </row>
    <row r="1293" spans="1:11" ht="15.75" customHeight="1" x14ac:dyDescent="0.25">
      <c r="A1293" s="2">
        <v>682</v>
      </c>
      <c r="B1293" s="101" t="str">
        <f>IF('proje ve personel bilgileri'!A695&lt;&gt;0,('proje ve personel bilgileri'!A695)," ")</f>
        <v xml:space="preserve"> </v>
      </c>
      <c r="C1293" s="105"/>
      <c r="D1293" s="296"/>
      <c r="E1293" s="296"/>
      <c r="F1293" s="296"/>
      <c r="G1293" s="296"/>
      <c r="H1293" s="296"/>
      <c r="I1293" s="296"/>
      <c r="J1293" s="296"/>
      <c r="K1293" s="104">
        <f t="shared" si="74"/>
        <v>0</v>
      </c>
    </row>
    <row r="1294" spans="1:11" ht="15.75" customHeight="1" x14ac:dyDescent="0.25">
      <c r="A1294" s="1">
        <v>683</v>
      </c>
      <c r="B1294" s="101" t="str">
        <f>IF('proje ve personel bilgileri'!A696&lt;&gt;0,('proje ve personel bilgileri'!A696)," ")</f>
        <v xml:space="preserve"> </v>
      </c>
      <c r="C1294" s="105"/>
      <c r="D1294" s="296"/>
      <c r="E1294" s="296"/>
      <c r="F1294" s="296"/>
      <c r="G1294" s="296"/>
      <c r="H1294" s="296"/>
      <c r="I1294" s="296"/>
      <c r="J1294" s="296"/>
      <c r="K1294" s="104">
        <f t="shared" si="74"/>
        <v>0</v>
      </c>
    </row>
    <row r="1295" spans="1:11" ht="15" customHeight="1" x14ac:dyDescent="0.25">
      <c r="A1295" s="2">
        <v>684</v>
      </c>
      <c r="B1295" s="101" t="str">
        <f>IF('proje ve personel bilgileri'!A697&lt;&gt;0,('proje ve personel bilgileri'!A697)," ")</f>
        <v xml:space="preserve"> </v>
      </c>
      <c r="C1295" s="105"/>
      <c r="D1295" s="296"/>
      <c r="E1295" s="296"/>
      <c r="F1295" s="296"/>
      <c r="G1295" s="296"/>
      <c r="H1295" s="296"/>
      <c r="I1295" s="296"/>
      <c r="J1295" s="296"/>
      <c r="K1295" s="104">
        <f t="shared" si="74"/>
        <v>0</v>
      </c>
    </row>
    <row r="1296" spans="1:11" ht="15.75" customHeight="1" x14ac:dyDescent="0.25">
      <c r="A1296" s="341" t="s">
        <v>99</v>
      </c>
      <c r="B1296" s="342"/>
      <c r="C1296" s="7" t="str">
        <f t="shared" ref="C1296:J1296" si="75">IF($K$28&lt;&gt;0,SUM(C1278:C1295)," ")</f>
        <v xml:space="preserve"> </v>
      </c>
      <c r="D1296" s="8" t="str">
        <f t="shared" si="75"/>
        <v xml:space="preserve"> </v>
      </c>
      <c r="E1296" s="8" t="str">
        <f t="shared" si="75"/>
        <v xml:space="preserve"> </v>
      </c>
      <c r="F1296" s="8" t="str">
        <f t="shared" si="75"/>
        <v xml:space="preserve"> </v>
      </c>
      <c r="G1296" s="8" t="str">
        <f t="shared" si="75"/>
        <v xml:space="preserve"> </v>
      </c>
      <c r="H1296" s="8" t="str">
        <f t="shared" si="75"/>
        <v xml:space="preserve"> </v>
      </c>
      <c r="I1296" s="8" t="str">
        <f t="shared" si="75"/>
        <v xml:space="preserve"> </v>
      </c>
      <c r="J1296" s="8" t="str">
        <f t="shared" si="75"/>
        <v xml:space="preserve"> </v>
      </c>
      <c r="K1296" s="9">
        <f>SUM(K1278:K1295)+K1261</f>
        <v>0</v>
      </c>
    </row>
    <row r="1297" spans="1:11" ht="15" customHeight="1" x14ac:dyDescent="0.25">
      <c r="A1297" s="300"/>
    </row>
    <row r="1298" spans="1:11" ht="15" customHeight="1" x14ac:dyDescent="0.25">
      <c r="A1298" s="332" t="s">
        <v>100</v>
      </c>
      <c r="B1298" s="332"/>
      <c r="C1298" s="332"/>
      <c r="D1298" s="332"/>
      <c r="E1298" s="332"/>
      <c r="F1298" s="332"/>
      <c r="G1298" s="332"/>
      <c r="H1298" s="332"/>
      <c r="I1298" s="332"/>
      <c r="J1298" s="332"/>
      <c r="K1298" s="332"/>
    </row>
    <row r="1299" spans="1:11" ht="15" customHeight="1" x14ac:dyDescent="0.25">
      <c r="A1299" s="51"/>
    </row>
    <row r="1300" spans="1:11" ht="15" customHeight="1" x14ac:dyDescent="0.25">
      <c r="A1300" s="298" t="s">
        <v>101</v>
      </c>
    </row>
    <row r="1301" spans="1:11" ht="15" customHeight="1" x14ac:dyDescent="0.25">
      <c r="C1301" s="298" t="s">
        <v>102</v>
      </c>
      <c r="E1301" s="298" t="s">
        <v>103</v>
      </c>
    </row>
    <row r="1304" spans="1:11" ht="15.75" customHeight="1" x14ac:dyDescent="0.25">
      <c r="A1304" s="348" t="s">
        <v>85</v>
      </c>
      <c r="B1304" s="348"/>
      <c r="C1304" s="348"/>
      <c r="D1304" s="348"/>
      <c r="E1304" s="348"/>
      <c r="F1304" s="348"/>
      <c r="G1304" s="348"/>
      <c r="H1304" s="348"/>
      <c r="I1304" s="348"/>
      <c r="J1304" s="348"/>
      <c r="K1304" s="348"/>
    </row>
    <row r="1305" spans="1:11" ht="15" customHeight="1" x14ac:dyDescent="0.25">
      <c r="A1305" s="70"/>
      <c r="B1305" s="70"/>
      <c r="C1305" s="70"/>
      <c r="D1305" s="70"/>
      <c r="E1305" s="70"/>
      <c r="F1305" s="78">
        <f>'proje ve personel bilgileri'!$B$5</f>
        <v>0</v>
      </c>
      <c r="G1305" s="72">
        <f>IF('proje ve personel bilgileri'!$B$6=1,"/ Nisan ayına aittir.",(IF('proje ve personel bilgileri'!$B$6=2,"/ Ekim ayına aittir.",0)))</f>
        <v>0</v>
      </c>
      <c r="H1305" s="70"/>
      <c r="I1305" s="70"/>
      <c r="J1305" s="70"/>
      <c r="K1305" s="70"/>
    </row>
    <row r="1306" spans="1:11" ht="18.75" customHeight="1" x14ac:dyDescent="0.25">
      <c r="K1306" s="4" t="s">
        <v>86</v>
      </c>
    </row>
    <row r="1307" spans="1:11" ht="15.75" customHeight="1" x14ac:dyDescent="0.25">
      <c r="A1307" s="349" t="s">
        <v>2</v>
      </c>
      <c r="B1307" s="350"/>
      <c r="C1307" s="351">
        <f>'proje ve personel bilgileri'!$B$2</f>
        <v>0</v>
      </c>
      <c r="D1307" s="352"/>
      <c r="E1307" s="352"/>
      <c r="F1307" s="352"/>
      <c r="G1307" s="352"/>
      <c r="H1307" s="352"/>
      <c r="I1307" s="352"/>
      <c r="J1307" s="352"/>
      <c r="K1307" s="353"/>
    </row>
    <row r="1308" spans="1:11" ht="15.75" customHeight="1" x14ac:dyDescent="0.25">
      <c r="A1308" s="354" t="s">
        <v>4</v>
      </c>
      <c r="B1308" s="355"/>
      <c r="C1308" s="356">
        <f>'proje ve personel bilgileri'!$B$3</f>
        <v>0</v>
      </c>
      <c r="D1308" s="357"/>
      <c r="E1308" s="357"/>
      <c r="F1308" s="357"/>
      <c r="G1308" s="357"/>
      <c r="H1308" s="357"/>
      <c r="I1308" s="357"/>
      <c r="J1308" s="357"/>
      <c r="K1308" s="358"/>
    </row>
    <row r="1309" spans="1:11" ht="15" customHeight="1" x14ac:dyDescent="0.25">
      <c r="A1309" s="343" t="s">
        <v>87</v>
      </c>
      <c r="B1309" s="343" t="s">
        <v>15</v>
      </c>
      <c r="C1309" s="343" t="s">
        <v>88</v>
      </c>
      <c r="D1309" s="344" t="s">
        <v>89</v>
      </c>
      <c r="E1309" s="346"/>
      <c r="F1309" s="347"/>
      <c r="G1309" s="343" t="s">
        <v>90</v>
      </c>
      <c r="H1309" s="333" t="s">
        <v>91</v>
      </c>
      <c r="I1309" s="333" t="s">
        <v>92</v>
      </c>
      <c r="J1309" s="333" t="s">
        <v>93</v>
      </c>
      <c r="K1309" s="336" t="s">
        <v>94</v>
      </c>
    </row>
    <row r="1310" spans="1:11" ht="15.75" customHeight="1" x14ac:dyDescent="0.25">
      <c r="A1310" s="338"/>
      <c r="B1310" s="338"/>
      <c r="C1310" s="338"/>
      <c r="D1310" s="345"/>
      <c r="E1310" s="339" t="s">
        <v>95</v>
      </c>
      <c r="F1310" s="340"/>
      <c r="G1310" s="338"/>
      <c r="H1310" s="334"/>
      <c r="I1310" s="334"/>
      <c r="J1310" s="334"/>
      <c r="K1310" s="337"/>
    </row>
    <row r="1311" spans="1:11" ht="60.75" customHeight="1" x14ac:dyDescent="0.25">
      <c r="A1311" s="338"/>
      <c r="B1311" s="338"/>
      <c r="C1311" s="338"/>
      <c r="D1311" s="345"/>
      <c r="E1311" s="5" t="s">
        <v>104</v>
      </c>
      <c r="F1311" s="5" t="s">
        <v>97</v>
      </c>
      <c r="G1311" s="338"/>
      <c r="H1311" s="334"/>
      <c r="I1311" s="335"/>
      <c r="J1311" s="335"/>
      <c r="K1311" s="338"/>
    </row>
    <row r="1312" spans="1:11" ht="15.75" customHeight="1" x14ac:dyDescent="0.25">
      <c r="A1312" s="338"/>
      <c r="B1312" s="338"/>
      <c r="C1312" s="338"/>
      <c r="D1312" s="345"/>
      <c r="E1312" s="6" t="s">
        <v>98</v>
      </c>
      <c r="F1312" s="6" t="s">
        <v>98</v>
      </c>
      <c r="G1312" s="294" t="s">
        <v>98</v>
      </c>
      <c r="H1312" s="294" t="s">
        <v>98</v>
      </c>
      <c r="I1312" s="297" t="s">
        <v>98</v>
      </c>
      <c r="J1312" s="6" t="s">
        <v>98</v>
      </c>
      <c r="K1312" s="338"/>
    </row>
    <row r="1313" spans="1:11" ht="15.75" customHeight="1" x14ac:dyDescent="0.25">
      <c r="A1313" s="1">
        <v>685</v>
      </c>
      <c r="B1313" s="101" t="str">
        <f>IF('proje ve personel bilgileri'!A698&lt;&gt;0,('proje ve personel bilgileri'!A698)," ")</f>
        <v xml:space="preserve"> </v>
      </c>
      <c r="C1313" s="102"/>
      <c r="D1313" s="103"/>
      <c r="E1313" s="103"/>
      <c r="F1313" s="103"/>
      <c r="G1313" s="103"/>
      <c r="H1313" s="103"/>
      <c r="I1313" s="103"/>
      <c r="J1313" s="103"/>
      <c r="K1313" s="104">
        <f t="shared" ref="K1313:K1330" si="76">IF(D1313&lt;&gt;0,SUM(D1313+E1313+F1313+G1313-H1313-I1313-J1313),0)</f>
        <v>0</v>
      </c>
    </row>
    <row r="1314" spans="1:11" ht="15.75" customHeight="1" x14ac:dyDescent="0.25">
      <c r="A1314" s="2">
        <v>686</v>
      </c>
      <c r="B1314" s="101" t="str">
        <f>IF('proje ve personel bilgileri'!A699&lt;&gt;0,('proje ve personel bilgileri'!A699)," ")</f>
        <v xml:space="preserve"> </v>
      </c>
      <c r="C1314" s="105"/>
      <c r="D1314" s="296"/>
      <c r="E1314" s="296"/>
      <c r="F1314" s="296"/>
      <c r="G1314" s="296"/>
      <c r="H1314" s="296"/>
      <c r="I1314" s="296"/>
      <c r="J1314" s="296"/>
      <c r="K1314" s="104">
        <f t="shared" si="76"/>
        <v>0</v>
      </c>
    </row>
    <row r="1315" spans="1:11" ht="15.75" customHeight="1" x14ac:dyDescent="0.25">
      <c r="A1315" s="1">
        <v>687</v>
      </c>
      <c r="B1315" s="101" t="str">
        <f>IF('proje ve personel bilgileri'!A700&lt;&gt;0,('proje ve personel bilgileri'!A700)," ")</f>
        <v xml:space="preserve"> </v>
      </c>
      <c r="C1315" s="105"/>
      <c r="D1315" s="296"/>
      <c r="E1315" s="296"/>
      <c r="F1315" s="296"/>
      <c r="G1315" s="296"/>
      <c r="H1315" s="296"/>
      <c r="I1315" s="296"/>
      <c r="J1315" s="296"/>
      <c r="K1315" s="104">
        <f t="shared" si="76"/>
        <v>0</v>
      </c>
    </row>
    <row r="1316" spans="1:11" ht="15.75" customHeight="1" x14ac:dyDescent="0.25">
      <c r="A1316" s="2">
        <v>688</v>
      </c>
      <c r="B1316" s="101" t="str">
        <f>IF('proje ve personel bilgileri'!A701&lt;&gt;0,('proje ve personel bilgileri'!A701)," ")</f>
        <v xml:space="preserve"> </v>
      </c>
      <c r="C1316" s="105"/>
      <c r="D1316" s="296"/>
      <c r="E1316" s="296"/>
      <c r="F1316" s="296"/>
      <c r="G1316" s="296"/>
      <c r="H1316" s="296"/>
      <c r="I1316" s="296"/>
      <c r="J1316" s="296"/>
      <c r="K1316" s="104">
        <f t="shared" si="76"/>
        <v>0</v>
      </c>
    </row>
    <row r="1317" spans="1:11" ht="15.75" customHeight="1" x14ac:dyDescent="0.25">
      <c r="A1317" s="1">
        <v>689</v>
      </c>
      <c r="B1317" s="101" t="str">
        <f>IF('proje ve personel bilgileri'!A702&lt;&gt;0,('proje ve personel bilgileri'!A702)," ")</f>
        <v xml:space="preserve"> </v>
      </c>
      <c r="C1317" s="105"/>
      <c r="D1317" s="296"/>
      <c r="E1317" s="296"/>
      <c r="F1317" s="296"/>
      <c r="G1317" s="296"/>
      <c r="H1317" s="296"/>
      <c r="I1317" s="296"/>
      <c r="J1317" s="296"/>
      <c r="K1317" s="104">
        <f t="shared" si="76"/>
        <v>0</v>
      </c>
    </row>
    <row r="1318" spans="1:11" ht="15.75" customHeight="1" x14ac:dyDescent="0.25">
      <c r="A1318" s="2">
        <v>690</v>
      </c>
      <c r="B1318" s="101" t="str">
        <f>IF('proje ve personel bilgileri'!A703&lt;&gt;0,('proje ve personel bilgileri'!A703)," ")</f>
        <v xml:space="preserve"> </v>
      </c>
      <c r="C1318" s="105"/>
      <c r="D1318" s="296"/>
      <c r="E1318" s="296"/>
      <c r="F1318" s="296"/>
      <c r="G1318" s="296"/>
      <c r="H1318" s="296"/>
      <c r="I1318" s="296"/>
      <c r="J1318" s="296"/>
      <c r="K1318" s="104">
        <f t="shared" si="76"/>
        <v>0</v>
      </c>
    </row>
    <row r="1319" spans="1:11" ht="15.75" customHeight="1" x14ac:dyDescent="0.25">
      <c r="A1319" s="1">
        <v>691</v>
      </c>
      <c r="B1319" s="101" t="str">
        <f>IF('proje ve personel bilgileri'!A704&lt;&gt;0,('proje ve personel bilgileri'!A704)," ")</f>
        <v xml:space="preserve"> </v>
      </c>
      <c r="C1319" s="105"/>
      <c r="D1319" s="296"/>
      <c r="E1319" s="296"/>
      <c r="F1319" s="296"/>
      <c r="G1319" s="296"/>
      <c r="H1319" s="296"/>
      <c r="I1319" s="296"/>
      <c r="J1319" s="296"/>
      <c r="K1319" s="104">
        <f t="shared" si="76"/>
        <v>0</v>
      </c>
    </row>
    <row r="1320" spans="1:11" ht="15.75" customHeight="1" x14ac:dyDescent="0.25">
      <c r="A1320" s="2">
        <v>692</v>
      </c>
      <c r="B1320" s="101" t="str">
        <f>IF('proje ve personel bilgileri'!A705&lt;&gt;0,('proje ve personel bilgileri'!A705)," ")</f>
        <v xml:space="preserve"> </v>
      </c>
      <c r="C1320" s="105"/>
      <c r="D1320" s="296"/>
      <c r="E1320" s="296"/>
      <c r="F1320" s="296"/>
      <c r="G1320" s="296"/>
      <c r="H1320" s="296"/>
      <c r="I1320" s="296"/>
      <c r="J1320" s="296"/>
      <c r="K1320" s="104">
        <f t="shared" si="76"/>
        <v>0</v>
      </c>
    </row>
    <row r="1321" spans="1:11" ht="15.75" customHeight="1" x14ac:dyDescent="0.25">
      <c r="A1321" s="1">
        <v>693</v>
      </c>
      <c r="B1321" s="101" t="str">
        <f>IF('proje ve personel bilgileri'!A706&lt;&gt;0,('proje ve personel bilgileri'!A706)," ")</f>
        <v xml:space="preserve"> </v>
      </c>
      <c r="C1321" s="105"/>
      <c r="D1321" s="296"/>
      <c r="E1321" s="296"/>
      <c r="F1321" s="296"/>
      <c r="G1321" s="296"/>
      <c r="H1321" s="296"/>
      <c r="I1321" s="296"/>
      <c r="J1321" s="296"/>
      <c r="K1321" s="104">
        <f t="shared" si="76"/>
        <v>0</v>
      </c>
    </row>
    <row r="1322" spans="1:11" ht="15.75" customHeight="1" x14ac:dyDescent="0.25">
      <c r="A1322" s="2">
        <v>694</v>
      </c>
      <c r="B1322" s="101" t="str">
        <f>IF('proje ve personel bilgileri'!A707&lt;&gt;0,('proje ve personel bilgileri'!A707)," ")</f>
        <v xml:space="preserve"> </v>
      </c>
      <c r="C1322" s="105"/>
      <c r="D1322" s="296"/>
      <c r="E1322" s="296"/>
      <c r="F1322" s="296"/>
      <c r="G1322" s="296"/>
      <c r="H1322" s="296"/>
      <c r="I1322" s="296"/>
      <c r="J1322" s="296"/>
      <c r="K1322" s="104">
        <f t="shared" si="76"/>
        <v>0</v>
      </c>
    </row>
    <row r="1323" spans="1:11" ht="15.75" customHeight="1" x14ac:dyDescent="0.25">
      <c r="A1323" s="1">
        <v>695</v>
      </c>
      <c r="B1323" s="101" t="str">
        <f>IF('proje ve personel bilgileri'!A708&lt;&gt;0,('proje ve personel bilgileri'!A708)," ")</f>
        <v xml:space="preserve"> </v>
      </c>
      <c r="C1323" s="105"/>
      <c r="D1323" s="296"/>
      <c r="E1323" s="296"/>
      <c r="F1323" s="296"/>
      <c r="G1323" s="296"/>
      <c r="H1323" s="296"/>
      <c r="I1323" s="296"/>
      <c r="J1323" s="296"/>
      <c r="K1323" s="104">
        <f t="shared" si="76"/>
        <v>0</v>
      </c>
    </row>
    <row r="1324" spans="1:11" ht="15.75" customHeight="1" x14ac:dyDescent="0.25">
      <c r="A1324" s="2">
        <v>696</v>
      </c>
      <c r="B1324" s="101" t="str">
        <f>IF('proje ve personel bilgileri'!A709&lt;&gt;0,('proje ve personel bilgileri'!A709)," ")</f>
        <v xml:space="preserve"> </v>
      </c>
      <c r="C1324" s="105"/>
      <c r="D1324" s="296"/>
      <c r="E1324" s="296"/>
      <c r="F1324" s="296"/>
      <c r="G1324" s="296"/>
      <c r="H1324" s="296"/>
      <c r="I1324" s="296"/>
      <c r="J1324" s="296"/>
      <c r="K1324" s="104">
        <f t="shared" si="76"/>
        <v>0</v>
      </c>
    </row>
    <row r="1325" spans="1:11" ht="15.75" customHeight="1" x14ac:dyDescent="0.25">
      <c r="A1325" s="1">
        <v>697</v>
      </c>
      <c r="B1325" s="101" t="str">
        <f>IF('proje ve personel bilgileri'!A710&lt;&gt;0,('proje ve personel bilgileri'!A710)," ")</f>
        <v xml:space="preserve"> </v>
      </c>
      <c r="C1325" s="105"/>
      <c r="D1325" s="296"/>
      <c r="E1325" s="296"/>
      <c r="F1325" s="296"/>
      <c r="G1325" s="296"/>
      <c r="H1325" s="296"/>
      <c r="I1325" s="296"/>
      <c r="J1325" s="296"/>
      <c r="K1325" s="104">
        <f t="shared" si="76"/>
        <v>0</v>
      </c>
    </row>
    <row r="1326" spans="1:11" ht="15.75" customHeight="1" x14ac:dyDescent="0.25">
      <c r="A1326" s="2">
        <v>698</v>
      </c>
      <c r="B1326" s="101" t="str">
        <f>IF('proje ve personel bilgileri'!A711&lt;&gt;0,('proje ve personel bilgileri'!A711)," ")</f>
        <v xml:space="preserve"> </v>
      </c>
      <c r="C1326" s="105"/>
      <c r="D1326" s="296"/>
      <c r="E1326" s="296"/>
      <c r="F1326" s="296"/>
      <c r="G1326" s="296"/>
      <c r="H1326" s="296"/>
      <c r="I1326" s="296"/>
      <c r="J1326" s="296"/>
      <c r="K1326" s="104">
        <f t="shared" si="76"/>
        <v>0</v>
      </c>
    </row>
    <row r="1327" spans="1:11" ht="15.75" customHeight="1" x14ac:dyDescent="0.25">
      <c r="A1327" s="1">
        <v>699</v>
      </c>
      <c r="B1327" s="101" t="str">
        <f>IF('proje ve personel bilgileri'!A712&lt;&gt;0,('proje ve personel bilgileri'!A712)," ")</f>
        <v xml:space="preserve"> </v>
      </c>
      <c r="C1327" s="105"/>
      <c r="D1327" s="296"/>
      <c r="E1327" s="296"/>
      <c r="F1327" s="296"/>
      <c r="G1327" s="296"/>
      <c r="H1327" s="296"/>
      <c r="I1327" s="296"/>
      <c r="J1327" s="296"/>
      <c r="K1327" s="104">
        <f t="shared" si="76"/>
        <v>0</v>
      </c>
    </row>
    <row r="1328" spans="1:11" ht="15.75" customHeight="1" x14ac:dyDescent="0.25">
      <c r="A1328" s="2">
        <v>700</v>
      </c>
      <c r="B1328" s="101" t="str">
        <f>IF('proje ve personel bilgileri'!A713&lt;&gt;0,('proje ve personel bilgileri'!A713)," ")</f>
        <v xml:space="preserve"> </v>
      </c>
      <c r="C1328" s="105"/>
      <c r="D1328" s="296"/>
      <c r="E1328" s="296"/>
      <c r="F1328" s="296"/>
      <c r="G1328" s="296"/>
      <c r="H1328" s="296"/>
      <c r="I1328" s="296"/>
      <c r="J1328" s="296"/>
      <c r="K1328" s="104">
        <f t="shared" si="76"/>
        <v>0</v>
      </c>
    </row>
    <row r="1329" spans="1:11" ht="15.75" customHeight="1" x14ac:dyDescent="0.25">
      <c r="A1329" s="1">
        <v>701</v>
      </c>
      <c r="B1329" s="101" t="str">
        <f>IF('proje ve personel bilgileri'!A714&lt;&gt;0,('proje ve personel bilgileri'!A714)," ")</f>
        <v xml:space="preserve"> </v>
      </c>
      <c r="C1329" s="105"/>
      <c r="D1329" s="296"/>
      <c r="E1329" s="296"/>
      <c r="F1329" s="296"/>
      <c r="G1329" s="296"/>
      <c r="H1329" s="296"/>
      <c r="I1329" s="296"/>
      <c r="J1329" s="296"/>
      <c r="K1329" s="104">
        <f t="shared" si="76"/>
        <v>0</v>
      </c>
    </row>
    <row r="1330" spans="1:11" ht="15" customHeight="1" x14ac:dyDescent="0.25">
      <c r="A1330" s="2">
        <v>702</v>
      </c>
      <c r="B1330" s="101" t="str">
        <f>IF('proje ve personel bilgileri'!A715&lt;&gt;0,('proje ve personel bilgileri'!A715)," ")</f>
        <v xml:space="preserve"> </v>
      </c>
      <c r="C1330" s="105"/>
      <c r="D1330" s="296"/>
      <c r="E1330" s="296"/>
      <c r="F1330" s="296"/>
      <c r="G1330" s="296"/>
      <c r="H1330" s="296"/>
      <c r="I1330" s="296"/>
      <c r="J1330" s="296"/>
      <c r="K1330" s="104">
        <f t="shared" si="76"/>
        <v>0</v>
      </c>
    </row>
    <row r="1331" spans="1:11" ht="15.75" customHeight="1" x14ac:dyDescent="0.25">
      <c r="A1331" s="341" t="s">
        <v>99</v>
      </c>
      <c r="B1331" s="342"/>
      <c r="C1331" s="7" t="str">
        <f t="shared" ref="C1331:J1331" si="77">IF($K$28&lt;&gt;0,SUM(C1313:C1330)," ")</f>
        <v xml:space="preserve"> </v>
      </c>
      <c r="D1331" s="8" t="str">
        <f t="shared" si="77"/>
        <v xml:space="preserve"> </v>
      </c>
      <c r="E1331" s="8" t="str">
        <f t="shared" si="77"/>
        <v xml:space="preserve"> </v>
      </c>
      <c r="F1331" s="8" t="str">
        <f t="shared" si="77"/>
        <v xml:space="preserve"> </v>
      </c>
      <c r="G1331" s="8" t="str">
        <f t="shared" si="77"/>
        <v xml:space="preserve"> </v>
      </c>
      <c r="H1331" s="8" t="str">
        <f t="shared" si="77"/>
        <v xml:space="preserve"> </v>
      </c>
      <c r="I1331" s="8" t="str">
        <f t="shared" si="77"/>
        <v xml:space="preserve"> </v>
      </c>
      <c r="J1331" s="8" t="str">
        <f t="shared" si="77"/>
        <v xml:space="preserve"> </v>
      </c>
      <c r="K1331" s="9">
        <f>SUM(K1313:K1330)+K1296</f>
        <v>0</v>
      </c>
    </row>
    <row r="1332" spans="1:11" ht="15" customHeight="1" x14ac:dyDescent="0.25">
      <c r="A1332" s="300"/>
    </row>
    <row r="1333" spans="1:11" ht="15" customHeight="1" x14ac:dyDescent="0.25">
      <c r="A1333" s="332" t="s">
        <v>100</v>
      </c>
      <c r="B1333" s="332"/>
      <c r="C1333" s="332"/>
      <c r="D1333" s="332"/>
      <c r="E1333" s="332"/>
      <c r="F1333" s="332"/>
      <c r="G1333" s="332"/>
      <c r="H1333" s="332"/>
      <c r="I1333" s="332"/>
      <c r="J1333" s="332"/>
      <c r="K1333" s="332"/>
    </row>
    <row r="1334" spans="1:11" ht="15" customHeight="1" x14ac:dyDescent="0.25">
      <c r="A1334" s="51"/>
    </row>
    <row r="1335" spans="1:11" ht="15" customHeight="1" x14ac:dyDescent="0.25">
      <c r="A1335" s="298" t="s">
        <v>101</v>
      </c>
    </row>
    <row r="1336" spans="1:11" ht="15" customHeight="1" x14ac:dyDescent="0.25">
      <c r="C1336" s="298" t="s">
        <v>102</v>
      </c>
      <c r="E1336" s="298" t="s">
        <v>103</v>
      </c>
    </row>
    <row r="1339" spans="1:11" ht="15.75" customHeight="1" x14ac:dyDescent="0.25">
      <c r="A1339" s="348" t="s">
        <v>85</v>
      </c>
      <c r="B1339" s="348"/>
      <c r="C1339" s="348"/>
      <c r="D1339" s="348"/>
      <c r="E1339" s="348"/>
      <c r="F1339" s="348"/>
      <c r="G1339" s="348"/>
      <c r="H1339" s="348"/>
      <c r="I1339" s="348"/>
      <c r="J1339" s="348"/>
      <c r="K1339" s="348"/>
    </row>
    <row r="1340" spans="1:11" ht="15" customHeight="1" x14ac:dyDescent="0.25">
      <c r="A1340" s="70"/>
      <c r="B1340" s="70"/>
      <c r="C1340" s="70"/>
      <c r="D1340" s="70"/>
      <c r="E1340" s="70"/>
      <c r="F1340" s="78">
        <f>'proje ve personel bilgileri'!$B$5</f>
        <v>0</v>
      </c>
      <c r="G1340" s="72">
        <f>IF('proje ve personel bilgileri'!$B$6=1,"/ Nisan ayına aittir.",(IF('proje ve personel bilgileri'!$B$6=2,"/ Ekim ayına aittir.",0)))</f>
        <v>0</v>
      </c>
      <c r="H1340" s="70"/>
      <c r="I1340" s="70"/>
      <c r="J1340" s="70"/>
      <c r="K1340" s="70"/>
    </row>
    <row r="1341" spans="1:11" ht="18.75" customHeight="1" x14ac:dyDescent="0.25">
      <c r="K1341" s="4" t="s">
        <v>86</v>
      </c>
    </row>
    <row r="1342" spans="1:11" ht="15.75" customHeight="1" x14ac:dyDescent="0.25">
      <c r="A1342" s="349" t="s">
        <v>2</v>
      </c>
      <c r="B1342" s="350"/>
      <c r="C1342" s="351">
        <f>'proje ve personel bilgileri'!$B$2</f>
        <v>0</v>
      </c>
      <c r="D1342" s="352"/>
      <c r="E1342" s="352"/>
      <c r="F1342" s="352"/>
      <c r="G1342" s="352"/>
      <c r="H1342" s="352"/>
      <c r="I1342" s="352"/>
      <c r="J1342" s="352"/>
      <c r="K1342" s="353"/>
    </row>
    <row r="1343" spans="1:11" ht="15.75" customHeight="1" x14ac:dyDescent="0.25">
      <c r="A1343" s="354" t="s">
        <v>4</v>
      </c>
      <c r="B1343" s="355"/>
      <c r="C1343" s="356">
        <f>'proje ve personel bilgileri'!$B$3</f>
        <v>0</v>
      </c>
      <c r="D1343" s="357"/>
      <c r="E1343" s="357"/>
      <c r="F1343" s="357"/>
      <c r="G1343" s="357"/>
      <c r="H1343" s="357"/>
      <c r="I1343" s="357"/>
      <c r="J1343" s="357"/>
      <c r="K1343" s="358"/>
    </row>
    <row r="1344" spans="1:11" ht="15" customHeight="1" x14ac:dyDescent="0.25">
      <c r="A1344" s="343" t="s">
        <v>87</v>
      </c>
      <c r="B1344" s="343" t="s">
        <v>15</v>
      </c>
      <c r="C1344" s="343" t="s">
        <v>88</v>
      </c>
      <c r="D1344" s="344" t="s">
        <v>89</v>
      </c>
      <c r="E1344" s="346"/>
      <c r="F1344" s="347"/>
      <c r="G1344" s="343" t="s">
        <v>90</v>
      </c>
      <c r="H1344" s="333" t="s">
        <v>91</v>
      </c>
      <c r="I1344" s="333" t="s">
        <v>92</v>
      </c>
      <c r="J1344" s="333" t="s">
        <v>93</v>
      </c>
      <c r="K1344" s="336" t="s">
        <v>94</v>
      </c>
    </row>
    <row r="1345" spans="1:11" ht="15.75" customHeight="1" x14ac:dyDescent="0.25">
      <c r="A1345" s="338"/>
      <c r="B1345" s="338"/>
      <c r="C1345" s="338"/>
      <c r="D1345" s="345"/>
      <c r="E1345" s="339" t="s">
        <v>95</v>
      </c>
      <c r="F1345" s="340"/>
      <c r="G1345" s="338"/>
      <c r="H1345" s="334"/>
      <c r="I1345" s="334"/>
      <c r="J1345" s="334"/>
      <c r="K1345" s="337"/>
    </row>
    <row r="1346" spans="1:11" ht="60.75" customHeight="1" x14ac:dyDescent="0.25">
      <c r="A1346" s="338"/>
      <c r="B1346" s="338"/>
      <c r="C1346" s="338"/>
      <c r="D1346" s="345"/>
      <c r="E1346" s="5" t="s">
        <v>104</v>
      </c>
      <c r="F1346" s="5" t="s">
        <v>97</v>
      </c>
      <c r="G1346" s="338"/>
      <c r="H1346" s="334"/>
      <c r="I1346" s="335"/>
      <c r="J1346" s="335"/>
      <c r="K1346" s="338"/>
    </row>
    <row r="1347" spans="1:11" ht="15.75" customHeight="1" x14ac:dyDescent="0.25">
      <c r="A1347" s="338"/>
      <c r="B1347" s="338"/>
      <c r="C1347" s="338"/>
      <c r="D1347" s="345"/>
      <c r="E1347" s="6" t="s">
        <v>98</v>
      </c>
      <c r="F1347" s="6" t="s">
        <v>98</v>
      </c>
      <c r="G1347" s="294" t="s">
        <v>98</v>
      </c>
      <c r="H1347" s="294" t="s">
        <v>98</v>
      </c>
      <c r="I1347" s="297" t="s">
        <v>98</v>
      </c>
      <c r="J1347" s="6" t="s">
        <v>98</v>
      </c>
      <c r="K1347" s="338"/>
    </row>
    <row r="1348" spans="1:11" ht="15.75" customHeight="1" x14ac:dyDescent="0.25">
      <c r="A1348" s="1">
        <v>703</v>
      </c>
      <c r="B1348" s="101" t="str">
        <f>IF('proje ve personel bilgileri'!A716&lt;&gt;0,('proje ve personel bilgileri'!A716)," ")</f>
        <v xml:space="preserve"> </v>
      </c>
      <c r="C1348" s="102"/>
      <c r="D1348" s="103"/>
      <c r="E1348" s="103"/>
      <c r="F1348" s="103"/>
      <c r="G1348" s="103"/>
      <c r="H1348" s="103"/>
      <c r="I1348" s="103"/>
      <c r="J1348" s="103"/>
      <c r="K1348" s="104">
        <f t="shared" ref="K1348:K1365" si="78">IF(D1348&lt;&gt;0,SUM(D1348+E1348+F1348+G1348-H1348-I1348-J1348),0)</f>
        <v>0</v>
      </c>
    </row>
    <row r="1349" spans="1:11" ht="15.75" customHeight="1" x14ac:dyDescent="0.25">
      <c r="A1349" s="2">
        <v>704</v>
      </c>
      <c r="B1349" s="101" t="str">
        <f>IF('proje ve personel bilgileri'!A717&lt;&gt;0,('proje ve personel bilgileri'!A717)," ")</f>
        <v xml:space="preserve"> </v>
      </c>
      <c r="C1349" s="105"/>
      <c r="D1349" s="296"/>
      <c r="E1349" s="296"/>
      <c r="F1349" s="296"/>
      <c r="G1349" s="296"/>
      <c r="H1349" s="296"/>
      <c r="I1349" s="296"/>
      <c r="J1349" s="296"/>
      <c r="K1349" s="104">
        <f t="shared" si="78"/>
        <v>0</v>
      </c>
    </row>
    <row r="1350" spans="1:11" ht="15.75" customHeight="1" x14ac:dyDescent="0.25">
      <c r="A1350" s="1">
        <v>705</v>
      </c>
      <c r="B1350" s="101" t="str">
        <f>IF('proje ve personel bilgileri'!A718&lt;&gt;0,('proje ve personel bilgileri'!A718)," ")</f>
        <v xml:space="preserve"> </v>
      </c>
      <c r="C1350" s="105"/>
      <c r="D1350" s="296"/>
      <c r="E1350" s="296"/>
      <c r="F1350" s="296"/>
      <c r="G1350" s="296"/>
      <c r="H1350" s="296"/>
      <c r="I1350" s="296"/>
      <c r="J1350" s="296"/>
      <c r="K1350" s="104">
        <f t="shared" si="78"/>
        <v>0</v>
      </c>
    </row>
    <row r="1351" spans="1:11" ht="15.75" customHeight="1" x14ac:dyDescent="0.25">
      <c r="A1351" s="2">
        <v>706</v>
      </c>
      <c r="B1351" s="101" t="str">
        <f>IF('proje ve personel bilgileri'!A719&lt;&gt;0,('proje ve personel bilgileri'!A719)," ")</f>
        <v xml:space="preserve"> </v>
      </c>
      <c r="C1351" s="105"/>
      <c r="D1351" s="296"/>
      <c r="E1351" s="296"/>
      <c r="F1351" s="296"/>
      <c r="G1351" s="296"/>
      <c r="H1351" s="296"/>
      <c r="I1351" s="296"/>
      <c r="J1351" s="296"/>
      <c r="K1351" s="104">
        <f t="shared" si="78"/>
        <v>0</v>
      </c>
    </row>
    <row r="1352" spans="1:11" ht="15.75" customHeight="1" x14ac:dyDescent="0.25">
      <c r="A1352" s="1">
        <v>707</v>
      </c>
      <c r="B1352" s="101" t="str">
        <f>IF('proje ve personel bilgileri'!A720&lt;&gt;0,('proje ve personel bilgileri'!A720)," ")</f>
        <v xml:space="preserve"> </v>
      </c>
      <c r="C1352" s="105"/>
      <c r="D1352" s="296"/>
      <c r="E1352" s="296"/>
      <c r="F1352" s="296"/>
      <c r="G1352" s="296"/>
      <c r="H1352" s="296"/>
      <c r="I1352" s="296"/>
      <c r="J1352" s="296"/>
      <c r="K1352" s="104">
        <f t="shared" si="78"/>
        <v>0</v>
      </c>
    </row>
    <row r="1353" spans="1:11" ht="15.75" customHeight="1" x14ac:dyDescent="0.25">
      <c r="A1353" s="2">
        <v>708</v>
      </c>
      <c r="B1353" s="101" t="str">
        <f>IF('proje ve personel bilgileri'!A721&lt;&gt;0,('proje ve personel bilgileri'!A721)," ")</f>
        <v xml:space="preserve"> </v>
      </c>
      <c r="C1353" s="105"/>
      <c r="D1353" s="296"/>
      <c r="E1353" s="296"/>
      <c r="F1353" s="296"/>
      <c r="G1353" s="296"/>
      <c r="H1353" s="296"/>
      <c r="I1353" s="296"/>
      <c r="J1353" s="296"/>
      <c r="K1353" s="104">
        <f t="shared" si="78"/>
        <v>0</v>
      </c>
    </row>
    <row r="1354" spans="1:11" ht="15.75" customHeight="1" x14ac:dyDescent="0.25">
      <c r="A1354" s="1">
        <v>709</v>
      </c>
      <c r="B1354" s="101" t="str">
        <f>IF('proje ve personel bilgileri'!A722&lt;&gt;0,('proje ve personel bilgileri'!A722)," ")</f>
        <v xml:space="preserve"> </v>
      </c>
      <c r="C1354" s="105"/>
      <c r="D1354" s="296"/>
      <c r="E1354" s="296"/>
      <c r="F1354" s="296"/>
      <c r="G1354" s="296"/>
      <c r="H1354" s="296"/>
      <c r="I1354" s="296"/>
      <c r="J1354" s="296"/>
      <c r="K1354" s="104">
        <f t="shared" si="78"/>
        <v>0</v>
      </c>
    </row>
    <row r="1355" spans="1:11" ht="15.75" customHeight="1" x14ac:dyDescent="0.25">
      <c r="A1355" s="2">
        <v>710</v>
      </c>
      <c r="B1355" s="101" t="str">
        <f>IF('proje ve personel bilgileri'!A723&lt;&gt;0,('proje ve personel bilgileri'!A723)," ")</f>
        <v xml:space="preserve"> </v>
      </c>
      <c r="C1355" s="105"/>
      <c r="D1355" s="296"/>
      <c r="E1355" s="296"/>
      <c r="F1355" s="296"/>
      <c r="G1355" s="296"/>
      <c r="H1355" s="296"/>
      <c r="I1355" s="296"/>
      <c r="J1355" s="296"/>
      <c r="K1355" s="104">
        <f t="shared" si="78"/>
        <v>0</v>
      </c>
    </row>
    <row r="1356" spans="1:11" ht="15.75" customHeight="1" x14ac:dyDescent="0.25">
      <c r="A1356" s="1">
        <v>711</v>
      </c>
      <c r="B1356" s="101" t="str">
        <f>IF('proje ve personel bilgileri'!A724&lt;&gt;0,('proje ve personel bilgileri'!A724)," ")</f>
        <v xml:space="preserve"> </v>
      </c>
      <c r="C1356" s="105"/>
      <c r="D1356" s="296"/>
      <c r="E1356" s="296"/>
      <c r="F1356" s="296"/>
      <c r="G1356" s="296"/>
      <c r="H1356" s="296"/>
      <c r="I1356" s="296"/>
      <c r="J1356" s="296"/>
      <c r="K1356" s="104">
        <f t="shared" si="78"/>
        <v>0</v>
      </c>
    </row>
    <row r="1357" spans="1:11" ht="15.75" customHeight="1" x14ac:dyDescent="0.25">
      <c r="A1357" s="2">
        <v>712</v>
      </c>
      <c r="B1357" s="101" t="str">
        <f>IF('proje ve personel bilgileri'!A725&lt;&gt;0,('proje ve personel bilgileri'!A725)," ")</f>
        <v xml:space="preserve"> </v>
      </c>
      <c r="C1357" s="105"/>
      <c r="D1357" s="296"/>
      <c r="E1357" s="296"/>
      <c r="F1357" s="296"/>
      <c r="G1357" s="296"/>
      <c r="H1357" s="296"/>
      <c r="I1357" s="296"/>
      <c r="J1357" s="296"/>
      <c r="K1357" s="104">
        <f t="shared" si="78"/>
        <v>0</v>
      </c>
    </row>
    <row r="1358" spans="1:11" ht="15.75" customHeight="1" x14ac:dyDescent="0.25">
      <c r="A1358" s="1">
        <v>713</v>
      </c>
      <c r="B1358" s="101" t="str">
        <f>IF('proje ve personel bilgileri'!A726&lt;&gt;0,('proje ve personel bilgileri'!A726)," ")</f>
        <v xml:space="preserve"> </v>
      </c>
      <c r="C1358" s="105"/>
      <c r="D1358" s="296"/>
      <c r="E1358" s="296"/>
      <c r="F1358" s="296"/>
      <c r="G1358" s="296"/>
      <c r="H1358" s="296"/>
      <c r="I1358" s="296"/>
      <c r="J1358" s="296"/>
      <c r="K1358" s="104">
        <f t="shared" si="78"/>
        <v>0</v>
      </c>
    </row>
    <row r="1359" spans="1:11" ht="15.75" customHeight="1" x14ac:dyDescent="0.25">
      <c r="A1359" s="2">
        <v>714</v>
      </c>
      <c r="B1359" s="101" t="str">
        <f>IF('proje ve personel bilgileri'!A727&lt;&gt;0,('proje ve personel bilgileri'!A727)," ")</f>
        <v xml:space="preserve"> </v>
      </c>
      <c r="C1359" s="105"/>
      <c r="D1359" s="296"/>
      <c r="E1359" s="296"/>
      <c r="F1359" s="296"/>
      <c r="G1359" s="296"/>
      <c r="H1359" s="296"/>
      <c r="I1359" s="296"/>
      <c r="J1359" s="296"/>
      <c r="K1359" s="104">
        <f t="shared" si="78"/>
        <v>0</v>
      </c>
    </row>
    <row r="1360" spans="1:11" ht="15.75" customHeight="1" x14ac:dyDescent="0.25">
      <c r="A1360" s="1">
        <v>715</v>
      </c>
      <c r="B1360" s="101" t="str">
        <f>IF('proje ve personel bilgileri'!A728&lt;&gt;0,('proje ve personel bilgileri'!A728)," ")</f>
        <v xml:space="preserve"> </v>
      </c>
      <c r="C1360" s="105"/>
      <c r="D1360" s="296"/>
      <c r="E1360" s="296"/>
      <c r="F1360" s="296"/>
      <c r="G1360" s="296"/>
      <c r="H1360" s="296"/>
      <c r="I1360" s="296"/>
      <c r="J1360" s="296"/>
      <c r="K1360" s="104">
        <f t="shared" si="78"/>
        <v>0</v>
      </c>
    </row>
    <row r="1361" spans="1:11" ht="15.75" customHeight="1" x14ac:dyDescent="0.25">
      <c r="A1361" s="2">
        <v>716</v>
      </c>
      <c r="B1361" s="101" t="str">
        <f>IF('proje ve personel bilgileri'!A729&lt;&gt;0,('proje ve personel bilgileri'!A729)," ")</f>
        <v xml:space="preserve"> </v>
      </c>
      <c r="C1361" s="105"/>
      <c r="D1361" s="296"/>
      <c r="E1361" s="296"/>
      <c r="F1361" s="296"/>
      <c r="G1361" s="296"/>
      <c r="H1361" s="296"/>
      <c r="I1361" s="296"/>
      <c r="J1361" s="296"/>
      <c r="K1361" s="104">
        <f t="shared" si="78"/>
        <v>0</v>
      </c>
    </row>
    <row r="1362" spans="1:11" ht="15.75" customHeight="1" x14ac:dyDescent="0.25">
      <c r="A1362" s="1">
        <v>717</v>
      </c>
      <c r="B1362" s="101" t="str">
        <f>IF('proje ve personel bilgileri'!A730&lt;&gt;0,('proje ve personel bilgileri'!A730)," ")</f>
        <v xml:space="preserve"> </v>
      </c>
      <c r="C1362" s="105"/>
      <c r="D1362" s="296"/>
      <c r="E1362" s="296"/>
      <c r="F1362" s="296"/>
      <c r="G1362" s="296"/>
      <c r="H1362" s="296"/>
      <c r="I1362" s="296"/>
      <c r="J1362" s="296"/>
      <c r="K1362" s="104">
        <f t="shared" si="78"/>
        <v>0</v>
      </c>
    </row>
    <row r="1363" spans="1:11" ht="15.75" customHeight="1" x14ac:dyDescent="0.25">
      <c r="A1363" s="2">
        <v>718</v>
      </c>
      <c r="B1363" s="101" t="str">
        <f>IF('proje ve personel bilgileri'!A731&lt;&gt;0,('proje ve personel bilgileri'!A731)," ")</f>
        <v xml:space="preserve"> </v>
      </c>
      <c r="C1363" s="105"/>
      <c r="D1363" s="296"/>
      <c r="E1363" s="296"/>
      <c r="F1363" s="296"/>
      <c r="G1363" s="296"/>
      <c r="H1363" s="296"/>
      <c r="I1363" s="296"/>
      <c r="J1363" s="296"/>
      <c r="K1363" s="104">
        <f t="shared" si="78"/>
        <v>0</v>
      </c>
    </row>
    <row r="1364" spans="1:11" ht="15.75" customHeight="1" x14ac:dyDescent="0.25">
      <c r="A1364" s="1">
        <v>719</v>
      </c>
      <c r="B1364" s="101" t="str">
        <f>IF('proje ve personel bilgileri'!A732&lt;&gt;0,('proje ve personel bilgileri'!A732)," ")</f>
        <v xml:space="preserve"> </v>
      </c>
      <c r="C1364" s="105"/>
      <c r="D1364" s="296"/>
      <c r="E1364" s="296"/>
      <c r="F1364" s="296"/>
      <c r="G1364" s="296"/>
      <c r="H1364" s="296"/>
      <c r="I1364" s="296"/>
      <c r="J1364" s="296"/>
      <c r="K1364" s="104">
        <f t="shared" si="78"/>
        <v>0</v>
      </c>
    </row>
    <row r="1365" spans="1:11" ht="15" customHeight="1" x14ac:dyDescent="0.25">
      <c r="A1365" s="2">
        <v>720</v>
      </c>
      <c r="B1365" s="101" t="str">
        <f>IF('proje ve personel bilgileri'!A733&lt;&gt;0,('proje ve personel bilgileri'!A733)," ")</f>
        <v xml:space="preserve"> </v>
      </c>
      <c r="C1365" s="105"/>
      <c r="D1365" s="296"/>
      <c r="E1365" s="296"/>
      <c r="F1365" s="296"/>
      <c r="G1365" s="296"/>
      <c r="H1365" s="296"/>
      <c r="I1365" s="296"/>
      <c r="J1365" s="296"/>
      <c r="K1365" s="104">
        <f t="shared" si="78"/>
        <v>0</v>
      </c>
    </row>
    <row r="1366" spans="1:11" ht="15.75" customHeight="1" x14ac:dyDescent="0.25">
      <c r="A1366" s="341" t="s">
        <v>99</v>
      </c>
      <c r="B1366" s="342"/>
      <c r="C1366" s="7" t="str">
        <f t="shared" ref="C1366:J1366" si="79">IF($K$28&lt;&gt;0,SUM(C1348:C1365)," ")</f>
        <v xml:space="preserve"> </v>
      </c>
      <c r="D1366" s="8" t="str">
        <f t="shared" si="79"/>
        <v xml:space="preserve"> </v>
      </c>
      <c r="E1366" s="8" t="str">
        <f t="shared" si="79"/>
        <v xml:space="preserve"> </v>
      </c>
      <c r="F1366" s="8" t="str">
        <f t="shared" si="79"/>
        <v xml:space="preserve"> </v>
      </c>
      <c r="G1366" s="8" t="str">
        <f t="shared" si="79"/>
        <v xml:space="preserve"> </v>
      </c>
      <c r="H1366" s="8" t="str">
        <f t="shared" si="79"/>
        <v xml:space="preserve"> </v>
      </c>
      <c r="I1366" s="8" t="str">
        <f t="shared" si="79"/>
        <v xml:space="preserve"> </v>
      </c>
      <c r="J1366" s="8" t="str">
        <f t="shared" si="79"/>
        <v xml:space="preserve"> </v>
      </c>
      <c r="K1366" s="9">
        <f>SUM(K1348:K1365)+K1331</f>
        <v>0</v>
      </c>
    </row>
    <row r="1367" spans="1:11" ht="15" customHeight="1" x14ac:dyDescent="0.25">
      <c r="A1367" s="300"/>
    </row>
    <row r="1368" spans="1:11" ht="15" customHeight="1" x14ac:dyDescent="0.25">
      <c r="A1368" s="332" t="s">
        <v>100</v>
      </c>
      <c r="B1368" s="332"/>
      <c r="C1368" s="332"/>
      <c r="D1368" s="332"/>
      <c r="E1368" s="332"/>
      <c r="F1368" s="332"/>
      <c r="G1368" s="332"/>
      <c r="H1368" s="332"/>
      <c r="I1368" s="332"/>
      <c r="J1368" s="332"/>
      <c r="K1368" s="332"/>
    </row>
    <row r="1369" spans="1:11" ht="15" customHeight="1" x14ac:dyDescent="0.25">
      <c r="A1369" s="51"/>
    </row>
    <row r="1370" spans="1:11" ht="15" customHeight="1" x14ac:dyDescent="0.25">
      <c r="A1370" s="298" t="s">
        <v>101</v>
      </c>
    </row>
    <row r="1371" spans="1:11" ht="15" customHeight="1" x14ac:dyDescent="0.25">
      <c r="C1371" s="298" t="s">
        <v>102</v>
      </c>
      <c r="E1371" s="298" t="s">
        <v>103</v>
      </c>
    </row>
    <row r="1373" spans="1:11" ht="15.75" customHeight="1" x14ac:dyDescent="0.25">
      <c r="A1373" s="348" t="s">
        <v>85</v>
      </c>
      <c r="B1373" s="348"/>
      <c r="C1373" s="348"/>
      <c r="D1373" s="348"/>
      <c r="E1373" s="348"/>
      <c r="F1373" s="348"/>
      <c r="G1373" s="348"/>
      <c r="H1373" s="348"/>
      <c r="I1373" s="348"/>
      <c r="J1373" s="348"/>
      <c r="K1373" s="348"/>
    </row>
    <row r="1374" spans="1:11" ht="15" customHeight="1" x14ac:dyDescent="0.25">
      <c r="A1374" s="70"/>
      <c r="B1374" s="70"/>
      <c r="C1374" s="70"/>
      <c r="D1374" s="70"/>
      <c r="E1374" s="70"/>
      <c r="F1374" s="78">
        <f>'proje ve personel bilgileri'!$B$5</f>
        <v>0</v>
      </c>
      <c r="G1374" s="72">
        <f>IF('proje ve personel bilgileri'!$B$6=1,"/ Nisan ayına aittir.",(IF('proje ve personel bilgileri'!$B$6=2,"/ Ekim ayına aittir.",0)))</f>
        <v>0</v>
      </c>
      <c r="H1374" s="70"/>
      <c r="I1374" s="70"/>
      <c r="J1374" s="70"/>
      <c r="K1374" s="70"/>
    </row>
    <row r="1375" spans="1:11" ht="18.75" customHeight="1" x14ac:dyDescent="0.25">
      <c r="K1375" s="4" t="s">
        <v>86</v>
      </c>
    </row>
    <row r="1376" spans="1:11" ht="15.75" customHeight="1" x14ac:dyDescent="0.25">
      <c r="A1376" s="349" t="s">
        <v>2</v>
      </c>
      <c r="B1376" s="350"/>
      <c r="C1376" s="351">
        <f>'proje ve personel bilgileri'!$B$2</f>
        <v>0</v>
      </c>
      <c r="D1376" s="352"/>
      <c r="E1376" s="352"/>
      <c r="F1376" s="352"/>
      <c r="G1376" s="352"/>
      <c r="H1376" s="352"/>
      <c r="I1376" s="352"/>
      <c r="J1376" s="352"/>
      <c r="K1376" s="353"/>
    </row>
    <row r="1377" spans="1:11" ht="15.75" customHeight="1" x14ac:dyDescent="0.25">
      <c r="A1377" s="354" t="s">
        <v>4</v>
      </c>
      <c r="B1377" s="355"/>
      <c r="C1377" s="356">
        <f>'proje ve personel bilgileri'!$B$3</f>
        <v>0</v>
      </c>
      <c r="D1377" s="357"/>
      <c r="E1377" s="357"/>
      <c r="F1377" s="357"/>
      <c r="G1377" s="357"/>
      <c r="H1377" s="357"/>
      <c r="I1377" s="357"/>
      <c r="J1377" s="357"/>
      <c r="K1377" s="358"/>
    </row>
    <row r="1378" spans="1:11" ht="15" customHeight="1" x14ac:dyDescent="0.25">
      <c r="A1378" s="343" t="s">
        <v>87</v>
      </c>
      <c r="B1378" s="343" t="s">
        <v>15</v>
      </c>
      <c r="C1378" s="343" t="s">
        <v>88</v>
      </c>
      <c r="D1378" s="344" t="s">
        <v>89</v>
      </c>
      <c r="E1378" s="346"/>
      <c r="F1378" s="347"/>
      <c r="G1378" s="343" t="s">
        <v>90</v>
      </c>
      <c r="H1378" s="333" t="s">
        <v>91</v>
      </c>
      <c r="I1378" s="333" t="s">
        <v>92</v>
      </c>
      <c r="J1378" s="333" t="s">
        <v>93</v>
      </c>
      <c r="K1378" s="336" t="s">
        <v>94</v>
      </c>
    </row>
    <row r="1379" spans="1:11" ht="15.75" customHeight="1" x14ac:dyDescent="0.25">
      <c r="A1379" s="338"/>
      <c r="B1379" s="338"/>
      <c r="C1379" s="338"/>
      <c r="D1379" s="345"/>
      <c r="E1379" s="339" t="s">
        <v>95</v>
      </c>
      <c r="F1379" s="340"/>
      <c r="G1379" s="338"/>
      <c r="H1379" s="334"/>
      <c r="I1379" s="334"/>
      <c r="J1379" s="334"/>
      <c r="K1379" s="337"/>
    </row>
    <row r="1380" spans="1:11" ht="60.75" customHeight="1" x14ac:dyDescent="0.25">
      <c r="A1380" s="338"/>
      <c r="B1380" s="338"/>
      <c r="C1380" s="338"/>
      <c r="D1380" s="345"/>
      <c r="E1380" s="5" t="s">
        <v>104</v>
      </c>
      <c r="F1380" s="5" t="s">
        <v>97</v>
      </c>
      <c r="G1380" s="338"/>
      <c r="H1380" s="334"/>
      <c r="I1380" s="335"/>
      <c r="J1380" s="335"/>
      <c r="K1380" s="338"/>
    </row>
    <row r="1381" spans="1:11" ht="15.75" customHeight="1" x14ac:dyDescent="0.25">
      <c r="A1381" s="338"/>
      <c r="B1381" s="338"/>
      <c r="C1381" s="338"/>
      <c r="D1381" s="345"/>
      <c r="E1381" s="6" t="s">
        <v>98</v>
      </c>
      <c r="F1381" s="6" t="s">
        <v>98</v>
      </c>
      <c r="G1381" s="294" t="s">
        <v>98</v>
      </c>
      <c r="H1381" s="294" t="s">
        <v>98</v>
      </c>
      <c r="I1381" s="297" t="s">
        <v>98</v>
      </c>
      <c r="J1381" s="6" t="s">
        <v>98</v>
      </c>
      <c r="K1381" s="338"/>
    </row>
    <row r="1382" spans="1:11" ht="15.75" customHeight="1" x14ac:dyDescent="0.25">
      <c r="A1382" s="1">
        <v>721</v>
      </c>
      <c r="B1382" s="101" t="str">
        <f>IF('proje ve personel bilgileri'!A734&lt;&gt;0,('proje ve personel bilgileri'!A734)," ")</f>
        <v xml:space="preserve"> </v>
      </c>
      <c r="C1382" s="102"/>
      <c r="D1382" s="103"/>
      <c r="E1382" s="103"/>
      <c r="F1382" s="103"/>
      <c r="G1382" s="103"/>
      <c r="H1382" s="103"/>
      <c r="I1382" s="103"/>
      <c r="J1382" s="103"/>
      <c r="K1382" s="104">
        <f t="shared" ref="K1382:K1399" si="80">IF(D1382&lt;&gt;0,SUM(D1382+E1382+F1382+G1382-H1382-I1382-J1382),0)</f>
        <v>0</v>
      </c>
    </row>
    <row r="1383" spans="1:11" ht="15.75" customHeight="1" x14ac:dyDescent="0.25">
      <c r="A1383" s="2">
        <v>722</v>
      </c>
      <c r="B1383" s="101" t="str">
        <f>IF('proje ve personel bilgileri'!A735&lt;&gt;0,('proje ve personel bilgileri'!A735)," ")</f>
        <v xml:space="preserve"> </v>
      </c>
      <c r="C1383" s="105"/>
      <c r="D1383" s="296"/>
      <c r="E1383" s="296"/>
      <c r="F1383" s="296"/>
      <c r="G1383" s="296"/>
      <c r="H1383" s="296"/>
      <c r="I1383" s="296"/>
      <c r="J1383" s="296"/>
      <c r="K1383" s="104">
        <f t="shared" si="80"/>
        <v>0</v>
      </c>
    </row>
    <row r="1384" spans="1:11" ht="15.75" customHeight="1" x14ac:dyDescent="0.25">
      <c r="A1384" s="1">
        <v>723</v>
      </c>
      <c r="B1384" s="101" t="str">
        <f>IF('proje ve personel bilgileri'!A736&lt;&gt;0,('proje ve personel bilgileri'!A736)," ")</f>
        <v xml:space="preserve"> </v>
      </c>
      <c r="C1384" s="105"/>
      <c r="D1384" s="296"/>
      <c r="E1384" s="296"/>
      <c r="F1384" s="296"/>
      <c r="G1384" s="296"/>
      <c r="H1384" s="296"/>
      <c r="I1384" s="296"/>
      <c r="J1384" s="296"/>
      <c r="K1384" s="104">
        <f t="shared" si="80"/>
        <v>0</v>
      </c>
    </row>
    <row r="1385" spans="1:11" ht="15.75" customHeight="1" x14ac:dyDescent="0.25">
      <c r="A1385" s="2">
        <v>724</v>
      </c>
      <c r="B1385" s="101" t="str">
        <f>IF('proje ve personel bilgileri'!A737&lt;&gt;0,('proje ve personel bilgileri'!A737)," ")</f>
        <v xml:space="preserve"> </v>
      </c>
      <c r="C1385" s="105"/>
      <c r="D1385" s="296"/>
      <c r="E1385" s="296"/>
      <c r="F1385" s="296"/>
      <c r="G1385" s="296"/>
      <c r="H1385" s="296"/>
      <c r="I1385" s="296"/>
      <c r="J1385" s="296"/>
      <c r="K1385" s="104">
        <f t="shared" si="80"/>
        <v>0</v>
      </c>
    </row>
    <row r="1386" spans="1:11" ht="15.75" customHeight="1" x14ac:dyDescent="0.25">
      <c r="A1386" s="1">
        <v>725</v>
      </c>
      <c r="B1386" s="101" t="str">
        <f>IF('proje ve personel bilgileri'!A738&lt;&gt;0,('proje ve personel bilgileri'!A738)," ")</f>
        <v xml:space="preserve"> </v>
      </c>
      <c r="C1386" s="105"/>
      <c r="D1386" s="296"/>
      <c r="E1386" s="296"/>
      <c r="F1386" s="296"/>
      <c r="G1386" s="296"/>
      <c r="H1386" s="296"/>
      <c r="I1386" s="296"/>
      <c r="J1386" s="296"/>
      <c r="K1386" s="104">
        <f t="shared" si="80"/>
        <v>0</v>
      </c>
    </row>
    <row r="1387" spans="1:11" ht="15.75" customHeight="1" x14ac:dyDescent="0.25">
      <c r="A1387" s="2">
        <v>726</v>
      </c>
      <c r="B1387" s="101" t="str">
        <f>IF('proje ve personel bilgileri'!A739&lt;&gt;0,('proje ve personel bilgileri'!A739)," ")</f>
        <v xml:space="preserve"> </v>
      </c>
      <c r="C1387" s="105"/>
      <c r="D1387" s="296"/>
      <c r="E1387" s="296"/>
      <c r="F1387" s="296"/>
      <c r="G1387" s="296"/>
      <c r="H1387" s="296"/>
      <c r="I1387" s="296"/>
      <c r="J1387" s="296"/>
      <c r="K1387" s="104">
        <f t="shared" si="80"/>
        <v>0</v>
      </c>
    </row>
    <row r="1388" spans="1:11" ht="15.75" customHeight="1" x14ac:dyDescent="0.25">
      <c r="A1388" s="1">
        <v>727</v>
      </c>
      <c r="B1388" s="101" t="str">
        <f>IF('proje ve personel bilgileri'!A740&lt;&gt;0,('proje ve personel bilgileri'!A740)," ")</f>
        <v xml:space="preserve"> </v>
      </c>
      <c r="C1388" s="105"/>
      <c r="D1388" s="296"/>
      <c r="E1388" s="296"/>
      <c r="F1388" s="296"/>
      <c r="G1388" s="296"/>
      <c r="H1388" s="296"/>
      <c r="I1388" s="296"/>
      <c r="J1388" s="296"/>
      <c r="K1388" s="104">
        <f t="shared" si="80"/>
        <v>0</v>
      </c>
    </row>
    <row r="1389" spans="1:11" ht="15.75" customHeight="1" x14ac:dyDescent="0.25">
      <c r="A1389" s="2">
        <v>728</v>
      </c>
      <c r="B1389" s="101" t="str">
        <f>IF('proje ve personel bilgileri'!A741&lt;&gt;0,('proje ve personel bilgileri'!A741)," ")</f>
        <v xml:space="preserve"> </v>
      </c>
      <c r="C1389" s="105"/>
      <c r="D1389" s="296"/>
      <c r="E1389" s="296"/>
      <c r="F1389" s="296"/>
      <c r="G1389" s="296"/>
      <c r="H1389" s="296"/>
      <c r="I1389" s="296"/>
      <c r="J1389" s="296"/>
      <c r="K1389" s="104">
        <f t="shared" si="80"/>
        <v>0</v>
      </c>
    </row>
    <row r="1390" spans="1:11" ht="15.75" customHeight="1" x14ac:dyDescent="0.25">
      <c r="A1390" s="1">
        <v>729</v>
      </c>
      <c r="B1390" s="101" t="str">
        <f>IF('proje ve personel bilgileri'!A742&lt;&gt;0,('proje ve personel bilgileri'!A742)," ")</f>
        <v xml:space="preserve"> </v>
      </c>
      <c r="C1390" s="105"/>
      <c r="D1390" s="296"/>
      <c r="E1390" s="296"/>
      <c r="F1390" s="296"/>
      <c r="G1390" s="296"/>
      <c r="H1390" s="296"/>
      <c r="I1390" s="296"/>
      <c r="J1390" s="296"/>
      <c r="K1390" s="104">
        <f t="shared" si="80"/>
        <v>0</v>
      </c>
    </row>
    <row r="1391" spans="1:11" ht="15.75" customHeight="1" x14ac:dyDescent="0.25">
      <c r="A1391" s="2">
        <v>730</v>
      </c>
      <c r="B1391" s="101" t="str">
        <f>IF('proje ve personel bilgileri'!A743&lt;&gt;0,('proje ve personel bilgileri'!A743)," ")</f>
        <v xml:space="preserve"> </v>
      </c>
      <c r="C1391" s="105"/>
      <c r="D1391" s="296"/>
      <c r="E1391" s="296"/>
      <c r="F1391" s="296"/>
      <c r="G1391" s="296"/>
      <c r="H1391" s="296"/>
      <c r="I1391" s="296"/>
      <c r="J1391" s="296"/>
      <c r="K1391" s="104">
        <f t="shared" si="80"/>
        <v>0</v>
      </c>
    </row>
    <row r="1392" spans="1:11" ht="15.75" customHeight="1" x14ac:dyDescent="0.25">
      <c r="A1392" s="1">
        <v>731</v>
      </c>
      <c r="B1392" s="101" t="str">
        <f>IF('proje ve personel bilgileri'!A744&lt;&gt;0,('proje ve personel bilgileri'!A744)," ")</f>
        <v xml:space="preserve"> </v>
      </c>
      <c r="C1392" s="105"/>
      <c r="D1392" s="296"/>
      <c r="E1392" s="296"/>
      <c r="F1392" s="296"/>
      <c r="G1392" s="296"/>
      <c r="H1392" s="296"/>
      <c r="I1392" s="296"/>
      <c r="J1392" s="296"/>
      <c r="K1392" s="104">
        <f t="shared" si="80"/>
        <v>0</v>
      </c>
    </row>
    <row r="1393" spans="1:11" ht="15.75" customHeight="1" x14ac:dyDescent="0.25">
      <c r="A1393" s="2">
        <v>732</v>
      </c>
      <c r="B1393" s="101" t="str">
        <f>IF('proje ve personel bilgileri'!A745&lt;&gt;0,('proje ve personel bilgileri'!A745)," ")</f>
        <v xml:space="preserve"> </v>
      </c>
      <c r="C1393" s="105"/>
      <c r="D1393" s="296"/>
      <c r="E1393" s="296"/>
      <c r="F1393" s="296"/>
      <c r="G1393" s="296"/>
      <c r="H1393" s="296"/>
      <c r="I1393" s="296"/>
      <c r="J1393" s="296"/>
      <c r="K1393" s="104">
        <f t="shared" si="80"/>
        <v>0</v>
      </c>
    </row>
    <row r="1394" spans="1:11" ht="15.75" customHeight="1" x14ac:dyDescent="0.25">
      <c r="A1394" s="1">
        <v>733</v>
      </c>
      <c r="B1394" s="101" t="str">
        <f>IF('proje ve personel bilgileri'!A746&lt;&gt;0,('proje ve personel bilgileri'!A746)," ")</f>
        <v xml:space="preserve"> </v>
      </c>
      <c r="C1394" s="105"/>
      <c r="D1394" s="296"/>
      <c r="E1394" s="296"/>
      <c r="F1394" s="296"/>
      <c r="G1394" s="296"/>
      <c r="H1394" s="296"/>
      <c r="I1394" s="296"/>
      <c r="J1394" s="296"/>
      <c r="K1394" s="104">
        <f t="shared" si="80"/>
        <v>0</v>
      </c>
    </row>
    <row r="1395" spans="1:11" ht="15.75" customHeight="1" x14ac:dyDescent="0.25">
      <c r="A1395" s="2">
        <v>734</v>
      </c>
      <c r="B1395" s="101" t="str">
        <f>IF('proje ve personel bilgileri'!A747&lt;&gt;0,('proje ve personel bilgileri'!A747)," ")</f>
        <v xml:space="preserve"> </v>
      </c>
      <c r="C1395" s="105"/>
      <c r="D1395" s="296"/>
      <c r="E1395" s="296"/>
      <c r="F1395" s="296"/>
      <c r="G1395" s="296"/>
      <c r="H1395" s="296"/>
      <c r="I1395" s="296"/>
      <c r="J1395" s="296"/>
      <c r="K1395" s="104">
        <f t="shared" si="80"/>
        <v>0</v>
      </c>
    </row>
    <row r="1396" spans="1:11" ht="15.75" customHeight="1" x14ac:dyDescent="0.25">
      <c r="A1396" s="1">
        <v>735</v>
      </c>
      <c r="B1396" s="101" t="str">
        <f>IF('proje ve personel bilgileri'!A748&lt;&gt;0,('proje ve personel bilgileri'!A748)," ")</f>
        <v xml:space="preserve"> </v>
      </c>
      <c r="C1396" s="105"/>
      <c r="D1396" s="296"/>
      <c r="E1396" s="296"/>
      <c r="F1396" s="296"/>
      <c r="G1396" s="296"/>
      <c r="H1396" s="296"/>
      <c r="I1396" s="296"/>
      <c r="J1396" s="296"/>
      <c r="K1396" s="104">
        <f t="shared" si="80"/>
        <v>0</v>
      </c>
    </row>
    <row r="1397" spans="1:11" ht="15.75" customHeight="1" x14ac:dyDescent="0.25">
      <c r="A1397" s="2">
        <v>736</v>
      </c>
      <c r="B1397" s="101" t="str">
        <f>IF('proje ve personel bilgileri'!A749&lt;&gt;0,('proje ve personel bilgileri'!A749)," ")</f>
        <v xml:space="preserve"> </v>
      </c>
      <c r="C1397" s="105"/>
      <c r="D1397" s="296"/>
      <c r="E1397" s="296"/>
      <c r="F1397" s="296"/>
      <c r="G1397" s="296"/>
      <c r="H1397" s="296"/>
      <c r="I1397" s="296"/>
      <c r="J1397" s="296"/>
      <c r="K1397" s="104">
        <f t="shared" si="80"/>
        <v>0</v>
      </c>
    </row>
    <row r="1398" spans="1:11" ht="15.75" customHeight="1" x14ac:dyDescent="0.25">
      <c r="A1398" s="1">
        <v>737</v>
      </c>
      <c r="B1398" s="101" t="str">
        <f>IF('proje ve personel bilgileri'!A750&lt;&gt;0,('proje ve personel bilgileri'!A750)," ")</f>
        <v xml:space="preserve"> </v>
      </c>
      <c r="C1398" s="105"/>
      <c r="D1398" s="296"/>
      <c r="E1398" s="296"/>
      <c r="F1398" s="296"/>
      <c r="G1398" s="296"/>
      <c r="H1398" s="296"/>
      <c r="I1398" s="296"/>
      <c r="J1398" s="296"/>
      <c r="K1398" s="104">
        <f t="shared" si="80"/>
        <v>0</v>
      </c>
    </row>
    <row r="1399" spans="1:11" ht="15" customHeight="1" x14ac:dyDescent="0.25">
      <c r="A1399" s="2">
        <v>738</v>
      </c>
      <c r="B1399" s="101" t="str">
        <f>IF('proje ve personel bilgileri'!A751&lt;&gt;0,('proje ve personel bilgileri'!A751)," ")</f>
        <v xml:space="preserve"> </v>
      </c>
      <c r="C1399" s="105"/>
      <c r="D1399" s="296"/>
      <c r="E1399" s="296"/>
      <c r="F1399" s="296"/>
      <c r="G1399" s="296"/>
      <c r="H1399" s="296"/>
      <c r="I1399" s="296"/>
      <c r="J1399" s="296"/>
      <c r="K1399" s="104">
        <f t="shared" si="80"/>
        <v>0</v>
      </c>
    </row>
    <row r="1400" spans="1:11" ht="15.75" customHeight="1" x14ac:dyDescent="0.25">
      <c r="A1400" s="341" t="s">
        <v>99</v>
      </c>
      <c r="B1400" s="342"/>
      <c r="C1400" s="7" t="str">
        <f t="shared" ref="C1400:J1400" si="81">IF($K$28&lt;&gt;0,SUM(C1382:C1399)," ")</f>
        <v xml:space="preserve"> </v>
      </c>
      <c r="D1400" s="8" t="str">
        <f t="shared" si="81"/>
        <v xml:space="preserve"> </v>
      </c>
      <c r="E1400" s="8" t="str">
        <f t="shared" si="81"/>
        <v xml:space="preserve"> </v>
      </c>
      <c r="F1400" s="8" t="str">
        <f t="shared" si="81"/>
        <v xml:space="preserve"> </v>
      </c>
      <c r="G1400" s="8" t="str">
        <f t="shared" si="81"/>
        <v xml:space="preserve"> </v>
      </c>
      <c r="H1400" s="8" t="str">
        <f t="shared" si="81"/>
        <v xml:space="preserve"> </v>
      </c>
      <c r="I1400" s="8" t="str">
        <f t="shared" si="81"/>
        <v xml:space="preserve"> </v>
      </c>
      <c r="J1400" s="8" t="str">
        <f t="shared" si="81"/>
        <v xml:space="preserve"> </v>
      </c>
      <c r="K1400" s="9">
        <f>SUM(K1382:K1399)+K1366</f>
        <v>0</v>
      </c>
    </row>
    <row r="1401" spans="1:11" ht="15" customHeight="1" x14ac:dyDescent="0.25">
      <c r="A1401" s="300"/>
    </row>
    <row r="1402" spans="1:11" ht="15" customHeight="1" x14ac:dyDescent="0.25">
      <c r="A1402" s="332" t="s">
        <v>100</v>
      </c>
      <c r="B1402" s="332"/>
      <c r="C1402" s="332"/>
      <c r="D1402" s="332"/>
      <c r="E1402" s="332"/>
      <c r="F1402" s="332"/>
      <c r="G1402" s="332"/>
      <c r="H1402" s="332"/>
      <c r="I1402" s="332"/>
      <c r="J1402" s="332"/>
      <c r="K1402" s="332"/>
    </row>
    <row r="1403" spans="1:11" ht="15" customHeight="1" x14ac:dyDescent="0.25">
      <c r="A1403" s="51"/>
    </row>
    <row r="1404" spans="1:11" ht="15" customHeight="1" x14ac:dyDescent="0.25">
      <c r="A1404" s="298" t="s">
        <v>101</v>
      </c>
    </row>
    <row r="1405" spans="1:11" ht="15" customHeight="1" x14ac:dyDescent="0.25">
      <c r="C1405" s="298" t="s">
        <v>102</v>
      </c>
      <c r="E1405" s="298" t="s">
        <v>103</v>
      </c>
    </row>
    <row r="1409" spans="1:11" ht="15.75" customHeight="1" x14ac:dyDescent="0.25">
      <c r="A1409" s="348" t="s">
        <v>85</v>
      </c>
      <c r="B1409" s="348"/>
      <c r="C1409" s="348"/>
      <c r="D1409" s="348"/>
      <c r="E1409" s="348"/>
      <c r="F1409" s="348"/>
      <c r="G1409" s="348"/>
      <c r="H1409" s="348"/>
      <c r="I1409" s="348"/>
      <c r="J1409" s="348"/>
      <c r="K1409" s="348"/>
    </row>
    <row r="1410" spans="1:11" ht="15" customHeight="1" x14ac:dyDescent="0.25">
      <c r="A1410" s="70"/>
      <c r="B1410" s="70"/>
      <c r="C1410" s="70"/>
      <c r="D1410" s="70"/>
      <c r="E1410" s="70"/>
      <c r="F1410" s="78">
        <f>'proje ve personel bilgileri'!$B$5</f>
        <v>0</v>
      </c>
      <c r="G1410" s="72">
        <f>IF('proje ve personel bilgileri'!$B$6=1,"/ Nisan ayına aittir.",(IF('proje ve personel bilgileri'!$B$6=2,"/ Ekim ayına aittir.",0)))</f>
        <v>0</v>
      </c>
      <c r="H1410" s="70"/>
      <c r="I1410" s="70"/>
      <c r="J1410" s="70"/>
      <c r="K1410" s="70"/>
    </row>
    <row r="1411" spans="1:11" ht="18.75" customHeight="1" x14ac:dyDescent="0.25">
      <c r="K1411" s="4" t="s">
        <v>86</v>
      </c>
    </row>
    <row r="1412" spans="1:11" ht="15.75" customHeight="1" x14ac:dyDescent="0.25">
      <c r="A1412" s="349" t="s">
        <v>2</v>
      </c>
      <c r="B1412" s="350"/>
      <c r="C1412" s="351">
        <f>'proje ve personel bilgileri'!$B$2</f>
        <v>0</v>
      </c>
      <c r="D1412" s="352"/>
      <c r="E1412" s="352"/>
      <c r="F1412" s="352"/>
      <c r="G1412" s="352"/>
      <c r="H1412" s="352"/>
      <c r="I1412" s="352"/>
      <c r="J1412" s="352"/>
      <c r="K1412" s="353"/>
    </row>
    <row r="1413" spans="1:11" ht="15.75" customHeight="1" x14ac:dyDescent="0.25">
      <c r="A1413" s="354" t="s">
        <v>4</v>
      </c>
      <c r="B1413" s="355"/>
      <c r="C1413" s="356">
        <f>'proje ve personel bilgileri'!$B$3</f>
        <v>0</v>
      </c>
      <c r="D1413" s="357"/>
      <c r="E1413" s="357"/>
      <c r="F1413" s="357"/>
      <c r="G1413" s="357"/>
      <c r="H1413" s="357"/>
      <c r="I1413" s="357"/>
      <c r="J1413" s="357"/>
      <c r="K1413" s="358"/>
    </row>
    <row r="1414" spans="1:11" ht="15" customHeight="1" x14ac:dyDescent="0.25">
      <c r="A1414" s="343" t="s">
        <v>87</v>
      </c>
      <c r="B1414" s="343" t="s">
        <v>15</v>
      </c>
      <c r="C1414" s="343" t="s">
        <v>88</v>
      </c>
      <c r="D1414" s="344" t="s">
        <v>89</v>
      </c>
      <c r="E1414" s="346"/>
      <c r="F1414" s="347"/>
      <c r="G1414" s="343" t="s">
        <v>90</v>
      </c>
      <c r="H1414" s="333" t="s">
        <v>91</v>
      </c>
      <c r="I1414" s="333" t="s">
        <v>92</v>
      </c>
      <c r="J1414" s="333" t="s">
        <v>93</v>
      </c>
      <c r="K1414" s="336" t="s">
        <v>94</v>
      </c>
    </row>
    <row r="1415" spans="1:11" ht="15.75" customHeight="1" x14ac:dyDescent="0.25">
      <c r="A1415" s="338"/>
      <c r="B1415" s="338"/>
      <c r="C1415" s="338"/>
      <c r="D1415" s="345"/>
      <c r="E1415" s="339" t="s">
        <v>95</v>
      </c>
      <c r="F1415" s="340"/>
      <c r="G1415" s="338"/>
      <c r="H1415" s="334"/>
      <c r="I1415" s="334"/>
      <c r="J1415" s="334"/>
      <c r="K1415" s="337"/>
    </row>
    <row r="1416" spans="1:11" ht="60.75" customHeight="1" x14ac:dyDescent="0.25">
      <c r="A1416" s="338"/>
      <c r="B1416" s="338"/>
      <c r="C1416" s="338"/>
      <c r="D1416" s="345"/>
      <c r="E1416" s="5" t="s">
        <v>104</v>
      </c>
      <c r="F1416" s="5" t="s">
        <v>97</v>
      </c>
      <c r="G1416" s="338"/>
      <c r="H1416" s="334"/>
      <c r="I1416" s="335"/>
      <c r="J1416" s="335"/>
      <c r="K1416" s="338"/>
    </row>
    <row r="1417" spans="1:11" ht="15.75" customHeight="1" x14ac:dyDescent="0.25">
      <c r="A1417" s="338"/>
      <c r="B1417" s="338"/>
      <c r="C1417" s="338"/>
      <c r="D1417" s="345"/>
      <c r="E1417" s="6" t="s">
        <v>98</v>
      </c>
      <c r="F1417" s="6" t="s">
        <v>98</v>
      </c>
      <c r="G1417" s="294" t="s">
        <v>98</v>
      </c>
      <c r="H1417" s="294" t="s">
        <v>98</v>
      </c>
      <c r="I1417" s="297" t="s">
        <v>98</v>
      </c>
      <c r="J1417" s="6" t="s">
        <v>98</v>
      </c>
      <c r="K1417" s="338"/>
    </row>
    <row r="1418" spans="1:11" ht="15.75" customHeight="1" x14ac:dyDescent="0.25">
      <c r="A1418" s="1">
        <v>739</v>
      </c>
      <c r="B1418" s="101" t="str">
        <f>IF('proje ve personel bilgileri'!A752&lt;&gt;0,('proje ve personel bilgileri'!A752)," ")</f>
        <v xml:space="preserve"> </v>
      </c>
      <c r="C1418" s="102"/>
      <c r="D1418" s="103"/>
      <c r="E1418" s="103"/>
      <c r="F1418" s="103"/>
      <c r="G1418" s="103"/>
      <c r="H1418" s="103"/>
      <c r="I1418" s="103"/>
      <c r="J1418" s="103"/>
      <c r="K1418" s="104">
        <f t="shared" ref="K1418:K1435" si="82">IF(D1418&lt;&gt;0,SUM(D1418+E1418+F1418+G1418-H1418-I1418-J1418),0)</f>
        <v>0</v>
      </c>
    </row>
    <row r="1419" spans="1:11" ht="15.75" customHeight="1" x14ac:dyDescent="0.25">
      <c r="A1419" s="2">
        <v>740</v>
      </c>
      <c r="B1419" s="101" t="str">
        <f>IF('proje ve personel bilgileri'!A753&lt;&gt;0,('proje ve personel bilgileri'!A753)," ")</f>
        <v xml:space="preserve"> </v>
      </c>
      <c r="C1419" s="105"/>
      <c r="D1419" s="296"/>
      <c r="E1419" s="296"/>
      <c r="F1419" s="296"/>
      <c r="G1419" s="296"/>
      <c r="H1419" s="296"/>
      <c r="I1419" s="296"/>
      <c r="J1419" s="296"/>
      <c r="K1419" s="104">
        <f t="shared" si="82"/>
        <v>0</v>
      </c>
    </row>
    <row r="1420" spans="1:11" ht="15.75" customHeight="1" x14ac:dyDescent="0.25">
      <c r="A1420" s="1">
        <v>741</v>
      </c>
      <c r="B1420" s="101" t="str">
        <f>IF('proje ve personel bilgileri'!A754&lt;&gt;0,('proje ve personel bilgileri'!A754)," ")</f>
        <v xml:space="preserve"> </v>
      </c>
      <c r="C1420" s="105"/>
      <c r="D1420" s="296"/>
      <c r="E1420" s="296"/>
      <c r="F1420" s="296"/>
      <c r="G1420" s="296"/>
      <c r="H1420" s="296"/>
      <c r="I1420" s="296"/>
      <c r="J1420" s="296"/>
      <c r="K1420" s="104">
        <f t="shared" si="82"/>
        <v>0</v>
      </c>
    </row>
    <row r="1421" spans="1:11" ht="15.75" customHeight="1" x14ac:dyDescent="0.25">
      <c r="A1421" s="2">
        <v>742</v>
      </c>
      <c r="B1421" s="101" t="str">
        <f>IF('proje ve personel bilgileri'!A755&lt;&gt;0,('proje ve personel bilgileri'!A755)," ")</f>
        <v xml:space="preserve"> </v>
      </c>
      <c r="C1421" s="105"/>
      <c r="D1421" s="296"/>
      <c r="E1421" s="296"/>
      <c r="F1421" s="296"/>
      <c r="G1421" s="296"/>
      <c r="H1421" s="296"/>
      <c r="I1421" s="296"/>
      <c r="J1421" s="296"/>
      <c r="K1421" s="104">
        <f t="shared" si="82"/>
        <v>0</v>
      </c>
    </row>
    <row r="1422" spans="1:11" ht="15.75" customHeight="1" x14ac:dyDescent="0.25">
      <c r="A1422" s="1">
        <v>743</v>
      </c>
      <c r="B1422" s="101" t="str">
        <f>IF('proje ve personel bilgileri'!A756&lt;&gt;0,('proje ve personel bilgileri'!A756)," ")</f>
        <v xml:space="preserve"> </v>
      </c>
      <c r="C1422" s="105"/>
      <c r="D1422" s="296"/>
      <c r="E1422" s="296"/>
      <c r="F1422" s="296"/>
      <c r="G1422" s="296"/>
      <c r="H1422" s="296"/>
      <c r="I1422" s="296"/>
      <c r="J1422" s="296"/>
      <c r="K1422" s="104">
        <f t="shared" si="82"/>
        <v>0</v>
      </c>
    </row>
    <row r="1423" spans="1:11" ht="15.75" customHeight="1" x14ac:dyDescent="0.25">
      <c r="A1423" s="2">
        <v>744</v>
      </c>
      <c r="B1423" s="101" t="str">
        <f>IF('proje ve personel bilgileri'!A757&lt;&gt;0,('proje ve personel bilgileri'!A757)," ")</f>
        <v xml:space="preserve"> </v>
      </c>
      <c r="C1423" s="105"/>
      <c r="D1423" s="296"/>
      <c r="E1423" s="296"/>
      <c r="F1423" s="296"/>
      <c r="G1423" s="296"/>
      <c r="H1423" s="296"/>
      <c r="I1423" s="296"/>
      <c r="J1423" s="296"/>
      <c r="K1423" s="104">
        <f t="shared" si="82"/>
        <v>0</v>
      </c>
    </row>
    <row r="1424" spans="1:11" ht="15.75" customHeight="1" x14ac:dyDescent="0.25">
      <c r="A1424" s="1">
        <v>745</v>
      </c>
      <c r="B1424" s="101" t="str">
        <f>IF('proje ve personel bilgileri'!A758&lt;&gt;0,('proje ve personel bilgileri'!A758)," ")</f>
        <v xml:space="preserve"> </v>
      </c>
      <c r="C1424" s="105"/>
      <c r="D1424" s="296"/>
      <c r="E1424" s="296"/>
      <c r="F1424" s="296"/>
      <c r="G1424" s="296"/>
      <c r="H1424" s="296"/>
      <c r="I1424" s="296"/>
      <c r="J1424" s="296"/>
      <c r="K1424" s="104">
        <f t="shared" si="82"/>
        <v>0</v>
      </c>
    </row>
    <row r="1425" spans="1:11" ht="15.75" customHeight="1" x14ac:dyDescent="0.25">
      <c r="A1425" s="2">
        <v>746</v>
      </c>
      <c r="B1425" s="101" t="str">
        <f>IF('proje ve personel bilgileri'!A759&lt;&gt;0,('proje ve personel bilgileri'!A759)," ")</f>
        <v xml:space="preserve"> </v>
      </c>
      <c r="C1425" s="105"/>
      <c r="D1425" s="296"/>
      <c r="E1425" s="296"/>
      <c r="F1425" s="296"/>
      <c r="G1425" s="296"/>
      <c r="H1425" s="296"/>
      <c r="I1425" s="296"/>
      <c r="J1425" s="296"/>
      <c r="K1425" s="104">
        <f t="shared" si="82"/>
        <v>0</v>
      </c>
    </row>
    <row r="1426" spans="1:11" ht="15.75" customHeight="1" x14ac:dyDescent="0.25">
      <c r="A1426" s="1">
        <v>747</v>
      </c>
      <c r="B1426" s="101" t="str">
        <f>IF('proje ve personel bilgileri'!A760&lt;&gt;0,('proje ve personel bilgileri'!A760)," ")</f>
        <v xml:space="preserve"> </v>
      </c>
      <c r="C1426" s="105"/>
      <c r="D1426" s="296"/>
      <c r="E1426" s="296"/>
      <c r="F1426" s="296"/>
      <c r="G1426" s="296"/>
      <c r="H1426" s="296"/>
      <c r="I1426" s="296"/>
      <c r="J1426" s="296"/>
      <c r="K1426" s="104">
        <f t="shared" si="82"/>
        <v>0</v>
      </c>
    </row>
    <row r="1427" spans="1:11" ht="15.75" customHeight="1" x14ac:dyDescent="0.25">
      <c r="A1427" s="2">
        <v>748</v>
      </c>
      <c r="B1427" s="101" t="str">
        <f>IF('proje ve personel bilgileri'!A761&lt;&gt;0,('proje ve personel bilgileri'!A761)," ")</f>
        <v xml:space="preserve"> </v>
      </c>
      <c r="C1427" s="105"/>
      <c r="D1427" s="296"/>
      <c r="E1427" s="296"/>
      <c r="F1427" s="296"/>
      <c r="G1427" s="296"/>
      <c r="H1427" s="296"/>
      <c r="I1427" s="296"/>
      <c r="J1427" s="296"/>
      <c r="K1427" s="104">
        <f t="shared" si="82"/>
        <v>0</v>
      </c>
    </row>
    <row r="1428" spans="1:11" ht="15.75" customHeight="1" x14ac:dyDescent="0.25">
      <c r="A1428" s="1">
        <v>749</v>
      </c>
      <c r="B1428" s="101" t="str">
        <f>IF('proje ve personel bilgileri'!A762&lt;&gt;0,('proje ve personel bilgileri'!A762)," ")</f>
        <v xml:space="preserve"> </v>
      </c>
      <c r="C1428" s="105"/>
      <c r="D1428" s="296"/>
      <c r="E1428" s="296"/>
      <c r="F1428" s="296"/>
      <c r="G1428" s="296"/>
      <c r="H1428" s="296"/>
      <c r="I1428" s="296"/>
      <c r="J1428" s="296"/>
      <c r="K1428" s="104">
        <f t="shared" si="82"/>
        <v>0</v>
      </c>
    </row>
    <row r="1429" spans="1:11" ht="15.75" customHeight="1" x14ac:dyDescent="0.25">
      <c r="A1429" s="2">
        <v>750</v>
      </c>
      <c r="B1429" s="101" t="str">
        <f>IF('proje ve personel bilgileri'!A763&lt;&gt;0,('proje ve personel bilgileri'!A763)," ")</f>
        <v xml:space="preserve"> </v>
      </c>
      <c r="C1429" s="105"/>
      <c r="D1429" s="296"/>
      <c r="E1429" s="296"/>
      <c r="F1429" s="296"/>
      <c r="G1429" s="296"/>
      <c r="H1429" s="296"/>
      <c r="I1429" s="296"/>
      <c r="J1429" s="296"/>
      <c r="K1429" s="104">
        <f t="shared" si="82"/>
        <v>0</v>
      </c>
    </row>
    <row r="1430" spans="1:11" ht="15.75" customHeight="1" x14ac:dyDescent="0.25">
      <c r="A1430" s="1">
        <v>751</v>
      </c>
      <c r="B1430" s="101" t="str">
        <f>IF('proje ve personel bilgileri'!A764&lt;&gt;0,('proje ve personel bilgileri'!A764)," ")</f>
        <v xml:space="preserve"> </v>
      </c>
      <c r="C1430" s="105"/>
      <c r="D1430" s="296"/>
      <c r="E1430" s="296"/>
      <c r="F1430" s="296"/>
      <c r="G1430" s="296"/>
      <c r="H1430" s="296"/>
      <c r="I1430" s="296"/>
      <c r="J1430" s="296"/>
      <c r="K1430" s="104">
        <f t="shared" si="82"/>
        <v>0</v>
      </c>
    </row>
    <row r="1431" spans="1:11" ht="15.75" customHeight="1" x14ac:dyDescent="0.25">
      <c r="A1431" s="2">
        <v>752</v>
      </c>
      <c r="B1431" s="101" t="str">
        <f>IF('proje ve personel bilgileri'!A765&lt;&gt;0,('proje ve personel bilgileri'!A765)," ")</f>
        <v xml:space="preserve"> </v>
      </c>
      <c r="C1431" s="105"/>
      <c r="D1431" s="296"/>
      <c r="E1431" s="296"/>
      <c r="F1431" s="296"/>
      <c r="G1431" s="296"/>
      <c r="H1431" s="296"/>
      <c r="I1431" s="296"/>
      <c r="J1431" s="296"/>
      <c r="K1431" s="104">
        <f t="shared" si="82"/>
        <v>0</v>
      </c>
    </row>
    <row r="1432" spans="1:11" ht="15.75" customHeight="1" x14ac:dyDescent="0.25">
      <c r="A1432" s="1">
        <v>753</v>
      </c>
      <c r="B1432" s="101" t="str">
        <f>IF('proje ve personel bilgileri'!A766&lt;&gt;0,('proje ve personel bilgileri'!A766)," ")</f>
        <v xml:space="preserve"> </v>
      </c>
      <c r="C1432" s="105"/>
      <c r="D1432" s="296"/>
      <c r="E1432" s="296"/>
      <c r="F1432" s="296"/>
      <c r="G1432" s="296"/>
      <c r="H1432" s="296"/>
      <c r="I1432" s="296"/>
      <c r="J1432" s="296"/>
      <c r="K1432" s="104">
        <f t="shared" si="82"/>
        <v>0</v>
      </c>
    </row>
    <row r="1433" spans="1:11" ht="15.75" customHeight="1" x14ac:dyDescent="0.25">
      <c r="A1433" s="2">
        <v>754</v>
      </c>
      <c r="B1433" s="101" t="str">
        <f>IF('proje ve personel bilgileri'!A767&lt;&gt;0,('proje ve personel bilgileri'!A767)," ")</f>
        <v xml:space="preserve"> </v>
      </c>
      <c r="C1433" s="105"/>
      <c r="D1433" s="296"/>
      <c r="E1433" s="296"/>
      <c r="F1433" s="296"/>
      <c r="G1433" s="296"/>
      <c r="H1433" s="296"/>
      <c r="I1433" s="296"/>
      <c r="J1433" s="296"/>
      <c r="K1433" s="104">
        <f t="shared" si="82"/>
        <v>0</v>
      </c>
    </row>
    <row r="1434" spans="1:11" ht="15.75" customHeight="1" x14ac:dyDescent="0.25">
      <c r="A1434" s="1">
        <v>755</v>
      </c>
      <c r="B1434" s="101" t="str">
        <f>IF('proje ve personel bilgileri'!A768&lt;&gt;0,('proje ve personel bilgileri'!A768)," ")</f>
        <v xml:space="preserve"> </v>
      </c>
      <c r="C1434" s="105"/>
      <c r="D1434" s="296"/>
      <c r="E1434" s="296"/>
      <c r="F1434" s="296"/>
      <c r="G1434" s="296"/>
      <c r="H1434" s="296"/>
      <c r="I1434" s="296"/>
      <c r="J1434" s="296"/>
      <c r="K1434" s="104">
        <f t="shared" si="82"/>
        <v>0</v>
      </c>
    </row>
    <row r="1435" spans="1:11" ht="15" customHeight="1" x14ac:dyDescent="0.25">
      <c r="A1435" s="2">
        <v>756</v>
      </c>
      <c r="B1435" s="101" t="str">
        <f>IF('proje ve personel bilgileri'!A769&lt;&gt;0,('proje ve personel bilgileri'!A769)," ")</f>
        <v xml:space="preserve"> </v>
      </c>
      <c r="C1435" s="105"/>
      <c r="D1435" s="296"/>
      <c r="E1435" s="296"/>
      <c r="F1435" s="296"/>
      <c r="G1435" s="296"/>
      <c r="H1435" s="296"/>
      <c r="I1435" s="296"/>
      <c r="J1435" s="296"/>
      <c r="K1435" s="104">
        <f t="shared" si="82"/>
        <v>0</v>
      </c>
    </row>
    <row r="1436" spans="1:11" ht="15.75" customHeight="1" x14ac:dyDescent="0.25">
      <c r="A1436" s="341" t="s">
        <v>99</v>
      </c>
      <c r="B1436" s="342"/>
      <c r="C1436" s="7" t="str">
        <f t="shared" ref="C1436:J1436" si="83">IF($K$28&lt;&gt;0,SUM(C1418:C1435)," ")</f>
        <v xml:space="preserve"> </v>
      </c>
      <c r="D1436" s="8" t="str">
        <f t="shared" si="83"/>
        <v xml:space="preserve"> </v>
      </c>
      <c r="E1436" s="8" t="str">
        <f t="shared" si="83"/>
        <v xml:space="preserve"> </v>
      </c>
      <c r="F1436" s="8" t="str">
        <f t="shared" si="83"/>
        <v xml:space="preserve"> </v>
      </c>
      <c r="G1436" s="8" t="str">
        <f t="shared" si="83"/>
        <v xml:space="preserve"> </v>
      </c>
      <c r="H1436" s="8" t="str">
        <f t="shared" si="83"/>
        <v xml:space="preserve"> </v>
      </c>
      <c r="I1436" s="8" t="str">
        <f t="shared" si="83"/>
        <v xml:space="preserve"> </v>
      </c>
      <c r="J1436" s="8" t="str">
        <f t="shared" si="83"/>
        <v xml:space="preserve"> </v>
      </c>
      <c r="K1436" s="9">
        <f>SUM(K1418:K1435)+K1400</f>
        <v>0</v>
      </c>
    </row>
    <row r="1437" spans="1:11" ht="15" customHeight="1" x14ac:dyDescent="0.25">
      <c r="A1437" s="300"/>
    </row>
    <row r="1438" spans="1:11" ht="15" customHeight="1" x14ac:dyDescent="0.25">
      <c r="A1438" s="332" t="s">
        <v>100</v>
      </c>
      <c r="B1438" s="332"/>
      <c r="C1438" s="332"/>
      <c r="D1438" s="332"/>
      <c r="E1438" s="332"/>
      <c r="F1438" s="332"/>
      <c r="G1438" s="332"/>
      <c r="H1438" s="332"/>
      <c r="I1438" s="332"/>
      <c r="J1438" s="332"/>
      <c r="K1438" s="332"/>
    </row>
    <row r="1439" spans="1:11" ht="15" customHeight="1" x14ac:dyDescent="0.25">
      <c r="A1439" s="51"/>
    </row>
    <row r="1440" spans="1:11" ht="15" customHeight="1" x14ac:dyDescent="0.25">
      <c r="A1440" s="298" t="s">
        <v>101</v>
      </c>
    </row>
    <row r="1441" spans="1:11" ht="15" customHeight="1" x14ac:dyDescent="0.25">
      <c r="C1441" s="298" t="s">
        <v>102</v>
      </c>
      <c r="E1441" s="298" t="s">
        <v>103</v>
      </c>
    </row>
    <row r="1443" spans="1:11" ht="15.75" customHeight="1" x14ac:dyDescent="0.25">
      <c r="A1443" s="348" t="s">
        <v>85</v>
      </c>
      <c r="B1443" s="348"/>
      <c r="C1443" s="348"/>
      <c r="D1443" s="348"/>
      <c r="E1443" s="348"/>
      <c r="F1443" s="348"/>
      <c r="G1443" s="348"/>
      <c r="H1443" s="348"/>
      <c r="I1443" s="348"/>
      <c r="J1443" s="348"/>
      <c r="K1443" s="348"/>
    </row>
    <row r="1444" spans="1:11" ht="15" customHeight="1" x14ac:dyDescent="0.25">
      <c r="A1444" s="70"/>
      <c r="B1444" s="70"/>
      <c r="C1444" s="70"/>
      <c r="D1444" s="70"/>
      <c r="E1444" s="70"/>
      <c r="F1444" s="78">
        <f>'proje ve personel bilgileri'!$B$5</f>
        <v>0</v>
      </c>
      <c r="G1444" s="72">
        <f>IF('proje ve personel bilgileri'!$B$6=1,"/ Nisan ayına aittir.",(IF('proje ve personel bilgileri'!$B$6=2,"/ Ekim ayına aittir.",0)))</f>
        <v>0</v>
      </c>
      <c r="H1444" s="70"/>
      <c r="I1444" s="70"/>
      <c r="J1444" s="70"/>
      <c r="K1444" s="70"/>
    </row>
    <row r="1445" spans="1:11" ht="18.75" customHeight="1" x14ac:dyDescent="0.25">
      <c r="K1445" s="4" t="s">
        <v>86</v>
      </c>
    </row>
    <row r="1446" spans="1:11" ht="15.75" customHeight="1" x14ac:dyDescent="0.25">
      <c r="A1446" s="349" t="s">
        <v>2</v>
      </c>
      <c r="B1446" s="350"/>
      <c r="C1446" s="351">
        <f>'proje ve personel bilgileri'!$B$2</f>
        <v>0</v>
      </c>
      <c r="D1446" s="352"/>
      <c r="E1446" s="352"/>
      <c r="F1446" s="352"/>
      <c r="G1446" s="352"/>
      <c r="H1446" s="352"/>
      <c r="I1446" s="352"/>
      <c r="J1446" s="352"/>
      <c r="K1446" s="353"/>
    </row>
    <row r="1447" spans="1:11" ht="15.75" customHeight="1" x14ac:dyDescent="0.25">
      <c r="A1447" s="354" t="s">
        <v>4</v>
      </c>
      <c r="B1447" s="355"/>
      <c r="C1447" s="356">
        <f>'proje ve personel bilgileri'!$B$3</f>
        <v>0</v>
      </c>
      <c r="D1447" s="357"/>
      <c r="E1447" s="357"/>
      <c r="F1447" s="357"/>
      <c r="G1447" s="357"/>
      <c r="H1447" s="357"/>
      <c r="I1447" s="357"/>
      <c r="J1447" s="357"/>
      <c r="K1447" s="358"/>
    </row>
    <row r="1448" spans="1:11" ht="15" customHeight="1" x14ac:dyDescent="0.25">
      <c r="A1448" s="343" t="s">
        <v>87</v>
      </c>
      <c r="B1448" s="343" t="s">
        <v>15</v>
      </c>
      <c r="C1448" s="343" t="s">
        <v>88</v>
      </c>
      <c r="D1448" s="344" t="s">
        <v>89</v>
      </c>
      <c r="E1448" s="346"/>
      <c r="F1448" s="347"/>
      <c r="G1448" s="343" t="s">
        <v>90</v>
      </c>
      <c r="H1448" s="333" t="s">
        <v>91</v>
      </c>
      <c r="I1448" s="333" t="s">
        <v>92</v>
      </c>
      <c r="J1448" s="333" t="s">
        <v>93</v>
      </c>
      <c r="K1448" s="336" t="s">
        <v>94</v>
      </c>
    </row>
    <row r="1449" spans="1:11" ht="15.75" customHeight="1" x14ac:dyDescent="0.25">
      <c r="A1449" s="338"/>
      <c r="B1449" s="338"/>
      <c r="C1449" s="338"/>
      <c r="D1449" s="345"/>
      <c r="E1449" s="339" t="s">
        <v>95</v>
      </c>
      <c r="F1449" s="340"/>
      <c r="G1449" s="338"/>
      <c r="H1449" s="334"/>
      <c r="I1449" s="334"/>
      <c r="J1449" s="334"/>
      <c r="K1449" s="337"/>
    </row>
    <row r="1450" spans="1:11" ht="60.75" customHeight="1" x14ac:dyDescent="0.25">
      <c r="A1450" s="338"/>
      <c r="B1450" s="338"/>
      <c r="C1450" s="338"/>
      <c r="D1450" s="345"/>
      <c r="E1450" s="5" t="s">
        <v>104</v>
      </c>
      <c r="F1450" s="5" t="s">
        <v>97</v>
      </c>
      <c r="G1450" s="338"/>
      <c r="H1450" s="334"/>
      <c r="I1450" s="335"/>
      <c r="J1450" s="335"/>
      <c r="K1450" s="338"/>
    </row>
    <row r="1451" spans="1:11" ht="15.75" customHeight="1" x14ac:dyDescent="0.25">
      <c r="A1451" s="338"/>
      <c r="B1451" s="338"/>
      <c r="C1451" s="338"/>
      <c r="D1451" s="345"/>
      <c r="E1451" s="6" t="s">
        <v>98</v>
      </c>
      <c r="F1451" s="6" t="s">
        <v>98</v>
      </c>
      <c r="G1451" s="294" t="s">
        <v>98</v>
      </c>
      <c r="H1451" s="294" t="s">
        <v>98</v>
      </c>
      <c r="I1451" s="297" t="s">
        <v>98</v>
      </c>
      <c r="J1451" s="6" t="s">
        <v>98</v>
      </c>
      <c r="K1451" s="338"/>
    </row>
    <row r="1452" spans="1:11" ht="15.75" customHeight="1" x14ac:dyDescent="0.25">
      <c r="A1452" s="1">
        <v>757</v>
      </c>
      <c r="B1452" s="101" t="str">
        <f>IF('proje ve personel bilgileri'!A770&lt;&gt;0,('proje ve personel bilgileri'!A770)," ")</f>
        <v xml:space="preserve"> </v>
      </c>
      <c r="C1452" s="102"/>
      <c r="D1452" s="103"/>
      <c r="E1452" s="103"/>
      <c r="F1452" s="103"/>
      <c r="G1452" s="103"/>
      <c r="H1452" s="103"/>
      <c r="I1452" s="103"/>
      <c r="J1452" s="103"/>
      <c r="K1452" s="104">
        <f t="shared" ref="K1452:K1469" si="84">IF(D1452&lt;&gt;0,SUM(D1452+E1452+F1452+G1452-H1452-I1452-J1452),0)</f>
        <v>0</v>
      </c>
    </row>
    <row r="1453" spans="1:11" ht="15.75" customHeight="1" x14ac:dyDescent="0.25">
      <c r="A1453" s="2">
        <v>758</v>
      </c>
      <c r="B1453" s="101" t="str">
        <f>IF('proje ve personel bilgileri'!A771&lt;&gt;0,('proje ve personel bilgileri'!A771)," ")</f>
        <v xml:space="preserve"> </v>
      </c>
      <c r="C1453" s="105"/>
      <c r="D1453" s="296"/>
      <c r="E1453" s="296"/>
      <c r="F1453" s="296"/>
      <c r="G1453" s="296"/>
      <c r="H1453" s="296"/>
      <c r="I1453" s="296"/>
      <c r="J1453" s="296"/>
      <c r="K1453" s="104">
        <f t="shared" si="84"/>
        <v>0</v>
      </c>
    </row>
    <row r="1454" spans="1:11" ht="15.75" customHeight="1" x14ac:dyDescent="0.25">
      <c r="A1454" s="1">
        <v>759</v>
      </c>
      <c r="B1454" s="101" t="str">
        <f>IF('proje ve personel bilgileri'!A772&lt;&gt;0,('proje ve personel bilgileri'!A772)," ")</f>
        <v xml:space="preserve"> </v>
      </c>
      <c r="C1454" s="105"/>
      <c r="D1454" s="296"/>
      <c r="E1454" s="296"/>
      <c r="F1454" s="296"/>
      <c r="G1454" s="296"/>
      <c r="H1454" s="296"/>
      <c r="I1454" s="296"/>
      <c r="J1454" s="296"/>
      <c r="K1454" s="104">
        <f t="shared" si="84"/>
        <v>0</v>
      </c>
    </row>
    <row r="1455" spans="1:11" ht="15.75" customHeight="1" x14ac:dyDescent="0.25">
      <c r="A1455" s="2">
        <v>760</v>
      </c>
      <c r="B1455" s="101" t="str">
        <f>IF('proje ve personel bilgileri'!A773&lt;&gt;0,('proje ve personel bilgileri'!A773)," ")</f>
        <v xml:space="preserve"> </v>
      </c>
      <c r="C1455" s="105"/>
      <c r="D1455" s="296"/>
      <c r="E1455" s="296"/>
      <c r="F1455" s="296"/>
      <c r="G1455" s="296"/>
      <c r="H1455" s="296"/>
      <c r="I1455" s="296"/>
      <c r="J1455" s="296"/>
      <c r="K1455" s="104">
        <f t="shared" si="84"/>
        <v>0</v>
      </c>
    </row>
    <row r="1456" spans="1:11" ht="15.75" customHeight="1" x14ac:dyDescent="0.25">
      <c r="A1456" s="1">
        <v>761</v>
      </c>
      <c r="B1456" s="101" t="str">
        <f>IF('proje ve personel bilgileri'!A774&lt;&gt;0,('proje ve personel bilgileri'!A774)," ")</f>
        <v xml:space="preserve"> </v>
      </c>
      <c r="C1456" s="105"/>
      <c r="D1456" s="296"/>
      <c r="E1456" s="296"/>
      <c r="F1456" s="296"/>
      <c r="G1456" s="296"/>
      <c r="H1456" s="296"/>
      <c r="I1456" s="296"/>
      <c r="J1456" s="296"/>
      <c r="K1456" s="104">
        <f t="shared" si="84"/>
        <v>0</v>
      </c>
    </row>
    <row r="1457" spans="1:11" ht="15.75" customHeight="1" x14ac:dyDescent="0.25">
      <c r="A1457" s="2">
        <v>762</v>
      </c>
      <c r="B1457" s="101" t="str">
        <f>IF('proje ve personel bilgileri'!A775&lt;&gt;0,('proje ve personel bilgileri'!A775)," ")</f>
        <v xml:space="preserve"> </v>
      </c>
      <c r="C1457" s="105"/>
      <c r="D1457" s="296"/>
      <c r="E1457" s="296"/>
      <c r="F1457" s="296"/>
      <c r="G1457" s="296"/>
      <c r="H1457" s="296"/>
      <c r="I1457" s="296"/>
      <c r="J1457" s="296"/>
      <c r="K1457" s="104">
        <f t="shared" si="84"/>
        <v>0</v>
      </c>
    </row>
    <row r="1458" spans="1:11" ht="15.75" customHeight="1" x14ac:dyDescent="0.25">
      <c r="A1458" s="1">
        <v>763</v>
      </c>
      <c r="B1458" s="101" t="str">
        <f>IF('proje ve personel bilgileri'!A776&lt;&gt;0,('proje ve personel bilgileri'!A776)," ")</f>
        <v xml:space="preserve"> </v>
      </c>
      <c r="C1458" s="105"/>
      <c r="D1458" s="296"/>
      <c r="E1458" s="296"/>
      <c r="F1458" s="296"/>
      <c r="G1458" s="296"/>
      <c r="H1458" s="296"/>
      <c r="I1458" s="296"/>
      <c r="J1458" s="296"/>
      <c r="K1458" s="104">
        <f t="shared" si="84"/>
        <v>0</v>
      </c>
    </row>
    <row r="1459" spans="1:11" ht="15.75" customHeight="1" x14ac:dyDescent="0.25">
      <c r="A1459" s="2">
        <v>764</v>
      </c>
      <c r="B1459" s="101" t="str">
        <f>IF('proje ve personel bilgileri'!A777&lt;&gt;0,('proje ve personel bilgileri'!A777)," ")</f>
        <v xml:space="preserve"> </v>
      </c>
      <c r="C1459" s="105"/>
      <c r="D1459" s="296"/>
      <c r="E1459" s="296"/>
      <c r="F1459" s="296"/>
      <c r="G1459" s="296"/>
      <c r="H1459" s="296"/>
      <c r="I1459" s="296"/>
      <c r="J1459" s="296"/>
      <c r="K1459" s="104">
        <f t="shared" si="84"/>
        <v>0</v>
      </c>
    </row>
    <row r="1460" spans="1:11" ht="15.75" customHeight="1" x14ac:dyDescent="0.25">
      <c r="A1460" s="1">
        <v>765</v>
      </c>
      <c r="B1460" s="101" t="str">
        <f>IF('proje ve personel bilgileri'!A778&lt;&gt;0,('proje ve personel bilgileri'!A778)," ")</f>
        <v xml:space="preserve"> </v>
      </c>
      <c r="C1460" s="105"/>
      <c r="D1460" s="296"/>
      <c r="E1460" s="296"/>
      <c r="F1460" s="296"/>
      <c r="G1460" s="296"/>
      <c r="H1460" s="296"/>
      <c r="I1460" s="296"/>
      <c r="J1460" s="296"/>
      <c r="K1460" s="104">
        <f t="shared" si="84"/>
        <v>0</v>
      </c>
    </row>
    <row r="1461" spans="1:11" ht="15.75" customHeight="1" x14ac:dyDescent="0.25">
      <c r="A1461" s="2">
        <v>766</v>
      </c>
      <c r="B1461" s="101" t="str">
        <f>IF('proje ve personel bilgileri'!A779&lt;&gt;0,('proje ve personel bilgileri'!A779)," ")</f>
        <v xml:space="preserve"> </v>
      </c>
      <c r="C1461" s="105"/>
      <c r="D1461" s="296"/>
      <c r="E1461" s="296"/>
      <c r="F1461" s="296"/>
      <c r="G1461" s="296"/>
      <c r="H1461" s="296"/>
      <c r="I1461" s="296"/>
      <c r="J1461" s="296"/>
      <c r="K1461" s="104">
        <f t="shared" si="84"/>
        <v>0</v>
      </c>
    </row>
    <row r="1462" spans="1:11" ht="15.75" customHeight="1" x14ac:dyDescent="0.25">
      <c r="A1462" s="1">
        <v>767</v>
      </c>
      <c r="B1462" s="101" t="str">
        <f>IF('proje ve personel bilgileri'!A780&lt;&gt;0,('proje ve personel bilgileri'!A780)," ")</f>
        <v xml:space="preserve"> </v>
      </c>
      <c r="C1462" s="105"/>
      <c r="D1462" s="296"/>
      <c r="E1462" s="296"/>
      <c r="F1462" s="296"/>
      <c r="G1462" s="296"/>
      <c r="H1462" s="296"/>
      <c r="I1462" s="296"/>
      <c r="J1462" s="296"/>
      <c r="K1462" s="104">
        <f t="shared" si="84"/>
        <v>0</v>
      </c>
    </row>
    <row r="1463" spans="1:11" ht="15.75" customHeight="1" x14ac:dyDescent="0.25">
      <c r="A1463" s="2">
        <v>768</v>
      </c>
      <c r="B1463" s="101" t="str">
        <f>IF('proje ve personel bilgileri'!A781&lt;&gt;0,('proje ve personel bilgileri'!A781)," ")</f>
        <v xml:space="preserve"> </v>
      </c>
      <c r="C1463" s="105"/>
      <c r="D1463" s="296"/>
      <c r="E1463" s="296"/>
      <c r="F1463" s="296"/>
      <c r="G1463" s="296"/>
      <c r="H1463" s="296"/>
      <c r="I1463" s="296"/>
      <c r="J1463" s="296"/>
      <c r="K1463" s="104">
        <f t="shared" si="84"/>
        <v>0</v>
      </c>
    </row>
    <row r="1464" spans="1:11" ht="15.75" customHeight="1" x14ac:dyDescent="0.25">
      <c r="A1464" s="1">
        <v>769</v>
      </c>
      <c r="B1464" s="101" t="str">
        <f>IF('proje ve personel bilgileri'!A782&lt;&gt;0,('proje ve personel bilgileri'!A782)," ")</f>
        <v xml:space="preserve"> </v>
      </c>
      <c r="C1464" s="105"/>
      <c r="D1464" s="296"/>
      <c r="E1464" s="296"/>
      <c r="F1464" s="296"/>
      <c r="G1464" s="296"/>
      <c r="H1464" s="296"/>
      <c r="I1464" s="296"/>
      <c r="J1464" s="296"/>
      <c r="K1464" s="104">
        <f t="shared" si="84"/>
        <v>0</v>
      </c>
    </row>
    <row r="1465" spans="1:11" ht="15.75" customHeight="1" x14ac:dyDescent="0.25">
      <c r="A1465" s="2">
        <v>770</v>
      </c>
      <c r="B1465" s="101" t="str">
        <f>IF('proje ve personel bilgileri'!A783&lt;&gt;0,('proje ve personel bilgileri'!A783)," ")</f>
        <v xml:space="preserve"> </v>
      </c>
      <c r="C1465" s="105"/>
      <c r="D1465" s="296"/>
      <c r="E1465" s="296"/>
      <c r="F1465" s="296"/>
      <c r="G1465" s="296"/>
      <c r="H1465" s="296"/>
      <c r="I1465" s="296"/>
      <c r="J1465" s="296"/>
      <c r="K1465" s="104">
        <f t="shared" si="84"/>
        <v>0</v>
      </c>
    </row>
    <row r="1466" spans="1:11" ht="15.75" customHeight="1" x14ac:dyDescent="0.25">
      <c r="A1466" s="1">
        <v>771</v>
      </c>
      <c r="B1466" s="101" t="str">
        <f>IF('proje ve personel bilgileri'!A784&lt;&gt;0,('proje ve personel bilgileri'!A784)," ")</f>
        <v xml:space="preserve"> </v>
      </c>
      <c r="C1466" s="105"/>
      <c r="D1466" s="296"/>
      <c r="E1466" s="296"/>
      <c r="F1466" s="296"/>
      <c r="G1466" s="296"/>
      <c r="H1466" s="296"/>
      <c r="I1466" s="296"/>
      <c r="J1466" s="296"/>
      <c r="K1466" s="104">
        <f t="shared" si="84"/>
        <v>0</v>
      </c>
    </row>
    <row r="1467" spans="1:11" ht="15.75" customHeight="1" x14ac:dyDescent="0.25">
      <c r="A1467" s="2">
        <v>772</v>
      </c>
      <c r="B1467" s="101" t="str">
        <f>IF('proje ve personel bilgileri'!A785&lt;&gt;0,('proje ve personel bilgileri'!A785)," ")</f>
        <v xml:space="preserve"> </v>
      </c>
      <c r="C1467" s="105"/>
      <c r="D1467" s="296"/>
      <c r="E1467" s="296"/>
      <c r="F1467" s="296"/>
      <c r="G1467" s="296"/>
      <c r="H1467" s="296"/>
      <c r="I1467" s="296"/>
      <c r="J1467" s="296"/>
      <c r="K1467" s="104">
        <f t="shared" si="84"/>
        <v>0</v>
      </c>
    </row>
    <row r="1468" spans="1:11" ht="15.75" customHeight="1" x14ac:dyDescent="0.25">
      <c r="A1468" s="1">
        <v>773</v>
      </c>
      <c r="B1468" s="101" t="str">
        <f>IF('proje ve personel bilgileri'!A786&lt;&gt;0,('proje ve personel bilgileri'!A786)," ")</f>
        <v xml:space="preserve"> </v>
      </c>
      <c r="C1468" s="105"/>
      <c r="D1468" s="296"/>
      <c r="E1468" s="296"/>
      <c r="F1468" s="296"/>
      <c r="G1468" s="296"/>
      <c r="H1468" s="296"/>
      <c r="I1468" s="296"/>
      <c r="J1468" s="296"/>
      <c r="K1468" s="104">
        <f t="shared" si="84"/>
        <v>0</v>
      </c>
    </row>
    <row r="1469" spans="1:11" ht="15" customHeight="1" x14ac:dyDescent="0.25">
      <c r="A1469" s="2">
        <v>774</v>
      </c>
      <c r="B1469" s="101" t="str">
        <f>IF('proje ve personel bilgileri'!A787&lt;&gt;0,('proje ve personel bilgileri'!A787)," ")</f>
        <v xml:space="preserve"> </v>
      </c>
      <c r="C1469" s="105"/>
      <c r="D1469" s="296"/>
      <c r="E1469" s="296"/>
      <c r="F1469" s="296"/>
      <c r="G1469" s="296"/>
      <c r="H1469" s="296"/>
      <c r="I1469" s="296"/>
      <c r="J1469" s="296"/>
      <c r="K1469" s="104">
        <f t="shared" si="84"/>
        <v>0</v>
      </c>
    </row>
    <row r="1470" spans="1:11" ht="15.75" customHeight="1" x14ac:dyDescent="0.25">
      <c r="A1470" s="341" t="s">
        <v>99</v>
      </c>
      <c r="B1470" s="342"/>
      <c r="C1470" s="7" t="str">
        <f t="shared" ref="C1470:J1470" si="85">IF($K$28&lt;&gt;0,SUM(C1452:C1469)," ")</f>
        <v xml:space="preserve"> </v>
      </c>
      <c r="D1470" s="8" t="str">
        <f t="shared" si="85"/>
        <v xml:space="preserve"> </v>
      </c>
      <c r="E1470" s="8" t="str">
        <f t="shared" si="85"/>
        <v xml:space="preserve"> </v>
      </c>
      <c r="F1470" s="8" t="str">
        <f t="shared" si="85"/>
        <v xml:space="preserve"> </v>
      </c>
      <c r="G1470" s="8" t="str">
        <f t="shared" si="85"/>
        <v xml:space="preserve"> </v>
      </c>
      <c r="H1470" s="8" t="str">
        <f t="shared" si="85"/>
        <v xml:space="preserve"> </v>
      </c>
      <c r="I1470" s="8" t="str">
        <f t="shared" si="85"/>
        <v xml:space="preserve"> </v>
      </c>
      <c r="J1470" s="8" t="str">
        <f t="shared" si="85"/>
        <v xml:space="preserve"> </v>
      </c>
      <c r="K1470" s="9">
        <f>SUM(K1452:K1469)+K1436</f>
        <v>0</v>
      </c>
    </row>
    <row r="1471" spans="1:11" ht="15" customHeight="1" x14ac:dyDescent="0.25">
      <c r="A1471" s="300"/>
    </row>
    <row r="1472" spans="1:11" ht="15" customHeight="1" x14ac:dyDescent="0.25">
      <c r="A1472" s="332" t="s">
        <v>100</v>
      </c>
      <c r="B1472" s="332"/>
      <c r="C1472" s="332"/>
      <c r="D1472" s="332"/>
      <c r="E1472" s="332"/>
      <c r="F1472" s="332"/>
      <c r="G1472" s="332"/>
      <c r="H1472" s="332"/>
      <c r="I1472" s="332"/>
      <c r="J1472" s="332"/>
      <c r="K1472" s="332"/>
    </row>
    <row r="1473" spans="1:11" ht="15" customHeight="1" x14ac:dyDescent="0.25">
      <c r="A1473" s="51"/>
    </row>
    <row r="1474" spans="1:11" ht="15" customHeight="1" x14ac:dyDescent="0.25">
      <c r="A1474" s="298" t="s">
        <v>101</v>
      </c>
    </row>
    <row r="1475" spans="1:11" ht="15" customHeight="1" x14ac:dyDescent="0.25">
      <c r="C1475" s="298" t="s">
        <v>102</v>
      </c>
      <c r="E1475" s="298" t="s">
        <v>103</v>
      </c>
    </row>
    <row r="1479" spans="1:11" ht="15.75" customHeight="1" x14ac:dyDescent="0.25">
      <c r="A1479" s="348" t="s">
        <v>85</v>
      </c>
      <c r="B1479" s="348"/>
      <c r="C1479" s="348"/>
      <c r="D1479" s="348"/>
      <c r="E1479" s="348"/>
      <c r="F1479" s="348"/>
      <c r="G1479" s="348"/>
      <c r="H1479" s="348"/>
      <c r="I1479" s="348"/>
      <c r="J1479" s="348"/>
      <c r="K1479" s="348"/>
    </row>
    <row r="1480" spans="1:11" ht="15" customHeight="1" x14ac:dyDescent="0.25">
      <c r="A1480" s="70"/>
      <c r="B1480" s="70"/>
      <c r="C1480" s="70"/>
      <c r="D1480" s="70"/>
      <c r="E1480" s="70"/>
      <c r="F1480" s="78">
        <f>'proje ve personel bilgileri'!$B$5</f>
        <v>0</v>
      </c>
      <c r="G1480" s="72">
        <f>IF('proje ve personel bilgileri'!$B$6=1,"/ Nisan ayına aittir.",(IF('proje ve personel bilgileri'!$B$6=2,"/ Ekim ayına aittir.",0)))</f>
        <v>0</v>
      </c>
      <c r="H1480" s="70"/>
      <c r="I1480" s="70"/>
      <c r="J1480" s="70"/>
      <c r="K1480" s="70"/>
    </row>
    <row r="1481" spans="1:11" ht="18.75" customHeight="1" x14ac:dyDescent="0.25">
      <c r="K1481" s="4" t="s">
        <v>86</v>
      </c>
    </row>
    <row r="1482" spans="1:11" ht="15.75" customHeight="1" x14ac:dyDescent="0.25">
      <c r="A1482" s="349" t="s">
        <v>2</v>
      </c>
      <c r="B1482" s="350"/>
      <c r="C1482" s="351">
        <f>'proje ve personel bilgileri'!$B$2</f>
        <v>0</v>
      </c>
      <c r="D1482" s="352"/>
      <c r="E1482" s="352"/>
      <c r="F1482" s="352"/>
      <c r="G1482" s="352"/>
      <c r="H1482" s="352"/>
      <c r="I1482" s="352"/>
      <c r="J1482" s="352"/>
      <c r="K1482" s="353"/>
    </row>
    <row r="1483" spans="1:11" ht="15.75" customHeight="1" x14ac:dyDescent="0.25">
      <c r="A1483" s="354" t="s">
        <v>4</v>
      </c>
      <c r="B1483" s="355"/>
      <c r="C1483" s="356">
        <f>'proje ve personel bilgileri'!$B$3</f>
        <v>0</v>
      </c>
      <c r="D1483" s="357"/>
      <c r="E1483" s="357"/>
      <c r="F1483" s="357"/>
      <c r="G1483" s="357"/>
      <c r="H1483" s="357"/>
      <c r="I1483" s="357"/>
      <c r="J1483" s="357"/>
      <c r="K1483" s="358"/>
    </row>
    <row r="1484" spans="1:11" ht="15" customHeight="1" x14ac:dyDescent="0.25">
      <c r="A1484" s="343" t="s">
        <v>87</v>
      </c>
      <c r="B1484" s="343" t="s">
        <v>15</v>
      </c>
      <c r="C1484" s="343" t="s">
        <v>88</v>
      </c>
      <c r="D1484" s="344" t="s">
        <v>89</v>
      </c>
      <c r="E1484" s="346"/>
      <c r="F1484" s="347"/>
      <c r="G1484" s="343" t="s">
        <v>90</v>
      </c>
      <c r="H1484" s="333" t="s">
        <v>91</v>
      </c>
      <c r="I1484" s="333" t="s">
        <v>92</v>
      </c>
      <c r="J1484" s="333" t="s">
        <v>93</v>
      </c>
      <c r="K1484" s="336" t="s">
        <v>94</v>
      </c>
    </row>
    <row r="1485" spans="1:11" ht="15.75" customHeight="1" x14ac:dyDescent="0.25">
      <c r="A1485" s="338"/>
      <c r="B1485" s="338"/>
      <c r="C1485" s="338"/>
      <c r="D1485" s="345"/>
      <c r="E1485" s="339" t="s">
        <v>95</v>
      </c>
      <c r="F1485" s="340"/>
      <c r="G1485" s="338"/>
      <c r="H1485" s="334"/>
      <c r="I1485" s="334"/>
      <c r="J1485" s="334"/>
      <c r="K1485" s="337"/>
    </row>
    <row r="1486" spans="1:11" ht="60.75" customHeight="1" x14ac:dyDescent="0.25">
      <c r="A1486" s="338"/>
      <c r="B1486" s="338"/>
      <c r="C1486" s="338"/>
      <c r="D1486" s="345"/>
      <c r="E1486" s="5" t="s">
        <v>104</v>
      </c>
      <c r="F1486" s="5" t="s">
        <v>97</v>
      </c>
      <c r="G1486" s="338"/>
      <c r="H1486" s="334"/>
      <c r="I1486" s="335"/>
      <c r="J1486" s="335"/>
      <c r="K1486" s="338"/>
    </row>
    <row r="1487" spans="1:11" ht="15.75" customHeight="1" x14ac:dyDescent="0.25">
      <c r="A1487" s="338"/>
      <c r="B1487" s="338"/>
      <c r="C1487" s="338"/>
      <c r="D1487" s="345"/>
      <c r="E1487" s="6" t="s">
        <v>98</v>
      </c>
      <c r="F1487" s="6" t="s">
        <v>98</v>
      </c>
      <c r="G1487" s="294" t="s">
        <v>98</v>
      </c>
      <c r="H1487" s="294" t="s">
        <v>98</v>
      </c>
      <c r="I1487" s="297" t="s">
        <v>98</v>
      </c>
      <c r="J1487" s="6" t="s">
        <v>98</v>
      </c>
      <c r="K1487" s="338"/>
    </row>
    <row r="1488" spans="1:11" ht="15.75" customHeight="1" x14ac:dyDescent="0.25">
      <c r="A1488" s="1">
        <v>775</v>
      </c>
      <c r="B1488" s="101" t="str">
        <f>IF('proje ve personel bilgileri'!A788&lt;&gt;0,('proje ve personel bilgileri'!A788)," ")</f>
        <v xml:space="preserve"> </v>
      </c>
      <c r="C1488" s="102"/>
      <c r="D1488" s="103"/>
      <c r="E1488" s="103"/>
      <c r="F1488" s="103"/>
      <c r="G1488" s="103"/>
      <c r="H1488" s="103"/>
      <c r="I1488" s="103"/>
      <c r="J1488" s="103"/>
      <c r="K1488" s="104">
        <f t="shared" ref="K1488:K1505" si="86">IF(D1488&lt;&gt;0,SUM(D1488+E1488+F1488+G1488-H1488-I1488-J1488),0)</f>
        <v>0</v>
      </c>
    </row>
    <row r="1489" spans="1:11" ht="15.75" customHeight="1" x14ac:dyDescent="0.25">
      <c r="A1489" s="2">
        <v>776</v>
      </c>
      <c r="B1489" s="101" t="str">
        <f>IF('proje ve personel bilgileri'!A789&lt;&gt;0,('proje ve personel bilgileri'!A789)," ")</f>
        <v xml:space="preserve"> </v>
      </c>
      <c r="C1489" s="105"/>
      <c r="D1489" s="296"/>
      <c r="E1489" s="296"/>
      <c r="F1489" s="296"/>
      <c r="G1489" s="296"/>
      <c r="H1489" s="296"/>
      <c r="I1489" s="296"/>
      <c r="J1489" s="296"/>
      <c r="K1489" s="104">
        <f t="shared" si="86"/>
        <v>0</v>
      </c>
    </row>
    <row r="1490" spans="1:11" ht="15.75" customHeight="1" x14ac:dyDescent="0.25">
      <c r="A1490" s="1">
        <v>777</v>
      </c>
      <c r="B1490" s="101" t="str">
        <f>IF('proje ve personel bilgileri'!A790&lt;&gt;0,('proje ve personel bilgileri'!A790)," ")</f>
        <v xml:space="preserve"> </v>
      </c>
      <c r="C1490" s="105"/>
      <c r="D1490" s="296"/>
      <c r="E1490" s="296"/>
      <c r="F1490" s="296"/>
      <c r="G1490" s="296"/>
      <c r="H1490" s="296"/>
      <c r="I1490" s="296"/>
      <c r="J1490" s="296"/>
      <c r="K1490" s="104">
        <f t="shared" si="86"/>
        <v>0</v>
      </c>
    </row>
    <row r="1491" spans="1:11" ht="15.75" customHeight="1" x14ac:dyDescent="0.25">
      <c r="A1491" s="2">
        <v>778</v>
      </c>
      <c r="B1491" s="101" t="str">
        <f>IF('proje ve personel bilgileri'!A791&lt;&gt;0,('proje ve personel bilgileri'!A791)," ")</f>
        <v xml:space="preserve"> </v>
      </c>
      <c r="C1491" s="105"/>
      <c r="D1491" s="296"/>
      <c r="E1491" s="296"/>
      <c r="F1491" s="296"/>
      <c r="G1491" s="296"/>
      <c r="H1491" s="296"/>
      <c r="I1491" s="296"/>
      <c r="J1491" s="296"/>
      <c r="K1491" s="104">
        <f t="shared" si="86"/>
        <v>0</v>
      </c>
    </row>
    <row r="1492" spans="1:11" ht="15.75" customHeight="1" x14ac:dyDescent="0.25">
      <c r="A1492" s="1">
        <v>779</v>
      </c>
      <c r="B1492" s="101" t="str">
        <f>IF('proje ve personel bilgileri'!A792&lt;&gt;0,('proje ve personel bilgileri'!A792)," ")</f>
        <v xml:space="preserve"> </v>
      </c>
      <c r="C1492" s="105"/>
      <c r="D1492" s="296"/>
      <c r="E1492" s="296"/>
      <c r="F1492" s="296"/>
      <c r="G1492" s="296"/>
      <c r="H1492" s="296"/>
      <c r="I1492" s="296"/>
      <c r="J1492" s="296"/>
      <c r="K1492" s="104">
        <f t="shared" si="86"/>
        <v>0</v>
      </c>
    </row>
    <row r="1493" spans="1:11" ht="15.75" customHeight="1" x14ac:dyDescent="0.25">
      <c r="A1493" s="2">
        <v>780</v>
      </c>
      <c r="B1493" s="101" t="str">
        <f>IF('proje ve personel bilgileri'!A793&lt;&gt;0,('proje ve personel bilgileri'!A793)," ")</f>
        <v xml:space="preserve"> </v>
      </c>
      <c r="C1493" s="105"/>
      <c r="D1493" s="296"/>
      <c r="E1493" s="296"/>
      <c r="F1493" s="296"/>
      <c r="G1493" s="296"/>
      <c r="H1493" s="296"/>
      <c r="I1493" s="296"/>
      <c r="J1493" s="296"/>
      <c r="K1493" s="104">
        <f t="shared" si="86"/>
        <v>0</v>
      </c>
    </row>
    <row r="1494" spans="1:11" ht="15.75" customHeight="1" x14ac:dyDescent="0.25">
      <c r="A1494" s="1">
        <v>781</v>
      </c>
      <c r="B1494" s="101" t="str">
        <f>IF('proje ve personel bilgileri'!A794&lt;&gt;0,('proje ve personel bilgileri'!A794)," ")</f>
        <v xml:space="preserve"> </v>
      </c>
      <c r="C1494" s="105"/>
      <c r="D1494" s="296"/>
      <c r="E1494" s="296"/>
      <c r="F1494" s="296"/>
      <c r="G1494" s="296"/>
      <c r="H1494" s="296"/>
      <c r="I1494" s="296"/>
      <c r="J1494" s="296"/>
      <c r="K1494" s="104">
        <f t="shared" si="86"/>
        <v>0</v>
      </c>
    </row>
    <row r="1495" spans="1:11" ht="15.75" customHeight="1" x14ac:dyDescent="0.25">
      <c r="A1495" s="2">
        <v>782</v>
      </c>
      <c r="B1495" s="101" t="str">
        <f>IF('proje ve personel bilgileri'!A795&lt;&gt;0,('proje ve personel bilgileri'!A795)," ")</f>
        <v xml:space="preserve"> </v>
      </c>
      <c r="C1495" s="105"/>
      <c r="D1495" s="296"/>
      <c r="E1495" s="296"/>
      <c r="F1495" s="296"/>
      <c r="G1495" s="296"/>
      <c r="H1495" s="296"/>
      <c r="I1495" s="296"/>
      <c r="J1495" s="296"/>
      <c r="K1495" s="104">
        <f t="shared" si="86"/>
        <v>0</v>
      </c>
    </row>
    <row r="1496" spans="1:11" ht="15.75" customHeight="1" x14ac:dyDescent="0.25">
      <c r="A1496" s="1">
        <v>783</v>
      </c>
      <c r="B1496" s="101" t="str">
        <f>IF('proje ve personel bilgileri'!A796&lt;&gt;0,('proje ve personel bilgileri'!A796)," ")</f>
        <v xml:space="preserve"> </v>
      </c>
      <c r="C1496" s="105"/>
      <c r="D1496" s="296"/>
      <c r="E1496" s="296"/>
      <c r="F1496" s="296"/>
      <c r="G1496" s="296"/>
      <c r="H1496" s="296"/>
      <c r="I1496" s="296"/>
      <c r="J1496" s="296"/>
      <c r="K1496" s="104">
        <f t="shared" si="86"/>
        <v>0</v>
      </c>
    </row>
    <row r="1497" spans="1:11" ht="15.75" customHeight="1" x14ac:dyDescent="0.25">
      <c r="A1497" s="2">
        <v>784</v>
      </c>
      <c r="B1497" s="101" t="str">
        <f>IF('proje ve personel bilgileri'!A797&lt;&gt;0,('proje ve personel bilgileri'!A797)," ")</f>
        <v xml:space="preserve"> </v>
      </c>
      <c r="C1497" s="105"/>
      <c r="D1497" s="296"/>
      <c r="E1497" s="296"/>
      <c r="F1497" s="296"/>
      <c r="G1497" s="296"/>
      <c r="H1497" s="296"/>
      <c r="I1497" s="296"/>
      <c r="J1497" s="296"/>
      <c r="K1497" s="104">
        <f t="shared" si="86"/>
        <v>0</v>
      </c>
    </row>
    <row r="1498" spans="1:11" ht="15.75" customHeight="1" x14ac:dyDescent="0.25">
      <c r="A1498" s="1">
        <v>785</v>
      </c>
      <c r="B1498" s="101" t="str">
        <f>IF('proje ve personel bilgileri'!A798&lt;&gt;0,('proje ve personel bilgileri'!A798)," ")</f>
        <v xml:space="preserve"> </v>
      </c>
      <c r="C1498" s="105"/>
      <c r="D1498" s="296"/>
      <c r="E1498" s="296"/>
      <c r="F1498" s="296"/>
      <c r="G1498" s="296"/>
      <c r="H1498" s="296"/>
      <c r="I1498" s="296"/>
      <c r="J1498" s="296"/>
      <c r="K1498" s="104">
        <f t="shared" si="86"/>
        <v>0</v>
      </c>
    </row>
    <row r="1499" spans="1:11" ht="15.75" customHeight="1" x14ac:dyDescent="0.25">
      <c r="A1499" s="2">
        <v>786</v>
      </c>
      <c r="B1499" s="101" t="str">
        <f>IF('proje ve personel bilgileri'!A799&lt;&gt;0,('proje ve personel bilgileri'!A799)," ")</f>
        <v xml:space="preserve"> </v>
      </c>
      <c r="C1499" s="105"/>
      <c r="D1499" s="296"/>
      <c r="E1499" s="296"/>
      <c r="F1499" s="296"/>
      <c r="G1499" s="296"/>
      <c r="H1499" s="296"/>
      <c r="I1499" s="296"/>
      <c r="J1499" s="296"/>
      <c r="K1499" s="104">
        <f t="shared" si="86"/>
        <v>0</v>
      </c>
    </row>
    <row r="1500" spans="1:11" ht="15.75" customHeight="1" x14ac:dyDescent="0.25">
      <c r="A1500" s="1">
        <v>787</v>
      </c>
      <c r="B1500" s="101" t="str">
        <f>IF('proje ve personel bilgileri'!A800&lt;&gt;0,('proje ve personel bilgileri'!A800)," ")</f>
        <v xml:space="preserve"> </v>
      </c>
      <c r="C1500" s="105"/>
      <c r="D1500" s="296"/>
      <c r="E1500" s="296"/>
      <c r="F1500" s="296"/>
      <c r="G1500" s="296"/>
      <c r="H1500" s="296"/>
      <c r="I1500" s="296"/>
      <c r="J1500" s="296"/>
      <c r="K1500" s="104">
        <f t="shared" si="86"/>
        <v>0</v>
      </c>
    </row>
    <row r="1501" spans="1:11" ht="15.75" customHeight="1" x14ac:dyDescent="0.25">
      <c r="A1501" s="2">
        <v>788</v>
      </c>
      <c r="B1501" s="101" t="str">
        <f>IF('proje ve personel bilgileri'!A801&lt;&gt;0,('proje ve personel bilgileri'!A801)," ")</f>
        <v xml:space="preserve"> </v>
      </c>
      <c r="C1501" s="105"/>
      <c r="D1501" s="296"/>
      <c r="E1501" s="296"/>
      <c r="F1501" s="296"/>
      <c r="G1501" s="296"/>
      <c r="H1501" s="296"/>
      <c r="I1501" s="296"/>
      <c r="J1501" s="296"/>
      <c r="K1501" s="104">
        <f t="shared" si="86"/>
        <v>0</v>
      </c>
    </row>
    <row r="1502" spans="1:11" ht="15.75" customHeight="1" x14ac:dyDescent="0.25">
      <c r="A1502" s="1">
        <v>789</v>
      </c>
      <c r="B1502" s="101" t="str">
        <f>IF('proje ve personel bilgileri'!A802&lt;&gt;0,('proje ve personel bilgileri'!A802)," ")</f>
        <v xml:space="preserve"> </v>
      </c>
      <c r="C1502" s="105"/>
      <c r="D1502" s="296"/>
      <c r="E1502" s="296"/>
      <c r="F1502" s="296"/>
      <c r="G1502" s="296"/>
      <c r="H1502" s="296"/>
      <c r="I1502" s="296"/>
      <c r="J1502" s="296"/>
      <c r="K1502" s="104">
        <f t="shared" si="86"/>
        <v>0</v>
      </c>
    </row>
    <row r="1503" spans="1:11" ht="15.75" customHeight="1" x14ac:dyDescent="0.25">
      <c r="A1503" s="2">
        <v>790</v>
      </c>
      <c r="B1503" s="101" t="str">
        <f>IF('proje ve personel bilgileri'!A803&lt;&gt;0,('proje ve personel bilgileri'!A803)," ")</f>
        <v xml:space="preserve"> </v>
      </c>
      <c r="C1503" s="105"/>
      <c r="D1503" s="296"/>
      <c r="E1503" s="296"/>
      <c r="F1503" s="296"/>
      <c r="G1503" s="296"/>
      <c r="H1503" s="296"/>
      <c r="I1503" s="296"/>
      <c r="J1503" s="296"/>
      <c r="K1503" s="104">
        <f t="shared" si="86"/>
        <v>0</v>
      </c>
    </row>
    <row r="1504" spans="1:11" ht="15.75" customHeight="1" x14ac:dyDescent="0.25">
      <c r="A1504" s="1">
        <v>791</v>
      </c>
      <c r="B1504" s="101" t="str">
        <f>IF('proje ve personel bilgileri'!A804&lt;&gt;0,('proje ve personel bilgileri'!A804)," ")</f>
        <v xml:space="preserve"> </v>
      </c>
      <c r="C1504" s="105"/>
      <c r="D1504" s="296"/>
      <c r="E1504" s="296"/>
      <c r="F1504" s="296"/>
      <c r="G1504" s="296"/>
      <c r="H1504" s="296"/>
      <c r="I1504" s="296"/>
      <c r="J1504" s="296"/>
      <c r="K1504" s="104">
        <f t="shared" si="86"/>
        <v>0</v>
      </c>
    </row>
    <row r="1505" spans="1:11" ht="15" customHeight="1" x14ac:dyDescent="0.25">
      <c r="A1505" s="2">
        <v>792</v>
      </c>
      <c r="B1505" s="101" t="str">
        <f>IF('proje ve personel bilgileri'!A805&lt;&gt;0,('proje ve personel bilgileri'!A805)," ")</f>
        <v xml:space="preserve"> </v>
      </c>
      <c r="C1505" s="105"/>
      <c r="D1505" s="296"/>
      <c r="E1505" s="296"/>
      <c r="F1505" s="296"/>
      <c r="G1505" s="296"/>
      <c r="H1505" s="296"/>
      <c r="I1505" s="296"/>
      <c r="J1505" s="296"/>
      <c r="K1505" s="104">
        <f t="shared" si="86"/>
        <v>0</v>
      </c>
    </row>
    <row r="1506" spans="1:11" ht="15.75" customHeight="1" x14ac:dyDescent="0.25">
      <c r="A1506" s="341" t="s">
        <v>99</v>
      </c>
      <c r="B1506" s="342"/>
      <c r="C1506" s="7" t="str">
        <f t="shared" ref="C1506:J1506" si="87">IF($K$28&lt;&gt;0,SUM(C1488:C1505)," ")</f>
        <v xml:space="preserve"> </v>
      </c>
      <c r="D1506" s="8" t="str">
        <f t="shared" si="87"/>
        <v xml:space="preserve"> </v>
      </c>
      <c r="E1506" s="8" t="str">
        <f t="shared" si="87"/>
        <v xml:space="preserve"> </v>
      </c>
      <c r="F1506" s="8" t="str">
        <f t="shared" si="87"/>
        <v xml:space="preserve"> </v>
      </c>
      <c r="G1506" s="8" t="str">
        <f t="shared" si="87"/>
        <v xml:space="preserve"> </v>
      </c>
      <c r="H1506" s="8" t="str">
        <f t="shared" si="87"/>
        <v xml:space="preserve"> </v>
      </c>
      <c r="I1506" s="8" t="str">
        <f t="shared" si="87"/>
        <v xml:space="preserve"> </v>
      </c>
      <c r="J1506" s="8" t="str">
        <f t="shared" si="87"/>
        <v xml:space="preserve"> </v>
      </c>
      <c r="K1506" s="9">
        <f>SUM(K1488:K1505)+K1470</f>
        <v>0</v>
      </c>
    </row>
    <row r="1507" spans="1:11" ht="15" customHeight="1" x14ac:dyDescent="0.25">
      <c r="A1507" s="300"/>
    </row>
    <row r="1508" spans="1:11" ht="15" customHeight="1" x14ac:dyDescent="0.25">
      <c r="A1508" s="332" t="s">
        <v>100</v>
      </c>
      <c r="B1508" s="332"/>
      <c r="C1508" s="332"/>
      <c r="D1508" s="332"/>
      <c r="E1508" s="332"/>
      <c r="F1508" s="332"/>
      <c r="G1508" s="332"/>
      <c r="H1508" s="332"/>
      <c r="I1508" s="332"/>
      <c r="J1508" s="332"/>
      <c r="K1508" s="332"/>
    </row>
    <row r="1509" spans="1:11" ht="15" customHeight="1" x14ac:dyDescent="0.25">
      <c r="A1509" s="51"/>
    </row>
    <row r="1510" spans="1:11" ht="15" customHeight="1" x14ac:dyDescent="0.25">
      <c r="A1510" s="298" t="s">
        <v>101</v>
      </c>
    </row>
    <row r="1511" spans="1:11" ht="15" customHeight="1" x14ac:dyDescent="0.25">
      <c r="C1511" s="298" t="s">
        <v>102</v>
      </c>
      <c r="E1511" s="298" t="s">
        <v>103</v>
      </c>
    </row>
    <row r="1514" spans="1:11" ht="15.75" customHeight="1" x14ac:dyDescent="0.25">
      <c r="A1514" s="348" t="s">
        <v>85</v>
      </c>
      <c r="B1514" s="348"/>
      <c r="C1514" s="348"/>
      <c r="D1514" s="348"/>
      <c r="E1514" s="348"/>
      <c r="F1514" s="348"/>
      <c r="G1514" s="348"/>
      <c r="H1514" s="348"/>
      <c r="I1514" s="348"/>
      <c r="J1514" s="348"/>
      <c r="K1514" s="348"/>
    </row>
    <row r="1515" spans="1:11" ht="15" customHeight="1" x14ac:dyDescent="0.25">
      <c r="A1515" s="70"/>
      <c r="B1515" s="70"/>
      <c r="C1515" s="70"/>
      <c r="D1515" s="70"/>
      <c r="E1515" s="70"/>
      <c r="F1515" s="78">
        <f>'proje ve personel bilgileri'!$B$5</f>
        <v>0</v>
      </c>
      <c r="G1515" s="72">
        <f>IF('proje ve personel bilgileri'!$B$6=1,"/ Nisan ayına aittir.",(IF('proje ve personel bilgileri'!$B$6=2,"/ Ekim ayına aittir.",0)))</f>
        <v>0</v>
      </c>
      <c r="H1515" s="70"/>
      <c r="I1515" s="70"/>
      <c r="J1515" s="70"/>
      <c r="K1515" s="70"/>
    </row>
    <row r="1516" spans="1:11" ht="18.75" customHeight="1" x14ac:dyDescent="0.25">
      <c r="K1516" s="4" t="s">
        <v>86</v>
      </c>
    </row>
    <row r="1517" spans="1:11" ht="15.75" customHeight="1" x14ac:dyDescent="0.25">
      <c r="A1517" s="349" t="s">
        <v>2</v>
      </c>
      <c r="B1517" s="350"/>
      <c r="C1517" s="351">
        <f>'proje ve personel bilgileri'!$B$2</f>
        <v>0</v>
      </c>
      <c r="D1517" s="352"/>
      <c r="E1517" s="352"/>
      <c r="F1517" s="352"/>
      <c r="G1517" s="352"/>
      <c r="H1517" s="352"/>
      <c r="I1517" s="352"/>
      <c r="J1517" s="352"/>
      <c r="K1517" s="353"/>
    </row>
    <row r="1518" spans="1:11" ht="15.75" customHeight="1" x14ac:dyDescent="0.25">
      <c r="A1518" s="354" t="s">
        <v>4</v>
      </c>
      <c r="B1518" s="355"/>
      <c r="C1518" s="356">
        <f>'proje ve personel bilgileri'!$B$3</f>
        <v>0</v>
      </c>
      <c r="D1518" s="357"/>
      <c r="E1518" s="357"/>
      <c r="F1518" s="357"/>
      <c r="G1518" s="357"/>
      <c r="H1518" s="357"/>
      <c r="I1518" s="357"/>
      <c r="J1518" s="357"/>
      <c r="K1518" s="358"/>
    </row>
    <row r="1519" spans="1:11" ht="15" customHeight="1" x14ac:dyDescent="0.25">
      <c r="A1519" s="343" t="s">
        <v>87</v>
      </c>
      <c r="B1519" s="343" t="s">
        <v>15</v>
      </c>
      <c r="C1519" s="343" t="s">
        <v>88</v>
      </c>
      <c r="D1519" s="344" t="s">
        <v>89</v>
      </c>
      <c r="E1519" s="346"/>
      <c r="F1519" s="347"/>
      <c r="G1519" s="343" t="s">
        <v>90</v>
      </c>
      <c r="H1519" s="333" t="s">
        <v>91</v>
      </c>
      <c r="I1519" s="333" t="s">
        <v>92</v>
      </c>
      <c r="J1519" s="333" t="s">
        <v>93</v>
      </c>
      <c r="K1519" s="336" t="s">
        <v>94</v>
      </c>
    </row>
    <row r="1520" spans="1:11" ht="15.75" customHeight="1" x14ac:dyDescent="0.25">
      <c r="A1520" s="338"/>
      <c r="B1520" s="338"/>
      <c r="C1520" s="338"/>
      <c r="D1520" s="345"/>
      <c r="E1520" s="339" t="s">
        <v>95</v>
      </c>
      <c r="F1520" s="340"/>
      <c r="G1520" s="338"/>
      <c r="H1520" s="334"/>
      <c r="I1520" s="334"/>
      <c r="J1520" s="334"/>
      <c r="K1520" s="337"/>
    </row>
    <row r="1521" spans="1:11" ht="60.75" customHeight="1" x14ac:dyDescent="0.25">
      <c r="A1521" s="338"/>
      <c r="B1521" s="338"/>
      <c r="C1521" s="338"/>
      <c r="D1521" s="345"/>
      <c r="E1521" s="5" t="s">
        <v>104</v>
      </c>
      <c r="F1521" s="5" t="s">
        <v>97</v>
      </c>
      <c r="G1521" s="338"/>
      <c r="H1521" s="334"/>
      <c r="I1521" s="335"/>
      <c r="J1521" s="335"/>
      <c r="K1521" s="338"/>
    </row>
    <row r="1522" spans="1:11" ht="15.75" customHeight="1" x14ac:dyDescent="0.25">
      <c r="A1522" s="338"/>
      <c r="B1522" s="338"/>
      <c r="C1522" s="338"/>
      <c r="D1522" s="345"/>
      <c r="E1522" s="6" t="s">
        <v>98</v>
      </c>
      <c r="F1522" s="6" t="s">
        <v>98</v>
      </c>
      <c r="G1522" s="294" t="s">
        <v>98</v>
      </c>
      <c r="H1522" s="294" t="s">
        <v>98</v>
      </c>
      <c r="I1522" s="297" t="s">
        <v>98</v>
      </c>
      <c r="J1522" s="6" t="s">
        <v>98</v>
      </c>
      <c r="K1522" s="338"/>
    </row>
    <row r="1523" spans="1:11" ht="15.75" customHeight="1" x14ac:dyDescent="0.25">
      <c r="A1523" s="1">
        <v>793</v>
      </c>
      <c r="B1523" s="101" t="str">
        <f>IF('proje ve personel bilgileri'!A806&lt;&gt;0,('proje ve personel bilgileri'!A806)," ")</f>
        <v xml:space="preserve"> </v>
      </c>
      <c r="C1523" s="102"/>
      <c r="D1523" s="103"/>
      <c r="E1523" s="103"/>
      <c r="F1523" s="103"/>
      <c r="G1523" s="103"/>
      <c r="H1523" s="103"/>
      <c r="I1523" s="103"/>
      <c r="J1523" s="103"/>
      <c r="K1523" s="104">
        <f t="shared" ref="K1523:K1540" si="88">IF(D1523&lt;&gt;0,SUM(D1523+E1523+F1523+G1523-H1523-I1523-J1523),0)</f>
        <v>0</v>
      </c>
    </row>
    <row r="1524" spans="1:11" ht="15.75" customHeight="1" x14ac:dyDescent="0.25">
      <c r="A1524" s="2">
        <v>794</v>
      </c>
      <c r="B1524" s="101" t="str">
        <f>IF('proje ve personel bilgileri'!A807&lt;&gt;0,('proje ve personel bilgileri'!A807)," ")</f>
        <v xml:space="preserve"> </v>
      </c>
      <c r="C1524" s="105"/>
      <c r="D1524" s="296"/>
      <c r="E1524" s="296"/>
      <c r="F1524" s="296"/>
      <c r="G1524" s="296"/>
      <c r="H1524" s="296"/>
      <c r="I1524" s="296"/>
      <c r="J1524" s="296"/>
      <c r="K1524" s="104">
        <f t="shared" si="88"/>
        <v>0</v>
      </c>
    </row>
    <row r="1525" spans="1:11" ht="15.75" customHeight="1" x14ac:dyDescent="0.25">
      <c r="A1525" s="1">
        <v>795</v>
      </c>
      <c r="B1525" s="101" t="str">
        <f>IF('proje ve personel bilgileri'!A808&lt;&gt;0,('proje ve personel bilgileri'!A808)," ")</f>
        <v xml:space="preserve"> </v>
      </c>
      <c r="C1525" s="105"/>
      <c r="D1525" s="296"/>
      <c r="E1525" s="296"/>
      <c r="F1525" s="296"/>
      <c r="G1525" s="296"/>
      <c r="H1525" s="296"/>
      <c r="I1525" s="296"/>
      <c r="J1525" s="296"/>
      <c r="K1525" s="104">
        <f t="shared" si="88"/>
        <v>0</v>
      </c>
    </row>
    <row r="1526" spans="1:11" ht="15.75" customHeight="1" x14ac:dyDescent="0.25">
      <c r="A1526" s="2">
        <v>796</v>
      </c>
      <c r="B1526" s="101" t="str">
        <f>IF('proje ve personel bilgileri'!A809&lt;&gt;0,('proje ve personel bilgileri'!A809)," ")</f>
        <v xml:space="preserve"> </v>
      </c>
      <c r="C1526" s="105"/>
      <c r="D1526" s="296"/>
      <c r="E1526" s="296"/>
      <c r="F1526" s="296"/>
      <c r="G1526" s="296"/>
      <c r="H1526" s="296"/>
      <c r="I1526" s="296"/>
      <c r="J1526" s="296"/>
      <c r="K1526" s="104">
        <f t="shared" si="88"/>
        <v>0</v>
      </c>
    </row>
    <row r="1527" spans="1:11" ht="15.75" customHeight="1" x14ac:dyDescent="0.25">
      <c r="A1527" s="1">
        <v>797</v>
      </c>
      <c r="B1527" s="101" t="str">
        <f>IF('proje ve personel bilgileri'!A810&lt;&gt;0,('proje ve personel bilgileri'!A810)," ")</f>
        <v xml:space="preserve"> </v>
      </c>
      <c r="C1527" s="105"/>
      <c r="D1527" s="296"/>
      <c r="E1527" s="296"/>
      <c r="F1527" s="296"/>
      <c r="G1527" s="296"/>
      <c r="H1527" s="296"/>
      <c r="I1527" s="296"/>
      <c r="J1527" s="296"/>
      <c r="K1527" s="104">
        <f t="shared" si="88"/>
        <v>0</v>
      </c>
    </row>
    <row r="1528" spans="1:11" ht="15.75" customHeight="1" x14ac:dyDescent="0.25">
      <c r="A1528" s="2">
        <v>798</v>
      </c>
      <c r="B1528" s="101" t="str">
        <f>IF('proje ve personel bilgileri'!A811&lt;&gt;0,('proje ve personel bilgileri'!A811)," ")</f>
        <v xml:space="preserve"> </v>
      </c>
      <c r="C1528" s="105"/>
      <c r="D1528" s="296"/>
      <c r="E1528" s="296"/>
      <c r="F1528" s="296"/>
      <c r="G1528" s="296"/>
      <c r="H1528" s="296"/>
      <c r="I1528" s="296"/>
      <c r="J1528" s="296"/>
      <c r="K1528" s="104">
        <f t="shared" si="88"/>
        <v>0</v>
      </c>
    </row>
    <row r="1529" spans="1:11" ht="15.75" customHeight="1" x14ac:dyDescent="0.25">
      <c r="A1529" s="1">
        <v>799</v>
      </c>
      <c r="B1529" s="101" t="str">
        <f>IF('proje ve personel bilgileri'!A812&lt;&gt;0,('proje ve personel bilgileri'!A812)," ")</f>
        <v xml:space="preserve"> </v>
      </c>
      <c r="C1529" s="105"/>
      <c r="D1529" s="296"/>
      <c r="E1529" s="296"/>
      <c r="F1529" s="296"/>
      <c r="G1529" s="296"/>
      <c r="H1529" s="296"/>
      <c r="I1529" s="296"/>
      <c r="J1529" s="296"/>
      <c r="K1529" s="104">
        <f t="shared" si="88"/>
        <v>0</v>
      </c>
    </row>
    <row r="1530" spans="1:11" ht="15.75" customHeight="1" x14ac:dyDescent="0.25">
      <c r="A1530" s="2">
        <v>800</v>
      </c>
      <c r="B1530" s="101" t="str">
        <f>IF('proje ve personel bilgileri'!A813&lt;&gt;0,('proje ve personel bilgileri'!A813)," ")</f>
        <v xml:space="preserve"> </v>
      </c>
      <c r="C1530" s="105"/>
      <c r="D1530" s="296"/>
      <c r="E1530" s="296"/>
      <c r="F1530" s="296"/>
      <c r="G1530" s="296"/>
      <c r="H1530" s="296"/>
      <c r="I1530" s="296"/>
      <c r="J1530" s="296"/>
      <c r="K1530" s="104">
        <f t="shared" si="88"/>
        <v>0</v>
      </c>
    </row>
    <row r="1531" spans="1:11" ht="15.75" customHeight="1" x14ac:dyDescent="0.25">
      <c r="A1531" s="1">
        <v>801</v>
      </c>
      <c r="B1531" s="101" t="str">
        <f>IF('proje ve personel bilgileri'!A814&lt;&gt;0,('proje ve personel bilgileri'!A814)," ")</f>
        <v xml:space="preserve"> </v>
      </c>
      <c r="C1531" s="105"/>
      <c r="D1531" s="296"/>
      <c r="E1531" s="296"/>
      <c r="F1531" s="296"/>
      <c r="G1531" s="296"/>
      <c r="H1531" s="296"/>
      <c r="I1531" s="296"/>
      <c r="J1531" s="296"/>
      <c r="K1531" s="104">
        <f t="shared" si="88"/>
        <v>0</v>
      </c>
    </row>
    <row r="1532" spans="1:11" ht="15.75" customHeight="1" x14ac:dyDescent="0.25">
      <c r="A1532" s="2">
        <v>802</v>
      </c>
      <c r="B1532" s="101" t="str">
        <f>IF('proje ve personel bilgileri'!A815&lt;&gt;0,('proje ve personel bilgileri'!A815)," ")</f>
        <v xml:space="preserve"> </v>
      </c>
      <c r="C1532" s="105"/>
      <c r="D1532" s="296"/>
      <c r="E1532" s="296"/>
      <c r="F1532" s="296"/>
      <c r="G1532" s="296"/>
      <c r="H1532" s="296"/>
      <c r="I1532" s="296"/>
      <c r="J1532" s="296"/>
      <c r="K1532" s="104">
        <f t="shared" si="88"/>
        <v>0</v>
      </c>
    </row>
    <row r="1533" spans="1:11" ht="15.75" customHeight="1" x14ac:dyDescent="0.25">
      <c r="A1533" s="1">
        <v>803</v>
      </c>
      <c r="B1533" s="101" t="str">
        <f>IF('proje ve personel bilgileri'!A816&lt;&gt;0,('proje ve personel bilgileri'!A816)," ")</f>
        <v xml:space="preserve"> </v>
      </c>
      <c r="C1533" s="105"/>
      <c r="D1533" s="296"/>
      <c r="E1533" s="296"/>
      <c r="F1533" s="296"/>
      <c r="G1533" s="296"/>
      <c r="H1533" s="296"/>
      <c r="I1533" s="296"/>
      <c r="J1533" s="296"/>
      <c r="K1533" s="104">
        <f t="shared" si="88"/>
        <v>0</v>
      </c>
    </row>
    <row r="1534" spans="1:11" ht="15.75" customHeight="1" x14ac:dyDescent="0.25">
      <c r="A1534" s="2">
        <v>804</v>
      </c>
      <c r="B1534" s="101" t="str">
        <f>IF('proje ve personel bilgileri'!A817&lt;&gt;0,('proje ve personel bilgileri'!A817)," ")</f>
        <v xml:space="preserve"> </v>
      </c>
      <c r="C1534" s="105"/>
      <c r="D1534" s="296"/>
      <c r="E1534" s="296"/>
      <c r="F1534" s="296"/>
      <c r="G1534" s="296"/>
      <c r="H1534" s="296"/>
      <c r="I1534" s="296"/>
      <c r="J1534" s="296"/>
      <c r="K1534" s="104">
        <f t="shared" si="88"/>
        <v>0</v>
      </c>
    </row>
    <row r="1535" spans="1:11" ht="15.75" customHeight="1" x14ac:dyDescent="0.25">
      <c r="A1535" s="1">
        <v>805</v>
      </c>
      <c r="B1535" s="101" t="str">
        <f>IF('proje ve personel bilgileri'!A818&lt;&gt;0,('proje ve personel bilgileri'!A818)," ")</f>
        <v xml:space="preserve"> </v>
      </c>
      <c r="C1535" s="105"/>
      <c r="D1535" s="296"/>
      <c r="E1535" s="296"/>
      <c r="F1535" s="296"/>
      <c r="G1535" s="296"/>
      <c r="H1535" s="296"/>
      <c r="I1535" s="296"/>
      <c r="J1535" s="296"/>
      <c r="K1535" s="104">
        <f t="shared" si="88"/>
        <v>0</v>
      </c>
    </row>
    <row r="1536" spans="1:11" ht="15.75" customHeight="1" x14ac:dyDescent="0.25">
      <c r="A1536" s="2">
        <v>806</v>
      </c>
      <c r="B1536" s="101" t="str">
        <f>IF('proje ve personel bilgileri'!A819&lt;&gt;0,('proje ve personel bilgileri'!A819)," ")</f>
        <v xml:space="preserve"> </v>
      </c>
      <c r="C1536" s="105"/>
      <c r="D1536" s="296"/>
      <c r="E1536" s="296"/>
      <c r="F1536" s="296"/>
      <c r="G1536" s="296"/>
      <c r="H1536" s="296"/>
      <c r="I1536" s="296"/>
      <c r="J1536" s="296"/>
      <c r="K1536" s="104">
        <f t="shared" si="88"/>
        <v>0</v>
      </c>
    </row>
    <row r="1537" spans="1:11" ht="15.75" customHeight="1" x14ac:dyDescent="0.25">
      <c r="A1537" s="1">
        <v>807</v>
      </c>
      <c r="B1537" s="101" t="str">
        <f>IF('proje ve personel bilgileri'!A820&lt;&gt;0,('proje ve personel bilgileri'!A820)," ")</f>
        <v xml:space="preserve"> </v>
      </c>
      <c r="C1537" s="105"/>
      <c r="D1537" s="296"/>
      <c r="E1537" s="296"/>
      <c r="F1537" s="296"/>
      <c r="G1537" s="296"/>
      <c r="H1537" s="296"/>
      <c r="I1537" s="296"/>
      <c r="J1537" s="296"/>
      <c r="K1537" s="104">
        <f t="shared" si="88"/>
        <v>0</v>
      </c>
    </row>
    <row r="1538" spans="1:11" ht="15.75" customHeight="1" x14ac:dyDescent="0.25">
      <c r="A1538" s="2">
        <v>808</v>
      </c>
      <c r="B1538" s="101" t="str">
        <f>IF('proje ve personel bilgileri'!A821&lt;&gt;0,('proje ve personel bilgileri'!A821)," ")</f>
        <v xml:space="preserve"> </v>
      </c>
      <c r="C1538" s="105"/>
      <c r="D1538" s="296"/>
      <c r="E1538" s="296"/>
      <c r="F1538" s="296"/>
      <c r="G1538" s="296"/>
      <c r="H1538" s="296"/>
      <c r="I1538" s="296"/>
      <c r="J1538" s="296"/>
      <c r="K1538" s="104">
        <f t="shared" si="88"/>
        <v>0</v>
      </c>
    </row>
    <row r="1539" spans="1:11" ht="15.75" customHeight="1" x14ac:dyDescent="0.25">
      <c r="A1539" s="1">
        <v>809</v>
      </c>
      <c r="B1539" s="101" t="str">
        <f>IF('proje ve personel bilgileri'!A822&lt;&gt;0,('proje ve personel bilgileri'!A822)," ")</f>
        <v xml:space="preserve"> </v>
      </c>
      <c r="C1539" s="105"/>
      <c r="D1539" s="296"/>
      <c r="E1539" s="296"/>
      <c r="F1539" s="296"/>
      <c r="G1539" s="296"/>
      <c r="H1539" s="296"/>
      <c r="I1539" s="296"/>
      <c r="J1539" s="296"/>
      <c r="K1539" s="104">
        <f t="shared" si="88"/>
        <v>0</v>
      </c>
    </row>
    <row r="1540" spans="1:11" ht="15" customHeight="1" x14ac:dyDescent="0.25">
      <c r="A1540" s="2">
        <v>810</v>
      </c>
      <c r="B1540" s="101" t="str">
        <f>IF('proje ve personel bilgileri'!A823&lt;&gt;0,('proje ve personel bilgileri'!A823)," ")</f>
        <v xml:space="preserve"> </v>
      </c>
      <c r="C1540" s="105"/>
      <c r="D1540" s="296"/>
      <c r="E1540" s="296"/>
      <c r="F1540" s="296"/>
      <c r="G1540" s="296"/>
      <c r="H1540" s="296"/>
      <c r="I1540" s="296"/>
      <c r="J1540" s="296"/>
      <c r="K1540" s="104">
        <f t="shared" si="88"/>
        <v>0</v>
      </c>
    </row>
    <row r="1541" spans="1:11" ht="15.75" customHeight="1" x14ac:dyDescent="0.25">
      <c r="A1541" s="341" t="s">
        <v>99</v>
      </c>
      <c r="B1541" s="342"/>
      <c r="C1541" s="7" t="str">
        <f t="shared" ref="C1541:J1541" si="89">IF($K$28&lt;&gt;0,SUM(C1523:C1540)," ")</f>
        <v xml:space="preserve"> </v>
      </c>
      <c r="D1541" s="8" t="str">
        <f t="shared" si="89"/>
        <v xml:space="preserve"> </v>
      </c>
      <c r="E1541" s="8" t="str">
        <f t="shared" si="89"/>
        <v xml:space="preserve"> </v>
      </c>
      <c r="F1541" s="8" t="str">
        <f t="shared" si="89"/>
        <v xml:space="preserve"> </v>
      </c>
      <c r="G1541" s="8" t="str">
        <f t="shared" si="89"/>
        <v xml:space="preserve"> </v>
      </c>
      <c r="H1541" s="8" t="str">
        <f t="shared" si="89"/>
        <v xml:space="preserve"> </v>
      </c>
      <c r="I1541" s="8" t="str">
        <f t="shared" si="89"/>
        <v xml:space="preserve"> </v>
      </c>
      <c r="J1541" s="8" t="str">
        <f t="shared" si="89"/>
        <v xml:space="preserve"> </v>
      </c>
      <c r="K1541" s="9">
        <f>SUM(K1523:K1540)+K1506</f>
        <v>0</v>
      </c>
    </row>
    <row r="1542" spans="1:11" ht="15" customHeight="1" x14ac:dyDescent="0.25">
      <c r="A1542" s="300"/>
    </row>
    <row r="1543" spans="1:11" ht="15" customHeight="1" x14ac:dyDescent="0.25">
      <c r="A1543" s="332" t="s">
        <v>100</v>
      </c>
      <c r="B1543" s="332"/>
      <c r="C1543" s="332"/>
      <c r="D1543" s="332"/>
      <c r="E1543" s="332"/>
      <c r="F1543" s="332"/>
      <c r="G1543" s="332"/>
      <c r="H1543" s="332"/>
      <c r="I1543" s="332"/>
      <c r="J1543" s="332"/>
      <c r="K1543" s="332"/>
    </row>
    <row r="1544" spans="1:11" ht="15" customHeight="1" x14ac:dyDescent="0.25">
      <c r="A1544" s="51"/>
    </row>
    <row r="1545" spans="1:11" ht="15" customHeight="1" x14ac:dyDescent="0.25">
      <c r="A1545" s="298" t="s">
        <v>101</v>
      </c>
    </row>
    <row r="1546" spans="1:11" ht="15" customHeight="1" x14ac:dyDescent="0.25">
      <c r="C1546" s="298" t="s">
        <v>102</v>
      </c>
      <c r="E1546" s="298" t="s">
        <v>103</v>
      </c>
    </row>
    <row r="1549" spans="1:11" ht="15.75" customHeight="1" x14ac:dyDescent="0.25">
      <c r="A1549" s="348" t="s">
        <v>85</v>
      </c>
      <c r="B1549" s="348"/>
      <c r="C1549" s="348"/>
      <c r="D1549" s="348"/>
      <c r="E1549" s="348"/>
      <c r="F1549" s="348"/>
      <c r="G1549" s="348"/>
      <c r="H1549" s="348"/>
      <c r="I1549" s="348"/>
      <c r="J1549" s="348"/>
      <c r="K1549" s="348"/>
    </row>
    <row r="1550" spans="1:11" ht="15" customHeight="1" x14ac:dyDescent="0.25">
      <c r="A1550" s="70"/>
      <c r="B1550" s="70"/>
      <c r="C1550" s="70"/>
      <c r="D1550" s="70"/>
      <c r="E1550" s="70"/>
      <c r="F1550" s="78">
        <f>'proje ve personel bilgileri'!$B$5</f>
        <v>0</v>
      </c>
      <c r="G1550" s="72">
        <f>IF('proje ve personel bilgileri'!$B$6=1,"/ Nisan ayına aittir.",(IF('proje ve personel bilgileri'!$B$6=2,"/ Ekim ayına aittir.",0)))</f>
        <v>0</v>
      </c>
      <c r="H1550" s="70"/>
      <c r="I1550" s="70"/>
      <c r="J1550" s="70"/>
      <c r="K1550" s="70"/>
    </row>
    <row r="1551" spans="1:11" ht="18.75" customHeight="1" x14ac:dyDescent="0.25">
      <c r="K1551" s="4" t="s">
        <v>86</v>
      </c>
    </row>
    <row r="1552" spans="1:11" ht="15.75" customHeight="1" x14ac:dyDescent="0.25">
      <c r="A1552" s="349" t="s">
        <v>2</v>
      </c>
      <c r="B1552" s="350"/>
      <c r="C1552" s="351">
        <f>'proje ve personel bilgileri'!$B$2</f>
        <v>0</v>
      </c>
      <c r="D1552" s="352"/>
      <c r="E1552" s="352"/>
      <c r="F1552" s="352"/>
      <c r="G1552" s="352"/>
      <c r="H1552" s="352"/>
      <c r="I1552" s="352"/>
      <c r="J1552" s="352"/>
      <c r="K1552" s="353"/>
    </row>
    <row r="1553" spans="1:11" ht="15.75" customHeight="1" x14ac:dyDescent="0.25">
      <c r="A1553" s="354" t="s">
        <v>4</v>
      </c>
      <c r="B1553" s="355"/>
      <c r="C1553" s="356">
        <f>'proje ve personel bilgileri'!$B$3</f>
        <v>0</v>
      </c>
      <c r="D1553" s="357"/>
      <c r="E1553" s="357"/>
      <c r="F1553" s="357"/>
      <c r="G1553" s="357"/>
      <c r="H1553" s="357"/>
      <c r="I1553" s="357"/>
      <c r="J1553" s="357"/>
      <c r="K1553" s="358"/>
    </row>
    <row r="1554" spans="1:11" ht="15" customHeight="1" x14ac:dyDescent="0.25">
      <c r="A1554" s="343" t="s">
        <v>87</v>
      </c>
      <c r="B1554" s="343" t="s">
        <v>15</v>
      </c>
      <c r="C1554" s="343" t="s">
        <v>88</v>
      </c>
      <c r="D1554" s="344" t="s">
        <v>89</v>
      </c>
      <c r="E1554" s="346"/>
      <c r="F1554" s="347"/>
      <c r="G1554" s="343" t="s">
        <v>90</v>
      </c>
      <c r="H1554" s="333" t="s">
        <v>91</v>
      </c>
      <c r="I1554" s="333" t="s">
        <v>92</v>
      </c>
      <c r="J1554" s="333" t="s">
        <v>93</v>
      </c>
      <c r="K1554" s="336" t="s">
        <v>94</v>
      </c>
    </row>
    <row r="1555" spans="1:11" ht="15.75" customHeight="1" x14ac:dyDescent="0.25">
      <c r="A1555" s="338"/>
      <c r="B1555" s="338"/>
      <c r="C1555" s="338"/>
      <c r="D1555" s="345"/>
      <c r="E1555" s="339" t="s">
        <v>95</v>
      </c>
      <c r="F1555" s="340"/>
      <c r="G1555" s="338"/>
      <c r="H1555" s="334"/>
      <c r="I1555" s="334"/>
      <c r="J1555" s="334"/>
      <c r="K1555" s="337"/>
    </row>
    <row r="1556" spans="1:11" ht="60.75" customHeight="1" x14ac:dyDescent="0.25">
      <c r="A1556" s="338"/>
      <c r="B1556" s="338"/>
      <c r="C1556" s="338"/>
      <c r="D1556" s="345"/>
      <c r="E1556" s="5" t="s">
        <v>104</v>
      </c>
      <c r="F1556" s="5" t="s">
        <v>97</v>
      </c>
      <c r="G1556" s="338"/>
      <c r="H1556" s="334"/>
      <c r="I1556" s="335"/>
      <c r="J1556" s="335"/>
      <c r="K1556" s="338"/>
    </row>
    <row r="1557" spans="1:11" ht="15.75" customHeight="1" x14ac:dyDescent="0.25">
      <c r="A1557" s="338"/>
      <c r="B1557" s="338"/>
      <c r="C1557" s="338"/>
      <c r="D1557" s="345"/>
      <c r="E1557" s="6" t="s">
        <v>98</v>
      </c>
      <c r="F1557" s="6" t="s">
        <v>98</v>
      </c>
      <c r="G1557" s="294" t="s">
        <v>98</v>
      </c>
      <c r="H1557" s="294" t="s">
        <v>98</v>
      </c>
      <c r="I1557" s="297" t="s">
        <v>98</v>
      </c>
      <c r="J1557" s="6" t="s">
        <v>98</v>
      </c>
      <c r="K1557" s="338"/>
    </row>
    <row r="1558" spans="1:11" ht="15.75" customHeight="1" x14ac:dyDescent="0.25">
      <c r="A1558" s="1">
        <v>811</v>
      </c>
      <c r="B1558" s="101" t="str">
        <f>IF('proje ve personel bilgileri'!A824&lt;&gt;0,('proje ve personel bilgileri'!A824)," ")</f>
        <v xml:space="preserve"> </v>
      </c>
      <c r="C1558" s="102"/>
      <c r="D1558" s="103"/>
      <c r="E1558" s="103"/>
      <c r="F1558" s="103"/>
      <c r="G1558" s="103"/>
      <c r="H1558" s="103"/>
      <c r="I1558" s="103"/>
      <c r="J1558" s="103"/>
      <c r="K1558" s="104">
        <f t="shared" ref="K1558:K1575" si="90">IF(D1558&lt;&gt;0,SUM(D1558+E1558+F1558+G1558-H1558-I1558-J1558),0)</f>
        <v>0</v>
      </c>
    </row>
    <row r="1559" spans="1:11" ht="15.75" customHeight="1" x14ac:dyDescent="0.25">
      <c r="A1559" s="2">
        <v>812</v>
      </c>
      <c r="B1559" s="101" t="str">
        <f>IF('proje ve personel bilgileri'!A825&lt;&gt;0,('proje ve personel bilgileri'!A825)," ")</f>
        <v xml:space="preserve"> </v>
      </c>
      <c r="C1559" s="105"/>
      <c r="D1559" s="296"/>
      <c r="E1559" s="296"/>
      <c r="F1559" s="296"/>
      <c r="G1559" s="296"/>
      <c r="H1559" s="296"/>
      <c r="I1559" s="296"/>
      <c r="J1559" s="296"/>
      <c r="K1559" s="104">
        <f t="shared" si="90"/>
        <v>0</v>
      </c>
    </row>
    <row r="1560" spans="1:11" ht="15.75" customHeight="1" x14ac:dyDescent="0.25">
      <c r="A1560" s="1">
        <v>813</v>
      </c>
      <c r="B1560" s="101" t="str">
        <f>IF('proje ve personel bilgileri'!A826&lt;&gt;0,('proje ve personel bilgileri'!A826)," ")</f>
        <v xml:space="preserve"> </v>
      </c>
      <c r="C1560" s="105"/>
      <c r="D1560" s="296"/>
      <c r="E1560" s="296"/>
      <c r="F1560" s="296"/>
      <c r="G1560" s="296"/>
      <c r="H1560" s="296"/>
      <c r="I1560" s="296"/>
      <c r="J1560" s="296"/>
      <c r="K1560" s="104">
        <f t="shared" si="90"/>
        <v>0</v>
      </c>
    </row>
    <row r="1561" spans="1:11" ht="15.75" customHeight="1" x14ac:dyDescent="0.25">
      <c r="A1561" s="2">
        <v>814</v>
      </c>
      <c r="B1561" s="101" t="str">
        <f>IF('proje ve personel bilgileri'!A827&lt;&gt;0,('proje ve personel bilgileri'!A827)," ")</f>
        <v xml:space="preserve"> </v>
      </c>
      <c r="C1561" s="105"/>
      <c r="D1561" s="296"/>
      <c r="E1561" s="296"/>
      <c r="F1561" s="296"/>
      <c r="G1561" s="296"/>
      <c r="H1561" s="296"/>
      <c r="I1561" s="296"/>
      <c r="J1561" s="296"/>
      <c r="K1561" s="104">
        <f t="shared" si="90"/>
        <v>0</v>
      </c>
    </row>
    <row r="1562" spans="1:11" ht="15.75" customHeight="1" x14ac:dyDescent="0.25">
      <c r="A1562" s="1">
        <v>815</v>
      </c>
      <c r="B1562" s="101" t="str">
        <f>IF('proje ve personel bilgileri'!A828&lt;&gt;0,('proje ve personel bilgileri'!A828)," ")</f>
        <v xml:space="preserve"> </v>
      </c>
      <c r="C1562" s="105"/>
      <c r="D1562" s="296"/>
      <c r="E1562" s="296"/>
      <c r="F1562" s="296"/>
      <c r="G1562" s="296"/>
      <c r="H1562" s="296"/>
      <c r="I1562" s="296"/>
      <c r="J1562" s="296"/>
      <c r="K1562" s="104">
        <f t="shared" si="90"/>
        <v>0</v>
      </c>
    </row>
    <row r="1563" spans="1:11" ht="15.75" customHeight="1" x14ac:dyDescent="0.25">
      <c r="A1563" s="2">
        <v>816</v>
      </c>
      <c r="B1563" s="101" t="str">
        <f>IF('proje ve personel bilgileri'!A829&lt;&gt;0,('proje ve personel bilgileri'!A829)," ")</f>
        <v xml:space="preserve"> </v>
      </c>
      <c r="C1563" s="105"/>
      <c r="D1563" s="296"/>
      <c r="E1563" s="296"/>
      <c r="F1563" s="296"/>
      <c r="G1563" s="296"/>
      <c r="H1563" s="296"/>
      <c r="I1563" s="296"/>
      <c r="J1563" s="296"/>
      <c r="K1563" s="104">
        <f t="shared" si="90"/>
        <v>0</v>
      </c>
    </row>
    <row r="1564" spans="1:11" ht="15.75" customHeight="1" x14ac:dyDescent="0.25">
      <c r="A1564" s="1">
        <v>817</v>
      </c>
      <c r="B1564" s="101" t="str">
        <f>IF('proje ve personel bilgileri'!A830&lt;&gt;0,('proje ve personel bilgileri'!A830)," ")</f>
        <v xml:space="preserve"> </v>
      </c>
      <c r="C1564" s="105"/>
      <c r="D1564" s="296"/>
      <c r="E1564" s="296"/>
      <c r="F1564" s="296"/>
      <c r="G1564" s="296"/>
      <c r="H1564" s="296"/>
      <c r="I1564" s="296"/>
      <c r="J1564" s="296"/>
      <c r="K1564" s="104">
        <f t="shared" si="90"/>
        <v>0</v>
      </c>
    </row>
    <row r="1565" spans="1:11" ht="15.75" customHeight="1" x14ac:dyDescent="0.25">
      <c r="A1565" s="2">
        <v>818</v>
      </c>
      <c r="B1565" s="101" t="str">
        <f>IF('proje ve personel bilgileri'!A831&lt;&gt;0,('proje ve personel bilgileri'!A831)," ")</f>
        <v xml:space="preserve"> </v>
      </c>
      <c r="C1565" s="105"/>
      <c r="D1565" s="296"/>
      <c r="E1565" s="296"/>
      <c r="F1565" s="296"/>
      <c r="G1565" s="296"/>
      <c r="H1565" s="296"/>
      <c r="I1565" s="296"/>
      <c r="J1565" s="296"/>
      <c r="K1565" s="104">
        <f t="shared" si="90"/>
        <v>0</v>
      </c>
    </row>
    <row r="1566" spans="1:11" ht="15.75" customHeight="1" x14ac:dyDescent="0.25">
      <c r="A1566" s="1">
        <v>819</v>
      </c>
      <c r="B1566" s="101" t="str">
        <f>IF('proje ve personel bilgileri'!A832&lt;&gt;0,('proje ve personel bilgileri'!A832)," ")</f>
        <v xml:space="preserve"> </v>
      </c>
      <c r="C1566" s="105"/>
      <c r="D1566" s="296"/>
      <c r="E1566" s="296"/>
      <c r="F1566" s="296"/>
      <c r="G1566" s="296"/>
      <c r="H1566" s="296"/>
      <c r="I1566" s="296"/>
      <c r="J1566" s="296"/>
      <c r="K1566" s="104">
        <f t="shared" si="90"/>
        <v>0</v>
      </c>
    </row>
    <row r="1567" spans="1:11" ht="15.75" customHeight="1" x14ac:dyDescent="0.25">
      <c r="A1567" s="2">
        <v>820</v>
      </c>
      <c r="B1567" s="101" t="str">
        <f>IF('proje ve personel bilgileri'!A833&lt;&gt;0,('proje ve personel bilgileri'!A833)," ")</f>
        <v xml:space="preserve"> </v>
      </c>
      <c r="C1567" s="105"/>
      <c r="D1567" s="296"/>
      <c r="E1567" s="296"/>
      <c r="F1567" s="296"/>
      <c r="G1567" s="296"/>
      <c r="H1567" s="296"/>
      <c r="I1567" s="296"/>
      <c r="J1567" s="296"/>
      <c r="K1567" s="104">
        <f t="shared" si="90"/>
        <v>0</v>
      </c>
    </row>
    <row r="1568" spans="1:11" ht="15.75" customHeight="1" x14ac:dyDescent="0.25">
      <c r="A1568" s="1">
        <v>821</v>
      </c>
      <c r="B1568" s="101" t="str">
        <f>IF('proje ve personel bilgileri'!A834&lt;&gt;0,('proje ve personel bilgileri'!A834)," ")</f>
        <v xml:space="preserve"> </v>
      </c>
      <c r="C1568" s="105"/>
      <c r="D1568" s="296"/>
      <c r="E1568" s="296"/>
      <c r="F1568" s="296"/>
      <c r="G1568" s="296"/>
      <c r="H1568" s="296"/>
      <c r="I1568" s="296"/>
      <c r="J1568" s="296"/>
      <c r="K1568" s="104">
        <f t="shared" si="90"/>
        <v>0</v>
      </c>
    </row>
    <row r="1569" spans="1:11" ht="15.75" customHeight="1" x14ac:dyDescent="0.25">
      <c r="A1569" s="2">
        <v>822</v>
      </c>
      <c r="B1569" s="101" t="str">
        <f>IF('proje ve personel bilgileri'!A835&lt;&gt;0,('proje ve personel bilgileri'!A835)," ")</f>
        <v xml:space="preserve"> </v>
      </c>
      <c r="C1569" s="105"/>
      <c r="D1569" s="296"/>
      <c r="E1569" s="296"/>
      <c r="F1569" s="296"/>
      <c r="G1569" s="296"/>
      <c r="H1569" s="296"/>
      <c r="I1569" s="296"/>
      <c r="J1569" s="296"/>
      <c r="K1569" s="104">
        <f t="shared" si="90"/>
        <v>0</v>
      </c>
    </row>
    <row r="1570" spans="1:11" ht="15.75" customHeight="1" x14ac:dyDescent="0.25">
      <c r="A1570" s="1">
        <v>823</v>
      </c>
      <c r="B1570" s="101" t="str">
        <f>IF('proje ve personel bilgileri'!A836&lt;&gt;0,('proje ve personel bilgileri'!A836)," ")</f>
        <v xml:space="preserve"> </v>
      </c>
      <c r="C1570" s="105"/>
      <c r="D1570" s="296"/>
      <c r="E1570" s="296"/>
      <c r="F1570" s="296"/>
      <c r="G1570" s="296"/>
      <c r="H1570" s="296"/>
      <c r="I1570" s="296"/>
      <c r="J1570" s="296"/>
      <c r="K1570" s="104">
        <f t="shared" si="90"/>
        <v>0</v>
      </c>
    </row>
    <row r="1571" spans="1:11" ht="15.75" customHeight="1" x14ac:dyDescent="0.25">
      <c r="A1571" s="2">
        <v>824</v>
      </c>
      <c r="B1571" s="101" t="str">
        <f>IF('proje ve personel bilgileri'!A837&lt;&gt;0,('proje ve personel bilgileri'!A837)," ")</f>
        <v xml:space="preserve"> </v>
      </c>
      <c r="C1571" s="105"/>
      <c r="D1571" s="296"/>
      <c r="E1571" s="296"/>
      <c r="F1571" s="296"/>
      <c r="G1571" s="296"/>
      <c r="H1571" s="296"/>
      <c r="I1571" s="296"/>
      <c r="J1571" s="296"/>
      <c r="K1571" s="104">
        <f t="shared" si="90"/>
        <v>0</v>
      </c>
    </row>
    <row r="1572" spans="1:11" ht="15.75" customHeight="1" x14ac:dyDescent="0.25">
      <c r="A1572" s="1">
        <v>825</v>
      </c>
      <c r="B1572" s="101" t="str">
        <f>IF('proje ve personel bilgileri'!A838&lt;&gt;0,('proje ve personel bilgileri'!A838)," ")</f>
        <v xml:space="preserve"> </v>
      </c>
      <c r="C1572" s="105"/>
      <c r="D1572" s="296"/>
      <c r="E1572" s="296"/>
      <c r="F1572" s="296"/>
      <c r="G1572" s="296"/>
      <c r="H1572" s="296"/>
      <c r="I1572" s="296"/>
      <c r="J1572" s="296"/>
      <c r="K1572" s="104">
        <f t="shared" si="90"/>
        <v>0</v>
      </c>
    </row>
    <row r="1573" spans="1:11" ht="15.75" customHeight="1" x14ac:dyDescent="0.25">
      <c r="A1573" s="2">
        <v>826</v>
      </c>
      <c r="B1573" s="101" t="str">
        <f>IF('proje ve personel bilgileri'!A839&lt;&gt;0,('proje ve personel bilgileri'!A839)," ")</f>
        <v xml:space="preserve"> </v>
      </c>
      <c r="C1573" s="105"/>
      <c r="D1573" s="296"/>
      <c r="E1573" s="296"/>
      <c r="F1573" s="296"/>
      <c r="G1573" s="296"/>
      <c r="H1573" s="296"/>
      <c r="I1573" s="296"/>
      <c r="J1573" s="296"/>
      <c r="K1573" s="104">
        <f t="shared" si="90"/>
        <v>0</v>
      </c>
    </row>
    <row r="1574" spans="1:11" ht="15.75" customHeight="1" x14ac:dyDescent="0.25">
      <c r="A1574" s="1">
        <v>827</v>
      </c>
      <c r="B1574" s="101" t="str">
        <f>IF('proje ve personel bilgileri'!A840&lt;&gt;0,('proje ve personel bilgileri'!A840)," ")</f>
        <v xml:space="preserve"> </v>
      </c>
      <c r="C1574" s="105"/>
      <c r="D1574" s="296"/>
      <c r="E1574" s="296"/>
      <c r="F1574" s="296"/>
      <c r="G1574" s="296"/>
      <c r="H1574" s="296"/>
      <c r="I1574" s="296"/>
      <c r="J1574" s="296"/>
      <c r="K1574" s="104">
        <f t="shared" si="90"/>
        <v>0</v>
      </c>
    </row>
    <row r="1575" spans="1:11" ht="15" customHeight="1" x14ac:dyDescent="0.25">
      <c r="A1575" s="2">
        <v>828</v>
      </c>
      <c r="B1575" s="101" t="str">
        <f>IF('proje ve personel bilgileri'!A841&lt;&gt;0,('proje ve personel bilgileri'!A841)," ")</f>
        <v xml:space="preserve"> </v>
      </c>
      <c r="C1575" s="105"/>
      <c r="D1575" s="296"/>
      <c r="E1575" s="296"/>
      <c r="F1575" s="296"/>
      <c r="G1575" s="296"/>
      <c r="H1575" s="296"/>
      <c r="I1575" s="296"/>
      <c r="J1575" s="296"/>
      <c r="K1575" s="104">
        <f t="shared" si="90"/>
        <v>0</v>
      </c>
    </row>
    <row r="1576" spans="1:11" ht="15.75" customHeight="1" x14ac:dyDescent="0.25">
      <c r="A1576" s="341" t="s">
        <v>99</v>
      </c>
      <c r="B1576" s="342"/>
      <c r="C1576" s="7" t="str">
        <f t="shared" ref="C1576:J1576" si="91">IF($K$28&lt;&gt;0,SUM(C1558:C1575)," ")</f>
        <v xml:space="preserve"> </v>
      </c>
      <c r="D1576" s="8" t="str">
        <f t="shared" si="91"/>
        <v xml:space="preserve"> </v>
      </c>
      <c r="E1576" s="8" t="str">
        <f t="shared" si="91"/>
        <v xml:space="preserve"> </v>
      </c>
      <c r="F1576" s="8" t="str">
        <f t="shared" si="91"/>
        <v xml:space="preserve"> </v>
      </c>
      <c r="G1576" s="8" t="str">
        <f t="shared" si="91"/>
        <v xml:space="preserve"> </v>
      </c>
      <c r="H1576" s="8" t="str">
        <f t="shared" si="91"/>
        <v xml:space="preserve"> </v>
      </c>
      <c r="I1576" s="8" t="str">
        <f t="shared" si="91"/>
        <v xml:space="preserve"> </v>
      </c>
      <c r="J1576" s="8" t="str">
        <f t="shared" si="91"/>
        <v xml:space="preserve"> </v>
      </c>
      <c r="K1576" s="9">
        <f>SUM(K1558:K1575)+K1541</f>
        <v>0</v>
      </c>
    </row>
    <row r="1577" spans="1:11" ht="15" customHeight="1" x14ac:dyDescent="0.25">
      <c r="A1577" s="300"/>
    </row>
    <row r="1578" spans="1:11" ht="15" customHeight="1" x14ac:dyDescent="0.25">
      <c r="A1578" s="332" t="s">
        <v>100</v>
      </c>
      <c r="B1578" s="332"/>
      <c r="C1578" s="332"/>
      <c r="D1578" s="332"/>
      <c r="E1578" s="332"/>
      <c r="F1578" s="332"/>
      <c r="G1578" s="332"/>
      <c r="H1578" s="332"/>
      <c r="I1578" s="332"/>
      <c r="J1578" s="332"/>
      <c r="K1578" s="332"/>
    </row>
    <row r="1579" spans="1:11" ht="15" customHeight="1" x14ac:dyDescent="0.25">
      <c r="A1579" s="51"/>
    </row>
    <row r="1580" spans="1:11" ht="15" customHeight="1" x14ac:dyDescent="0.25">
      <c r="A1580" s="298" t="s">
        <v>101</v>
      </c>
    </row>
    <row r="1581" spans="1:11" ht="15" customHeight="1" x14ac:dyDescent="0.25">
      <c r="C1581" s="298" t="s">
        <v>102</v>
      </c>
      <c r="E1581" s="298" t="s">
        <v>103</v>
      </c>
    </row>
    <row r="1584" spans="1:11" ht="15.75" customHeight="1" x14ac:dyDescent="0.25">
      <c r="A1584" s="348" t="s">
        <v>85</v>
      </c>
      <c r="B1584" s="348"/>
      <c r="C1584" s="348"/>
      <c r="D1584" s="348"/>
      <c r="E1584" s="348"/>
      <c r="F1584" s="348"/>
      <c r="G1584" s="348"/>
      <c r="H1584" s="348"/>
      <c r="I1584" s="348"/>
      <c r="J1584" s="348"/>
      <c r="K1584" s="348"/>
    </row>
    <row r="1585" spans="1:11" ht="15" customHeight="1" x14ac:dyDescent="0.25">
      <c r="A1585" s="70"/>
      <c r="B1585" s="70"/>
      <c r="C1585" s="70"/>
      <c r="D1585" s="70"/>
      <c r="E1585" s="70"/>
      <c r="F1585" s="78">
        <f>'proje ve personel bilgileri'!$B$5</f>
        <v>0</v>
      </c>
      <c r="G1585" s="72">
        <f>IF('proje ve personel bilgileri'!$B$6=1,"/ Nisan ayına aittir.",(IF('proje ve personel bilgileri'!$B$6=2,"/ Ekim ayına aittir.",0)))</f>
        <v>0</v>
      </c>
      <c r="H1585" s="70"/>
      <c r="I1585" s="70"/>
      <c r="J1585" s="70"/>
      <c r="K1585" s="70"/>
    </row>
    <row r="1586" spans="1:11" ht="18.75" customHeight="1" x14ac:dyDescent="0.25">
      <c r="K1586" s="4" t="s">
        <v>86</v>
      </c>
    </row>
    <row r="1587" spans="1:11" ht="15.75" customHeight="1" x14ac:dyDescent="0.25">
      <c r="A1587" s="349" t="s">
        <v>2</v>
      </c>
      <c r="B1587" s="350"/>
      <c r="C1587" s="351">
        <f>'proje ve personel bilgileri'!$B$2</f>
        <v>0</v>
      </c>
      <c r="D1587" s="352"/>
      <c r="E1587" s="352"/>
      <c r="F1587" s="352"/>
      <c r="G1587" s="352"/>
      <c r="H1587" s="352"/>
      <c r="I1587" s="352"/>
      <c r="J1587" s="352"/>
      <c r="K1587" s="353"/>
    </row>
    <row r="1588" spans="1:11" ht="15.75" customHeight="1" x14ac:dyDescent="0.25">
      <c r="A1588" s="354" t="s">
        <v>4</v>
      </c>
      <c r="B1588" s="355"/>
      <c r="C1588" s="356">
        <f>'proje ve personel bilgileri'!$B$3</f>
        <v>0</v>
      </c>
      <c r="D1588" s="357"/>
      <c r="E1588" s="357"/>
      <c r="F1588" s="357"/>
      <c r="G1588" s="357"/>
      <c r="H1588" s="357"/>
      <c r="I1588" s="357"/>
      <c r="J1588" s="357"/>
      <c r="K1588" s="358"/>
    </row>
    <row r="1589" spans="1:11" ht="15" customHeight="1" x14ac:dyDescent="0.25">
      <c r="A1589" s="343" t="s">
        <v>87</v>
      </c>
      <c r="B1589" s="343" t="s">
        <v>15</v>
      </c>
      <c r="C1589" s="343" t="s">
        <v>88</v>
      </c>
      <c r="D1589" s="344" t="s">
        <v>89</v>
      </c>
      <c r="E1589" s="346"/>
      <c r="F1589" s="347"/>
      <c r="G1589" s="343" t="s">
        <v>90</v>
      </c>
      <c r="H1589" s="333" t="s">
        <v>91</v>
      </c>
      <c r="I1589" s="333" t="s">
        <v>92</v>
      </c>
      <c r="J1589" s="333" t="s">
        <v>93</v>
      </c>
      <c r="K1589" s="336" t="s">
        <v>94</v>
      </c>
    </row>
    <row r="1590" spans="1:11" ht="15.75" customHeight="1" x14ac:dyDescent="0.25">
      <c r="A1590" s="338"/>
      <c r="B1590" s="338"/>
      <c r="C1590" s="338"/>
      <c r="D1590" s="345"/>
      <c r="E1590" s="339" t="s">
        <v>95</v>
      </c>
      <c r="F1590" s="340"/>
      <c r="G1590" s="338"/>
      <c r="H1590" s="334"/>
      <c r="I1590" s="334"/>
      <c r="J1590" s="334"/>
      <c r="K1590" s="337"/>
    </row>
    <row r="1591" spans="1:11" ht="60.75" customHeight="1" x14ac:dyDescent="0.25">
      <c r="A1591" s="338"/>
      <c r="B1591" s="338"/>
      <c r="C1591" s="338"/>
      <c r="D1591" s="345"/>
      <c r="E1591" s="5" t="s">
        <v>104</v>
      </c>
      <c r="F1591" s="5" t="s">
        <v>97</v>
      </c>
      <c r="G1591" s="338"/>
      <c r="H1591" s="334"/>
      <c r="I1591" s="335"/>
      <c r="J1591" s="335"/>
      <c r="K1591" s="338"/>
    </row>
    <row r="1592" spans="1:11" ht="15.75" customHeight="1" x14ac:dyDescent="0.25">
      <c r="A1592" s="338"/>
      <c r="B1592" s="338"/>
      <c r="C1592" s="338"/>
      <c r="D1592" s="345"/>
      <c r="E1592" s="6" t="s">
        <v>98</v>
      </c>
      <c r="F1592" s="6" t="s">
        <v>98</v>
      </c>
      <c r="G1592" s="294" t="s">
        <v>98</v>
      </c>
      <c r="H1592" s="294" t="s">
        <v>98</v>
      </c>
      <c r="I1592" s="297" t="s">
        <v>98</v>
      </c>
      <c r="J1592" s="6" t="s">
        <v>98</v>
      </c>
      <c r="K1592" s="338"/>
    </row>
    <row r="1593" spans="1:11" ht="15.75" customHeight="1" x14ac:dyDescent="0.25">
      <c r="A1593" s="1">
        <v>829</v>
      </c>
      <c r="B1593" s="101" t="str">
        <f>IF('proje ve personel bilgileri'!A842&lt;&gt;0,('proje ve personel bilgileri'!A842)," ")</f>
        <v xml:space="preserve"> </v>
      </c>
      <c r="C1593" s="102"/>
      <c r="D1593" s="103"/>
      <c r="E1593" s="103"/>
      <c r="F1593" s="103"/>
      <c r="G1593" s="103"/>
      <c r="H1593" s="103"/>
      <c r="I1593" s="103"/>
      <c r="J1593" s="103"/>
      <c r="K1593" s="104">
        <f t="shared" ref="K1593:K1610" si="92">IF(D1593&lt;&gt;0,SUM(D1593+E1593+F1593+G1593-H1593-I1593-J1593),0)</f>
        <v>0</v>
      </c>
    </row>
    <row r="1594" spans="1:11" ht="15.75" customHeight="1" x14ac:dyDescent="0.25">
      <c r="A1594" s="2">
        <v>830</v>
      </c>
      <c r="B1594" s="101" t="str">
        <f>IF('proje ve personel bilgileri'!A843&lt;&gt;0,('proje ve personel bilgileri'!A843)," ")</f>
        <v xml:space="preserve"> </v>
      </c>
      <c r="C1594" s="105"/>
      <c r="D1594" s="296"/>
      <c r="E1594" s="296"/>
      <c r="F1594" s="296"/>
      <c r="G1594" s="296"/>
      <c r="H1594" s="296"/>
      <c r="I1594" s="296"/>
      <c r="J1594" s="296"/>
      <c r="K1594" s="104">
        <f t="shared" si="92"/>
        <v>0</v>
      </c>
    </row>
    <row r="1595" spans="1:11" ht="15.75" customHeight="1" x14ac:dyDescent="0.25">
      <c r="A1595" s="1">
        <v>831</v>
      </c>
      <c r="B1595" s="101" t="str">
        <f>IF('proje ve personel bilgileri'!A844&lt;&gt;0,('proje ve personel bilgileri'!A844)," ")</f>
        <v xml:space="preserve"> </v>
      </c>
      <c r="C1595" s="105"/>
      <c r="D1595" s="296"/>
      <c r="E1595" s="296"/>
      <c r="F1595" s="296"/>
      <c r="G1595" s="296"/>
      <c r="H1595" s="296"/>
      <c r="I1595" s="296"/>
      <c r="J1595" s="296"/>
      <c r="K1595" s="104">
        <f t="shared" si="92"/>
        <v>0</v>
      </c>
    </row>
    <row r="1596" spans="1:11" ht="15.75" customHeight="1" x14ac:dyDescent="0.25">
      <c r="A1596" s="2">
        <v>832</v>
      </c>
      <c r="B1596" s="101" t="str">
        <f>IF('proje ve personel bilgileri'!A845&lt;&gt;0,('proje ve personel bilgileri'!A845)," ")</f>
        <v xml:space="preserve"> </v>
      </c>
      <c r="C1596" s="105"/>
      <c r="D1596" s="296"/>
      <c r="E1596" s="296"/>
      <c r="F1596" s="296"/>
      <c r="G1596" s="296"/>
      <c r="H1596" s="296"/>
      <c r="I1596" s="296"/>
      <c r="J1596" s="296"/>
      <c r="K1596" s="104">
        <f t="shared" si="92"/>
        <v>0</v>
      </c>
    </row>
    <row r="1597" spans="1:11" ht="15.75" customHeight="1" x14ac:dyDescent="0.25">
      <c r="A1597" s="1">
        <v>833</v>
      </c>
      <c r="B1597" s="101" t="str">
        <f>IF('proje ve personel bilgileri'!A846&lt;&gt;0,('proje ve personel bilgileri'!A846)," ")</f>
        <v xml:space="preserve"> </v>
      </c>
      <c r="C1597" s="105"/>
      <c r="D1597" s="296"/>
      <c r="E1597" s="296"/>
      <c r="F1597" s="296"/>
      <c r="G1597" s="296"/>
      <c r="H1597" s="296"/>
      <c r="I1597" s="296"/>
      <c r="J1597" s="296"/>
      <c r="K1597" s="104">
        <f t="shared" si="92"/>
        <v>0</v>
      </c>
    </row>
    <row r="1598" spans="1:11" ht="15.75" customHeight="1" x14ac:dyDescent="0.25">
      <c r="A1598" s="2">
        <v>834</v>
      </c>
      <c r="B1598" s="101" t="str">
        <f>IF('proje ve personel bilgileri'!A847&lt;&gt;0,('proje ve personel bilgileri'!A847)," ")</f>
        <v xml:space="preserve"> </v>
      </c>
      <c r="C1598" s="105"/>
      <c r="D1598" s="296"/>
      <c r="E1598" s="296"/>
      <c r="F1598" s="296"/>
      <c r="G1598" s="296"/>
      <c r="H1598" s="296"/>
      <c r="I1598" s="296"/>
      <c r="J1598" s="296"/>
      <c r="K1598" s="104">
        <f t="shared" si="92"/>
        <v>0</v>
      </c>
    </row>
    <row r="1599" spans="1:11" ht="15.75" customHeight="1" x14ac:dyDescent="0.25">
      <c r="A1599" s="1">
        <v>835</v>
      </c>
      <c r="B1599" s="101" t="str">
        <f>IF('proje ve personel bilgileri'!A848&lt;&gt;0,('proje ve personel bilgileri'!A848)," ")</f>
        <v xml:space="preserve"> </v>
      </c>
      <c r="C1599" s="105"/>
      <c r="D1599" s="296"/>
      <c r="E1599" s="296"/>
      <c r="F1599" s="296"/>
      <c r="G1599" s="296"/>
      <c r="H1599" s="296"/>
      <c r="I1599" s="296"/>
      <c r="J1599" s="296"/>
      <c r="K1599" s="104">
        <f t="shared" si="92"/>
        <v>0</v>
      </c>
    </row>
    <row r="1600" spans="1:11" ht="15.75" customHeight="1" x14ac:dyDescent="0.25">
      <c r="A1600" s="2">
        <v>836</v>
      </c>
      <c r="B1600" s="101" t="str">
        <f>IF('proje ve personel bilgileri'!A849&lt;&gt;0,('proje ve personel bilgileri'!A849)," ")</f>
        <v xml:space="preserve"> </v>
      </c>
      <c r="C1600" s="105"/>
      <c r="D1600" s="296"/>
      <c r="E1600" s="296"/>
      <c r="F1600" s="296"/>
      <c r="G1600" s="296"/>
      <c r="H1600" s="296"/>
      <c r="I1600" s="296"/>
      <c r="J1600" s="296"/>
      <c r="K1600" s="104">
        <f t="shared" si="92"/>
        <v>0</v>
      </c>
    </row>
    <row r="1601" spans="1:11" ht="15.75" customHeight="1" x14ac:dyDescent="0.25">
      <c r="A1601" s="1">
        <v>837</v>
      </c>
      <c r="B1601" s="101" t="str">
        <f>IF('proje ve personel bilgileri'!A850&lt;&gt;0,('proje ve personel bilgileri'!A850)," ")</f>
        <v xml:space="preserve"> </v>
      </c>
      <c r="C1601" s="105"/>
      <c r="D1601" s="296"/>
      <c r="E1601" s="296"/>
      <c r="F1601" s="296"/>
      <c r="G1601" s="296"/>
      <c r="H1601" s="296"/>
      <c r="I1601" s="296"/>
      <c r="J1601" s="296"/>
      <c r="K1601" s="104">
        <f t="shared" si="92"/>
        <v>0</v>
      </c>
    </row>
    <row r="1602" spans="1:11" ht="15.75" customHeight="1" x14ac:dyDescent="0.25">
      <c r="A1602" s="2">
        <v>838</v>
      </c>
      <c r="B1602" s="101" t="str">
        <f>IF('proje ve personel bilgileri'!A851&lt;&gt;0,('proje ve personel bilgileri'!A851)," ")</f>
        <v xml:space="preserve"> </v>
      </c>
      <c r="C1602" s="105"/>
      <c r="D1602" s="296"/>
      <c r="E1602" s="296"/>
      <c r="F1602" s="296"/>
      <c r="G1602" s="296"/>
      <c r="H1602" s="296"/>
      <c r="I1602" s="296"/>
      <c r="J1602" s="296"/>
      <c r="K1602" s="104">
        <f t="shared" si="92"/>
        <v>0</v>
      </c>
    </row>
    <row r="1603" spans="1:11" ht="15.75" customHeight="1" x14ac:dyDescent="0.25">
      <c r="A1603" s="1">
        <v>839</v>
      </c>
      <c r="B1603" s="101" t="str">
        <f>IF('proje ve personel bilgileri'!A852&lt;&gt;0,('proje ve personel bilgileri'!A852)," ")</f>
        <v xml:space="preserve"> </v>
      </c>
      <c r="C1603" s="105"/>
      <c r="D1603" s="296"/>
      <c r="E1603" s="296"/>
      <c r="F1603" s="296"/>
      <c r="G1603" s="296"/>
      <c r="H1603" s="296"/>
      <c r="I1603" s="296"/>
      <c r="J1603" s="296"/>
      <c r="K1603" s="104">
        <f t="shared" si="92"/>
        <v>0</v>
      </c>
    </row>
    <row r="1604" spans="1:11" ht="15.75" customHeight="1" x14ac:dyDescent="0.25">
      <c r="A1604" s="2">
        <v>840</v>
      </c>
      <c r="B1604" s="101" t="str">
        <f>IF('proje ve personel bilgileri'!A853&lt;&gt;0,('proje ve personel bilgileri'!A853)," ")</f>
        <v xml:space="preserve"> </v>
      </c>
      <c r="C1604" s="105"/>
      <c r="D1604" s="296"/>
      <c r="E1604" s="296"/>
      <c r="F1604" s="296"/>
      <c r="G1604" s="296"/>
      <c r="H1604" s="296"/>
      <c r="I1604" s="296"/>
      <c r="J1604" s="296"/>
      <c r="K1604" s="104">
        <f t="shared" si="92"/>
        <v>0</v>
      </c>
    </row>
    <row r="1605" spans="1:11" ht="15.75" customHeight="1" x14ac:dyDescent="0.25">
      <c r="A1605" s="1">
        <v>841</v>
      </c>
      <c r="B1605" s="101" t="str">
        <f>IF('proje ve personel bilgileri'!A854&lt;&gt;0,('proje ve personel bilgileri'!A854)," ")</f>
        <v xml:space="preserve"> </v>
      </c>
      <c r="C1605" s="105"/>
      <c r="D1605" s="296"/>
      <c r="E1605" s="296"/>
      <c r="F1605" s="296"/>
      <c r="G1605" s="296"/>
      <c r="H1605" s="296"/>
      <c r="I1605" s="296"/>
      <c r="J1605" s="296"/>
      <c r="K1605" s="104">
        <f t="shared" si="92"/>
        <v>0</v>
      </c>
    </row>
    <row r="1606" spans="1:11" ht="15.75" customHeight="1" x14ac:dyDescent="0.25">
      <c r="A1606" s="2">
        <v>842</v>
      </c>
      <c r="B1606" s="101" t="str">
        <f>IF('proje ve personel bilgileri'!A855&lt;&gt;0,('proje ve personel bilgileri'!A855)," ")</f>
        <v xml:space="preserve"> </v>
      </c>
      <c r="C1606" s="105"/>
      <c r="D1606" s="296"/>
      <c r="E1606" s="296"/>
      <c r="F1606" s="296"/>
      <c r="G1606" s="296"/>
      <c r="H1606" s="296"/>
      <c r="I1606" s="296"/>
      <c r="J1606" s="296"/>
      <c r="K1606" s="104">
        <f t="shared" si="92"/>
        <v>0</v>
      </c>
    </row>
    <row r="1607" spans="1:11" ht="15.75" customHeight="1" x14ac:dyDescent="0.25">
      <c r="A1607" s="1">
        <v>843</v>
      </c>
      <c r="B1607" s="101" t="str">
        <f>IF('proje ve personel bilgileri'!A856&lt;&gt;0,('proje ve personel bilgileri'!A856)," ")</f>
        <v xml:space="preserve"> </v>
      </c>
      <c r="C1607" s="105"/>
      <c r="D1607" s="296"/>
      <c r="E1607" s="296"/>
      <c r="F1607" s="296"/>
      <c r="G1607" s="296"/>
      <c r="H1607" s="296"/>
      <c r="I1607" s="296"/>
      <c r="J1607" s="296"/>
      <c r="K1607" s="104">
        <f t="shared" si="92"/>
        <v>0</v>
      </c>
    </row>
    <row r="1608" spans="1:11" ht="15.75" customHeight="1" x14ac:dyDescent="0.25">
      <c r="A1608" s="2">
        <v>844</v>
      </c>
      <c r="B1608" s="101" t="str">
        <f>IF('proje ve personel bilgileri'!A857&lt;&gt;0,('proje ve personel bilgileri'!A857)," ")</f>
        <v xml:space="preserve"> </v>
      </c>
      <c r="C1608" s="105"/>
      <c r="D1608" s="296"/>
      <c r="E1608" s="296"/>
      <c r="F1608" s="296"/>
      <c r="G1608" s="296"/>
      <c r="H1608" s="296"/>
      <c r="I1608" s="296"/>
      <c r="J1608" s="296"/>
      <c r="K1608" s="104">
        <f t="shared" si="92"/>
        <v>0</v>
      </c>
    </row>
    <row r="1609" spans="1:11" ht="15.75" customHeight="1" x14ac:dyDescent="0.25">
      <c r="A1609" s="1">
        <v>845</v>
      </c>
      <c r="B1609" s="101" t="str">
        <f>IF('proje ve personel bilgileri'!A858&lt;&gt;0,('proje ve personel bilgileri'!A858)," ")</f>
        <v xml:space="preserve"> </v>
      </c>
      <c r="C1609" s="105"/>
      <c r="D1609" s="296"/>
      <c r="E1609" s="296"/>
      <c r="F1609" s="296"/>
      <c r="G1609" s="296"/>
      <c r="H1609" s="296"/>
      <c r="I1609" s="296"/>
      <c r="J1609" s="296"/>
      <c r="K1609" s="104">
        <f t="shared" si="92"/>
        <v>0</v>
      </c>
    </row>
    <row r="1610" spans="1:11" ht="15" customHeight="1" x14ac:dyDescent="0.25">
      <c r="A1610" s="2">
        <v>846</v>
      </c>
      <c r="B1610" s="101" t="str">
        <f>IF('proje ve personel bilgileri'!A859&lt;&gt;0,('proje ve personel bilgileri'!A859)," ")</f>
        <v xml:space="preserve"> </v>
      </c>
      <c r="C1610" s="105"/>
      <c r="D1610" s="296"/>
      <c r="E1610" s="296"/>
      <c r="F1610" s="296"/>
      <c r="G1610" s="296"/>
      <c r="H1610" s="296"/>
      <c r="I1610" s="296"/>
      <c r="J1610" s="296"/>
      <c r="K1610" s="104">
        <f t="shared" si="92"/>
        <v>0</v>
      </c>
    </row>
    <row r="1611" spans="1:11" ht="15.75" customHeight="1" x14ac:dyDescent="0.25">
      <c r="A1611" s="341" t="s">
        <v>99</v>
      </c>
      <c r="B1611" s="342"/>
      <c r="C1611" s="7" t="str">
        <f t="shared" ref="C1611:J1611" si="93">IF($K$28&lt;&gt;0,SUM(C1593:C1610)," ")</f>
        <v xml:space="preserve"> </v>
      </c>
      <c r="D1611" s="8" t="str">
        <f t="shared" si="93"/>
        <v xml:space="preserve"> </v>
      </c>
      <c r="E1611" s="8" t="str">
        <f t="shared" si="93"/>
        <v xml:space="preserve"> </v>
      </c>
      <c r="F1611" s="8" t="str">
        <f t="shared" si="93"/>
        <v xml:space="preserve"> </v>
      </c>
      <c r="G1611" s="8" t="str">
        <f t="shared" si="93"/>
        <v xml:space="preserve"> </v>
      </c>
      <c r="H1611" s="8" t="str">
        <f t="shared" si="93"/>
        <v xml:space="preserve"> </v>
      </c>
      <c r="I1611" s="8" t="str">
        <f t="shared" si="93"/>
        <v xml:space="preserve"> </v>
      </c>
      <c r="J1611" s="8" t="str">
        <f t="shared" si="93"/>
        <v xml:space="preserve"> </v>
      </c>
      <c r="K1611" s="9">
        <f>SUM(K1593:K1610)+K1576</f>
        <v>0</v>
      </c>
    </row>
    <row r="1612" spans="1:11" ht="15" customHeight="1" x14ac:dyDescent="0.25">
      <c r="A1612" s="300"/>
    </row>
    <row r="1613" spans="1:11" ht="15" customHeight="1" x14ac:dyDescent="0.25">
      <c r="A1613" s="332" t="s">
        <v>100</v>
      </c>
      <c r="B1613" s="332"/>
      <c r="C1613" s="332"/>
      <c r="D1613" s="332"/>
      <c r="E1613" s="332"/>
      <c r="F1613" s="332"/>
      <c r="G1613" s="332"/>
      <c r="H1613" s="332"/>
      <c r="I1613" s="332"/>
      <c r="J1613" s="332"/>
      <c r="K1613" s="332"/>
    </row>
    <row r="1614" spans="1:11" ht="15" customHeight="1" x14ac:dyDescent="0.25">
      <c r="A1614" s="51"/>
    </row>
    <row r="1615" spans="1:11" ht="15" customHeight="1" x14ac:dyDescent="0.25">
      <c r="A1615" s="298" t="s">
        <v>101</v>
      </c>
    </row>
    <row r="1616" spans="1:11" ht="15" customHeight="1" x14ac:dyDescent="0.25">
      <c r="C1616" s="298" t="s">
        <v>102</v>
      </c>
      <c r="E1616" s="298" t="s">
        <v>103</v>
      </c>
    </row>
    <row r="1619" spans="1:11" ht="15.75" customHeight="1" x14ac:dyDescent="0.25">
      <c r="A1619" s="348" t="s">
        <v>85</v>
      </c>
      <c r="B1619" s="348"/>
      <c r="C1619" s="348"/>
      <c r="D1619" s="348"/>
      <c r="E1619" s="348"/>
      <c r="F1619" s="348"/>
      <c r="G1619" s="348"/>
      <c r="H1619" s="348"/>
      <c r="I1619" s="348"/>
      <c r="J1619" s="348"/>
      <c r="K1619" s="348"/>
    </row>
    <row r="1620" spans="1:11" ht="15" customHeight="1" x14ac:dyDescent="0.25">
      <c r="A1620" s="70"/>
      <c r="B1620" s="70"/>
      <c r="C1620" s="70"/>
      <c r="D1620" s="70"/>
      <c r="E1620" s="70"/>
      <c r="F1620" s="78">
        <f>'proje ve personel bilgileri'!$B$5</f>
        <v>0</v>
      </c>
      <c r="G1620" s="72">
        <f>IF('proje ve personel bilgileri'!$B$6=1,"/ Nisan ayına aittir.",(IF('proje ve personel bilgileri'!$B$6=2,"/ Ekim ayına aittir.",0)))</f>
        <v>0</v>
      </c>
      <c r="H1620" s="70"/>
      <c r="I1620" s="70"/>
      <c r="J1620" s="70"/>
      <c r="K1620" s="70"/>
    </row>
    <row r="1621" spans="1:11" ht="18.75" customHeight="1" x14ac:dyDescent="0.25">
      <c r="K1621" s="4" t="s">
        <v>86</v>
      </c>
    </row>
    <row r="1622" spans="1:11" ht="15.75" customHeight="1" x14ac:dyDescent="0.25">
      <c r="A1622" s="349" t="s">
        <v>2</v>
      </c>
      <c r="B1622" s="350"/>
      <c r="C1622" s="351">
        <f>'proje ve personel bilgileri'!$B$2</f>
        <v>0</v>
      </c>
      <c r="D1622" s="352"/>
      <c r="E1622" s="352"/>
      <c r="F1622" s="352"/>
      <c r="G1622" s="352"/>
      <c r="H1622" s="352"/>
      <c r="I1622" s="352"/>
      <c r="J1622" s="352"/>
      <c r="K1622" s="353"/>
    </row>
    <row r="1623" spans="1:11" ht="15.75" customHeight="1" x14ac:dyDescent="0.25">
      <c r="A1623" s="354" t="s">
        <v>4</v>
      </c>
      <c r="B1623" s="355"/>
      <c r="C1623" s="356">
        <f>'proje ve personel bilgileri'!$B$3</f>
        <v>0</v>
      </c>
      <c r="D1623" s="357"/>
      <c r="E1623" s="357"/>
      <c r="F1623" s="357"/>
      <c r="G1623" s="357"/>
      <c r="H1623" s="357"/>
      <c r="I1623" s="357"/>
      <c r="J1623" s="357"/>
      <c r="K1623" s="358"/>
    </row>
    <row r="1624" spans="1:11" ht="15" customHeight="1" x14ac:dyDescent="0.25">
      <c r="A1624" s="343" t="s">
        <v>87</v>
      </c>
      <c r="B1624" s="343" t="s">
        <v>15</v>
      </c>
      <c r="C1624" s="343" t="s">
        <v>88</v>
      </c>
      <c r="D1624" s="344" t="s">
        <v>89</v>
      </c>
      <c r="E1624" s="346"/>
      <c r="F1624" s="347"/>
      <c r="G1624" s="343" t="s">
        <v>90</v>
      </c>
      <c r="H1624" s="333" t="s">
        <v>91</v>
      </c>
      <c r="I1624" s="333" t="s">
        <v>92</v>
      </c>
      <c r="J1624" s="333" t="s">
        <v>93</v>
      </c>
      <c r="K1624" s="336" t="s">
        <v>94</v>
      </c>
    </row>
    <row r="1625" spans="1:11" ht="15.75" customHeight="1" x14ac:dyDescent="0.25">
      <c r="A1625" s="338"/>
      <c r="B1625" s="338"/>
      <c r="C1625" s="338"/>
      <c r="D1625" s="345"/>
      <c r="E1625" s="339" t="s">
        <v>95</v>
      </c>
      <c r="F1625" s="340"/>
      <c r="G1625" s="338"/>
      <c r="H1625" s="334"/>
      <c r="I1625" s="334"/>
      <c r="J1625" s="334"/>
      <c r="K1625" s="337"/>
    </row>
    <row r="1626" spans="1:11" ht="60.75" customHeight="1" x14ac:dyDescent="0.25">
      <c r="A1626" s="338"/>
      <c r="B1626" s="338"/>
      <c r="C1626" s="338"/>
      <c r="D1626" s="345"/>
      <c r="E1626" s="5" t="s">
        <v>104</v>
      </c>
      <c r="F1626" s="5" t="s">
        <v>97</v>
      </c>
      <c r="G1626" s="338"/>
      <c r="H1626" s="334"/>
      <c r="I1626" s="335"/>
      <c r="J1626" s="335"/>
      <c r="K1626" s="338"/>
    </row>
    <row r="1627" spans="1:11" ht="15.75" customHeight="1" x14ac:dyDescent="0.25">
      <c r="A1627" s="338"/>
      <c r="B1627" s="338"/>
      <c r="C1627" s="338"/>
      <c r="D1627" s="345"/>
      <c r="E1627" s="6" t="s">
        <v>98</v>
      </c>
      <c r="F1627" s="6" t="s">
        <v>98</v>
      </c>
      <c r="G1627" s="294" t="s">
        <v>98</v>
      </c>
      <c r="H1627" s="294" t="s">
        <v>98</v>
      </c>
      <c r="I1627" s="297" t="s">
        <v>98</v>
      </c>
      <c r="J1627" s="6" t="s">
        <v>98</v>
      </c>
      <c r="K1627" s="338"/>
    </row>
    <row r="1628" spans="1:11" ht="15.75" customHeight="1" x14ac:dyDescent="0.25">
      <c r="A1628" s="1">
        <v>847</v>
      </c>
      <c r="B1628" s="101" t="str">
        <f>IF('proje ve personel bilgileri'!A860&lt;&gt;0,('proje ve personel bilgileri'!A860)," ")</f>
        <v xml:space="preserve"> </v>
      </c>
      <c r="C1628" s="102"/>
      <c r="D1628" s="103"/>
      <c r="E1628" s="103"/>
      <c r="F1628" s="103"/>
      <c r="G1628" s="103"/>
      <c r="H1628" s="103"/>
      <c r="I1628" s="103"/>
      <c r="J1628" s="103"/>
      <c r="K1628" s="104">
        <f t="shared" ref="K1628:K1645" si="94">IF(D1628&lt;&gt;0,SUM(D1628+E1628+F1628+G1628-H1628-I1628-J1628),0)</f>
        <v>0</v>
      </c>
    </row>
    <row r="1629" spans="1:11" ht="15.75" customHeight="1" x14ac:dyDescent="0.25">
      <c r="A1629" s="2">
        <v>848</v>
      </c>
      <c r="B1629" s="101" t="str">
        <f>IF('proje ve personel bilgileri'!A861&lt;&gt;0,('proje ve personel bilgileri'!A861)," ")</f>
        <v xml:space="preserve"> </v>
      </c>
      <c r="C1629" s="105"/>
      <c r="D1629" s="296"/>
      <c r="E1629" s="296"/>
      <c r="F1629" s="296"/>
      <c r="G1629" s="296"/>
      <c r="H1629" s="296"/>
      <c r="I1629" s="296"/>
      <c r="J1629" s="296"/>
      <c r="K1629" s="104">
        <f t="shared" si="94"/>
        <v>0</v>
      </c>
    </row>
    <row r="1630" spans="1:11" ht="15.75" customHeight="1" x14ac:dyDescent="0.25">
      <c r="A1630" s="1">
        <v>849</v>
      </c>
      <c r="B1630" s="101" t="str">
        <f>IF('proje ve personel bilgileri'!A862&lt;&gt;0,('proje ve personel bilgileri'!A862)," ")</f>
        <v xml:space="preserve"> </v>
      </c>
      <c r="C1630" s="105"/>
      <c r="D1630" s="296"/>
      <c r="E1630" s="296"/>
      <c r="F1630" s="296"/>
      <c r="G1630" s="296"/>
      <c r="H1630" s="296"/>
      <c r="I1630" s="296"/>
      <c r="J1630" s="296"/>
      <c r="K1630" s="104">
        <f t="shared" si="94"/>
        <v>0</v>
      </c>
    </row>
    <row r="1631" spans="1:11" ht="15.75" customHeight="1" x14ac:dyDescent="0.25">
      <c r="A1631" s="2">
        <v>850</v>
      </c>
      <c r="B1631" s="101" t="str">
        <f>IF('proje ve personel bilgileri'!A863&lt;&gt;0,('proje ve personel bilgileri'!A863)," ")</f>
        <v xml:space="preserve"> </v>
      </c>
      <c r="C1631" s="105"/>
      <c r="D1631" s="296"/>
      <c r="E1631" s="296"/>
      <c r="F1631" s="296"/>
      <c r="G1631" s="296"/>
      <c r="H1631" s="296"/>
      <c r="I1631" s="296"/>
      <c r="J1631" s="296"/>
      <c r="K1631" s="104">
        <f t="shared" si="94"/>
        <v>0</v>
      </c>
    </row>
    <row r="1632" spans="1:11" ht="15.75" customHeight="1" x14ac:dyDescent="0.25">
      <c r="A1632" s="1">
        <v>851</v>
      </c>
      <c r="B1632" s="101" t="str">
        <f>IF('proje ve personel bilgileri'!A864&lt;&gt;0,('proje ve personel bilgileri'!A864)," ")</f>
        <v xml:space="preserve"> </v>
      </c>
      <c r="C1632" s="105"/>
      <c r="D1632" s="296"/>
      <c r="E1632" s="296"/>
      <c r="F1632" s="296"/>
      <c r="G1632" s="296"/>
      <c r="H1632" s="296"/>
      <c r="I1632" s="296"/>
      <c r="J1632" s="296"/>
      <c r="K1632" s="104">
        <f t="shared" si="94"/>
        <v>0</v>
      </c>
    </row>
    <row r="1633" spans="1:11" ht="15.75" customHeight="1" x14ac:dyDescent="0.25">
      <c r="A1633" s="2">
        <v>852</v>
      </c>
      <c r="B1633" s="101" t="str">
        <f>IF('proje ve personel bilgileri'!A865&lt;&gt;0,('proje ve personel bilgileri'!A865)," ")</f>
        <v xml:space="preserve"> </v>
      </c>
      <c r="C1633" s="105"/>
      <c r="D1633" s="296"/>
      <c r="E1633" s="296"/>
      <c r="F1633" s="296"/>
      <c r="G1633" s="296"/>
      <c r="H1633" s="296"/>
      <c r="I1633" s="296"/>
      <c r="J1633" s="296"/>
      <c r="K1633" s="104">
        <f t="shared" si="94"/>
        <v>0</v>
      </c>
    </row>
    <row r="1634" spans="1:11" ht="15.75" customHeight="1" x14ac:dyDescent="0.25">
      <c r="A1634" s="1">
        <v>853</v>
      </c>
      <c r="B1634" s="101" t="str">
        <f>IF('proje ve personel bilgileri'!A866&lt;&gt;0,('proje ve personel bilgileri'!A866)," ")</f>
        <v xml:space="preserve"> </v>
      </c>
      <c r="C1634" s="105"/>
      <c r="D1634" s="296"/>
      <c r="E1634" s="296"/>
      <c r="F1634" s="296"/>
      <c r="G1634" s="296"/>
      <c r="H1634" s="296"/>
      <c r="I1634" s="296"/>
      <c r="J1634" s="296"/>
      <c r="K1634" s="104">
        <f t="shared" si="94"/>
        <v>0</v>
      </c>
    </row>
    <row r="1635" spans="1:11" ht="15.75" customHeight="1" x14ac:dyDescent="0.25">
      <c r="A1635" s="2">
        <v>854</v>
      </c>
      <c r="B1635" s="101" t="str">
        <f>IF('proje ve personel bilgileri'!A867&lt;&gt;0,('proje ve personel bilgileri'!A867)," ")</f>
        <v xml:space="preserve"> </v>
      </c>
      <c r="C1635" s="105"/>
      <c r="D1635" s="296"/>
      <c r="E1635" s="296"/>
      <c r="F1635" s="296"/>
      <c r="G1635" s="296"/>
      <c r="H1635" s="296"/>
      <c r="I1635" s="296"/>
      <c r="J1635" s="296"/>
      <c r="K1635" s="104">
        <f t="shared" si="94"/>
        <v>0</v>
      </c>
    </row>
    <row r="1636" spans="1:11" ht="15.75" customHeight="1" x14ac:dyDescent="0.25">
      <c r="A1636" s="1">
        <v>855</v>
      </c>
      <c r="B1636" s="101" t="str">
        <f>IF('proje ve personel bilgileri'!A868&lt;&gt;0,('proje ve personel bilgileri'!A868)," ")</f>
        <v xml:space="preserve"> </v>
      </c>
      <c r="C1636" s="105"/>
      <c r="D1636" s="296"/>
      <c r="E1636" s="296"/>
      <c r="F1636" s="296"/>
      <c r="G1636" s="296"/>
      <c r="H1636" s="296"/>
      <c r="I1636" s="296"/>
      <c r="J1636" s="296"/>
      <c r="K1636" s="104">
        <f t="shared" si="94"/>
        <v>0</v>
      </c>
    </row>
    <row r="1637" spans="1:11" ht="15.75" customHeight="1" x14ac:dyDescent="0.25">
      <c r="A1637" s="2">
        <v>856</v>
      </c>
      <c r="B1637" s="101" t="str">
        <f>IF('proje ve personel bilgileri'!A869&lt;&gt;0,('proje ve personel bilgileri'!A869)," ")</f>
        <v xml:space="preserve"> </v>
      </c>
      <c r="C1637" s="105"/>
      <c r="D1637" s="296"/>
      <c r="E1637" s="296"/>
      <c r="F1637" s="296"/>
      <c r="G1637" s="296"/>
      <c r="H1637" s="296"/>
      <c r="I1637" s="296"/>
      <c r="J1637" s="296"/>
      <c r="K1637" s="104">
        <f t="shared" si="94"/>
        <v>0</v>
      </c>
    </row>
    <row r="1638" spans="1:11" ht="15.75" customHeight="1" x14ac:dyDescent="0.25">
      <c r="A1638" s="1">
        <v>857</v>
      </c>
      <c r="B1638" s="101" t="str">
        <f>IF('proje ve personel bilgileri'!A870&lt;&gt;0,('proje ve personel bilgileri'!A870)," ")</f>
        <v xml:space="preserve"> </v>
      </c>
      <c r="C1638" s="105"/>
      <c r="D1638" s="296"/>
      <c r="E1638" s="296"/>
      <c r="F1638" s="296"/>
      <c r="G1638" s="296"/>
      <c r="H1638" s="296"/>
      <c r="I1638" s="296"/>
      <c r="J1638" s="296"/>
      <c r="K1638" s="104">
        <f t="shared" si="94"/>
        <v>0</v>
      </c>
    </row>
    <row r="1639" spans="1:11" ht="15.75" customHeight="1" x14ac:dyDescent="0.25">
      <c r="A1639" s="2">
        <v>858</v>
      </c>
      <c r="B1639" s="101" t="str">
        <f>IF('proje ve personel bilgileri'!A871&lt;&gt;0,('proje ve personel bilgileri'!A871)," ")</f>
        <v xml:space="preserve"> </v>
      </c>
      <c r="C1639" s="105"/>
      <c r="D1639" s="296"/>
      <c r="E1639" s="296"/>
      <c r="F1639" s="296"/>
      <c r="G1639" s="296"/>
      <c r="H1639" s="296"/>
      <c r="I1639" s="296"/>
      <c r="J1639" s="296"/>
      <c r="K1639" s="104">
        <f t="shared" si="94"/>
        <v>0</v>
      </c>
    </row>
    <row r="1640" spans="1:11" ht="15.75" customHeight="1" x14ac:dyDescent="0.25">
      <c r="A1640" s="1">
        <v>859</v>
      </c>
      <c r="B1640" s="101" t="str">
        <f>IF('proje ve personel bilgileri'!A872&lt;&gt;0,('proje ve personel bilgileri'!A872)," ")</f>
        <v xml:space="preserve"> </v>
      </c>
      <c r="C1640" s="105"/>
      <c r="D1640" s="296"/>
      <c r="E1640" s="296"/>
      <c r="F1640" s="296"/>
      <c r="G1640" s="296"/>
      <c r="H1640" s="296"/>
      <c r="I1640" s="296"/>
      <c r="J1640" s="296"/>
      <c r="K1640" s="104">
        <f t="shared" si="94"/>
        <v>0</v>
      </c>
    </row>
    <row r="1641" spans="1:11" ht="15.75" customHeight="1" x14ac:dyDescent="0.25">
      <c r="A1641" s="2">
        <v>860</v>
      </c>
      <c r="B1641" s="101" t="str">
        <f>IF('proje ve personel bilgileri'!A873&lt;&gt;0,('proje ve personel bilgileri'!A873)," ")</f>
        <v xml:space="preserve"> </v>
      </c>
      <c r="C1641" s="105"/>
      <c r="D1641" s="296"/>
      <c r="E1641" s="296"/>
      <c r="F1641" s="296"/>
      <c r="G1641" s="296"/>
      <c r="H1641" s="296"/>
      <c r="I1641" s="296"/>
      <c r="J1641" s="296"/>
      <c r="K1641" s="104">
        <f t="shared" si="94"/>
        <v>0</v>
      </c>
    </row>
    <row r="1642" spans="1:11" ht="15.75" customHeight="1" x14ac:dyDescent="0.25">
      <c r="A1642" s="1">
        <v>861</v>
      </c>
      <c r="B1642" s="101" t="str">
        <f>IF('proje ve personel bilgileri'!A874&lt;&gt;0,('proje ve personel bilgileri'!A874)," ")</f>
        <v xml:space="preserve"> </v>
      </c>
      <c r="C1642" s="105"/>
      <c r="D1642" s="296"/>
      <c r="E1642" s="296"/>
      <c r="F1642" s="296"/>
      <c r="G1642" s="296"/>
      <c r="H1642" s="296"/>
      <c r="I1642" s="296"/>
      <c r="J1642" s="296"/>
      <c r="K1642" s="104">
        <f t="shared" si="94"/>
        <v>0</v>
      </c>
    </row>
    <row r="1643" spans="1:11" ht="15.75" customHeight="1" x14ac:dyDescent="0.25">
      <c r="A1643" s="2">
        <v>862</v>
      </c>
      <c r="B1643" s="101" t="str">
        <f>IF('proje ve personel bilgileri'!A875&lt;&gt;0,('proje ve personel bilgileri'!A875)," ")</f>
        <v xml:space="preserve"> </v>
      </c>
      <c r="C1643" s="105"/>
      <c r="D1643" s="296"/>
      <c r="E1643" s="296"/>
      <c r="F1643" s="296"/>
      <c r="G1643" s="296"/>
      <c r="H1643" s="296"/>
      <c r="I1643" s="296"/>
      <c r="J1643" s="296"/>
      <c r="K1643" s="104">
        <f t="shared" si="94"/>
        <v>0</v>
      </c>
    </row>
    <row r="1644" spans="1:11" ht="15.75" customHeight="1" x14ac:dyDescent="0.25">
      <c r="A1644" s="1">
        <v>863</v>
      </c>
      <c r="B1644" s="101" t="str">
        <f>IF('proje ve personel bilgileri'!A876&lt;&gt;0,('proje ve personel bilgileri'!A876)," ")</f>
        <v xml:space="preserve"> </v>
      </c>
      <c r="C1644" s="105"/>
      <c r="D1644" s="296"/>
      <c r="E1644" s="296"/>
      <c r="F1644" s="296"/>
      <c r="G1644" s="296"/>
      <c r="H1644" s="296"/>
      <c r="I1644" s="296"/>
      <c r="J1644" s="296"/>
      <c r="K1644" s="104">
        <f t="shared" si="94"/>
        <v>0</v>
      </c>
    </row>
    <row r="1645" spans="1:11" ht="15" customHeight="1" x14ac:dyDescent="0.25">
      <c r="A1645" s="2">
        <v>864</v>
      </c>
      <c r="B1645" s="101" t="str">
        <f>IF('proje ve personel bilgileri'!A877&lt;&gt;0,('proje ve personel bilgileri'!A877)," ")</f>
        <v xml:space="preserve"> </v>
      </c>
      <c r="C1645" s="105"/>
      <c r="D1645" s="296"/>
      <c r="E1645" s="296"/>
      <c r="F1645" s="296"/>
      <c r="G1645" s="296"/>
      <c r="H1645" s="296"/>
      <c r="I1645" s="296"/>
      <c r="J1645" s="296"/>
      <c r="K1645" s="104">
        <f t="shared" si="94"/>
        <v>0</v>
      </c>
    </row>
    <row r="1646" spans="1:11" ht="15.75" customHeight="1" x14ac:dyDescent="0.25">
      <c r="A1646" s="341" t="s">
        <v>99</v>
      </c>
      <c r="B1646" s="342"/>
      <c r="C1646" s="7" t="str">
        <f t="shared" ref="C1646:J1646" si="95">IF($K$28&lt;&gt;0,SUM(C1628:C1645)," ")</f>
        <v xml:space="preserve"> </v>
      </c>
      <c r="D1646" s="8" t="str">
        <f t="shared" si="95"/>
        <v xml:space="preserve"> </v>
      </c>
      <c r="E1646" s="8" t="str">
        <f t="shared" si="95"/>
        <v xml:space="preserve"> </v>
      </c>
      <c r="F1646" s="8" t="str">
        <f t="shared" si="95"/>
        <v xml:space="preserve"> </v>
      </c>
      <c r="G1646" s="8" t="str">
        <f t="shared" si="95"/>
        <v xml:space="preserve"> </v>
      </c>
      <c r="H1646" s="8" t="str">
        <f t="shared" si="95"/>
        <v xml:space="preserve"> </v>
      </c>
      <c r="I1646" s="8" t="str">
        <f t="shared" si="95"/>
        <v xml:space="preserve"> </v>
      </c>
      <c r="J1646" s="8" t="str">
        <f t="shared" si="95"/>
        <v xml:space="preserve"> </v>
      </c>
      <c r="K1646" s="9">
        <f>SUM(K1628:K1645)+K1611</f>
        <v>0</v>
      </c>
    </row>
    <row r="1647" spans="1:11" ht="15" customHeight="1" x14ac:dyDescent="0.25">
      <c r="A1647" s="300"/>
    </row>
    <row r="1648" spans="1:11" ht="15" customHeight="1" x14ac:dyDescent="0.25">
      <c r="A1648" s="332" t="s">
        <v>100</v>
      </c>
      <c r="B1648" s="332"/>
      <c r="C1648" s="332"/>
      <c r="D1648" s="332"/>
      <c r="E1648" s="332"/>
      <c r="F1648" s="332"/>
      <c r="G1648" s="332"/>
      <c r="H1648" s="332"/>
      <c r="I1648" s="332"/>
      <c r="J1648" s="332"/>
      <c r="K1648" s="332"/>
    </row>
    <row r="1649" spans="1:11" ht="15" customHeight="1" x14ac:dyDescent="0.25">
      <c r="A1649" s="51"/>
    </row>
    <row r="1650" spans="1:11" ht="15" customHeight="1" x14ac:dyDescent="0.25">
      <c r="A1650" s="298" t="s">
        <v>101</v>
      </c>
    </row>
    <row r="1651" spans="1:11" ht="15" customHeight="1" x14ac:dyDescent="0.25">
      <c r="C1651" s="298" t="s">
        <v>102</v>
      </c>
      <c r="E1651" s="298" t="s">
        <v>103</v>
      </c>
    </row>
    <row r="1653" spans="1:11" ht="15.75" customHeight="1" x14ac:dyDescent="0.25">
      <c r="A1653" s="348" t="s">
        <v>85</v>
      </c>
      <c r="B1653" s="348"/>
      <c r="C1653" s="348"/>
      <c r="D1653" s="348"/>
      <c r="E1653" s="348"/>
      <c r="F1653" s="348"/>
      <c r="G1653" s="348"/>
      <c r="H1653" s="348"/>
      <c r="I1653" s="348"/>
      <c r="J1653" s="348"/>
      <c r="K1653" s="348"/>
    </row>
    <row r="1654" spans="1:11" ht="15" customHeight="1" x14ac:dyDescent="0.25">
      <c r="A1654" s="70"/>
      <c r="B1654" s="70"/>
      <c r="C1654" s="70"/>
      <c r="D1654" s="70"/>
      <c r="E1654" s="70"/>
      <c r="F1654" s="78">
        <f>'proje ve personel bilgileri'!$B$5</f>
        <v>0</v>
      </c>
      <c r="G1654" s="72">
        <f>IF('proje ve personel bilgileri'!$B$6=1,"/ Nisan ayına aittir.",(IF('proje ve personel bilgileri'!$B$6=2,"/ Ekim ayına aittir.",0)))</f>
        <v>0</v>
      </c>
      <c r="H1654" s="70"/>
      <c r="I1654" s="70"/>
      <c r="J1654" s="70"/>
      <c r="K1654" s="70"/>
    </row>
    <row r="1655" spans="1:11" ht="18.75" customHeight="1" x14ac:dyDescent="0.25">
      <c r="K1655" s="4" t="s">
        <v>86</v>
      </c>
    </row>
    <row r="1656" spans="1:11" ht="15.75" customHeight="1" x14ac:dyDescent="0.25">
      <c r="A1656" s="349" t="s">
        <v>2</v>
      </c>
      <c r="B1656" s="350"/>
      <c r="C1656" s="351">
        <f>'proje ve personel bilgileri'!$B$2</f>
        <v>0</v>
      </c>
      <c r="D1656" s="352"/>
      <c r="E1656" s="352"/>
      <c r="F1656" s="352"/>
      <c r="G1656" s="352"/>
      <c r="H1656" s="352"/>
      <c r="I1656" s="352"/>
      <c r="J1656" s="352"/>
      <c r="K1656" s="353"/>
    </row>
    <row r="1657" spans="1:11" ht="15.75" customHeight="1" x14ac:dyDescent="0.25">
      <c r="A1657" s="354" t="s">
        <v>4</v>
      </c>
      <c r="B1657" s="355"/>
      <c r="C1657" s="356">
        <f>'proje ve personel bilgileri'!$B$3</f>
        <v>0</v>
      </c>
      <c r="D1657" s="357"/>
      <c r="E1657" s="357"/>
      <c r="F1657" s="357"/>
      <c r="G1657" s="357"/>
      <c r="H1657" s="357"/>
      <c r="I1657" s="357"/>
      <c r="J1657" s="357"/>
      <c r="K1657" s="358"/>
    </row>
    <row r="1658" spans="1:11" ht="15" customHeight="1" x14ac:dyDescent="0.25">
      <c r="A1658" s="343" t="s">
        <v>87</v>
      </c>
      <c r="B1658" s="343" t="s">
        <v>15</v>
      </c>
      <c r="C1658" s="343" t="s">
        <v>88</v>
      </c>
      <c r="D1658" s="344" t="s">
        <v>89</v>
      </c>
      <c r="E1658" s="346"/>
      <c r="F1658" s="347"/>
      <c r="G1658" s="343" t="s">
        <v>90</v>
      </c>
      <c r="H1658" s="333" t="s">
        <v>91</v>
      </c>
      <c r="I1658" s="333" t="s">
        <v>92</v>
      </c>
      <c r="J1658" s="333" t="s">
        <v>93</v>
      </c>
      <c r="K1658" s="336" t="s">
        <v>94</v>
      </c>
    </row>
    <row r="1659" spans="1:11" ht="15.75" customHeight="1" x14ac:dyDescent="0.25">
      <c r="A1659" s="338"/>
      <c r="B1659" s="338"/>
      <c r="C1659" s="338"/>
      <c r="D1659" s="345"/>
      <c r="E1659" s="339" t="s">
        <v>95</v>
      </c>
      <c r="F1659" s="340"/>
      <c r="G1659" s="338"/>
      <c r="H1659" s="334"/>
      <c r="I1659" s="334"/>
      <c r="J1659" s="334"/>
      <c r="K1659" s="337"/>
    </row>
    <row r="1660" spans="1:11" ht="60.75" customHeight="1" x14ac:dyDescent="0.25">
      <c r="A1660" s="338"/>
      <c r="B1660" s="338"/>
      <c r="C1660" s="338"/>
      <c r="D1660" s="345"/>
      <c r="E1660" s="5" t="s">
        <v>104</v>
      </c>
      <c r="F1660" s="5" t="s">
        <v>97</v>
      </c>
      <c r="G1660" s="338"/>
      <c r="H1660" s="334"/>
      <c r="I1660" s="335"/>
      <c r="J1660" s="335"/>
      <c r="K1660" s="338"/>
    </row>
    <row r="1661" spans="1:11" ht="15.75" customHeight="1" x14ac:dyDescent="0.25">
      <c r="A1661" s="338"/>
      <c r="B1661" s="338"/>
      <c r="C1661" s="338"/>
      <c r="D1661" s="345"/>
      <c r="E1661" s="6" t="s">
        <v>98</v>
      </c>
      <c r="F1661" s="6" t="s">
        <v>98</v>
      </c>
      <c r="G1661" s="294" t="s">
        <v>98</v>
      </c>
      <c r="H1661" s="294" t="s">
        <v>98</v>
      </c>
      <c r="I1661" s="297" t="s">
        <v>98</v>
      </c>
      <c r="J1661" s="6" t="s">
        <v>98</v>
      </c>
      <c r="K1661" s="338"/>
    </row>
    <row r="1662" spans="1:11" ht="15.75" customHeight="1" x14ac:dyDescent="0.25">
      <c r="A1662" s="1">
        <v>865</v>
      </c>
      <c r="B1662" s="101" t="str">
        <f>IF('proje ve personel bilgileri'!A878&lt;&gt;0,('proje ve personel bilgileri'!A878)," ")</f>
        <v xml:space="preserve"> </v>
      </c>
      <c r="C1662" s="102"/>
      <c r="D1662" s="103"/>
      <c r="E1662" s="103"/>
      <c r="F1662" s="103"/>
      <c r="G1662" s="103"/>
      <c r="H1662" s="103"/>
      <c r="I1662" s="103"/>
      <c r="J1662" s="103"/>
      <c r="K1662" s="104">
        <f t="shared" ref="K1662:K1679" si="96">IF(D1662&lt;&gt;0,SUM(D1662+E1662+F1662+G1662-H1662-I1662-J1662),0)</f>
        <v>0</v>
      </c>
    </row>
    <row r="1663" spans="1:11" ht="15.75" customHeight="1" x14ac:dyDescent="0.25">
      <c r="A1663" s="2">
        <v>866</v>
      </c>
      <c r="B1663" s="101" t="str">
        <f>IF('proje ve personel bilgileri'!A879&lt;&gt;0,('proje ve personel bilgileri'!A879)," ")</f>
        <v xml:space="preserve"> </v>
      </c>
      <c r="C1663" s="105"/>
      <c r="D1663" s="296"/>
      <c r="E1663" s="296"/>
      <c r="F1663" s="296"/>
      <c r="G1663" s="296"/>
      <c r="H1663" s="296"/>
      <c r="I1663" s="296"/>
      <c r="J1663" s="296"/>
      <c r="K1663" s="104">
        <f t="shared" si="96"/>
        <v>0</v>
      </c>
    </row>
    <row r="1664" spans="1:11" ht="15.75" customHeight="1" x14ac:dyDescent="0.25">
      <c r="A1664" s="1">
        <v>867</v>
      </c>
      <c r="B1664" s="101" t="str">
        <f>IF('proje ve personel bilgileri'!A880&lt;&gt;0,('proje ve personel bilgileri'!A880)," ")</f>
        <v xml:space="preserve"> </v>
      </c>
      <c r="C1664" s="105"/>
      <c r="D1664" s="296"/>
      <c r="E1664" s="296"/>
      <c r="F1664" s="296"/>
      <c r="G1664" s="296"/>
      <c r="H1664" s="296"/>
      <c r="I1664" s="296"/>
      <c r="J1664" s="296"/>
      <c r="K1664" s="104">
        <f t="shared" si="96"/>
        <v>0</v>
      </c>
    </row>
    <row r="1665" spans="1:11" ht="15.75" customHeight="1" x14ac:dyDescent="0.25">
      <c r="A1665" s="2">
        <v>868</v>
      </c>
      <c r="B1665" s="101" t="str">
        <f>IF('proje ve personel bilgileri'!A881&lt;&gt;0,('proje ve personel bilgileri'!A881)," ")</f>
        <v xml:space="preserve"> </v>
      </c>
      <c r="C1665" s="105"/>
      <c r="D1665" s="296"/>
      <c r="E1665" s="296"/>
      <c r="F1665" s="296"/>
      <c r="G1665" s="296"/>
      <c r="H1665" s="296"/>
      <c r="I1665" s="296"/>
      <c r="J1665" s="296"/>
      <c r="K1665" s="104">
        <f t="shared" si="96"/>
        <v>0</v>
      </c>
    </row>
    <row r="1666" spans="1:11" ht="15.75" customHeight="1" x14ac:dyDescent="0.25">
      <c r="A1666" s="1">
        <v>869</v>
      </c>
      <c r="B1666" s="101" t="str">
        <f>IF('proje ve personel bilgileri'!A882&lt;&gt;0,('proje ve personel bilgileri'!A882)," ")</f>
        <v xml:space="preserve"> </v>
      </c>
      <c r="C1666" s="105"/>
      <c r="D1666" s="296"/>
      <c r="E1666" s="296"/>
      <c r="F1666" s="296"/>
      <c r="G1666" s="296"/>
      <c r="H1666" s="296"/>
      <c r="I1666" s="296"/>
      <c r="J1666" s="296"/>
      <c r="K1666" s="104">
        <f t="shared" si="96"/>
        <v>0</v>
      </c>
    </row>
    <row r="1667" spans="1:11" ht="15.75" customHeight="1" x14ac:dyDescent="0.25">
      <c r="A1667" s="2">
        <v>870</v>
      </c>
      <c r="B1667" s="101" t="str">
        <f>IF('proje ve personel bilgileri'!A883&lt;&gt;0,('proje ve personel bilgileri'!A883)," ")</f>
        <v xml:space="preserve"> </v>
      </c>
      <c r="C1667" s="105"/>
      <c r="D1667" s="296"/>
      <c r="E1667" s="296"/>
      <c r="F1667" s="296"/>
      <c r="G1667" s="296"/>
      <c r="H1667" s="296"/>
      <c r="I1667" s="296"/>
      <c r="J1667" s="296"/>
      <c r="K1667" s="104">
        <f t="shared" si="96"/>
        <v>0</v>
      </c>
    </row>
    <row r="1668" spans="1:11" ht="15.75" customHeight="1" x14ac:dyDescent="0.25">
      <c r="A1668" s="1">
        <v>871</v>
      </c>
      <c r="B1668" s="101" t="str">
        <f>IF('proje ve personel bilgileri'!A884&lt;&gt;0,('proje ve personel bilgileri'!A884)," ")</f>
        <v xml:space="preserve"> </v>
      </c>
      <c r="C1668" s="105"/>
      <c r="D1668" s="296"/>
      <c r="E1668" s="296"/>
      <c r="F1668" s="296"/>
      <c r="G1668" s="296"/>
      <c r="H1668" s="296"/>
      <c r="I1668" s="296"/>
      <c r="J1668" s="296"/>
      <c r="K1668" s="104">
        <f t="shared" si="96"/>
        <v>0</v>
      </c>
    </row>
    <row r="1669" spans="1:11" ht="15.75" customHeight="1" x14ac:dyDescent="0.25">
      <c r="A1669" s="2">
        <v>872</v>
      </c>
      <c r="B1669" s="101" t="str">
        <f>IF('proje ve personel bilgileri'!A885&lt;&gt;0,('proje ve personel bilgileri'!A885)," ")</f>
        <v xml:space="preserve"> </v>
      </c>
      <c r="C1669" s="105"/>
      <c r="D1669" s="296"/>
      <c r="E1669" s="296"/>
      <c r="F1669" s="296"/>
      <c r="G1669" s="296"/>
      <c r="H1669" s="296"/>
      <c r="I1669" s="296"/>
      <c r="J1669" s="296"/>
      <c r="K1669" s="104">
        <f t="shared" si="96"/>
        <v>0</v>
      </c>
    </row>
    <row r="1670" spans="1:11" ht="15.75" customHeight="1" x14ac:dyDescent="0.25">
      <c r="A1670" s="1">
        <v>873</v>
      </c>
      <c r="B1670" s="101" t="str">
        <f>IF('proje ve personel bilgileri'!A886&lt;&gt;0,('proje ve personel bilgileri'!A886)," ")</f>
        <v xml:space="preserve"> </v>
      </c>
      <c r="C1670" s="105"/>
      <c r="D1670" s="296"/>
      <c r="E1670" s="296"/>
      <c r="F1670" s="296"/>
      <c r="G1670" s="296"/>
      <c r="H1670" s="296"/>
      <c r="I1670" s="296"/>
      <c r="J1670" s="296"/>
      <c r="K1670" s="104">
        <f t="shared" si="96"/>
        <v>0</v>
      </c>
    </row>
    <row r="1671" spans="1:11" ht="15.75" customHeight="1" x14ac:dyDescent="0.25">
      <c r="A1671" s="2">
        <v>874</v>
      </c>
      <c r="B1671" s="101" t="str">
        <f>IF('proje ve personel bilgileri'!A887&lt;&gt;0,('proje ve personel bilgileri'!A887)," ")</f>
        <v xml:space="preserve"> </v>
      </c>
      <c r="C1671" s="105"/>
      <c r="D1671" s="296"/>
      <c r="E1671" s="296"/>
      <c r="F1671" s="296"/>
      <c r="G1671" s="296"/>
      <c r="H1671" s="296"/>
      <c r="I1671" s="296"/>
      <c r="J1671" s="296"/>
      <c r="K1671" s="104">
        <f t="shared" si="96"/>
        <v>0</v>
      </c>
    </row>
    <row r="1672" spans="1:11" ht="15.75" customHeight="1" x14ac:dyDescent="0.25">
      <c r="A1672" s="1">
        <v>875</v>
      </c>
      <c r="B1672" s="101" t="str">
        <f>IF('proje ve personel bilgileri'!A888&lt;&gt;0,('proje ve personel bilgileri'!A888)," ")</f>
        <v xml:space="preserve"> </v>
      </c>
      <c r="C1672" s="105"/>
      <c r="D1672" s="296"/>
      <c r="E1672" s="296"/>
      <c r="F1672" s="296"/>
      <c r="G1672" s="296"/>
      <c r="H1672" s="296"/>
      <c r="I1672" s="296"/>
      <c r="J1672" s="296"/>
      <c r="K1672" s="104">
        <f t="shared" si="96"/>
        <v>0</v>
      </c>
    </row>
    <row r="1673" spans="1:11" ht="15.75" customHeight="1" x14ac:dyDescent="0.25">
      <c r="A1673" s="2">
        <v>876</v>
      </c>
      <c r="B1673" s="101" t="str">
        <f>IF('proje ve personel bilgileri'!A889&lt;&gt;0,('proje ve personel bilgileri'!A889)," ")</f>
        <v xml:space="preserve"> </v>
      </c>
      <c r="C1673" s="105"/>
      <c r="D1673" s="296"/>
      <c r="E1673" s="296"/>
      <c r="F1673" s="296"/>
      <c r="G1673" s="296"/>
      <c r="H1673" s="296"/>
      <c r="I1673" s="296"/>
      <c r="J1673" s="296"/>
      <c r="K1673" s="104">
        <f t="shared" si="96"/>
        <v>0</v>
      </c>
    </row>
    <row r="1674" spans="1:11" ht="15.75" customHeight="1" x14ac:dyDescent="0.25">
      <c r="A1674" s="1">
        <v>877</v>
      </c>
      <c r="B1674" s="101" t="str">
        <f>IF('proje ve personel bilgileri'!A890&lt;&gt;0,('proje ve personel bilgileri'!A890)," ")</f>
        <v xml:space="preserve"> </v>
      </c>
      <c r="C1674" s="105"/>
      <c r="D1674" s="296"/>
      <c r="E1674" s="296"/>
      <c r="F1674" s="296"/>
      <c r="G1674" s="296"/>
      <c r="H1674" s="296"/>
      <c r="I1674" s="296"/>
      <c r="J1674" s="296"/>
      <c r="K1674" s="104">
        <f t="shared" si="96"/>
        <v>0</v>
      </c>
    </row>
    <row r="1675" spans="1:11" ht="15.75" customHeight="1" x14ac:dyDescent="0.25">
      <c r="A1675" s="2">
        <v>878</v>
      </c>
      <c r="B1675" s="101" t="str">
        <f>IF('proje ve personel bilgileri'!A891&lt;&gt;0,('proje ve personel bilgileri'!A891)," ")</f>
        <v xml:space="preserve"> </v>
      </c>
      <c r="C1675" s="105"/>
      <c r="D1675" s="296"/>
      <c r="E1675" s="296"/>
      <c r="F1675" s="296"/>
      <c r="G1675" s="296"/>
      <c r="H1675" s="296"/>
      <c r="I1675" s="296"/>
      <c r="J1675" s="296"/>
      <c r="K1675" s="104">
        <f t="shared" si="96"/>
        <v>0</v>
      </c>
    </row>
    <row r="1676" spans="1:11" ht="15.75" customHeight="1" x14ac:dyDescent="0.25">
      <c r="A1676" s="1">
        <v>879</v>
      </c>
      <c r="B1676" s="101" t="str">
        <f>IF('proje ve personel bilgileri'!A892&lt;&gt;0,('proje ve personel bilgileri'!A892)," ")</f>
        <v xml:space="preserve"> </v>
      </c>
      <c r="C1676" s="105"/>
      <c r="D1676" s="296"/>
      <c r="E1676" s="296"/>
      <c r="F1676" s="296"/>
      <c r="G1676" s="296"/>
      <c r="H1676" s="296"/>
      <c r="I1676" s="296"/>
      <c r="J1676" s="296"/>
      <c r="K1676" s="104">
        <f t="shared" si="96"/>
        <v>0</v>
      </c>
    </row>
    <row r="1677" spans="1:11" ht="15.75" customHeight="1" x14ac:dyDescent="0.25">
      <c r="A1677" s="2">
        <v>880</v>
      </c>
      <c r="B1677" s="101" t="str">
        <f>IF('proje ve personel bilgileri'!A893&lt;&gt;0,('proje ve personel bilgileri'!A893)," ")</f>
        <v xml:space="preserve"> </v>
      </c>
      <c r="C1677" s="105"/>
      <c r="D1677" s="296"/>
      <c r="E1677" s="296"/>
      <c r="F1677" s="296"/>
      <c r="G1677" s="296"/>
      <c r="H1677" s="296"/>
      <c r="I1677" s="296"/>
      <c r="J1677" s="296"/>
      <c r="K1677" s="104">
        <f t="shared" si="96"/>
        <v>0</v>
      </c>
    </row>
    <row r="1678" spans="1:11" ht="15.75" customHeight="1" x14ac:dyDescent="0.25">
      <c r="A1678" s="1">
        <v>881</v>
      </c>
      <c r="B1678" s="101" t="str">
        <f>IF('proje ve personel bilgileri'!A894&lt;&gt;0,('proje ve personel bilgileri'!A894)," ")</f>
        <v xml:space="preserve"> </v>
      </c>
      <c r="C1678" s="105"/>
      <c r="D1678" s="296"/>
      <c r="E1678" s="296"/>
      <c r="F1678" s="296"/>
      <c r="G1678" s="296"/>
      <c r="H1678" s="296"/>
      <c r="I1678" s="296"/>
      <c r="J1678" s="296"/>
      <c r="K1678" s="104">
        <f t="shared" si="96"/>
        <v>0</v>
      </c>
    </row>
    <row r="1679" spans="1:11" ht="15" customHeight="1" x14ac:dyDescent="0.25">
      <c r="A1679" s="2">
        <v>882</v>
      </c>
      <c r="B1679" s="101" t="str">
        <f>IF('proje ve personel bilgileri'!A895&lt;&gt;0,('proje ve personel bilgileri'!A895)," ")</f>
        <v xml:space="preserve"> </v>
      </c>
      <c r="C1679" s="105"/>
      <c r="D1679" s="296"/>
      <c r="E1679" s="296"/>
      <c r="F1679" s="296"/>
      <c r="G1679" s="296"/>
      <c r="H1679" s="296"/>
      <c r="I1679" s="296"/>
      <c r="J1679" s="296"/>
      <c r="K1679" s="104">
        <f t="shared" si="96"/>
        <v>0</v>
      </c>
    </row>
    <row r="1680" spans="1:11" ht="15.75" customHeight="1" x14ac:dyDescent="0.25">
      <c r="A1680" s="341" t="s">
        <v>99</v>
      </c>
      <c r="B1680" s="342"/>
      <c r="C1680" s="7" t="str">
        <f t="shared" ref="C1680:J1680" si="97">IF($K$28&lt;&gt;0,SUM(C1662:C1679)," ")</f>
        <v xml:space="preserve"> </v>
      </c>
      <c r="D1680" s="8" t="str">
        <f t="shared" si="97"/>
        <v xml:space="preserve"> </v>
      </c>
      <c r="E1680" s="8" t="str">
        <f t="shared" si="97"/>
        <v xml:space="preserve"> </v>
      </c>
      <c r="F1680" s="8" t="str">
        <f t="shared" si="97"/>
        <v xml:space="preserve"> </v>
      </c>
      <c r="G1680" s="8" t="str">
        <f t="shared" si="97"/>
        <v xml:space="preserve"> </v>
      </c>
      <c r="H1680" s="8" t="str">
        <f t="shared" si="97"/>
        <v xml:space="preserve"> </v>
      </c>
      <c r="I1680" s="8" t="str">
        <f t="shared" si="97"/>
        <v xml:space="preserve"> </v>
      </c>
      <c r="J1680" s="8" t="str">
        <f t="shared" si="97"/>
        <v xml:space="preserve"> </v>
      </c>
      <c r="K1680" s="9">
        <f>SUM(K1662:K1679)+K1646</f>
        <v>0</v>
      </c>
    </row>
    <row r="1681" spans="1:11" ht="15" customHeight="1" x14ac:dyDescent="0.25">
      <c r="A1681" s="300"/>
    </row>
    <row r="1682" spans="1:11" ht="15" customHeight="1" x14ac:dyDescent="0.25">
      <c r="A1682" s="332" t="s">
        <v>100</v>
      </c>
      <c r="B1682" s="332"/>
      <c r="C1682" s="332"/>
      <c r="D1682" s="332"/>
      <c r="E1682" s="332"/>
      <c r="F1682" s="332"/>
      <c r="G1682" s="332"/>
      <c r="H1682" s="332"/>
      <c r="I1682" s="332"/>
      <c r="J1682" s="332"/>
      <c r="K1682" s="332"/>
    </row>
    <row r="1683" spans="1:11" ht="15" customHeight="1" x14ac:dyDescent="0.25">
      <c r="A1683" s="51"/>
    </row>
    <row r="1684" spans="1:11" ht="15" customHeight="1" x14ac:dyDescent="0.25">
      <c r="A1684" s="298" t="s">
        <v>101</v>
      </c>
    </row>
    <row r="1685" spans="1:11" ht="15" customHeight="1" x14ac:dyDescent="0.25">
      <c r="C1685" s="298" t="s">
        <v>102</v>
      </c>
      <c r="E1685" s="298" t="s">
        <v>103</v>
      </c>
    </row>
    <row r="1689" spans="1:11" ht="15.75" customHeight="1" x14ac:dyDescent="0.25">
      <c r="A1689" s="348" t="s">
        <v>85</v>
      </c>
      <c r="B1689" s="348"/>
      <c r="C1689" s="348"/>
      <c r="D1689" s="348"/>
      <c r="E1689" s="348"/>
      <c r="F1689" s="348"/>
      <c r="G1689" s="348"/>
      <c r="H1689" s="348"/>
      <c r="I1689" s="348"/>
      <c r="J1689" s="348"/>
      <c r="K1689" s="348"/>
    </row>
    <row r="1690" spans="1:11" ht="15" customHeight="1" x14ac:dyDescent="0.25">
      <c r="A1690" s="70"/>
      <c r="B1690" s="70"/>
      <c r="C1690" s="70"/>
      <c r="D1690" s="70"/>
      <c r="E1690" s="70"/>
      <c r="F1690" s="78">
        <f>'proje ve personel bilgileri'!$B$5</f>
        <v>0</v>
      </c>
      <c r="G1690" s="72">
        <f>IF('proje ve personel bilgileri'!$B$6=1,"/ Nisan ayına aittir.",(IF('proje ve personel bilgileri'!$B$6=2,"/ Ekim ayına aittir.",0)))</f>
        <v>0</v>
      </c>
      <c r="H1690" s="70"/>
      <c r="I1690" s="70"/>
      <c r="J1690" s="70"/>
      <c r="K1690" s="70"/>
    </row>
    <row r="1691" spans="1:11" ht="18.75" customHeight="1" x14ac:dyDescent="0.25">
      <c r="K1691" s="4" t="s">
        <v>86</v>
      </c>
    </row>
    <row r="1692" spans="1:11" ht="15.75" customHeight="1" x14ac:dyDescent="0.25">
      <c r="A1692" s="349" t="s">
        <v>2</v>
      </c>
      <c r="B1692" s="350"/>
      <c r="C1692" s="351">
        <f>'proje ve personel bilgileri'!$B$2</f>
        <v>0</v>
      </c>
      <c r="D1692" s="352"/>
      <c r="E1692" s="352"/>
      <c r="F1692" s="352"/>
      <c r="G1692" s="352"/>
      <c r="H1692" s="352"/>
      <c r="I1692" s="352"/>
      <c r="J1692" s="352"/>
      <c r="K1692" s="353"/>
    </row>
    <row r="1693" spans="1:11" ht="15.75" customHeight="1" x14ac:dyDescent="0.25">
      <c r="A1693" s="354" t="s">
        <v>4</v>
      </c>
      <c r="B1693" s="355"/>
      <c r="C1693" s="356">
        <f>'proje ve personel bilgileri'!$B$3</f>
        <v>0</v>
      </c>
      <c r="D1693" s="357"/>
      <c r="E1693" s="357"/>
      <c r="F1693" s="357"/>
      <c r="G1693" s="357"/>
      <c r="H1693" s="357"/>
      <c r="I1693" s="357"/>
      <c r="J1693" s="357"/>
      <c r="K1693" s="358"/>
    </row>
    <row r="1694" spans="1:11" ht="15" customHeight="1" x14ac:dyDescent="0.25">
      <c r="A1694" s="343" t="s">
        <v>87</v>
      </c>
      <c r="B1694" s="343" t="s">
        <v>15</v>
      </c>
      <c r="C1694" s="343" t="s">
        <v>88</v>
      </c>
      <c r="D1694" s="344" t="s">
        <v>89</v>
      </c>
      <c r="E1694" s="346"/>
      <c r="F1694" s="347"/>
      <c r="G1694" s="343" t="s">
        <v>90</v>
      </c>
      <c r="H1694" s="333" t="s">
        <v>91</v>
      </c>
      <c r="I1694" s="333" t="s">
        <v>92</v>
      </c>
      <c r="J1694" s="333" t="s">
        <v>93</v>
      </c>
      <c r="K1694" s="336" t="s">
        <v>94</v>
      </c>
    </row>
    <row r="1695" spans="1:11" ht="15.75" customHeight="1" x14ac:dyDescent="0.25">
      <c r="A1695" s="338"/>
      <c r="B1695" s="338"/>
      <c r="C1695" s="338"/>
      <c r="D1695" s="345"/>
      <c r="E1695" s="339" t="s">
        <v>95</v>
      </c>
      <c r="F1695" s="340"/>
      <c r="G1695" s="338"/>
      <c r="H1695" s="334"/>
      <c r="I1695" s="334"/>
      <c r="J1695" s="334"/>
      <c r="K1695" s="337"/>
    </row>
    <row r="1696" spans="1:11" ht="60.75" customHeight="1" x14ac:dyDescent="0.25">
      <c r="A1696" s="338"/>
      <c r="B1696" s="338"/>
      <c r="C1696" s="338"/>
      <c r="D1696" s="345"/>
      <c r="E1696" s="5" t="s">
        <v>104</v>
      </c>
      <c r="F1696" s="5" t="s">
        <v>97</v>
      </c>
      <c r="G1696" s="338"/>
      <c r="H1696" s="334"/>
      <c r="I1696" s="335"/>
      <c r="J1696" s="335"/>
      <c r="K1696" s="338"/>
    </row>
    <row r="1697" spans="1:11" ht="15.75" customHeight="1" x14ac:dyDescent="0.25">
      <c r="A1697" s="338"/>
      <c r="B1697" s="338"/>
      <c r="C1697" s="338"/>
      <c r="D1697" s="345"/>
      <c r="E1697" s="6" t="s">
        <v>98</v>
      </c>
      <c r="F1697" s="6" t="s">
        <v>98</v>
      </c>
      <c r="G1697" s="294" t="s">
        <v>98</v>
      </c>
      <c r="H1697" s="294" t="s">
        <v>98</v>
      </c>
      <c r="I1697" s="297" t="s">
        <v>98</v>
      </c>
      <c r="J1697" s="6" t="s">
        <v>98</v>
      </c>
      <c r="K1697" s="338"/>
    </row>
    <row r="1698" spans="1:11" ht="15.75" customHeight="1" x14ac:dyDescent="0.25">
      <c r="A1698" s="1">
        <v>883</v>
      </c>
      <c r="B1698" s="101" t="str">
        <f>IF('proje ve personel bilgileri'!A896&lt;&gt;0,('proje ve personel bilgileri'!A896)," ")</f>
        <v xml:space="preserve"> </v>
      </c>
      <c r="C1698" s="102"/>
      <c r="D1698" s="103"/>
      <c r="E1698" s="103"/>
      <c r="F1698" s="103"/>
      <c r="G1698" s="103"/>
      <c r="H1698" s="103"/>
      <c r="I1698" s="103"/>
      <c r="J1698" s="103"/>
      <c r="K1698" s="104">
        <f t="shared" ref="K1698:K1715" si="98">IF(D1698&lt;&gt;0,SUM(D1698+E1698+F1698+G1698-H1698-I1698-J1698),0)</f>
        <v>0</v>
      </c>
    </row>
    <row r="1699" spans="1:11" ht="15.75" customHeight="1" x14ac:dyDescent="0.25">
      <c r="A1699" s="2">
        <v>884</v>
      </c>
      <c r="B1699" s="101" t="str">
        <f>IF('proje ve personel bilgileri'!A897&lt;&gt;0,('proje ve personel bilgileri'!A897)," ")</f>
        <v xml:space="preserve"> </v>
      </c>
      <c r="C1699" s="105"/>
      <c r="D1699" s="296"/>
      <c r="E1699" s="296"/>
      <c r="F1699" s="296"/>
      <c r="G1699" s="296"/>
      <c r="H1699" s="296"/>
      <c r="I1699" s="296"/>
      <c r="J1699" s="296"/>
      <c r="K1699" s="104">
        <f t="shared" si="98"/>
        <v>0</v>
      </c>
    </row>
    <row r="1700" spans="1:11" ht="15.75" customHeight="1" x14ac:dyDescent="0.25">
      <c r="A1700" s="1">
        <v>885</v>
      </c>
      <c r="B1700" s="101" t="str">
        <f>IF('proje ve personel bilgileri'!A898&lt;&gt;0,('proje ve personel bilgileri'!A898)," ")</f>
        <v xml:space="preserve"> </v>
      </c>
      <c r="C1700" s="105"/>
      <c r="D1700" s="296"/>
      <c r="E1700" s="296"/>
      <c r="F1700" s="296"/>
      <c r="G1700" s="296"/>
      <c r="H1700" s="296"/>
      <c r="I1700" s="296"/>
      <c r="J1700" s="296"/>
      <c r="K1700" s="104">
        <f t="shared" si="98"/>
        <v>0</v>
      </c>
    </row>
    <row r="1701" spans="1:11" ht="15.75" customHeight="1" x14ac:dyDescent="0.25">
      <c r="A1701" s="2">
        <v>886</v>
      </c>
      <c r="B1701" s="101" t="str">
        <f>IF('proje ve personel bilgileri'!A899&lt;&gt;0,('proje ve personel bilgileri'!A899)," ")</f>
        <v xml:space="preserve"> </v>
      </c>
      <c r="C1701" s="105"/>
      <c r="D1701" s="296"/>
      <c r="E1701" s="296"/>
      <c r="F1701" s="296"/>
      <c r="G1701" s="296"/>
      <c r="H1701" s="296"/>
      <c r="I1701" s="296"/>
      <c r="J1701" s="296"/>
      <c r="K1701" s="104">
        <f t="shared" si="98"/>
        <v>0</v>
      </c>
    </row>
    <row r="1702" spans="1:11" ht="15.75" customHeight="1" x14ac:dyDescent="0.25">
      <c r="A1702" s="1">
        <v>887</v>
      </c>
      <c r="B1702" s="101" t="str">
        <f>IF('proje ve personel bilgileri'!A900&lt;&gt;0,('proje ve personel bilgileri'!A900)," ")</f>
        <v xml:space="preserve"> </v>
      </c>
      <c r="C1702" s="105"/>
      <c r="D1702" s="296"/>
      <c r="E1702" s="296"/>
      <c r="F1702" s="296"/>
      <c r="G1702" s="296"/>
      <c r="H1702" s="296"/>
      <c r="I1702" s="296"/>
      <c r="J1702" s="296"/>
      <c r="K1702" s="104">
        <f t="shared" si="98"/>
        <v>0</v>
      </c>
    </row>
    <row r="1703" spans="1:11" ht="15.75" customHeight="1" x14ac:dyDescent="0.25">
      <c r="A1703" s="2">
        <v>888</v>
      </c>
      <c r="B1703" s="101" t="str">
        <f>IF('proje ve personel bilgileri'!A901&lt;&gt;0,('proje ve personel bilgileri'!A901)," ")</f>
        <v xml:space="preserve"> </v>
      </c>
      <c r="C1703" s="105"/>
      <c r="D1703" s="296"/>
      <c r="E1703" s="296"/>
      <c r="F1703" s="296"/>
      <c r="G1703" s="296"/>
      <c r="H1703" s="296"/>
      <c r="I1703" s="296"/>
      <c r="J1703" s="296"/>
      <c r="K1703" s="104">
        <f t="shared" si="98"/>
        <v>0</v>
      </c>
    </row>
    <row r="1704" spans="1:11" ht="15.75" customHeight="1" x14ac:dyDescent="0.25">
      <c r="A1704" s="1">
        <v>889</v>
      </c>
      <c r="B1704" s="101" t="str">
        <f>IF('proje ve personel bilgileri'!A902&lt;&gt;0,('proje ve personel bilgileri'!A902)," ")</f>
        <v xml:space="preserve"> </v>
      </c>
      <c r="C1704" s="105"/>
      <c r="D1704" s="296"/>
      <c r="E1704" s="296"/>
      <c r="F1704" s="296"/>
      <c r="G1704" s="296"/>
      <c r="H1704" s="296"/>
      <c r="I1704" s="296"/>
      <c r="J1704" s="296"/>
      <c r="K1704" s="104">
        <f t="shared" si="98"/>
        <v>0</v>
      </c>
    </row>
    <row r="1705" spans="1:11" ht="15.75" customHeight="1" x14ac:dyDescent="0.25">
      <c r="A1705" s="2">
        <v>890</v>
      </c>
      <c r="B1705" s="101" t="str">
        <f>IF('proje ve personel bilgileri'!A903&lt;&gt;0,('proje ve personel bilgileri'!A903)," ")</f>
        <v xml:space="preserve"> </v>
      </c>
      <c r="C1705" s="105"/>
      <c r="D1705" s="296"/>
      <c r="E1705" s="296"/>
      <c r="F1705" s="296"/>
      <c r="G1705" s="296"/>
      <c r="H1705" s="296"/>
      <c r="I1705" s="296"/>
      <c r="J1705" s="296"/>
      <c r="K1705" s="104">
        <f t="shared" si="98"/>
        <v>0</v>
      </c>
    </row>
    <row r="1706" spans="1:11" ht="15.75" customHeight="1" x14ac:dyDescent="0.25">
      <c r="A1706" s="1">
        <v>891</v>
      </c>
      <c r="B1706" s="101" t="str">
        <f>IF('proje ve personel bilgileri'!A904&lt;&gt;0,('proje ve personel bilgileri'!A904)," ")</f>
        <v xml:space="preserve"> </v>
      </c>
      <c r="C1706" s="105"/>
      <c r="D1706" s="296"/>
      <c r="E1706" s="296"/>
      <c r="F1706" s="296"/>
      <c r="G1706" s="296"/>
      <c r="H1706" s="296"/>
      <c r="I1706" s="296"/>
      <c r="J1706" s="296"/>
      <c r="K1706" s="104">
        <f t="shared" si="98"/>
        <v>0</v>
      </c>
    </row>
    <row r="1707" spans="1:11" ht="15.75" customHeight="1" x14ac:dyDescent="0.25">
      <c r="A1707" s="2">
        <v>892</v>
      </c>
      <c r="B1707" s="101" t="str">
        <f>IF('proje ve personel bilgileri'!A905&lt;&gt;0,('proje ve personel bilgileri'!A905)," ")</f>
        <v xml:space="preserve"> </v>
      </c>
      <c r="C1707" s="105"/>
      <c r="D1707" s="296"/>
      <c r="E1707" s="296"/>
      <c r="F1707" s="296"/>
      <c r="G1707" s="296"/>
      <c r="H1707" s="296"/>
      <c r="I1707" s="296"/>
      <c r="J1707" s="296"/>
      <c r="K1707" s="104">
        <f t="shared" si="98"/>
        <v>0</v>
      </c>
    </row>
    <row r="1708" spans="1:11" ht="15.75" customHeight="1" x14ac:dyDescent="0.25">
      <c r="A1708" s="1">
        <v>893</v>
      </c>
      <c r="B1708" s="101" t="str">
        <f>IF('proje ve personel bilgileri'!A906&lt;&gt;0,('proje ve personel bilgileri'!A906)," ")</f>
        <v xml:space="preserve"> </v>
      </c>
      <c r="C1708" s="105"/>
      <c r="D1708" s="296"/>
      <c r="E1708" s="296"/>
      <c r="F1708" s="296"/>
      <c r="G1708" s="296"/>
      <c r="H1708" s="296"/>
      <c r="I1708" s="296"/>
      <c r="J1708" s="296"/>
      <c r="K1708" s="104">
        <f t="shared" si="98"/>
        <v>0</v>
      </c>
    </row>
    <row r="1709" spans="1:11" ht="15.75" customHeight="1" x14ac:dyDescent="0.25">
      <c r="A1709" s="2">
        <v>894</v>
      </c>
      <c r="B1709" s="101" t="str">
        <f>IF('proje ve personel bilgileri'!A907&lt;&gt;0,('proje ve personel bilgileri'!A907)," ")</f>
        <v xml:space="preserve"> </v>
      </c>
      <c r="C1709" s="105"/>
      <c r="D1709" s="296"/>
      <c r="E1709" s="296"/>
      <c r="F1709" s="296"/>
      <c r="G1709" s="296"/>
      <c r="H1709" s="296"/>
      <c r="I1709" s="296"/>
      <c r="J1709" s="296"/>
      <c r="K1709" s="104">
        <f t="shared" si="98"/>
        <v>0</v>
      </c>
    </row>
    <row r="1710" spans="1:11" ht="15.75" customHeight="1" x14ac:dyDescent="0.25">
      <c r="A1710" s="1">
        <v>895</v>
      </c>
      <c r="B1710" s="101" t="str">
        <f>IF('proje ve personel bilgileri'!A908&lt;&gt;0,('proje ve personel bilgileri'!A908)," ")</f>
        <v xml:space="preserve"> </v>
      </c>
      <c r="C1710" s="105"/>
      <c r="D1710" s="296"/>
      <c r="E1710" s="296"/>
      <c r="F1710" s="296"/>
      <c r="G1710" s="296"/>
      <c r="H1710" s="296"/>
      <c r="I1710" s="296"/>
      <c r="J1710" s="296"/>
      <c r="K1710" s="104">
        <f t="shared" si="98"/>
        <v>0</v>
      </c>
    </row>
    <row r="1711" spans="1:11" ht="15.75" customHeight="1" x14ac:dyDescent="0.25">
      <c r="A1711" s="2">
        <v>896</v>
      </c>
      <c r="B1711" s="101" t="str">
        <f>IF('proje ve personel bilgileri'!A909&lt;&gt;0,('proje ve personel bilgileri'!A909)," ")</f>
        <v xml:space="preserve"> </v>
      </c>
      <c r="C1711" s="105"/>
      <c r="D1711" s="296"/>
      <c r="E1711" s="296"/>
      <c r="F1711" s="296"/>
      <c r="G1711" s="296"/>
      <c r="H1711" s="296"/>
      <c r="I1711" s="296"/>
      <c r="J1711" s="296"/>
      <c r="K1711" s="104">
        <f t="shared" si="98"/>
        <v>0</v>
      </c>
    </row>
    <row r="1712" spans="1:11" ht="15.75" customHeight="1" x14ac:dyDescent="0.25">
      <c r="A1712" s="1">
        <v>897</v>
      </c>
      <c r="B1712" s="101" t="str">
        <f>IF('proje ve personel bilgileri'!A910&lt;&gt;0,('proje ve personel bilgileri'!A910)," ")</f>
        <v xml:space="preserve"> </v>
      </c>
      <c r="C1712" s="105"/>
      <c r="D1712" s="296"/>
      <c r="E1712" s="296"/>
      <c r="F1712" s="296"/>
      <c r="G1712" s="296"/>
      <c r="H1712" s="296"/>
      <c r="I1712" s="296"/>
      <c r="J1712" s="296"/>
      <c r="K1712" s="104">
        <f t="shared" si="98"/>
        <v>0</v>
      </c>
    </row>
    <row r="1713" spans="1:11" ht="15.75" customHeight="1" x14ac:dyDescent="0.25">
      <c r="A1713" s="2">
        <v>898</v>
      </c>
      <c r="B1713" s="101" t="str">
        <f>IF('proje ve personel bilgileri'!A911&lt;&gt;0,('proje ve personel bilgileri'!A911)," ")</f>
        <v xml:space="preserve"> </v>
      </c>
      <c r="C1713" s="105"/>
      <c r="D1713" s="296"/>
      <c r="E1713" s="296"/>
      <c r="F1713" s="296"/>
      <c r="G1713" s="296"/>
      <c r="H1713" s="296"/>
      <c r="I1713" s="296"/>
      <c r="J1713" s="296"/>
      <c r="K1713" s="104">
        <f t="shared" si="98"/>
        <v>0</v>
      </c>
    </row>
    <row r="1714" spans="1:11" ht="15.75" customHeight="1" x14ac:dyDescent="0.25">
      <c r="A1714" s="1">
        <v>899</v>
      </c>
      <c r="B1714" s="101" t="str">
        <f>IF('proje ve personel bilgileri'!A912&lt;&gt;0,('proje ve personel bilgileri'!A912)," ")</f>
        <v xml:space="preserve"> </v>
      </c>
      <c r="C1714" s="105"/>
      <c r="D1714" s="296"/>
      <c r="E1714" s="296"/>
      <c r="F1714" s="296"/>
      <c r="G1714" s="296"/>
      <c r="H1714" s="296"/>
      <c r="I1714" s="296"/>
      <c r="J1714" s="296"/>
      <c r="K1714" s="104">
        <f t="shared" si="98"/>
        <v>0</v>
      </c>
    </row>
    <row r="1715" spans="1:11" ht="15" customHeight="1" x14ac:dyDescent="0.25">
      <c r="A1715" s="2">
        <v>900</v>
      </c>
      <c r="B1715" s="101" t="str">
        <f>IF('proje ve personel bilgileri'!A913&lt;&gt;0,('proje ve personel bilgileri'!A913)," ")</f>
        <v xml:space="preserve"> </v>
      </c>
      <c r="C1715" s="105"/>
      <c r="D1715" s="296"/>
      <c r="E1715" s="296"/>
      <c r="F1715" s="296"/>
      <c r="G1715" s="296"/>
      <c r="H1715" s="296"/>
      <c r="I1715" s="296"/>
      <c r="J1715" s="296"/>
      <c r="K1715" s="104">
        <f t="shared" si="98"/>
        <v>0</v>
      </c>
    </row>
    <row r="1716" spans="1:11" ht="15.75" customHeight="1" x14ac:dyDescent="0.25">
      <c r="A1716" s="341" t="s">
        <v>99</v>
      </c>
      <c r="B1716" s="342"/>
      <c r="C1716" s="7" t="str">
        <f t="shared" ref="C1716:J1716" si="99">IF($K$28&lt;&gt;0,SUM(C1698:C1715)," ")</f>
        <v xml:space="preserve"> </v>
      </c>
      <c r="D1716" s="8" t="str">
        <f t="shared" si="99"/>
        <v xml:space="preserve"> </v>
      </c>
      <c r="E1716" s="8" t="str">
        <f t="shared" si="99"/>
        <v xml:space="preserve"> </v>
      </c>
      <c r="F1716" s="8" t="str">
        <f t="shared" si="99"/>
        <v xml:space="preserve"> </v>
      </c>
      <c r="G1716" s="8" t="str">
        <f t="shared" si="99"/>
        <v xml:space="preserve"> </v>
      </c>
      <c r="H1716" s="8" t="str">
        <f t="shared" si="99"/>
        <v xml:space="preserve"> </v>
      </c>
      <c r="I1716" s="8" t="str">
        <f t="shared" si="99"/>
        <v xml:space="preserve"> </v>
      </c>
      <c r="J1716" s="8" t="str">
        <f t="shared" si="99"/>
        <v xml:space="preserve"> </v>
      </c>
      <c r="K1716" s="9">
        <f>SUM(K1698:K1715)+K1680</f>
        <v>0</v>
      </c>
    </row>
    <row r="1717" spans="1:11" ht="15" customHeight="1" x14ac:dyDescent="0.25">
      <c r="A1717" s="300"/>
    </row>
    <row r="1718" spans="1:11" ht="15" customHeight="1" x14ac:dyDescent="0.25">
      <c r="A1718" s="332" t="s">
        <v>100</v>
      </c>
      <c r="B1718" s="332"/>
      <c r="C1718" s="332"/>
      <c r="D1718" s="332"/>
      <c r="E1718" s="332"/>
      <c r="F1718" s="332"/>
      <c r="G1718" s="332"/>
      <c r="H1718" s="332"/>
      <c r="I1718" s="332"/>
      <c r="J1718" s="332"/>
      <c r="K1718" s="332"/>
    </row>
    <row r="1719" spans="1:11" ht="15" customHeight="1" x14ac:dyDescent="0.25">
      <c r="A1719" s="51"/>
    </row>
    <row r="1720" spans="1:11" ht="15" customHeight="1" x14ac:dyDescent="0.25">
      <c r="A1720" s="298" t="s">
        <v>101</v>
      </c>
    </row>
    <row r="1721" spans="1:11" ht="15" customHeight="1" x14ac:dyDescent="0.25">
      <c r="C1721" s="298" t="s">
        <v>102</v>
      </c>
      <c r="E1721" s="298" t="s">
        <v>103</v>
      </c>
    </row>
    <row r="1724" spans="1:11" ht="15.75" customHeight="1" x14ac:dyDescent="0.25">
      <c r="A1724" s="348" t="s">
        <v>85</v>
      </c>
      <c r="B1724" s="348"/>
      <c r="C1724" s="348"/>
      <c r="D1724" s="348"/>
      <c r="E1724" s="348"/>
      <c r="F1724" s="348"/>
      <c r="G1724" s="348"/>
      <c r="H1724" s="348"/>
      <c r="I1724" s="348"/>
      <c r="J1724" s="348"/>
      <c r="K1724" s="348"/>
    </row>
    <row r="1725" spans="1:11" ht="15" customHeight="1" x14ac:dyDescent="0.25">
      <c r="A1725" s="70"/>
      <c r="B1725" s="70"/>
      <c r="C1725" s="70"/>
      <c r="D1725" s="70"/>
      <c r="E1725" s="70"/>
      <c r="F1725" s="78">
        <f>'proje ve personel bilgileri'!$B$5</f>
        <v>0</v>
      </c>
      <c r="G1725" s="72">
        <f>IF('proje ve personel bilgileri'!$B$6=1,"/ Nisan ayına aittir.",(IF('proje ve personel bilgileri'!$B$6=2,"/ Ekim ayına aittir.",0)))</f>
        <v>0</v>
      </c>
      <c r="H1725" s="70"/>
      <c r="I1725" s="70"/>
      <c r="J1725" s="70"/>
      <c r="K1725" s="70"/>
    </row>
    <row r="1726" spans="1:11" ht="18.75" customHeight="1" x14ac:dyDescent="0.25">
      <c r="K1726" s="4" t="s">
        <v>86</v>
      </c>
    </row>
    <row r="1727" spans="1:11" ht="15.75" customHeight="1" x14ac:dyDescent="0.25">
      <c r="A1727" s="349" t="s">
        <v>2</v>
      </c>
      <c r="B1727" s="350"/>
      <c r="C1727" s="351">
        <f>'proje ve personel bilgileri'!$B$2</f>
        <v>0</v>
      </c>
      <c r="D1727" s="352"/>
      <c r="E1727" s="352"/>
      <c r="F1727" s="352"/>
      <c r="G1727" s="352"/>
      <c r="H1727" s="352"/>
      <c r="I1727" s="352"/>
      <c r="J1727" s="352"/>
      <c r="K1727" s="353"/>
    </row>
    <row r="1728" spans="1:11" ht="15.75" customHeight="1" x14ac:dyDescent="0.25">
      <c r="A1728" s="354" t="s">
        <v>4</v>
      </c>
      <c r="B1728" s="355"/>
      <c r="C1728" s="356">
        <f>'proje ve personel bilgileri'!$B$3</f>
        <v>0</v>
      </c>
      <c r="D1728" s="357"/>
      <c r="E1728" s="357"/>
      <c r="F1728" s="357"/>
      <c r="G1728" s="357"/>
      <c r="H1728" s="357"/>
      <c r="I1728" s="357"/>
      <c r="J1728" s="357"/>
      <c r="K1728" s="358"/>
    </row>
    <row r="1729" spans="1:11" ht="15" customHeight="1" x14ac:dyDescent="0.25">
      <c r="A1729" s="343" t="s">
        <v>87</v>
      </c>
      <c r="B1729" s="343" t="s">
        <v>15</v>
      </c>
      <c r="C1729" s="343" t="s">
        <v>88</v>
      </c>
      <c r="D1729" s="344" t="s">
        <v>89</v>
      </c>
      <c r="E1729" s="346"/>
      <c r="F1729" s="347"/>
      <c r="G1729" s="343" t="s">
        <v>90</v>
      </c>
      <c r="H1729" s="333" t="s">
        <v>91</v>
      </c>
      <c r="I1729" s="333" t="s">
        <v>92</v>
      </c>
      <c r="J1729" s="333" t="s">
        <v>93</v>
      </c>
      <c r="K1729" s="336" t="s">
        <v>94</v>
      </c>
    </row>
    <row r="1730" spans="1:11" ht="15.75" customHeight="1" x14ac:dyDescent="0.25">
      <c r="A1730" s="338"/>
      <c r="B1730" s="338"/>
      <c r="C1730" s="338"/>
      <c r="D1730" s="345"/>
      <c r="E1730" s="339" t="s">
        <v>95</v>
      </c>
      <c r="F1730" s="340"/>
      <c r="G1730" s="338"/>
      <c r="H1730" s="334"/>
      <c r="I1730" s="334"/>
      <c r="J1730" s="334"/>
      <c r="K1730" s="337"/>
    </row>
    <row r="1731" spans="1:11" ht="60.75" customHeight="1" x14ac:dyDescent="0.25">
      <c r="A1731" s="338"/>
      <c r="B1731" s="338"/>
      <c r="C1731" s="338"/>
      <c r="D1731" s="345"/>
      <c r="E1731" s="5" t="s">
        <v>104</v>
      </c>
      <c r="F1731" s="5" t="s">
        <v>97</v>
      </c>
      <c r="G1731" s="338"/>
      <c r="H1731" s="334"/>
      <c r="I1731" s="335"/>
      <c r="J1731" s="335"/>
      <c r="K1731" s="338"/>
    </row>
    <row r="1732" spans="1:11" ht="15.75" customHeight="1" x14ac:dyDescent="0.25">
      <c r="A1732" s="338"/>
      <c r="B1732" s="338"/>
      <c r="C1732" s="338"/>
      <c r="D1732" s="345"/>
      <c r="E1732" s="6" t="s">
        <v>98</v>
      </c>
      <c r="F1732" s="6" t="s">
        <v>98</v>
      </c>
      <c r="G1732" s="294" t="s">
        <v>98</v>
      </c>
      <c r="H1732" s="294" t="s">
        <v>98</v>
      </c>
      <c r="I1732" s="297" t="s">
        <v>98</v>
      </c>
      <c r="J1732" s="6" t="s">
        <v>98</v>
      </c>
      <c r="K1732" s="338"/>
    </row>
    <row r="1733" spans="1:11" ht="15.75" customHeight="1" x14ac:dyDescent="0.25">
      <c r="A1733" s="1">
        <v>901</v>
      </c>
      <c r="B1733" s="101" t="str">
        <f>IF('proje ve personel bilgileri'!A914&lt;&gt;0,('proje ve personel bilgileri'!A914)," ")</f>
        <v xml:space="preserve"> </v>
      </c>
      <c r="C1733" s="102"/>
      <c r="D1733" s="103"/>
      <c r="E1733" s="103"/>
      <c r="F1733" s="103"/>
      <c r="G1733" s="103"/>
      <c r="H1733" s="103"/>
      <c r="I1733" s="103"/>
      <c r="J1733" s="103"/>
      <c r="K1733" s="104">
        <f t="shared" ref="K1733:K1750" si="100">IF(D1733&lt;&gt;0,SUM(D1733+E1733+F1733+G1733-H1733-I1733-J1733),0)</f>
        <v>0</v>
      </c>
    </row>
    <row r="1734" spans="1:11" ht="15.75" customHeight="1" x14ac:dyDescent="0.25">
      <c r="A1734" s="2">
        <v>902</v>
      </c>
      <c r="B1734" s="101" t="str">
        <f>IF('proje ve personel bilgileri'!A915&lt;&gt;0,('proje ve personel bilgileri'!A915)," ")</f>
        <v xml:space="preserve"> </v>
      </c>
      <c r="C1734" s="105"/>
      <c r="D1734" s="296"/>
      <c r="E1734" s="296"/>
      <c r="F1734" s="296"/>
      <c r="G1734" s="296"/>
      <c r="H1734" s="296"/>
      <c r="I1734" s="296"/>
      <c r="J1734" s="296"/>
      <c r="K1734" s="104">
        <f t="shared" si="100"/>
        <v>0</v>
      </c>
    </row>
    <row r="1735" spans="1:11" ht="15.75" customHeight="1" x14ac:dyDescent="0.25">
      <c r="A1735" s="1">
        <v>903</v>
      </c>
      <c r="B1735" s="101" t="str">
        <f>IF('proje ve personel bilgileri'!A916&lt;&gt;0,('proje ve personel bilgileri'!A916)," ")</f>
        <v xml:space="preserve"> </v>
      </c>
      <c r="C1735" s="105"/>
      <c r="D1735" s="296"/>
      <c r="E1735" s="296"/>
      <c r="F1735" s="296"/>
      <c r="G1735" s="296"/>
      <c r="H1735" s="296"/>
      <c r="I1735" s="296"/>
      <c r="J1735" s="296"/>
      <c r="K1735" s="104">
        <f t="shared" si="100"/>
        <v>0</v>
      </c>
    </row>
    <row r="1736" spans="1:11" ht="15.75" customHeight="1" x14ac:dyDescent="0.25">
      <c r="A1736" s="2">
        <v>904</v>
      </c>
      <c r="B1736" s="101" t="str">
        <f>IF('proje ve personel bilgileri'!A917&lt;&gt;0,('proje ve personel bilgileri'!A917)," ")</f>
        <v xml:space="preserve"> </v>
      </c>
      <c r="C1736" s="105"/>
      <c r="D1736" s="296"/>
      <c r="E1736" s="296"/>
      <c r="F1736" s="296"/>
      <c r="G1736" s="296"/>
      <c r="H1736" s="296"/>
      <c r="I1736" s="296"/>
      <c r="J1736" s="296"/>
      <c r="K1736" s="104">
        <f t="shared" si="100"/>
        <v>0</v>
      </c>
    </row>
    <row r="1737" spans="1:11" ht="15.75" customHeight="1" x14ac:dyDescent="0.25">
      <c r="A1737" s="1">
        <v>905</v>
      </c>
      <c r="B1737" s="101" t="str">
        <f>IF('proje ve personel bilgileri'!A918&lt;&gt;0,('proje ve personel bilgileri'!A918)," ")</f>
        <v xml:space="preserve"> </v>
      </c>
      <c r="C1737" s="105"/>
      <c r="D1737" s="296"/>
      <c r="E1737" s="296"/>
      <c r="F1737" s="296"/>
      <c r="G1737" s="296"/>
      <c r="H1737" s="296"/>
      <c r="I1737" s="296"/>
      <c r="J1737" s="296"/>
      <c r="K1737" s="104">
        <f t="shared" si="100"/>
        <v>0</v>
      </c>
    </row>
    <row r="1738" spans="1:11" ht="15.75" customHeight="1" x14ac:dyDescent="0.25">
      <c r="A1738" s="2">
        <v>906</v>
      </c>
      <c r="B1738" s="101" t="str">
        <f>IF('proje ve personel bilgileri'!A919&lt;&gt;0,('proje ve personel bilgileri'!A919)," ")</f>
        <v xml:space="preserve"> </v>
      </c>
      <c r="C1738" s="105"/>
      <c r="D1738" s="296"/>
      <c r="E1738" s="296"/>
      <c r="F1738" s="296"/>
      <c r="G1738" s="296"/>
      <c r="H1738" s="296"/>
      <c r="I1738" s="296"/>
      <c r="J1738" s="296"/>
      <c r="K1738" s="104">
        <f t="shared" si="100"/>
        <v>0</v>
      </c>
    </row>
    <row r="1739" spans="1:11" ht="15.75" customHeight="1" x14ac:dyDescent="0.25">
      <c r="A1739" s="1">
        <v>907</v>
      </c>
      <c r="B1739" s="101" t="str">
        <f>IF('proje ve personel bilgileri'!A920&lt;&gt;0,('proje ve personel bilgileri'!A920)," ")</f>
        <v xml:space="preserve"> </v>
      </c>
      <c r="C1739" s="105"/>
      <c r="D1739" s="296"/>
      <c r="E1739" s="296"/>
      <c r="F1739" s="296"/>
      <c r="G1739" s="296"/>
      <c r="H1739" s="296"/>
      <c r="I1739" s="296"/>
      <c r="J1739" s="296"/>
      <c r="K1739" s="104">
        <f t="shared" si="100"/>
        <v>0</v>
      </c>
    </row>
    <row r="1740" spans="1:11" ht="15.75" customHeight="1" x14ac:dyDescent="0.25">
      <c r="A1740" s="2">
        <v>908</v>
      </c>
      <c r="B1740" s="101" t="str">
        <f>IF('proje ve personel bilgileri'!A921&lt;&gt;0,('proje ve personel bilgileri'!A921)," ")</f>
        <v xml:space="preserve"> </v>
      </c>
      <c r="C1740" s="105"/>
      <c r="D1740" s="296"/>
      <c r="E1740" s="296"/>
      <c r="F1740" s="296"/>
      <c r="G1740" s="296"/>
      <c r="H1740" s="296"/>
      <c r="I1740" s="296"/>
      <c r="J1740" s="296"/>
      <c r="K1740" s="104">
        <f t="shared" si="100"/>
        <v>0</v>
      </c>
    </row>
    <row r="1741" spans="1:11" ht="15.75" customHeight="1" x14ac:dyDescent="0.25">
      <c r="A1741" s="1">
        <v>909</v>
      </c>
      <c r="B1741" s="101" t="str">
        <f>IF('proje ve personel bilgileri'!A922&lt;&gt;0,('proje ve personel bilgileri'!A922)," ")</f>
        <v xml:space="preserve"> </v>
      </c>
      <c r="C1741" s="105"/>
      <c r="D1741" s="296"/>
      <c r="E1741" s="296"/>
      <c r="F1741" s="296"/>
      <c r="G1741" s="296"/>
      <c r="H1741" s="296"/>
      <c r="I1741" s="296"/>
      <c r="J1741" s="296"/>
      <c r="K1741" s="104">
        <f t="shared" si="100"/>
        <v>0</v>
      </c>
    </row>
    <row r="1742" spans="1:11" ht="15.75" customHeight="1" x14ac:dyDescent="0.25">
      <c r="A1742" s="2">
        <v>910</v>
      </c>
      <c r="B1742" s="101" t="str">
        <f>IF('proje ve personel bilgileri'!A923&lt;&gt;0,('proje ve personel bilgileri'!A923)," ")</f>
        <v xml:space="preserve"> </v>
      </c>
      <c r="C1742" s="105"/>
      <c r="D1742" s="296"/>
      <c r="E1742" s="296"/>
      <c r="F1742" s="296"/>
      <c r="G1742" s="296"/>
      <c r="H1742" s="296"/>
      <c r="I1742" s="296"/>
      <c r="J1742" s="296"/>
      <c r="K1742" s="104">
        <f t="shared" si="100"/>
        <v>0</v>
      </c>
    </row>
    <row r="1743" spans="1:11" ht="15.75" customHeight="1" x14ac:dyDescent="0.25">
      <c r="A1743" s="1">
        <v>911</v>
      </c>
      <c r="B1743" s="101" t="str">
        <f>IF('proje ve personel bilgileri'!A924&lt;&gt;0,('proje ve personel bilgileri'!A924)," ")</f>
        <v xml:space="preserve"> </v>
      </c>
      <c r="C1743" s="105"/>
      <c r="D1743" s="296"/>
      <c r="E1743" s="296"/>
      <c r="F1743" s="296"/>
      <c r="G1743" s="296"/>
      <c r="H1743" s="296"/>
      <c r="I1743" s="296"/>
      <c r="J1743" s="296"/>
      <c r="K1743" s="104">
        <f t="shared" si="100"/>
        <v>0</v>
      </c>
    </row>
    <row r="1744" spans="1:11" ht="15.75" customHeight="1" x14ac:dyDescent="0.25">
      <c r="A1744" s="2">
        <v>912</v>
      </c>
      <c r="B1744" s="101" t="str">
        <f>IF('proje ve personel bilgileri'!A925&lt;&gt;0,('proje ve personel bilgileri'!A925)," ")</f>
        <v xml:space="preserve"> </v>
      </c>
      <c r="C1744" s="105"/>
      <c r="D1744" s="296"/>
      <c r="E1744" s="296"/>
      <c r="F1744" s="296"/>
      <c r="G1744" s="296"/>
      <c r="H1744" s="296"/>
      <c r="I1744" s="296"/>
      <c r="J1744" s="296"/>
      <c r="K1744" s="104">
        <f t="shared" si="100"/>
        <v>0</v>
      </c>
    </row>
    <row r="1745" spans="1:11" ht="15.75" customHeight="1" x14ac:dyDescent="0.25">
      <c r="A1745" s="1">
        <v>913</v>
      </c>
      <c r="B1745" s="101" t="str">
        <f>IF('proje ve personel bilgileri'!A926&lt;&gt;0,('proje ve personel bilgileri'!A926)," ")</f>
        <v xml:space="preserve"> </v>
      </c>
      <c r="C1745" s="105"/>
      <c r="D1745" s="296"/>
      <c r="E1745" s="296"/>
      <c r="F1745" s="296"/>
      <c r="G1745" s="296"/>
      <c r="H1745" s="296"/>
      <c r="I1745" s="296"/>
      <c r="J1745" s="296"/>
      <c r="K1745" s="104">
        <f t="shared" si="100"/>
        <v>0</v>
      </c>
    </row>
    <row r="1746" spans="1:11" ht="15.75" customHeight="1" x14ac:dyDescent="0.25">
      <c r="A1746" s="2">
        <v>914</v>
      </c>
      <c r="B1746" s="101" t="str">
        <f>IF('proje ve personel bilgileri'!A927&lt;&gt;0,('proje ve personel bilgileri'!A927)," ")</f>
        <v xml:space="preserve"> </v>
      </c>
      <c r="C1746" s="105"/>
      <c r="D1746" s="296"/>
      <c r="E1746" s="296"/>
      <c r="F1746" s="296"/>
      <c r="G1746" s="296"/>
      <c r="H1746" s="296"/>
      <c r="I1746" s="296"/>
      <c r="J1746" s="296"/>
      <c r="K1746" s="104">
        <f t="shared" si="100"/>
        <v>0</v>
      </c>
    </row>
    <row r="1747" spans="1:11" ht="15.75" customHeight="1" x14ac:dyDescent="0.25">
      <c r="A1747" s="1">
        <v>915</v>
      </c>
      <c r="B1747" s="101" t="str">
        <f>IF('proje ve personel bilgileri'!A928&lt;&gt;0,('proje ve personel bilgileri'!A928)," ")</f>
        <v xml:space="preserve"> </v>
      </c>
      <c r="C1747" s="105"/>
      <c r="D1747" s="296"/>
      <c r="E1747" s="296"/>
      <c r="F1747" s="296"/>
      <c r="G1747" s="296"/>
      <c r="H1747" s="296"/>
      <c r="I1747" s="296"/>
      <c r="J1747" s="296"/>
      <c r="K1747" s="104">
        <f t="shared" si="100"/>
        <v>0</v>
      </c>
    </row>
    <row r="1748" spans="1:11" ht="15.75" customHeight="1" x14ac:dyDescent="0.25">
      <c r="A1748" s="2">
        <v>916</v>
      </c>
      <c r="B1748" s="101" t="str">
        <f>IF('proje ve personel bilgileri'!A929&lt;&gt;0,('proje ve personel bilgileri'!A929)," ")</f>
        <v xml:space="preserve"> </v>
      </c>
      <c r="C1748" s="105"/>
      <c r="D1748" s="296"/>
      <c r="E1748" s="296"/>
      <c r="F1748" s="296"/>
      <c r="G1748" s="296"/>
      <c r="H1748" s="296"/>
      <c r="I1748" s="296"/>
      <c r="J1748" s="296"/>
      <c r="K1748" s="104">
        <f t="shared" si="100"/>
        <v>0</v>
      </c>
    </row>
    <row r="1749" spans="1:11" ht="15.75" customHeight="1" x14ac:dyDescent="0.25">
      <c r="A1749" s="1">
        <v>917</v>
      </c>
      <c r="B1749" s="101" t="str">
        <f>IF('proje ve personel bilgileri'!A930&lt;&gt;0,('proje ve personel bilgileri'!A930)," ")</f>
        <v xml:space="preserve"> </v>
      </c>
      <c r="C1749" s="105"/>
      <c r="D1749" s="296"/>
      <c r="E1749" s="296"/>
      <c r="F1749" s="296"/>
      <c r="G1749" s="296"/>
      <c r="H1749" s="296"/>
      <c r="I1749" s="296"/>
      <c r="J1749" s="296"/>
      <c r="K1749" s="104">
        <f t="shared" si="100"/>
        <v>0</v>
      </c>
    </row>
    <row r="1750" spans="1:11" ht="15" customHeight="1" x14ac:dyDescent="0.25">
      <c r="A1750" s="2">
        <v>918</v>
      </c>
      <c r="B1750" s="101" t="str">
        <f>IF('proje ve personel bilgileri'!A931&lt;&gt;0,('proje ve personel bilgileri'!A931)," ")</f>
        <v xml:space="preserve"> </v>
      </c>
      <c r="C1750" s="105"/>
      <c r="D1750" s="296"/>
      <c r="E1750" s="296"/>
      <c r="F1750" s="296"/>
      <c r="G1750" s="296"/>
      <c r="H1750" s="296"/>
      <c r="I1750" s="296"/>
      <c r="J1750" s="296"/>
      <c r="K1750" s="104">
        <f t="shared" si="100"/>
        <v>0</v>
      </c>
    </row>
    <row r="1751" spans="1:11" ht="15.75" customHeight="1" x14ac:dyDescent="0.25">
      <c r="A1751" s="341" t="s">
        <v>99</v>
      </c>
      <c r="B1751" s="342"/>
      <c r="C1751" s="7" t="str">
        <f t="shared" ref="C1751:J1751" si="101">IF($K$28&lt;&gt;0,SUM(C1733:C1750)," ")</f>
        <v xml:space="preserve"> </v>
      </c>
      <c r="D1751" s="8" t="str">
        <f t="shared" si="101"/>
        <v xml:space="preserve"> </v>
      </c>
      <c r="E1751" s="8" t="str">
        <f t="shared" si="101"/>
        <v xml:space="preserve"> </v>
      </c>
      <c r="F1751" s="8" t="str">
        <f t="shared" si="101"/>
        <v xml:space="preserve"> </v>
      </c>
      <c r="G1751" s="8" t="str">
        <f t="shared" si="101"/>
        <v xml:space="preserve"> </v>
      </c>
      <c r="H1751" s="8" t="str">
        <f t="shared" si="101"/>
        <v xml:space="preserve"> </v>
      </c>
      <c r="I1751" s="8" t="str">
        <f t="shared" si="101"/>
        <v xml:space="preserve"> </v>
      </c>
      <c r="J1751" s="8" t="str">
        <f t="shared" si="101"/>
        <v xml:space="preserve"> </v>
      </c>
      <c r="K1751" s="9">
        <f>SUM(K1733:K1750)+K1716</f>
        <v>0</v>
      </c>
    </row>
    <row r="1752" spans="1:11" ht="15" customHeight="1" x14ac:dyDescent="0.25">
      <c r="A1752" s="300"/>
    </row>
    <row r="1753" spans="1:11" ht="15" customHeight="1" x14ac:dyDescent="0.25">
      <c r="A1753" s="332" t="s">
        <v>100</v>
      </c>
      <c r="B1753" s="332"/>
      <c r="C1753" s="332"/>
      <c r="D1753" s="332"/>
      <c r="E1753" s="332"/>
      <c r="F1753" s="332"/>
      <c r="G1753" s="332"/>
      <c r="H1753" s="332"/>
      <c r="I1753" s="332"/>
      <c r="J1753" s="332"/>
      <c r="K1753" s="332"/>
    </row>
    <row r="1754" spans="1:11" ht="15" customHeight="1" x14ac:dyDescent="0.25">
      <c r="A1754" s="51"/>
    </row>
    <row r="1755" spans="1:11" ht="15" customHeight="1" x14ac:dyDescent="0.25">
      <c r="A1755" s="298" t="s">
        <v>101</v>
      </c>
    </row>
    <row r="1756" spans="1:11" ht="15" customHeight="1" x14ac:dyDescent="0.25">
      <c r="C1756" s="298" t="s">
        <v>102</v>
      </c>
      <c r="E1756" s="298" t="s">
        <v>103</v>
      </c>
    </row>
    <row r="1759" spans="1:11" ht="15.75" customHeight="1" x14ac:dyDescent="0.25">
      <c r="A1759" s="348" t="s">
        <v>85</v>
      </c>
      <c r="B1759" s="348"/>
      <c r="C1759" s="348"/>
      <c r="D1759" s="348"/>
      <c r="E1759" s="348"/>
      <c r="F1759" s="348"/>
      <c r="G1759" s="348"/>
      <c r="H1759" s="348"/>
      <c r="I1759" s="348"/>
      <c r="J1759" s="348"/>
      <c r="K1759" s="348"/>
    </row>
    <row r="1760" spans="1:11" ht="15" customHeight="1" x14ac:dyDescent="0.25">
      <c r="A1760" s="70"/>
      <c r="B1760" s="70"/>
      <c r="C1760" s="70"/>
      <c r="D1760" s="70"/>
      <c r="E1760" s="70"/>
      <c r="F1760" s="78">
        <f>'proje ve personel bilgileri'!$B$5</f>
        <v>0</v>
      </c>
      <c r="G1760" s="72">
        <f>IF('proje ve personel bilgileri'!$B$6=1,"/ Nisan ayına aittir.",(IF('proje ve personel bilgileri'!$B$6=2,"/ Ekim ayına aittir.",0)))</f>
        <v>0</v>
      </c>
      <c r="H1760" s="70"/>
      <c r="I1760" s="70"/>
      <c r="J1760" s="70"/>
      <c r="K1760" s="70"/>
    </row>
    <row r="1761" spans="1:11" ht="18.75" customHeight="1" x14ac:dyDescent="0.25">
      <c r="K1761" s="4" t="s">
        <v>86</v>
      </c>
    </row>
    <row r="1762" spans="1:11" ht="15.75" customHeight="1" x14ac:dyDescent="0.25">
      <c r="A1762" s="349" t="s">
        <v>2</v>
      </c>
      <c r="B1762" s="350"/>
      <c r="C1762" s="351">
        <f>'proje ve personel bilgileri'!$B$2</f>
        <v>0</v>
      </c>
      <c r="D1762" s="352"/>
      <c r="E1762" s="352"/>
      <c r="F1762" s="352"/>
      <c r="G1762" s="352"/>
      <c r="H1762" s="352"/>
      <c r="I1762" s="352"/>
      <c r="J1762" s="352"/>
      <c r="K1762" s="353"/>
    </row>
    <row r="1763" spans="1:11" ht="15.75" customHeight="1" x14ac:dyDescent="0.25">
      <c r="A1763" s="354" t="s">
        <v>4</v>
      </c>
      <c r="B1763" s="355"/>
      <c r="C1763" s="356">
        <f>'proje ve personel bilgileri'!$B$3</f>
        <v>0</v>
      </c>
      <c r="D1763" s="357"/>
      <c r="E1763" s="357"/>
      <c r="F1763" s="357"/>
      <c r="G1763" s="357"/>
      <c r="H1763" s="357"/>
      <c r="I1763" s="357"/>
      <c r="J1763" s="357"/>
      <c r="K1763" s="358"/>
    </row>
    <row r="1764" spans="1:11" ht="15" customHeight="1" x14ac:dyDescent="0.25">
      <c r="A1764" s="343" t="s">
        <v>87</v>
      </c>
      <c r="B1764" s="343" t="s">
        <v>15</v>
      </c>
      <c r="C1764" s="343" t="s">
        <v>88</v>
      </c>
      <c r="D1764" s="344" t="s">
        <v>89</v>
      </c>
      <c r="E1764" s="346"/>
      <c r="F1764" s="347"/>
      <c r="G1764" s="343" t="s">
        <v>90</v>
      </c>
      <c r="H1764" s="333" t="s">
        <v>91</v>
      </c>
      <c r="I1764" s="333" t="s">
        <v>92</v>
      </c>
      <c r="J1764" s="333" t="s">
        <v>93</v>
      </c>
      <c r="K1764" s="336" t="s">
        <v>94</v>
      </c>
    </row>
    <row r="1765" spans="1:11" ht="15.75" customHeight="1" x14ac:dyDescent="0.25">
      <c r="A1765" s="338"/>
      <c r="B1765" s="338"/>
      <c r="C1765" s="338"/>
      <c r="D1765" s="345"/>
      <c r="E1765" s="339" t="s">
        <v>95</v>
      </c>
      <c r="F1765" s="340"/>
      <c r="G1765" s="338"/>
      <c r="H1765" s="334"/>
      <c r="I1765" s="334"/>
      <c r="J1765" s="334"/>
      <c r="K1765" s="337"/>
    </row>
    <row r="1766" spans="1:11" ht="60.75" customHeight="1" x14ac:dyDescent="0.25">
      <c r="A1766" s="338"/>
      <c r="B1766" s="338"/>
      <c r="C1766" s="338"/>
      <c r="D1766" s="345"/>
      <c r="E1766" s="5" t="s">
        <v>104</v>
      </c>
      <c r="F1766" s="5" t="s">
        <v>97</v>
      </c>
      <c r="G1766" s="338"/>
      <c r="H1766" s="334"/>
      <c r="I1766" s="335"/>
      <c r="J1766" s="335"/>
      <c r="K1766" s="338"/>
    </row>
    <row r="1767" spans="1:11" ht="15.75" customHeight="1" x14ac:dyDescent="0.25">
      <c r="A1767" s="338"/>
      <c r="B1767" s="338"/>
      <c r="C1767" s="338"/>
      <c r="D1767" s="345"/>
      <c r="E1767" s="6" t="s">
        <v>98</v>
      </c>
      <c r="F1767" s="6" t="s">
        <v>98</v>
      </c>
      <c r="G1767" s="294" t="s">
        <v>98</v>
      </c>
      <c r="H1767" s="294" t="s">
        <v>98</v>
      </c>
      <c r="I1767" s="297" t="s">
        <v>98</v>
      </c>
      <c r="J1767" s="6" t="s">
        <v>98</v>
      </c>
      <c r="K1767" s="338"/>
    </row>
    <row r="1768" spans="1:11" ht="15.75" customHeight="1" x14ac:dyDescent="0.25">
      <c r="A1768" s="1">
        <v>919</v>
      </c>
      <c r="B1768" s="101" t="str">
        <f>IF('proje ve personel bilgileri'!A932&lt;&gt;0,('proje ve personel bilgileri'!A932)," ")</f>
        <v xml:space="preserve"> </v>
      </c>
      <c r="C1768" s="102"/>
      <c r="D1768" s="103"/>
      <c r="E1768" s="103"/>
      <c r="F1768" s="103"/>
      <c r="G1768" s="103"/>
      <c r="H1768" s="103"/>
      <c r="I1768" s="103"/>
      <c r="J1768" s="103"/>
      <c r="K1768" s="104">
        <f t="shared" ref="K1768:K1785" si="102">IF(D1768&lt;&gt;0,SUM(D1768+E1768+F1768+G1768-H1768-I1768-J1768),0)</f>
        <v>0</v>
      </c>
    </row>
    <row r="1769" spans="1:11" ht="15.75" customHeight="1" x14ac:dyDescent="0.25">
      <c r="A1769" s="2">
        <v>920</v>
      </c>
      <c r="B1769" s="101" t="str">
        <f>IF('proje ve personel bilgileri'!A933&lt;&gt;0,('proje ve personel bilgileri'!A933)," ")</f>
        <v xml:space="preserve"> </v>
      </c>
      <c r="C1769" s="105"/>
      <c r="D1769" s="296"/>
      <c r="E1769" s="296"/>
      <c r="F1769" s="296"/>
      <c r="G1769" s="296"/>
      <c r="H1769" s="296"/>
      <c r="I1769" s="296"/>
      <c r="J1769" s="296"/>
      <c r="K1769" s="104">
        <f t="shared" si="102"/>
        <v>0</v>
      </c>
    </row>
    <row r="1770" spans="1:11" ht="15.75" customHeight="1" x14ac:dyDescent="0.25">
      <c r="A1770" s="1">
        <v>921</v>
      </c>
      <c r="B1770" s="101" t="str">
        <f>IF('proje ve personel bilgileri'!A934&lt;&gt;0,('proje ve personel bilgileri'!A934)," ")</f>
        <v xml:space="preserve"> </v>
      </c>
      <c r="C1770" s="105"/>
      <c r="D1770" s="296"/>
      <c r="E1770" s="296"/>
      <c r="F1770" s="296"/>
      <c r="G1770" s="296"/>
      <c r="H1770" s="296"/>
      <c r="I1770" s="296"/>
      <c r="J1770" s="296"/>
      <c r="K1770" s="104">
        <f t="shared" si="102"/>
        <v>0</v>
      </c>
    </row>
    <row r="1771" spans="1:11" ht="15.75" customHeight="1" x14ac:dyDescent="0.25">
      <c r="A1771" s="2">
        <v>922</v>
      </c>
      <c r="B1771" s="101" t="str">
        <f>IF('proje ve personel bilgileri'!A935&lt;&gt;0,('proje ve personel bilgileri'!A935)," ")</f>
        <v xml:space="preserve"> </v>
      </c>
      <c r="C1771" s="105"/>
      <c r="D1771" s="296"/>
      <c r="E1771" s="296"/>
      <c r="F1771" s="296"/>
      <c r="G1771" s="296"/>
      <c r="H1771" s="296"/>
      <c r="I1771" s="296"/>
      <c r="J1771" s="296"/>
      <c r="K1771" s="104">
        <f t="shared" si="102"/>
        <v>0</v>
      </c>
    </row>
    <row r="1772" spans="1:11" ht="15.75" customHeight="1" x14ac:dyDescent="0.25">
      <c r="A1772" s="1">
        <v>923</v>
      </c>
      <c r="B1772" s="101" t="str">
        <f>IF('proje ve personel bilgileri'!A936&lt;&gt;0,('proje ve personel bilgileri'!A936)," ")</f>
        <v xml:space="preserve"> </v>
      </c>
      <c r="C1772" s="105"/>
      <c r="D1772" s="296"/>
      <c r="E1772" s="296"/>
      <c r="F1772" s="296"/>
      <c r="G1772" s="296"/>
      <c r="H1772" s="296"/>
      <c r="I1772" s="296"/>
      <c r="J1772" s="296"/>
      <c r="K1772" s="104">
        <f t="shared" si="102"/>
        <v>0</v>
      </c>
    </row>
    <row r="1773" spans="1:11" ht="15.75" customHeight="1" x14ac:dyDescent="0.25">
      <c r="A1773" s="2">
        <v>924</v>
      </c>
      <c r="B1773" s="101" t="str">
        <f>IF('proje ve personel bilgileri'!A937&lt;&gt;0,('proje ve personel bilgileri'!A937)," ")</f>
        <v xml:space="preserve"> </v>
      </c>
      <c r="C1773" s="105"/>
      <c r="D1773" s="296"/>
      <c r="E1773" s="296"/>
      <c r="F1773" s="296"/>
      <c r="G1773" s="296"/>
      <c r="H1773" s="296"/>
      <c r="I1773" s="296"/>
      <c r="J1773" s="296"/>
      <c r="K1773" s="104">
        <f t="shared" si="102"/>
        <v>0</v>
      </c>
    </row>
    <row r="1774" spans="1:11" ht="15.75" customHeight="1" x14ac:dyDescent="0.25">
      <c r="A1774" s="1">
        <v>925</v>
      </c>
      <c r="B1774" s="101" t="str">
        <f>IF('proje ve personel bilgileri'!A938&lt;&gt;0,('proje ve personel bilgileri'!A938)," ")</f>
        <v xml:space="preserve"> </v>
      </c>
      <c r="C1774" s="105"/>
      <c r="D1774" s="296"/>
      <c r="E1774" s="296"/>
      <c r="F1774" s="296"/>
      <c r="G1774" s="296"/>
      <c r="H1774" s="296"/>
      <c r="I1774" s="296"/>
      <c r="J1774" s="296"/>
      <c r="K1774" s="104">
        <f t="shared" si="102"/>
        <v>0</v>
      </c>
    </row>
    <row r="1775" spans="1:11" ht="15.75" customHeight="1" x14ac:dyDescent="0.25">
      <c r="A1775" s="2">
        <v>926</v>
      </c>
      <c r="B1775" s="101" t="str">
        <f>IF('proje ve personel bilgileri'!A939&lt;&gt;0,('proje ve personel bilgileri'!A939)," ")</f>
        <v xml:space="preserve"> </v>
      </c>
      <c r="C1775" s="105"/>
      <c r="D1775" s="296"/>
      <c r="E1775" s="296"/>
      <c r="F1775" s="296"/>
      <c r="G1775" s="296"/>
      <c r="H1775" s="296"/>
      <c r="I1775" s="296"/>
      <c r="J1775" s="296"/>
      <c r="K1775" s="104">
        <f t="shared" si="102"/>
        <v>0</v>
      </c>
    </row>
    <row r="1776" spans="1:11" ht="15.75" customHeight="1" x14ac:dyDescent="0.25">
      <c r="A1776" s="1">
        <v>927</v>
      </c>
      <c r="B1776" s="101" t="str">
        <f>IF('proje ve personel bilgileri'!A940&lt;&gt;0,('proje ve personel bilgileri'!A940)," ")</f>
        <v xml:space="preserve"> </v>
      </c>
      <c r="C1776" s="105"/>
      <c r="D1776" s="296"/>
      <c r="E1776" s="296"/>
      <c r="F1776" s="296"/>
      <c r="G1776" s="296"/>
      <c r="H1776" s="296"/>
      <c r="I1776" s="296"/>
      <c r="J1776" s="296"/>
      <c r="K1776" s="104">
        <f t="shared" si="102"/>
        <v>0</v>
      </c>
    </row>
    <row r="1777" spans="1:11" ht="15.75" customHeight="1" x14ac:dyDescent="0.25">
      <c r="A1777" s="2">
        <v>928</v>
      </c>
      <c r="B1777" s="101" t="str">
        <f>IF('proje ve personel bilgileri'!A941&lt;&gt;0,('proje ve personel bilgileri'!A941)," ")</f>
        <v xml:space="preserve"> </v>
      </c>
      <c r="C1777" s="105"/>
      <c r="D1777" s="296"/>
      <c r="E1777" s="296"/>
      <c r="F1777" s="296"/>
      <c r="G1777" s="296"/>
      <c r="H1777" s="296"/>
      <c r="I1777" s="296"/>
      <c r="J1777" s="296"/>
      <c r="K1777" s="104">
        <f t="shared" si="102"/>
        <v>0</v>
      </c>
    </row>
    <row r="1778" spans="1:11" ht="15.75" customHeight="1" x14ac:dyDescent="0.25">
      <c r="A1778" s="1">
        <v>929</v>
      </c>
      <c r="B1778" s="101" t="str">
        <f>IF('proje ve personel bilgileri'!A942&lt;&gt;0,('proje ve personel bilgileri'!A942)," ")</f>
        <v xml:space="preserve"> </v>
      </c>
      <c r="C1778" s="105"/>
      <c r="D1778" s="296"/>
      <c r="E1778" s="296"/>
      <c r="F1778" s="296"/>
      <c r="G1778" s="296"/>
      <c r="H1778" s="296"/>
      <c r="I1778" s="296"/>
      <c r="J1778" s="296"/>
      <c r="K1778" s="104">
        <f t="shared" si="102"/>
        <v>0</v>
      </c>
    </row>
    <row r="1779" spans="1:11" ht="15.75" customHeight="1" x14ac:dyDescent="0.25">
      <c r="A1779" s="2">
        <v>930</v>
      </c>
      <c r="B1779" s="101" t="str">
        <f>IF('proje ve personel bilgileri'!A943&lt;&gt;0,('proje ve personel bilgileri'!A943)," ")</f>
        <v xml:space="preserve"> </v>
      </c>
      <c r="C1779" s="105"/>
      <c r="D1779" s="296"/>
      <c r="E1779" s="296"/>
      <c r="F1779" s="296"/>
      <c r="G1779" s="296"/>
      <c r="H1779" s="296"/>
      <c r="I1779" s="296"/>
      <c r="J1779" s="296"/>
      <c r="K1779" s="104">
        <f t="shared" si="102"/>
        <v>0</v>
      </c>
    </row>
    <row r="1780" spans="1:11" ht="15.75" customHeight="1" x14ac:dyDescent="0.25">
      <c r="A1780" s="1">
        <v>931</v>
      </c>
      <c r="B1780" s="101" t="str">
        <f>IF('proje ve personel bilgileri'!A944&lt;&gt;0,('proje ve personel bilgileri'!A944)," ")</f>
        <v xml:space="preserve"> </v>
      </c>
      <c r="C1780" s="105"/>
      <c r="D1780" s="296"/>
      <c r="E1780" s="296"/>
      <c r="F1780" s="296"/>
      <c r="G1780" s="296"/>
      <c r="H1780" s="296"/>
      <c r="I1780" s="296"/>
      <c r="J1780" s="296"/>
      <c r="K1780" s="104">
        <f t="shared" si="102"/>
        <v>0</v>
      </c>
    </row>
    <row r="1781" spans="1:11" ht="15.75" customHeight="1" x14ac:dyDescent="0.25">
      <c r="A1781" s="2">
        <v>932</v>
      </c>
      <c r="B1781" s="101" t="str">
        <f>IF('proje ve personel bilgileri'!A945&lt;&gt;0,('proje ve personel bilgileri'!A945)," ")</f>
        <v xml:space="preserve"> </v>
      </c>
      <c r="C1781" s="105"/>
      <c r="D1781" s="296"/>
      <c r="E1781" s="296"/>
      <c r="F1781" s="296"/>
      <c r="G1781" s="296"/>
      <c r="H1781" s="296"/>
      <c r="I1781" s="296"/>
      <c r="J1781" s="296"/>
      <c r="K1781" s="104">
        <f t="shared" si="102"/>
        <v>0</v>
      </c>
    </row>
    <row r="1782" spans="1:11" ht="15.75" customHeight="1" x14ac:dyDescent="0.25">
      <c r="A1782" s="1">
        <v>933</v>
      </c>
      <c r="B1782" s="101" t="str">
        <f>IF('proje ve personel bilgileri'!A946&lt;&gt;0,('proje ve personel bilgileri'!A946)," ")</f>
        <v xml:space="preserve"> </v>
      </c>
      <c r="C1782" s="105"/>
      <c r="D1782" s="296"/>
      <c r="E1782" s="296"/>
      <c r="F1782" s="296"/>
      <c r="G1782" s="296"/>
      <c r="H1782" s="296"/>
      <c r="I1782" s="296"/>
      <c r="J1782" s="296"/>
      <c r="K1782" s="104">
        <f t="shared" si="102"/>
        <v>0</v>
      </c>
    </row>
    <row r="1783" spans="1:11" ht="15.75" customHeight="1" x14ac:dyDescent="0.25">
      <c r="A1783" s="2">
        <v>934</v>
      </c>
      <c r="B1783" s="101" t="str">
        <f>IF('proje ve personel bilgileri'!A947&lt;&gt;0,('proje ve personel bilgileri'!A947)," ")</f>
        <v xml:space="preserve"> </v>
      </c>
      <c r="C1783" s="105"/>
      <c r="D1783" s="296"/>
      <c r="E1783" s="296"/>
      <c r="F1783" s="296"/>
      <c r="G1783" s="296"/>
      <c r="H1783" s="296"/>
      <c r="I1783" s="296"/>
      <c r="J1783" s="296"/>
      <c r="K1783" s="104">
        <f t="shared" si="102"/>
        <v>0</v>
      </c>
    </row>
    <row r="1784" spans="1:11" ht="15.75" customHeight="1" x14ac:dyDescent="0.25">
      <c r="A1784" s="1">
        <v>935</v>
      </c>
      <c r="B1784" s="101" t="str">
        <f>IF('proje ve personel bilgileri'!A948&lt;&gt;0,('proje ve personel bilgileri'!A948)," ")</f>
        <v xml:space="preserve"> </v>
      </c>
      <c r="C1784" s="105"/>
      <c r="D1784" s="296"/>
      <c r="E1784" s="296"/>
      <c r="F1784" s="296"/>
      <c r="G1784" s="296"/>
      <c r="H1784" s="296"/>
      <c r="I1784" s="296"/>
      <c r="J1784" s="296"/>
      <c r="K1784" s="104">
        <f t="shared" si="102"/>
        <v>0</v>
      </c>
    </row>
    <row r="1785" spans="1:11" ht="15" customHeight="1" x14ac:dyDescent="0.25">
      <c r="A1785" s="2">
        <v>936</v>
      </c>
      <c r="B1785" s="101" t="str">
        <f>IF('proje ve personel bilgileri'!A949&lt;&gt;0,('proje ve personel bilgileri'!A949)," ")</f>
        <v xml:space="preserve"> </v>
      </c>
      <c r="C1785" s="105"/>
      <c r="D1785" s="296"/>
      <c r="E1785" s="296"/>
      <c r="F1785" s="296"/>
      <c r="G1785" s="296"/>
      <c r="H1785" s="296"/>
      <c r="I1785" s="296"/>
      <c r="J1785" s="296"/>
      <c r="K1785" s="104">
        <f t="shared" si="102"/>
        <v>0</v>
      </c>
    </row>
    <row r="1786" spans="1:11" ht="15.75" customHeight="1" x14ac:dyDescent="0.25">
      <c r="A1786" s="341" t="s">
        <v>99</v>
      </c>
      <c r="B1786" s="342"/>
      <c r="C1786" s="7" t="str">
        <f t="shared" ref="C1786:J1786" si="103">IF($K$28&lt;&gt;0,SUM(C1768:C1785)," ")</f>
        <v xml:space="preserve"> </v>
      </c>
      <c r="D1786" s="8" t="str">
        <f t="shared" si="103"/>
        <v xml:space="preserve"> </v>
      </c>
      <c r="E1786" s="8" t="str">
        <f t="shared" si="103"/>
        <v xml:space="preserve"> </v>
      </c>
      <c r="F1786" s="8" t="str">
        <f t="shared" si="103"/>
        <v xml:space="preserve"> </v>
      </c>
      <c r="G1786" s="8" t="str">
        <f t="shared" si="103"/>
        <v xml:space="preserve"> </v>
      </c>
      <c r="H1786" s="8" t="str">
        <f t="shared" si="103"/>
        <v xml:space="preserve"> </v>
      </c>
      <c r="I1786" s="8" t="str">
        <f t="shared" si="103"/>
        <v xml:space="preserve"> </v>
      </c>
      <c r="J1786" s="8" t="str">
        <f t="shared" si="103"/>
        <v xml:space="preserve"> </v>
      </c>
      <c r="K1786" s="9">
        <f>SUM(K1768:K1785)+K1751</f>
        <v>0</v>
      </c>
    </row>
    <row r="1787" spans="1:11" ht="15" customHeight="1" x14ac:dyDescent="0.25">
      <c r="A1787" s="300"/>
    </row>
    <row r="1788" spans="1:11" ht="15" customHeight="1" x14ac:dyDescent="0.25">
      <c r="A1788" s="332" t="s">
        <v>100</v>
      </c>
      <c r="B1788" s="332"/>
      <c r="C1788" s="332"/>
      <c r="D1788" s="332"/>
      <c r="E1788" s="332"/>
      <c r="F1788" s="332"/>
      <c r="G1788" s="332"/>
      <c r="H1788" s="332"/>
      <c r="I1788" s="332"/>
      <c r="J1788" s="332"/>
      <c r="K1788" s="332"/>
    </row>
    <row r="1789" spans="1:11" ht="15" customHeight="1" x14ac:dyDescent="0.25">
      <c r="A1789" s="51"/>
    </row>
    <row r="1790" spans="1:11" ht="15" customHeight="1" x14ac:dyDescent="0.25">
      <c r="A1790" s="298" t="s">
        <v>101</v>
      </c>
    </row>
    <row r="1791" spans="1:11" ht="15" customHeight="1" x14ac:dyDescent="0.25">
      <c r="C1791" s="298" t="s">
        <v>102</v>
      </c>
      <c r="E1791" s="298" t="s">
        <v>103</v>
      </c>
    </row>
    <row r="1793" spans="1:11" ht="15.75" customHeight="1" x14ac:dyDescent="0.25">
      <c r="A1793" s="348" t="s">
        <v>85</v>
      </c>
      <c r="B1793" s="348"/>
      <c r="C1793" s="348"/>
      <c r="D1793" s="348"/>
      <c r="E1793" s="348"/>
      <c r="F1793" s="348"/>
      <c r="G1793" s="348"/>
      <c r="H1793" s="348"/>
      <c r="I1793" s="348"/>
      <c r="J1793" s="348"/>
      <c r="K1793" s="348"/>
    </row>
    <row r="1794" spans="1:11" ht="15" customHeight="1" x14ac:dyDescent="0.25">
      <c r="A1794" s="70"/>
      <c r="B1794" s="70"/>
      <c r="C1794" s="70"/>
      <c r="D1794" s="70"/>
      <c r="E1794" s="70"/>
      <c r="F1794" s="78">
        <f>'proje ve personel bilgileri'!$B$5</f>
        <v>0</v>
      </c>
      <c r="G1794" s="72">
        <f>IF('proje ve personel bilgileri'!$B$6=1,"/ Nisan ayına aittir.",(IF('proje ve personel bilgileri'!$B$6=2,"/ Ekim ayına aittir.",0)))</f>
        <v>0</v>
      </c>
      <c r="H1794" s="70"/>
      <c r="I1794" s="70"/>
      <c r="J1794" s="70"/>
      <c r="K1794" s="70"/>
    </row>
    <row r="1795" spans="1:11" ht="18.75" customHeight="1" x14ac:dyDescent="0.25">
      <c r="K1795" s="4" t="s">
        <v>86</v>
      </c>
    </row>
    <row r="1796" spans="1:11" ht="15.75" customHeight="1" x14ac:dyDescent="0.25">
      <c r="A1796" s="349" t="s">
        <v>2</v>
      </c>
      <c r="B1796" s="350"/>
      <c r="C1796" s="351">
        <f>'proje ve personel bilgileri'!$B$2</f>
        <v>0</v>
      </c>
      <c r="D1796" s="352"/>
      <c r="E1796" s="352"/>
      <c r="F1796" s="352"/>
      <c r="G1796" s="352"/>
      <c r="H1796" s="352"/>
      <c r="I1796" s="352"/>
      <c r="J1796" s="352"/>
      <c r="K1796" s="353"/>
    </row>
    <row r="1797" spans="1:11" ht="15.75" customHeight="1" x14ac:dyDescent="0.25">
      <c r="A1797" s="354" t="s">
        <v>4</v>
      </c>
      <c r="B1797" s="355"/>
      <c r="C1797" s="356">
        <f>'proje ve personel bilgileri'!$B$3</f>
        <v>0</v>
      </c>
      <c r="D1797" s="357"/>
      <c r="E1797" s="357"/>
      <c r="F1797" s="357"/>
      <c r="G1797" s="357"/>
      <c r="H1797" s="357"/>
      <c r="I1797" s="357"/>
      <c r="J1797" s="357"/>
      <c r="K1797" s="358"/>
    </row>
    <row r="1798" spans="1:11" ht="15" customHeight="1" x14ac:dyDescent="0.25">
      <c r="A1798" s="343" t="s">
        <v>87</v>
      </c>
      <c r="B1798" s="343" t="s">
        <v>15</v>
      </c>
      <c r="C1798" s="343" t="s">
        <v>88</v>
      </c>
      <c r="D1798" s="344" t="s">
        <v>89</v>
      </c>
      <c r="E1798" s="346"/>
      <c r="F1798" s="347"/>
      <c r="G1798" s="343" t="s">
        <v>90</v>
      </c>
      <c r="H1798" s="333" t="s">
        <v>91</v>
      </c>
      <c r="I1798" s="333" t="s">
        <v>92</v>
      </c>
      <c r="J1798" s="333" t="s">
        <v>93</v>
      </c>
      <c r="K1798" s="336" t="s">
        <v>94</v>
      </c>
    </row>
    <row r="1799" spans="1:11" ht="15.75" customHeight="1" x14ac:dyDescent="0.25">
      <c r="A1799" s="338"/>
      <c r="B1799" s="338"/>
      <c r="C1799" s="338"/>
      <c r="D1799" s="345"/>
      <c r="E1799" s="339" t="s">
        <v>95</v>
      </c>
      <c r="F1799" s="340"/>
      <c r="G1799" s="338"/>
      <c r="H1799" s="334"/>
      <c r="I1799" s="334"/>
      <c r="J1799" s="334"/>
      <c r="K1799" s="337"/>
    </row>
    <row r="1800" spans="1:11" ht="60.75" customHeight="1" x14ac:dyDescent="0.25">
      <c r="A1800" s="338"/>
      <c r="B1800" s="338"/>
      <c r="C1800" s="338"/>
      <c r="D1800" s="345"/>
      <c r="E1800" s="5" t="s">
        <v>104</v>
      </c>
      <c r="F1800" s="5" t="s">
        <v>97</v>
      </c>
      <c r="G1800" s="338"/>
      <c r="H1800" s="334"/>
      <c r="I1800" s="335"/>
      <c r="J1800" s="335"/>
      <c r="K1800" s="338"/>
    </row>
    <row r="1801" spans="1:11" ht="15.75" customHeight="1" x14ac:dyDescent="0.25">
      <c r="A1801" s="338"/>
      <c r="B1801" s="338"/>
      <c r="C1801" s="338"/>
      <c r="D1801" s="345"/>
      <c r="E1801" s="6" t="s">
        <v>98</v>
      </c>
      <c r="F1801" s="6" t="s">
        <v>98</v>
      </c>
      <c r="G1801" s="294" t="s">
        <v>98</v>
      </c>
      <c r="H1801" s="294" t="s">
        <v>98</v>
      </c>
      <c r="I1801" s="297" t="s">
        <v>98</v>
      </c>
      <c r="J1801" s="6" t="s">
        <v>98</v>
      </c>
      <c r="K1801" s="338"/>
    </row>
    <row r="1802" spans="1:11" ht="15.75" customHeight="1" x14ac:dyDescent="0.25">
      <c r="A1802" s="1">
        <v>937</v>
      </c>
      <c r="B1802" s="101" t="str">
        <f>IF('proje ve personel bilgileri'!A950&lt;&gt;0,('proje ve personel bilgileri'!A950)," ")</f>
        <v xml:space="preserve"> </v>
      </c>
      <c r="C1802" s="102"/>
      <c r="D1802" s="103"/>
      <c r="E1802" s="103"/>
      <c r="F1802" s="103"/>
      <c r="G1802" s="103"/>
      <c r="H1802" s="103"/>
      <c r="I1802" s="103"/>
      <c r="J1802" s="103"/>
      <c r="K1802" s="104">
        <f t="shared" ref="K1802:K1819" si="104">IF(D1802&lt;&gt;0,SUM(D1802+E1802+F1802+G1802-H1802-I1802-J1802),0)</f>
        <v>0</v>
      </c>
    </row>
    <row r="1803" spans="1:11" ht="15.75" customHeight="1" x14ac:dyDescent="0.25">
      <c r="A1803" s="2">
        <v>938</v>
      </c>
      <c r="B1803" s="101" t="str">
        <f>IF('proje ve personel bilgileri'!A951&lt;&gt;0,('proje ve personel bilgileri'!A951)," ")</f>
        <v xml:space="preserve"> </v>
      </c>
      <c r="C1803" s="105"/>
      <c r="D1803" s="296"/>
      <c r="E1803" s="296"/>
      <c r="F1803" s="296"/>
      <c r="G1803" s="296"/>
      <c r="H1803" s="296"/>
      <c r="I1803" s="296"/>
      <c r="J1803" s="296"/>
      <c r="K1803" s="104">
        <f t="shared" si="104"/>
        <v>0</v>
      </c>
    </row>
    <row r="1804" spans="1:11" ht="15.75" customHeight="1" x14ac:dyDescent="0.25">
      <c r="A1804" s="1">
        <v>939</v>
      </c>
      <c r="B1804" s="101" t="str">
        <f>IF('proje ve personel bilgileri'!A952&lt;&gt;0,('proje ve personel bilgileri'!A952)," ")</f>
        <v xml:space="preserve"> </v>
      </c>
      <c r="C1804" s="105"/>
      <c r="D1804" s="296"/>
      <c r="E1804" s="296"/>
      <c r="F1804" s="296"/>
      <c r="G1804" s="296"/>
      <c r="H1804" s="296"/>
      <c r="I1804" s="296"/>
      <c r="J1804" s="296"/>
      <c r="K1804" s="104">
        <f t="shared" si="104"/>
        <v>0</v>
      </c>
    </row>
    <row r="1805" spans="1:11" ht="15.75" customHeight="1" x14ac:dyDescent="0.25">
      <c r="A1805" s="2">
        <v>940</v>
      </c>
      <c r="B1805" s="101" t="str">
        <f>IF('proje ve personel bilgileri'!A953&lt;&gt;0,('proje ve personel bilgileri'!A953)," ")</f>
        <v xml:space="preserve"> </v>
      </c>
      <c r="C1805" s="105"/>
      <c r="D1805" s="296"/>
      <c r="E1805" s="296"/>
      <c r="F1805" s="296"/>
      <c r="G1805" s="296"/>
      <c r="H1805" s="296"/>
      <c r="I1805" s="296"/>
      <c r="J1805" s="296"/>
      <c r="K1805" s="104">
        <f t="shared" si="104"/>
        <v>0</v>
      </c>
    </row>
    <row r="1806" spans="1:11" ht="15.75" customHeight="1" x14ac:dyDescent="0.25">
      <c r="A1806" s="1">
        <v>941</v>
      </c>
      <c r="B1806" s="101" t="str">
        <f>IF('proje ve personel bilgileri'!A954&lt;&gt;0,('proje ve personel bilgileri'!A954)," ")</f>
        <v xml:space="preserve"> </v>
      </c>
      <c r="C1806" s="105"/>
      <c r="D1806" s="296"/>
      <c r="E1806" s="296"/>
      <c r="F1806" s="296"/>
      <c r="G1806" s="296"/>
      <c r="H1806" s="296"/>
      <c r="I1806" s="296"/>
      <c r="J1806" s="296"/>
      <c r="K1806" s="104">
        <f t="shared" si="104"/>
        <v>0</v>
      </c>
    </row>
    <row r="1807" spans="1:11" ht="15.75" customHeight="1" x14ac:dyDescent="0.25">
      <c r="A1807" s="2">
        <v>942</v>
      </c>
      <c r="B1807" s="101" t="str">
        <f>IF('proje ve personel bilgileri'!A955&lt;&gt;0,('proje ve personel bilgileri'!A955)," ")</f>
        <v xml:space="preserve"> </v>
      </c>
      <c r="C1807" s="105"/>
      <c r="D1807" s="296"/>
      <c r="E1807" s="296"/>
      <c r="F1807" s="296"/>
      <c r="G1807" s="296"/>
      <c r="H1807" s="296"/>
      <c r="I1807" s="296"/>
      <c r="J1807" s="296"/>
      <c r="K1807" s="104">
        <f t="shared" si="104"/>
        <v>0</v>
      </c>
    </row>
    <row r="1808" spans="1:11" ht="15.75" customHeight="1" x14ac:dyDescent="0.25">
      <c r="A1808" s="1">
        <v>943</v>
      </c>
      <c r="B1808" s="101" t="str">
        <f>IF('proje ve personel bilgileri'!A956&lt;&gt;0,('proje ve personel bilgileri'!A956)," ")</f>
        <v xml:space="preserve"> </v>
      </c>
      <c r="C1808" s="105"/>
      <c r="D1808" s="296"/>
      <c r="E1808" s="296"/>
      <c r="F1808" s="296"/>
      <c r="G1808" s="296"/>
      <c r="H1808" s="296"/>
      <c r="I1808" s="296"/>
      <c r="J1808" s="296"/>
      <c r="K1808" s="104">
        <f t="shared" si="104"/>
        <v>0</v>
      </c>
    </row>
    <row r="1809" spans="1:11" ht="15.75" customHeight="1" x14ac:dyDescent="0.25">
      <c r="A1809" s="2">
        <v>944</v>
      </c>
      <c r="B1809" s="101" t="str">
        <f>IF('proje ve personel bilgileri'!A957&lt;&gt;0,('proje ve personel bilgileri'!A957)," ")</f>
        <v xml:space="preserve"> </v>
      </c>
      <c r="C1809" s="105"/>
      <c r="D1809" s="296"/>
      <c r="E1809" s="296"/>
      <c r="F1809" s="296"/>
      <c r="G1809" s="296"/>
      <c r="H1809" s="296"/>
      <c r="I1809" s="296"/>
      <c r="J1809" s="296"/>
      <c r="K1809" s="104">
        <f t="shared" si="104"/>
        <v>0</v>
      </c>
    </row>
    <row r="1810" spans="1:11" ht="15.75" customHeight="1" x14ac:dyDescent="0.25">
      <c r="A1810" s="1">
        <v>945</v>
      </c>
      <c r="B1810" s="101" t="str">
        <f>IF('proje ve personel bilgileri'!A958&lt;&gt;0,('proje ve personel bilgileri'!A958)," ")</f>
        <v xml:space="preserve"> </v>
      </c>
      <c r="C1810" s="105"/>
      <c r="D1810" s="296"/>
      <c r="E1810" s="296"/>
      <c r="F1810" s="296"/>
      <c r="G1810" s="296"/>
      <c r="H1810" s="296"/>
      <c r="I1810" s="296"/>
      <c r="J1810" s="296"/>
      <c r="K1810" s="104">
        <f t="shared" si="104"/>
        <v>0</v>
      </c>
    </row>
    <row r="1811" spans="1:11" ht="15.75" customHeight="1" x14ac:dyDescent="0.25">
      <c r="A1811" s="2">
        <v>946</v>
      </c>
      <c r="B1811" s="101" t="str">
        <f>IF('proje ve personel bilgileri'!A959&lt;&gt;0,('proje ve personel bilgileri'!A959)," ")</f>
        <v xml:space="preserve"> </v>
      </c>
      <c r="C1811" s="105"/>
      <c r="D1811" s="296"/>
      <c r="E1811" s="296"/>
      <c r="F1811" s="296"/>
      <c r="G1811" s="296"/>
      <c r="H1811" s="296"/>
      <c r="I1811" s="296"/>
      <c r="J1811" s="296"/>
      <c r="K1811" s="104">
        <f t="shared" si="104"/>
        <v>0</v>
      </c>
    </row>
    <row r="1812" spans="1:11" ht="15.75" customHeight="1" x14ac:dyDescent="0.25">
      <c r="A1812" s="1">
        <v>947</v>
      </c>
      <c r="B1812" s="101" t="str">
        <f>IF('proje ve personel bilgileri'!A960&lt;&gt;0,('proje ve personel bilgileri'!A960)," ")</f>
        <v xml:space="preserve"> </v>
      </c>
      <c r="C1812" s="105"/>
      <c r="D1812" s="296"/>
      <c r="E1812" s="296"/>
      <c r="F1812" s="296"/>
      <c r="G1812" s="296"/>
      <c r="H1812" s="296"/>
      <c r="I1812" s="296"/>
      <c r="J1812" s="296"/>
      <c r="K1812" s="104">
        <f t="shared" si="104"/>
        <v>0</v>
      </c>
    </row>
    <row r="1813" spans="1:11" ht="15.75" customHeight="1" x14ac:dyDescent="0.25">
      <c r="A1813" s="2">
        <v>948</v>
      </c>
      <c r="B1813" s="101" t="str">
        <f>IF('proje ve personel bilgileri'!A961&lt;&gt;0,('proje ve personel bilgileri'!A961)," ")</f>
        <v xml:space="preserve"> </v>
      </c>
      <c r="C1813" s="105"/>
      <c r="D1813" s="296"/>
      <c r="E1813" s="296"/>
      <c r="F1813" s="296"/>
      <c r="G1813" s="296"/>
      <c r="H1813" s="296"/>
      <c r="I1813" s="296"/>
      <c r="J1813" s="296"/>
      <c r="K1813" s="104">
        <f t="shared" si="104"/>
        <v>0</v>
      </c>
    </row>
    <row r="1814" spans="1:11" ht="15.75" customHeight="1" x14ac:dyDescent="0.25">
      <c r="A1814" s="1">
        <v>949</v>
      </c>
      <c r="B1814" s="101" t="str">
        <f>IF('proje ve personel bilgileri'!A962&lt;&gt;0,('proje ve personel bilgileri'!A962)," ")</f>
        <v xml:space="preserve"> </v>
      </c>
      <c r="C1814" s="105"/>
      <c r="D1814" s="296"/>
      <c r="E1814" s="296"/>
      <c r="F1814" s="296"/>
      <c r="G1814" s="296"/>
      <c r="H1814" s="296"/>
      <c r="I1814" s="296"/>
      <c r="J1814" s="296"/>
      <c r="K1814" s="104">
        <f t="shared" si="104"/>
        <v>0</v>
      </c>
    </row>
    <row r="1815" spans="1:11" ht="15.75" customHeight="1" x14ac:dyDescent="0.25">
      <c r="A1815" s="2">
        <v>950</v>
      </c>
      <c r="B1815" s="101" t="str">
        <f>IF('proje ve personel bilgileri'!A963&lt;&gt;0,('proje ve personel bilgileri'!A963)," ")</f>
        <v xml:space="preserve"> </v>
      </c>
      <c r="C1815" s="105"/>
      <c r="D1815" s="296"/>
      <c r="E1815" s="296"/>
      <c r="F1815" s="296"/>
      <c r="G1815" s="296"/>
      <c r="H1815" s="296"/>
      <c r="I1815" s="296"/>
      <c r="J1815" s="296"/>
      <c r="K1815" s="104">
        <f t="shared" si="104"/>
        <v>0</v>
      </c>
    </row>
    <row r="1816" spans="1:11" ht="15.75" customHeight="1" x14ac:dyDescent="0.25">
      <c r="A1816" s="1">
        <v>951</v>
      </c>
      <c r="B1816" s="101" t="str">
        <f>IF('proje ve personel bilgileri'!A964&lt;&gt;0,('proje ve personel bilgileri'!A964)," ")</f>
        <v xml:space="preserve"> </v>
      </c>
      <c r="C1816" s="105"/>
      <c r="D1816" s="296"/>
      <c r="E1816" s="296"/>
      <c r="F1816" s="296"/>
      <c r="G1816" s="296"/>
      <c r="H1816" s="296"/>
      <c r="I1816" s="296"/>
      <c r="J1816" s="296"/>
      <c r="K1816" s="104">
        <f t="shared" si="104"/>
        <v>0</v>
      </c>
    </row>
    <row r="1817" spans="1:11" ht="15.75" customHeight="1" x14ac:dyDescent="0.25">
      <c r="A1817" s="2">
        <v>952</v>
      </c>
      <c r="B1817" s="101" t="str">
        <f>IF('proje ve personel bilgileri'!A965&lt;&gt;0,('proje ve personel bilgileri'!A965)," ")</f>
        <v xml:space="preserve"> </v>
      </c>
      <c r="C1817" s="105"/>
      <c r="D1817" s="296"/>
      <c r="E1817" s="296"/>
      <c r="F1817" s="296"/>
      <c r="G1817" s="296"/>
      <c r="H1817" s="296"/>
      <c r="I1817" s="296"/>
      <c r="J1817" s="296"/>
      <c r="K1817" s="104">
        <f t="shared" si="104"/>
        <v>0</v>
      </c>
    </row>
    <row r="1818" spans="1:11" ht="15.75" customHeight="1" x14ac:dyDescent="0.25">
      <c r="A1818" s="1">
        <v>953</v>
      </c>
      <c r="B1818" s="101" t="str">
        <f>IF('proje ve personel bilgileri'!A966&lt;&gt;0,('proje ve personel bilgileri'!A966)," ")</f>
        <v xml:space="preserve"> </v>
      </c>
      <c r="C1818" s="105"/>
      <c r="D1818" s="296"/>
      <c r="E1818" s="296"/>
      <c r="F1818" s="296"/>
      <c r="G1818" s="296"/>
      <c r="H1818" s="296"/>
      <c r="I1818" s="296"/>
      <c r="J1818" s="296"/>
      <c r="K1818" s="104">
        <f t="shared" si="104"/>
        <v>0</v>
      </c>
    </row>
    <row r="1819" spans="1:11" ht="15" customHeight="1" x14ac:dyDescent="0.25">
      <c r="A1819" s="2">
        <v>954</v>
      </c>
      <c r="B1819" s="101" t="str">
        <f>IF('proje ve personel bilgileri'!A967&lt;&gt;0,('proje ve personel bilgileri'!A967)," ")</f>
        <v xml:space="preserve"> </v>
      </c>
      <c r="C1819" s="105"/>
      <c r="D1819" s="296"/>
      <c r="E1819" s="296"/>
      <c r="F1819" s="296"/>
      <c r="G1819" s="296"/>
      <c r="H1819" s="296"/>
      <c r="I1819" s="296"/>
      <c r="J1819" s="296"/>
      <c r="K1819" s="104">
        <f t="shared" si="104"/>
        <v>0</v>
      </c>
    </row>
    <row r="1820" spans="1:11" ht="15.75" customHeight="1" x14ac:dyDescent="0.25">
      <c r="A1820" s="341" t="s">
        <v>99</v>
      </c>
      <c r="B1820" s="342"/>
      <c r="C1820" s="7" t="str">
        <f t="shared" ref="C1820:J1820" si="105">IF($K$28&lt;&gt;0,SUM(C1802:C1819)," ")</f>
        <v xml:space="preserve"> </v>
      </c>
      <c r="D1820" s="8" t="str">
        <f t="shared" si="105"/>
        <v xml:space="preserve"> </v>
      </c>
      <c r="E1820" s="8" t="str">
        <f t="shared" si="105"/>
        <v xml:space="preserve"> </v>
      </c>
      <c r="F1820" s="8" t="str">
        <f t="shared" si="105"/>
        <v xml:space="preserve"> </v>
      </c>
      <c r="G1820" s="8" t="str">
        <f t="shared" si="105"/>
        <v xml:space="preserve"> </v>
      </c>
      <c r="H1820" s="8" t="str">
        <f t="shared" si="105"/>
        <v xml:space="preserve"> </v>
      </c>
      <c r="I1820" s="8" t="str">
        <f t="shared" si="105"/>
        <v xml:space="preserve"> </v>
      </c>
      <c r="J1820" s="8" t="str">
        <f t="shared" si="105"/>
        <v xml:space="preserve"> </v>
      </c>
      <c r="K1820" s="9">
        <f>SUM(K1802:K1819)+K1786</f>
        <v>0</v>
      </c>
    </row>
    <row r="1821" spans="1:11" ht="15" customHeight="1" x14ac:dyDescent="0.25">
      <c r="A1821" s="300"/>
    </row>
    <row r="1822" spans="1:11" ht="15" customHeight="1" x14ac:dyDescent="0.25">
      <c r="A1822" s="332" t="s">
        <v>100</v>
      </c>
      <c r="B1822" s="332"/>
      <c r="C1822" s="332"/>
      <c r="D1822" s="332"/>
      <c r="E1822" s="332"/>
      <c r="F1822" s="332"/>
      <c r="G1822" s="332"/>
      <c r="H1822" s="332"/>
      <c r="I1822" s="332"/>
      <c r="J1822" s="332"/>
      <c r="K1822" s="332"/>
    </row>
    <row r="1823" spans="1:11" ht="15" customHeight="1" x14ac:dyDescent="0.25">
      <c r="A1823" s="51"/>
    </row>
    <row r="1824" spans="1:11" ht="15" customHeight="1" x14ac:dyDescent="0.25">
      <c r="A1824" s="298" t="s">
        <v>101</v>
      </c>
    </row>
    <row r="1825" spans="1:11" ht="15" customHeight="1" x14ac:dyDescent="0.25">
      <c r="C1825" s="298" t="s">
        <v>102</v>
      </c>
      <c r="E1825" s="298" t="s">
        <v>103</v>
      </c>
    </row>
    <row r="1829" spans="1:11" ht="15.75" customHeight="1" x14ac:dyDescent="0.25">
      <c r="A1829" s="348" t="s">
        <v>85</v>
      </c>
      <c r="B1829" s="348"/>
      <c r="C1829" s="348"/>
      <c r="D1829" s="348"/>
      <c r="E1829" s="348"/>
      <c r="F1829" s="348"/>
      <c r="G1829" s="348"/>
      <c r="H1829" s="348"/>
      <c r="I1829" s="348"/>
      <c r="J1829" s="348"/>
      <c r="K1829" s="348"/>
    </row>
    <row r="1830" spans="1:11" ht="15" customHeight="1" x14ac:dyDescent="0.25">
      <c r="A1830" s="70"/>
      <c r="B1830" s="70"/>
      <c r="C1830" s="70"/>
      <c r="D1830" s="70"/>
      <c r="E1830" s="70"/>
      <c r="F1830" s="78">
        <f>'proje ve personel bilgileri'!$B$5</f>
        <v>0</v>
      </c>
      <c r="G1830" s="72">
        <f>IF('proje ve personel bilgileri'!$B$6=1,"/ Nisan ayına aittir.",(IF('proje ve personel bilgileri'!$B$6=2,"/ Ekim ayına aittir.",0)))</f>
        <v>0</v>
      </c>
      <c r="H1830" s="70"/>
      <c r="I1830" s="70"/>
      <c r="J1830" s="70"/>
      <c r="K1830" s="70"/>
    </row>
    <row r="1831" spans="1:11" ht="18.75" customHeight="1" x14ac:dyDescent="0.25">
      <c r="K1831" s="4" t="s">
        <v>86</v>
      </c>
    </row>
    <row r="1832" spans="1:11" ht="15.75" customHeight="1" x14ac:dyDescent="0.25">
      <c r="A1832" s="349" t="s">
        <v>2</v>
      </c>
      <c r="B1832" s="350"/>
      <c r="C1832" s="351">
        <f>'proje ve personel bilgileri'!$B$2</f>
        <v>0</v>
      </c>
      <c r="D1832" s="352"/>
      <c r="E1832" s="352"/>
      <c r="F1832" s="352"/>
      <c r="G1832" s="352"/>
      <c r="H1832" s="352"/>
      <c r="I1832" s="352"/>
      <c r="J1832" s="352"/>
      <c r="K1832" s="353"/>
    </row>
    <row r="1833" spans="1:11" ht="15.75" customHeight="1" x14ac:dyDescent="0.25">
      <c r="A1833" s="354" t="s">
        <v>4</v>
      </c>
      <c r="B1833" s="355"/>
      <c r="C1833" s="356">
        <f>'proje ve personel bilgileri'!$B$3</f>
        <v>0</v>
      </c>
      <c r="D1833" s="357"/>
      <c r="E1833" s="357"/>
      <c r="F1833" s="357"/>
      <c r="G1833" s="357"/>
      <c r="H1833" s="357"/>
      <c r="I1833" s="357"/>
      <c r="J1833" s="357"/>
      <c r="K1833" s="358"/>
    </row>
    <row r="1834" spans="1:11" ht="15" customHeight="1" x14ac:dyDescent="0.25">
      <c r="A1834" s="343" t="s">
        <v>87</v>
      </c>
      <c r="B1834" s="343" t="s">
        <v>15</v>
      </c>
      <c r="C1834" s="343" t="s">
        <v>88</v>
      </c>
      <c r="D1834" s="344" t="s">
        <v>89</v>
      </c>
      <c r="E1834" s="346"/>
      <c r="F1834" s="347"/>
      <c r="G1834" s="343" t="s">
        <v>90</v>
      </c>
      <c r="H1834" s="333" t="s">
        <v>91</v>
      </c>
      <c r="I1834" s="333" t="s">
        <v>92</v>
      </c>
      <c r="J1834" s="333" t="s">
        <v>93</v>
      </c>
      <c r="K1834" s="336" t="s">
        <v>94</v>
      </c>
    </row>
    <row r="1835" spans="1:11" ht="15.75" customHeight="1" x14ac:dyDescent="0.25">
      <c r="A1835" s="338"/>
      <c r="B1835" s="338"/>
      <c r="C1835" s="338"/>
      <c r="D1835" s="345"/>
      <c r="E1835" s="339" t="s">
        <v>95</v>
      </c>
      <c r="F1835" s="340"/>
      <c r="G1835" s="338"/>
      <c r="H1835" s="334"/>
      <c r="I1835" s="334"/>
      <c r="J1835" s="334"/>
      <c r="K1835" s="337"/>
    </row>
    <row r="1836" spans="1:11" ht="60.75" customHeight="1" x14ac:dyDescent="0.25">
      <c r="A1836" s="338"/>
      <c r="B1836" s="338"/>
      <c r="C1836" s="338"/>
      <c r="D1836" s="345"/>
      <c r="E1836" s="5" t="s">
        <v>104</v>
      </c>
      <c r="F1836" s="5" t="s">
        <v>97</v>
      </c>
      <c r="G1836" s="338"/>
      <c r="H1836" s="334"/>
      <c r="I1836" s="335"/>
      <c r="J1836" s="335"/>
      <c r="K1836" s="338"/>
    </row>
    <row r="1837" spans="1:11" ht="15.75" customHeight="1" x14ac:dyDescent="0.25">
      <c r="A1837" s="338"/>
      <c r="B1837" s="338"/>
      <c r="C1837" s="338"/>
      <c r="D1837" s="345"/>
      <c r="E1837" s="6" t="s">
        <v>98</v>
      </c>
      <c r="F1837" s="6" t="s">
        <v>98</v>
      </c>
      <c r="G1837" s="294" t="s">
        <v>98</v>
      </c>
      <c r="H1837" s="294" t="s">
        <v>98</v>
      </c>
      <c r="I1837" s="297" t="s">
        <v>98</v>
      </c>
      <c r="J1837" s="6" t="s">
        <v>98</v>
      </c>
      <c r="K1837" s="338"/>
    </row>
    <row r="1838" spans="1:11" ht="15.75" customHeight="1" x14ac:dyDescent="0.25">
      <c r="A1838" s="1">
        <v>955</v>
      </c>
      <c r="B1838" s="101" t="str">
        <f>IF('proje ve personel bilgileri'!A968&lt;&gt;0,('proje ve personel bilgileri'!A968)," ")</f>
        <v xml:space="preserve"> </v>
      </c>
      <c r="C1838" s="102"/>
      <c r="D1838" s="103"/>
      <c r="E1838" s="103"/>
      <c r="F1838" s="103"/>
      <c r="G1838" s="103"/>
      <c r="H1838" s="103"/>
      <c r="I1838" s="103"/>
      <c r="J1838" s="103"/>
      <c r="K1838" s="104">
        <f t="shared" ref="K1838:K1855" si="106">IF(D1838&lt;&gt;0,SUM(D1838+E1838+F1838+G1838-H1838-I1838-J1838),0)</f>
        <v>0</v>
      </c>
    </row>
    <row r="1839" spans="1:11" ht="15.75" customHeight="1" x14ac:dyDescent="0.25">
      <c r="A1839" s="2">
        <v>956</v>
      </c>
      <c r="B1839" s="101" t="str">
        <f>IF('proje ve personel bilgileri'!A969&lt;&gt;0,('proje ve personel bilgileri'!A969)," ")</f>
        <v xml:space="preserve"> </v>
      </c>
      <c r="C1839" s="105"/>
      <c r="D1839" s="296"/>
      <c r="E1839" s="296"/>
      <c r="F1839" s="296"/>
      <c r="G1839" s="296"/>
      <c r="H1839" s="296"/>
      <c r="I1839" s="296"/>
      <c r="J1839" s="296"/>
      <c r="K1839" s="104">
        <f t="shared" si="106"/>
        <v>0</v>
      </c>
    </row>
    <row r="1840" spans="1:11" ht="15.75" customHeight="1" x14ac:dyDescent="0.25">
      <c r="A1840" s="1">
        <v>957</v>
      </c>
      <c r="B1840" s="101" t="str">
        <f>IF('proje ve personel bilgileri'!A970&lt;&gt;0,('proje ve personel bilgileri'!A970)," ")</f>
        <v xml:space="preserve"> </v>
      </c>
      <c r="C1840" s="105"/>
      <c r="D1840" s="296"/>
      <c r="E1840" s="296"/>
      <c r="F1840" s="296"/>
      <c r="G1840" s="296"/>
      <c r="H1840" s="296"/>
      <c r="I1840" s="296"/>
      <c r="J1840" s="296"/>
      <c r="K1840" s="104">
        <f t="shared" si="106"/>
        <v>0</v>
      </c>
    </row>
    <row r="1841" spans="1:11" ht="15.75" customHeight="1" x14ac:dyDescent="0.25">
      <c r="A1841" s="2">
        <v>958</v>
      </c>
      <c r="B1841" s="101" t="str">
        <f>IF('proje ve personel bilgileri'!A971&lt;&gt;0,('proje ve personel bilgileri'!A971)," ")</f>
        <v xml:space="preserve"> </v>
      </c>
      <c r="C1841" s="105"/>
      <c r="D1841" s="296"/>
      <c r="E1841" s="296"/>
      <c r="F1841" s="296"/>
      <c r="G1841" s="296"/>
      <c r="H1841" s="296"/>
      <c r="I1841" s="296"/>
      <c r="J1841" s="296"/>
      <c r="K1841" s="104">
        <f t="shared" si="106"/>
        <v>0</v>
      </c>
    </row>
    <row r="1842" spans="1:11" ht="15.75" customHeight="1" x14ac:dyDescent="0.25">
      <c r="A1842" s="1">
        <v>959</v>
      </c>
      <c r="B1842" s="101" t="str">
        <f>IF('proje ve personel bilgileri'!A972&lt;&gt;0,('proje ve personel bilgileri'!A972)," ")</f>
        <v xml:space="preserve"> </v>
      </c>
      <c r="C1842" s="105"/>
      <c r="D1842" s="296"/>
      <c r="E1842" s="296"/>
      <c r="F1842" s="296"/>
      <c r="G1842" s="296"/>
      <c r="H1842" s="296"/>
      <c r="I1842" s="296"/>
      <c r="J1842" s="296"/>
      <c r="K1842" s="104">
        <f t="shared" si="106"/>
        <v>0</v>
      </c>
    </row>
    <row r="1843" spans="1:11" ht="15.75" customHeight="1" x14ac:dyDescent="0.25">
      <c r="A1843" s="2">
        <v>960</v>
      </c>
      <c r="B1843" s="101" t="str">
        <f>IF('proje ve personel bilgileri'!A973&lt;&gt;0,('proje ve personel bilgileri'!A973)," ")</f>
        <v xml:space="preserve"> </v>
      </c>
      <c r="C1843" s="105"/>
      <c r="D1843" s="296"/>
      <c r="E1843" s="296"/>
      <c r="F1843" s="296"/>
      <c r="G1843" s="296"/>
      <c r="H1843" s="296"/>
      <c r="I1843" s="296"/>
      <c r="J1843" s="296"/>
      <c r="K1843" s="104">
        <f t="shared" si="106"/>
        <v>0</v>
      </c>
    </row>
    <row r="1844" spans="1:11" ht="15.75" customHeight="1" x14ac:dyDescent="0.25">
      <c r="A1844" s="1">
        <v>961</v>
      </c>
      <c r="B1844" s="101" t="str">
        <f>IF('proje ve personel bilgileri'!A974&lt;&gt;0,('proje ve personel bilgileri'!A974)," ")</f>
        <v xml:space="preserve"> </v>
      </c>
      <c r="C1844" s="105"/>
      <c r="D1844" s="296"/>
      <c r="E1844" s="296"/>
      <c r="F1844" s="296"/>
      <c r="G1844" s="296"/>
      <c r="H1844" s="296"/>
      <c r="I1844" s="296"/>
      <c r="J1844" s="296"/>
      <c r="K1844" s="104">
        <f t="shared" si="106"/>
        <v>0</v>
      </c>
    </row>
    <row r="1845" spans="1:11" ht="15.75" customHeight="1" x14ac:dyDescent="0.25">
      <c r="A1845" s="2">
        <v>962</v>
      </c>
      <c r="B1845" s="101" t="str">
        <f>IF('proje ve personel bilgileri'!A975&lt;&gt;0,('proje ve personel bilgileri'!A975)," ")</f>
        <v xml:space="preserve"> </v>
      </c>
      <c r="C1845" s="105"/>
      <c r="D1845" s="296"/>
      <c r="E1845" s="296"/>
      <c r="F1845" s="296"/>
      <c r="G1845" s="296"/>
      <c r="H1845" s="296"/>
      <c r="I1845" s="296"/>
      <c r="J1845" s="296"/>
      <c r="K1845" s="104">
        <f t="shared" si="106"/>
        <v>0</v>
      </c>
    </row>
    <row r="1846" spans="1:11" ht="15.75" customHeight="1" x14ac:dyDescent="0.25">
      <c r="A1846" s="1">
        <v>963</v>
      </c>
      <c r="B1846" s="101" t="str">
        <f>IF('proje ve personel bilgileri'!A976&lt;&gt;0,('proje ve personel bilgileri'!A976)," ")</f>
        <v xml:space="preserve"> </v>
      </c>
      <c r="C1846" s="105"/>
      <c r="D1846" s="296"/>
      <c r="E1846" s="296"/>
      <c r="F1846" s="296"/>
      <c r="G1846" s="296"/>
      <c r="H1846" s="296"/>
      <c r="I1846" s="296"/>
      <c r="J1846" s="296"/>
      <c r="K1846" s="104">
        <f t="shared" si="106"/>
        <v>0</v>
      </c>
    </row>
    <row r="1847" spans="1:11" ht="15.75" customHeight="1" x14ac:dyDescent="0.25">
      <c r="A1847" s="2">
        <v>964</v>
      </c>
      <c r="B1847" s="101" t="str">
        <f>IF('proje ve personel bilgileri'!A977&lt;&gt;0,('proje ve personel bilgileri'!A977)," ")</f>
        <v xml:space="preserve"> </v>
      </c>
      <c r="C1847" s="105"/>
      <c r="D1847" s="296"/>
      <c r="E1847" s="296"/>
      <c r="F1847" s="296"/>
      <c r="G1847" s="296"/>
      <c r="H1847" s="296"/>
      <c r="I1847" s="296"/>
      <c r="J1847" s="296"/>
      <c r="K1847" s="104">
        <f t="shared" si="106"/>
        <v>0</v>
      </c>
    </row>
    <row r="1848" spans="1:11" ht="15.75" customHeight="1" x14ac:dyDescent="0.25">
      <c r="A1848" s="1">
        <v>965</v>
      </c>
      <c r="B1848" s="101" t="str">
        <f>IF('proje ve personel bilgileri'!A978&lt;&gt;0,('proje ve personel bilgileri'!A978)," ")</f>
        <v xml:space="preserve"> </v>
      </c>
      <c r="C1848" s="105"/>
      <c r="D1848" s="296"/>
      <c r="E1848" s="296"/>
      <c r="F1848" s="296"/>
      <c r="G1848" s="296"/>
      <c r="H1848" s="296"/>
      <c r="I1848" s="296"/>
      <c r="J1848" s="296"/>
      <c r="K1848" s="104">
        <f t="shared" si="106"/>
        <v>0</v>
      </c>
    </row>
    <row r="1849" spans="1:11" ht="15.75" customHeight="1" x14ac:dyDescent="0.25">
      <c r="A1849" s="2">
        <v>966</v>
      </c>
      <c r="B1849" s="101" t="str">
        <f>IF('proje ve personel bilgileri'!A979&lt;&gt;0,('proje ve personel bilgileri'!A979)," ")</f>
        <v xml:space="preserve"> </v>
      </c>
      <c r="C1849" s="105"/>
      <c r="D1849" s="296"/>
      <c r="E1849" s="296"/>
      <c r="F1849" s="296"/>
      <c r="G1849" s="296"/>
      <c r="H1849" s="296"/>
      <c r="I1849" s="296"/>
      <c r="J1849" s="296"/>
      <c r="K1849" s="104">
        <f t="shared" si="106"/>
        <v>0</v>
      </c>
    </row>
    <row r="1850" spans="1:11" ht="15.75" customHeight="1" x14ac:dyDescent="0.25">
      <c r="A1850" s="1">
        <v>967</v>
      </c>
      <c r="B1850" s="101" t="str">
        <f>IF('proje ve personel bilgileri'!A980&lt;&gt;0,('proje ve personel bilgileri'!A980)," ")</f>
        <v xml:space="preserve"> </v>
      </c>
      <c r="C1850" s="105"/>
      <c r="D1850" s="296"/>
      <c r="E1850" s="296"/>
      <c r="F1850" s="296"/>
      <c r="G1850" s="296"/>
      <c r="H1850" s="296"/>
      <c r="I1850" s="296"/>
      <c r="J1850" s="296"/>
      <c r="K1850" s="104">
        <f t="shared" si="106"/>
        <v>0</v>
      </c>
    </row>
    <row r="1851" spans="1:11" ht="15.75" customHeight="1" x14ac:dyDescent="0.25">
      <c r="A1851" s="2">
        <v>968</v>
      </c>
      <c r="B1851" s="101" t="str">
        <f>IF('proje ve personel bilgileri'!A981&lt;&gt;0,('proje ve personel bilgileri'!A981)," ")</f>
        <v xml:space="preserve"> </v>
      </c>
      <c r="C1851" s="105"/>
      <c r="D1851" s="296"/>
      <c r="E1851" s="296"/>
      <c r="F1851" s="296"/>
      <c r="G1851" s="296"/>
      <c r="H1851" s="296"/>
      <c r="I1851" s="296"/>
      <c r="J1851" s="296"/>
      <c r="K1851" s="104">
        <f t="shared" si="106"/>
        <v>0</v>
      </c>
    </row>
    <row r="1852" spans="1:11" ht="15.75" customHeight="1" x14ac:dyDescent="0.25">
      <c r="A1852" s="1">
        <v>969</v>
      </c>
      <c r="B1852" s="101" t="str">
        <f>IF('proje ve personel bilgileri'!A982&lt;&gt;0,('proje ve personel bilgileri'!A982)," ")</f>
        <v xml:space="preserve"> </v>
      </c>
      <c r="C1852" s="105"/>
      <c r="D1852" s="296"/>
      <c r="E1852" s="296"/>
      <c r="F1852" s="296"/>
      <c r="G1852" s="296"/>
      <c r="H1852" s="296"/>
      <c r="I1852" s="296"/>
      <c r="J1852" s="296"/>
      <c r="K1852" s="104">
        <f t="shared" si="106"/>
        <v>0</v>
      </c>
    </row>
    <row r="1853" spans="1:11" ht="15.75" customHeight="1" x14ac:dyDescent="0.25">
      <c r="A1853" s="2">
        <v>970</v>
      </c>
      <c r="B1853" s="101" t="str">
        <f>IF('proje ve personel bilgileri'!A983&lt;&gt;0,('proje ve personel bilgileri'!A983)," ")</f>
        <v xml:space="preserve"> </v>
      </c>
      <c r="C1853" s="105"/>
      <c r="D1853" s="296"/>
      <c r="E1853" s="296"/>
      <c r="F1853" s="296"/>
      <c r="G1853" s="296"/>
      <c r="H1853" s="296"/>
      <c r="I1853" s="296"/>
      <c r="J1853" s="296"/>
      <c r="K1853" s="104">
        <f t="shared" si="106"/>
        <v>0</v>
      </c>
    </row>
    <row r="1854" spans="1:11" ht="15.75" customHeight="1" x14ac:dyDescent="0.25">
      <c r="A1854" s="1">
        <v>971</v>
      </c>
      <c r="B1854" s="101" t="str">
        <f>IF('proje ve personel bilgileri'!A984&lt;&gt;0,('proje ve personel bilgileri'!A984)," ")</f>
        <v xml:space="preserve"> </v>
      </c>
      <c r="C1854" s="105"/>
      <c r="D1854" s="296"/>
      <c r="E1854" s="296"/>
      <c r="F1854" s="296"/>
      <c r="G1854" s="296"/>
      <c r="H1854" s="296"/>
      <c r="I1854" s="296"/>
      <c r="J1854" s="296"/>
      <c r="K1854" s="104">
        <f t="shared" si="106"/>
        <v>0</v>
      </c>
    </row>
    <row r="1855" spans="1:11" ht="15" customHeight="1" x14ac:dyDescent="0.25">
      <c r="A1855" s="2">
        <v>972</v>
      </c>
      <c r="B1855" s="101" t="str">
        <f>IF('proje ve personel bilgileri'!A985&lt;&gt;0,('proje ve personel bilgileri'!A985)," ")</f>
        <v xml:space="preserve"> </v>
      </c>
      <c r="C1855" s="105"/>
      <c r="D1855" s="296"/>
      <c r="E1855" s="296"/>
      <c r="F1855" s="296"/>
      <c r="G1855" s="296"/>
      <c r="H1855" s="296"/>
      <c r="I1855" s="296"/>
      <c r="J1855" s="296"/>
      <c r="K1855" s="104">
        <f t="shared" si="106"/>
        <v>0</v>
      </c>
    </row>
    <row r="1856" spans="1:11" ht="15.75" customHeight="1" x14ac:dyDescent="0.25">
      <c r="A1856" s="341" t="s">
        <v>99</v>
      </c>
      <c r="B1856" s="342"/>
      <c r="C1856" s="7" t="str">
        <f t="shared" ref="C1856:J1856" si="107">IF($K$28&lt;&gt;0,SUM(C1838:C1855)," ")</f>
        <v xml:space="preserve"> </v>
      </c>
      <c r="D1856" s="8" t="str">
        <f t="shared" si="107"/>
        <v xml:space="preserve"> </v>
      </c>
      <c r="E1856" s="8" t="str">
        <f t="shared" si="107"/>
        <v xml:space="preserve"> </v>
      </c>
      <c r="F1856" s="8" t="str">
        <f t="shared" si="107"/>
        <v xml:space="preserve"> </v>
      </c>
      <c r="G1856" s="8" t="str">
        <f t="shared" si="107"/>
        <v xml:space="preserve"> </v>
      </c>
      <c r="H1856" s="8" t="str">
        <f t="shared" si="107"/>
        <v xml:space="preserve"> </v>
      </c>
      <c r="I1856" s="8" t="str">
        <f t="shared" si="107"/>
        <v xml:space="preserve"> </v>
      </c>
      <c r="J1856" s="8" t="str">
        <f t="shared" si="107"/>
        <v xml:space="preserve"> </v>
      </c>
      <c r="K1856" s="9">
        <f>SUM(K1838:K1855)+K1820</f>
        <v>0</v>
      </c>
    </row>
    <row r="1857" spans="1:11" ht="15" customHeight="1" x14ac:dyDescent="0.25">
      <c r="A1857" s="300"/>
    </row>
    <row r="1858" spans="1:11" ht="15" customHeight="1" x14ac:dyDescent="0.25">
      <c r="A1858" s="332" t="s">
        <v>100</v>
      </c>
      <c r="B1858" s="332"/>
      <c r="C1858" s="332"/>
      <c r="D1858" s="332"/>
      <c r="E1858" s="332"/>
      <c r="F1858" s="332"/>
      <c r="G1858" s="332"/>
      <c r="H1858" s="332"/>
      <c r="I1858" s="332"/>
      <c r="J1858" s="332"/>
      <c r="K1858" s="332"/>
    </row>
    <row r="1859" spans="1:11" ht="15" customHeight="1" x14ac:dyDescent="0.25">
      <c r="A1859" s="51"/>
    </row>
    <row r="1860" spans="1:11" ht="15" customHeight="1" x14ac:dyDescent="0.25">
      <c r="A1860" s="298" t="s">
        <v>101</v>
      </c>
    </row>
    <row r="1861" spans="1:11" ht="15" customHeight="1" x14ac:dyDescent="0.25">
      <c r="C1861" s="298" t="s">
        <v>102</v>
      </c>
      <c r="E1861" s="298" t="s">
        <v>103</v>
      </c>
    </row>
    <row r="1864" spans="1:11" ht="15.75" customHeight="1" x14ac:dyDescent="0.25">
      <c r="A1864" s="348" t="s">
        <v>85</v>
      </c>
      <c r="B1864" s="348"/>
      <c r="C1864" s="348"/>
      <c r="D1864" s="348"/>
      <c r="E1864" s="348"/>
      <c r="F1864" s="348"/>
      <c r="G1864" s="348"/>
      <c r="H1864" s="348"/>
      <c r="I1864" s="348"/>
      <c r="J1864" s="348"/>
      <c r="K1864" s="348"/>
    </row>
    <row r="1865" spans="1:11" ht="15" customHeight="1" x14ac:dyDescent="0.25">
      <c r="A1865" s="70"/>
      <c r="B1865" s="70"/>
      <c r="C1865" s="70"/>
      <c r="D1865" s="70"/>
      <c r="E1865" s="70"/>
      <c r="F1865" s="78">
        <f>'proje ve personel bilgileri'!$B$5</f>
        <v>0</v>
      </c>
      <c r="G1865" s="72">
        <f>IF('proje ve personel bilgileri'!$B$6=1,"/ Nisan ayına aittir.",(IF('proje ve personel bilgileri'!$B$6=2,"/ Ekim ayına aittir.",0)))</f>
        <v>0</v>
      </c>
      <c r="H1865" s="70"/>
      <c r="I1865" s="70"/>
      <c r="J1865" s="70"/>
      <c r="K1865" s="70"/>
    </row>
    <row r="1866" spans="1:11" ht="18.75" customHeight="1" x14ac:dyDescent="0.25">
      <c r="K1866" s="4" t="s">
        <v>86</v>
      </c>
    </row>
    <row r="1867" spans="1:11" ht="15.75" customHeight="1" x14ac:dyDescent="0.25">
      <c r="A1867" s="349" t="s">
        <v>2</v>
      </c>
      <c r="B1867" s="350"/>
      <c r="C1867" s="351">
        <f>'proje ve personel bilgileri'!$B$2</f>
        <v>0</v>
      </c>
      <c r="D1867" s="352"/>
      <c r="E1867" s="352"/>
      <c r="F1867" s="352"/>
      <c r="G1867" s="352"/>
      <c r="H1867" s="352"/>
      <c r="I1867" s="352"/>
      <c r="J1867" s="352"/>
      <c r="K1867" s="353"/>
    </row>
    <row r="1868" spans="1:11" ht="15.75" customHeight="1" x14ac:dyDescent="0.25">
      <c r="A1868" s="354" t="s">
        <v>4</v>
      </c>
      <c r="B1868" s="355"/>
      <c r="C1868" s="356">
        <f>'proje ve personel bilgileri'!$B$3</f>
        <v>0</v>
      </c>
      <c r="D1868" s="357"/>
      <c r="E1868" s="357"/>
      <c r="F1868" s="357"/>
      <c r="G1868" s="357"/>
      <c r="H1868" s="357"/>
      <c r="I1868" s="357"/>
      <c r="J1868" s="357"/>
      <c r="K1868" s="358"/>
    </row>
    <row r="1869" spans="1:11" ht="15" customHeight="1" x14ac:dyDescent="0.25">
      <c r="A1869" s="343" t="s">
        <v>87</v>
      </c>
      <c r="B1869" s="343" t="s">
        <v>15</v>
      </c>
      <c r="C1869" s="343" t="s">
        <v>88</v>
      </c>
      <c r="D1869" s="344" t="s">
        <v>89</v>
      </c>
      <c r="E1869" s="346"/>
      <c r="F1869" s="347"/>
      <c r="G1869" s="343" t="s">
        <v>90</v>
      </c>
      <c r="H1869" s="333" t="s">
        <v>91</v>
      </c>
      <c r="I1869" s="333" t="s">
        <v>92</v>
      </c>
      <c r="J1869" s="333" t="s">
        <v>93</v>
      </c>
      <c r="K1869" s="336" t="s">
        <v>94</v>
      </c>
    </row>
    <row r="1870" spans="1:11" ht="15.75" customHeight="1" x14ac:dyDescent="0.25">
      <c r="A1870" s="338"/>
      <c r="B1870" s="338"/>
      <c r="C1870" s="338"/>
      <c r="D1870" s="345"/>
      <c r="E1870" s="339" t="s">
        <v>95</v>
      </c>
      <c r="F1870" s="340"/>
      <c r="G1870" s="338"/>
      <c r="H1870" s="334"/>
      <c r="I1870" s="334"/>
      <c r="J1870" s="334"/>
      <c r="K1870" s="337"/>
    </row>
    <row r="1871" spans="1:11" ht="60.75" customHeight="1" x14ac:dyDescent="0.25">
      <c r="A1871" s="338"/>
      <c r="B1871" s="338"/>
      <c r="C1871" s="338"/>
      <c r="D1871" s="345"/>
      <c r="E1871" s="5" t="s">
        <v>104</v>
      </c>
      <c r="F1871" s="5" t="s">
        <v>97</v>
      </c>
      <c r="G1871" s="338"/>
      <c r="H1871" s="334"/>
      <c r="I1871" s="335"/>
      <c r="J1871" s="335"/>
      <c r="K1871" s="338"/>
    </row>
    <row r="1872" spans="1:11" ht="15.75" customHeight="1" x14ac:dyDescent="0.25">
      <c r="A1872" s="338"/>
      <c r="B1872" s="338"/>
      <c r="C1872" s="338"/>
      <c r="D1872" s="345"/>
      <c r="E1872" s="6" t="s">
        <v>98</v>
      </c>
      <c r="F1872" s="6" t="s">
        <v>98</v>
      </c>
      <c r="G1872" s="294" t="s">
        <v>98</v>
      </c>
      <c r="H1872" s="294" t="s">
        <v>98</v>
      </c>
      <c r="I1872" s="297" t="s">
        <v>98</v>
      </c>
      <c r="J1872" s="6" t="s">
        <v>98</v>
      </c>
      <c r="K1872" s="338"/>
    </row>
    <row r="1873" spans="1:11" ht="15.75" customHeight="1" x14ac:dyDescent="0.25">
      <c r="A1873" s="1">
        <v>973</v>
      </c>
      <c r="B1873" s="101" t="str">
        <f>IF('proje ve personel bilgileri'!A986&lt;&gt;0,('proje ve personel bilgileri'!A986)," ")</f>
        <v xml:space="preserve"> </v>
      </c>
      <c r="C1873" s="102"/>
      <c r="D1873" s="103"/>
      <c r="E1873" s="103"/>
      <c r="F1873" s="103"/>
      <c r="G1873" s="103"/>
      <c r="H1873" s="103"/>
      <c r="I1873" s="103"/>
      <c r="J1873" s="103"/>
      <c r="K1873" s="104">
        <f t="shared" ref="K1873:K1890" si="108">IF(D1873&lt;&gt;0,SUM(D1873+E1873+F1873+G1873-H1873-I1873-J1873),0)</f>
        <v>0</v>
      </c>
    </row>
    <row r="1874" spans="1:11" ht="15.75" customHeight="1" x14ac:dyDescent="0.25">
      <c r="A1874" s="2">
        <v>974</v>
      </c>
      <c r="B1874" s="101" t="str">
        <f>IF('proje ve personel bilgileri'!A987&lt;&gt;0,('proje ve personel bilgileri'!A987)," ")</f>
        <v xml:space="preserve"> </v>
      </c>
      <c r="C1874" s="105"/>
      <c r="D1874" s="296"/>
      <c r="E1874" s="296"/>
      <c r="F1874" s="296"/>
      <c r="G1874" s="296"/>
      <c r="H1874" s="296"/>
      <c r="I1874" s="296"/>
      <c r="J1874" s="296"/>
      <c r="K1874" s="104">
        <f t="shared" si="108"/>
        <v>0</v>
      </c>
    </row>
    <row r="1875" spans="1:11" ht="15.75" customHeight="1" x14ac:dyDescent="0.25">
      <c r="A1875" s="1">
        <v>975</v>
      </c>
      <c r="B1875" s="101" t="str">
        <f>IF('proje ve personel bilgileri'!A988&lt;&gt;0,('proje ve personel bilgileri'!A988)," ")</f>
        <v xml:space="preserve"> </v>
      </c>
      <c r="C1875" s="105"/>
      <c r="D1875" s="296"/>
      <c r="E1875" s="296"/>
      <c r="F1875" s="296"/>
      <c r="G1875" s="296"/>
      <c r="H1875" s="296"/>
      <c r="I1875" s="296"/>
      <c r="J1875" s="296"/>
      <c r="K1875" s="104">
        <f t="shared" si="108"/>
        <v>0</v>
      </c>
    </row>
    <row r="1876" spans="1:11" ht="15.75" customHeight="1" x14ac:dyDescent="0.25">
      <c r="A1876" s="2">
        <v>976</v>
      </c>
      <c r="B1876" s="101" t="str">
        <f>IF('proje ve personel bilgileri'!A989&lt;&gt;0,('proje ve personel bilgileri'!A989)," ")</f>
        <v xml:space="preserve"> </v>
      </c>
      <c r="C1876" s="105"/>
      <c r="D1876" s="296"/>
      <c r="E1876" s="296"/>
      <c r="F1876" s="296"/>
      <c r="G1876" s="296"/>
      <c r="H1876" s="296"/>
      <c r="I1876" s="296"/>
      <c r="J1876" s="296"/>
      <c r="K1876" s="104">
        <f t="shared" si="108"/>
        <v>0</v>
      </c>
    </row>
    <row r="1877" spans="1:11" ht="15.75" customHeight="1" x14ac:dyDescent="0.25">
      <c r="A1877" s="1">
        <v>977</v>
      </c>
      <c r="B1877" s="101" t="str">
        <f>IF('proje ve personel bilgileri'!A990&lt;&gt;0,('proje ve personel bilgileri'!A990)," ")</f>
        <v xml:space="preserve"> </v>
      </c>
      <c r="C1877" s="105"/>
      <c r="D1877" s="296"/>
      <c r="E1877" s="296"/>
      <c r="F1877" s="296"/>
      <c r="G1877" s="296"/>
      <c r="H1877" s="296"/>
      <c r="I1877" s="296"/>
      <c r="J1877" s="296"/>
      <c r="K1877" s="104">
        <f t="shared" si="108"/>
        <v>0</v>
      </c>
    </row>
    <row r="1878" spans="1:11" ht="15.75" customHeight="1" x14ac:dyDescent="0.25">
      <c r="A1878" s="2">
        <v>978</v>
      </c>
      <c r="B1878" s="101" t="str">
        <f>IF('proje ve personel bilgileri'!A991&lt;&gt;0,('proje ve personel bilgileri'!A991)," ")</f>
        <v xml:space="preserve"> </v>
      </c>
      <c r="C1878" s="105"/>
      <c r="D1878" s="296"/>
      <c r="E1878" s="296"/>
      <c r="F1878" s="296"/>
      <c r="G1878" s="296"/>
      <c r="H1878" s="296"/>
      <c r="I1878" s="296"/>
      <c r="J1878" s="296"/>
      <c r="K1878" s="104">
        <f t="shared" si="108"/>
        <v>0</v>
      </c>
    </row>
    <row r="1879" spans="1:11" ht="15.75" customHeight="1" x14ac:dyDescent="0.25">
      <c r="A1879" s="1">
        <v>979</v>
      </c>
      <c r="B1879" s="101" t="str">
        <f>IF('proje ve personel bilgileri'!A992&lt;&gt;0,('proje ve personel bilgileri'!A992)," ")</f>
        <v xml:space="preserve"> </v>
      </c>
      <c r="C1879" s="105"/>
      <c r="D1879" s="296"/>
      <c r="E1879" s="296"/>
      <c r="F1879" s="296"/>
      <c r="G1879" s="296"/>
      <c r="H1879" s="296"/>
      <c r="I1879" s="296"/>
      <c r="J1879" s="296"/>
      <c r="K1879" s="104">
        <f t="shared" si="108"/>
        <v>0</v>
      </c>
    </row>
    <row r="1880" spans="1:11" ht="15.75" customHeight="1" x14ac:dyDescent="0.25">
      <c r="A1880" s="2">
        <v>980</v>
      </c>
      <c r="B1880" s="101" t="str">
        <f>IF('proje ve personel bilgileri'!A993&lt;&gt;0,('proje ve personel bilgileri'!A993)," ")</f>
        <v xml:space="preserve"> </v>
      </c>
      <c r="C1880" s="105"/>
      <c r="D1880" s="296"/>
      <c r="E1880" s="296"/>
      <c r="F1880" s="296"/>
      <c r="G1880" s="296"/>
      <c r="H1880" s="296"/>
      <c r="I1880" s="296"/>
      <c r="J1880" s="296"/>
      <c r="K1880" s="104">
        <f t="shared" si="108"/>
        <v>0</v>
      </c>
    </row>
    <row r="1881" spans="1:11" ht="15.75" customHeight="1" x14ac:dyDescent="0.25">
      <c r="A1881" s="1">
        <v>981</v>
      </c>
      <c r="B1881" s="101" t="str">
        <f>IF('proje ve personel bilgileri'!A994&lt;&gt;0,('proje ve personel bilgileri'!A994)," ")</f>
        <v xml:space="preserve"> </v>
      </c>
      <c r="C1881" s="105"/>
      <c r="D1881" s="296"/>
      <c r="E1881" s="296"/>
      <c r="F1881" s="296"/>
      <c r="G1881" s="296"/>
      <c r="H1881" s="296"/>
      <c r="I1881" s="296"/>
      <c r="J1881" s="296"/>
      <c r="K1881" s="104">
        <f t="shared" si="108"/>
        <v>0</v>
      </c>
    </row>
    <row r="1882" spans="1:11" ht="15.75" customHeight="1" x14ac:dyDescent="0.25">
      <c r="A1882" s="2">
        <v>982</v>
      </c>
      <c r="B1882" s="101" t="str">
        <f>IF('proje ve personel bilgileri'!A995&lt;&gt;0,('proje ve personel bilgileri'!A995)," ")</f>
        <v xml:space="preserve"> </v>
      </c>
      <c r="C1882" s="105"/>
      <c r="D1882" s="296"/>
      <c r="E1882" s="296"/>
      <c r="F1882" s="296"/>
      <c r="G1882" s="296"/>
      <c r="H1882" s="296"/>
      <c r="I1882" s="296"/>
      <c r="J1882" s="296"/>
      <c r="K1882" s="104">
        <f t="shared" si="108"/>
        <v>0</v>
      </c>
    </row>
    <row r="1883" spans="1:11" ht="15.75" customHeight="1" x14ac:dyDescent="0.25">
      <c r="A1883" s="1">
        <v>983</v>
      </c>
      <c r="B1883" s="101" t="str">
        <f>IF('proje ve personel bilgileri'!A996&lt;&gt;0,('proje ve personel bilgileri'!A996)," ")</f>
        <v xml:space="preserve"> </v>
      </c>
      <c r="C1883" s="105"/>
      <c r="D1883" s="296"/>
      <c r="E1883" s="296"/>
      <c r="F1883" s="296"/>
      <c r="G1883" s="296"/>
      <c r="H1883" s="296"/>
      <c r="I1883" s="296"/>
      <c r="J1883" s="296"/>
      <c r="K1883" s="104">
        <f t="shared" si="108"/>
        <v>0</v>
      </c>
    </row>
    <row r="1884" spans="1:11" ht="15.75" customHeight="1" x14ac:dyDescent="0.25">
      <c r="A1884" s="2">
        <v>984</v>
      </c>
      <c r="B1884" s="101" t="str">
        <f>IF('proje ve personel bilgileri'!A997&lt;&gt;0,('proje ve personel bilgileri'!A997)," ")</f>
        <v xml:space="preserve"> </v>
      </c>
      <c r="C1884" s="105"/>
      <c r="D1884" s="296"/>
      <c r="E1884" s="296"/>
      <c r="F1884" s="296"/>
      <c r="G1884" s="296"/>
      <c r="H1884" s="296"/>
      <c r="I1884" s="296"/>
      <c r="J1884" s="296"/>
      <c r="K1884" s="104">
        <f t="shared" si="108"/>
        <v>0</v>
      </c>
    </row>
    <row r="1885" spans="1:11" ht="15.75" customHeight="1" x14ac:dyDescent="0.25">
      <c r="A1885" s="1">
        <v>985</v>
      </c>
      <c r="B1885" s="101" t="str">
        <f>IF('proje ve personel bilgileri'!A998&lt;&gt;0,('proje ve personel bilgileri'!A998)," ")</f>
        <v xml:space="preserve"> </v>
      </c>
      <c r="C1885" s="105"/>
      <c r="D1885" s="296"/>
      <c r="E1885" s="296"/>
      <c r="F1885" s="296"/>
      <c r="G1885" s="296"/>
      <c r="H1885" s="296"/>
      <c r="I1885" s="296"/>
      <c r="J1885" s="296"/>
      <c r="K1885" s="104">
        <f t="shared" si="108"/>
        <v>0</v>
      </c>
    </row>
    <row r="1886" spans="1:11" ht="15.75" customHeight="1" x14ac:dyDescent="0.25">
      <c r="A1886" s="2">
        <v>986</v>
      </c>
      <c r="B1886" s="101" t="str">
        <f>IF('proje ve personel bilgileri'!A999&lt;&gt;0,('proje ve personel bilgileri'!A999)," ")</f>
        <v xml:space="preserve"> </v>
      </c>
      <c r="C1886" s="105"/>
      <c r="D1886" s="296"/>
      <c r="E1886" s="296"/>
      <c r="F1886" s="296"/>
      <c r="G1886" s="296"/>
      <c r="H1886" s="296"/>
      <c r="I1886" s="296"/>
      <c r="J1886" s="296"/>
      <c r="K1886" s="104">
        <f t="shared" si="108"/>
        <v>0</v>
      </c>
    </row>
    <row r="1887" spans="1:11" ht="15.75" customHeight="1" x14ac:dyDescent="0.25">
      <c r="A1887" s="1">
        <v>987</v>
      </c>
      <c r="B1887" s="101" t="str">
        <f>IF('proje ve personel bilgileri'!A1000&lt;&gt;0,('proje ve personel bilgileri'!A1000)," ")</f>
        <v xml:space="preserve"> </v>
      </c>
      <c r="C1887" s="105"/>
      <c r="D1887" s="296"/>
      <c r="E1887" s="296"/>
      <c r="F1887" s="296"/>
      <c r="G1887" s="296"/>
      <c r="H1887" s="296"/>
      <c r="I1887" s="296"/>
      <c r="J1887" s="296"/>
      <c r="K1887" s="104">
        <f t="shared" si="108"/>
        <v>0</v>
      </c>
    </row>
    <row r="1888" spans="1:11" ht="15.75" customHeight="1" x14ac:dyDescent="0.25">
      <c r="A1888" s="2">
        <v>988</v>
      </c>
      <c r="B1888" s="101" t="str">
        <f>IF('proje ve personel bilgileri'!A1001&lt;&gt;0,('proje ve personel bilgileri'!A1001)," ")</f>
        <v xml:space="preserve"> </v>
      </c>
      <c r="C1888" s="105"/>
      <c r="D1888" s="296"/>
      <c r="E1888" s="296"/>
      <c r="F1888" s="296"/>
      <c r="G1888" s="296"/>
      <c r="H1888" s="296"/>
      <c r="I1888" s="296"/>
      <c r="J1888" s="296"/>
      <c r="K1888" s="104">
        <f t="shared" si="108"/>
        <v>0</v>
      </c>
    </row>
    <row r="1889" spans="1:11" ht="15.75" customHeight="1" x14ac:dyDescent="0.25">
      <c r="A1889" s="1">
        <v>989</v>
      </c>
      <c r="B1889" s="101" t="str">
        <f>IF('proje ve personel bilgileri'!A1002&lt;&gt;0,('proje ve personel bilgileri'!A1002)," ")</f>
        <v xml:space="preserve"> </v>
      </c>
      <c r="C1889" s="105"/>
      <c r="D1889" s="296"/>
      <c r="E1889" s="296"/>
      <c r="F1889" s="296"/>
      <c r="G1889" s="296"/>
      <c r="H1889" s="296"/>
      <c r="I1889" s="296"/>
      <c r="J1889" s="296"/>
      <c r="K1889" s="104">
        <f t="shared" si="108"/>
        <v>0</v>
      </c>
    </row>
    <row r="1890" spans="1:11" ht="15" customHeight="1" x14ac:dyDescent="0.25">
      <c r="A1890" s="2">
        <v>990</v>
      </c>
      <c r="B1890" s="101" t="str">
        <f>IF('proje ve personel bilgileri'!A1003&lt;&gt;0,('proje ve personel bilgileri'!A1003)," ")</f>
        <v xml:space="preserve"> </v>
      </c>
      <c r="C1890" s="105"/>
      <c r="D1890" s="296"/>
      <c r="E1890" s="296"/>
      <c r="F1890" s="296"/>
      <c r="G1890" s="296"/>
      <c r="H1890" s="296"/>
      <c r="I1890" s="296"/>
      <c r="J1890" s="296"/>
      <c r="K1890" s="104">
        <f t="shared" si="108"/>
        <v>0</v>
      </c>
    </row>
    <row r="1891" spans="1:11" ht="15.75" customHeight="1" x14ac:dyDescent="0.25">
      <c r="A1891" s="341" t="s">
        <v>99</v>
      </c>
      <c r="B1891" s="342"/>
      <c r="C1891" s="7" t="str">
        <f t="shared" ref="C1891:J1891" si="109">IF($K$28&lt;&gt;0,SUM(C1873:C1890)," ")</f>
        <v xml:space="preserve"> </v>
      </c>
      <c r="D1891" s="8" t="str">
        <f t="shared" si="109"/>
        <v xml:space="preserve"> </v>
      </c>
      <c r="E1891" s="8" t="str">
        <f t="shared" si="109"/>
        <v xml:space="preserve"> </v>
      </c>
      <c r="F1891" s="8" t="str">
        <f t="shared" si="109"/>
        <v xml:space="preserve"> </v>
      </c>
      <c r="G1891" s="8" t="str">
        <f t="shared" si="109"/>
        <v xml:space="preserve"> </v>
      </c>
      <c r="H1891" s="8" t="str">
        <f t="shared" si="109"/>
        <v xml:space="preserve"> </v>
      </c>
      <c r="I1891" s="8" t="str">
        <f t="shared" si="109"/>
        <v xml:space="preserve"> </v>
      </c>
      <c r="J1891" s="8" t="str">
        <f t="shared" si="109"/>
        <v xml:space="preserve"> </v>
      </c>
      <c r="K1891" s="9">
        <f>SUM(K1873:K1890)+K1856</f>
        <v>0</v>
      </c>
    </row>
    <row r="1892" spans="1:11" ht="15" customHeight="1" x14ac:dyDescent="0.25">
      <c r="A1892" s="300"/>
    </row>
    <row r="1893" spans="1:11" ht="15" customHeight="1" x14ac:dyDescent="0.25">
      <c r="A1893" s="332" t="s">
        <v>100</v>
      </c>
      <c r="B1893" s="332"/>
      <c r="C1893" s="332"/>
      <c r="D1893" s="332"/>
      <c r="E1893" s="332"/>
      <c r="F1893" s="332"/>
      <c r="G1893" s="332"/>
      <c r="H1893" s="332"/>
      <c r="I1893" s="332"/>
      <c r="J1893" s="332"/>
      <c r="K1893" s="332"/>
    </row>
    <row r="1894" spans="1:11" ht="15" customHeight="1" x14ac:dyDescent="0.25">
      <c r="A1894" s="51"/>
    </row>
    <row r="1895" spans="1:11" ht="15" customHeight="1" x14ac:dyDescent="0.25">
      <c r="A1895" s="298" t="s">
        <v>101</v>
      </c>
    </row>
    <row r="1896" spans="1:11" ht="15" customHeight="1" x14ac:dyDescent="0.25">
      <c r="C1896" s="298" t="s">
        <v>102</v>
      </c>
      <c r="E1896" s="298" t="s">
        <v>103</v>
      </c>
    </row>
    <row r="1899" spans="1:11" ht="15.75" customHeight="1" x14ac:dyDescent="0.25">
      <c r="A1899" s="348" t="s">
        <v>85</v>
      </c>
      <c r="B1899" s="348"/>
      <c r="C1899" s="348"/>
      <c r="D1899" s="348"/>
      <c r="E1899" s="348"/>
      <c r="F1899" s="348"/>
      <c r="G1899" s="348"/>
      <c r="H1899" s="348"/>
      <c r="I1899" s="348"/>
      <c r="J1899" s="348"/>
      <c r="K1899" s="348"/>
    </row>
    <row r="1900" spans="1:11" ht="15" customHeight="1" x14ac:dyDescent="0.25">
      <c r="A1900" s="70"/>
      <c r="B1900" s="70"/>
      <c r="C1900" s="70"/>
      <c r="D1900" s="70"/>
      <c r="E1900" s="70"/>
      <c r="F1900" s="78">
        <f>'proje ve personel bilgileri'!$B$5</f>
        <v>0</v>
      </c>
      <c r="G1900" s="72">
        <f>IF('proje ve personel bilgileri'!$B$6=1,"/ Nisan ayına aittir.",(IF('proje ve personel bilgileri'!$B$6=2,"/ Ekim ayına aittir.",0)))</f>
        <v>0</v>
      </c>
      <c r="H1900" s="70"/>
      <c r="I1900" s="70"/>
      <c r="J1900" s="70"/>
      <c r="K1900" s="70"/>
    </row>
    <row r="1901" spans="1:11" ht="18.75" customHeight="1" x14ac:dyDescent="0.25">
      <c r="K1901" s="4" t="s">
        <v>86</v>
      </c>
    </row>
    <row r="1902" spans="1:11" ht="15.75" customHeight="1" x14ac:dyDescent="0.25">
      <c r="A1902" s="349" t="s">
        <v>2</v>
      </c>
      <c r="B1902" s="350"/>
      <c r="C1902" s="351">
        <f>'proje ve personel bilgileri'!$B$2</f>
        <v>0</v>
      </c>
      <c r="D1902" s="352"/>
      <c r="E1902" s="352"/>
      <c r="F1902" s="352"/>
      <c r="G1902" s="352"/>
      <c r="H1902" s="352"/>
      <c r="I1902" s="352"/>
      <c r="J1902" s="352"/>
      <c r="K1902" s="353"/>
    </row>
    <row r="1903" spans="1:11" ht="15.75" customHeight="1" x14ac:dyDescent="0.25">
      <c r="A1903" s="354" t="s">
        <v>4</v>
      </c>
      <c r="B1903" s="355"/>
      <c r="C1903" s="356">
        <f>'proje ve personel bilgileri'!$B$3</f>
        <v>0</v>
      </c>
      <c r="D1903" s="357"/>
      <c r="E1903" s="357"/>
      <c r="F1903" s="357"/>
      <c r="G1903" s="357"/>
      <c r="H1903" s="357"/>
      <c r="I1903" s="357"/>
      <c r="J1903" s="357"/>
      <c r="K1903" s="358"/>
    </row>
    <row r="1904" spans="1:11" ht="15" customHeight="1" x14ac:dyDescent="0.25">
      <c r="A1904" s="343" t="s">
        <v>87</v>
      </c>
      <c r="B1904" s="343" t="s">
        <v>15</v>
      </c>
      <c r="C1904" s="343" t="s">
        <v>88</v>
      </c>
      <c r="D1904" s="344" t="s">
        <v>89</v>
      </c>
      <c r="E1904" s="346"/>
      <c r="F1904" s="347"/>
      <c r="G1904" s="343" t="s">
        <v>90</v>
      </c>
      <c r="H1904" s="333" t="s">
        <v>91</v>
      </c>
      <c r="I1904" s="333" t="s">
        <v>92</v>
      </c>
      <c r="J1904" s="333" t="s">
        <v>93</v>
      </c>
      <c r="K1904" s="336" t="s">
        <v>94</v>
      </c>
    </row>
    <row r="1905" spans="1:11" ht="15.75" customHeight="1" x14ac:dyDescent="0.25">
      <c r="A1905" s="338"/>
      <c r="B1905" s="338"/>
      <c r="C1905" s="338"/>
      <c r="D1905" s="345"/>
      <c r="E1905" s="339" t="s">
        <v>95</v>
      </c>
      <c r="F1905" s="340"/>
      <c r="G1905" s="338"/>
      <c r="H1905" s="334"/>
      <c r="I1905" s="334"/>
      <c r="J1905" s="334"/>
      <c r="K1905" s="337"/>
    </row>
    <row r="1906" spans="1:11" ht="60.75" customHeight="1" x14ac:dyDescent="0.25">
      <c r="A1906" s="338"/>
      <c r="B1906" s="338"/>
      <c r="C1906" s="338"/>
      <c r="D1906" s="345"/>
      <c r="E1906" s="5" t="s">
        <v>104</v>
      </c>
      <c r="F1906" s="5" t="s">
        <v>97</v>
      </c>
      <c r="G1906" s="338"/>
      <c r="H1906" s="334"/>
      <c r="I1906" s="335"/>
      <c r="J1906" s="335"/>
      <c r="K1906" s="338"/>
    </row>
    <row r="1907" spans="1:11" ht="15.75" customHeight="1" x14ac:dyDescent="0.25">
      <c r="A1907" s="338"/>
      <c r="B1907" s="338"/>
      <c r="C1907" s="338"/>
      <c r="D1907" s="345"/>
      <c r="E1907" s="6" t="s">
        <v>98</v>
      </c>
      <c r="F1907" s="6" t="s">
        <v>98</v>
      </c>
      <c r="G1907" s="294" t="s">
        <v>98</v>
      </c>
      <c r="H1907" s="294" t="s">
        <v>98</v>
      </c>
      <c r="I1907" s="297" t="s">
        <v>98</v>
      </c>
      <c r="J1907" s="6" t="s">
        <v>98</v>
      </c>
      <c r="K1907" s="338"/>
    </row>
    <row r="1908" spans="1:11" ht="15.75" customHeight="1" x14ac:dyDescent="0.25">
      <c r="A1908" s="1">
        <v>991</v>
      </c>
      <c r="B1908" s="101" t="str">
        <f>IF('proje ve personel bilgileri'!A1004&lt;&gt;0,('proje ve personel bilgileri'!A1004)," ")</f>
        <v xml:space="preserve"> </v>
      </c>
      <c r="C1908" s="102"/>
      <c r="D1908" s="103"/>
      <c r="E1908" s="103"/>
      <c r="F1908" s="103"/>
      <c r="G1908" s="103"/>
      <c r="H1908" s="103"/>
      <c r="I1908" s="103"/>
      <c r="J1908" s="103"/>
      <c r="K1908" s="104">
        <f t="shared" ref="K1908:K1925" si="110">IF(D1908&lt;&gt;0,SUM(D1908+E1908+F1908+G1908-H1908-I1908-J1908),0)</f>
        <v>0</v>
      </c>
    </row>
    <row r="1909" spans="1:11" ht="15.75" customHeight="1" x14ac:dyDescent="0.25">
      <c r="A1909" s="2">
        <v>992</v>
      </c>
      <c r="B1909" s="101" t="str">
        <f>IF('proje ve personel bilgileri'!A1005&lt;&gt;0,('proje ve personel bilgileri'!A1005)," ")</f>
        <v xml:space="preserve"> </v>
      </c>
      <c r="C1909" s="105"/>
      <c r="D1909" s="296"/>
      <c r="E1909" s="296"/>
      <c r="F1909" s="296"/>
      <c r="G1909" s="296"/>
      <c r="H1909" s="296"/>
      <c r="I1909" s="296"/>
      <c r="J1909" s="296"/>
      <c r="K1909" s="104">
        <f t="shared" si="110"/>
        <v>0</v>
      </c>
    </row>
    <row r="1910" spans="1:11" ht="15.75" customHeight="1" x14ac:dyDescent="0.25">
      <c r="A1910" s="1">
        <v>993</v>
      </c>
      <c r="B1910" s="101" t="str">
        <f>IF('proje ve personel bilgileri'!A1006&lt;&gt;0,('proje ve personel bilgileri'!A1006)," ")</f>
        <v xml:space="preserve"> </v>
      </c>
      <c r="C1910" s="105"/>
      <c r="D1910" s="296"/>
      <c r="E1910" s="296"/>
      <c r="F1910" s="296"/>
      <c r="G1910" s="296"/>
      <c r="H1910" s="296"/>
      <c r="I1910" s="296"/>
      <c r="J1910" s="296"/>
      <c r="K1910" s="104">
        <f t="shared" si="110"/>
        <v>0</v>
      </c>
    </row>
    <row r="1911" spans="1:11" ht="15.75" customHeight="1" x14ac:dyDescent="0.25">
      <c r="A1911" s="2">
        <v>994</v>
      </c>
      <c r="B1911" s="101" t="str">
        <f>IF('proje ve personel bilgileri'!A1007&lt;&gt;0,('proje ve personel bilgileri'!A1007)," ")</f>
        <v xml:space="preserve"> </v>
      </c>
      <c r="C1911" s="105"/>
      <c r="D1911" s="296"/>
      <c r="E1911" s="296"/>
      <c r="F1911" s="296"/>
      <c r="G1911" s="296"/>
      <c r="H1911" s="296"/>
      <c r="I1911" s="296"/>
      <c r="J1911" s="296"/>
      <c r="K1911" s="104">
        <f t="shared" si="110"/>
        <v>0</v>
      </c>
    </row>
    <row r="1912" spans="1:11" ht="15.75" customHeight="1" x14ac:dyDescent="0.25">
      <c r="A1912" s="1">
        <v>995</v>
      </c>
      <c r="B1912" s="101" t="str">
        <f>IF('proje ve personel bilgileri'!A1008&lt;&gt;0,('proje ve personel bilgileri'!A1008)," ")</f>
        <v xml:space="preserve"> </v>
      </c>
      <c r="C1912" s="105"/>
      <c r="D1912" s="296"/>
      <c r="E1912" s="296"/>
      <c r="F1912" s="296"/>
      <c r="G1912" s="296"/>
      <c r="H1912" s="296"/>
      <c r="I1912" s="296"/>
      <c r="J1912" s="296"/>
      <c r="K1912" s="104">
        <f t="shared" si="110"/>
        <v>0</v>
      </c>
    </row>
    <row r="1913" spans="1:11" ht="15.75" customHeight="1" x14ac:dyDescent="0.25">
      <c r="A1913" s="2">
        <v>996</v>
      </c>
      <c r="B1913" s="101" t="str">
        <f>IF('proje ve personel bilgileri'!A1009&lt;&gt;0,('proje ve personel bilgileri'!A1009)," ")</f>
        <v xml:space="preserve"> </v>
      </c>
      <c r="C1913" s="105"/>
      <c r="D1913" s="296"/>
      <c r="E1913" s="296"/>
      <c r="F1913" s="296"/>
      <c r="G1913" s="296"/>
      <c r="H1913" s="296"/>
      <c r="I1913" s="296"/>
      <c r="J1913" s="296"/>
      <c r="K1913" s="104">
        <f t="shared" si="110"/>
        <v>0</v>
      </c>
    </row>
    <row r="1914" spans="1:11" ht="15.75" customHeight="1" x14ac:dyDescent="0.25">
      <c r="A1914" s="1">
        <v>997</v>
      </c>
      <c r="B1914" s="101" t="str">
        <f>IF('proje ve personel bilgileri'!A1010&lt;&gt;0,('proje ve personel bilgileri'!A1010)," ")</f>
        <v xml:space="preserve"> </v>
      </c>
      <c r="C1914" s="105"/>
      <c r="D1914" s="296"/>
      <c r="E1914" s="296"/>
      <c r="F1914" s="296"/>
      <c r="G1914" s="296"/>
      <c r="H1914" s="296"/>
      <c r="I1914" s="296"/>
      <c r="J1914" s="296"/>
      <c r="K1914" s="104">
        <f t="shared" si="110"/>
        <v>0</v>
      </c>
    </row>
    <row r="1915" spans="1:11" ht="15.75" customHeight="1" x14ac:dyDescent="0.25">
      <c r="A1915" s="2">
        <v>998</v>
      </c>
      <c r="B1915" s="101" t="str">
        <f>IF('proje ve personel bilgileri'!A1011&lt;&gt;0,('proje ve personel bilgileri'!A1011)," ")</f>
        <v xml:space="preserve"> </v>
      </c>
      <c r="C1915" s="105"/>
      <c r="D1915" s="296"/>
      <c r="E1915" s="296"/>
      <c r="F1915" s="296"/>
      <c r="G1915" s="296"/>
      <c r="H1915" s="296"/>
      <c r="I1915" s="296"/>
      <c r="J1915" s="296"/>
      <c r="K1915" s="104">
        <f t="shared" si="110"/>
        <v>0</v>
      </c>
    </row>
    <row r="1916" spans="1:11" ht="15.75" customHeight="1" x14ac:dyDescent="0.25">
      <c r="A1916" s="1">
        <v>999</v>
      </c>
      <c r="B1916" s="101" t="str">
        <f>IF('proje ve personel bilgileri'!A1012&lt;&gt;0,('proje ve personel bilgileri'!A1012)," ")</f>
        <v xml:space="preserve"> </v>
      </c>
      <c r="C1916" s="105"/>
      <c r="D1916" s="296"/>
      <c r="E1916" s="296"/>
      <c r="F1916" s="296"/>
      <c r="G1916" s="296"/>
      <c r="H1916" s="296"/>
      <c r="I1916" s="296"/>
      <c r="J1916" s="296"/>
      <c r="K1916" s="104">
        <f t="shared" si="110"/>
        <v>0</v>
      </c>
    </row>
    <row r="1917" spans="1:11" ht="15.75" customHeight="1" x14ac:dyDescent="0.25">
      <c r="A1917" s="2">
        <v>1000</v>
      </c>
      <c r="B1917" s="101" t="str">
        <f>IF('proje ve personel bilgileri'!A1013&lt;&gt;0,('proje ve personel bilgileri'!A1013)," ")</f>
        <v xml:space="preserve"> </v>
      </c>
      <c r="C1917" s="105"/>
      <c r="D1917" s="296"/>
      <c r="E1917" s="296"/>
      <c r="F1917" s="296"/>
      <c r="G1917" s="296"/>
      <c r="H1917" s="296"/>
      <c r="I1917" s="296"/>
      <c r="J1917" s="296"/>
      <c r="K1917" s="104">
        <f t="shared" si="110"/>
        <v>0</v>
      </c>
    </row>
    <row r="1918" spans="1:11" ht="15.75" customHeight="1" x14ac:dyDescent="0.25">
      <c r="A1918" s="1">
        <v>1001</v>
      </c>
      <c r="B1918" s="101" t="str">
        <f>IF('proje ve personel bilgileri'!A1014&lt;&gt;0,('proje ve personel bilgileri'!A1014)," ")</f>
        <v xml:space="preserve"> </v>
      </c>
      <c r="C1918" s="105"/>
      <c r="D1918" s="296"/>
      <c r="E1918" s="296"/>
      <c r="F1918" s="296"/>
      <c r="G1918" s="296"/>
      <c r="H1918" s="296"/>
      <c r="I1918" s="296"/>
      <c r="J1918" s="296"/>
      <c r="K1918" s="104">
        <f t="shared" si="110"/>
        <v>0</v>
      </c>
    </row>
    <row r="1919" spans="1:11" ht="15.75" customHeight="1" x14ac:dyDescent="0.25">
      <c r="A1919" s="2">
        <v>1002</v>
      </c>
      <c r="B1919" s="101" t="str">
        <f>IF('proje ve personel bilgileri'!A1015&lt;&gt;0,('proje ve personel bilgileri'!A1015)," ")</f>
        <v xml:space="preserve"> </v>
      </c>
      <c r="C1919" s="105"/>
      <c r="D1919" s="296"/>
      <c r="E1919" s="296"/>
      <c r="F1919" s="296"/>
      <c r="G1919" s="296"/>
      <c r="H1919" s="296"/>
      <c r="I1919" s="296"/>
      <c r="J1919" s="296"/>
      <c r="K1919" s="104">
        <f t="shared" si="110"/>
        <v>0</v>
      </c>
    </row>
    <row r="1920" spans="1:11" ht="15.75" customHeight="1" x14ac:dyDescent="0.25">
      <c r="A1920" s="1">
        <v>1003</v>
      </c>
      <c r="B1920" s="101" t="str">
        <f>IF('proje ve personel bilgileri'!A1016&lt;&gt;0,('proje ve personel bilgileri'!A1016)," ")</f>
        <v xml:space="preserve"> </v>
      </c>
      <c r="C1920" s="105"/>
      <c r="D1920" s="296"/>
      <c r="E1920" s="296"/>
      <c r="F1920" s="296"/>
      <c r="G1920" s="296"/>
      <c r="H1920" s="296"/>
      <c r="I1920" s="296"/>
      <c r="J1920" s="296"/>
      <c r="K1920" s="104">
        <f t="shared" si="110"/>
        <v>0</v>
      </c>
    </row>
    <row r="1921" spans="1:11" ht="15.75" customHeight="1" x14ac:dyDescent="0.25">
      <c r="A1921" s="2">
        <v>1004</v>
      </c>
      <c r="B1921" s="101" t="str">
        <f>IF('proje ve personel bilgileri'!A1017&lt;&gt;0,('proje ve personel bilgileri'!A1017)," ")</f>
        <v xml:space="preserve"> </v>
      </c>
      <c r="C1921" s="105"/>
      <c r="D1921" s="296"/>
      <c r="E1921" s="296"/>
      <c r="F1921" s="296"/>
      <c r="G1921" s="296"/>
      <c r="H1921" s="296"/>
      <c r="I1921" s="296"/>
      <c r="J1921" s="296"/>
      <c r="K1921" s="104">
        <f t="shared" si="110"/>
        <v>0</v>
      </c>
    </row>
    <row r="1922" spans="1:11" ht="15.75" customHeight="1" x14ac:dyDescent="0.25">
      <c r="A1922" s="1">
        <v>1005</v>
      </c>
      <c r="B1922" s="101" t="str">
        <f>IF('proje ve personel bilgileri'!A1018&lt;&gt;0,('proje ve personel bilgileri'!A1018)," ")</f>
        <v xml:space="preserve"> </v>
      </c>
      <c r="C1922" s="105"/>
      <c r="D1922" s="296"/>
      <c r="E1922" s="296"/>
      <c r="F1922" s="296"/>
      <c r="G1922" s="296"/>
      <c r="H1922" s="296"/>
      <c r="I1922" s="296"/>
      <c r="J1922" s="296"/>
      <c r="K1922" s="104">
        <f t="shared" si="110"/>
        <v>0</v>
      </c>
    </row>
    <row r="1923" spans="1:11" ht="15.75" customHeight="1" x14ac:dyDescent="0.25">
      <c r="A1923" s="2">
        <v>1006</v>
      </c>
      <c r="B1923" s="101" t="str">
        <f>IF('proje ve personel bilgileri'!A1019&lt;&gt;0,('proje ve personel bilgileri'!A1019)," ")</f>
        <v xml:space="preserve"> </v>
      </c>
      <c r="C1923" s="105"/>
      <c r="D1923" s="296"/>
      <c r="E1923" s="296"/>
      <c r="F1923" s="296"/>
      <c r="G1923" s="296"/>
      <c r="H1923" s="296"/>
      <c r="I1923" s="296"/>
      <c r="J1923" s="296"/>
      <c r="K1923" s="104">
        <f t="shared" si="110"/>
        <v>0</v>
      </c>
    </row>
    <row r="1924" spans="1:11" ht="15.75" customHeight="1" x14ac:dyDescent="0.25">
      <c r="A1924" s="1">
        <v>1007</v>
      </c>
      <c r="B1924" s="101" t="str">
        <f>IF('proje ve personel bilgileri'!A1020&lt;&gt;0,('proje ve personel bilgileri'!A1020)," ")</f>
        <v xml:space="preserve"> </v>
      </c>
      <c r="C1924" s="105"/>
      <c r="D1924" s="296"/>
      <c r="E1924" s="296"/>
      <c r="F1924" s="296"/>
      <c r="G1924" s="296"/>
      <c r="H1924" s="296"/>
      <c r="I1924" s="296"/>
      <c r="J1924" s="296"/>
      <c r="K1924" s="104">
        <f t="shared" si="110"/>
        <v>0</v>
      </c>
    </row>
    <row r="1925" spans="1:11" ht="15" customHeight="1" x14ac:dyDescent="0.25">
      <c r="A1925" s="2">
        <v>1008</v>
      </c>
      <c r="B1925" s="101" t="str">
        <f>IF('proje ve personel bilgileri'!A1021&lt;&gt;0,('proje ve personel bilgileri'!A1021)," ")</f>
        <v xml:space="preserve"> </v>
      </c>
      <c r="C1925" s="105"/>
      <c r="D1925" s="296"/>
      <c r="E1925" s="296"/>
      <c r="F1925" s="296"/>
      <c r="G1925" s="296"/>
      <c r="H1925" s="296"/>
      <c r="I1925" s="296"/>
      <c r="J1925" s="296"/>
      <c r="K1925" s="104">
        <f t="shared" si="110"/>
        <v>0</v>
      </c>
    </row>
    <row r="1926" spans="1:11" ht="15.75" customHeight="1" x14ac:dyDescent="0.25">
      <c r="A1926" s="341" t="s">
        <v>99</v>
      </c>
      <c r="B1926" s="342"/>
      <c r="C1926" s="7" t="str">
        <f t="shared" ref="C1926:J1926" si="111">IF($K$28&lt;&gt;0,SUM(C1908:C1925)," ")</f>
        <v xml:space="preserve"> </v>
      </c>
      <c r="D1926" s="8" t="str">
        <f t="shared" si="111"/>
        <v xml:space="preserve"> </v>
      </c>
      <c r="E1926" s="8" t="str">
        <f t="shared" si="111"/>
        <v xml:space="preserve"> </v>
      </c>
      <c r="F1926" s="8" t="str">
        <f t="shared" si="111"/>
        <v xml:space="preserve"> </v>
      </c>
      <c r="G1926" s="8" t="str">
        <f t="shared" si="111"/>
        <v xml:space="preserve"> </v>
      </c>
      <c r="H1926" s="8" t="str">
        <f t="shared" si="111"/>
        <v xml:space="preserve"> </v>
      </c>
      <c r="I1926" s="8" t="str">
        <f t="shared" si="111"/>
        <v xml:space="preserve"> </v>
      </c>
      <c r="J1926" s="8" t="str">
        <f t="shared" si="111"/>
        <v xml:space="preserve"> </v>
      </c>
      <c r="K1926" s="9">
        <f>SUM(K1908:K1925)+K1891</f>
        <v>0</v>
      </c>
    </row>
    <row r="1927" spans="1:11" ht="15" customHeight="1" x14ac:dyDescent="0.25">
      <c r="A1927" s="300"/>
    </row>
    <row r="1928" spans="1:11" ht="15" customHeight="1" x14ac:dyDescent="0.25">
      <c r="A1928" s="332" t="s">
        <v>100</v>
      </c>
      <c r="B1928" s="332"/>
      <c r="C1928" s="332"/>
      <c r="D1928" s="332"/>
      <c r="E1928" s="332"/>
      <c r="F1928" s="332"/>
      <c r="G1928" s="332"/>
      <c r="H1928" s="332"/>
      <c r="I1928" s="332"/>
      <c r="J1928" s="332"/>
      <c r="K1928" s="332"/>
    </row>
    <row r="1929" spans="1:11" ht="15" customHeight="1" x14ac:dyDescent="0.25">
      <c r="A1929" s="51"/>
    </row>
    <row r="1930" spans="1:11" ht="15" customHeight="1" x14ac:dyDescent="0.25">
      <c r="A1930" s="298" t="s">
        <v>101</v>
      </c>
    </row>
    <row r="1931" spans="1:11" ht="15" customHeight="1" x14ac:dyDescent="0.25">
      <c r="C1931" s="298" t="s">
        <v>102</v>
      </c>
      <c r="E1931" s="298" t="s">
        <v>103</v>
      </c>
    </row>
  </sheetData>
  <sheetProtection password="D0BF" sheet="1"/>
  <mergeCells count="1008">
    <mergeCell ref="A35:K35"/>
    <mergeCell ref="C38:K38"/>
    <mergeCell ref="C39:K39"/>
    <mergeCell ref="H40:H42"/>
    <mergeCell ref="K40:K43"/>
    <mergeCell ref="B40:B43"/>
    <mergeCell ref="D40:D43"/>
    <mergeCell ref="E40:F40"/>
    <mergeCell ref="C40:C43"/>
    <mergeCell ref="A28:B28"/>
    <mergeCell ref="E7:F7"/>
    <mergeCell ref="A5:B5"/>
    <mergeCell ref="B6:B9"/>
    <mergeCell ref="C6:C9"/>
    <mergeCell ref="D6:D9"/>
    <mergeCell ref="E6:F6"/>
    <mergeCell ref="A40:A43"/>
    <mergeCell ref="J6:J8"/>
    <mergeCell ref="C74:K74"/>
    <mergeCell ref="K75:K78"/>
    <mergeCell ref="A99:K99"/>
    <mergeCell ref="E109:F109"/>
    <mergeCell ref="A74:B74"/>
    <mergeCell ref="A103:K103"/>
    <mergeCell ref="H75:H77"/>
    <mergeCell ref="D75:D78"/>
    <mergeCell ref="G75:G77"/>
    <mergeCell ref="C107:K107"/>
    <mergeCell ref="E75:F75"/>
    <mergeCell ref="A106:B106"/>
    <mergeCell ref="A107:B107"/>
    <mergeCell ref="E76:F76"/>
    <mergeCell ref="A64:K64"/>
    <mergeCell ref="E41:F41"/>
    <mergeCell ref="A38:B38"/>
    <mergeCell ref="A39:B39"/>
    <mergeCell ref="I40:I42"/>
    <mergeCell ref="J40:J42"/>
    <mergeCell ref="I75:I77"/>
    <mergeCell ref="J75:J77"/>
    <mergeCell ref="A70:K70"/>
    <mergeCell ref="C73:K73"/>
    <mergeCell ref="G40:G42"/>
    <mergeCell ref="A73:B73"/>
    <mergeCell ref="A62:B62"/>
    <mergeCell ref="A141:B141"/>
    <mergeCell ref="E143:F143"/>
    <mergeCell ref="A164:B164"/>
    <mergeCell ref="A142:A145"/>
    <mergeCell ref="C141:K141"/>
    <mergeCell ref="K142:K145"/>
    <mergeCell ref="A166:K166"/>
    <mergeCell ref="I142:I144"/>
    <mergeCell ref="J142:J144"/>
    <mergeCell ref="A140:B140"/>
    <mergeCell ref="A130:B130"/>
    <mergeCell ref="E108:F108"/>
    <mergeCell ref="G108:G110"/>
    <mergeCell ref="A108:A111"/>
    <mergeCell ref="B108:B111"/>
    <mergeCell ref="C140:K140"/>
    <mergeCell ref="I108:I110"/>
    <mergeCell ref="J108:J110"/>
    <mergeCell ref="H108:H110"/>
    <mergeCell ref="A137:K137"/>
    <mergeCell ref="C108:C111"/>
    <mergeCell ref="D108:D111"/>
    <mergeCell ref="K108:K111"/>
    <mergeCell ref="A132:K132"/>
    <mergeCell ref="E142:F142"/>
    <mergeCell ref="G142:G144"/>
    <mergeCell ref="C175:K175"/>
    <mergeCell ref="C176:K176"/>
    <mergeCell ref="C142:C145"/>
    <mergeCell ref="D177:D180"/>
    <mergeCell ref="E177:F177"/>
    <mergeCell ref="A172:K172"/>
    <mergeCell ref="B142:B145"/>
    <mergeCell ref="D142:D145"/>
    <mergeCell ref="K177:K180"/>
    <mergeCell ref="H142:H144"/>
    <mergeCell ref="A175:B175"/>
    <mergeCell ref="A176:B176"/>
    <mergeCell ref="A278:A281"/>
    <mergeCell ref="A199:B199"/>
    <mergeCell ref="A243:B243"/>
    <mergeCell ref="A244:B244"/>
    <mergeCell ref="A240:K240"/>
    <mergeCell ref="C243:K243"/>
    <mergeCell ref="C244:K244"/>
    <mergeCell ref="A205:K205"/>
    <mergeCell ref="E210:F210"/>
    <mergeCell ref="H210:H212"/>
    <mergeCell ref="E211:F211"/>
    <mergeCell ref="A201:K201"/>
    <mergeCell ref="K245:K248"/>
    <mergeCell ref="C276:K276"/>
    <mergeCell ref="C277:K277"/>
    <mergeCell ref="G210:G212"/>
    <mergeCell ref="A234:K234"/>
    <mergeCell ref="H177:H179"/>
    <mergeCell ref="E178:F178"/>
    <mergeCell ref="C208:K208"/>
    <mergeCell ref="D415:D418"/>
    <mergeCell ref="E415:F415"/>
    <mergeCell ref="G415:G417"/>
    <mergeCell ref="H347:H349"/>
    <mergeCell ref="E314:F314"/>
    <mergeCell ref="A415:A418"/>
    <mergeCell ref="E313:F313"/>
    <mergeCell ref="G313:G315"/>
    <mergeCell ref="H313:H315"/>
    <mergeCell ref="A347:A350"/>
    <mergeCell ref="B347:B350"/>
    <mergeCell ref="C347:C350"/>
    <mergeCell ref="D347:D350"/>
    <mergeCell ref="E347:F347"/>
    <mergeCell ref="G347:G349"/>
    <mergeCell ref="A313:A316"/>
    <mergeCell ref="B313:B316"/>
    <mergeCell ref="C687:C690"/>
    <mergeCell ref="D687:D690"/>
    <mergeCell ref="E687:F687"/>
    <mergeCell ref="G687:G689"/>
    <mergeCell ref="E586:F586"/>
    <mergeCell ref="H551:H553"/>
    <mergeCell ref="G585:G587"/>
    <mergeCell ref="H585:H587"/>
    <mergeCell ref="G619:G621"/>
    <mergeCell ref="H483:H485"/>
    <mergeCell ref="E450:F450"/>
    <mergeCell ref="G517:G519"/>
    <mergeCell ref="A551:A554"/>
    <mergeCell ref="E449:F449"/>
    <mergeCell ref="G449:G451"/>
    <mergeCell ref="H449:H451"/>
    <mergeCell ref="A483:A486"/>
    <mergeCell ref="B483:B486"/>
    <mergeCell ref="C483:C486"/>
    <mergeCell ref="D483:D486"/>
    <mergeCell ref="E483:F483"/>
    <mergeCell ref="A539:B539"/>
    <mergeCell ref="A517:A520"/>
    <mergeCell ref="B517:B520"/>
    <mergeCell ref="C517:C520"/>
    <mergeCell ref="A449:A452"/>
    <mergeCell ref="B449:B452"/>
    <mergeCell ref="D857:D860"/>
    <mergeCell ref="B822:B825"/>
    <mergeCell ref="C822:C825"/>
    <mergeCell ref="D822:D825"/>
    <mergeCell ref="E822:F822"/>
    <mergeCell ref="G822:G824"/>
    <mergeCell ref="A811:B811"/>
    <mergeCell ref="A789:A792"/>
    <mergeCell ref="B789:B792"/>
    <mergeCell ref="C789:C792"/>
    <mergeCell ref="D789:D792"/>
    <mergeCell ref="G789:G791"/>
    <mergeCell ref="H789:H791"/>
    <mergeCell ref="E789:F789"/>
    <mergeCell ref="C720:C723"/>
    <mergeCell ref="D720:D723"/>
    <mergeCell ref="E720:F720"/>
    <mergeCell ref="G720:G722"/>
    <mergeCell ref="A1:K1"/>
    <mergeCell ref="C4:K4"/>
    <mergeCell ref="C5:K5"/>
    <mergeCell ref="K6:K9"/>
    <mergeCell ref="A30:K30"/>
    <mergeCell ref="G6:G8"/>
    <mergeCell ref="H6:H8"/>
    <mergeCell ref="A6:A9"/>
    <mergeCell ref="A4:B4"/>
    <mergeCell ref="I6:I8"/>
    <mergeCell ref="C106:K106"/>
    <mergeCell ref="A97:B97"/>
    <mergeCell ref="A75:A78"/>
    <mergeCell ref="B75:B78"/>
    <mergeCell ref="C75:C78"/>
    <mergeCell ref="A925:A928"/>
    <mergeCell ref="B925:B928"/>
    <mergeCell ref="C925:C928"/>
    <mergeCell ref="D925:D928"/>
    <mergeCell ref="E925:F925"/>
    <mergeCell ref="A923:B923"/>
    <mergeCell ref="A924:B924"/>
    <mergeCell ref="E891:F891"/>
    <mergeCell ref="A912:B912"/>
    <mergeCell ref="A890:A893"/>
    <mergeCell ref="B890:B893"/>
    <mergeCell ref="C890:C893"/>
    <mergeCell ref="D890:D893"/>
    <mergeCell ref="E890:F890"/>
    <mergeCell ref="H822:H824"/>
    <mergeCell ref="G890:G892"/>
    <mergeCell ref="A888:B888"/>
    <mergeCell ref="C209:K209"/>
    <mergeCell ref="K210:K213"/>
    <mergeCell ref="I177:I179"/>
    <mergeCell ref="J177:J179"/>
    <mergeCell ref="I210:I212"/>
    <mergeCell ref="J210:J212"/>
    <mergeCell ref="A177:A180"/>
    <mergeCell ref="B177:B180"/>
    <mergeCell ref="C177:C180"/>
    <mergeCell ref="A232:B232"/>
    <mergeCell ref="A210:A213"/>
    <mergeCell ref="B210:B213"/>
    <mergeCell ref="A208:B208"/>
    <mergeCell ref="A209:B209"/>
    <mergeCell ref="G177:G179"/>
    <mergeCell ref="C210:C213"/>
    <mergeCell ref="D210:D213"/>
    <mergeCell ref="K278:K281"/>
    <mergeCell ref="A302:K302"/>
    <mergeCell ref="A308:K308"/>
    <mergeCell ref="C311:K311"/>
    <mergeCell ref="C312:K312"/>
    <mergeCell ref="A311:B311"/>
    <mergeCell ref="A312:B312"/>
    <mergeCell ref="E279:F279"/>
    <mergeCell ref="A300:B300"/>
    <mergeCell ref="B278:B281"/>
    <mergeCell ref="I278:I280"/>
    <mergeCell ref="J278:J280"/>
    <mergeCell ref="A276:B276"/>
    <mergeCell ref="A277:B277"/>
    <mergeCell ref="H245:H247"/>
    <mergeCell ref="I245:I247"/>
    <mergeCell ref="J245:J247"/>
    <mergeCell ref="H278:H280"/>
    <mergeCell ref="E246:F246"/>
    <mergeCell ref="A267:B267"/>
    <mergeCell ref="A245:A248"/>
    <mergeCell ref="B245:B248"/>
    <mergeCell ref="C245:C248"/>
    <mergeCell ref="D245:D248"/>
    <mergeCell ref="E245:F245"/>
    <mergeCell ref="C278:C281"/>
    <mergeCell ref="D278:D281"/>
    <mergeCell ref="E278:F278"/>
    <mergeCell ref="G278:G280"/>
    <mergeCell ref="A269:K269"/>
    <mergeCell ref="A273:K273"/>
    <mergeCell ref="G245:G247"/>
    <mergeCell ref="K347:K350"/>
    <mergeCell ref="A371:K371"/>
    <mergeCell ref="A375:K375"/>
    <mergeCell ref="C378:K378"/>
    <mergeCell ref="C379:K379"/>
    <mergeCell ref="A378:B378"/>
    <mergeCell ref="A379:B379"/>
    <mergeCell ref="E348:F348"/>
    <mergeCell ref="A369:B369"/>
    <mergeCell ref="I347:I349"/>
    <mergeCell ref="J347:J349"/>
    <mergeCell ref="K313:K316"/>
    <mergeCell ref="A337:K337"/>
    <mergeCell ref="A342:K342"/>
    <mergeCell ref="C345:K345"/>
    <mergeCell ref="C346:K346"/>
    <mergeCell ref="A345:B345"/>
    <mergeCell ref="A346:B346"/>
    <mergeCell ref="C313:C316"/>
    <mergeCell ref="D313:D316"/>
    <mergeCell ref="A335:B335"/>
    <mergeCell ref="I313:I315"/>
    <mergeCell ref="J313:J315"/>
    <mergeCell ref="K415:K418"/>
    <mergeCell ref="A439:K439"/>
    <mergeCell ref="A444:K444"/>
    <mergeCell ref="C447:K447"/>
    <mergeCell ref="C448:K448"/>
    <mergeCell ref="A447:B447"/>
    <mergeCell ref="A448:B448"/>
    <mergeCell ref="E416:F416"/>
    <mergeCell ref="A437:B437"/>
    <mergeCell ref="B415:B418"/>
    <mergeCell ref="I415:I417"/>
    <mergeCell ref="J415:J417"/>
    <mergeCell ref="K380:K383"/>
    <mergeCell ref="A404:K404"/>
    <mergeCell ref="A410:K410"/>
    <mergeCell ref="C413:K413"/>
    <mergeCell ref="C414:K414"/>
    <mergeCell ref="A413:B413"/>
    <mergeCell ref="A414:B414"/>
    <mergeCell ref="H380:H382"/>
    <mergeCell ref="I380:I382"/>
    <mergeCell ref="G380:G382"/>
    <mergeCell ref="J380:J382"/>
    <mergeCell ref="H415:H417"/>
    <mergeCell ref="E381:F381"/>
    <mergeCell ref="A402:B402"/>
    <mergeCell ref="A380:A383"/>
    <mergeCell ref="B380:B383"/>
    <mergeCell ref="C380:C383"/>
    <mergeCell ref="D380:D383"/>
    <mergeCell ref="E380:F380"/>
    <mergeCell ref="C415:C418"/>
    <mergeCell ref="K483:K486"/>
    <mergeCell ref="A507:K507"/>
    <mergeCell ref="A512:K512"/>
    <mergeCell ref="C515:K515"/>
    <mergeCell ref="C516:K516"/>
    <mergeCell ref="A515:B515"/>
    <mergeCell ref="A516:B516"/>
    <mergeCell ref="E484:F484"/>
    <mergeCell ref="A505:B505"/>
    <mergeCell ref="G483:G485"/>
    <mergeCell ref="I483:I485"/>
    <mergeCell ref="J483:J485"/>
    <mergeCell ref="K449:K452"/>
    <mergeCell ref="A473:K473"/>
    <mergeCell ref="A478:K478"/>
    <mergeCell ref="C481:K481"/>
    <mergeCell ref="C482:K482"/>
    <mergeCell ref="A481:B481"/>
    <mergeCell ref="A482:B482"/>
    <mergeCell ref="C449:C452"/>
    <mergeCell ref="D449:D452"/>
    <mergeCell ref="A471:B471"/>
    <mergeCell ref="I449:I451"/>
    <mergeCell ref="J449:J451"/>
    <mergeCell ref="K551:K554"/>
    <mergeCell ref="A575:K575"/>
    <mergeCell ref="A580:K580"/>
    <mergeCell ref="C583:K583"/>
    <mergeCell ref="C584:K584"/>
    <mergeCell ref="A583:B583"/>
    <mergeCell ref="A584:B584"/>
    <mergeCell ref="E552:F552"/>
    <mergeCell ref="A573:B573"/>
    <mergeCell ref="B551:B554"/>
    <mergeCell ref="I551:I553"/>
    <mergeCell ref="J551:J553"/>
    <mergeCell ref="K517:K520"/>
    <mergeCell ref="A541:K541"/>
    <mergeCell ref="A546:K546"/>
    <mergeCell ref="C549:K549"/>
    <mergeCell ref="C550:K550"/>
    <mergeCell ref="A549:B549"/>
    <mergeCell ref="A550:B550"/>
    <mergeCell ref="H517:H519"/>
    <mergeCell ref="I517:I519"/>
    <mergeCell ref="E518:F518"/>
    <mergeCell ref="J517:J519"/>
    <mergeCell ref="C551:C554"/>
    <mergeCell ref="D551:D554"/>
    <mergeCell ref="E551:F551"/>
    <mergeCell ref="D517:D520"/>
    <mergeCell ref="E517:F517"/>
    <mergeCell ref="G551:G553"/>
    <mergeCell ref="K619:K622"/>
    <mergeCell ref="A643:K643"/>
    <mergeCell ref="A647:K647"/>
    <mergeCell ref="C650:K650"/>
    <mergeCell ref="C651:K651"/>
    <mergeCell ref="A650:B650"/>
    <mergeCell ref="A651:B651"/>
    <mergeCell ref="E620:F620"/>
    <mergeCell ref="A641:B641"/>
    <mergeCell ref="A619:A622"/>
    <mergeCell ref="I619:I621"/>
    <mergeCell ref="J619:J621"/>
    <mergeCell ref="K585:K588"/>
    <mergeCell ref="A609:K609"/>
    <mergeCell ref="A614:K614"/>
    <mergeCell ref="C617:K617"/>
    <mergeCell ref="C618:K618"/>
    <mergeCell ref="A617:B617"/>
    <mergeCell ref="A618:B618"/>
    <mergeCell ref="C585:C588"/>
    <mergeCell ref="D585:D588"/>
    <mergeCell ref="E585:F585"/>
    <mergeCell ref="I585:I587"/>
    <mergeCell ref="J585:J587"/>
    <mergeCell ref="A585:A588"/>
    <mergeCell ref="B585:B588"/>
    <mergeCell ref="B619:B622"/>
    <mergeCell ref="C619:C622"/>
    <mergeCell ref="D619:D622"/>
    <mergeCell ref="E619:F619"/>
    <mergeCell ref="A607:B607"/>
    <mergeCell ref="H619:H621"/>
    <mergeCell ref="K687:K690"/>
    <mergeCell ref="A711:K711"/>
    <mergeCell ref="A715:K715"/>
    <mergeCell ref="C718:K718"/>
    <mergeCell ref="C719:K719"/>
    <mergeCell ref="A718:B718"/>
    <mergeCell ref="A719:B719"/>
    <mergeCell ref="E688:F688"/>
    <mergeCell ref="A709:B709"/>
    <mergeCell ref="A687:A690"/>
    <mergeCell ref="I687:I689"/>
    <mergeCell ref="J687:J689"/>
    <mergeCell ref="K652:K655"/>
    <mergeCell ref="A676:K676"/>
    <mergeCell ref="A682:K682"/>
    <mergeCell ref="C685:K685"/>
    <mergeCell ref="C686:K686"/>
    <mergeCell ref="A685:B685"/>
    <mergeCell ref="A686:B686"/>
    <mergeCell ref="I652:I654"/>
    <mergeCell ref="J652:J654"/>
    <mergeCell ref="G652:G654"/>
    <mergeCell ref="H687:H689"/>
    <mergeCell ref="H652:H654"/>
    <mergeCell ref="E653:F653"/>
    <mergeCell ref="A674:B674"/>
    <mergeCell ref="A652:A655"/>
    <mergeCell ref="B652:B655"/>
    <mergeCell ref="C652:C655"/>
    <mergeCell ref="D652:D655"/>
    <mergeCell ref="E652:F652"/>
    <mergeCell ref="B687:B690"/>
    <mergeCell ref="K755:K758"/>
    <mergeCell ref="A779:K779"/>
    <mergeCell ref="A784:K784"/>
    <mergeCell ref="C787:K787"/>
    <mergeCell ref="C788:K788"/>
    <mergeCell ref="A787:B787"/>
    <mergeCell ref="A788:B788"/>
    <mergeCell ref="E756:F756"/>
    <mergeCell ref="A777:B777"/>
    <mergeCell ref="I755:I757"/>
    <mergeCell ref="J755:J757"/>
    <mergeCell ref="K720:K723"/>
    <mergeCell ref="A744:K744"/>
    <mergeCell ref="A750:K750"/>
    <mergeCell ref="C753:K753"/>
    <mergeCell ref="C754:K754"/>
    <mergeCell ref="A753:B753"/>
    <mergeCell ref="A754:B754"/>
    <mergeCell ref="E721:F721"/>
    <mergeCell ref="A742:B742"/>
    <mergeCell ref="A720:A723"/>
    <mergeCell ref="I720:I722"/>
    <mergeCell ref="J720:J722"/>
    <mergeCell ref="H720:H722"/>
    <mergeCell ref="A755:A758"/>
    <mergeCell ref="B755:B758"/>
    <mergeCell ref="C755:C758"/>
    <mergeCell ref="D755:D758"/>
    <mergeCell ref="E755:F755"/>
    <mergeCell ref="G755:G757"/>
    <mergeCell ref="H755:H757"/>
    <mergeCell ref="B720:B723"/>
    <mergeCell ref="K822:K825"/>
    <mergeCell ref="A846:K846"/>
    <mergeCell ref="A852:K852"/>
    <mergeCell ref="C855:K855"/>
    <mergeCell ref="C856:K856"/>
    <mergeCell ref="A855:B855"/>
    <mergeCell ref="A856:B856"/>
    <mergeCell ref="E823:F823"/>
    <mergeCell ref="A844:B844"/>
    <mergeCell ref="A822:A825"/>
    <mergeCell ref="I822:I824"/>
    <mergeCell ref="J822:J824"/>
    <mergeCell ref="K789:K792"/>
    <mergeCell ref="A813:K813"/>
    <mergeCell ref="A817:K817"/>
    <mergeCell ref="C820:K820"/>
    <mergeCell ref="C821:K821"/>
    <mergeCell ref="A820:B820"/>
    <mergeCell ref="A821:B821"/>
    <mergeCell ref="I789:I791"/>
    <mergeCell ref="J789:J791"/>
    <mergeCell ref="E790:F790"/>
    <mergeCell ref="K925:K928"/>
    <mergeCell ref="A949:K949"/>
    <mergeCell ref="K890:K893"/>
    <mergeCell ref="A914:K914"/>
    <mergeCell ref="A920:K920"/>
    <mergeCell ref="C923:K923"/>
    <mergeCell ref="C924:K924"/>
    <mergeCell ref="H925:H927"/>
    <mergeCell ref="E926:F926"/>
    <mergeCell ref="A947:B947"/>
    <mergeCell ref="I925:I927"/>
    <mergeCell ref="J925:J927"/>
    <mergeCell ref="I890:I892"/>
    <mergeCell ref="J890:J892"/>
    <mergeCell ref="K857:K860"/>
    <mergeCell ref="A881:K881"/>
    <mergeCell ref="A885:K885"/>
    <mergeCell ref="C888:K888"/>
    <mergeCell ref="C889:K889"/>
    <mergeCell ref="E857:F857"/>
    <mergeCell ref="G857:G859"/>
    <mergeCell ref="H857:H859"/>
    <mergeCell ref="I857:I859"/>
    <mergeCell ref="J857:J859"/>
    <mergeCell ref="G925:G927"/>
    <mergeCell ref="A889:B889"/>
    <mergeCell ref="H890:H892"/>
    <mergeCell ref="E858:F858"/>
    <mergeCell ref="A879:B879"/>
    <mergeCell ref="A857:A860"/>
    <mergeCell ref="B857:B860"/>
    <mergeCell ref="C857:C860"/>
    <mergeCell ref="A980:B980"/>
    <mergeCell ref="A982:K982"/>
    <mergeCell ref="A989:K989"/>
    <mergeCell ref="A992:B992"/>
    <mergeCell ref="C992:K992"/>
    <mergeCell ref="G958:G960"/>
    <mergeCell ref="H958:H960"/>
    <mergeCell ref="I958:I960"/>
    <mergeCell ref="J958:J960"/>
    <mergeCell ref="K958:K961"/>
    <mergeCell ref="A958:A961"/>
    <mergeCell ref="B958:B961"/>
    <mergeCell ref="C958:C961"/>
    <mergeCell ref="D958:D961"/>
    <mergeCell ref="E958:F958"/>
    <mergeCell ref="E959:F959"/>
    <mergeCell ref="A953:K953"/>
    <mergeCell ref="A956:B956"/>
    <mergeCell ref="C956:K956"/>
    <mergeCell ref="A957:B957"/>
    <mergeCell ref="C957:K957"/>
    <mergeCell ref="A1028:B1028"/>
    <mergeCell ref="C1028:K1028"/>
    <mergeCell ref="J1029:J1031"/>
    <mergeCell ref="K1029:K1032"/>
    <mergeCell ref="E1030:F1030"/>
    <mergeCell ref="G1029:G1031"/>
    <mergeCell ref="H1029:H1031"/>
    <mergeCell ref="I1029:I1031"/>
    <mergeCell ref="E1029:F1029"/>
    <mergeCell ref="A1027:B1027"/>
    <mergeCell ref="C1027:K1027"/>
    <mergeCell ref="A1018:K1018"/>
    <mergeCell ref="A1024:K1024"/>
    <mergeCell ref="A1016:B1016"/>
    <mergeCell ref="A993:B993"/>
    <mergeCell ref="C993:K993"/>
    <mergeCell ref="B994:B997"/>
    <mergeCell ref="C994:C997"/>
    <mergeCell ref="D994:D997"/>
    <mergeCell ref="E994:F994"/>
    <mergeCell ref="I994:I996"/>
    <mergeCell ref="J994:J996"/>
    <mergeCell ref="K994:K997"/>
    <mergeCell ref="E995:F995"/>
    <mergeCell ref="G994:G996"/>
    <mergeCell ref="H994:H996"/>
    <mergeCell ref="A994:A997"/>
    <mergeCell ref="E1099:F1099"/>
    <mergeCell ref="G1099:G1101"/>
    <mergeCell ref="E1064:F1064"/>
    <mergeCell ref="G1064:G1066"/>
    <mergeCell ref="A1053:K1053"/>
    <mergeCell ref="A1059:K1059"/>
    <mergeCell ref="A1062:B1062"/>
    <mergeCell ref="C1062:K1062"/>
    <mergeCell ref="A1063:B1063"/>
    <mergeCell ref="C1063:K1063"/>
    <mergeCell ref="H1064:H1066"/>
    <mergeCell ref="I1064:I1066"/>
    <mergeCell ref="A1051:B1051"/>
    <mergeCell ref="A1029:A1032"/>
    <mergeCell ref="B1029:B1032"/>
    <mergeCell ref="C1029:C1032"/>
    <mergeCell ref="D1029:D1032"/>
    <mergeCell ref="A1123:K1123"/>
    <mergeCell ref="A1130:K1130"/>
    <mergeCell ref="A1133:B1133"/>
    <mergeCell ref="C1133:K1133"/>
    <mergeCell ref="A1134:B1134"/>
    <mergeCell ref="C1134:K1134"/>
    <mergeCell ref="H1135:H1137"/>
    <mergeCell ref="I1135:I1137"/>
    <mergeCell ref="A1121:B1121"/>
    <mergeCell ref="A1099:A1102"/>
    <mergeCell ref="B1099:B1102"/>
    <mergeCell ref="C1099:C1102"/>
    <mergeCell ref="D1099:D1102"/>
    <mergeCell ref="A1086:B1086"/>
    <mergeCell ref="A1064:A1067"/>
    <mergeCell ref="B1064:B1067"/>
    <mergeCell ref="C1064:C1067"/>
    <mergeCell ref="D1064:D1067"/>
    <mergeCell ref="H1099:H1101"/>
    <mergeCell ref="I1099:I1101"/>
    <mergeCell ref="J1064:J1066"/>
    <mergeCell ref="K1064:K1067"/>
    <mergeCell ref="E1065:F1065"/>
    <mergeCell ref="A1088:K1088"/>
    <mergeCell ref="A1094:K1094"/>
    <mergeCell ref="A1097:B1097"/>
    <mergeCell ref="C1097:K1097"/>
    <mergeCell ref="A1098:B1098"/>
    <mergeCell ref="C1098:K1098"/>
    <mergeCell ref="J1099:J1101"/>
    <mergeCell ref="K1099:K1102"/>
    <mergeCell ref="E1100:F1100"/>
    <mergeCell ref="A1157:B1157"/>
    <mergeCell ref="A1135:A1138"/>
    <mergeCell ref="B1135:B1138"/>
    <mergeCell ref="C1135:C1138"/>
    <mergeCell ref="D1135:D1138"/>
    <mergeCell ref="H1168:H1170"/>
    <mergeCell ref="I1168:I1170"/>
    <mergeCell ref="J1135:J1137"/>
    <mergeCell ref="K1135:K1138"/>
    <mergeCell ref="E1136:F1136"/>
    <mergeCell ref="A1159:K1159"/>
    <mergeCell ref="A1163:K1163"/>
    <mergeCell ref="A1166:B1166"/>
    <mergeCell ref="C1166:K1166"/>
    <mergeCell ref="A1167:B1167"/>
    <mergeCell ref="C1167:K1167"/>
    <mergeCell ref="J1168:J1170"/>
    <mergeCell ref="K1168:K1171"/>
    <mergeCell ref="E1169:F1169"/>
    <mergeCell ref="E1168:F1168"/>
    <mergeCell ref="G1168:G1170"/>
    <mergeCell ref="E1135:F1135"/>
    <mergeCell ref="G1135:G1137"/>
    <mergeCell ref="E1239:F1239"/>
    <mergeCell ref="G1239:G1241"/>
    <mergeCell ref="E1204:F1204"/>
    <mergeCell ref="G1204:G1206"/>
    <mergeCell ref="A1192:K1192"/>
    <mergeCell ref="A1199:K1199"/>
    <mergeCell ref="A1202:B1202"/>
    <mergeCell ref="C1202:K1202"/>
    <mergeCell ref="A1203:B1203"/>
    <mergeCell ref="C1203:K1203"/>
    <mergeCell ref="H1204:H1206"/>
    <mergeCell ref="I1204:I1206"/>
    <mergeCell ref="A1190:B1190"/>
    <mergeCell ref="A1168:A1171"/>
    <mergeCell ref="B1168:B1171"/>
    <mergeCell ref="C1168:C1171"/>
    <mergeCell ref="D1168:D1171"/>
    <mergeCell ref="A1263:K1263"/>
    <mergeCell ref="A1269:K1269"/>
    <mergeCell ref="A1272:B1272"/>
    <mergeCell ref="C1272:K1272"/>
    <mergeCell ref="A1273:B1273"/>
    <mergeCell ref="C1273:K1273"/>
    <mergeCell ref="H1274:H1276"/>
    <mergeCell ref="I1274:I1276"/>
    <mergeCell ref="A1261:B1261"/>
    <mergeCell ref="A1239:A1242"/>
    <mergeCell ref="B1239:B1242"/>
    <mergeCell ref="C1239:C1242"/>
    <mergeCell ref="D1239:D1242"/>
    <mergeCell ref="A1226:B1226"/>
    <mergeCell ref="A1204:A1207"/>
    <mergeCell ref="B1204:B1207"/>
    <mergeCell ref="C1204:C1207"/>
    <mergeCell ref="D1204:D1207"/>
    <mergeCell ref="H1239:H1241"/>
    <mergeCell ref="I1239:I1241"/>
    <mergeCell ref="J1204:J1206"/>
    <mergeCell ref="K1204:K1207"/>
    <mergeCell ref="E1205:F1205"/>
    <mergeCell ref="A1228:K1228"/>
    <mergeCell ref="A1234:K1234"/>
    <mergeCell ref="A1237:B1237"/>
    <mergeCell ref="C1237:K1237"/>
    <mergeCell ref="A1238:B1238"/>
    <mergeCell ref="C1238:K1238"/>
    <mergeCell ref="J1239:J1241"/>
    <mergeCell ref="K1239:K1242"/>
    <mergeCell ref="E1240:F1240"/>
    <mergeCell ref="A1296:B1296"/>
    <mergeCell ref="A1274:A1277"/>
    <mergeCell ref="B1274:B1277"/>
    <mergeCell ref="C1274:C1277"/>
    <mergeCell ref="D1274:D1277"/>
    <mergeCell ref="H1309:H1311"/>
    <mergeCell ref="I1309:I1311"/>
    <mergeCell ref="J1274:J1276"/>
    <mergeCell ref="K1274:K1277"/>
    <mergeCell ref="E1275:F1275"/>
    <mergeCell ref="A1298:K1298"/>
    <mergeCell ref="A1304:K1304"/>
    <mergeCell ref="A1307:B1307"/>
    <mergeCell ref="C1307:K1307"/>
    <mergeCell ref="A1308:B1308"/>
    <mergeCell ref="C1308:K1308"/>
    <mergeCell ref="J1309:J1311"/>
    <mergeCell ref="K1309:K1312"/>
    <mergeCell ref="E1310:F1310"/>
    <mergeCell ref="E1309:F1309"/>
    <mergeCell ref="G1309:G1311"/>
    <mergeCell ref="E1274:F1274"/>
    <mergeCell ref="G1274:G1276"/>
    <mergeCell ref="E1378:F1378"/>
    <mergeCell ref="G1378:G1380"/>
    <mergeCell ref="E1344:F1344"/>
    <mergeCell ref="G1344:G1346"/>
    <mergeCell ref="A1333:K1333"/>
    <mergeCell ref="A1339:K1339"/>
    <mergeCell ref="A1342:B1342"/>
    <mergeCell ref="C1342:K1342"/>
    <mergeCell ref="A1343:B1343"/>
    <mergeCell ref="C1343:K1343"/>
    <mergeCell ref="H1344:H1346"/>
    <mergeCell ref="I1344:I1346"/>
    <mergeCell ref="A1331:B1331"/>
    <mergeCell ref="A1309:A1312"/>
    <mergeCell ref="B1309:B1312"/>
    <mergeCell ref="C1309:C1312"/>
    <mergeCell ref="D1309:D1312"/>
    <mergeCell ref="A1402:K1402"/>
    <mergeCell ref="A1409:K1409"/>
    <mergeCell ref="A1412:B1412"/>
    <mergeCell ref="C1412:K1412"/>
    <mergeCell ref="A1413:B1413"/>
    <mergeCell ref="C1413:K1413"/>
    <mergeCell ref="H1414:H1416"/>
    <mergeCell ref="I1414:I1416"/>
    <mergeCell ref="A1400:B1400"/>
    <mergeCell ref="A1378:A1381"/>
    <mergeCell ref="B1378:B1381"/>
    <mergeCell ref="C1378:C1381"/>
    <mergeCell ref="D1378:D1381"/>
    <mergeCell ref="A1366:B1366"/>
    <mergeCell ref="A1344:A1347"/>
    <mergeCell ref="B1344:B1347"/>
    <mergeCell ref="C1344:C1347"/>
    <mergeCell ref="D1344:D1347"/>
    <mergeCell ref="H1378:H1380"/>
    <mergeCell ref="I1378:I1380"/>
    <mergeCell ref="J1344:J1346"/>
    <mergeCell ref="K1344:K1347"/>
    <mergeCell ref="E1345:F1345"/>
    <mergeCell ref="A1368:K1368"/>
    <mergeCell ref="A1373:K1373"/>
    <mergeCell ref="A1376:B1376"/>
    <mergeCell ref="C1376:K1376"/>
    <mergeCell ref="A1377:B1377"/>
    <mergeCell ref="C1377:K1377"/>
    <mergeCell ref="J1378:J1380"/>
    <mergeCell ref="K1378:K1381"/>
    <mergeCell ref="E1379:F1379"/>
    <mergeCell ref="A1436:B1436"/>
    <mergeCell ref="A1414:A1417"/>
    <mergeCell ref="B1414:B1417"/>
    <mergeCell ref="C1414:C1417"/>
    <mergeCell ref="D1414:D1417"/>
    <mergeCell ref="H1448:H1450"/>
    <mergeCell ref="I1448:I1450"/>
    <mergeCell ref="J1414:J1416"/>
    <mergeCell ref="K1414:K1417"/>
    <mergeCell ref="E1415:F1415"/>
    <mergeCell ref="A1438:K1438"/>
    <mergeCell ref="A1443:K1443"/>
    <mergeCell ref="A1446:B1446"/>
    <mergeCell ref="C1446:K1446"/>
    <mergeCell ref="A1447:B1447"/>
    <mergeCell ref="C1447:K1447"/>
    <mergeCell ref="J1448:J1450"/>
    <mergeCell ref="K1448:K1451"/>
    <mergeCell ref="E1449:F1449"/>
    <mergeCell ref="E1448:F1448"/>
    <mergeCell ref="G1448:G1450"/>
    <mergeCell ref="E1414:F1414"/>
    <mergeCell ref="G1414:G1416"/>
    <mergeCell ref="E1519:F1519"/>
    <mergeCell ref="G1519:G1521"/>
    <mergeCell ref="E1484:F1484"/>
    <mergeCell ref="G1484:G1486"/>
    <mergeCell ref="A1472:K1472"/>
    <mergeCell ref="A1479:K1479"/>
    <mergeCell ref="A1482:B1482"/>
    <mergeCell ref="C1482:K1482"/>
    <mergeCell ref="A1483:B1483"/>
    <mergeCell ref="C1483:K1483"/>
    <mergeCell ref="H1484:H1486"/>
    <mergeCell ref="I1484:I1486"/>
    <mergeCell ref="A1470:B1470"/>
    <mergeCell ref="A1448:A1451"/>
    <mergeCell ref="B1448:B1451"/>
    <mergeCell ref="C1448:C1451"/>
    <mergeCell ref="D1448:D1451"/>
    <mergeCell ref="A1543:K1543"/>
    <mergeCell ref="A1549:K1549"/>
    <mergeCell ref="A1552:B1552"/>
    <mergeCell ref="C1552:K1552"/>
    <mergeCell ref="A1553:B1553"/>
    <mergeCell ref="C1553:K1553"/>
    <mergeCell ref="H1554:H1556"/>
    <mergeCell ref="I1554:I1556"/>
    <mergeCell ref="A1541:B1541"/>
    <mergeCell ref="A1519:A1522"/>
    <mergeCell ref="B1519:B1522"/>
    <mergeCell ref="C1519:C1522"/>
    <mergeCell ref="D1519:D1522"/>
    <mergeCell ref="A1506:B1506"/>
    <mergeCell ref="A1484:A1487"/>
    <mergeCell ref="B1484:B1487"/>
    <mergeCell ref="C1484:C1487"/>
    <mergeCell ref="D1484:D1487"/>
    <mergeCell ref="H1519:H1521"/>
    <mergeCell ref="I1519:I1521"/>
    <mergeCell ref="J1484:J1486"/>
    <mergeCell ref="K1484:K1487"/>
    <mergeCell ref="E1485:F1485"/>
    <mergeCell ref="A1508:K1508"/>
    <mergeCell ref="A1514:K1514"/>
    <mergeCell ref="A1517:B1517"/>
    <mergeCell ref="C1517:K1517"/>
    <mergeCell ref="A1518:B1518"/>
    <mergeCell ref="C1518:K1518"/>
    <mergeCell ref="J1519:J1521"/>
    <mergeCell ref="K1519:K1522"/>
    <mergeCell ref="E1520:F1520"/>
    <mergeCell ref="A1576:B1576"/>
    <mergeCell ref="A1554:A1557"/>
    <mergeCell ref="B1554:B1557"/>
    <mergeCell ref="C1554:C1557"/>
    <mergeCell ref="D1554:D1557"/>
    <mergeCell ref="H1589:H1591"/>
    <mergeCell ref="I1589:I1591"/>
    <mergeCell ref="J1554:J1556"/>
    <mergeCell ref="K1554:K1557"/>
    <mergeCell ref="E1555:F1555"/>
    <mergeCell ref="A1578:K1578"/>
    <mergeCell ref="A1584:K1584"/>
    <mergeCell ref="A1587:B1587"/>
    <mergeCell ref="C1587:K1587"/>
    <mergeCell ref="A1588:B1588"/>
    <mergeCell ref="C1588:K1588"/>
    <mergeCell ref="J1589:J1591"/>
    <mergeCell ref="K1589:K1592"/>
    <mergeCell ref="E1590:F1590"/>
    <mergeCell ref="E1589:F1589"/>
    <mergeCell ref="G1589:G1591"/>
    <mergeCell ref="E1554:F1554"/>
    <mergeCell ref="G1554:G1556"/>
    <mergeCell ref="E1658:F1658"/>
    <mergeCell ref="G1658:G1660"/>
    <mergeCell ref="E1624:F1624"/>
    <mergeCell ref="G1624:G1626"/>
    <mergeCell ref="A1613:K1613"/>
    <mergeCell ref="A1619:K1619"/>
    <mergeCell ref="A1622:B1622"/>
    <mergeCell ref="C1622:K1622"/>
    <mergeCell ref="A1623:B1623"/>
    <mergeCell ref="C1623:K1623"/>
    <mergeCell ref="H1624:H1626"/>
    <mergeCell ref="I1624:I1626"/>
    <mergeCell ref="A1611:B1611"/>
    <mergeCell ref="A1589:A1592"/>
    <mergeCell ref="B1589:B1592"/>
    <mergeCell ref="C1589:C1592"/>
    <mergeCell ref="D1589:D1592"/>
    <mergeCell ref="A1682:K1682"/>
    <mergeCell ref="A1689:K1689"/>
    <mergeCell ref="A1692:B1692"/>
    <mergeCell ref="C1692:K1692"/>
    <mergeCell ref="A1693:B1693"/>
    <mergeCell ref="C1693:K1693"/>
    <mergeCell ref="H1694:H1696"/>
    <mergeCell ref="I1694:I1696"/>
    <mergeCell ref="A1680:B1680"/>
    <mergeCell ref="A1658:A1661"/>
    <mergeCell ref="B1658:B1661"/>
    <mergeCell ref="C1658:C1661"/>
    <mergeCell ref="D1658:D1661"/>
    <mergeCell ref="A1646:B1646"/>
    <mergeCell ref="A1624:A1627"/>
    <mergeCell ref="B1624:B1627"/>
    <mergeCell ref="C1624:C1627"/>
    <mergeCell ref="D1624:D1627"/>
    <mergeCell ref="H1658:H1660"/>
    <mergeCell ref="I1658:I1660"/>
    <mergeCell ref="J1624:J1626"/>
    <mergeCell ref="K1624:K1627"/>
    <mergeCell ref="E1625:F1625"/>
    <mergeCell ref="A1648:K1648"/>
    <mergeCell ref="A1653:K1653"/>
    <mergeCell ref="A1656:B1656"/>
    <mergeCell ref="C1656:K1656"/>
    <mergeCell ref="A1657:B1657"/>
    <mergeCell ref="C1657:K1657"/>
    <mergeCell ref="J1658:J1660"/>
    <mergeCell ref="K1658:K1661"/>
    <mergeCell ref="E1659:F1659"/>
    <mergeCell ref="A1716:B1716"/>
    <mergeCell ref="A1694:A1697"/>
    <mergeCell ref="B1694:B1697"/>
    <mergeCell ref="C1694:C1697"/>
    <mergeCell ref="D1694:D1697"/>
    <mergeCell ref="H1729:H1731"/>
    <mergeCell ref="I1729:I1731"/>
    <mergeCell ref="J1694:J1696"/>
    <mergeCell ref="K1694:K1697"/>
    <mergeCell ref="E1695:F1695"/>
    <mergeCell ref="A1718:K1718"/>
    <mergeCell ref="A1724:K1724"/>
    <mergeCell ref="A1727:B1727"/>
    <mergeCell ref="C1727:K1727"/>
    <mergeCell ref="A1728:B1728"/>
    <mergeCell ref="C1728:K1728"/>
    <mergeCell ref="J1729:J1731"/>
    <mergeCell ref="K1729:K1732"/>
    <mergeCell ref="E1730:F1730"/>
    <mergeCell ref="E1729:F1729"/>
    <mergeCell ref="G1729:G1731"/>
    <mergeCell ref="E1694:F1694"/>
    <mergeCell ref="G1694:G1696"/>
    <mergeCell ref="E1798:F1798"/>
    <mergeCell ref="G1798:G1800"/>
    <mergeCell ref="E1764:F1764"/>
    <mergeCell ref="G1764:G1766"/>
    <mergeCell ref="A1753:K1753"/>
    <mergeCell ref="A1759:K1759"/>
    <mergeCell ref="A1762:B1762"/>
    <mergeCell ref="C1762:K1762"/>
    <mergeCell ref="A1763:B1763"/>
    <mergeCell ref="C1763:K1763"/>
    <mergeCell ref="H1764:H1766"/>
    <mergeCell ref="I1764:I1766"/>
    <mergeCell ref="A1751:B1751"/>
    <mergeCell ref="A1729:A1732"/>
    <mergeCell ref="B1729:B1732"/>
    <mergeCell ref="C1729:C1732"/>
    <mergeCell ref="D1729:D1732"/>
    <mergeCell ref="A1822:K1822"/>
    <mergeCell ref="A1829:K1829"/>
    <mergeCell ref="A1832:B1832"/>
    <mergeCell ref="C1832:K1832"/>
    <mergeCell ref="A1833:B1833"/>
    <mergeCell ref="C1833:K1833"/>
    <mergeCell ref="H1834:H1836"/>
    <mergeCell ref="I1834:I1836"/>
    <mergeCell ref="A1820:B1820"/>
    <mergeCell ref="A1798:A1801"/>
    <mergeCell ref="B1798:B1801"/>
    <mergeCell ref="C1798:C1801"/>
    <mergeCell ref="D1798:D1801"/>
    <mergeCell ref="A1786:B1786"/>
    <mergeCell ref="A1764:A1767"/>
    <mergeCell ref="B1764:B1767"/>
    <mergeCell ref="C1764:C1767"/>
    <mergeCell ref="D1764:D1767"/>
    <mergeCell ref="H1798:H1800"/>
    <mergeCell ref="I1798:I1800"/>
    <mergeCell ref="J1764:J1766"/>
    <mergeCell ref="K1764:K1767"/>
    <mergeCell ref="E1765:F1765"/>
    <mergeCell ref="A1788:K1788"/>
    <mergeCell ref="A1793:K1793"/>
    <mergeCell ref="A1796:B1796"/>
    <mergeCell ref="C1796:K1796"/>
    <mergeCell ref="A1797:B1797"/>
    <mergeCell ref="C1797:K1797"/>
    <mergeCell ref="J1798:J1800"/>
    <mergeCell ref="K1798:K1801"/>
    <mergeCell ref="E1799:F1799"/>
    <mergeCell ref="A1891:B1891"/>
    <mergeCell ref="A1869:A1872"/>
    <mergeCell ref="B1869:B1872"/>
    <mergeCell ref="C1869:C1872"/>
    <mergeCell ref="D1869:D1872"/>
    <mergeCell ref="A1856:B1856"/>
    <mergeCell ref="A1834:A1837"/>
    <mergeCell ref="B1834:B1837"/>
    <mergeCell ref="C1834:C1837"/>
    <mergeCell ref="D1834:D1837"/>
    <mergeCell ref="H1869:H1871"/>
    <mergeCell ref="I1869:I1871"/>
    <mergeCell ref="J1834:J1836"/>
    <mergeCell ref="K1834:K1837"/>
    <mergeCell ref="E1835:F1835"/>
    <mergeCell ref="A1858:K1858"/>
    <mergeCell ref="A1864:K1864"/>
    <mergeCell ref="A1867:B1867"/>
    <mergeCell ref="C1867:K1867"/>
    <mergeCell ref="A1868:B1868"/>
    <mergeCell ref="C1868:K1868"/>
    <mergeCell ref="J1869:J1871"/>
    <mergeCell ref="K1869:K1872"/>
    <mergeCell ref="E1870:F1870"/>
    <mergeCell ref="E1869:F1869"/>
    <mergeCell ref="G1869:G1871"/>
    <mergeCell ref="E1834:F1834"/>
    <mergeCell ref="G1834:G1836"/>
    <mergeCell ref="A1928:K1928"/>
    <mergeCell ref="H1904:H1906"/>
    <mergeCell ref="I1904:I1906"/>
    <mergeCell ref="J1904:J1906"/>
    <mergeCell ref="K1904:K1907"/>
    <mergeCell ref="E1905:F1905"/>
    <mergeCell ref="A1926:B1926"/>
    <mergeCell ref="A1904:A1907"/>
    <mergeCell ref="B1904:B1907"/>
    <mergeCell ref="C1904:C1907"/>
    <mergeCell ref="D1904:D1907"/>
    <mergeCell ref="E1904:F1904"/>
    <mergeCell ref="G1904:G1906"/>
    <mergeCell ref="A1893:K1893"/>
    <mergeCell ref="A1899:K1899"/>
    <mergeCell ref="A1902:B1902"/>
    <mergeCell ref="C1902:K1902"/>
    <mergeCell ref="A1903:B1903"/>
    <mergeCell ref="C1903:K1903"/>
  </mergeCells>
  <pageMargins left="0.19685039370078999" right="0.19685039370078999" top="0.19685039370078999" bottom="0.19685039370078999" header="0" footer="0"/>
  <pageSetup paperSize="9" scale="95"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32"/>
  <sheetViews>
    <sheetView workbookViewId="0">
      <selection sqref="A1:K1"/>
    </sheetView>
  </sheetViews>
  <sheetFormatPr defaultColWidth="9.140625" defaultRowHeight="15" customHeight="1" x14ac:dyDescent="0.25"/>
  <cols>
    <col min="1" max="1" width="5.42578125" style="3" customWidth="1"/>
    <col min="2" max="2" width="38.85546875" style="3" customWidth="1"/>
    <col min="3" max="3" width="7.140625" style="3" customWidth="1"/>
    <col min="4" max="4" width="10.85546875" style="3" customWidth="1"/>
    <col min="5" max="5" width="11.28515625" style="3" customWidth="1"/>
    <col min="6" max="6" width="12.28515625" style="3" customWidth="1"/>
    <col min="7" max="7" width="9.28515625" style="3" customWidth="1"/>
    <col min="8" max="9" width="11.85546875" style="3" customWidth="1"/>
    <col min="10" max="10" width="14.28515625" style="3" customWidth="1"/>
    <col min="11" max="11" width="16.140625" style="3" customWidth="1"/>
  </cols>
  <sheetData>
    <row r="1" spans="1:17" ht="15.75" customHeight="1" x14ac:dyDescent="0.25">
      <c r="A1" s="348" t="s">
        <v>85</v>
      </c>
      <c r="B1" s="348"/>
      <c r="C1" s="348"/>
      <c r="D1" s="348"/>
      <c r="E1" s="348"/>
      <c r="F1" s="348"/>
      <c r="G1" s="348"/>
      <c r="H1" s="348"/>
      <c r="I1" s="348"/>
      <c r="J1" s="348"/>
      <c r="K1" s="348"/>
      <c r="L1" s="295"/>
      <c r="M1" s="295"/>
      <c r="N1" s="295"/>
      <c r="O1" s="295"/>
      <c r="P1" s="295"/>
      <c r="Q1" s="295"/>
    </row>
    <row r="2" spans="1:17" ht="15" customHeight="1" x14ac:dyDescent="0.25">
      <c r="A2" s="70"/>
      <c r="B2" s="70"/>
      <c r="C2" s="70"/>
      <c r="D2" s="70"/>
      <c r="E2" s="78">
        <f>'proje ve personel bilgileri'!$B$5</f>
        <v>0</v>
      </c>
      <c r="F2" s="72">
        <f>IF('proje ve personel bilgileri'!$B$6=1,"/ Mayıs ayına aittir.",(IF('proje ve personel bilgileri'!$B$6=2,"/ Kasım ayına aittir.",0)))</f>
        <v>0</v>
      </c>
      <c r="H2" s="70"/>
      <c r="I2" s="70"/>
      <c r="J2" s="70"/>
      <c r="K2" s="70"/>
      <c r="L2" s="66"/>
      <c r="M2" s="66"/>
      <c r="N2" s="66"/>
      <c r="O2" s="66"/>
      <c r="P2" s="66"/>
      <c r="Q2" s="66"/>
    </row>
    <row r="3" spans="1:17" ht="18.75" customHeight="1" x14ac:dyDescent="0.25">
      <c r="K3" s="4" t="s">
        <v>86</v>
      </c>
    </row>
    <row r="4" spans="1:17" ht="15.75" customHeight="1" x14ac:dyDescent="0.25">
      <c r="A4" s="349" t="s">
        <v>2</v>
      </c>
      <c r="B4" s="350"/>
      <c r="C4" s="351">
        <f>'proje ve personel bilgileri'!$B$2</f>
        <v>0</v>
      </c>
      <c r="D4" s="352"/>
      <c r="E4" s="352"/>
      <c r="F4" s="352"/>
      <c r="G4" s="352"/>
      <c r="H4" s="352"/>
      <c r="I4" s="352"/>
      <c r="J4" s="352"/>
      <c r="K4" s="353"/>
    </row>
    <row r="5" spans="1:17" ht="15.75" customHeight="1" x14ac:dyDescent="0.25">
      <c r="A5" s="354" t="s">
        <v>4</v>
      </c>
      <c r="B5" s="355"/>
      <c r="C5" s="356">
        <f>'proje ve personel bilgileri'!$B$3</f>
        <v>0</v>
      </c>
      <c r="D5" s="357"/>
      <c r="E5" s="357"/>
      <c r="F5" s="357"/>
      <c r="G5" s="357"/>
      <c r="H5" s="357"/>
      <c r="I5" s="357"/>
      <c r="J5" s="357"/>
      <c r="K5" s="358"/>
    </row>
    <row r="6" spans="1:17" ht="15" customHeight="1" x14ac:dyDescent="0.25">
      <c r="A6" s="343" t="s">
        <v>87</v>
      </c>
      <c r="B6" s="343" t="s">
        <v>15</v>
      </c>
      <c r="C6" s="343" t="s">
        <v>88</v>
      </c>
      <c r="D6" s="344" t="s">
        <v>89</v>
      </c>
      <c r="E6" s="346"/>
      <c r="F6" s="347"/>
      <c r="G6" s="343" t="s">
        <v>90</v>
      </c>
      <c r="H6" s="333" t="s">
        <v>91</v>
      </c>
      <c r="I6" s="333" t="s">
        <v>92</v>
      </c>
      <c r="J6" s="333" t="s">
        <v>93</v>
      </c>
      <c r="K6" s="336" t="s">
        <v>94</v>
      </c>
    </row>
    <row r="7" spans="1:17" ht="20.25" customHeight="1" x14ac:dyDescent="0.25">
      <c r="A7" s="338"/>
      <c r="B7" s="338"/>
      <c r="C7" s="338"/>
      <c r="D7" s="345"/>
      <c r="E7" s="339" t="s">
        <v>95</v>
      </c>
      <c r="F7" s="340"/>
      <c r="G7" s="338"/>
      <c r="H7" s="334"/>
      <c r="I7" s="334"/>
      <c r="J7" s="334"/>
      <c r="K7" s="337"/>
    </row>
    <row r="8" spans="1:17" ht="59.25" customHeight="1" x14ac:dyDescent="0.25">
      <c r="A8" s="338"/>
      <c r="B8" s="338"/>
      <c r="C8" s="338"/>
      <c r="D8" s="345"/>
      <c r="E8" s="5" t="s">
        <v>106</v>
      </c>
      <c r="F8" s="5" t="s">
        <v>97</v>
      </c>
      <c r="G8" s="338"/>
      <c r="H8" s="334"/>
      <c r="I8" s="335"/>
      <c r="J8" s="335"/>
      <c r="K8" s="338"/>
    </row>
    <row r="9" spans="1:17" ht="15.75" customHeight="1" x14ac:dyDescent="0.25">
      <c r="A9" s="338"/>
      <c r="B9" s="338"/>
      <c r="C9" s="338"/>
      <c r="D9" s="345"/>
      <c r="E9" s="6" t="s">
        <v>98</v>
      </c>
      <c r="F9" s="6" t="s">
        <v>98</v>
      </c>
      <c r="G9" s="294" t="s">
        <v>98</v>
      </c>
      <c r="H9" s="294" t="s">
        <v>98</v>
      </c>
      <c r="I9" s="297" t="s">
        <v>98</v>
      </c>
      <c r="J9" s="6" t="s">
        <v>98</v>
      </c>
      <c r="K9" s="338"/>
    </row>
    <row r="10" spans="1:17" ht="15.75" customHeight="1" x14ac:dyDescent="0.25">
      <c r="A10" s="1">
        <v>1</v>
      </c>
      <c r="B10" s="106" t="str">
        <f>IF('proje ve personel bilgileri'!A14&lt;&gt;0,('proje ve personel bilgileri'!A14)," ")</f>
        <v xml:space="preserve"> </v>
      </c>
      <c r="C10" s="102"/>
      <c r="D10" s="103"/>
      <c r="E10" s="103"/>
      <c r="F10" s="103"/>
      <c r="G10" s="103"/>
      <c r="H10" s="103"/>
      <c r="I10" s="103"/>
      <c r="J10" s="103"/>
      <c r="K10" s="104">
        <f t="shared" ref="K10:K27" si="0">IF(D10&lt;&gt;0,SUM(D10+E10+F10+G10-H10-I10-J10),0)</f>
        <v>0</v>
      </c>
    </row>
    <row r="11" spans="1:17" ht="15.75" customHeight="1" x14ac:dyDescent="0.25">
      <c r="A11" s="2">
        <v>2</v>
      </c>
      <c r="B11" s="106" t="str">
        <f>IF('proje ve personel bilgileri'!A15&lt;&gt;0,('proje ve personel bilgileri'!A15)," ")</f>
        <v xml:space="preserve"> </v>
      </c>
      <c r="C11" s="102"/>
      <c r="D11" s="103"/>
      <c r="E11" s="103"/>
      <c r="F11" s="103"/>
      <c r="G11" s="103"/>
      <c r="H11" s="103"/>
      <c r="I11" s="103"/>
      <c r="J11" s="103"/>
      <c r="K11" s="104">
        <f t="shared" si="0"/>
        <v>0</v>
      </c>
    </row>
    <row r="12" spans="1:17" ht="15.75" customHeight="1" x14ac:dyDescent="0.25">
      <c r="A12" s="2">
        <v>3</v>
      </c>
      <c r="B12" s="106" t="str">
        <f>IF('proje ve personel bilgileri'!A16&lt;&gt;0,('proje ve personel bilgileri'!A16)," ")</f>
        <v xml:space="preserve"> </v>
      </c>
      <c r="C12" s="102"/>
      <c r="D12" s="103"/>
      <c r="E12" s="103"/>
      <c r="F12" s="103"/>
      <c r="G12" s="103"/>
      <c r="H12" s="103"/>
      <c r="I12" s="103"/>
      <c r="J12" s="103"/>
      <c r="K12" s="104">
        <f t="shared" si="0"/>
        <v>0</v>
      </c>
    </row>
    <row r="13" spans="1:17" ht="15.75" customHeight="1" x14ac:dyDescent="0.25">
      <c r="A13" s="2">
        <v>4</v>
      </c>
      <c r="B13" s="106" t="str">
        <f>IF('proje ve personel bilgileri'!A17&lt;&gt;0,('proje ve personel bilgileri'!A17)," ")</f>
        <v xml:space="preserve"> </v>
      </c>
      <c r="C13" s="102"/>
      <c r="D13" s="103"/>
      <c r="E13" s="103"/>
      <c r="F13" s="103"/>
      <c r="G13" s="103"/>
      <c r="H13" s="103"/>
      <c r="I13" s="103"/>
      <c r="J13" s="103"/>
      <c r="K13" s="104">
        <f t="shared" si="0"/>
        <v>0</v>
      </c>
    </row>
    <row r="14" spans="1:17" ht="15.75" customHeight="1" x14ac:dyDescent="0.25">
      <c r="A14" s="2">
        <v>5</v>
      </c>
      <c r="B14" s="106" t="str">
        <f>IF('proje ve personel bilgileri'!A18&lt;&gt;0,('proje ve personel bilgileri'!A18)," ")</f>
        <v xml:space="preserve"> </v>
      </c>
      <c r="C14" s="102"/>
      <c r="D14" s="103"/>
      <c r="E14" s="103"/>
      <c r="F14" s="103"/>
      <c r="G14" s="103"/>
      <c r="H14" s="103"/>
      <c r="I14" s="103"/>
      <c r="J14" s="103"/>
      <c r="K14" s="104">
        <f t="shared" si="0"/>
        <v>0</v>
      </c>
    </row>
    <row r="15" spans="1:17" ht="15.75" customHeight="1" x14ac:dyDescent="0.25">
      <c r="A15" s="2">
        <v>6</v>
      </c>
      <c r="B15" s="106" t="str">
        <f>IF('proje ve personel bilgileri'!A19&lt;&gt;0,('proje ve personel bilgileri'!A19)," ")</f>
        <v xml:space="preserve"> </v>
      </c>
      <c r="C15" s="102"/>
      <c r="D15" s="103"/>
      <c r="E15" s="103"/>
      <c r="F15" s="103"/>
      <c r="G15" s="103"/>
      <c r="H15" s="103"/>
      <c r="I15" s="103"/>
      <c r="J15" s="103"/>
      <c r="K15" s="104">
        <f t="shared" si="0"/>
        <v>0</v>
      </c>
    </row>
    <row r="16" spans="1:17" ht="15.75" customHeight="1" x14ac:dyDescent="0.25">
      <c r="A16" s="2">
        <v>7</v>
      </c>
      <c r="B16" s="106" t="str">
        <f>IF('proje ve personel bilgileri'!A20&lt;&gt;0,('proje ve personel bilgileri'!A20)," ")</f>
        <v xml:space="preserve"> </v>
      </c>
      <c r="C16" s="102"/>
      <c r="D16" s="103"/>
      <c r="E16" s="103"/>
      <c r="F16" s="103"/>
      <c r="G16" s="103"/>
      <c r="H16" s="103"/>
      <c r="I16" s="103"/>
      <c r="J16" s="103"/>
      <c r="K16" s="104">
        <f t="shared" si="0"/>
        <v>0</v>
      </c>
    </row>
    <row r="17" spans="1:11" ht="15.75" customHeight="1" x14ac:dyDescent="0.25">
      <c r="A17" s="2">
        <v>8</v>
      </c>
      <c r="B17" s="106" t="str">
        <f>IF('proje ve personel bilgileri'!A21&lt;&gt;0,('proje ve personel bilgileri'!A21)," ")</f>
        <v xml:space="preserve"> </v>
      </c>
      <c r="C17" s="102"/>
      <c r="D17" s="103"/>
      <c r="E17" s="103"/>
      <c r="F17" s="103"/>
      <c r="G17" s="103"/>
      <c r="H17" s="103"/>
      <c r="I17" s="103"/>
      <c r="J17" s="103"/>
      <c r="K17" s="104">
        <f t="shared" si="0"/>
        <v>0</v>
      </c>
    </row>
    <row r="18" spans="1:11" ht="15.75" customHeight="1" x14ac:dyDescent="0.25">
      <c r="A18" s="2">
        <v>9</v>
      </c>
      <c r="B18" s="106" t="str">
        <f>IF('proje ve personel bilgileri'!A22&lt;&gt;0,('proje ve personel bilgileri'!A22)," ")</f>
        <v xml:space="preserve"> </v>
      </c>
      <c r="C18" s="102"/>
      <c r="D18" s="103"/>
      <c r="E18" s="103"/>
      <c r="F18" s="103"/>
      <c r="G18" s="103"/>
      <c r="H18" s="103"/>
      <c r="I18" s="103"/>
      <c r="J18" s="103"/>
      <c r="K18" s="104">
        <f t="shared" si="0"/>
        <v>0</v>
      </c>
    </row>
    <row r="19" spans="1:11" ht="15.75" customHeight="1" x14ac:dyDescent="0.25">
      <c r="A19" s="2">
        <v>10</v>
      </c>
      <c r="B19" s="106" t="str">
        <f>IF('proje ve personel bilgileri'!A23&lt;&gt;0,('proje ve personel bilgileri'!A23)," ")</f>
        <v xml:space="preserve"> </v>
      </c>
      <c r="C19" s="102"/>
      <c r="D19" s="103"/>
      <c r="E19" s="103"/>
      <c r="F19" s="103"/>
      <c r="G19" s="103"/>
      <c r="H19" s="103"/>
      <c r="I19" s="103"/>
      <c r="J19" s="103"/>
      <c r="K19" s="104">
        <f t="shared" si="0"/>
        <v>0</v>
      </c>
    </row>
    <row r="20" spans="1:11" ht="15.75" customHeight="1" x14ac:dyDescent="0.25">
      <c r="A20" s="2">
        <v>11</v>
      </c>
      <c r="B20" s="106" t="str">
        <f>IF('proje ve personel bilgileri'!A24&lt;&gt;0,('proje ve personel bilgileri'!A24)," ")</f>
        <v xml:space="preserve"> </v>
      </c>
      <c r="C20" s="102"/>
      <c r="D20" s="103"/>
      <c r="E20" s="103"/>
      <c r="F20" s="103"/>
      <c r="G20" s="103"/>
      <c r="H20" s="103"/>
      <c r="I20" s="103"/>
      <c r="J20" s="103"/>
      <c r="K20" s="104">
        <f t="shared" si="0"/>
        <v>0</v>
      </c>
    </row>
    <row r="21" spans="1:11" ht="15.75" customHeight="1" x14ac:dyDescent="0.25">
      <c r="A21" s="2">
        <v>12</v>
      </c>
      <c r="B21" s="106" t="str">
        <f>IF('proje ve personel bilgileri'!A25&lt;&gt;0,('proje ve personel bilgileri'!A25)," ")</f>
        <v xml:space="preserve"> </v>
      </c>
      <c r="C21" s="102"/>
      <c r="D21" s="103"/>
      <c r="E21" s="103"/>
      <c r="F21" s="103"/>
      <c r="G21" s="103"/>
      <c r="H21" s="103"/>
      <c r="I21" s="103"/>
      <c r="J21" s="103"/>
      <c r="K21" s="104">
        <f t="shared" si="0"/>
        <v>0</v>
      </c>
    </row>
    <row r="22" spans="1:11" ht="15.75" customHeight="1" x14ac:dyDescent="0.25">
      <c r="A22" s="2">
        <v>13</v>
      </c>
      <c r="B22" s="106" t="str">
        <f>IF('proje ve personel bilgileri'!A26&lt;&gt;0,('proje ve personel bilgileri'!A26)," ")</f>
        <v xml:space="preserve"> </v>
      </c>
      <c r="C22" s="102"/>
      <c r="D22" s="103"/>
      <c r="E22" s="103"/>
      <c r="F22" s="103"/>
      <c r="G22" s="103"/>
      <c r="H22" s="103"/>
      <c r="I22" s="103"/>
      <c r="J22" s="103"/>
      <c r="K22" s="104">
        <f t="shared" si="0"/>
        <v>0</v>
      </c>
    </row>
    <row r="23" spans="1:11" ht="15.75" customHeight="1" x14ac:dyDescent="0.25">
      <c r="A23" s="2">
        <v>14</v>
      </c>
      <c r="B23" s="106" t="str">
        <f>IF('proje ve personel bilgileri'!A27&lt;&gt;0,('proje ve personel bilgileri'!A27)," ")</f>
        <v xml:space="preserve"> </v>
      </c>
      <c r="C23" s="102"/>
      <c r="D23" s="103"/>
      <c r="E23" s="103"/>
      <c r="F23" s="103"/>
      <c r="G23" s="103"/>
      <c r="H23" s="103"/>
      <c r="I23" s="103"/>
      <c r="J23" s="103"/>
      <c r="K23" s="104">
        <f t="shared" si="0"/>
        <v>0</v>
      </c>
    </row>
    <row r="24" spans="1:11" ht="15.75" customHeight="1" x14ac:dyDescent="0.25">
      <c r="A24" s="2">
        <v>15</v>
      </c>
      <c r="B24" s="106" t="str">
        <f>IF('proje ve personel bilgileri'!A28&lt;&gt;0,('proje ve personel bilgileri'!A28)," ")</f>
        <v xml:space="preserve"> </v>
      </c>
      <c r="C24" s="102"/>
      <c r="D24" s="103"/>
      <c r="E24" s="103"/>
      <c r="F24" s="103"/>
      <c r="G24" s="103"/>
      <c r="H24" s="103"/>
      <c r="I24" s="103"/>
      <c r="J24" s="103"/>
      <c r="K24" s="104">
        <f t="shared" si="0"/>
        <v>0</v>
      </c>
    </row>
    <row r="25" spans="1:11" ht="15.75" customHeight="1" x14ac:dyDescent="0.25">
      <c r="A25" s="2">
        <v>16</v>
      </c>
      <c r="B25" s="106" t="str">
        <f>IF('proje ve personel bilgileri'!A29&lt;&gt;0,('proje ve personel bilgileri'!A29)," ")</f>
        <v xml:space="preserve"> </v>
      </c>
      <c r="C25" s="102"/>
      <c r="D25" s="103"/>
      <c r="E25" s="103"/>
      <c r="F25" s="103"/>
      <c r="G25" s="103"/>
      <c r="H25" s="103"/>
      <c r="I25" s="103"/>
      <c r="J25" s="103"/>
      <c r="K25" s="104">
        <f t="shared" si="0"/>
        <v>0</v>
      </c>
    </row>
    <row r="26" spans="1:11" ht="15.75" customHeight="1" x14ac:dyDescent="0.25">
      <c r="A26" s="2">
        <v>17</v>
      </c>
      <c r="B26" s="106" t="str">
        <f>IF('proje ve personel bilgileri'!A30&lt;&gt;0,('proje ve personel bilgileri'!A30)," ")</f>
        <v xml:space="preserve"> </v>
      </c>
      <c r="C26" s="102"/>
      <c r="D26" s="103"/>
      <c r="E26" s="103"/>
      <c r="F26" s="103"/>
      <c r="G26" s="103"/>
      <c r="H26" s="103"/>
      <c r="I26" s="103"/>
      <c r="J26" s="103"/>
      <c r="K26" s="104">
        <f t="shared" si="0"/>
        <v>0</v>
      </c>
    </row>
    <row r="27" spans="1:11" ht="15" customHeight="1" x14ac:dyDescent="0.25">
      <c r="A27" s="2">
        <v>18</v>
      </c>
      <c r="B27" s="106" t="str">
        <f>IF('proje ve personel bilgileri'!A31&lt;&gt;0,('proje ve personel bilgileri'!A31)," ")</f>
        <v xml:space="preserve"> </v>
      </c>
      <c r="C27" s="105"/>
      <c r="D27" s="103"/>
      <c r="E27" s="103"/>
      <c r="F27" s="103"/>
      <c r="G27" s="103"/>
      <c r="H27" s="103"/>
      <c r="I27" s="103"/>
      <c r="J27" s="103"/>
      <c r="K27" s="104">
        <f t="shared" si="0"/>
        <v>0</v>
      </c>
    </row>
    <row r="28" spans="1:11" ht="30" customHeight="1" x14ac:dyDescent="0.25">
      <c r="A28" s="341" t="s">
        <v>99</v>
      </c>
      <c r="B28" s="342"/>
      <c r="C28" s="7" t="str">
        <f t="shared" ref="C28:J28" si="1">IF($K$28&lt;&gt;0,SUM(C10:C27)," ")</f>
        <v xml:space="preserve"> </v>
      </c>
      <c r="D28" s="8" t="str">
        <f t="shared" si="1"/>
        <v xml:space="preserve"> </v>
      </c>
      <c r="E28" s="8" t="str">
        <f t="shared" si="1"/>
        <v xml:space="preserve"> </v>
      </c>
      <c r="F28" s="8" t="str">
        <f t="shared" si="1"/>
        <v xml:space="preserve"> </v>
      </c>
      <c r="G28" s="8" t="str">
        <f t="shared" si="1"/>
        <v xml:space="preserve"> </v>
      </c>
      <c r="H28" s="8" t="str">
        <f t="shared" si="1"/>
        <v xml:space="preserve"> </v>
      </c>
      <c r="I28" s="8" t="str">
        <f t="shared" si="1"/>
        <v xml:space="preserve"> </v>
      </c>
      <c r="J28" s="8" t="str">
        <f t="shared" si="1"/>
        <v xml:space="preserve"> </v>
      </c>
      <c r="K28" s="9">
        <f>SUM(K10:K27)</f>
        <v>0</v>
      </c>
    </row>
    <row r="29" spans="1:11" ht="15" customHeight="1" x14ac:dyDescent="0.25">
      <c r="A29" s="300"/>
    </row>
    <row r="30" spans="1:11" ht="25.5" customHeight="1" x14ac:dyDescent="0.25">
      <c r="A30" s="332" t="s">
        <v>100</v>
      </c>
      <c r="B30" s="332"/>
      <c r="C30" s="332"/>
      <c r="D30" s="332"/>
      <c r="E30" s="332"/>
      <c r="F30" s="332"/>
      <c r="G30" s="332"/>
      <c r="H30" s="332"/>
      <c r="I30" s="332"/>
      <c r="J30" s="332"/>
      <c r="K30" s="332"/>
    </row>
    <row r="31" spans="1:11" ht="15" customHeight="1" x14ac:dyDescent="0.25">
      <c r="A31" s="51"/>
    </row>
    <row r="32" spans="1:11" ht="15" customHeight="1" x14ac:dyDescent="0.25">
      <c r="A32" s="298" t="s">
        <v>101</v>
      </c>
    </row>
    <row r="33" spans="1:11" ht="15" customHeight="1" x14ac:dyDescent="0.25">
      <c r="C33" s="298" t="s">
        <v>102</v>
      </c>
      <c r="E33" s="298" t="s">
        <v>103</v>
      </c>
    </row>
    <row r="35" spans="1:11" ht="15.75" customHeight="1" x14ac:dyDescent="0.25">
      <c r="A35" s="348" t="s">
        <v>85</v>
      </c>
      <c r="B35" s="348"/>
      <c r="C35" s="348"/>
      <c r="D35" s="348"/>
      <c r="E35" s="348"/>
      <c r="F35" s="348"/>
      <c r="G35" s="348"/>
      <c r="H35" s="348"/>
      <c r="I35" s="348"/>
      <c r="J35" s="348"/>
      <c r="K35" s="348"/>
    </row>
    <row r="36" spans="1:11" ht="15" customHeight="1" x14ac:dyDescent="0.25">
      <c r="A36" s="70"/>
      <c r="B36" s="70"/>
      <c r="C36" s="70"/>
      <c r="D36" s="70"/>
      <c r="E36" s="78">
        <f>'proje ve personel bilgileri'!$B$5</f>
        <v>0</v>
      </c>
      <c r="F36" s="72">
        <f>IF('proje ve personel bilgileri'!$B$6=1,"/ Mayıs ayına aittir.",(IF('proje ve personel bilgileri'!$B$6=2,"/ Kasım ayına aittir.",0)))</f>
        <v>0</v>
      </c>
      <c r="H36" s="70"/>
      <c r="I36" s="70"/>
      <c r="J36" s="70"/>
      <c r="K36" s="70"/>
    </row>
    <row r="37" spans="1:11" ht="18.75" customHeight="1" x14ac:dyDescent="0.25">
      <c r="K37" s="4" t="s">
        <v>86</v>
      </c>
    </row>
    <row r="38" spans="1:11" ht="15.75" customHeight="1" x14ac:dyDescent="0.25">
      <c r="A38" s="349" t="s">
        <v>2</v>
      </c>
      <c r="B38" s="350"/>
      <c r="C38" s="351">
        <f>'proje ve personel bilgileri'!$B$2</f>
        <v>0</v>
      </c>
      <c r="D38" s="352"/>
      <c r="E38" s="352"/>
      <c r="F38" s="352"/>
      <c r="G38" s="352"/>
      <c r="H38" s="352"/>
      <c r="I38" s="352"/>
      <c r="J38" s="352"/>
      <c r="K38" s="353"/>
    </row>
    <row r="39" spans="1:11" ht="15.75" customHeight="1" x14ac:dyDescent="0.25">
      <c r="A39" s="354" t="s">
        <v>4</v>
      </c>
      <c r="B39" s="355"/>
      <c r="C39" s="356">
        <f>'proje ve personel bilgileri'!$B$3</f>
        <v>0</v>
      </c>
      <c r="D39" s="357"/>
      <c r="E39" s="357"/>
      <c r="F39" s="357"/>
      <c r="G39" s="357"/>
      <c r="H39" s="357"/>
      <c r="I39" s="357"/>
      <c r="J39" s="357"/>
      <c r="K39" s="358"/>
    </row>
    <row r="40" spans="1:11" ht="15" customHeight="1" x14ac:dyDescent="0.25">
      <c r="A40" s="343" t="s">
        <v>87</v>
      </c>
      <c r="B40" s="343" t="s">
        <v>15</v>
      </c>
      <c r="C40" s="343" t="s">
        <v>88</v>
      </c>
      <c r="D40" s="344" t="s">
        <v>89</v>
      </c>
      <c r="E40" s="346"/>
      <c r="F40" s="347"/>
      <c r="G40" s="343" t="s">
        <v>90</v>
      </c>
      <c r="H40" s="333" t="s">
        <v>91</v>
      </c>
      <c r="I40" s="333" t="s">
        <v>92</v>
      </c>
      <c r="J40" s="333" t="s">
        <v>93</v>
      </c>
      <c r="K40" s="336" t="s">
        <v>94</v>
      </c>
    </row>
    <row r="41" spans="1:11" ht="22.5" customHeight="1" x14ac:dyDescent="0.25">
      <c r="A41" s="338"/>
      <c r="B41" s="338"/>
      <c r="C41" s="338"/>
      <c r="D41" s="345"/>
      <c r="E41" s="339" t="s">
        <v>95</v>
      </c>
      <c r="F41" s="340"/>
      <c r="G41" s="338"/>
      <c r="H41" s="334"/>
      <c r="I41" s="334"/>
      <c r="J41" s="334"/>
      <c r="K41" s="337"/>
    </row>
    <row r="42" spans="1:11" ht="60.75" customHeight="1" x14ac:dyDescent="0.25">
      <c r="A42" s="338"/>
      <c r="B42" s="338"/>
      <c r="C42" s="338"/>
      <c r="D42" s="345"/>
      <c r="E42" s="5" t="s">
        <v>106</v>
      </c>
      <c r="F42" s="5" t="s">
        <v>97</v>
      </c>
      <c r="G42" s="338"/>
      <c r="H42" s="334"/>
      <c r="I42" s="335"/>
      <c r="J42" s="335"/>
      <c r="K42" s="338"/>
    </row>
    <row r="43" spans="1:11" ht="15.75" customHeight="1" x14ac:dyDescent="0.25">
      <c r="A43" s="338"/>
      <c r="B43" s="338"/>
      <c r="C43" s="338"/>
      <c r="D43" s="345"/>
      <c r="E43" s="6" t="s">
        <v>98</v>
      </c>
      <c r="F43" s="6" t="s">
        <v>98</v>
      </c>
      <c r="G43" s="294" t="s">
        <v>98</v>
      </c>
      <c r="H43" s="294" t="s">
        <v>98</v>
      </c>
      <c r="I43" s="297" t="s">
        <v>98</v>
      </c>
      <c r="J43" s="6" t="s">
        <v>98</v>
      </c>
      <c r="K43" s="338"/>
    </row>
    <row r="44" spans="1:11" ht="15.75" customHeight="1" x14ac:dyDescent="0.25">
      <c r="A44" s="1">
        <v>19</v>
      </c>
      <c r="B44" s="101" t="str">
        <f>IF('proje ve personel bilgileri'!A32&lt;&gt;0,('proje ve personel bilgileri'!A32)," ")</f>
        <v xml:space="preserve"> </v>
      </c>
      <c r="C44" s="102"/>
      <c r="D44" s="103"/>
      <c r="E44" s="103"/>
      <c r="F44" s="103"/>
      <c r="G44" s="103"/>
      <c r="H44" s="103"/>
      <c r="I44" s="103"/>
      <c r="J44" s="103"/>
      <c r="K44" s="104">
        <f t="shared" ref="K44:K61" si="2">IF(D44&lt;&gt;0,SUM(D44+E44+F44+G44-H44-I44-J44),0)</f>
        <v>0</v>
      </c>
    </row>
    <row r="45" spans="1:11" ht="15.75" customHeight="1" x14ac:dyDescent="0.25">
      <c r="A45" s="2">
        <v>20</v>
      </c>
      <c r="B45" s="101" t="str">
        <f>IF('proje ve personel bilgileri'!A33&lt;&gt;0,('proje ve personel bilgileri'!A33)," ")</f>
        <v xml:space="preserve"> </v>
      </c>
      <c r="C45" s="102"/>
      <c r="D45" s="296"/>
      <c r="E45" s="296"/>
      <c r="F45" s="296"/>
      <c r="G45" s="296"/>
      <c r="H45" s="296"/>
      <c r="I45" s="296"/>
      <c r="J45" s="296"/>
      <c r="K45" s="104">
        <f t="shared" si="2"/>
        <v>0</v>
      </c>
    </row>
    <row r="46" spans="1:11" ht="15.75" customHeight="1" x14ac:dyDescent="0.25">
      <c r="A46" s="1">
        <v>21</v>
      </c>
      <c r="B46" s="101" t="str">
        <f>IF('proje ve personel bilgileri'!A34&lt;&gt;0,('proje ve personel bilgileri'!A34)," ")</f>
        <v xml:space="preserve"> </v>
      </c>
      <c r="C46" s="102"/>
      <c r="D46" s="296"/>
      <c r="E46" s="296"/>
      <c r="F46" s="296"/>
      <c r="G46" s="296"/>
      <c r="H46" s="296"/>
      <c r="I46" s="296"/>
      <c r="J46" s="296"/>
      <c r="K46" s="104">
        <f t="shared" si="2"/>
        <v>0</v>
      </c>
    </row>
    <row r="47" spans="1:11" ht="15.75" customHeight="1" x14ac:dyDescent="0.25">
      <c r="A47" s="2">
        <v>22</v>
      </c>
      <c r="B47" s="101" t="str">
        <f>IF('proje ve personel bilgileri'!A35&lt;&gt;0,('proje ve personel bilgileri'!A35)," ")</f>
        <v xml:space="preserve"> </v>
      </c>
      <c r="C47" s="102"/>
      <c r="D47" s="296"/>
      <c r="E47" s="296"/>
      <c r="F47" s="296"/>
      <c r="G47" s="296"/>
      <c r="H47" s="296"/>
      <c r="I47" s="296"/>
      <c r="J47" s="296"/>
      <c r="K47" s="104">
        <f t="shared" si="2"/>
        <v>0</v>
      </c>
    </row>
    <row r="48" spans="1:11" ht="15.75" customHeight="1" x14ac:dyDescent="0.25">
      <c r="A48" s="1">
        <v>23</v>
      </c>
      <c r="B48" s="101" t="str">
        <f>IF('proje ve personel bilgileri'!A36&lt;&gt;0,('proje ve personel bilgileri'!A36)," ")</f>
        <v xml:space="preserve"> </v>
      </c>
      <c r="C48" s="102"/>
      <c r="D48" s="296"/>
      <c r="E48" s="296"/>
      <c r="F48" s="296"/>
      <c r="G48" s="296"/>
      <c r="H48" s="296"/>
      <c r="I48" s="296"/>
      <c r="J48" s="296"/>
      <c r="K48" s="104">
        <f t="shared" si="2"/>
        <v>0</v>
      </c>
    </row>
    <row r="49" spans="1:11" ht="15.75" customHeight="1" x14ac:dyDescent="0.25">
      <c r="A49" s="2">
        <v>24</v>
      </c>
      <c r="B49" s="101" t="str">
        <f>IF('proje ve personel bilgileri'!A37&lt;&gt;0,('proje ve personel bilgileri'!A37)," ")</f>
        <v xml:space="preserve"> </v>
      </c>
      <c r="C49" s="102"/>
      <c r="D49" s="296"/>
      <c r="E49" s="296"/>
      <c r="F49" s="296"/>
      <c r="G49" s="296"/>
      <c r="H49" s="296"/>
      <c r="I49" s="296"/>
      <c r="J49" s="296"/>
      <c r="K49" s="104">
        <f t="shared" si="2"/>
        <v>0</v>
      </c>
    </row>
    <row r="50" spans="1:11" ht="15.75" customHeight="1" x14ac:dyDescent="0.25">
      <c r="A50" s="1">
        <v>25</v>
      </c>
      <c r="B50" s="101" t="str">
        <f>IF('proje ve personel bilgileri'!A38&lt;&gt;0,('proje ve personel bilgileri'!A38)," ")</f>
        <v xml:space="preserve"> </v>
      </c>
      <c r="C50" s="102"/>
      <c r="D50" s="296"/>
      <c r="E50" s="296"/>
      <c r="F50" s="296"/>
      <c r="G50" s="296"/>
      <c r="H50" s="296"/>
      <c r="I50" s="296"/>
      <c r="J50" s="296"/>
      <c r="K50" s="104">
        <f t="shared" si="2"/>
        <v>0</v>
      </c>
    </row>
    <row r="51" spans="1:11" ht="15.75" customHeight="1" x14ac:dyDescent="0.25">
      <c r="A51" s="2">
        <v>26</v>
      </c>
      <c r="B51" s="101" t="str">
        <f>IF('proje ve personel bilgileri'!A39&lt;&gt;0,('proje ve personel bilgileri'!A39)," ")</f>
        <v xml:space="preserve"> </v>
      </c>
      <c r="C51" s="102"/>
      <c r="D51" s="296"/>
      <c r="E51" s="296"/>
      <c r="F51" s="296"/>
      <c r="G51" s="296"/>
      <c r="H51" s="296"/>
      <c r="I51" s="296"/>
      <c r="J51" s="296"/>
      <c r="K51" s="104">
        <f t="shared" si="2"/>
        <v>0</v>
      </c>
    </row>
    <row r="52" spans="1:11" ht="15.75" customHeight="1" x14ac:dyDescent="0.25">
      <c r="A52" s="1">
        <v>27</v>
      </c>
      <c r="B52" s="101" t="str">
        <f>IF('proje ve personel bilgileri'!A40&lt;&gt;0,('proje ve personel bilgileri'!A40)," ")</f>
        <v xml:space="preserve"> </v>
      </c>
      <c r="C52" s="102"/>
      <c r="D52" s="296"/>
      <c r="E52" s="296"/>
      <c r="F52" s="296"/>
      <c r="G52" s="296"/>
      <c r="H52" s="296"/>
      <c r="I52" s="296"/>
      <c r="J52" s="296"/>
      <c r="K52" s="104">
        <f t="shared" si="2"/>
        <v>0</v>
      </c>
    </row>
    <row r="53" spans="1:11" ht="15.75" customHeight="1" x14ac:dyDescent="0.25">
      <c r="A53" s="2">
        <v>28</v>
      </c>
      <c r="B53" s="101" t="str">
        <f>IF('proje ve personel bilgileri'!A41&lt;&gt;0,('proje ve personel bilgileri'!A41)," ")</f>
        <v xml:space="preserve"> </v>
      </c>
      <c r="C53" s="102"/>
      <c r="D53" s="296"/>
      <c r="E53" s="296"/>
      <c r="F53" s="296"/>
      <c r="G53" s="296"/>
      <c r="H53" s="296"/>
      <c r="I53" s="296"/>
      <c r="J53" s="296"/>
      <c r="K53" s="104">
        <f t="shared" si="2"/>
        <v>0</v>
      </c>
    </row>
    <row r="54" spans="1:11" ht="15.75" customHeight="1" x14ac:dyDescent="0.25">
      <c r="A54" s="1">
        <v>29</v>
      </c>
      <c r="B54" s="101" t="str">
        <f>IF('proje ve personel bilgileri'!A42&lt;&gt;0,('proje ve personel bilgileri'!A42)," ")</f>
        <v xml:space="preserve"> </v>
      </c>
      <c r="C54" s="102"/>
      <c r="D54" s="296"/>
      <c r="E54" s="296"/>
      <c r="F54" s="296"/>
      <c r="G54" s="296"/>
      <c r="H54" s="296"/>
      <c r="I54" s="296"/>
      <c r="J54" s="296"/>
      <c r="K54" s="104">
        <f t="shared" si="2"/>
        <v>0</v>
      </c>
    </row>
    <row r="55" spans="1:11" ht="15.75" customHeight="1" x14ac:dyDescent="0.25">
      <c r="A55" s="2">
        <v>30</v>
      </c>
      <c r="B55" s="101" t="str">
        <f>IF('proje ve personel bilgileri'!A43&lt;&gt;0,('proje ve personel bilgileri'!A43)," ")</f>
        <v xml:space="preserve"> </v>
      </c>
      <c r="C55" s="102"/>
      <c r="D55" s="296"/>
      <c r="E55" s="296"/>
      <c r="F55" s="296"/>
      <c r="G55" s="296"/>
      <c r="H55" s="296"/>
      <c r="I55" s="296"/>
      <c r="J55" s="296"/>
      <c r="K55" s="104">
        <f t="shared" si="2"/>
        <v>0</v>
      </c>
    </row>
    <row r="56" spans="1:11" ht="15.75" customHeight="1" x14ac:dyDescent="0.25">
      <c r="A56" s="1">
        <v>31</v>
      </c>
      <c r="B56" s="101" t="str">
        <f>IF('proje ve personel bilgileri'!A44&lt;&gt;0,('proje ve personel bilgileri'!A44)," ")</f>
        <v xml:space="preserve"> </v>
      </c>
      <c r="C56" s="102"/>
      <c r="D56" s="296"/>
      <c r="E56" s="296"/>
      <c r="F56" s="296"/>
      <c r="G56" s="296"/>
      <c r="H56" s="296"/>
      <c r="I56" s="296"/>
      <c r="J56" s="296"/>
      <c r="K56" s="104">
        <f t="shared" si="2"/>
        <v>0</v>
      </c>
    </row>
    <row r="57" spans="1:11" ht="15.75" customHeight="1" x14ac:dyDescent="0.25">
      <c r="A57" s="2">
        <v>32</v>
      </c>
      <c r="B57" s="101" t="str">
        <f>IF('proje ve personel bilgileri'!A45&lt;&gt;0,('proje ve personel bilgileri'!A45)," ")</f>
        <v xml:space="preserve"> </v>
      </c>
      <c r="C57" s="102"/>
      <c r="D57" s="296"/>
      <c r="E57" s="296"/>
      <c r="F57" s="296"/>
      <c r="G57" s="296"/>
      <c r="H57" s="296"/>
      <c r="I57" s="296"/>
      <c r="J57" s="296"/>
      <c r="K57" s="104">
        <f t="shared" si="2"/>
        <v>0</v>
      </c>
    </row>
    <row r="58" spans="1:11" ht="15.75" customHeight="1" x14ac:dyDescent="0.25">
      <c r="A58" s="1">
        <v>33</v>
      </c>
      <c r="B58" s="101" t="str">
        <f>IF('proje ve personel bilgileri'!A46&lt;&gt;0,('proje ve personel bilgileri'!A46)," ")</f>
        <v xml:space="preserve"> </v>
      </c>
      <c r="C58" s="102"/>
      <c r="D58" s="296"/>
      <c r="E58" s="296"/>
      <c r="F58" s="296"/>
      <c r="G58" s="296"/>
      <c r="H58" s="296"/>
      <c r="I58" s="296"/>
      <c r="J58" s="296"/>
      <c r="K58" s="104">
        <f t="shared" si="2"/>
        <v>0</v>
      </c>
    </row>
    <row r="59" spans="1:11" ht="15.75" customHeight="1" x14ac:dyDescent="0.25">
      <c r="A59" s="2">
        <v>34</v>
      </c>
      <c r="B59" s="101" t="str">
        <f>IF('proje ve personel bilgileri'!A47&lt;&gt;0,('proje ve personel bilgileri'!A47)," ")</f>
        <v xml:space="preserve"> </v>
      </c>
      <c r="C59" s="102"/>
      <c r="D59" s="296"/>
      <c r="E59" s="296"/>
      <c r="F59" s="296"/>
      <c r="G59" s="296"/>
      <c r="H59" s="296"/>
      <c r="I59" s="296"/>
      <c r="J59" s="296"/>
      <c r="K59" s="104">
        <f t="shared" si="2"/>
        <v>0</v>
      </c>
    </row>
    <row r="60" spans="1:11" ht="15.75" customHeight="1" x14ac:dyDescent="0.25">
      <c r="A60" s="1">
        <v>35</v>
      </c>
      <c r="B60" s="101" t="str">
        <f>IF('proje ve personel bilgileri'!A48&lt;&gt;0,('proje ve personel bilgileri'!A48)," ")</f>
        <v xml:space="preserve"> </v>
      </c>
      <c r="C60" s="102"/>
      <c r="D60" s="296"/>
      <c r="E60" s="296"/>
      <c r="F60" s="296"/>
      <c r="G60" s="296"/>
      <c r="H60" s="296"/>
      <c r="I60" s="296"/>
      <c r="J60" s="296"/>
      <c r="K60" s="104">
        <f t="shared" si="2"/>
        <v>0</v>
      </c>
    </row>
    <row r="61" spans="1:11" ht="15" customHeight="1" x14ac:dyDescent="0.25">
      <c r="A61" s="2">
        <v>36</v>
      </c>
      <c r="B61" s="101" t="str">
        <f>IF('proje ve personel bilgileri'!A49&lt;&gt;0,('proje ve personel bilgileri'!A49)," ")</f>
        <v xml:space="preserve"> </v>
      </c>
      <c r="C61" s="102"/>
      <c r="D61" s="296"/>
      <c r="E61" s="296"/>
      <c r="F61" s="296"/>
      <c r="G61" s="296"/>
      <c r="H61" s="296"/>
      <c r="I61" s="296"/>
      <c r="J61" s="296"/>
      <c r="K61" s="104">
        <f t="shared" si="2"/>
        <v>0</v>
      </c>
    </row>
    <row r="62" spans="1:11" ht="15.75" customHeight="1" x14ac:dyDescent="0.25">
      <c r="A62" s="341" t="s">
        <v>99</v>
      </c>
      <c r="B62" s="342"/>
      <c r="C62" s="7" t="str">
        <f t="shared" ref="C62:J62" si="3">IF($K$28&lt;&gt;0,SUM(C44:C61)," ")</f>
        <v xml:space="preserve"> </v>
      </c>
      <c r="D62" s="8" t="str">
        <f t="shared" si="3"/>
        <v xml:space="preserve"> </v>
      </c>
      <c r="E62" s="8" t="str">
        <f t="shared" si="3"/>
        <v xml:space="preserve"> </v>
      </c>
      <c r="F62" s="8" t="str">
        <f t="shared" si="3"/>
        <v xml:space="preserve"> </v>
      </c>
      <c r="G62" s="8" t="str">
        <f t="shared" si="3"/>
        <v xml:space="preserve"> </v>
      </c>
      <c r="H62" s="8" t="str">
        <f t="shared" si="3"/>
        <v xml:space="preserve"> </v>
      </c>
      <c r="I62" s="8" t="str">
        <f t="shared" si="3"/>
        <v xml:space="preserve"> </v>
      </c>
      <c r="J62" s="8" t="str">
        <f t="shared" si="3"/>
        <v xml:space="preserve"> </v>
      </c>
      <c r="K62" s="9">
        <f>SUM(K44:K61)+K28</f>
        <v>0</v>
      </c>
    </row>
    <row r="63" spans="1:11" ht="15" customHeight="1" x14ac:dyDescent="0.25">
      <c r="A63" s="300"/>
    </row>
    <row r="64" spans="1:11" ht="26.25" customHeight="1" x14ac:dyDescent="0.25">
      <c r="A64" s="332" t="s">
        <v>100</v>
      </c>
      <c r="B64" s="332"/>
      <c r="C64" s="332"/>
      <c r="D64" s="332"/>
      <c r="E64" s="332"/>
      <c r="F64" s="332"/>
      <c r="G64" s="332"/>
      <c r="H64" s="332"/>
      <c r="I64" s="332"/>
      <c r="J64" s="332"/>
      <c r="K64" s="332"/>
    </row>
    <row r="65" spans="1:11" ht="15" customHeight="1" x14ac:dyDescent="0.25">
      <c r="A65" s="51"/>
    </row>
    <row r="66" spans="1:11" ht="15" customHeight="1" x14ac:dyDescent="0.25">
      <c r="A66" s="298" t="s">
        <v>101</v>
      </c>
    </row>
    <row r="67" spans="1:11" ht="15" customHeight="1" x14ac:dyDescent="0.25">
      <c r="C67" s="298" t="s">
        <v>102</v>
      </c>
      <c r="E67" s="298" t="s">
        <v>103</v>
      </c>
    </row>
    <row r="70" spans="1:11" ht="15.75" customHeight="1" x14ac:dyDescent="0.25">
      <c r="A70" s="348" t="s">
        <v>85</v>
      </c>
      <c r="B70" s="348"/>
      <c r="C70" s="348"/>
      <c r="D70" s="348"/>
      <c r="E70" s="348"/>
      <c r="F70" s="348"/>
      <c r="G70" s="348"/>
      <c r="H70" s="348"/>
      <c r="I70" s="348"/>
      <c r="J70" s="348"/>
      <c r="K70" s="348"/>
    </row>
    <row r="71" spans="1:11" ht="15" customHeight="1" x14ac:dyDescent="0.25">
      <c r="A71" s="70"/>
      <c r="B71" s="70"/>
      <c r="C71" s="70"/>
      <c r="D71" s="70"/>
      <c r="E71" s="78">
        <f>'proje ve personel bilgileri'!$B$5</f>
        <v>0</v>
      </c>
      <c r="F71" s="72">
        <f>IF('proje ve personel bilgileri'!$B$6=1,"/ Mayıs ayına aittir.",(IF('proje ve personel bilgileri'!$B$6=2,"/ Kasım ayına aittir.",0)))</f>
        <v>0</v>
      </c>
      <c r="H71" s="70"/>
      <c r="I71" s="70"/>
      <c r="J71" s="70"/>
      <c r="K71" s="70"/>
    </row>
    <row r="72" spans="1:11" ht="18.75" customHeight="1" x14ac:dyDescent="0.25">
      <c r="K72" s="4" t="s">
        <v>86</v>
      </c>
    </row>
    <row r="73" spans="1:11" ht="15.75" customHeight="1" x14ac:dyDescent="0.25">
      <c r="A73" s="349" t="s">
        <v>2</v>
      </c>
      <c r="B73" s="350"/>
      <c r="C73" s="351">
        <f>'proje ve personel bilgileri'!$B$2</f>
        <v>0</v>
      </c>
      <c r="D73" s="352"/>
      <c r="E73" s="352"/>
      <c r="F73" s="352"/>
      <c r="G73" s="352"/>
      <c r="H73" s="352"/>
      <c r="I73" s="352"/>
      <c r="J73" s="352"/>
      <c r="K73" s="353"/>
    </row>
    <row r="74" spans="1:11" ht="15.75" customHeight="1" x14ac:dyDescent="0.25">
      <c r="A74" s="354" t="s">
        <v>4</v>
      </c>
      <c r="B74" s="355"/>
      <c r="C74" s="356">
        <f>'proje ve personel bilgileri'!$B$3</f>
        <v>0</v>
      </c>
      <c r="D74" s="357"/>
      <c r="E74" s="357"/>
      <c r="F74" s="357"/>
      <c r="G74" s="357"/>
      <c r="H74" s="357"/>
      <c r="I74" s="357"/>
      <c r="J74" s="357"/>
      <c r="K74" s="358"/>
    </row>
    <row r="75" spans="1:11" ht="15" customHeight="1" x14ac:dyDescent="0.25">
      <c r="A75" s="343" t="s">
        <v>87</v>
      </c>
      <c r="B75" s="343" t="s">
        <v>15</v>
      </c>
      <c r="C75" s="343" t="s">
        <v>88</v>
      </c>
      <c r="D75" s="344" t="s">
        <v>89</v>
      </c>
      <c r="E75" s="346"/>
      <c r="F75" s="347"/>
      <c r="G75" s="343" t="s">
        <v>90</v>
      </c>
      <c r="H75" s="333" t="s">
        <v>91</v>
      </c>
      <c r="I75" s="333" t="s">
        <v>92</v>
      </c>
      <c r="J75" s="333" t="s">
        <v>93</v>
      </c>
      <c r="K75" s="336" t="s">
        <v>94</v>
      </c>
    </row>
    <row r="76" spans="1:11" ht="22.5" customHeight="1" x14ac:dyDescent="0.25">
      <c r="A76" s="338"/>
      <c r="B76" s="338"/>
      <c r="C76" s="338"/>
      <c r="D76" s="345"/>
      <c r="E76" s="339" t="s">
        <v>95</v>
      </c>
      <c r="F76" s="340"/>
      <c r="G76" s="338"/>
      <c r="H76" s="334"/>
      <c r="I76" s="334"/>
      <c r="J76" s="334"/>
      <c r="K76" s="337"/>
    </row>
    <row r="77" spans="1:11" ht="60.75" customHeight="1" x14ac:dyDescent="0.25">
      <c r="A77" s="338"/>
      <c r="B77" s="338"/>
      <c r="C77" s="338"/>
      <c r="D77" s="345"/>
      <c r="E77" s="5" t="s">
        <v>106</v>
      </c>
      <c r="F77" s="5" t="s">
        <v>97</v>
      </c>
      <c r="G77" s="338"/>
      <c r="H77" s="334"/>
      <c r="I77" s="335"/>
      <c r="J77" s="335"/>
      <c r="K77" s="338"/>
    </row>
    <row r="78" spans="1:11" ht="15.75" customHeight="1" x14ac:dyDescent="0.25">
      <c r="A78" s="338"/>
      <c r="B78" s="338"/>
      <c r="C78" s="338"/>
      <c r="D78" s="345"/>
      <c r="E78" s="6" t="s">
        <v>98</v>
      </c>
      <c r="F78" s="6" t="s">
        <v>98</v>
      </c>
      <c r="G78" s="294" t="s">
        <v>98</v>
      </c>
      <c r="H78" s="294" t="s">
        <v>98</v>
      </c>
      <c r="I78" s="297" t="s">
        <v>98</v>
      </c>
      <c r="J78" s="6" t="s">
        <v>98</v>
      </c>
      <c r="K78" s="338"/>
    </row>
    <row r="79" spans="1:11" ht="15.75" customHeight="1" x14ac:dyDescent="0.25">
      <c r="A79" s="1">
        <v>37</v>
      </c>
      <c r="B79" s="101" t="str">
        <f>IF('proje ve personel bilgileri'!A50&lt;&gt;0,('proje ve personel bilgileri'!A50)," ")</f>
        <v xml:space="preserve"> </v>
      </c>
      <c r="C79" s="102"/>
      <c r="D79" s="103"/>
      <c r="E79" s="103"/>
      <c r="F79" s="103"/>
      <c r="G79" s="103"/>
      <c r="H79" s="103"/>
      <c r="I79" s="103"/>
      <c r="J79" s="103"/>
      <c r="K79" s="104">
        <f t="shared" ref="K79:K96" si="4">IF(D79&lt;&gt;0,SUM(D79+E79+F79+G79-H79-I79-J79),0)</f>
        <v>0</v>
      </c>
    </row>
    <row r="80" spans="1:11" ht="15.75" customHeight="1" x14ac:dyDescent="0.25">
      <c r="A80" s="2">
        <v>38</v>
      </c>
      <c r="B80" s="101" t="str">
        <f>IF('proje ve personel bilgileri'!A51&lt;&gt;0,('proje ve personel bilgileri'!A51)," ")</f>
        <v xml:space="preserve"> </v>
      </c>
      <c r="C80" s="105"/>
      <c r="D80" s="296"/>
      <c r="E80" s="296"/>
      <c r="F80" s="296"/>
      <c r="G80" s="296"/>
      <c r="H80" s="296"/>
      <c r="I80" s="296"/>
      <c r="J80" s="296"/>
      <c r="K80" s="104">
        <f t="shared" si="4"/>
        <v>0</v>
      </c>
    </row>
    <row r="81" spans="1:11" ht="15.75" customHeight="1" x14ac:dyDescent="0.25">
      <c r="A81" s="1">
        <v>39</v>
      </c>
      <c r="B81" s="101" t="str">
        <f>IF('proje ve personel bilgileri'!A52&lt;&gt;0,('proje ve personel bilgileri'!A52)," ")</f>
        <v xml:space="preserve"> </v>
      </c>
      <c r="C81" s="105"/>
      <c r="D81" s="296"/>
      <c r="E81" s="296"/>
      <c r="F81" s="296"/>
      <c r="G81" s="296"/>
      <c r="H81" s="296"/>
      <c r="I81" s="296"/>
      <c r="J81" s="296"/>
      <c r="K81" s="104">
        <f t="shared" si="4"/>
        <v>0</v>
      </c>
    </row>
    <row r="82" spans="1:11" ht="15.75" customHeight="1" x14ac:dyDescent="0.25">
      <c r="A82" s="2">
        <v>40</v>
      </c>
      <c r="B82" s="101" t="str">
        <f>IF('proje ve personel bilgileri'!A53&lt;&gt;0,('proje ve personel bilgileri'!A53)," ")</f>
        <v xml:space="preserve"> </v>
      </c>
      <c r="C82" s="105"/>
      <c r="D82" s="296"/>
      <c r="E82" s="296"/>
      <c r="F82" s="296"/>
      <c r="G82" s="296"/>
      <c r="H82" s="296"/>
      <c r="I82" s="296"/>
      <c r="J82" s="296"/>
      <c r="K82" s="104">
        <f t="shared" si="4"/>
        <v>0</v>
      </c>
    </row>
    <row r="83" spans="1:11" ht="15.75" customHeight="1" x14ac:dyDescent="0.25">
      <c r="A83" s="1">
        <v>41</v>
      </c>
      <c r="B83" s="101" t="str">
        <f>IF('proje ve personel bilgileri'!A54&lt;&gt;0,('proje ve personel bilgileri'!A54)," ")</f>
        <v xml:space="preserve"> </v>
      </c>
      <c r="C83" s="105"/>
      <c r="D83" s="296"/>
      <c r="E83" s="296"/>
      <c r="F83" s="296"/>
      <c r="G83" s="296"/>
      <c r="H83" s="296"/>
      <c r="I83" s="296"/>
      <c r="J83" s="296"/>
      <c r="K83" s="104">
        <f t="shared" si="4"/>
        <v>0</v>
      </c>
    </row>
    <row r="84" spans="1:11" ht="15.75" customHeight="1" x14ac:dyDescent="0.25">
      <c r="A84" s="2">
        <v>42</v>
      </c>
      <c r="B84" s="101" t="str">
        <f>IF('proje ve personel bilgileri'!A55&lt;&gt;0,('proje ve personel bilgileri'!A55)," ")</f>
        <v xml:space="preserve"> </v>
      </c>
      <c r="C84" s="105"/>
      <c r="D84" s="296"/>
      <c r="E84" s="296"/>
      <c r="F84" s="296"/>
      <c r="G84" s="296"/>
      <c r="H84" s="296"/>
      <c r="I84" s="296"/>
      <c r="J84" s="296"/>
      <c r="K84" s="104">
        <f t="shared" si="4"/>
        <v>0</v>
      </c>
    </row>
    <row r="85" spans="1:11" ht="15.75" customHeight="1" x14ac:dyDescent="0.25">
      <c r="A85" s="1">
        <v>43</v>
      </c>
      <c r="B85" s="101" t="str">
        <f>IF('proje ve personel bilgileri'!A56&lt;&gt;0,('proje ve personel bilgileri'!A56)," ")</f>
        <v xml:space="preserve"> </v>
      </c>
      <c r="C85" s="105"/>
      <c r="D85" s="296"/>
      <c r="E85" s="296"/>
      <c r="F85" s="296"/>
      <c r="G85" s="296"/>
      <c r="H85" s="296"/>
      <c r="I85" s="296"/>
      <c r="J85" s="296"/>
      <c r="K85" s="104">
        <f t="shared" si="4"/>
        <v>0</v>
      </c>
    </row>
    <row r="86" spans="1:11" ht="15.75" customHeight="1" x14ac:dyDescent="0.25">
      <c r="A86" s="2">
        <v>44</v>
      </c>
      <c r="B86" s="101" t="str">
        <f>IF('proje ve personel bilgileri'!A57&lt;&gt;0,('proje ve personel bilgileri'!A57)," ")</f>
        <v xml:space="preserve"> </v>
      </c>
      <c r="C86" s="105"/>
      <c r="D86" s="296"/>
      <c r="E86" s="296"/>
      <c r="F86" s="296"/>
      <c r="G86" s="296"/>
      <c r="H86" s="296"/>
      <c r="I86" s="296"/>
      <c r="J86" s="296"/>
      <c r="K86" s="104">
        <f t="shared" si="4"/>
        <v>0</v>
      </c>
    </row>
    <row r="87" spans="1:11" ht="15.75" customHeight="1" x14ac:dyDescent="0.25">
      <c r="A87" s="1">
        <v>45</v>
      </c>
      <c r="B87" s="101" t="str">
        <f>IF('proje ve personel bilgileri'!A58&lt;&gt;0,('proje ve personel bilgileri'!A58)," ")</f>
        <v xml:space="preserve"> </v>
      </c>
      <c r="C87" s="105"/>
      <c r="D87" s="296"/>
      <c r="E87" s="296"/>
      <c r="F87" s="296"/>
      <c r="G87" s="296"/>
      <c r="H87" s="296"/>
      <c r="I87" s="296"/>
      <c r="J87" s="296"/>
      <c r="K87" s="104">
        <f t="shared" si="4"/>
        <v>0</v>
      </c>
    </row>
    <row r="88" spans="1:11" ht="15.75" customHeight="1" x14ac:dyDescent="0.25">
      <c r="A88" s="2">
        <v>46</v>
      </c>
      <c r="B88" s="101" t="str">
        <f>IF('proje ve personel bilgileri'!A59&lt;&gt;0,('proje ve personel bilgileri'!A59)," ")</f>
        <v xml:space="preserve"> </v>
      </c>
      <c r="C88" s="105"/>
      <c r="D88" s="296"/>
      <c r="E88" s="296"/>
      <c r="F88" s="296"/>
      <c r="G88" s="296"/>
      <c r="H88" s="296"/>
      <c r="I88" s="296"/>
      <c r="J88" s="296"/>
      <c r="K88" s="104">
        <f t="shared" si="4"/>
        <v>0</v>
      </c>
    </row>
    <row r="89" spans="1:11" ht="15.75" customHeight="1" x14ac:dyDescent="0.25">
      <c r="A89" s="1">
        <v>47</v>
      </c>
      <c r="B89" s="101" t="str">
        <f>IF('proje ve personel bilgileri'!A60&lt;&gt;0,('proje ve personel bilgileri'!A60)," ")</f>
        <v xml:space="preserve"> </v>
      </c>
      <c r="C89" s="105"/>
      <c r="D89" s="296"/>
      <c r="E89" s="296"/>
      <c r="F89" s="296"/>
      <c r="G89" s="296"/>
      <c r="H89" s="296"/>
      <c r="I89" s="296"/>
      <c r="J89" s="296"/>
      <c r="K89" s="104">
        <f t="shared" si="4"/>
        <v>0</v>
      </c>
    </row>
    <row r="90" spans="1:11" ht="15.75" customHeight="1" x14ac:dyDescent="0.25">
      <c r="A90" s="2">
        <v>48</v>
      </c>
      <c r="B90" s="101" t="str">
        <f>IF('proje ve personel bilgileri'!A61&lt;&gt;0,('proje ve personel bilgileri'!A61)," ")</f>
        <v xml:space="preserve"> </v>
      </c>
      <c r="C90" s="105"/>
      <c r="D90" s="296"/>
      <c r="E90" s="296"/>
      <c r="F90" s="296"/>
      <c r="G90" s="296"/>
      <c r="H90" s="296"/>
      <c r="I90" s="296"/>
      <c r="J90" s="296"/>
      <c r="K90" s="104">
        <f t="shared" si="4"/>
        <v>0</v>
      </c>
    </row>
    <row r="91" spans="1:11" ht="15.75" customHeight="1" x14ac:dyDescent="0.25">
      <c r="A91" s="1">
        <v>49</v>
      </c>
      <c r="B91" s="101" t="str">
        <f>IF('proje ve personel bilgileri'!A62&lt;&gt;0,('proje ve personel bilgileri'!A62)," ")</f>
        <v xml:space="preserve"> </v>
      </c>
      <c r="C91" s="105"/>
      <c r="D91" s="296"/>
      <c r="E91" s="296"/>
      <c r="F91" s="296"/>
      <c r="G91" s="296"/>
      <c r="H91" s="296"/>
      <c r="I91" s="296"/>
      <c r="J91" s="296"/>
      <c r="K91" s="104">
        <f t="shared" si="4"/>
        <v>0</v>
      </c>
    </row>
    <row r="92" spans="1:11" ht="15.75" customHeight="1" x14ac:dyDescent="0.25">
      <c r="A92" s="2">
        <v>50</v>
      </c>
      <c r="B92" s="101" t="str">
        <f>IF('proje ve personel bilgileri'!A63&lt;&gt;0,('proje ve personel bilgileri'!A63)," ")</f>
        <v xml:space="preserve"> </v>
      </c>
      <c r="C92" s="105"/>
      <c r="D92" s="296"/>
      <c r="E92" s="296"/>
      <c r="F92" s="296"/>
      <c r="G92" s="296"/>
      <c r="H92" s="296"/>
      <c r="I92" s="296"/>
      <c r="J92" s="296"/>
      <c r="K92" s="104">
        <f t="shared" si="4"/>
        <v>0</v>
      </c>
    </row>
    <row r="93" spans="1:11" ht="15.75" customHeight="1" x14ac:dyDescent="0.25">
      <c r="A93" s="1">
        <v>51</v>
      </c>
      <c r="B93" s="101" t="str">
        <f>IF('proje ve personel bilgileri'!A64&lt;&gt;0,('proje ve personel bilgileri'!A64)," ")</f>
        <v xml:space="preserve"> </v>
      </c>
      <c r="C93" s="105"/>
      <c r="D93" s="296"/>
      <c r="E93" s="296"/>
      <c r="F93" s="296"/>
      <c r="G93" s="296"/>
      <c r="H93" s="296"/>
      <c r="I93" s="296"/>
      <c r="J93" s="296"/>
      <c r="K93" s="104">
        <f t="shared" si="4"/>
        <v>0</v>
      </c>
    </row>
    <row r="94" spans="1:11" ht="15.75" customHeight="1" x14ac:dyDescent="0.25">
      <c r="A94" s="2">
        <v>52</v>
      </c>
      <c r="B94" s="101" t="str">
        <f>IF('proje ve personel bilgileri'!A65&lt;&gt;0,('proje ve personel bilgileri'!A65)," ")</f>
        <v xml:space="preserve"> </v>
      </c>
      <c r="C94" s="105"/>
      <c r="D94" s="296"/>
      <c r="E94" s="296"/>
      <c r="F94" s="296"/>
      <c r="G94" s="296"/>
      <c r="H94" s="296"/>
      <c r="I94" s="296"/>
      <c r="J94" s="296"/>
      <c r="K94" s="104">
        <f t="shared" si="4"/>
        <v>0</v>
      </c>
    </row>
    <row r="95" spans="1:11" ht="15.75" customHeight="1" x14ac:dyDescent="0.25">
      <c r="A95" s="1">
        <v>53</v>
      </c>
      <c r="B95" s="101" t="str">
        <f>IF('proje ve personel bilgileri'!A66&lt;&gt;0,('proje ve personel bilgileri'!A66)," ")</f>
        <v xml:space="preserve"> </v>
      </c>
      <c r="C95" s="105"/>
      <c r="D95" s="296"/>
      <c r="E95" s="296"/>
      <c r="F95" s="296"/>
      <c r="G95" s="296"/>
      <c r="H95" s="296"/>
      <c r="I95" s="296"/>
      <c r="J95" s="296"/>
      <c r="K95" s="104">
        <f t="shared" si="4"/>
        <v>0</v>
      </c>
    </row>
    <row r="96" spans="1:11" ht="15" customHeight="1" x14ac:dyDescent="0.25">
      <c r="A96" s="2">
        <v>54</v>
      </c>
      <c r="B96" s="101" t="str">
        <f>IF('proje ve personel bilgileri'!A67&lt;&gt;0,('proje ve personel bilgileri'!A67)," ")</f>
        <v xml:space="preserve"> </v>
      </c>
      <c r="C96" s="105"/>
      <c r="D96" s="296"/>
      <c r="E96" s="296"/>
      <c r="F96" s="296"/>
      <c r="G96" s="296"/>
      <c r="H96" s="296"/>
      <c r="I96" s="296"/>
      <c r="J96" s="296"/>
      <c r="K96" s="104">
        <f t="shared" si="4"/>
        <v>0</v>
      </c>
    </row>
    <row r="97" spans="1:11" ht="15.75" customHeight="1" x14ac:dyDescent="0.25">
      <c r="A97" s="341" t="s">
        <v>99</v>
      </c>
      <c r="B97" s="342"/>
      <c r="C97" s="7" t="str">
        <f t="shared" ref="C97:J97" si="5">IF($K$28&lt;&gt;0,SUM(C79:C96)," ")</f>
        <v xml:space="preserve"> </v>
      </c>
      <c r="D97" s="8" t="str">
        <f t="shared" si="5"/>
        <v xml:space="preserve"> </v>
      </c>
      <c r="E97" s="8" t="str">
        <f t="shared" si="5"/>
        <v xml:space="preserve"> </v>
      </c>
      <c r="F97" s="8" t="str">
        <f t="shared" si="5"/>
        <v xml:space="preserve"> </v>
      </c>
      <c r="G97" s="8" t="str">
        <f t="shared" si="5"/>
        <v xml:space="preserve"> </v>
      </c>
      <c r="H97" s="8" t="str">
        <f t="shared" si="5"/>
        <v xml:space="preserve"> </v>
      </c>
      <c r="I97" s="8" t="str">
        <f t="shared" si="5"/>
        <v xml:space="preserve"> </v>
      </c>
      <c r="J97" s="8" t="str">
        <f t="shared" si="5"/>
        <v xml:space="preserve"> </v>
      </c>
      <c r="K97" s="9">
        <f>SUM(K79:K96)+K62</f>
        <v>0</v>
      </c>
    </row>
    <row r="98" spans="1:11" ht="15" customHeight="1" x14ac:dyDescent="0.25">
      <c r="A98" s="300"/>
    </row>
    <row r="99" spans="1:11" ht="26.25" customHeight="1" x14ac:dyDescent="0.25">
      <c r="A99" s="332" t="s">
        <v>100</v>
      </c>
      <c r="B99" s="332"/>
      <c r="C99" s="332"/>
      <c r="D99" s="332"/>
      <c r="E99" s="332"/>
      <c r="F99" s="332"/>
      <c r="G99" s="332"/>
      <c r="H99" s="332"/>
      <c r="I99" s="332"/>
      <c r="J99" s="332"/>
      <c r="K99" s="332"/>
    </row>
    <row r="100" spans="1:11" ht="15" customHeight="1" x14ac:dyDescent="0.25">
      <c r="A100" s="51"/>
    </row>
    <row r="101" spans="1:11" ht="15" customHeight="1" x14ac:dyDescent="0.25">
      <c r="C101" s="298" t="s">
        <v>102</v>
      </c>
      <c r="E101" s="298" t="s">
        <v>103</v>
      </c>
    </row>
    <row r="104" spans="1:11" ht="15.75" customHeight="1" x14ac:dyDescent="0.25">
      <c r="A104" s="348" t="s">
        <v>85</v>
      </c>
      <c r="B104" s="348"/>
      <c r="C104" s="348"/>
      <c r="D104" s="348"/>
      <c r="E104" s="348"/>
      <c r="F104" s="348"/>
      <c r="G104" s="348"/>
      <c r="H104" s="348"/>
      <c r="I104" s="348"/>
      <c r="J104" s="348"/>
      <c r="K104" s="348"/>
    </row>
    <row r="105" spans="1:11" ht="15" customHeight="1" x14ac:dyDescent="0.25">
      <c r="A105" s="70"/>
      <c r="B105" s="70"/>
      <c r="C105" s="70"/>
      <c r="D105" s="70"/>
      <c r="E105" s="78">
        <f>'proje ve personel bilgileri'!$B$5</f>
        <v>0</v>
      </c>
      <c r="F105" s="72">
        <f>IF('proje ve personel bilgileri'!$B$6=1,"/ Mayıs ayına aittir.",(IF('proje ve personel bilgileri'!$B$6=2,"/ Kasım ayına aittir.",0)))</f>
        <v>0</v>
      </c>
      <c r="H105" s="70"/>
      <c r="I105" s="70"/>
      <c r="J105" s="70"/>
      <c r="K105" s="70"/>
    </row>
    <row r="106" spans="1:11" ht="18.75" customHeight="1" x14ac:dyDescent="0.25">
      <c r="K106" s="4" t="s">
        <v>86</v>
      </c>
    </row>
    <row r="107" spans="1:11" ht="15.75" customHeight="1" x14ac:dyDescent="0.25">
      <c r="A107" s="349" t="s">
        <v>2</v>
      </c>
      <c r="B107" s="350"/>
      <c r="C107" s="351">
        <f>'proje ve personel bilgileri'!$B$2</f>
        <v>0</v>
      </c>
      <c r="D107" s="352"/>
      <c r="E107" s="352"/>
      <c r="F107" s="352"/>
      <c r="G107" s="352"/>
      <c r="H107" s="352"/>
      <c r="I107" s="352"/>
      <c r="J107" s="352"/>
      <c r="K107" s="353"/>
    </row>
    <row r="108" spans="1:11" ht="15.75" customHeight="1" x14ac:dyDescent="0.25">
      <c r="A108" s="354" t="s">
        <v>4</v>
      </c>
      <c r="B108" s="355"/>
      <c r="C108" s="356">
        <f>'proje ve personel bilgileri'!$B$3</f>
        <v>0</v>
      </c>
      <c r="D108" s="357"/>
      <c r="E108" s="357"/>
      <c r="F108" s="357"/>
      <c r="G108" s="357"/>
      <c r="H108" s="357"/>
      <c r="I108" s="357"/>
      <c r="J108" s="357"/>
      <c r="K108" s="358"/>
    </row>
    <row r="109" spans="1:11" ht="15" customHeight="1" x14ac:dyDescent="0.25">
      <c r="A109" s="343" t="s">
        <v>87</v>
      </c>
      <c r="B109" s="343" t="s">
        <v>15</v>
      </c>
      <c r="C109" s="343" t="s">
        <v>88</v>
      </c>
      <c r="D109" s="344" t="s">
        <v>89</v>
      </c>
      <c r="E109" s="346"/>
      <c r="F109" s="347"/>
      <c r="G109" s="343" t="s">
        <v>90</v>
      </c>
      <c r="H109" s="333" t="s">
        <v>91</v>
      </c>
      <c r="I109" s="333" t="s">
        <v>92</v>
      </c>
      <c r="J109" s="333" t="s">
        <v>93</v>
      </c>
      <c r="K109" s="336" t="s">
        <v>94</v>
      </c>
    </row>
    <row r="110" spans="1:11" ht="20.25" customHeight="1" x14ac:dyDescent="0.25">
      <c r="A110" s="338"/>
      <c r="B110" s="338"/>
      <c r="C110" s="338"/>
      <c r="D110" s="345"/>
      <c r="E110" s="339" t="s">
        <v>95</v>
      </c>
      <c r="F110" s="340"/>
      <c r="G110" s="338"/>
      <c r="H110" s="334"/>
      <c r="I110" s="334"/>
      <c r="J110" s="334"/>
      <c r="K110" s="337"/>
    </row>
    <row r="111" spans="1:11" ht="60.75" customHeight="1" x14ac:dyDescent="0.25">
      <c r="A111" s="338"/>
      <c r="B111" s="338"/>
      <c r="C111" s="338"/>
      <c r="D111" s="345"/>
      <c r="E111" s="5" t="s">
        <v>106</v>
      </c>
      <c r="F111" s="5" t="s">
        <v>97</v>
      </c>
      <c r="G111" s="338"/>
      <c r="H111" s="334"/>
      <c r="I111" s="335"/>
      <c r="J111" s="335"/>
      <c r="K111" s="338"/>
    </row>
    <row r="112" spans="1:11" ht="15.75" customHeight="1" x14ac:dyDescent="0.25">
      <c r="A112" s="338"/>
      <c r="B112" s="338"/>
      <c r="C112" s="338"/>
      <c r="D112" s="345"/>
      <c r="E112" s="6" t="s">
        <v>98</v>
      </c>
      <c r="F112" s="6" t="s">
        <v>98</v>
      </c>
      <c r="G112" s="294" t="s">
        <v>98</v>
      </c>
      <c r="H112" s="294" t="s">
        <v>98</v>
      </c>
      <c r="I112" s="297" t="s">
        <v>98</v>
      </c>
      <c r="J112" s="6" t="s">
        <v>98</v>
      </c>
      <c r="K112" s="338"/>
    </row>
    <row r="113" spans="1:11" ht="15.75" customHeight="1" x14ac:dyDescent="0.25">
      <c r="A113" s="1">
        <v>55</v>
      </c>
      <c r="B113" s="101" t="str">
        <f>IF('proje ve personel bilgileri'!A68&lt;&gt;0,('proje ve personel bilgileri'!A68)," ")</f>
        <v xml:space="preserve"> </v>
      </c>
      <c r="C113" s="102"/>
      <c r="D113" s="103"/>
      <c r="E113" s="103"/>
      <c r="F113" s="103"/>
      <c r="G113" s="103"/>
      <c r="H113" s="103"/>
      <c r="I113" s="103"/>
      <c r="J113" s="103"/>
      <c r="K113" s="104">
        <f t="shared" ref="K113:K130" si="6">IF(D113&lt;&gt;0,SUM(D113+E113+F113+G113-H113-I113-J113),0)</f>
        <v>0</v>
      </c>
    </row>
    <row r="114" spans="1:11" ht="15.75" customHeight="1" x14ac:dyDescent="0.25">
      <c r="A114" s="2">
        <v>56</v>
      </c>
      <c r="B114" s="101" t="str">
        <f>IF('proje ve personel bilgileri'!A69&lt;&gt;0,('proje ve personel bilgileri'!A69)," ")</f>
        <v xml:space="preserve"> </v>
      </c>
      <c r="C114" s="105"/>
      <c r="D114" s="296"/>
      <c r="E114" s="296"/>
      <c r="F114" s="296"/>
      <c r="G114" s="296"/>
      <c r="H114" s="296"/>
      <c r="I114" s="296"/>
      <c r="J114" s="296"/>
      <c r="K114" s="104">
        <f t="shared" si="6"/>
        <v>0</v>
      </c>
    </row>
    <row r="115" spans="1:11" ht="15.75" customHeight="1" x14ac:dyDescent="0.25">
      <c r="A115" s="1">
        <v>57</v>
      </c>
      <c r="B115" s="101" t="str">
        <f>IF('proje ve personel bilgileri'!A70&lt;&gt;0,('proje ve personel bilgileri'!A70)," ")</f>
        <v xml:space="preserve"> </v>
      </c>
      <c r="C115" s="105"/>
      <c r="D115" s="296"/>
      <c r="E115" s="296"/>
      <c r="F115" s="296"/>
      <c r="G115" s="296"/>
      <c r="H115" s="296"/>
      <c r="I115" s="296"/>
      <c r="J115" s="296"/>
      <c r="K115" s="104">
        <f t="shared" si="6"/>
        <v>0</v>
      </c>
    </row>
    <row r="116" spans="1:11" ht="15.75" customHeight="1" x14ac:dyDescent="0.25">
      <c r="A116" s="2">
        <v>58</v>
      </c>
      <c r="B116" s="101" t="str">
        <f>IF('proje ve personel bilgileri'!A71&lt;&gt;0,('proje ve personel bilgileri'!A71)," ")</f>
        <v xml:space="preserve"> </v>
      </c>
      <c r="C116" s="105"/>
      <c r="D116" s="296"/>
      <c r="E116" s="296"/>
      <c r="F116" s="296"/>
      <c r="G116" s="296"/>
      <c r="H116" s="296"/>
      <c r="I116" s="296"/>
      <c r="J116" s="296"/>
      <c r="K116" s="104">
        <f t="shared" si="6"/>
        <v>0</v>
      </c>
    </row>
    <row r="117" spans="1:11" ht="15.75" customHeight="1" x14ac:dyDescent="0.25">
      <c r="A117" s="1">
        <v>59</v>
      </c>
      <c r="B117" s="101" t="str">
        <f>IF('proje ve personel bilgileri'!A72&lt;&gt;0,('proje ve personel bilgileri'!A72)," ")</f>
        <v xml:space="preserve"> </v>
      </c>
      <c r="C117" s="105"/>
      <c r="D117" s="296"/>
      <c r="E117" s="296"/>
      <c r="F117" s="296"/>
      <c r="G117" s="296"/>
      <c r="H117" s="296"/>
      <c r="I117" s="296"/>
      <c r="J117" s="296"/>
      <c r="K117" s="104">
        <f t="shared" si="6"/>
        <v>0</v>
      </c>
    </row>
    <row r="118" spans="1:11" ht="15.75" customHeight="1" x14ac:dyDescent="0.25">
      <c r="A118" s="2">
        <v>60</v>
      </c>
      <c r="B118" s="101" t="str">
        <f>IF('proje ve personel bilgileri'!A73&lt;&gt;0,('proje ve personel bilgileri'!A73)," ")</f>
        <v xml:space="preserve"> </v>
      </c>
      <c r="C118" s="105"/>
      <c r="D118" s="296"/>
      <c r="E118" s="296"/>
      <c r="F118" s="296"/>
      <c r="G118" s="296"/>
      <c r="H118" s="296"/>
      <c r="I118" s="296"/>
      <c r="J118" s="296"/>
      <c r="K118" s="104">
        <f t="shared" si="6"/>
        <v>0</v>
      </c>
    </row>
    <row r="119" spans="1:11" ht="15.75" customHeight="1" x14ac:dyDescent="0.25">
      <c r="A119" s="1">
        <v>61</v>
      </c>
      <c r="B119" s="101" t="str">
        <f>IF('proje ve personel bilgileri'!A74&lt;&gt;0,('proje ve personel bilgileri'!A74)," ")</f>
        <v xml:space="preserve"> </v>
      </c>
      <c r="C119" s="105"/>
      <c r="D119" s="296"/>
      <c r="E119" s="296"/>
      <c r="F119" s="296"/>
      <c r="G119" s="296"/>
      <c r="H119" s="296"/>
      <c r="I119" s="296"/>
      <c r="J119" s="296"/>
      <c r="K119" s="104">
        <f t="shared" si="6"/>
        <v>0</v>
      </c>
    </row>
    <row r="120" spans="1:11" ht="15.75" customHeight="1" x14ac:dyDescent="0.25">
      <c r="A120" s="2">
        <v>62</v>
      </c>
      <c r="B120" s="101" t="str">
        <f>IF('proje ve personel bilgileri'!A75&lt;&gt;0,('proje ve personel bilgileri'!A75)," ")</f>
        <v xml:space="preserve"> </v>
      </c>
      <c r="C120" s="105"/>
      <c r="D120" s="296"/>
      <c r="E120" s="296"/>
      <c r="F120" s="296"/>
      <c r="G120" s="296"/>
      <c r="H120" s="296"/>
      <c r="I120" s="296"/>
      <c r="J120" s="296"/>
      <c r="K120" s="104">
        <f t="shared" si="6"/>
        <v>0</v>
      </c>
    </row>
    <row r="121" spans="1:11" ht="15.75" customHeight="1" x14ac:dyDescent="0.25">
      <c r="A121" s="1">
        <v>63</v>
      </c>
      <c r="B121" s="101" t="str">
        <f>IF('proje ve personel bilgileri'!A76&lt;&gt;0,('proje ve personel bilgileri'!A76)," ")</f>
        <v xml:space="preserve"> </v>
      </c>
      <c r="C121" s="105"/>
      <c r="D121" s="296"/>
      <c r="E121" s="296"/>
      <c r="F121" s="296"/>
      <c r="G121" s="296"/>
      <c r="H121" s="296"/>
      <c r="I121" s="296"/>
      <c r="J121" s="296"/>
      <c r="K121" s="104">
        <f t="shared" si="6"/>
        <v>0</v>
      </c>
    </row>
    <row r="122" spans="1:11" ht="15.75" customHeight="1" x14ac:dyDescent="0.25">
      <c r="A122" s="2">
        <v>64</v>
      </c>
      <c r="B122" s="101" t="str">
        <f>IF('proje ve personel bilgileri'!A77&lt;&gt;0,('proje ve personel bilgileri'!A77)," ")</f>
        <v xml:space="preserve"> </v>
      </c>
      <c r="C122" s="105"/>
      <c r="D122" s="296"/>
      <c r="E122" s="296"/>
      <c r="F122" s="296"/>
      <c r="G122" s="296"/>
      <c r="H122" s="296"/>
      <c r="I122" s="296"/>
      <c r="J122" s="296"/>
      <c r="K122" s="104">
        <f t="shared" si="6"/>
        <v>0</v>
      </c>
    </row>
    <row r="123" spans="1:11" ht="15.75" customHeight="1" x14ac:dyDescent="0.25">
      <c r="A123" s="1">
        <v>65</v>
      </c>
      <c r="B123" s="101" t="str">
        <f>IF('proje ve personel bilgileri'!A78&lt;&gt;0,('proje ve personel bilgileri'!A78)," ")</f>
        <v xml:space="preserve"> </v>
      </c>
      <c r="C123" s="105"/>
      <c r="D123" s="296"/>
      <c r="E123" s="296"/>
      <c r="F123" s="296"/>
      <c r="G123" s="296"/>
      <c r="H123" s="296"/>
      <c r="I123" s="296"/>
      <c r="J123" s="296"/>
      <c r="K123" s="104">
        <f t="shared" si="6"/>
        <v>0</v>
      </c>
    </row>
    <row r="124" spans="1:11" ht="15.75" customHeight="1" x14ac:dyDescent="0.25">
      <c r="A124" s="2">
        <v>66</v>
      </c>
      <c r="B124" s="101" t="str">
        <f>IF('proje ve personel bilgileri'!A79&lt;&gt;0,('proje ve personel bilgileri'!A79)," ")</f>
        <v xml:space="preserve"> </v>
      </c>
      <c r="C124" s="105"/>
      <c r="D124" s="296"/>
      <c r="E124" s="296"/>
      <c r="F124" s="296"/>
      <c r="G124" s="296"/>
      <c r="H124" s="296"/>
      <c r="I124" s="296"/>
      <c r="J124" s="296"/>
      <c r="K124" s="104">
        <f t="shared" si="6"/>
        <v>0</v>
      </c>
    </row>
    <row r="125" spans="1:11" ht="15.75" customHeight="1" x14ac:dyDescent="0.25">
      <c r="A125" s="1">
        <v>67</v>
      </c>
      <c r="B125" s="101" t="str">
        <f>IF('proje ve personel bilgileri'!A80&lt;&gt;0,('proje ve personel bilgileri'!A80)," ")</f>
        <v xml:space="preserve"> </v>
      </c>
      <c r="C125" s="105"/>
      <c r="D125" s="296"/>
      <c r="E125" s="296"/>
      <c r="F125" s="296"/>
      <c r="G125" s="296"/>
      <c r="H125" s="296"/>
      <c r="I125" s="296"/>
      <c r="J125" s="296"/>
      <c r="K125" s="104">
        <f t="shared" si="6"/>
        <v>0</v>
      </c>
    </row>
    <row r="126" spans="1:11" ht="15.75" customHeight="1" x14ac:dyDescent="0.25">
      <c r="A126" s="2">
        <v>68</v>
      </c>
      <c r="B126" s="101" t="str">
        <f>IF('proje ve personel bilgileri'!A81&lt;&gt;0,('proje ve personel bilgileri'!A81)," ")</f>
        <v xml:space="preserve"> </v>
      </c>
      <c r="C126" s="105"/>
      <c r="D126" s="296"/>
      <c r="E126" s="296"/>
      <c r="F126" s="296"/>
      <c r="G126" s="296"/>
      <c r="H126" s="296"/>
      <c r="I126" s="296"/>
      <c r="J126" s="296"/>
      <c r="K126" s="104">
        <f t="shared" si="6"/>
        <v>0</v>
      </c>
    </row>
    <row r="127" spans="1:11" ht="15.75" customHeight="1" x14ac:dyDescent="0.25">
      <c r="A127" s="1">
        <v>69</v>
      </c>
      <c r="B127" s="101" t="str">
        <f>IF('proje ve personel bilgileri'!A82&lt;&gt;0,('proje ve personel bilgileri'!A82)," ")</f>
        <v xml:space="preserve"> </v>
      </c>
      <c r="C127" s="105"/>
      <c r="D127" s="296"/>
      <c r="E127" s="296"/>
      <c r="F127" s="296"/>
      <c r="G127" s="296"/>
      <c r="H127" s="296"/>
      <c r="I127" s="296"/>
      <c r="J127" s="296"/>
      <c r="K127" s="104">
        <f t="shared" si="6"/>
        <v>0</v>
      </c>
    </row>
    <row r="128" spans="1:11" ht="15.75" customHeight="1" x14ac:dyDescent="0.25">
      <c r="A128" s="2">
        <v>70</v>
      </c>
      <c r="B128" s="101" t="str">
        <f>IF('proje ve personel bilgileri'!A83&lt;&gt;0,('proje ve personel bilgileri'!A83)," ")</f>
        <v xml:space="preserve"> </v>
      </c>
      <c r="C128" s="105"/>
      <c r="D128" s="296"/>
      <c r="E128" s="296"/>
      <c r="F128" s="296"/>
      <c r="G128" s="296"/>
      <c r="H128" s="296"/>
      <c r="I128" s="296"/>
      <c r="J128" s="296"/>
      <c r="K128" s="104">
        <f t="shared" si="6"/>
        <v>0</v>
      </c>
    </row>
    <row r="129" spans="1:11" ht="15.75" customHeight="1" x14ac:dyDescent="0.25">
      <c r="A129" s="1">
        <v>71</v>
      </c>
      <c r="B129" s="101" t="str">
        <f>IF('proje ve personel bilgileri'!A84&lt;&gt;0,('proje ve personel bilgileri'!A84)," ")</f>
        <v xml:space="preserve"> </v>
      </c>
      <c r="C129" s="105"/>
      <c r="D129" s="296"/>
      <c r="E129" s="296"/>
      <c r="F129" s="296"/>
      <c r="G129" s="296"/>
      <c r="H129" s="296"/>
      <c r="I129" s="296"/>
      <c r="J129" s="296"/>
      <c r="K129" s="104">
        <f t="shared" si="6"/>
        <v>0</v>
      </c>
    </row>
    <row r="130" spans="1:11" ht="15" customHeight="1" x14ac:dyDescent="0.25">
      <c r="A130" s="2">
        <v>72</v>
      </c>
      <c r="B130" s="101" t="str">
        <f>IF('proje ve personel bilgileri'!A85&lt;&gt;0,('proje ve personel bilgileri'!A85)," ")</f>
        <v xml:space="preserve"> </v>
      </c>
      <c r="C130" s="105"/>
      <c r="D130" s="296"/>
      <c r="E130" s="296"/>
      <c r="F130" s="296"/>
      <c r="G130" s="296"/>
      <c r="H130" s="296"/>
      <c r="I130" s="296"/>
      <c r="J130" s="296"/>
      <c r="K130" s="104">
        <f t="shared" si="6"/>
        <v>0</v>
      </c>
    </row>
    <row r="131" spans="1:11" ht="15.75" customHeight="1" x14ac:dyDescent="0.25">
      <c r="A131" s="341" t="s">
        <v>99</v>
      </c>
      <c r="B131" s="342"/>
      <c r="C131" s="7" t="str">
        <f t="shared" ref="C131:J131" si="7">IF($K$28&lt;&gt;0,SUM(C113:C130)," ")</f>
        <v xml:space="preserve"> </v>
      </c>
      <c r="D131" s="8" t="str">
        <f t="shared" si="7"/>
        <v xml:space="preserve"> </v>
      </c>
      <c r="E131" s="8" t="str">
        <f t="shared" si="7"/>
        <v xml:space="preserve"> </v>
      </c>
      <c r="F131" s="8" t="str">
        <f t="shared" si="7"/>
        <v xml:space="preserve"> </v>
      </c>
      <c r="G131" s="8" t="str">
        <f t="shared" si="7"/>
        <v xml:space="preserve"> </v>
      </c>
      <c r="H131" s="8" t="str">
        <f t="shared" si="7"/>
        <v xml:space="preserve"> </v>
      </c>
      <c r="I131" s="8" t="str">
        <f t="shared" si="7"/>
        <v xml:space="preserve"> </v>
      </c>
      <c r="J131" s="8" t="str">
        <f t="shared" si="7"/>
        <v xml:space="preserve"> </v>
      </c>
      <c r="K131" s="9">
        <f>SUM(K113:K130)+K97</f>
        <v>0</v>
      </c>
    </row>
    <row r="132" spans="1:11" ht="15" customHeight="1" x14ac:dyDescent="0.25">
      <c r="A132" s="300"/>
    </row>
    <row r="133" spans="1:11" ht="25.5" customHeight="1" x14ac:dyDescent="0.25">
      <c r="A133" s="332" t="s">
        <v>100</v>
      </c>
      <c r="B133" s="332"/>
      <c r="C133" s="332"/>
      <c r="D133" s="332"/>
      <c r="E133" s="332"/>
      <c r="F133" s="332"/>
      <c r="G133" s="332"/>
      <c r="H133" s="332"/>
      <c r="I133" s="332"/>
      <c r="J133" s="332"/>
      <c r="K133" s="332"/>
    </row>
    <row r="134" spans="1:11" ht="15" customHeight="1" x14ac:dyDescent="0.25">
      <c r="A134" s="51"/>
    </row>
    <row r="135" spans="1:11" ht="15" customHeight="1" x14ac:dyDescent="0.25">
      <c r="A135" s="298" t="s">
        <v>101</v>
      </c>
    </row>
    <row r="136" spans="1:11" ht="15" customHeight="1" x14ac:dyDescent="0.25">
      <c r="C136" s="298" t="s">
        <v>102</v>
      </c>
      <c r="E136" s="298" t="s">
        <v>103</v>
      </c>
    </row>
    <row r="138" spans="1:11" ht="15.75" customHeight="1" x14ac:dyDescent="0.25">
      <c r="A138" s="348" t="s">
        <v>85</v>
      </c>
      <c r="B138" s="348"/>
      <c r="C138" s="348"/>
      <c r="D138" s="348"/>
      <c r="E138" s="348"/>
      <c r="F138" s="348"/>
      <c r="G138" s="348"/>
      <c r="H138" s="348"/>
      <c r="I138" s="348"/>
      <c r="J138" s="348"/>
      <c r="K138" s="348"/>
    </row>
    <row r="139" spans="1:11" ht="15" customHeight="1" x14ac:dyDescent="0.25">
      <c r="A139" s="70"/>
      <c r="B139" s="70"/>
      <c r="C139" s="70"/>
      <c r="D139" s="70"/>
      <c r="E139" s="78">
        <f>'proje ve personel bilgileri'!$B$5</f>
        <v>0</v>
      </c>
      <c r="F139" s="72">
        <f>IF('proje ve personel bilgileri'!$B$6=1,"/ Mayıs ayına aittir.",(IF('proje ve personel bilgileri'!$B$6=2,"/ Kasım ayına aittir.",0)))</f>
        <v>0</v>
      </c>
      <c r="H139" s="70"/>
      <c r="I139" s="70"/>
      <c r="J139" s="70"/>
      <c r="K139" s="70"/>
    </row>
    <row r="140" spans="1:11" ht="18.75" customHeight="1" x14ac:dyDescent="0.25">
      <c r="K140" s="4" t="s">
        <v>86</v>
      </c>
    </row>
    <row r="141" spans="1:11" ht="15.75" customHeight="1" x14ac:dyDescent="0.25">
      <c r="A141" s="349" t="s">
        <v>2</v>
      </c>
      <c r="B141" s="350"/>
      <c r="C141" s="351">
        <f>'proje ve personel bilgileri'!$B$2</f>
        <v>0</v>
      </c>
      <c r="D141" s="352"/>
      <c r="E141" s="352"/>
      <c r="F141" s="352"/>
      <c r="G141" s="352"/>
      <c r="H141" s="352"/>
      <c r="I141" s="352"/>
      <c r="J141" s="352"/>
      <c r="K141" s="353"/>
    </row>
    <row r="142" spans="1:11" ht="15.75" customHeight="1" x14ac:dyDescent="0.25">
      <c r="A142" s="354" t="s">
        <v>4</v>
      </c>
      <c r="B142" s="355"/>
      <c r="C142" s="356">
        <f>'proje ve personel bilgileri'!$B$3</f>
        <v>0</v>
      </c>
      <c r="D142" s="357"/>
      <c r="E142" s="357"/>
      <c r="F142" s="357"/>
      <c r="G142" s="357"/>
      <c r="H142" s="357"/>
      <c r="I142" s="357"/>
      <c r="J142" s="357"/>
      <c r="K142" s="358"/>
    </row>
    <row r="143" spans="1:11" ht="15" customHeight="1" x14ac:dyDescent="0.25">
      <c r="A143" s="343" t="s">
        <v>87</v>
      </c>
      <c r="B143" s="343" t="s">
        <v>15</v>
      </c>
      <c r="C143" s="343" t="s">
        <v>88</v>
      </c>
      <c r="D143" s="344" t="s">
        <v>89</v>
      </c>
      <c r="E143" s="346"/>
      <c r="F143" s="347"/>
      <c r="G143" s="343" t="s">
        <v>90</v>
      </c>
      <c r="H143" s="333" t="s">
        <v>91</v>
      </c>
      <c r="I143" s="333" t="s">
        <v>92</v>
      </c>
      <c r="J143" s="333" t="s">
        <v>93</v>
      </c>
      <c r="K143" s="336" t="s">
        <v>94</v>
      </c>
    </row>
    <row r="144" spans="1:11" ht="23.25" customHeight="1" x14ac:dyDescent="0.25">
      <c r="A144" s="338"/>
      <c r="B144" s="338"/>
      <c r="C144" s="338"/>
      <c r="D144" s="345"/>
      <c r="E144" s="339" t="s">
        <v>95</v>
      </c>
      <c r="F144" s="340"/>
      <c r="G144" s="338"/>
      <c r="H144" s="334"/>
      <c r="I144" s="334"/>
      <c r="J144" s="334"/>
      <c r="K144" s="337"/>
    </row>
    <row r="145" spans="1:11" ht="60.75" customHeight="1" x14ac:dyDescent="0.25">
      <c r="A145" s="338"/>
      <c r="B145" s="338"/>
      <c r="C145" s="338"/>
      <c r="D145" s="345"/>
      <c r="E145" s="5" t="s">
        <v>106</v>
      </c>
      <c r="F145" s="5" t="s">
        <v>97</v>
      </c>
      <c r="G145" s="338"/>
      <c r="H145" s="334"/>
      <c r="I145" s="335"/>
      <c r="J145" s="335"/>
      <c r="K145" s="338"/>
    </row>
    <row r="146" spans="1:11" ht="15.75" customHeight="1" x14ac:dyDescent="0.25">
      <c r="A146" s="338"/>
      <c r="B146" s="338"/>
      <c r="C146" s="338"/>
      <c r="D146" s="345"/>
      <c r="E146" s="6" t="s">
        <v>98</v>
      </c>
      <c r="F146" s="6" t="s">
        <v>98</v>
      </c>
      <c r="G146" s="294" t="s">
        <v>98</v>
      </c>
      <c r="H146" s="294" t="s">
        <v>98</v>
      </c>
      <c r="I146" s="297" t="s">
        <v>98</v>
      </c>
      <c r="J146" s="6" t="s">
        <v>98</v>
      </c>
      <c r="K146" s="338"/>
    </row>
    <row r="147" spans="1:11" ht="15.75" customHeight="1" x14ac:dyDescent="0.25">
      <c r="A147" s="1">
        <v>73</v>
      </c>
      <c r="B147" s="101" t="str">
        <f>IF('proje ve personel bilgileri'!A86&lt;&gt;0,('proje ve personel bilgileri'!A86)," ")</f>
        <v xml:space="preserve"> </v>
      </c>
      <c r="C147" s="102"/>
      <c r="D147" s="103"/>
      <c r="E147" s="103"/>
      <c r="F147" s="103"/>
      <c r="G147" s="103"/>
      <c r="H147" s="103"/>
      <c r="I147" s="103"/>
      <c r="J147" s="103"/>
      <c r="K147" s="104">
        <f t="shared" ref="K147:K164" si="8">IF(D147&lt;&gt;0,SUM(D147+E147+F147+G147-H147-I147-J147),0)</f>
        <v>0</v>
      </c>
    </row>
    <row r="148" spans="1:11" ht="15.75" customHeight="1" x14ac:dyDescent="0.25">
      <c r="A148" s="2">
        <v>74</v>
      </c>
      <c r="B148" s="101" t="str">
        <f>IF('proje ve personel bilgileri'!A87&lt;&gt;0,('proje ve personel bilgileri'!A87)," ")</f>
        <v xml:space="preserve"> </v>
      </c>
      <c r="C148" s="105"/>
      <c r="D148" s="296"/>
      <c r="E148" s="296"/>
      <c r="F148" s="296"/>
      <c r="G148" s="296"/>
      <c r="H148" s="296"/>
      <c r="I148" s="296"/>
      <c r="J148" s="296"/>
      <c r="K148" s="104">
        <f t="shared" si="8"/>
        <v>0</v>
      </c>
    </row>
    <row r="149" spans="1:11" ht="15.75" customHeight="1" x14ac:dyDescent="0.25">
      <c r="A149" s="1">
        <v>75</v>
      </c>
      <c r="B149" s="101" t="str">
        <f>IF('proje ve personel bilgileri'!A88&lt;&gt;0,('proje ve personel bilgileri'!A88)," ")</f>
        <v xml:space="preserve"> </v>
      </c>
      <c r="C149" s="105"/>
      <c r="D149" s="296"/>
      <c r="E149" s="296"/>
      <c r="F149" s="296"/>
      <c r="G149" s="296"/>
      <c r="H149" s="296"/>
      <c r="I149" s="296"/>
      <c r="J149" s="296"/>
      <c r="K149" s="104">
        <f t="shared" si="8"/>
        <v>0</v>
      </c>
    </row>
    <row r="150" spans="1:11" ht="15.75" customHeight="1" x14ac:dyDescent="0.25">
      <c r="A150" s="2">
        <v>76</v>
      </c>
      <c r="B150" s="101" t="str">
        <f>IF('proje ve personel bilgileri'!A89&lt;&gt;0,('proje ve personel bilgileri'!A89)," ")</f>
        <v xml:space="preserve"> </v>
      </c>
      <c r="C150" s="105"/>
      <c r="D150" s="296"/>
      <c r="E150" s="296"/>
      <c r="F150" s="296"/>
      <c r="G150" s="296"/>
      <c r="H150" s="296"/>
      <c r="I150" s="296"/>
      <c r="J150" s="296"/>
      <c r="K150" s="104">
        <f t="shared" si="8"/>
        <v>0</v>
      </c>
    </row>
    <row r="151" spans="1:11" ht="15.75" customHeight="1" x14ac:dyDescent="0.25">
      <c r="A151" s="1">
        <v>77</v>
      </c>
      <c r="B151" s="101" t="str">
        <f>IF('proje ve personel bilgileri'!A90&lt;&gt;0,('proje ve personel bilgileri'!A90)," ")</f>
        <v xml:space="preserve"> </v>
      </c>
      <c r="C151" s="105"/>
      <c r="D151" s="296"/>
      <c r="E151" s="296"/>
      <c r="F151" s="296"/>
      <c r="G151" s="296"/>
      <c r="H151" s="296"/>
      <c r="I151" s="296"/>
      <c r="J151" s="296"/>
      <c r="K151" s="104">
        <f t="shared" si="8"/>
        <v>0</v>
      </c>
    </row>
    <row r="152" spans="1:11" ht="15.75" customHeight="1" x14ac:dyDescent="0.25">
      <c r="A152" s="2">
        <v>78</v>
      </c>
      <c r="B152" s="101" t="str">
        <f>IF('proje ve personel bilgileri'!A91&lt;&gt;0,('proje ve personel bilgileri'!A91)," ")</f>
        <v xml:space="preserve"> </v>
      </c>
      <c r="C152" s="105"/>
      <c r="D152" s="296"/>
      <c r="E152" s="296"/>
      <c r="F152" s="296"/>
      <c r="G152" s="296"/>
      <c r="H152" s="296"/>
      <c r="I152" s="296"/>
      <c r="J152" s="296"/>
      <c r="K152" s="104">
        <f t="shared" si="8"/>
        <v>0</v>
      </c>
    </row>
    <row r="153" spans="1:11" ht="15.75" customHeight="1" x14ac:dyDescent="0.25">
      <c r="A153" s="1">
        <v>79</v>
      </c>
      <c r="B153" s="101" t="str">
        <f>IF('proje ve personel bilgileri'!A92&lt;&gt;0,('proje ve personel bilgileri'!A92)," ")</f>
        <v xml:space="preserve"> </v>
      </c>
      <c r="C153" s="105"/>
      <c r="D153" s="296"/>
      <c r="E153" s="296"/>
      <c r="F153" s="296"/>
      <c r="G153" s="296"/>
      <c r="H153" s="296"/>
      <c r="I153" s="296"/>
      <c r="J153" s="296"/>
      <c r="K153" s="104">
        <f t="shared" si="8"/>
        <v>0</v>
      </c>
    </row>
    <row r="154" spans="1:11" ht="15.75" customHeight="1" x14ac:dyDescent="0.25">
      <c r="A154" s="2">
        <v>80</v>
      </c>
      <c r="B154" s="101" t="str">
        <f>IF('proje ve personel bilgileri'!A93&lt;&gt;0,('proje ve personel bilgileri'!A93)," ")</f>
        <v xml:space="preserve"> </v>
      </c>
      <c r="C154" s="105"/>
      <c r="D154" s="296"/>
      <c r="E154" s="296"/>
      <c r="F154" s="296"/>
      <c r="G154" s="296"/>
      <c r="H154" s="296"/>
      <c r="I154" s="296"/>
      <c r="J154" s="296"/>
      <c r="K154" s="104">
        <f t="shared" si="8"/>
        <v>0</v>
      </c>
    </row>
    <row r="155" spans="1:11" ht="15.75" customHeight="1" x14ac:dyDescent="0.25">
      <c r="A155" s="1">
        <v>81</v>
      </c>
      <c r="B155" s="101" t="str">
        <f>IF('proje ve personel bilgileri'!A94&lt;&gt;0,('proje ve personel bilgileri'!A94)," ")</f>
        <v xml:space="preserve"> </v>
      </c>
      <c r="C155" s="105"/>
      <c r="D155" s="296"/>
      <c r="E155" s="296"/>
      <c r="F155" s="296"/>
      <c r="G155" s="296"/>
      <c r="H155" s="296"/>
      <c r="I155" s="296"/>
      <c r="J155" s="296"/>
      <c r="K155" s="104">
        <f t="shared" si="8"/>
        <v>0</v>
      </c>
    </row>
    <row r="156" spans="1:11" ht="15.75" customHeight="1" x14ac:dyDescent="0.25">
      <c r="A156" s="2">
        <v>82</v>
      </c>
      <c r="B156" s="101" t="str">
        <f>IF('proje ve personel bilgileri'!A95&lt;&gt;0,('proje ve personel bilgileri'!A95)," ")</f>
        <v xml:space="preserve"> </v>
      </c>
      <c r="C156" s="105"/>
      <c r="D156" s="296"/>
      <c r="E156" s="296"/>
      <c r="F156" s="296"/>
      <c r="G156" s="296"/>
      <c r="H156" s="296"/>
      <c r="I156" s="296"/>
      <c r="J156" s="296"/>
      <c r="K156" s="104">
        <f t="shared" si="8"/>
        <v>0</v>
      </c>
    </row>
    <row r="157" spans="1:11" ht="15.75" customHeight="1" x14ac:dyDescent="0.25">
      <c r="A157" s="1">
        <v>83</v>
      </c>
      <c r="B157" s="101" t="str">
        <f>IF('proje ve personel bilgileri'!A96&lt;&gt;0,('proje ve personel bilgileri'!A96)," ")</f>
        <v xml:space="preserve"> </v>
      </c>
      <c r="C157" s="105"/>
      <c r="D157" s="296"/>
      <c r="E157" s="296"/>
      <c r="F157" s="296"/>
      <c r="G157" s="296"/>
      <c r="H157" s="296"/>
      <c r="I157" s="296"/>
      <c r="J157" s="296"/>
      <c r="K157" s="104">
        <f t="shared" si="8"/>
        <v>0</v>
      </c>
    </row>
    <row r="158" spans="1:11" ht="15.75" customHeight="1" x14ac:dyDescent="0.25">
      <c r="A158" s="2">
        <v>84</v>
      </c>
      <c r="B158" s="101" t="str">
        <f>IF('proje ve personel bilgileri'!A97&lt;&gt;0,('proje ve personel bilgileri'!A97)," ")</f>
        <v xml:space="preserve"> </v>
      </c>
      <c r="C158" s="105"/>
      <c r="D158" s="296"/>
      <c r="E158" s="296"/>
      <c r="F158" s="296"/>
      <c r="G158" s="296"/>
      <c r="H158" s="296"/>
      <c r="I158" s="296"/>
      <c r="J158" s="296"/>
      <c r="K158" s="104">
        <f t="shared" si="8"/>
        <v>0</v>
      </c>
    </row>
    <row r="159" spans="1:11" ht="15.75" customHeight="1" x14ac:dyDescent="0.25">
      <c r="A159" s="1">
        <v>85</v>
      </c>
      <c r="B159" s="101" t="str">
        <f>IF('proje ve personel bilgileri'!A98&lt;&gt;0,('proje ve personel bilgileri'!A98)," ")</f>
        <v xml:space="preserve"> </v>
      </c>
      <c r="C159" s="105"/>
      <c r="D159" s="296"/>
      <c r="E159" s="296"/>
      <c r="F159" s="296"/>
      <c r="G159" s="296"/>
      <c r="H159" s="296"/>
      <c r="I159" s="296"/>
      <c r="J159" s="296"/>
      <c r="K159" s="104">
        <f t="shared" si="8"/>
        <v>0</v>
      </c>
    </row>
    <row r="160" spans="1:11" ht="15.75" customHeight="1" x14ac:dyDescent="0.25">
      <c r="A160" s="2">
        <v>86</v>
      </c>
      <c r="B160" s="101" t="str">
        <f>IF('proje ve personel bilgileri'!A99&lt;&gt;0,('proje ve personel bilgileri'!A99)," ")</f>
        <v xml:space="preserve"> </v>
      </c>
      <c r="C160" s="105"/>
      <c r="D160" s="296"/>
      <c r="E160" s="296"/>
      <c r="F160" s="296"/>
      <c r="G160" s="296"/>
      <c r="H160" s="296"/>
      <c r="I160" s="296"/>
      <c r="J160" s="296"/>
      <c r="K160" s="104">
        <f t="shared" si="8"/>
        <v>0</v>
      </c>
    </row>
    <row r="161" spans="1:11" ht="15.75" customHeight="1" x14ac:dyDescent="0.25">
      <c r="A161" s="1">
        <v>87</v>
      </c>
      <c r="B161" s="101" t="str">
        <f>IF('proje ve personel bilgileri'!A100&lt;&gt;0,('proje ve personel bilgileri'!A100)," ")</f>
        <v xml:space="preserve"> </v>
      </c>
      <c r="C161" s="105"/>
      <c r="D161" s="296"/>
      <c r="E161" s="296"/>
      <c r="F161" s="296"/>
      <c r="G161" s="296"/>
      <c r="H161" s="296"/>
      <c r="I161" s="296"/>
      <c r="J161" s="296"/>
      <c r="K161" s="104">
        <f t="shared" si="8"/>
        <v>0</v>
      </c>
    </row>
    <row r="162" spans="1:11" ht="15.75" customHeight="1" x14ac:dyDescent="0.25">
      <c r="A162" s="2">
        <v>88</v>
      </c>
      <c r="B162" s="101" t="str">
        <f>IF('proje ve personel bilgileri'!A101&lt;&gt;0,('proje ve personel bilgileri'!A101)," ")</f>
        <v xml:space="preserve"> </v>
      </c>
      <c r="C162" s="105"/>
      <c r="D162" s="296"/>
      <c r="E162" s="296"/>
      <c r="F162" s="296"/>
      <c r="G162" s="296"/>
      <c r="H162" s="296"/>
      <c r="I162" s="296"/>
      <c r="J162" s="296"/>
      <c r="K162" s="104">
        <f t="shared" si="8"/>
        <v>0</v>
      </c>
    </row>
    <row r="163" spans="1:11" ht="15.75" customHeight="1" x14ac:dyDescent="0.25">
      <c r="A163" s="1">
        <v>89</v>
      </c>
      <c r="B163" s="101" t="str">
        <f>IF('proje ve personel bilgileri'!A102&lt;&gt;0,('proje ve personel bilgileri'!A102)," ")</f>
        <v xml:space="preserve"> </v>
      </c>
      <c r="C163" s="105"/>
      <c r="D163" s="296"/>
      <c r="E163" s="296"/>
      <c r="F163" s="296"/>
      <c r="G163" s="296"/>
      <c r="H163" s="296"/>
      <c r="I163" s="296"/>
      <c r="J163" s="296"/>
      <c r="K163" s="104">
        <f t="shared" si="8"/>
        <v>0</v>
      </c>
    </row>
    <row r="164" spans="1:11" ht="15" customHeight="1" x14ac:dyDescent="0.25">
      <c r="A164" s="2">
        <v>90</v>
      </c>
      <c r="B164" s="101" t="str">
        <f>IF('proje ve personel bilgileri'!A103&lt;&gt;0,('proje ve personel bilgileri'!A103)," ")</f>
        <v xml:space="preserve"> </v>
      </c>
      <c r="C164" s="105"/>
      <c r="D164" s="296"/>
      <c r="E164" s="296"/>
      <c r="F164" s="296"/>
      <c r="G164" s="296"/>
      <c r="H164" s="296"/>
      <c r="I164" s="296"/>
      <c r="J164" s="296"/>
      <c r="K164" s="104">
        <f t="shared" si="8"/>
        <v>0</v>
      </c>
    </row>
    <row r="165" spans="1:11" ht="15.75" customHeight="1" x14ac:dyDescent="0.25">
      <c r="A165" s="341" t="s">
        <v>99</v>
      </c>
      <c r="B165" s="342"/>
      <c r="C165" s="7" t="str">
        <f t="shared" ref="C165:J165" si="9">IF($K$28&lt;&gt;0,SUM(C147:C164)," ")</f>
        <v xml:space="preserve"> </v>
      </c>
      <c r="D165" s="8" t="str">
        <f t="shared" si="9"/>
        <v xml:space="preserve"> </v>
      </c>
      <c r="E165" s="8" t="str">
        <f t="shared" si="9"/>
        <v xml:space="preserve"> </v>
      </c>
      <c r="F165" s="8" t="str">
        <f t="shared" si="9"/>
        <v xml:space="preserve"> </v>
      </c>
      <c r="G165" s="8" t="str">
        <f t="shared" si="9"/>
        <v xml:space="preserve"> </v>
      </c>
      <c r="H165" s="8" t="str">
        <f t="shared" si="9"/>
        <v xml:space="preserve"> </v>
      </c>
      <c r="I165" s="8" t="str">
        <f t="shared" si="9"/>
        <v xml:space="preserve"> </v>
      </c>
      <c r="J165" s="8" t="str">
        <f t="shared" si="9"/>
        <v xml:space="preserve"> </v>
      </c>
      <c r="K165" s="9">
        <f>SUM(K147:K164)+K131</f>
        <v>0</v>
      </c>
    </row>
    <row r="166" spans="1:11" ht="15" customHeight="1" x14ac:dyDescent="0.25">
      <c r="A166" s="300"/>
    </row>
    <row r="167" spans="1:11" ht="27" customHeight="1" x14ac:dyDescent="0.25">
      <c r="A167" s="332" t="s">
        <v>100</v>
      </c>
      <c r="B167" s="332"/>
      <c r="C167" s="332"/>
      <c r="D167" s="332"/>
      <c r="E167" s="332"/>
      <c r="F167" s="332"/>
      <c r="G167" s="332"/>
      <c r="H167" s="332"/>
      <c r="I167" s="332"/>
      <c r="J167" s="332"/>
      <c r="K167" s="332"/>
    </row>
    <row r="168" spans="1:11" ht="15" customHeight="1" x14ac:dyDescent="0.25">
      <c r="A168" s="51"/>
    </row>
    <row r="169" spans="1:11" ht="15" customHeight="1" x14ac:dyDescent="0.25">
      <c r="A169" s="298" t="s">
        <v>101</v>
      </c>
    </row>
    <row r="170" spans="1:11" ht="15" customHeight="1" x14ac:dyDescent="0.25">
      <c r="C170" s="298" t="s">
        <v>102</v>
      </c>
      <c r="E170" s="298" t="s">
        <v>103</v>
      </c>
    </row>
    <row r="171" spans="1:11" ht="15.75" customHeight="1" x14ac:dyDescent="0.25">
      <c r="A171" s="348" t="s">
        <v>85</v>
      </c>
      <c r="B171" s="348"/>
      <c r="C171" s="348"/>
      <c r="D171" s="348"/>
      <c r="E171" s="348"/>
      <c r="F171" s="348"/>
      <c r="G171" s="348"/>
      <c r="H171" s="348"/>
      <c r="I171" s="348"/>
      <c r="J171" s="348"/>
      <c r="K171" s="348"/>
    </row>
    <row r="172" spans="1:11" ht="15" customHeight="1" x14ac:dyDescent="0.25">
      <c r="A172" s="70"/>
      <c r="B172" s="70"/>
      <c r="C172" s="70"/>
      <c r="D172" s="70"/>
      <c r="E172" s="78">
        <f>'proje ve personel bilgileri'!$B$5</f>
        <v>0</v>
      </c>
      <c r="F172" s="72">
        <f>IF('proje ve personel bilgileri'!$B$6=1,"/ Mayıs ayına aittir.",(IF('proje ve personel bilgileri'!$B$6=2,"/ Kasım ayına aittir.",0)))</f>
        <v>0</v>
      </c>
      <c r="H172" s="70"/>
      <c r="I172" s="70"/>
      <c r="J172" s="70"/>
      <c r="K172" s="70"/>
    </row>
    <row r="173" spans="1:11" ht="18.75" customHeight="1" x14ac:dyDescent="0.25">
      <c r="K173" s="4" t="s">
        <v>86</v>
      </c>
    </row>
    <row r="174" spans="1:11" ht="15.75" customHeight="1" x14ac:dyDescent="0.25">
      <c r="A174" s="349" t="s">
        <v>2</v>
      </c>
      <c r="B174" s="350"/>
      <c r="C174" s="351">
        <f>'proje ve personel bilgileri'!$B$2</f>
        <v>0</v>
      </c>
      <c r="D174" s="352"/>
      <c r="E174" s="352"/>
      <c r="F174" s="352"/>
      <c r="G174" s="352"/>
      <c r="H174" s="352"/>
      <c r="I174" s="352"/>
      <c r="J174" s="352"/>
      <c r="K174" s="353"/>
    </row>
    <row r="175" spans="1:11" ht="15.75" customHeight="1" x14ac:dyDescent="0.25">
      <c r="A175" s="354" t="s">
        <v>4</v>
      </c>
      <c r="B175" s="355"/>
      <c r="C175" s="356">
        <f>'proje ve personel bilgileri'!$B$3</f>
        <v>0</v>
      </c>
      <c r="D175" s="357"/>
      <c r="E175" s="357"/>
      <c r="F175" s="357"/>
      <c r="G175" s="357"/>
      <c r="H175" s="357"/>
      <c r="I175" s="357"/>
      <c r="J175" s="357"/>
      <c r="K175" s="358"/>
    </row>
    <row r="176" spans="1:11" ht="15" customHeight="1" x14ac:dyDescent="0.25">
      <c r="A176" s="343" t="s">
        <v>87</v>
      </c>
      <c r="B176" s="343" t="s">
        <v>15</v>
      </c>
      <c r="C176" s="343" t="s">
        <v>88</v>
      </c>
      <c r="D176" s="344" t="s">
        <v>89</v>
      </c>
      <c r="E176" s="346"/>
      <c r="F176" s="347"/>
      <c r="G176" s="343" t="s">
        <v>90</v>
      </c>
      <c r="H176" s="333" t="s">
        <v>91</v>
      </c>
      <c r="I176" s="333" t="s">
        <v>92</v>
      </c>
      <c r="J176" s="333" t="s">
        <v>93</v>
      </c>
      <c r="K176" s="336" t="s">
        <v>94</v>
      </c>
    </row>
    <row r="177" spans="1:11" ht="21.75" customHeight="1" x14ac:dyDescent="0.25">
      <c r="A177" s="338"/>
      <c r="B177" s="338"/>
      <c r="C177" s="338"/>
      <c r="D177" s="345"/>
      <c r="E177" s="339" t="s">
        <v>95</v>
      </c>
      <c r="F177" s="340"/>
      <c r="G177" s="338"/>
      <c r="H177" s="334"/>
      <c r="I177" s="334"/>
      <c r="J177" s="334"/>
      <c r="K177" s="337"/>
    </row>
    <row r="178" spans="1:11" ht="60.75" customHeight="1" x14ac:dyDescent="0.25">
      <c r="A178" s="338"/>
      <c r="B178" s="338"/>
      <c r="C178" s="338"/>
      <c r="D178" s="345"/>
      <c r="E178" s="5" t="s">
        <v>106</v>
      </c>
      <c r="F178" s="5" t="s">
        <v>97</v>
      </c>
      <c r="G178" s="338"/>
      <c r="H178" s="334"/>
      <c r="I178" s="335"/>
      <c r="J178" s="335"/>
      <c r="K178" s="338"/>
    </row>
    <row r="179" spans="1:11" ht="15.75" customHeight="1" x14ac:dyDescent="0.25">
      <c r="A179" s="338"/>
      <c r="B179" s="338"/>
      <c r="C179" s="338"/>
      <c r="D179" s="345"/>
      <c r="E179" s="6" t="s">
        <v>98</v>
      </c>
      <c r="F179" s="6" t="s">
        <v>98</v>
      </c>
      <c r="G179" s="294" t="s">
        <v>98</v>
      </c>
      <c r="H179" s="294" t="s">
        <v>98</v>
      </c>
      <c r="I179" s="297" t="s">
        <v>98</v>
      </c>
      <c r="J179" s="6" t="s">
        <v>98</v>
      </c>
      <c r="K179" s="338"/>
    </row>
    <row r="180" spans="1:11" ht="15.75" customHeight="1" x14ac:dyDescent="0.25">
      <c r="A180" s="1">
        <v>91</v>
      </c>
      <c r="B180" s="101" t="str">
        <f>IF('proje ve personel bilgileri'!A104&lt;&gt;0,('proje ve personel bilgileri'!A104)," ")</f>
        <v xml:space="preserve"> </v>
      </c>
      <c r="C180" s="102"/>
      <c r="D180" s="103"/>
      <c r="E180" s="103"/>
      <c r="F180" s="103"/>
      <c r="G180" s="103"/>
      <c r="H180" s="103"/>
      <c r="I180" s="103"/>
      <c r="J180" s="103"/>
      <c r="K180" s="104">
        <f t="shared" ref="K180:K197" si="10">IF(D180&lt;&gt;0,SUM(D180+E180+F180+G180-H180-I180-J180),0)</f>
        <v>0</v>
      </c>
    </row>
    <row r="181" spans="1:11" ht="15.75" customHeight="1" x14ac:dyDescent="0.25">
      <c r="A181" s="2">
        <v>92</v>
      </c>
      <c r="B181" s="101" t="str">
        <f>IF('proje ve personel bilgileri'!A105&lt;&gt;0,('proje ve personel bilgileri'!A105)," ")</f>
        <v xml:space="preserve"> </v>
      </c>
      <c r="C181" s="105"/>
      <c r="D181" s="296"/>
      <c r="E181" s="296"/>
      <c r="F181" s="296"/>
      <c r="G181" s="296"/>
      <c r="H181" s="296"/>
      <c r="I181" s="296"/>
      <c r="J181" s="296"/>
      <c r="K181" s="104">
        <f t="shared" si="10"/>
        <v>0</v>
      </c>
    </row>
    <row r="182" spans="1:11" ht="15.75" customHeight="1" x14ac:dyDescent="0.25">
      <c r="A182" s="1">
        <v>93</v>
      </c>
      <c r="B182" s="101" t="str">
        <f>IF('proje ve personel bilgileri'!A106&lt;&gt;0,('proje ve personel bilgileri'!A106)," ")</f>
        <v xml:space="preserve"> </v>
      </c>
      <c r="C182" s="105"/>
      <c r="D182" s="296"/>
      <c r="E182" s="296"/>
      <c r="F182" s="296"/>
      <c r="G182" s="296"/>
      <c r="H182" s="296"/>
      <c r="I182" s="296"/>
      <c r="J182" s="296"/>
      <c r="K182" s="104">
        <f t="shared" si="10"/>
        <v>0</v>
      </c>
    </row>
    <row r="183" spans="1:11" ht="15.75" customHeight="1" x14ac:dyDescent="0.25">
      <c r="A183" s="2">
        <v>94</v>
      </c>
      <c r="B183" s="101" t="str">
        <f>IF('proje ve personel bilgileri'!A107&lt;&gt;0,('proje ve personel bilgileri'!A107)," ")</f>
        <v xml:space="preserve"> </v>
      </c>
      <c r="C183" s="105"/>
      <c r="D183" s="296"/>
      <c r="E183" s="296"/>
      <c r="F183" s="296"/>
      <c r="G183" s="296"/>
      <c r="H183" s="296"/>
      <c r="I183" s="296"/>
      <c r="J183" s="296"/>
      <c r="K183" s="104">
        <f t="shared" si="10"/>
        <v>0</v>
      </c>
    </row>
    <row r="184" spans="1:11" ht="15.75" customHeight="1" x14ac:dyDescent="0.25">
      <c r="A184" s="1">
        <v>95</v>
      </c>
      <c r="B184" s="101" t="str">
        <f>IF('proje ve personel bilgileri'!A108&lt;&gt;0,('proje ve personel bilgileri'!A108)," ")</f>
        <v xml:space="preserve"> </v>
      </c>
      <c r="C184" s="105"/>
      <c r="D184" s="296"/>
      <c r="E184" s="296"/>
      <c r="F184" s="296"/>
      <c r="G184" s="296"/>
      <c r="H184" s="296"/>
      <c r="I184" s="296"/>
      <c r="J184" s="296"/>
      <c r="K184" s="104">
        <f t="shared" si="10"/>
        <v>0</v>
      </c>
    </row>
    <row r="185" spans="1:11" ht="15.75" customHeight="1" x14ac:dyDescent="0.25">
      <c r="A185" s="2">
        <v>96</v>
      </c>
      <c r="B185" s="101" t="str">
        <f>IF('proje ve personel bilgileri'!A109&lt;&gt;0,('proje ve personel bilgileri'!A109)," ")</f>
        <v xml:space="preserve"> </v>
      </c>
      <c r="C185" s="105"/>
      <c r="D185" s="296"/>
      <c r="E185" s="296"/>
      <c r="F185" s="296"/>
      <c r="G185" s="296"/>
      <c r="H185" s="296"/>
      <c r="I185" s="296"/>
      <c r="J185" s="296"/>
      <c r="K185" s="104">
        <f t="shared" si="10"/>
        <v>0</v>
      </c>
    </row>
    <row r="186" spans="1:11" ht="15.75" customHeight="1" x14ac:dyDescent="0.25">
      <c r="A186" s="1">
        <v>97</v>
      </c>
      <c r="B186" s="101" t="str">
        <f>IF('proje ve personel bilgileri'!A110&lt;&gt;0,('proje ve personel bilgileri'!A110)," ")</f>
        <v xml:space="preserve"> </v>
      </c>
      <c r="C186" s="105"/>
      <c r="D186" s="296"/>
      <c r="E186" s="296"/>
      <c r="F186" s="296"/>
      <c r="G186" s="296"/>
      <c r="H186" s="296"/>
      <c r="I186" s="296"/>
      <c r="J186" s="296"/>
      <c r="K186" s="104">
        <f t="shared" si="10"/>
        <v>0</v>
      </c>
    </row>
    <row r="187" spans="1:11" ht="15.75" customHeight="1" x14ac:dyDescent="0.25">
      <c r="A187" s="2">
        <v>98</v>
      </c>
      <c r="B187" s="101" t="str">
        <f>IF('proje ve personel bilgileri'!A111&lt;&gt;0,('proje ve personel bilgileri'!A111)," ")</f>
        <v xml:space="preserve"> </v>
      </c>
      <c r="C187" s="105"/>
      <c r="D187" s="296"/>
      <c r="E187" s="296"/>
      <c r="F187" s="296"/>
      <c r="G187" s="296"/>
      <c r="H187" s="296"/>
      <c r="I187" s="296"/>
      <c r="J187" s="296"/>
      <c r="K187" s="104">
        <f t="shared" si="10"/>
        <v>0</v>
      </c>
    </row>
    <row r="188" spans="1:11" ht="15.75" customHeight="1" x14ac:dyDescent="0.25">
      <c r="A188" s="1">
        <v>99</v>
      </c>
      <c r="B188" s="101" t="str">
        <f>IF('proje ve personel bilgileri'!A112&lt;&gt;0,('proje ve personel bilgileri'!A112)," ")</f>
        <v xml:space="preserve"> </v>
      </c>
      <c r="C188" s="105"/>
      <c r="D188" s="296"/>
      <c r="E188" s="296"/>
      <c r="F188" s="296"/>
      <c r="G188" s="296"/>
      <c r="H188" s="296"/>
      <c r="I188" s="296"/>
      <c r="J188" s="296"/>
      <c r="K188" s="104">
        <f t="shared" si="10"/>
        <v>0</v>
      </c>
    </row>
    <row r="189" spans="1:11" ht="15.75" customHeight="1" x14ac:dyDescent="0.25">
      <c r="A189" s="2">
        <v>100</v>
      </c>
      <c r="B189" s="101" t="str">
        <f>IF('proje ve personel bilgileri'!A113&lt;&gt;0,('proje ve personel bilgileri'!A113)," ")</f>
        <v xml:space="preserve"> </v>
      </c>
      <c r="C189" s="105"/>
      <c r="D189" s="296"/>
      <c r="E189" s="296"/>
      <c r="F189" s="296"/>
      <c r="G189" s="296"/>
      <c r="H189" s="296"/>
      <c r="I189" s="296"/>
      <c r="J189" s="296"/>
      <c r="K189" s="104">
        <f t="shared" si="10"/>
        <v>0</v>
      </c>
    </row>
    <row r="190" spans="1:11" ht="15.75" customHeight="1" x14ac:dyDescent="0.25">
      <c r="A190" s="1">
        <v>101</v>
      </c>
      <c r="B190" s="101" t="str">
        <f>IF('proje ve personel bilgileri'!A114&lt;&gt;0,('proje ve personel bilgileri'!A114)," ")</f>
        <v xml:space="preserve"> </v>
      </c>
      <c r="C190" s="105"/>
      <c r="D190" s="296"/>
      <c r="E190" s="296"/>
      <c r="F190" s="296"/>
      <c r="G190" s="296"/>
      <c r="H190" s="296"/>
      <c r="I190" s="296"/>
      <c r="J190" s="296"/>
      <c r="K190" s="104">
        <f t="shared" si="10"/>
        <v>0</v>
      </c>
    </row>
    <row r="191" spans="1:11" ht="15.75" customHeight="1" x14ac:dyDescent="0.25">
      <c r="A191" s="2">
        <v>102</v>
      </c>
      <c r="B191" s="101" t="str">
        <f>IF('proje ve personel bilgileri'!A115&lt;&gt;0,('proje ve personel bilgileri'!A115)," ")</f>
        <v xml:space="preserve"> </v>
      </c>
      <c r="C191" s="105"/>
      <c r="D191" s="296"/>
      <c r="E191" s="296"/>
      <c r="F191" s="296"/>
      <c r="G191" s="296"/>
      <c r="H191" s="296"/>
      <c r="I191" s="296"/>
      <c r="J191" s="296"/>
      <c r="K191" s="104">
        <f t="shared" si="10"/>
        <v>0</v>
      </c>
    </row>
    <row r="192" spans="1:11" ht="15.75" customHeight="1" x14ac:dyDescent="0.25">
      <c r="A192" s="1">
        <v>103</v>
      </c>
      <c r="B192" s="101" t="str">
        <f>IF('proje ve personel bilgileri'!A116&lt;&gt;0,('proje ve personel bilgileri'!A116)," ")</f>
        <v xml:space="preserve"> </v>
      </c>
      <c r="C192" s="105"/>
      <c r="D192" s="296"/>
      <c r="E192" s="296"/>
      <c r="F192" s="296"/>
      <c r="G192" s="296"/>
      <c r="H192" s="296"/>
      <c r="I192" s="296"/>
      <c r="J192" s="296"/>
      <c r="K192" s="104">
        <f t="shared" si="10"/>
        <v>0</v>
      </c>
    </row>
    <row r="193" spans="1:11" ht="15.75" customHeight="1" x14ac:dyDescent="0.25">
      <c r="A193" s="2">
        <v>104</v>
      </c>
      <c r="B193" s="101" t="str">
        <f>IF('proje ve personel bilgileri'!A117&lt;&gt;0,('proje ve personel bilgileri'!A117)," ")</f>
        <v xml:space="preserve"> </v>
      </c>
      <c r="C193" s="105"/>
      <c r="D193" s="296"/>
      <c r="E193" s="296"/>
      <c r="F193" s="296"/>
      <c r="G193" s="296"/>
      <c r="H193" s="296"/>
      <c r="I193" s="296"/>
      <c r="J193" s="296"/>
      <c r="K193" s="104">
        <f t="shared" si="10"/>
        <v>0</v>
      </c>
    </row>
    <row r="194" spans="1:11" ht="15.75" customHeight="1" x14ac:dyDescent="0.25">
      <c r="A194" s="1">
        <v>105</v>
      </c>
      <c r="B194" s="101" t="str">
        <f>IF('proje ve personel bilgileri'!A118&lt;&gt;0,('proje ve personel bilgileri'!A118)," ")</f>
        <v xml:space="preserve"> </v>
      </c>
      <c r="C194" s="105"/>
      <c r="D194" s="296"/>
      <c r="E194" s="296"/>
      <c r="F194" s="296"/>
      <c r="G194" s="296"/>
      <c r="H194" s="296"/>
      <c r="I194" s="296"/>
      <c r="J194" s="296"/>
      <c r="K194" s="104">
        <f t="shared" si="10"/>
        <v>0</v>
      </c>
    </row>
    <row r="195" spans="1:11" ht="15.75" customHeight="1" x14ac:dyDescent="0.25">
      <c r="A195" s="2">
        <v>106</v>
      </c>
      <c r="B195" s="101" t="str">
        <f>IF('proje ve personel bilgileri'!A119&lt;&gt;0,('proje ve personel bilgileri'!A119)," ")</f>
        <v xml:space="preserve"> </v>
      </c>
      <c r="C195" s="105"/>
      <c r="D195" s="296"/>
      <c r="E195" s="296"/>
      <c r="F195" s="296"/>
      <c r="G195" s="296"/>
      <c r="H195" s="296"/>
      <c r="I195" s="296"/>
      <c r="J195" s="296"/>
      <c r="K195" s="104">
        <f t="shared" si="10"/>
        <v>0</v>
      </c>
    </row>
    <row r="196" spans="1:11" ht="15.75" customHeight="1" x14ac:dyDescent="0.25">
      <c r="A196" s="1">
        <v>107</v>
      </c>
      <c r="B196" s="101" t="str">
        <f>IF('proje ve personel bilgileri'!A120&lt;&gt;0,('proje ve personel bilgileri'!A120)," ")</f>
        <v xml:space="preserve"> </v>
      </c>
      <c r="C196" s="105"/>
      <c r="D196" s="296"/>
      <c r="E196" s="296"/>
      <c r="F196" s="296"/>
      <c r="G196" s="296"/>
      <c r="H196" s="296"/>
      <c r="I196" s="296"/>
      <c r="J196" s="296"/>
      <c r="K196" s="104">
        <f t="shared" si="10"/>
        <v>0</v>
      </c>
    </row>
    <row r="197" spans="1:11" ht="15" customHeight="1" x14ac:dyDescent="0.25">
      <c r="A197" s="2">
        <v>108</v>
      </c>
      <c r="B197" s="101" t="str">
        <f>IF('proje ve personel bilgileri'!A121&lt;&gt;0,('proje ve personel bilgileri'!A121)," ")</f>
        <v xml:space="preserve"> </v>
      </c>
      <c r="C197" s="105"/>
      <c r="D197" s="296"/>
      <c r="E197" s="296"/>
      <c r="F197" s="296"/>
      <c r="G197" s="296"/>
      <c r="H197" s="296"/>
      <c r="I197" s="296"/>
      <c r="J197" s="296"/>
      <c r="K197" s="104">
        <f t="shared" si="10"/>
        <v>0</v>
      </c>
    </row>
    <row r="198" spans="1:11" ht="15.75" customHeight="1" x14ac:dyDescent="0.25">
      <c r="A198" s="341" t="s">
        <v>99</v>
      </c>
      <c r="B198" s="342"/>
      <c r="C198" s="7" t="str">
        <f t="shared" ref="C198:J198" si="11">IF($K$28&lt;&gt;0,SUM(C180:C197)," ")</f>
        <v xml:space="preserve"> </v>
      </c>
      <c r="D198" s="8" t="str">
        <f t="shared" si="11"/>
        <v xml:space="preserve"> </v>
      </c>
      <c r="E198" s="8" t="str">
        <f t="shared" si="11"/>
        <v xml:space="preserve"> </v>
      </c>
      <c r="F198" s="8" t="str">
        <f t="shared" si="11"/>
        <v xml:space="preserve"> </v>
      </c>
      <c r="G198" s="8" t="str">
        <f t="shared" si="11"/>
        <v xml:space="preserve"> </v>
      </c>
      <c r="H198" s="8" t="str">
        <f t="shared" si="11"/>
        <v xml:space="preserve"> </v>
      </c>
      <c r="I198" s="8" t="str">
        <f t="shared" si="11"/>
        <v xml:space="preserve"> </v>
      </c>
      <c r="J198" s="8" t="str">
        <f t="shared" si="11"/>
        <v xml:space="preserve"> </v>
      </c>
      <c r="K198" s="9">
        <f>SUM(K180:K197)+K165</f>
        <v>0</v>
      </c>
    </row>
    <row r="199" spans="1:11" ht="15" customHeight="1" x14ac:dyDescent="0.25">
      <c r="A199" s="300"/>
    </row>
    <row r="200" spans="1:11" ht="27" customHeight="1" x14ac:dyDescent="0.25">
      <c r="A200" s="332" t="s">
        <v>100</v>
      </c>
      <c r="B200" s="332"/>
      <c r="C200" s="332"/>
      <c r="D200" s="332"/>
      <c r="E200" s="332"/>
      <c r="F200" s="332"/>
      <c r="G200" s="332"/>
      <c r="H200" s="332"/>
      <c r="I200" s="332"/>
      <c r="J200" s="332"/>
      <c r="K200" s="332"/>
    </row>
    <row r="201" spans="1:11" ht="15" customHeight="1" x14ac:dyDescent="0.25">
      <c r="A201" s="51"/>
    </row>
    <row r="202" spans="1:11" ht="15" customHeight="1" x14ac:dyDescent="0.25">
      <c r="A202" s="298" t="s">
        <v>101</v>
      </c>
    </row>
    <row r="203" spans="1:11" ht="15" customHeight="1" x14ac:dyDescent="0.25">
      <c r="C203" s="298" t="s">
        <v>102</v>
      </c>
      <c r="E203" s="298" t="s">
        <v>103</v>
      </c>
    </row>
    <row r="206" spans="1:11" ht="15.75" customHeight="1" x14ac:dyDescent="0.25">
      <c r="A206" s="348" t="s">
        <v>85</v>
      </c>
      <c r="B206" s="348"/>
      <c r="C206" s="348"/>
      <c r="D206" s="348"/>
      <c r="E206" s="348"/>
      <c r="F206" s="348"/>
      <c r="G206" s="348"/>
      <c r="H206" s="348"/>
      <c r="I206" s="348"/>
      <c r="J206" s="348"/>
      <c r="K206" s="348"/>
    </row>
    <row r="207" spans="1:11" ht="15" customHeight="1" x14ac:dyDescent="0.25">
      <c r="A207" s="70"/>
      <c r="B207" s="70"/>
      <c r="C207" s="70"/>
      <c r="D207" s="70"/>
      <c r="E207" s="78">
        <f>'proje ve personel bilgileri'!$B$5</f>
        <v>0</v>
      </c>
      <c r="F207" s="72">
        <f>IF('proje ve personel bilgileri'!$B$6=1,"/ Mayıs ayına aittir.",(IF('proje ve personel bilgileri'!$B$6=2,"/ Kasım ayına aittir.",0)))</f>
        <v>0</v>
      </c>
      <c r="H207" s="70"/>
      <c r="I207" s="70"/>
      <c r="J207" s="70"/>
      <c r="K207" s="70"/>
    </row>
    <row r="208" spans="1:11" ht="18.75" customHeight="1" x14ac:dyDescent="0.25">
      <c r="K208" s="4" t="s">
        <v>86</v>
      </c>
    </row>
    <row r="209" spans="1:11" ht="15.75" customHeight="1" x14ac:dyDescent="0.25">
      <c r="A209" s="349" t="s">
        <v>2</v>
      </c>
      <c r="B209" s="350"/>
      <c r="C209" s="351">
        <f>'proje ve personel bilgileri'!$B$2</f>
        <v>0</v>
      </c>
      <c r="D209" s="352"/>
      <c r="E209" s="352"/>
      <c r="F209" s="352"/>
      <c r="G209" s="352"/>
      <c r="H209" s="352"/>
      <c r="I209" s="352"/>
      <c r="J209" s="352"/>
      <c r="K209" s="353"/>
    </row>
    <row r="210" spans="1:11" ht="15.75" customHeight="1" x14ac:dyDescent="0.25">
      <c r="A210" s="354" t="s">
        <v>4</v>
      </c>
      <c r="B210" s="355"/>
      <c r="C210" s="356">
        <f>'proje ve personel bilgileri'!$B$3</f>
        <v>0</v>
      </c>
      <c r="D210" s="357"/>
      <c r="E210" s="357"/>
      <c r="F210" s="357"/>
      <c r="G210" s="357"/>
      <c r="H210" s="357"/>
      <c r="I210" s="357"/>
      <c r="J210" s="357"/>
      <c r="K210" s="358"/>
    </row>
    <row r="211" spans="1:11" ht="15" customHeight="1" x14ac:dyDescent="0.25">
      <c r="A211" s="343" t="s">
        <v>87</v>
      </c>
      <c r="B211" s="343" t="s">
        <v>15</v>
      </c>
      <c r="C211" s="343" t="s">
        <v>88</v>
      </c>
      <c r="D211" s="344" t="s">
        <v>89</v>
      </c>
      <c r="E211" s="346"/>
      <c r="F211" s="347"/>
      <c r="G211" s="343" t="s">
        <v>90</v>
      </c>
      <c r="H211" s="333" t="s">
        <v>91</v>
      </c>
      <c r="I211" s="333" t="s">
        <v>92</v>
      </c>
      <c r="J211" s="333" t="s">
        <v>93</v>
      </c>
      <c r="K211" s="336" t="s">
        <v>94</v>
      </c>
    </row>
    <row r="212" spans="1:11" ht="21.75" customHeight="1" x14ac:dyDescent="0.25">
      <c r="A212" s="338"/>
      <c r="B212" s="338"/>
      <c r="C212" s="338"/>
      <c r="D212" s="345"/>
      <c r="E212" s="339" t="s">
        <v>95</v>
      </c>
      <c r="F212" s="340"/>
      <c r="G212" s="338"/>
      <c r="H212" s="334"/>
      <c r="I212" s="334"/>
      <c r="J212" s="334"/>
      <c r="K212" s="337"/>
    </row>
    <row r="213" spans="1:11" ht="60.75" customHeight="1" x14ac:dyDescent="0.25">
      <c r="A213" s="338"/>
      <c r="B213" s="338"/>
      <c r="C213" s="338"/>
      <c r="D213" s="345"/>
      <c r="E213" s="5" t="s">
        <v>106</v>
      </c>
      <c r="F213" s="5" t="s">
        <v>97</v>
      </c>
      <c r="G213" s="338"/>
      <c r="H213" s="334"/>
      <c r="I213" s="335"/>
      <c r="J213" s="335"/>
      <c r="K213" s="338"/>
    </row>
    <row r="214" spans="1:11" ht="15.75" customHeight="1" x14ac:dyDescent="0.25">
      <c r="A214" s="338"/>
      <c r="B214" s="338"/>
      <c r="C214" s="338"/>
      <c r="D214" s="345"/>
      <c r="E214" s="6" t="s">
        <v>98</v>
      </c>
      <c r="F214" s="6" t="s">
        <v>98</v>
      </c>
      <c r="G214" s="294" t="s">
        <v>98</v>
      </c>
      <c r="H214" s="294" t="s">
        <v>98</v>
      </c>
      <c r="I214" s="297" t="s">
        <v>98</v>
      </c>
      <c r="J214" s="6" t="s">
        <v>98</v>
      </c>
      <c r="K214" s="338"/>
    </row>
    <row r="215" spans="1:11" ht="15.75" customHeight="1" x14ac:dyDescent="0.25">
      <c r="A215" s="1">
        <v>109</v>
      </c>
      <c r="B215" s="101" t="str">
        <f>IF('proje ve personel bilgileri'!A122&lt;&gt;0,('proje ve personel bilgileri'!A122)," ")</f>
        <v xml:space="preserve"> </v>
      </c>
      <c r="C215" s="102"/>
      <c r="D215" s="103"/>
      <c r="E215" s="103"/>
      <c r="F215" s="103"/>
      <c r="G215" s="103"/>
      <c r="H215" s="103"/>
      <c r="I215" s="103"/>
      <c r="J215" s="103"/>
      <c r="K215" s="104">
        <f t="shared" ref="K215:K232" si="12">IF(D215&lt;&gt;0,SUM(D215+E215+F215+G215-H215-I215-J215),0)</f>
        <v>0</v>
      </c>
    </row>
    <row r="216" spans="1:11" ht="15.75" customHeight="1" x14ac:dyDescent="0.25">
      <c r="A216" s="2">
        <v>110</v>
      </c>
      <c r="B216" s="101" t="str">
        <f>IF('proje ve personel bilgileri'!A123&lt;&gt;0,('proje ve personel bilgileri'!A123)," ")</f>
        <v xml:space="preserve"> </v>
      </c>
      <c r="C216" s="105"/>
      <c r="D216" s="296"/>
      <c r="E216" s="296"/>
      <c r="F216" s="296"/>
      <c r="G216" s="296"/>
      <c r="H216" s="296"/>
      <c r="I216" s="296"/>
      <c r="J216" s="296"/>
      <c r="K216" s="104">
        <f t="shared" si="12"/>
        <v>0</v>
      </c>
    </row>
    <row r="217" spans="1:11" ht="15.75" customHeight="1" x14ac:dyDescent="0.25">
      <c r="A217" s="1">
        <v>111</v>
      </c>
      <c r="B217" s="101" t="str">
        <f>IF('proje ve personel bilgileri'!A124&lt;&gt;0,('proje ve personel bilgileri'!A124)," ")</f>
        <v xml:space="preserve"> </v>
      </c>
      <c r="C217" s="105"/>
      <c r="D217" s="296"/>
      <c r="E217" s="296"/>
      <c r="F217" s="296"/>
      <c r="G217" s="296"/>
      <c r="H217" s="296"/>
      <c r="I217" s="296"/>
      <c r="J217" s="296"/>
      <c r="K217" s="104">
        <f t="shared" si="12"/>
        <v>0</v>
      </c>
    </row>
    <row r="218" spans="1:11" ht="15.75" customHeight="1" x14ac:dyDescent="0.25">
      <c r="A218" s="2">
        <v>112</v>
      </c>
      <c r="B218" s="101" t="str">
        <f>IF('proje ve personel bilgileri'!A125&lt;&gt;0,('proje ve personel bilgileri'!A125)," ")</f>
        <v xml:space="preserve"> </v>
      </c>
      <c r="C218" s="105"/>
      <c r="D218" s="296"/>
      <c r="E218" s="296"/>
      <c r="F218" s="296"/>
      <c r="G218" s="296"/>
      <c r="H218" s="296"/>
      <c r="I218" s="296"/>
      <c r="J218" s="296"/>
      <c r="K218" s="104">
        <f t="shared" si="12"/>
        <v>0</v>
      </c>
    </row>
    <row r="219" spans="1:11" ht="15.75" customHeight="1" x14ac:dyDescent="0.25">
      <c r="A219" s="1">
        <v>113</v>
      </c>
      <c r="B219" s="101" t="str">
        <f>IF('proje ve personel bilgileri'!A126&lt;&gt;0,('proje ve personel bilgileri'!A126)," ")</f>
        <v xml:space="preserve"> </v>
      </c>
      <c r="C219" s="105"/>
      <c r="D219" s="296"/>
      <c r="E219" s="296"/>
      <c r="F219" s="296"/>
      <c r="G219" s="296"/>
      <c r="H219" s="296"/>
      <c r="I219" s="296"/>
      <c r="J219" s="296"/>
      <c r="K219" s="104">
        <f t="shared" si="12"/>
        <v>0</v>
      </c>
    </row>
    <row r="220" spans="1:11" ht="15.75" customHeight="1" x14ac:dyDescent="0.25">
      <c r="A220" s="2">
        <v>114</v>
      </c>
      <c r="B220" s="101" t="str">
        <f>IF('proje ve personel bilgileri'!A127&lt;&gt;0,('proje ve personel bilgileri'!A127)," ")</f>
        <v xml:space="preserve"> </v>
      </c>
      <c r="C220" s="105"/>
      <c r="D220" s="296"/>
      <c r="E220" s="296"/>
      <c r="F220" s="296"/>
      <c r="G220" s="296"/>
      <c r="H220" s="296"/>
      <c r="I220" s="296"/>
      <c r="J220" s="296"/>
      <c r="K220" s="104">
        <f t="shared" si="12"/>
        <v>0</v>
      </c>
    </row>
    <row r="221" spans="1:11" ht="15.75" customHeight="1" x14ac:dyDescent="0.25">
      <c r="A221" s="1">
        <v>115</v>
      </c>
      <c r="B221" s="101" t="str">
        <f>IF('proje ve personel bilgileri'!A128&lt;&gt;0,('proje ve personel bilgileri'!A128)," ")</f>
        <v xml:space="preserve"> </v>
      </c>
      <c r="C221" s="105"/>
      <c r="D221" s="296"/>
      <c r="E221" s="296"/>
      <c r="F221" s="296"/>
      <c r="G221" s="296"/>
      <c r="H221" s="296"/>
      <c r="I221" s="296"/>
      <c r="J221" s="296"/>
      <c r="K221" s="104">
        <f t="shared" si="12"/>
        <v>0</v>
      </c>
    </row>
    <row r="222" spans="1:11" ht="15.75" customHeight="1" x14ac:dyDescent="0.25">
      <c r="A222" s="2">
        <v>116</v>
      </c>
      <c r="B222" s="101" t="str">
        <f>IF('proje ve personel bilgileri'!A129&lt;&gt;0,('proje ve personel bilgileri'!A129)," ")</f>
        <v xml:space="preserve"> </v>
      </c>
      <c r="C222" s="105"/>
      <c r="D222" s="296"/>
      <c r="E222" s="296"/>
      <c r="F222" s="296"/>
      <c r="G222" s="296"/>
      <c r="H222" s="296"/>
      <c r="I222" s="296"/>
      <c r="J222" s="296"/>
      <c r="K222" s="104">
        <f t="shared" si="12"/>
        <v>0</v>
      </c>
    </row>
    <row r="223" spans="1:11" ht="15.75" customHeight="1" x14ac:dyDescent="0.25">
      <c r="A223" s="1">
        <v>117</v>
      </c>
      <c r="B223" s="101" t="str">
        <f>IF('proje ve personel bilgileri'!A130&lt;&gt;0,('proje ve personel bilgileri'!A130)," ")</f>
        <v xml:space="preserve"> </v>
      </c>
      <c r="C223" s="105"/>
      <c r="D223" s="296"/>
      <c r="E223" s="296"/>
      <c r="F223" s="296"/>
      <c r="G223" s="296"/>
      <c r="H223" s="296"/>
      <c r="I223" s="296"/>
      <c r="J223" s="296"/>
      <c r="K223" s="104">
        <f t="shared" si="12"/>
        <v>0</v>
      </c>
    </row>
    <row r="224" spans="1:11" ht="15.75" customHeight="1" x14ac:dyDescent="0.25">
      <c r="A224" s="2">
        <v>118</v>
      </c>
      <c r="B224" s="101" t="str">
        <f>IF('proje ve personel bilgileri'!A131&lt;&gt;0,('proje ve personel bilgileri'!A131)," ")</f>
        <v xml:space="preserve"> </v>
      </c>
      <c r="C224" s="105"/>
      <c r="D224" s="296"/>
      <c r="E224" s="296"/>
      <c r="F224" s="296"/>
      <c r="G224" s="296"/>
      <c r="H224" s="296"/>
      <c r="I224" s="296"/>
      <c r="J224" s="296"/>
      <c r="K224" s="104">
        <f t="shared" si="12"/>
        <v>0</v>
      </c>
    </row>
    <row r="225" spans="1:11" ht="15.75" customHeight="1" x14ac:dyDescent="0.25">
      <c r="A225" s="1">
        <v>119</v>
      </c>
      <c r="B225" s="101" t="str">
        <f>IF('proje ve personel bilgileri'!A132&lt;&gt;0,('proje ve personel bilgileri'!A132)," ")</f>
        <v xml:space="preserve"> </v>
      </c>
      <c r="C225" s="105"/>
      <c r="D225" s="296"/>
      <c r="E225" s="296"/>
      <c r="F225" s="296"/>
      <c r="G225" s="296"/>
      <c r="H225" s="296"/>
      <c r="I225" s="296"/>
      <c r="J225" s="296"/>
      <c r="K225" s="104">
        <f t="shared" si="12"/>
        <v>0</v>
      </c>
    </row>
    <row r="226" spans="1:11" ht="15.75" customHeight="1" x14ac:dyDescent="0.25">
      <c r="A226" s="2">
        <v>120</v>
      </c>
      <c r="B226" s="101" t="str">
        <f>IF('proje ve personel bilgileri'!A133&lt;&gt;0,('proje ve personel bilgileri'!A133)," ")</f>
        <v xml:space="preserve"> </v>
      </c>
      <c r="C226" s="105"/>
      <c r="D226" s="296"/>
      <c r="E226" s="296"/>
      <c r="F226" s="296"/>
      <c r="G226" s="296"/>
      <c r="H226" s="296"/>
      <c r="I226" s="296"/>
      <c r="J226" s="296"/>
      <c r="K226" s="104">
        <f t="shared" si="12"/>
        <v>0</v>
      </c>
    </row>
    <row r="227" spans="1:11" ht="15.75" customHeight="1" x14ac:dyDescent="0.25">
      <c r="A227" s="1">
        <v>121</v>
      </c>
      <c r="B227" s="101" t="str">
        <f>IF('proje ve personel bilgileri'!A134&lt;&gt;0,('proje ve personel bilgileri'!A134)," ")</f>
        <v xml:space="preserve"> </v>
      </c>
      <c r="C227" s="105"/>
      <c r="D227" s="296"/>
      <c r="E227" s="296"/>
      <c r="F227" s="296"/>
      <c r="G227" s="296"/>
      <c r="H227" s="296"/>
      <c r="I227" s="296"/>
      <c r="J227" s="296"/>
      <c r="K227" s="104">
        <f t="shared" si="12"/>
        <v>0</v>
      </c>
    </row>
    <row r="228" spans="1:11" ht="15.75" customHeight="1" x14ac:dyDescent="0.25">
      <c r="A228" s="2">
        <v>122</v>
      </c>
      <c r="B228" s="101" t="str">
        <f>IF('proje ve personel bilgileri'!A135&lt;&gt;0,('proje ve personel bilgileri'!A135)," ")</f>
        <v xml:space="preserve"> </v>
      </c>
      <c r="C228" s="105"/>
      <c r="D228" s="296"/>
      <c r="E228" s="296"/>
      <c r="F228" s="296"/>
      <c r="G228" s="296"/>
      <c r="H228" s="296"/>
      <c r="I228" s="296"/>
      <c r="J228" s="296"/>
      <c r="K228" s="104">
        <f t="shared" si="12"/>
        <v>0</v>
      </c>
    </row>
    <row r="229" spans="1:11" ht="15.75" customHeight="1" x14ac:dyDescent="0.25">
      <c r="A229" s="1">
        <v>123</v>
      </c>
      <c r="B229" s="101" t="str">
        <f>IF('proje ve personel bilgileri'!A136&lt;&gt;0,('proje ve personel bilgileri'!A136)," ")</f>
        <v xml:space="preserve"> </v>
      </c>
      <c r="C229" s="105"/>
      <c r="D229" s="296"/>
      <c r="E229" s="296"/>
      <c r="F229" s="296"/>
      <c r="G229" s="296"/>
      <c r="H229" s="296"/>
      <c r="I229" s="296"/>
      <c r="J229" s="296"/>
      <c r="K229" s="104">
        <f t="shared" si="12"/>
        <v>0</v>
      </c>
    </row>
    <row r="230" spans="1:11" ht="15.75" customHeight="1" x14ac:dyDescent="0.25">
      <c r="A230" s="2">
        <v>124</v>
      </c>
      <c r="B230" s="101" t="str">
        <f>IF('proje ve personel bilgileri'!A137&lt;&gt;0,('proje ve personel bilgileri'!A137)," ")</f>
        <v xml:space="preserve"> </v>
      </c>
      <c r="C230" s="105"/>
      <c r="D230" s="296"/>
      <c r="E230" s="296"/>
      <c r="F230" s="296"/>
      <c r="G230" s="296"/>
      <c r="H230" s="296"/>
      <c r="I230" s="296"/>
      <c r="J230" s="296"/>
      <c r="K230" s="104">
        <f t="shared" si="12"/>
        <v>0</v>
      </c>
    </row>
    <row r="231" spans="1:11" ht="15.75" customHeight="1" x14ac:dyDescent="0.25">
      <c r="A231" s="1">
        <v>125</v>
      </c>
      <c r="B231" s="101" t="str">
        <f>IF('proje ve personel bilgileri'!A138&lt;&gt;0,('proje ve personel bilgileri'!A138)," ")</f>
        <v xml:space="preserve"> </v>
      </c>
      <c r="C231" s="105"/>
      <c r="D231" s="296"/>
      <c r="E231" s="296"/>
      <c r="F231" s="296"/>
      <c r="G231" s="296"/>
      <c r="H231" s="296"/>
      <c r="I231" s="296"/>
      <c r="J231" s="296"/>
      <c r="K231" s="104">
        <f t="shared" si="12"/>
        <v>0</v>
      </c>
    </row>
    <row r="232" spans="1:11" ht="15" customHeight="1" x14ac:dyDescent="0.25">
      <c r="A232" s="2">
        <v>126</v>
      </c>
      <c r="B232" s="101" t="str">
        <f>IF('proje ve personel bilgileri'!A139&lt;&gt;0,('proje ve personel bilgileri'!A139)," ")</f>
        <v xml:space="preserve"> </v>
      </c>
      <c r="C232" s="105"/>
      <c r="D232" s="296"/>
      <c r="E232" s="296"/>
      <c r="F232" s="296"/>
      <c r="G232" s="296"/>
      <c r="H232" s="296"/>
      <c r="I232" s="296"/>
      <c r="J232" s="296"/>
      <c r="K232" s="104">
        <f t="shared" si="12"/>
        <v>0</v>
      </c>
    </row>
    <row r="233" spans="1:11" ht="15.75" customHeight="1" x14ac:dyDescent="0.25">
      <c r="A233" s="341" t="s">
        <v>99</v>
      </c>
      <c r="B233" s="342"/>
      <c r="C233" s="7" t="str">
        <f t="shared" ref="C233:J233" si="13">IF($K$28&lt;&gt;0,SUM(C215:C232)," ")</f>
        <v xml:space="preserve"> </v>
      </c>
      <c r="D233" s="8" t="str">
        <f t="shared" si="13"/>
        <v xml:space="preserve"> </v>
      </c>
      <c r="E233" s="8" t="str">
        <f t="shared" si="13"/>
        <v xml:space="preserve"> </v>
      </c>
      <c r="F233" s="8" t="str">
        <f t="shared" si="13"/>
        <v xml:space="preserve"> </v>
      </c>
      <c r="G233" s="8" t="str">
        <f t="shared" si="13"/>
        <v xml:space="preserve"> </v>
      </c>
      <c r="H233" s="8" t="str">
        <f t="shared" si="13"/>
        <v xml:space="preserve"> </v>
      </c>
      <c r="I233" s="8" t="str">
        <f t="shared" si="13"/>
        <v xml:space="preserve"> </v>
      </c>
      <c r="J233" s="8" t="str">
        <f t="shared" si="13"/>
        <v xml:space="preserve"> </v>
      </c>
      <c r="K233" s="9">
        <f>SUM(K215:K232)+K198</f>
        <v>0</v>
      </c>
    </row>
    <row r="234" spans="1:11" ht="15" customHeight="1" x14ac:dyDescent="0.25">
      <c r="A234" s="300"/>
    </row>
    <row r="235" spans="1:11" ht="23.25" customHeight="1" x14ac:dyDescent="0.25">
      <c r="A235" s="332" t="s">
        <v>100</v>
      </c>
      <c r="B235" s="332"/>
      <c r="C235" s="332"/>
      <c r="D235" s="332"/>
      <c r="E235" s="332"/>
      <c r="F235" s="332"/>
      <c r="G235" s="332"/>
      <c r="H235" s="332"/>
      <c r="I235" s="332"/>
      <c r="J235" s="332"/>
      <c r="K235" s="332"/>
    </row>
    <row r="236" spans="1:11" ht="15" customHeight="1" x14ac:dyDescent="0.25">
      <c r="A236" s="51"/>
    </row>
    <row r="237" spans="1:11" ht="15" customHeight="1" x14ac:dyDescent="0.25">
      <c r="A237" s="298" t="s">
        <v>101</v>
      </c>
    </row>
    <row r="238" spans="1:11" ht="15" customHeight="1" x14ac:dyDescent="0.25">
      <c r="C238" s="298" t="s">
        <v>102</v>
      </c>
      <c r="E238" s="298" t="s">
        <v>103</v>
      </c>
    </row>
    <row r="239" spans="1:11" ht="15.75" customHeight="1" x14ac:dyDescent="0.25">
      <c r="A239" s="348" t="s">
        <v>85</v>
      </c>
      <c r="B239" s="348"/>
      <c r="C239" s="348"/>
      <c r="D239" s="348"/>
      <c r="E239" s="348"/>
      <c r="F239" s="348"/>
      <c r="G239" s="348"/>
      <c r="H239" s="348"/>
      <c r="I239" s="348"/>
      <c r="J239" s="348"/>
      <c r="K239" s="348"/>
    </row>
    <row r="240" spans="1:11" ht="15" customHeight="1" x14ac:dyDescent="0.25">
      <c r="A240" s="70"/>
      <c r="B240" s="70"/>
      <c r="C240" s="70"/>
      <c r="D240" s="70"/>
      <c r="E240" s="78">
        <f>'proje ve personel bilgileri'!$B$5</f>
        <v>0</v>
      </c>
      <c r="F240" s="72">
        <f>IF('proje ve personel bilgileri'!$B$6=1,"/ Mayıs ayına aittir.",(IF('proje ve personel bilgileri'!$B$6=2,"/ Kasım ayına aittir.",0)))</f>
        <v>0</v>
      </c>
      <c r="H240" s="70"/>
      <c r="I240" s="70"/>
      <c r="J240" s="70"/>
      <c r="K240" s="70"/>
    </row>
    <row r="241" spans="1:11" ht="18.75" customHeight="1" x14ac:dyDescent="0.25">
      <c r="K241" s="4" t="s">
        <v>86</v>
      </c>
    </row>
    <row r="242" spans="1:11" ht="15.75" customHeight="1" x14ac:dyDescent="0.25">
      <c r="A242" s="349" t="s">
        <v>2</v>
      </c>
      <c r="B242" s="350"/>
      <c r="C242" s="351">
        <f>'proje ve personel bilgileri'!$B$2</f>
        <v>0</v>
      </c>
      <c r="D242" s="352"/>
      <c r="E242" s="352"/>
      <c r="F242" s="352"/>
      <c r="G242" s="352"/>
      <c r="H242" s="352"/>
      <c r="I242" s="352"/>
      <c r="J242" s="352"/>
      <c r="K242" s="353"/>
    </row>
    <row r="243" spans="1:11" ht="15.75" customHeight="1" x14ac:dyDescent="0.25">
      <c r="A243" s="354" t="s">
        <v>4</v>
      </c>
      <c r="B243" s="355"/>
      <c r="C243" s="356">
        <f>'proje ve personel bilgileri'!$B$3</f>
        <v>0</v>
      </c>
      <c r="D243" s="357"/>
      <c r="E243" s="357"/>
      <c r="F243" s="357"/>
      <c r="G243" s="357"/>
      <c r="H243" s="357"/>
      <c r="I243" s="357"/>
      <c r="J243" s="357"/>
      <c r="K243" s="358"/>
    </row>
    <row r="244" spans="1:11" ht="15" customHeight="1" x14ac:dyDescent="0.25">
      <c r="A244" s="343" t="s">
        <v>87</v>
      </c>
      <c r="B244" s="343" t="s">
        <v>15</v>
      </c>
      <c r="C244" s="343" t="s">
        <v>88</v>
      </c>
      <c r="D244" s="344" t="s">
        <v>89</v>
      </c>
      <c r="E244" s="346"/>
      <c r="F244" s="347"/>
      <c r="G244" s="343" t="s">
        <v>90</v>
      </c>
      <c r="H244" s="333" t="s">
        <v>91</v>
      </c>
      <c r="I244" s="333" t="s">
        <v>92</v>
      </c>
      <c r="J244" s="333" t="s">
        <v>93</v>
      </c>
      <c r="K244" s="336" t="s">
        <v>94</v>
      </c>
    </row>
    <row r="245" spans="1:11" ht="20.25" customHeight="1" x14ac:dyDescent="0.25">
      <c r="A245" s="338"/>
      <c r="B245" s="338"/>
      <c r="C245" s="338"/>
      <c r="D245" s="345"/>
      <c r="E245" s="339" t="s">
        <v>95</v>
      </c>
      <c r="F245" s="340"/>
      <c r="G245" s="338"/>
      <c r="H245" s="334"/>
      <c r="I245" s="334"/>
      <c r="J245" s="334"/>
      <c r="K245" s="337"/>
    </row>
    <row r="246" spans="1:11" ht="60.75" customHeight="1" x14ac:dyDescent="0.25">
      <c r="A246" s="338"/>
      <c r="B246" s="338"/>
      <c r="C246" s="338"/>
      <c r="D246" s="345"/>
      <c r="E246" s="5" t="s">
        <v>106</v>
      </c>
      <c r="F246" s="5" t="s">
        <v>97</v>
      </c>
      <c r="G246" s="338"/>
      <c r="H246" s="334"/>
      <c r="I246" s="335"/>
      <c r="J246" s="335"/>
      <c r="K246" s="338"/>
    </row>
    <row r="247" spans="1:11" ht="15.75" customHeight="1" x14ac:dyDescent="0.25">
      <c r="A247" s="338"/>
      <c r="B247" s="338"/>
      <c r="C247" s="338"/>
      <c r="D247" s="345"/>
      <c r="E247" s="6" t="s">
        <v>98</v>
      </c>
      <c r="F247" s="6" t="s">
        <v>98</v>
      </c>
      <c r="G247" s="294" t="s">
        <v>98</v>
      </c>
      <c r="H247" s="294" t="s">
        <v>98</v>
      </c>
      <c r="I247" s="297" t="s">
        <v>98</v>
      </c>
      <c r="J247" s="6" t="s">
        <v>98</v>
      </c>
      <c r="K247" s="338"/>
    </row>
    <row r="248" spans="1:11" ht="15.75" customHeight="1" x14ac:dyDescent="0.25">
      <c r="A248" s="1">
        <v>127</v>
      </c>
      <c r="B248" s="101" t="str">
        <f>IF('proje ve personel bilgileri'!A140&lt;&gt;0,('proje ve personel bilgileri'!A140)," ")</f>
        <v xml:space="preserve"> </v>
      </c>
      <c r="C248" s="102"/>
      <c r="D248" s="103"/>
      <c r="E248" s="103"/>
      <c r="F248" s="103"/>
      <c r="G248" s="103"/>
      <c r="H248" s="103"/>
      <c r="I248" s="103"/>
      <c r="J248" s="103"/>
      <c r="K248" s="104">
        <f t="shared" ref="K248:K265" si="14">IF(D248&lt;&gt;0,SUM(D248+E248+F248+G248-H248-I248-J248),0)</f>
        <v>0</v>
      </c>
    </row>
    <row r="249" spans="1:11" ht="15.75" customHeight="1" x14ac:dyDescent="0.25">
      <c r="A249" s="2">
        <v>128</v>
      </c>
      <c r="B249" s="101" t="str">
        <f>IF('proje ve personel bilgileri'!A141&lt;&gt;0,('proje ve personel bilgileri'!A141)," ")</f>
        <v xml:space="preserve"> </v>
      </c>
      <c r="C249" s="105"/>
      <c r="D249" s="296"/>
      <c r="E249" s="296"/>
      <c r="F249" s="296"/>
      <c r="G249" s="296"/>
      <c r="H249" s="296"/>
      <c r="I249" s="296"/>
      <c r="J249" s="296"/>
      <c r="K249" s="104">
        <f t="shared" si="14"/>
        <v>0</v>
      </c>
    </row>
    <row r="250" spans="1:11" ht="15.75" customHeight="1" x14ac:dyDescent="0.25">
      <c r="A250" s="1">
        <v>129</v>
      </c>
      <c r="B250" s="101" t="str">
        <f>IF('proje ve personel bilgileri'!A142&lt;&gt;0,('proje ve personel bilgileri'!A142)," ")</f>
        <v xml:space="preserve"> </v>
      </c>
      <c r="C250" s="105"/>
      <c r="D250" s="296"/>
      <c r="E250" s="296"/>
      <c r="F250" s="296"/>
      <c r="G250" s="296"/>
      <c r="H250" s="296"/>
      <c r="I250" s="296"/>
      <c r="J250" s="296"/>
      <c r="K250" s="104">
        <f t="shared" si="14"/>
        <v>0</v>
      </c>
    </row>
    <row r="251" spans="1:11" ht="15.75" customHeight="1" x14ac:dyDescent="0.25">
      <c r="A251" s="2">
        <v>130</v>
      </c>
      <c r="B251" s="101" t="str">
        <f>IF('proje ve personel bilgileri'!A143&lt;&gt;0,('proje ve personel bilgileri'!A143)," ")</f>
        <v xml:space="preserve"> </v>
      </c>
      <c r="C251" s="105"/>
      <c r="D251" s="296"/>
      <c r="E251" s="296"/>
      <c r="F251" s="296"/>
      <c r="G251" s="296"/>
      <c r="H251" s="296"/>
      <c r="I251" s="296"/>
      <c r="J251" s="296"/>
      <c r="K251" s="104">
        <f t="shared" si="14"/>
        <v>0</v>
      </c>
    </row>
    <row r="252" spans="1:11" ht="15.75" customHeight="1" x14ac:dyDescent="0.25">
      <c r="A252" s="1">
        <v>131</v>
      </c>
      <c r="B252" s="101" t="str">
        <f>IF('proje ve personel bilgileri'!A144&lt;&gt;0,('proje ve personel bilgileri'!A144)," ")</f>
        <v xml:space="preserve"> </v>
      </c>
      <c r="C252" s="105"/>
      <c r="D252" s="296"/>
      <c r="E252" s="296"/>
      <c r="F252" s="296"/>
      <c r="G252" s="296"/>
      <c r="H252" s="296"/>
      <c r="I252" s="296"/>
      <c r="J252" s="296"/>
      <c r="K252" s="104">
        <f t="shared" si="14"/>
        <v>0</v>
      </c>
    </row>
    <row r="253" spans="1:11" ht="15.75" customHeight="1" x14ac:dyDescent="0.25">
      <c r="A253" s="2">
        <v>132</v>
      </c>
      <c r="B253" s="101" t="str">
        <f>IF('proje ve personel bilgileri'!A145&lt;&gt;0,('proje ve personel bilgileri'!A145)," ")</f>
        <v xml:space="preserve"> </v>
      </c>
      <c r="C253" s="105"/>
      <c r="D253" s="296"/>
      <c r="E253" s="296"/>
      <c r="F253" s="296"/>
      <c r="G253" s="296"/>
      <c r="H253" s="296"/>
      <c r="I253" s="296"/>
      <c r="J253" s="296"/>
      <c r="K253" s="104">
        <f t="shared" si="14"/>
        <v>0</v>
      </c>
    </row>
    <row r="254" spans="1:11" ht="15.75" customHeight="1" x14ac:dyDescent="0.25">
      <c r="A254" s="1">
        <v>133</v>
      </c>
      <c r="B254" s="101" t="str">
        <f>IF('proje ve personel bilgileri'!A146&lt;&gt;0,('proje ve personel bilgileri'!A146)," ")</f>
        <v xml:space="preserve"> </v>
      </c>
      <c r="C254" s="105"/>
      <c r="D254" s="296"/>
      <c r="E254" s="296"/>
      <c r="F254" s="296"/>
      <c r="G254" s="296"/>
      <c r="H254" s="296"/>
      <c r="I254" s="296"/>
      <c r="J254" s="296"/>
      <c r="K254" s="104">
        <f t="shared" si="14"/>
        <v>0</v>
      </c>
    </row>
    <row r="255" spans="1:11" ht="15.75" customHeight="1" x14ac:dyDescent="0.25">
      <c r="A255" s="2">
        <v>134</v>
      </c>
      <c r="B255" s="101" t="str">
        <f>IF('proje ve personel bilgileri'!A147&lt;&gt;0,('proje ve personel bilgileri'!A147)," ")</f>
        <v xml:space="preserve"> </v>
      </c>
      <c r="C255" s="105"/>
      <c r="D255" s="296"/>
      <c r="E255" s="296"/>
      <c r="F255" s="296"/>
      <c r="G255" s="296"/>
      <c r="H255" s="296"/>
      <c r="I255" s="296"/>
      <c r="J255" s="296"/>
      <c r="K255" s="104">
        <f t="shared" si="14"/>
        <v>0</v>
      </c>
    </row>
    <row r="256" spans="1:11" ht="15.75" customHeight="1" x14ac:dyDescent="0.25">
      <c r="A256" s="1">
        <v>135</v>
      </c>
      <c r="B256" s="101" t="str">
        <f>IF('proje ve personel bilgileri'!A148&lt;&gt;0,('proje ve personel bilgileri'!A148)," ")</f>
        <v xml:space="preserve"> </v>
      </c>
      <c r="C256" s="105"/>
      <c r="D256" s="296"/>
      <c r="E256" s="296"/>
      <c r="F256" s="296"/>
      <c r="G256" s="296"/>
      <c r="H256" s="296"/>
      <c r="I256" s="296"/>
      <c r="J256" s="296"/>
      <c r="K256" s="104">
        <f t="shared" si="14"/>
        <v>0</v>
      </c>
    </row>
    <row r="257" spans="1:11" ht="15.75" customHeight="1" x14ac:dyDescent="0.25">
      <c r="A257" s="2">
        <v>136</v>
      </c>
      <c r="B257" s="101" t="str">
        <f>IF('proje ve personel bilgileri'!A149&lt;&gt;0,('proje ve personel bilgileri'!A149)," ")</f>
        <v xml:space="preserve"> </v>
      </c>
      <c r="C257" s="105"/>
      <c r="D257" s="296"/>
      <c r="E257" s="296"/>
      <c r="F257" s="296"/>
      <c r="G257" s="296"/>
      <c r="H257" s="296"/>
      <c r="I257" s="296"/>
      <c r="J257" s="296"/>
      <c r="K257" s="104">
        <f t="shared" si="14"/>
        <v>0</v>
      </c>
    </row>
    <row r="258" spans="1:11" ht="15.75" customHeight="1" x14ac:dyDescent="0.25">
      <c r="A258" s="1">
        <v>137</v>
      </c>
      <c r="B258" s="101" t="str">
        <f>IF('proje ve personel bilgileri'!A150&lt;&gt;0,('proje ve personel bilgileri'!A150)," ")</f>
        <v xml:space="preserve"> </v>
      </c>
      <c r="C258" s="105"/>
      <c r="D258" s="296"/>
      <c r="E258" s="296"/>
      <c r="F258" s="296"/>
      <c r="G258" s="296"/>
      <c r="H258" s="296"/>
      <c r="I258" s="296"/>
      <c r="J258" s="296"/>
      <c r="K258" s="104">
        <f t="shared" si="14"/>
        <v>0</v>
      </c>
    </row>
    <row r="259" spans="1:11" ht="15.75" customHeight="1" x14ac:dyDescent="0.25">
      <c r="A259" s="2">
        <v>138</v>
      </c>
      <c r="B259" s="101" t="str">
        <f>IF('proje ve personel bilgileri'!A151&lt;&gt;0,('proje ve personel bilgileri'!A151)," ")</f>
        <v xml:space="preserve"> </v>
      </c>
      <c r="C259" s="105"/>
      <c r="D259" s="296"/>
      <c r="E259" s="296"/>
      <c r="F259" s="296"/>
      <c r="G259" s="296"/>
      <c r="H259" s="296"/>
      <c r="I259" s="296"/>
      <c r="J259" s="296"/>
      <c r="K259" s="104">
        <f t="shared" si="14"/>
        <v>0</v>
      </c>
    </row>
    <row r="260" spans="1:11" ht="15.75" customHeight="1" x14ac:dyDescent="0.25">
      <c r="A260" s="1">
        <v>139</v>
      </c>
      <c r="B260" s="101" t="str">
        <f>IF('proje ve personel bilgileri'!A152&lt;&gt;0,('proje ve personel bilgileri'!A152)," ")</f>
        <v xml:space="preserve"> </v>
      </c>
      <c r="C260" s="105"/>
      <c r="D260" s="296"/>
      <c r="E260" s="296"/>
      <c r="F260" s="296"/>
      <c r="G260" s="296"/>
      <c r="H260" s="296"/>
      <c r="I260" s="296"/>
      <c r="J260" s="296"/>
      <c r="K260" s="104">
        <f t="shared" si="14"/>
        <v>0</v>
      </c>
    </row>
    <row r="261" spans="1:11" ht="15.75" customHeight="1" x14ac:dyDescent="0.25">
      <c r="A261" s="2">
        <v>140</v>
      </c>
      <c r="B261" s="101" t="str">
        <f>IF('proje ve personel bilgileri'!A153&lt;&gt;0,('proje ve personel bilgileri'!A153)," ")</f>
        <v xml:space="preserve"> </v>
      </c>
      <c r="C261" s="105"/>
      <c r="D261" s="296"/>
      <c r="E261" s="296"/>
      <c r="F261" s="296"/>
      <c r="G261" s="296"/>
      <c r="H261" s="296"/>
      <c r="I261" s="296"/>
      <c r="J261" s="296"/>
      <c r="K261" s="104">
        <f t="shared" si="14"/>
        <v>0</v>
      </c>
    </row>
    <row r="262" spans="1:11" ht="15.75" customHeight="1" x14ac:dyDescent="0.25">
      <c r="A262" s="1">
        <v>141</v>
      </c>
      <c r="B262" s="101" t="str">
        <f>IF('proje ve personel bilgileri'!A154&lt;&gt;0,('proje ve personel bilgileri'!A154)," ")</f>
        <v xml:space="preserve"> </v>
      </c>
      <c r="C262" s="105"/>
      <c r="D262" s="296"/>
      <c r="E262" s="296"/>
      <c r="F262" s="296"/>
      <c r="G262" s="296"/>
      <c r="H262" s="296"/>
      <c r="I262" s="296"/>
      <c r="J262" s="296"/>
      <c r="K262" s="104">
        <f t="shared" si="14"/>
        <v>0</v>
      </c>
    </row>
    <row r="263" spans="1:11" ht="15.75" customHeight="1" x14ac:dyDescent="0.25">
      <c r="A263" s="2">
        <v>142</v>
      </c>
      <c r="B263" s="101" t="str">
        <f>IF('proje ve personel bilgileri'!A155&lt;&gt;0,('proje ve personel bilgileri'!A155)," ")</f>
        <v xml:space="preserve"> </v>
      </c>
      <c r="C263" s="105"/>
      <c r="D263" s="296"/>
      <c r="E263" s="296"/>
      <c r="F263" s="296"/>
      <c r="G263" s="296"/>
      <c r="H263" s="296"/>
      <c r="I263" s="296"/>
      <c r="J263" s="296"/>
      <c r="K263" s="104">
        <f t="shared" si="14"/>
        <v>0</v>
      </c>
    </row>
    <row r="264" spans="1:11" ht="15.75" customHeight="1" x14ac:dyDescent="0.25">
      <c r="A264" s="1">
        <v>143</v>
      </c>
      <c r="B264" s="101" t="str">
        <f>IF('proje ve personel bilgileri'!A156&lt;&gt;0,('proje ve personel bilgileri'!A156)," ")</f>
        <v xml:space="preserve"> </v>
      </c>
      <c r="C264" s="105"/>
      <c r="D264" s="296"/>
      <c r="E264" s="296"/>
      <c r="F264" s="296"/>
      <c r="G264" s="296"/>
      <c r="H264" s="296"/>
      <c r="I264" s="296"/>
      <c r="J264" s="296"/>
      <c r="K264" s="104">
        <f t="shared" si="14"/>
        <v>0</v>
      </c>
    </row>
    <row r="265" spans="1:11" ht="15" customHeight="1" x14ac:dyDescent="0.25">
      <c r="A265" s="2">
        <v>144</v>
      </c>
      <c r="B265" s="101" t="str">
        <f>IF('proje ve personel bilgileri'!A157&lt;&gt;0,('proje ve personel bilgileri'!A157)," ")</f>
        <v xml:space="preserve"> </v>
      </c>
      <c r="C265" s="105"/>
      <c r="D265" s="296"/>
      <c r="E265" s="296"/>
      <c r="F265" s="296"/>
      <c r="G265" s="296"/>
      <c r="H265" s="296"/>
      <c r="I265" s="296"/>
      <c r="J265" s="296"/>
      <c r="K265" s="104">
        <f t="shared" si="14"/>
        <v>0</v>
      </c>
    </row>
    <row r="266" spans="1:11" ht="15.75" customHeight="1" x14ac:dyDescent="0.25">
      <c r="A266" s="341" t="s">
        <v>99</v>
      </c>
      <c r="B266" s="342"/>
      <c r="C266" s="7" t="str">
        <f t="shared" ref="C266:J266" si="15">IF($K$28&lt;&gt;0,SUM(C248:C265)," ")</f>
        <v xml:space="preserve"> </v>
      </c>
      <c r="D266" s="8" t="str">
        <f t="shared" si="15"/>
        <v xml:space="preserve"> </v>
      </c>
      <c r="E266" s="8" t="str">
        <f t="shared" si="15"/>
        <v xml:space="preserve"> </v>
      </c>
      <c r="F266" s="8" t="str">
        <f t="shared" si="15"/>
        <v xml:space="preserve"> </v>
      </c>
      <c r="G266" s="8" t="str">
        <f t="shared" si="15"/>
        <v xml:space="preserve"> </v>
      </c>
      <c r="H266" s="8" t="str">
        <f t="shared" si="15"/>
        <v xml:space="preserve"> </v>
      </c>
      <c r="I266" s="8" t="str">
        <f t="shared" si="15"/>
        <v xml:space="preserve"> </v>
      </c>
      <c r="J266" s="8" t="str">
        <f t="shared" si="15"/>
        <v xml:space="preserve"> </v>
      </c>
      <c r="K266" s="9">
        <f>SUM(K248:K265)+K233</f>
        <v>0</v>
      </c>
    </row>
    <row r="267" spans="1:11" ht="15" customHeight="1" x14ac:dyDescent="0.25">
      <c r="A267" s="300"/>
    </row>
    <row r="268" spans="1:11" ht="26.25" customHeight="1" x14ac:dyDescent="0.25">
      <c r="A268" s="332" t="s">
        <v>100</v>
      </c>
      <c r="B268" s="332"/>
      <c r="C268" s="332"/>
      <c r="D268" s="332"/>
      <c r="E268" s="332"/>
      <c r="F268" s="332"/>
      <c r="G268" s="332"/>
      <c r="H268" s="332"/>
      <c r="I268" s="332"/>
      <c r="J268" s="332"/>
      <c r="K268" s="332"/>
    </row>
    <row r="269" spans="1:11" ht="15" customHeight="1" x14ac:dyDescent="0.25">
      <c r="A269" s="51"/>
    </row>
    <row r="270" spans="1:11" ht="15" customHeight="1" x14ac:dyDescent="0.25">
      <c r="A270" s="298" t="s">
        <v>101</v>
      </c>
    </row>
    <row r="271" spans="1:11" ht="15" customHeight="1" x14ac:dyDescent="0.25">
      <c r="C271" s="298" t="s">
        <v>102</v>
      </c>
      <c r="E271" s="298" t="s">
        <v>103</v>
      </c>
    </row>
    <row r="274" spans="1:11" ht="15.75" customHeight="1" x14ac:dyDescent="0.25">
      <c r="A274" s="348" t="s">
        <v>85</v>
      </c>
      <c r="B274" s="348"/>
      <c r="C274" s="348"/>
      <c r="D274" s="348"/>
      <c r="E274" s="348"/>
      <c r="F274" s="348"/>
      <c r="G274" s="348"/>
      <c r="H274" s="348"/>
      <c r="I274" s="348"/>
      <c r="J274" s="348"/>
      <c r="K274" s="348"/>
    </row>
    <row r="275" spans="1:11" ht="15" customHeight="1" x14ac:dyDescent="0.25">
      <c r="A275" s="70"/>
      <c r="B275" s="70"/>
      <c r="C275" s="70"/>
      <c r="D275" s="70"/>
      <c r="E275" s="78">
        <f>'proje ve personel bilgileri'!$B$5</f>
        <v>0</v>
      </c>
      <c r="F275" s="72">
        <f>IF('proje ve personel bilgileri'!$B$6=1,"/ Mayıs ayına aittir.",(IF('proje ve personel bilgileri'!$B$6=2,"/ Kasım ayına aittir.",0)))</f>
        <v>0</v>
      </c>
      <c r="H275" s="70"/>
      <c r="I275" s="70"/>
      <c r="J275" s="70"/>
      <c r="K275" s="70"/>
    </row>
    <row r="276" spans="1:11" ht="18.75" customHeight="1" x14ac:dyDescent="0.25">
      <c r="K276" s="4" t="s">
        <v>86</v>
      </c>
    </row>
    <row r="277" spans="1:11" ht="15.75" customHeight="1" x14ac:dyDescent="0.25">
      <c r="A277" s="349" t="s">
        <v>2</v>
      </c>
      <c r="B277" s="350"/>
      <c r="C277" s="351">
        <f>'proje ve personel bilgileri'!$B$2</f>
        <v>0</v>
      </c>
      <c r="D277" s="352"/>
      <c r="E277" s="352"/>
      <c r="F277" s="352"/>
      <c r="G277" s="352"/>
      <c r="H277" s="352"/>
      <c r="I277" s="352"/>
      <c r="J277" s="352"/>
      <c r="K277" s="353"/>
    </row>
    <row r="278" spans="1:11" ht="15.75" customHeight="1" x14ac:dyDescent="0.25">
      <c r="A278" s="354" t="s">
        <v>4</v>
      </c>
      <c r="B278" s="355"/>
      <c r="C278" s="356">
        <f>'proje ve personel bilgileri'!$B$3</f>
        <v>0</v>
      </c>
      <c r="D278" s="357"/>
      <c r="E278" s="357"/>
      <c r="F278" s="357"/>
      <c r="G278" s="357"/>
      <c r="H278" s="357"/>
      <c r="I278" s="357"/>
      <c r="J278" s="357"/>
      <c r="K278" s="358"/>
    </row>
    <row r="279" spans="1:11" ht="15" customHeight="1" x14ac:dyDescent="0.25">
      <c r="A279" s="343" t="s">
        <v>87</v>
      </c>
      <c r="B279" s="343" t="s">
        <v>15</v>
      </c>
      <c r="C279" s="343" t="s">
        <v>88</v>
      </c>
      <c r="D279" s="344" t="s">
        <v>89</v>
      </c>
      <c r="E279" s="346"/>
      <c r="F279" s="347"/>
      <c r="G279" s="343" t="s">
        <v>90</v>
      </c>
      <c r="H279" s="333" t="s">
        <v>91</v>
      </c>
      <c r="I279" s="333" t="s">
        <v>92</v>
      </c>
      <c r="J279" s="333" t="s">
        <v>93</v>
      </c>
      <c r="K279" s="336" t="s">
        <v>94</v>
      </c>
    </row>
    <row r="280" spans="1:11" ht="21.75" customHeight="1" x14ac:dyDescent="0.25">
      <c r="A280" s="338"/>
      <c r="B280" s="338"/>
      <c r="C280" s="338"/>
      <c r="D280" s="345"/>
      <c r="E280" s="339" t="s">
        <v>95</v>
      </c>
      <c r="F280" s="340"/>
      <c r="G280" s="338"/>
      <c r="H280" s="334"/>
      <c r="I280" s="334"/>
      <c r="J280" s="334"/>
      <c r="K280" s="337"/>
    </row>
    <row r="281" spans="1:11" ht="60.75" customHeight="1" x14ac:dyDescent="0.25">
      <c r="A281" s="338"/>
      <c r="B281" s="338"/>
      <c r="C281" s="338"/>
      <c r="D281" s="345"/>
      <c r="E281" s="5" t="s">
        <v>106</v>
      </c>
      <c r="F281" s="5" t="s">
        <v>97</v>
      </c>
      <c r="G281" s="338"/>
      <c r="H281" s="334"/>
      <c r="I281" s="335"/>
      <c r="J281" s="335"/>
      <c r="K281" s="338"/>
    </row>
    <row r="282" spans="1:11" ht="15.75" customHeight="1" x14ac:dyDescent="0.25">
      <c r="A282" s="338"/>
      <c r="B282" s="338"/>
      <c r="C282" s="338"/>
      <c r="D282" s="345"/>
      <c r="E282" s="6" t="s">
        <v>98</v>
      </c>
      <c r="F282" s="6" t="s">
        <v>98</v>
      </c>
      <c r="G282" s="294" t="s">
        <v>98</v>
      </c>
      <c r="H282" s="294" t="s">
        <v>98</v>
      </c>
      <c r="I282" s="297" t="s">
        <v>98</v>
      </c>
      <c r="J282" s="6" t="s">
        <v>98</v>
      </c>
      <c r="K282" s="338"/>
    </row>
    <row r="283" spans="1:11" ht="15.75" customHeight="1" x14ac:dyDescent="0.25">
      <c r="A283" s="1">
        <v>145</v>
      </c>
      <c r="B283" s="101" t="str">
        <f>IF('proje ve personel bilgileri'!A158&lt;&gt;0,('proje ve personel bilgileri'!A158)," ")</f>
        <v xml:space="preserve"> </v>
      </c>
      <c r="C283" s="102"/>
      <c r="D283" s="103"/>
      <c r="E283" s="103"/>
      <c r="F283" s="103"/>
      <c r="G283" s="103"/>
      <c r="H283" s="103"/>
      <c r="I283" s="103"/>
      <c r="J283" s="103"/>
      <c r="K283" s="104">
        <f t="shared" ref="K283:K300" si="16">IF(D283&lt;&gt;0,SUM(D283+E283+F283+G283-H283-I283-J283),0)</f>
        <v>0</v>
      </c>
    </row>
    <row r="284" spans="1:11" ht="15.75" customHeight="1" x14ac:dyDescent="0.25">
      <c r="A284" s="2">
        <v>146</v>
      </c>
      <c r="B284" s="101" t="str">
        <f>IF('proje ve personel bilgileri'!A159&lt;&gt;0,('proje ve personel bilgileri'!A159)," ")</f>
        <v xml:space="preserve"> </v>
      </c>
      <c r="C284" s="105"/>
      <c r="D284" s="296"/>
      <c r="E284" s="296"/>
      <c r="F284" s="296"/>
      <c r="G284" s="296"/>
      <c r="H284" s="296"/>
      <c r="I284" s="296"/>
      <c r="J284" s="296"/>
      <c r="K284" s="104">
        <f t="shared" si="16"/>
        <v>0</v>
      </c>
    </row>
    <row r="285" spans="1:11" ht="15.75" customHeight="1" x14ac:dyDescent="0.25">
      <c r="A285" s="1">
        <v>147</v>
      </c>
      <c r="B285" s="101" t="str">
        <f>IF('proje ve personel bilgileri'!A160&lt;&gt;0,('proje ve personel bilgileri'!A160)," ")</f>
        <v xml:space="preserve"> </v>
      </c>
      <c r="C285" s="105"/>
      <c r="D285" s="296"/>
      <c r="E285" s="296"/>
      <c r="F285" s="296"/>
      <c r="G285" s="296"/>
      <c r="H285" s="296"/>
      <c r="I285" s="296"/>
      <c r="J285" s="296"/>
      <c r="K285" s="104">
        <f t="shared" si="16"/>
        <v>0</v>
      </c>
    </row>
    <row r="286" spans="1:11" ht="15.75" customHeight="1" x14ac:dyDescent="0.25">
      <c r="A286" s="2">
        <v>148</v>
      </c>
      <c r="B286" s="101" t="str">
        <f>IF('proje ve personel bilgileri'!A161&lt;&gt;0,('proje ve personel bilgileri'!A161)," ")</f>
        <v xml:space="preserve"> </v>
      </c>
      <c r="C286" s="105"/>
      <c r="D286" s="296"/>
      <c r="E286" s="296"/>
      <c r="F286" s="296"/>
      <c r="G286" s="296"/>
      <c r="H286" s="296"/>
      <c r="I286" s="296"/>
      <c r="J286" s="296"/>
      <c r="K286" s="104">
        <f t="shared" si="16"/>
        <v>0</v>
      </c>
    </row>
    <row r="287" spans="1:11" ht="15.75" customHeight="1" x14ac:dyDescent="0.25">
      <c r="A287" s="1">
        <v>149</v>
      </c>
      <c r="B287" s="101" t="str">
        <f>IF('proje ve personel bilgileri'!A162&lt;&gt;0,('proje ve personel bilgileri'!A162)," ")</f>
        <v xml:space="preserve"> </v>
      </c>
      <c r="C287" s="105"/>
      <c r="D287" s="296"/>
      <c r="E287" s="296"/>
      <c r="F287" s="296"/>
      <c r="G287" s="296"/>
      <c r="H287" s="296"/>
      <c r="I287" s="296"/>
      <c r="J287" s="296"/>
      <c r="K287" s="104">
        <f t="shared" si="16"/>
        <v>0</v>
      </c>
    </row>
    <row r="288" spans="1:11" ht="15.75" customHeight="1" x14ac:dyDescent="0.25">
      <c r="A288" s="2">
        <v>150</v>
      </c>
      <c r="B288" s="101" t="str">
        <f>IF('proje ve personel bilgileri'!A163&lt;&gt;0,('proje ve personel bilgileri'!A163)," ")</f>
        <v xml:space="preserve"> </v>
      </c>
      <c r="C288" s="105"/>
      <c r="D288" s="296"/>
      <c r="E288" s="296"/>
      <c r="F288" s="296"/>
      <c r="G288" s="296"/>
      <c r="H288" s="296"/>
      <c r="I288" s="296"/>
      <c r="J288" s="296"/>
      <c r="K288" s="104">
        <f t="shared" si="16"/>
        <v>0</v>
      </c>
    </row>
    <row r="289" spans="1:11" ht="15.75" customHeight="1" x14ac:dyDescent="0.25">
      <c r="A289" s="1">
        <v>151</v>
      </c>
      <c r="B289" s="101" t="str">
        <f>IF('proje ve personel bilgileri'!A164&lt;&gt;0,('proje ve personel bilgileri'!A164)," ")</f>
        <v xml:space="preserve"> </v>
      </c>
      <c r="C289" s="105"/>
      <c r="D289" s="296"/>
      <c r="E289" s="296"/>
      <c r="F289" s="296"/>
      <c r="G289" s="296"/>
      <c r="H289" s="296"/>
      <c r="I289" s="296"/>
      <c r="J289" s="296"/>
      <c r="K289" s="104">
        <f t="shared" si="16"/>
        <v>0</v>
      </c>
    </row>
    <row r="290" spans="1:11" ht="15.75" customHeight="1" x14ac:dyDescent="0.25">
      <c r="A290" s="2">
        <v>152</v>
      </c>
      <c r="B290" s="101" t="str">
        <f>IF('proje ve personel bilgileri'!A165&lt;&gt;0,('proje ve personel bilgileri'!A165)," ")</f>
        <v xml:space="preserve"> </v>
      </c>
      <c r="C290" s="105"/>
      <c r="D290" s="296"/>
      <c r="E290" s="296"/>
      <c r="F290" s="296"/>
      <c r="G290" s="296"/>
      <c r="H290" s="296"/>
      <c r="I290" s="296"/>
      <c r="J290" s="296"/>
      <c r="K290" s="104">
        <f t="shared" si="16"/>
        <v>0</v>
      </c>
    </row>
    <row r="291" spans="1:11" ht="15.75" customHeight="1" x14ac:dyDescent="0.25">
      <c r="A291" s="1">
        <v>153</v>
      </c>
      <c r="B291" s="101" t="str">
        <f>IF('proje ve personel bilgileri'!A166&lt;&gt;0,('proje ve personel bilgileri'!A166)," ")</f>
        <v xml:space="preserve"> </v>
      </c>
      <c r="C291" s="105"/>
      <c r="D291" s="296"/>
      <c r="E291" s="296"/>
      <c r="F291" s="296"/>
      <c r="G291" s="296"/>
      <c r="H291" s="296"/>
      <c r="I291" s="296"/>
      <c r="J291" s="296"/>
      <c r="K291" s="104">
        <f t="shared" si="16"/>
        <v>0</v>
      </c>
    </row>
    <row r="292" spans="1:11" ht="15.75" customHeight="1" x14ac:dyDescent="0.25">
      <c r="A292" s="2">
        <v>154</v>
      </c>
      <c r="B292" s="101" t="str">
        <f>IF('proje ve personel bilgileri'!A167&lt;&gt;0,('proje ve personel bilgileri'!A167)," ")</f>
        <v xml:space="preserve"> </v>
      </c>
      <c r="C292" s="105"/>
      <c r="D292" s="296"/>
      <c r="E292" s="296"/>
      <c r="F292" s="296"/>
      <c r="G292" s="296"/>
      <c r="H292" s="296"/>
      <c r="I292" s="296"/>
      <c r="J292" s="296"/>
      <c r="K292" s="104">
        <f t="shared" si="16"/>
        <v>0</v>
      </c>
    </row>
    <row r="293" spans="1:11" ht="15.75" customHeight="1" x14ac:dyDescent="0.25">
      <c r="A293" s="1">
        <v>155</v>
      </c>
      <c r="B293" s="101" t="str">
        <f>IF('proje ve personel bilgileri'!A168&lt;&gt;0,('proje ve personel bilgileri'!A168)," ")</f>
        <v xml:space="preserve"> </v>
      </c>
      <c r="C293" s="105"/>
      <c r="D293" s="296"/>
      <c r="E293" s="296"/>
      <c r="F293" s="296"/>
      <c r="G293" s="296"/>
      <c r="H293" s="296"/>
      <c r="I293" s="296"/>
      <c r="J293" s="296"/>
      <c r="K293" s="104">
        <f t="shared" si="16"/>
        <v>0</v>
      </c>
    </row>
    <row r="294" spans="1:11" ht="15.75" customHeight="1" x14ac:dyDescent="0.25">
      <c r="A294" s="2">
        <v>156</v>
      </c>
      <c r="B294" s="101" t="str">
        <f>IF('proje ve personel bilgileri'!A169&lt;&gt;0,('proje ve personel bilgileri'!A169)," ")</f>
        <v xml:space="preserve"> </v>
      </c>
      <c r="C294" s="105"/>
      <c r="D294" s="296"/>
      <c r="E294" s="296"/>
      <c r="F294" s="296"/>
      <c r="G294" s="296"/>
      <c r="H294" s="296"/>
      <c r="I294" s="296"/>
      <c r="J294" s="296"/>
      <c r="K294" s="104">
        <f t="shared" si="16"/>
        <v>0</v>
      </c>
    </row>
    <row r="295" spans="1:11" ht="15.75" customHeight="1" x14ac:dyDescent="0.25">
      <c r="A295" s="1">
        <v>157</v>
      </c>
      <c r="B295" s="101" t="str">
        <f>IF('proje ve personel bilgileri'!A170&lt;&gt;0,('proje ve personel bilgileri'!A170)," ")</f>
        <v xml:space="preserve"> </v>
      </c>
      <c r="C295" s="105"/>
      <c r="D295" s="296"/>
      <c r="E295" s="296"/>
      <c r="F295" s="296"/>
      <c r="G295" s="296"/>
      <c r="H295" s="296"/>
      <c r="I295" s="296"/>
      <c r="J295" s="296"/>
      <c r="K295" s="104">
        <f t="shared" si="16"/>
        <v>0</v>
      </c>
    </row>
    <row r="296" spans="1:11" ht="15.75" customHeight="1" x14ac:dyDescent="0.25">
      <c r="A296" s="2">
        <v>158</v>
      </c>
      <c r="B296" s="101" t="str">
        <f>IF('proje ve personel bilgileri'!A171&lt;&gt;0,('proje ve personel bilgileri'!A171)," ")</f>
        <v xml:space="preserve"> </v>
      </c>
      <c r="C296" s="105"/>
      <c r="D296" s="296"/>
      <c r="E296" s="296"/>
      <c r="F296" s="296"/>
      <c r="G296" s="296"/>
      <c r="H296" s="296"/>
      <c r="I296" s="296"/>
      <c r="J296" s="296"/>
      <c r="K296" s="104">
        <f t="shared" si="16"/>
        <v>0</v>
      </c>
    </row>
    <row r="297" spans="1:11" ht="15.75" customHeight="1" x14ac:dyDescent="0.25">
      <c r="A297" s="1">
        <v>159</v>
      </c>
      <c r="B297" s="101" t="str">
        <f>IF('proje ve personel bilgileri'!A172&lt;&gt;0,('proje ve personel bilgileri'!A172)," ")</f>
        <v xml:space="preserve"> </v>
      </c>
      <c r="C297" s="105"/>
      <c r="D297" s="296"/>
      <c r="E297" s="296"/>
      <c r="F297" s="296"/>
      <c r="G297" s="296"/>
      <c r="H297" s="296"/>
      <c r="I297" s="296"/>
      <c r="J297" s="296"/>
      <c r="K297" s="104">
        <f t="shared" si="16"/>
        <v>0</v>
      </c>
    </row>
    <row r="298" spans="1:11" ht="15.75" customHeight="1" x14ac:dyDescent="0.25">
      <c r="A298" s="2">
        <v>160</v>
      </c>
      <c r="B298" s="101" t="str">
        <f>IF('proje ve personel bilgileri'!A173&lt;&gt;0,('proje ve personel bilgileri'!A173)," ")</f>
        <v xml:space="preserve"> </v>
      </c>
      <c r="C298" s="105"/>
      <c r="D298" s="296"/>
      <c r="E298" s="296"/>
      <c r="F298" s="296"/>
      <c r="G298" s="296"/>
      <c r="H298" s="296"/>
      <c r="I298" s="296"/>
      <c r="J298" s="296"/>
      <c r="K298" s="104">
        <f t="shared" si="16"/>
        <v>0</v>
      </c>
    </row>
    <row r="299" spans="1:11" ht="15.75" customHeight="1" x14ac:dyDescent="0.25">
      <c r="A299" s="1">
        <v>161</v>
      </c>
      <c r="B299" s="101" t="str">
        <f>IF('proje ve personel bilgileri'!A174&lt;&gt;0,('proje ve personel bilgileri'!A174)," ")</f>
        <v xml:space="preserve"> </v>
      </c>
      <c r="C299" s="105"/>
      <c r="D299" s="296"/>
      <c r="E299" s="296"/>
      <c r="F299" s="296"/>
      <c r="G299" s="296"/>
      <c r="H299" s="296"/>
      <c r="I299" s="296"/>
      <c r="J299" s="296"/>
      <c r="K299" s="104">
        <f t="shared" si="16"/>
        <v>0</v>
      </c>
    </row>
    <row r="300" spans="1:11" ht="15" customHeight="1" x14ac:dyDescent="0.25">
      <c r="A300" s="2">
        <v>162</v>
      </c>
      <c r="B300" s="101" t="str">
        <f>IF('proje ve personel bilgileri'!A175&lt;&gt;0,('proje ve personel bilgileri'!A175)," ")</f>
        <v xml:space="preserve"> </v>
      </c>
      <c r="C300" s="105"/>
      <c r="D300" s="296"/>
      <c r="E300" s="296"/>
      <c r="F300" s="296"/>
      <c r="G300" s="296"/>
      <c r="H300" s="296"/>
      <c r="I300" s="296"/>
      <c r="J300" s="296"/>
      <c r="K300" s="104">
        <f t="shared" si="16"/>
        <v>0</v>
      </c>
    </row>
    <row r="301" spans="1:11" ht="15.75" customHeight="1" x14ac:dyDescent="0.25">
      <c r="A301" s="341" t="s">
        <v>99</v>
      </c>
      <c r="B301" s="342"/>
      <c r="C301" s="7" t="str">
        <f t="shared" ref="C301:J301" si="17">IF($K$28&lt;&gt;0,SUM(C283:C300)," ")</f>
        <v xml:space="preserve"> </v>
      </c>
      <c r="D301" s="8" t="str">
        <f t="shared" si="17"/>
        <v xml:space="preserve"> </v>
      </c>
      <c r="E301" s="8" t="str">
        <f t="shared" si="17"/>
        <v xml:space="preserve"> </v>
      </c>
      <c r="F301" s="8" t="str">
        <f t="shared" si="17"/>
        <v xml:space="preserve"> </v>
      </c>
      <c r="G301" s="8" t="str">
        <f t="shared" si="17"/>
        <v xml:space="preserve"> </v>
      </c>
      <c r="H301" s="8" t="str">
        <f t="shared" si="17"/>
        <v xml:space="preserve"> </v>
      </c>
      <c r="I301" s="8" t="str">
        <f t="shared" si="17"/>
        <v xml:space="preserve"> </v>
      </c>
      <c r="J301" s="8" t="str">
        <f t="shared" si="17"/>
        <v xml:space="preserve"> </v>
      </c>
      <c r="K301" s="9">
        <f>SUM(K283:K300)+K266</f>
        <v>0</v>
      </c>
    </row>
    <row r="302" spans="1:11" ht="15" customHeight="1" x14ac:dyDescent="0.25">
      <c r="A302" s="300"/>
    </row>
    <row r="303" spans="1:11" ht="26.25" customHeight="1" x14ac:dyDescent="0.25">
      <c r="A303" s="332" t="s">
        <v>100</v>
      </c>
      <c r="B303" s="332"/>
      <c r="C303" s="332"/>
      <c r="D303" s="332"/>
      <c r="E303" s="332"/>
      <c r="F303" s="332"/>
      <c r="G303" s="332"/>
      <c r="H303" s="332"/>
      <c r="I303" s="332"/>
      <c r="J303" s="332"/>
      <c r="K303" s="332"/>
    </row>
    <row r="304" spans="1:11" ht="15" customHeight="1" x14ac:dyDescent="0.25">
      <c r="A304" s="51"/>
    </row>
    <row r="305" spans="1:11" ht="15" customHeight="1" x14ac:dyDescent="0.25">
      <c r="A305" s="298" t="s">
        <v>101</v>
      </c>
    </row>
    <row r="306" spans="1:11" ht="15" customHeight="1" x14ac:dyDescent="0.25">
      <c r="C306" s="298" t="s">
        <v>102</v>
      </c>
      <c r="E306" s="298" t="s">
        <v>103</v>
      </c>
    </row>
    <row r="307" spans="1:11" ht="15.75" customHeight="1" x14ac:dyDescent="0.25">
      <c r="A307" s="348" t="s">
        <v>85</v>
      </c>
      <c r="B307" s="348"/>
      <c r="C307" s="348"/>
      <c r="D307" s="348"/>
      <c r="E307" s="348"/>
      <c r="F307" s="348"/>
      <c r="G307" s="348"/>
      <c r="H307" s="348"/>
      <c r="I307" s="348"/>
      <c r="J307" s="348"/>
      <c r="K307" s="348"/>
    </row>
    <row r="308" spans="1:11" ht="15" customHeight="1" x14ac:dyDescent="0.25">
      <c r="A308" s="70"/>
      <c r="B308" s="70"/>
      <c r="C308" s="70"/>
      <c r="D308" s="70"/>
      <c r="E308" s="78">
        <f>'proje ve personel bilgileri'!$B$5</f>
        <v>0</v>
      </c>
      <c r="F308" s="72">
        <f>IF('proje ve personel bilgileri'!$B$6=1,"/ Mayıs ayına aittir.",(IF('proje ve personel bilgileri'!$B$6=2,"/ Kasım ayına aittir.",0)))</f>
        <v>0</v>
      </c>
      <c r="H308" s="70"/>
      <c r="I308" s="70"/>
      <c r="J308" s="70"/>
      <c r="K308" s="70"/>
    </row>
    <row r="309" spans="1:11" ht="18.75" customHeight="1" x14ac:dyDescent="0.25">
      <c r="K309" s="4" t="s">
        <v>86</v>
      </c>
    </row>
    <row r="310" spans="1:11" ht="15.75" customHeight="1" x14ac:dyDescent="0.25">
      <c r="A310" s="349" t="s">
        <v>2</v>
      </c>
      <c r="B310" s="350"/>
      <c r="C310" s="351">
        <f>'proje ve personel bilgileri'!$B$2</f>
        <v>0</v>
      </c>
      <c r="D310" s="352"/>
      <c r="E310" s="352"/>
      <c r="F310" s="352"/>
      <c r="G310" s="352"/>
      <c r="H310" s="352"/>
      <c r="I310" s="352"/>
      <c r="J310" s="352"/>
      <c r="K310" s="353"/>
    </row>
    <row r="311" spans="1:11" ht="15.75" customHeight="1" x14ac:dyDescent="0.25">
      <c r="A311" s="354" t="s">
        <v>4</v>
      </c>
      <c r="B311" s="355"/>
      <c r="C311" s="356">
        <f>'proje ve personel bilgileri'!$B$3</f>
        <v>0</v>
      </c>
      <c r="D311" s="357"/>
      <c r="E311" s="357"/>
      <c r="F311" s="357"/>
      <c r="G311" s="357"/>
      <c r="H311" s="357"/>
      <c r="I311" s="357"/>
      <c r="J311" s="357"/>
      <c r="K311" s="358"/>
    </row>
    <row r="312" spans="1:11" ht="15" customHeight="1" x14ac:dyDescent="0.25">
      <c r="A312" s="343" t="s">
        <v>87</v>
      </c>
      <c r="B312" s="343" t="s">
        <v>15</v>
      </c>
      <c r="C312" s="343" t="s">
        <v>88</v>
      </c>
      <c r="D312" s="344" t="s">
        <v>89</v>
      </c>
      <c r="E312" s="346"/>
      <c r="F312" s="347"/>
      <c r="G312" s="343" t="s">
        <v>90</v>
      </c>
      <c r="H312" s="333" t="s">
        <v>91</v>
      </c>
      <c r="I312" s="333" t="s">
        <v>92</v>
      </c>
      <c r="J312" s="333" t="s">
        <v>93</v>
      </c>
      <c r="K312" s="336" t="s">
        <v>94</v>
      </c>
    </row>
    <row r="313" spans="1:11" ht="24" customHeight="1" x14ac:dyDescent="0.25">
      <c r="A313" s="338"/>
      <c r="B313" s="338"/>
      <c r="C313" s="338"/>
      <c r="D313" s="345"/>
      <c r="E313" s="339" t="s">
        <v>95</v>
      </c>
      <c r="F313" s="340"/>
      <c r="G313" s="338"/>
      <c r="H313" s="334"/>
      <c r="I313" s="334"/>
      <c r="J313" s="334"/>
      <c r="K313" s="337"/>
    </row>
    <row r="314" spans="1:11" ht="60.75" customHeight="1" x14ac:dyDescent="0.25">
      <c r="A314" s="338"/>
      <c r="B314" s="338"/>
      <c r="C314" s="338"/>
      <c r="D314" s="345"/>
      <c r="E314" s="5" t="s">
        <v>106</v>
      </c>
      <c r="F314" s="5" t="s">
        <v>97</v>
      </c>
      <c r="G314" s="338"/>
      <c r="H314" s="334"/>
      <c r="I314" s="335"/>
      <c r="J314" s="335"/>
      <c r="K314" s="338"/>
    </row>
    <row r="315" spans="1:11" ht="15.75" customHeight="1" x14ac:dyDescent="0.25">
      <c r="A315" s="338"/>
      <c r="B315" s="338"/>
      <c r="C315" s="338"/>
      <c r="D315" s="345"/>
      <c r="E315" s="6" t="s">
        <v>98</v>
      </c>
      <c r="F315" s="6" t="s">
        <v>98</v>
      </c>
      <c r="G315" s="294" t="s">
        <v>98</v>
      </c>
      <c r="H315" s="294" t="s">
        <v>98</v>
      </c>
      <c r="I315" s="297" t="s">
        <v>98</v>
      </c>
      <c r="J315" s="6" t="s">
        <v>98</v>
      </c>
      <c r="K315" s="338"/>
    </row>
    <row r="316" spans="1:11" ht="15.75" customHeight="1" x14ac:dyDescent="0.25">
      <c r="A316" s="1">
        <v>163</v>
      </c>
      <c r="B316" s="101" t="str">
        <f>IF('proje ve personel bilgileri'!A176&lt;&gt;0,('proje ve personel bilgileri'!A176)," ")</f>
        <v xml:space="preserve"> </v>
      </c>
      <c r="C316" s="102"/>
      <c r="D316" s="103"/>
      <c r="E316" s="103"/>
      <c r="F316" s="103"/>
      <c r="G316" s="103"/>
      <c r="H316" s="103"/>
      <c r="I316" s="103"/>
      <c r="J316" s="103"/>
      <c r="K316" s="104">
        <f t="shared" ref="K316:K333" si="18">IF(D316&lt;&gt;0,SUM(D316+E316+F316+G316-H316-I316-J316),0)</f>
        <v>0</v>
      </c>
    </row>
    <row r="317" spans="1:11" ht="15.75" customHeight="1" x14ac:dyDescent="0.25">
      <c r="A317" s="2">
        <v>164</v>
      </c>
      <c r="B317" s="101" t="str">
        <f>IF('proje ve personel bilgileri'!A177&lt;&gt;0,('proje ve personel bilgileri'!A177)," ")</f>
        <v xml:space="preserve"> </v>
      </c>
      <c r="C317" s="105"/>
      <c r="D317" s="296"/>
      <c r="E317" s="296"/>
      <c r="F317" s="296"/>
      <c r="G317" s="296"/>
      <c r="H317" s="296"/>
      <c r="I317" s="296"/>
      <c r="J317" s="296"/>
      <c r="K317" s="104">
        <f t="shared" si="18"/>
        <v>0</v>
      </c>
    </row>
    <row r="318" spans="1:11" ht="15.75" customHeight="1" x14ac:dyDescent="0.25">
      <c r="A318" s="1">
        <v>165</v>
      </c>
      <c r="B318" s="101" t="str">
        <f>IF('proje ve personel bilgileri'!A178&lt;&gt;0,('proje ve personel bilgileri'!A178)," ")</f>
        <v xml:space="preserve"> </v>
      </c>
      <c r="C318" s="105"/>
      <c r="D318" s="296"/>
      <c r="E318" s="296"/>
      <c r="F318" s="296"/>
      <c r="G318" s="296"/>
      <c r="H318" s="296"/>
      <c r="I318" s="296"/>
      <c r="J318" s="296"/>
      <c r="K318" s="104">
        <f t="shared" si="18"/>
        <v>0</v>
      </c>
    </row>
    <row r="319" spans="1:11" ht="15.75" customHeight="1" x14ac:dyDescent="0.25">
      <c r="A319" s="2">
        <v>166</v>
      </c>
      <c r="B319" s="101" t="str">
        <f>IF('proje ve personel bilgileri'!A179&lt;&gt;0,('proje ve personel bilgileri'!A179)," ")</f>
        <v xml:space="preserve"> </v>
      </c>
      <c r="C319" s="105"/>
      <c r="D319" s="296"/>
      <c r="E319" s="296"/>
      <c r="F319" s="296"/>
      <c r="G319" s="296"/>
      <c r="H319" s="296"/>
      <c r="I319" s="296"/>
      <c r="J319" s="296"/>
      <c r="K319" s="104">
        <f t="shared" si="18"/>
        <v>0</v>
      </c>
    </row>
    <row r="320" spans="1:11" ht="15.75" customHeight="1" x14ac:dyDescent="0.25">
      <c r="A320" s="1">
        <v>167</v>
      </c>
      <c r="B320" s="101" t="str">
        <f>IF('proje ve personel bilgileri'!A180&lt;&gt;0,('proje ve personel bilgileri'!A180)," ")</f>
        <v xml:space="preserve"> </v>
      </c>
      <c r="C320" s="105"/>
      <c r="D320" s="296"/>
      <c r="E320" s="296"/>
      <c r="F320" s="296"/>
      <c r="G320" s="296"/>
      <c r="H320" s="296"/>
      <c r="I320" s="296"/>
      <c r="J320" s="296"/>
      <c r="K320" s="104">
        <f t="shared" si="18"/>
        <v>0</v>
      </c>
    </row>
    <row r="321" spans="1:11" ht="15.75" customHeight="1" x14ac:dyDescent="0.25">
      <c r="A321" s="2">
        <v>168</v>
      </c>
      <c r="B321" s="101" t="str">
        <f>IF('proje ve personel bilgileri'!A181&lt;&gt;0,('proje ve personel bilgileri'!A181)," ")</f>
        <v xml:space="preserve"> </v>
      </c>
      <c r="C321" s="105"/>
      <c r="D321" s="296"/>
      <c r="E321" s="296"/>
      <c r="F321" s="296"/>
      <c r="G321" s="296"/>
      <c r="H321" s="296"/>
      <c r="I321" s="296"/>
      <c r="J321" s="296"/>
      <c r="K321" s="104">
        <f t="shared" si="18"/>
        <v>0</v>
      </c>
    </row>
    <row r="322" spans="1:11" ht="15.75" customHeight="1" x14ac:dyDescent="0.25">
      <c r="A322" s="1">
        <v>169</v>
      </c>
      <c r="B322" s="101" t="str">
        <f>IF('proje ve personel bilgileri'!A182&lt;&gt;0,('proje ve personel bilgileri'!A182)," ")</f>
        <v xml:space="preserve"> </v>
      </c>
      <c r="C322" s="105"/>
      <c r="D322" s="296"/>
      <c r="E322" s="296"/>
      <c r="F322" s="296"/>
      <c r="G322" s="296"/>
      <c r="H322" s="296"/>
      <c r="I322" s="296"/>
      <c r="J322" s="296"/>
      <c r="K322" s="104">
        <f t="shared" si="18"/>
        <v>0</v>
      </c>
    </row>
    <row r="323" spans="1:11" ht="15.75" customHeight="1" x14ac:dyDescent="0.25">
      <c r="A323" s="2">
        <v>170</v>
      </c>
      <c r="B323" s="101" t="str">
        <f>IF('proje ve personel bilgileri'!A183&lt;&gt;0,('proje ve personel bilgileri'!A183)," ")</f>
        <v xml:space="preserve"> </v>
      </c>
      <c r="C323" s="105"/>
      <c r="D323" s="296"/>
      <c r="E323" s="296"/>
      <c r="F323" s="296"/>
      <c r="G323" s="296"/>
      <c r="H323" s="296"/>
      <c r="I323" s="296"/>
      <c r="J323" s="296"/>
      <c r="K323" s="104">
        <f t="shared" si="18"/>
        <v>0</v>
      </c>
    </row>
    <row r="324" spans="1:11" ht="15.75" customHeight="1" x14ac:dyDescent="0.25">
      <c r="A324" s="1">
        <v>171</v>
      </c>
      <c r="B324" s="101" t="str">
        <f>IF('proje ve personel bilgileri'!A184&lt;&gt;0,('proje ve personel bilgileri'!A184)," ")</f>
        <v xml:space="preserve"> </v>
      </c>
      <c r="C324" s="105"/>
      <c r="D324" s="296"/>
      <c r="E324" s="296"/>
      <c r="F324" s="296"/>
      <c r="G324" s="296"/>
      <c r="H324" s="296"/>
      <c r="I324" s="296"/>
      <c r="J324" s="296"/>
      <c r="K324" s="104">
        <f t="shared" si="18"/>
        <v>0</v>
      </c>
    </row>
    <row r="325" spans="1:11" ht="15.75" customHeight="1" x14ac:dyDescent="0.25">
      <c r="A325" s="2">
        <v>172</v>
      </c>
      <c r="B325" s="101" t="str">
        <f>IF('proje ve personel bilgileri'!A185&lt;&gt;0,('proje ve personel bilgileri'!A185)," ")</f>
        <v xml:space="preserve"> </v>
      </c>
      <c r="C325" s="105"/>
      <c r="D325" s="296"/>
      <c r="E325" s="296"/>
      <c r="F325" s="296"/>
      <c r="G325" s="296"/>
      <c r="H325" s="296"/>
      <c r="I325" s="296"/>
      <c r="J325" s="296"/>
      <c r="K325" s="104">
        <f t="shared" si="18"/>
        <v>0</v>
      </c>
    </row>
    <row r="326" spans="1:11" ht="15.75" customHeight="1" x14ac:dyDescent="0.25">
      <c r="A326" s="1">
        <v>173</v>
      </c>
      <c r="B326" s="101" t="str">
        <f>IF('proje ve personel bilgileri'!A186&lt;&gt;0,('proje ve personel bilgileri'!A186)," ")</f>
        <v xml:space="preserve"> </v>
      </c>
      <c r="C326" s="105"/>
      <c r="D326" s="296"/>
      <c r="E326" s="296"/>
      <c r="F326" s="296"/>
      <c r="G326" s="296"/>
      <c r="H326" s="296"/>
      <c r="I326" s="296"/>
      <c r="J326" s="296"/>
      <c r="K326" s="104">
        <f t="shared" si="18"/>
        <v>0</v>
      </c>
    </row>
    <row r="327" spans="1:11" ht="15.75" customHeight="1" x14ac:dyDescent="0.25">
      <c r="A327" s="2">
        <v>174</v>
      </c>
      <c r="B327" s="101" t="str">
        <f>IF('proje ve personel bilgileri'!A187&lt;&gt;0,('proje ve personel bilgileri'!A187)," ")</f>
        <v xml:space="preserve"> </v>
      </c>
      <c r="C327" s="105"/>
      <c r="D327" s="296"/>
      <c r="E327" s="296"/>
      <c r="F327" s="296"/>
      <c r="G327" s="296"/>
      <c r="H327" s="296"/>
      <c r="I327" s="296"/>
      <c r="J327" s="296"/>
      <c r="K327" s="104">
        <f t="shared" si="18"/>
        <v>0</v>
      </c>
    </row>
    <row r="328" spans="1:11" ht="15.75" customHeight="1" x14ac:dyDescent="0.25">
      <c r="A328" s="1">
        <v>175</v>
      </c>
      <c r="B328" s="101" t="str">
        <f>IF('proje ve personel bilgileri'!A188&lt;&gt;0,('proje ve personel bilgileri'!A188)," ")</f>
        <v xml:space="preserve"> </v>
      </c>
      <c r="C328" s="105"/>
      <c r="D328" s="296"/>
      <c r="E328" s="296"/>
      <c r="F328" s="296"/>
      <c r="G328" s="296"/>
      <c r="H328" s="296"/>
      <c r="I328" s="296"/>
      <c r="J328" s="296"/>
      <c r="K328" s="104">
        <f t="shared" si="18"/>
        <v>0</v>
      </c>
    </row>
    <row r="329" spans="1:11" ht="15.75" customHeight="1" x14ac:dyDescent="0.25">
      <c r="A329" s="2">
        <v>176</v>
      </c>
      <c r="B329" s="101" t="str">
        <f>IF('proje ve personel bilgileri'!A189&lt;&gt;0,('proje ve personel bilgileri'!A189)," ")</f>
        <v xml:space="preserve"> </v>
      </c>
      <c r="C329" s="105"/>
      <c r="D329" s="296"/>
      <c r="E329" s="296"/>
      <c r="F329" s="296"/>
      <c r="G329" s="296"/>
      <c r="H329" s="296"/>
      <c r="I329" s="296"/>
      <c r="J329" s="296"/>
      <c r="K329" s="104">
        <f t="shared" si="18"/>
        <v>0</v>
      </c>
    </row>
    <row r="330" spans="1:11" ht="15.75" customHeight="1" x14ac:dyDescent="0.25">
      <c r="A330" s="1">
        <v>177</v>
      </c>
      <c r="B330" s="101" t="str">
        <f>IF('proje ve personel bilgileri'!A190&lt;&gt;0,('proje ve personel bilgileri'!A190)," ")</f>
        <v xml:space="preserve"> </v>
      </c>
      <c r="C330" s="105"/>
      <c r="D330" s="296"/>
      <c r="E330" s="296"/>
      <c r="F330" s="296"/>
      <c r="G330" s="296"/>
      <c r="H330" s="296"/>
      <c r="I330" s="296"/>
      <c r="J330" s="296"/>
      <c r="K330" s="104">
        <f t="shared" si="18"/>
        <v>0</v>
      </c>
    </row>
    <row r="331" spans="1:11" ht="15.75" customHeight="1" x14ac:dyDescent="0.25">
      <c r="A331" s="2">
        <v>178</v>
      </c>
      <c r="B331" s="101" t="str">
        <f>IF('proje ve personel bilgileri'!A191&lt;&gt;0,('proje ve personel bilgileri'!A191)," ")</f>
        <v xml:space="preserve"> </v>
      </c>
      <c r="C331" s="105"/>
      <c r="D331" s="296"/>
      <c r="E331" s="296"/>
      <c r="F331" s="296"/>
      <c r="G331" s="296"/>
      <c r="H331" s="296"/>
      <c r="I331" s="296"/>
      <c r="J331" s="296"/>
      <c r="K331" s="104">
        <f t="shared" si="18"/>
        <v>0</v>
      </c>
    </row>
    <row r="332" spans="1:11" ht="15.75" customHeight="1" x14ac:dyDescent="0.25">
      <c r="A332" s="1">
        <v>179</v>
      </c>
      <c r="B332" s="101" t="str">
        <f>IF('proje ve personel bilgileri'!A192&lt;&gt;0,('proje ve personel bilgileri'!A192)," ")</f>
        <v xml:space="preserve"> </v>
      </c>
      <c r="C332" s="105"/>
      <c r="D332" s="296"/>
      <c r="E332" s="296"/>
      <c r="F332" s="296"/>
      <c r="G332" s="296"/>
      <c r="H332" s="296"/>
      <c r="I332" s="296"/>
      <c r="J332" s="296"/>
      <c r="K332" s="104">
        <f t="shared" si="18"/>
        <v>0</v>
      </c>
    </row>
    <row r="333" spans="1:11" ht="15" customHeight="1" x14ac:dyDescent="0.25">
      <c r="A333" s="2">
        <v>180</v>
      </c>
      <c r="B333" s="101" t="str">
        <f>IF('proje ve personel bilgileri'!A193&lt;&gt;0,('proje ve personel bilgileri'!A193)," ")</f>
        <v xml:space="preserve"> </v>
      </c>
      <c r="C333" s="105"/>
      <c r="D333" s="296"/>
      <c r="E333" s="296"/>
      <c r="F333" s="296"/>
      <c r="G333" s="296"/>
      <c r="H333" s="296"/>
      <c r="I333" s="296"/>
      <c r="J333" s="296"/>
      <c r="K333" s="104">
        <f t="shared" si="18"/>
        <v>0</v>
      </c>
    </row>
    <row r="334" spans="1:11" ht="15.75" customHeight="1" x14ac:dyDescent="0.25">
      <c r="A334" s="341" t="s">
        <v>99</v>
      </c>
      <c r="B334" s="342"/>
      <c r="C334" s="7" t="str">
        <f t="shared" ref="C334:J334" si="19">IF($K$28&lt;&gt;0,SUM(C316:C333)," ")</f>
        <v xml:space="preserve"> </v>
      </c>
      <c r="D334" s="8" t="str">
        <f t="shared" si="19"/>
        <v xml:space="preserve"> </v>
      </c>
      <c r="E334" s="8" t="str">
        <f t="shared" si="19"/>
        <v xml:space="preserve"> </v>
      </c>
      <c r="F334" s="8" t="str">
        <f t="shared" si="19"/>
        <v xml:space="preserve"> </v>
      </c>
      <c r="G334" s="8" t="str">
        <f t="shared" si="19"/>
        <v xml:space="preserve"> </v>
      </c>
      <c r="H334" s="8" t="str">
        <f t="shared" si="19"/>
        <v xml:space="preserve"> </v>
      </c>
      <c r="I334" s="8" t="str">
        <f t="shared" si="19"/>
        <v xml:space="preserve"> </v>
      </c>
      <c r="J334" s="8" t="str">
        <f t="shared" si="19"/>
        <v xml:space="preserve"> </v>
      </c>
      <c r="K334" s="9">
        <f>SUM(K316:K333)+K301</f>
        <v>0</v>
      </c>
    </row>
    <row r="335" spans="1:11" ht="15" customHeight="1" x14ac:dyDescent="0.25">
      <c r="A335" s="300"/>
    </row>
    <row r="336" spans="1:11" ht="27" customHeight="1" x14ac:dyDescent="0.25">
      <c r="A336" s="332" t="s">
        <v>100</v>
      </c>
      <c r="B336" s="332"/>
      <c r="C336" s="332"/>
      <c r="D336" s="332"/>
      <c r="E336" s="332"/>
      <c r="F336" s="332"/>
      <c r="G336" s="332"/>
      <c r="H336" s="332"/>
      <c r="I336" s="332"/>
      <c r="J336" s="332"/>
      <c r="K336" s="332"/>
    </row>
    <row r="337" spans="1:11" ht="15" customHeight="1" x14ac:dyDescent="0.25">
      <c r="A337" s="51"/>
    </row>
    <row r="338" spans="1:11" ht="15" customHeight="1" x14ac:dyDescent="0.25">
      <c r="A338" s="298" t="s">
        <v>101</v>
      </c>
    </row>
    <row r="339" spans="1:11" ht="15" customHeight="1" x14ac:dyDescent="0.25">
      <c r="C339" s="298" t="s">
        <v>102</v>
      </c>
      <c r="E339" s="298" t="s">
        <v>103</v>
      </c>
    </row>
    <row r="342" spans="1:11" ht="15.75" customHeight="1" x14ac:dyDescent="0.25">
      <c r="A342" s="348" t="s">
        <v>85</v>
      </c>
      <c r="B342" s="348"/>
      <c r="C342" s="348"/>
      <c r="D342" s="348"/>
      <c r="E342" s="348"/>
      <c r="F342" s="348"/>
      <c r="G342" s="348"/>
      <c r="H342" s="348"/>
      <c r="I342" s="348"/>
      <c r="J342" s="348"/>
      <c r="K342" s="348"/>
    </row>
    <row r="343" spans="1:11" ht="15" customHeight="1" x14ac:dyDescent="0.25">
      <c r="A343" s="70"/>
      <c r="B343" s="70"/>
      <c r="C343" s="70"/>
      <c r="D343" s="70"/>
      <c r="E343" s="78">
        <f>'proje ve personel bilgileri'!$B$5</f>
        <v>0</v>
      </c>
      <c r="F343" s="72">
        <f>IF('proje ve personel bilgileri'!$B$6=1,"/ Mayıs ayına aittir.",(IF('proje ve personel bilgileri'!$B$6=2,"/ Kasım ayına aittir.",0)))</f>
        <v>0</v>
      </c>
      <c r="H343" s="70"/>
      <c r="I343" s="70"/>
      <c r="J343" s="70"/>
      <c r="K343" s="70"/>
    </row>
    <row r="344" spans="1:11" ht="18.75" customHeight="1" x14ac:dyDescent="0.25">
      <c r="K344" s="4" t="s">
        <v>86</v>
      </c>
    </row>
    <row r="345" spans="1:11" ht="15.75" customHeight="1" x14ac:dyDescent="0.25">
      <c r="A345" s="349" t="s">
        <v>2</v>
      </c>
      <c r="B345" s="350"/>
      <c r="C345" s="351">
        <f>'proje ve personel bilgileri'!$B$2</f>
        <v>0</v>
      </c>
      <c r="D345" s="352"/>
      <c r="E345" s="352"/>
      <c r="F345" s="352"/>
      <c r="G345" s="352"/>
      <c r="H345" s="352"/>
      <c r="I345" s="352"/>
      <c r="J345" s="352"/>
      <c r="K345" s="353"/>
    </row>
    <row r="346" spans="1:11" ht="15.75" customHeight="1" x14ac:dyDescent="0.25">
      <c r="A346" s="354" t="s">
        <v>4</v>
      </c>
      <c r="B346" s="355"/>
      <c r="C346" s="356">
        <f>'proje ve personel bilgileri'!$B$3</f>
        <v>0</v>
      </c>
      <c r="D346" s="357"/>
      <c r="E346" s="357"/>
      <c r="F346" s="357"/>
      <c r="G346" s="357"/>
      <c r="H346" s="357"/>
      <c r="I346" s="357"/>
      <c r="J346" s="357"/>
      <c r="K346" s="358"/>
    </row>
    <row r="347" spans="1:11" ht="15" customHeight="1" x14ac:dyDescent="0.25">
      <c r="A347" s="343" t="s">
        <v>87</v>
      </c>
      <c r="B347" s="343" t="s">
        <v>15</v>
      </c>
      <c r="C347" s="343" t="s">
        <v>88</v>
      </c>
      <c r="D347" s="344" t="s">
        <v>89</v>
      </c>
      <c r="E347" s="346"/>
      <c r="F347" s="347"/>
      <c r="G347" s="343" t="s">
        <v>90</v>
      </c>
      <c r="H347" s="333" t="s">
        <v>91</v>
      </c>
      <c r="I347" s="333" t="s">
        <v>92</v>
      </c>
      <c r="J347" s="333" t="s">
        <v>93</v>
      </c>
      <c r="K347" s="336" t="s">
        <v>94</v>
      </c>
    </row>
    <row r="348" spans="1:11" ht="22.5" customHeight="1" x14ac:dyDescent="0.25">
      <c r="A348" s="338"/>
      <c r="B348" s="338"/>
      <c r="C348" s="338"/>
      <c r="D348" s="345"/>
      <c r="E348" s="339" t="s">
        <v>95</v>
      </c>
      <c r="F348" s="340"/>
      <c r="G348" s="338"/>
      <c r="H348" s="334"/>
      <c r="I348" s="334"/>
      <c r="J348" s="334"/>
      <c r="K348" s="337"/>
    </row>
    <row r="349" spans="1:11" ht="60.75" customHeight="1" x14ac:dyDescent="0.25">
      <c r="A349" s="338"/>
      <c r="B349" s="338"/>
      <c r="C349" s="338"/>
      <c r="D349" s="345"/>
      <c r="E349" s="5" t="s">
        <v>106</v>
      </c>
      <c r="F349" s="5" t="s">
        <v>97</v>
      </c>
      <c r="G349" s="338"/>
      <c r="H349" s="334"/>
      <c r="I349" s="335"/>
      <c r="J349" s="335"/>
      <c r="K349" s="338"/>
    </row>
    <row r="350" spans="1:11" ht="15.75" customHeight="1" x14ac:dyDescent="0.25">
      <c r="A350" s="338"/>
      <c r="B350" s="338"/>
      <c r="C350" s="338"/>
      <c r="D350" s="345"/>
      <c r="E350" s="6" t="s">
        <v>98</v>
      </c>
      <c r="F350" s="6" t="s">
        <v>98</v>
      </c>
      <c r="G350" s="294" t="s">
        <v>98</v>
      </c>
      <c r="H350" s="294" t="s">
        <v>98</v>
      </c>
      <c r="I350" s="297" t="s">
        <v>98</v>
      </c>
      <c r="J350" s="6" t="s">
        <v>98</v>
      </c>
      <c r="K350" s="338"/>
    </row>
    <row r="351" spans="1:11" ht="15.75" customHeight="1" x14ac:dyDescent="0.25">
      <c r="A351" s="1">
        <v>181</v>
      </c>
      <c r="B351" s="101" t="str">
        <f>IF('proje ve personel bilgileri'!A194&lt;&gt;0,('proje ve personel bilgileri'!A194)," ")</f>
        <v xml:space="preserve"> </v>
      </c>
      <c r="C351" s="102"/>
      <c r="D351" s="103"/>
      <c r="E351" s="103"/>
      <c r="F351" s="103"/>
      <c r="G351" s="103"/>
      <c r="H351" s="103"/>
      <c r="I351" s="103"/>
      <c r="J351" s="103"/>
      <c r="K351" s="104">
        <f t="shared" ref="K351:K368" si="20">IF(D351&lt;&gt;0,SUM(D351+E351+F351+G351-H351-I351-J351),0)</f>
        <v>0</v>
      </c>
    </row>
    <row r="352" spans="1:11" ht="15.75" customHeight="1" x14ac:dyDescent="0.25">
      <c r="A352" s="2">
        <v>182</v>
      </c>
      <c r="B352" s="101" t="str">
        <f>IF('proje ve personel bilgileri'!A195&lt;&gt;0,('proje ve personel bilgileri'!A195)," ")</f>
        <v xml:space="preserve"> </v>
      </c>
      <c r="C352" s="105"/>
      <c r="D352" s="296"/>
      <c r="E352" s="296"/>
      <c r="F352" s="296"/>
      <c r="G352" s="296"/>
      <c r="H352" s="296"/>
      <c r="I352" s="296"/>
      <c r="J352" s="296"/>
      <c r="K352" s="104">
        <f t="shared" si="20"/>
        <v>0</v>
      </c>
    </row>
    <row r="353" spans="1:11" ht="15.75" customHeight="1" x14ac:dyDescent="0.25">
      <c r="A353" s="1">
        <v>183</v>
      </c>
      <c r="B353" s="101" t="str">
        <f>IF('proje ve personel bilgileri'!A196&lt;&gt;0,('proje ve personel bilgileri'!A196)," ")</f>
        <v xml:space="preserve"> </v>
      </c>
      <c r="C353" s="105"/>
      <c r="D353" s="296"/>
      <c r="E353" s="296"/>
      <c r="F353" s="296"/>
      <c r="G353" s="296"/>
      <c r="H353" s="296"/>
      <c r="I353" s="296"/>
      <c r="J353" s="296"/>
      <c r="K353" s="104">
        <f t="shared" si="20"/>
        <v>0</v>
      </c>
    </row>
    <row r="354" spans="1:11" ht="15.75" customHeight="1" x14ac:dyDescent="0.25">
      <c r="A354" s="2">
        <v>184</v>
      </c>
      <c r="B354" s="101" t="str">
        <f>IF('proje ve personel bilgileri'!A197&lt;&gt;0,('proje ve personel bilgileri'!A197)," ")</f>
        <v xml:space="preserve"> </v>
      </c>
      <c r="C354" s="105"/>
      <c r="D354" s="296"/>
      <c r="E354" s="296"/>
      <c r="F354" s="296"/>
      <c r="G354" s="296"/>
      <c r="H354" s="296"/>
      <c r="I354" s="296"/>
      <c r="J354" s="296"/>
      <c r="K354" s="104">
        <f t="shared" si="20"/>
        <v>0</v>
      </c>
    </row>
    <row r="355" spans="1:11" ht="15.75" customHeight="1" x14ac:dyDescent="0.25">
      <c r="A355" s="1">
        <v>185</v>
      </c>
      <c r="B355" s="101" t="str">
        <f>IF('proje ve personel bilgileri'!A198&lt;&gt;0,('proje ve personel bilgileri'!A198)," ")</f>
        <v xml:space="preserve"> </v>
      </c>
      <c r="C355" s="105"/>
      <c r="D355" s="296"/>
      <c r="E355" s="296"/>
      <c r="F355" s="296"/>
      <c r="G355" s="296"/>
      <c r="H355" s="296"/>
      <c r="I355" s="296"/>
      <c r="J355" s="296"/>
      <c r="K355" s="104">
        <f t="shared" si="20"/>
        <v>0</v>
      </c>
    </row>
    <row r="356" spans="1:11" ht="15.75" customHeight="1" x14ac:dyDescent="0.25">
      <c r="A356" s="2">
        <v>186</v>
      </c>
      <c r="B356" s="101" t="str">
        <f>IF('proje ve personel bilgileri'!A199&lt;&gt;0,('proje ve personel bilgileri'!A199)," ")</f>
        <v xml:space="preserve"> </v>
      </c>
      <c r="C356" s="105"/>
      <c r="D356" s="296"/>
      <c r="E356" s="296"/>
      <c r="F356" s="296"/>
      <c r="G356" s="296"/>
      <c r="H356" s="296"/>
      <c r="I356" s="296"/>
      <c r="J356" s="296"/>
      <c r="K356" s="104">
        <f t="shared" si="20"/>
        <v>0</v>
      </c>
    </row>
    <row r="357" spans="1:11" ht="15.75" customHeight="1" x14ac:dyDescent="0.25">
      <c r="A357" s="1">
        <v>187</v>
      </c>
      <c r="B357" s="101" t="str">
        <f>IF('proje ve personel bilgileri'!A200&lt;&gt;0,('proje ve personel bilgileri'!A200)," ")</f>
        <v xml:space="preserve"> </v>
      </c>
      <c r="C357" s="105"/>
      <c r="D357" s="296"/>
      <c r="E357" s="296"/>
      <c r="F357" s="296"/>
      <c r="G357" s="296"/>
      <c r="H357" s="296"/>
      <c r="I357" s="296"/>
      <c r="J357" s="296"/>
      <c r="K357" s="104">
        <f t="shared" si="20"/>
        <v>0</v>
      </c>
    </row>
    <row r="358" spans="1:11" ht="15.75" customHeight="1" x14ac:dyDescent="0.25">
      <c r="A358" s="2">
        <v>188</v>
      </c>
      <c r="B358" s="101" t="str">
        <f>IF('proje ve personel bilgileri'!A201&lt;&gt;0,('proje ve personel bilgileri'!A201)," ")</f>
        <v xml:space="preserve"> </v>
      </c>
      <c r="C358" s="105"/>
      <c r="D358" s="296"/>
      <c r="E358" s="296"/>
      <c r="F358" s="296"/>
      <c r="G358" s="296"/>
      <c r="H358" s="296"/>
      <c r="I358" s="296"/>
      <c r="J358" s="296"/>
      <c r="K358" s="104">
        <f t="shared" si="20"/>
        <v>0</v>
      </c>
    </row>
    <row r="359" spans="1:11" ht="15.75" customHeight="1" x14ac:dyDescent="0.25">
      <c r="A359" s="1">
        <v>189</v>
      </c>
      <c r="B359" s="101" t="str">
        <f>IF('proje ve personel bilgileri'!A202&lt;&gt;0,('proje ve personel bilgileri'!A202)," ")</f>
        <v xml:space="preserve"> </v>
      </c>
      <c r="C359" s="105"/>
      <c r="D359" s="296"/>
      <c r="E359" s="296"/>
      <c r="F359" s="296"/>
      <c r="G359" s="296"/>
      <c r="H359" s="296"/>
      <c r="I359" s="296"/>
      <c r="J359" s="296"/>
      <c r="K359" s="104">
        <f t="shared" si="20"/>
        <v>0</v>
      </c>
    </row>
    <row r="360" spans="1:11" ht="15.75" customHeight="1" x14ac:dyDescent="0.25">
      <c r="A360" s="2">
        <v>190</v>
      </c>
      <c r="B360" s="101" t="str">
        <f>IF('proje ve personel bilgileri'!A203&lt;&gt;0,('proje ve personel bilgileri'!A203)," ")</f>
        <v xml:space="preserve"> </v>
      </c>
      <c r="C360" s="105"/>
      <c r="D360" s="296"/>
      <c r="E360" s="296"/>
      <c r="F360" s="296"/>
      <c r="G360" s="296"/>
      <c r="H360" s="296"/>
      <c r="I360" s="296"/>
      <c r="J360" s="296"/>
      <c r="K360" s="104">
        <f t="shared" si="20"/>
        <v>0</v>
      </c>
    </row>
    <row r="361" spans="1:11" ht="15.75" customHeight="1" x14ac:dyDescent="0.25">
      <c r="A361" s="1">
        <v>191</v>
      </c>
      <c r="B361" s="101" t="str">
        <f>IF('proje ve personel bilgileri'!A204&lt;&gt;0,('proje ve personel bilgileri'!A204)," ")</f>
        <v xml:space="preserve"> </v>
      </c>
      <c r="C361" s="105"/>
      <c r="D361" s="296"/>
      <c r="E361" s="296"/>
      <c r="F361" s="296"/>
      <c r="G361" s="296"/>
      <c r="H361" s="296"/>
      <c r="I361" s="296"/>
      <c r="J361" s="296"/>
      <c r="K361" s="104">
        <f t="shared" si="20"/>
        <v>0</v>
      </c>
    </row>
    <row r="362" spans="1:11" ht="15.75" customHeight="1" x14ac:dyDescent="0.25">
      <c r="A362" s="2">
        <v>192</v>
      </c>
      <c r="B362" s="101" t="str">
        <f>IF('proje ve personel bilgileri'!A205&lt;&gt;0,('proje ve personel bilgileri'!A205)," ")</f>
        <v xml:space="preserve"> </v>
      </c>
      <c r="C362" s="105"/>
      <c r="D362" s="296"/>
      <c r="E362" s="296"/>
      <c r="F362" s="296"/>
      <c r="G362" s="296"/>
      <c r="H362" s="296"/>
      <c r="I362" s="296"/>
      <c r="J362" s="296"/>
      <c r="K362" s="104">
        <f t="shared" si="20"/>
        <v>0</v>
      </c>
    </row>
    <row r="363" spans="1:11" ht="15.75" customHeight="1" x14ac:dyDescent="0.25">
      <c r="A363" s="1">
        <v>193</v>
      </c>
      <c r="B363" s="101" t="str">
        <f>IF('proje ve personel bilgileri'!A206&lt;&gt;0,('proje ve personel bilgileri'!A206)," ")</f>
        <v xml:space="preserve"> </v>
      </c>
      <c r="C363" s="105"/>
      <c r="D363" s="296"/>
      <c r="E363" s="296"/>
      <c r="F363" s="296"/>
      <c r="G363" s="296"/>
      <c r="H363" s="296"/>
      <c r="I363" s="296"/>
      <c r="J363" s="296"/>
      <c r="K363" s="104">
        <f t="shared" si="20"/>
        <v>0</v>
      </c>
    </row>
    <row r="364" spans="1:11" ht="15.75" customHeight="1" x14ac:dyDescent="0.25">
      <c r="A364" s="2">
        <v>194</v>
      </c>
      <c r="B364" s="101" t="str">
        <f>IF('proje ve personel bilgileri'!A207&lt;&gt;0,('proje ve personel bilgileri'!A207)," ")</f>
        <v xml:space="preserve"> </v>
      </c>
      <c r="C364" s="105"/>
      <c r="D364" s="296"/>
      <c r="E364" s="296"/>
      <c r="F364" s="296"/>
      <c r="G364" s="296"/>
      <c r="H364" s="296"/>
      <c r="I364" s="296"/>
      <c r="J364" s="296"/>
      <c r="K364" s="104">
        <f t="shared" si="20"/>
        <v>0</v>
      </c>
    </row>
    <row r="365" spans="1:11" ht="15.75" customHeight="1" x14ac:dyDescent="0.25">
      <c r="A365" s="1">
        <v>195</v>
      </c>
      <c r="B365" s="101" t="str">
        <f>IF('proje ve personel bilgileri'!A208&lt;&gt;0,('proje ve personel bilgileri'!A208)," ")</f>
        <v xml:space="preserve"> </v>
      </c>
      <c r="C365" s="105"/>
      <c r="D365" s="296"/>
      <c r="E365" s="296"/>
      <c r="F365" s="296"/>
      <c r="G365" s="296"/>
      <c r="H365" s="296"/>
      <c r="I365" s="296"/>
      <c r="J365" s="296"/>
      <c r="K365" s="104">
        <f t="shared" si="20"/>
        <v>0</v>
      </c>
    </row>
    <row r="366" spans="1:11" ht="15.75" customHeight="1" x14ac:dyDescent="0.25">
      <c r="A366" s="2">
        <v>196</v>
      </c>
      <c r="B366" s="101" t="str">
        <f>IF('proje ve personel bilgileri'!A209&lt;&gt;0,('proje ve personel bilgileri'!A209)," ")</f>
        <v xml:space="preserve"> </v>
      </c>
      <c r="C366" s="105"/>
      <c r="D366" s="296"/>
      <c r="E366" s="296"/>
      <c r="F366" s="296"/>
      <c r="G366" s="296"/>
      <c r="H366" s="296"/>
      <c r="I366" s="296"/>
      <c r="J366" s="296"/>
      <c r="K366" s="104">
        <f t="shared" si="20"/>
        <v>0</v>
      </c>
    </row>
    <row r="367" spans="1:11" ht="15.75" customHeight="1" x14ac:dyDescent="0.25">
      <c r="A367" s="1">
        <v>197</v>
      </c>
      <c r="B367" s="101" t="str">
        <f>IF('proje ve personel bilgileri'!A210&lt;&gt;0,('proje ve personel bilgileri'!A210)," ")</f>
        <v xml:space="preserve"> </v>
      </c>
      <c r="C367" s="105"/>
      <c r="D367" s="296"/>
      <c r="E367" s="296"/>
      <c r="F367" s="296"/>
      <c r="G367" s="296"/>
      <c r="H367" s="296"/>
      <c r="I367" s="296"/>
      <c r="J367" s="296"/>
      <c r="K367" s="104">
        <f t="shared" si="20"/>
        <v>0</v>
      </c>
    </row>
    <row r="368" spans="1:11" ht="15" customHeight="1" x14ac:dyDescent="0.25">
      <c r="A368" s="2">
        <v>198</v>
      </c>
      <c r="B368" s="101" t="str">
        <f>IF('proje ve personel bilgileri'!A211&lt;&gt;0,('proje ve personel bilgileri'!A211)," ")</f>
        <v xml:space="preserve"> </v>
      </c>
      <c r="C368" s="105"/>
      <c r="D368" s="296"/>
      <c r="E368" s="296"/>
      <c r="F368" s="296"/>
      <c r="G368" s="296"/>
      <c r="H368" s="296"/>
      <c r="I368" s="296"/>
      <c r="J368" s="296"/>
      <c r="K368" s="104">
        <f t="shared" si="20"/>
        <v>0</v>
      </c>
    </row>
    <row r="369" spans="1:11" ht="15.75" customHeight="1" x14ac:dyDescent="0.25">
      <c r="A369" s="341" t="s">
        <v>99</v>
      </c>
      <c r="B369" s="342"/>
      <c r="C369" s="7" t="str">
        <f t="shared" ref="C369:J369" si="21">IF($K$28&lt;&gt;0,SUM(C351:C368)," ")</f>
        <v xml:space="preserve"> </v>
      </c>
      <c r="D369" s="8" t="str">
        <f t="shared" si="21"/>
        <v xml:space="preserve"> </v>
      </c>
      <c r="E369" s="8" t="str">
        <f t="shared" si="21"/>
        <v xml:space="preserve"> </v>
      </c>
      <c r="F369" s="8" t="str">
        <f t="shared" si="21"/>
        <v xml:space="preserve"> </v>
      </c>
      <c r="G369" s="8" t="str">
        <f t="shared" si="21"/>
        <v xml:space="preserve"> </v>
      </c>
      <c r="H369" s="8" t="str">
        <f t="shared" si="21"/>
        <v xml:space="preserve"> </v>
      </c>
      <c r="I369" s="8" t="str">
        <f t="shared" si="21"/>
        <v xml:space="preserve"> </v>
      </c>
      <c r="J369" s="8" t="str">
        <f t="shared" si="21"/>
        <v xml:space="preserve"> </v>
      </c>
      <c r="K369" s="9">
        <f>SUM(K351:K368)+K334</f>
        <v>0</v>
      </c>
    </row>
    <row r="370" spans="1:11" ht="15" customHeight="1" x14ac:dyDescent="0.25">
      <c r="A370" s="300"/>
    </row>
    <row r="371" spans="1:11" ht="23.25" customHeight="1" x14ac:dyDescent="0.25">
      <c r="A371" s="332" t="s">
        <v>100</v>
      </c>
      <c r="B371" s="332"/>
      <c r="C371" s="332"/>
      <c r="D371" s="332"/>
      <c r="E371" s="332"/>
      <c r="F371" s="332"/>
      <c r="G371" s="332"/>
      <c r="H371" s="332"/>
      <c r="I371" s="332"/>
      <c r="J371" s="332"/>
      <c r="K371" s="332"/>
    </row>
    <row r="372" spans="1:11" ht="15" customHeight="1" x14ac:dyDescent="0.25">
      <c r="A372" s="51"/>
    </row>
    <row r="373" spans="1:11" ht="15" customHeight="1" x14ac:dyDescent="0.25">
      <c r="A373" s="298" t="s">
        <v>101</v>
      </c>
    </row>
    <row r="374" spans="1:11" ht="15" customHeight="1" x14ac:dyDescent="0.25">
      <c r="C374" s="298" t="s">
        <v>102</v>
      </c>
      <c r="E374" s="298" t="s">
        <v>103</v>
      </c>
    </row>
    <row r="375" spans="1:11" ht="15.75" customHeight="1" x14ac:dyDescent="0.25">
      <c r="A375" s="348" t="s">
        <v>85</v>
      </c>
      <c r="B375" s="348"/>
      <c r="C375" s="348"/>
      <c r="D375" s="348"/>
      <c r="E375" s="348"/>
      <c r="F375" s="348"/>
      <c r="G375" s="348"/>
      <c r="H375" s="348"/>
      <c r="I375" s="348"/>
      <c r="J375" s="348"/>
      <c r="K375" s="348"/>
    </row>
    <row r="376" spans="1:11" ht="15" customHeight="1" x14ac:dyDescent="0.25">
      <c r="A376" s="70"/>
      <c r="B376" s="70"/>
      <c r="C376" s="70"/>
      <c r="D376" s="70"/>
      <c r="E376" s="78">
        <f>'proje ve personel bilgileri'!$B$5</f>
        <v>0</v>
      </c>
      <c r="F376" s="72">
        <f>IF('proje ve personel bilgileri'!$B$6=1,"/ Mayıs ayına aittir.",(IF('proje ve personel bilgileri'!$B$6=2,"/ Kasım ayına aittir.",0)))</f>
        <v>0</v>
      </c>
      <c r="H376" s="70"/>
      <c r="I376" s="70"/>
      <c r="J376" s="70"/>
      <c r="K376" s="70"/>
    </row>
    <row r="377" spans="1:11" ht="18.75" customHeight="1" x14ac:dyDescent="0.25">
      <c r="K377" s="4" t="s">
        <v>86</v>
      </c>
    </row>
    <row r="378" spans="1:11" ht="15.75" customHeight="1" x14ac:dyDescent="0.25">
      <c r="A378" s="349" t="s">
        <v>2</v>
      </c>
      <c r="B378" s="350"/>
      <c r="C378" s="351">
        <f>'proje ve personel bilgileri'!$B$2</f>
        <v>0</v>
      </c>
      <c r="D378" s="352"/>
      <c r="E378" s="352"/>
      <c r="F378" s="352"/>
      <c r="G378" s="352"/>
      <c r="H378" s="352"/>
      <c r="I378" s="352"/>
      <c r="J378" s="352"/>
      <c r="K378" s="353"/>
    </row>
    <row r="379" spans="1:11" ht="15.75" customHeight="1" x14ac:dyDescent="0.25">
      <c r="A379" s="354" t="s">
        <v>4</v>
      </c>
      <c r="B379" s="355"/>
      <c r="C379" s="356">
        <f>'proje ve personel bilgileri'!$B$3</f>
        <v>0</v>
      </c>
      <c r="D379" s="357"/>
      <c r="E379" s="357"/>
      <c r="F379" s="357"/>
      <c r="G379" s="357"/>
      <c r="H379" s="357"/>
      <c r="I379" s="357"/>
      <c r="J379" s="357"/>
      <c r="K379" s="358"/>
    </row>
    <row r="380" spans="1:11" ht="15" customHeight="1" x14ac:dyDescent="0.25">
      <c r="A380" s="343" t="s">
        <v>87</v>
      </c>
      <c r="B380" s="343" t="s">
        <v>15</v>
      </c>
      <c r="C380" s="343" t="s">
        <v>88</v>
      </c>
      <c r="D380" s="344" t="s">
        <v>89</v>
      </c>
      <c r="E380" s="346"/>
      <c r="F380" s="347"/>
      <c r="G380" s="343" t="s">
        <v>90</v>
      </c>
      <c r="H380" s="333" t="s">
        <v>91</v>
      </c>
      <c r="I380" s="333" t="s">
        <v>92</v>
      </c>
      <c r="J380" s="333" t="s">
        <v>93</v>
      </c>
      <c r="K380" s="336" t="s">
        <v>94</v>
      </c>
    </row>
    <row r="381" spans="1:11" ht="21" customHeight="1" x14ac:dyDescent="0.25">
      <c r="A381" s="338"/>
      <c r="B381" s="338"/>
      <c r="C381" s="338"/>
      <c r="D381" s="345"/>
      <c r="E381" s="339" t="s">
        <v>95</v>
      </c>
      <c r="F381" s="340"/>
      <c r="G381" s="338"/>
      <c r="H381" s="334"/>
      <c r="I381" s="334"/>
      <c r="J381" s="334"/>
      <c r="K381" s="337"/>
    </row>
    <row r="382" spans="1:11" ht="60.75" customHeight="1" x14ac:dyDescent="0.25">
      <c r="A382" s="338"/>
      <c r="B382" s="338"/>
      <c r="C382" s="338"/>
      <c r="D382" s="345"/>
      <c r="E382" s="5" t="s">
        <v>106</v>
      </c>
      <c r="F382" s="5" t="s">
        <v>97</v>
      </c>
      <c r="G382" s="338"/>
      <c r="H382" s="334"/>
      <c r="I382" s="335"/>
      <c r="J382" s="335"/>
      <c r="K382" s="338"/>
    </row>
    <row r="383" spans="1:11" ht="15.75" customHeight="1" x14ac:dyDescent="0.25">
      <c r="A383" s="338"/>
      <c r="B383" s="338"/>
      <c r="C383" s="338"/>
      <c r="D383" s="345"/>
      <c r="E383" s="6" t="s">
        <v>98</v>
      </c>
      <c r="F383" s="6" t="s">
        <v>98</v>
      </c>
      <c r="G383" s="294" t="s">
        <v>98</v>
      </c>
      <c r="H383" s="294" t="s">
        <v>98</v>
      </c>
      <c r="I383" s="297" t="s">
        <v>98</v>
      </c>
      <c r="J383" s="6" t="s">
        <v>98</v>
      </c>
      <c r="K383" s="338"/>
    </row>
    <row r="384" spans="1:11" ht="15.75" customHeight="1" x14ac:dyDescent="0.25">
      <c r="A384" s="1">
        <v>199</v>
      </c>
      <c r="B384" s="101" t="str">
        <f>IF('proje ve personel bilgileri'!A212&lt;&gt;0,('proje ve personel bilgileri'!A212)," ")</f>
        <v xml:space="preserve"> </v>
      </c>
      <c r="C384" s="102"/>
      <c r="D384" s="103"/>
      <c r="E384" s="103"/>
      <c r="F384" s="103"/>
      <c r="G384" s="103"/>
      <c r="H384" s="103"/>
      <c r="I384" s="103"/>
      <c r="J384" s="103"/>
      <c r="K384" s="104">
        <f t="shared" ref="K384:K401" si="22">IF(D384&lt;&gt;0,SUM(D384+E384+F384+G384-H384-I384-J384),0)</f>
        <v>0</v>
      </c>
    </row>
    <row r="385" spans="1:11" ht="15.75" customHeight="1" x14ac:dyDescent="0.25">
      <c r="A385" s="2">
        <v>200</v>
      </c>
      <c r="B385" s="101" t="str">
        <f>IF('proje ve personel bilgileri'!A213&lt;&gt;0,('proje ve personel bilgileri'!A213)," ")</f>
        <v xml:space="preserve"> </v>
      </c>
      <c r="C385" s="105"/>
      <c r="D385" s="296"/>
      <c r="E385" s="296"/>
      <c r="F385" s="296"/>
      <c r="G385" s="296"/>
      <c r="H385" s="296"/>
      <c r="I385" s="296"/>
      <c r="J385" s="296"/>
      <c r="K385" s="104">
        <f t="shared" si="22"/>
        <v>0</v>
      </c>
    </row>
    <row r="386" spans="1:11" ht="15.75" customHeight="1" x14ac:dyDescent="0.25">
      <c r="A386" s="1">
        <v>201</v>
      </c>
      <c r="B386" s="101" t="str">
        <f>IF('proje ve personel bilgileri'!A214&lt;&gt;0,('proje ve personel bilgileri'!A214)," ")</f>
        <v xml:space="preserve"> </v>
      </c>
      <c r="C386" s="105"/>
      <c r="D386" s="296"/>
      <c r="E386" s="296"/>
      <c r="F386" s="296"/>
      <c r="G386" s="296"/>
      <c r="H386" s="296"/>
      <c r="I386" s="296"/>
      <c r="J386" s="296"/>
      <c r="K386" s="104">
        <f t="shared" si="22"/>
        <v>0</v>
      </c>
    </row>
    <row r="387" spans="1:11" ht="15.75" customHeight="1" x14ac:dyDescent="0.25">
      <c r="A387" s="2">
        <v>202</v>
      </c>
      <c r="B387" s="101" t="str">
        <f>IF('proje ve personel bilgileri'!A215&lt;&gt;0,('proje ve personel bilgileri'!A215)," ")</f>
        <v xml:space="preserve"> </v>
      </c>
      <c r="C387" s="105"/>
      <c r="D387" s="296"/>
      <c r="E387" s="296"/>
      <c r="F387" s="296"/>
      <c r="G387" s="296"/>
      <c r="H387" s="296"/>
      <c r="I387" s="296"/>
      <c r="J387" s="296"/>
      <c r="K387" s="104">
        <f t="shared" si="22"/>
        <v>0</v>
      </c>
    </row>
    <row r="388" spans="1:11" ht="15.75" customHeight="1" x14ac:dyDescent="0.25">
      <c r="A388" s="1">
        <v>203</v>
      </c>
      <c r="B388" s="101" t="str">
        <f>IF('proje ve personel bilgileri'!A216&lt;&gt;0,('proje ve personel bilgileri'!A216)," ")</f>
        <v xml:space="preserve"> </v>
      </c>
      <c r="C388" s="105"/>
      <c r="D388" s="296"/>
      <c r="E388" s="296"/>
      <c r="F388" s="296"/>
      <c r="G388" s="296"/>
      <c r="H388" s="296"/>
      <c r="I388" s="296"/>
      <c r="J388" s="296"/>
      <c r="K388" s="104">
        <f t="shared" si="22"/>
        <v>0</v>
      </c>
    </row>
    <row r="389" spans="1:11" ht="15.75" customHeight="1" x14ac:dyDescent="0.25">
      <c r="A389" s="2">
        <v>204</v>
      </c>
      <c r="B389" s="101" t="str">
        <f>IF('proje ve personel bilgileri'!A217&lt;&gt;0,('proje ve personel bilgileri'!A217)," ")</f>
        <v xml:space="preserve"> </v>
      </c>
      <c r="C389" s="105"/>
      <c r="D389" s="296"/>
      <c r="E389" s="296"/>
      <c r="F389" s="296"/>
      <c r="G389" s="296"/>
      <c r="H389" s="296"/>
      <c r="I389" s="296"/>
      <c r="J389" s="296"/>
      <c r="K389" s="104">
        <f t="shared" si="22"/>
        <v>0</v>
      </c>
    </row>
    <row r="390" spans="1:11" ht="15.75" customHeight="1" x14ac:dyDescent="0.25">
      <c r="A390" s="1">
        <v>205</v>
      </c>
      <c r="B390" s="101" t="str">
        <f>IF('proje ve personel bilgileri'!A218&lt;&gt;0,('proje ve personel bilgileri'!A218)," ")</f>
        <v xml:space="preserve"> </v>
      </c>
      <c r="C390" s="105"/>
      <c r="D390" s="296"/>
      <c r="E390" s="296"/>
      <c r="F390" s="296"/>
      <c r="G390" s="296"/>
      <c r="H390" s="296"/>
      <c r="I390" s="296"/>
      <c r="J390" s="296"/>
      <c r="K390" s="104">
        <f t="shared" si="22"/>
        <v>0</v>
      </c>
    </row>
    <row r="391" spans="1:11" ht="15.75" customHeight="1" x14ac:dyDescent="0.25">
      <c r="A391" s="2">
        <v>206</v>
      </c>
      <c r="B391" s="101" t="str">
        <f>IF('proje ve personel bilgileri'!A219&lt;&gt;0,('proje ve personel bilgileri'!A219)," ")</f>
        <v xml:space="preserve"> </v>
      </c>
      <c r="C391" s="105"/>
      <c r="D391" s="296"/>
      <c r="E391" s="296"/>
      <c r="F391" s="296"/>
      <c r="G391" s="296"/>
      <c r="H391" s="296"/>
      <c r="I391" s="296"/>
      <c r="J391" s="296"/>
      <c r="K391" s="104">
        <f t="shared" si="22"/>
        <v>0</v>
      </c>
    </row>
    <row r="392" spans="1:11" ht="15.75" customHeight="1" x14ac:dyDescent="0.25">
      <c r="A392" s="1">
        <v>207</v>
      </c>
      <c r="B392" s="101" t="str">
        <f>IF('proje ve personel bilgileri'!A220&lt;&gt;0,('proje ve personel bilgileri'!A220)," ")</f>
        <v xml:space="preserve"> </v>
      </c>
      <c r="C392" s="105"/>
      <c r="D392" s="296"/>
      <c r="E392" s="296"/>
      <c r="F392" s="296"/>
      <c r="G392" s="296"/>
      <c r="H392" s="296"/>
      <c r="I392" s="296"/>
      <c r="J392" s="296"/>
      <c r="K392" s="104">
        <f t="shared" si="22"/>
        <v>0</v>
      </c>
    </row>
    <row r="393" spans="1:11" ht="15.75" customHeight="1" x14ac:dyDescent="0.25">
      <c r="A393" s="2">
        <v>208</v>
      </c>
      <c r="B393" s="101" t="str">
        <f>IF('proje ve personel bilgileri'!A221&lt;&gt;0,('proje ve personel bilgileri'!A221)," ")</f>
        <v xml:space="preserve"> </v>
      </c>
      <c r="C393" s="105"/>
      <c r="D393" s="296"/>
      <c r="E393" s="296"/>
      <c r="F393" s="296"/>
      <c r="G393" s="296"/>
      <c r="H393" s="296"/>
      <c r="I393" s="296"/>
      <c r="J393" s="296"/>
      <c r="K393" s="104">
        <f t="shared" si="22"/>
        <v>0</v>
      </c>
    </row>
    <row r="394" spans="1:11" ht="15.75" customHeight="1" x14ac:dyDescent="0.25">
      <c r="A394" s="1">
        <v>209</v>
      </c>
      <c r="B394" s="101" t="str">
        <f>IF('proje ve personel bilgileri'!A222&lt;&gt;0,('proje ve personel bilgileri'!A222)," ")</f>
        <v xml:space="preserve"> </v>
      </c>
      <c r="C394" s="105"/>
      <c r="D394" s="296"/>
      <c r="E394" s="296"/>
      <c r="F394" s="296"/>
      <c r="G394" s="296"/>
      <c r="H394" s="296"/>
      <c r="I394" s="296"/>
      <c r="J394" s="296"/>
      <c r="K394" s="104">
        <f t="shared" si="22"/>
        <v>0</v>
      </c>
    </row>
    <row r="395" spans="1:11" ht="15.75" customHeight="1" x14ac:dyDescent="0.25">
      <c r="A395" s="2">
        <v>210</v>
      </c>
      <c r="B395" s="101" t="str">
        <f>IF('proje ve personel bilgileri'!A223&lt;&gt;0,('proje ve personel bilgileri'!A223)," ")</f>
        <v xml:space="preserve"> </v>
      </c>
      <c r="C395" s="105"/>
      <c r="D395" s="296"/>
      <c r="E395" s="296"/>
      <c r="F395" s="296"/>
      <c r="G395" s="296"/>
      <c r="H395" s="296"/>
      <c r="I395" s="296"/>
      <c r="J395" s="296"/>
      <c r="K395" s="104">
        <f t="shared" si="22"/>
        <v>0</v>
      </c>
    </row>
    <row r="396" spans="1:11" ht="15.75" customHeight="1" x14ac:dyDescent="0.25">
      <c r="A396" s="1">
        <v>211</v>
      </c>
      <c r="B396" s="101" t="str">
        <f>IF('proje ve personel bilgileri'!A224&lt;&gt;0,('proje ve personel bilgileri'!A224)," ")</f>
        <v xml:space="preserve"> </v>
      </c>
      <c r="C396" s="105"/>
      <c r="D396" s="296"/>
      <c r="E396" s="296"/>
      <c r="F396" s="296"/>
      <c r="G396" s="296"/>
      <c r="H396" s="296"/>
      <c r="I396" s="296"/>
      <c r="J396" s="296"/>
      <c r="K396" s="104">
        <f t="shared" si="22"/>
        <v>0</v>
      </c>
    </row>
    <row r="397" spans="1:11" ht="15.75" customHeight="1" x14ac:dyDescent="0.25">
      <c r="A397" s="2">
        <v>212</v>
      </c>
      <c r="B397" s="101" t="str">
        <f>IF('proje ve personel bilgileri'!A225&lt;&gt;0,('proje ve personel bilgileri'!A225)," ")</f>
        <v xml:space="preserve"> </v>
      </c>
      <c r="C397" s="105"/>
      <c r="D397" s="296"/>
      <c r="E397" s="296"/>
      <c r="F397" s="296"/>
      <c r="G397" s="296"/>
      <c r="H397" s="296"/>
      <c r="I397" s="296"/>
      <c r="J397" s="296"/>
      <c r="K397" s="104">
        <f t="shared" si="22"/>
        <v>0</v>
      </c>
    </row>
    <row r="398" spans="1:11" ht="15.75" customHeight="1" x14ac:dyDescent="0.25">
      <c r="A398" s="1">
        <v>213</v>
      </c>
      <c r="B398" s="101" t="str">
        <f>IF('proje ve personel bilgileri'!A226&lt;&gt;0,('proje ve personel bilgileri'!A226)," ")</f>
        <v xml:space="preserve"> </v>
      </c>
      <c r="C398" s="105"/>
      <c r="D398" s="296"/>
      <c r="E398" s="296"/>
      <c r="F398" s="296"/>
      <c r="G398" s="296"/>
      <c r="H398" s="296"/>
      <c r="I398" s="296"/>
      <c r="J398" s="296"/>
      <c r="K398" s="104">
        <f t="shared" si="22"/>
        <v>0</v>
      </c>
    </row>
    <row r="399" spans="1:11" ht="15.75" customHeight="1" x14ac:dyDescent="0.25">
      <c r="A399" s="2">
        <v>214</v>
      </c>
      <c r="B399" s="101" t="str">
        <f>IF('proje ve personel bilgileri'!A227&lt;&gt;0,('proje ve personel bilgileri'!A227)," ")</f>
        <v xml:space="preserve"> </v>
      </c>
      <c r="C399" s="105"/>
      <c r="D399" s="296"/>
      <c r="E399" s="296"/>
      <c r="F399" s="296"/>
      <c r="G399" s="296"/>
      <c r="H399" s="296"/>
      <c r="I399" s="296"/>
      <c r="J399" s="296"/>
      <c r="K399" s="104">
        <f t="shared" si="22"/>
        <v>0</v>
      </c>
    </row>
    <row r="400" spans="1:11" ht="15.75" customHeight="1" x14ac:dyDescent="0.25">
      <c r="A400" s="1">
        <v>215</v>
      </c>
      <c r="B400" s="101" t="str">
        <f>IF('proje ve personel bilgileri'!A228&lt;&gt;0,('proje ve personel bilgileri'!A228)," ")</f>
        <v xml:space="preserve"> </v>
      </c>
      <c r="C400" s="105"/>
      <c r="D400" s="296"/>
      <c r="E400" s="296"/>
      <c r="F400" s="296"/>
      <c r="G400" s="296"/>
      <c r="H400" s="296"/>
      <c r="I400" s="296"/>
      <c r="J400" s="296"/>
      <c r="K400" s="104">
        <f t="shared" si="22"/>
        <v>0</v>
      </c>
    </row>
    <row r="401" spans="1:11" ht="15" customHeight="1" x14ac:dyDescent="0.25">
      <c r="A401" s="2">
        <v>216</v>
      </c>
      <c r="B401" s="101" t="str">
        <f>IF('proje ve personel bilgileri'!A229&lt;&gt;0,('proje ve personel bilgileri'!A229)," ")</f>
        <v xml:space="preserve"> </v>
      </c>
      <c r="C401" s="105"/>
      <c r="D401" s="296"/>
      <c r="E401" s="296"/>
      <c r="F401" s="296"/>
      <c r="G401" s="296"/>
      <c r="H401" s="296"/>
      <c r="I401" s="296"/>
      <c r="J401" s="296"/>
      <c r="K401" s="104">
        <f t="shared" si="22"/>
        <v>0</v>
      </c>
    </row>
    <row r="402" spans="1:11" ht="15.75" customHeight="1" x14ac:dyDescent="0.25">
      <c r="A402" s="341" t="s">
        <v>99</v>
      </c>
      <c r="B402" s="342"/>
      <c r="C402" s="7" t="str">
        <f t="shared" ref="C402:J402" si="23">IF($K$28&lt;&gt;0,SUM(C384:C401)," ")</f>
        <v xml:space="preserve"> </v>
      </c>
      <c r="D402" s="8" t="str">
        <f t="shared" si="23"/>
        <v xml:space="preserve"> </v>
      </c>
      <c r="E402" s="8" t="str">
        <f t="shared" si="23"/>
        <v xml:space="preserve"> </v>
      </c>
      <c r="F402" s="8" t="str">
        <f t="shared" si="23"/>
        <v xml:space="preserve"> </v>
      </c>
      <c r="G402" s="8" t="str">
        <f t="shared" si="23"/>
        <v xml:space="preserve"> </v>
      </c>
      <c r="H402" s="8" t="str">
        <f t="shared" si="23"/>
        <v xml:space="preserve"> </v>
      </c>
      <c r="I402" s="8" t="str">
        <f t="shared" si="23"/>
        <v xml:space="preserve"> </v>
      </c>
      <c r="J402" s="8" t="str">
        <f t="shared" si="23"/>
        <v xml:space="preserve"> </v>
      </c>
      <c r="K402" s="9">
        <f>SUM(K384:K401)+K369</f>
        <v>0</v>
      </c>
    </row>
    <row r="403" spans="1:11" ht="15" customHeight="1" x14ac:dyDescent="0.25">
      <c r="A403" s="300"/>
    </row>
    <row r="404" spans="1:11" ht="27" customHeight="1" x14ac:dyDescent="0.25">
      <c r="A404" s="332" t="s">
        <v>100</v>
      </c>
      <c r="B404" s="332"/>
      <c r="C404" s="332"/>
      <c r="D404" s="332"/>
      <c r="E404" s="332"/>
      <c r="F404" s="332"/>
      <c r="G404" s="332"/>
      <c r="H404" s="332"/>
      <c r="I404" s="332"/>
      <c r="J404" s="332"/>
      <c r="K404" s="332"/>
    </row>
    <row r="405" spans="1:11" ht="15" customHeight="1" x14ac:dyDescent="0.25">
      <c r="A405" s="51"/>
    </row>
    <row r="406" spans="1:11" ht="15" customHeight="1" x14ac:dyDescent="0.25">
      <c r="A406" s="298" t="s">
        <v>101</v>
      </c>
    </row>
    <row r="407" spans="1:11" ht="15" customHeight="1" x14ac:dyDescent="0.25">
      <c r="C407" s="298" t="s">
        <v>102</v>
      </c>
      <c r="E407" s="298" t="s">
        <v>103</v>
      </c>
    </row>
    <row r="410" spans="1:11" ht="15.75" customHeight="1" x14ac:dyDescent="0.25">
      <c r="A410" s="348" t="s">
        <v>85</v>
      </c>
      <c r="B410" s="348"/>
      <c r="C410" s="348"/>
      <c r="D410" s="348"/>
      <c r="E410" s="348"/>
      <c r="F410" s="348"/>
      <c r="G410" s="348"/>
      <c r="H410" s="348"/>
      <c r="I410" s="348"/>
      <c r="J410" s="348"/>
      <c r="K410" s="348"/>
    </row>
    <row r="411" spans="1:11" ht="15" customHeight="1" x14ac:dyDescent="0.25">
      <c r="A411" s="70"/>
      <c r="B411" s="70"/>
      <c r="C411" s="70"/>
      <c r="D411" s="70"/>
      <c r="E411" s="78">
        <f>'proje ve personel bilgileri'!$B$5</f>
        <v>0</v>
      </c>
      <c r="F411" s="72">
        <f>IF('proje ve personel bilgileri'!$B$6=1,"/ Mayıs ayına aittir.",(IF('proje ve personel bilgileri'!$B$6=2,"/ Kasım ayına aittir.",0)))</f>
        <v>0</v>
      </c>
      <c r="H411" s="70"/>
      <c r="I411" s="70"/>
      <c r="J411" s="70"/>
      <c r="K411" s="70"/>
    </row>
    <row r="412" spans="1:11" ht="18.75" customHeight="1" x14ac:dyDescent="0.25">
      <c r="K412" s="4" t="s">
        <v>86</v>
      </c>
    </row>
    <row r="413" spans="1:11" ht="15.75" customHeight="1" x14ac:dyDescent="0.25">
      <c r="A413" s="349" t="s">
        <v>2</v>
      </c>
      <c r="B413" s="350"/>
      <c r="C413" s="351">
        <f>'proje ve personel bilgileri'!$B$2</f>
        <v>0</v>
      </c>
      <c r="D413" s="352"/>
      <c r="E413" s="352"/>
      <c r="F413" s="352"/>
      <c r="G413" s="352"/>
      <c r="H413" s="352"/>
      <c r="I413" s="352"/>
      <c r="J413" s="352"/>
      <c r="K413" s="353"/>
    </row>
    <row r="414" spans="1:11" ht="15.75" customHeight="1" x14ac:dyDescent="0.25">
      <c r="A414" s="354" t="s">
        <v>4</v>
      </c>
      <c r="B414" s="355"/>
      <c r="C414" s="356">
        <f>'proje ve personel bilgileri'!$B$3</f>
        <v>0</v>
      </c>
      <c r="D414" s="357"/>
      <c r="E414" s="357"/>
      <c r="F414" s="357"/>
      <c r="G414" s="357"/>
      <c r="H414" s="357"/>
      <c r="I414" s="357"/>
      <c r="J414" s="357"/>
      <c r="K414" s="358"/>
    </row>
    <row r="415" spans="1:11" ht="15" customHeight="1" x14ac:dyDescent="0.25">
      <c r="A415" s="343" t="s">
        <v>87</v>
      </c>
      <c r="B415" s="343" t="s">
        <v>15</v>
      </c>
      <c r="C415" s="343" t="s">
        <v>88</v>
      </c>
      <c r="D415" s="344" t="s">
        <v>89</v>
      </c>
      <c r="E415" s="346"/>
      <c r="F415" s="347"/>
      <c r="G415" s="343" t="s">
        <v>90</v>
      </c>
      <c r="H415" s="333" t="s">
        <v>91</v>
      </c>
      <c r="I415" s="333" t="s">
        <v>92</v>
      </c>
      <c r="J415" s="333" t="s">
        <v>93</v>
      </c>
      <c r="K415" s="336" t="s">
        <v>94</v>
      </c>
    </row>
    <row r="416" spans="1:11" ht="21.75" customHeight="1" x14ac:dyDescent="0.25">
      <c r="A416" s="338"/>
      <c r="B416" s="338"/>
      <c r="C416" s="338"/>
      <c r="D416" s="345"/>
      <c r="E416" s="339" t="s">
        <v>95</v>
      </c>
      <c r="F416" s="340"/>
      <c r="G416" s="338"/>
      <c r="H416" s="334"/>
      <c r="I416" s="334"/>
      <c r="J416" s="334"/>
      <c r="K416" s="337"/>
    </row>
    <row r="417" spans="1:11" ht="60.75" customHeight="1" x14ac:dyDescent="0.25">
      <c r="A417" s="338"/>
      <c r="B417" s="338"/>
      <c r="C417" s="338"/>
      <c r="D417" s="345"/>
      <c r="E417" s="5" t="s">
        <v>106</v>
      </c>
      <c r="F417" s="5" t="s">
        <v>97</v>
      </c>
      <c r="G417" s="338"/>
      <c r="H417" s="334"/>
      <c r="I417" s="335"/>
      <c r="J417" s="335"/>
      <c r="K417" s="338"/>
    </row>
    <row r="418" spans="1:11" ht="15.75" customHeight="1" x14ac:dyDescent="0.25">
      <c r="A418" s="338"/>
      <c r="B418" s="338"/>
      <c r="C418" s="338"/>
      <c r="D418" s="345"/>
      <c r="E418" s="6" t="s">
        <v>98</v>
      </c>
      <c r="F418" s="6" t="s">
        <v>98</v>
      </c>
      <c r="G418" s="294" t="s">
        <v>98</v>
      </c>
      <c r="H418" s="294" t="s">
        <v>98</v>
      </c>
      <c r="I418" s="297" t="s">
        <v>98</v>
      </c>
      <c r="J418" s="6" t="s">
        <v>98</v>
      </c>
      <c r="K418" s="338"/>
    </row>
    <row r="419" spans="1:11" ht="15.75" customHeight="1" x14ac:dyDescent="0.25">
      <c r="A419" s="1">
        <v>217</v>
      </c>
      <c r="B419" s="101" t="str">
        <f>IF('proje ve personel bilgileri'!A230&lt;&gt;0,('proje ve personel bilgileri'!A230)," ")</f>
        <v xml:space="preserve"> </v>
      </c>
      <c r="C419" s="102"/>
      <c r="D419" s="103"/>
      <c r="E419" s="103"/>
      <c r="F419" s="103"/>
      <c r="G419" s="103"/>
      <c r="H419" s="103"/>
      <c r="I419" s="103"/>
      <c r="J419" s="103"/>
      <c r="K419" s="104">
        <f t="shared" ref="K419:K436" si="24">IF(D419&lt;&gt;0,SUM(D419+E419+F419+G419-H419-I419-J419),0)</f>
        <v>0</v>
      </c>
    </row>
    <row r="420" spans="1:11" ht="15.75" customHeight="1" x14ac:dyDescent="0.25">
      <c r="A420" s="2">
        <v>218</v>
      </c>
      <c r="B420" s="101" t="str">
        <f>IF('proje ve personel bilgileri'!A231&lt;&gt;0,('proje ve personel bilgileri'!A231)," ")</f>
        <v xml:space="preserve"> </v>
      </c>
      <c r="C420" s="105"/>
      <c r="D420" s="296"/>
      <c r="E420" s="296"/>
      <c r="F420" s="296"/>
      <c r="G420" s="296"/>
      <c r="H420" s="296"/>
      <c r="I420" s="296"/>
      <c r="J420" s="296"/>
      <c r="K420" s="104">
        <f t="shared" si="24"/>
        <v>0</v>
      </c>
    </row>
    <row r="421" spans="1:11" ht="15.75" customHeight="1" x14ac:dyDescent="0.25">
      <c r="A421" s="1">
        <v>219</v>
      </c>
      <c r="B421" s="101" t="str">
        <f>IF('proje ve personel bilgileri'!A232&lt;&gt;0,('proje ve personel bilgileri'!A232)," ")</f>
        <v xml:space="preserve"> </v>
      </c>
      <c r="C421" s="105"/>
      <c r="D421" s="296"/>
      <c r="E421" s="296"/>
      <c r="F421" s="296"/>
      <c r="G421" s="296"/>
      <c r="H421" s="296"/>
      <c r="I421" s="296"/>
      <c r="J421" s="296"/>
      <c r="K421" s="104">
        <f t="shared" si="24"/>
        <v>0</v>
      </c>
    </row>
    <row r="422" spans="1:11" ht="15.75" customHeight="1" x14ac:dyDescent="0.25">
      <c r="A422" s="2">
        <v>220</v>
      </c>
      <c r="B422" s="101" t="str">
        <f>IF('proje ve personel bilgileri'!A233&lt;&gt;0,('proje ve personel bilgileri'!A233)," ")</f>
        <v xml:space="preserve"> </v>
      </c>
      <c r="C422" s="105"/>
      <c r="D422" s="296"/>
      <c r="E422" s="296"/>
      <c r="F422" s="296"/>
      <c r="G422" s="296"/>
      <c r="H422" s="296"/>
      <c r="I422" s="296"/>
      <c r="J422" s="296"/>
      <c r="K422" s="104">
        <f t="shared" si="24"/>
        <v>0</v>
      </c>
    </row>
    <row r="423" spans="1:11" ht="15.75" customHeight="1" x14ac:dyDescent="0.25">
      <c r="A423" s="1">
        <v>221</v>
      </c>
      <c r="B423" s="101" t="str">
        <f>IF('proje ve personel bilgileri'!A234&lt;&gt;0,('proje ve personel bilgileri'!A234)," ")</f>
        <v xml:space="preserve"> </v>
      </c>
      <c r="C423" s="105"/>
      <c r="D423" s="296"/>
      <c r="E423" s="296"/>
      <c r="F423" s="296"/>
      <c r="G423" s="296"/>
      <c r="H423" s="296"/>
      <c r="I423" s="296"/>
      <c r="J423" s="296"/>
      <c r="K423" s="104">
        <f t="shared" si="24"/>
        <v>0</v>
      </c>
    </row>
    <row r="424" spans="1:11" ht="15.75" customHeight="1" x14ac:dyDescent="0.25">
      <c r="A424" s="2">
        <v>222</v>
      </c>
      <c r="B424" s="101" t="str">
        <f>IF('proje ve personel bilgileri'!A235&lt;&gt;0,('proje ve personel bilgileri'!A235)," ")</f>
        <v xml:space="preserve"> </v>
      </c>
      <c r="C424" s="105"/>
      <c r="D424" s="296"/>
      <c r="E424" s="296"/>
      <c r="F424" s="296"/>
      <c r="G424" s="296"/>
      <c r="H424" s="296"/>
      <c r="I424" s="296"/>
      <c r="J424" s="296"/>
      <c r="K424" s="104">
        <f t="shared" si="24"/>
        <v>0</v>
      </c>
    </row>
    <row r="425" spans="1:11" ht="15.75" customHeight="1" x14ac:dyDescent="0.25">
      <c r="A425" s="1">
        <v>223</v>
      </c>
      <c r="B425" s="101" t="str">
        <f>IF('proje ve personel bilgileri'!A236&lt;&gt;0,('proje ve personel bilgileri'!A236)," ")</f>
        <v xml:space="preserve"> </v>
      </c>
      <c r="C425" s="105"/>
      <c r="D425" s="296"/>
      <c r="E425" s="296"/>
      <c r="F425" s="296"/>
      <c r="G425" s="296"/>
      <c r="H425" s="296"/>
      <c r="I425" s="296"/>
      <c r="J425" s="296"/>
      <c r="K425" s="104">
        <f t="shared" si="24"/>
        <v>0</v>
      </c>
    </row>
    <row r="426" spans="1:11" ht="15.75" customHeight="1" x14ac:dyDescent="0.25">
      <c r="A426" s="2">
        <v>224</v>
      </c>
      <c r="B426" s="101" t="str">
        <f>IF('proje ve personel bilgileri'!A237&lt;&gt;0,('proje ve personel bilgileri'!A237)," ")</f>
        <v xml:space="preserve"> </v>
      </c>
      <c r="C426" s="105"/>
      <c r="D426" s="296"/>
      <c r="E426" s="296"/>
      <c r="F426" s="296"/>
      <c r="G426" s="296"/>
      <c r="H426" s="296"/>
      <c r="I426" s="296"/>
      <c r="J426" s="296"/>
      <c r="K426" s="104">
        <f t="shared" si="24"/>
        <v>0</v>
      </c>
    </row>
    <row r="427" spans="1:11" ht="15.75" customHeight="1" x14ac:dyDescent="0.25">
      <c r="A427" s="1">
        <v>225</v>
      </c>
      <c r="B427" s="101" t="str">
        <f>IF('proje ve personel bilgileri'!A238&lt;&gt;0,('proje ve personel bilgileri'!A238)," ")</f>
        <v xml:space="preserve"> </v>
      </c>
      <c r="C427" s="105"/>
      <c r="D427" s="296"/>
      <c r="E427" s="296"/>
      <c r="F427" s="296"/>
      <c r="G427" s="296"/>
      <c r="H427" s="296"/>
      <c r="I427" s="296"/>
      <c r="J427" s="296"/>
      <c r="K427" s="104">
        <f t="shared" si="24"/>
        <v>0</v>
      </c>
    </row>
    <row r="428" spans="1:11" ht="15.75" customHeight="1" x14ac:dyDescent="0.25">
      <c r="A428" s="2">
        <v>226</v>
      </c>
      <c r="B428" s="101" t="str">
        <f>IF('proje ve personel bilgileri'!A239&lt;&gt;0,('proje ve personel bilgileri'!A239)," ")</f>
        <v xml:space="preserve"> </v>
      </c>
      <c r="C428" s="105"/>
      <c r="D428" s="296"/>
      <c r="E428" s="296"/>
      <c r="F428" s="296"/>
      <c r="G428" s="296"/>
      <c r="H428" s="296"/>
      <c r="I428" s="296"/>
      <c r="J428" s="296"/>
      <c r="K428" s="104">
        <f t="shared" si="24"/>
        <v>0</v>
      </c>
    </row>
    <row r="429" spans="1:11" ht="15.75" customHeight="1" x14ac:dyDescent="0.25">
      <c r="A429" s="1">
        <v>227</v>
      </c>
      <c r="B429" s="101" t="str">
        <f>IF('proje ve personel bilgileri'!A240&lt;&gt;0,('proje ve personel bilgileri'!A240)," ")</f>
        <v xml:space="preserve"> </v>
      </c>
      <c r="C429" s="105"/>
      <c r="D429" s="296"/>
      <c r="E429" s="296"/>
      <c r="F429" s="296"/>
      <c r="G429" s="296"/>
      <c r="H429" s="296"/>
      <c r="I429" s="296"/>
      <c r="J429" s="296"/>
      <c r="K429" s="104">
        <f t="shared" si="24"/>
        <v>0</v>
      </c>
    </row>
    <row r="430" spans="1:11" ht="15.75" customHeight="1" x14ac:dyDescent="0.25">
      <c r="A430" s="2">
        <v>228</v>
      </c>
      <c r="B430" s="101" t="str">
        <f>IF('proje ve personel bilgileri'!A241&lt;&gt;0,('proje ve personel bilgileri'!A241)," ")</f>
        <v xml:space="preserve"> </v>
      </c>
      <c r="C430" s="105"/>
      <c r="D430" s="296"/>
      <c r="E430" s="296"/>
      <c r="F430" s="296"/>
      <c r="G430" s="296"/>
      <c r="H430" s="296"/>
      <c r="I430" s="296"/>
      <c r="J430" s="296"/>
      <c r="K430" s="104">
        <f t="shared" si="24"/>
        <v>0</v>
      </c>
    </row>
    <row r="431" spans="1:11" ht="15.75" customHeight="1" x14ac:dyDescent="0.25">
      <c r="A431" s="1">
        <v>229</v>
      </c>
      <c r="B431" s="101" t="str">
        <f>IF('proje ve personel bilgileri'!A242&lt;&gt;0,('proje ve personel bilgileri'!A242)," ")</f>
        <v xml:space="preserve"> </v>
      </c>
      <c r="C431" s="105"/>
      <c r="D431" s="296"/>
      <c r="E431" s="296"/>
      <c r="F431" s="296"/>
      <c r="G431" s="296"/>
      <c r="H431" s="296"/>
      <c r="I431" s="296"/>
      <c r="J431" s="296"/>
      <c r="K431" s="104">
        <f t="shared" si="24"/>
        <v>0</v>
      </c>
    </row>
    <row r="432" spans="1:11" ht="15.75" customHeight="1" x14ac:dyDescent="0.25">
      <c r="A432" s="2">
        <v>230</v>
      </c>
      <c r="B432" s="101" t="str">
        <f>IF('proje ve personel bilgileri'!A243&lt;&gt;0,('proje ve personel bilgileri'!A243)," ")</f>
        <v xml:space="preserve"> </v>
      </c>
      <c r="C432" s="105"/>
      <c r="D432" s="296"/>
      <c r="E432" s="296"/>
      <c r="F432" s="296"/>
      <c r="G432" s="296"/>
      <c r="H432" s="296"/>
      <c r="I432" s="296"/>
      <c r="J432" s="296"/>
      <c r="K432" s="104">
        <f t="shared" si="24"/>
        <v>0</v>
      </c>
    </row>
    <row r="433" spans="1:11" ht="15.75" customHeight="1" x14ac:dyDescent="0.25">
      <c r="A433" s="1">
        <v>231</v>
      </c>
      <c r="B433" s="101" t="str">
        <f>IF('proje ve personel bilgileri'!A244&lt;&gt;0,('proje ve personel bilgileri'!A244)," ")</f>
        <v xml:space="preserve"> </v>
      </c>
      <c r="C433" s="105"/>
      <c r="D433" s="296"/>
      <c r="E433" s="296"/>
      <c r="F433" s="296"/>
      <c r="G433" s="296"/>
      <c r="H433" s="296"/>
      <c r="I433" s="296"/>
      <c r="J433" s="296"/>
      <c r="K433" s="104">
        <f t="shared" si="24"/>
        <v>0</v>
      </c>
    </row>
    <row r="434" spans="1:11" ht="15.75" customHeight="1" x14ac:dyDescent="0.25">
      <c r="A434" s="2">
        <v>232</v>
      </c>
      <c r="B434" s="101" t="str">
        <f>IF('proje ve personel bilgileri'!A245&lt;&gt;0,('proje ve personel bilgileri'!A245)," ")</f>
        <v xml:space="preserve"> </v>
      </c>
      <c r="C434" s="105"/>
      <c r="D434" s="296"/>
      <c r="E434" s="296"/>
      <c r="F434" s="296"/>
      <c r="G434" s="296"/>
      <c r="H434" s="296"/>
      <c r="I434" s="296"/>
      <c r="J434" s="296"/>
      <c r="K434" s="104">
        <f t="shared" si="24"/>
        <v>0</v>
      </c>
    </row>
    <row r="435" spans="1:11" ht="15.75" customHeight="1" x14ac:dyDescent="0.25">
      <c r="A435" s="1">
        <v>233</v>
      </c>
      <c r="B435" s="101" t="str">
        <f>IF('proje ve personel bilgileri'!A246&lt;&gt;0,('proje ve personel bilgileri'!A246)," ")</f>
        <v xml:space="preserve"> </v>
      </c>
      <c r="C435" s="105"/>
      <c r="D435" s="296"/>
      <c r="E435" s="296"/>
      <c r="F435" s="296"/>
      <c r="G435" s="296"/>
      <c r="H435" s="296"/>
      <c r="I435" s="296"/>
      <c r="J435" s="296"/>
      <c r="K435" s="104">
        <f t="shared" si="24"/>
        <v>0</v>
      </c>
    </row>
    <row r="436" spans="1:11" ht="15" customHeight="1" x14ac:dyDescent="0.25">
      <c r="A436" s="2">
        <v>234</v>
      </c>
      <c r="B436" s="101" t="str">
        <f>IF('proje ve personel bilgileri'!A247&lt;&gt;0,('proje ve personel bilgileri'!A247)," ")</f>
        <v xml:space="preserve"> </v>
      </c>
      <c r="C436" s="105"/>
      <c r="D436" s="296"/>
      <c r="E436" s="296"/>
      <c r="F436" s="296"/>
      <c r="G436" s="296"/>
      <c r="H436" s="296"/>
      <c r="I436" s="296"/>
      <c r="J436" s="296"/>
      <c r="K436" s="104">
        <f t="shared" si="24"/>
        <v>0</v>
      </c>
    </row>
    <row r="437" spans="1:11" ht="15.75" customHeight="1" x14ac:dyDescent="0.25">
      <c r="A437" s="341" t="s">
        <v>99</v>
      </c>
      <c r="B437" s="342"/>
      <c r="C437" s="7" t="str">
        <f t="shared" ref="C437:J437" si="25">IF($K$28&lt;&gt;0,SUM(C419:C436)," ")</f>
        <v xml:space="preserve"> </v>
      </c>
      <c r="D437" s="8" t="str">
        <f t="shared" si="25"/>
        <v xml:space="preserve"> </v>
      </c>
      <c r="E437" s="8" t="str">
        <f t="shared" si="25"/>
        <v xml:space="preserve"> </v>
      </c>
      <c r="F437" s="8" t="str">
        <f t="shared" si="25"/>
        <v xml:space="preserve"> </v>
      </c>
      <c r="G437" s="8" t="str">
        <f t="shared" si="25"/>
        <v xml:space="preserve"> </v>
      </c>
      <c r="H437" s="8" t="str">
        <f t="shared" si="25"/>
        <v xml:space="preserve"> </v>
      </c>
      <c r="I437" s="8" t="str">
        <f t="shared" si="25"/>
        <v xml:space="preserve"> </v>
      </c>
      <c r="J437" s="8" t="str">
        <f t="shared" si="25"/>
        <v xml:space="preserve"> </v>
      </c>
      <c r="K437" s="9">
        <f>SUM(K419:K436)+K402</f>
        <v>0</v>
      </c>
    </row>
    <row r="438" spans="1:11" ht="15" customHeight="1" x14ac:dyDescent="0.25">
      <c r="A438" s="300"/>
    </row>
    <row r="439" spans="1:11" ht="24.75" customHeight="1" x14ac:dyDescent="0.25">
      <c r="A439" s="332" t="s">
        <v>100</v>
      </c>
      <c r="B439" s="332"/>
      <c r="C439" s="332"/>
      <c r="D439" s="332"/>
      <c r="E439" s="332"/>
      <c r="F439" s="332"/>
      <c r="G439" s="332"/>
      <c r="H439" s="332"/>
      <c r="I439" s="332"/>
      <c r="J439" s="332"/>
      <c r="K439" s="332"/>
    </row>
    <row r="440" spans="1:11" ht="15" customHeight="1" x14ac:dyDescent="0.25">
      <c r="A440" s="51"/>
    </row>
    <row r="441" spans="1:11" ht="15" customHeight="1" x14ac:dyDescent="0.25">
      <c r="A441" s="298" t="s">
        <v>101</v>
      </c>
    </row>
    <row r="442" spans="1:11" ht="15" customHeight="1" x14ac:dyDescent="0.25">
      <c r="C442" s="298" t="s">
        <v>102</v>
      </c>
      <c r="E442" s="298" t="s">
        <v>103</v>
      </c>
    </row>
    <row r="443" spans="1:11" ht="15.75" customHeight="1" x14ac:dyDescent="0.25">
      <c r="A443" s="348" t="s">
        <v>85</v>
      </c>
      <c r="B443" s="348"/>
      <c r="C443" s="348"/>
      <c r="D443" s="348"/>
      <c r="E443" s="348"/>
      <c r="F443" s="348"/>
      <c r="G443" s="348"/>
      <c r="H443" s="348"/>
      <c r="I443" s="348"/>
      <c r="J443" s="348"/>
      <c r="K443" s="348"/>
    </row>
    <row r="444" spans="1:11" ht="15" customHeight="1" x14ac:dyDescent="0.25">
      <c r="A444" s="70"/>
      <c r="B444" s="70"/>
      <c r="C444" s="70"/>
      <c r="D444" s="70"/>
      <c r="E444" s="78">
        <f>'proje ve personel bilgileri'!$B$5</f>
        <v>0</v>
      </c>
      <c r="F444" s="72">
        <f>IF('proje ve personel bilgileri'!$B$6=1,"/ Mayıs ayına aittir.",(IF('proje ve personel bilgileri'!$B$6=2,"/ Kasım ayına aittir.",0)))</f>
        <v>0</v>
      </c>
      <c r="H444" s="70"/>
      <c r="I444" s="70"/>
      <c r="J444" s="70"/>
      <c r="K444" s="70"/>
    </row>
    <row r="445" spans="1:11" ht="18.75" customHeight="1" x14ac:dyDescent="0.25">
      <c r="K445" s="4" t="s">
        <v>86</v>
      </c>
    </row>
    <row r="446" spans="1:11" ht="15.75" customHeight="1" x14ac:dyDescent="0.25">
      <c r="A446" s="349" t="s">
        <v>2</v>
      </c>
      <c r="B446" s="350"/>
      <c r="C446" s="351">
        <f>'proje ve personel bilgileri'!$B$2</f>
        <v>0</v>
      </c>
      <c r="D446" s="352"/>
      <c r="E446" s="352"/>
      <c r="F446" s="352"/>
      <c r="G446" s="352"/>
      <c r="H446" s="352"/>
      <c r="I446" s="352"/>
      <c r="J446" s="352"/>
      <c r="K446" s="353"/>
    </row>
    <row r="447" spans="1:11" ht="15.75" customHeight="1" x14ac:dyDescent="0.25">
      <c r="A447" s="354" t="s">
        <v>4</v>
      </c>
      <c r="B447" s="355"/>
      <c r="C447" s="356">
        <f>'proje ve personel bilgileri'!$B$3</f>
        <v>0</v>
      </c>
      <c r="D447" s="357"/>
      <c r="E447" s="357"/>
      <c r="F447" s="357"/>
      <c r="G447" s="357"/>
      <c r="H447" s="357"/>
      <c r="I447" s="357"/>
      <c r="J447" s="357"/>
      <c r="K447" s="358"/>
    </row>
    <row r="448" spans="1:11" ht="15" customHeight="1" x14ac:dyDescent="0.25">
      <c r="A448" s="343" t="s">
        <v>87</v>
      </c>
      <c r="B448" s="343" t="s">
        <v>15</v>
      </c>
      <c r="C448" s="343" t="s">
        <v>88</v>
      </c>
      <c r="D448" s="344" t="s">
        <v>89</v>
      </c>
      <c r="E448" s="346"/>
      <c r="F448" s="347"/>
      <c r="G448" s="343" t="s">
        <v>90</v>
      </c>
      <c r="H448" s="333" t="s">
        <v>91</v>
      </c>
      <c r="I448" s="333" t="s">
        <v>92</v>
      </c>
      <c r="J448" s="333" t="s">
        <v>93</v>
      </c>
      <c r="K448" s="336" t="s">
        <v>94</v>
      </c>
    </row>
    <row r="449" spans="1:11" ht="22.5" customHeight="1" x14ac:dyDescent="0.25">
      <c r="A449" s="338"/>
      <c r="B449" s="338"/>
      <c r="C449" s="338"/>
      <c r="D449" s="345"/>
      <c r="E449" s="339" t="s">
        <v>95</v>
      </c>
      <c r="F449" s="340"/>
      <c r="G449" s="338"/>
      <c r="H449" s="334"/>
      <c r="I449" s="334"/>
      <c r="J449" s="334"/>
      <c r="K449" s="337"/>
    </row>
    <row r="450" spans="1:11" ht="60.75" customHeight="1" x14ac:dyDescent="0.25">
      <c r="A450" s="338"/>
      <c r="B450" s="338"/>
      <c r="C450" s="338"/>
      <c r="D450" s="345"/>
      <c r="E450" s="5" t="s">
        <v>106</v>
      </c>
      <c r="F450" s="5" t="s">
        <v>97</v>
      </c>
      <c r="G450" s="338"/>
      <c r="H450" s="334"/>
      <c r="I450" s="335"/>
      <c r="J450" s="335"/>
      <c r="K450" s="338"/>
    </row>
    <row r="451" spans="1:11" ht="15.75" customHeight="1" x14ac:dyDescent="0.25">
      <c r="A451" s="338"/>
      <c r="B451" s="338"/>
      <c r="C451" s="338"/>
      <c r="D451" s="345"/>
      <c r="E451" s="6" t="s">
        <v>98</v>
      </c>
      <c r="F451" s="6" t="s">
        <v>98</v>
      </c>
      <c r="G451" s="294" t="s">
        <v>98</v>
      </c>
      <c r="H451" s="294" t="s">
        <v>98</v>
      </c>
      <c r="I451" s="297" t="s">
        <v>98</v>
      </c>
      <c r="J451" s="6" t="s">
        <v>98</v>
      </c>
      <c r="K451" s="338"/>
    </row>
    <row r="452" spans="1:11" ht="15.75" customHeight="1" x14ac:dyDescent="0.25">
      <c r="A452" s="1">
        <v>235</v>
      </c>
      <c r="B452" s="101" t="str">
        <f>IF('proje ve personel bilgileri'!A248&lt;&gt;0,('proje ve personel bilgileri'!A248)," ")</f>
        <v xml:space="preserve"> </v>
      </c>
      <c r="C452" s="102"/>
      <c r="D452" s="103"/>
      <c r="E452" s="103"/>
      <c r="F452" s="103"/>
      <c r="G452" s="103"/>
      <c r="H452" s="103"/>
      <c r="I452" s="103"/>
      <c r="J452" s="103"/>
      <c r="K452" s="104">
        <f t="shared" ref="K452:K469" si="26">IF(D452&lt;&gt;0,SUM(D452+E452+F452+G452-H452-I452-J452),0)</f>
        <v>0</v>
      </c>
    </row>
    <row r="453" spans="1:11" ht="15.75" customHeight="1" x14ac:dyDescent="0.25">
      <c r="A453" s="2">
        <v>236</v>
      </c>
      <c r="B453" s="101" t="str">
        <f>IF('proje ve personel bilgileri'!A249&lt;&gt;0,('proje ve personel bilgileri'!A249)," ")</f>
        <v xml:space="preserve"> </v>
      </c>
      <c r="C453" s="105"/>
      <c r="D453" s="296"/>
      <c r="E453" s="296"/>
      <c r="F453" s="296"/>
      <c r="G453" s="296"/>
      <c r="H453" s="296"/>
      <c r="I453" s="296"/>
      <c r="J453" s="296"/>
      <c r="K453" s="104">
        <f t="shared" si="26"/>
        <v>0</v>
      </c>
    </row>
    <row r="454" spans="1:11" ht="15.75" customHeight="1" x14ac:dyDescent="0.25">
      <c r="A454" s="1">
        <v>237</v>
      </c>
      <c r="B454" s="101" t="str">
        <f>IF('proje ve personel bilgileri'!A250&lt;&gt;0,('proje ve personel bilgileri'!A250)," ")</f>
        <v xml:space="preserve"> </v>
      </c>
      <c r="C454" s="105"/>
      <c r="D454" s="296"/>
      <c r="E454" s="296"/>
      <c r="F454" s="296"/>
      <c r="G454" s="296"/>
      <c r="H454" s="296"/>
      <c r="I454" s="296"/>
      <c r="J454" s="296"/>
      <c r="K454" s="104">
        <f t="shared" si="26"/>
        <v>0</v>
      </c>
    </row>
    <row r="455" spans="1:11" ht="15.75" customHeight="1" x14ac:dyDescent="0.25">
      <c r="A455" s="2">
        <v>238</v>
      </c>
      <c r="B455" s="101" t="str">
        <f>IF('proje ve personel bilgileri'!A251&lt;&gt;0,('proje ve personel bilgileri'!A251)," ")</f>
        <v xml:space="preserve"> </v>
      </c>
      <c r="C455" s="105"/>
      <c r="D455" s="296"/>
      <c r="E455" s="296"/>
      <c r="F455" s="296"/>
      <c r="G455" s="296"/>
      <c r="H455" s="296"/>
      <c r="I455" s="296"/>
      <c r="J455" s="296"/>
      <c r="K455" s="104">
        <f t="shared" si="26"/>
        <v>0</v>
      </c>
    </row>
    <row r="456" spans="1:11" ht="15.75" customHeight="1" x14ac:dyDescent="0.25">
      <c r="A456" s="1">
        <v>239</v>
      </c>
      <c r="B456" s="101" t="str">
        <f>IF('proje ve personel bilgileri'!A252&lt;&gt;0,('proje ve personel bilgileri'!A252)," ")</f>
        <v xml:space="preserve"> </v>
      </c>
      <c r="C456" s="105"/>
      <c r="D456" s="296"/>
      <c r="E456" s="296"/>
      <c r="F456" s="296"/>
      <c r="G456" s="296"/>
      <c r="H456" s="296"/>
      <c r="I456" s="296"/>
      <c r="J456" s="296"/>
      <c r="K456" s="104">
        <f t="shared" si="26"/>
        <v>0</v>
      </c>
    </row>
    <row r="457" spans="1:11" ht="15.75" customHeight="1" x14ac:dyDescent="0.25">
      <c r="A457" s="2">
        <v>240</v>
      </c>
      <c r="B457" s="101" t="str">
        <f>IF('proje ve personel bilgileri'!A253&lt;&gt;0,('proje ve personel bilgileri'!A253)," ")</f>
        <v xml:space="preserve"> </v>
      </c>
      <c r="C457" s="105"/>
      <c r="D457" s="296"/>
      <c r="E457" s="296"/>
      <c r="F457" s="296"/>
      <c r="G457" s="296"/>
      <c r="H457" s="296"/>
      <c r="I457" s="296"/>
      <c r="J457" s="296"/>
      <c r="K457" s="104">
        <f t="shared" si="26"/>
        <v>0</v>
      </c>
    </row>
    <row r="458" spans="1:11" ht="15.75" customHeight="1" x14ac:dyDescent="0.25">
      <c r="A458" s="1">
        <v>241</v>
      </c>
      <c r="B458" s="101" t="str">
        <f>IF('proje ve personel bilgileri'!A254&lt;&gt;0,('proje ve personel bilgileri'!A254)," ")</f>
        <v xml:space="preserve"> </v>
      </c>
      <c r="C458" s="105"/>
      <c r="D458" s="296"/>
      <c r="E458" s="296"/>
      <c r="F458" s="296"/>
      <c r="G458" s="296"/>
      <c r="H458" s="296"/>
      <c r="I458" s="296"/>
      <c r="J458" s="296"/>
      <c r="K458" s="104">
        <f t="shared" si="26"/>
        <v>0</v>
      </c>
    </row>
    <row r="459" spans="1:11" ht="15.75" customHeight="1" x14ac:dyDescent="0.25">
      <c r="A459" s="2">
        <v>242</v>
      </c>
      <c r="B459" s="101" t="str">
        <f>IF('proje ve personel bilgileri'!A255&lt;&gt;0,('proje ve personel bilgileri'!A255)," ")</f>
        <v xml:space="preserve"> </v>
      </c>
      <c r="C459" s="105"/>
      <c r="D459" s="296"/>
      <c r="E459" s="296"/>
      <c r="F459" s="296"/>
      <c r="G459" s="296"/>
      <c r="H459" s="296"/>
      <c r="I459" s="296"/>
      <c r="J459" s="296"/>
      <c r="K459" s="104">
        <f t="shared" si="26"/>
        <v>0</v>
      </c>
    </row>
    <row r="460" spans="1:11" ht="15.75" customHeight="1" x14ac:dyDescent="0.25">
      <c r="A460" s="1">
        <v>243</v>
      </c>
      <c r="B460" s="101" t="str">
        <f>IF('proje ve personel bilgileri'!A256&lt;&gt;0,('proje ve personel bilgileri'!A256)," ")</f>
        <v xml:space="preserve"> </v>
      </c>
      <c r="C460" s="105"/>
      <c r="D460" s="296"/>
      <c r="E460" s="296"/>
      <c r="F460" s="296"/>
      <c r="G460" s="296"/>
      <c r="H460" s="296"/>
      <c r="I460" s="296"/>
      <c r="J460" s="296"/>
      <c r="K460" s="104">
        <f t="shared" si="26"/>
        <v>0</v>
      </c>
    </row>
    <row r="461" spans="1:11" ht="15.75" customHeight="1" x14ac:dyDescent="0.25">
      <c r="A461" s="2">
        <v>244</v>
      </c>
      <c r="B461" s="101" t="str">
        <f>IF('proje ve personel bilgileri'!A257&lt;&gt;0,('proje ve personel bilgileri'!A257)," ")</f>
        <v xml:space="preserve"> </v>
      </c>
      <c r="C461" s="105"/>
      <c r="D461" s="296"/>
      <c r="E461" s="296"/>
      <c r="F461" s="296"/>
      <c r="G461" s="296"/>
      <c r="H461" s="296"/>
      <c r="I461" s="296"/>
      <c r="J461" s="296"/>
      <c r="K461" s="104">
        <f t="shared" si="26"/>
        <v>0</v>
      </c>
    </row>
    <row r="462" spans="1:11" ht="15.75" customHeight="1" x14ac:dyDescent="0.25">
      <c r="A462" s="1">
        <v>245</v>
      </c>
      <c r="B462" s="101" t="str">
        <f>IF('proje ve personel bilgileri'!A258&lt;&gt;0,('proje ve personel bilgileri'!A258)," ")</f>
        <v xml:space="preserve"> </v>
      </c>
      <c r="C462" s="105"/>
      <c r="D462" s="296"/>
      <c r="E462" s="296"/>
      <c r="F462" s="296"/>
      <c r="G462" s="296"/>
      <c r="H462" s="296"/>
      <c r="I462" s="296"/>
      <c r="J462" s="296"/>
      <c r="K462" s="104">
        <f t="shared" si="26"/>
        <v>0</v>
      </c>
    </row>
    <row r="463" spans="1:11" ht="15.75" customHeight="1" x14ac:dyDescent="0.25">
      <c r="A463" s="2">
        <v>246</v>
      </c>
      <c r="B463" s="101" t="str">
        <f>IF('proje ve personel bilgileri'!A259&lt;&gt;0,('proje ve personel bilgileri'!A259)," ")</f>
        <v xml:space="preserve"> </v>
      </c>
      <c r="C463" s="105"/>
      <c r="D463" s="296"/>
      <c r="E463" s="296"/>
      <c r="F463" s="296"/>
      <c r="G463" s="296"/>
      <c r="H463" s="296"/>
      <c r="I463" s="296"/>
      <c r="J463" s="296"/>
      <c r="K463" s="104">
        <f t="shared" si="26"/>
        <v>0</v>
      </c>
    </row>
    <row r="464" spans="1:11" ht="15.75" customHeight="1" x14ac:dyDescent="0.25">
      <c r="A464" s="1">
        <v>247</v>
      </c>
      <c r="B464" s="101" t="str">
        <f>IF('proje ve personel bilgileri'!A260&lt;&gt;0,('proje ve personel bilgileri'!A260)," ")</f>
        <v xml:space="preserve"> </v>
      </c>
      <c r="C464" s="105"/>
      <c r="D464" s="296"/>
      <c r="E464" s="296"/>
      <c r="F464" s="296"/>
      <c r="G464" s="296"/>
      <c r="H464" s="296"/>
      <c r="I464" s="296"/>
      <c r="J464" s="296"/>
      <c r="K464" s="104">
        <f t="shared" si="26"/>
        <v>0</v>
      </c>
    </row>
    <row r="465" spans="1:11" ht="15.75" customHeight="1" x14ac:dyDescent="0.25">
      <c r="A465" s="2">
        <v>248</v>
      </c>
      <c r="B465" s="101" t="str">
        <f>IF('proje ve personel bilgileri'!A261&lt;&gt;0,('proje ve personel bilgileri'!A261)," ")</f>
        <v xml:space="preserve"> </v>
      </c>
      <c r="C465" s="105"/>
      <c r="D465" s="296"/>
      <c r="E465" s="296"/>
      <c r="F465" s="296"/>
      <c r="G465" s="296"/>
      <c r="H465" s="296"/>
      <c r="I465" s="296"/>
      <c r="J465" s="296"/>
      <c r="K465" s="104">
        <f t="shared" si="26"/>
        <v>0</v>
      </c>
    </row>
    <row r="466" spans="1:11" ht="15.75" customHeight="1" x14ac:dyDescent="0.25">
      <c r="A466" s="1">
        <v>249</v>
      </c>
      <c r="B466" s="101" t="str">
        <f>IF('proje ve personel bilgileri'!A262&lt;&gt;0,('proje ve personel bilgileri'!A262)," ")</f>
        <v xml:space="preserve"> </v>
      </c>
      <c r="C466" s="105"/>
      <c r="D466" s="296"/>
      <c r="E466" s="296"/>
      <c r="F466" s="296"/>
      <c r="G466" s="296"/>
      <c r="H466" s="296"/>
      <c r="I466" s="296"/>
      <c r="J466" s="296"/>
      <c r="K466" s="104">
        <f t="shared" si="26"/>
        <v>0</v>
      </c>
    </row>
    <row r="467" spans="1:11" ht="15.75" customHeight="1" x14ac:dyDescent="0.25">
      <c r="A467" s="2">
        <v>250</v>
      </c>
      <c r="B467" s="101" t="str">
        <f>IF('proje ve personel bilgileri'!A263&lt;&gt;0,('proje ve personel bilgileri'!A263)," ")</f>
        <v xml:space="preserve"> </v>
      </c>
      <c r="C467" s="105"/>
      <c r="D467" s="296"/>
      <c r="E467" s="296"/>
      <c r="F467" s="296"/>
      <c r="G467" s="296"/>
      <c r="H467" s="296"/>
      <c r="I467" s="296"/>
      <c r="J467" s="296"/>
      <c r="K467" s="104">
        <f t="shared" si="26"/>
        <v>0</v>
      </c>
    </row>
    <row r="468" spans="1:11" ht="15.75" customHeight="1" x14ac:dyDescent="0.25">
      <c r="A468" s="1">
        <v>251</v>
      </c>
      <c r="B468" s="101" t="str">
        <f>IF('proje ve personel bilgileri'!A264&lt;&gt;0,('proje ve personel bilgileri'!A264)," ")</f>
        <v xml:space="preserve"> </v>
      </c>
      <c r="C468" s="105"/>
      <c r="D468" s="296"/>
      <c r="E468" s="296"/>
      <c r="F468" s="296"/>
      <c r="G468" s="296"/>
      <c r="H468" s="296"/>
      <c r="I468" s="296"/>
      <c r="J468" s="296"/>
      <c r="K468" s="104">
        <f t="shared" si="26"/>
        <v>0</v>
      </c>
    </row>
    <row r="469" spans="1:11" ht="15" customHeight="1" x14ac:dyDescent="0.25">
      <c r="A469" s="2">
        <v>252</v>
      </c>
      <c r="B469" s="101" t="str">
        <f>IF('proje ve personel bilgileri'!A265&lt;&gt;0,('proje ve personel bilgileri'!A265)," ")</f>
        <v xml:space="preserve"> </v>
      </c>
      <c r="C469" s="105"/>
      <c r="D469" s="296"/>
      <c r="E469" s="296"/>
      <c r="F469" s="296"/>
      <c r="G469" s="296"/>
      <c r="H469" s="296"/>
      <c r="I469" s="296"/>
      <c r="J469" s="296"/>
      <c r="K469" s="104">
        <f t="shared" si="26"/>
        <v>0</v>
      </c>
    </row>
    <row r="470" spans="1:11" ht="15.75" customHeight="1" x14ac:dyDescent="0.25">
      <c r="A470" s="341" t="s">
        <v>99</v>
      </c>
      <c r="B470" s="342"/>
      <c r="C470" s="7" t="str">
        <f t="shared" ref="C470:J470" si="27">IF($K$28&lt;&gt;0,SUM(C452:C469)," ")</f>
        <v xml:space="preserve"> </v>
      </c>
      <c r="D470" s="8" t="str">
        <f t="shared" si="27"/>
        <v xml:space="preserve"> </v>
      </c>
      <c r="E470" s="8" t="str">
        <f t="shared" si="27"/>
        <v xml:space="preserve"> </v>
      </c>
      <c r="F470" s="8" t="str">
        <f t="shared" si="27"/>
        <v xml:space="preserve"> </v>
      </c>
      <c r="G470" s="8" t="str">
        <f t="shared" si="27"/>
        <v xml:space="preserve"> </v>
      </c>
      <c r="H470" s="8" t="str">
        <f t="shared" si="27"/>
        <v xml:space="preserve"> </v>
      </c>
      <c r="I470" s="8" t="str">
        <f t="shared" si="27"/>
        <v xml:space="preserve"> </v>
      </c>
      <c r="J470" s="8" t="str">
        <f t="shared" si="27"/>
        <v xml:space="preserve"> </v>
      </c>
      <c r="K470" s="9">
        <f>SUM(K452:K469)+K437</f>
        <v>0</v>
      </c>
    </row>
    <row r="471" spans="1:11" ht="15" customHeight="1" x14ac:dyDescent="0.25">
      <c r="A471" s="300"/>
    </row>
    <row r="472" spans="1:11" ht="25.5" customHeight="1" x14ac:dyDescent="0.25">
      <c r="A472" s="332" t="s">
        <v>100</v>
      </c>
      <c r="B472" s="332"/>
      <c r="C472" s="332"/>
      <c r="D472" s="332"/>
      <c r="E472" s="332"/>
      <c r="F472" s="332"/>
      <c r="G472" s="332"/>
      <c r="H472" s="332"/>
      <c r="I472" s="332"/>
      <c r="J472" s="332"/>
      <c r="K472" s="332"/>
    </row>
    <row r="473" spans="1:11" ht="15" customHeight="1" x14ac:dyDescent="0.25">
      <c r="A473" s="51"/>
    </row>
    <row r="474" spans="1:11" ht="15" customHeight="1" x14ac:dyDescent="0.25">
      <c r="A474" s="298" t="s">
        <v>101</v>
      </c>
    </row>
    <row r="475" spans="1:11" ht="15" customHeight="1" x14ac:dyDescent="0.25">
      <c r="C475" s="298" t="s">
        <v>102</v>
      </c>
      <c r="E475" s="298" t="s">
        <v>103</v>
      </c>
    </row>
    <row r="477" spans="1:11" ht="15.75" customHeight="1" x14ac:dyDescent="0.25">
      <c r="A477" s="348" t="s">
        <v>85</v>
      </c>
      <c r="B477" s="348"/>
      <c r="C477" s="348"/>
      <c r="D477" s="348"/>
      <c r="E477" s="348"/>
      <c r="F477" s="348"/>
      <c r="G477" s="348"/>
      <c r="H477" s="348"/>
      <c r="I477" s="348"/>
      <c r="J477" s="348"/>
      <c r="K477" s="348"/>
    </row>
    <row r="478" spans="1:11" ht="15" customHeight="1" x14ac:dyDescent="0.25">
      <c r="A478" s="70"/>
      <c r="B478" s="70"/>
      <c r="C478" s="70"/>
      <c r="D478" s="70"/>
      <c r="E478" s="78">
        <f>'proje ve personel bilgileri'!$B$5</f>
        <v>0</v>
      </c>
      <c r="F478" s="72">
        <f>IF('proje ve personel bilgileri'!$B$6=1,"/ Mayıs ayına aittir.",(IF('proje ve personel bilgileri'!$B$6=2,"/ Kasım ayına aittir.",0)))</f>
        <v>0</v>
      </c>
      <c r="H478" s="70"/>
      <c r="I478" s="70"/>
      <c r="J478" s="70"/>
      <c r="K478" s="70"/>
    </row>
    <row r="479" spans="1:11" ht="18.75" customHeight="1" x14ac:dyDescent="0.25">
      <c r="K479" s="4" t="s">
        <v>86</v>
      </c>
    </row>
    <row r="480" spans="1:11" ht="15.75" customHeight="1" x14ac:dyDescent="0.25">
      <c r="A480" s="349" t="s">
        <v>2</v>
      </c>
      <c r="B480" s="350"/>
      <c r="C480" s="351">
        <f>'proje ve personel bilgileri'!$B$2</f>
        <v>0</v>
      </c>
      <c r="D480" s="352"/>
      <c r="E480" s="352"/>
      <c r="F480" s="352"/>
      <c r="G480" s="352"/>
      <c r="H480" s="352"/>
      <c r="I480" s="352"/>
      <c r="J480" s="352"/>
      <c r="K480" s="353"/>
    </row>
    <row r="481" spans="1:11" ht="15.75" customHeight="1" x14ac:dyDescent="0.25">
      <c r="A481" s="354" t="s">
        <v>4</v>
      </c>
      <c r="B481" s="355"/>
      <c r="C481" s="356">
        <f>'proje ve personel bilgileri'!$B$3</f>
        <v>0</v>
      </c>
      <c r="D481" s="357"/>
      <c r="E481" s="357"/>
      <c r="F481" s="357"/>
      <c r="G481" s="357"/>
      <c r="H481" s="357"/>
      <c r="I481" s="357"/>
      <c r="J481" s="357"/>
      <c r="K481" s="358"/>
    </row>
    <row r="482" spans="1:11" ht="15" customHeight="1" x14ac:dyDescent="0.25">
      <c r="A482" s="343" t="s">
        <v>87</v>
      </c>
      <c r="B482" s="343" t="s">
        <v>15</v>
      </c>
      <c r="C482" s="343" t="s">
        <v>88</v>
      </c>
      <c r="D482" s="344" t="s">
        <v>89</v>
      </c>
      <c r="E482" s="346"/>
      <c r="F482" s="347"/>
      <c r="G482" s="343" t="s">
        <v>90</v>
      </c>
      <c r="H482" s="333" t="s">
        <v>91</v>
      </c>
      <c r="I482" s="333" t="s">
        <v>92</v>
      </c>
      <c r="J482" s="333" t="s">
        <v>93</v>
      </c>
      <c r="K482" s="336" t="s">
        <v>94</v>
      </c>
    </row>
    <row r="483" spans="1:11" ht="23.25" customHeight="1" x14ac:dyDescent="0.25">
      <c r="A483" s="338"/>
      <c r="B483" s="338"/>
      <c r="C483" s="338"/>
      <c r="D483" s="345"/>
      <c r="E483" s="339" t="s">
        <v>95</v>
      </c>
      <c r="F483" s="340"/>
      <c r="G483" s="338"/>
      <c r="H483" s="334"/>
      <c r="I483" s="334"/>
      <c r="J483" s="334"/>
      <c r="K483" s="337"/>
    </row>
    <row r="484" spans="1:11" ht="60.75" customHeight="1" x14ac:dyDescent="0.25">
      <c r="A484" s="338"/>
      <c r="B484" s="338"/>
      <c r="C484" s="338"/>
      <c r="D484" s="345"/>
      <c r="E484" s="5" t="s">
        <v>106</v>
      </c>
      <c r="F484" s="5" t="s">
        <v>97</v>
      </c>
      <c r="G484" s="338"/>
      <c r="H484" s="334"/>
      <c r="I484" s="335"/>
      <c r="J484" s="335"/>
      <c r="K484" s="338"/>
    </row>
    <row r="485" spans="1:11" ht="15.75" customHeight="1" x14ac:dyDescent="0.25">
      <c r="A485" s="338"/>
      <c r="B485" s="338"/>
      <c r="C485" s="338"/>
      <c r="D485" s="345"/>
      <c r="E485" s="6" t="s">
        <v>98</v>
      </c>
      <c r="F485" s="6" t="s">
        <v>98</v>
      </c>
      <c r="G485" s="294" t="s">
        <v>98</v>
      </c>
      <c r="H485" s="294" t="s">
        <v>98</v>
      </c>
      <c r="I485" s="297" t="s">
        <v>98</v>
      </c>
      <c r="J485" s="6" t="s">
        <v>98</v>
      </c>
      <c r="K485" s="338"/>
    </row>
    <row r="486" spans="1:11" ht="15.75" customHeight="1" x14ac:dyDescent="0.25">
      <c r="A486" s="1">
        <v>253</v>
      </c>
      <c r="B486" s="101" t="str">
        <f>IF('proje ve personel bilgileri'!A266&lt;&gt;0,('proje ve personel bilgileri'!A266)," ")</f>
        <v xml:space="preserve"> </v>
      </c>
      <c r="C486" s="102"/>
      <c r="D486" s="103"/>
      <c r="E486" s="103"/>
      <c r="F486" s="103"/>
      <c r="G486" s="103"/>
      <c r="H486" s="103"/>
      <c r="I486" s="103"/>
      <c r="J486" s="103"/>
      <c r="K486" s="104">
        <f t="shared" ref="K486:K503" si="28">IF(D486&lt;&gt;0,SUM(D486+E486+F486+G486-H486-I486-J486),0)</f>
        <v>0</v>
      </c>
    </row>
    <row r="487" spans="1:11" ht="15.75" customHeight="1" x14ac:dyDescent="0.25">
      <c r="A487" s="2">
        <v>254</v>
      </c>
      <c r="B487" s="101" t="str">
        <f>IF('proje ve personel bilgileri'!A267&lt;&gt;0,('proje ve personel bilgileri'!A267)," ")</f>
        <v xml:space="preserve"> </v>
      </c>
      <c r="C487" s="105"/>
      <c r="D487" s="296"/>
      <c r="E487" s="296"/>
      <c r="F487" s="296"/>
      <c r="G487" s="296"/>
      <c r="H487" s="296"/>
      <c r="I487" s="296"/>
      <c r="J487" s="296"/>
      <c r="K487" s="104">
        <f t="shared" si="28"/>
        <v>0</v>
      </c>
    </row>
    <row r="488" spans="1:11" ht="15.75" customHeight="1" x14ac:dyDescent="0.25">
      <c r="A488" s="1">
        <v>255</v>
      </c>
      <c r="B488" s="101" t="str">
        <f>IF('proje ve personel bilgileri'!A268&lt;&gt;0,('proje ve personel bilgileri'!A268)," ")</f>
        <v xml:space="preserve"> </v>
      </c>
      <c r="C488" s="105"/>
      <c r="D488" s="296"/>
      <c r="E488" s="296"/>
      <c r="F488" s="296"/>
      <c r="G488" s="296"/>
      <c r="H488" s="296"/>
      <c r="I488" s="296"/>
      <c r="J488" s="296"/>
      <c r="K488" s="104">
        <f t="shared" si="28"/>
        <v>0</v>
      </c>
    </row>
    <row r="489" spans="1:11" ht="15.75" customHeight="1" x14ac:dyDescent="0.25">
      <c r="A489" s="2">
        <v>256</v>
      </c>
      <c r="B489" s="101" t="str">
        <f>IF('proje ve personel bilgileri'!A269&lt;&gt;0,('proje ve personel bilgileri'!A269)," ")</f>
        <v xml:space="preserve"> </v>
      </c>
      <c r="C489" s="105"/>
      <c r="D489" s="296"/>
      <c r="E489" s="296"/>
      <c r="F489" s="296"/>
      <c r="G489" s="296"/>
      <c r="H489" s="296"/>
      <c r="I489" s="296"/>
      <c r="J489" s="296"/>
      <c r="K489" s="104">
        <f t="shared" si="28"/>
        <v>0</v>
      </c>
    </row>
    <row r="490" spans="1:11" ht="15.75" customHeight="1" x14ac:dyDescent="0.25">
      <c r="A490" s="1">
        <v>257</v>
      </c>
      <c r="B490" s="101" t="str">
        <f>IF('proje ve personel bilgileri'!A270&lt;&gt;0,('proje ve personel bilgileri'!A270)," ")</f>
        <v xml:space="preserve"> </v>
      </c>
      <c r="C490" s="105"/>
      <c r="D490" s="296"/>
      <c r="E490" s="296"/>
      <c r="F490" s="296"/>
      <c r="G490" s="296"/>
      <c r="H490" s="296"/>
      <c r="I490" s="296"/>
      <c r="J490" s="296"/>
      <c r="K490" s="104">
        <f t="shared" si="28"/>
        <v>0</v>
      </c>
    </row>
    <row r="491" spans="1:11" ht="15.75" customHeight="1" x14ac:dyDescent="0.25">
      <c r="A491" s="2">
        <v>258</v>
      </c>
      <c r="B491" s="101" t="str">
        <f>IF('proje ve personel bilgileri'!A271&lt;&gt;0,('proje ve personel bilgileri'!A271)," ")</f>
        <v xml:space="preserve"> </v>
      </c>
      <c r="C491" s="105"/>
      <c r="D491" s="296"/>
      <c r="E491" s="296"/>
      <c r="F491" s="296"/>
      <c r="G491" s="296"/>
      <c r="H491" s="296"/>
      <c r="I491" s="296"/>
      <c r="J491" s="296"/>
      <c r="K491" s="104">
        <f t="shared" si="28"/>
        <v>0</v>
      </c>
    </row>
    <row r="492" spans="1:11" ht="15.75" customHeight="1" x14ac:dyDescent="0.25">
      <c r="A492" s="1">
        <v>259</v>
      </c>
      <c r="B492" s="101" t="str">
        <f>IF('proje ve personel bilgileri'!A272&lt;&gt;0,('proje ve personel bilgileri'!A272)," ")</f>
        <v xml:space="preserve"> </v>
      </c>
      <c r="C492" s="105"/>
      <c r="D492" s="296"/>
      <c r="E492" s="296"/>
      <c r="F492" s="296"/>
      <c r="G492" s="296"/>
      <c r="H492" s="296"/>
      <c r="I492" s="296"/>
      <c r="J492" s="296"/>
      <c r="K492" s="104">
        <f t="shared" si="28"/>
        <v>0</v>
      </c>
    </row>
    <row r="493" spans="1:11" ht="15.75" customHeight="1" x14ac:dyDescent="0.25">
      <c r="A493" s="2">
        <v>260</v>
      </c>
      <c r="B493" s="101" t="str">
        <f>IF('proje ve personel bilgileri'!A273&lt;&gt;0,('proje ve personel bilgileri'!A273)," ")</f>
        <v xml:space="preserve"> </v>
      </c>
      <c r="C493" s="105"/>
      <c r="D493" s="296"/>
      <c r="E493" s="296"/>
      <c r="F493" s="296"/>
      <c r="G493" s="296"/>
      <c r="H493" s="296"/>
      <c r="I493" s="296"/>
      <c r="J493" s="296"/>
      <c r="K493" s="104">
        <f t="shared" si="28"/>
        <v>0</v>
      </c>
    </row>
    <row r="494" spans="1:11" ht="15.75" customHeight="1" x14ac:dyDescent="0.25">
      <c r="A494" s="1">
        <v>261</v>
      </c>
      <c r="B494" s="101" t="str">
        <f>IF('proje ve personel bilgileri'!A274&lt;&gt;0,('proje ve personel bilgileri'!A274)," ")</f>
        <v xml:space="preserve"> </v>
      </c>
      <c r="C494" s="105"/>
      <c r="D494" s="296"/>
      <c r="E494" s="296"/>
      <c r="F494" s="296"/>
      <c r="G494" s="296"/>
      <c r="H494" s="296"/>
      <c r="I494" s="296"/>
      <c r="J494" s="296"/>
      <c r="K494" s="104">
        <f t="shared" si="28"/>
        <v>0</v>
      </c>
    </row>
    <row r="495" spans="1:11" ht="15.75" customHeight="1" x14ac:dyDescent="0.25">
      <c r="A495" s="2">
        <v>262</v>
      </c>
      <c r="B495" s="101" t="str">
        <f>IF('proje ve personel bilgileri'!A275&lt;&gt;0,('proje ve personel bilgileri'!A275)," ")</f>
        <v xml:space="preserve"> </v>
      </c>
      <c r="C495" s="105"/>
      <c r="D495" s="296"/>
      <c r="E495" s="296"/>
      <c r="F495" s="296"/>
      <c r="G495" s="296"/>
      <c r="H495" s="296"/>
      <c r="I495" s="296"/>
      <c r="J495" s="296"/>
      <c r="K495" s="104">
        <f t="shared" si="28"/>
        <v>0</v>
      </c>
    </row>
    <row r="496" spans="1:11" ht="15.75" customHeight="1" x14ac:dyDescent="0.25">
      <c r="A496" s="1">
        <v>263</v>
      </c>
      <c r="B496" s="101" t="str">
        <f>IF('proje ve personel bilgileri'!A276&lt;&gt;0,('proje ve personel bilgileri'!A276)," ")</f>
        <v xml:space="preserve"> </v>
      </c>
      <c r="C496" s="105"/>
      <c r="D496" s="296"/>
      <c r="E496" s="296"/>
      <c r="F496" s="296"/>
      <c r="G496" s="296"/>
      <c r="H496" s="296"/>
      <c r="I496" s="296"/>
      <c r="J496" s="296"/>
      <c r="K496" s="104">
        <f t="shared" si="28"/>
        <v>0</v>
      </c>
    </row>
    <row r="497" spans="1:11" ht="15.75" customHeight="1" x14ac:dyDescent="0.25">
      <c r="A497" s="2">
        <v>264</v>
      </c>
      <c r="B497" s="101" t="str">
        <f>IF('proje ve personel bilgileri'!A277&lt;&gt;0,('proje ve personel bilgileri'!A277)," ")</f>
        <v xml:space="preserve"> </v>
      </c>
      <c r="C497" s="105"/>
      <c r="D497" s="296"/>
      <c r="E497" s="296"/>
      <c r="F497" s="296"/>
      <c r="G497" s="296"/>
      <c r="H497" s="296"/>
      <c r="I497" s="296"/>
      <c r="J497" s="296"/>
      <c r="K497" s="104">
        <f t="shared" si="28"/>
        <v>0</v>
      </c>
    </row>
    <row r="498" spans="1:11" ht="15.75" customHeight="1" x14ac:dyDescent="0.25">
      <c r="A498" s="1">
        <v>265</v>
      </c>
      <c r="B498" s="101" t="str">
        <f>IF('proje ve personel bilgileri'!A278&lt;&gt;0,('proje ve personel bilgileri'!A278)," ")</f>
        <v xml:space="preserve"> </v>
      </c>
      <c r="C498" s="105"/>
      <c r="D498" s="296"/>
      <c r="E498" s="296"/>
      <c r="F498" s="296"/>
      <c r="G498" s="296"/>
      <c r="H498" s="296"/>
      <c r="I498" s="296"/>
      <c r="J498" s="296"/>
      <c r="K498" s="104">
        <f t="shared" si="28"/>
        <v>0</v>
      </c>
    </row>
    <row r="499" spans="1:11" ht="15.75" customHeight="1" x14ac:dyDescent="0.25">
      <c r="A499" s="2">
        <v>266</v>
      </c>
      <c r="B499" s="101" t="str">
        <f>IF('proje ve personel bilgileri'!A279&lt;&gt;0,('proje ve personel bilgileri'!A279)," ")</f>
        <v xml:space="preserve"> </v>
      </c>
      <c r="C499" s="105"/>
      <c r="D499" s="296"/>
      <c r="E499" s="296"/>
      <c r="F499" s="296"/>
      <c r="G499" s="296"/>
      <c r="H499" s="296"/>
      <c r="I499" s="296"/>
      <c r="J499" s="296"/>
      <c r="K499" s="104">
        <f t="shared" si="28"/>
        <v>0</v>
      </c>
    </row>
    <row r="500" spans="1:11" ht="15.75" customHeight="1" x14ac:dyDescent="0.25">
      <c r="A500" s="1">
        <v>267</v>
      </c>
      <c r="B500" s="101" t="str">
        <f>IF('proje ve personel bilgileri'!A280&lt;&gt;0,('proje ve personel bilgileri'!A280)," ")</f>
        <v xml:space="preserve"> </v>
      </c>
      <c r="C500" s="105"/>
      <c r="D500" s="296"/>
      <c r="E500" s="296"/>
      <c r="F500" s="296"/>
      <c r="G500" s="296"/>
      <c r="H500" s="296"/>
      <c r="I500" s="296"/>
      <c r="J500" s="296"/>
      <c r="K500" s="104">
        <f t="shared" si="28"/>
        <v>0</v>
      </c>
    </row>
    <row r="501" spans="1:11" ht="15.75" customHeight="1" x14ac:dyDescent="0.25">
      <c r="A501" s="2">
        <v>268</v>
      </c>
      <c r="B501" s="101" t="str">
        <f>IF('proje ve personel bilgileri'!A281&lt;&gt;0,('proje ve personel bilgileri'!A281)," ")</f>
        <v xml:space="preserve"> </v>
      </c>
      <c r="C501" s="105"/>
      <c r="D501" s="296"/>
      <c r="E501" s="296"/>
      <c r="F501" s="296"/>
      <c r="G501" s="296"/>
      <c r="H501" s="296"/>
      <c r="I501" s="296"/>
      <c r="J501" s="296"/>
      <c r="K501" s="104">
        <f t="shared" si="28"/>
        <v>0</v>
      </c>
    </row>
    <row r="502" spans="1:11" ht="15.75" customHeight="1" x14ac:dyDescent="0.25">
      <c r="A502" s="1">
        <v>269</v>
      </c>
      <c r="B502" s="101" t="str">
        <f>IF('proje ve personel bilgileri'!A282&lt;&gt;0,('proje ve personel bilgileri'!A282)," ")</f>
        <v xml:space="preserve"> </v>
      </c>
      <c r="C502" s="105"/>
      <c r="D502" s="296"/>
      <c r="E502" s="296"/>
      <c r="F502" s="296"/>
      <c r="G502" s="296"/>
      <c r="H502" s="296"/>
      <c r="I502" s="296"/>
      <c r="J502" s="296"/>
      <c r="K502" s="104">
        <f t="shared" si="28"/>
        <v>0</v>
      </c>
    </row>
    <row r="503" spans="1:11" ht="15" customHeight="1" x14ac:dyDescent="0.25">
      <c r="A503" s="2">
        <v>270</v>
      </c>
      <c r="B503" s="101" t="str">
        <f>IF('proje ve personel bilgileri'!A283&lt;&gt;0,('proje ve personel bilgileri'!A283)," ")</f>
        <v xml:space="preserve"> </v>
      </c>
      <c r="C503" s="105"/>
      <c r="D503" s="296"/>
      <c r="E503" s="296"/>
      <c r="F503" s="296"/>
      <c r="G503" s="296"/>
      <c r="H503" s="296"/>
      <c r="I503" s="296"/>
      <c r="J503" s="296"/>
      <c r="K503" s="104">
        <f t="shared" si="28"/>
        <v>0</v>
      </c>
    </row>
    <row r="504" spans="1:11" ht="15.75" customHeight="1" x14ac:dyDescent="0.25">
      <c r="A504" s="341" t="s">
        <v>99</v>
      </c>
      <c r="B504" s="342"/>
      <c r="C504" s="7" t="str">
        <f t="shared" ref="C504:J504" si="29">IF($K$28&lt;&gt;0,SUM(C486:C503)," ")</f>
        <v xml:space="preserve"> </v>
      </c>
      <c r="D504" s="8" t="str">
        <f t="shared" si="29"/>
        <v xml:space="preserve"> </v>
      </c>
      <c r="E504" s="8" t="str">
        <f t="shared" si="29"/>
        <v xml:space="preserve"> </v>
      </c>
      <c r="F504" s="8" t="str">
        <f t="shared" si="29"/>
        <v xml:space="preserve"> </v>
      </c>
      <c r="G504" s="8" t="str">
        <f t="shared" si="29"/>
        <v xml:space="preserve"> </v>
      </c>
      <c r="H504" s="8" t="str">
        <f t="shared" si="29"/>
        <v xml:space="preserve"> </v>
      </c>
      <c r="I504" s="8" t="str">
        <f t="shared" si="29"/>
        <v xml:space="preserve"> </v>
      </c>
      <c r="J504" s="8" t="str">
        <f t="shared" si="29"/>
        <v xml:space="preserve"> </v>
      </c>
      <c r="K504" s="9">
        <f>SUM(K486:K503)+K470</f>
        <v>0</v>
      </c>
    </row>
    <row r="505" spans="1:11" ht="15" customHeight="1" x14ac:dyDescent="0.25">
      <c r="A505" s="300"/>
    </row>
    <row r="506" spans="1:11" ht="25.5" customHeight="1" x14ac:dyDescent="0.25">
      <c r="A506" s="332" t="s">
        <v>100</v>
      </c>
      <c r="B506" s="332"/>
      <c r="C506" s="332"/>
      <c r="D506" s="332"/>
      <c r="E506" s="332"/>
      <c r="F506" s="332"/>
      <c r="G506" s="332"/>
      <c r="H506" s="332"/>
      <c r="I506" s="332"/>
      <c r="J506" s="332"/>
      <c r="K506" s="332"/>
    </row>
    <row r="507" spans="1:11" ht="15" customHeight="1" x14ac:dyDescent="0.25">
      <c r="A507" s="51"/>
    </row>
    <row r="508" spans="1:11" ht="15" customHeight="1" x14ac:dyDescent="0.25">
      <c r="A508" s="298" t="s">
        <v>101</v>
      </c>
    </row>
    <row r="509" spans="1:11" ht="15" customHeight="1" x14ac:dyDescent="0.25">
      <c r="C509" s="298" t="s">
        <v>102</v>
      </c>
      <c r="E509" s="298" t="s">
        <v>103</v>
      </c>
    </row>
    <row r="512" spans="1:11" ht="15.75" customHeight="1" x14ac:dyDescent="0.25">
      <c r="A512" s="348" t="s">
        <v>85</v>
      </c>
      <c r="B512" s="348"/>
      <c r="C512" s="348"/>
      <c r="D512" s="348"/>
      <c r="E512" s="348"/>
      <c r="F512" s="348"/>
      <c r="G512" s="348"/>
      <c r="H512" s="348"/>
      <c r="I512" s="348"/>
      <c r="J512" s="348"/>
      <c r="K512" s="348"/>
    </row>
    <row r="513" spans="1:11" ht="15" customHeight="1" x14ac:dyDescent="0.25">
      <c r="A513" s="70"/>
      <c r="B513" s="70"/>
      <c r="C513" s="70"/>
      <c r="D513" s="70"/>
      <c r="E513" s="78">
        <f>'proje ve personel bilgileri'!$B$5</f>
        <v>0</v>
      </c>
      <c r="F513" s="72">
        <f>IF('proje ve personel bilgileri'!$B$6=1,"/ Mayıs ayına aittir.",(IF('proje ve personel bilgileri'!$B$6=2,"/ Kasım ayına aittir.",0)))</f>
        <v>0</v>
      </c>
      <c r="H513" s="70"/>
      <c r="I513" s="70"/>
      <c r="J513" s="70"/>
      <c r="K513" s="70"/>
    </row>
    <row r="514" spans="1:11" ht="18.75" customHeight="1" x14ac:dyDescent="0.25">
      <c r="K514" s="4" t="s">
        <v>86</v>
      </c>
    </row>
    <row r="515" spans="1:11" ht="15.75" customHeight="1" x14ac:dyDescent="0.25">
      <c r="A515" s="349" t="s">
        <v>2</v>
      </c>
      <c r="B515" s="350"/>
      <c r="C515" s="351">
        <f>'proje ve personel bilgileri'!$B$2</f>
        <v>0</v>
      </c>
      <c r="D515" s="352"/>
      <c r="E515" s="352"/>
      <c r="F515" s="352"/>
      <c r="G515" s="352"/>
      <c r="H515" s="352"/>
      <c r="I515" s="352"/>
      <c r="J515" s="352"/>
      <c r="K515" s="353"/>
    </row>
    <row r="516" spans="1:11" ht="15.75" customHeight="1" x14ac:dyDescent="0.25">
      <c r="A516" s="354" t="s">
        <v>4</v>
      </c>
      <c r="B516" s="355"/>
      <c r="C516" s="356">
        <f>'proje ve personel bilgileri'!$B$3</f>
        <v>0</v>
      </c>
      <c r="D516" s="357"/>
      <c r="E516" s="357"/>
      <c r="F516" s="357"/>
      <c r="G516" s="357"/>
      <c r="H516" s="357"/>
      <c r="I516" s="357"/>
      <c r="J516" s="357"/>
      <c r="K516" s="358"/>
    </row>
    <row r="517" spans="1:11" ht="15" customHeight="1" x14ac:dyDescent="0.25">
      <c r="A517" s="343" t="s">
        <v>87</v>
      </c>
      <c r="B517" s="343" t="s">
        <v>15</v>
      </c>
      <c r="C517" s="343" t="s">
        <v>88</v>
      </c>
      <c r="D517" s="344" t="s">
        <v>89</v>
      </c>
      <c r="E517" s="346"/>
      <c r="F517" s="347"/>
      <c r="G517" s="343" t="s">
        <v>90</v>
      </c>
      <c r="H517" s="333" t="s">
        <v>91</v>
      </c>
      <c r="I517" s="333" t="s">
        <v>92</v>
      </c>
      <c r="J517" s="333" t="s">
        <v>93</v>
      </c>
      <c r="K517" s="336" t="s">
        <v>94</v>
      </c>
    </row>
    <row r="518" spans="1:11" ht="25.5" customHeight="1" x14ac:dyDescent="0.25">
      <c r="A518" s="338"/>
      <c r="B518" s="338"/>
      <c r="C518" s="338"/>
      <c r="D518" s="345"/>
      <c r="E518" s="339" t="s">
        <v>95</v>
      </c>
      <c r="F518" s="340"/>
      <c r="G518" s="338"/>
      <c r="H518" s="334"/>
      <c r="I518" s="334"/>
      <c r="J518" s="334"/>
      <c r="K518" s="337"/>
    </row>
    <row r="519" spans="1:11" ht="60.75" customHeight="1" x14ac:dyDescent="0.25">
      <c r="A519" s="338"/>
      <c r="B519" s="338"/>
      <c r="C519" s="338"/>
      <c r="D519" s="345"/>
      <c r="E519" s="5" t="s">
        <v>106</v>
      </c>
      <c r="F519" s="5" t="s">
        <v>97</v>
      </c>
      <c r="G519" s="338"/>
      <c r="H519" s="334"/>
      <c r="I519" s="335"/>
      <c r="J519" s="335"/>
      <c r="K519" s="338"/>
    </row>
    <row r="520" spans="1:11" ht="15.75" customHeight="1" x14ac:dyDescent="0.25">
      <c r="A520" s="338"/>
      <c r="B520" s="338"/>
      <c r="C520" s="338"/>
      <c r="D520" s="345"/>
      <c r="E520" s="6" t="s">
        <v>98</v>
      </c>
      <c r="F520" s="6" t="s">
        <v>98</v>
      </c>
      <c r="G520" s="294" t="s">
        <v>98</v>
      </c>
      <c r="H520" s="294" t="s">
        <v>98</v>
      </c>
      <c r="I520" s="297" t="s">
        <v>98</v>
      </c>
      <c r="J520" s="6" t="s">
        <v>98</v>
      </c>
      <c r="K520" s="338"/>
    </row>
    <row r="521" spans="1:11" ht="15.75" customHeight="1" x14ac:dyDescent="0.25">
      <c r="A521" s="1">
        <v>271</v>
      </c>
      <c r="B521" s="101" t="str">
        <f>IF('proje ve personel bilgileri'!A284&lt;&gt;0,('proje ve personel bilgileri'!A284)," ")</f>
        <v xml:space="preserve"> </v>
      </c>
      <c r="C521" s="102"/>
      <c r="D521" s="103"/>
      <c r="E521" s="103"/>
      <c r="F521" s="103"/>
      <c r="G521" s="103"/>
      <c r="H521" s="103"/>
      <c r="I521" s="103"/>
      <c r="J521" s="103"/>
      <c r="K521" s="104">
        <f t="shared" ref="K521:K538" si="30">IF(D521&lt;&gt;0,SUM(D521+E521+F521+G521-H521-I521-J521),0)</f>
        <v>0</v>
      </c>
    </row>
    <row r="522" spans="1:11" ht="15.75" customHeight="1" x14ac:dyDescent="0.25">
      <c r="A522" s="2">
        <v>272</v>
      </c>
      <c r="B522" s="101" t="str">
        <f>IF('proje ve personel bilgileri'!A285&lt;&gt;0,('proje ve personel bilgileri'!A285)," ")</f>
        <v xml:space="preserve"> </v>
      </c>
      <c r="C522" s="105"/>
      <c r="D522" s="296"/>
      <c r="E522" s="296"/>
      <c r="F522" s="296"/>
      <c r="G522" s="296"/>
      <c r="H522" s="296"/>
      <c r="I522" s="296"/>
      <c r="J522" s="296"/>
      <c r="K522" s="104">
        <f t="shared" si="30"/>
        <v>0</v>
      </c>
    </row>
    <row r="523" spans="1:11" ht="15.75" customHeight="1" x14ac:dyDescent="0.25">
      <c r="A523" s="1">
        <v>273</v>
      </c>
      <c r="B523" s="101" t="str">
        <f>IF('proje ve personel bilgileri'!A286&lt;&gt;0,('proje ve personel bilgileri'!A286)," ")</f>
        <v xml:space="preserve"> </v>
      </c>
      <c r="C523" s="105"/>
      <c r="D523" s="296"/>
      <c r="E523" s="296"/>
      <c r="F523" s="296"/>
      <c r="G523" s="296"/>
      <c r="H523" s="296"/>
      <c r="I523" s="296"/>
      <c r="J523" s="296"/>
      <c r="K523" s="104">
        <f t="shared" si="30"/>
        <v>0</v>
      </c>
    </row>
    <row r="524" spans="1:11" ht="15.75" customHeight="1" x14ac:dyDescent="0.25">
      <c r="A524" s="2">
        <v>274</v>
      </c>
      <c r="B524" s="101" t="str">
        <f>IF('proje ve personel bilgileri'!A287&lt;&gt;0,('proje ve personel bilgileri'!A287)," ")</f>
        <v xml:space="preserve"> </v>
      </c>
      <c r="C524" s="105"/>
      <c r="D524" s="296"/>
      <c r="E524" s="296"/>
      <c r="F524" s="296"/>
      <c r="G524" s="296"/>
      <c r="H524" s="296"/>
      <c r="I524" s="296"/>
      <c r="J524" s="296"/>
      <c r="K524" s="104">
        <f t="shared" si="30"/>
        <v>0</v>
      </c>
    </row>
    <row r="525" spans="1:11" ht="15.75" customHeight="1" x14ac:dyDescent="0.25">
      <c r="A525" s="1">
        <v>275</v>
      </c>
      <c r="B525" s="101" t="str">
        <f>IF('proje ve personel bilgileri'!A288&lt;&gt;0,('proje ve personel bilgileri'!A288)," ")</f>
        <v xml:space="preserve"> </v>
      </c>
      <c r="C525" s="105"/>
      <c r="D525" s="296"/>
      <c r="E525" s="296"/>
      <c r="F525" s="296"/>
      <c r="G525" s="296"/>
      <c r="H525" s="296"/>
      <c r="I525" s="296"/>
      <c r="J525" s="296"/>
      <c r="K525" s="104">
        <f t="shared" si="30"/>
        <v>0</v>
      </c>
    </row>
    <row r="526" spans="1:11" ht="15.75" customHeight="1" x14ac:dyDescent="0.25">
      <c r="A526" s="2">
        <v>276</v>
      </c>
      <c r="B526" s="101" t="str">
        <f>IF('proje ve personel bilgileri'!A289&lt;&gt;0,('proje ve personel bilgileri'!A289)," ")</f>
        <v xml:space="preserve"> </v>
      </c>
      <c r="C526" s="105"/>
      <c r="D526" s="296"/>
      <c r="E526" s="296"/>
      <c r="F526" s="296"/>
      <c r="G526" s="296"/>
      <c r="H526" s="296"/>
      <c r="I526" s="296"/>
      <c r="J526" s="296"/>
      <c r="K526" s="104">
        <f t="shared" si="30"/>
        <v>0</v>
      </c>
    </row>
    <row r="527" spans="1:11" ht="15.75" customHeight="1" x14ac:dyDescent="0.25">
      <c r="A527" s="1">
        <v>277</v>
      </c>
      <c r="B527" s="101" t="str">
        <f>IF('proje ve personel bilgileri'!A290&lt;&gt;0,('proje ve personel bilgileri'!A290)," ")</f>
        <v xml:space="preserve"> </v>
      </c>
      <c r="C527" s="105"/>
      <c r="D527" s="296"/>
      <c r="E527" s="296"/>
      <c r="F527" s="296"/>
      <c r="G527" s="296"/>
      <c r="H527" s="296"/>
      <c r="I527" s="296"/>
      <c r="J527" s="296"/>
      <c r="K527" s="104">
        <f t="shared" si="30"/>
        <v>0</v>
      </c>
    </row>
    <row r="528" spans="1:11" ht="15.75" customHeight="1" x14ac:dyDescent="0.25">
      <c r="A528" s="2">
        <v>278</v>
      </c>
      <c r="B528" s="101" t="str">
        <f>IF('proje ve personel bilgileri'!A291&lt;&gt;0,('proje ve personel bilgileri'!A291)," ")</f>
        <v xml:space="preserve"> </v>
      </c>
      <c r="C528" s="105"/>
      <c r="D528" s="296"/>
      <c r="E528" s="296"/>
      <c r="F528" s="296"/>
      <c r="G528" s="296"/>
      <c r="H528" s="296"/>
      <c r="I528" s="296"/>
      <c r="J528" s="296"/>
      <c r="K528" s="104">
        <f t="shared" si="30"/>
        <v>0</v>
      </c>
    </row>
    <row r="529" spans="1:11" ht="15.75" customHeight="1" x14ac:dyDescent="0.25">
      <c r="A529" s="1">
        <v>279</v>
      </c>
      <c r="B529" s="101" t="str">
        <f>IF('proje ve personel bilgileri'!A292&lt;&gt;0,('proje ve personel bilgileri'!A292)," ")</f>
        <v xml:space="preserve"> </v>
      </c>
      <c r="C529" s="105"/>
      <c r="D529" s="296"/>
      <c r="E529" s="296"/>
      <c r="F529" s="296"/>
      <c r="G529" s="296"/>
      <c r="H529" s="296"/>
      <c r="I529" s="296"/>
      <c r="J529" s="296"/>
      <c r="K529" s="104">
        <f t="shared" si="30"/>
        <v>0</v>
      </c>
    </row>
    <row r="530" spans="1:11" ht="15.75" customHeight="1" x14ac:dyDescent="0.25">
      <c r="A530" s="2">
        <v>280</v>
      </c>
      <c r="B530" s="101" t="str">
        <f>IF('proje ve personel bilgileri'!A293&lt;&gt;0,('proje ve personel bilgileri'!A293)," ")</f>
        <v xml:space="preserve"> </v>
      </c>
      <c r="C530" s="105"/>
      <c r="D530" s="296"/>
      <c r="E530" s="296"/>
      <c r="F530" s="296"/>
      <c r="G530" s="296"/>
      <c r="H530" s="296"/>
      <c r="I530" s="296"/>
      <c r="J530" s="296"/>
      <c r="K530" s="104">
        <f t="shared" si="30"/>
        <v>0</v>
      </c>
    </row>
    <row r="531" spans="1:11" ht="15.75" customHeight="1" x14ac:dyDescent="0.25">
      <c r="A531" s="1">
        <v>281</v>
      </c>
      <c r="B531" s="101" t="str">
        <f>IF('proje ve personel bilgileri'!A294&lt;&gt;0,('proje ve personel bilgileri'!A294)," ")</f>
        <v xml:space="preserve"> </v>
      </c>
      <c r="C531" s="105"/>
      <c r="D531" s="296"/>
      <c r="E531" s="296"/>
      <c r="F531" s="296"/>
      <c r="G531" s="296"/>
      <c r="H531" s="296"/>
      <c r="I531" s="296"/>
      <c r="J531" s="296"/>
      <c r="K531" s="104">
        <f t="shared" si="30"/>
        <v>0</v>
      </c>
    </row>
    <row r="532" spans="1:11" ht="15.75" customHeight="1" x14ac:dyDescent="0.25">
      <c r="A532" s="2">
        <v>282</v>
      </c>
      <c r="B532" s="101" t="str">
        <f>IF('proje ve personel bilgileri'!A295&lt;&gt;0,('proje ve personel bilgileri'!A295)," ")</f>
        <v xml:space="preserve"> </v>
      </c>
      <c r="C532" s="105"/>
      <c r="D532" s="296"/>
      <c r="E532" s="296"/>
      <c r="F532" s="296"/>
      <c r="G532" s="296"/>
      <c r="H532" s="296"/>
      <c r="I532" s="296"/>
      <c r="J532" s="296"/>
      <c r="K532" s="104">
        <f t="shared" si="30"/>
        <v>0</v>
      </c>
    </row>
    <row r="533" spans="1:11" ht="15.75" customHeight="1" x14ac:dyDescent="0.25">
      <c r="A533" s="1">
        <v>283</v>
      </c>
      <c r="B533" s="101" t="str">
        <f>IF('proje ve personel bilgileri'!A296&lt;&gt;0,('proje ve personel bilgileri'!A296)," ")</f>
        <v xml:space="preserve"> </v>
      </c>
      <c r="C533" s="105"/>
      <c r="D533" s="296"/>
      <c r="E533" s="296"/>
      <c r="F533" s="296"/>
      <c r="G533" s="296"/>
      <c r="H533" s="296"/>
      <c r="I533" s="296"/>
      <c r="J533" s="296"/>
      <c r="K533" s="104">
        <f t="shared" si="30"/>
        <v>0</v>
      </c>
    </row>
    <row r="534" spans="1:11" ht="15.75" customHeight="1" x14ac:dyDescent="0.25">
      <c r="A534" s="2">
        <v>284</v>
      </c>
      <c r="B534" s="101" t="str">
        <f>IF('proje ve personel bilgileri'!A297&lt;&gt;0,('proje ve personel bilgileri'!A297)," ")</f>
        <v xml:space="preserve"> </v>
      </c>
      <c r="C534" s="105"/>
      <c r="D534" s="296"/>
      <c r="E534" s="296"/>
      <c r="F534" s="296"/>
      <c r="G534" s="296"/>
      <c r="H534" s="296"/>
      <c r="I534" s="296"/>
      <c r="J534" s="296"/>
      <c r="K534" s="104">
        <f t="shared" si="30"/>
        <v>0</v>
      </c>
    </row>
    <row r="535" spans="1:11" ht="15.75" customHeight="1" x14ac:dyDescent="0.25">
      <c r="A535" s="1">
        <v>285</v>
      </c>
      <c r="B535" s="101" t="str">
        <f>IF('proje ve personel bilgileri'!A298&lt;&gt;0,('proje ve personel bilgileri'!A298)," ")</f>
        <v xml:space="preserve"> </v>
      </c>
      <c r="C535" s="105"/>
      <c r="D535" s="296"/>
      <c r="E535" s="296"/>
      <c r="F535" s="296"/>
      <c r="G535" s="296"/>
      <c r="H535" s="296"/>
      <c r="I535" s="296"/>
      <c r="J535" s="296"/>
      <c r="K535" s="104">
        <f t="shared" si="30"/>
        <v>0</v>
      </c>
    </row>
    <row r="536" spans="1:11" ht="15.75" customHeight="1" x14ac:dyDescent="0.25">
      <c r="A536" s="2">
        <v>286</v>
      </c>
      <c r="B536" s="101" t="str">
        <f>IF('proje ve personel bilgileri'!A299&lt;&gt;0,('proje ve personel bilgileri'!A299)," ")</f>
        <v xml:space="preserve"> </v>
      </c>
      <c r="C536" s="105"/>
      <c r="D536" s="296"/>
      <c r="E536" s="296"/>
      <c r="F536" s="296"/>
      <c r="G536" s="296"/>
      <c r="H536" s="296"/>
      <c r="I536" s="296"/>
      <c r="J536" s="296"/>
      <c r="K536" s="104">
        <f t="shared" si="30"/>
        <v>0</v>
      </c>
    </row>
    <row r="537" spans="1:11" ht="15.75" customHeight="1" x14ac:dyDescent="0.25">
      <c r="A537" s="1">
        <v>287</v>
      </c>
      <c r="B537" s="101" t="str">
        <f>IF('proje ve personel bilgileri'!A300&lt;&gt;0,('proje ve personel bilgileri'!A300)," ")</f>
        <v xml:space="preserve"> </v>
      </c>
      <c r="C537" s="105"/>
      <c r="D537" s="296"/>
      <c r="E537" s="296"/>
      <c r="F537" s="296"/>
      <c r="G537" s="296"/>
      <c r="H537" s="296"/>
      <c r="I537" s="296"/>
      <c r="J537" s="296"/>
      <c r="K537" s="104">
        <f t="shared" si="30"/>
        <v>0</v>
      </c>
    </row>
    <row r="538" spans="1:11" ht="15" customHeight="1" x14ac:dyDescent="0.25">
      <c r="A538" s="2">
        <v>288</v>
      </c>
      <c r="B538" s="101" t="str">
        <f>IF('proje ve personel bilgileri'!A301&lt;&gt;0,('proje ve personel bilgileri'!A301)," ")</f>
        <v xml:space="preserve"> </v>
      </c>
      <c r="C538" s="105"/>
      <c r="D538" s="296"/>
      <c r="E538" s="296"/>
      <c r="F538" s="296"/>
      <c r="G538" s="296"/>
      <c r="H538" s="296"/>
      <c r="I538" s="296"/>
      <c r="J538" s="296"/>
      <c r="K538" s="104">
        <f t="shared" si="30"/>
        <v>0</v>
      </c>
    </row>
    <row r="539" spans="1:11" ht="15.75" customHeight="1" x14ac:dyDescent="0.25">
      <c r="A539" s="341" t="s">
        <v>99</v>
      </c>
      <c r="B539" s="342"/>
      <c r="C539" s="7" t="str">
        <f t="shared" ref="C539:J539" si="31">IF($K$28&lt;&gt;0,SUM(C521:C538)," ")</f>
        <v xml:space="preserve"> </v>
      </c>
      <c r="D539" s="8" t="str">
        <f t="shared" si="31"/>
        <v xml:space="preserve"> </v>
      </c>
      <c r="E539" s="8" t="str">
        <f t="shared" si="31"/>
        <v xml:space="preserve"> </v>
      </c>
      <c r="F539" s="8" t="str">
        <f t="shared" si="31"/>
        <v xml:space="preserve"> </v>
      </c>
      <c r="G539" s="8" t="str">
        <f t="shared" si="31"/>
        <v xml:space="preserve"> </v>
      </c>
      <c r="H539" s="8" t="str">
        <f t="shared" si="31"/>
        <v xml:space="preserve"> </v>
      </c>
      <c r="I539" s="8" t="str">
        <f t="shared" si="31"/>
        <v xml:space="preserve"> </v>
      </c>
      <c r="J539" s="8" t="str">
        <f t="shared" si="31"/>
        <v xml:space="preserve"> </v>
      </c>
      <c r="K539" s="9">
        <f>SUM(K521:K538)+K504</f>
        <v>0</v>
      </c>
    </row>
    <row r="540" spans="1:11" ht="15" customHeight="1" x14ac:dyDescent="0.25">
      <c r="A540" s="300"/>
    </row>
    <row r="541" spans="1:11" ht="25.5" customHeight="1" x14ac:dyDescent="0.25">
      <c r="A541" s="332" t="s">
        <v>100</v>
      </c>
      <c r="B541" s="332"/>
      <c r="C541" s="332"/>
      <c r="D541" s="332"/>
      <c r="E541" s="332"/>
      <c r="F541" s="332"/>
      <c r="G541" s="332"/>
      <c r="H541" s="332"/>
      <c r="I541" s="332"/>
      <c r="J541" s="332"/>
      <c r="K541" s="332"/>
    </row>
    <row r="542" spans="1:11" ht="15" customHeight="1" x14ac:dyDescent="0.25">
      <c r="A542" s="51"/>
    </row>
    <row r="543" spans="1:11" ht="15" customHeight="1" x14ac:dyDescent="0.25">
      <c r="A543" s="298" t="s">
        <v>101</v>
      </c>
    </row>
    <row r="544" spans="1:11" ht="15" customHeight="1" x14ac:dyDescent="0.25">
      <c r="C544" s="298" t="s">
        <v>102</v>
      </c>
      <c r="E544" s="298" t="s">
        <v>103</v>
      </c>
    </row>
    <row r="545" spans="1:11" ht="15.75" customHeight="1" x14ac:dyDescent="0.25">
      <c r="A545" s="348" t="s">
        <v>85</v>
      </c>
      <c r="B545" s="348"/>
      <c r="C545" s="348"/>
      <c r="D545" s="348"/>
      <c r="E545" s="348"/>
      <c r="F545" s="348"/>
      <c r="G545" s="348"/>
      <c r="H545" s="348"/>
      <c r="I545" s="348"/>
      <c r="J545" s="348"/>
      <c r="K545" s="348"/>
    </row>
    <row r="546" spans="1:11" ht="15" customHeight="1" x14ac:dyDescent="0.25">
      <c r="A546" s="70"/>
      <c r="B546" s="70"/>
      <c r="C546" s="70"/>
      <c r="D546" s="70"/>
      <c r="E546" s="78">
        <f>'proje ve personel bilgileri'!$B$5</f>
        <v>0</v>
      </c>
      <c r="F546" s="72">
        <f>IF('proje ve personel bilgileri'!$B$6=1,"/ Mayıs ayına aittir.",(IF('proje ve personel bilgileri'!$B$6=2,"/ Kasım ayına aittir.",0)))</f>
        <v>0</v>
      </c>
      <c r="H546" s="70"/>
      <c r="I546" s="70"/>
      <c r="J546" s="70"/>
      <c r="K546" s="70"/>
    </row>
    <row r="547" spans="1:11" ht="18.75" customHeight="1" x14ac:dyDescent="0.25">
      <c r="K547" s="4" t="s">
        <v>86</v>
      </c>
    </row>
    <row r="548" spans="1:11" ht="15.75" customHeight="1" x14ac:dyDescent="0.25">
      <c r="A548" s="349" t="s">
        <v>2</v>
      </c>
      <c r="B548" s="350"/>
      <c r="C548" s="351">
        <f>'proje ve personel bilgileri'!$B$2</f>
        <v>0</v>
      </c>
      <c r="D548" s="352"/>
      <c r="E548" s="352"/>
      <c r="F548" s="352"/>
      <c r="G548" s="352"/>
      <c r="H548" s="352"/>
      <c r="I548" s="352"/>
      <c r="J548" s="352"/>
      <c r="K548" s="353"/>
    </row>
    <row r="549" spans="1:11" ht="15.75" customHeight="1" x14ac:dyDescent="0.25">
      <c r="A549" s="354" t="s">
        <v>4</v>
      </c>
      <c r="B549" s="355"/>
      <c r="C549" s="356">
        <f>'proje ve personel bilgileri'!$B$3</f>
        <v>0</v>
      </c>
      <c r="D549" s="357"/>
      <c r="E549" s="357"/>
      <c r="F549" s="357"/>
      <c r="G549" s="357"/>
      <c r="H549" s="357"/>
      <c r="I549" s="357"/>
      <c r="J549" s="357"/>
      <c r="K549" s="358"/>
    </row>
    <row r="550" spans="1:11" ht="15" customHeight="1" x14ac:dyDescent="0.25">
      <c r="A550" s="343" t="s">
        <v>87</v>
      </c>
      <c r="B550" s="343" t="s">
        <v>15</v>
      </c>
      <c r="C550" s="343" t="s">
        <v>88</v>
      </c>
      <c r="D550" s="344" t="s">
        <v>89</v>
      </c>
      <c r="E550" s="346"/>
      <c r="F550" s="347"/>
      <c r="G550" s="343" t="s">
        <v>90</v>
      </c>
      <c r="H550" s="333" t="s">
        <v>91</v>
      </c>
      <c r="I550" s="333" t="s">
        <v>92</v>
      </c>
      <c r="J550" s="333" t="s">
        <v>93</v>
      </c>
      <c r="K550" s="336" t="s">
        <v>94</v>
      </c>
    </row>
    <row r="551" spans="1:11" ht="21" customHeight="1" x14ac:dyDescent="0.25">
      <c r="A551" s="338"/>
      <c r="B551" s="338"/>
      <c r="C551" s="338"/>
      <c r="D551" s="345"/>
      <c r="E551" s="339" t="s">
        <v>95</v>
      </c>
      <c r="F551" s="340"/>
      <c r="G551" s="338"/>
      <c r="H551" s="334"/>
      <c r="I551" s="334"/>
      <c r="J551" s="334"/>
      <c r="K551" s="337"/>
    </row>
    <row r="552" spans="1:11" ht="60.75" customHeight="1" x14ac:dyDescent="0.25">
      <c r="A552" s="338"/>
      <c r="B552" s="338"/>
      <c r="C552" s="338"/>
      <c r="D552" s="345"/>
      <c r="E552" s="5" t="s">
        <v>106</v>
      </c>
      <c r="F552" s="5" t="s">
        <v>97</v>
      </c>
      <c r="G552" s="338"/>
      <c r="H552" s="334"/>
      <c r="I552" s="335"/>
      <c r="J552" s="335"/>
      <c r="K552" s="338"/>
    </row>
    <row r="553" spans="1:11" ht="15.75" customHeight="1" x14ac:dyDescent="0.25">
      <c r="A553" s="338"/>
      <c r="B553" s="338"/>
      <c r="C553" s="338"/>
      <c r="D553" s="345"/>
      <c r="E553" s="6" t="s">
        <v>98</v>
      </c>
      <c r="F553" s="6" t="s">
        <v>98</v>
      </c>
      <c r="G553" s="294" t="s">
        <v>98</v>
      </c>
      <c r="H553" s="294" t="s">
        <v>98</v>
      </c>
      <c r="I553" s="297" t="s">
        <v>98</v>
      </c>
      <c r="J553" s="6" t="s">
        <v>98</v>
      </c>
      <c r="K553" s="338"/>
    </row>
    <row r="554" spans="1:11" ht="15.75" customHeight="1" x14ac:dyDescent="0.25">
      <c r="A554" s="1">
        <v>289</v>
      </c>
      <c r="B554" s="101" t="str">
        <f>IF('proje ve personel bilgileri'!A302&lt;&gt;0,('proje ve personel bilgileri'!A302)," ")</f>
        <v xml:space="preserve"> </v>
      </c>
      <c r="C554" s="102"/>
      <c r="D554" s="103"/>
      <c r="E554" s="103"/>
      <c r="F554" s="103"/>
      <c r="G554" s="103"/>
      <c r="H554" s="103"/>
      <c r="I554" s="103"/>
      <c r="J554" s="103"/>
      <c r="K554" s="104">
        <f t="shared" ref="K554:K571" si="32">IF(D554&lt;&gt;0,SUM(D554+E554+F554+G554-H554-I554-J554),0)</f>
        <v>0</v>
      </c>
    </row>
    <row r="555" spans="1:11" ht="15.75" customHeight="1" x14ac:dyDescent="0.25">
      <c r="A555" s="2">
        <v>290</v>
      </c>
      <c r="B555" s="101" t="str">
        <f>IF('proje ve personel bilgileri'!A303&lt;&gt;0,('proje ve personel bilgileri'!A303)," ")</f>
        <v xml:space="preserve"> </v>
      </c>
      <c r="C555" s="105"/>
      <c r="D555" s="296"/>
      <c r="E555" s="296"/>
      <c r="F555" s="296"/>
      <c r="G555" s="296"/>
      <c r="H555" s="296"/>
      <c r="I555" s="296"/>
      <c r="J555" s="296"/>
      <c r="K555" s="104">
        <f t="shared" si="32"/>
        <v>0</v>
      </c>
    </row>
    <row r="556" spans="1:11" ht="15.75" customHeight="1" x14ac:dyDescent="0.25">
      <c r="A556" s="1">
        <v>291</v>
      </c>
      <c r="B556" s="101" t="str">
        <f>IF('proje ve personel bilgileri'!A304&lt;&gt;0,('proje ve personel bilgileri'!A304)," ")</f>
        <v xml:space="preserve"> </v>
      </c>
      <c r="C556" s="105"/>
      <c r="D556" s="296"/>
      <c r="E556" s="296"/>
      <c r="F556" s="296"/>
      <c r="G556" s="296"/>
      <c r="H556" s="296"/>
      <c r="I556" s="296"/>
      <c r="J556" s="296"/>
      <c r="K556" s="104">
        <f t="shared" si="32"/>
        <v>0</v>
      </c>
    </row>
    <row r="557" spans="1:11" ht="15.75" customHeight="1" x14ac:dyDescent="0.25">
      <c r="A557" s="2">
        <v>292</v>
      </c>
      <c r="B557" s="101" t="str">
        <f>IF('proje ve personel bilgileri'!A305&lt;&gt;0,('proje ve personel bilgileri'!A305)," ")</f>
        <v xml:space="preserve"> </v>
      </c>
      <c r="C557" s="105"/>
      <c r="D557" s="296"/>
      <c r="E557" s="296"/>
      <c r="F557" s="296"/>
      <c r="G557" s="296"/>
      <c r="H557" s="296"/>
      <c r="I557" s="296"/>
      <c r="J557" s="296"/>
      <c r="K557" s="104">
        <f t="shared" si="32"/>
        <v>0</v>
      </c>
    </row>
    <row r="558" spans="1:11" ht="15.75" customHeight="1" x14ac:dyDescent="0.25">
      <c r="A558" s="1">
        <v>293</v>
      </c>
      <c r="B558" s="101" t="str">
        <f>IF('proje ve personel bilgileri'!A306&lt;&gt;0,('proje ve personel bilgileri'!A306)," ")</f>
        <v xml:space="preserve"> </v>
      </c>
      <c r="C558" s="105"/>
      <c r="D558" s="296"/>
      <c r="E558" s="296"/>
      <c r="F558" s="296"/>
      <c r="G558" s="296"/>
      <c r="H558" s="296"/>
      <c r="I558" s="296"/>
      <c r="J558" s="296"/>
      <c r="K558" s="104">
        <f t="shared" si="32"/>
        <v>0</v>
      </c>
    </row>
    <row r="559" spans="1:11" ht="15.75" customHeight="1" x14ac:dyDescent="0.25">
      <c r="A559" s="2">
        <v>294</v>
      </c>
      <c r="B559" s="101" t="str">
        <f>IF('proje ve personel bilgileri'!A307&lt;&gt;0,('proje ve personel bilgileri'!A307)," ")</f>
        <v xml:space="preserve"> </v>
      </c>
      <c r="C559" s="105"/>
      <c r="D559" s="296"/>
      <c r="E559" s="296"/>
      <c r="F559" s="296"/>
      <c r="G559" s="296"/>
      <c r="H559" s="296"/>
      <c r="I559" s="296"/>
      <c r="J559" s="296"/>
      <c r="K559" s="104">
        <f t="shared" si="32"/>
        <v>0</v>
      </c>
    </row>
    <row r="560" spans="1:11" ht="15.75" customHeight="1" x14ac:dyDescent="0.25">
      <c r="A560" s="1">
        <v>295</v>
      </c>
      <c r="B560" s="101" t="str">
        <f>IF('proje ve personel bilgileri'!A308&lt;&gt;0,('proje ve personel bilgileri'!A308)," ")</f>
        <v xml:space="preserve"> </v>
      </c>
      <c r="C560" s="105"/>
      <c r="D560" s="296"/>
      <c r="E560" s="296"/>
      <c r="F560" s="296"/>
      <c r="G560" s="296"/>
      <c r="H560" s="296"/>
      <c r="I560" s="296"/>
      <c r="J560" s="296"/>
      <c r="K560" s="104">
        <f t="shared" si="32"/>
        <v>0</v>
      </c>
    </row>
    <row r="561" spans="1:11" ht="15.75" customHeight="1" x14ac:dyDescent="0.25">
      <c r="A561" s="2">
        <v>296</v>
      </c>
      <c r="B561" s="101" t="str">
        <f>IF('proje ve personel bilgileri'!A309&lt;&gt;0,('proje ve personel bilgileri'!A309)," ")</f>
        <v xml:space="preserve"> </v>
      </c>
      <c r="C561" s="105"/>
      <c r="D561" s="296"/>
      <c r="E561" s="296"/>
      <c r="F561" s="296"/>
      <c r="G561" s="296"/>
      <c r="H561" s="296"/>
      <c r="I561" s="296"/>
      <c r="J561" s="296"/>
      <c r="K561" s="104">
        <f t="shared" si="32"/>
        <v>0</v>
      </c>
    </row>
    <row r="562" spans="1:11" ht="15.75" customHeight="1" x14ac:dyDescent="0.25">
      <c r="A562" s="1">
        <v>297</v>
      </c>
      <c r="B562" s="101" t="str">
        <f>IF('proje ve personel bilgileri'!A310&lt;&gt;0,('proje ve personel bilgileri'!A310)," ")</f>
        <v xml:space="preserve"> </v>
      </c>
      <c r="C562" s="105"/>
      <c r="D562" s="296"/>
      <c r="E562" s="296"/>
      <c r="F562" s="296"/>
      <c r="G562" s="296"/>
      <c r="H562" s="296"/>
      <c r="I562" s="296"/>
      <c r="J562" s="296"/>
      <c r="K562" s="104">
        <f t="shared" si="32"/>
        <v>0</v>
      </c>
    </row>
    <row r="563" spans="1:11" ht="15.75" customHeight="1" x14ac:dyDescent="0.25">
      <c r="A563" s="2">
        <v>298</v>
      </c>
      <c r="B563" s="101" t="str">
        <f>IF('proje ve personel bilgileri'!A311&lt;&gt;0,('proje ve personel bilgileri'!A311)," ")</f>
        <v xml:space="preserve"> </v>
      </c>
      <c r="C563" s="105"/>
      <c r="D563" s="296"/>
      <c r="E563" s="296"/>
      <c r="F563" s="296"/>
      <c r="G563" s="296"/>
      <c r="H563" s="296"/>
      <c r="I563" s="296"/>
      <c r="J563" s="296"/>
      <c r="K563" s="104">
        <f t="shared" si="32"/>
        <v>0</v>
      </c>
    </row>
    <row r="564" spans="1:11" ht="15.75" customHeight="1" x14ac:dyDescent="0.25">
      <c r="A564" s="1">
        <v>299</v>
      </c>
      <c r="B564" s="101" t="str">
        <f>IF('proje ve personel bilgileri'!A312&lt;&gt;0,('proje ve personel bilgileri'!A312)," ")</f>
        <v xml:space="preserve"> </v>
      </c>
      <c r="C564" s="105"/>
      <c r="D564" s="296"/>
      <c r="E564" s="296"/>
      <c r="F564" s="296"/>
      <c r="G564" s="296"/>
      <c r="H564" s="296"/>
      <c r="I564" s="296"/>
      <c r="J564" s="296"/>
      <c r="K564" s="104">
        <f t="shared" si="32"/>
        <v>0</v>
      </c>
    </row>
    <row r="565" spans="1:11" ht="15.75" customHeight="1" x14ac:dyDescent="0.25">
      <c r="A565" s="2">
        <v>300</v>
      </c>
      <c r="B565" s="101" t="str">
        <f>IF('proje ve personel bilgileri'!A313&lt;&gt;0,('proje ve personel bilgileri'!A313)," ")</f>
        <v xml:space="preserve"> </v>
      </c>
      <c r="C565" s="105"/>
      <c r="D565" s="296"/>
      <c r="E565" s="296"/>
      <c r="F565" s="296"/>
      <c r="G565" s="296"/>
      <c r="H565" s="296"/>
      <c r="I565" s="296"/>
      <c r="J565" s="296"/>
      <c r="K565" s="104">
        <f t="shared" si="32"/>
        <v>0</v>
      </c>
    </row>
    <row r="566" spans="1:11" ht="15.75" customHeight="1" x14ac:dyDescent="0.25">
      <c r="A566" s="1">
        <v>301</v>
      </c>
      <c r="B566" s="101" t="str">
        <f>IF('proje ve personel bilgileri'!A314&lt;&gt;0,('proje ve personel bilgileri'!A314)," ")</f>
        <v xml:space="preserve"> </v>
      </c>
      <c r="C566" s="105"/>
      <c r="D566" s="296"/>
      <c r="E566" s="296"/>
      <c r="F566" s="296"/>
      <c r="G566" s="296"/>
      <c r="H566" s="296"/>
      <c r="I566" s="296"/>
      <c r="J566" s="296"/>
      <c r="K566" s="104">
        <f t="shared" si="32"/>
        <v>0</v>
      </c>
    </row>
    <row r="567" spans="1:11" ht="15.75" customHeight="1" x14ac:dyDescent="0.25">
      <c r="A567" s="2">
        <v>302</v>
      </c>
      <c r="B567" s="101" t="str">
        <f>IF('proje ve personel bilgileri'!A315&lt;&gt;0,('proje ve personel bilgileri'!A315)," ")</f>
        <v xml:space="preserve"> </v>
      </c>
      <c r="C567" s="105"/>
      <c r="D567" s="296"/>
      <c r="E567" s="296"/>
      <c r="F567" s="296"/>
      <c r="G567" s="296"/>
      <c r="H567" s="296"/>
      <c r="I567" s="296"/>
      <c r="J567" s="296"/>
      <c r="K567" s="104">
        <f t="shared" si="32"/>
        <v>0</v>
      </c>
    </row>
    <row r="568" spans="1:11" ht="15.75" customHeight="1" x14ac:dyDescent="0.25">
      <c r="A568" s="1">
        <v>303</v>
      </c>
      <c r="B568" s="101" t="str">
        <f>IF('proje ve personel bilgileri'!A316&lt;&gt;0,('proje ve personel bilgileri'!A316)," ")</f>
        <v xml:space="preserve"> </v>
      </c>
      <c r="C568" s="105"/>
      <c r="D568" s="296"/>
      <c r="E568" s="296"/>
      <c r="F568" s="296"/>
      <c r="G568" s="296"/>
      <c r="H568" s="296"/>
      <c r="I568" s="296"/>
      <c r="J568" s="296"/>
      <c r="K568" s="104">
        <f t="shared" si="32"/>
        <v>0</v>
      </c>
    </row>
    <row r="569" spans="1:11" ht="15.75" customHeight="1" x14ac:dyDescent="0.25">
      <c r="A569" s="2">
        <v>304</v>
      </c>
      <c r="B569" s="101" t="str">
        <f>IF('proje ve personel bilgileri'!A317&lt;&gt;0,('proje ve personel bilgileri'!A317)," ")</f>
        <v xml:space="preserve"> </v>
      </c>
      <c r="C569" s="105"/>
      <c r="D569" s="296"/>
      <c r="E569" s="296"/>
      <c r="F569" s="296"/>
      <c r="G569" s="296"/>
      <c r="H569" s="296"/>
      <c r="I569" s="296"/>
      <c r="J569" s="296"/>
      <c r="K569" s="104">
        <f t="shared" si="32"/>
        <v>0</v>
      </c>
    </row>
    <row r="570" spans="1:11" ht="15.75" customHeight="1" x14ac:dyDescent="0.25">
      <c r="A570" s="1">
        <v>305</v>
      </c>
      <c r="B570" s="101" t="str">
        <f>IF('proje ve personel bilgileri'!A318&lt;&gt;0,('proje ve personel bilgileri'!A318)," ")</f>
        <v xml:space="preserve"> </v>
      </c>
      <c r="C570" s="105"/>
      <c r="D570" s="296"/>
      <c r="E570" s="296"/>
      <c r="F570" s="296"/>
      <c r="G570" s="296"/>
      <c r="H570" s="296"/>
      <c r="I570" s="296"/>
      <c r="J570" s="296"/>
      <c r="K570" s="104">
        <f t="shared" si="32"/>
        <v>0</v>
      </c>
    </row>
    <row r="571" spans="1:11" ht="15" customHeight="1" x14ac:dyDescent="0.25">
      <c r="A571" s="2">
        <v>306</v>
      </c>
      <c r="B571" s="101" t="str">
        <f>IF('proje ve personel bilgileri'!A319&lt;&gt;0,('proje ve personel bilgileri'!A319)," ")</f>
        <v xml:space="preserve"> </v>
      </c>
      <c r="C571" s="105"/>
      <c r="D571" s="296"/>
      <c r="E571" s="296"/>
      <c r="F571" s="296"/>
      <c r="G571" s="296"/>
      <c r="H571" s="296"/>
      <c r="I571" s="296"/>
      <c r="J571" s="296"/>
      <c r="K571" s="104">
        <f t="shared" si="32"/>
        <v>0</v>
      </c>
    </row>
    <row r="572" spans="1:11" ht="15.75" customHeight="1" x14ac:dyDescent="0.25">
      <c r="A572" s="341" t="s">
        <v>99</v>
      </c>
      <c r="B572" s="342"/>
      <c r="C572" s="7" t="str">
        <f t="shared" ref="C572:J572" si="33">IF($K$28&lt;&gt;0,SUM(C554:C571)," ")</f>
        <v xml:space="preserve"> </v>
      </c>
      <c r="D572" s="8" t="str">
        <f t="shared" si="33"/>
        <v xml:space="preserve"> </v>
      </c>
      <c r="E572" s="8" t="str">
        <f t="shared" si="33"/>
        <v xml:space="preserve"> </v>
      </c>
      <c r="F572" s="8" t="str">
        <f t="shared" si="33"/>
        <v xml:space="preserve"> </v>
      </c>
      <c r="G572" s="8" t="str">
        <f t="shared" si="33"/>
        <v xml:space="preserve"> </v>
      </c>
      <c r="H572" s="8" t="str">
        <f t="shared" si="33"/>
        <v xml:space="preserve"> </v>
      </c>
      <c r="I572" s="8" t="str">
        <f t="shared" si="33"/>
        <v xml:space="preserve"> </v>
      </c>
      <c r="J572" s="8" t="str">
        <f t="shared" si="33"/>
        <v xml:space="preserve"> </v>
      </c>
      <c r="K572" s="9">
        <f>SUM(K554:K571)+K539</f>
        <v>0</v>
      </c>
    </row>
    <row r="573" spans="1:11" ht="15" customHeight="1" x14ac:dyDescent="0.25">
      <c r="A573" s="300"/>
    </row>
    <row r="574" spans="1:11" ht="24" customHeight="1" x14ac:dyDescent="0.25">
      <c r="A574" s="332" t="s">
        <v>100</v>
      </c>
      <c r="B574" s="332"/>
      <c r="C574" s="332"/>
      <c r="D574" s="332"/>
      <c r="E574" s="332"/>
      <c r="F574" s="332"/>
      <c r="G574" s="332"/>
      <c r="H574" s="332"/>
      <c r="I574" s="332"/>
      <c r="J574" s="332"/>
      <c r="K574" s="332"/>
    </row>
    <row r="575" spans="1:11" ht="15" customHeight="1" x14ac:dyDescent="0.25">
      <c r="A575" s="51"/>
    </row>
    <row r="576" spans="1:11" ht="15" customHeight="1" x14ac:dyDescent="0.25">
      <c r="A576" s="298" t="s">
        <v>101</v>
      </c>
    </row>
    <row r="577" spans="1:11" ht="15" customHeight="1" x14ac:dyDescent="0.25">
      <c r="C577" s="298" t="s">
        <v>102</v>
      </c>
      <c r="E577" s="298" t="s">
        <v>103</v>
      </c>
    </row>
    <row r="580" spans="1:11" ht="15.75" customHeight="1" x14ac:dyDescent="0.25">
      <c r="A580" s="348" t="s">
        <v>85</v>
      </c>
      <c r="B580" s="348"/>
      <c r="C580" s="348"/>
      <c r="D580" s="348"/>
      <c r="E580" s="348"/>
      <c r="F580" s="348"/>
      <c r="G580" s="348"/>
      <c r="H580" s="348"/>
      <c r="I580" s="348"/>
      <c r="J580" s="348"/>
      <c r="K580" s="348"/>
    </row>
    <row r="581" spans="1:11" ht="15" customHeight="1" x14ac:dyDescent="0.25">
      <c r="A581" s="70"/>
      <c r="B581" s="70"/>
      <c r="C581" s="70"/>
      <c r="D581" s="70"/>
      <c r="E581" s="78">
        <f>'proje ve personel bilgileri'!$B$5</f>
        <v>0</v>
      </c>
      <c r="F581" s="72">
        <f>IF('proje ve personel bilgileri'!$B$6=1,"/ Mayıs ayına aittir.",(IF('proje ve personel bilgileri'!$B$6=2,"/ Kasım ayına aittir.",0)))</f>
        <v>0</v>
      </c>
      <c r="H581" s="70"/>
      <c r="I581" s="70"/>
      <c r="J581" s="70"/>
      <c r="K581" s="70"/>
    </row>
    <row r="582" spans="1:11" ht="18.75" customHeight="1" x14ac:dyDescent="0.25">
      <c r="K582" s="4" t="s">
        <v>86</v>
      </c>
    </row>
    <row r="583" spans="1:11" ht="15.75" customHeight="1" x14ac:dyDescent="0.25">
      <c r="A583" s="349" t="s">
        <v>2</v>
      </c>
      <c r="B583" s="350"/>
      <c r="C583" s="351">
        <f>'proje ve personel bilgileri'!$B$2</f>
        <v>0</v>
      </c>
      <c r="D583" s="352"/>
      <c r="E583" s="352"/>
      <c r="F583" s="352"/>
      <c r="G583" s="352"/>
      <c r="H583" s="352"/>
      <c r="I583" s="352"/>
      <c r="J583" s="352"/>
      <c r="K583" s="353"/>
    </row>
    <row r="584" spans="1:11" ht="15.75" customHeight="1" x14ac:dyDescent="0.25">
      <c r="A584" s="354" t="s">
        <v>4</v>
      </c>
      <c r="B584" s="355"/>
      <c r="C584" s="356">
        <f>'proje ve personel bilgileri'!$B$3</f>
        <v>0</v>
      </c>
      <c r="D584" s="357"/>
      <c r="E584" s="357"/>
      <c r="F584" s="357"/>
      <c r="G584" s="357"/>
      <c r="H584" s="357"/>
      <c r="I584" s="357"/>
      <c r="J584" s="357"/>
      <c r="K584" s="358"/>
    </row>
    <row r="585" spans="1:11" ht="15" customHeight="1" x14ac:dyDescent="0.25">
      <c r="A585" s="343" t="s">
        <v>87</v>
      </c>
      <c r="B585" s="343" t="s">
        <v>15</v>
      </c>
      <c r="C585" s="343" t="s">
        <v>88</v>
      </c>
      <c r="D585" s="344" t="s">
        <v>89</v>
      </c>
      <c r="E585" s="346"/>
      <c r="F585" s="347"/>
      <c r="G585" s="343" t="s">
        <v>90</v>
      </c>
      <c r="H585" s="333" t="s">
        <v>91</v>
      </c>
      <c r="I585" s="333" t="s">
        <v>92</v>
      </c>
      <c r="J585" s="333" t="s">
        <v>93</v>
      </c>
      <c r="K585" s="336" t="s">
        <v>94</v>
      </c>
    </row>
    <row r="586" spans="1:11" ht="21.75" customHeight="1" x14ac:dyDescent="0.25">
      <c r="A586" s="338"/>
      <c r="B586" s="338"/>
      <c r="C586" s="338"/>
      <c r="D586" s="345"/>
      <c r="E586" s="339" t="s">
        <v>95</v>
      </c>
      <c r="F586" s="340"/>
      <c r="G586" s="338"/>
      <c r="H586" s="334"/>
      <c r="I586" s="334"/>
      <c r="J586" s="334"/>
      <c r="K586" s="337"/>
    </row>
    <row r="587" spans="1:11" ht="60.75" customHeight="1" x14ac:dyDescent="0.25">
      <c r="A587" s="338"/>
      <c r="B587" s="338"/>
      <c r="C587" s="338"/>
      <c r="D587" s="345"/>
      <c r="E587" s="5" t="s">
        <v>106</v>
      </c>
      <c r="F587" s="5" t="s">
        <v>97</v>
      </c>
      <c r="G587" s="338"/>
      <c r="H587" s="334"/>
      <c r="I587" s="335"/>
      <c r="J587" s="335"/>
      <c r="K587" s="338"/>
    </row>
    <row r="588" spans="1:11" ht="15.75" customHeight="1" x14ac:dyDescent="0.25">
      <c r="A588" s="338"/>
      <c r="B588" s="338"/>
      <c r="C588" s="338"/>
      <c r="D588" s="345"/>
      <c r="E588" s="6" t="s">
        <v>98</v>
      </c>
      <c r="F588" s="6" t="s">
        <v>98</v>
      </c>
      <c r="G588" s="294" t="s">
        <v>98</v>
      </c>
      <c r="H588" s="294" t="s">
        <v>98</v>
      </c>
      <c r="I588" s="297" t="s">
        <v>98</v>
      </c>
      <c r="J588" s="6" t="s">
        <v>98</v>
      </c>
      <c r="K588" s="338"/>
    </row>
    <row r="589" spans="1:11" ht="15.75" customHeight="1" x14ac:dyDescent="0.25">
      <c r="A589" s="1">
        <v>307</v>
      </c>
      <c r="B589" s="101" t="str">
        <f>IF('proje ve personel bilgileri'!A320&lt;&gt;0,('proje ve personel bilgileri'!A320)," ")</f>
        <v xml:space="preserve"> </v>
      </c>
      <c r="C589" s="102"/>
      <c r="D589" s="103"/>
      <c r="E589" s="103"/>
      <c r="F589" s="103"/>
      <c r="G589" s="103"/>
      <c r="H589" s="103"/>
      <c r="I589" s="103"/>
      <c r="J589" s="103"/>
      <c r="K589" s="104">
        <f t="shared" ref="K589:K606" si="34">IF(D589&lt;&gt;0,SUM(D589+E589+F589+G589-H589-I589-J589),0)</f>
        <v>0</v>
      </c>
    </row>
    <row r="590" spans="1:11" ht="15.75" customHeight="1" x14ac:dyDescent="0.25">
      <c r="A590" s="2">
        <v>308</v>
      </c>
      <c r="B590" s="101" t="str">
        <f>IF('proje ve personel bilgileri'!A321&lt;&gt;0,('proje ve personel bilgileri'!A321)," ")</f>
        <v xml:space="preserve"> </v>
      </c>
      <c r="C590" s="105"/>
      <c r="D590" s="296"/>
      <c r="E590" s="296"/>
      <c r="F590" s="296"/>
      <c r="G590" s="296"/>
      <c r="H590" s="296"/>
      <c r="I590" s="296"/>
      <c r="J590" s="296"/>
      <c r="K590" s="104">
        <f t="shared" si="34"/>
        <v>0</v>
      </c>
    </row>
    <row r="591" spans="1:11" ht="15.75" customHeight="1" x14ac:dyDescent="0.25">
      <c r="A591" s="1">
        <v>309</v>
      </c>
      <c r="B591" s="101" t="str">
        <f>IF('proje ve personel bilgileri'!A322&lt;&gt;0,('proje ve personel bilgileri'!A322)," ")</f>
        <v xml:space="preserve"> </v>
      </c>
      <c r="C591" s="105"/>
      <c r="D591" s="296"/>
      <c r="E591" s="296"/>
      <c r="F591" s="296"/>
      <c r="G591" s="296"/>
      <c r="H591" s="296"/>
      <c r="I591" s="296"/>
      <c r="J591" s="296"/>
      <c r="K591" s="104">
        <f t="shared" si="34"/>
        <v>0</v>
      </c>
    </row>
    <row r="592" spans="1:11" ht="15.75" customHeight="1" x14ac:dyDescent="0.25">
      <c r="A592" s="2">
        <v>310</v>
      </c>
      <c r="B592" s="101" t="str">
        <f>IF('proje ve personel bilgileri'!A323&lt;&gt;0,('proje ve personel bilgileri'!A323)," ")</f>
        <v xml:space="preserve"> </v>
      </c>
      <c r="C592" s="105"/>
      <c r="D592" s="296"/>
      <c r="E592" s="296"/>
      <c r="F592" s="296"/>
      <c r="G592" s="296"/>
      <c r="H592" s="296"/>
      <c r="I592" s="296"/>
      <c r="J592" s="296"/>
      <c r="K592" s="104">
        <f t="shared" si="34"/>
        <v>0</v>
      </c>
    </row>
    <row r="593" spans="1:11" ht="15.75" customHeight="1" x14ac:dyDescent="0.25">
      <c r="A593" s="1">
        <v>311</v>
      </c>
      <c r="B593" s="101" t="str">
        <f>IF('proje ve personel bilgileri'!A324&lt;&gt;0,('proje ve personel bilgileri'!A324)," ")</f>
        <v xml:space="preserve"> </v>
      </c>
      <c r="C593" s="105"/>
      <c r="D593" s="296"/>
      <c r="E593" s="296"/>
      <c r="F593" s="296"/>
      <c r="G593" s="296"/>
      <c r="H593" s="296"/>
      <c r="I593" s="296"/>
      <c r="J593" s="296"/>
      <c r="K593" s="104">
        <f t="shared" si="34"/>
        <v>0</v>
      </c>
    </row>
    <row r="594" spans="1:11" ht="15.75" customHeight="1" x14ac:dyDescent="0.25">
      <c r="A594" s="2">
        <v>312</v>
      </c>
      <c r="B594" s="101" t="str">
        <f>IF('proje ve personel bilgileri'!A325&lt;&gt;0,('proje ve personel bilgileri'!A325)," ")</f>
        <v xml:space="preserve"> </v>
      </c>
      <c r="C594" s="105"/>
      <c r="D594" s="296"/>
      <c r="E594" s="296"/>
      <c r="F594" s="296"/>
      <c r="G594" s="296"/>
      <c r="H594" s="296"/>
      <c r="I594" s="296"/>
      <c r="J594" s="296"/>
      <c r="K594" s="104">
        <f t="shared" si="34"/>
        <v>0</v>
      </c>
    </row>
    <row r="595" spans="1:11" ht="15.75" customHeight="1" x14ac:dyDescent="0.25">
      <c r="A595" s="1">
        <v>313</v>
      </c>
      <c r="B595" s="101" t="str">
        <f>IF('proje ve personel bilgileri'!A326&lt;&gt;0,('proje ve personel bilgileri'!A326)," ")</f>
        <v xml:space="preserve"> </v>
      </c>
      <c r="C595" s="105"/>
      <c r="D595" s="296"/>
      <c r="E595" s="296"/>
      <c r="F595" s="296"/>
      <c r="G595" s="296"/>
      <c r="H595" s="296"/>
      <c r="I595" s="296"/>
      <c r="J595" s="296"/>
      <c r="K595" s="104">
        <f t="shared" si="34"/>
        <v>0</v>
      </c>
    </row>
    <row r="596" spans="1:11" ht="15.75" customHeight="1" x14ac:dyDescent="0.25">
      <c r="A596" s="2">
        <v>314</v>
      </c>
      <c r="B596" s="101" t="str">
        <f>IF('proje ve personel bilgileri'!A327&lt;&gt;0,('proje ve personel bilgileri'!A327)," ")</f>
        <v xml:space="preserve"> </v>
      </c>
      <c r="C596" s="105"/>
      <c r="D596" s="296"/>
      <c r="E596" s="296"/>
      <c r="F596" s="296"/>
      <c r="G596" s="296"/>
      <c r="H596" s="296"/>
      <c r="I596" s="296"/>
      <c r="J596" s="296"/>
      <c r="K596" s="104">
        <f t="shared" si="34"/>
        <v>0</v>
      </c>
    </row>
    <row r="597" spans="1:11" ht="15.75" customHeight="1" x14ac:dyDescent="0.25">
      <c r="A597" s="1">
        <v>315</v>
      </c>
      <c r="B597" s="101" t="str">
        <f>IF('proje ve personel bilgileri'!A328&lt;&gt;0,('proje ve personel bilgileri'!A328)," ")</f>
        <v xml:space="preserve"> </v>
      </c>
      <c r="C597" s="105"/>
      <c r="D597" s="296"/>
      <c r="E597" s="296"/>
      <c r="F597" s="296"/>
      <c r="G597" s="296"/>
      <c r="H597" s="296"/>
      <c r="I597" s="296"/>
      <c r="J597" s="296"/>
      <c r="K597" s="104">
        <f t="shared" si="34"/>
        <v>0</v>
      </c>
    </row>
    <row r="598" spans="1:11" ht="15.75" customHeight="1" x14ac:dyDescent="0.25">
      <c r="A598" s="2">
        <v>316</v>
      </c>
      <c r="B598" s="101" t="str">
        <f>IF('proje ve personel bilgileri'!A329&lt;&gt;0,('proje ve personel bilgileri'!A329)," ")</f>
        <v xml:space="preserve"> </v>
      </c>
      <c r="C598" s="105"/>
      <c r="D598" s="296"/>
      <c r="E598" s="296"/>
      <c r="F598" s="296"/>
      <c r="G598" s="296"/>
      <c r="H598" s="296"/>
      <c r="I598" s="296"/>
      <c r="J598" s="296"/>
      <c r="K598" s="104">
        <f t="shared" si="34"/>
        <v>0</v>
      </c>
    </row>
    <row r="599" spans="1:11" ht="15.75" customHeight="1" x14ac:dyDescent="0.25">
      <c r="A599" s="1">
        <v>317</v>
      </c>
      <c r="B599" s="101" t="str">
        <f>IF('proje ve personel bilgileri'!A330&lt;&gt;0,('proje ve personel bilgileri'!A330)," ")</f>
        <v xml:space="preserve"> </v>
      </c>
      <c r="C599" s="105"/>
      <c r="D599" s="296"/>
      <c r="E599" s="296"/>
      <c r="F599" s="296"/>
      <c r="G599" s="296"/>
      <c r="H599" s="296"/>
      <c r="I599" s="296"/>
      <c r="J599" s="296"/>
      <c r="K599" s="104">
        <f t="shared" si="34"/>
        <v>0</v>
      </c>
    </row>
    <row r="600" spans="1:11" ht="15.75" customHeight="1" x14ac:dyDescent="0.25">
      <c r="A600" s="2">
        <v>318</v>
      </c>
      <c r="B600" s="101" t="str">
        <f>IF('proje ve personel bilgileri'!A331&lt;&gt;0,('proje ve personel bilgileri'!A331)," ")</f>
        <v xml:space="preserve"> </v>
      </c>
      <c r="C600" s="105"/>
      <c r="D600" s="296"/>
      <c r="E600" s="296"/>
      <c r="F600" s="296"/>
      <c r="G600" s="296"/>
      <c r="H600" s="296"/>
      <c r="I600" s="296"/>
      <c r="J600" s="296"/>
      <c r="K600" s="104">
        <f t="shared" si="34"/>
        <v>0</v>
      </c>
    </row>
    <row r="601" spans="1:11" ht="15.75" customHeight="1" x14ac:dyDescent="0.25">
      <c r="A601" s="1">
        <v>319</v>
      </c>
      <c r="B601" s="101" t="str">
        <f>IF('proje ve personel bilgileri'!A332&lt;&gt;0,('proje ve personel bilgileri'!A332)," ")</f>
        <v xml:space="preserve"> </v>
      </c>
      <c r="C601" s="105"/>
      <c r="D601" s="296"/>
      <c r="E601" s="296"/>
      <c r="F601" s="296"/>
      <c r="G601" s="296"/>
      <c r="H601" s="296"/>
      <c r="I601" s="296"/>
      <c r="J601" s="296"/>
      <c r="K601" s="104">
        <f t="shared" si="34"/>
        <v>0</v>
      </c>
    </row>
    <row r="602" spans="1:11" ht="15.75" customHeight="1" x14ac:dyDescent="0.25">
      <c r="A602" s="2">
        <v>320</v>
      </c>
      <c r="B602" s="101" t="str">
        <f>IF('proje ve personel bilgileri'!A333&lt;&gt;0,('proje ve personel bilgileri'!A333)," ")</f>
        <v xml:space="preserve"> </v>
      </c>
      <c r="C602" s="105"/>
      <c r="D602" s="296"/>
      <c r="E602" s="296"/>
      <c r="F602" s="296"/>
      <c r="G602" s="296"/>
      <c r="H602" s="296"/>
      <c r="I602" s="296"/>
      <c r="J602" s="296"/>
      <c r="K602" s="104">
        <f t="shared" si="34"/>
        <v>0</v>
      </c>
    </row>
    <row r="603" spans="1:11" ht="15.75" customHeight="1" x14ac:dyDescent="0.25">
      <c r="A603" s="1">
        <v>321</v>
      </c>
      <c r="B603" s="101" t="str">
        <f>IF('proje ve personel bilgileri'!A334&lt;&gt;0,('proje ve personel bilgileri'!A334)," ")</f>
        <v xml:space="preserve"> </v>
      </c>
      <c r="C603" s="105"/>
      <c r="D603" s="296"/>
      <c r="E603" s="296"/>
      <c r="F603" s="296"/>
      <c r="G603" s="296"/>
      <c r="H603" s="296"/>
      <c r="I603" s="296"/>
      <c r="J603" s="296"/>
      <c r="K603" s="104">
        <f t="shared" si="34"/>
        <v>0</v>
      </c>
    </row>
    <row r="604" spans="1:11" ht="15.75" customHeight="1" x14ac:dyDescent="0.25">
      <c r="A604" s="2">
        <v>322</v>
      </c>
      <c r="B604" s="101" t="str">
        <f>IF('proje ve personel bilgileri'!A335&lt;&gt;0,('proje ve personel bilgileri'!A335)," ")</f>
        <v xml:space="preserve"> </v>
      </c>
      <c r="C604" s="105"/>
      <c r="D604" s="296"/>
      <c r="E604" s="296"/>
      <c r="F604" s="296"/>
      <c r="G604" s="296"/>
      <c r="H604" s="296"/>
      <c r="I604" s="296"/>
      <c r="J604" s="296"/>
      <c r="K604" s="104">
        <f t="shared" si="34"/>
        <v>0</v>
      </c>
    </row>
    <row r="605" spans="1:11" ht="15.75" customHeight="1" x14ac:dyDescent="0.25">
      <c r="A605" s="1">
        <v>323</v>
      </c>
      <c r="B605" s="101" t="str">
        <f>IF('proje ve personel bilgileri'!A336&lt;&gt;0,('proje ve personel bilgileri'!A336)," ")</f>
        <v xml:space="preserve"> </v>
      </c>
      <c r="C605" s="105"/>
      <c r="D605" s="296"/>
      <c r="E605" s="296"/>
      <c r="F605" s="296"/>
      <c r="G605" s="296"/>
      <c r="H605" s="296"/>
      <c r="I605" s="296"/>
      <c r="J605" s="296"/>
      <c r="K605" s="104">
        <f t="shared" si="34"/>
        <v>0</v>
      </c>
    </row>
    <row r="606" spans="1:11" ht="15" customHeight="1" x14ac:dyDescent="0.25">
      <c r="A606" s="2">
        <v>324</v>
      </c>
      <c r="B606" s="101" t="str">
        <f>IF('proje ve personel bilgileri'!A337&lt;&gt;0,('proje ve personel bilgileri'!A337)," ")</f>
        <v xml:space="preserve"> </v>
      </c>
      <c r="C606" s="105"/>
      <c r="D606" s="296"/>
      <c r="E606" s="296"/>
      <c r="F606" s="296"/>
      <c r="G606" s="296"/>
      <c r="H606" s="296"/>
      <c r="I606" s="296"/>
      <c r="J606" s="296"/>
      <c r="K606" s="104">
        <f t="shared" si="34"/>
        <v>0</v>
      </c>
    </row>
    <row r="607" spans="1:11" ht="15.75" customHeight="1" x14ac:dyDescent="0.25">
      <c r="A607" s="341" t="s">
        <v>99</v>
      </c>
      <c r="B607" s="342"/>
      <c r="C607" s="7" t="str">
        <f t="shared" ref="C607:J607" si="35">IF($K$28&lt;&gt;0,SUM(C589:C606)," ")</f>
        <v xml:space="preserve"> </v>
      </c>
      <c r="D607" s="8" t="str">
        <f t="shared" si="35"/>
        <v xml:space="preserve"> </v>
      </c>
      <c r="E607" s="8" t="str">
        <f t="shared" si="35"/>
        <v xml:space="preserve"> </v>
      </c>
      <c r="F607" s="8" t="str">
        <f t="shared" si="35"/>
        <v xml:space="preserve"> </v>
      </c>
      <c r="G607" s="8" t="str">
        <f t="shared" si="35"/>
        <v xml:space="preserve"> </v>
      </c>
      <c r="H607" s="8" t="str">
        <f t="shared" si="35"/>
        <v xml:space="preserve"> </v>
      </c>
      <c r="I607" s="8" t="str">
        <f t="shared" si="35"/>
        <v xml:space="preserve"> </v>
      </c>
      <c r="J607" s="8" t="str">
        <f t="shared" si="35"/>
        <v xml:space="preserve"> </v>
      </c>
      <c r="K607" s="9">
        <f>SUM(K589:K606)+K572</f>
        <v>0</v>
      </c>
    </row>
    <row r="608" spans="1:11" ht="15" customHeight="1" x14ac:dyDescent="0.25">
      <c r="A608" s="300"/>
    </row>
    <row r="609" spans="1:11" ht="25.5" customHeight="1" x14ac:dyDescent="0.25">
      <c r="A609" s="332" t="s">
        <v>100</v>
      </c>
      <c r="B609" s="332"/>
      <c r="C609" s="332"/>
      <c r="D609" s="332"/>
      <c r="E609" s="332"/>
      <c r="F609" s="332"/>
      <c r="G609" s="332"/>
      <c r="H609" s="332"/>
      <c r="I609" s="332"/>
      <c r="J609" s="332"/>
      <c r="K609" s="332"/>
    </row>
    <row r="610" spans="1:11" ht="15" customHeight="1" x14ac:dyDescent="0.25">
      <c r="A610" s="51"/>
    </row>
    <row r="611" spans="1:11" ht="15" customHeight="1" x14ac:dyDescent="0.25">
      <c r="A611" s="298" t="s">
        <v>101</v>
      </c>
    </row>
    <row r="612" spans="1:11" ht="15" customHeight="1" x14ac:dyDescent="0.25">
      <c r="C612" s="298" t="s">
        <v>102</v>
      </c>
      <c r="E612" s="298" t="s">
        <v>103</v>
      </c>
    </row>
    <row r="613" spans="1:11" ht="15.75" customHeight="1" x14ac:dyDescent="0.25">
      <c r="A613" s="348" t="s">
        <v>85</v>
      </c>
      <c r="B613" s="348"/>
      <c r="C613" s="348"/>
      <c r="D613" s="348"/>
      <c r="E613" s="348"/>
      <c r="F613" s="348"/>
      <c r="G613" s="348"/>
      <c r="H613" s="348"/>
      <c r="I613" s="348"/>
      <c r="J613" s="348"/>
      <c r="K613" s="348"/>
    </row>
    <row r="614" spans="1:11" ht="15" customHeight="1" x14ac:dyDescent="0.25">
      <c r="A614" s="70"/>
      <c r="B614" s="70"/>
      <c r="C614" s="70"/>
      <c r="D614" s="70"/>
      <c r="E614" s="78">
        <f>'proje ve personel bilgileri'!$B$5</f>
        <v>0</v>
      </c>
      <c r="F614" s="72">
        <f>IF('proje ve personel bilgileri'!$B$6=1,"/ Mayıs ayına aittir.",(IF('proje ve personel bilgileri'!$B$6=2,"/ Kasım ayına aittir.",0)))</f>
        <v>0</v>
      </c>
      <c r="H614" s="70"/>
      <c r="I614" s="70"/>
      <c r="J614" s="70"/>
      <c r="K614" s="70"/>
    </row>
    <row r="615" spans="1:11" ht="18.75" customHeight="1" x14ac:dyDescent="0.25">
      <c r="K615" s="4" t="s">
        <v>86</v>
      </c>
    </row>
    <row r="616" spans="1:11" ht="15.75" customHeight="1" x14ac:dyDescent="0.25">
      <c r="A616" s="349" t="s">
        <v>2</v>
      </c>
      <c r="B616" s="350"/>
      <c r="C616" s="351">
        <f>'proje ve personel bilgileri'!$B$2</f>
        <v>0</v>
      </c>
      <c r="D616" s="352"/>
      <c r="E616" s="352"/>
      <c r="F616" s="352"/>
      <c r="G616" s="352"/>
      <c r="H616" s="352"/>
      <c r="I616" s="352"/>
      <c r="J616" s="352"/>
      <c r="K616" s="353"/>
    </row>
    <row r="617" spans="1:11" ht="15.75" customHeight="1" x14ac:dyDescent="0.25">
      <c r="A617" s="354" t="s">
        <v>4</v>
      </c>
      <c r="B617" s="355"/>
      <c r="C617" s="356">
        <f>'proje ve personel bilgileri'!$B$3</f>
        <v>0</v>
      </c>
      <c r="D617" s="357"/>
      <c r="E617" s="357"/>
      <c r="F617" s="357"/>
      <c r="G617" s="357"/>
      <c r="H617" s="357"/>
      <c r="I617" s="357"/>
      <c r="J617" s="357"/>
      <c r="K617" s="358"/>
    </row>
    <row r="618" spans="1:11" ht="15" customHeight="1" x14ac:dyDescent="0.25">
      <c r="A618" s="343" t="s">
        <v>87</v>
      </c>
      <c r="B618" s="343" t="s">
        <v>15</v>
      </c>
      <c r="C618" s="343" t="s">
        <v>88</v>
      </c>
      <c r="D618" s="344" t="s">
        <v>89</v>
      </c>
      <c r="E618" s="346"/>
      <c r="F618" s="347"/>
      <c r="G618" s="343" t="s">
        <v>90</v>
      </c>
      <c r="H618" s="333" t="s">
        <v>91</v>
      </c>
      <c r="I618" s="333" t="s">
        <v>92</v>
      </c>
      <c r="J618" s="333" t="s">
        <v>93</v>
      </c>
      <c r="K618" s="336" t="s">
        <v>94</v>
      </c>
    </row>
    <row r="619" spans="1:11" ht="21.75" customHeight="1" x14ac:dyDescent="0.25">
      <c r="A619" s="338"/>
      <c r="B619" s="338"/>
      <c r="C619" s="338"/>
      <c r="D619" s="345"/>
      <c r="E619" s="339" t="s">
        <v>95</v>
      </c>
      <c r="F619" s="340"/>
      <c r="G619" s="338"/>
      <c r="H619" s="334"/>
      <c r="I619" s="334"/>
      <c r="J619" s="334"/>
      <c r="K619" s="337"/>
    </row>
    <row r="620" spans="1:11" ht="60.75" customHeight="1" x14ac:dyDescent="0.25">
      <c r="A620" s="338"/>
      <c r="B620" s="338"/>
      <c r="C620" s="338"/>
      <c r="D620" s="345"/>
      <c r="E620" s="5" t="s">
        <v>106</v>
      </c>
      <c r="F620" s="5" t="s">
        <v>97</v>
      </c>
      <c r="G620" s="338"/>
      <c r="H620" s="334"/>
      <c r="I620" s="335"/>
      <c r="J620" s="335"/>
      <c r="K620" s="338"/>
    </row>
    <row r="621" spans="1:11" ht="15.75" customHeight="1" x14ac:dyDescent="0.25">
      <c r="A621" s="338"/>
      <c r="B621" s="338"/>
      <c r="C621" s="338"/>
      <c r="D621" s="345"/>
      <c r="E621" s="6" t="s">
        <v>98</v>
      </c>
      <c r="F621" s="6" t="s">
        <v>98</v>
      </c>
      <c r="G621" s="294" t="s">
        <v>98</v>
      </c>
      <c r="H621" s="294" t="s">
        <v>98</v>
      </c>
      <c r="I621" s="297" t="s">
        <v>98</v>
      </c>
      <c r="J621" s="6" t="s">
        <v>98</v>
      </c>
      <c r="K621" s="338"/>
    </row>
    <row r="622" spans="1:11" ht="15.75" customHeight="1" x14ac:dyDescent="0.25">
      <c r="A622" s="1">
        <v>325</v>
      </c>
      <c r="B622" s="101" t="str">
        <f>IF('proje ve personel bilgileri'!A338&lt;&gt;0,('proje ve personel bilgileri'!A338)," ")</f>
        <v xml:space="preserve"> </v>
      </c>
      <c r="C622" s="102"/>
      <c r="D622" s="103"/>
      <c r="E622" s="103"/>
      <c r="F622" s="103"/>
      <c r="G622" s="103"/>
      <c r="H622" s="103"/>
      <c r="I622" s="103"/>
      <c r="J622" s="103"/>
      <c r="K622" s="104">
        <f t="shared" ref="K622:K639" si="36">IF(D622&lt;&gt;0,SUM(D622+E622+F622+G622-H622-I622-J622),0)</f>
        <v>0</v>
      </c>
    </row>
    <row r="623" spans="1:11" ht="15.75" customHeight="1" x14ac:dyDescent="0.25">
      <c r="A623" s="2">
        <v>326</v>
      </c>
      <c r="B623" s="101" t="str">
        <f>IF('proje ve personel bilgileri'!A339&lt;&gt;0,('proje ve personel bilgileri'!A339)," ")</f>
        <v xml:space="preserve"> </v>
      </c>
      <c r="C623" s="105"/>
      <c r="D623" s="296"/>
      <c r="E623" s="296"/>
      <c r="F623" s="296"/>
      <c r="G623" s="296"/>
      <c r="H623" s="296"/>
      <c r="I623" s="296"/>
      <c r="J623" s="296"/>
      <c r="K623" s="104">
        <f t="shared" si="36"/>
        <v>0</v>
      </c>
    </row>
    <row r="624" spans="1:11" ht="15.75" customHeight="1" x14ac:dyDescent="0.25">
      <c r="A624" s="1">
        <v>327</v>
      </c>
      <c r="B624" s="101" t="str">
        <f>IF('proje ve personel bilgileri'!A340&lt;&gt;0,('proje ve personel bilgileri'!A340)," ")</f>
        <v xml:space="preserve"> </v>
      </c>
      <c r="C624" s="105"/>
      <c r="D624" s="296"/>
      <c r="E624" s="296"/>
      <c r="F624" s="296"/>
      <c r="G624" s="296"/>
      <c r="H624" s="296"/>
      <c r="I624" s="296"/>
      <c r="J624" s="296"/>
      <c r="K624" s="104">
        <f t="shared" si="36"/>
        <v>0</v>
      </c>
    </row>
    <row r="625" spans="1:11" ht="15.75" customHeight="1" x14ac:dyDescent="0.25">
      <c r="A625" s="2">
        <v>328</v>
      </c>
      <c r="B625" s="101" t="str">
        <f>IF('proje ve personel bilgileri'!A341&lt;&gt;0,('proje ve personel bilgileri'!A341)," ")</f>
        <v xml:space="preserve"> </v>
      </c>
      <c r="C625" s="105"/>
      <c r="D625" s="296"/>
      <c r="E625" s="296"/>
      <c r="F625" s="296"/>
      <c r="G625" s="296"/>
      <c r="H625" s="296"/>
      <c r="I625" s="296"/>
      <c r="J625" s="296"/>
      <c r="K625" s="104">
        <f t="shared" si="36"/>
        <v>0</v>
      </c>
    </row>
    <row r="626" spans="1:11" ht="15.75" customHeight="1" x14ac:dyDescent="0.25">
      <c r="A626" s="1">
        <v>329</v>
      </c>
      <c r="B626" s="101" t="str">
        <f>IF('proje ve personel bilgileri'!A342&lt;&gt;0,('proje ve personel bilgileri'!A342)," ")</f>
        <v xml:space="preserve"> </v>
      </c>
      <c r="C626" s="105"/>
      <c r="D626" s="296"/>
      <c r="E626" s="296"/>
      <c r="F626" s="296"/>
      <c r="G626" s="296"/>
      <c r="H626" s="296"/>
      <c r="I626" s="296"/>
      <c r="J626" s="296"/>
      <c r="K626" s="104">
        <f t="shared" si="36"/>
        <v>0</v>
      </c>
    </row>
    <row r="627" spans="1:11" ht="15.75" customHeight="1" x14ac:dyDescent="0.25">
      <c r="A627" s="2">
        <v>330</v>
      </c>
      <c r="B627" s="101" t="str">
        <f>IF('proje ve personel bilgileri'!A343&lt;&gt;0,('proje ve personel bilgileri'!A343)," ")</f>
        <v xml:space="preserve"> </v>
      </c>
      <c r="C627" s="105"/>
      <c r="D627" s="296"/>
      <c r="E627" s="296"/>
      <c r="F627" s="296"/>
      <c r="G627" s="296"/>
      <c r="H627" s="296"/>
      <c r="I627" s="296"/>
      <c r="J627" s="296"/>
      <c r="K627" s="104">
        <f t="shared" si="36"/>
        <v>0</v>
      </c>
    </row>
    <row r="628" spans="1:11" ht="15.75" customHeight="1" x14ac:dyDescent="0.25">
      <c r="A628" s="1">
        <v>331</v>
      </c>
      <c r="B628" s="101" t="str">
        <f>IF('proje ve personel bilgileri'!A344&lt;&gt;0,('proje ve personel bilgileri'!A344)," ")</f>
        <v xml:space="preserve"> </v>
      </c>
      <c r="C628" s="105"/>
      <c r="D628" s="296"/>
      <c r="E628" s="296"/>
      <c r="F628" s="296"/>
      <c r="G628" s="296"/>
      <c r="H628" s="296"/>
      <c r="I628" s="296"/>
      <c r="J628" s="296"/>
      <c r="K628" s="104">
        <f t="shared" si="36"/>
        <v>0</v>
      </c>
    </row>
    <row r="629" spans="1:11" ht="15.75" customHeight="1" x14ac:dyDescent="0.25">
      <c r="A629" s="2">
        <v>332</v>
      </c>
      <c r="B629" s="101" t="str">
        <f>IF('proje ve personel bilgileri'!A345&lt;&gt;0,('proje ve personel bilgileri'!A345)," ")</f>
        <v xml:space="preserve"> </v>
      </c>
      <c r="C629" s="105"/>
      <c r="D629" s="296"/>
      <c r="E629" s="296"/>
      <c r="F629" s="296"/>
      <c r="G629" s="296"/>
      <c r="H629" s="296"/>
      <c r="I629" s="296"/>
      <c r="J629" s="296"/>
      <c r="K629" s="104">
        <f t="shared" si="36"/>
        <v>0</v>
      </c>
    </row>
    <row r="630" spans="1:11" ht="15.75" customHeight="1" x14ac:dyDescent="0.25">
      <c r="A630" s="1">
        <v>333</v>
      </c>
      <c r="B630" s="101" t="str">
        <f>IF('proje ve personel bilgileri'!A346&lt;&gt;0,('proje ve personel bilgileri'!A346)," ")</f>
        <v xml:space="preserve"> </v>
      </c>
      <c r="C630" s="105"/>
      <c r="D630" s="296"/>
      <c r="E630" s="296"/>
      <c r="F630" s="296"/>
      <c r="G630" s="296"/>
      <c r="H630" s="296"/>
      <c r="I630" s="296"/>
      <c r="J630" s="296"/>
      <c r="K630" s="104">
        <f t="shared" si="36"/>
        <v>0</v>
      </c>
    </row>
    <row r="631" spans="1:11" ht="15.75" customHeight="1" x14ac:dyDescent="0.25">
      <c r="A631" s="2">
        <v>334</v>
      </c>
      <c r="B631" s="101" t="str">
        <f>IF('proje ve personel bilgileri'!A347&lt;&gt;0,('proje ve personel bilgileri'!A347)," ")</f>
        <v xml:space="preserve"> </v>
      </c>
      <c r="C631" s="105"/>
      <c r="D631" s="296"/>
      <c r="E631" s="296"/>
      <c r="F631" s="296"/>
      <c r="G631" s="296"/>
      <c r="H631" s="296"/>
      <c r="I631" s="296"/>
      <c r="J631" s="296"/>
      <c r="K631" s="104">
        <f t="shared" si="36"/>
        <v>0</v>
      </c>
    </row>
    <row r="632" spans="1:11" ht="15.75" customHeight="1" x14ac:dyDescent="0.25">
      <c r="A632" s="1">
        <v>335</v>
      </c>
      <c r="B632" s="101" t="str">
        <f>IF('proje ve personel bilgileri'!A348&lt;&gt;0,('proje ve personel bilgileri'!A348)," ")</f>
        <v xml:space="preserve"> </v>
      </c>
      <c r="C632" s="105"/>
      <c r="D632" s="296"/>
      <c r="E632" s="296"/>
      <c r="F632" s="296"/>
      <c r="G632" s="296"/>
      <c r="H632" s="296"/>
      <c r="I632" s="296"/>
      <c r="J632" s="296"/>
      <c r="K632" s="104">
        <f t="shared" si="36"/>
        <v>0</v>
      </c>
    </row>
    <row r="633" spans="1:11" ht="15.75" customHeight="1" x14ac:dyDescent="0.25">
      <c r="A633" s="2">
        <v>336</v>
      </c>
      <c r="B633" s="101" t="str">
        <f>IF('proje ve personel bilgileri'!A349&lt;&gt;0,('proje ve personel bilgileri'!A349)," ")</f>
        <v xml:space="preserve"> </v>
      </c>
      <c r="C633" s="105"/>
      <c r="D633" s="296"/>
      <c r="E633" s="296"/>
      <c r="F633" s="296"/>
      <c r="G633" s="296"/>
      <c r="H633" s="296"/>
      <c r="I633" s="296"/>
      <c r="J633" s="296"/>
      <c r="K633" s="104">
        <f t="shared" si="36"/>
        <v>0</v>
      </c>
    </row>
    <row r="634" spans="1:11" ht="15.75" customHeight="1" x14ac:dyDescent="0.25">
      <c r="A634" s="1">
        <v>337</v>
      </c>
      <c r="B634" s="101" t="str">
        <f>IF('proje ve personel bilgileri'!A350&lt;&gt;0,('proje ve personel bilgileri'!A350)," ")</f>
        <v xml:space="preserve"> </v>
      </c>
      <c r="C634" s="105"/>
      <c r="D634" s="296"/>
      <c r="E634" s="296"/>
      <c r="F634" s="296"/>
      <c r="G634" s="296"/>
      <c r="H634" s="296"/>
      <c r="I634" s="296"/>
      <c r="J634" s="296"/>
      <c r="K634" s="104">
        <f t="shared" si="36"/>
        <v>0</v>
      </c>
    </row>
    <row r="635" spans="1:11" ht="15.75" customHeight="1" x14ac:dyDescent="0.25">
      <c r="A635" s="2">
        <v>338</v>
      </c>
      <c r="B635" s="101" t="str">
        <f>IF('proje ve personel bilgileri'!A351&lt;&gt;0,('proje ve personel bilgileri'!A351)," ")</f>
        <v xml:space="preserve"> </v>
      </c>
      <c r="C635" s="105"/>
      <c r="D635" s="296"/>
      <c r="E635" s="296"/>
      <c r="F635" s="296"/>
      <c r="G635" s="296"/>
      <c r="H635" s="296"/>
      <c r="I635" s="296"/>
      <c r="J635" s="296"/>
      <c r="K635" s="104">
        <f t="shared" si="36"/>
        <v>0</v>
      </c>
    </row>
    <row r="636" spans="1:11" ht="15.75" customHeight="1" x14ac:dyDescent="0.25">
      <c r="A636" s="1">
        <v>339</v>
      </c>
      <c r="B636" s="101" t="str">
        <f>IF('proje ve personel bilgileri'!A352&lt;&gt;0,('proje ve personel bilgileri'!A352)," ")</f>
        <v xml:space="preserve"> </v>
      </c>
      <c r="C636" s="105"/>
      <c r="D636" s="296"/>
      <c r="E636" s="296"/>
      <c r="F636" s="296"/>
      <c r="G636" s="296"/>
      <c r="H636" s="296"/>
      <c r="I636" s="296"/>
      <c r="J636" s="296"/>
      <c r="K636" s="104">
        <f t="shared" si="36"/>
        <v>0</v>
      </c>
    </row>
    <row r="637" spans="1:11" ht="15.75" customHeight="1" x14ac:dyDescent="0.25">
      <c r="A637" s="2">
        <v>340</v>
      </c>
      <c r="B637" s="101" t="str">
        <f>IF('proje ve personel bilgileri'!A353&lt;&gt;0,('proje ve personel bilgileri'!A353)," ")</f>
        <v xml:space="preserve"> </v>
      </c>
      <c r="C637" s="105"/>
      <c r="D637" s="296"/>
      <c r="E637" s="296"/>
      <c r="F637" s="296"/>
      <c r="G637" s="296"/>
      <c r="H637" s="296"/>
      <c r="I637" s="296"/>
      <c r="J637" s="296"/>
      <c r="K637" s="104">
        <f t="shared" si="36"/>
        <v>0</v>
      </c>
    </row>
    <row r="638" spans="1:11" ht="15.75" customHeight="1" x14ac:dyDescent="0.25">
      <c r="A638" s="1">
        <v>341</v>
      </c>
      <c r="B638" s="101" t="str">
        <f>IF('proje ve personel bilgileri'!A354&lt;&gt;0,('proje ve personel bilgileri'!A354)," ")</f>
        <v xml:space="preserve"> </v>
      </c>
      <c r="C638" s="105"/>
      <c r="D638" s="296"/>
      <c r="E638" s="296"/>
      <c r="F638" s="296"/>
      <c r="G638" s="296"/>
      <c r="H638" s="296"/>
      <c r="I638" s="296"/>
      <c r="J638" s="296"/>
      <c r="K638" s="104">
        <f t="shared" si="36"/>
        <v>0</v>
      </c>
    </row>
    <row r="639" spans="1:11" ht="15" customHeight="1" x14ac:dyDescent="0.25">
      <c r="A639" s="2">
        <v>342</v>
      </c>
      <c r="B639" s="101" t="str">
        <f>IF('proje ve personel bilgileri'!A355&lt;&gt;0,('proje ve personel bilgileri'!A355)," ")</f>
        <v xml:space="preserve"> </v>
      </c>
      <c r="C639" s="105"/>
      <c r="D639" s="296"/>
      <c r="E639" s="296"/>
      <c r="F639" s="296"/>
      <c r="G639" s="296"/>
      <c r="H639" s="296"/>
      <c r="I639" s="296"/>
      <c r="J639" s="296"/>
      <c r="K639" s="104">
        <f t="shared" si="36"/>
        <v>0</v>
      </c>
    </row>
    <row r="640" spans="1:11" ht="15.75" customHeight="1" x14ac:dyDescent="0.25">
      <c r="A640" s="341" t="s">
        <v>99</v>
      </c>
      <c r="B640" s="342"/>
      <c r="C640" s="7" t="str">
        <f t="shared" ref="C640:J640" si="37">IF($K$28&lt;&gt;0,SUM(C622:C639)," ")</f>
        <v xml:space="preserve"> </v>
      </c>
      <c r="D640" s="8" t="str">
        <f t="shared" si="37"/>
        <v xml:space="preserve"> </v>
      </c>
      <c r="E640" s="8" t="str">
        <f t="shared" si="37"/>
        <v xml:space="preserve"> </v>
      </c>
      <c r="F640" s="8" t="str">
        <f t="shared" si="37"/>
        <v xml:space="preserve"> </v>
      </c>
      <c r="G640" s="8" t="str">
        <f t="shared" si="37"/>
        <v xml:space="preserve"> </v>
      </c>
      <c r="H640" s="8" t="str">
        <f t="shared" si="37"/>
        <v xml:space="preserve"> </v>
      </c>
      <c r="I640" s="8" t="str">
        <f t="shared" si="37"/>
        <v xml:space="preserve"> </v>
      </c>
      <c r="J640" s="8" t="str">
        <f t="shared" si="37"/>
        <v xml:space="preserve"> </v>
      </c>
      <c r="K640" s="9">
        <f>SUM(K622:K639)+K607</f>
        <v>0</v>
      </c>
    </row>
    <row r="641" spans="1:11" ht="15" customHeight="1" x14ac:dyDescent="0.25">
      <c r="A641" s="300"/>
    </row>
    <row r="642" spans="1:11" ht="24" customHeight="1" x14ac:dyDescent="0.25">
      <c r="A642" s="332" t="s">
        <v>100</v>
      </c>
      <c r="B642" s="332"/>
      <c r="C642" s="332"/>
      <c r="D642" s="332"/>
      <c r="E642" s="332"/>
      <c r="F642" s="332"/>
      <c r="G642" s="332"/>
      <c r="H642" s="332"/>
      <c r="I642" s="332"/>
      <c r="J642" s="332"/>
      <c r="K642" s="332"/>
    </row>
    <row r="643" spans="1:11" ht="15" customHeight="1" x14ac:dyDescent="0.25">
      <c r="A643" s="51"/>
    </row>
    <row r="644" spans="1:11" ht="15" customHeight="1" x14ac:dyDescent="0.25">
      <c r="A644" s="298" t="s">
        <v>101</v>
      </c>
    </row>
    <row r="645" spans="1:11" ht="15" customHeight="1" x14ac:dyDescent="0.25">
      <c r="C645" s="298" t="s">
        <v>102</v>
      </c>
      <c r="E645" s="298" t="s">
        <v>103</v>
      </c>
    </row>
    <row r="648" spans="1:11" ht="15.75" customHeight="1" x14ac:dyDescent="0.25">
      <c r="A648" s="348" t="s">
        <v>85</v>
      </c>
      <c r="B648" s="348"/>
      <c r="C648" s="348"/>
      <c r="D648" s="348"/>
      <c r="E648" s="348"/>
      <c r="F648" s="348"/>
      <c r="G648" s="348"/>
      <c r="H648" s="348"/>
      <c r="I648" s="348"/>
      <c r="J648" s="348"/>
      <c r="K648" s="348"/>
    </row>
    <row r="649" spans="1:11" ht="15" customHeight="1" x14ac:dyDescent="0.25">
      <c r="A649" s="70"/>
      <c r="B649" s="70"/>
      <c r="C649" s="70"/>
      <c r="D649" s="70"/>
      <c r="E649" s="78">
        <f>'proje ve personel bilgileri'!$B$5</f>
        <v>0</v>
      </c>
      <c r="F649" s="72">
        <f>IF('proje ve personel bilgileri'!$B$6=1,"/ Mayıs ayına aittir.",(IF('proje ve personel bilgileri'!$B$6=2,"/ Kasım ayına aittir.",0)))</f>
        <v>0</v>
      </c>
      <c r="H649" s="70"/>
      <c r="I649" s="70"/>
      <c r="J649" s="70"/>
      <c r="K649" s="70"/>
    </row>
    <row r="650" spans="1:11" ht="18.75" customHeight="1" x14ac:dyDescent="0.25">
      <c r="K650" s="4" t="s">
        <v>86</v>
      </c>
    </row>
    <row r="651" spans="1:11" ht="15.75" customHeight="1" x14ac:dyDescent="0.25">
      <c r="A651" s="349" t="s">
        <v>2</v>
      </c>
      <c r="B651" s="350"/>
      <c r="C651" s="351">
        <f>'proje ve personel bilgileri'!$B$2</f>
        <v>0</v>
      </c>
      <c r="D651" s="352"/>
      <c r="E651" s="352"/>
      <c r="F651" s="352"/>
      <c r="G651" s="352"/>
      <c r="H651" s="352"/>
      <c r="I651" s="352"/>
      <c r="J651" s="352"/>
      <c r="K651" s="353"/>
    </row>
    <row r="652" spans="1:11" ht="15.75" customHeight="1" x14ac:dyDescent="0.25">
      <c r="A652" s="354" t="s">
        <v>4</v>
      </c>
      <c r="B652" s="355"/>
      <c r="C652" s="356">
        <f>'proje ve personel bilgileri'!$B$3</f>
        <v>0</v>
      </c>
      <c r="D652" s="357"/>
      <c r="E652" s="357"/>
      <c r="F652" s="357"/>
      <c r="G652" s="357"/>
      <c r="H652" s="357"/>
      <c r="I652" s="357"/>
      <c r="J652" s="357"/>
      <c r="K652" s="358"/>
    </row>
    <row r="653" spans="1:11" ht="15" customHeight="1" x14ac:dyDescent="0.25">
      <c r="A653" s="343" t="s">
        <v>87</v>
      </c>
      <c r="B653" s="343" t="s">
        <v>15</v>
      </c>
      <c r="C653" s="343" t="s">
        <v>88</v>
      </c>
      <c r="D653" s="344" t="s">
        <v>89</v>
      </c>
      <c r="E653" s="346"/>
      <c r="F653" s="347"/>
      <c r="G653" s="343" t="s">
        <v>90</v>
      </c>
      <c r="H653" s="333" t="s">
        <v>91</v>
      </c>
      <c r="I653" s="333" t="s">
        <v>92</v>
      </c>
      <c r="J653" s="333" t="s">
        <v>93</v>
      </c>
      <c r="K653" s="336" t="s">
        <v>94</v>
      </c>
    </row>
    <row r="654" spans="1:11" ht="22.5" customHeight="1" x14ac:dyDescent="0.25">
      <c r="A654" s="338"/>
      <c r="B654" s="338"/>
      <c r="C654" s="338"/>
      <c r="D654" s="345"/>
      <c r="E654" s="339" t="s">
        <v>95</v>
      </c>
      <c r="F654" s="340"/>
      <c r="G654" s="338"/>
      <c r="H654" s="334"/>
      <c r="I654" s="334"/>
      <c r="J654" s="334"/>
      <c r="K654" s="337"/>
    </row>
    <row r="655" spans="1:11" ht="60.75" customHeight="1" x14ac:dyDescent="0.25">
      <c r="A655" s="338"/>
      <c r="B655" s="338"/>
      <c r="C655" s="338"/>
      <c r="D655" s="345"/>
      <c r="E655" s="5" t="s">
        <v>106</v>
      </c>
      <c r="F655" s="5" t="s">
        <v>97</v>
      </c>
      <c r="G655" s="338"/>
      <c r="H655" s="334"/>
      <c r="I655" s="335"/>
      <c r="J655" s="335"/>
      <c r="K655" s="338"/>
    </row>
    <row r="656" spans="1:11" ht="15.75" customHeight="1" x14ac:dyDescent="0.25">
      <c r="A656" s="338"/>
      <c r="B656" s="338"/>
      <c r="C656" s="338"/>
      <c r="D656" s="345"/>
      <c r="E656" s="6" t="s">
        <v>98</v>
      </c>
      <c r="F656" s="6" t="s">
        <v>98</v>
      </c>
      <c r="G656" s="294" t="s">
        <v>98</v>
      </c>
      <c r="H656" s="294" t="s">
        <v>98</v>
      </c>
      <c r="I656" s="297" t="s">
        <v>98</v>
      </c>
      <c r="J656" s="6" t="s">
        <v>98</v>
      </c>
      <c r="K656" s="338"/>
    </row>
    <row r="657" spans="1:11" ht="15.75" customHeight="1" x14ac:dyDescent="0.25">
      <c r="A657" s="1">
        <v>343</v>
      </c>
      <c r="B657" s="101" t="str">
        <f>IF('proje ve personel bilgileri'!A356&lt;&gt;0,('proje ve personel bilgileri'!A356)," ")</f>
        <v xml:space="preserve"> </v>
      </c>
      <c r="C657" s="102"/>
      <c r="D657" s="103"/>
      <c r="E657" s="103"/>
      <c r="F657" s="103"/>
      <c r="G657" s="103"/>
      <c r="H657" s="103"/>
      <c r="I657" s="103"/>
      <c r="J657" s="103"/>
      <c r="K657" s="104">
        <f t="shared" ref="K657:K674" si="38">IF(D657&lt;&gt;0,SUM(D657+E657+F657+G657-H657-I657-J657),0)</f>
        <v>0</v>
      </c>
    </row>
    <row r="658" spans="1:11" ht="15.75" customHeight="1" x14ac:dyDescent="0.25">
      <c r="A658" s="2">
        <v>344</v>
      </c>
      <c r="B658" s="101" t="str">
        <f>IF('proje ve personel bilgileri'!A357&lt;&gt;0,('proje ve personel bilgileri'!A357)," ")</f>
        <v xml:space="preserve"> </v>
      </c>
      <c r="C658" s="105"/>
      <c r="D658" s="296"/>
      <c r="E658" s="296"/>
      <c r="F658" s="296"/>
      <c r="G658" s="296"/>
      <c r="H658" s="296"/>
      <c r="I658" s="296"/>
      <c r="J658" s="296"/>
      <c r="K658" s="104">
        <f t="shared" si="38"/>
        <v>0</v>
      </c>
    </row>
    <row r="659" spans="1:11" ht="15.75" customHeight="1" x14ac:dyDescent="0.25">
      <c r="A659" s="1">
        <v>345</v>
      </c>
      <c r="B659" s="101" t="str">
        <f>IF('proje ve personel bilgileri'!A358&lt;&gt;0,('proje ve personel bilgileri'!A358)," ")</f>
        <v xml:space="preserve"> </v>
      </c>
      <c r="C659" s="105"/>
      <c r="D659" s="296"/>
      <c r="E659" s="296"/>
      <c r="F659" s="296"/>
      <c r="G659" s="296"/>
      <c r="H659" s="296"/>
      <c r="I659" s="296"/>
      <c r="J659" s="296"/>
      <c r="K659" s="104">
        <f t="shared" si="38"/>
        <v>0</v>
      </c>
    </row>
    <row r="660" spans="1:11" ht="15.75" customHeight="1" x14ac:dyDescent="0.25">
      <c r="A660" s="2">
        <v>346</v>
      </c>
      <c r="B660" s="101" t="str">
        <f>IF('proje ve personel bilgileri'!A359&lt;&gt;0,('proje ve personel bilgileri'!A359)," ")</f>
        <v xml:space="preserve"> </v>
      </c>
      <c r="C660" s="105"/>
      <c r="D660" s="296"/>
      <c r="E660" s="296"/>
      <c r="F660" s="296"/>
      <c r="G660" s="296"/>
      <c r="H660" s="296"/>
      <c r="I660" s="296"/>
      <c r="J660" s="296"/>
      <c r="K660" s="104">
        <f t="shared" si="38"/>
        <v>0</v>
      </c>
    </row>
    <row r="661" spans="1:11" ht="15.75" customHeight="1" x14ac:dyDescent="0.25">
      <c r="A661" s="1">
        <v>347</v>
      </c>
      <c r="B661" s="101" t="str">
        <f>IF('proje ve personel bilgileri'!A360&lt;&gt;0,('proje ve personel bilgileri'!A360)," ")</f>
        <v xml:space="preserve"> </v>
      </c>
      <c r="C661" s="105"/>
      <c r="D661" s="296"/>
      <c r="E661" s="296"/>
      <c r="F661" s="296"/>
      <c r="G661" s="296"/>
      <c r="H661" s="296"/>
      <c r="I661" s="296"/>
      <c r="J661" s="296"/>
      <c r="K661" s="104">
        <f t="shared" si="38"/>
        <v>0</v>
      </c>
    </row>
    <row r="662" spans="1:11" ht="15.75" customHeight="1" x14ac:dyDescent="0.25">
      <c r="A662" s="2">
        <v>348</v>
      </c>
      <c r="B662" s="101" t="str">
        <f>IF('proje ve personel bilgileri'!A361&lt;&gt;0,('proje ve personel bilgileri'!A361)," ")</f>
        <v xml:space="preserve"> </v>
      </c>
      <c r="C662" s="105"/>
      <c r="D662" s="296"/>
      <c r="E662" s="296"/>
      <c r="F662" s="296"/>
      <c r="G662" s="296"/>
      <c r="H662" s="296"/>
      <c r="I662" s="296"/>
      <c r="J662" s="296"/>
      <c r="K662" s="104">
        <f t="shared" si="38"/>
        <v>0</v>
      </c>
    </row>
    <row r="663" spans="1:11" ht="15.75" customHeight="1" x14ac:dyDescent="0.25">
      <c r="A663" s="1">
        <v>349</v>
      </c>
      <c r="B663" s="101" t="str">
        <f>IF('proje ve personel bilgileri'!A362&lt;&gt;0,('proje ve personel bilgileri'!A362)," ")</f>
        <v xml:space="preserve"> </v>
      </c>
      <c r="C663" s="105"/>
      <c r="D663" s="296"/>
      <c r="E663" s="296"/>
      <c r="F663" s="296"/>
      <c r="G663" s="296"/>
      <c r="H663" s="296"/>
      <c r="I663" s="296"/>
      <c r="J663" s="296"/>
      <c r="K663" s="104">
        <f t="shared" si="38"/>
        <v>0</v>
      </c>
    </row>
    <row r="664" spans="1:11" ht="15.75" customHeight="1" x14ac:dyDescent="0.25">
      <c r="A664" s="2">
        <v>350</v>
      </c>
      <c r="B664" s="101" t="str">
        <f>IF('proje ve personel bilgileri'!A363&lt;&gt;0,('proje ve personel bilgileri'!A363)," ")</f>
        <v xml:space="preserve"> </v>
      </c>
      <c r="C664" s="105"/>
      <c r="D664" s="296"/>
      <c r="E664" s="296"/>
      <c r="F664" s="296"/>
      <c r="G664" s="296"/>
      <c r="H664" s="296"/>
      <c r="I664" s="296"/>
      <c r="J664" s="296"/>
      <c r="K664" s="104">
        <f t="shared" si="38"/>
        <v>0</v>
      </c>
    </row>
    <row r="665" spans="1:11" ht="15.75" customHeight="1" x14ac:dyDescent="0.25">
      <c r="A665" s="1">
        <v>351</v>
      </c>
      <c r="B665" s="101" t="str">
        <f>IF('proje ve personel bilgileri'!A364&lt;&gt;0,('proje ve personel bilgileri'!A364)," ")</f>
        <v xml:space="preserve"> </v>
      </c>
      <c r="C665" s="105"/>
      <c r="D665" s="296"/>
      <c r="E665" s="296"/>
      <c r="F665" s="296"/>
      <c r="G665" s="296"/>
      <c r="H665" s="296"/>
      <c r="I665" s="296"/>
      <c r="J665" s="296"/>
      <c r="K665" s="104">
        <f t="shared" si="38"/>
        <v>0</v>
      </c>
    </row>
    <row r="666" spans="1:11" ht="15.75" customHeight="1" x14ac:dyDescent="0.25">
      <c r="A666" s="2">
        <v>352</v>
      </c>
      <c r="B666" s="101" t="str">
        <f>IF('proje ve personel bilgileri'!A365&lt;&gt;0,('proje ve personel bilgileri'!A365)," ")</f>
        <v xml:space="preserve"> </v>
      </c>
      <c r="C666" s="105"/>
      <c r="D666" s="296"/>
      <c r="E666" s="296"/>
      <c r="F666" s="296"/>
      <c r="G666" s="296"/>
      <c r="H666" s="296"/>
      <c r="I666" s="296"/>
      <c r="J666" s="296"/>
      <c r="K666" s="104">
        <f t="shared" si="38"/>
        <v>0</v>
      </c>
    </row>
    <row r="667" spans="1:11" ht="15.75" customHeight="1" x14ac:dyDescent="0.25">
      <c r="A667" s="1">
        <v>353</v>
      </c>
      <c r="B667" s="101" t="str">
        <f>IF('proje ve personel bilgileri'!A366&lt;&gt;0,('proje ve personel bilgileri'!A366)," ")</f>
        <v xml:space="preserve"> </v>
      </c>
      <c r="C667" s="105"/>
      <c r="D667" s="296"/>
      <c r="E667" s="296"/>
      <c r="F667" s="296"/>
      <c r="G667" s="296"/>
      <c r="H667" s="296"/>
      <c r="I667" s="296"/>
      <c r="J667" s="296"/>
      <c r="K667" s="104">
        <f t="shared" si="38"/>
        <v>0</v>
      </c>
    </row>
    <row r="668" spans="1:11" ht="15.75" customHeight="1" x14ac:dyDescent="0.25">
      <c r="A668" s="2">
        <v>354</v>
      </c>
      <c r="B668" s="101" t="str">
        <f>IF('proje ve personel bilgileri'!A367&lt;&gt;0,('proje ve personel bilgileri'!A367)," ")</f>
        <v xml:space="preserve"> </v>
      </c>
      <c r="C668" s="105"/>
      <c r="D668" s="296"/>
      <c r="E668" s="296"/>
      <c r="F668" s="296"/>
      <c r="G668" s="296"/>
      <c r="H668" s="296"/>
      <c r="I668" s="296"/>
      <c r="J668" s="296"/>
      <c r="K668" s="104">
        <f t="shared" si="38"/>
        <v>0</v>
      </c>
    </row>
    <row r="669" spans="1:11" ht="15.75" customHeight="1" x14ac:dyDescent="0.25">
      <c r="A669" s="1">
        <v>355</v>
      </c>
      <c r="B669" s="101" t="str">
        <f>IF('proje ve personel bilgileri'!A368&lt;&gt;0,('proje ve personel bilgileri'!A368)," ")</f>
        <v xml:space="preserve"> </v>
      </c>
      <c r="C669" s="105"/>
      <c r="D669" s="296"/>
      <c r="E669" s="296"/>
      <c r="F669" s="296"/>
      <c r="G669" s="296"/>
      <c r="H669" s="296"/>
      <c r="I669" s="296"/>
      <c r="J669" s="296"/>
      <c r="K669" s="104">
        <f t="shared" si="38"/>
        <v>0</v>
      </c>
    </row>
    <row r="670" spans="1:11" ht="15.75" customHeight="1" x14ac:dyDescent="0.25">
      <c r="A670" s="2">
        <v>356</v>
      </c>
      <c r="B670" s="101" t="str">
        <f>IF('proje ve personel bilgileri'!A369&lt;&gt;0,('proje ve personel bilgileri'!A369)," ")</f>
        <v xml:space="preserve"> </v>
      </c>
      <c r="C670" s="105"/>
      <c r="D670" s="296"/>
      <c r="E670" s="296"/>
      <c r="F670" s="296"/>
      <c r="G670" s="296"/>
      <c r="H670" s="296"/>
      <c r="I670" s="296"/>
      <c r="J670" s="296"/>
      <c r="K670" s="104">
        <f t="shared" si="38"/>
        <v>0</v>
      </c>
    </row>
    <row r="671" spans="1:11" ht="15.75" customHeight="1" x14ac:dyDescent="0.25">
      <c r="A671" s="1">
        <v>357</v>
      </c>
      <c r="B671" s="101" t="str">
        <f>IF('proje ve personel bilgileri'!A370&lt;&gt;0,('proje ve personel bilgileri'!A370)," ")</f>
        <v xml:space="preserve"> </v>
      </c>
      <c r="C671" s="105"/>
      <c r="D671" s="296"/>
      <c r="E671" s="296"/>
      <c r="F671" s="296"/>
      <c r="G671" s="296"/>
      <c r="H671" s="296"/>
      <c r="I671" s="296"/>
      <c r="J671" s="296"/>
      <c r="K671" s="104">
        <f t="shared" si="38"/>
        <v>0</v>
      </c>
    </row>
    <row r="672" spans="1:11" ht="15.75" customHeight="1" x14ac:dyDescent="0.25">
      <c r="A672" s="2">
        <v>358</v>
      </c>
      <c r="B672" s="101" t="str">
        <f>IF('proje ve personel bilgileri'!A371&lt;&gt;0,('proje ve personel bilgileri'!A371)," ")</f>
        <v xml:space="preserve"> </v>
      </c>
      <c r="C672" s="105"/>
      <c r="D672" s="296"/>
      <c r="E672" s="296"/>
      <c r="F672" s="296"/>
      <c r="G672" s="296"/>
      <c r="H672" s="296"/>
      <c r="I672" s="296"/>
      <c r="J672" s="296"/>
      <c r="K672" s="104">
        <f t="shared" si="38"/>
        <v>0</v>
      </c>
    </row>
    <row r="673" spans="1:11" ht="15.75" customHeight="1" x14ac:dyDescent="0.25">
      <c r="A673" s="1">
        <v>359</v>
      </c>
      <c r="B673" s="101" t="str">
        <f>IF('proje ve personel bilgileri'!A372&lt;&gt;0,('proje ve personel bilgileri'!A372)," ")</f>
        <v xml:space="preserve"> </v>
      </c>
      <c r="C673" s="105"/>
      <c r="D673" s="296"/>
      <c r="E673" s="296"/>
      <c r="F673" s="296"/>
      <c r="G673" s="296"/>
      <c r="H673" s="296"/>
      <c r="I673" s="296"/>
      <c r="J673" s="296"/>
      <c r="K673" s="104">
        <f t="shared" si="38"/>
        <v>0</v>
      </c>
    </row>
    <row r="674" spans="1:11" ht="15" customHeight="1" x14ac:dyDescent="0.25">
      <c r="A674" s="2">
        <v>360</v>
      </c>
      <c r="B674" s="101" t="str">
        <f>IF('proje ve personel bilgileri'!A373&lt;&gt;0,('proje ve personel bilgileri'!A373)," ")</f>
        <v xml:space="preserve"> </v>
      </c>
      <c r="C674" s="105"/>
      <c r="D674" s="296"/>
      <c r="E674" s="296"/>
      <c r="F674" s="296"/>
      <c r="G674" s="296"/>
      <c r="H674" s="296"/>
      <c r="I674" s="296"/>
      <c r="J674" s="296"/>
      <c r="K674" s="104">
        <f t="shared" si="38"/>
        <v>0</v>
      </c>
    </row>
    <row r="675" spans="1:11" ht="15.75" customHeight="1" x14ac:dyDescent="0.25">
      <c r="A675" s="341" t="s">
        <v>99</v>
      </c>
      <c r="B675" s="342"/>
      <c r="C675" s="7" t="str">
        <f t="shared" ref="C675:J675" si="39">IF($K$28&lt;&gt;0,SUM(C657:C674)," ")</f>
        <v xml:space="preserve"> </v>
      </c>
      <c r="D675" s="8" t="str">
        <f t="shared" si="39"/>
        <v xml:space="preserve"> </v>
      </c>
      <c r="E675" s="8" t="str">
        <f t="shared" si="39"/>
        <v xml:space="preserve"> </v>
      </c>
      <c r="F675" s="8" t="str">
        <f t="shared" si="39"/>
        <v xml:space="preserve"> </v>
      </c>
      <c r="G675" s="8" t="str">
        <f t="shared" si="39"/>
        <v xml:space="preserve"> </v>
      </c>
      <c r="H675" s="8" t="str">
        <f t="shared" si="39"/>
        <v xml:space="preserve"> </v>
      </c>
      <c r="I675" s="8" t="str">
        <f t="shared" si="39"/>
        <v xml:space="preserve"> </v>
      </c>
      <c r="J675" s="8" t="str">
        <f t="shared" si="39"/>
        <v xml:space="preserve"> </v>
      </c>
      <c r="K675" s="9">
        <f>SUM(K657:K674)+K640</f>
        <v>0</v>
      </c>
    </row>
    <row r="676" spans="1:11" ht="15" customHeight="1" x14ac:dyDescent="0.25">
      <c r="A676" s="300"/>
    </row>
    <row r="677" spans="1:11" ht="24" customHeight="1" x14ac:dyDescent="0.25">
      <c r="A677" s="332" t="s">
        <v>100</v>
      </c>
      <c r="B677" s="332"/>
      <c r="C677" s="332"/>
      <c r="D677" s="332"/>
      <c r="E677" s="332"/>
      <c r="F677" s="332"/>
      <c r="G677" s="332"/>
      <c r="H677" s="332"/>
      <c r="I677" s="332"/>
      <c r="J677" s="332"/>
      <c r="K677" s="332"/>
    </row>
    <row r="678" spans="1:11" ht="15" customHeight="1" x14ac:dyDescent="0.25">
      <c r="A678" s="51"/>
    </row>
    <row r="679" spans="1:11" ht="15" customHeight="1" x14ac:dyDescent="0.25">
      <c r="A679" s="298" t="s">
        <v>101</v>
      </c>
    </row>
    <row r="680" spans="1:11" ht="15" customHeight="1" x14ac:dyDescent="0.25">
      <c r="C680" s="298" t="s">
        <v>102</v>
      </c>
      <c r="E680" s="298" t="s">
        <v>103</v>
      </c>
    </row>
    <row r="681" spans="1:11" ht="15.75" customHeight="1" x14ac:dyDescent="0.25">
      <c r="A681" s="348" t="s">
        <v>85</v>
      </c>
      <c r="B681" s="348"/>
      <c r="C681" s="348"/>
      <c r="D681" s="348"/>
      <c r="E681" s="348"/>
      <c r="F681" s="348"/>
      <c r="G681" s="348"/>
      <c r="H681" s="348"/>
      <c r="I681" s="348"/>
      <c r="J681" s="348"/>
      <c r="K681" s="348"/>
    </row>
    <row r="682" spans="1:11" ht="15" customHeight="1" x14ac:dyDescent="0.25">
      <c r="A682" s="70"/>
      <c r="B682" s="70"/>
      <c r="C682" s="70"/>
      <c r="D682" s="70"/>
      <c r="E682" s="78">
        <f>'proje ve personel bilgileri'!$B$5</f>
        <v>0</v>
      </c>
      <c r="F682" s="72">
        <f>IF('proje ve personel bilgileri'!$B$6=1,"/ Mayıs ayına aittir.",(IF('proje ve personel bilgileri'!$B$6=2,"/ Kasım ayına aittir.",0)))</f>
        <v>0</v>
      </c>
      <c r="H682" s="70"/>
      <c r="I682" s="70"/>
      <c r="J682" s="70"/>
      <c r="K682" s="70"/>
    </row>
    <row r="683" spans="1:11" ht="18.75" customHeight="1" x14ac:dyDescent="0.25">
      <c r="K683" s="4" t="s">
        <v>86</v>
      </c>
    </row>
    <row r="684" spans="1:11" ht="15.75" customHeight="1" x14ac:dyDescent="0.25">
      <c r="A684" s="349" t="s">
        <v>2</v>
      </c>
      <c r="B684" s="350"/>
      <c r="C684" s="351">
        <f>'proje ve personel bilgileri'!$B$2</f>
        <v>0</v>
      </c>
      <c r="D684" s="352"/>
      <c r="E684" s="352"/>
      <c r="F684" s="352"/>
      <c r="G684" s="352"/>
      <c r="H684" s="352"/>
      <c r="I684" s="352"/>
      <c r="J684" s="352"/>
      <c r="K684" s="353"/>
    </row>
    <row r="685" spans="1:11" ht="15.75" customHeight="1" x14ac:dyDescent="0.25">
      <c r="A685" s="354" t="s">
        <v>4</v>
      </c>
      <c r="B685" s="355"/>
      <c r="C685" s="356">
        <f>'proje ve personel bilgileri'!$B$3</f>
        <v>0</v>
      </c>
      <c r="D685" s="357"/>
      <c r="E685" s="357"/>
      <c r="F685" s="357"/>
      <c r="G685" s="357"/>
      <c r="H685" s="357"/>
      <c r="I685" s="357"/>
      <c r="J685" s="357"/>
      <c r="K685" s="358"/>
    </row>
    <row r="686" spans="1:11" ht="15" customHeight="1" x14ac:dyDescent="0.25">
      <c r="A686" s="343" t="s">
        <v>87</v>
      </c>
      <c r="B686" s="343" t="s">
        <v>15</v>
      </c>
      <c r="C686" s="343" t="s">
        <v>88</v>
      </c>
      <c r="D686" s="344" t="s">
        <v>89</v>
      </c>
      <c r="E686" s="346"/>
      <c r="F686" s="347"/>
      <c r="G686" s="343" t="s">
        <v>90</v>
      </c>
      <c r="H686" s="333" t="s">
        <v>91</v>
      </c>
      <c r="I686" s="333" t="s">
        <v>92</v>
      </c>
      <c r="J686" s="333" t="s">
        <v>93</v>
      </c>
      <c r="K686" s="336" t="s">
        <v>94</v>
      </c>
    </row>
    <row r="687" spans="1:11" ht="21" customHeight="1" x14ac:dyDescent="0.25">
      <c r="A687" s="338"/>
      <c r="B687" s="338"/>
      <c r="C687" s="338"/>
      <c r="D687" s="345"/>
      <c r="E687" s="339" t="s">
        <v>95</v>
      </c>
      <c r="F687" s="340"/>
      <c r="G687" s="338"/>
      <c r="H687" s="334"/>
      <c r="I687" s="334"/>
      <c r="J687" s="334"/>
      <c r="K687" s="337"/>
    </row>
    <row r="688" spans="1:11" ht="60.75" customHeight="1" x14ac:dyDescent="0.25">
      <c r="A688" s="338"/>
      <c r="B688" s="338"/>
      <c r="C688" s="338"/>
      <c r="D688" s="345"/>
      <c r="E688" s="5" t="s">
        <v>106</v>
      </c>
      <c r="F688" s="5" t="s">
        <v>97</v>
      </c>
      <c r="G688" s="338"/>
      <c r="H688" s="334"/>
      <c r="I688" s="335"/>
      <c r="J688" s="335"/>
      <c r="K688" s="338"/>
    </row>
    <row r="689" spans="1:11" ht="15.75" customHeight="1" x14ac:dyDescent="0.25">
      <c r="A689" s="338"/>
      <c r="B689" s="338"/>
      <c r="C689" s="338"/>
      <c r="D689" s="345"/>
      <c r="E689" s="6" t="s">
        <v>98</v>
      </c>
      <c r="F689" s="6" t="s">
        <v>98</v>
      </c>
      <c r="G689" s="294" t="s">
        <v>98</v>
      </c>
      <c r="H689" s="294" t="s">
        <v>98</v>
      </c>
      <c r="I689" s="297" t="s">
        <v>98</v>
      </c>
      <c r="J689" s="6" t="s">
        <v>98</v>
      </c>
      <c r="K689" s="338"/>
    </row>
    <row r="690" spans="1:11" ht="15.75" customHeight="1" x14ac:dyDescent="0.25">
      <c r="A690" s="1">
        <v>361</v>
      </c>
      <c r="B690" s="101" t="str">
        <f>IF('proje ve personel bilgileri'!A374&lt;&gt;0,('proje ve personel bilgileri'!A374)," ")</f>
        <v xml:space="preserve"> </v>
      </c>
      <c r="C690" s="102"/>
      <c r="D690" s="103"/>
      <c r="E690" s="103"/>
      <c r="F690" s="103"/>
      <c r="G690" s="103"/>
      <c r="H690" s="103"/>
      <c r="I690" s="103"/>
      <c r="J690" s="103"/>
      <c r="K690" s="104">
        <f t="shared" ref="K690:K707" si="40">IF(D690&lt;&gt;0,SUM(D690+E690+F690+G690-H690-I690-J690),0)</f>
        <v>0</v>
      </c>
    </row>
    <row r="691" spans="1:11" ht="15.75" customHeight="1" x14ac:dyDescent="0.25">
      <c r="A691" s="2">
        <v>362</v>
      </c>
      <c r="B691" s="101" t="str">
        <f>IF('proje ve personel bilgileri'!A375&lt;&gt;0,('proje ve personel bilgileri'!A375)," ")</f>
        <v xml:space="preserve"> </v>
      </c>
      <c r="C691" s="105"/>
      <c r="D691" s="296"/>
      <c r="E691" s="296"/>
      <c r="F691" s="296"/>
      <c r="G691" s="296"/>
      <c r="H691" s="296"/>
      <c r="I691" s="296"/>
      <c r="J691" s="296"/>
      <c r="K691" s="104">
        <f t="shared" si="40"/>
        <v>0</v>
      </c>
    </row>
    <row r="692" spans="1:11" ht="15.75" customHeight="1" x14ac:dyDescent="0.25">
      <c r="A692" s="1">
        <v>363</v>
      </c>
      <c r="B692" s="101" t="str">
        <f>IF('proje ve personel bilgileri'!A376&lt;&gt;0,('proje ve personel bilgileri'!A376)," ")</f>
        <v xml:space="preserve"> </v>
      </c>
      <c r="C692" s="105"/>
      <c r="D692" s="296"/>
      <c r="E692" s="296"/>
      <c r="F692" s="296"/>
      <c r="G692" s="296"/>
      <c r="H692" s="296"/>
      <c r="I692" s="296"/>
      <c r="J692" s="296"/>
      <c r="K692" s="104">
        <f t="shared" si="40"/>
        <v>0</v>
      </c>
    </row>
    <row r="693" spans="1:11" ht="15.75" customHeight="1" x14ac:dyDescent="0.25">
      <c r="A693" s="2">
        <v>364</v>
      </c>
      <c r="B693" s="101" t="str">
        <f>IF('proje ve personel bilgileri'!A377&lt;&gt;0,('proje ve personel bilgileri'!A377)," ")</f>
        <v xml:space="preserve"> </v>
      </c>
      <c r="C693" s="105"/>
      <c r="D693" s="296"/>
      <c r="E693" s="296"/>
      <c r="F693" s="296"/>
      <c r="G693" s="296"/>
      <c r="H693" s="296"/>
      <c r="I693" s="296"/>
      <c r="J693" s="296"/>
      <c r="K693" s="104">
        <f t="shared" si="40"/>
        <v>0</v>
      </c>
    </row>
    <row r="694" spans="1:11" ht="15.75" customHeight="1" x14ac:dyDescent="0.25">
      <c r="A694" s="1">
        <v>365</v>
      </c>
      <c r="B694" s="101" t="str">
        <f>IF('proje ve personel bilgileri'!A378&lt;&gt;0,('proje ve personel bilgileri'!A378)," ")</f>
        <v xml:space="preserve"> </v>
      </c>
      <c r="C694" s="105"/>
      <c r="D694" s="296"/>
      <c r="E694" s="296"/>
      <c r="F694" s="296"/>
      <c r="G694" s="296"/>
      <c r="H694" s="296"/>
      <c r="I694" s="296"/>
      <c r="J694" s="296"/>
      <c r="K694" s="104">
        <f t="shared" si="40"/>
        <v>0</v>
      </c>
    </row>
    <row r="695" spans="1:11" ht="15.75" customHeight="1" x14ac:dyDescent="0.25">
      <c r="A695" s="2">
        <v>366</v>
      </c>
      <c r="B695" s="101" t="str">
        <f>IF('proje ve personel bilgileri'!A379&lt;&gt;0,('proje ve personel bilgileri'!A379)," ")</f>
        <v xml:space="preserve"> </v>
      </c>
      <c r="C695" s="105"/>
      <c r="D695" s="296"/>
      <c r="E695" s="296"/>
      <c r="F695" s="296"/>
      <c r="G695" s="296"/>
      <c r="H695" s="296"/>
      <c r="I695" s="296"/>
      <c r="J695" s="296"/>
      <c r="K695" s="104">
        <f t="shared" si="40"/>
        <v>0</v>
      </c>
    </row>
    <row r="696" spans="1:11" ht="15.75" customHeight="1" x14ac:dyDescent="0.25">
      <c r="A696" s="1">
        <v>367</v>
      </c>
      <c r="B696" s="101" t="str">
        <f>IF('proje ve personel bilgileri'!A380&lt;&gt;0,('proje ve personel bilgileri'!A380)," ")</f>
        <v xml:space="preserve"> </v>
      </c>
      <c r="C696" s="105"/>
      <c r="D696" s="296"/>
      <c r="E696" s="296"/>
      <c r="F696" s="296"/>
      <c r="G696" s="296"/>
      <c r="H696" s="296"/>
      <c r="I696" s="296"/>
      <c r="J696" s="296"/>
      <c r="K696" s="104">
        <f t="shared" si="40"/>
        <v>0</v>
      </c>
    </row>
    <row r="697" spans="1:11" ht="15.75" customHeight="1" x14ac:dyDescent="0.25">
      <c r="A697" s="2">
        <v>368</v>
      </c>
      <c r="B697" s="101" t="str">
        <f>IF('proje ve personel bilgileri'!A381&lt;&gt;0,('proje ve personel bilgileri'!A381)," ")</f>
        <v xml:space="preserve"> </v>
      </c>
      <c r="C697" s="105"/>
      <c r="D697" s="296"/>
      <c r="E697" s="296"/>
      <c r="F697" s="296"/>
      <c r="G697" s="296"/>
      <c r="H697" s="296"/>
      <c r="I697" s="296"/>
      <c r="J697" s="296"/>
      <c r="K697" s="104">
        <f t="shared" si="40"/>
        <v>0</v>
      </c>
    </row>
    <row r="698" spans="1:11" ht="15.75" customHeight="1" x14ac:dyDescent="0.25">
      <c r="A698" s="1">
        <v>369</v>
      </c>
      <c r="B698" s="101" t="str">
        <f>IF('proje ve personel bilgileri'!A382&lt;&gt;0,('proje ve personel bilgileri'!A382)," ")</f>
        <v xml:space="preserve"> </v>
      </c>
      <c r="C698" s="105"/>
      <c r="D698" s="296"/>
      <c r="E698" s="296"/>
      <c r="F698" s="296"/>
      <c r="G698" s="296"/>
      <c r="H698" s="296"/>
      <c r="I698" s="296"/>
      <c r="J698" s="296"/>
      <c r="K698" s="104">
        <f t="shared" si="40"/>
        <v>0</v>
      </c>
    </row>
    <row r="699" spans="1:11" ht="15.75" customHeight="1" x14ac:dyDescent="0.25">
      <c r="A699" s="2">
        <v>370</v>
      </c>
      <c r="B699" s="101" t="str">
        <f>IF('proje ve personel bilgileri'!A383&lt;&gt;0,('proje ve personel bilgileri'!A383)," ")</f>
        <v xml:space="preserve"> </v>
      </c>
      <c r="C699" s="105"/>
      <c r="D699" s="296"/>
      <c r="E699" s="296"/>
      <c r="F699" s="296"/>
      <c r="G699" s="296"/>
      <c r="H699" s="296"/>
      <c r="I699" s="296"/>
      <c r="J699" s="296"/>
      <c r="K699" s="104">
        <f t="shared" si="40"/>
        <v>0</v>
      </c>
    </row>
    <row r="700" spans="1:11" ht="15.75" customHeight="1" x14ac:dyDescent="0.25">
      <c r="A700" s="1">
        <v>371</v>
      </c>
      <c r="B700" s="101" t="str">
        <f>IF('proje ve personel bilgileri'!A384&lt;&gt;0,('proje ve personel bilgileri'!A384)," ")</f>
        <v xml:space="preserve"> </v>
      </c>
      <c r="C700" s="105"/>
      <c r="D700" s="296"/>
      <c r="E700" s="296"/>
      <c r="F700" s="296"/>
      <c r="G700" s="296"/>
      <c r="H700" s="296"/>
      <c r="I700" s="296"/>
      <c r="J700" s="296"/>
      <c r="K700" s="104">
        <f t="shared" si="40"/>
        <v>0</v>
      </c>
    </row>
    <row r="701" spans="1:11" ht="15.75" customHeight="1" x14ac:dyDescent="0.25">
      <c r="A701" s="2">
        <v>372</v>
      </c>
      <c r="B701" s="101" t="str">
        <f>IF('proje ve personel bilgileri'!A385&lt;&gt;0,('proje ve personel bilgileri'!A385)," ")</f>
        <v xml:space="preserve"> </v>
      </c>
      <c r="C701" s="105"/>
      <c r="D701" s="296"/>
      <c r="E701" s="296"/>
      <c r="F701" s="296"/>
      <c r="G701" s="296"/>
      <c r="H701" s="296"/>
      <c r="I701" s="296"/>
      <c r="J701" s="296"/>
      <c r="K701" s="104">
        <f t="shared" si="40"/>
        <v>0</v>
      </c>
    </row>
    <row r="702" spans="1:11" ht="15.75" customHeight="1" x14ac:dyDescent="0.25">
      <c r="A702" s="1">
        <v>373</v>
      </c>
      <c r="B702" s="101" t="str">
        <f>IF('proje ve personel bilgileri'!A386&lt;&gt;0,('proje ve personel bilgileri'!A386)," ")</f>
        <v xml:space="preserve"> </v>
      </c>
      <c r="C702" s="105"/>
      <c r="D702" s="296"/>
      <c r="E702" s="296"/>
      <c r="F702" s="296"/>
      <c r="G702" s="296"/>
      <c r="H702" s="296"/>
      <c r="I702" s="296"/>
      <c r="J702" s="296"/>
      <c r="K702" s="104">
        <f t="shared" si="40"/>
        <v>0</v>
      </c>
    </row>
    <row r="703" spans="1:11" ht="15.75" customHeight="1" x14ac:dyDescent="0.25">
      <c r="A703" s="2">
        <v>374</v>
      </c>
      <c r="B703" s="101" t="str">
        <f>IF('proje ve personel bilgileri'!A387&lt;&gt;0,('proje ve personel bilgileri'!A387)," ")</f>
        <v xml:space="preserve"> </v>
      </c>
      <c r="C703" s="105"/>
      <c r="D703" s="296"/>
      <c r="E703" s="296"/>
      <c r="F703" s="296"/>
      <c r="G703" s="296"/>
      <c r="H703" s="296"/>
      <c r="I703" s="296"/>
      <c r="J703" s="296"/>
      <c r="K703" s="104">
        <f t="shared" si="40"/>
        <v>0</v>
      </c>
    </row>
    <row r="704" spans="1:11" ht="15.75" customHeight="1" x14ac:dyDescent="0.25">
      <c r="A704" s="1">
        <v>375</v>
      </c>
      <c r="B704" s="101" t="str">
        <f>IF('proje ve personel bilgileri'!A388&lt;&gt;0,('proje ve personel bilgileri'!A388)," ")</f>
        <v xml:space="preserve"> </v>
      </c>
      <c r="C704" s="105"/>
      <c r="D704" s="296"/>
      <c r="E704" s="296"/>
      <c r="F704" s="296"/>
      <c r="G704" s="296"/>
      <c r="H704" s="296"/>
      <c r="I704" s="296"/>
      <c r="J704" s="296"/>
      <c r="K704" s="104">
        <f t="shared" si="40"/>
        <v>0</v>
      </c>
    </row>
    <row r="705" spans="1:11" ht="15.75" customHeight="1" x14ac:dyDescent="0.25">
      <c r="A705" s="2">
        <v>376</v>
      </c>
      <c r="B705" s="101" t="str">
        <f>IF('proje ve personel bilgileri'!A389&lt;&gt;0,('proje ve personel bilgileri'!A389)," ")</f>
        <v xml:space="preserve"> </v>
      </c>
      <c r="C705" s="105"/>
      <c r="D705" s="296"/>
      <c r="E705" s="296"/>
      <c r="F705" s="296"/>
      <c r="G705" s="296"/>
      <c r="H705" s="296"/>
      <c r="I705" s="296"/>
      <c r="J705" s="296"/>
      <c r="K705" s="104">
        <f t="shared" si="40"/>
        <v>0</v>
      </c>
    </row>
    <row r="706" spans="1:11" ht="15.75" customHeight="1" x14ac:dyDescent="0.25">
      <c r="A706" s="1">
        <v>377</v>
      </c>
      <c r="B706" s="101" t="str">
        <f>IF('proje ve personel bilgileri'!A390&lt;&gt;0,('proje ve personel bilgileri'!A390)," ")</f>
        <v xml:space="preserve"> </v>
      </c>
      <c r="C706" s="105"/>
      <c r="D706" s="296"/>
      <c r="E706" s="296"/>
      <c r="F706" s="296"/>
      <c r="G706" s="296"/>
      <c r="H706" s="296"/>
      <c r="I706" s="296"/>
      <c r="J706" s="296"/>
      <c r="K706" s="104">
        <f t="shared" si="40"/>
        <v>0</v>
      </c>
    </row>
    <row r="707" spans="1:11" ht="15" customHeight="1" x14ac:dyDescent="0.25">
      <c r="A707" s="2">
        <v>378</v>
      </c>
      <c r="B707" s="101" t="str">
        <f>IF('proje ve personel bilgileri'!A391&lt;&gt;0,('proje ve personel bilgileri'!A391)," ")</f>
        <v xml:space="preserve"> </v>
      </c>
      <c r="C707" s="105"/>
      <c r="D707" s="296"/>
      <c r="E707" s="296"/>
      <c r="F707" s="296"/>
      <c r="G707" s="296"/>
      <c r="H707" s="296"/>
      <c r="I707" s="296"/>
      <c r="J707" s="296"/>
      <c r="K707" s="104">
        <f t="shared" si="40"/>
        <v>0</v>
      </c>
    </row>
    <row r="708" spans="1:11" ht="15.75" customHeight="1" x14ac:dyDescent="0.25">
      <c r="A708" s="341" t="s">
        <v>99</v>
      </c>
      <c r="B708" s="342"/>
      <c r="C708" s="7" t="str">
        <f t="shared" ref="C708:J708" si="41">IF($K$28&lt;&gt;0,SUM(C690:C707)," ")</f>
        <v xml:space="preserve"> </v>
      </c>
      <c r="D708" s="8" t="str">
        <f t="shared" si="41"/>
        <v xml:space="preserve"> </v>
      </c>
      <c r="E708" s="8" t="str">
        <f t="shared" si="41"/>
        <v xml:space="preserve"> </v>
      </c>
      <c r="F708" s="8" t="str">
        <f t="shared" si="41"/>
        <v xml:space="preserve"> </v>
      </c>
      <c r="G708" s="8" t="str">
        <f t="shared" si="41"/>
        <v xml:space="preserve"> </v>
      </c>
      <c r="H708" s="8" t="str">
        <f t="shared" si="41"/>
        <v xml:space="preserve"> </v>
      </c>
      <c r="I708" s="8" t="str">
        <f t="shared" si="41"/>
        <v xml:space="preserve"> </v>
      </c>
      <c r="J708" s="8" t="str">
        <f t="shared" si="41"/>
        <v xml:space="preserve"> </v>
      </c>
      <c r="K708" s="9">
        <f>SUM(K690:K707)+K675</f>
        <v>0</v>
      </c>
    </row>
    <row r="709" spans="1:11" ht="15" customHeight="1" x14ac:dyDescent="0.25">
      <c r="A709" s="300"/>
    </row>
    <row r="710" spans="1:11" ht="25.5" customHeight="1" x14ac:dyDescent="0.25">
      <c r="A710" s="332" t="s">
        <v>100</v>
      </c>
      <c r="B710" s="332"/>
      <c r="C710" s="332"/>
      <c r="D710" s="332"/>
      <c r="E710" s="332"/>
      <c r="F710" s="332"/>
      <c r="G710" s="332"/>
      <c r="H710" s="332"/>
      <c r="I710" s="332"/>
      <c r="J710" s="332"/>
      <c r="K710" s="332"/>
    </row>
    <row r="711" spans="1:11" ht="15" customHeight="1" x14ac:dyDescent="0.25">
      <c r="A711" s="51"/>
    </row>
    <row r="712" spans="1:11" ht="15" customHeight="1" x14ac:dyDescent="0.25">
      <c r="A712" s="298" t="s">
        <v>101</v>
      </c>
    </row>
    <row r="713" spans="1:11" ht="15" customHeight="1" x14ac:dyDescent="0.25">
      <c r="C713" s="298" t="s">
        <v>102</v>
      </c>
      <c r="E713" s="298" t="s">
        <v>103</v>
      </c>
    </row>
    <row r="716" spans="1:11" ht="15.75" customHeight="1" x14ac:dyDescent="0.25">
      <c r="A716" s="348" t="s">
        <v>85</v>
      </c>
      <c r="B716" s="348"/>
      <c r="C716" s="348"/>
      <c r="D716" s="348"/>
      <c r="E716" s="348"/>
      <c r="F716" s="348"/>
      <c r="G716" s="348"/>
      <c r="H716" s="348"/>
      <c r="I716" s="348"/>
      <c r="J716" s="348"/>
      <c r="K716" s="348"/>
    </row>
    <row r="717" spans="1:11" ht="15" customHeight="1" x14ac:dyDescent="0.25">
      <c r="A717" s="70"/>
      <c r="B717" s="70"/>
      <c r="C717" s="70"/>
      <c r="D717" s="70"/>
      <c r="E717" s="78">
        <f>'proje ve personel bilgileri'!$B$5</f>
        <v>0</v>
      </c>
      <c r="F717" s="72">
        <f>IF('proje ve personel bilgileri'!$B$6=1,"/ Mayıs ayına aittir.",(IF('proje ve personel bilgileri'!$B$6=2,"/ Kasım ayına aittir.",0)))</f>
        <v>0</v>
      </c>
      <c r="H717" s="70"/>
      <c r="I717" s="70"/>
      <c r="J717" s="70"/>
      <c r="K717" s="70"/>
    </row>
    <row r="718" spans="1:11" ht="18.75" customHeight="1" x14ac:dyDescent="0.25">
      <c r="K718" s="4" t="s">
        <v>86</v>
      </c>
    </row>
    <row r="719" spans="1:11" ht="15.75" customHeight="1" x14ac:dyDescent="0.25">
      <c r="A719" s="349" t="s">
        <v>2</v>
      </c>
      <c r="B719" s="350"/>
      <c r="C719" s="351">
        <f>'proje ve personel bilgileri'!$B$2</f>
        <v>0</v>
      </c>
      <c r="D719" s="352"/>
      <c r="E719" s="352"/>
      <c r="F719" s="352"/>
      <c r="G719" s="352"/>
      <c r="H719" s="352"/>
      <c r="I719" s="352"/>
      <c r="J719" s="352"/>
      <c r="K719" s="353"/>
    </row>
    <row r="720" spans="1:11" ht="15.75" customHeight="1" x14ac:dyDescent="0.25">
      <c r="A720" s="354" t="s">
        <v>4</v>
      </c>
      <c r="B720" s="355"/>
      <c r="C720" s="356">
        <f>'proje ve personel bilgileri'!$B$3</f>
        <v>0</v>
      </c>
      <c r="D720" s="357"/>
      <c r="E720" s="357"/>
      <c r="F720" s="357"/>
      <c r="G720" s="357"/>
      <c r="H720" s="357"/>
      <c r="I720" s="357"/>
      <c r="J720" s="357"/>
      <c r="K720" s="358"/>
    </row>
    <row r="721" spans="1:11" ht="15" customHeight="1" x14ac:dyDescent="0.25">
      <c r="A721" s="343" t="s">
        <v>87</v>
      </c>
      <c r="B721" s="343" t="s">
        <v>15</v>
      </c>
      <c r="C721" s="343" t="s">
        <v>88</v>
      </c>
      <c r="D721" s="344" t="s">
        <v>89</v>
      </c>
      <c r="E721" s="346"/>
      <c r="F721" s="347"/>
      <c r="G721" s="343" t="s">
        <v>90</v>
      </c>
      <c r="H721" s="333" t="s">
        <v>91</v>
      </c>
      <c r="I721" s="333" t="s">
        <v>92</v>
      </c>
      <c r="J721" s="333" t="s">
        <v>93</v>
      </c>
      <c r="K721" s="336" t="s">
        <v>94</v>
      </c>
    </row>
    <row r="722" spans="1:11" ht="20.25" customHeight="1" x14ac:dyDescent="0.25">
      <c r="A722" s="338"/>
      <c r="B722" s="338"/>
      <c r="C722" s="338"/>
      <c r="D722" s="345"/>
      <c r="E722" s="339" t="s">
        <v>95</v>
      </c>
      <c r="F722" s="340"/>
      <c r="G722" s="338"/>
      <c r="H722" s="334"/>
      <c r="I722" s="334"/>
      <c r="J722" s="334"/>
      <c r="K722" s="337"/>
    </row>
    <row r="723" spans="1:11" ht="60.75" customHeight="1" x14ac:dyDescent="0.25">
      <c r="A723" s="338"/>
      <c r="B723" s="338"/>
      <c r="C723" s="338"/>
      <c r="D723" s="345"/>
      <c r="E723" s="5" t="s">
        <v>106</v>
      </c>
      <c r="F723" s="5" t="s">
        <v>97</v>
      </c>
      <c r="G723" s="338"/>
      <c r="H723" s="334"/>
      <c r="I723" s="335"/>
      <c r="J723" s="335"/>
      <c r="K723" s="338"/>
    </row>
    <row r="724" spans="1:11" ht="15.75" customHeight="1" x14ac:dyDescent="0.25">
      <c r="A724" s="338"/>
      <c r="B724" s="338"/>
      <c r="C724" s="338"/>
      <c r="D724" s="345"/>
      <c r="E724" s="6" t="s">
        <v>98</v>
      </c>
      <c r="F724" s="6" t="s">
        <v>98</v>
      </c>
      <c r="G724" s="294" t="s">
        <v>98</v>
      </c>
      <c r="H724" s="294" t="s">
        <v>98</v>
      </c>
      <c r="I724" s="297" t="s">
        <v>98</v>
      </c>
      <c r="J724" s="6" t="s">
        <v>98</v>
      </c>
      <c r="K724" s="338"/>
    </row>
    <row r="725" spans="1:11" ht="15.75" customHeight="1" x14ac:dyDescent="0.25">
      <c r="A725" s="1">
        <v>379</v>
      </c>
      <c r="B725" s="101" t="str">
        <f>IF('proje ve personel bilgileri'!A392&lt;&gt;0,('proje ve personel bilgileri'!A392)," ")</f>
        <v xml:space="preserve"> </v>
      </c>
      <c r="C725" s="102"/>
      <c r="D725" s="103"/>
      <c r="E725" s="103"/>
      <c r="F725" s="103"/>
      <c r="G725" s="103"/>
      <c r="H725" s="103"/>
      <c r="I725" s="103"/>
      <c r="J725" s="103"/>
      <c r="K725" s="104">
        <f t="shared" ref="K725:K742" si="42">IF(D725&lt;&gt;0,SUM(D725+E725+F725+G725-H725-I725-J725),0)</f>
        <v>0</v>
      </c>
    </row>
    <row r="726" spans="1:11" ht="15.75" customHeight="1" x14ac:dyDescent="0.25">
      <c r="A726" s="2">
        <v>380</v>
      </c>
      <c r="B726" s="101" t="str">
        <f>IF('proje ve personel bilgileri'!A393&lt;&gt;0,('proje ve personel bilgileri'!A393)," ")</f>
        <v xml:space="preserve"> </v>
      </c>
      <c r="C726" s="105"/>
      <c r="D726" s="296"/>
      <c r="E726" s="296"/>
      <c r="F726" s="296"/>
      <c r="G726" s="296"/>
      <c r="H726" s="296"/>
      <c r="I726" s="296"/>
      <c r="J726" s="296"/>
      <c r="K726" s="104">
        <f t="shared" si="42"/>
        <v>0</v>
      </c>
    </row>
    <row r="727" spans="1:11" ht="15.75" customHeight="1" x14ac:dyDescent="0.25">
      <c r="A727" s="1">
        <v>381</v>
      </c>
      <c r="B727" s="101" t="str">
        <f>IF('proje ve personel bilgileri'!A394&lt;&gt;0,('proje ve personel bilgileri'!A394)," ")</f>
        <v xml:space="preserve"> </v>
      </c>
      <c r="C727" s="105"/>
      <c r="D727" s="296"/>
      <c r="E727" s="296"/>
      <c r="F727" s="296"/>
      <c r="G727" s="296"/>
      <c r="H727" s="296"/>
      <c r="I727" s="296"/>
      <c r="J727" s="296"/>
      <c r="K727" s="104">
        <f t="shared" si="42"/>
        <v>0</v>
      </c>
    </row>
    <row r="728" spans="1:11" ht="15.75" customHeight="1" x14ac:dyDescent="0.25">
      <c r="A728" s="2">
        <v>382</v>
      </c>
      <c r="B728" s="101" t="str">
        <f>IF('proje ve personel bilgileri'!A395&lt;&gt;0,('proje ve personel bilgileri'!A395)," ")</f>
        <v xml:space="preserve"> </v>
      </c>
      <c r="C728" s="105"/>
      <c r="D728" s="296"/>
      <c r="E728" s="296"/>
      <c r="F728" s="296"/>
      <c r="G728" s="296"/>
      <c r="H728" s="296"/>
      <c r="I728" s="296"/>
      <c r="J728" s="296"/>
      <c r="K728" s="104">
        <f t="shared" si="42"/>
        <v>0</v>
      </c>
    </row>
    <row r="729" spans="1:11" ht="15.75" customHeight="1" x14ac:dyDescent="0.25">
      <c r="A729" s="1">
        <v>383</v>
      </c>
      <c r="B729" s="101" t="str">
        <f>IF('proje ve personel bilgileri'!A396&lt;&gt;0,('proje ve personel bilgileri'!A396)," ")</f>
        <v xml:space="preserve"> </v>
      </c>
      <c r="C729" s="105"/>
      <c r="D729" s="296"/>
      <c r="E729" s="296"/>
      <c r="F729" s="296"/>
      <c r="G729" s="296"/>
      <c r="H729" s="296"/>
      <c r="I729" s="296"/>
      <c r="J729" s="296"/>
      <c r="K729" s="104">
        <f t="shared" si="42"/>
        <v>0</v>
      </c>
    </row>
    <row r="730" spans="1:11" ht="15.75" customHeight="1" x14ac:dyDescent="0.25">
      <c r="A730" s="2">
        <v>384</v>
      </c>
      <c r="B730" s="101" t="str">
        <f>IF('proje ve personel bilgileri'!A397&lt;&gt;0,('proje ve personel bilgileri'!A397)," ")</f>
        <v xml:space="preserve"> </v>
      </c>
      <c r="C730" s="105"/>
      <c r="D730" s="296"/>
      <c r="E730" s="296"/>
      <c r="F730" s="296"/>
      <c r="G730" s="296"/>
      <c r="H730" s="296"/>
      <c r="I730" s="296"/>
      <c r="J730" s="296"/>
      <c r="K730" s="104">
        <f t="shared" si="42"/>
        <v>0</v>
      </c>
    </row>
    <row r="731" spans="1:11" ht="15.75" customHeight="1" x14ac:dyDescent="0.25">
      <c r="A731" s="1">
        <v>385</v>
      </c>
      <c r="B731" s="101" t="str">
        <f>IF('proje ve personel bilgileri'!A398&lt;&gt;0,('proje ve personel bilgileri'!A398)," ")</f>
        <v xml:space="preserve"> </v>
      </c>
      <c r="C731" s="105"/>
      <c r="D731" s="296"/>
      <c r="E731" s="296"/>
      <c r="F731" s="296"/>
      <c r="G731" s="296"/>
      <c r="H731" s="296"/>
      <c r="I731" s="296"/>
      <c r="J731" s="296"/>
      <c r="K731" s="104">
        <f t="shared" si="42"/>
        <v>0</v>
      </c>
    </row>
    <row r="732" spans="1:11" ht="15.75" customHeight="1" x14ac:dyDescent="0.25">
      <c r="A732" s="2">
        <v>386</v>
      </c>
      <c r="B732" s="101" t="str">
        <f>IF('proje ve personel bilgileri'!A399&lt;&gt;0,('proje ve personel bilgileri'!A399)," ")</f>
        <v xml:space="preserve"> </v>
      </c>
      <c r="C732" s="105"/>
      <c r="D732" s="296"/>
      <c r="E732" s="296"/>
      <c r="F732" s="296"/>
      <c r="G732" s="296"/>
      <c r="H732" s="296"/>
      <c r="I732" s="296"/>
      <c r="J732" s="296"/>
      <c r="K732" s="104">
        <f t="shared" si="42"/>
        <v>0</v>
      </c>
    </row>
    <row r="733" spans="1:11" ht="15.75" customHeight="1" x14ac:dyDescent="0.25">
      <c r="A733" s="1">
        <v>387</v>
      </c>
      <c r="B733" s="101" t="str">
        <f>IF('proje ve personel bilgileri'!A400&lt;&gt;0,('proje ve personel bilgileri'!A400)," ")</f>
        <v xml:space="preserve"> </v>
      </c>
      <c r="C733" s="105"/>
      <c r="D733" s="296"/>
      <c r="E733" s="296"/>
      <c r="F733" s="296"/>
      <c r="G733" s="296"/>
      <c r="H733" s="296"/>
      <c r="I733" s="296"/>
      <c r="J733" s="296"/>
      <c r="K733" s="104">
        <f t="shared" si="42"/>
        <v>0</v>
      </c>
    </row>
    <row r="734" spans="1:11" ht="15.75" customHeight="1" x14ac:dyDescent="0.25">
      <c r="A734" s="2">
        <v>388</v>
      </c>
      <c r="B734" s="101" t="str">
        <f>IF('proje ve personel bilgileri'!A401&lt;&gt;0,('proje ve personel bilgileri'!A401)," ")</f>
        <v xml:space="preserve"> </v>
      </c>
      <c r="C734" s="105"/>
      <c r="D734" s="296"/>
      <c r="E734" s="296"/>
      <c r="F734" s="296"/>
      <c r="G734" s="296"/>
      <c r="H734" s="296"/>
      <c r="I734" s="296"/>
      <c r="J734" s="296"/>
      <c r="K734" s="104">
        <f t="shared" si="42"/>
        <v>0</v>
      </c>
    </row>
    <row r="735" spans="1:11" ht="15.75" customHeight="1" x14ac:dyDescent="0.25">
      <c r="A735" s="1">
        <v>389</v>
      </c>
      <c r="B735" s="101" t="str">
        <f>IF('proje ve personel bilgileri'!A402&lt;&gt;0,('proje ve personel bilgileri'!A402)," ")</f>
        <v xml:space="preserve"> </v>
      </c>
      <c r="C735" s="105"/>
      <c r="D735" s="296"/>
      <c r="E735" s="296"/>
      <c r="F735" s="296"/>
      <c r="G735" s="296"/>
      <c r="H735" s="296"/>
      <c r="I735" s="296"/>
      <c r="J735" s="296"/>
      <c r="K735" s="104">
        <f t="shared" si="42"/>
        <v>0</v>
      </c>
    </row>
    <row r="736" spans="1:11" ht="15.75" customHeight="1" x14ac:dyDescent="0.25">
      <c r="A736" s="2">
        <v>390</v>
      </c>
      <c r="B736" s="101" t="str">
        <f>IF('proje ve personel bilgileri'!A403&lt;&gt;0,('proje ve personel bilgileri'!A403)," ")</f>
        <v xml:space="preserve"> </v>
      </c>
      <c r="C736" s="105"/>
      <c r="D736" s="296"/>
      <c r="E736" s="296"/>
      <c r="F736" s="296"/>
      <c r="G736" s="296"/>
      <c r="H736" s="296"/>
      <c r="I736" s="296"/>
      <c r="J736" s="296"/>
      <c r="K736" s="104">
        <f t="shared" si="42"/>
        <v>0</v>
      </c>
    </row>
    <row r="737" spans="1:11" ht="15.75" customHeight="1" x14ac:dyDescent="0.25">
      <c r="A737" s="1">
        <v>391</v>
      </c>
      <c r="B737" s="101" t="str">
        <f>IF('proje ve personel bilgileri'!A404&lt;&gt;0,('proje ve personel bilgileri'!A404)," ")</f>
        <v xml:space="preserve"> </v>
      </c>
      <c r="C737" s="105"/>
      <c r="D737" s="296"/>
      <c r="E737" s="296"/>
      <c r="F737" s="296"/>
      <c r="G737" s="296"/>
      <c r="H737" s="296"/>
      <c r="I737" s="296"/>
      <c r="J737" s="296"/>
      <c r="K737" s="104">
        <f t="shared" si="42"/>
        <v>0</v>
      </c>
    </row>
    <row r="738" spans="1:11" ht="15.75" customHeight="1" x14ac:dyDescent="0.25">
      <c r="A738" s="2">
        <v>392</v>
      </c>
      <c r="B738" s="101" t="str">
        <f>IF('proje ve personel bilgileri'!A405&lt;&gt;0,('proje ve personel bilgileri'!A405)," ")</f>
        <v xml:space="preserve"> </v>
      </c>
      <c r="C738" s="105"/>
      <c r="D738" s="296"/>
      <c r="E738" s="296"/>
      <c r="F738" s="296"/>
      <c r="G738" s="296"/>
      <c r="H738" s="296"/>
      <c r="I738" s="296"/>
      <c r="J738" s="296"/>
      <c r="K738" s="104">
        <f t="shared" si="42"/>
        <v>0</v>
      </c>
    </row>
    <row r="739" spans="1:11" ht="15.75" customHeight="1" x14ac:dyDescent="0.25">
      <c r="A739" s="1">
        <v>393</v>
      </c>
      <c r="B739" s="101" t="str">
        <f>IF('proje ve personel bilgileri'!A406&lt;&gt;0,('proje ve personel bilgileri'!A406)," ")</f>
        <v xml:space="preserve"> </v>
      </c>
      <c r="C739" s="105"/>
      <c r="D739" s="296"/>
      <c r="E739" s="296"/>
      <c r="F739" s="296"/>
      <c r="G739" s="296"/>
      <c r="H739" s="296"/>
      <c r="I739" s="296"/>
      <c r="J739" s="296"/>
      <c r="K739" s="104">
        <f t="shared" si="42"/>
        <v>0</v>
      </c>
    </row>
    <row r="740" spans="1:11" ht="15.75" customHeight="1" x14ac:dyDescent="0.25">
      <c r="A740" s="2">
        <v>394</v>
      </c>
      <c r="B740" s="101" t="str">
        <f>IF('proje ve personel bilgileri'!A407&lt;&gt;0,('proje ve personel bilgileri'!A407)," ")</f>
        <v xml:space="preserve"> </v>
      </c>
      <c r="C740" s="105"/>
      <c r="D740" s="296"/>
      <c r="E740" s="296"/>
      <c r="F740" s="296"/>
      <c r="G740" s="296"/>
      <c r="H740" s="296"/>
      <c r="I740" s="296"/>
      <c r="J740" s="296"/>
      <c r="K740" s="104">
        <f t="shared" si="42"/>
        <v>0</v>
      </c>
    </row>
    <row r="741" spans="1:11" ht="15.75" customHeight="1" x14ac:dyDescent="0.25">
      <c r="A741" s="1">
        <v>395</v>
      </c>
      <c r="B741" s="101" t="str">
        <f>IF('proje ve personel bilgileri'!A408&lt;&gt;0,('proje ve personel bilgileri'!A408)," ")</f>
        <v xml:space="preserve"> </v>
      </c>
      <c r="C741" s="105"/>
      <c r="D741" s="296"/>
      <c r="E741" s="296"/>
      <c r="F741" s="296"/>
      <c r="G741" s="296"/>
      <c r="H741" s="296"/>
      <c r="I741" s="296"/>
      <c r="J741" s="296"/>
      <c r="K741" s="104">
        <f t="shared" si="42"/>
        <v>0</v>
      </c>
    </row>
    <row r="742" spans="1:11" ht="15" customHeight="1" x14ac:dyDescent="0.25">
      <c r="A742" s="2">
        <v>396</v>
      </c>
      <c r="B742" s="101" t="str">
        <f>IF('proje ve personel bilgileri'!A409&lt;&gt;0,('proje ve personel bilgileri'!A409)," ")</f>
        <v xml:space="preserve"> </v>
      </c>
      <c r="C742" s="105"/>
      <c r="D742" s="296"/>
      <c r="E742" s="296"/>
      <c r="F742" s="296"/>
      <c r="G742" s="296"/>
      <c r="H742" s="296"/>
      <c r="I742" s="296"/>
      <c r="J742" s="296"/>
      <c r="K742" s="104">
        <f t="shared" si="42"/>
        <v>0</v>
      </c>
    </row>
    <row r="743" spans="1:11" ht="15.75" customHeight="1" x14ac:dyDescent="0.25">
      <c r="A743" s="341" t="s">
        <v>99</v>
      </c>
      <c r="B743" s="342"/>
      <c r="C743" s="7" t="str">
        <f t="shared" ref="C743:J743" si="43">IF($K$28&lt;&gt;0,SUM(C725:C742)," ")</f>
        <v xml:space="preserve"> </v>
      </c>
      <c r="D743" s="8" t="str">
        <f t="shared" si="43"/>
        <v xml:space="preserve"> </v>
      </c>
      <c r="E743" s="8" t="str">
        <f t="shared" si="43"/>
        <v xml:space="preserve"> </v>
      </c>
      <c r="F743" s="8" t="str">
        <f t="shared" si="43"/>
        <v xml:space="preserve"> </v>
      </c>
      <c r="G743" s="8" t="str">
        <f t="shared" si="43"/>
        <v xml:space="preserve"> </v>
      </c>
      <c r="H743" s="8" t="str">
        <f t="shared" si="43"/>
        <v xml:space="preserve"> </v>
      </c>
      <c r="I743" s="8" t="str">
        <f t="shared" si="43"/>
        <v xml:space="preserve"> </v>
      </c>
      <c r="J743" s="8" t="str">
        <f t="shared" si="43"/>
        <v xml:space="preserve"> </v>
      </c>
      <c r="K743" s="9">
        <f>SUM(K725:K742)+K708</f>
        <v>0</v>
      </c>
    </row>
    <row r="744" spans="1:11" ht="15" customHeight="1" x14ac:dyDescent="0.25">
      <c r="A744" s="300"/>
    </row>
    <row r="745" spans="1:11" ht="25.5" customHeight="1" x14ac:dyDescent="0.25">
      <c r="A745" s="332" t="s">
        <v>100</v>
      </c>
      <c r="B745" s="332"/>
      <c r="C745" s="332"/>
      <c r="D745" s="332"/>
      <c r="E745" s="332"/>
      <c r="F745" s="332"/>
      <c r="G745" s="332"/>
      <c r="H745" s="332"/>
      <c r="I745" s="332"/>
      <c r="J745" s="332"/>
      <c r="K745" s="332"/>
    </row>
    <row r="746" spans="1:11" ht="15" customHeight="1" x14ac:dyDescent="0.25">
      <c r="A746" s="51"/>
    </row>
    <row r="747" spans="1:11" ht="15" customHeight="1" x14ac:dyDescent="0.25">
      <c r="A747" s="298" t="s">
        <v>101</v>
      </c>
    </row>
    <row r="748" spans="1:11" ht="15" customHeight="1" x14ac:dyDescent="0.25">
      <c r="C748" s="298" t="s">
        <v>102</v>
      </c>
      <c r="E748" s="298" t="s">
        <v>103</v>
      </c>
    </row>
    <row r="749" spans="1:11" ht="15.75" customHeight="1" x14ac:dyDescent="0.25">
      <c r="A749" s="348" t="s">
        <v>85</v>
      </c>
      <c r="B749" s="348"/>
      <c r="C749" s="348"/>
      <c r="D749" s="348"/>
      <c r="E749" s="348"/>
      <c r="F749" s="348"/>
      <c r="G749" s="348"/>
      <c r="H749" s="348"/>
      <c r="I749" s="348"/>
      <c r="J749" s="348"/>
      <c r="K749" s="348"/>
    </row>
    <row r="750" spans="1:11" ht="15" customHeight="1" x14ac:dyDescent="0.25">
      <c r="A750" s="70"/>
      <c r="B750" s="70"/>
      <c r="C750" s="70"/>
      <c r="D750" s="70"/>
      <c r="E750" s="78">
        <f>'proje ve personel bilgileri'!$B$5</f>
        <v>0</v>
      </c>
      <c r="F750" s="72">
        <f>IF('proje ve personel bilgileri'!$B$6=1,"/ Mayıs ayına aittir.",(IF('proje ve personel bilgileri'!$B$6=2,"/ Kasım ayına aittir.",0)))</f>
        <v>0</v>
      </c>
      <c r="H750" s="70"/>
      <c r="I750" s="70"/>
      <c r="J750" s="70"/>
      <c r="K750" s="70"/>
    </row>
    <row r="751" spans="1:11" ht="18.75" customHeight="1" x14ac:dyDescent="0.25">
      <c r="K751" s="4" t="s">
        <v>86</v>
      </c>
    </row>
    <row r="752" spans="1:11" ht="15.75" customHeight="1" x14ac:dyDescent="0.25">
      <c r="A752" s="349" t="s">
        <v>2</v>
      </c>
      <c r="B752" s="350"/>
      <c r="C752" s="351">
        <f>'proje ve personel bilgileri'!$B$2</f>
        <v>0</v>
      </c>
      <c r="D752" s="352"/>
      <c r="E752" s="352"/>
      <c r="F752" s="352"/>
      <c r="G752" s="352"/>
      <c r="H752" s="352"/>
      <c r="I752" s="352"/>
      <c r="J752" s="352"/>
      <c r="K752" s="353"/>
    </row>
    <row r="753" spans="1:11" ht="15.75" customHeight="1" x14ac:dyDescent="0.25">
      <c r="A753" s="354" t="s">
        <v>4</v>
      </c>
      <c r="B753" s="355"/>
      <c r="C753" s="356">
        <f>'proje ve personel bilgileri'!$B$3</f>
        <v>0</v>
      </c>
      <c r="D753" s="357"/>
      <c r="E753" s="357"/>
      <c r="F753" s="357"/>
      <c r="G753" s="357"/>
      <c r="H753" s="357"/>
      <c r="I753" s="357"/>
      <c r="J753" s="357"/>
      <c r="K753" s="358"/>
    </row>
    <row r="754" spans="1:11" ht="15" customHeight="1" x14ac:dyDescent="0.25">
      <c r="A754" s="343" t="s">
        <v>87</v>
      </c>
      <c r="B754" s="343" t="s">
        <v>15</v>
      </c>
      <c r="C754" s="343" t="s">
        <v>88</v>
      </c>
      <c r="D754" s="344" t="s">
        <v>89</v>
      </c>
      <c r="E754" s="346"/>
      <c r="F754" s="347"/>
      <c r="G754" s="343" t="s">
        <v>90</v>
      </c>
      <c r="H754" s="333" t="s">
        <v>91</v>
      </c>
      <c r="I754" s="333" t="s">
        <v>92</v>
      </c>
      <c r="J754" s="333" t="s">
        <v>93</v>
      </c>
      <c r="K754" s="336" t="s">
        <v>94</v>
      </c>
    </row>
    <row r="755" spans="1:11" ht="19.5" customHeight="1" x14ac:dyDescent="0.25">
      <c r="A755" s="338"/>
      <c r="B755" s="338"/>
      <c r="C755" s="338"/>
      <c r="D755" s="345"/>
      <c r="E755" s="339" t="s">
        <v>95</v>
      </c>
      <c r="F755" s="340"/>
      <c r="G755" s="338"/>
      <c r="H755" s="334"/>
      <c r="I755" s="334"/>
      <c r="J755" s="334"/>
      <c r="K755" s="337"/>
    </row>
    <row r="756" spans="1:11" ht="60.75" customHeight="1" x14ac:dyDescent="0.25">
      <c r="A756" s="338"/>
      <c r="B756" s="338"/>
      <c r="C756" s="338"/>
      <c r="D756" s="345"/>
      <c r="E756" s="5" t="s">
        <v>106</v>
      </c>
      <c r="F756" s="5" t="s">
        <v>97</v>
      </c>
      <c r="G756" s="338"/>
      <c r="H756" s="334"/>
      <c r="I756" s="335"/>
      <c r="J756" s="335"/>
      <c r="K756" s="338"/>
    </row>
    <row r="757" spans="1:11" ht="15.75" customHeight="1" x14ac:dyDescent="0.25">
      <c r="A757" s="338"/>
      <c r="B757" s="338"/>
      <c r="C757" s="338"/>
      <c r="D757" s="345"/>
      <c r="E757" s="6" t="s">
        <v>98</v>
      </c>
      <c r="F757" s="6" t="s">
        <v>98</v>
      </c>
      <c r="G757" s="294" t="s">
        <v>98</v>
      </c>
      <c r="H757" s="294" t="s">
        <v>98</v>
      </c>
      <c r="I757" s="297" t="s">
        <v>98</v>
      </c>
      <c r="J757" s="6" t="s">
        <v>98</v>
      </c>
      <c r="K757" s="338"/>
    </row>
    <row r="758" spans="1:11" ht="15.75" customHeight="1" x14ac:dyDescent="0.25">
      <c r="A758" s="1">
        <v>397</v>
      </c>
      <c r="B758" s="101" t="str">
        <f>IF('proje ve personel bilgileri'!A410&lt;&gt;0,('proje ve personel bilgileri'!A410)," ")</f>
        <v xml:space="preserve"> </v>
      </c>
      <c r="C758" s="102"/>
      <c r="D758" s="103"/>
      <c r="E758" s="103"/>
      <c r="F758" s="103"/>
      <c r="G758" s="103"/>
      <c r="H758" s="103"/>
      <c r="I758" s="103"/>
      <c r="J758" s="103"/>
      <c r="K758" s="104">
        <f t="shared" ref="K758:K775" si="44">IF(D758&lt;&gt;0,SUM(D758+E758+F758+G758-H758-I758-J758),0)</f>
        <v>0</v>
      </c>
    </row>
    <row r="759" spans="1:11" ht="15.75" customHeight="1" x14ac:dyDescent="0.25">
      <c r="A759" s="2">
        <v>398</v>
      </c>
      <c r="B759" s="101" t="str">
        <f>IF('proje ve personel bilgileri'!A411&lt;&gt;0,('proje ve personel bilgileri'!A411)," ")</f>
        <v xml:space="preserve"> </v>
      </c>
      <c r="C759" s="105"/>
      <c r="D759" s="296"/>
      <c r="E759" s="296"/>
      <c r="F759" s="296"/>
      <c r="G759" s="296"/>
      <c r="H759" s="296"/>
      <c r="I759" s="296"/>
      <c r="J759" s="296"/>
      <c r="K759" s="104">
        <f t="shared" si="44"/>
        <v>0</v>
      </c>
    </row>
    <row r="760" spans="1:11" ht="15.75" customHeight="1" x14ac:dyDescent="0.25">
      <c r="A760" s="1">
        <v>399</v>
      </c>
      <c r="B760" s="101" t="str">
        <f>IF('proje ve personel bilgileri'!A412&lt;&gt;0,('proje ve personel bilgileri'!A412)," ")</f>
        <v xml:space="preserve"> </v>
      </c>
      <c r="C760" s="105"/>
      <c r="D760" s="296"/>
      <c r="E760" s="296"/>
      <c r="F760" s="296"/>
      <c r="G760" s="296"/>
      <c r="H760" s="296"/>
      <c r="I760" s="296"/>
      <c r="J760" s="296"/>
      <c r="K760" s="104">
        <f t="shared" si="44"/>
        <v>0</v>
      </c>
    </row>
    <row r="761" spans="1:11" ht="15.75" customHeight="1" x14ac:dyDescent="0.25">
      <c r="A761" s="2">
        <v>400</v>
      </c>
      <c r="B761" s="101" t="str">
        <f>IF('proje ve personel bilgileri'!A413&lt;&gt;0,('proje ve personel bilgileri'!A413)," ")</f>
        <v xml:space="preserve"> </v>
      </c>
      <c r="C761" s="105"/>
      <c r="D761" s="296"/>
      <c r="E761" s="296"/>
      <c r="F761" s="296"/>
      <c r="G761" s="296"/>
      <c r="H761" s="296"/>
      <c r="I761" s="296"/>
      <c r="J761" s="296"/>
      <c r="K761" s="104">
        <f t="shared" si="44"/>
        <v>0</v>
      </c>
    </row>
    <row r="762" spans="1:11" ht="15.75" customHeight="1" x14ac:dyDescent="0.25">
      <c r="A762" s="1">
        <v>401</v>
      </c>
      <c r="B762" s="101" t="str">
        <f>IF('proje ve personel bilgileri'!A414&lt;&gt;0,('proje ve personel bilgileri'!A414)," ")</f>
        <v xml:space="preserve"> </v>
      </c>
      <c r="C762" s="105"/>
      <c r="D762" s="296"/>
      <c r="E762" s="296"/>
      <c r="F762" s="296"/>
      <c r="G762" s="296"/>
      <c r="H762" s="296"/>
      <c r="I762" s="296"/>
      <c r="J762" s="296"/>
      <c r="K762" s="104">
        <f t="shared" si="44"/>
        <v>0</v>
      </c>
    </row>
    <row r="763" spans="1:11" ht="15.75" customHeight="1" x14ac:dyDescent="0.25">
      <c r="A763" s="2">
        <v>402</v>
      </c>
      <c r="B763" s="101" t="str">
        <f>IF('proje ve personel bilgileri'!A415&lt;&gt;0,('proje ve personel bilgileri'!A415)," ")</f>
        <v xml:space="preserve"> </v>
      </c>
      <c r="C763" s="105"/>
      <c r="D763" s="296"/>
      <c r="E763" s="296"/>
      <c r="F763" s="296"/>
      <c r="G763" s="296"/>
      <c r="H763" s="296"/>
      <c r="I763" s="296"/>
      <c r="J763" s="296"/>
      <c r="K763" s="104">
        <f t="shared" si="44"/>
        <v>0</v>
      </c>
    </row>
    <row r="764" spans="1:11" ht="15.75" customHeight="1" x14ac:dyDescent="0.25">
      <c r="A764" s="1">
        <v>403</v>
      </c>
      <c r="B764" s="101" t="str">
        <f>IF('proje ve personel bilgileri'!A416&lt;&gt;0,('proje ve personel bilgileri'!A416)," ")</f>
        <v xml:space="preserve"> </v>
      </c>
      <c r="C764" s="105"/>
      <c r="D764" s="296"/>
      <c r="E764" s="296"/>
      <c r="F764" s="296"/>
      <c r="G764" s="296"/>
      <c r="H764" s="296"/>
      <c r="I764" s="296"/>
      <c r="J764" s="296"/>
      <c r="K764" s="104">
        <f t="shared" si="44"/>
        <v>0</v>
      </c>
    </row>
    <row r="765" spans="1:11" ht="15.75" customHeight="1" x14ac:dyDescent="0.25">
      <c r="A765" s="2">
        <v>404</v>
      </c>
      <c r="B765" s="101" t="str">
        <f>IF('proje ve personel bilgileri'!A417&lt;&gt;0,('proje ve personel bilgileri'!A417)," ")</f>
        <v xml:space="preserve"> </v>
      </c>
      <c r="C765" s="105"/>
      <c r="D765" s="296"/>
      <c r="E765" s="296"/>
      <c r="F765" s="296"/>
      <c r="G765" s="296"/>
      <c r="H765" s="296"/>
      <c r="I765" s="296"/>
      <c r="J765" s="296"/>
      <c r="K765" s="104">
        <f t="shared" si="44"/>
        <v>0</v>
      </c>
    </row>
    <row r="766" spans="1:11" ht="15.75" customHeight="1" x14ac:dyDescent="0.25">
      <c r="A766" s="1">
        <v>405</v>
      </c>
      <c r="B766" s="101" t="str">
        <f>IF('proje ve personel bilgileri'!A418&lt;&gt;0,('proje ve personel bilgileri'!A418)," ")</f>
        <v xml:space="preserve"> </v>
      </c>
      <c r="C766" s="105"/>
      <c r="D766" s="296"/>
      <c r="E766" s="296"/>
      <c r="F766" s="296"/>
      <c r="G766" s="296"/>
      <c r="H766" s="296"/>
      <c r="I766" s="296"/>
      <c r="J766" s="296"/>
      <c r="K766" s="104">
        <f t="shared" si="44"/>
        <v>0</v>
      </c>
    </row>
    <row r="767" spans="1:11" ht="15.75" customHeight="1" x14ac:dyDescent="0.25">
      <c r="A767" s="2">
        <v>406</v>
      </c>
      <c r="B767" s="101" t="str">
        <f>IF('proje ve personel bilgileri'!A419&lt;&gt;0,('proje ve personel bilgileri'!A419)," ")</f>
        <v xml:space="preserve"> </v>
      </c>
      <c r="C767" s="105"/>
      <c r="D767" s="296"/>
      <c r="E767" s="296"/>
      <c r="F767" s="296"/>
      <c r="G767" s="296"/>
      <c r="H767" s="296"/>
      <c r="I767" s="296"/>
      <c r="J767" s="296"/>
      <c r="K767" s="104">
        <f t="shared" si="44"/>
        <v>0</v>
      </c>
    </row>
    <row r="768" spans="1:11" ht="15.75" customHeight="1" x14ac:dyDescent="0.25">
      <c r="A768" s="1">
        <v>407</v>
      </c>
      <c r="B768" s="101" t="str">
        <f>IF('proje ve personel bilgileri'!A420&lt;&gt;0,('proje ve personel bilgileri'!A420)," ")</f>
        <v xml:space="preserve"> </v>
      </c>
      <c r="C768" s="105"/>
      <c r="D768" s="296"/>
      <c r="E768" s="296"/>
      <c r="F768" s="296"/>
      <c r="G768" s="296"/>
      <c r="H768" s="296"/>
      <c r="I768" s="296"/>
      <c r="J768" s="296"/>
      <c r="K768" s="104">
        <f t="shared" si="44"/>
        <v>0</v>
      </c>
    </row>
    <row r="769" spans="1:11" ht="15.75" customHeight="1" x14ac:dyDescent="0.25">
      <c r="A769" s="2">
        <v>408</v>
      </c>
      <c r="B769" s="101" t="str">
        <f>IF('proje ve personel bilgileri'!A421&lt;&gt;0,('proje ve personel bilgileri'!A421)," ")</f>
        <v xml:space="preserve"> </v>
      </c>
      <c r="C769" s="105"/>
      <c r="D769" s="296"/>
      <c r="E769" s="296"/>
      <c r="F769" s="296"/>
      <c r="G769" s="296"/>
      <c r="H769" s="296"/>
      <c r="I769" s="296"/>
      <c r="J769" s="296"/>
      <c r="K769" s="104">
        <f t="shared" si="44"/>
        <v>0</v>
      </c>
    </row>
    <row r="770" spans="1:11" ht="15.75" customHeight="1" x14ac:dyDescent="0.25">
      <c r="A770" s="1">
        <v>409</v>
      </c>
      <c r="B770" s="101" t="str">
        <f>IF('proje ve personel bilgileri'!A422&lt;&gt;0,('proje ve personel bilgileri'!A422)," ")</f>
        <v xml:space="preserve"> </v>
      </c>
      <c r="C770" s="105"/>
      <c r="D770" s="296"/>
      <c r="E770" s="296"/>
      <c r="F770" s="296"/>
      <c r="G770" s="296"/>
      <c r="H770" s="296"/>
      <c r="I770" s="296"/>
      <c r="J770" s="296"/>
      <c r="K770" s="104">
        <f t="shared" si="44"/>
        <v>0</v>
      </c>
    </row>
    <row r="771" spans="1:11" ht="15.75" customHeight="1" x14ac:dyDescent="0.25">
      <c r="A771" s="2">
        <v>410</v>
      </c>
      <c r="B771" s="101" t="str">
        <f>IF('proje ve personel bilgileri'!A423&lt;&gt;0,('proje ve personel bilgileri'!A423)," ")</f>
        <v xml:space="preserve"> </v>
      </c>
      <c r="C771" s="105"/>
      <c r="D771" s="296"/>
      <c r="E771" s="296"/>
      <c r="F771" s="296"/>
      <c r="G771" s="296"/>
      <c r="H771" s="296"/>
      <c r="I771" s="296"/>
      <c r="J771" s="296"/>
      <c r="K771" s="104">
        <f t="shared" si="44"/>
        <v>0</v>
      </c>
    </row>
    <row r="772" spans="1:11" ht="15.75" customHeight="1" x14ac:dyDescent="0.25">
      <c r="A772" s="1">
        <v>411</v>
      </c>
      <c r="B772" s="101" t="str">
        <f>IF('proje ve personel bilgileri'!A424&lt;&gt;0,('proje ve personel bilgileri'!A424)," ")</f>
        <v xml:space="preserve"> </v>
      </c>
      <c r="C772" s="105"/>
      <c r="D772" s="296"/>
      <c r="E772" s="296"/>
      <c r="F772" s="296"/>
      <c r="G772" s="296"/>
      <c r="H772" s="296"/>
      <c r="I772" s="296"/>
      <c r="J772" s="296"/>
      <c r="K772" s="104">
        <f t="shared" si="44"/>
        <v>0</v>
      </c>
    </row>
    <row r="773" spans="1:11" ht="15.75" customHeight="1" x14ac:dyDescent="0.25">
      <c r="A773" s="2">
        <v>412</v>
      </c>
      <c r="B773" s="101" t="str">
        <f>IF('proje ve personel bilgileri'!A425&lt;&gt;0,('proje ve personel bilgileri'!A425)," ")</f>
        <v xml:space="preserve"> </v>
      </c>
      <c r="C773" s="105"/>
      <c r="D773" s="296"/>
      <c r="E773" s="296"/>
      <c r="F773" s="296"/>
      <c r="G773" s="296"/>
      <c r="H773" s="296"/>
      <c r="I773" s="296"/>
      <c r="J773" s="296"/>
      <c r="K773" s="104">
        <f t="shared" si="44"/>
        <v>0</v>
      </c>
    </row>
    <row r="774" spans="1:11" ht="15.75" customHeight="1" x14ac:dyDescent="0.25">
      <c r="A774" s="1">
        <v>413</v>
      </c>
      <c r="B774" s="101" t="str">
        <f>IF('proje ve personel bilgileri'!A426&lt;&gt;0,('proje ve personel bilgileri'!A426)," ")</f>
        <v xml:space="preserve"> </v>
      </c>
      <c r="C774" s="105"/>
      <c r="D774" s="296"/>
      <c r="E774" s="296"/>
      <c r="F774" s="296"/>
      <c r="G774" s="296"/>
      <c r="H774" s="296"/>
      <c r="I774" s="296"/>
      <c r="J774" s="296"/>
      <c r="K774" s="104">
        <f t="shared" si="44"/>
        <v>0</v>
      </c>
    </row>
    <row r="775" spans="1:11" ht="15" customHeight="1" x14ac:dyDescent="0.25">
      <c r="A775" s="2">
        <v>414</v>
      </c>
      <c r="B775" s="101" t="str">
        <f>IF('proje ve personel bilgileri'!A427&lt;&gt;0,('proje ve personel bilgileri'!A427)," ")</f>
        <v xml:space="preserve"> </v>
      </c>
      <c r="C775" s="105"/>
      <c r="D775" s="296"/>
      <c r="E775" s="296"/>
      <c r="F775" s="296"/>
      <c r="G775" s="296"/>
      <c r="H775" s="296"/>
      <c r="I775" s="296"/>
      <c r="J775" s="296"/>
      <c r="K775" s="104">
        <f t="shared" si="44"/>
        <v>0</v>
      </c>
    </row>
    <row r="776" spans="1:11" ht="15.75" customHeight="1" x14ac:dyDescent="0.25">
      <c r="A776" s="341" t="s">
        <v>99</v>
      </c>
      <c r="B776" s="342"/>
      <c r="C776" s="7" t="str">
        <f t="shared" ref="C776:J776" si="45">IF($K$28&lt;&gt;0,SUM(C758:C775)," ")</f>
        <v xml:space="preserve"> </v>
      </c>
      <c r="D776" s="8" t="str">
        <f t="shared" si="45"/>
        <v xml:space="preserve"> </v>
      </c>
      <c r="E776" s="8" t="str">
        <f t="shared" si="45"/>
        <v xml:space="preserve"> </v>
      </c>
      <c r="F776" s="8" t="str">
        <f t="shared" si="45"/>
        <v xml:space="preserve"> </v>
      </c>
      <c r="G776" s="8" t="str">
        <f t="shared" si="45"/>
        <v xml:space="preserve"> </v>
      </c>
      <c r="H776" s="8" t="str">
        <f t="shared" si="45"/>
        <v xml:space="preserve"> </v>
      </c>
      <c r="I776" s="8" t="str">
        <f t="shared" si="45"/>
        <v xml:space="preserve"> </v>
      </c>
      <c r="J776" s="8" t="str">
        <f t="shared" si="45"/>
        <v xml:space="preserve"> </v>
      </c>
      <c r="K776" s="9">
        <f>SUM(K758:K775)+K743</f>
        <v>0</v>
      </c>
    </row>
    <row r="777" spans="1:11" ht="15" customHeight="1" x14ac:dyDescent="0.25">
      <c r="A777" s="300"/>
    </row>
    <row r="778" spans="1:11" ht="24" customHeight="1" x14ac:dyDescent="0.25">
      <c r="A778" s="332" t="s">
        <v>100</v>
      </c>
      <c r="B778" s="332"/>
      <c r="C778" s="332"/>
      <c r="D778" s="332"/>
      <c r="E778" s="332"/>
      <c r="F778" s="332"/>
      <c r="G778" s="332"/>
      <c r="H778" s="332"/>
      <c r="I778" s="332"/>
      <c r="J778" s="332"/>
      <c r="K778" s="332"/>
    </row>
    <row r="779" spans="1:11" ht="15" customHeight="1" x14ac:dyDescent="0.25">
      <c r="A779" s="51"/>
    </row>
    <row r="780" spans="1:11" ht="15" customHeight="1" x14ac:dyDescent="0.25">
      <c r="A780" s="298" t="s">
        <v>101</v>
      </c>
    </row>
    <row r="781" spans="1:11" ht="15" customHeight="1" x14ac:dyDescent="0.25">
      <c r="C781" s="298" t="s">
        <v>102</v>
      </c>
      <c r="E781" s="298" t="s">
        <v>103</v>
      </c>
    </row>
    <row r="784" spans="1:11" ht="15.75" customHeight="1" x14ac:dyDescent="0.25">
      <c r="A784" s="348" t="s">
        <v>85</v>
      </c>
      <c r="B784" s="348"/>
      <c r="C784" s="348"/>
      <c r="D784" s="348"/>
      <c r="E784" s="348"/>
      <c r="F784" s="348"/>
      <c r="G784" s="348"/>
      <c r="H784" s="348"/>
      <c r="I784" s="348"/>
      <c r="J784" s="348"/>
      <c r="K784" s="348"/>
    </row>
    <row r="785" spans="1:11" ht="15" customHeight="1" x14ac:dyDescent="0.25">
      <c r="A785" s="70"/>
      <c r="B785" s="70"/>
      <c r="C785" s="70"/>
      <c r="D785" s="70"/>
      <c r="E785" s="78">
        <f>'proje ve personel bilgileri'!$B$5</f>
        <v>0</v>
      </c>
      <c r="F785" s="72">
        <f>IF('proje ve personel bilgileri'!$B$6=1,"/ Mayıs ayına aittir.",(IF('proje ve personel bilgileri'!$B$6=2,"/ Kasım ayına aittir.",0)))</f>
        <v>0</v>
      </c>
      <c r="H785" s="70"/>
      <c r="I785" s="70"/>
      <c r="J785" s="70"/>
      <c r="K785" s="70"/>
    </row>
    <row r="786" spans="1:11" ht="18.75" customHeight="1" x14ac:dyDescent="0.25">
      <c r="K786" s="4" t="s">
        <v>86</v>
      </c>
    </row>
    <row r="787" spans="1:11" ht="15.75" customHeight="1" x14ac:dyDescent="0.25">
      <c r="A787" s="349" t="s">
        <v>2</v>
      </c>
      <c r="B787" s="350"/>
      <c r="C787" s="351">
        <f>'proje ve personel bilgileri'!$B$2</f>
        <v>0</v>
      </c>
      <c r="D787" s="352"/>
      <c r="E787" s="352"/>
      <c r="F787" s="352"/>
      <c r="G787" s="352"/>
      <c r="H787" s="352"/>
      <c r="I787" s="352"/>
      <c r="J787" s="352"/>
      <c r="K787" s="353"/>
    </row>
    <row r="788" spans="1:11" ht="15.75" customHeight="1" x14ac:dyDescent="0.25">
      <c r="A788" s="354" t="s">
        <v>4</v>
      </c>
      <c r="B788" s="355"/>
      <c r="C788" s="356">
        <f>'proje ve personel bilgileri'!$B$3</f>
        <v>0</v>
      </c>
      <c r="D788" s="357"/>
      <c r="E788" s="357"/>
      <c r="F788" s="357"/>
      <c r="G788" s="357"/>
      <c r="H788" s="357"/>
      <c r="I788" s="357"/>
      <c r="J788" s="357"/>
      <c r="K788" s="358"/>
    </row>
    <row r="789" spans="1:11" ht="15" customHeight="1" x14ac:dyDescent="0.25">
      <c r="A789" s="343" t="s">
        <v>87</v>
      </c>
      <c r="B789" s="343" t="s">
        <v>15</v>
      </c>
      <c r="C789" s="343" t="s">
        <v>88</v>
      </c>
      <c r="D789" s="344" t="s">
        <v>89</v>
      </c>
      <c r="E789" s="346"/>
      <c r="F789" s="347"/>
      <c r="G789" s="343" t="s">
        <v>90</v>
      </c>
      <c r="H789" s="333" t="s">
        <v>91</v>
      </c>
      <c r="I789" s="333" t="s">
        <v>92</v>
      </c>
      <c r="J789" s="333" t="s">
        <v>93</v>
      </c>
      <c r="K789" s="336" t="s">
        <v>94</v>
      </c>
    </row>
    <row r="790" spans="1:11" ht="22.5" customHeight="1" x14ac:dyDescent="0.25">
      <c r="A790" s="338"/>
      <c r="B790" s="338"/>
      <c r="C790" s="338"/>
      <c r="D790" s="345"/>
      <c r="E790" s="339" t="s">
        <v>95</v>
      </c>
      <c r="F790" s="340"/>
      <c r="G790" s="338"/>
      <c r="H790" s="334"/>
      <c r="I790" s="334"/>
      <c r="J790" s="334"/>
      <c r="K790" s="337"/>
    </row>
    <row r="791" spans="1:11" ht="60.75" customHeight="1" x14ac:dyDescent="0.25">
      <c r="A791" s="338"/>
      <c r="B791" s="338"/>
      <c r="C791" s="338"/>
      <c r="D791" s="345"/>
      <c r="E791" s="5" t="s">
        <v>106</v>
      </c>
      <c r="F791" s="5" t="s">
        <v>97</v>
      </c>
      <c r="G791" s="338"/>
      <c r="H791" s="334"/>
      <c r="I791" s="335"/>
      <c r="J791" s="335"/>
      <c r="K791" s="338"/>
    </row>
    <row r="792" spans="1:11" ht="15.75" customHeight="1" x14ac:dyDescent="0.25">
      <c r="A792" s="338"/>
      <c r="B792" s="338"/>
      <c r="C792" s="338"/>
      <c r="D792" s="345"/>
      <c r="E792" s="6" t="s">
        <v>98</v>
      </c>
      <c r="F792" s="6" t="s">
        <v>98</v>
      </c>
      <c r="G792" s="294" t="s">
        <v>98</v>
      </c>
      <c r="H792" s="294" t="s">
        <v>98</v>
      </c>
      <c r="I792" s="297" t="s">
        <v>98</v>
      </c>
      <c r="J792" s="6" t="s">
        <v>98</v>
      </c>
      <c r="K792" s="338"/>
    </row>
    <row r="793" spans="1:11" ht="15.75" customHeight="1" x14ac:dyDescent="0.25">
      <c r="A793" s="1">
        <v>415</v>
      </c>
      <c r="B793" s="101" t="str">
        <f>IF('proje ve personel bilgileri'!A428&lt;&gt;0,('proje ve personel bilgileri'!A428)," ")</f>
        <v xml:space="preserve"> </v>
      </c>
      <c r="C793" s="102"/>
      <c r="D793" s="103"/>
      <c r="E793" s="103"/>
      <c r="F793" s="103"/>
      <c r="G793" s="103"/>
      <c r="H793" s="103"/>
      <c r="I793" s="103"/>
      <c r="J793" s="103"/>
      <c r="K793" s="104">
        <f t="shared" ref="K793:K810" si="46">IF(D793&lt;&gt;0,SUM(D793+E793+F793+G793-H793-I793-J793),0)</f>
        <v>0</v>
      </c>
    </row>
    <row r="794" spans="1:11" ht="15.75" customHeight="1" x14ac:dyDescent="0.25">
      <c r="A794" s="2">
        <v>416</v>
      </c>
      <c r="B794" s="101" t="str">
        <f>IF('proje ve personel bilgileri'!A429&lt;&gt;0,('proje ve personel bilgileri'!A429)," ")</f>
        <v xml:space="preserve"> </v>
      </c>
      <c r="C794" s="105"/>
      <c r="D794" s="296"/>
      <c r="E794" s="296"/>
      <c r="F794" s="296"/>
      <c r="G794" s="296"/>
      <c r="H794" s="296"/>
      <c r="I794" s="296"/>
      <c r="J794" s="296"/>
      <c r="K794" s="104">
        <f t="shared" si="46"/>
        <v>0</v>
      </c>
    </row>
    <row r="795" spans="1:11" ht="15.75" customHeight="1" x14ac:dyDescent="0.25">
      <c r="A795" s="1">
        <v>417</v>
      </c>
      <c r="B795" s="101" t="str">
        <f>IF('proje ve personel bilgileri'!A430&lt;&gt;0,('proje ve personel bilgileri'!A430)," ")</f>
        <v xml:space="preserve"> </v>
      </c>
      <c r="C795" s="105"/>
      <c r="D795" s="296"/>
      <c r="E795" s="296"/>
      <c r="F795" s="296"/>
      <c r="G795" s="296"/>
      <c r="H795" s="296"/>
      <c r="I795" s="296"/>
      <c r="J795" s="296"/>
      <c r="K795" s="104">
        <f t="shared" si="46"/>
        <v>0</v>
      </c>
    </row>
    <row r="796" spans="1:11" ht="15.75" customHeight="1" x14ac:dyDescent="0.25">
      <c r="A796" s="2">
        <v>418</v>
      </c>
      <c r="B796" s="101" t="str">
        <f>IF('proje ve personel bilgileri'!A431&lt;&gt;0,('proje ve personel bilgileri'!A431)," ")</f>
        <v xml:space="preserve"> </v>
      </c>
      <c r="C796" s="105"/>
      <c r="D796" s="296"/>
      <c r="E796" s="296"/>
      <c r="F796" s="296"/>
      <c r="G796" s="296"/>
      <c r="H796" s="296"/>
      <c r="I796" s="296"/>
      <c r="J796" s="296"/>
      <c r="K796" s="104">
        <f t="shared" si="46"/>
        <v>0</v>
      </c>
    </row>
    <row r="797" spans="1:11" ht="15.75" customHeight="1" x14ac:dyDescent="0.25">
      <c r="A797" s="1">
        <v>419</v>
      </c>
      <c r="B797" s="101" t="str">
        <f>IF('proje ve personel bilgileri'!A432&lt;&gt;0,('proje ve personel bilgileri'!A432)," ")</f>
        <v xml:space="preserve"> </v>
      </c>
      <c r="C797" s="105"/>
      <c r="D797" s="296"/>
      <c r="E797" s="296"/>
      <c r="F797" s="296"/>
      <c r="G797" s="296"/>
      <c r="H797" s="296"/>
      <c r="I797" s="296"/>
      <c r="J797" s="296"/>
      <c r="K797" s="104">
        <f t="shared" si="46"/>
        <v>0</v>
      </c>
    </row>
    <row r="798" spans="1:11" ht="15.75" customHeight="1" x14ac:dyDescent="0.25">
      <c r="A798" s="2">
        <v>420</v>
      </c>
      <c r="B798" s="101" t="str">
        <f>IF('proje ve personel bilgileri'!A433&lt;&gt;0,('proje ve personel bilgileri'!A433)," ")</f>
        <v xml:space="preserve"> </v>
      </c>
      <c r="C798" s="105"/>
      <c r="D798" s="296"/>
      <c r="E798" s="296"/>
      <c r="F798" s="296"/>
      <c r="G798" s="296"/>
      <c r="H798" s="296"/>
      <c r="I798" s="296"/>
      <c r="J798" s="296"/>
      <c r="K798" s="104">
        <f t="shared" si="46"/>
        <v>0</v>
      </c>
    </row>
    <row r="799" spans="1:11" ht="15.75" customHeight="1" x14ac:dyDescent="0.25">
      <c r="A799" s="1">
        <v>421</v>
      </c>
      <c r="B799" s="101" t="str">
        <f>IF('proje ve personel bilgileri'!A434&lt;&gt;0,('proje ve personel bilgileri'!A434)," ")</f>
        <v xml:space="preserve"> </v>
      </c>
      <c r="C799" s="105"/>
      <c r="D799" s="296"/>
      <c r="E799" s="296"/>
      <c r="F799" s="296"/>
      <c r="G799" s="296"/>
      <c r="H799" s="296"/>
      <c r="I799" s="296"/>
      <c r="J799" s="296"/>
      <c r="K799" s="104">
        <f t="shared" si="46"/>
        <v>0</v>
      </c>
    </row>
    <row r="800" spans="1:11" ht="15.75" customHeight="1" x14ac:dyDescent="0.25">
      <c r="A800" s="2">
        <v>422</v>
      </c>
      <c r="B800" s="101" t="str">
        <f>IF('proje ve personel bilgileri'!A435&lt;&gt;0,('proje ve personel bilgileri'!A435)," ")</f>
        <v xml:space="preserve"> </v>
      </c>
      <c r="C800" s="105"/>
      <c r="D800" s="296"/>
      <c r="E800" s="296"/>
      <c r="F800" s="296"/>
      <c r="G800" s="296"/>
      <c r="H800" s="296"/>
      <c r="I800" s="296"/>
      <c r="J800" s="296"/>
      <c r="K800" s="104">
        <f t="shared" si="46"/>
        <v>0</v>
      </c>
    </row>
    <row r="801" spans="1:11" ht="15.75" customHeight="1" x14ac:dyDescent="0.25">
      <c r="A801" s="1">
        <v>423</v>
      </c>
      <c r="B801" s="101" t="str">
        <f>IF('proje ve personel bilgileri'!A436&lt;&gt;0,('proje ve personel bilgileri'!A436)," ")</f>
        <v xml:space="preserve"> </v>
      </c>
      <c r="C801" s="105"/>
      <c r="D801" s="296"/>
      <c r="E801" s="296"/>
      <c r="F801" s="296"/>
      <c r="G801" s="296"/>
      <c r="H801" s="296"/>
      <c r="I801" s="296"/>
      <c r="J801" s="296"/>
      <c r="K801" s="104">
        <f t="shared" si="46"/>
        <v>0</v>
      </c>
    </row>
    <row r="802" spans="1:11" ht="15.75" customHeight="1" x14ac:dyDescent="0.25">
      <c r="A802" s="2">
        <v>424</v>
      </c>
      <c r="B802" s="101" t="str">
        <f>IF('proje ve personel bilgileri'!A437&lt;&gt;0,('proje ve personel bilgileri'!A437)," ")</f>
        <v xml:space="preserve"> </v>
      </c>
      <c r="C802" s="105"/>
      <c r="D802" s="296"/>
      <c r="E802" s="296"/>
      <c r="F802" s="296"/>
      <c r="G802" s="296"/>
      <c r="H802" s="296"/>
      <c r="I802" s="296"/>
      <c r="J802" s="296"/>
      <c r="K802" s="104">
        <f t="shared" si="46"/>
        <v>0</v>
      </c>
    </row>
    <row r="803" spans="1:11" ht="15.75" customHeight="1" x14ac:dyDescent="0.25">
      <c r="A803" s="1">
        <v>425</v>
      </c>
      <c r="B803" s="101" t="str">
        <f>IF('proje ve personel bilgileri'!A438&lt;&gt;0,('proje ve personel bilgileri'!A438)," ")</f>
        <v xml:space="preserve"> </v>
      </c>
      <c r="C803" s="105"/>
      <c r="D803" s="296"/>
      <c r="E803" s="296"/>
      <c r="F803" s="296"/>
      <c r="G803" s="296"/>
      <c r="H803" s="296"/>
      <c r="I803" s="296"/>
      <c r="J803" s="296"/>
      <c r="K803" s="104">
        <f t="shared" si="46"/>
        <v>0</v>
      </c>
    </row>
    <row r="804" spans="1:11" ht="15.75" customHeight="1" x14ac:dyDescent="0.25">
      <c r="A804" s="2">
        <v>426</v>
      </c>
      <c r="B804" s="101" t="str">
        <f>IF('proje ve personel bilgileri'!A439&lt;&gt;0,('proje ve personel bilgileri'!A439)," ")</f>
        <v xml:space="preserve"> </v>
      </c>
      <c r="C804" s="105"/>
      <c r="D804" s="296"/>
      <c r="E804" s="296"/>
      <c r="F804" s="296"/>
      <c r="G804" s="296"/>
      <c r="H804" s="296"/>
      <c r="I804" s="296"/>
      <c r="J804" s="296"/>
      <c r="K804" s="104">
        <f t="shared" si="46"/>
        <v>0</v>
      </c>
    </row>
    <row r="805" spans="1:11" ht="15.75" customHeight="1" x14ac:dyDescent="0.25">
      <c r="A805" s="1">
        <v>427</v>
      </c>
      <c r="B805" s="101" t="str">
        <f>IF('proje ve personel bilgileri'!A440&lt;&gt;0,('proje ve personel bilgileri'!A440)," ")</f>
        <v xml:space="preserve"> </v>
      </c>
      <c r="C805" s="105"/>
      <c r="D805" s="296"/>
      <c r="E805" s="296"/>
      <c r="F805" s="296"/>
      <c r="G805" s="296"/>
      <c r="H805" s="296"/>
      <c r="I805" s="296"/>
      <c r="J805" s="296"/>
      <c r="K805" s="104">
        <f t="shared" si="46"/>
        <v>0</v>
      </c>
    </row>
    <row r="806" spans="1:11" ht="15.75" customHeight="1" x14ac:dyDescent="0.25">
      <c r="A806" s="2">
        <v>428</v>
      </c>
      <c r="B806" s="101" t="str">
        <f>IF('proje ve personel bilgileri'!A441&lt;&gt;0,('proje ve personel bilgileri'!A441)," ")</f>
        <v xml:space="preserve"> </v>
      </c>
      <c r="C806" s="105"/>
      <c r="D806" s="296"/>
      <c r="E806" s="296"/>
      <c r="F806" s="296"/>
      <c r="G806" s="296"/>
      <c r="H806" s="296"/>
      <c r="I806" s="296"/>
      <c r="J806" s="296"/>
      <c r="K806" s="104">
        <f t="shared" si="46"/>
        <v>0</v>
      </c>
    </row>
    <row r="807" spans="1:11" ht="15.75" customHeight="1" x14ac:dyDescent="0.25">
      <c r="A807" s="1">
        <v>429</v>
      </c>
      <c r="B807" s="101" t="str">
        <f>IF('proje ve personel bilgileri'!A442&lt;&gt;0,('proje ve personel bilgileri'!A442)," ")</f>
        <v xml:space="preserve"> </v>
      </c>
      <c r="C807" s="105"/>
      <c r="D807" s="296"/>
      <c r="E807" s="296"/>
      <c r="F807" s="296"/>
      <c r="G807" s="296"/>
      <c r="H807" s="296"/>
      <c r="I807" s="296"/>
      <c r="J807" s="296"/>
      <c r="K807" s="104">
        <f t="shared" si="46"/>
        <v>0</v>
      </c>
    </row>
    <row r="808" spans="1:11" ht="15.75" customHeight="1" x14ac:dyDescent="0.25">
      <c r="A808" s="2">
        <v>430</v>
      </c>
      <c r="B808" s="101" t="str">
        <f>IF('proje ve personel bilgileri'!A443&lt;&gt;0,('proje ve personel bilgileri'!A443)," ")</f>
        <v xml:space="preserve"> </v>
      </c>
      <c r="C808" s="105"/>
      <c r="D808" s="296"/>
      <c r="E808" s="296"/>
      <c r="F808" s="296"/>
      <c r="G808" s="296"/>
      <c r="H808" s="296"/>
      <c r="I808" s="296"/>
      <c r="J808" s="296"/>
      <c r="K808" s="104">
        <f t="shared" si="46"/>
        <v>0</v>
      </c>
    </row>
    <row r="809" spans="1:11" ht="15.75" customHeight="1" x14ac:dyDescent="0.25">
      <c r="A809" s="1">
        <v>431</v>
      </c>
      <c r="B809" s="101" t="str">
        <f>IF('proje ve personel bilgileri'!A444&lt;&gt;0,('proje ve personel bilgileri'!A444)," ")</f>
        <v xml:space="preserve"> </v>
      </c>
      <c r="C809" s="105"/>
      <c r="D809" s="296"/>
      <c r="E809" s="296"/>
      <c r="F809" s="296"/>
      <c r="G809" s="296"/>
      <c r="H809" s="296"/>
      <c r="I809" s="296"/>
      <c r="J809" s="296"/>
      <c r="K809" s="104">
        <f t="shared" si="46"/>
        <v>0</v>
      </c>
    </row>
    <row r="810" spans="1:11" ht="15" customHeight="1" x14ac:dyDescent="0.25">
      <c r="A810" s="2">
        <v>432</v>
      </c>
      <c r="B810" s="101" t="str">
        <f>IF('proje ve personel bilgileri'!A445&lt;&gt;0,('proje ve personel bilgileri'!A445)," ")</f>
        <v xml:space="preserve"> </v>
      </c>
      <c r="C810" s="105"/>
      <c r="D810" s="296"/>
      <c r="E810" s="296"/>
      <c r="F810" s="296"/>
      <c r="G810" s="296"/>
      <c r="H810" s="296"/>
      <c r="I810" s="296"/>
      <c r="J810" s="296"/>
      <c r="K810" s="104">
        <f t="shared" si="46"/>
        <v>0</v>
      </c>
    </row>
    <row r="811" spans="1:11" ht="15.75" customHeight="1" x14ac:dyDescent="0.25">
      <c r="A811" s="341" t="s">
        <v>99</v>
      </c>
      <c r="B811" s="342"/>
      <c r="C811" s="7" t="str">
        <f t="shared" ref="C811:J811" si="47">IF($K$28&lt;&gt;0,SUM(C793:C810)," ")</f>
        <v xml:space="preserve"> </v>
      </c>
      <c r="D811" s="8" t="str">
        <f t="shared" si="47"/>
        <v xml:space="preserve"> </v>
      </c>
      <c r="E811" s="8" t="str">
        <f t="shared" si="47"/>
        <v xml:space="preserve"> </v>
      </c>
      <c r="F811" s="8" t="str">
        <f t="shared" si="47"/>
        <v xml:space="preserve"> </v>
      </c>
      <c r="G811" s="8" t="str">
        <f t="shared" si="47"/>
        <v xml:space="preserve"> </v>
      </c>
      <c r="H811" s="8" t="str">
        <f t="shared" si="47"/>
        <v xml:space="preserve"> </v>
      </c>
      <c r="I811" s="8" t="str">
        <f t="shared" si="47"/>
        <v xml:space="preserve"> </v>
      </c>
      <c r="J811" s="8" t="str">
        <f t="shared" si="47"/>
        <v xml:space="preserve"> </v>
      </c>
      <c r="K811" s="9">
        <f>SUM(K793:K810)+K776</f>
        <v>0</v>
      </c>
    </row>
    <row r="812" spans="1:11" ht="15" customHeight="1" x14ac:dyDescent="0.25">
      <c r="A812" s="300"/>
    </row>
    <row r="813" spans="1:11" ht="24" customHeight="1" x14ac:dyDescent="0.25">
      <c r="A813" s="332" t="s">
        <v>100</v>
      </c>
      <c r="B813" s="332"/>
      <c r="C813" s="332"/>
      <c r="D813" s="332"/>
      <c r="E813" s="332"/>
      <c r="F813" s="332"/>
      <c r="G813" s="332"/>
      <c r="H813" s="332"/>
      <c r="I813" s="332"/>
      <c r="J813" s="332"/>
      <c r="K813" s="332"/>
    </row>
    <row r="814" spans="1:11" ht="15" customHeight="1" x14ac:dyDescent="0.25">
      <c r="A814" s="51"/>
    </row>
    <row r="815" spans="1:11" ht="15" customHeight="1" x14ac:dyDescent="0.25">
      <c r="A815" s="298" t="s">
        <v>101</v>
      </c>
    </row>
    <row r="816" spans="1:11" ht="15" customHeight="1" x14ac:dyDescent="0.25">
      <c r="C816" s="298" t="s">
        <v>102</v>
      </c>
      <c r="E816" s="298" t="s">
        <v>103</v>
      </c>
    </row>
    <row r="817" spans="1:11" ht="15.75" customHeight="1" x14ac:dyDescent="0.25">
      <c r="A817" s="348" t="s">
        <v>85</v>
      </c>
      <c r="B817" s="348"/>
      <c r="C817" s="348"/>
      <c r="D817" s="348"/>
      <c r="E817" s="348"/>
      <c r="F817" s="348"/>
      <c r="G817" s="348"/>
      <c r="H817" s="348"/>
      <c r="I817" s="348"/>
      <c r="J817" s="348"/>
      <c r="K817" s="348"/>
    </row>
    <row r="818" spans="1:11" ht="15" customHeight="1" x14ac:dyDescent="0.25">
      <c r="A818" s="70"/>
      <c r="B818" s="70"/>
      <c r="C818" s="70"/>
      <c r="D818" s="70"/>
      <c r="E818" s="78">
        <f>'proje ve personel bilgileri'!$B$5</f>
        <v>0</v>
      </c>
      <c r="F818" s="72">
        <f>IF('proje ve personel bilgileri'!$B$6=1,"/ Mayıs ayına aittir.",(IF('proje ve personel bilgileri'!$B$6=2,"/ Kasım ayına aittir.",0)))</f>
        <v>0</v>
      </c>
      <c r="H818" s="70"/>
      <c r="I818" s="70"/>
      <c r="J818" s="70"/>
      <c r="K818" s="70"/>
    </row>
    <row r="819" spans="1:11" ht="18.75" customHeight="1" x14ac:dyDescent="0.25">
      <c r="K819" s="4" t="s">
        <v>86</v>
      </c>
    </row>
    <row r="820" spans="1:11" ht="15.75" customHeight="1" x14ac:dyDescent="0.25">
      <c r="A820" s="349" t="s">
        <v>2</v>
      </c>
      <c r="B820" s="350"/>
      <c r="C820" s="351">
        <f>'proje ve personel bilgileri'!$B$2</f>
        <v>0</v>
      </c>
      <c r="D820" s="352"/>
      <c r="E820" s="352"/>
      <c r="F820" s="352"/>
      <c r="G820" s="352"/>
      <c r="H820" s="352"/>
      <c r="I820" s="352"/>
      <c r="J820" s="352"/>
      <c r="K820" s="353"/>
    </row>
    <row r="821" spans="1:11" ht="15.75" customHeight="1" x14ac:dyDescent="0.25">
      <c r="A821" s="354" t="s">
        <v>4</v>
      </c>
      <c r="B821" s="355"/>
      <c r="C821" s="356">
        <f>'proje ve personel bilgileri'!$B$3</f>
        <v>0</v>
      </c>
      <c r="D821" s="357"/>
      <c r="E821" s="357"/>
      <c r="F821" s="357"/>
      <c r="G821" s="357"/>
      <c r="H821" s="357"/>
      <c r="I821" s="357"/>
      <c r="J821" s="357"/>
      <c r="K821" s="358"/>
    </row>
    <row r="822" spans="1:11" ht="15" customHeight="1" x14ac:dyDescent="0.25">
      <c r="A822" s="343" t="s">
        <v>87</v>
      </c>
      <c r="B822" s="343" t="s">
        <v>15</v>
      </c>
      <c r="C822" s="343" t="s">
        <v>88</v>
      </c>
      <c r="D822" s="344" t="s">
        <v>89</v>
      </c>
      <c r="E822" s="346"/>
      <c r="F822" s="347"/>
      <c r="G822" s="343" t="s">
        <v>90</v>
      </c>
      <c r="H822" s="333" t="s">
        <v>91</v>
      </c>
      <c r="I822" s="333" t="s">
        <v>92</v>
      </c>
      <c r="J822" s="333" t="s">
        <v>93</v>
      </c>
      <c r="K822" s="336" t="s">
        <v>94</v>
      </c>
    </row>
    <row r="823" spans="1:11" ht="22.5" customHeight="1" x14ac:dyDescent="0.25">
      <c r="A823" s="338"/>
      <c r="B823" s="338"/>
      <c r="C823" s="338"/>
      <c r="D823" s="345"/>
      <c r="E823" s="339" t="s">
        <v>95</v>
      </c>
      <c r="F823" s="340"/>
      <c r="G823" s="338"/>
      <c r="H823" s="334"/>
      <c r="I823" s="334"/>
      <c r="J823" s="334"/>
      <c r="K823" s="337"/>
    </row>
    <row r="824" spans="1:11" ht="60.75" customHeight="1" x14ac:dyDescent="0.25">
      <c r="A824" s="338"/>
      <c r="B824" s="338"/>
      <c r="C824" s="338"/>
      <c r="D824" s="345"/>
      <c r="E824" s="5" t="s">
        <v>106</v>
      </c>
      <c r="F824" s="5" t="s">
        <v>97</v>
      </c>
      <c r="G824" s="338"/>
      <c r="H824" s="334"/>
      <c r="I824" s="335"/>
      <c r="J824" s="335"/>
      <c r="K824" s="338"/>
    </row>
    <row r="825" spans="1:11" ht="15.75" customHeight="1" x14ac:dyDescent="0.25">
      <c r="A825" s="338"/>
      <c r="B825" s="338"/>
      <c r="C825" s="338"/>
      <c r="D825" s="345"/>
      <c r="E825" s="6" t="s">
        <v>98</v>
      </c>
      <c r="F825" s="6" t="s">
        <v>98</v>
      </c>
      <c r="G825" s="294" t="s">
        <v>98</v>
      </c>
      <c r="H825" s="294" t="s">
        <v>98</v>
      </c>
      <c r="I825" s="297" t="s">
        <v>98</v>
      </c>
      <c r="J825" s="6" t="s">
        <v>98</v>
      </c>
      <c r="K825" s="338"/>
    </row>
    <row r="826" spans="1:11" ht="15.75" customHeight="1" x14ac:dyDescent="0.25">
      <c r="A826" s="1">
        <v>433</v>
      </c>
      <c r="B826" s="101" t="str">
        <f>IF('proje ve personel bilgileri'!A446&lt;&gt;0,('proje ve personel bilgileri'!A446)," ")</f>
        <v xml:space="preserve"> </v>
      </c>
      <c r="C826" s="102"/>
      <c r="D826" s="103"/>
      <c r="E826" s="103"/>
      <c r="F826" s="103"/>
      <c r="G826" s="103"/>
      <c r="H826" s="103"/>
      <c r="I826" s="103"/>
      <c r="J826" s="103"/>
      <c r="K826" s="104">
        <f t="shared" ref="K826:K843" si="48">IF(D826&lt;&gt;0,SUM(D826+E826+F826+G826-H826-I826-J826),0)</f>
        <v>0</v>
      </c>
    </row>
    <row r="827" spans="1:11" ht="15.75" customHeight="1" x14ac:dyDescent="0.25">
      <c r="A827" s="2">
        <v>434</v>
      </c>
      <c r="B827" s="101" t="str">
        <f>IF('proje ve personel bilgileri'!A447&lt;&gt;0,('proje ve personel bilgileri'!A447)," ")</f>
        <v xml:space="preserve"> </v>
      </c>
      <c r="C827" s="105"/>
      <c r="D827" s="296"/>
      <c r="E827" s="296"/>
      <c r="F827" s="296"/>
      <c r="G827" s="296"/>
      <c r="H827" s="296"/>
      <c r="I827" s="296"/>
      <c r="J827" s="296"/>
      <c r="K827" s="104">
        <f t="shared" si="48"/>
        <v>0</v>
      </c>
    </row>
    <row r="828" spans="1:11" ht="15.75" customHeight="1" x14ac:dyDescent="0.25">
      <c r="A828" s="1">
        <v>435</v>
      </c>
      <c r="B828" s="101" t="str">
        <f>IF('proje ve personel bilgileri'!A448&lt;&gt;0,('proje ve personel bilgileri'!A448)," ")</f>
        <v xml:space="preserve"> </v>
      </c>
      <c r="C828" s="105"/>
      <c r="D828" s="296"/>
      <c r="E828" s="296"/>
      <c r="F828" s="296"/>
      <c r="G828" s="296"/>
      <c r="H828" s="296"/>
      <c r="I828" s="296"/>
      <c r="J828" s="296"/>
      <c r="K828" s="104">
        <f t="shared" si="48"/>
        <v>0</v>
      </c>
    </row>
    <row r="829" spans="1:11" ht="15.75" customHeight="1" x14ac:dyDescent="0.25">
      <c r="A829" s="2">
        <v>436</v>
      </c>
      <c r="B829" s="101" t="str">
        <f>IF('proje ve personel bilgileri'!A449&lt;&gt;0,('proje ve personel bilgileri'!A449)," ")</f>
        <v xml:space="preserve"> </v>
      </c>
      <c r="C829" s="105"/>
      <c r="D829" s="296"/>
      <c r="E829" s="296"/>
      <c r="F829" s="296"/>
      <c r="G829" s="296"/>
      <c r="H829" s="296"/>
      <c r="I829" s="296"/>
      <c r="J829" s="296"/>
      <c r="K829" s="104">
        <f t="shared" si="48"/>
        <v>0</v>
      </c>
    </row>
    <row r="830" spans="1:11" ht="15.75" customHeight="1" x14ac:dyDescent="0.25">
      <c r="A830" s="1">
        <v>437</v>
      </c>
      <c r="B830" s="101" t="str">
        <f>IF('proje ve personel bilgileri'!A450&lt;&gt;0,('proje ve personel bilgileri'!A450)," ")</f>
        <v xml:space="preserve"> </v>
      </c>
      <c r="C830" s="105"/>
      <c r="D830" s="296"/>
      <c r="E830" s="296"/>
      <c r="F830" s="296"/>
      <c r="G830" s="296"/>
      <c r="H830" s="296"/>
      <c r="I830" s="296"/>
      <c r="J830" s="296"/>
      <c r="K830" s="104">
        <f t="shared" si="48"/>
        <v>0</v>
      </c>
    </row>
    <row r="831" spans="1:11" ht="15.75" customHeight="1" x14ac:dyDescent="0.25">
      <c r="A831" s="2">
        <v>438</v>
      </c>
      <c r="B831" s="101" t="str">
        <f>IF('proje ve personel bilgileri'!A451&lt;&gt;0,('proje ve personel bilgileri'!A451)," ")</f>
        <v xml:space="preserve"> </v>
      </c>
      <c r="C831" s="105"/>
      <c r="D831" s="296"/>
      <c r="E831" s="296"/>
      <c r="F831" s="296"/>
      <c r="G831" s="296"/>
      <c r="H831" s="296"/>
      <c r="I831" s="296"/>
      <c r="J831" s="296"/>
      <c r="K831" s="104">
        <f t="shared" si="48"/>
        <v>0</v>
      </c>
    </row>
    <row r="832" spans="1:11" ht="15.75" customHeight="1" x14ac:dyDescent="0.25">
      <c r="A832" s="1">
        <v>439</v>
      </c>
      <c r="B832" s="101" t="str">
        <f>IF('proje ve personel bilgileri'!A452&lt;&gt;0,('proje ve personel bilgileri'!A452)," ")</f>
        <v xml:space="preserve"> </v>
      </c>
      <c r="C832" s="105"/>
      <c r="D832" s="296"/>
      <c r="E832" s="296"/>
      <c r="F832" s="296"/>
      <c r="G832" s="296"/>
      <c r="H832" s="296"/>
      <c r="I832" s="296"/>
      <c r="J832" s="296"/>
      <c r="K832" s="104">
        <f t="shared" si="48"/>
        <v>0</v>
      </c>
    </row>
    <row r="833" spans="1:11" ht="15.75" customHeight="1" x14ac:dyDescent="0.25">
      <c r="A833" s="2">
        <v>440</v>
      </c>
      <c r="B833" s="101" t="str">
        <f>IF('proje ve personel bilgileri'!A453&lt;&gt;0,('proje ve personel bilgileri'!A453)," ")</f>
        <v xml:space="preserve"> </v>
      </c>
      <c r="C833" s="105"/>
      <c r="D833" s="296"/>
      <c r="E833" s="296"/>
      <c r="F833" s="296"/>
      <c r="G833" s="296"/>
      <c r="H833" s="296"/>
      <c r="I833" s="296"/>
      <c r="J833" s="296"/>
      <c r="K833" s="104">
        <f t="shared" si="48"/>
        <v>0</v>
      </c>
    </row>
    <row r="834" spans="1:11" ht="15.75" customHeight="1" x14ac:dyDescent="0.25">
      <c r="A834" s="1">
        <v>441</v>
      </c>
      <c r="B834" s="101" t="str">
        <f>IF('proje ve personel bilgileri'!A454&lt;&gt;0,('proje ve personel bilgileri'!A454)," ")</f>
        <v xml:space="preserve"> </v>
      </c>
      <c r="C834" s="105"/>
      <c r="D834" s="296"/>
      <c r="E834" s="296"/>
      <c r="F834" s="296"/>
      <c r="G834" s="296"/>
      <c r="H834" s="296"/>
      <c r="I834" s="296"/>
      <c r="J834" s="296"/>
      <c r="K834" s="104">
        <f t="shared" si="48"/>
        <v>0</v>
      </c>
    </row>
    <row r="835" spans="1:11" ht="15.75" customHeight="1" x14ac:dyDescent="0.25">
      <c r="A835" s="2">
        <v>442</v>
      </c>
      <c r="B835" s="101" t="str">
        <f>IF('proje ve personel bilgileri'!A455&lt;&gt;0,('proje ve personel bilgileri'!A455)," ")</f>
        <v xml:space="preserve"> </v>
      </c>
      <c r="C835" s="105"/>
      <c r="D835" s="296"/>
      <c r="E835" s="296"/>
      <c r="F835" s="296"/>
      <c r="G835" s="296"/>
      <c r="H835" s="296"/>
      <c r="I835" s="296"/>
      <c r="J835" s="296"/>
      <c r="K835" s="104">
        <f t="shared" si="48"/>
        <v>0</v>
      </c>
    </row>
    <row r="836" spans="1:11" ht="15.75" customHeight="1" x14ac:dyDescent="0.25">
      <c r="A836" s="1">
        <v>443</v>
      </c>
      <c r="B836" s="101" t="str">
        <f>IF('proje ve personel bilgileri'!A456&lt;&gt;0,('proje ve personel bilgileri'!A456)," ")</f>
        <v xml:space="preserve"> </v>
      </c>
      <c r="C836" s="105"/>
      <c r="D836" s="296"/>
      <c r="E836" s="296"/>
      <c r="F836" s="296"/>
      <c r="G836" s="296"/>
      <c r="H836" s="296"/>
      <c r="I836" s="296"/>
      <c r="J836" s="296"/>
      <c r="K836" s="104">
        <f t="shared" si="48"/>
        <v>0</v>
      </c>
    </row>
    <row r="837" spans="1:11" ht="15.75" customHeight="1" x14ac:dyDescent="0.25">
      <c r="A837" s="2">
        <v>444</v>
      </c>
      <c r="B837" s="101" t="str">
        <f>IF('proje ve personel bilgileri'!A457&lt;&gt;0,('proje ve personel bilgileri'!A457)," ")</f>
        <v xml:space="preserve"> </v>
      </c>
      <c r="C837" s="105"/>
      <c r="D837" s="296"/>
      <c r="E837" s="296"/>
      <c r="F837" s="296"/>
      <c r="G837" s="296"/>
      <c r="H837" s="296"/>
      <c r="I837" s="296"/>
      <c r="J837" s="296"/>
      <c r="K837" s="104">
        <f t="shared" si="48"/>
        <v>0</v>
      </c>
    </row>
    <row r="838" spans="1:11" ht="15.75" customHeight="1" x14ac:dyDescent="0.25">
      <c r="A838" s="1">
        <v>445</v>
      </c>
      <c r="B838" s="101" t="str">
        <f>IF('proje ve personel bilgileri'!A458&lt;&gt;0,('proje ve personel bilgileri'!A458)," ")</f>
        <v xml:space="preserve"> </v>
      </c>
      <c r="C838" s="105"/>
      <c r="D838" s="296"/>
      <c r="E838" s="296"/>
      <c r="F838" s="296"/>
      <c r="G838" s="296"/>
      <c r="H838" s="296"/>
      <c r="I838" s="296"/>
      <c r="J838" s="296"/>
      <c r="K838" s="104">
        <f t="shared" si="48"/>
        <v>0</v>
      </c>
    </row>
    <row r="839" spans="1:11" ht="15.75" customHeight="1" x14ac:dyDescent="0.25">
      <c r="A839" s="2">
        <v>446</v>
      </c>
      <c r="B839" s="101" t="str">
        <f>IF('proje ve personel bilgileri'!A459&lt;&gt;0,('proje ve personel bilgileri'!A459)," ")</f>
        <v xml:space="preserve"> </v>
      </c>
      <c r="C839" s="105"/>
      <c r="D839" s="296"/>
      <c r="E839" s="296"/>
      <c r="F839" s="296"/>
      <c r="G839" s="296"/>
      <c r="H839" s="296"/>
      <c r="I839" s="296"/>
      <c r="J839" s="296"/>
      <c r="K839" s="104">
        <f t="shared" si="48"/>
        <v>0</v>
      </c>
    </row>
    <row r="840" spans="1:11" ht="15.75" customHeight="1" x14ac:dyDescent="0.25">
      <c r="A840" s="1">
        <v>447</v>
      </c>
      <c r="B840" s="101" t="str">
        <f>IF('proje ve personel bilgileri'!A460&lt;&gt;0,('proje ve personel bilgileri'!A460)," ")</f>
        <v xml:space="preserve"> </v>
      </c>
      <c r="C840" s="105"/>
      <c r="D840" s="296"/>
      <c r="E840" s="296"/>
      <c r="F840" s="296"/>
      <c r="G840" s="296"/>
      <c r="H840" s="296"/>
      <c r="I840" s="296"/>
      <c r="J840" s="296"/>
      <c r="K840" s="104">
        <f t="shared" si="48"/>
        <v>0</v>
      </c>
    </row>
    <row r="841" spans="1:11" ht="15.75" customHeight="1" x14ac:dyDescent="0.25">
      <c r="A841" s="2">
        <v>448</v>
      </c>
      <c r="B841" s="101" t="str">
        <f>IF('proje ve personel bilgileri'!A461&lt;&gt;0,('proje ve personel bilgileri'!A461)," ")</f>
        <v xml:space="preserve"> </v>
      </c>
      <c r="C841" s="105"/>
      <c r="D841" s="296"/>
      <c r="E841" s="296"/>
      <c r="F841" s="296"/>
      <c r="G841" s="296"/>
      <c r="H841" s="296"/>
      <c r="I841" s="296"/>
      <c r="J841" s="296"/>
      <c r="K841" s="104">
        <f t="shared" si="48"/>
        <v>0</v>
      </c>
    </row>
    <row r="842" spans="1:11" ht="15.75" customHeight="1" x14ac:dyDescent="0.25">
      <c r="A842" s="1">
        <v>449</v>
      </c>
      <c r="B842" s="101" t="str">
        <f>IF('proje ve personel bilgileri'!A462&lt;&gt;0,('proje ve personel bilgileri'!A462)," ")</f>
        <v xml:space="preserve"> </v>
      </c>
      <c r="C842" s="105"/>
      <c r="D842" s="296"/>
      <c r="E842" s="296"/>
      <c r="F842" s="296"/>
      <c r="G842" s="296"/>
      <c r="H842" s="296"/>
      <c r="I842" s="296"/>
      <c r="J842" s="296"/>
      <c r="K842" s="104">
        <f t="shared" si="48"/>
        <v>0</v>
      </c>
    </row>
    <row r="843" spans="1:11" ht="15" customHeight="1" x14ac:dyDescent="0.25">
      <c r="A843" s="2">
        <v>450</v>
      </c>
      <c r="B843" s="101" t="str">
        <f>IF('proje ve personel bilgileri'!A463&lt;&gt;0,('proje ve personel bilgileri'!A463)," ")</f>
        <v xml:space="preserve"> </v>
      </c>
      <c r="C843" s="105"/>
      <c r="D843" s="296"/>
      <c r="E843" s="296"/>
      <c r="F843" s="296"/>
      <c r="G843" s="296"/>
      <c r="H843" s="296"/>
      <c r="I843" s="296"/>
      <c r="J843" s="296"/>
      <c r="K843" s="104">
        <f t="shared" si="48"/>
        <v>0</v>
      </c>
    </row>
    <row r="844" spans="1:11" ht="15.75" customHeight="1" x14ac:dyDescent="0.25">
      <c r="A844" s="341" t="s">
        <v>99</v>
      </c>
      <c r="B844" s="342"/>
      <c r="C844" s="7" t="str">
        <f t="shared" ref="C844:J844" si="49">IF($K$28&lt;&gt;0,SUM(C826:C843)," ")</f>
        <v xml:space="preserve"> </v>
      </c>
      <c r="D844" s="8" t="str">
        <f t="shared" si="49"/>
        <v xml:space="preserve"> </v>
      </c>
      <c r="E844" s="8" t="str">
        <f t="shared" si="49"/>
        <v xml:space="preserve"> </v>
      </c>
      <c r="F844" s="8" t="str">
        <f t="shared" si="49"/>
        <v xml:space="preserve"> </v>
      </c>
      <c r="G844" s="8" t="str">
        <f t="shared" si="49"/>
        <v xml:space="preserve"> </v>
      </c>
      <c r="H844" s="8" t="str">
        <f t="shared" si="49"/>
        <v xml:space="preserve"> </v>
      </c>
      <c r="I844" s="8" t="str">
        <f t="shared" si="49"/>
        <v xml:space="preserve"> </v>
      </c>
      <c r="J844" s="8" t="str">
        <f t="shared" si="49"/>
        <v xml:space="preserve"> </v>
      </c>
      <c r="K844" s="9">
        <f>SUM(K826:K843)+K811</f>
        <v>0</v>
      </c>
    </row>
    <row r="845" spans="1:11" ht="15" customHeight="1" x14ac:dyDescent="0.25">
      <c r="A845" s="300"/>
    </row>
    <row r="846" spans="1:11" ht="25.5" customHeight="1" x14ac:dyDescent="0.25">
      <c r="A846" s="332" t="s">
        <v>100</v>
      </c>
      <c r="B846" s="332"/>
      <c r="C846" s="332"/>
      <c r="D846" s="332"/>
      <c r="E846" s="332"/>
      <c r="F846" s="332"/>
      <c r="G846" s="332"/>
      <c r="H846" s="332"/>
      <c r="I846" s="332"/>
      <c r="J846" s="332"/>
      <c r="K846" s="332"/>
    </row>
    <row r="847" spans="1:11" ht="15" customHeight="1" x14ac:dyDescent="0.25">
      <c r="A847" s="51"/>
    </row>
    <row r="848" spans="1:11" ht="15" customHeight="1" x14ac:dyDescent="0.25">
      <c r="A848" s="298" t="s">
        <v>101</v>
      </c>
    </row>
    <row r="849" spans="1:11" ht="15" customHeight="1" x14ac:dyDescent="0.25">
      <c r="C849" s="298" t="s">
        <v>102</v>
      </c>
      <c r="E849" s="298" t="s">
        <v>103</v>
      </c>
    </row>
    <row r="852" spans="1:11" ht="15.75" customHeight="1" x14ac:dyDescent="0.25">
      <c r="A852" s="348" t="s">
        <v>85</v>
      </c>
      <c r="B852" s="348"/>
      <c r="C852" s="348"/>
      <c r="D852" s="348"/>
      <c r="E852" s="348"/>
      <c r="F852" s="348"/>
      <c r="G852" s="348"/>
      <c r="H852" s="348"/>
      <c r="I852" s="348"/>
      <c r="J852" s="348"/>
      <c r="K852" s="348"/>
    </row>
    <row r="853" spans="1:11" ht="15" customHeight="1" x14ac:dyDescent="0.25">
      <c r="A853" s="70"/>
      <c r="B853" s="70"/>
      <c r="C853" s="70"/>
      <c r="D853" s="70"/>
      <c r="E853" s="78">
        <f>'proje ve personel bilgileri'!$B$5</f>
        <v>0</v>
      </c>
      <c r="F853" s="72">
        <f>IF('proje ve personel bilgileri'!$B$6=1,"/ Mayıs ayına aittir.",(IF('proje ve personel bilgileri'!$B$6=2,"/ Kasım ayına aittir.",0)))</f>
        <v>0</v>
      </c>
      <c r="H853" s="70"/>
      <c r="I853" s="70"/>
      <c r="J853" s="70"/>
      <c r="K853" s="70"/>
    </row>
    <row r="854" spans="1:11" ht="18.75" customHeight="1" x14ac:dyDescent="0.25">
      <c r="K854" s="4" t="s">
        <v>86</v>
      </c>
    </row>
    <row r="855" spans="1:11" ht="15.75" customHeight="1" x14ac:dyDescent="0.25">
      <c r="A855" s="349" t="s">
        <v>2</v>
      </c>
      <c r="B855" s="350"/>
      <c r="C855" s="351">
        <f>'proje ve personel bilgileri'!$B$2</f>
        <v>0</v>
      </c>
      <c r="D855" s="352"/>
      <c r="E855" s="352"/>
      <c r="F855" s="352"/>
      <c r="G855" s="352"/>
      <c r="H855" s="352"/>
      <c r="I855" s="352"/>
      <c r="J855" s="352"/>
      <c r="K855" s="353"/>
    </row>
    <row r="856" spans="1:11" ht="15.75" customHeight="1" x14ac:dyDescent="0.25">
      <c r="A856" s="354" t="s">
        <v>4</v>
      </c>
      <c r="B856" s="355"/>
      <c r="C856" s="356">
        <f>'proje ve personel bilgileri'!$B$3</f>
        <v>0</v>
      </c>
      <c r="D856" s="357"/>
      <c r="E856" s="357"/>
      <c r="F856" s="357"/>
      <c r="G856" s="357"/>
      <c r="H856" s="357"/>
      <c r="I856" s="357"/>
      <c r="J856" s="357"/>
      <c r="K856" s="358"/>
    </row>
    <row r="857" spans="1:11" ht="15" customHeight="1" x14ac:dyDescent="0.25">
      <c r="A857" s="343" t="s">
        <v>87</v>
      </c>
      <c r="B857" s="343" t="s">
        <v>15</v>
      </c>
      <c r="C857" s="343" t="s">
        <v>88</v>
      </c>
      <c r="D857" s="344" t="s">
        <v>89</v>
      </c>
      <c r="E857" s="346"/>
      <c r="F857" s="347"/>
      <c r="G857" s="343" t="s">
        <v>90</v>
      </c>
      <c r="H857" s="333" t="s">
        <v>91</v>
      </c>
      <c r="I857" s="333" t="s">
        <v>92</v>
      </c>
      <c r="J857" s="333" t="s">
        <v>93</v>
      </c>
      <c r="K857" s="336" t="s">
        <v>94</v>
      </c>
    </row>
    <row r="858" spans="1:11" ht="23.25" customHeight="1" x14ac:dyDescent="0.25">
      <c r="A858" s="338"/>
      <c r="B858" s="338"/>
      <c r="C858" s="338"/>
      <c r="D858" s="345"/>
      <c r="E858" s="339" t="s">
        <v>95</v>
      </c>
      <c r="F858" s="340"/>
      <c r="G858" s="338"/>
      <c r="H858" s="334"/>
      <c r="I858" s="334"/>
      <c r="J858" s="334"/>
      <c r="K858" s="337"/>
    </row>
    <row r="859" spans="1:11" ht="60.75" customHeight="1" x14ac:dyDescent="0.25">
      <c r="A859" s="338"/>
      <c r="B859" s="338"/>
      <c r="C859" s="338"/>
      <c r="D859" s="345"/>
      <c r="E859" s="5" t="s">
        <v>106</v>
      </c>
      <c r="F859" s="5" t="s">
        <v>97</v>
      </c>
      <c r="G859" s="338"/>
      <c r="H859" s="334"/>
      <c r="I859" s="335"/>
      <c r="J859" s="335"/>
      <c r="K859" s="338"/>
    </row>
    <row r="860" spans="1:11" ht="15.75" customHeight="1" x14ac:dyDescent="0.25">
      <c r="A860" s="338"/>
      <c r="B860" s="338"/>
      <c r="C860" s="338"/>
      <c r="D860" s="345"/>
      <c r="E860" s="6" t="s">
        <v>98</v>
      </c>
      <c r="F860" s="6" t="s">
        <v>98</v>
      </c>
      <c r="G860" s="294" t="s">
        <v>98</v>
      </c>
      <c r="H860" s="294" t="s">
        <v>98</v>
      </c>
      <c r="I860" s="297" t="s">
        <v>98</v>
      </c>
      <c r="J860" s="6" t="s">
        <v>98</v>
      </c>
      <c r="K860" s="338"/>
    </row>
    <row r="861" spans="1:11" ht="15.75" customHeight="1" x14ac:dyDescent="0.25">
      <c r="A861" s="1">
        <v>451</v>
      </c>
      <c r="B861" s="101" t="str">
        <f>IF('proje ve personel bilgileri'!A464&lt;&gt;0,('proje ve personel bilgileri'!A464)," ")</f>
        <v xml:space="preserve"> </v>
      </c>
      <c r="C861" s="102"/>
      <c r="D861" s="103"/>
      <c r="E861" s="103"/>
      <c r="F861" s="103"/>
      <c r="G861" s="103"/>
      <c r="H861" s="103"/>
      <c r="I861" s="103"/>
      <c r="J861" s="103"/>
      <c r="K861" s="104">
        <f t="shared" ref="K861:K878" si="50">IF(D861&lt;&gt;0,SUM(D861+E861+F861+G861-H861-I861-J861),0)</f>
        <v>0</v>
      </c>
    </row>
    <row r="862" spans="1:11" ht="15.75" customHeight="1" x14ac:dyDescent="0.25">
      <c r="A862" s="2">
        <v>452</v>
      </c>
      <c r="B862" s="101" t="str">
        <f>IF('proje ve personel bilgileri'!A465&lt;&gt;0,('proje ve personel bilgileri'!A465)," ")</f>
        <v xml:space="preserve"> </v>
      </c>
      <c r="C862" s="105"/>
      <c r="D862" s="296"/>
      <c r="E862" s="296"/>
      <c r="F862" s="296"/>
      <c r="G862" s="296"/>
      <c r="H862" s="296"/>
      <c r="I862" s="296"/>
      <c r="J862" s="296"/>
      <c r="K862" s="104">
        <f t="shared" si="50"/>
        <v>0</v>
      </c>
    </row>
    <row r="863" spans="1:11" ht="15.75" customHeight="1" x14ac:dyDescent="0.25">
      <c r="A863" s="1">
        <v>453</v>
      </c>
      <c r="B863" s="101" t="str">
        <f>IF('proje ve personel bilgileri'!A466&lt;&gt;0,('proje ve personel bilgileri'!A466)," ")</f>
        <v xml:space="preserve"> </v>
      </c>
      <c r="C863" s="105"/>
      <c r="D863" s="296"/>
      <c r="E863" s="296"/>
      <c r="F863" s="296"/>
      <c r="G863" s="296"/>
      <c r="H863" s="296"/>
      <c r="I863" s="296"/>
      <c r="J863" s="296"/>
      <c r="K863" s="104">
        <f t="shared" si="50"/>
        <v>0</v>
      </c>
    </row>
    <row r="864" spans="1:11" ht="15.75" customHeight="1" x14ac:dyDescent="0.25">
      <c r="A864" s="2">
        <v>454</v>
      </c>
      <c r="B864" s="101" t="str">
        <f>IF('proje ve personel bilgileri'!A467&lt;&gt;0,('proje ve personel bilgileri'!A467)," ")</f>
        <v xml:space="preserve"> </v>
      </c>
      <c r="C864" s="105"/>
      <c r="D864" s="296"/>
      <c r="E864" s="296"/>
      <c r="F864" s="296"/>
      <c r="G864" s="296"/>
      <c r="H864" s="296"/>
      <c r="I864" s="296"/>
      <c r="J864" s="296"/>
      <c r="K864" s="104">
        <f t="shared" si="50"/>
        <v>0</v>
      </c>
    </row>
    <row r="865" spans="1:11" ht="15.75" customHeight="1" x14ac:dyDescent="0.25">
      <c r="A865" s="1">
        <v>455</v>
      </c>
      <c r="B865" s="101" t="str">
        <f>IF('proje ve personel bilgileri'!A468&lt;&gt;0,('proje ve personel bilgileri'!A468)," ")</f>
        <v xml:space="preserve"> </v>
      </c>
      <c r="C865" s="105"/>
      <c r="D865" s="296"/>
      <c r="E865" s="296"/>
      <c r="F865" s="296"/>
      <c r="G865" s="296"/>
      <c r="H865" s="296"/>
      <c r="I865" s="296"/>
      <c r="J865" s="296"/>
      <c r="K865" s="104">
        <f t="shared" si="50"/>
        <v>0</v>
      </c>
    </row>
    <row r="866" spans="1:11" ht="15.75" customHeight="1" x14ac:dyDescent="0.25">
      <c r="A866" s="2">
        <v>456</v>
      </c>
      <c r="B866" s="101" t="str">
        <f>IF('proje ve personel bilgileri'!A469&lt;&gt;0,('proje ve personel bilgileri'!A469)," ")</f>
        <v xml:space="preserve"> </v>
      </c>
      <c r="C866" s="105"/>
      <c r="D866" s="296"/>
      <c r="E866" s="296"/>
      <c r="F866" s="296"/>
      <c r="G866" s="296"/>
      <c r="H866" s="296"/>
      <c r="I866" s="296"/>
      <c r="J866" s="296"/>
      <c r="K866" s="104">
        <f t="shared" si="50"/>
        <v>0</v>
      </c>
    </row>
    <row r="867" spans="1:11" ht="15.75" customHeight="1" x14ac:dyDescent="0.25">
      <c r="A867" s="1">
        <v>457</v>
      </c>
      <c r="B867" s="101" t="str">
        <f>IF('proje ve personel bilgileri'!A470&lt;&gt;0,('proje ve personel bilgileri'!A470)," ")</f>
        <v xml:space="preserve"> </v>
      </c>
      <c r="C867" s="105"/>
      <c r="D867" s="296"/>
      <c r="E867" s="296"/>
      <c r="F867" s="296"/>
      <c r="G867" s="296"/>
      <c r="H867" s="296"/>
      <c r="I867" s="296"/>
      <c r="J867" s="296"/>
      <c r="K867" s="104">
        <f t="shared" si="50"/>
        <v>0</v>
      </c>
    </row>
    <row r="868" spans="1:11" ht="15.75" customHeight="1" x14ac:dyDescent="0.25">
      <c r="A868" s="2">
        <v>458</v>
      </c>
      <c r="B868" s="101" t="str">
        <f>IF('proje ve personel bilgileri'!A471&lt;&gt;0,('proje ve personel bilgileri'!A471)," ")</f>
        <v xml:space="preserve"> </v>
      </c>
      <c r="C868" s="105"/>
      <c r="D868" s="296"/>
      <c r="E868" s="296"/>
      <c r="F868" s="296"/>
      <c r="G868" s="296"/>
      <c r="H868" s="296"/>
      <c r="I868" s="296"/>
      <c r="J868" s="296"/>
      <c r="K868" s="104">
        <f t="shared" si="50"/>
        <v>0</v>
      </c>
    </row>
    <row r="869" spans="1:11" ht="15.75" customHeight="1" x14ac:dyDescent="0.25">
      <c r="A869" s="1">
        <v>459</v>
      </c>
      <c r="B869" s="101" t="str">
        <f>IF('proje ve personel bilgileri'!A472&lt;&gt;0,('proje ve personel bilgileri'!A472)," ")</f>
        <v xml:space="preserve"> </v>
      </c>
      <c r="C869" s="105"/>
      <c r="D869" s="296"/>
      <c r="E869" s="296"/>
      <c r="F869" s="296"/>
      <c r="G869" s="296"/>
      <c r="H869" s="296"/>
      <c r="I869" s="296"/>
      <c r="J869" s="296"/>
      <c r="K869" s="104">
        <f t="shared" si="50"/>
        <v>0</v>
      </c>
    </row>
    <row r="870" spans="1:11" ht="15.75" customHeight="1" x14ac:dyDescent="0.25">
      <c r="A870" s="2">
        <v>460</v>
      </c>
      <c r="B870" s="101" t="str">
        <f>IF('proje ve personel bilgileri'!A473&lt;&gt;0,('proje ve personel bilgileri'!A473)," ")</f>
        <v xml:space="preserve"> </v>
      </c>
      <c r="C870" s="105"/>
      <c r="D870" s="296"/>
      <c r="E870" s="296"/>
      <c r="F870" s="296"/>
      <c r="G870" s="296"/>
      <c r="H870" s="296"/>
      <c r="I870" s="296"/>
      <c r="J870" s="296"/>
      <c r="K870" s="104">
        <f t="shared" si="50"/>
        <v>0</v>
      </c>
    </row>
    <row r="871" spans="1:11" ht="15.75" customHeight="1" x14ac:dyDescent="0.25">
      <c r="A871" s="1">
        <v>461</v>
      </c>
      <c r="B871" s="101" t="str">
        <f>IF('proje ve personel bilgileri'!A474&lt;&gt;0,('proje ve personel bilgileri'!A474)," ")</f>
        <v xml:space="preserve"> </v>
      </c>
      <c r="C871" s="105"/>
      <c r="D871" s="296"/>
      <c r="E871" s="296"/>
      <c r="F871" s="296"/>
      <c r="G871" s="296"/>
      <c r="H871" s="296"/>
      <c r="I871" s="296"/>
      <c r="J871" s="296"/>
      <c r="K871" s="104">
        <f t="shared" si="50"/>
        <v>0</v>
      </c>
    </row>
    <row r="872" spans="1:11" ht="15.75" customHeight="1" x14ac:dyDescent="0.25">
      <c r="A872" s="2">
        <v>462</v>
      </c>
      <c r="B872" s="101" t="str">
        <f>IF('proje ve personel bilgileri'!A475&lt;&gt;0,('proje ve personel bilgileri'!A475)," ")</f>
        <v xml:space="preserve"> </v>
      </c>
      <c r="C872" s="105"/>
      <c r="D872" s="296"/>
      <c r="E872" s="296"/>
      <c r="F872" s="296"/>
      <c r="G872" s="296"/>
      <c r="H872" s="296"/>
      <c r="I872" s="296"/>
      <c r="J872" s="296"/>
      <c r="K872" s="104">
        <f t="shared" si="50"/>
        <v>0</v>
      </c>
    </row>
    <row r="873" spans="1:11" ht="15.75" customHeight="1" x14ac:dyDescent="0.25">
      <c r="A873" s="1">
        <v>463</v>
      </c>
      <c r="B873" s="101" t="str">
        <f>IF('proje ve personel bilgileri'!A476&lt;&gt;0,('proje ve personel bilgileri'!A476)," ")</f>
        <v xml:space="preserve"> </v>
      </c>
      <c r="C873" s="105"/>
      <c r="D873" s="296"/>
      <c r="E873" s="296"/>
      <c r="F873" s="296"/>
      <c r="G873" s="296"/>
      <c r="H873" s="296"/>
      <c r="I873" s="296"/>
      <c r="J873" s="296"/>
      <c r="K873" s="104">
        <f t="shared" si="50"/>
        <v>0</v>
      </c>
    </row>
    <row r="874" spans="1:11" ht="15.75" customHeight="1" x14ac:dyDescent="0.25">
      <c r="A874" s="2">
        <v>464</v>
      </c>
      <c r="B874" s="101" t="str">
        <f>IF('proje ve personel bilgileri'!A477&lt;&gt;0,('proje ve personel bilgileri'!A477)," ")</f>
        <v xml:space="preserve"> </v>
      </c>
      <c r="C874" s="105"/>
      <c r="D874" s="296"/>
      <c r="E874" s="296"/>
      <c r="F874" s="296"/>
      <c r="G874" s="296"/>
      <c r="H874" s="296"/>
      <c r="I874" s="296"/>
      <c r="J874" s="296"/>
      <c r="K874" s="104">
        <f t="shared" si="50"/>
        <v>0</v>
      </c>
    </row>
    <row r="875" spans="1:11" ht="15.75" customHeight="1" x14ac:dyDescent="0.25">
      <c r="A875" s="1">
        <v>465</v>
      </c>
      <c r="B875" s="101" t="str">
        <f>IF('proje ve personel bilgileri'!A478&lt;&gt;0,('proje ve personel bilgileri'!A478)," ")</f>
        <v xml:space="preserve"> </v>
      </c>
      <c r="C875" s="105"/>
      <c r="D875" s="296"/>
      <c r="E875" s="296"/>
      <c r="F875" s="296"/>
      <c r="G875" s="296"/>
      <c r="H875" s="296"/>
      <c r="I875" s="296"/>
      <c r="J875" s="296"/>
      <c r="K875" s="104">
        <f t="shared" si="50"/>
        <v>0</v>
      </c>
    </row>
    <row r="876" spans="1:11" ht="15.75" customHeight="1" x14ac:dyDescent="0.25">
      <c r="A876" s="2">
        <v>466</v>
      </c>
      <c r="B876" s="101" t="str">
        <f>IF('proje ve personel bilgileri'!A479&lt;&gt;0,('proje ve personel bilgileri'!A479)," ")</f>
        <v xml:space="preserve"> </v>
      </c>
      <c r="C876" s="105"/>
      <c r="D876" s="296"/>
      <c r="E876" s="296"/>
      <c r="F876" s="296"/>
      <c r="G876" s="296"/>
      <c r="H876" s="296"/>
      <c r="I876" s="296"/>
      <c r="J876" s="296"/>
      <c r="K876" s="104">
        <f t="shared" si="50"/>
        <v>0</v>
      </c>
    </row>
    <row r="877" spans="1:11" ht="15.75" customHeight="1" x14ac:dyDescent="0.25">
      <c r="A877" s="1">
        <v>467</v>
      </c>
      <c r="B877" s="101" t="str">
        <f>IF('proje ve personel bilgileri'!A480&lt;&gt;0,('proje ve personel bilgileri'!A480)," ")</f>
        <v xml:space="preserve"> </v>
      </c>
      <c r="C877" s="105"/>
      <c r="D877" s="296"/>
      <c r="E877" s="296"/>
      <c r="F877" s="296"/>
      <c r="G877" s="296"/>
      <c r="H877" s="296"/>
      <c r="I877" s="296"/>
      <c r="J877" s="296"/>
      <c r="K877" s="104">
        <f t="shared" si="50"/>
        <v>0</v>
      </c>
    </row>
    <row r="878" spans="1:11" ht="15" customHeight="1" x14ac:dyDescent="0.25">
      <c r="A878" s="2">
        <v>468</v>
      </c>
      <c r="B878" s="101" t="str">
        <f>IF('proje ve personel bilgileri'!A481&lt;&gt;0,('proje ve personel bilgileri'!A481)," ")</f>
        <v xml:space="preserve"> </v>
      </c>
      <c r="C878" s="105"/>
      <c r="D878" s="296"/>
      <c r="E878" s="296"/>
      <c r="F878" s="296"/>
      <c r="G878" s="296"/>
      <c r="H878" s="296"/>
      <c r="I878" s="296"/>
      <c r="J878" s="296"/>
      <c r="K878" s="104">
        <f t="shared" si="50"/>
        <v>0</v>
      </c>
    </row>
    <row r="879" spans="1:11" ht="15.75" customHeight="1" x14ac:dyDescent="0.25">
      <c r="A879" s="341" t="s">
        <v>99</v>
      </c>
      <c r="B879" s="342"/>
      <c r="C879" s="7" t="str">
        <f t="shared" ref="C879:J879" si="51">IF($K$28&lt;&gt;0,SUM(C861:C878)," ")</f>
        <v xml:space="preserve"> </v>
      </c>
      <c r="D879" s="8" t="str">
        <f t="shared" si="51"/>
        <v xml:space="preserve"> </v>
      </c>
      <c r="E879" s="8" t="str">
        <f t="shared" si="51"/>
        <v xml:space="preserve"> </v>
      </c>
      <c r="F879" s="8" t="str">
        <f t="shared" si="51"/>
        <v xml:space="preserve"> </v>
      </c>
      <c r="G879" s="8" t="str">
        <f t="shared" si="51"/>
        <v xml:space="preserve"> </v>
      </c>
      <c r="H879" s="8" t="str">
        <f t="shared" si="51"/>
        <v xml:space="preserve"> </v>
      </c>
      <c r="I879" s="8" t="str">
        <f t="shared" si="51"/>
        <v xml:space="preserve"> </v>
      </c>
      <c r="J879" s="8" t="str">
        <f t="shared" si="51"/>
        <v xml:space="preserve"> </v>
      </c>
      <c r="K879" s="9">
        <f>SUM(K861:K878)+K844</f>
        <v>0</v>
      </c>
    </row>
    <row r="880" spans="1:11" ht="15" customHeight="1" x14ac:dyDescent="0.25">
      <c r="A880" s="300"/>
    </row>
    <row r="881" spans="1:11" ht="25.5" customHeight="1" x14ac:dyDescent="0.25">
      <c r="A881" s="332" t="s">
        <v>100</v>
      </c>
      <c r="B881" s="332"/>
      <c r="C881" s="332"/>
      <c r="D881" s="332"/>
      <c r="E881" s="332"/>
      <c r="F881" s="332"/>
      <c r="G881" s="332"/>
      <c r="H881" s="332"/>
      <c r="I881" s="332"/>
      <c r="J881" s="332"/>
      <c r="K881" s="332"/>
    </row>
    <row r="882" spans="1:11" ht="15" customHeight="1" x14ac:dyDescent="0.25">
      <c r="A882" s="51"/>
    </row>
    <row r="883" spans="1:11" ht="15" customHeight="1" x14ac:dyDescent="0.25">
      <c r="A883" s="298" t="s">
        <v>101</v>
      </c>
    </row>
    <row r="884" spans="1:11" ht="15" customHeight="1" x14ac:dyDescent="0.25">
      <c r="C884" s="298" t="s">
        <v>102</v>
      </c>
      <c r="E884" s="298" t="s">
        <v>103</v>
      </c>
    </row>
    <row r="885" spans="1:11" ht="15.75" customHeight="1" x14ac:dyDescent="0.25">
      <c r="A885" s="348" t="s">
        <v>85</v>
      </c>
      <c r="B885" s="348"/>
      <c r="C885" s="348"/>
      <c r="D885" s="348"/>
      <c r="E885" s="348"/>
      <c r="F885" s="348"/>
      <c r="G885" s="348"/>
      <c r="H885" s="348"/>
      <c r="I885" s="348"/>
      <c r="J885" s="348"/>
      <c r="K885" s="348"/>
    </row>
    <row r="886" spans="1:11" ht="15" customHeight="1" x14ac:dyDescent="0.25">
      <c r="A886" s="70"/>
      <c r="B886" s="70"/>
      <c r="C886" s="70"/>
      <c r="D886" s="70"/>
      <c r="E886" s="78">
        <f>'proje ve personel bilgileri'!$B$5</f>
        <v>0</v>
      </c>
      <c r="F886" s="72">
        <f>IF('proje ve personel bilgileri'!$B$6=1,"/ Mayıs ayına aittir.",(IF('proje ve personel bilgileri'!$B$6=2,"/ Kasım ayına aittir.",0)))</f>
        <v>0</v>
      </c>
      <c r="H886" s="70"/>
      <c r="I886" s="70"/>
      <c r="J886" s="70"/>
      <c r="K886" s="70"/>
    </row>
    <row r="887" spans="1:11" ht="18.75" customHeight="1" x14ac:dyDescent="0.25">
      <c r="K887" s="4" t="s">
        <v>86</v>
      </c>
    </row>
    <row r="888" spans="1:11" ht="15.75" customHeight="1" x14ac:dyDescent="0.25">
      <c r="A888" s="349" t="s">
        <v>2</v>
      </c>
      <c r="B888" s="350"/>
      <c r="C888" s="351">
        <f>'proje ve personel bilgileri'!$B$2</f>
        <v>0</v>
      </c>
      <c r="D888" s="352"/>
      <c r="E888" s="352"/>
      <c r="F888" s="352"/>
      <c r="G888" s="352"/>
      <c r="H888" s="352"/>
      <c r="I888" s="352"/>
      <c r="J888" s="352"/>
      <c r="K888" s="353"/>
    </row>
    <row r="889" spans="1:11" ht="15.75" customHeight="1" x14ac:dyDescent="0.25">
      <c r="A889" s="354" t="s">
        <v>4</v>
      </c>
      <c r="B889" s="355"/>
      <c r="C889" s="356">
        <f>'proje ve personel bilgileri'!$B$3</f>
        <v>0</v>
      </c>
      <c r="D889" s="357"/>
      <c r="E889" s="357"/>
      <c r="F889" s="357"/>
      <c r="G889" s="357"/>
      <c r="H889" s="357"/>
      <c r="I889" s="357"/>
      <c r="J889" s="357"/>
      <c r="K889" s="358"/>
    </row>
    <row r="890" spans="1:11" ht="15" customHeight="1" x14ac:dyDescent="0.25">
      <c r="A890" s="343" t="s">
        <v>87</v>
      </c>
      <c r="B890" s="343" t="s">
        <v>15</v>
      </c>
      <c r="C890" s="343" t="s">
        <v>88</v>
      </c>
      <c r="D890" s="344" t="s">
        <v>89</v>
      </c>
      <c r="E890" s="346"/>
      <c r="F890" s="347"/>
      <c r="G890" s="343" t="s">
        <v>90</v>
      </c>
      <c r="H890" s="333" t="s">
        <v>91</v>
      </c>
      <c r="I890" s="333" t="s">
        <v>92</v>
      </c>
      <c r="J890" s="333" t="s">
        <v>93</v>
      </c>
      <c r="K890" s="336" t="s">
        <v>94</v>
      </c>
    </row>
    <row r="891" spans="1:11" ht="15.75" customHeight="1" x14ac:dyDescent="0.25">
      <c r="A891" s="338"/>
      <c r="B891" s="338"/>
      <c r="C891" s="338"/>
      <c r="D891" s="345"/>
      <c r="E891" s="339" t="s">
        <v>95</v>
      </c>
      <c r="F891" s="340"/>
      <c r="G891" s="338"/>
      <c r="H891" s="334"/>
      <c r="I891" s="334"/>
      <c r="J891" s="334"/>
      <c r="K891" s="337"/>
    </row>
    <row r="892" spans="1:11" ht="60.75" customHeight="1" x14ac:dyDescent="0.25">
      <c r="A892" s="338"/>
      <c r="B892" s="338"/>
      <c r="C892" s="338"/>
      <c r="D892" s="345"/>
      <c r="E892" s="5" t="s">
        <v>106</v>
      </c>
      <c r="F892" s="5" t="s">
        <v>97</v>
      </c>
      <c r="G892" s="338"/>
      <c r="H892" s="334"/>
      <c r="I892" s="335"/>
      <c r="J892" s="335"/>
      <c r="K892" s="338"/>
    </row>
    <row r="893" spans="1:11" ht="15.75" customHeight="1" x14ac:dyDescent="0.25">
      <c r="A893" s="338"/>
      <c r="B893" s="338"/>
      <c r="C893" s="338"/>
      <c r="D893" s="345"/>
      <c r="E893" s="6" t="s">
        <v>98</v>
      </c>
      <c r="F893" s="6" t="s">
        <v>98</v>
      </c>
      <c r="G893" s="294" t="s">
        <v>98</v>
      </c>
      <c r="H893" s="294" t="s">
        <v>98</v>
      </c>
      <c r="I893" s="297" t="s">
        <v>98</v>
      </c>
      <c r="J893" s="6" t="s">
        <v>98</v>
      </c>
      <c r="K893" s="338"/>
    </row>
    <row r="894" spans="1:11" ht="15.75" customHeight="1" x14ac:dyDescent="0.25">
      <c r="A894" s="1">
        <v>469</v>
      </c>
      <c r="B894" s="101" t="str">
        <f>IF('proje ve personel bilgileri'!A482&lt;&gt;0,('proje ve personel bilgileri'!A482)," ")</f>
        <v xml:space="preserve"> </v>
      </c>
      <c r="C894" s="102"/>
      <c r="D894" s="103"/>
      <c r="E894" s="103"/>
      <c r="F894" s="103"/>
      <c r="G894" s="103"/>
      <c r="H894" s="103"/>
      <c r="I894" s="103"/>
      <c r="J894" s="103"/>
      <c r="K894" s="104">
        <f t="shared" ref="K894:K911" si="52">IF(D894&lt;&gt;0,SUM(D894+E894+F894+G894-H894-I894-J894),0)</f>
        <v>0</v>
      </c>
    </row>
    <row r="895" spans="1:11" ht="15.75" customHeight="1" x14ac:dyDescent="0.25">
      <c r="A895" s="2">
        <v>470</v>
      </c>
      <c r="B895" s="101" t="str">
        <f>IF('proje ve personel bilgileri'!A483&lt;&gt;0,('proje ve personel bilgileri'!A483)," ")</f>
        <v xml:space="preserve"> </v>
      </c>
      <c r="C895" s="105"/>
      <c r="D895" s="296"/>
      <c r="E895" s="296"/>
      <c r="F895" s="296"/>
      <c r="G895" s="296"/>
      <c r="H895" s="296"/>
      <c r="I895" s="296"/>
      <c r="J895" s="296"/>
      <c r="K895" s="104">
        <f t="shared" si="52"/>
        <v>0</v>
      </c>
    </row>
    <row r="896" spans="1:11" ht="15.75" customHeight="1" x14ac:dyDescent="0.25">
      <c r="A896" s="1">
        <v>471</v>
      </c>
      <c r="B896" s="101" t="str">
        <f>IF('proje ve personel bilgileri'!A484&lt;&gt;0,('proje ve personel bilgileri'!A484)," ")</f>
        <v xml:space="preserve"> </v>
      </c>
      <c r="C896" s="105"/>
      <c r="D896" s="296"/>
      <c r="E896" s="296"/>
      <c r="F896" s="296"/>
      <c r="G896" s="296"/>
      <c r="H896" s="296"/>
      <c r="I896" s="296"/>
      <c r="J896" s="296"/>
      <c r="K896" s="104">
        <f t="shared" si="52"/>
        <v>0</v>
      </c>
    </row>
    <row r="897" spans="1:11" ht="15.75" customHeight="1" x14ac:dyDescent="0.25">
      <c r="A897" s="2">
        <v>472</v>
      </c>
      <c r="B897" s="101" t="str">
        <f>IF('proje ve personel bilgileri'!A485&lt;&gt;0,('proje ve personel bilgileri'!A485)," ")</f>
        <v xml:space="preserve"> </v>
      </c>
      <c r="C897" s="105"/>
      <c r="D897" s="296"/>
      <c r="E897" s="296"/>
      <c r="F897" s="296"/>
      <c r="G897" s="296"/>
      <c r="H897" s="296"/>
      <c r="I897" s="296"/>
      <c r="J897" s="296"/>
      <c r="K897" s="104">
        <f t="shared" si="52"/>
        <v>0</v>
      </c>
    </row>
    <row r="898" spans="1:11" ht="15.75" customHeight="1" x14ac:dyDescent="0.25">
      <c r="A898" s="1">
        <v>473</v>
      </c>
      <c r="B898" s="101" t="str">
        <f>IF('proje ve personel bilgileri'!A486&lt;&gt;0,('proje ve personel bilgileri'!A486)," ")</f>
        <v xml:space="preserve"> </v>
      </c>
      <c r="C898" s="105"/>
      <c r="D898" s="296"/>
      <c r="E898" s="296"/>
      <c r="F898" s="296"/>
      <c r="G898" s="296"/>
      <c r="H898" s="296"/>
      <c r="I898" s="296"/>
      <c r="J898" s="296"/>
      <c r="K898" s="104">
        <f t="shared" si="52"/>
        <v>0</v>
      </c>
    </row>
    <row r="899" spans="1:11" ht="15.75" customHeight="1" x14ac:dyDescent="0.25">
      <c r="A899" s="2">
        <v>474</v>
      </c>
      <c r="B899" s="101" t="str">
        <f>IF('proje ve personel bilgileri'!A487&lt;&gt;0,('proje ve personel bilgileri'!A487)," ")</f>
        <v xml:space="preserve"> </v>
      </c>
      <c r="C899" s="105"/>
      <c r="D899" s="296"/>
      <c r="E899" s="296"/>
      <c r="F899" s="296"/>
      <c r="G899" s="296"/>
      <c r="H899" s="296"/>
      <c r="I899" s="296"/>
      <c r="J899" s="296"/>
      <c r="K899" s="104">
        <f t="shared" si="52"/>
        <v>0</v>
      </c>
    </row>
    <row r="900" spans="1:11" ht="15.75" customHeight="1" x14ac:dyDescent="0.25">
      <c r="A900" s="1">
        <v>475</v>
      </c>
      <c r="B900" s="101" t="str">
        <f>IF('proje ve personel bilgileri'!A488&lt;&gt;0,('proje ve personel bilgileri'!A488)," ")</f>
        <v xml:space="preserve"> </v>
      </c>
      <c r="C900" s="105"/>
      <c r="D900" s="296"/>
      <c r="E900" s="296"/>
      <c r="F900" s="296"/>
      <c r="G900" s="296"/>
      <c r="H900" s="296"/>
      <c r="I900" s="296"/>
      <c r="J900" s="296"/>
      <c r="K900" s="104">
        <f t="shared" si="52"/>
        <v>0</v>
      </c>
    </row>
    <row r="901" spans="1:11" ht="15.75" customHeight="1" x14ac:dyDescent="0.25">
      <c r="A901" s="2">
        <v>476</v>
      </c>
      <c r="B901" s="101" t="str">
        <f>IF('proje ve personel bilgileri'!A489&lt;&gt;0,('proje ve personel bilgileri'!A489)," ")</f>
        <v xml:space="preserve"> </v>
      </c>
      <c r="C901" s="105"/>
      <c r="D901" s="296"/>
      <c r="E901" s="296"/>
      <c r="F901" s="296"/>
      <c r="G901" s="296"/>
      <c r="H901" s="296"/>
      <c r="I901" s="296"/>
      <c r="J901" s="296"/>
      <c r="K901" s="104">
        <f t="shared" si="52"/>
        <v>0</v>
      </c>
    </row>
    <row r="902" spans="1:11" ht="15.75" customHeight="1" x14ac:dyDescent="0.25">
      <c r="A902" s="1">
        <v>477</v>
      </c>
      <c r="B902" s="101" t="str">
        <f>IF('proje ve personel bilgileri'!A490&lt;&gt;0,('proje ve personel bilgileri'!A490)," ")</f>
        <v xml:space="preserve"> </v>
      </c>
      <c r="C902" s="105"/>
      <c r="D902" s="296"/>
      <c r="E902" s="296"/>
      <c r="F902" s="296"/>
      <c r="G902" s="296"/>
      <c r="H902" s="296"/>
      <c r="I902" s="296"/>
      <c r="J902" s="296"/>
      <c r="K902" s="104">
        <f t="shared" si="52"/>
        <v>0</v>
      </c>
    </row>
    <row r="903" spans="1:11" ht="15.75" customHeight="1" x14ac:dyDescent="0.25">
      <c r="A903" s="2">
        <v>478</v>
      </c>
      <c r="B903" s="101" t="str">
        <f>IF('proje ve personel bilgileri'!A491&lt;&gt;0,('proje ve personel bilgileri'!A491)," ")</f>
        <v xml:space="preserve"> </v>
      </c>
      <c r="C903" s="105"/>
      <c r="D903" s="296"/>
      <c r="E903" s="296"/>
      <c r="F903" s="296"/>
      <c r="G903" s="296"/>
      <c r="H903" s="296"/>
      <c r="I903" s="296"/>
      <c r="J903" s="296"/>
      <c r="K903" s="104">
        <f t="shared" si="52"/>
        <v>0</v>
      </c>
    </row>
    <row r="904" spans="1:11" ht="15.75" customHeight="1" x14ac:dyDescent="0.25">
      <c r="A904" s="1">
        <v>479</v>
      </c>
      <c r="B904" s="101" t="str">
        <f>IF('proje ve personel bilgileri'!A492&lt;&gt;0,('proje ve personel bilgileri'!A492)," ")</f>
        <v xml:space="preserve"> </v>
      </c>
      <c r="C904" s="105"/>
      <c r="D904" s="296"/>
      <c r="E904" s="296"/>
      <c r="F904" s="296"/>
      <c r="G904" s="296"/>
      <c r="H904" s="296"/>
      <c r="I904" s="296"/>
      <c r="J904" s="296"/>
      <c r="K904" s="104">
        <f t="shared" si="52"/>
        <v>0</v>
      </c>
    </row>
    <row r="905" spans="1:11" ht="15.75" customHeight="1" x14ac:dyDescent="0.25">
      <c r="A905" s="2">
        <v>480</v>
      </c>
      <c r="B905" s="101" t="str">
        <f>IF('proje ve personel bilgileri'!A493&lt;&gt;0,('proje ve personel bilgileri'!A493)," ")</f>
        <v xml:space="preserve"> </v>
      </c>
      <c r="C905" s="105"/>
      <c r="D905" s="296"/>
      <c r="E905" s="296"/>
      <c r="F905" s="296"/>
      <c r="G905" s="296"/>
      <c r="H905" s="296"/>
      <c r="I905" s="296"/>
      <c r="J905" s="296"/>
      <c r="K905" s="104">
        <f t="shared" si="52"/>
        <v>0</v>
      </c>
    </row>
    <row r="906" spans="1:11" ht="15.75" customHeight="1" x14ac:dyDescent="0.25">
      <c r="A906" s="1">
        <v>481</v>
      </c>
      <c r="B906" s="101" t="str">
        <f>IF('proje ve personel bilgileri'!A494&lt;&gt;0,('proje ve personel bilgileri'!A494)," ")</f>
        <v xml:space="preserve"> </v>
      </c>
      <c r="C906" s="105"/>
      <c r="D906" s="296"/>
      <c r="E906" s="296"/>
      <c r="F906" s="296"/>
      <c r="G906" s="296"/>
      <c r="H906" s="296"/>
      <c r="I906" s="296"/>
      <c r="J906" s="296"/>
      <c r="K906" s="104">
        <f t="shared" si="52"/>
        <v>0</v>
      </c>
    </row>
    <row r="907" spans="1:11" ht="15.75" customHeight="1" x14ac:dyDescent="0.25">
      <c r="A907" s="2">
        <v>482</v>
      </c>
      <c r="B907" s="101" t="str">
        <f>IF('proje ve personel bilgileri'!A495&lt;&gt;0,('proje ve personel bilgileri'!A495)," ")</f>
        <v xml:space="preserve"> </v>
      </c>
      <c r="C907" s="105"/>
      <c r="D907" s="296"/>
      <c r="E907" s="296"/>
      <c r="F907" s="296"/>
      <c r="G907" s="296"/>
      <c r="H907" s="296"/>
      <c r="I907" s="296"/>
      <c r="J907" s="296"/>
      <c r="K907" s="104">
        <f t="shared" si="52"/>
        <v>0</v>
      </c>
    </row>
    <row r="908" spans="1:11" ht="15.75" customHeight="1" x14ac:dyDescent="0.25">
      <c r="A908" s="1">
        <v>483</v>
      </c>
      <c r="B908" s="101" t="str">
        <f>IF('proje ve personel bilgileri'!A496&lt;&gt;0,('proje ve personel bilgileri'!A496)," ")</f>
        <v xml:space="preserve"> </v>
      </c>
      <c r="C908" s="105"/>
      <c r="D908" s="296"/>
      <c r="E908" s="296"/>
      <c r="F908" s="296"/>
      <c r="G908" s="296"/>
      <c r="H908" s="296"/>
      <c r="I908" s="296"/>
      <c r="J908" s="296"/>
      <c r="K908" s="104">
        <f t="shared" si="52"/>
        <v>0</v>
      </c>
    </row>
    <row r="909" spans="1:11" ht="15.75" customHeight="1" x14ac:dyDescent="0.25">
      <c r="A909" s="2">
        <v>484</v>
      </c>
      <c r="B909" s="101" t="str">
        <f>IF('proje ve personel bilgileri'!A497&lt;&gt;0,('proje ve personel bilgileri'!A497)," ")</f>
        <v xml:space="preserve"> </v>
      </c>
      <c r="C909" s="105"/>
      <c r="D909" s="296"/>
      <c r="E909" s="296"/>
      <c r="F909" s="296"/>
      <c r="G909" s="296"/>
      <c r="H909" s="296"/>
      <c r="I909" s="296"/>
      <c r="J909" s="296"/>
      <c r="K909" s="104">
        <f t="shared" si="52"/>
        <v>0</v>
      </c>
    </row>
    <row r="910" spans="1:11" ht="15.75" customHeight="1" x14ac:dyDescent="0.25">
      <c r="A910" s="1">
        <v>485</v>
      </c>
      <c r="B910" s="101" t="str">
        <f>IF('proje ve personel bilgileri'!A498&lt;&gt;0,('proje ve personel bilgileri'!A498)," ")</f>
        <v xml:space="preserve"> </v>
      </c>
      <c r="C910" s="105"/>
      <c r="D910" s="296"/>
      <c r="E910" s="296"/>
      <c r="F910" s="296"/>
      <c r="G910" s="296"/>
      <c r="H910" s="296"/>
      <c r="I910" s="296"/>
      <c r="J910" s="296"/>
      <c r="K910" s="104">
        <f t="shared" si="52"/>
        <v>0</v>
      </c>
    </row>
    <row r="911" spans="1:11" ht="15" customHeight="1" x14ac:dyDescent="0.25">
      <c r="A911" s="2">
        <v>486</v>
      </c>
      <c r="B911" s="101" t="str">
        <f>IF('proje ve personel bilgileri'!A499&lt;&gt;0,('proje ve personel bilgileri'!A499)," ")</f>
        <v xml:space="preserve"> </v>
      </c>
      <c r="C911" s="105"/>
      <c r="D911" s="296"/>
      <c r="E911" s="296"/>
      <c r="F911" s="296"/>
      <c r="G911" s="296"/>
      <c r="H911" s="296"/>
      <c r="I911" s="296"/>
      <c r="J911" s="296"/>
      <c r="K911" s="104">
        <f t="shared" si="52"/>
        <v>0</v>
      </c>
    </row>
    <row r="912" spans="1:11" ht="15.75" customHeight="1" x14ac:dyDescent="0.25">
      <c r="A912" s="341" t="s">
        <v>99</v>
      </c>
      <c r="B912" s="342"/>
      <c r="C912" s="7" t="str">
        <f t="shared" ref="C912:J912" si="53">IF($K$28&lt;&gt;0,SUM(C894:C911)," ")</f>
        <v xml:space="preserve"> </v>
      </c>
      <c r="D912" s="8" t="str">
        <f t="shared" si="53"/>
        <v xml:space="preserve"> </v>
      </c>
      <c r="E912" s="8" t="str">
        <f t="shared" si="53"/>
        <v xml:space="preserve"> </v>
      </c>
      <c r="F912" s="8" t="str">
        <f t="shared" si="53"/>
        <v xml:space="preserve"> </v>
      </c>
      <c r="G912" s="8" t="str">
        <f t="shared" si="53"/>
        <v xml:space="preserve"> </v>
      </c>
      <c r="H912" s="8" t="str">
        <f t="shared" si="53"/>
        <v xml:space="preserve"> </v>
      </c>
      <c r="I912" s="8" t="str">
        <f t="shared" si="53"/>
        <v xml:space="preserve"> </v>
      </c>
      <c r="J912" s="8" t="str">
        <f t="shared" si="53"/>
        <v xml:space="preserve"> </v>
      </c>
      <c r="K912" s="9">
        <f>SUM(K894:K911)+K879</f>
        <v>0</v>
      </c>
    </row>
    <row r="913" spans="1:11" ht="15" customHeight="1" x14ac:dyDescent="0.25">
      <c r="A913" s="300"/>
    </row>
    <row r="914" spans="1:11" ht="24" customHeight="1" x14ac:dyDescent="0.25">
      <c r="A914" s="332" t="s">
        <v>100</v>
      </c>
      <c r="B914" s="332"/>
      <c r="C914" s="332"/>
      <c r="D914" s="332"/>
      <c r="E914" s="332"/>
      <c r="F914" s="332"/>
      <c r="G914" s="332"/>
      <c r="H914" s="332"/>
      <c r="I914" s="332"/>
      <c r="J914" s="332"/>
      <c r="K914" s="332"/>
    </row>
    <row r="915" spans="1:11" ht="15" customHeight="1" x14ac:dyDescent="0.25">
      <c r="A915" s="51"/>
    </row>
    <row r="916" spans="1:11" ht="15" customHeight="1" x14ac:dyDescent="0.25">
      <c r="A916" s="298" t="s">
        <v>101</v>
      </c>
    </row>
    <row r="917" spans="1:11" ht="15" customHeight="1" x14ac:dyDescent="0.25">
      <c r="C917" s="298" t="s">
        <v>102</v>
      </c>
      <c r="E917" s="298" t="s">
        <v>103</v>
      </c>
    </row>
    <row r="920" spans="1:11" ht="15.75" customHeight="1" x14ac:dyDescent="0.25">
      <c r="A920" s="348" t="s">
        <v>85</v>
      </c>
      <c r="B920" s="348"/>
      <c r="C920" s="348"/>
      <c r="D920" s="348"/>
      <c r="E920" s="348"/>
      <c r="F920" s="348"/>
      <c r="G920" s="348"/>
      <c r="H920" s="348"/>
      <c r="I920" s="348"/>
      <c r="J920" s="348"/>
      <c r="K920" s="348"/>
    </row>
    <row r="921" spans="1:11" ht="15" customHeight="1" x14ac:dyDescent="0.25">
      <c r="A921" s="70"/>
      <c r="B921" s="70"/>
      <c r="C921" s="70"/>
      <c r="D921" s="70"/>
      <c r="E921" s="78">
        <f>'proje ve personel bilgileri'!$B$5</f>
        <v>0</v>
      </c>
      <c r="F921" s="72">
        <f>IF('proje ve personel bilgileri'!$B$6=1,"/ Mayıs ayına aittir.",(IF('proje ve personel bilgileri'!$B$6=2,"/ Kasım ayına aittir.",0)))</f>
        <v>0</v>
      </c>
      <c r="H921" s="70"/>
      <c r="I921" s="70"/>
      <c r="J921" s="70"/>
      <c r="K921" s="70"/>
    </row>
    <row r="922" spans="1:11" ht="18.75" customHeight="1" x14ac:dyDescent="0.25">
      <c r="K922" s="4" t="s">
        <v>86</v>
      </c>
    </row>
    <row r="923" spans="1:11" ht="15.75" customHeight="1" x14ac:dyDescent="0.25">
      <c r="A923" s="349" t="s">
        <v>2</v>
      </c>
      <c r="B923" s="350"/>
      <c r="C923" s="351">
        <f>'proje ve personel bilgileri'!$B$2</f>
        <v>0</v>
      </c>
      <c r="D923" s="352"/>
      <c r="E923" s="352"/>
      <c r="F923" s="352"/>
      <c r="G923" s="352"/>
      <c r="H923" s="352"/>
      <c r="I923" s="352"/>
      <c r="J923" s="352"/>
      <c r="K923" s="353"/>
    </row>
    <row r="924" spans="1:11" ht="15.75" customHeight="1" x14ac:dyDescent="0.25">
      <c r="A924" s="354" t="s">
        <v>4</v>
      </c>
      <c r="B924" s="355"/>
      <c r="C924" s="356">
        <f>'proje ve personel bilgileri'!$B$3</f>
        <v>0</v>
      </c>
      <c r="D924" s="357"/>
      <c r="E924" s="357"/>
      <c r="F924" s="357"/>
      <c r="G924" s="357"/>
      <c r="H924" s="357"/>
      <c r="I924" s="357"/>
      <c r="J924" s="357"/>
      <c r="K924" s="358"/>
    </row>
    <row r="925" spans="1:11" ht="15" customHeight="1" x14ac:dyDescent="0.25">
      <c r="A925" s="343" t="s">
        <v>87</v>
      </c>
      <c r="B925" s="343" t="s">
        <v>15</v>
      </c>
      <c r="C925" s="343" t="s">
        <v>88</v>
      </c>
      <c r="D925" s="344" t="s">
        <v>89</v>
      </c>
      <c r="E925" s="346"/>
      <c r="F925" s="347"/>
      <c r="G925" s="343" t="s">
        <v>90</v>
      </c>
      <c r="H925" s="333" t="s">
        <v>91</v>
      </c>
      <c r="I925" s="333" t="s">
        <v>92</v>
      </c>
      <c r="J925" s="333" t="s">
        <v>93</v>
      </c>
      <c r="K925" s="336" t="s">
        <v>94</v>
      </c>
    </row>
    <row r="926" spans="1:11" ht="24" customHeight="1" x14ac:dyDescent="0.25">
      <c r="A926" s="338"/>
      <c r="B926" s="338"/>
      <c r="C926" s="338"/>
      <c r="D926" s="345"/>
      <c r="E926" s="339" t="s">
        <v>95</v>
      </c>
      <c r="F926" s="340"/>
      <c r="G926" s="338"/>
      <c r="H926" s="334"/>
      <c r="I926" s="334"/>
      <c r="J926" s="334"/>
      <c r="K926" s="337"/>
    </row>
    <row r="927" spans="1:11" ht="60.75" customHeight="1" x14ac:dyDescent="0.25">
      <c r="A927" s="338"/>
      <c r="B927" s="338"/>
      <c r="C927" s="338"/>
      <c r="D927" s="345"/>
      <c r="E927" s="5" t="s">
        <v>106</v>
      </c>
      <c r="F927" s="5" t="s">
        <v>97</v>
      </c>
      <c r="G927" s="338"/>
      <c r="H927" s="334"/>
      <c r="I927" s="335"/>
      <c r="J927" s="335"/>
      <c r="K927" s="338"/>
    </row>
    <row r="928" spans="1:11" ht="15.75" customHeight="1" x14ac:dyDescent="0.25">
      <c r="A928" s="338"/>
      <c r="B928" s="338"/>
      <c r="C928" s="338"/>
      <c r="D928" s="345"/>
      <c r="E928" s="6" t="s">
        <v>98</v>
      </c>
      <c r="F928" s="6" t="s">
        <v>98</v>
      </c>
      <c r="G928" s="294" t="s">
        <v>98</v>
      </c>
      <c r="H928" s="294" t="s">
        <v>98</v>
      </c>
      <c r="I928" s="297" t="s">
        <v>98</v>
      </c>
      <c r="J928" s="6" t="s">
        <v>98</v>
      </c>
      <c r="K928" s="338"/>
    </row>
    <row r="929" spans="1:11" ht="15.75" customHeight="1" x14ac:dyDescent="0.25">
      <c r="A929" s="1">
        <v>487</v>
      </c>
      <c r="B929" s="101" t="str">
        <f>IF('proje ve personel bilgileri'!A500&lt;&gt;0,('proje ve personel bilgileri'!A500)," ")</f>
        <v xml:space="preserve"> </v>
      </c>
      <c r="C929" s="102"/>
      <c r="D929" s="103"/>
      <c r="E929" s="103"/>
      <c r="F929" s="103"/>
      <c r="G929" s="103"/>
      <c r="H929" s="103"/>
      <c r="I929" s="103"/>
      <c r="J929" s="103"/>
      <c r="K929" s="104">
        <f t="shared" ref="K929:K946" si="54">IF(D929&lt;&gt;0,SUM(D929+E929+F929+G929-H929-I929-J929),0)</f>
        <v>0</v>
      </c>
    </row>
    <row r="930" spans="1:11" ht="15.75" customHeight="1" x14ac:dyDescent="0.25">
      <c r="A930" s="2">
        <v>488</v>
      </c>
      <c r="B930" s="101" t="str">
        <f>IF('proje ve personel bilgileri'!A501&lt;&gt;0,('proje ve personel bilgileri'!A501)," ")</f>
        <v xml:space="preserve"> </v>
      </c>
      <c r="C930" s="105"/>
      <c r="D930" s="296"/>
      <c r="E930" s="296"/>
      <c r="F930" s="296"/>
      <c r="G930" s="296"/>
      <c r="H930" s="296"/>
      <c r="I930" s="296"/>
      <c r="J930" s="296"/>
      <c r="K930" s="104">
        <f t="shared" si="54"/>
        <v>0</v>
      </c>
    </row>
    <row r="931" spans="1:11" ht="15.75" customHeight="1" x14ac:dyDescent="0.25">
      <c r="A931" s="1">
        <v>489</v>
      </c>
      <c r="B931" s="101" t="str">
        <f>IF('proje ve personel bilgileri'!A502&lt;&gt;0,('proje ve personel bilgileri'!A502)," ")</f>
        <v xml:space="preserve"> </v>
      </c>
      <c r="C931" s="105"/>
      <c r="D931" s="296"/>
      <c r="E931" s="296"/>
      <c r="F931" s="296"/>
      <c r="G931" s="296"/>
      <c r="H931" s="296"/>
      <c r="I931" s="296"/>
      <c r="J931" s="296"/>
      <c r="K931" s="104">
        <f t="shared" si="54"/>
        <v>0</v>
      </c>
    </row>
    <row r="932" spans="1:11" ht="15.75" customHeight="1" x14ac:dyDescent="0.25">
      <c r="A932" s="2">
        <v>490</v>
      </c>
      <c r="B932" s="101" t="str">
        <f>IF('proje ve personel bilgileri'!A503&lt;&gt;0,('proje ve personel bilgileri'!A503)," ")</f>
        <v xml:space="preserve"> </v>
      </c>
      <c r="C932" s="105"/>
      <c r="D932" s="296"/>
      <c r="E932" s="296"/>
      <c r="F932" s="296"/>
      <c r="G932" s="296"/>
      <c r="H932" s="296"/>
      <c r="I932" s="296"/>
      <c r="J932" s="296"/>
      <c r="K932" s="104">
        <f t="shared" si="54"/>
        <v>0</v>
      </c>
    </row>
    <row r="933" spans="1:11" ht="15.75" customHeight="1" x14ac:dyDescent="0.25">
      <c r="A933" s="1">
        <v>491</v>
      </c>
      <c r="B933" s="101" t="str">
        <f>IF('proje ve personel bilgileri'!A504&lt;&gt;0,('proje ve personel bilgileri'!A504)," ")</f>
        <v xml:space="preserve"> </v>
      </c>
      <c r="C933" s="105"/>
      <c r="D933" s="296"/>
      <c r="E933" s="296"/>
      <c r="F933" s="296"/>
      <c r="G933" s="296"/>
      <c r="H933" s="296"/>
      <c r="I933" s="296"/>
      <c r="J933" s="296"/>
      <c r="K933" s="104">
        <f t="shared" si="54"/>
        <v>0</v>
      </c>
    </row>
    <row r="934" spans="1:11" ht="15.75" customHeight="1" x14ac:dyDescent="0.25">
      <c r="A934" s="2">
        <v>492</v>
      </c>
      <c r="B934" s="101" t="str">
        <f>IF('proje ve personel bilgileri'!A505&lt;&gt;0,('proje ve personel bilgileri'!A505)," ")</f>
        <v xml:space="preserve"> </v>
      </c>
      <c r="C934" s="105"/>
      <c r="D934" s="296"/>
      <c r="E934" s="296"/>
      <c r="F934" s="296"/>
      <c r="G934" s="296"/>
      <c r="H934" s="296"/>
      <c r="I934" s="296"/>
      <c r="J934" s="296"/>
      <c r="K934" s="104">
        <f t="shared" si="54"/>
        <v>0</v>
      </c>
    </row>
    <row r="935" spans="1:11" ht="15.75" customHeight="1" x14ac:dyDescent="0.25">
      <c r="A935" s="1">
        <v>493</v>
      </c>
      <c r="B935" s="101" t="str">
        <f>IF('proje ve personel bilgileri'!A506&lt;&gt;0,('proje ve personel bilgileri'!A506)," ")</f>
        <v xml:space="preserve"> </v>
      </c>
      <c r="C935" s="105"/>
      <c r="D935" s="296"/>
      <c r="E935" s="296"/>
      <c r="F935" s="296"/>
      <c r="G935" s="296"/>
      <c r="H935" s="296"/>
      <c r="I935" s="296"/>
      <c r="J935" s="296"/>
      <c r="K935" s="104">
        <f t="shared" si="54"/>
        <v>0</v>
      </c>
    </row>
    <row r="936" spans="1:11" ht="15.75" customHeight="1" x14ac:dyDescent="0.25">
      <c r="A936" s="2">
        <v>494</v>
      </c>
      <c r="B936" s="101" t="str">
        <f>IF('proje ve personel bilgileri'!A507&lt;&gt;0,('proje ve personel bilgileri'!A507)," ")</f>
        <v xml:space="preserve"> </v>
      </c>
      <c r="C936" s="105"/>
      <c r="D936" s="296"/>
      <c r="E936" s="296"/>
      <c r="F936" s="296"/>
      <c r="G936" s="296"/>
      <c r="H936" s="296"/>
      <c r="I936" s="296"/>
      <c r="J936" s="296"/>
      <c r="K936" s="104">
        <f t="shared" si="54"/>
        <v>0</v>
      </c>
    </row>
    <row r="937" spans="1:11" ht="15.75" customHeight="1" x14ac:dyDescent="0.25">
      <c r="A937" s="1">
        <v>495</v>
      </c>
      <c r="B937" s="101" t="str">
        <f>IF('proje ve personel bilgileri'!A508&lt;&gt;0,('proje ve personel bilgileri'!A508)," ")</f>
        <v xml:space="preserve"> </v>
      </c>
      <c r="C937" s="105"/>
      <c r="D937" s="296"/>
      <c r="E937" s="296"/>
      <c r="F937" s="296"/>
      <c r="G937" s="296"/>
      <c r="H937" s="296"/>
      <c r="I937" s="296"/>
      <c r="J937" s="296"/>
      <c r="K937" s="104">
        <f t="shared" si="54"/>
        <v>0</v>
      </c>
    </row>
    <row r="938" spans="1:11" ht="15.75" customHeight="1" x14ac:dyDescent="0.25">
      <c r="A938" s="2">
        <v>496</v>
      </c>
      <c r="B938" s="101" t="str">
        <f>IF('proje ve personel bilgileri'!A509&lt;&gt;0,('proje ve personel bilgileri'!A509)," ")</f>
        <v xml:space="preserve"> </v>
      </c>
      <c r="C938" s="105"/>
      <c r="D938" s="296"/>
      <c r="E938" s="296"/>
      <c r="F938" s="296"/>
      <c r="G938" s="296"/>
      <c r="H938" s="296"/>
      <c r="I938" s="296"/>
      <c r="J938" s="296"/>
      <c r="K938" s="104">
        <f t="shared" si="54"/>
        <v>0</v>
      </c>
    </row>
    <row r="939" spans="1:11" ht="15.75" customHeight="1" x14ac:dyDescent="0.25">
      <c r="A939" s="1">
        <v>497</v>
      </c>
      <c r="B939" s="101" t="str">
        <f>IF('proje ve personel bilgileri'!A510&lt;&gt;0,('proje ve personel bilgileri'!A510)," ")</f>
        <v xml:space="preserve"> </v>
      </c>
      <c r="C939" s="105"/>
      <c r="D939" s="296"/>
      <c r="E939" s="296"/>
      <c r="F939" s="296"/>
      <c r="G939" s="296"/>
      <c r="H939" s="296"/>
      <c r="I939" s="296"/>
      <c r="J939" s="296"/>
      <c r="K939" s="104">
        <f t="shared" si="54"/>
        <v>0</v>
      </c>
    </row>
    <row r="940" spans="1:11" ht="15.75" customHeight="1" x14ac:dyDescent="0.25">
      <c r="A940" s="2">
        <v>498</v>
      </c>
      <c r="B940" s="101" t="str">
        <f>IF('proje ve personel bilgileri'!A511&lt;&gt;0,('proje ve personel bilgileri'!A511)," ")</f>
        <v xml:space="preserve"> </v>
      </c>
      <c r="C940" s="105"/>
      <c r="D940" s="296"/>
      <c r="E940" s="296"/>
      <c r="F940" s="296"/>
      <c r="G940" s="296"/>
      <c r="H940" s="296"/>
      <c r="I940" s="296"/>
      <c r="J940" s="296"/>
      <c r="K940" s="104">
        <f t="shared" si="54"/>
        <v>0</v>
      </c>
    </row>
    <row r="941" spans="1:11" ht="15.75" customHeight="1" x14ac:dyDescent="0.25">
      <c r="A941" s="1">
        <v>499</v>
      </c>
      <c r="B941" s="101" t="str">
        <f>IF('proje ve personel bilgileri'!A512&lt;&gt;0,('proje ve personel bilgileri'!A512)," ")</f>
        <v xml:space="preserve"> </v>
      </c>
      <c r="C941" s="105"/>
      <c r="D941" s="296"/>
      <c r="E941" s="296"/>
      <c r="F941" s="296"/>
      <c r="G941" s="296"/>
      <c r="H941" s="296"/>
      <c r="I941" s="296"/>
      <c r="J941" s="296"/>
      <c r="K941" s="104">
        <f t="shared" si="54"/>
        <v>0</v>
      </c>
    </row>
    <row r="942" spans="1:11" ht="15.75" customHeight="1" x14ac:dyDescent="0.25">
      <c r="A942" s="2">
        <v>500</v>
      </c>
      <c r="B942" s="101" t="str">
        <f>IF('proje ve personel bilgileri'!A513&lt;&gt;0,('proje ve personel bilgileri'!A513)," ")</f>
        <v xml:space="preserve"> </v>
      </c>
      <c r="C942" s="105"/>
      <c r="D942" s="296"/>
      <c r="E942" s="296"/>
      <c r="F942" s="296"/>
      <c r="G942" s="296"/>
      <c r="H942" s="296"/>
      <c r="I942" s="296"/>
      <c r="J942" s="296"/>
      <c r="K942" s="104">
        <f t="shared" si="54"/>
        <v>0</v>
      </c>
    </row>
    <row r="943" spans="1:11" ht="15.75" customHeight="1" x14ac:dyDescent="0.25">
      <c r="A943" s="1">
        <v>501</v>
      </c>
      <c r="B943" s="101" t="str">
        <f>IF('proje ve personel bilgileri'!A514&lt;&gt;0,('proje ve personel bilgileri'!A514)," ")</f>
        <v xml:space="preserve"> </v>
      </c>
      <c r="C943" s="105"/>
      <c r="D943" s="296"/>
      <c r="E943" s="296"/>
      <c r="F943" s="296"/>
      <c r="G943" s="296"/>
      <c r="H943" s="296"/>
      <c r="I943" s="296"/>
      <c r="J943" s="296"/>
      <c r="K943" s="104">
        <f t="shared" si="54"/>
        <v>0</v>
      </c>
    </row>
    <row r="944" spans="1:11" ht="15.75" customHeight="1" x14ac:dyDescent="0.25">
      <c r="A944" s="2">
        <v>502</v>
      </c>
      <c r="B944" s="101" t="str">
        <f>IF('proje ve personel bilgileri'!A515&lt;&gt;0,('proje ve personel bilgileri'!A515)," ")</f>
        <v xml:space="preserve"> </v>
      </c>
      <c r="C944" s="105"/>
      <c r="D944" s="296"/>
      <c r="E944" s="296"/>
      <c r="F944" s="296"/>
      <c r="G944" s="296"/>
      <c r="H944" s="296"/>
      <c r="I944" s="296"/>
      <c r="J944" s="296"/>
      <c r="K944" s="104">
        <f t="shared" si="54"/>
        <v>0</v>
      </c>
    </row>
    <row r="945" spans="1:11" ht="15.75" customHeight="1" x14ac:dyDescent="0.25">
      <c r="A945" s="1">
        <v>503</v>
      </c>
      <c r="B945" s="101" t="str">
        <f>IF('proje ve personel bilgileri'!A516&lt;&gt;0,('proje ve personel bilgileri'!A516)," ")</f>
        <v xml:space="preserve"> </v>
      </c>
      <c r="C945" s="105"/>
      <c r="D945" s="296"/>
      <c r="E945" s="296"/>
      <c r="F945" s="296"/>
      <c r="G945" s="296"/>
      <c r="H945" s="296"/>
      <c r="I945" s="296"/>
      <c r="J945" s="296"/>
      <c r="K945" s="104">
        <f t="shared" si="54"/>
        <v>0</v>
      </c>
    </row>
    <row r="946" spans="1:11" ht="15" customHeight="1" x14ac:dyDescent="0.25">
      <c r="A946" s="2">
        <v>504</v>
      </c>
      <c r="B946" s="101" t="str">
        <f>IF('proje ve personel bilgileri'!A517&lt;&gt;0,('proje ve personel bilgileri'!A517)," ")</f>
        <v xml:space="preserve"> </v>
      </c>
      <c r="C946" s="105"/>
      <c r="D946" s="296"/>
      <c r="E946" s="296"/>
      <c r="F946" s="296"/>
      <c r="G946" s="296"/>
      <c r="H946" s="296"/>
      <c r="I946" s="296"/>
      <c r="J946" s="296"/>
      <c r="K946" s="104">
        <f t="shared" si="54"/>
        <v>0</v>
      </c>
    </row>
    <row r="947" spans="1:11" ht="15.75" customHeight="1" x14ac:dyDescent="0.25">
      <c r="A947" s="341" t="s">
        <v>99</v>
      </c>
      <c r="B947" s="342"/>
      <c r="C947" s="7" t="str">
        <f t="shared" ref="C947:J947" si="55">IF($K$28&lt;&gt;0,SUM(C929:C946)," ")</f>
        <v xml:space="preserve"> </v>
      </c>
      <c r="D947" s="8" t="str">
        <f t="shared" si="55"/>
        <v xml:space="preserve"> </v>
      </c>
      <c r="E947" s="8" t="str">
        <f t="shared" si="55"/>
        <v xml:space="preserve"> </v>
      </c>
      <c r="F947" s="8" t="str">
        <f t="shared" si="55"/>
        <v xml:space="preserve"> </v>
      </c>
      <c r="G947" s="8" t="str">
        <f t="shared" si="55"/>
        <v xml:space="preserve"> </v>
      </c>
      <c r="H947" s="8" t="str">
        <f t="shared" si="55"/>
        <v xml:space="preserve"> </v>
      </c>
      <c r="I947" s="8" t="str">
        <f t="shared" si="55"/>
        <v xml:space="preserve"> </v>
      </c>
      <c r="J947" s="8" t="str">
        <f t="shared" si="55"/>
        <v xml:space="preserve"> </v>
      </c>
      <c r="K947" s="9">
        <f>SUM(K929:K946)+K912</f>
        <v>0</v>
      </c>
    </row>
    <row r="948" spans="1:11" ht="15" customHeight="1" x14ac:dyDescent="0.25">
      <c r="A948" s="300"/>
    </row>
    <row r="949" spans="1:11" ht="24.75" customHeight="1" x14ac:dyDescent="0.25">
      <c r="A949" s="332" t="s">
        <v>100</v>
      </c>
      <c r="B949" s="332"/>
      <c r="C949" s="332"/>
      <c r="D949" s="332"/>
      <c r="E949" s="332"/>
      <c r="F949" s="332"/>
      <c r="G949" s="332"/>
      <c r="H949" s="332"/>
      <c r="I949" s="332"/>
      <c r="J949" s="332"/>
      <c r="K949" s="332"/>
    </row>
    <row r="950" spans="1:11" ht="15" customHeight="1" x14ac:dyDescent="0.25">
      <c r="A950" s="51"/>
    </row>
    <row r="951" spans="1:11" ht="15" customHeight="1" x14ac:dyDescent="0.25">
      <c r="A951" s="298" t="s">
        <v>101</v>
      </c>
    </row>
    <row r="952" spans="1:11" ht="15" customHeight="1" x14ac:dyDescent="0.25">
      <c r="C952" s="298" t="s">
        <v>102</v>
      </c>
      <c r="E952" s="298" t="s">
        <v>103</v>
      </c>
    </row>
    <row r="954" spans="1:11" ht="15.75" customHeight="1" x14ac:dyDescent="0.25">
      <c r="A954" s="348" t="s">
        <v>85</v>
      </c>
      <c r="B954" s="348"/>
      <c r="C954" s="348"/>
      <c r="D954" s="348"/>
      <c r="E954" s="348"/>
      <c r="F954" s="348"/>
      <c r="G954" s="348"/>
      <c r="H954" s="348"/>
      <c r="I954" s="348"/>
      <c r="J954" s="348"/>
      <c r="K954" s="348"/>
    </row>
    <row r="955" spans="1:11" ht="15" customHeight="1" x14ac:dyDescent="0.25">
      <c r="A955" s="70"/>
      <c r="B955" s="70"/>
      <c r="C955" s="70"/>
      <c r="D955" s="70"/>
      <c r="E955" s="70"/>
      <c r="F955" s="78">
        <f>'proje ve personel bilgileri'!$B$5</f>
        <v>0</v>
      </c>
      <c r="G955" s="72">
        <f>IF('proje ve personel bilgileri'!$B$6=1,"/ Mayıs ayına aittir.",(IF('proje ve personel bilgileri'!$B$6=2,"/ Kasım ayına aittir.",0)))</f>
        <v>0</v>
      </c>
      <c r="H955" s="70"/>
      <c r="I955" s="70"/>
      <c r="J955" s="70"/>
      <c r="K955" s="70"/>
    </row>
    <row r="956" spans="1:11" ht="18.75" customHeight="1" x14ac:dyDescent="0.25">
      <c r="K956" s="4" t="s">
        <v>86</v>
      </c>
    </row>
    <row r="957" spans="1:11" ht="15.75" customHeight="1" x14ac:dyDescent="0.25">
      <c r="A957" s="349" t="s">
        <v>2</v>
      </c>
      <c r="B957" s="350"/>
      <c r="C957" s="351">
        <f>'proje ve personel bilgileri'!$B$2</f>
        <v>0</v>
      </c>
      <c r="D957" s="352"/>
      <c r="E957" s="352"/>
      <c r="F957" s="352"/>
      <c r="G957" s="352"/>
      <c r="H957" s="352"/>
      <c r="I957" s="352"/>
      <c r="J957" s="352"/>
      <c r="K957" s="353"/>
    </row>
    <row r="958" spans="1:11" ht="15.75" customHeight="1" x14ac:dyDescent="0.25">
      <c r="A958" s="354" t="s">
        <v>4</v>
      </c>
      <c r="B958" s="355"/>
      <c r="C958" s="356">
        <f>'proje ve personel bilgileri'!$B$3</f>
        <v>0</v>
      </c>
      <c r="D958" s="357"/>
      <c r="E958" s="357"/>
      <c r="F958" s="357"/>
      <c r="G958" s="357"/>
      <c r="H958" s="357"/>
      <c r="I958" s="357"/>
      <c r="J958" s="357"/>
      <c r="K958" s="358"/>
    </row>
    <row r="959" spans="1:11" ht="15" customHeight="1" x14ac:dyDescent="0.25">
      <c r="A959" s="343" t="s">
        <v>87</v>
      </c>
      <c r="B959" s="343" t="s">
        <v>15</v>
      </c>
      <c r="C959" s="343" t="s">
        <v>88</v>
      </c>
      <c r="D959" s="344" t="s">
        <v>89</v>
      </c>
      <c r="E959" s="346"/>
      <c r="F959" s="347"/>
      <c r="G959" s="343" t="s">
        <v>90</v>
      </c>
      <c r="H959" s="333" t="s">
        <v>91</v>
      </c>
      <c r="I959" s="333" t="s">
        <v>92</v>
      </c>
      <c r="J959" s="333" t="s">
        <v>93</v>
      </c>
      <c r="K959" s="336" t="s">
        <v>94</v>
      </c>
    </row>
    <row r="960" spans="1:11" ht="15.75" customHeight="1" x14ac:dyDescent="0.25">
      <c r="A960" s="338"/>
      <c r="B960" s="338"/>
      <c r="C960" s="338"/>
      <c r="D960" s="345"/>
      <c r="E960" s="339" t="s">
        <v>95</v>
      </c>
      <c r="F960" s="340"/>
      <c r="G960" s="338"/>
      <c r="H960" s="334"/>
      <c r="I960" s="334"/>
      <c r="J960" s="334"/>
      <c r="K960" s="337"/>
    </row>
    <row r="961" spans="1:11" ht="60.75" customHeight="1" x14ac:dyDescent="0.25">
      <c r="A961" s="338"/>
      <c r="B961" s="338"/>
      <c r="C961" s="338"/>
      <c r="D961" s="345"/>
      <c r="E961" s="5" t="s">
        <v>106</v>
      </c>
      <c r="F961" s="5" t="s">
        <v>97</v>
      </c>
      <c r="G961" s="338"/>
      <c r="H961" s="334"/>
      <c r="I961" s="335"/>
      <c r="J961" s="335"/>
      <c r="K961" s="338"/>
    </row>
    <row r="962" spans="1:11" ht="15.75" customHeight="1" x14ac:dyDescent="0.25">
      <c r="A962" s="338"/>
      <c r="B962" s="338"/>
      <c r="C962" s="338"/>
      <c r="D962" s="345"/>
      <c r="E962" s="6" t="s">
        <v>98</v>
      </c>
      <c r="F962" s="6" t="s">
        <v>98</v>
      </c>
      <c r="G962" s="294" t="s">
        <v>98</v>
      </c>
      <c r="H962" s="294" t="s">
        <v>98</v>
      </c>
      <c r="I962" s="297" t="s">
        <v>98</v>
      </c>
      <c r="J962" s="6" t="s">
        <v>98</v>
      </c>
      <c r="K962" s="338"/>
    </row>
    <row r="963" spans="1:11" ht="15.75" customHeight="1" x14ac:dyDescent="0.25">
      <c r="A963" s="1">
        <v>505</v>
      </c>
      <c r="B963" s="101" t="str">
        <f>IF('proje ve personel bilgileri'!A518&lt;&gt;0,('proje ve personel bilgileri'!A518)," ")</f>
        <v xml:space="preserve"> </v>
      </c>
      <c r="C963" s="102"/>
      <c r="D963" s="103"/>
      <c r="E963" s="103"/>
      <c r="F963" s="103"/>
      <c r="G963" s="103"/>
      <c r="H963" s="103"/>
      <c r="I963" s="103"/>
      <c r="J963" s="103"/>
      <c r="K963" s="104">
        <f t="shared" ref="K963:K980" si="56">IF(D963&lt;&gt;0,SUM(D963+E963+F963+G963-H963-I963-J963),0)</f>
        <v>0</v>
      </c>
    </row>
    <row r="964" spans="1:11" ht="15.75" customHeight="1" x14ac:dyDescent="0.25">
      <c r="A964" s="2">
        <v>506</v>
      </c>
      <c r="B964" s="101" t="str">
        <f>IF('proje ve personel bilgileri'!A519&lt;&gt;0,('proje ve personel bilgileri'!A519)," ")</f>
        <v xml:space="preserve"> </v>
      </c>
      <c r="C964" s="105"/>
      <c r="D964" s="296"/>
      <c r="E964" s="296"/>
      <c r="F964" s="296"/>
      <c r="G964" s="296"/>
      <c r="H964" s="296"/>
      <c r="I964" s="296"/>
      <c r="J964" s="296"/>
      <c r="K964" s="104">
        <f t="shared" si="56"/>
        <v>0</v>
      </c>
    </row>
    <row r="965" spans="1:11" ht="15.75" customHeight="1" x14ac:dyDescent="0.25">
      <c r="A965" s="1">
        <v>507</v>
      </c>
      <c r="B965" s="101" t="str">
        <f>IF('proje ve personel bilgileri'!A520&lt;&gt;0,('proje ve personel bilgileri'!A520)," ")</f>
        <v xml:space="preserve"> </v>
      </c>
      <c r="C965" s="105"/>
      <c r="D965" s="296"/>
      <c r="E965" s="296"/>
      <c r="F965" s="296"/>
      <c r="G965" s="296"/>
      <c r="H965" s="296"/>
      <c r="I965" s="296"/>
      <c r="J965" s="296"/>
      <c r="K965" s="104">
        <f t="shared" si="56"/>
        <v>0</v>
      </c>
    </row>
    <row r="966" spans="1:11" ht="15.75" customHeight="1" x14ac:dyDescent="0.25">
      <c r="A966" s="2">
        <v>508</v>
      </c>
      <c r="B966" s="101" t="str">
        <f>IF('proje ve personel bilgileri'!A521&lt;&gt;0,('proje ve personel bilgileri'!A521)," ")</f>
        <v xml:space="preserve"> </v>
      </c>
      <c r="C966" s="105"/>
      <c r="D966" s="296"/>
      <c r="E966" s="296"/>
      <c r="F966" s="296"/>
      <c r="G966" s="296"/>
      <c r="H966" s="296"/>
      <c r="I966" s="296"/>
      <c r="J966" s="296"/>
      <c r="K966" s="104">
        <f t="shared" si="56"/>
        <v>0</v>
      </c>
    </row>
    <row r="967" spans="1:11" ht="15.75" customHeight="1" x14ac:dyDescent="0.25">
      <c r="A967" s="1">
        <v>509</v>
      </c>
      <c r="B967" s="101" t="str">
        <f>IF('proje ve personel bilgileri'!A522&lt;&gt;0,('proje ve personel bilgileri'!A522)," ")</f>
        <v xml:space="preserve"> </v>
      </c>
      <c r="C967" s="105"/>
      <c r="D967" s="296"/>
      <c r="E967" s="296"/>
      <c r="F967" s="296"/>
      <c r="G967" s="296"/>
      <c r="H967" s="296"/>
      <c r="I967" s="296"/>
      <c r="J967" s="296"/>
      <c r="K967" s="104">
        <f t="shared" si="56"/>
        <v>0</v>
      </c>
    </row>
    <row r="968" spans="1:11" ht="15.75" customHeight="1" x14ac:dyDescent="0.25">
      <c r="A968" s="2">
        <v>510</v>
      </c>
      <c r="B968" s="101" t="str">
        <f>IF('proje ve personel bilgileri'!A523&lt;&gt;0,('proje ve personel bilgileri'!A523)," ")</f>
        <v xml:space="preserve"> </v>
      </c>
      <c r="C968" s="105"/>
      <c r="D968" s="296"/>
      <c r="E968" s="296"/>
      <c r="F968" s="296"/>
      <c r="G968" s="296"/>
      <c r="H968" s="296"/>
      <c r="I968" s="296"/>
      <c r="J968" s="296"/>
      <c r="K968" s="104">
        <f t="shared" si="56"/>
        <v>0</v>
      </c>
    </row>
    <row r="969" spans="1:11" ht="15.75" customHeight="1" x14ac:dyDescent="0.25">
      <c r="A969" s="1">
        <v>511</v>
      </c>
      <c r="B969" s="101" t="str">
        <f>IF('proje ve personel bilgileri'!A524&lt;&gt;0,('proje ve personel bilgileri'!A524)," ")</f>
        <v xml:space="preserve"> </v>
      </c>
      <c r="C969" s="105"/>
      <c r="D969" s="296"/>
      <c r="E969" s="296"/>
      <c r="F969" s="296"/>
      <c r="G969" s="296"/>
      <c r="H969" s="296"/>
      <c r="I969" s="296"/>
      <c r="J969" s="296"/>
      <c r="K969" s="104">
        <f t="shared" si="56"/>
        <v>0</v>
      </c>
    </row>
    <row r="970" spans="1:11" ht="15.75" customHeight="1" x14ac:dyDescent="0.25">
      <c r="A970" s="2">
        <v>512</v>
      </c>
      <c r="B970" s="101" t="str">
        <f>IF('proje ve personel bilgileri'!A525&lt;&gt;0,('proje ve personel bilgileri'!A525)," ")</f>
        <v xml:space="preserve"> </v>
      </c>
      <c r="C970" s="105"/>
      <c r="D970" s="296"/>
      <c r="E970" s="296"/>
      <c r="F970" s="296"/>
      <c r="G970" s="296"/>
      <c r="H970" s="296"/>
      <c r="I970" s="296"/>
      <c r="J970" s="296"/>
      <c r="K970" s="104">
        <f t="shared" si="56"/>
        <v>0</v>
      </c>
    </row>
    <row r="971" spans="1:11" ht="15.75" customHeight="1" x14ac:dyDescent="0.25">
      <c r="A971" s="1">
        <v>513</v>
      </c>
      <c r="B971" s="101" t="str">
        <f>IF('proje ve personel bilgileri'!A526&lt;&gt;0,('proje ve personel bilgileri'!A526)," ")</f>
        <v xml:space="preserve"> </v>
      </c>
      <c r="C971" s="105"/>
      <c r="D971" s="296"/>
      <c r="E971" s="296"/>
      <c r="F971" s="296"/>
      <c r="G971" s="296"/>
      <c r="H971" s="296"/>
      <c r="I971" s="296"/>
      <c r="J971" s="296"/>
      <c r="K971" s="104">
        <f t="shared" si="56"/>
        <v>0</v>
      </c>
    </row>
    <row r="972" spans="1:11" ht="15.75" customHeight="1" x14ac:dyDescent="0.25">
      <c r="A972" s="2">
        <v>514</v>
      </c>
      <c r="B972" s="101" t="str">
        <f>IF('proje ve personel bilgileri'!A527&lt;&gt;0,('proje ve personel bilgileri'!A527)," ")</f>
        <v xml:space="preserve"> </v>
      </c>
      <c r="C972" s="105"/>
      <c r="D972" s="296"/>
      <c r="E972" s="296"/>
      <c r="F972" s="296"/>
      <c r="G972" s="296"/>
      <c r="H972" s="296"/>
      <c r="I972" s="296"/>
      <c r="J972" s="296"/>
      <c r="K972" s="104">
        <f t="shared" si="56"/>
        <v>0</v>
      </c>
    </row>
    <row r="973" spans="1:11" ht="15.75" customHeight="1" x14ac:dyDescent="0.25">
      <c r="A973" s="1">
        <v>515</v>
      </c>
      <c r="B973" s="101" t="str">
        <f>IF('proje ve personel bilgileri'!A528&lt;&gt;0,('proje ve personel bilgileri'!A528)," ")</f>
        <v xml:space="preserve"> </v>
      </c>
      <c r="C973" s="105"/>
      <c r="D973" s="296"/>
      <c r="E973" s="296"/>
      <c r="F973" s="296"/>
      <c r="G973" s="296"/>
      <c r="H973" s="296"/>
      <c r="I973" s="296"/>
      <c r="J973" s="296"/>
      <c r="K973" s="104">
        <f t="shared" si="56"/>
        <v>0</v>
      </c>
    </row>
    <row r="974" spans="1:11" ht="15.75" customHeight="1" x14ac:dyDescent="0.25">
      <c r="A974" s="2">
        <v>516</v>
      </c>
      <c r="B974" s="101" t="str">
        <f>IF('proje ve personel bilgileri'!A529&lt;&gt;0,('proje ve personel bilgileri'!A529)," ")</f>
        <v xml:space="preserve"> </v>
      </c>
      <c r="C974" s="105"/>
      <c r="D974" s="296"/>
      <c r="E974" s="296"/>
      <c r="F974" s="296"/>
      <c r="G974" s="296"/>
      <c r="H974" s="296"/>
      <c r="I974" s="296"/>
      <c r="J974" s="296"/>
      <c r="K974" s="104">
        <f t="shared" si="56"/>
        <v>0</v>
      </c>
    </row>
    <row r="975" spans="1:11" ht="15.75" customHeight="1" x14ac:dyDescent="0.25">
      <c r="A975" s="1">
        <v>517</v>
      </c>
      <c r="B975" s="101" t="str">
        <f>IF('proje ve personel bilgileri'!A530&lt;&gt;0,('proje ve personel bilgileri'!A530)," ")</f>
        <v xml:space="preserve"> </v>
      </c>
      <c r="C975" s="105"/>
      <c r="D975" s="296"/>
      <c r="E975" s="296"/>
      <c r="F975" s="296"/>
      <c r="G975" s="296"/>
      <c r="H975" s="296"/>
      <c r="I975" s="296"/>
      <c r="J975" s="296"/>
      <c r="K975" s="104">
        <f t="shared" si="56"/>
        <v>0</v>
      </c>
    </row>
    <row r="976" spans="1:11" ht="15.75" customHeight="1" x14ac:dyDescent="0.25">
      <c r="A976" s="2">
        <v>518</v>
      </c>
      <c r="B976" s="101" t="str">
        <f>IF('proje ve personel bilgileri'!A531&lt;&gt;0,('proje ve personel bilgileri'!A531)," ")</f>
        <v xml:space="preserve"> </v>
      </c>
      <c r="C976" s="105"/>
      <c r="D976" s="296"/>
      <c r="E976" s="296"/>
      <c r="F976" s="296"/>
      <c r="G976" s="296"/>
      <c r="H976" s="296"/>
      <c r="I976" s="296"/>
      <c r="J976" s="296"/>
      <c r="K976" s="104">
        <f t="shared" si="56"/>
        <v>0</v>
      </c>
    </row>
    <row r="977" spans="1:11" ht="15.75" customHeight="1" x14ac:dyDescent="0.25">
      <c r="A977" s="1">
        <v>519</v>
      </c>
      <c r="B977" s="101" t="str">
        <f>IF('proje ve personel bilgileri'!A532&lt;&gt;0,('proje ve personel bilgileri'!A532)," ")</f>
        <v xml:space="preserve"> </v>
      </c>
      <c r="C977" s="105"/>
      <c r="D977" s="296"/>
      <c r="E977" s="296"/>
      <c r="F977" s="296"/>
      <c r="G977" s="296"/>
      <c r="H977" s="296"/>
      <c r="I977" s="296"/>
      <c r="J977" s="296"/>
      <c r="K977" s="104">
        <f t="shared" si="56"/>
        <v>0</v>
      </c>
    </row>
    <row r="978" spans="1:11" ht="15.75" customHeight="1" x14ac:dyDescent="0.25">
      <c r="A978" s="2">
        <v>520</v>
      </c>
      <c r="B978" s="101" t="str">
        <f>IF('proje ve personel bilgileri'!A533&lt;&gt;0,('proje ve personel bilgileri'!A533)," ")</f>
        <v xml:space="preserve"> </v>
      </c>
      <c r="C978" s="105"/>
      <c r="D978" s="296"/>
      <c r="E978" s="296"/>
      <c r="F978" s="296"/>
      <c r="G978" s="296"/>
      <c r="H978" s="296"/>
      <c r="I978" s="296"/>
      <c r="J978" s="296"/>
      <c r="K978" s="104">
        <f t="shared" si="56"/>
        <v>0</v>
      </c>
    </row>
    <row r="979" spans="1:11" ht="15.75" customHeight="1" x14ac:dyDescent="0.25">
      <c r="A979" s="1">
        <v>521</v>
      </c>
      <c r="B979" s="101" t="str">
        <f>IF('proje ve personel bilgileri'!A534&lt;&gt;0,('proje ve personel bilgileri'!A534)," ")</f>
        <v xml:space="preserve"> </v>
      </c>
      <c r="C979" s="105"/>
      <c r="D979" s="296"/>
      <c r="E979" s="296"/>
      <c r="F979" s="296"/>
      <c r="G979" s="296"/>
      <c r="H979" s="296"/>
      <c r="I979" s="296"/>
      <c r="J979" s="296"/>
      <c r="K979" s="104">
        <f t="shared" si="56"/>
        <v>0</v>
      </c>
    </row>
    <row r="980" spans="1:11" ht="15" customHeight="1" x14ac:dyDescent="0.25">
      <c r="A980" s="2">
        <v>522</v>
      </c>
      <c r="B980" s="101" t="str">
        <f>IF('proje ve personel bilgileri'!A535&lt;&gt;0,('proje ve personel bilgileri'!A535)," ")</f>
        <v xml:space="preserve"> </v>
      </c>
      <c r="C980" s="105"/>
      <c r="D980" s="296"/>
      <c r="E980" s="296"/>
      <c r="F980" s="296"/>
      <c r="G980" s="296"/>
      <c r="H980" s="296"/>
      <c r="I980" s="296"/>
      <c r="J980" s="296"/>
      <c r="K980" s="104">
        <f t="shared" si="56"/>
        <v>0</v>
      </c>
    </row>
    <row r="981" spans="1:11" ht="15.75" customHeight="1" x14ac:dyDescent="0.25">
      <c r="A981" s="341" t="s">
        <v>99</v>
      </c>
      <c r="B981" s="342"/>
      <c r="C981" s="7" t="str">
        <f t="shared" ref="C981:J981" si="57">IF($K$28&lt;&gt;0,SUM(C963:C980)," ")</f>
        <v xml:space="preserve"> </v>
      </c>
      <c r="D981" s="8" t="str">
        <f t="shared" si="57"/>
        <v xml:space="preserve"> </v>
      </c>
      <c r="E981" s="8" t="str">
        <f t="shared" si="57"/>
        <v xml:space="preserve"> </v>
      </c>
      <c r="F981" s="8" t="str">
        <f t="shared" si="57"/>
        <v xml:space="preserve"> </v>
      </c>
      <c r="G981" s="8" t="str">
        <f t="shared" si="57"/>
        <v xml:space="preserve"> </v>
      </c>
      <c r="H981" s="8" t="str">
        <f t="shared" si="57"/>
        <v xml:space="preserve"> </v>
      </c>
      <c r="I981" s="8" t="str">
        <f t="shared" si="57"/>
        <v xml:space="preserve"> </v>
      </c>
      <c r="J981" s="8" t="str">
        <f t="shared" si="57"/>
        <v xml:space="preserve"> </v>
      </c>
      <c r="K981" s="9">
        <f>SUM(K963:K980)+K947</f>
        <v>0</v>
      </c>
    </row>
    <row r="982" spans="1:11" ht="15" customHeight="1" x14ac:dyDescent="0.25">
      <c r="A982" s="300"/>
    </row>
    <row r="983" spans="1:11" ht="15" customHeight="1" x14ac:dyDescent="0.25">
      <c r="A983" s="332" t="s">
        <v>100</v>
      </c>
      <c r="B983" s="332"/>
      <c r="C983" s="332"/>
      <c r="D983" s="332"/>
      <c r="E983" s="332"/>
      <c r="F983" s="332"/>
      <c r="G983" s="332"/>
      <c r="H983" s="332"/>
      <c r="I983" s="332"/>
      <c r="J983" s="332"/>
      <c r="K983" s="332"/>
    </row>
    <row r="984" spans="1:11" ht="15" customHeight="1" x14ac:dyDescent="0.25">
      <c r="A984" s="51"/>
    </row>
    <row r="985" spans="1:11" ht="15" customHeight="1" x14ac:dyDescent="0.25">
      <c r="A985" s="298" t="s">
        <v>101</v>
      </c>
    </row>
    <row r="986" spans="1:11" ht="15" customHeight="1" x14ac:dyDescent="0.25">
      <c r="C986" s="298" t="s">
        <v>102</v>
      </c>
      <c r="E986" s="298" t="s">
        <v>103</v>
      </c>
    </row>
    <row r="988" spans="1:11" ht="15.75" customHeight="1" x14ac:dyDescent="0.25">
      <c r="A988" s="348" t="s">
        <v>85</v>
      </c>
      <c r="B988" s="348"/>
      <c r="C988" s="348"/>
      <c r="D988" s="348"/>
      <c r="E988" s="348"/>
      <c r="F988" s="348"/>
      <c r="G988" s="348"/>
      <c r="H988" s="348"/>
      <c r="I988" s="348"/>
      <c r="J988" s="348"/>
      <c r="K988" s="348"/>
    </row>
    <row r="989" spans="1:11" ht="15" customHeight="1" x14ac:dyDescent="0.25">
      <c r="A989" s="70"/>
      <c r="B989" s="70"/>
      <c r="C989" s="70"/>
      <c r="D989" s="70"/>
      <c r="E989" s="70"/>
      <c r="F989" s="78">
        <f>'proje ve personel bilgileri'!$B$5</f>
        <v>0</v>
      </c>
      <c r="G989" s="72">
        <f>IF('proje ve personel bilgileri'!$B$6=1,"/ Mayıs ayına aittir.",(IF('proje ve personel bilgileri'!$B$6=2,"/ Kasım ayına aittir.",0)))</f>
        <v>0</v>
      </c>
      <c r="H989" s="70"/>
      <c r="I989" s="70"/>
      <c r="J989" s="70"/>
      <c r="K989" s="70"/>
    </row>
    <row r="990" spans="1:11" ht="18.75" customHeight="1" x14ac:dyDescent="0.25">
      <c r="K990" s="4" t="s">
        <v>86</v>
      </c>
    </row>
    <row r="991" spans="1:11" ht="15.75" customHeight="1" x14ac:dyDescent="0.25">
      <c r="A991" s="349" t="s">
        <v>2</v>
      </c>
      <c r="B991" s="350"/>
      <c r="C991" s="351">
        <f>'proje ve personel bilgileri'!$B$2</f>
        <v>0</v>
      </c>
      <c r="D991" s="352"/>
      <c r="E991" s="352"/>
      <c r="F991" s="352"/>
      <c r="G991" s="352"/>
      <c r="H991" s="352"/>
      <c r="I991" s="352"/>
      <c r="J991" s="352"/>
      <c r="K991" s="353"/>
    </row>
    <row r="992" spans="1:11" ht="15.75" customHeight="1" x14ac:dyDescent="0.25">
      <c r="A992" s="354" t="s">
        <v>4</v>
      </c>
      <c r="B992" s="355"/>
      <c r="C992" s="356">
        <f>'proje ve personel bilgileri'!$B$3</f>
        <v>0</v>
      </c>
      <c r="D992" s="357"/>
      <c r="E992" s="357"/>
      <c r="F992" s="357"/>
      <c r="G992" s="357"/>
      <c r="H992" s="357"/>
      <c r="I992" s="357"/>
      <c r="J992" s="357"/>
      <c r="K992" s="358"/>
    </row>
    <row r="993" spans="1:11" ht="15" customHeight="1" x14ac:dyDescent="0.25">
      <c r="A993" s="343" t="s">
        <v>87</v>
      </c>
      <c r="B993" s="343" t="s">
        <v>15</v>
      </c>
      <c r="C993" s="343" t="s">
        <v>88</v>
      </c>
      <c r="D993" s="344" t="s">
        <v>89</v>
      </c>
      <c r="E993" s="346"/>
      <c r="F993" s="347"/>
      <c r="G993" s="343" t="s">
        <v>90</v>
      </c>
      <c r="H993" s="333" t="s">
        <v>91</v>
      </c>
      <c r="I993" s="333" t="s">
        <v>92</v>
      </c>
      <c r="J993" s="333" t="s">
        <v>93</v>
      </c>
      <c r="K993" s="336" t="s">
        <v>94</v>
      </c>
    </row>
    <row r="994" spans="1:11" ht="15.75" customHeight="1" x14ac:dyDescent="0.25">
      <c r="A994" s="338"/>
      <c r="B994" s="338"/>
      <c r="C994" s="338"/>
      <c r="D994" s="345"/>
      <c r="E994" s="339" t="s">
        <v>95</v>
      </c>
      <c r="F994" s="340"/>
      <c r="G994" s="338"/>
      <c r="H994" s="334"/>
      <c r="I994" s="334"/>
      <c r="J994" s="334"/>
      <c r="K994" s="337"/>
    </row>
    <row r="995" spans="1:11" ht="60.75" customHeight="1" x14ac:dyDescent="0.25">
      <c r="A995" s="338"/>
      <c r="B995" s="338"/>
      <c r="C995" s="338"/>
      <c r="D995" s="345"/>
      <c r="E995" s="5" t="s">
        <v>106</v>
      </c>
      <c r="F995" s="5" t="s">
        <v>97</v>
      </c>
      <c r="G995" s="338"/>
      <c r="H995" s="334"/>
      <c r="I995" s="335"/>
      <c r="J995" s="335"/>
      <c r="K995" s="338"/>
    </row>
    <row r="996" spans="1:11" ht="15.75" customHeight="1" x14ac:dyDescent="0.25">
      <c r="A996" s="338"/>
      <c r="B996" s="338"/>
      <c r="C996" s="338"/>
      <c r="D996" s="345"/>
      <c r="E996" s="6" t="s">
        <v>98</v>
      </c>
      <c r="F996" s="6" t="s">
        <v>98</v>
      </c>
      <c r="G996" s="294" t="s">
        <v>98</v>
      </c>
      <c r="H996" s="294" t="s">
        <v>98</v>
      </c>
      <c r="I996" s="297" t="s">
        <v>98</v>
      </c>
      <c r="J996" s="6" t="s">
        <v>98</v>
      </c>
      <c r="K996" s="338"/>
    </row>
    <row r="997" spans="1:11" ht="15.75" customHeight="1" x14ac:dyDescent="0.25">
      <c r="A997" s="1">
        <v>523</v>
      </c>
      <c r="B997" s="101" t="str">
        <f>IF('proje ve personel bilgileri'!A536&lt;&gt;0,('proje ve personel bilgileri'!A536)," ")</f>
        <v xml:space="preserve"> </v>
      </c>
      <c r="C997" s="102"/>
      <c r="D997" s="103"/>
      <c r="E997" s="103"/>
      <c r="F997" s="103"/>
      <c r="G997" s="103"/>
      <c r="H997" s="103"/>
      <c r="I997" s="103"/>
      <c r="J997" s="103"/>
      <c r="K997" s="104">
        <f t="shared" ref="K997:K1014" si="58">IF(D997&lt;&gt;0,SUM(D997+E997+F997+G997-H997-I997-J997),0)</f>
        <v>0</v>
      </c>
    </row>
    <row r="998" spans="1:11" ht="15.75" customHeight="1" x14ac:dyDescent="0.25">
      <c r="A998" s="2">
        <v>524</v>
      </c>
      <c r="B998" s="101" t="str">
        <f>IF('proje ve personel bilgileri'!A537&lt;&gt;0,('proje ve personel bilgileri'!A537)," ")</f>
        <v xml:space="preserve"> </v>
      </c>
      <c r="C998" s="105"/>
      <c r="D998" s="296"/>
      <c r="E998" s="296"/>
      <c r="F998" s="296"/>
      <c r="G998" s="296"/>
      <c r="H998" s="296"/>
      <c r="I998" s="296"/>
      <c r="J998" s="296"/>
      <c r="K998" s="104">
        <f t="shared" si="58"/>
        <v>0</v>
      </c>
    </row>
    <row r="999" spans="1:11" ht="15.75" customHeight="1" x14ac:dyDescent="0.25">
      <c r="A999" s="1">
        <v>525</v>
      </c>
      <c r="B999" s="101" t="str">
        <f>IF('proje ve personel bilgileri'!A538&lt;&gt;0,('proje ve personel bilgileri'!A538)," ")</f>
        <v xml:space="preserve"> </v>
      </c>
      <c r="C999" s="105"/>
      <c r="D999" s="296"/>
      <c r="E999" s="296"/>
      <c r="F999" s="296"/>
      <c r="G999" s="296"/>
      <c r="H999" s="296"/>
      <c r="I999" s="296"/>
      <c r="J999" s="296"/>
      <c r="K999" s="104">
        <f t="shared" si="58"/>
        <v>0</v>
      </c>
    </row>
    <row r="1000" spans="1:11" ht="15.75" customHeight="1" x14ac:dyDescent="0.25">
      <c r="A1000" s="2">
        <v>526</v>
      </c>
      <c r="B1000" s="101" t="str">
        <f>IF('proje ve personel bilgileri'!A539&lt;&gt;0,('proje ve personel bilgileri'!A539)," ")</f>
        <v xml:space="preserve"> </v>
      </c>
      <c r="C1000" s="105"/>
      <c r="D1000" s="296"/>
      <c r="E1000" s="296"/>
      <c r="F1000" s="296"/>
      <c r="G1000" s="296"/>
      <c r="H1000" s="296"/>
      <c r="I1000" s="296"/>
      <c r="J1000" s="296"/>
      <c r="K1000" s="104">
        <f t="shared" si="58"/>
        <v>0</v>
      </c>
    </row>
    <row r="1001" spans="1:11" ht="15.75" customHeight="1" x14ac:dyDescent="0.25">
      <c r="A1001" s="1">
        <v>527</v>
      </c>
      <c r="B1001" s="101" t="str">
        <f>IF('proje ve personel bilgileri'!A540&lt;&gt;0,('proje ve personel bilgileri'!A540)," ")</f>
        <v xml:space="preserve"> </v>
      </c>
      <c r="C1001" s="105"/>
      <c r="D1001" s="296"/>
      <c r="E1001" s="296"/>
      <c r="F1001" s="296"/>
      <c r="G1001" s="296"/>
      <c r="H1001" s="296"/>
      <c r="I1001" s="296"/>
      <c r="J1001" s="296"/>
      <c r="K1001" s="104">
        <f t="shared" si="58"/>
        <v>0</v>
      </c>
    </row>
    <row r="1002" spans="1:11" ht="15.75" customHeight="1" x14ac:dyDescent="0.25">
      <c r="A1002" s="2">
        <v>528</v>
      </c>
      <c r="B1002" s="101" t="str">
        <f>IF('proje ve personel bilgileri'!A541&lt;&gt;0,('proje ve personel bilgileri'!A541)," ")</f>
        <v xml:space="preserve"> </v>
      </c>
      <c r="C1002" s="105"/>
      <c r="D1002" s="296"/>
      <c r="E1002" s="296"/>
      <c r="F1002" s="296"/>
      <c r="G1002" s="296"/>
      <c r="H1002" s="296"/>
      <c r="I1002" s="296"/>
      <c r="J1002" s="296"/>
      <c r="K1002" s="104">
        <f t="shared" si="58"/>
        <v>0</v>
      </c>
    </row>
    <row r="1003" spans="1:11" ht="15.75" customHeight="1" x14ac:dyDescent="0.25">
      <c r="A1003" s="1">
        <v>529</v>
      </c>
      <c r="B1003" s="101" t="str">
        <f>IF('proje ve personel bilgileri'!A542&lt;&gt;0,('proje ve personel bilgileri'!A542)," ")</f>
        <v xml:space="preserve"> </v>
      </c>
      <c r="C1003" s="105"/>
      <c r="D1003" s="296"/>
      <c r="E1003" s="296"/>
      <c r="F1003" s="296"/>
      <c r="G1003" s="296"/>
      <c r="H1003" s="296"/>
      <c r="I1003" s="296"/>
      <c r="J1003" s="296"/>
      <c r="K1003" s="104">
        <f t="shared" si="58"/>
        <v>0</v>
      </c>
    </row>
    <row r="1004" spans="1:11" ht="15.75" customHeight="1" x14ac:dyDescent="0.25">
      <c r="A1004" s="2">
        <v>530</v>
      </c>
      <c r="B1004" s="101" t="str">
        <f>IF('proje ve personel bilgileri'!A543&lt;&gt;0,('proje ve personel bilgileri'!A543)," ")</f>
        <v xml:space="preserve"> </v>
      </c>
      <c r="C1004" s="105"/>
      <c r="D1004" s="296"/>
      <c r="E1004" s="296"/>
      <c r="F1004" s="296"/>
      <c r="G1004" s="296"/>
      <c r="H1004" s="296"/>
      <c r="I1004" s="296"/>
      <c r="J1004" s="296"/>
      <c r="K1004" s="104">
        <f t="shared" si="58"/>
        <v>0</v>
      </c>
    </row>
    <row r="1005" spans="1:11" ht="15.75" customHeight="1" x14ac:dyDescent="0.25">
      <c r="A1005" s="1">
        <v>531</v>
      </c>
      <c r="B1005" s="101" t="str">
        <f>IF('proje ve personel bilgileri'!A544&lt;&gt;0,('proje ve personel bilgileri'!A544)," ")</f>
        <v xml:space="preserve"> </v>
      </c>
      <c r="C1005" s="105"/>
      <c r="D1005" s="296"/>
      <c r="E1005" s="296"/>
      <c r="F1005" s="296"/>
      <c r="G1005" s="296"/>
      <c r="H1005" s="296"/>
      <c r="I1005" s="296"/>
      <c r="J1005" s="296"/>
      <c r="K1005" s="104">
        <f t="shared" si="58"/>
        <v>0</v>
      </c>
    </row>
    <row r="1006" spans="1:11" ht="15.75" customHeight="1" x14ac:dyDescent="0.25">
      <c r="A1006" s="2">
        <v>532</v>
      </c>
      <c r="B1006" s="101" t="str">
        <f>IF('proje ve personel bilgileri'!A545&lt;&gt;0,('proje ve personel bilgileri'!A545)," ")</f>
        <v xml:space="preserve"> </v>
      </c>
      <c r="C1006" s="105"/>
      <c r="D1006" s="296"/>
      <c r="E1006" s="296"/>
      <c r="F1006" s="296"/>
      <c r="G1006" s="296"/>
      <c r="H1006" s="296"/>
      <c r="I1006" s="296"/>
      <c r="J1006" s="296"/>
      <c r="K1006" s="104">
        <f t="shared" si="58"/>
        <v>0</v>
      </c>
    </row>
    <row r="1007" spans="1:11" ht="15.75" customHeight="1" x14ac:dyDescent="0.25">
      <c r="A1007" s="1">
        <v>533</v>
      </c>
      <c r="B1007" s="101" t="str">
        <f>IF('proje ve personel bilgileri'!A546&lt;&gt;0,('proje ve personel bilgileri'!A546)," ")</f>
        <v xml:space="preserve"> </v>
      </c>
      <c r="C1007" s="105"/>
      <c r="D1007" s="296"/>
      <c r="E1007" s="296"/>
      <c r="F1007" s="296"/>
      <c r="G1007" s="296"/>
      <c r="H1007" s="296"/>
      <c r="I1007" s="296"/>
      <c r="J1007" s="296"/>
      <c r="K1007" s="104">
        <f t="shared" si="58"/>
        <v>0</v>
      </c>
    </row>
    <row r="1008" spans="1:11" ht="15.75" customHeight="1" x14ac:dyDescent="0.25">
      <c r="A1008" s="2">
        <v>534</v>
      </c>
      <c r="B1008" s="101" t="str">
        <f>IF('proje ve personel bilgileri'!A547&lt;&gt;0,('proje ve personel bilgileri'!A547)," ")</f>
        <v xml:space="preserve"> </v>
      </c>
      <c r="C1008" s="105"/>
      <c r="D1008" s="296"/>
      <c r="E1008" s="296"/>
      <c r="F1008" s="296"/>
      <c r="G1008" s="296"/>
      <c r="H1008" s="296"/>
      <c r="I1008" s="296"/>
      <c r="J1008" s="296"/>
      <c r="K1008" s="104">
        <f t="shared" si="58"/>
        <v>0</v>
      </c>
    </row>
    <row r="1009" spans="1:11" ht="15.75" customHeight="1" x14ac:dyDescent="0.25">
      <c r="A1009" s="1">
        <v>535</v>
      </c>
      <c r="B1009" s="101" t="str">
        <f>IF('proje ve personel bilgileri'!A548&lt;&gt;0,('proje ve personel bilgileri'!A548)," ")</f>
        <v xml:space="preserve"> </v>
      </c>
      <c r="C1009" s="105"/>
      <c r="D1009" s="296"/>
      <c r="E1009" s="296"/>
      <c r="F1009" s="296"/>
      <c r="G1009" s="296"/>
      <c r="H1009" s="296"/>
      <c r="I1009" s="296"/>
      <c r="J1009" s="296"/>
      <c r="K1009" s="104">
        <f t="shared" si="58"/>
        <v>0</v>
      </c>
    </row>
    <row r="1010" spans="1:11" ht="15.75" customHeight="1" x14ac:dyDescent="0.25">
      <c r="A1010" s="2">
        <v>536</v>
      </c>
      <c r="B1010" s="101" t="str">
        <f>IF('proje ve personel bilgileri'!A549&lt;&gt;0,('proje ve personel bilgileri'!A549)," ")</f>
        <v xml:space="preserve"> </v>
      </c>
      <c r="C1010" s="105"/>
      <c r="D1010" s="296"/>
      <c r="E1010" s="296"/>
      <c r="F1010" s="296"/>
      <c r="G1010" s="296"/>
      <c r="H1010" s="296"/>
      <c r="I1010" s="296"/>
      <c r="J1010" s="296"/>
      <c r="K1010" s="104">
        <f t="shared" si="58"/>
        <v>0</v>
      </c>
    </row>
    <row r="1011" spans="1:11" ht="15.75" customHeight="1" x14ac:dyDescent="0.25">
      <c r="A1011" s="1">
        <v>537</v>
      </c>
      <c r="B1011" s="101" t="str">
        <f>IF('proje ve personel bilgileri'!A550&lt;&gt;0,('proje ve personel bilgileri'!A550)," ")</f>
        <v xml:space="preserve"> </v>
      </c>
      <c r="C1011" s="105"/>
      <c r="D1011" s="296"/>
      <c r="E1011" s="296"/>
      <c r="F1011" s="296"/>
      <c r="G1011" s="296"/>
      <c r="H1011" s="296"/>
      <c r="I1011" s="296"/>
      <c r="J1011" s="296"/>
      <c r="K1011" s="104">
        <f t="shared" si="58"/>
        <v>0</v>
      </c>
    </row>
    <row r="1012" spans="1:11" ht="15.75" customHeight="1" x14ac:dyDescent="0.25">
      <c r="A1012" s="2">
        <v>538</v>
      </c>
      <c r="B1012" s="101" t="str">
        <f>IF('proje ve personel bilgileri'!A551&lt;&gt;0,('proje ve personel bilgileri'!A551)," ")</f>
        <v xml:space="preserve"> </v>
      </c>
      <c r="C1012" s="105"/>
      <c r="D1012" s="296"/>
      <c r="E1012" s="296"/>
      <c r="F1012" s="296"/>
      <c r="G1012" s="296"/>
      <c r="H1012" s="296"/>
      <c r="I1012" s="296"/>
      <c r="J1012" s="296"/>
      <c r="K1012" s="104">
        <f t="shared" si="58"/>
        <v>0</v>
      </c>
    </row>
    <row r="1013" spans="1:11" ht="15.75" customHeight="1" x14ac:dyDescent="0.25">
      <c r="A1013" s="1">
        <v>539</v>
      </c>
      <c r="B1013" s="101" t="str">
        <f>IF('proje ve personel bilgileri'!A552&lt;&gt;0,('proje ve personel bilgileri'!A552)," ")</f>
        <v xml:space="preserve"> </v>
      </c>
      <c r="C1013" s="105"/>
      <c r="D1013" s="296"/>
      <c r="E1013" s="296"/>
      <c r="F1013" s="296"/>
      <c r="G1013" s="296"/>
      <c r="H1013" s="296"/>
      <c r="I1013" s="296"/>
      <c r="J1013" s="296"/>
      <c r="K1013" s="104">
        <f t="shared" si="58"/>
        <v>0</v>
      </c>
    </row>
    <row r="1014" spans="1:11" ht="15" customHeight="1" x14ac:dyDescent="0.25">
      <c r="A1014" s="2">
        <v>540</v>
      </c>
      <c r="B1014" s="101" t="str">
        <f>IF('proje ve personel bilgileri'!A553&lt;&gt;0,('proje ve personel bilgileri'!A553)," ")</f>
        <v xml:space="preserve"> </v>
      </c>
      <c r="C1014" s="105"/>
      <c r="D1014" s="296"/>
      <c r="E1014" s="296"/>
      <c r="F1014" s="296"/>
      <c r="G1014" s="296"/>
      <c r="H1014" s="296"/>
      <c r="I1014" s="296"/>
      <c r="J1014" s="296"/>
      <c r="K1014" s="104">
        <f t="shared" si="58"/>
        <v>0</v>
      </c>
    </row>
    <row r="1015" spans="1:11" ht="15.75" customHeight="1" x14ac:dyDescent="0.25">
      <c r="A1015" s="341" t="s">
        <v>99</v>
      </c>
      <c r="B1015" s="342"/>
      <c r="C1015" s="7" t="str">
        <f t="shared" ref="C1015:J1015" si="59">IF($K$28&lt;&gt;0,SUM(C997:C1014)," ")</f>
        <v xml:space="preserve"> </v>
      </c>
      <c r="D1015" s="8" t="str">
        <f t="shared" si="59"/>
        <v xml:space="preserve"> </v>
      </c>
      <c r="E1015" s="8" t="str">
        <f t="shared" si="59"/>
        <v xml:space="preserve"> </v>
      </c>
      <c r="F1015" s="8" t="str">
        <f t="shared" si="59"/>
        <v xml:space="preserve"> </v>
      </c>
      <c r="G1015" s="8" t="str">
        <f t="shared" si="59"/>
        <v xml:space="preserve"> </v>
      </c>
      <c r="H1015" s="8" t="str">
        <f t="shared" si="59"/>
        <v xml:space="preserve"> </v>
      </c>
      <c r="I1015" s="8" t="str">
        <f t="shared" si="59"/>
        <v xml:space="preserve"> </v>
      </c>
      <c r="J1015" s="8" t="str">
        <f t="shared" si="59"/>
        <v xml:space="preserve"> </v>
      </c>
      <c r="K1015" s="9">
        <f>SUM(K997:K1014)+K981</f>
        <v>0</v>
      </c>
    </row>
    <row r="1016" spans="1:11" ht="15" customHeight="1" x14ac:dyDescent="0.25">
      <c r="A1016" s="300"/>
    </row>
    <row r="1017" spans="1:11" ht="15" customHeight="1" x14ac:dyDescent="0.25">
      <c r="A1017" s="332" t="s">
        <v>100</v>
      </c>
      <c r="B1017" s="332"/>
      <c r="C1017" s="332"/>
      <c r="D1017" s="332"/>
      <c r="E1017" s="332"/>
      <c r="F1017" s="332"/>
      <c r="G1017" s="332"/>
      <c r="H1017" s="332"/>
      <c r="I1017" s="332"/>
      <c r="J1017" s="332"/>
      <c r="K1017" s="332"/>
    </row>
    <row r="1018" spans="1:11" ht="15" customHeight="1" x14ac:dyDescent="0.25">
      <c r="A1018" s="51"/>
    </row>
    <row r="1019" spans="1:11" ht="15" customHeight="1" x14ac:dyDescent="0.25">
      <c r="A1019" s="298" t="s">
        <v>101</v>
      </c>
    </row>
    <row r="1020" spans="1:11" ht="15" customHeight="1" x14ac:dyDescent="0.25">
      <c r="C1020" s="298" t="s">
        <v>102</v>
      </c>
      <c r="E1020" s="298" t="s">
        <v>103</v>
      </c>
    </row>
    <row r="1024" spans="1:11" ht="15.75" customHeight="1" x14ac:dyDescent="0.25">
      <c r="A1024" s="348" t="s">
        <v>85</v>
      </c>
      <c r="B1024" s="348"/>
      <c r="C1024" s="348"/>
      <c r="D1024" s="348"/>
      <c r="E1024" s="348"/>
      <c r="F1024" s="348"/>
      <c r="G1024" s="348"/>
      <c r="H1024" s="348"/>
      <c r="I1024" s="348"/>
      <c r="J1024" s="348"/>
      <c r="K1024" s="348"/>
    </row>
    <row r="1025" spans="1:11" ht="15" customHeight="1" x14ac:dyDescent="0.25">
      <c r="A1025" s="70"/>
      <c r="B1025" s="70"/>
      <c r="C1025" s="70"/>
      <c r="D1025" s="70"/>
      <c r="E1025" s="70"/>
      <c r="F1025" s="78">
        <f>'proje ve personel bilgileri'!$B$5</f>
        <v>0</v>
      </c>
      <c r="G1025" s="72">
        <f>IF('proje ve personel bilgileri'!$B$6=1,"/ Mayıs ayına aittir.",(IF('proje ve personel bilgileri'!$B$6=2,"/ Kasım ayına aittir.",0)))</f>
        <v>0</v>
      </c>
      <c r="H1025" s="70"/>
      <c r="I1025" s="70"/>
      <c r="J1025" s="70"/>
      <c r="K1025" s="70"/>
    </row>
    <row r="1026" spans="1:11" ht="18.75" customHeight="1" x14ac:dyDescent="0.25">
      <c r="K1026" s="4" t="s">
        <v>86</v>
      </c>
    </row>
    <row r="1027" spans="1:11" ht="15.75" customHeight="1" x14ac:dyDescent="0.25">
      <c r="A1027" s="349" t="s">
        <v>2</v>
      </c>
      <c r="B1027" s="350"/>
      <c r="C1027" s="351">
        <f>'proje ve personel bilgileri'!$B$2</f>
        <v>0</v>
      </c>
      <c r="D1027" s="352"/>
      <c r="E1027" s="352"/>
      <c r="F1027" s="352"/>
      <c r="G1027" s="352"/>
      <c r="H1027" s="352"/>
      <c r="I1027" s="352"/>
      <c r="J1027" s="352"/>
      <c r="K1027" s="353"/>
    </row>
    <row r="1028" spans="1:11" ht="15.75" customHeight="1" x14ac:dyDescent="0.25">
      <c r="A1028" s="354" t="s">
        <v>4</v>
      </c>
      <c r="B1028" s="355"/>
      <c r="C1028" s="356">
        <f>'proje ve personel bilgileri'!$B$3</f>
        <v>0</v>
      </c>
      <c r="D1028" s="357"/>
      <c r="E1028" s="357"/>
      <c r="F1028" s="357"/>
      <c r="G1028" s="357"/>
      <c r="H1028" s="357"/>
      <c r="I1028" s="357"/>
      <c r="J1028" s="357"/>
      <c r="K1028" s="358"/>
    </row>
    <row r="1029" spans="1:11" ht="15" customHeight="1" x14ac:dyDescent="0.25">
      <c r="A1029" s="343" t="s">
        <v>87</v>
      </c>
      <c r="B1029" s="343" t="s">
        <v>15</v>
      </c>
      <c r="C1029" s="343" t="s">
        <v>88</v>
      </c>
      <c r="D1029" s="344" t="s">
        <v>89</v>
      </c>
      <c r="E1029" s="346"/>
      <c r="F1029" s="347"/>
      <c r="G1029" s="343" t="s">
        <v>90</v>
      </c>
      <c r="H1029" s="333" t="s">
        <v>91</v>
      </c>
      <c r="I1029" s="333" t="s">
        <v>92</v>
      </c>
      <c r="J1029" s="333" t="s">
        <v>93</v>
      </c>
      <c r="K1029" s="336" t="s">
        <v>94</v>
      </c>
    </row>
    <row r="1030" spans="1:11" ht="15.75" customHeight="1" x14ac:dyDescent="0.25">
      <c r="A1030" s="338"/>
      <c r="B1030" s="338"/>
      <c r="C1030" s="338"/>
      <c r="D1030" s="345"/>
      <c r="E1030" s="339" t="s">
        <v>95</v>
      </c>
      <c r="F1030" s="340"/>
      <c r="G1030" s="338"/>
      <c r="H1030" s="334"/>
      <c r="I1030" s="334"/>
      <c r="J1030" s="334"/>
      <c r="K1030" s="337"/>
    </row>
    <row r="1031" spans="1:11" ht="60.75" customHeight="1" x14ac:dyDescent="0.25">
      <c r="A1031" s="338"/>
      <c r="B1031" s="338"/>
      <c r="C1031" s="338"/>
      <c r="D1031" s="345"/>
      <c r="E1031" s="5" t="s">
        <v>106</v>
      </c>
      <c r="F1031" s="5" t="s">
        <v>97</v>
      </c>
      <c r="G1031" s="338"/>
      <c r="H1031" s="334"/>
      <c r="I1031" s="335"/>
      <c r="J1031" s="335"/>
      <c r="K1031" s="338"/>
    </row>
    <row r="1032" spans="1:11" ht="15.75" customHeight="1" x14ac:dyDescent="0.25">
      <c r="A1032" s="338"/>
      <c r="B1032" s="338"/>
      <c r="C1032" s="338"/>
      <c r="D1032" s="345"/>
      <c r="E1032" s="6" t="s">
        <v>98</v>
      </c>
      <c r="F1032" s="6" t="s">
        <v>98</v>
      </c>
      <c r="G1032" s="294" t="s">
        <v>98</v>
      </c>
      <c r="H1032" s="294" t="s">
        <v>98</v>
      </c>
      <c r="I1032" s="297" t="s">
        <v>98</v>
      </c>
      <c r="J1032" s="6" t="s">
        <v>98</v>
      </c>
      <c r="K1032" s="338"/>
    </row>
    <row r="1033" spans="1:11" ht="15.75" customHeight="1" x14ac:dyDescent="0.25">
      <c r="A1033" s="1">
        <v>541</v>
      </c>
      <c r="B1033" s="101" t="str">
        <f>IF('proje ve personel bilgileri'!A554&lt;&gt;0,('proje ve personel bilgileri'!A554)," ")</f>
        <v xml:space="preserve"> </v>
      </c>
      <c r="C1033" s="102"/>
      <c r="D1033" s="103"/>
      <c r="E1033" s="103"/>
      <c r="F1033" s="103"/>
      <c r="G1033" s="103"/>
      <c r="H1033" s="103"/>
      <c r="I1033" s="103"/>
      <c r="J1033" s="103"/>
      <c r="K1033" s="104">
        <f t="shared" ref="K1033:K1050" si="60">IF(D1033&lt;&gt;0,SUM(D1033+E1033+F1033+G1033-H1033-I1033-J1033),0)</f>
        <v>0</v>
      </c>
    </row>
    <row r="1034" spans="1:11" ht="15.75" customHeight="1" x14ac:dyDescent="0.25">
      <c r="A1034" s="2">
        <v>542</v>
      </c>
      <c r="B1034" s="101" t="str">
        <f>IF('proje ve personel bilgileri'!A555&lt;&gt;0,('proje ve personel bilgileri'!A555)," ")</f>
        <v xml:space="preserve"> </v>
      </c>
      <c r="C1034" s="105"/>
      <c r="D1034" s="296"/>
      <c r="E1034" s="296"/>
      <c r="F1034" s="296"/>
      <c r="G1034" s="296"/>
      <c r="H1034" s="296"/>
      <c r="I1034" s="296"/>
      <c r="J1034" s="296"/>
      <c r="K1034" s="104">
        <f t="shared" si="60"/>
        <v>0</v>
      </c>
    </row>
    <row r="1035" spans="1:11" ht="15.75" customHeight="1" x14ac:dyDescent="0.25">
      <c r="A1035" s="1">
        <v>543</v>
      </c>
      <c r="B1035" s="101" t="str">
        <f>IF('proje ve personel bilgileri'!A556&lt;&gt;0,('proje ve personel bilgileri'!A556)," ")</f>
        <v xml:space="preserve"> </v>
      </c>
      <c r="C1035" s="105"/>
      <c r="D1035" s="296"/>
      <c r="E1035" s="296"/>
      <c r="F1035" s="296"/>
      <c r="G1035" s="296"/>
      <c r="H1035" s="296"/>
      <c r="I1035" s="296"/>
      <c r="J1035" s="296"/>
      <c r="K1035" s="104">
        <f t="shared" si="60"/>
        <v>0</v>
      </c>
    </row>
    <row r="1036" spans="1:11" ht="15.75" customHeight="1" x14ac:dyDescent="0.25">
      <c r="A1036" s="2">
        <v>544</v>
      </c>
      <c r="B1036" s="101" t="str">
        <f>IF('proje ve personel bilgileri'!A557&lt;&gt;0,('proje ve personel bilgileri'!A557)," ")</f>
        <v xml:space="preserve"> </v>
      </c>
      <c r="C1036" s="105"/>
      <c r="D1036" s="296"/>
      <c r="E1036" s="296"/>
      <c r="F1036" s="296"/>
      <c r="G1036" s="296"/>
      <c r="H1036" s="296"/>
      <c r="I1036" s="296"/>
      <c r="J1036" s="296"/>
      <c r="K1036" s="104">
        <f t="shared" si="60"/>
        <v>0</v>
      </c>
    </row>
    <row r="1037" spans="1:11" ht="15.75" customHeight="1" x14ac:dyDescent="0.25">
      <c r="A1037" s="1">
        <v>545</v>
      </c>
      <c r="B1037" s="101" t="str">
        <f>IF('proje ve personel bilgileri'!A558&lt;&gt;0,('proje ve personel bilgileri'!A558)," ")</f>
        <v xml:space="preserve"> </v>
      </c>
      <c r="C1037" s="105"/>
      <c r="D1037" s="296"/>
      <c r="E1037" s="296"/>
      <c r="F1037" s="296"/>
      <c r="G1037" s="296"/>
      <c r="H1037" s="296"/>
      <c r="I1037" s="296"/>
      <c r="J1037" s="296"/>
      <c r="K1037" s="104">
        <f t="shared" si="60"/>
        <v>0</v>
      </c>
    </row>
    <row r="1038" spans="1:11" ht="15.75" customHeight="1" x14ac:dyDescent="0.25">
      <c r="A1038" s="2">
        <v>546</v>
      </c>
      <c r="B1038" s="101" t="str">
        <f>IF('proje ve personel bilgileri'!A559&lt;&gt;0,('proje ve personel bilgileri'!A559)," ")</f>
        <v xml:space="preserve"> </v>
      </c>
      <c r="C1038" s="105"/>
      <c r="D1038" s="296"/>
      <c r="E1038" s="296"/>
      <c r="F1038" s="296"/>
      <c r="G1038" s="296"/>
      <c r="H1038" s="296"/>
      <c r="I1038" s="296"/>
      <c r="J1038" s="296"/>
      <c r="K1038" s="104">
        <f t="shared" si="60"/>
        <v>0</v>
      </c>
    </row>
    <row r="1039" spans="1:11" ht="15.75" customHeight="1" x14ac:dyDescent="0.25">
      <c r="A1039" s="1">
        <v>547</v>
      </c>
      <c r="B1039" s="101" t="str">
        <f>IF('proje ve personel bilgileri'!A560&lt;&gt;0,('proje ve personel bilgileri'!A560)," ")</f>
        <v xml:space="preserve"> </v>
      </c>
      <c r="C1039" s="105"/>
      <c r="D1039" s="296"/>
      <c r="E1039" s="296"/>
      <c r="F1039" s="296"/>
      <c r="G1039" s="296"/>
      <c r="H1039" s="296"/>
      <c r="I1039" s="296"/>
      <c r="J1039" s="296"/>
      <c r="K1039" s="104">
        <f t="shared" si="60"/>
        <v>0</v>
      </c>
    </row>
    <row r="1040" spans="1:11" ht="15.75" customHeight="1" x14ac:dyDescent="0.25">
      <c r="A1040" s="2">
        <v>548</v>
      </c>
      <c r="B1040" s="101" t="str">
        <f>IF('proje ve personel bilgileri'!A561&lt;&gt;0,('proje ve personel bilgileri'!A561)," ")</f>
        <v xml:space="preserve"> </v>
      </c>
      <c r="C1040" s="105"/>
      <c r="D1040" s="296"/>
      <c r="E1040" s="296"/>
      <c r="F1040" s="296"/>
      <c r="G1040" s="296"/>
      <c r="H1040" s="296"/>
      <c r="I1040" s="296"/>
      <c r="J1040" s="296"/>
      <c r="K1040" s="104">
        <f t="shared" si="60"/>
        <v>0</v>
      </c>
    </row>
    <row r="1041" spans="1:11" ht="15.75" customHeight="1" x14ac:dyDescent="0.25">
      <c r="A1041" s="1">
        <v>549</v>
      </c>
      <c r="B1041" s="101" t="str">
        <f>IF('proje ve personel bilgileri'!A562&lt;&gt;0,('proje ve personel bilgileri'!A562)," ")</f>
        <v xml:space="preserve"> </v>
      </c>
      <c r="C1041" s="105"/>
      <c r="D1041" s="296"/>
      <c r="E1041" s="296"/>
      <c r="F1041" s="296"/>
      <c r="G1041" s="296"/>
      <c r="H1041" s="296"/>
      <c r="I1041" s="296"/>
      <c r="J1041" s="296"/>
      <c r="K1041" s="104">
        <f t="shared" si="60"/>
        <v>0</v>
      </c>
    </row>
    <row r="1042" spans="1:11" ht="15.75" customHeight="1" x14ac:dyDescent="0.25">
      <c r="A1042" s="2">
        <v>550</v>
      </c>
      <c r="B1042" s="101" t="str">
        <f>IF('proje ve personel bilgileri'!A563&lt;&gt;0,('proje ve personel bilgileri'!A563)," ")</f>
        <v xml:space="preserve"> </v>
      </c>
      <c r="C1042" s="105"/>
      <c r="D1042" s="296"/>
      <c r="E1042" s="296"/>
      <c r="F1042" s="296"/>
      <c r="G1042" s="296"/>
      <c r="H1042" s="296"/>
      <c r="I1042" s="296"/>
      <c r="J1042" s="296"/>
      <c r="K1042" s="104">
        <f t="shared" si="60"/>
        <v>0</v>
      </c>
    </row>
    <row r="1043" spans="1:11" ht="15.75" customHeight="1" x14ac:dyDescent="0.25">
      <c r="A1043" s="1">
        <v>551</v>
      </c>
      <c r="B1043" s="101" t="str">
        <f>IF('proje ve personel bilgileri'!A564&lt;&gt;0,('proje ve personel bilgileri'!A564)," ")</f>
        <v xml:space="preserve"> </v>
      </c>
      <c r="C1043" s="105"/>
      <c r="D1043" s="296"/>
      <c r="E1043" s="296"/>
      <c r="F1043" s="296"/>
      <c r="G1043" s="296"/>
      <c r="H1043" s="296"/>
      <c r="I1043" s="296"/>
      <c r="J1043" s="296"/>
      <c r="K1043" s="104">
        <f t="shared" si="60"/>
        <v>0</v>
      </c>
    </row>
    <row r="1044" spans="1:11" ht="15.75" customHeight="1" x14ac:dyDescent="0.25">
      <c r="A1044" s="2">
        <v>552</v>
      </c>
      <c r="B1044" s="101" t="str">
        <f>IF('proje ve personel bilgileri'!A565&lt;&gt;0,('proje ve personel bilgileri'!A565)," ")</f>
        <v xml:space="preserve"> </v>
      </c>
      <c r="C1044" s="105"/>
      <c r="D1044" s="296"/>
      <c r="E1044" s="296"/>
      <c r="F1044" s="296"/>
      <c r="G1044" s="296"/>
      <c r="H1044" s="296"/>
      <c r="I1044" s="296"/>
      <c r="J1044" s="296"/>
      <c r="K1044" s="104">
        <f t="shared" si="60"/>
        <v>0</v>
      </c>
    </row>
    <row r="1045" spans="1:11" ht="15.75" customHeight="1" x14ac:dyDescent="0.25">
      <c r="A1045" s="1">
        <v>553</v>
      </c>
      <c r="B1045" s="101" t="str">
        <f>IF('proje ve personel bilgileri'!A566&lt;&gt;0,('proje ve personel bilgileri'!A566)," ")</f>
        <v xml:space="preserve"> </v>
      </c>
      <c r="C1045" s="105"/>
      <c r="D1045" s="296"/>
      <c r="E1045" s="296"/>
      <c r="F1045" s="296"/>
      <c r="G1045" s="296"/>
      <c r="H1045" s="296"/>
      <c r="I1045" s="296"/>
      <c r="J1045" s="296"/>
      <c r="K1045" s="104">
        <f t="shared" si="60"/>
        <v>0</v>
      </c>
    </row>
    <row r="1046" spans="1:11" ht="15.75" customHeight="1" x14ac:dyDescent="0.25">
      <c r="A1046" s="2">
        <v>554</v>
      </c>
      <c r="B1046" s="101" t="str">
        <f>IF('proje ve personel bilgileri'!A567&lt;&gt;0,('proje ve personel bilgileri'!A567)," ")</f>
        <v xml:space="preserve"> </v>
      </c>
      <c r="C1046" s="105"/>
      <c r="D1046" s="296"/>
      <c r="E1046" s="296"/>
      <c r="F1046" s="296"/>
      <c r="G1046" s="296"/>
      <c r="H1046" s="296"/>
      <c r="I1046" s="296"/>
      <c r="J1046" s="296"/>
      <c r="K1046" s="104">
        <f t="shared" si="60"/>
        <v>0</v>
      </c>
    </row>
    <row r="1047" spans="1:11" ht="15.75" customHeight="1" x14ac:dyDescent="0.25">
      <c r="A1047" s="1">
        <v>555</v>
      </c>
      <c r="B1047" s="101" t="str">
        <f>IF('proje ve personel bilgileri'!A568&lt;&gt;0,('proje ve personel bilgileri'!A568)," ")</f>
        <v xml:space="preserve"> </v>
      </c>
      <c r="C1047" s="105"/>
      <c r="D1047" s="296"/>
      <c r="E1047" s="296"/>
      <c r="F1047" s="296"/>
      <c r="G1047" s="296"/>
      <c r="H1047" s="296"/>
      <c r="I1047" s="296"/>
      <c r="J1047" s="296"/>
      <c r="K1047" s="104">
        <f t="shared" si="60"/>
        <v>0</v>
      </c>
    </row>
    <row r="1048" spans="1:11" ht="15.75" customHeight="1" x14ac:dyDescent="0.25">
      <c r="A1048" s="2">
        <v>556</v>
      </c>
      <c r="B1048" s="101" t="str">
        <f>IF('proje ve personel bilgileri'!A569&lt;&gt;0,('proje ve personel bilgileri'!A569)," ")</f>
        <v xml:space="preserve"> </v>
      </c>
      <c r="C1048" s="105"/>
      <c r="D1048" s="296"/>
      <c r="E1048" s="296"/>
      <c r="F1048" s="296"/>
      <c r="G1048" s="296"/>
      <c r="H1048" s="296"/>
      <c r="I1048" s="296"/>
      <c r="J1048" s="296"/>
      <c r="K1048" s="104">
        <f t="shared" si="60"/>
        <v>0</v>
      </c>
    </row>
    <row r="1049" spans="1:11" ht="15.75" customHeight="1" x14ac:dyDescent="0.25">
      <c r="A1049" s="1">
        <v>557</v>
      </c>
      <c r="B1049" s="101" t="str">
        <f>IF('proje ve personel bilgileri'!A570&lt;&gt;0,('proje ve personel bilgileri'!A570)," ")</f>
        <v xml:space="preserve"> </v>
      </c>
      <c r="C1049" s="105"/>
      <c r="D1049" s="296"/>
      <c r="E1049" s="296"/>
      <c r="F1049" s="296"/>
      <c r="G1049" s="296"/>
      <c r="H1049" s="296"/>
      <c r="I1049" s="296"/>
      <c r="J1049" s="296"/>
      <c r="K1049" s="104">
        <f t="shared" si="60"/>
        <v>0</v>
      </c>
    </row>
    <row r="1050" spans="1:11" ht="15" customHeight="1" x14ac:dyDescent="0.25">
      <c r="A1050" s="2">
        <v>558</v>
      </c>
      <c r="B1050" s="101" t="str">
        <f>IF('proje ve personel bilgileri'!A571&lt;&gt;0,('proje ve personel bilgileri'!A571)," ")</f>
        <v xml:space="preserve"> </v>
      </c>
      <c r="C1050" s="105"/>
      <c r="D1050" s="296"/>
      <c r="E1050" s="296"/>
      <c r="F1050" s="296"/>
      <c r="G1050" s="296"/>
      <c r="H1050" s="296"/>
      <c r="I1050" s="296"/>
      <c r="J1050" s="296"/>
      <c r="K1050" s="104">
        <f t="shared" si="60"/>
        <v>0</v>
      </c>
    </row>
    <row r="1051" spans="1:11" ht="15.75" customHeight="1" x14ac:dyDescent="0.25">
      <c r="A1051" s="341" t="s">
        <v>99</v>
      </c>
      <c r="B1051" s="342"/>
      <c r="C1051" s="7" t="str">
        <f t="shared" ref="C1051:J1051" si="61">IF($K$28&lt;&gt;0,SUM(C1033:C1050)," ")</f>
        <v xml:space="preserve"> </v>
      </c>
      <c r="D1051" s="8" t="str">
        <f t="shared" si="61"/>
        <v xml:space="preserve"> </v>
      </c>
      <c r="E1051" s="8" t="str">
        <f t="shared" si="61"/>
        <v xml:space="preserve"> </v>
      </c>
      <c r="F1051" s="8" t="str">
        <f t="shared" si="61"/>
        <v xml:space="preserve"> </v>
      </c>
      <c r="G1051" s="8" t="str">
        <f t="shared" si="61"/>
        <v xml:space="preserve"> </v>
      </c>
      <c r="H1051" s="8" t="str">
        <f t="shared" si="61"/>
        <v xml:space="preserve"> </v>
      </c>
      <c r="I1051" s="8" t="str">
        <f t="shared" si="61"/>
        <v xml:space="preserve"> </v>
      </c>
      <c r="J1051" s="8" t="str">
        <f t="shared" si="61"/>
        <v xml:space="preserve"> </v>
      </c>
      <c r="K1051" s="9">
        <f>SUM(K1033:K1050)+K1015</f>
        <v>0</v>
      </c>
    </row>
    <row r="1052" spans="1:11" ht="15" customHeight="1" x14ac:dyDescent="0.25">
      <c r="A1052" s="300"/>
    </row>
    <row r="1053" spans="1:11" ht="15" customHeight="1" x14ac:dyDescent="0.25">
      <c r="A1053" s="332" t="s">
        <v>100</v>
      </c>
      <c r="B1053" s="332"/>
      <c r="C1053" s="332"/>
      <c r="D1053" s="332"/>
      <c r="E1053" s="332"/>
      <c r="F1053" s="332"/>
      <c r="G1053" s="332"/>
      <c r="H1053" s="332"/>
      <c r="I1053" s="332"/>
      <c r="J1053" s="332"/>
      <c r="K1053" s="332"/>
    </row>
    <row r="1054" spans="1:11" ht="15" customHeight="1" x14ac:dyDescent="0.25">
      <c r="A1054" s="51"/>
    </row>
    <row r="1055" spans="1:11" ht="15" customHeight="1" x14ac:dyDescent="0.25">
      <c r="A1055" s="298" t="s">
        <v>101</v>
      </c>
    </row>
    <row r="1056" spans="1:11" ht="15" customHeight="1" x14ac:dyDescent="0.25">
      <c r="C1056" s="298" t="s">
        <v>102</v>
      </c>
      <c r="E1056" s="298" t="s">
        <v>103</v>
      </c>
    </row>
    <row r="1060" spans="1:11" ht="15.75" customHeight="1" x14ac:dyDescent="0.25">
      <c r="A1060" s="348" t="s">
        <v>85</v>
      </c>
      <c r="B1060" s="348"/>
      <c r="C1060" s="348"/>
      <c r="D1060" s="348"/>
      <c r="E1060" s="348"/>
      <c r="F1060" s="348"/>
      <c r="G1060" s="348"/>
      <c r="H1060" s="348"/>
      <c r="I1060" s="348"/>
      <c r="J1060" s="348"/>
      <c r="K1060" s="348"/>
    </row>
    <row r="1061" spans="1:11" ht="15" customHeight="1" x14ac:dyDescent="0.25">
      <c r="A1061" s="70"/>
      <c r="B1061" s="70"/>
      <c r="C1061" s="70"/>
      <c r="D1061" s="70"/>
      <c r="E1061" s="70"/>
      <c r="F1061" s="78">
        <f>'proje ve personel bilgileri'!$B$5</f>
        <v>0</v>
      </c>
      <c r="G1061" s="72">
        <f>IF('proje ve personel bilgileri'!$B$6=1,"/ Mayıs ayına aittir.",(IF('proje ve personel bilgileri'!$B$6=2,"/ Kasım ayına aittir.",0)))</f>
        <v>0</v>
      </c>
      <c r="H1061" s="70"/>
      <c r="I1061" s="70"/>
      <c r="J1061" s="70"/>
      <c r="K1061" s="70"/>
    </row>
    <row r="1062" spans="1:11" ht="18.75" customHeight="1" x14ac:dyDescent="0.25">
      <c r="K1062" s="4" t="s">
        <v>86</v>
      </c>
    </row>
    <row r="1063" spans="1:11" ht="15.75" customHeight="1" x14ac:dyDescent="0.25">
      <c r="A1063" s="349" t="s">
        <v>2</v>
      </c>
      <c r="B1063" s="350"/>
      <c r="C1063" s="351">
        <f>'proje ve personel bilgileri'!$B$2</f>
        <v>0</v>
      </c>
      <c r="D1063" s="352"/>
      <c r="E1063" s="352"/>
      <c r="F1063" s="352"/>
      <c r="G1063" s="352"/>
      <c r="H1063" s="352"/>
      <c r="I1063" s="352"/>
      <c r="J1063" s="352"/>
      <c r="K1063" s="353"/>
    </row>
    <row r="1064" spans="1:11" ht="15.75" customHeight="1" x14ac:dyDescent="0.25">
      <c r="A1064" s="354" t="s">
        <v>4</v>
      </c>
      <c r="B1064" s="355"/>
      <c r="C1064" s="356">
        <f>'proje ve personel bilgileri'!$B$3</f>
        <v>0</v>
      </c>
      <c r="D1064" s="357"/>
      <c r="E1064" s="357"/>
      <c r="F1064" s="357"/>
      <c r="G1064" s="357"/>
      <c r="H1064" s="357"/>
      <c r="I1064" s="357"/>
      <c r="J1064" s="357"/>
      <c r="K1064" s="358"/>
    </row>
    <row r="1065" spans="1:11" ht="15" customHeight="1" x14ac:dyDescent="0.25">
      <c r="A1065" s="343" t="s">
        <v>87</v>
      </c>
      <c r="B1065" s="343" t="s">
        <v>15</v>
      </c>
      <c r="C1065" s="343" t="s">
        <v>88</v>
      </c>
      <c r="D1065" s="344" t="s">
        <v>89</v>
      </c>
      <c r="E1065" s="346"/>
      <c r="F1065" s="347"/>
      <c r="G1065" s="343" t="s">
        <v>90</v>
      </c>
      <c r="H1065" s="333" t="s">
        <v>91</v>
      </c>
      <c r="I1065" s="333" t="s">
        <v>92</v>
      </c>
      <c r="J1065" s="333" t="s">
        <v>93</v>
      </c>
      <c r="K1065" s="336" t="s">
        <v>94</v>
      </c>
    </row>
    <row r="1066" spans="1:11" ht="15.75" customHeight="1" x14ac:dyDescent="0.25">
      <c r="A1066" s="338"/>
      <c r="B1066" s="338"/>
      <c r="C1066" s="338"/>
      <c r="D1066" s="345"/>
      <c r="E1066" s="339" t="s">
        <v>95</v>
      </c>
      <c r="F1066" s="340"/>
      <c r="G1066" s="338"/>
      <c r="H1066" s="334"/>
      <c r="I1066" s="334"/>
      <c r="J1066" s="334"/>
      <c r="K1066" s="337"/>
    </row>
    <row r="1067" spans="1:11" ht="60.75" customHeight="1" x14ac:dyDescent="0.25">
      <c r="A1067" s="338"/>
      <c r="B1067" s="338"/>
      <c r="C1067" s="338"/>
      <c r="D1067" s="345"/>
      <c r="E1067" s="5" t="s">
        <v>106</v>
      </c>
      <c r="F1067" s="5" t="s">
        <v>97</v>
      </c>
      <c r="G1067" s="338"/>
      <c r="H1067" s="334"/>
      <c r="I1067" s="335"/>
      <c r="J1067" s="335"/>
      <c r="K1067" s="338"/>
    </row>
    <row r="1068" spans="1:11" ht="15.75" customHeight="1" x14ac:dyDescent="0.25">
      <c r="A1068" s="338"/>
      <c r="B1068" s="338"/>
      <c r="C1068" s="338"/>
      <c r="D1068" s="345"/>
      <c r="E1068" s="6" t="s">
        <v>98</v>
      </c>
      <c r="F1068" s="6" t="s">
        <v>98</v>
      </c>
      <c r="G1068" s="294" t="s">
        <v>98</v>
      </c>
      <c r="H1068" s="294" t="s">
        <v>98</v>
      </c>
      <c r="I1068" s="297" t="s">
        <v>98</v>
      </c>
      <c r="J1068" s="6" t="s">
        <v>98</v>
      </c>
      <c r="K1068" s="338"/>
    </row>
    <row r="1069" spans="1:11" ht="15.75" customHeight="1" x14ac:dyDescent="0.25">
      <c r="A1069" s="1">
        <v>559</v>
      </c>
      <c r="B1069" s="101" t="str">
        <f>IF('proje ve personel bilgileri'!A572&lt;&gt;0,('proje ve personel bilgileri'!A572)," ")</f>
        <v xml:space="preserve"> </v>
      </c>
      <c r="C1069" s="102"/>
      <c r="D1069" s="103"/>
      <c r="E1069" s="103"/>
      <c r="F1069" s="103"/>
      <c r="G1069" s="103"/>
      <c r="H1069" s="103"/>
      <c r="I1069" s="103"/>
      <c r="J1069" s="103"/>
      <c r="K1069" s="104">
        <f t="shared" ref="K1069:K1086" si="62">IF(D1069&lt;&gt;0,SUM(D1069+E1069+F1069+G1069-H1069-I1069-J1069),0)</f>
        <v>0</v>
      </c>
    </row>
    <row r="1070" spans="1:11" ht="15.75" customHeight="1" x14ac:dyDescent="0.25">
      <c r="A1070" s="2">
        <v>560</v>
      </c>
      <c r="B1070" s="101" t="str">
        <f>IF('proje ve personel bilgileri'!A573&lt;&gt;0,('proje ve personel bilgileri'!A573)," ")</f>
        <v xml:space="preserve"> </v>
      </c>
      <c r="C1070" s="105"/>
      <c r="D1070" s="296"/>
      <c r="E1070" s="296"/>
      <c r="F1070" s="296"/>
      <c r="G1070" s="296"/>
      <c r="H1070" s="296"/>
      <c r="I1070" s="296"/>
      <c r="J1070" s="296"/>
      <c r="K1070" s="104">
        <f t="shared" si="62"/>
        <v>0</v>
      </c>
    </row>
    <row r="1071" spans="1:11" ht="15.75" customHeight="1" x14ac:dyDescent="0.25">
      <c r="A1071" s="1">
        <v>561</v>
      </c>
      <c r="B1071" s="101" t="str">
        <f>IF('proje ve personel bilgileri'!A574&lt;&gt;0,('proje ve personel bilgileri'!A574)," ")</f>
        <v xml:space="preserve"> </v>
      </c>
      <c r="C1071" s="105"/>
      <c r="D1071" s="296"/>
      <c r="E1071" s="296"/>
      <c r="F1071" s="296"/>
      <c r="G1071" s="296"/>
      <c r="H1071" s="296"/>
      <c r="I1071" s="296"/>
      <c r="J1071" s="296"/>
      <c r="K1071" s="104">
        <f t="shared" si="62"/>
        <v>0</v>
      </c>
    </row>
    <row r="1072" spans="1:11" ht="15.75" customHeight="1" x14ac:dyDescent="0.25">
      <c r="A1072" s="2">
        <v>562</v>
      </c>
      <c r="B1072" s="101" t="str">
        <f>IF('proje ve personel bilgileri'!A575&lt;&gt;0,('proje ve personel bilgileri'!A575)," ")</f>
        <v xml:space="preserve"> </v>
      </c>
      <c r="C1072" s="105"/>
      <c r="D1072" s="296"/>
      <c r="E1072" s="296"/>
      <c r="F1072" s="296"/>
      <c r="G1072" s="296"/>
      <c r="H1072" s="296"/>
      <c r="I1072" s="296"/>
      <c r="J1072" s="296"/>
      <c r="K1072" s="104">
        <f t="shared" si="62"/>
        <v>0</v>
      </c>
    </row>
    <row r="1073" spans="1:11" ht="15.75" customHeight="1" x14ac:dyDescent="0.25">
      <c r="A1073" s="1">
        <v>563</v>
      </c>
      <c r="B1073" s="101" t="str">
        <f>IF('proje ve personel bilgileri'!A576&lt;&gt;0,('proje ve personel bilgileri'!A576)," ")</f>
        <v xml:space="preserve"> </v>
      </c>
      <c r="C1073" s="105"/>
      <c r="D1073" s="296"/>
      <c r="E1073" s="296"/>
      <c r="F1073" s="296"/>
      <c r="G1073" s="296"/>
      <c r="H1073" s="296"/>
      <c r="I1073" s="296"/>
      <c r="J1073" s="296"/>
      <c r="K1073" s="104">
        <f t="shared" si="62"/>
        <v>0</v>
      </c>
    </row>
    <row r="1074" spans="1:11" ht="15.75" customHeight="1" x14ac:dyDescent="0.25">
      <c r="A1074" s="2">
        <v>564</v>
      </c>
      <c r="B1074" s="101" t="str">
        <f>IF('proje ve personel bilgileri'!A577&lt;&gt;0,('proje ve personel bilgileri'!A577)," ")</f>
        <v xml:space="preserve"> </v>
      </c>
      <c r="C1074" s="105"/>
      <c r="D1074" s="296"/>
      <c r="E1074" s="296"/>
      <c r="F1074" s="296"/>
      <c r="G1074" s="296"/>
      <c r="H1074" s="296"/>
      <c r="I1074" s="296"/>
      <c r="J1074" s="296"/>
      <c r="K1074" s="104">
        <f t="shared" si="62"/>
        <v>0</v>
      </c>
    </row>
    <row r="1075" spans="1:11" ht="15.75" customHeight="1" x14ac:dyDescent="0.25">
      <c r="A1075" s="1">
        <v>565</v>
      </c>
      <c r="B1075" s="101" t="str">
        <f>IF('proje ve personel bilgileri'!A578&lt;&gt;0,('proje ve personel bilgileri'!A578)," ")</f>
        <v xml:space="preserve"> </v>
      </c>
      <c r="C1075" s="105"/>
      <c r="D1075" s="296"/>
      <c r="E1075" s="296"/>
      <c r="F1075" s="296"/>
      <c r="G1075" s="296"/>
      <c r="H1075" s="296"/>
      <c r="I1075" s="296"/>
      <c r="J1075" s="296"/>
      <c r="K1075" s="104">
        <f t="shared" si="62"/>
        <v>0</v>
      </c>
    </row>
    <row r="1076" spans="1:11" ht="15.75" customHeight="1" x14ac:dyDescent="0.25">
      <c r="A1076" s="2">
        <v>566</v>
      </c>
      <c r="B1076" s="101" t="str">
        <f>IF('proje ve personel bilgileri'!A579&lt;&gt;0,('proje ve personel bilgileri'!A579)," ")</f>
        <v xml:space="preserve"> </v>
      </c>
      <c r="C1076" s="105"/>
      <c r="D1076" s="296"/>
      <c r="E1076" s="296"/>
      <c r="F1076" s="296"/>
      <c r="G1076" s="296"/>
      <c r="H1076" s="296"/>
      <c r="I1076" s="296"/>
      <c r="J1076" s="296"/>
      <c r="K1076" s="104">
        <f t="shared" si="62"/>
        <v>0</v>
      </c>
    </row>
    <row r="1077" spans="1:11" ht="15.75" customHeight="1" x14ac:dyDescent="0.25">
      <c r="A1077" s="1">
        <v>567</v>
      </c>
      <c r="B1077" s="101" t="str">
        <f>IF('proje ve personel bilgileri'!A580&lt;&gt;0,('proje ve personel bilgileri'!A580)," ")</f>
        <v xml:space="preserve"> </v>
      </c>
      <c r="C1077" s="105"/>
      <c r="D1077" s="296"/>
      <c r="E1077" s="296"/>
      <c r="F1077" s="296"/>
      <c r="G1077" s="296"/>
      <c r="H1077" s="296"/>
      <c r="I1077" s="296"/>
      <c r="J1077" s="296"/>
      <c r="K1077" s="104">
        <f t="shared" si="62"/>
        <v>0</v>
      </c>
    </row>
    <row r="1078" spans="1:11" ht="15.75" customHeight="1" x14ac:dyDescent="0.25">
      <c r="A1078" s="2">
        <v>568</v>
      </c>
      <c r="B1078" s="101" t="str">
        <f>IF('proje ve personel bilgileri'!A581&lt;&gt;0,('proje ve personel bilgileri'!A581)," ")</f>
        <v xml:space="preserve"> </v>
      </c>
      <c r="C1078" s="105"/>
      <c r="D1078" s="296"/>
      <c r="E1078" s="296"/>
      <c r="F1078" s="296"/>
      <c r="G1078" s="296"/>
      <c r="H1078" s="296"/>
      <c r="I1078" s="296"/>
      <c r="J1078" s="296"/>
      <c r="K1078" s="104">
        <f t="shared" si="62"/>
        <v>0</v>
      </c>
    </row>
    <row r="1079" spans="1:11" ht="15.75" customHeight="1" x14ac:dyDescent="0.25">
      <c r="A1079" s="1">
        <v>569</v>
      </c>
      <c r="B1079" s="101" t="str">
        <f>IF('proje ve personel bilgileri'!A582&lt;&gt;0,('proje ve personel bilgileri'!A582)," ")</f>
        <v xml:space="preserve"> </v>
      </c>
      <c r="C1079" s="105"/>
      <c r="D1079" s="296"/>
      <c r="E1079" s="296"/>
      <c r="F1079" s="296"/>
      <c r="G1079" s="296"/>
      <c r="H1079" s="296"/>
      <c r="I1079" s="296"/>
      <c r="J1079" s="296"/>
      <c r="K1079" s="104">
        <f t="shared" si="62"/>
        <v>0</v>
      </c>
    </row>
    <row r="1080" spans="1:11" ht="15.75" customHeight="1" x14ac:dyDescent="0.25">
      <c r="A1080" s="2">
        <v>570</v>
      </c>
      <c r="B1080" s="101" t="str">
        <f>IF('proje ve personel bilgileri'!A583&lt;&gt;0,('proje ve personel bilgileri'!A583)," ")</f>
        <v xml:space="preserve"> </v>
      </c>
      <c r="C1080" s="105"/>
      <c r="D1080" s="296"/>
      <c r="E1080" s="296"/>
      <c r="F1080" s="296"/>
      <c r="G1080" s="296"/>
      <c r="H1080" s="296"/>
      <c r="I1080" s="296"/>
      <c r="J1080" s="296"/>
      <c r="K1080" s="104">
        <f t="shared" si="62"/>
        <v>0</v>
      </c>
    </row>
    <row r="1081" spans="1:11" ht="15.75" customHeight="1" x14ac:dyDescent="0.25">
      <c r="A1081" s="1">
        <v>571</v>
      </c>
      <c r="B1081" s="101" t="str">
        <f>IF('proje ve personel bilgileri'!A584&lt;&gt;0,('proje ve personel bilgileri'!A584)," ")</f>
        <v xml:space="preserve"> </v>
      </c>
      <c r="C1081" s="105"/>
      <c r="D1081" s="296"/>
      <c r="E1081" s="296"/>
      <c r="F1081" s="296"/>
      <c r="G1081" s="296"/>
      <c r="H1081" s="296"/>
      <c r="I1081" s="296"/>
      <c r="J1081" s="296"/>
      <c r="K1081" s="104">
        <f t="shared" si="62"/>
        <v>0</v>
      </c>
    </row>
    <row r="1082" spans="1:11" ht="15.75" customHeight="1" x14ac:dyDescent="0.25">
      <c r="A1082" s="2">
        <v>572</v>
      </c>
      <c r="B1082" s="101" t="str">
        <f>IF('proje ve personel bilgileri'!A585&lt;&gt;0,('proje ve personel bilgileri'!A585)," ")</f>
        <v xml:space="preserve"> </v>
      </c>
      <c r="C1082" s="105"/>
      <c r="D1082" s="296"/>
      <c r="E1082" s="296"/>
      <c r="F1082" s="296"/>
      <c r="G1082" s="296"/>
      <c r="H1082" s="296"/>
      <c r="I1082" s="296"/>
      <c r="J1082" s="296"/>
      <c r="K1082" s="104">
        <f t="shared" si="62"/>
        <v>0</v>
      </c>
    </row>
    <row r="1083" spans="1:11" ht="15.75" customHeight="1" x14ac:dyDescent="0.25">
      <c r="A1083" s="1">
        <v>573</v>
      </c>
      <c r="B1083" s="101" t="str">
        <f>IF('proje ve personel bilgileri'!A586&lt;&gt;0,('proje ve personel bilgileri'!A586)," ")</f>
        <v xml:space="preserve"> </v>
      </c>
      <c r="C1083" s="105"/>
      <c r="D1083" s="296"/>
      <c r="E1083" s="296"/>
      <c r="F1083" s="296"/>
      <c r="G1083" s="296"/>
      <c r="H1083" s="296"/>
      <c r="I1083" s="296"/>
      <c r="J1083" s="296"/>
      <c r="K1083" s="104">
        <f t="shared" si="62"/>
        <v>0</v>
      </c>
    </row>
    <row r="1084" spans="1:11" ht="15.75" customHeight="1" x14ac:dyDescent="0.25">
      <c r="A1084" s="2">
        <v>574</v>
      </c>
      <c r="B1084" s="101" t="str">
        <f>IF('proje ve personel bilgileri'!A587&lt;&gt;0,('proje ve personel bilgileri'!A587)," ")</f>
        <v xml:space="preserve"> </v>
      </c>
      <c r="C1084" s="105"/>
      <c r="D1084" s="296"/>
      <c r="E1084" s="296"/>
      <c r="F1084" s="296"/>
      <c r="G1084" s="296"/>
      <c r="H1084" s="296"/>
      <c r="I1084" s="296"/>
      <c r="J1084" s="296"/>
      <c r="K1084" s="104">
        <f t="shared" si="62"/>
        <v>0</v>
      </c>
    </row>
    <row r="1085" spans="1:11" ht="15.75" customHeight="1" x14ac:dyDescent="0.25">
      <c r="A1085" s="1">
        <v>575</v>
      </c>
      <c r="B1085" s="101" t="str">
        <f>IF('proje ve personel bilgileri'!A588&lt;&gt;0,('proje ve personel bilgileri'!A588)," ")</f>
        <v xml:space="preserve"> </v>
      </c>
      <c r="C1085" s="105"/>
      <c r="D1085" s="296"/>
      <c r="E1085" s="296"/>
      <c r="F1085" s="296"/>
      <c r="G1085" s="296"/>
      <c r="H1085" s="296"/>
      <c r="I1085" s="296"/>
      <c r="J1085" s="296"/>
      <c r="K1085" s="104">
        <f t="shared" si="62"/>
        <v>0</v>
      </c>
    </row>
    <row r="1086" spans="1:11" ht="15" customHeight="1" x14ac:dyDescent="0.25">
      <c r="A1086" s="2">
        <v>576</v>
      </c>
      <c r="B1086" s="101" t="str">
        <f>IF('proje ve personel bilgileri'!A589&lt;&gt;0,('proje ve personel bilgileri'!A589)," ")</f>
        <v xml:space="preserve"> </v>
      </c>
      <c r="C1086" s="105"/>
      <c r="D1086" s="296"/>
      <c r="E1086" s="296"/>
      <c r="F1086" s="296"/>
      <c r="G1086" s="296"/>
      <c r="H1086" s="296"/>
      <c r="I1086" s="296"/>
      <c r="J1086" s="296"/>
      <c r="K1086" s="104">
        <f t="shared" si="62"/>
        <v>0</v>
      </c>
    </row>
    <row r="1087" spans="1:11" ht="15.75" customHeight="1" x14ac:dyDescent="0.25">
      <c r="A1087" s="341" t="s">
        <v>99</v>
      </c>
      <c r="B1087" s="342"/>
      <c r="C1087" s="7" t="str">
        <f t="shared" ref="C1087:J1087" si="63">IF($K$28&lt;&gt;0,SUM(C1069:C1086)," ")</f>
        <v xml:space="preserve"> </v>
      </c>
      <c r="D1087" s="8" t="str">
        <f t="shared" si="63"/>
        <v xml:space="preserve"> </v>
      </c>
      <c r="E1087" s="8" t="str">
        <f t="shared" si="63"/>
        <v xml:space="preserve"> </v>
      </c>
      <c r="F1087" s="8" t="str">
        <f t="shared" si="63"/>
        <v xml:space="preserve"> </v>
      </c>
      <c r="G1087" s="8" t="str">
        <f t="shared" si="63"/>
        <v xml:space="preserve"> </v>
      </c>
      <c r="H1087" s="8" t="str">
        <f t="shared" si="63"/>
        <v xml:space="preserve"> </v>
      </c>
      <c r="I1087" s="8" t="str">
        <f t="shared" si="63"/>
        <v xml:space="preserve"> </v>
      </c>
      <c r="J1087" s="8" t="str">
        <f t="shared" si="63"/>
        <v xml:space="preserve"> </v>
      </c>
      <c r="K1087" s="9">
        <f>SUM(K1069:K1086)+K1051</f>
        <v>0</v>
      </c>
    </row>
    <row r="1088" spans="1:11" ht="15" customHeight="1" x14ac:dyDescent="0.25">
      <c r="A1088" s="300"/>
    </row>
    <row r="1089" spans="1:11" ht="15" customHeight="1" x14ac:dyDescent="0.25">
      <c r="A1089" s="332" t="s">
        <v>100</v>
      </c>
      <c r="B1089" s="332"/>
      <c r="C1089" s="332"/>
      <c r="D1089" s="332"/>
      <c r="E1089" s="332"/>
      <c r="F1089" s="332"/>
      <c r="G1089" s="332"/>
      <c r="H1089" s="332"/>
      <c r="I1089" s="332"/>
      <c r="J1089" s="332"/>
      <c r="K1089" s="332"/>
    </row>
    <row r="1090" spans="1:11" ht="15" customHeight="1" x14ac:dyDescent="0.25">
      <c r="A1090" s="51"/>
    </row>
    <row r="1091" spans="1:11" ht="15" customHeight="1" x14ac:dyDescent="0.25">
      <c r="A1091" s="298" t="s">
        <v>101</v>
      </c>
    </row>
    <row r="1092" spans="1:11" ht="15" customHeight="1" x14ac:dyDescent="0.25">
      <c r="C1092" s="298" t="s">
        <v>102</v>
      </c>
      <c r="E1092" s="298" t="s">
        <v>103</v>
      </c>
    </row>
    <row r="1093" spans="1:11" ht="15.75" customHeight="1" x14ac:dyDescent="0.25">
      <c r="A1093" s="348" t="s">
        <v>85</v>
      </c>
      <c r="B1093" s="348"/>
      <c r="C1093" s="348"/>
      <c r="D1093" s="348"/>
      <c r="E1093" s="348"/>
      <c r="F1093" s="348"/>
      <c r="G1093" s="348"/>
      <c r="H1093" s="348"/>
      <c r="I1093" s="348"/>
      <c r="J1093" s="348"/>
      <c r="K1093" s="348"/>
    </row>
    <row r="1094" spans="1:11" ht="15" customHeight="1" x14ac:dyDescent="0.25">
      <c r="A1094" s="70"/>
      <c r="B1094" s="70"/>
      <c r="C1094" s="70"/>
      <c r="D1094" s="70"/>
      <c r="E1094" s="70"/>
      <c r="F1094" s="78">
        <f>'proje ve personel bilgileri'!$B$5</f>
        <v>0</v>
      </c>
      <c r="G1094" s="72">
        <f>IF('proje ve personel bilgileri'!$B$6=1,"/ Mayıs ayına aittir.",(IF('proje ve personel bilgileri'!$B$6=2,"/ Kasım ayına aittir.",0)))</f>
        <v>0</v>
      </c>
      <c r="H1094" s="70"/>
      <c r="I1094" s="70"/>
      <c r="J1094" s="70"/>
      <c r="K1094" s="70"/>
    </row>
    <row r="1095" spans="1:11" ht="18.75" customHeight="1" x14ac:dyDescent="0.25">
      <c r="K1095" s="4" t="s">
        <v>86</v>
      </c>
    </row>
    <row r="1096" spans="1:11" ht="15.75" customHeight="1" x14ac:dyDescent="0.25">
      <c r="A1096" s="349" t="s">
        <v>2</v>
      </c>
      <c r="B1096" s="350"/>
      <c r="C1096" s="351">
        <f>'proje ve personel bilgileri'!$B$2</f>
        <v>0</v>
      </c>
      <c r="D1096" s="352"/>
      <c r="E1096" s="352"/>
      <c r="F1096" s="352"/>
      <c r="G1096" s="352"/>
      <c r="H1096" s="352"/>
      <c r="I1096" s="352"/>
      <c r="J1096" s="352"/>
      <c r="K1096" s="353"/>
    </row>
    <row r="1097" spans="1:11" ht="15.75" customHeight="1" x14ac:dyDescent="0.25">
      <c r="A1097" s="354" t="s">
        <v>4</v>
      </c>
      <c r="B1097" s="355"/>
      <c r="C1097" s="356">
        <f>'proje ve personel bilgileri'!$B$3</f>
        <v>0</v>
      </c>
      <c r="D1097" s="357"/>
      <c r="E1097" s="357"/>
      <c r="F1097" s="357"/>
      <c r="G1097" s="357"/>
      <c r="H1097" s="357"/>
      <c r="I1097" s="357"/>
      <c r="J1097" s="357"/>
      <c r="K1097" s="358"/>
    </row>
    <row r="1098" spans="1:11" ht="15" customHeight="1" x14ac:dyDescent="0.25">
      <c r="A1098" s="343" t="s">
        <v>87</v>
      </c>
      <c r="B1098" s="343" t="s">
        <v>15</v>
      </c>
      <c r="C1098" s="343" t="s">
        <v>88</v>
      </c>
      <c r="D1098" s="344" t="s">
        <v>89</v>
      </c>
      <c r="E1098" s="346"/>
      <c r="F1098" s="347"/>
      <c r="G1098" s="343" t="s">
        <v>90</v>
      </c>
      <c r="H1098" s="333" t="s">
        <v>91</v>
      </c>
      <c r="I1098" s="333" t="s">
        <v>92</v>
      </c>
      <c r="J1098" s="333" t="s">
        <v>93</v>
      </c>
      <c r="K1098" s="336" t="s">
        <v>94</v>
      </c>
    </row>
    <row r="1099" spans="1:11" ht="15.75" customHeight="1" x14ac:dyDescent="0.25">
      <c r="A1099" s="338"/>
      <c r="B1099" s="338"/>
      <c r="C1099" s="338"/>
      <c r="D1099" s="345"/>
      <c r="E1099" s="339" t="s">
        <v>95</v>
      </c>
      <c r="F1099" s="340"/>
      <c r="G1099" s="338"/>
      <c r="H1099" s="334"/>
      <c r="I1099" s="334"/>
      <c r="J1099" s="334"/>
      <c r="K1099" s="337"/>
    </row>
    <row r="1100" spans="1:11" ht="60.75" customHeight="1" x14ac:dyDescent="0.25">
      <c r="A1100" s="338"/>
      <c r="B1100" s="338"/>
      <c r="C1100" s="338"/>
      <c r="D1100" s="345"/>
      <c r="E1100" s="5" t="s">
        <v>106</v>
      </c>
      <c r="F1100" s="5" t="s">
        <v>97</v>
      </c>
      <c r="G1100" s="338"/>
      <c r="H1100" s="334"/>
      <c r="I1100" s="335"/>
      <c r="J1100" s="335"/>
      <c r="K1100" s="338"/>
    </row>
    <row r="1101" spans="1:11" ht="15.75" customHeight="1" x14ac:dyDescent="0.25">
      <c r="A1101" s="338"/>
      <c r="B1101" s="338"/>
      <c r="C1101" s="338"/>
      <c r="D1101" s="345"/>
      <c r="E1101" s="6" t="s">
        <v>98</v>
      </c>
      <c r="F1101" s="6" t="s">
        <v>98</v>
      </c>
      <c r="G1101" s="294" t="s">
        <v>98</v>
      </c>
      <c r="H1101" s="294" t="s">
        <v>98</v>
      </c>
      <c r="I1101" s="297" t="s">
        <v>98</v>
      </c>
      <c r="J1101" s="6" t="s">
        <v>98</v>
      </c>
      <c r="K1101" s="338"/>
    </row>
    <row r="1102" spans="1:11" ht="15.75" customHeight="1" x14ac:dyDescent="0.25">
      <c r="A1102" s="1">
        <v>577</v>
      </c>
      <c r="B1102" s="101" t="str">
        <f>IF('proje ve personel bilgileri'!A590&lt;&gt;0,('proje ve personel bilgileri'!A590)," ")</f>
        <v xml:space="preserve"> </v>
      </c>
      <c r="C1102" s="102"/>
      <c r="D1102" s="103"/>
      <c r="E1102" s="103"/>
      <c r="F1102" s="103"/>
      <c r="G1102" s="103"/>
      <c r="H1102" s="103"/>
      <c r="I1102" s="103"/>
      <c r="J1102" s="103"/>
      <c r="K1102" s="104">
        <f t="shared" ref="K1102:K1119" si="64">IF(D1102&lt;&gt;0,SUM(D1102+E1102+F1102+G1102-H1102-I1102-J1102),0)</f>
        <v>0</v>
      </c>
    </row>
    <row r="1103" spans="1:11" ht="15.75" customHeight="1" x14ac:dyDescent="0.25">
      <c r="A1103" s="2">
        <v>578</v>
      </c>
      <c r="B1103" s="101" t="str">
        <f>IF('proje ve personel bilgileri'!A591&lt;&gt;0,('proje ve personel bilgileri'!A591)," ")</f>
        <v xml:space="preserve"> </v>
      </c>
      <c r="C1103" s="105"/>
      <c r="D1103" s="296"/>
      <c r="E1103" s="296"/>
      <c r="F1103" s="296"/>
      <c r="G1103" s="296"/>
      <c r="H1103" s="296"/>
      <c r="I1103" s="296"/>
      <c r="J1103" s="296"/>
      <c r="K1103" s="104">
        <f t="shared" si="64"/>
        <v>0</v>
      </c>
    </row>
    <row r="1104" spans="1:11" ht="15.75" customHeight="1" x14ac:dyDescent="0.25">
      <c r="A1104" s="1">
        <v>579</v>
      </c>
      <c r="B1104" s="101" t="str">
        <f>IF('proje ve personel bilgileri'!A592&lt;&gt;0,('proje ve personel bilgileri'!A592)," ")</f>
        <v xml:space="preserve"> </v>
      </c>
      <c r="C1104" s="105"/>
      <c r="D1104" s="296"/>
      <c r="E1104" s="296"/>
      <c r="F1104" s="296"/>
      <c r="G1104" s="296"/>
      <c r="H1104" s="296"/>
      <c r="I1104" s="296"/>
      <c r="J1104" s="296"/>
      <c r="K1104" s="104">
        <f t="shared" si="64"/>
        <v>0</v>
      </c>
    </row>
    <row r="1105" spans="1:11" ht="15.75" customHeight="1" x14ac:dyDescent="0.25">
      <c r="A1105" s="2">
        <v>580</v>
      </c>
      <c r="B1105" s="101" t="str">
        <f>IF('proje ve personel bilgileri'!A593&lt;&gt;0,('proje ve personel bilgileri'!A593)," ")</f>
        <v xml:space="preserve"> </v>
      </c>
      <c r="C1105" s="105"/>
      <c r="D1105" s="296"/>
      <c r="E1105" s="296"/>
      <c r="F1105" s="296"/>
      <c r="G1105" s="296"/>
      <c r="H1105" s="296"/>
      <c r="I1105" s="296"/>
      <c r="J1105" s="296"/>
      <c r="K1105" s="104">
        <f t="shared" si="64"/>
        <v>0</v>
      </c>
    </row>
    <row r="1106" spans="1:11" ht="15.75" customHeight="1" x14ac:dyDescent="0.25">
      <c r="A1106" s="1">
        <v>581</v>
      </c>
      <c r="B1106" s="101" t="str">
        <f>IF('proje ve personel bilgileri'!A594&lt;&gt;0,('proje ve personel bilgileri'!A594)," ")</f>
        <v xml:space="preserve"> </v>
      </c>
      <c r="C1106" s="105"/>
      <c r="D1106" s="296"/>
      <c r="E1106" s="296"/>
      <c r="F1106" s="296"/>
      <c r="G1106" s="296"/>
      <c r="H1106" s="296"/>
      <c r="I1106" s="296"/>
      <c r="J1106" s="296"/>
      <c r="K1106" s="104">
        <f t="shared" si="64"/>
        <v>0</v>
      </c>
    </row>
    <row r="1107" spans="1:11" ht="15.75" customHeight="1" x14ac:dyDescent="0.25">
      <c r="A1107" s="2">
        <v>582</v>
      </c>
      <c r="B1107" s="101" t="str">
        <f>IF('proje ve personel bilgileri'!A595&lt;&gt;0,('proje ve personel bilgileri'!A595)," ")</f>
        <v xml:space="preserve"> </v>
      </c>
      <c r="C1107" s="105"/>
      <c r="D1107" s="296"/>
      <c r="E1107" s="296"/>
      <c r="F1107" s="296"/>
      <c r="G1107" s="296"/>
      <c r="H1107" s="296"/>
      <c r="I1107" s="296"/>
      <c r="J1107" s="296"/>
      <c r="K1107" s="104">
        <f t="shared" si="64"/>
        <v>0</v>
      </c>
    </row>
    <row r="1108" spans="1:11" ht="15.75" customHeight="1" x14ac:dyDescent="0.25">
      <c r="A1108" s="1">
        <v>583</v>
      </c>
      <c r="B1108" s="101" t="str">
        <f>IF('proje ve personel bilgileri'!A596&lt;&gt;0,('proje ve personel bilgileri'!A596)," ")</f>
        <v xml:space="preserve"> </v>
      </c>
      <c r="C1108" s="105"/>
      <c r="D1108" s="296"/>
      <c r="E1108" s="296"/>
      <c r="F1108" s="296"/>
      <c r="G1108" s="296"/>
      <c r="H1108" s="296"/>
      <c r="I1108" s="296"/>
      <c r="J1108" s="296"/>
      <c r="K1108" s="104">
        <f t="shared" si="64"/>
        <v>0</v>
      </c>
    </row>
    <row r="1109" spans="1:11" ht="15.75" customHeight="1" x14ac:dyDescent="0.25">
      <c r="A1109" s="2">
        <v>584</v>
      </c>
      <c r="B1109" s="101" t="str">
        <f>IF('proje ve personel bilgileri'!A597&lt;&gt;0,('proje ve personel bilgileri'!A597)," ")</f>
        <v xml:space="preserve"> </v>
      </c>
      <c r="C1109" s="105"/>
      <c r="D1109" s="296"/>
      <c r="E1109" s="296"/>
      <c r="F1109" s="296"/>
      <c r="G1109" s="296"/>
      <c r="H1109" s="296"/>
      <c r="I1109" s="296"/>
      <c r="J1109" s="296"/>
      <c r="K1109" s="104">
        <f t="shared" si="64"/>
        <v>0</v>
      </c>
    </row>
    <row r="1110" spans="1:11" ht="15.75" customHeight="1" x14ac:dyDescent="0.25">
      <c r="A1110" s="1">
        <v>585</v>
      </c>
      <c r="B1110" s="101" t="str">
        <f>IF('proje ve personel bilgileri'!A598&lt;&gt;0,('proje ve personel bilgileri'!A598)," ")</f>
        <v xml:space="preserve"> </v>
      </c>
      <c r="C1110" s="105"/>
      <c r="D1110" s="296"/>
      <c r="E1110" s="296"/>
      <c r="F1110" s="296"/>
      <c r="G1110" s="296"/>
      <c r="H1110" s="296"/>
      <c r="I1110" s="296"/>
      <c r="J1110" s="296"/>
      <c r="K1110" s="104">
        <f t="shared" si="64"/>
        <v>0</v>
      </c>
    </row>
    <row r="1111" spans="1:11" ht="15.75" customHeight="1" x14ac:dyDescent="0.25">
      <c r="A1111" s="2">
        <v>586</v>
      </c>
      <c r="B1111" s="101" t="str">
        <f>IF('proje ve personel bilgileri'!A599&lt;&gt;0,('proje ve personel bilgileri'!A599)," ")</f>
        <v xml:space="preserve"> </v>
      </c>
      <c r="C1111" s="105"/>
      <c r="D1111" s="296"/>
      <c r="E1111" s="296"/>
      <c r="F1111" s="296"/>
      <c r="G1111" s="296"/>
      <c r="H1111" s="296"/>
      <c r="I1111" s="296"/>
      <c r="J1111" s="296"/>
      <c r="K1111" s="104">
        <f t="shared" si="64"/>
        <v>0</v>
      </c>
    </row>
    <row r="1112" spans="1:11" ht="15.75" customHeight="1" x14ac:dyDescent="0.25">
      <c r="A1112" s="1">
        <v>587</v>
      </c>
      <c r="B1112" s="101" t="str">
        <f>IF('proje ve personel bilgileri'!A600&lt;&gt;0,('proje ve personel bilgileri'!A600)," ")</f>
        <v xml:space="preserve"> </v>
      </c>
      <c r="C1112" s="105"/>
      <c r="D1112" s="296"/>
      <c r="E1112" s="296"/>
      <c r="F1112" s="296"/>
      <c r="G1112" s="296"/>
      <c r="H1112" s="296"/>
      <c r="I1112" s="296"/>
      <c r="J1112" s="296"/>
      <c r="K1112" s="104">
        <f t="shared" si="64"/>
        <v>0</v>
      </c>
    </row>
    <row r="1113" spans="1:11" ht="15.75" customHeight="1" x14ac:dyDescent="0.25">
      <c r="A1113" s="2">
        <v>588</v>
      </c>
      <c r="B1113" s="101" t="str">
        <f>IF('proje ve personel bilgileri'!A601&lt;&gt;0,('proje ve personel bilgileri'!A601)," ")</f>
        <v xml:space="preserve"> </v>
      </c>
      <c r="C1113" s="105"/>
      <c r="D1113" s="296"/>
      <c r="E1113" s="296"/>
      <c r="F1113" s="296"/>
      <c r="G1113" s="296"/>
      <c r="H1113" s="296"/>
      <c r="I1113" s="296"/>
      <c r="J1113" s="296"/>
      <c r="K1113" s="104">
        <f t="shared" si="64"/>
        <v>0</v>
      </c>
    </row>
    <row r="1114" spans="1:11" ht="15.75" customHeight="1" x14ac:dyDescent="0.25">
      <c r="A1114" s="1">
        <v>589</v>
      </c>
      <c r="B1114" s="101" t="str">
        <f>IF('proje ve personel bilgileri'!A602&lt;&gt;0,('proje ve personel bilgileri'!A602)," ")</f>
        <v xml:space="preserve"> </v>
      </c>
      <c r="C1114" s="105"/>
      <c r="D1114" s="296"/>
      <c r="E1114" s="296"/>
      <c r="F1114" s="296"/>
      <c r="G1114" s="296"/>
      <c r="H1114" s="296"/>
      <c r="I1114" s="296"/>
      <c r="J1114" s="296"/>
      <c r="K1114" s="104">
        <f t="shared" si="64"/>
        <v>0</v>
      </c>
    </row>
    <row r="1115" spans="1:11" ht="15.75" customHeight="1" x14ac:dyDescent="0.25">
      <c r="A1115" s="2">
        <v>590</v>
      </c>
      <c r="B1115" s="101" t="str">
        <f>IF('proje ve personel bilgileri'!A603&lt;&gt;0,('proje ve personel bilgileri'!A603)," ")</f>
        <v xml:space="preserve"> </v>
      </c>
      <c r="C1115" s="105"/>
      <c r="D1115" s="296"/>
      <c r="E1115" s="296"/>
      <c r="F1115" s="296"/>
      <c r="G1115" s="296"/>
      <c r="H1115" s="296"/>
      <c r="I1115" s="296"/>
      <c r="J1115" s="296"/>
      <c r="K1115" s="104">
        <f t="shared" si="64"/>
        <v>0</v>
      </c>
    </row>
    <row r="1116" spans="1:11" ht="15.75" customHeight="1" x14ac:dyDescent="0.25">
      <c r="A1116" s="1">
        <v>591</v>
      </c>
      <c r="B1116" s="101" t="str">
        <f>IF('proje ve personel bilgileri'!A604&lt;&gt;0,('proje ve personel bilgileri'!A604)," ")</f>
        <v xml:space="preserve"> </v>
      </c>
      <c r="C1116" s="105"/>
      <c r="D1116" s="296"/>
      <c r="E1116" s="296"/>
      <c r="F1116" s="296"/>
      <c r="G1116" s="296"/>
      <c r="H1116" s="296"/>
      <c r="I1116" s="296"/>
      <c r="J1116" s="296"/>
      <c r="K1116" s="104">
        <f t="shared" si="64"/>
        <v>0</v>
      </c>
    </row>
    <row r="1117" spans="1:11" ht="15.75" customHeight="1" x14ac:dyDescent="0.25">
      <c r="A1117" s="2">
        <v>592</v>
      </c>
      <c r="B1117" s="101" t="str">
        <f>IF('proje ve personel bilgileri'!A605&lt;&gt;0,('proje ve personel bilgileri'!A605)," ")</f>
        <v xml:space="preserve"> </v>
      </c>
      <c r="C1117" s="105"/>
      <c r="D1117" s="296"/>
      <c r="E1117" s="296"/>
      <c r="F1117" s="296"/>
      <c r="G1117" s="296"/>
      <c r="H1117" s="296"/>
      <c r="I1117" s="296"/>
      <c r="J1117" s="296"/>
      <c r="K1117" s="104">
        <f t="shared" si="64"/>
        <v>0</v>
      </c>
    </row>
    <row r="1118" spans="1:11" ht="15.75" customHeight="1" x14ac:dyDescent="0.25">
      <c r="A1118" s="1">
        <v>593</v>
      </c>
      <c r="B1118" s="101" t="str">
        <f>IF('proje ve personel bilgileri'!A606&lt;&gt;0,('proje ve personel bilgileri'!A606)," ")</f>
        <v xml:space="preserve"> </v>
      </c>
      <c r="C1118" s="105"/>
      <c r="D1118" s="296"/>
      <c r="E1118" s="296"/>
      <c r="F1118" s="296"/>
      <c r="G1118" s="296"/>
      <c r="H1118" s="296"/>
      <c r="I1118" s="296"/>
      <c r="J1118" s="296"/>
      <c r="K1118" s="104">
        <f t="shared" si="64"/>
        <v>0</v>
      </c>
    </row>
    <row r="1119" spans="1:11" ht="15" customHeight="1" x14ac:dyDescent="0.25">
      <c r="A1119" s="2">
        <v>594</v>
      </c>
      <c r="B1119" s="101" t="str">
        <f>IF('proje ve personel bilgileri'!A607&lt;&gt;0,('proje ve personel bilgileri'!A607)," ")</f>
        <v xml:space="preserve"> </v>
      </c>
      <c r="C1119" s="105"/>
      <c r="D1119" s="296"/>
      <c r="E1119" s="296"/>
      <c r="F1119" s="296"/>
      <c r="G1119" s="296"/>
      <c r="H1119" s="296"/>
      <c r="I1119" s="296"/>
      <c r="J1119" s="296"/>
      <c r="K1119" s="104">
        <f t="shared" si="64"/>
        <v>0</v>
      </c>
    </row>
    <row r="1120" spans="1:11" ht="15.75" customHeight="1" x14ac:dyDescent="0.25">
      <c r="A1120" s="341" t="s">
        <v>99</v>
      </c>
      <c r="B1120" s="342"/>
      <c r="C1120" s="7" t="str">
        <f t="shared" ref="C1120:J1120" si="65">IF($K$28&lt;&gt;0,SUM(C1102:C1119)," ")</f>
        <v xml:space="preserve"> </v>
      </c>
      <c r="D1120" s="8" t="str">
        <f t="shared" si="65"/>
        <v xml:space="preserve"> </v>
      </c>
      <c r="E1120" s="8" t="str">
        <f t="shared" si="65"/>
        <v xml:space="preserve"> </v>
      </c>
      <c r="F1120" s="8" t="str">
        <f t="shared" si="65"/>
        <v xml:space="preserve"> </v>
      </c>
      <c r="G1120" s="8" t="str">
        <f t="shared" si="65"/>
        <v xml:space="preserve"> </v>
      </c>
      <c r="H1120" s="8" t="str">
        <f t="shared" si="65"/>
        <v xml:space="preserve"> </v>
      </c>
      <c r="I1120" s="8" t="str">
        <f t="shared" si="65"/>
        <v xml:space="preserve"> </v>
      </c>
      <c r="J1120" s="8" t="str">
        <f t="shared" si="65"/>
        <v xml:space="preserve"> </v>
      </c>
      <c r="K1120" s="9">
        <f>SUM(K1102:K1119)+K1087</f>
        <v>0</v>
      </c>
    </row>
    <row r="1121" spans="1:11" ht="15" customHeight="1" x14ac:dyDescent="0.25">
      <c r="A1121" s="300"/>
    </row>
    <row r="1122" spans="1:11" ht="15" customHeight="1" x14ac:dyDescent="0.25">
      <c r="A1122" s="332" t="s">
        <v>100</v>
      </c>
      <c r="B1122" s="332"/>
      <c r="C1122" s="332"/>
      <c r="D1122" s="332"/>
      <c r="E1122" s="332"/>
      <c r="F1122" s="332"/>
      <c r="G1122" s="332"/>
      <c r="H1122" s="332"/>
      <c r="I1122" s="332"/>
      <c r="J1122" s="332"/>
      <c r="K1122" s="332"/>
    </row>
    <row r="1123" spans="1:11" ht="15" customHeight="1" x14ac:dyDescent="0.25">
      <c r="A1123" s="51"/>
    </row>
    <row r="1124" spans="1:11" ht="15" customHeight="1" x14ac:dyDescent="0.25">
      <c r="A1124" s="298" t="s">
        <v>101</v>
      </c>
    </row>
    <row r="1125" spans="1:11" ht="15" customHeight="1" x14ac:dyDescent="0.25">
      <c r="C1125" s="298" t="s">
        <v>102</v>
      </c>
      <c r="E1125" s="298" t="s">
        <v>103</v>
      </c>
    </row>
    <row r="1129" spans="1:11" ht="15.75" customHeight="1" x14ac:dyDescent="0.25">
      <c r="A1129" s="348" t="s">
        <v>85</v>
      </c>
      <c r="B1129" s="348"/>
      <c r="C1129" s="348"/>
      <c r="D1129" s="348"/>
      <c r="E1129" s="348"/>
      <c r="F1129" s="348"/>
      <c r="G1129" s="348"/>
      <c r="H1129" s="348"/>
      <c r="I1129" s="348"/>
      <c r="J1129" s="348"/>
      <c r="K1129" s="348"/>
    </row>
    <row r="1130" spans="1:11" ht="15" customHeight="1" x14ac:dyDescent="0.25">
      <c r="A1130" s="70"/>
      <c r="B1130" s="70"/>
      <c r="C1130" s="70"/>
      <c r="D1130" s="70"/>
      <c r="E1130" s="70"/>
      <c r="F1130" s="78">
        <f>'proje ve personel bilgileri'!$B$5</f>
        <v>0</v>
      </c>
      <c r="G1130" s="72">
        <f>IF('proje ve personel bilgileri'!$B$6=1,"/ Mayıs ayına aittir.",(IF('proje ve personel bilgileri'!$B$6=2,"/ Kasım ayına aittir.",0)))</f>
        <v>0</v>
      </c>
      <c r="H1130" s="70"/>
      <c r="I1130" s="70"/>
      <c r="J1130" s="70"/>
      <c r="K1130" s="70"/>
    </row>
    <row r="1131" spans="1:11" ht="18.75" customHeight="1" x14ac:dyDescent="0.25">
      <c r="K1131" s="4" t="s">
        <v>86</v>
      </c>
    </row>
    <row r="1132" spans="1:11" ht="15.75" customHeight="1" x14ac:dyDescent="0.25">
      <c r="A1132" s="349" t="s">
        <v>2</v>
      </c>
      <c r="B1132" s="350"/>
      <c r="C1132" s="351">
        <f>'proje ve personel bilgileri'!$B$2</f>
        <v>0</v>
      </c>
      <c r="D1132" s="352"/>
      <c r="E1132" s="352"/>
      <c r="F1132" s="352"/>
      <c r="G1132" s="352"/>
      <c r="H1132" s="352"/>
      <c r="I1132" s="352"/>
      <c r="J1132" s="352"/>
      <c r="K1132" s="353"/>
    </row>
    <row r="1133" spans="1:11" ht="15.75" customHeight="1" x14ac:dyDescent="0.25">
      <c r="A1133" s="354" t="s">
        <v>4</v>
      </c>
      <c r="B1133" s="355"/>
      <c r="C1133" s="356">
        <f>'proje ve personel bilgileri'!$B$3</f>
        <v>0</v>
      </c>
      <c r="D1133" s="357"/>
      <c r="E1133" s="357"/>
      <c r="F1133" s="357"/>
      <c r="G1133" s="357"/>
      <c r="H1133" s="357"/>
      <c r="I1133" s="357"/>
      <c r="J1133" s="357"/>
      <c r="K1133" s="358"/>
    </row>
    <row r="1134" spans="1:11" ht="15" customHeight="1" x14ac:dyDescent="0.25">
      <c r="A1134" s="343" t="s">
        <v>87</v>
      </c>
      <c r="B1134" s="343" t="s">
        <v>15</v>
      </c>
      <c r="C1134" s="343" t="s">
        <v>88</v>
      </c>
      <c r="D1134" s="344" t="s">
        <v>89</v>
      </c>
      <c r="E1134" s="346"/>
      <c r="F1134" s="347"/>
      <c r="G1134" s="343" t="s">
        <v>90</v>
      </c>
      <c r="H1134" s="333" t="s">
        <v>91</v>
      </c>
      <c r="I1134" s="333" t="s">
        <v>92</v>
      </c>
      <c r="J1134" s="333" t="s">
        <v>93</v>
      </c>
      <c r="K1134" s="336" t="s">
        <v>94</v>
      </c>
    </row>
    <row r="1135" spans="1:11" ht="15.75" customHeight="1" x14ac:dyDescent="0.25">
      <c r="A1135" s="338"/>
      <c r="B1135" s="338"/>
      <c r="C1135" s="338"/>
      <c r="D1135" s="345"/>
      <c r="E1135" s="339" t="s">
        <v>95</v>
      </c>
      <c r="F1135" s="340"/>
      <c r="G1135" s="338"/>
      <c r="H1135" s="334"/>
      <c r="I1135" s="334"/>
      <c r="J1135" s="334"/>
      <c r="K1135" s="337"/>
    </row>
    <row r="1136" spans="1:11" ht="60.75" customHeight="1" x14ac:dyDescent="0.25">
      <c r="A1136" s="338"/>
      <c r="B1136" s="338"/>
      <c r="C1136" s="338"/>
      <c r="D1136" s="345"/>
      <c r="E1136" s="5" t="s">
        <v>106</v>
      </c>
      <c r="F1136" s="5" t="s">
        <v>97</v>
      </c>
      <c r="G1136" s="338"/>
      <c r="H1136" s="334"/>
      <c r="I1136" s="335"/>
      <c r="J1136" s="335"/>
      <c r="K1136" s="338"/>
    </row>
    <row r="1137" spans="1:11" ht="15.75" customHeight="1" x14ac:dyDescent="0.25">
      <c r="A1137" s="338"/>
      <c r="B1137" s="338"/>
      <c r="C1137" s="338"/>
      <c r="D1137" s="345"/>
      <c r="E1137" s="6" t="s">
        <v>98</v>
      </c>
      <c r="F1137" s="6" t="s">
        <v>98</v>
      </c>
      <c r="G1137" s="294" t="s">
        <v>98</v>
      </c>
      <c r="H1137" s="294" t="s">
        <v>98</v>
      </c>
      <c r="I1137" s="297" t="s">
        <v>98</v>
      </c>
      <c r="J1137" s="6" t="s">
        <v>98</v>
      </c>
      <c r="K1137" s="338"/>
    </row>
    <row r="1138" spans="1:11" ht="15.75" customHeight="1" x14ac:dyDescent="0.25">
      <c r="A1138" s="1">
        <v>595</v>
      </c>
      <c r="B1138" s="101" t="str">
        <f>IF('proje ve personel bilgileri'!A608&lt;&gt;0,('proje ve personel bilgileri'!A608)," ")</f>
        <v xml:space="preserve"> </v>
      </c>
      <c r="C1138" s="102"/>
      <c r="D1138" s="103"/>
      <c r="E1138" s="103"/>
      <c r="F1138" s="103"/>
      <c r="G1138" s="103"/>
      <c r="H1138" s="103"/>
      <c r="I1138" s="103"/>
      <c r="J1138" s="103"/>
      <c r="K1138" s="104">
        <f t="shared" ref="K1138:K1155" si="66">IF(D1138&lt;&gt;0,SUM(D1138+E1138+F1138+G1138-H1138-I1138-J1138),0)</f>
        <v>0</v>
      </c>
    </row>
    <row r="1139" spans="1:11" ht="15.75" customHeight="1" x14ac:dyDescent="0.25">
      <c r="A1139" s="2">
        <v>596</v>
      </c>
      <c r="B1139" s="101" t="str">
        <f>IF('proje ve personel bilgileri'!A609&lt;&gt;0,('proje ve personel bilgileri'!A609)," ")</f>
        <v xml:space="preserve"> </v>
      </c>
      <c r="C1139" s="105"/>
      <c r="D1139" s="296"/>
      <c r="E1139" s="296"/>
      <c r="F1139" s="296"/>
      <c r="G1139" s="296"/>
      <c r="H1139" s="296"/>
      <c r="I1139" s="296"/>
      <c r="J1139" s="296"/>
      <c r="K1139" s="104">
        <f t="shared" si="66"/>
        <v>0</v>
      </c>
    </row>
    <row r="1140" spans="1:11" ht="15.75" customHeight="1" x14ac:dyDescent="0.25">
      <c r="A1140" s="1">
        <v>597</v>
      </c>
      <c r="B1140" s="101" t="str">
        <f>IF('proje ve personel bilgileri'!A610&lt;&gt;0,('proje ve personel bilgileri'!A610)," ")</f>
        <v xml:space="preserve"> </v>
      </c>
      <c r="C1140" s="105"/>
      <c r="D1140" s="296"/>
      <c r="E1140" s="296"/>
      <c r="F1140" s="296"/>
      <c r="G1140" s="296"/>
      <c r="H1140" s="296"/>
      <c r="I1140" s="296"/>
      <c r="J1140" s="296"/>
      <c r="K1140" s="104">
        <f t="shared" si="66"/>
        <v>0</v>
      </c>
    </row>
    <row r="1141" spans="1:11" ht="15.75" customHeight="1" x14ac:dyDescent="0.25">
      <c r="A1141" s="2">
        <v>598</v>
      </c>
      <c r="B1141" s="101" t="str">
        <f>IF('proje ve personel bilgileri'!A611&lt;&gt;0,('proje ve personel bilgileri'!A611)," ")</f>
        <v xml:space="preserve"> </v>
      </c>
      <c r="C1141" s="105"/>
      <c r="D1141" s="296"/>
      <c r="E1141" s="296"/>
      <c r="F1141" s="296"/>
      <c r="G1141" s="296"/>
      <c r="H1141" s="296"/>
      <c r="I1141" s="296"/>
      <c r="J1141" s="296"/>
      <c r="K1141" s="104">
        <f t="shared" si="66"/>
        <v>0</v>
      </c>
    </row>
    <row r="1142" spans="1:11" ht="15.75" customHeight="1" x14ac:dyDescent="0.25">
      <c r="A1142" s="1">
        <v>599</v>
      </c>
      <c r="B1142" s="101" t="str">
        <f>IF('proje ve personel bilgileri'!A612&lt;&gt;0,('proje ve personel bilgileri'!A612)," ")</f>
        <v xml:space="preserve"> </v>
      </c>
      <c r="C1142" s="105"/>
      <c r="D1142" s="296"/>
      <c r="E1142" s="296"/>
      <c r="F1142" s="296"/>
      <c r="G1142" s="296"/>
      <c r="H1142" s="296"/>
      <c r="I1142" s="296"/>
      <c r="J1142" s="296"/>
      <c r="K1142" s="104">
        <f t="shared" si="66"/>
        <v>0</v>
      </c>
    </row>
    <row r="1143" spans="1:11" ht="15.75" customHeight="1" x14ac:dyDescent="0.25">
      <c r="A1143" s="2">
        <v>600</v>
      </c>
      <c r="B1143" s="101" t="str">
        <f>IF('proje ve personel bilgileri'!A613&lt;&gt;0,('proje ve personel bilgileri'!A613)," ")</f>
        <v xml:space="preserve"> </v>
      </c>
      <c r="C1143" s="105"/>
      <c r="D1143" s="296"/>
      <c r="E1143" s="296"/>
      <c r="F1143" s="296"/>
      <c r="G1143" s="296"/>
      <c r="H1143" s="296"/>
      <c r="I1143" s="296"/>
      <c r="J1143" s="296"/>
      <c r="K1143" s="104">
        <f t="shared" si="66"/>
        <v>0</v>
      </c>
    </row>
    <row r="1144" spans="1:11" ht="15.75" customHeight="1" x14ac:dyDescent="0.25">
      <c r="A1144" s="1">
        <v>601</v>
      </c>
      <c r="B1144" s="101" t="str">
        <f>IF('proje ve personel bilgileri'!A614&lt;&gt;0,('proje ve personel bilgileri'!A614)," ")</f>
        <v xml:space="preserve"> </v>
      </c>
      <c r="C1144" s="105"/>
      <c r="D1144" s="296"/>
      <c r="E1144" s="296"/>
      <c r="F1144" s="296"/>
      <c r="G1144" s="296"/>
      <c r="H1144" s="296"/>
      <c r="I1144" s="296"/>
      <c r="J1144" s="296"/>
      <c r="K1144" s="104">
        <f t="shared" si="66"/>
        <v>0</v>
      </c>
    </row>
    <row r="1145" spans="1:11" ht="15.75" customHeight="1" x14ac:dyDescent="0.25">
      <c r="A1145" s="2">
        <v>602</v>
      </c>
      <c r="B1145" s="101" t="str">
        <f>IF('proje ve personel bilgileri'!A615&lt;&gt;0,('proje ve personel bilgileri'!A615)," ")</f>
        <v xml:space="preserve"> </v>
      </c>
      <c r="C1145" s="105"/>
      <c r="D1145" s="296"/>
      <c r="E1145" s="296"/>
      <c r="F1145" s="296"/>
      <c r="G1145" s="296"/>
      <c r="H1145" s="296"/>
      <c r="I1145" s="296"/>
      <c r="J1145" s="296"/>
      <c r="K1145" s="104">
        <f t="shared" si="66"/>
        <v>0</v>
      </c>
    </row>
    <row r="1146" spans="1:11" ht="15.75" customHeight="1" x14ac:dyDescent="0.25">
      <c r="A1146" s="1">
        <v>603</v>
      </c>
      <c r="B1146" s="101" t="str">
        <f>IF('proje ve personel bilgileri'!A616&lt;&gt;0,('proje ve personel bilgileri'!A616)," ")</f>
        <v xml:space="preserve"> </v>
      </c>
      <c r="C1146" s="105"/>
      <c r="D1146" s="296"/>
      <c r="E1146" s="296"/>
      <c r="F1146" s="296"/>
      <c r="G1146" s="296"/>
      <c r="H1146" s="296"/>
      <c r="I1146" s="296"/>
      <c r="J1146" s="296"/>
      <c r="K1146" s="104">
        <f t="shared" si="66"/>
        <v>0</v>
      </c>
    </row>
    <row r="1147" spans="1:11" ht="15.75" customHeight="1" x14ac:dyDescent="0.25">
      <c r="A1147" s="2">
        <v>604</v>
      </c>
      <c r="B1147" s="101" t="str">
        <f>IF('proje ve personel bilgileri'!A617&lt;&gt;0,('proje ve personel bilgileri'!A617)," ")</f>
        <v xml:space="preserve"> </v>
      </c>
      <c r="C1147" s="105"/>
      <c r="D1147" s="296"/>
      <c r="E1147" s="296"/>
      <c r="F1147" s="296"/>
      <c r="G1147" s="296"/>
      <c r="H1147" s="296"/>
      <c r="I1147" s="296"/>
      <c r="J1147" s="296"/>
      <c r="K1147" s="104">
        <f t="shared" si="66"/>
        <v>0</v>
      </c>
    </row>
    <row r="1148" spans="1:11" ht="15.75" customHeight="1" x14ac:dyDescent="0.25">
      <c r="A1148" s="1">
        <v>605</v>
      </c>
      <c r="B1148" s="101" t="str">
        <f>IF('proje ve personel bilgileri'!A618&lt;&gt;0,('proje ve personel bilgileri'!A618)," ")</f>
        <v xml:space="preserve"> </v>
      </c>
      <c r="C1148" s="105"/>
      <c r="D1148" s="296"/>
      <c r="E1148" s="296"/>
      <c r="F1148" s="296"/>
      <c r="G1148" s="296"/>
      <c r="H1148" s="296"/>
      <c r="I1148" s="296"/>
      <c r="J1148" s="296"/>
      <c r="K1148" s="104">
        <f t="shared" si="66"/>
        <v>0</v>
      </c>
    </row>
    <row r="1149" spans="1:11" ht="15.75" customHeight="1" x14ac:dyDescent="0.25">
      <c r="A1149" s="2">
        <v>606</v>
      </c>
      <c r="B1149" s="101" t="str">
        <f>IF('proje ve personel bilgileri'!A619&lt;&gt;0,('proje ve personel bilgileri'!A619)," ")</f>
        <v xml:space="preserve"> </v>
      </c>
      <c r="C1149" s="105"/>
      <c r="D1149" s="296"/>
      <c r="E1149" s="296"/>
      <c r="F1149" s="296"/>
      <c r="G1149" s="296"/>
      <c r="H1149" s="296"/>
      <c r="I1149" s="296"/>
      <c r="J1149" s="296"/>
      <c r="K1149" s="104">
        <f t="shared" si="66"/>
        <v>0</v>
      </c>
    </row>
    <row r="1150" spans="1:11" ht="15.75" customHeight="1" x14ac:dyDescent="0.25">
      <c r="A1150" s="1">
        <v>607</v>
      </c>
      <c r="B1150" s="101" t="str">
        <f>IF('proje ve personel bilgileri'!A620&lt;&gt;0,('proje ve personel bilgileri'!A620)," ")</f>
        <v xml:space="preserve"> </v>
      </c>
      <c r="C1150" s="105"/>
      <c r="D1150" s="296"/>
      <c r="E1150" s="296"/>
      <c r="F1150" s="296"/>
      <c r="G1150" s="296"/>
      <c r="H1150" s="296"/>
      <c r="I1150" s="296"/>
      <c r="J1150" s="296"/>
      <c r="K1150" s="104">
        <f t="shared" si="66"/>
        <v>0</v>
      </c>
    </row>
    <row r="1151" spans="1:11" ht="15.75" customHeight="1" x14ac:dyDescent="0.25">
      <c r="A1151" s="2">
        <v>608</v>
      </c>
      <c r="B1151" s="101" t="str">
        <f>IF('proje ve personel bilgileri'!A621&lt;&gt;0,('proje ve personel bilgileri'!A621)," ")</f>
        <v xml:space="preserve"> </v>
      </c>
      <c r="C1151" s="105"/>
      <c r="D1151" s="296"/>
      <c r="E1151" s="296"/>
      <c r="F1151" s="296"/>
      <c r="G1151" s="296"/>
      <c r="H1151" s="296"/>
      <c r="I1151" s="296"/>
      <c r="J1151" s="296"/>
      <c r="K1151" s="104">
        <f t="shared" si="66"/>
        <v>0</v>
      </c>
    </row>
    <row r="1152" spans="1:11" ht="15.75" customHeight="1" x14ac:dyDescent="0.25">
      <c r="A1152" s="1">
        <v>609</v>
      </c>
      <c r="B1152" s="101" t="str">
        <f>IF('proje ve personel bilgileri'!A622&lt;&gt;0,('proje ve personel bilgileri'!A622)," ")</f>
        <v xml:space="preserve"> </v>
      </c>
      <c r="C1152" s="105"/>
      <c r="D1152" s="296"/>
      <c r="E1152" s="296"/>
      <c r="F1152" s="296"/>
      <c r="G1152" s="296"/>
      <c r="H1152" s="296"/>
      <c r="I1152" s="296"/>
      <c r="J1152" s="296"/>
      <c r="K1152" s="104">
        <f t="shared" si="66"/>
        <v>0</v>
      </c>
    </row>
    <row r="1153" spans="1:11" ht="15.75" customHeight="1" x14ac:dyDescent="0.25">
      <c r="A1153" s="2">
        <v>610</v>
      </c>
      <c r="B1153" s="101" t="str">
        <f>IF('proje ve personel bilgileri'!A623&lt;&gt;0,('proje ve personel bilgileri'!A623)," ")</f>
        <v xml:space="preserve"> </v>
      </c>
      <c r="C1153" s="105"/>
      <c r="D1153" s="296"/>
      <c r="E1153" s="296"/>
      <c r="F1153" s="296"/>
      <c r="G1153" s="296"/>
      <c r="H1153" s="296"/>
      <c r="I1153" s="296"/>
      <c r="J1153" s="296"/>
      <c r="K1153" s="104">
        <f t="shared" si="66"/>
        <v>0</v>
      </c>
    </row>
    <row r="1154" spans="1:11" ht="15.75" customHeight="1" x14ac:dyDescent="0.25">
      <c r="A1154" s="1">
        <v>611</v>
      </c>
      <c r="B1154" s="101" t="str">
        <f>IF('proje ve personel bilgileri'!A624&lt;&gt;0,('proje ve personel bilgileri'!A624)," ")</f>
        <v xml:space="preserve"> </v>
      </c>
      <c r="C1154" s="105"/>
      <c r="D1154" s="296"/>
      <c r="E1154" s="296"/>
      <c r="F1154" s="296"/>
      <c r="G1154" s="296"/>
      <c r="H1154" s="296"/>
      <c r="I1154" s="296"/>
      <c r="J1154" s="296"/>
      <c r="K1154" s="104">
        <f t="shared" si="66"/>
        <v>0</v>
      </c>
    </row>
    <row r="1155" spans="1:11" ht="15" customHeight="1" x14ac:dyDescent="0.25">
      <c r="A1155" s="2">
        <v>612</v>
      </c>
      <c r="B1155" s="101" t="str">
        <f>IF('proje ve personel bilgileri'!A625&lt;&gt;0,('proje ve personel bilgileri'!A625)," ")</f>
        <v xml:space="preserve"> </v>
      </c>
      <c r="C1155" s="105"/>
      <c r="D1155" s="296"/>
      <c r="E1155" s="296"/>
      <c r="F1155" s="296"/>
      <c r="G1155" s="296"/>
      <c r="H1155" s="296"/>
      <c r="I1155" s="296"/>
      <c r="J1155" s="296"/>
      <c r="K1155" s="104">
        <f t="shared" si="66"/>
        <v>0</v>
      </c>
    </row>
    <row r="1156" spans="1:11" ht="15.75" customHeight="1" x14ac:dyDescent="0.25">
      <c r="A1156" s="341" t="s">
        <v>99</v>
      </c>
      <c r="B1156" s="342"/>
      <c r="C1156" s="7" t="str">
        <f t="shared" ref="C1156:J1156" si="67">IF($K$28&lt;&gt;0,SUM(C1138:C1155)," ")</f>
        <v xml:space="preserve"> </v>
      </c>
      <c r="D1156" s="8" t="str">
        <f t="shared" si="67"/>
        <v xml:space="preserve"> </v>
      </c>
      <c r="E1156" s="8" t="str">
        <f t="shared" si="67"/>
        <v xml:space="preserve"> </v>
      </c>
      <c r="F1156" s="8" t="str">
        <f t="shared" si="67"/>
        <v xml:space="preserve"> </v>
      </c>
      <c r="G1156" s="8" t="str">
        <f t="shared" si="67"/>
        <v xml:space="preserve"> </v>
      </c>
      <c r="H1156" s="8" t="str">
        <f t="shared" si="67"/>
        <v xml:space="preserve"> </v>
      </c>
      <c r="I1156" s="8" t="str">
        <f t="shared" si="67"/>
        <v xml:space="preserve"> </v>
      </c>
      <c r="J1156" s="8" t="str">
        <f t="shared" si="67"/>
        <v xml:space="preserve"> </v>
      </c>
      <c r="K1156" s="9">
        <f>SUM(K1138:K1155)+K1120</f>
        <v>0</v>
      </c>
    </row>
    <row r="1157" spans="1:11" ht="15" customHeight="1" x14ac:dyDescent="0.25">
      <c r="A1157" s="300"/>
    </row>
    <row r="1158" spans="1:11" ht="15" customHeight="1" x14ac:dyDescent="0.25">
      <c r="A1158" s="332" t="s">
        <v>100</v>
      </c>
      <c r="B1158" s="332"/>
      <c r="C1158" s="332"/>
      <c r="D1158" s="332"/>
      <c r="E1158" s="332"/>
      <c r="F1158" s="332"/>
      <c r="G1158" s="332"/>
      <c r="H1158" s="332"/>
      <c r="I1158" s="332"/>
      <c r="J1158" s="332"/>
      <c r="K1158" s="332"/>
    </row>
    <row r="1159" spans="1:11" ht="15" customHeight="1" x14ac:dyDescent="0.25">
      <c r="A1159" s="51"/>
    </row>
    <row r="1160" spans="1:11" ht="15" customHeight="1" x14ac:dyDescent="0.25">
      <c r="A1160" s="298" t="s">
        <v>101</v>
      </c>
    </row>
    <row r="1161" spans="1:11" ht="15" customHeight="1" x14ac:dyDescent="0.25">
      <c r="C1161" s="298" t="s">
        <v>102</v>
      </c>
      <c r="E1161" s="298" t="s">
        <v>103</v>
      </c>
    </row>
    <row r="1162" spans="1:11" ht="15" customHeight="1" x14ac:dyDescent="0.25">
      <c r="C1162" s="298"/>
      <c r="E1162" s="298"/>
    </row>
    <row r="1165" spans="1:11" ht="15.75" customHeight="1" x14ac:dyDescent="0.25">
      <c r="A1165" s="348" t="s">
        <v>85</v>
      </c>
      <c r="B1165" s="348"/>
      <c r="C1165" s="348"/>
      <c r="D1165" s="348"/>
      <c r="E1165" s="348"/>
      <c r="F1165" s="348"/>
      <c r="G1165" s="348"/>
      <c r="H1165" s="348"/>
      <c r="I1165" s="348"/>
      <c r="J1165" s="348"/>
      <c r="K1165" s="348"/>
    </row>
    <row r="1166" spans="1:11" ht="15" customHeight="1" x14ac:dyDescent="0.25">
      <c r="A1166" s="70"/>
      <c r="B1166" s="70"/>
      <c r="C1166" s="70"/>
      <c r="D1166" s="70"/>
      <c r="E1166" s="70"/>
      <c r="F1166" s="78">
        <f>'proje ve personel bilgileri'!$B$5</f>
        <v>0</v>
      </c>
      <c r="G1166" s="72">
        <f>IF('proje ve personel bilgileri'!$B$6=1,"/ Mayıs ayına aittir.",(IF('proje ve personel bilgileri'!$B$6=2,"/ Kasım ayına aittir.",0)))</f>
        <v>0</v>
      </c>
      <c r="H1166" s="70"/>
      <c r="I1166" s="70"/>
      <c r="J1166" s="70"/>
      <c r="K1166" s="70"/>
    </row>
    <row r="1167" spans="1:11" ht="18.75" customHeight="1" x14ac:dyDescent="0.25">
      <c r="K1167" s="4" t="s">
        <v>86</v>
      </c>
    </row>
    <row r="1168" spans="1:11" ht="15.75" customHeight="1" x14ac:dyDescent="0.25">
      <c r="A1168" s="349" t="s">
        <v>2</v>
      </c>
      <c r="B1168" s="350"/>
      <c r="C1168" s="351">
        <f>'proje ve personel bilgileri'!$B$2</f>
        <v>0</v>
      </c>
      <c r="D1168" s="352"/>
      <c r="E1168" s="352"/>
      <c r="F1168" s="352"/>
      <c r="G1168" s="352"/>
      <c r="H1168" s="352"/>
      <c r="I1168" s="352"/>
      <c r="J1168" s="352"/>
      <c r="K1168" s="353"/>
    </row>
    <row r="1169" spans="1:11" ht="15.75" customHeight="1" x14ac:dyDescent="0.25">
      <c r="A1169" s="354" t="s">
        <v>4</v>
      </c>
      <c r="B1169" s="355"/>
      <c r="C1169" s="356">
        <f>'proje ve personel bilgileri'!$B$3</f>
        <v>0</v>
      </c>
      <c r="D1169" s="357"/>
      <c r="E1169" s="357"/>
      <c r="F1169" s="357"/>
      <c r="G1169" s="357"/>
      <c r="H1169" s="357"/>
      <c r="I1169" s="357"/>
      <c r="J1169" s="357"/>
      <c r="K1169" s="358"/>
    </row>
    <row r="1170" spans="1:11" ht="15" customHeight="1" x14ac:dyDescent="0.25">
      <c r="A1170" s="343" t="s">
        <v>87</v>
      </c>
      <c r="B1170" s="343" t="s">
        <v>15</v>
      </c>
      <c r="C1170" s="343" t="s">
        <v>88</v>
      </c>
      <c r="D1170" s="344" t="s">
        <v>89</v>
      </c>
      <c r="E1170" s="346"/>
      <c r="F1170" s="347"/>
      <c r="G1170" s="343" t="s">
        <v>90</v>
      </c>
      <c r="H1170" s="333" t="s">
        <v>91</v>
      </c>
      <c r="I1170" s="333" t="s">
        <v>92</v>
      </c>
      <c r="J1170" s="333" t="s">
        <v>93</v>
      </c>
      <c r="K1170" s="336" t="s">
        <v>94</v>
      </c>
    </row>
    <row r="1171" spans="1:11" ht="15.75" customHeight="1" x14ac:dyDescent="0.25">
      <c r="A1171" s="338"/>
      <c r="B1171" s="338"/>
      <c r="C1171" s="338"/>
      <c r="D1171" s="345"/>
      <c r="E1171" s="339" t="s">
        <v>95</v>
      </c>
      <c r="F1171" s="340"/>
      <c r="G1171" s="338"/>
      <c r="H1171" s="334"/>
      <c r="I1171" s="334"/>
      <c r="J1171" s="334"/>
      <c r="K1171" s="337"/>
    </row>
    <row r="1172" spans="1:11" ht="60.75" customHeight="1" x14ac:dyDescent="0.25">
      <c r="A1172" s="338"/>
      <c r="B1172" s="338"/>
      <c r="C1172" s="338"/>
      <c r="D1172" s="345"/>
      <c r="E1172" s="5" t="s">
        <v>106</v>
      </c>
      <c r="F1172" s="5" t="s">
        <v>97</v>
      </c>
      <c r="G1172" s="338"/>
      <c r="H1172" s="334"/>
      <c r="I1172" s="335"/>
      <c r="J1172" s="335"/>
      <c r="K1172" s="338"/>
    </row>
    <row r="1173" spans="1:11" ht="15.75" customHeight="1" x14ac:dyDescent="0.25">
      <c r="A1173" s="338"/>
      <c r="B1173" s="338"/>
      <c r="C1173" s="338"/>
      <c r="D1173" s="345"/>
      <c r="E1173" s="6" t="s">
        <v>98</v>
      </c>
      <c r="F1173" s="6" t="s">
        <v>98</v>
      </c>
      <c r="G1173" s="294" t="s">
        <v>98</v>
      </c>
      <c r="H1173" s="294" t="s">
        <v>98</v>
      </c>
      <c r="I1173" s="297" t="s">
        <v>98</v>
      </c>
      <c r="J1173" s="6" t="s">
        <v>98</v>
      </c>
      <c r="K1173" s="338"/>
    </row>
    <row r="1174" spans="1:11" ht="15.75" customHeight="1" x14ac:dyDescent="0.25">
      <c r="A1174" s="1">
        <v>613</v>
      </c>
      <c r="B1174" s="101" t="str">
        <f>IF('proje ve personel bilgileri'!A626&lt;&gt;0,('proje ve personel bilgileri'!A626)," ")</f>
        <v xml:space="preserve"> </v>
      </c>
      <c r="C1174" s="102"/>
      <c r="D1174" s="103"/>
      <c r="E1174" s="103"/>
      <c r="F1174" s="103"/>
      <c r="G1174" s="103"/>
      <c r="H1174" s="103"/>
      <c r="I1174" s="103"/>
      <c r="J1174" s="103"/>
      <c r="K1174" s="104">
        <f t="shared" ref="K1174:K1191" si="68">IF(D1174&lt;&gt;0,SUM(D1174+E1174+F1174+G1174-H1174-I1174-J1174),0)</f>
        <v>0</v>
      </c>
    </row>
    <row r="1175" spans="1:11" ht="15.75" customHeight="1" x14ac:dyDescent="0.25">
      <c r="A1175" s="2">
        <v>614</v>
      </c>
      <c r="B1175" s="101" t="str">
        <f>IF('proje ve personel bilgileri'!A627&lt;&gt;0,('proje ve personel bilgileri'!A627)," ")</f>
        <v xml:space="preserve"> </v>
      </c>
      <c r="C1175" s="105"/>
      <c r="D1175" s="296"/>
      <c r="E1175" s="296"/>
      <c r="F1175" s="296"/>
      <c r="G1175" s="296"/>
      <c r="H1175" s="296"/>
      <c r="I1175" s="296"/>
      <c r="J1175" s="296"/>
      <c r="K1175" s="104">
        <f t="shared" si="68"/>
        <v>0</v>
      </c>
    </row>
    <row r="1176" spans="1:11" ht="15.75" customHeight="1" x14ac:dyDescent="0.25">
      <c r="A1176" s="1">
        <v>615</v>
      </c>
      <c r="B1176" s="101" t="str">
        <f>IF('proje ve personel bilgileri'!A628&lt;&gt;0,('proje ve personel bilgileri'!A628)," ")</f>
        <v xml:space="preserve"> </v>
      </c>
      <c r="C1176" s="105"/>
      <c r="D1176" s="296"/>
      <c r="E1176" s="296"/>
      <c r="F1176" s="296"/>
      <c r="G1176" s="296"/>
      <c r="H1176" s="296"/>
      <c r="I1176" s="296"/>
      <c r="J1176" s="296"/>
      <c r="K1176" s="104">
        <f t="shared" si="68"/>
        <v>0</v>
      </c>
    </row>
    <row r="1177" spans="1:11" ht="15.75" customHeight="1" x14ac:dyDescent="0.25">
      <c r="A1177" s="2">
        <v>616</v>
      </c>
      <c r="B1177" s="101" t="str">
        <f>IF('proje ve personel bilgileri'!A629&lt;&gt;0,('proje ve personel bilgileri'!A629)," ")</f>
        <v xml:space="preserve"> </v>
      </c>
      <c r="C1177" s="105"/>
      <c r="D1177" s="296"/>
      <c r="E1177" s="296"/>
      <c r="F1177" s="296"/>
      <c r="G1177" s="296"/>
      <c r="H1177" s="296"/>
      <c r="I1177" s="296"/>
      <c r="J1177" s="296"/>
      <c r="K1177" s="104">
        <f t="shared" si="68"/>
        <v>0</v>
      </c>
    </row>
    <row r="1178" spans="1:11" ht="15.75" customHeight="1" x14ac:dyDescent="0.25">
      <c r="A1178" s="1">
        <v>617</v>
      </c>
      <c r="B1178" s="101" t="str">
        <f>IF('proje ve personel bilgileri'!A630&lt;&gt;0,('proje ve personel bilgileri'!A630)," ")</f>
        <v xml:space="preserve"> </v>
      </c>
      <c r="C1178" s="105"/>
      <c r="D1178" s="296"/>
      <c r="E1178" s="296"/>
      <c r="F1178" s="296"/>
      <c r="G1178" s="296"/>
      <c r="H1178" s="296"/>
      <c r="I1178" s="296"/>
      <c r="J1178" s="296"/>
      <c r="K1178" s="104">
        <f t="shared" si="68"/>
        <v>0</v>
      </c>
    </row>
    <row r="1179" spans="1:11" ht="15.75" customHeight="1" x14ac:dyDescent="0.25">
      <c r="A1179" s="2">
        <v>618</v>
      </c>
      <c r="B1179" s="101" t="str">
        <f>IF('proje ve personel bilgileri'!A631&lt;&gt;0,('proje ve personel bilgileri'!A631)," ")</f>
        <v xml:space="preserve"> </v>
      </c>
      <c r="C1179" s="105"/>
      <c r="D1179" s="296"/>
      <c r="E1179" s="296"/>
      <c r="F1179" s="296"/>
      <c r="G1179" s="296"/>
      <c r="H1179" s="296"/>
      <c r="I1179" s="296"/>
      <c r="J1179" s="296"/>
      <c r="K1179" s="104">
        <f t="shared" si="68"/>
        <v>0</v>
      </c>
    </row>
    <row r="1180" spans="1:11" ht="15.75" customHeight="1" x14ac:dyDescent="0.25">
      <c r="A1180" s="1">
        <v>619</v>
      </c>
      <c r="B1180" s="101" t="str">
        <f>IF('proje ve personel bilgileri'!A632&lt;&gt;0,('proje ve personel bilgileri'!A632)," ")</f>
        <v xml:space="preserve"> </v>
      </c>
      <c r="C1180" s="105"/>
      <c r="D1180" s="296"/>
      <c r="E1180" s="296"/>
      <c r="F1180" s="296"/>
      <c r="G1180" s="296"/>
      <c r="H1180" s="296"/>
      <c r="I1180" s="296"/>
      <c r="J1180" s="296"/>
      <c r="K1180" s="104">
        <f t="shared" si="68"/>
        <v>0</v>
      </c>
    </row>
    <row r="1181" spans="1:11" ht="15.75" customHeight="1" x14ac:dyDescent="0.25">
      <c r="A1181" s="2">
        <v>620</v>
      </c>
      <c r="B1181" s="101" t="str">
        <f>IF('proje ve personel bilgileri'!A633&lt;&gt;0,('proje ve personel bilgileri'!A633)," ")</f>
        <v xml:space="preserve"> </v>
      </c>
      <c r="C1181" s="105"/>
      <c r="D1181" s="296"/>
      <c r="E1181" s="296"/>
      <c r="F1181" s="296"/>
      <c r="G1181" s="296"/>
      <c r="H1181" s="296"/>
      <c r="I1181" s="296"/>
      <c r="J1181" s="296"/>
      <c r="K1181" s="104">
        <f t="shared" si="68"/>
        <v>0</v>
      </c>
    </row>
    <row r="1182" spans="1:11" ht="15.75" customHeight="1" x14ac:dyDescent="0.25">
      <c r="A1182" s="1">
        <v>621</v>
      </c>
      <c r="B1182" s="101" t="str">
        <f>IF('proje ve personel bilgileri'!A634&lt;&gt;0,('proje ve personel bilgileri'!A634)," ")</f>
        <v xml:space="preserve"> </v>
      </c>
      <c r="C1182" s="105"/>
      <c r="D1182" s="296"/>
      <c r="E1182" s="296"/>
      <c r="F1182" s="296"/>
      <c r="G1182" s="296"/>
      <c r="H1182" s="296"/>
      <c r="I1182" s="296"/>
      <c r="J1182" s="296"/>
      <c r="K1182" s="104">
        <f t="shared" si="68"/>
        <v>0</v>
      </c>
    </row>
    <row r="1183" spans="1:11" ht="15.75" customHeight="1" x14ac:dyDescent="0.25">
      <c r="A1183" s="2">
        <v>622</v>
      </c>
      <c r="B1183" s="101" t="str">
        <f>IF('proje ve personel bilgileri'!A635&lt;&gt;0,('proje ve personel bilgileri'!A635)," ")</f>
        <v xml:space="preserve"> </v>
      </c>
      <c r="C1183" s="105"/>
      <c r="D1183" s="296"/>
      <c r="E1183" s="296"/>
      <c r="F1183" s="296"/>
      <c r="G1183" s="296"/>
      <c r="H1183" s="296"/>
      <c r="I1183" s="296"/>
      <c r="J1183" s="296"/>
      <c r="K1183" s="104">
        <f t="shared" si="68"/>
        <v>0</v>
      </c>
    </row>
    <row r="1184" spans="1:11" ht="15.75" customHeight="1" x14ac:dyDescent="0.25">
      <c r="A1184" s="1">
        <v>623</v>
      </c>
      <c r="B1184" s="101" t="str">
        <f>IF('proje ve personel bilgileri'!A636&lt;&gt;0,('proje ve personel bilgileri'!A636)," ")</f>
        <v xml:space="preserve"> </v>
      </c>
      <c r="C1184" s="105"/>
      <c r="D1184" s="296"/>
      <c r="E1184" s="296"/>
      <c r="F1184" s="296"/>
      <c r="G1184" s="296"/>
      <c r="H1184" s="296"/>
      <c r="I1184" s="296"/>
      <c r="J1184" s="296"/>
      <c r="K1184" s="104">
        <f t="shared" si="68"/>
        <v>0</v>
      </c>
    </row>
    <row r="1185" spans="1:11" ht="15.75" customHeight="1" x14ac:dyDescent="0.25">
      <c r="A1185" s="2">
        <v>624</v>
      </c>
      <c r="B1185" s="101" t="str">
        <f>IF('proje ve personel bilgileri'!A637&lt;&gt;0,('proje ve personel bilgileri'!A637)," ")</f>
        <v xml:space="preserve"> </v>
      </c>
      <c r="C1185" s="105"/>
      <c r="D1185" s="296"/>
      <c r="E1185" s="296"/>
      <c r="F1185" s="296"/>
      <c r="G1185" s="296"/>
      <c r="H1185" s="296"/>
      <c r="I1185" s="296"/>
      <c r="J1185" s="296"/>
      <c r="K1185" s="104">
        <f t="shared" si="68"/>
        <v>0</v>
      </c>
    </row>
    <row r="1186" spans="1:11" ht="15.75" customHeight="1" x14ac:dyDescent="0.25">
      <c r="A1186" s="1">
        <v>625</v>
      </c>
      <c r="B1186" s="101" t="str">
        <f>IF('proje ve personel bilgileri'!A638&lt;&gt;0,('proje ve personel bilgileri'!A638)," ")</f>
        <v xml:space="preserve"> </v>
      </c>
      <c r="C1186" s="105"/>
      <c r="D1186" s="296"/>
      <c r="E1186" s="296"/>
      <c r="F1186" s="296"/>
      <c r="G1186" s="296"/>
      <c r="H1186" s="296"/>
      <c r="I1186" s="296"/>
      <c r="J1186" s="296"/>
      <c r="K1186" s="104">
        <f t="shared" si="68"/>
        <v>0</v>
      </c>
    </row>
    <row r="1187" spans="1:11" ht="15.75" customHeight="1" x14ac:dyDescent="0.25">
      <c r="A1187" s="2">
        <v>626</v>
      </c>
      <c r="B1187" s="101" t="str">
        <f>IF('proje ve personel bilgileri'!A639&lt;&gt;0,('proje ve personel bilgileri'!A639)," ")</f>
        <v xml:space="preserve"> </v>
      </c>
      <c r="C1187" s="105"/>
      <c r="D1187" s="296"/>
      <c r="E1187" s="296"/>
      <c r="F1187" s="296"/>
      <c r="G1187" s="296"/>
      <c r="H1187" s="296"/>
      <c r="I1187" s="296"/>
      <c r="J1187" s="296"/>
      <c r="K1187" s="104">
        <f t="shared" si="68"/>
        <v>0</v>
      </c>
    </row>
    <row r="1188" spans="1:11" ht="15.75" customHeight="1" x14ac:dyDescent="0.25">
      <c r="A1188" s="1">
        <v>627</v>
      </c>
      <c r="B1188" s="101" t="str">
        <f>IF('proje ve personel bilgileri'!A640&lt;&gt;0,('proje ve personel bilgileri'!A640)," ")</f>
        <v xml:space="preserve"> </v>
      </c>
      <c r="C1188" s="105"/>
      <c r="D1188" s="296"/>
      <c r="E1188" s="296"/>
      <c r="F1188" s="296"/>
      <c r="G1188" s="296"/>
      <c r="H1188" s="296"/>
      <c r="I1188" s="296"/>
      <c r="J1188" s="296"/>
      <c r="K1188" s="104">
        <f t="shared" si="68"/>
        <v>0</v>
      </c>
    </row>
    <row r="1189" spans="1:11" ht="15.75" customHeight="1" x14ac:dyDescent="0.25">
      <c r="A1189" s="2">
        <v>628</v>
      </c>
      <c r="B1189" s="101" t="str">
        <f>IF('proje ve personel bilgileri'!A641&lt;&gt;0,('proje ve personel bilgileri'!A641)," ")</f>
        <v xml:space="preserve"> </v>
      </c>
      <c r="C1189" s="105"/>
      <c r="D1189" s="296"/>
      <c r="E1189" s="296"/>
      <c r="F1189" s="296"/>
      <c r="G1189" s="296"/>
      <c r="H1189" s="296"/>
      <c r="I1189" s="296"/>
      <c r="J1189" s="296"/>
      <c r="K1189" s="104">
        <f t="shared" si="68"/>
        <v>0</v>
      </c>
    </row>
    <row r="1190" spans="1:11" ht="15.75" customHeight="1" x14ac:dyDescent="0.25">
      <c r="A1190" s="1">
        <v>629</v>
      </c>
      <c r="B1190" s="101" t="str">
        <f>IF('proje ve personel bilgileri'!A642&lt;&gt;0,('proje ve personel bilgileri'!A642)," ")</f>
        <v xml:space="preserve"> </v>
      </c>
      <c r="C1190" s="105"/>
      <c r="D1190" s="296"/>
      <c r="E1190" s="296"/>
      <c r="F1190" s="296"/>
      <c r="G1190" s="296"/>
      <c r="H1190" s="296"/>
      <c r="I1190" s="296"/>
      <c r="J1190" s="296"/>
      <c r="K1190" s="104">
        <f t="shared" si="68"/>
        <v>0</v>
      </c>
    </row>
    <row r="1191" spans="1:11" ht="15" customHeight="1" x14ac:dyDescent="0.25">
      <c r="A1191" s="2">
        <v>630</v>
      </c>
      <c r="B1191" s="101" t="str">
        <f>IF('proje ve personel bilgileri'!A643&lt;&gt;0,('proje ve personel bilgileri'!A643)," ")</f>
        <v xml:space="preserve"> </v>
      </c>
      <c r="C1191" s="105"/>
      <c r="D1191" s="296"/>
      <c r="E1191" s="296"/>
      <c r="F1191" s="296"/>
      <c r="G1191" s="296"/>
      <c r="H1191" s="296"/>
      <c r="I1191" s="296"/>
      <c r="J1191" s="296"/>
      <c r="K1191" s="104">
        <f t="shared" si="68"/>
        <v>0</v>
      </c>
    </row>
    <row r="1192" spans="1:11" ht="15.75" customHeight="1" x14ac:dyDescent="0.25">
      <c r="A1192" s="341" t="s">
        <v>99</v>
      </c>
      <c r="B1192" s="342"/>
      <c r="C1192" s="7" t="str">
        <f t="shared" ref="C1192:J1192" si="69">IF($K$28&lt;&gt;0,SUM(C1174:C1191)," ")</f>
        <v xml:space="preserve"> </v>
      </c>
      <c r="D1192" s="8" t="str">
        <f t="shared" si="69"/>
        <v xml:space="preserve"> </v>
      </c>
      <c r="E1192" s="8" t="str">
        <f t="shared" si="69"/>
        <v xml:space="preserve"> </v>
      </c>
      <c r="F1192" s="8" t="str">
        <f t="shared" si="69"/>
        <v xml:space="preserve"> </v>
      </c>
      <c r="G1192" s="8" t="str">
        <f t="shared" si="69"/>
        <v xml:space="preserve"> </v>
      </c>
      <c r="H1192" s="8" t="str">
        <f t="shared" si="69"/>
        <v xml:space="preserve"> </v>
      </c>
      <c r="I1192" s="8" t="str">
        <f t="shared" si="69"/>
        <v xml:space="preserve"> </v>
      </c>
      <c r="J1192" s="8" t="str">
        <f t="shared" si="69"/>
        <v xml:space="preserve"> </v>
      </c>
      <c r="K1192" s="9">
        <f>SUM(K1174:K1191)+K1156</f>
        <v>0</v>
      </c>
    </row>
    <row r="1193" spans="1:11" ht="15" customHeight="1" x14ac:dyDescent="0.25">
      <c r="A1193" s="300"/>
    </row>
    <row r="1194" spans="1:11" ht="15" customHeight="1" x14ac:dyDescent="0.25">
      <c r="A1194" s="332" t="s">
        <v>100</v>
      </c>
      <c r="B1194" s="332"/>
      <c r="C1194" s="332"/>
      <c r="D1194" s="332"/>
      <c r="E1194" s="332"/>
      <c r="F1194" s="332"/>
      <c r="G1194" s="332"/>
      <c r="H1194" s="332"/>
      <c r="I1194" s="332"/>
      <c r="J1194" s="332"/>
      <c r="K1194" s="332"/>
    </row>
    <row r="1195" spans="1:11" ht="15" customHeight="1" x14ac:dyDescent="0.25">
      <c r="A1195" s="51"/>
    </row>
    <row r="1196" spans="1:11" ht="15" customHeight="1" x14ac:dyDescent="0.25">
      <c r="A1196" s="298" t="s">
        <v>101</v>
      </c>
    </row>
    <row r="1197" spans="1:11" ht="15" customHeight="1" x14ac:dyDescent="0.25">
      <c r="C1197" s="298" t="s">
        <v>102</v>
      </c>
      <c r="E1197" s="298" t="s">
        <v>103</v>
      </c>
    </row>
    <row r="1198" spans="1:11" ht="15.75" customHeight="1" x14ac:dyDescent="0.25">
      <c r="A1198" s="348" t="s">
        <v>85</v>
      </c>
      <c r="B1198" s="348"/>
      <c r="C1198" s="348"/>
      <c r="D1198" s="348"/>
      <c r="E1198" s="348"/>
      <c r="F1198" s="348"/>
      <c r="G1198" s="348"/>
      <c r="H1198" s="348"/>
      <c r="I1198" s="348"/>
      <c r="J1198" s="348"/>
      <c r="K1198" s="348"/>
    </row>
    <row r="1199" spans="1:11" ht="15" customHeight="1" x14ac:dyDescent="0.25">
      <c r="A1199" s="70"/>
      <c r="B1199" s="70"/>
      <c r="C1199" s="70"/>
      <c r="D1199" s="70"/>
      <c r="E1199" s="70"/>
      <c r="F1199" s="78">
        <f>'proje ve personel bilgileri'!$B$5</f>
        <v>0</v>
      </c>
      <c r="G1199" s="72">
        <f>IF('proje ve personel bilgileri'!$B$6=1,"/ Mayıs ayına aittir.",(IF('proje ve personel bilgileri'!$B$6=2,"/ Kasım ayına aittir.",0)))</f>
        <v>0</v>
      </c>
      <c r="H1199" s="70"/>
      <c r="I1199" s="70"/>
      <c r="J1199" s="70"/>
      <c r="K1199" s="70"/>
    </row>
    <row r="1200" spans="1:11" ht="18.75" customHeight="1" x14ac:dyDescent="0.25">
      <c r="K1200" s="4" t="s">
        <v>86</v>
      </c>
    </row>
    <row r="1201" spans="1:11" ht="15.75" customHeight="1" x14ac:dyDescent="0.25">
      <c r="A1201" s="349" t="s">
        <v>2</v>
      </c>
      <c r="B1201" s="350"/>
      <c r="C1201" s="351">
        <f>'proje ve personel bilgileri'!$B$2</f>
        <v>0</v>
      </c>
      <c r="D1201" s="352"/>
      <c r="E1201" s="352"/>
      <c r="F1201" s="352"/>
      <c r="G1201" s="352"/>
      <c r="H1201" s="352"/>
      <c r="I1201" s="352"/>
      <c r="J1201" s="352"/>
      <c r="K1201" s="353"/>
    </row>
    <row r="1202" spans="1:11" ht="15.75" customHeight="1" x14ac:dyDescent="0.25">
      <c r="A1202" s="354" t="s">
        <v>4</v>
      </c>
      <c r="B1202" s="355"/>
      <c r="C1202" s="356">
        <f>'proje ve personel bilgileri'!$B$3</f>
        <v>0</v>
      </c>
      <c r="D1202" s="357"/>
      <c r="E1202" s="357"/>
      <c r="F1202" s="357"/>
      <c r="G1202" s="357"/>
      <c r="H1202" s="357"/>
      <c r="I1202" s="357"/>
      <c r="J1202" s="357"/>
      <c r="K1202" s="358"/>
    </row>
    <row r="1203" spans="1:11" ht="15" customHeight="1" x14ac:dyDescent="0.25">
      <c r="A1203" s="343" t="s">
        <v>87</v>
      </c>
      <c r="B1203" s="343" t="s">
        <v>15</v>
      </c>
      <c r="C1203" s="343" t="s">
        <v>88</v>
      </c>
      <c r="D1203" s="344" t="s">
        <v>89</v>
      </c>
      <c r="E1203" s="346"/>
      <c r="F1203" s="347"/>
      <c r="G1203" s="343" t="s">
        <v>90</v>
      </c>
      <c r="H1203" s="333" t="s">
        <v>91</v>
      </c>
      <c r="I1203" s="333" t="s">
        <v>92</v>
      </c>
      <c r="J1203" s="333" t="s">
        <v>93</v>
      </c>
      <c r="K1203" s="336" t="s">
        <v>94</v>
      </c>
    </row>
    <row r="1204" spans="1:11" ht="15.75" customHeight="1" x14ac:dyDescent="0.25">
      <c r="A1204" s="338"/>
      <c r="B1204" s="338"/>
      <c r="C1204" s="338"/>
      <c r="D1204" s="345"/>
      <c r="E1204" s="339" t="s">
        <v>95</v>
      </c>
      <c r="F1204" s="340"/>
      <c r="G1204" s="338"/>
      <c r="H1204" s="334"/>
      <c r="I1204" s="334"/>
      <c r="J1204" s="334"/>
      <c r="K1204" s="337"/>
    </row>
    <row r="1205" spans="1:11" ht="60.75" customHeight="1" x14ac:dyDescent="0.25">
      <c r="A1205" s="338"/>
      <c r="B1205" s="338"/>
      <c r="C1205" s="338"/>
      <c r="D1205" s="345"/>
      <c r="E1205" s="5" t="s">
        <v>106</v>
      </c>
      <c r="F1205" s="5" t="s">
        <v>97</v>
      </c>
      <c r="G1205" s="338"/>
      <c r="H1205" s="334"/>
      <c r="I1205" s="335"/>
      <c r="J1205" s="335"/>
      <c r="K1205" s="338"/>
    </row>
    <row r="1206" spans="1:11" ht="15.75" customHeight="1" x14ac:dyDescent="0.25">
      <c r="A1206" s="338"/>
      <c r="B1206" s="338"/>
      <c r="C1206" s="338"/>
      <c r="D1206" s="345"/>
      <c r="E1206" s="6" t="s">
        <v>98</v>
      </c>
      <c r="F1206" s="6" t="s">
        <v>98</v>
      </c>
      <c r="G1206" s="294" t="s">
        <v>98</v>
      </c>
      <c r="H1206" s="294" t="s">
        <v>98</v>
      </c>
      <c r="I1206" s="297" t="s">
        <v>98</v>
      </c>
      <c r="J1206" s="6" t="s">
        <v>98</v>
      </c>
      <c r="K1206" s="338"/>
    </row>
    <row r="1207" spans="1:11" ht="15.75" customHeight="1" x14ac:dyDescent="0.25">
      <c r="A1207" s="1">
        <v>631</v>
      </c>
      <c r="B1207" s="101" t="str">
        <f>IF('proje ve personel bilgileri'!A644&lt;&gt;0,('proje ve personel bilgileri'!A644)," ")</f>
        <v xml:space="preserve"> </v>
      </c>
      <c r="C1207" s="102"/>
      <c r="D1207" s="103"/>
      <c r="E1207" s="103"/>
      <c r="F1207" s="103"/>
      <c r="G1207" s="103"/>
      <c r="H1207" s="103"/>
      <c r="I1207" s="103"/>
      <c r="J1207" s="103"/>
      <c r="K1207" s="104">
        <f t="shared" ref="K1207:K1224" si="70">IF(D1207&lt;&gt;0,SUM(D1207+E1207+F1207+G1207-H1207-I1207-J1207),0)</f>
        <v>0</v>
      </c>
    </row>
    <row r="1208" spans="1:11" ht="15.75" customHeight="1" x14ac:dyDescent="0.25">
      <c r="A1208" s="2">
        <v>632</v>
      </c>
      <c r="B1208" s="101" t="str">
        <f>IF('proje ve personel bilgileri'!A645&lt;&gt;0,('proje ve personel bilgileri'!A645)," ")</f>
        <v xml:space="preserve"> </v>
      </c>
      <c r="C1208" s="105"/>
      <c r="D1208" s="296"/>
      <c r="E1208" s="296"/>
      <c r="F1208" s="296"/>
      <c r="G1208" s="296"/>
      <c r="H1208" s="296"/>
      <c r="I1208" s="296"/>
      <c r="J1208" s="296"/>
      <c r="K1208" s="104">
        <f t="shared" si="70"/>
        <v>0</v>
      </c>
    </row>
    <row r="1209" spans="1:11" ht="15.75" customHeight="1" x14ac:dyDescent="0.25">
      <c r="A1209" s="1">
        <v>633</v>
      </c>
      <c r="B1209" s="101" t="str">
        <f>IF('proje ve personel bilgileri'!A646&lt;&gt;0,('proje ve personel bilgileri'!A646)," ")</f>
        <v xml:space="preserve"> </v>
      </c>
      <c r="C1209" s="105"/>
      <c r="D1209" s="296"/>
      <c r="E1209" s="296"/>
      <c r="F1209" s="296"/>
      <c r="G1209" s="296"/>
      <c r="H1209" s="296"/>
      <c r="I1209" s="296"/>
      <c r="J1209" s="296"/>
      <c r="K1209" s="104">
        <f t="shared" si="70"/>
        <v>0</v>
      </c>
    </row>
    <row r="1210" spans="1:11" ht="15.75" customHeight="1" x14ac:dyDescent="0.25">
      <c r="A1210" s="2">
        <v>634</v>
      </c>
      <c r="B1210" s="101" t="str">
        <f>IF('proje ve personel bilgileri'!A647&lt;&gt;0,('proje ve personel bilgileri'!A647)," ")</f>
        <v xml:space="preserve"> </v>
      </c>
      <c r="C1210" s="105"/>
      <c r="D1210" s="296"/>
      <c r="E1210" s="296"/>
      <c r="F1210" s="296"/>
      <c r="G1210" s="296"/>
      <c r="H1210" s="296"/>
      <c r="I1210" s="296"/>
      <c r="J1210" s="296"/>
      <c r="K1210" s="104">
        <f t="shared" si="70"/>
        <v>0</v>
      </c>
    </row>
    <row r="1211" spans="1:11" ht="15.75" customHeight="1" x14ac:dyDescent="0.25">
      <c r="A1211" s="1">
        <v>635</v>
      </c>
      <c r="B1211" s="101" t="str">
        <f>IF('proje ve personel bilgileri'!A648&lt;&gt;0,('proje ve personel bilgileri'!A648)," ")</f>
        <v xml:space="preserve"> </v>
      </c>
      <c r="C1211" s="105"/>
      <c r="D1211" s="296"/>
      <c r="E1211" s="296"/>
      <c r="F1211" s="296"/>
      <c r="G1211" s="296"/>
      <c r="H1211" s="296"/>
      <c r="I1211" s="296"/>
      <c r="J1211" s="296"/>
      <c r="K1211" s="104">
        <f t="shared" si="70"/>
        <v>0</v>
      </c>
    </row>
    <row r="1212" spans="1:11" ht="15.75" customHeight="1" x14ac:dyDescent="0.25">
      <c r="A1212" s="2">
        <v>636</v>
      </c>
      <c r="B1212" s="101" t="str">
        <f>IF('proje ve personel bilgileri'!A649&lt;&gt;0,('proje ve personel bilgileri'!A649)," ")</f>
        <v xml:space="preserve"> </v>
      </c>
      <c r="C1212" s="105"/>
      <c r="D1212" s="296"/>
      <c r="E1212" s="296"/>
      <c r="F1212" s="296"/>
      <c r="G1212" s="296"/>
      <c r="H1212" s="296"/>
      <c r="I1212" s="296"/>
      <c r="J1212" s="296"/>
      <c r="K1212" s="104">
        <f t="shared" si="70"/>
        <v>0</v>
      </c>
    </row>
    <row r="1213" spans="1:11" ht="15.75" customHeight="1" x14ac:dyDescent="0.25">
      <c r="A1213" s="1">
        <v>637</v>
      </c>
      <c r="B1213" s="101" t="str">
        <f>IF('proje ve personel bilgileri'!A650&lt;&gt;0,('proje ve personel bilgileri'!A650)," ")</f>
        <v xml:space="preserve"> </v>
      </c>
      <c r="C1213" s="105"/>
      <c r="D1213" s="296"/>
      <c r="E1213" s="296"/>
      <c r="F1213" s="296"/>
      <c r="G1213" s="296"/>
      <c r="H1213" s="296"/>
      <c r="I1213" s="296"/>
      <c r="J1213" s="296"/>
      <c r="K1213" s="104">
        <f t="shared" si="70"/>
        <v>0</v>
      </c>
    </row>
    <row r="1214" spans="1:11" ht="15.75" customHeight="1" x14ac:dyDescent="0.25">
      <c r="A1214" s="2">
        <v>638</v>
      </c>
      <c r="B1214" s="101" t="str">
        <f>IF('proje ve personel bilgileri'!A651&lt;&gt;0,('proje ve personel bilgileri'!A651)," ")</f>
        <v xml:space="preserve"> </v>
      </c>
      <c r="C1214" s="105"/>
      <c r="D1214" s="296"/>
      <c r="E1214" s="296"/>
      <c r="F1214" s="296"/>
      <c r="G1214" s="296"/>
      <c r="H1214" s="296"/>
      <c r="I1214" s="296"/>
      <c r="J1214" s="296"/>
      <c r="K1214" s="104">
        <f t="shared" si="70"/>
        <v>0</v>
      </c>
    </row>
    <row r="1215" spans="1:11" ht="15.75" customHeight="1" x14ac:dyDescent="0.25">
      <c r="A1215" s="1">
        <v>639</v>
      </c>
      <c r="B1215" s="101" t="str">
        <f>IF('proje ve personel bilgileri'!A652&lt;&gt;0,('proje ve personel bilgileri'!A652)," ")</f>
        <v xml:space="preserve"> </v>
      </c>
      <c r="C1215" s="105"/>
      <c r="D1215" s="296"/>
      <c r="E1215" s="296"/>
      <c r="F1215" s="296"/>
      <c r="G1215" s="296"/>
      <c r="H1215" s="296"/>
      <c r="I1215" s="296"/>
      <c r="J1215" s="296"/>
      <c r="K1215" s="104">
        <f t="shared" si="70"/>
        <v>0</v>
      </c>
    </row>
    <row r="1216" spans="1:11" ht="15.75" customHeight="1" x14ac:dyDescent="0.25">
      <c r="A1216" s="2">
        <v>640</v>
      </c>
      <c r="B1216" s="101" t="str">
        <f>IF('proje ve personel bilgileri'!A653&lt;&gt;0,('proje ve personel bilgileri'!A653)," ")</f>
        <v xml:space="preserve"> </v>
      </c>
      <c r="C1216" s="105"/>
      <c r="D1216" s="296"/>
      <c r="E1216" s="296"/>
      <c r="F1216" s="296"/>
      <c r="G1216" s="296"/>
      <c r="H1216" s="296"/>
      <c r="I1216" s="296"/>
      <c r="J1216" s="296"/>
      <c r="K1216" s="104">
        <f t="shared" si="70"/>
        <v>0</v>
      </c>
    </row>
    <row r="1217" spans="1:11" ht="15.75" customHeight="1" x14ac:dyDescent="0.25">
      <c r="A1217" s="1">
        <v>641</v>
      </c>
      <c r="B1217" s="101" t="str">
        <f>IF('proje ve personel bilgileri'!A654&lt;&gt;0,('proje ve personel bilgileri'!A654)," ")</f>
        <v xml:space="preserve"> </v>
      </c>
      <c r="C1217" s="105"/>
      <c r="D1217" s="296"/>
      <c r="E1217" s="296"/>
      <c r="F1217" s="296"/>
      <c r="G1217" s="296"/>
      <c r="H1217" s="296"/>
      <c r="I1217" s="296"/>
      <c r="J1217" s="296"/>
      <c r="K1217" s="104">
        <f t="shared" si="70"/>
        <v>0</v>
      </c>
    </row>
    <row r="1218" spans="1:11" ht="15.75" customHeight="1" x14ac:dyDescent="0.25">
      <c r="A1218" s="2">
        <v>642</v>
      </c>
      <c r="B1218" s="101" t="str">
        <f>IF('proje ve personel bilgileri'!A655&lt;&gt;0,('proje ve personel bilgileri'!A655)," ")</f>
        <v xml:space="preserve"> </v>
      </c>
      <c r="C1218" s="105"/>
      <c r="D1218" s="296"/>
      <c r="E1218" s="296"/>
      <c r="F1218" s="296"/>
      <c r="G1218" s="296"/>
      <c r="H1218" s="296"/>
      <c r="I1218" s="296"/>
      <c r="J1218" s="296"/>
      <c r="K1218" s="104">
        <f t="shared" si="70"/>
        <v>0</v>
      </c>
    </row>
    <row r="1219" spans="1:11" ht="15.75" customHeight="1" x14ac:dyDescent="0.25">
      <c r="A1219" s="1">
        <v>643</v>
      </c>
      <c r="B1219" s="101" t="str">
        <f>IF('proje ve personel bilgileri'!A656&lt;&gt;0,('proje ve personel bilgileri'!A656)," ")</f>
        <v xml:space="preserve"> </v>
      </c>
      <c r="C1219" s="105"/>
      <c r="D1219" s="296"/>
      <c r="E1219" s="296"/>
      <c r="F1219" s="296"/>
      <c r="G1219" s="296"/>
      <c r="H1219" s="296"/>
      <c r="I1219" s="296"/>
      <c r="J1219" s="296"/>
      <c r="K1219" s="104">
        <f t="shared" si="70"/>
        <v>0</v>
      </c>
    </row>
    <row r="1220" spans="1:11" ht="15.75" customHeight="1" x14ac:dyDescent="0.25">
      <c r="A1220" s="2">
        <v>644</v>
      </c>
      <c r="B1220" s="101" t="str">
        <f>IF('proje ve personel bilgileri'!A657&lt;&gt;0,('proje ve personel bilgileri'!A657)," ")</f>
        <v xml:space="preserve"> </v>
      </c>
      <c r="C1220" s="105"/>
      <c r="D1220" s="296"/>
      <c r="E1220" s="296"/>
      <c r="F1220" s="296"/>
      <c r="G1220" s="296"/>
      <c r="H1220" s="296"/>
      <c r="I1220" s="296"/>
      <c r="J1220" s="296"/>
      <c r="K1220" s="104">
        <f t="shared" si="70"/>
        <v>0</v>
      </c>
    </row>
    <row r="1221" spans="1:11" ht="15.75" customHeight="1" x14ac:dyDescent="0.25">
      <c r="A1221" s="1">
        <v>645</v>
      </c>
      <c r="B1221" s="101" t="str">
        <f>IF('proje ve personel bilgileri'!A658&lt;&gt;0,('proje ve personel bilgileri'!A658)," ")</f>
        <v xml:space="preserve"> </v>
      </c>
      <c r="C1221" s="105"/>
      <c r="D1221" s="296"/>
      <c r="E1221" s="296"/>
      <c r="F1221" s="296"/>
      <c r="G1221" s="296"/>
      <c r="H1221" s="296"/>
      <c r="I1221" s="296"/>
      <c r="J1221" s="296"/>
      <c r="K1221" s="104">
        <f t="shared" si="70"/>
        <v>0</v>
      </c>
    </row>
    <row r="1222" spans="1:11" ht="15.75" customHeight="1" x14ac:dyDescent="0.25">
      <c r="A1222" s="2">
        <v>646</v>
      </c>
      <c r="B1222" s="101" t="str">
        <f>IF('proje ve personel bilgileri'!A659&lt;&gt;0,('proje ve personel bilgileri'!A659)," ")</f>
        <v xml:space="preserve"> </v>
      </c>
      <c r="C1222" s="105"/>
      <c r="D1222" s="296"/>
      <c r="E1222" s="296"/>
      <c r="F1222" s="296"/>
      <c r="G1222" s="296"/>
      <c r="H1222" s="296"/>
      <c r="I1222" s="296"/>
      <c r="J1222" s="296"/>
      <c r="K1222" s="104">
        <f t="shared" si="70"/>
        <v>0</v>
      </c>
    </row>
    <row r="1223" spans="1:11" ht="15.75" customHeight="1" x14ac:dyDescent="0.25">
      <c r="A1223" s="1">
        <v>647</v>
      </c>
      <c r="B1223" s="101" t="str">
        <f>IF('proje ve personel bilgileri'!A660&lt;&gt;0,('proje ve personel bilgileri'!A660)," ")</f>
        <v xml:space="preserve"> </v>
      </c>
      <c r="C1223" s="105"/>
      <c r="D1223" s="296"/>
      <c r="E1223" s="296"/>
      <c r="F1223" s="296"/>
      <c r="G1223" s="296"/>
      <c r="H1223" s="296"/>
      <c r="I1223" s="296"/>
      <c r="J1223" s="296"/>
      <c r="K1223" s="104">
        <f t="shared" si="70"/>
        <v>0</v>
      </c>
    </row>
    <row r="1224" spans="1:11" ht="15" customHeight="1" x14ac:dyDescent="0.25">
      <c r="A1224" s="2">
        <v>648</v>
      </c>
      <c r="B1224" s="101" t="str">
        <f>IF('proje ve personel bilgileri'!A661&lt;&gt;0,('proje ve personel bilgileri'!A661)," ")</f>
        <v xml:space="preserve"> </v>
      </c>
      <c r="C1224" s="105"/>
      <c r="D1224" s="296"/>
      <c r="E1224" s="296"/>
      <c r="F1224" s="296"/>
      <c r="G1224" s="296"/>
      <c r="H1224" s="296"/>
      <c r="I1224" s="296"/>
      <c r="J1224" s="296"/>
      <c r="K1224" s="104">
        <f t="shared" si="70"/>
        <v>0</v>
      </c>
    </row>
    <row r="1225" spans="1:11" ht="15.75" customHeight="1" x14ac:dyDescent="0.25">
      <c r="A1225" s="341" t="s">
        <v>99</v>
      </c>
      <c r="B1225" s="342"/>
      <c r="C1225" s="7" t="str">
        <f t="shared" ref="C1225:J1225" si="71">IF($K$28&lt;&gt;0,SUM(C1207:C1224)," ")</f>
        <v xml:space="preserve"> </v>
      </c>
      <c r="D1225" s="8" t="str">
        <f t="shared" si="71"/>
        <v xml:space="preserve"> </v>
      </c>
      <c r="E1225" s="8" t="str">
        <f t="shared" si="71"/>
        <v xml:space="preserve"> </v>
      </c>
      <c r="F1225" s="8" t="str">
        <f t="shared" si="71"/>
        <v xml:space="preserve"> </v>
      </c>
      <c r="G1225" s="8" t="str">
        <f t="shared" si="71"/>
        <v xml:space="preserve"> </v>
      </c>
      <c r="H1225" s="8" t="str">
        <f t="shared" si="71"/>
        <v xml:space="preserve"> </v>
      </c>
      <c r="I1225" s="8" t="str">
        <f t="shared" si="71"/>
        <v xml:space="preserve"> </v>
      </c>
      <c r="J1225" s="8" t="str">
        <f t="shared" si="71"/>
        <v xml:space="preserve"> </v>
      </c>
      <c r="K1225" s="9">
        <f>SUM(K1207:K1224)+K1192</f>
        <v>0</v>
      </c>
    </row>
    <row r="1226" spans="1:11" ht="15" customHeight="1" x14ac:dyDescent="0.25">
      <c r="A1226" s="300"/>
    </row>
    <row r="1227" spans="1:11" ht="15" customHeight="1" x14ac:dyDescent="0.25">
      <c r="A1227" s="332" t="s">
        <v>100</v>
      </c>
      <c r="B1227" s="332"/>
      <c r="C1227" s="332"/>
      <c r="D1227" s="332"/>
      <c r="E1227" s="332"/>
      <c r="F1227" s="332"/>
      <c r="G1227" s="332"/>
      <c r="H1227" s="332"/>
      <c r="I1227" s="332"/>
      <c r="J1227" s="332"/>
      <c r="K1227" s="332"/>
    </row>
    <row r="1228" spans="1:11" ht="15" customHeight="1" x14ac:dyDescent="0.25">
      <c r="A1228" s="51"/>
    </row>
    <row r="1229" spans="1:11" ht="15" customHeight="1" x14ac:dyDescent="0.25">
      <c r="A1229" s="298" t="s">
        <v>101</v>
      </c>
    </row>
    <row r="1230" spans="1:11" ht="15" customHeight="1" x14ac:dyDescent="0.25">
      <c r="C1230" s="298" t="s">
        <v>102</v>
      </c>
      <c r="E1230" s="298" t="s">
        <v>103</v>
      </c>
    </row>
    <row r="1234" spans="1:11" ht="15.75" customHeight="1" x14ac:dyDescent="0.25">
      <c r="A1234" s="348" t="s">
        <v>85</v>
      </c>
      <c r="B1234" s="348"/>
      <c r="C1234" s="348"/>
      <c r="D1234" s="348"/>
      <c r="E1234" s="348"/>
      <c r="F1234" s="348"/>
      <c r="G1234" s="348"/>
      <c r="H1234" s="348"/>
      <c r="I1234" s="348"/>
      <c r="J1234" s="348"/>
      <c r="K1234" s="348"/>
    </row>
    <row r="1235" spans="1:11" ht="15" customHeight="1" x14ac:dyDescent="0.25">
      <c r="A1235" s="70"/>
      <c r="B1235" s="70"/>
      <c r="C1235" s="70"/>
      <c r="D1235" s="70"/>
      <c r="E1235" s="70"/>
      <c r="F1235" s="78">
        <f>'proje ve personel bilgileri'!$B$5</f>
        <v>0</v>
      </c>
      <c r="G1235" s="72">
        <f>IF('proje ve personel bilgileri'!$B$6=1,"/ Mayıs ayına aittir.",(IF('proje ve personel bilgileri'!$B$6=2,"/ Kasım ayına aittir.",0)))</f>
        <v>0</v>
      </c>
      <c r="H1235" s="70"/>
      <c r="I1235" s="70"/>
      <c r="J1235" s="70"/>
      <c r="K1235" s="70"/>
    </row>
    <row r="1236" spans="1:11" ht="18.75" customHeight="1" x14ac:dyDescent="0.25">
      <c r="K1236" s="4" t="s">
        <v>86</v>
      </c>
    </row>
    <row r="1237" spans="1:11" ht="15.75" customHeight="1" x14ac:dyDescent="0.25">
      <c r="A1237" s="349" t="s">
        <v>2</v>
      </c>
      <c r="B1237" s="350"/>
      <c r="C1237" s="351">
        <f>'proje ve personel bilgileri'!$B$2</f>
        <v>0</v>
      </c>
      <c r="D1237" s="352"/>
      <c r="E1237" s="352"/>
      <c r="F1237" s="352"/>
      <c r="G1237" s="352"/>
      <c r="H1237" s="352"/>
      <c r="I1237" s="352"/>
      <c r="J1237" s="352"/>
      <c r="K1237" s="353"/>
    </row>
    <row r="1238" spans="1:11" ht="15.75" customHeight="1" x14ac:dyDescent="0.25">
      <c r="A1238" s="354" t="s">
        <v>4</v>
      </c>
      <c r="B1238" s="355"/>
      <c r="C1238" s="356">
        <f>'proje ve personel bilgileri'!$B$3</f>
        <v>0</v>
      </c>
      <c r="D1238" s="357"/>
      <c r="E1238" s="357"/>
      <c r="F1238" s="357"/>
      <c r="G1238" s="357"/>
      <c r="H1238" s="357"/>
      <c r="I1238" s="357"/>
      <c r="J1238" s="357"/>
      <c r="K1238" s="358"/>
    </row>
    <row r="1239" spans="1:11" ht="15" customHeight="1" x14ac:dyDescent="0.25">
      <c r="A1239" s="343" t="s">
        <v>87</v>
      </c>
      <c r="B1239" s="343" t="s">
        <v>15</v>
      </c>
      <c r="C1239" s="343" t="s">
        <v>88</v>
      </c>
      <c r="D1239" s="344" t="s">
        <v>89</v>
      </c>
      <c r="E1239" s="346"/>
      <c r="F1239" s="347"/>
      <c r="G1239" s="343" t="s">
        <v>90</v>
      </c>
      <c r="H1239" s="333" t="s">
        <v>91</v>
      </c>
      <c r="I1239" s="333" t="s">
        <v>92</v>
      </c>
      <c r="J1239" s="333" t="s">
        <v>93</v>
      </c>
      <c r="K1239" s="336" t="s">
        <v>94</v>
      </c>
    </row>
    <row r="1240" spans="1:11" ht="15.75" customHeight="1" x14ac:dyDescent="0.25">
      <c r="A1240" s="338"/>
      <c r="B1240" s="338"/>
      <c r="C1240" s="338"/>
      <c r="D1240" s="345"/>
      <c r="E1240" s="339" t="s">
        <v>95</v>
      </c>
      <c r="F1240" s="340"/>
      <c r="G1240" s="338"/>
      <c r="H1240" s="334"/>
      <c r="I1240" s="334"/>
      <c r="J1240" s="334"/>
      <c r="K1240" s="337"/>
    </row>
    <row r="1241" spans="1:11" ht="60.75" customHeight="1" x14ac:dyDescent="0.25">
      <c r="A1241" s="338"/>
      <c r="B1241" s="338"/>
      <c r="C1241" s="338"/>
      <c r="D1241" s="345"/>
      <c r="E1241" s="5" t="s">
        <v>106</v>
      </c>
      <c r="F1241" s="5" t="s">
        <v>97</v>
      </c>
      <c r="G1241" s="338"/>
      <c r="H1241" s="334"/>
      <c r="I1241" s="335"/>
      <c r="J1241" s="335"/>
      <c r="K1241" s="338"/>
    </row>
    <row r="1242" spans="1:11" ht="15.75" customHeight="1" x14ac:dyDescent="0.25">
      <c r="A1242" s="338"/>
      <c r="B1242" s="338"/>
      <c r="C1242" s="338"/>
      <c r="D1242" s="345"/>
      <c r="E1242" s="6" t="s">
        <v>98</v>
      </c>
      <c r="F1242" s="6" t="s">
        <v>98</v>
      </c>
      <c r="G1242" s="294" t="s">
        <v>98</v>
      </c>
      <c r="H1242" s="294" t="s">
        <v>98</v>
      </c>
      <c r="I1242" s="297" t="s">
        <v>98</v>
      </c>
      <c r="J1242" s="6" t="s">
        <v>98</v>
      </c>
      <c r="K1242" s="338"/>
    </row>
    <row r="1243" spans="1:11" ht="15.75" customHeight="1" x14ac:dyDescent="0.25">
      <c r="A1243" s="1">
        <v>649</v>
      </c>
      <c r="B1243" s="101" t="str">
        <f>IF('proje ve personel bilgileri'!A662&lt;&gt;0,('proje ve personel bilgileri'!A662)," ")</f>
        <v xml:space="preserve"> </v>
      </c>
      <c r="C1243" s="102"/>
      <c r="D1243" s="103"/>
      <c r="E1243" s="103"/>
      <c r="F1243" s="103"/>
      <c r="G1243" s="103"/>
      <c r="H1243" s="103"/>
      <c r="I1243" s="103"/>
      <c r="J1243" s="103"/>
      <c r="K1243" s="104">
        <f t="shared" ref="K1243:K1260" si="72">IF(D1243&lt;&gt;0,SUM(D1243+E1243+F1243+G1243-H1243-I1243-J1243),0)</f>
        <v>0</v>
      </c>
    </row>
    <row r="1244" spans="1:11" ht="15.75" customHeight="1" x14ac:dyDescent="0.25">
      <c r="A1244" s="2">
        <v>650</v>
      </c>
      <c r="B1244" s="101" t="str">
        <f>IF('proje ve personel bilgileri'!A663&lt;&gt;0,('proje ve personel bilgileri'!A663)," ")</f>
        <v xml:space="preserve"> </v>
      </c>
      <c r="C1244" s="105"/>
      <c r="D1244" s="296"/>
      <c r="E1244" s="296"/>
      <c r="F1244" s="296"/>
      <c r="G1244" s="296"/>
      <c r="H1244" s="296"/>
      <c r="I1244" s="296"/>
      <c r="J1244" s="296"/>
      <c r="K1244" s="104">
        <f t="shared" si="72"/>
        <v>0</v>
      </c>
    </row>
    <row r="1245" spans="1:11" ht="15.75" customHeight="1" x14ac:dyDescent="0.25">
      <c r="A1245" s="1">
        <v>651</v>
      </c>
      <c r="B1245" s="101" t="str">
        <f>IF('proje ve personel bilgileri'!A664&lt;&gt;0,('proje ve personel bilgileri'!A664)," ")</f>
        <v xml:space="preserve"> </v>
      </c>
      <c r="C1245" s="105"/>
      <c r="D1245" s="296"/>
      <c r="E1245" s="296"/>
      <c r="F1245" s="296"/>
      <c r="G1245" s="296"/>
      <c r="H1245" s="296"/>
      <c r="I1245" s="296"/>
      <c r="J1245" s="296"/>
      <c r="K1245" s="104">
        <f t="shared" si="72"/>
        <v>0</v>
      </c>
    </row>
    <row r="1246" spans="1:11" ht="15.75" customHeight="1" x14ac:dyDescent="0.25">
      <c r="A1246" s="2">
        <v>652</v>
      </c>
      <c r="B1246" s="101" t="str">
        <f>IF('proje ve personel bilgileri'!A665&lt;&gt;0,('proje ve personel bilgileri'!A665)," ")</f>
        <v xml:space="preserve"> </v>
      </c>
      <c r="C1246" s="105"/>
      <c r="D1246" s="296"/>
      <c r="E1246" s="296"/>
      <c r="F1246" s="296"/>
      <c r="G1246" s="296"/>
      <c r="H1246" s="296"/>
      <c r="I1246" s="296"/>
      <c r="J1246" s="296"/>
      <c r="K1246" s="104">
        <f t="shared" si="72"/>
        <v>0</v>
      </c>
    </row>
    <row r="1247" spans="1:11" ht="15.75" customHeight="1" x14ac:dyDescent="0.25">
      <c r="A1247" s="1">
        <v>653</v>
      </c>
      <c r="B1247" s="101" t="str">
        <f>IF('proje ve personel bilgileri'!A666&lt;&gt;0,('proje ve personel bilgileri'!A666)," ")</f>
        <v xml:space="preserve"> </v>
      </c>
      <c r="C1247" s="105"/>
      <c r="D1247" s="296"/>
      <c r="E1247" s="296"/>
      <c r="F1247" s="296"/>
      <c r="G1247" s="296"/>
      <c r="H1247" s="296"/>
      <c r="I1247" s="296"/>
      <c r="J1247" s="296"/>
      <c r="K1247" s="104">
        <f t="shared" si="72"/>
        <v>0</v>
      </c>
    </row>
    <row r="1248" spans="1:11" ht="15.75" customHeight="1" x14ac:dyDescent="0.25">
      <c r="A1248" s="2">
        <v>654</v>
      </c>
      <c r="B1248" s="101" t="str">
        <f>IF('proje ve personel bilgileri'!A667&lt;&gt;0,('proje ve personel bilgileri'!A667)," ")</f>
        <v xml:space="preserve"> </v>
      </c>
      <c r="C1248" s="105"/>
      <c r="D1248" s="296"/>
      <c r="E1248" s="296"/>
      <c r="F1248" s="296"/>
      <c r="G1248" s="296"/>
      <c r="H1248" s="296"/>
      <c r="I1248" s="296"/>
      <c r="J1248" s="296"/>
      <c r="K1248" s="104">
        <f t="shared" si="72"/>
        <v>0</v>
      </c>
    </row>
    <row r="1249" spans="1:11" ht="15.75" customHeight="1" x14ac:dyDescent="0.25">
      <c r="A1249" s="1">
        <v>655</v>
      </c>
      <c r="B1249" s="101" t="str">
        <f>IF('proje ve personel bilgileri'!A668&lt;&gt;0,('proje ve personel bilgileri'!A668)," ")</f>
        <v xml:space="preserve"> </v>
      </c>
      <c r="C1249" s="105"/>
      <c r="D1249" s="296"/>
      <c r="E1249" s="296"/>
      <c r="F1249" s="296"/>
      <c r="G1249" s="296"/>
      <c r="H1249" s="296"/>
      <c r="I1249" s="296"/>
      <c r="J1249" s="296"/>
      <c r="K1249" s="104">
        <f t="shared" si="72"/>
        <v>0</v>
      </c>
    </row>
    <row r="1250" spans="1:11" ht="15.75" customHeight="1" x14ac:dyDescent="0.25">
      <c r="A1250" s="2">
        <v>656</v>
      </c>
      <c r="B1250" s="101" t="str">
        <f>IF('proje ve personel bilgileri'!A669&lt;&gt;0,('proje ve personel bilgileri'!A669)," ")</f>
        <v xml:space="preserve"> </v>
      </c>
      <c r="C1250" s="105"/>
      <c r="D1250" s="296"/>
      <c r="E1250" s="296"/>
      <c r="F1250" s="296"/>
      <c r="G1250" s="296"/>
      <c r="H1250" s="296"/>
      <c r="I1250" s="296"/>
      <c r="J1250" s="296"/>
      <c r="K1250" s="104">
        <f t="shared" si="72"/>
        <v>0</v>
      </c>
    </row>
    <row r="1251" spans="1:11" ht="15.75" customHeight="1" x14ac:dyDescent="0.25">
      <c r="A1251" s="1">
        <v>657</v>
      </c>
      <c r="B1251" s="101" t="str">
        <f>IF('proje ve personel bilgileri'!A670&lt;&gt;0,('proje ve personel bilgileri'!A670)," ")</f>
        <v xml:space="preserve"> </v>
      </c>
      <c r="C1251" s="105"/>
      <c r="D1251" s="296"/>
      <c r="E1251" s="296"/>
      <c r="F1251" s="296"/>
      <c r="G1251" s="296"/>
      <c r="H1251" s="296"/>
      <c r="I1251" s="296"/>
      <c r="J1251" s="296"/>
      <c r="K1251" s="104">
        <f t="shared" si="72"/>
        <v>0</v>
      </c>
    </row>
    <row r="1252" spans="1:11" ht="15.75" customHeight="1" x14ac:dyDescent="0.25">
      <c r="A1252" s="2">
        <v>658</v>
      </c>
      <c r="B1252" s="101" t="str">
        <f>IF('proje ve personel bilgileri'!A671&lt;&gt;0,('proje ve personel bilgileri'!A671)," ")</f>
        <v xml:space="preserve"> </v>
      </c>
      <c r="C1252" s="105"/>
      <c r="D1252" s="296"/>
      <c r="E1252" s="296"/>
      <c r="F1252" s="296"/>
      <c r="G1252" s="296"/>
      <c r="H1252" s="296"/>
      <c r="I1252" s="296"/>
      <c r="J1252" s="296"/>
      <c r="K1252" s="104">
        <f t="shared" si="72"/>
        <v>0</v>
      </c>
    </row>
    <row r="1253" spans="1:11" ht="15.75" customHeight="1" x14ac:dyDescent="0.25">
      <c r="A1253" s="1">
        <v>659</v>
      </c>
      <c r="B1253" s="101" t="str">
        <f>IF('proje ve personel bilgileri'!A672&lt;&gt;0,('proje ve personel bilgileri'!A672)," ")</f>
        <v xml:space="preserve"> </v>
      </c>
      <c r="C1253" s="105"/>
      <c r="D1253" s="296"/>
      <c r="E1253" s="296"/>
      <c r="F1253" s="296"/>
      <c r="G1253" s="296"/>
      <c r="H1253" s="296"/>
      <c r="I1253" s="296"/>
      <c r="J1253" s="296"/>
      <c r="K1253" s="104">
        <f t="shared" si="72"/>
        <v>0</v>
      </c>
    </row>
    <row r="1254" spans="1:11" ht="15.75" customHeight="1" x14ac:dyDescent="0.25">
      <c r="A1254" s="2">
        <v>660</v>
      </c>
      <c r="B1254" s="101" t="str">
        <f>IF('proje ve personel bilgileri'!A673&lt;&gt;0,('proje ve personel bilgileri'!A673)," ")</f>
        <v xml:space="preserve"> </v>
      </c>
      <c r="C1254" s="105"/>
      <c r="D1254" s="296"/>
      <c r="E1254" s="296"/>
      <c r="F1254" s="296"/>
      <c r="G1254" s="296"/>
      <c r="H1254" s="296"/>
      <c r="I1254" s="296"/>
      <c r="J1254" s="296"/>
      <c r="K1254" s="104">
        <f t="shared" si="72"/>
        <v>0</v>
      </c>
    </row>
    <row r="1255" spans="1:11" ht="15.75" customHeight="1" x14ac:dyDescent="0.25">
      <c r="A1255" s="1">
        <v>661</v>
      </c>
      <c r="B1255" s="101" t="str">
        <f>IF('proje ve personel bilgileri'!A674&lt;&gt;0,('proje ve personel bilgileri'!A674)," ")</f>
        <v xml:space="preserve"> </v>
      </c>
      <c r="C1255" s="105"/>
      <c r="D1255" s="296"/>
      <c r="E1255" s="296"/>
      <c r="F1255" s="296"/>
      <c r="G1255" s="296"/>
      <c r="H1255" s="296"/>
      <c r="I1255" s="296"/>
      <c r="J1255" s="296"/>
      <c r="K1255" s="104">
        <f t="shared" si="72"/>
        <v>0</v>
      </c>
    </row>
    <row r="1256" spans="1:11" ht="15.75" customHeight="1" x14ac:dyDescent="0.25">
      <c r="A1256" s="2">
        <v>662</v>
      </c>
      <c r="B1256" s="101" t="str">
        <f>IF('proje ve personel bilgileri'!A675&lt;&gt;0,('proje ve personel bilgileri'!A675)," ")</f>
        <v xml:space="preserve"> </v>
      </c>
      <c r="C1256" s="105"/>
      <c r="D1256" s="296"/>
      <c r="E1256" s="296"/>
      <c r="F1256" s="296"/>
      <c r="G1256" s="296"/>
      <c r="H1256" s="296"/>
      <c r="I1256" s="296"/>
      <c r="J1256" s="296"/>
      <c r="K1256" s="104">
        <f t="shared" si="72"/>
        <v>0</v>
      </c>
    </row>
    <row r="1257" spans="1:11" ht="15.75" customHeight="1" x14ac:dyDescent="0.25">
      <c r="A1257" s="1">
        <v>663</v>
      </c>
      <c r="B1257" s="101" t="str">
        <f>IF('proje ve personel bilgileri'!A676&lt;&gt;0,('proje ve personel bilgileri'!A676)," ")</f>
        <v xml:space="preserve"> </v>
      </c>
      <c r="C1257" s="105"/>
      <c r="D1257" s="296"/>
      <c r="E1257" s="296"/>
      <c r="F1257" s="296"/>
      <c r="G1257" s="296"/>
      <c r="H1257" s="296"/>
      <c r="I1257" s="296"/>
      <c r="J1257" s="296"/>
      <c r="K1257" s="104">
        <f t="shared" si="72"/>
        <v>0</v>
      </c>
    </row>
    <row r="1258" spans="1:11" ht="15.75" customHeight="1" x14ac:dyDescent="0.25">
      <c r="A1258" s="2">
        <v>664</v>
      </c>
      <c r="B1258" s="101" t="str">
        <f>IF('proje ve personel bilgileri'!A677&lt;&gt;0,('proje ve personel bilgileri'!A677)," ")</f>
        <v xml:space="preserve"> </v>
      </c>
      <c r="C1258" s="105"/>
      <c r="D1258" s="296"/>
      <c r="E1258" s="296"/>
      <c r="F1258" s="296"/>
      <c r="G1258" s="296"/>
      <c r="H1258" s="296"/>
      <c r="I1258" s="296"/>
      <c r="J1258" s="296"/>
      <c r="K1258" s="104">
        <f t="shared" si="72"/>
        <v>0</v>
      </c>
    </row>
    <row r="1259" spans="1:11" ht="15.75" customHeight="1" x14ac:dyDescent="0.25">
      <c r="A1259" s="1">
        <v>665</v>
      </c>
      <c r="B1259" s="101" t="str">
        <f>IF('proje ve personel bilgileri'!A678&lt;&gt;0,('proje ve personel bilgileri'!A678)," ")</f>
        <v xml:space="preserve"> </v>
      </c>
      <c r="C1259" s="105"/>
      <c r="D1259" s="296"/>
      <c r="E1259" s="296"/>
      <c r="F1259" s="296"/>
      <c r="G1259" s="296"/>
      <c r="H1259" s="296"/>
      <c r="I1259" s="296"/>
      <c r="J1259" s="296"/>
      <c r="K1259" s="104">
        <f t="shared" si="72"/>
        <v>0</v>
      </c>
    </row>
    <row r="1260" spans="1:11" ht="15" customHeight="1" x14ac:dyDescent="0.25">
      <c r="A1260" s="2">
        <v>666</v>
      </c>
      <c r="B1260" s="101" t="str">
        <f>IF('proje ve personel bilgileri'!A679&lt;&gt;0,('proje ve personel bilgileri'!A679)," ")</f>
        <v xml:space="preserve"> </v>
      </c>
      <c r="C1260" s="105"/>
      <c r="D1260" s="296"/>
      <c r="E1260" s="296"/>
      <c r="F1260" s="296"/>
      <c r="G1260" s="296"/>
      <c r="H1260" s="296"/>
      <c r="I1260" s="296"/>
      <c r="J1260" s="296"/>
      <c r="K1260" s="104">
        <f t="shared" si="72"/>
        <v>0</v>
      </c>
    </row>
    <row r="1261" spans="1:11" ht="15.75" customHeight="1" x14ac:dyDescent="0.25">
      <c r="A1261" s="341" t="s">
        <v>99</v>
      </c>
      <c r="B1261" s="342"/>
      <c r="C1261" s="7" t="str">
        <f t="shared" ref="C1261:J1261" si="73">IF($K$28&lt;&gt;0,SUM(C1243:C1260)," ")</f>
        <v xml:space="preserve"> </v>
      </c>
      <c r="D1261" s="8" t="str">
        <f t="shared" si="73"/>
        <v xml:space="preserve"> </v>
      </c>
      <c r="E1261" s="8" t="str">
        <f t="shared" si="73"/>
        <v xml:space="preserve"> </v>
      </c>
      <c r="F1261" s="8" t="str">
        <f t="shared" si="73"/>
        <v xml:space="preserve"> </v>
      </c>
      <c r="G1261" s="8" t="str">
        <f t="shared" si="73"/>
        <v xml:space="preserve"> </v>
      </c>
      <c r="H1261" s="8" t="str">
        <f t="shared" si="73"/>
        <v xml:space="preserve"> </v>
      </c>
      <c r="I1261" s="8" t="str">
        <f t="shared" si="73"/>
        <v xml:space="preserve"> </v>
      </c>
      <c r="J1261" s="8" t="str">
        <f t="shared" si="73"/>
        <v xml:space="preserve"> </v>
      </c>
      <c r="K1261" s="9">
        <f>SUM(K1243:K1260)+K1225</f>
        <v>0</v>
      </c>
    </row>
    <row r="1262" spans="1:11" ht="15" customHeight="1" x14ac:dyDescent="0.25">
      <c r="A1262" s="300"/>
    </row>
    <row r="1263" spans="1:11" ht="15" customHeight="1" x14ac:dyDescent="0.25">
      <c r="A1263" s="332" t="s">
        <v>100</v>
      </c>
      <c r="B1263" s="332"/>
      <c r="C1263" s="332"/>
      <c r="D1263" s="332"/>
      <c r="E1263" s="332"/>
      <c r="F1263" s="332"/>
      <c r="G1263" s="332"/>
      <c r="H1263" s="332"/>
      <c r="I1263" s="332"/>
      <c r="J1263" s="332"/>
      <c r="K1263" s="332"/>
    </row>
    <row r="1264" spans="1:11" ht="15" customHeight="1" x14ac:dyDescent="0.25">
      <c r="A1264" s="51"/>
    </row>
    <row r="1265" spans="1:11" ht="15" customHeight="1" x14ac:dyDescent="0.25">
      <c r="A1265" s="298" t="s">
        <v>101</v>
      </c>
    </row>
    <row r="1266" spans="1:11" ht="15" customHeight="1" x14ac:dyDescent="0.25">
      <c r="C1266" s="298" t="s">
        <v>102</v>
      </c>
      <c r="E1266" s="298" t="s">
        <v>103</v>
      </c>
    </row>
    <row r="1270" spans="1:11" ht="15.75" customHeight="1" x14ac:dyDescent="0.25">
      <c r="A1270" s="348" t="s">
        <v>85</v>
      </c>
      <c r="B1270" s="348"/>
      <c r="C1270" s="348"/>
      <c r="D1270" s="348"/>
      <c r="E1270" s="348"/>
      <c r="F1270" s="348"/>
      <c r="G1270" s="348"/>
      <c r="H1270" s="348"/>
      <c r="I1270" s="348"/>
      <c r="J1270" s="348"/>
      <c r="K1270" s="348"/>
    </row>
    <row r="1271" spans="1:11" ht="15" customHeight="1" x14ac:dyDescent="0.25">
      <c r="A1271" s="70"/>
      <c r="B1271" s="70"/>
      <c r="C1271" s="70"/>
      <c r="D1271" s="70"/>
      <c r="E1271" s="70"/>
      <c r="F1271" s="78">
        <f>'proje ve personel bilgileri'!$B$5</f>
        <v>0</v>
      </c>
      <c r="G1271" s="72">
        <f>IF('proje ve personel bilgileri'!$B$6=1,"/ Mayıs ayına aittir.",(IF('proje ve personel bilgileri'!$B$6=2,"/ Kasım ayına aittir.",0)))</f>
        <v>0</v>
      </c>
      <c r="H1271" s="70"/>
      <c r="I1271" s="70"/>
      <c r="J1271" s="70"/>
      <c r="K1271" s="70"/>
    </row>
    <row r="1272" spans="1:11" ht="18.75" customHeight="1" x14ac:dyDescent="0.25">
      <c r="K1272" s="4" t="s">
        <v>86</v>
      </c>
    </row>
    <row r="1273" spans="1:11" ht="15.75" customHeight="1" x14ac:dyDescent="0.25">
      <c r="A1273" s="349" t="s">
        <v>2</v>
      </c>
      <c r="B1273" s="350"/>
      <c r="C1273" s="351">
        <f>'proje ve personel bilgileri'!$B$2</f>
        <v>0</v>
      </c>
      <c r="D1273" s="352"/>
      <c r="E1273" s="352"/>
      <c r="F1273" s="352"/>
      <c r="G1273" s="352"/>
      <c r="H1273" s="352"/>
      <c r="I1273" s="352"/>
      <c r="J1273" s="352"/>
      <c r="K1273" s="353"/>
    </row>
    <row r="1274" spans="1:11" ht="15.75" customHeight="1" x14ac:dyDescent="0.25">
      <c r="A1274" s="354" t="s">
        <v>4</v>
      </c>
      <c r="B1274" s="355"/>
      <c r="C1274" s="356">
        <f>'proje ve personel bilgileri'!$B$3</f>
        <v>0</v>
      </c>
      <c r="D1274" s="357"/>
      <c r="E1274" s="357"/>
      <c r="F1274" s="357"/>
      <c r="G1274" s="357"/>
      <c r="H1274" s="357"/>
      <c r="I1274" s="357"/>
      <c r="J1274" s="357"/>
      <c r="K1274" s="358"/>
    </row>
    <row r="1275" spans="1:11" ht="15" customHeight="1" x14ac:dyDescent="0.25">
      <c r="A1275" s="343" t="s">
        <v>87</v>
      </c>
      <c r="B1275" s="343" t="s">
        <v>15</v>
      </c>
      <c r="C1275" s="343" t="s">
        <v>88</v>
      </c>
      <c r="D1275" s="344" t="s">
        <v>89</v>
      </c>
      <c r="E1275" s="346"/>
      <c r="F1275" s="347"/>
      <c r="G1275" s="343" t="s">
        <v>90</v>
      </c>
      <c r="H1275" s="333" t="s">
        <v>91</v>
      </c>
      <c r="I1275" s="333" t="s">
        <v>92</v>
      </c>
      <c r="J1275" s="333" t="s">
        <v>93</v>
      </c>
      <c r="K1275" s="336" t="s">
        <v>94</v>
      </c>
    </row>
    <row r="1276" spans="1:11" ht="15.75" customHeight="1" x14ac:dyDescent="0.25">
      <c r="A1276" s="338"/>
      <c r="B1276" s="338"/>
      <c r="C1276" s="338"/>
      <c r="D1276" s="345"/>
      <c r="E1276" s="339" t="s">
        <v>95</v>
      </c>
      <c r="F1276" s="340"/>
      <c r="G1276" s="338"/>
      <c r="H1276" s="334"/>
      <c r="I1276" s="334"/>
      <c r="J1276" s="334"/>
      <c r="K1276" s="337"/>
    </row>
    <row r="1277" spans="1:11" ht="60.75" customHeight="1" x14ac:dyDescent="0.25">
      <c r="A1277" s="338"/>
      <c r="B1277" s="338"/>
      <c r="C1277" s="338"/>
      <c r="D1277" s="345"/>
      <c r="E1277" s="5" t="s">
        <v>106</v>
      </c>
      <c r="F1277" s="5" t="s">
        <v>97</v>
      </c>
      <c r="G1277" s="338"/>
      <c r="H1277" s="334"/>
      <c r="I1277" s="335"/>
      <c r="J1277" s="335"/>
      <c r="K1277" s="338"/>
    </row>
    <row r="1278" spans="1:11" ht="15.75" customHeight="1" x14ac:dyDescent="0.25">
      <c r="A1278" s="338"/>
      <c r="B1278" s="338"/>
      <c r="C1278" s="338"/>
      <c r="D1278" s="345"/>
      <c r="E1278" s="6" t="s">
        <v>98</v>
      </c>
      <c r="F1278" s="6" t="s">
        <v>98</v>
      </c>
      <c r="G1278" s="294" t="s">
        <v>98</v>
      </c>
      <c r="H1278" s="294" t="s">
        <v>98</v>
      </c>
      <c r="I1278" s="297" t="s">
        <v>98</v>
      </c>
      <c r="J1278" s="6" t="s">
        <v>98</v>
      </c>
      <c r="K1278" s="338"/>
    </row>
    <row r="1279" spans="1:11" ht="15.75" customHeight="1" x14ac:dyDescent="0.25">
      <c r="A1279" s="1">
        <v>667</v>
      </c>
      <c r="B1279" s="101" t="str">
        <f>IF('proje ve personel bilgileri'!A680&lt;&gt;0,('proje ve personel bilgileri'!A680)," ")</f>
        <v xml:space="preserve"> </v>
      </c>
      <c r="C1279" s="102"/>
      <c r="D1279" s="103"/>
      <c r="E1279" s="103"/>
      <c r="F1279" s="103"/>
      <c r="G1279" s="103"/>
      <c r="H1279" s="103"/>
      <c r="I1279" s="103"/>
      <c r="J1279" s="103"/>
      <c r="K1279" s="104">
        <f t="shared" ref="K1279:K1296" si="74">IF(D1279&lt;&gt;0,SUM(D1279+E1279+F1279+G1279-H1279-I1279-J1279),0)</f>
        <v>0</v>
      </c>
    </row>
    <row r="1280" spans="1:11" ht="15.75" customHeight="1" x14ac:dyDescent="0.25">
      <c r="A1280" s="2">
        <v>668</v>
      </c>
      <c r="B1280" s="101" t="str">
        <f>IF('proje ve personel bilgileri'!A681&lt;&gt;0,('proje ve personel bilgileri'!A681)," ")</f>
        <v xml:space="preserve"> </v>
      </c>
      <c r="C1280" s="105"/>
      <c r="D1280" s="296"/>
      <c r="E1280" s="296"/>
      <c r="F1280" s="296"/>
      <c r="G1280" s="296"/>
      <c r="H1280" s="296"/>
      <c r="I1280" s="296"/>
      <c r="J1280" s="296"/>
      <c r="K1280" s="104">
        <f t="shared" si="74"/>
        <v>0</v>
      </c>
    </row>
    <row r="1281" spans="1:11" ht="15.75" customHeight="1" x14ac:dyDescent="0.25">
      <c r="A1281" s="1">
        <v>669</v>
      </c>
      <c r="B1281" s="101" t="str">
        <f>IF('proje ve personel bilgileri'!A682&lt;&gt;0,('proje ve personel bilgileri'!A682)," ")</f>
        <v xml:space="preserve"> </v>
      </c>
      <c r="C1281" s="105"/>
      <c r="D1281" s="296"/>
      <c r="E1281" s="296"/>
      <c r="F1281" s="296"/>
      <c r="G1281" s="296"/>
      <c r="H1281" s="296"/>
      <c r="I1281" s="296"/>
      <c r="J1281" s="296"/>
      <c r="K1281" s="104">
        <f t="shared" si="74"/>
        <v>0</v>
      </c>
    </row>
    <row r="1282" spans="1:11" ht="15.75" customHeight="1" x14ac:dyDescent="0.25">
      <c r="A1282" s="2">
        <v>670</v>
      </c>
      <c r="B1282" s="101" t="str">
        <f>IF('proje ve personel bilgileri'!A683&lt;&gt;0,('proje ve personel bilgileri'!A683)," ")</f>
        <v xml:space="preserve"> </v>
      </c>
      <c r="C1282" s="105"/>
      <c r="D1282" s="296"/>
      <c r="E1282" s="296"/>
      <c r="F1282" s="296"/>
      <c r="G1282" s="296"/>
      <c r="H1282" s="296"/>
      <c r="I1282" s="296"/>
      <c r="J1282" s="296"/>
      <c r="K1282" s="104">
        <f t="shared" si="74"/>
        <v>0</v>
      </c>
    </row>
    <row r="1283" spans="1:11" ht="15.75" customHeight="1" x14ac:dyDescent="0.25">
      <c r="A1283" s="1">
        <v>671</v>
      </c>
      <c r="B1283" s="101" t="str">
        <f>IF('proje ve personel bilgileri'!A684&lt;&gt;0,('proje ve personel bilgileri'!A684)," ")</f>
        <v xml:space="preserve"> </v>
      </c>
      <c r="C1283" s="105"/>
      <c r="D1283" s="296"/>
      <c r="E1283" s="296"/>
      <c r="F1283" s="296"/>
      <c r="G1283" s="296"/>
      <c r="H1283" s="296"/>
      <c r="I1283" s="296"/>
      <c r="J1283" s="296"/>
      <c r="K1283" s="104">
        <f t="shared" si="74"/>
        <v>0</v>
      </c>
    </row>
    <row r="1284" spans="1:11" ht="15.75" customHeight="1" x14ac:dyDescent="0.25">
      <c r="A1284" s="2">
        <v>672</v>
      </c>
      <c r="B1284" s="101" t="str">
        <f>IF('proje ve personel bilgileri'!A685&lt;&gt;0,('proje ve personel bilgileri'!A685)," ")</f>
        <v xml:space="preserve"> </v>
      </c>
      <c r="C1284" s="105"/>
      <c r="D1284" s="296"/>
      <c r="E1284" s="296"/>
      <c r="F1284" s="296"/>
      <c r="G1284" s="296"/>
      <c r="H1284" s="296"/>
      <c r="I1284" s="296"/>
      <c r="J1284" s="296"/>
      <c r="K1284" s="104">
        <f t="shared" si="74"/>
        <v>0</v>
      </c>
    </row>
    <row r="1285" spans="1:11" ht="15.75" customHeight="1" x14ac:dyDescent="0.25">
      <c r="A1285" s="1">
        <v>673</v>
      </c>
      <c r="B1285" s="101" t="str">
        <f>IF('proje ve personel bilgileri'!A686&lt;&gt;0,('proje ve personel bilgileri'!A686)," ")</f>
        <v xml:space="preserve"> </v>
      </c>
      <c r="C1285" s="105"/>
      <c r="D1285" s="296"/>
      <c r="E1285" s="296"/>
      <c r="F1285" s="296"/>
      <c r="G1285" s="296"/>
      <c r="H1285" s="296"/>
      <c r="I1285" s="296"/>
      <c r="J1285" s="296"/>
      <c r="K1285" s="104">
        <f t="shared" si="74"/>
        <v>0</v>
      </c>
    </row>
    <row r="1286" spans="1:11" ht="15.75" customHeight="1" x14ac:dyDescent="0.25">
      <c r="A1286" s="2">
        <v>674</v>
      </c>
      <c r="B1286" s="101" t="str">
        <f>IF('proje ve personel bilgileri'!A687&lt;&gt;0,('proje ve personel bilgileri'!A687)," ")</f>
        <v xml:space="preserve"> </v>
      </c>
      <c r="C1286" s="105"/>
      <c r="D1286" s="296"/>
      <c r="E1286" s="296"/>
      <c r="F1286" s="296"/>
      <c r="G1286" s="296"/>
      <c r="H1286" s="296"/>
      <c r="I1286" s="296"/>
      <c r="J1286" s="296"/>
      <c r="K1286" s="104">
        <f t="shared" si="74"/>
        <v>0</v>
      </c>
    </row>
    <row r="1287" spans="1:11" ht="15.75" customHeight="1" x14ac:dyDescent="0.25">
      <c r="A1287" s="1">
        <v>675</v>
      </c>
      <c r="B1287" s="101" t="str">
        <f>IF('proje ve personel bilgileri'!A688&lt;&gt;0,('proje ve personel bilgileri'!A688)," ")</f>
        <v xml:space="preserve"> </v>
      </c>
      <c r="C1287" s="105"/>
      <c r="D1287" s="296"/>
      <c r="E1287" s="296"/>
      <c r="F1287" s="296"/>
      <c r="G1287" s="296"/>
      <c r="H1287" s="296"/>
      <c r="I1287" s="296"/>
      <c r="J1287" s="296"/>
      <c r="K1287" s="104">
        <f t="shared" si="74"/>
        <v>0</v>
      </c>
    </row>
    <row r="1288" spans="1:11" ht="15.75" customHeight="1" x14ac:dyDescent="0.25">
      <c r="A1288" s="2">
        <v>676</v>
      </c>
      <c r="B1288" s="101" t="str">
        <f>IF('proje ve personel bilgileri'!A689&lt;&gt;0,('proje ve personel bilgileri'!A689)," ")</f>
        <v xml:space="preserve"> </v>
      </c>
      <c r="C1288" s="105"/>
      <c r="D1288" s="296"/>
      <c r="E1288" s="296"/>
      <c r="F1288" s="296"/>
      <c r="G1288" s="296"/>
      <c r="H1288" s="296"/>
      <c r="I1288" s="296"/>
      <c r="J1288" s="296"/>
      <c r="K1288" s="104">
        <f t="shared" si="74"/>
        <v>0</v>
      </c>
    </row>
    <row r="1289" spans="1:11" ht="15.75" customHeight="1" x14ac:dyDescent="0.25">
      <c r="A1289" s="1">
        <v>677</v>
      </c>
      <c r="B1289" s="101" t="str">
        <f>IF('proje ve personel bilgileri'!A690&lt;&gt;0,('proje ve personel bilgileri'!A690)," ")</f>
        <v xml:space="preserve"> </v>
      </c>
      <c r="C1289" s="105"/>
      <c r="D1289" s="296"/>
      <c r="E1289" s="296"/>
      <c r="F1289" s="296"/>
      <c r="G1289" s="296"/>
      <c r="H1289" s="296"/>
      <c r="I1289" s="296"/>
      <c r="J1289" s="296"/>
      <c r="K1289" s="104">
        <f t="shared" si="74"/>
        <v>0</v>
      </c>
    </row>
    <row r="1290" spans="1:11" ht="15.75" customHeight="1" x14ac:dyDescent="0.25">
      <c r="A1290" s="2">
        <v>678</v>
      </c>
      <c r="B1290" s="101" t="str">
        <f>IF('proje ve personel bilgileri'!A691&lt;&gt;0,('proje ve personel bilgileri'!A691)," ")</f>
        <v xml:space="preserve"> </v>
      </c>
      <c r="C1290" s="105"/>
      <c r="D1290" s="296"/>
      <c r="E1290" s="296"/>
      <c r="F1290" s="296"/>
      <c r="G1290" s="296"/>
      <c r="H1290" s="296"/>
      <c r="I1290" s="296"/>
      <c r="J1290" s="296"/>
      <c r="K1290" s="104">
        <f t="shared" si="74"/>
        <v>0</v>
      </c>
    </row>
    <row r="1291" spans="1:11" ht="15.75" customHeight="1" x14ac:dyDescent="0.25">
      <c r="A1291" s="1">
        <v>679</v>
      </c>
      <c r="B1291" s="101" t="str">
        <f>IF('proje ve personel bilgileri'!A692&lt;&gt;0,('proje ve personel bilgileri'!A692)," ")</f>
        <v xml:space="preserve"> </v>
      </c>
      <c r="C1291" s="105"/>
      <c r="D1291" s="296"/>
      <c r="E1291" s="296"/>
      <c r="F1291" s="296"/>
      <c r="G1291" s="296"/>
      <c r="H1291" s="296"/>
      <c r="I1291" s="296"/>
      <c r="J1291" s="296"/>
      <c r="K1291" s="104">
        <f t="shared" si="74"/>
        <v>0</v>
      </c>
    </row>
    <row r="1292" spans="1:11" ht="15.75" customHeight="1" x14ac:dyDescent="0.25">
      <c r="A1292" s="2">
        <v>680</v>
      </c>
      <c r="B1292" s="101" t="str">
        <f>IF('proje ve personel bilgileri'!A693&lt;&gt;0,('proje ve personel bilgileri'!A693)," ")</f>
        <v xml:space="preserve"> </v>
      </c>
      <c r="C1292" s="105"/>
      <c r="D1292" s="296"/>
      <c r="E1292" s="296"/>
      <c r="F1292" s="296"/>
      <c r="G1292" s="296"/>
      <c r="H1292" s="296"/>
      <c r="I1292" s="296"/>
      <c r="J1292" s="296"/>
      <c r="K1292" s="104">
        <f t="shared" si="74"/>
        <v>0</v>
      </c>
    </row>
    <row r="1293" spans="1:11" ht="15.75" customHeight="1" x14ac:dyDescent="0.25">
      <c r="A1293" s="1">
        <v>681</v>
      </c>
      <c r="B1293" s="101" t="str">
        <f>IF('proje ve personel bilgileri'!A694&lt;&gt;0,('proje ve personel bilgileri'!A694)," ")</f>
        <v xml:space="preserve"> </v>
      </c>
      <c r="C1293" s="105"/>
      <c r="D1293" s="296"/>
      <c r="E1293" s="296"/>
      <c r="F1293" s="296"/>
      <c r="G1293" s="296"/>
      <c r="H1293" s="296"/>
      <c r="I1293" s="296"/>
      <c r="J1293" s="296"/>
      <c r="K1293" s="104">
        <f t="shared" si="74"/>
        <v>0</v>
      </c>
    </row>
    <row r="1294" spans="1:11" ht="15.75" customHeight="1" x14ac:dyDescent="0.25">
      <c r="A1294" s="2">
        <v>682</v>
      </c>
      <c r="B1294" s="101" t="str">
        <f>IF('proje ve personel bilgileri'!A695&lt;&gt;0,('proje ve personel bilgileri'!A695)," ")</f>
        <v xml:space="preserve"> </v>
      </c>
      <c r="C1294" s="105"/>
      <c r="D1294" s="296"/>
      <c r="E1294" s="296"/>
      <c r="F1294" s="296"/>
      <c r="G1294" s="296"/>
      <c r="H1294" s="296"/>
      <c r="I1294" s="296"/>
      <c r="J1294" s="296"/>
      <c r="K1294" s="104">
        <f t="shared" si="74"/>
        <v>0</v>
      </c>
    </row>
    <row r="1295" spans="1:11" ht="15.75" customHeight="1" x14ac:dyDescent="0.25">
      <c r="A1295" s="1">
        <v>683</v>
      </c>
      <c r="B1295" s="101" t="str">
        <f>IF('proje ve personel bilgileri'!A696&lt;&gt;0,('proje ve personel bilgileri'!A696)," ")</f>
        <v xml:space="preserve"> </v>
      </c>
      <c r="C1295" s="105"/>
      <c r="D1295" s="296"/>
      <c r="E1295" s="296"/>
      <c r="F1295" s="296"/>
      <c r="G1295" s="296"/>
      <c r="H1295" s="296"/>
      <c r="I1295" s="296"/>
      <c r="J1295" s="296"/>
      <c r="K1295" s="104">
        <f t="shared" si="74"/>
        <v>0</v>
      </c>
    </row>
    <row r="1296" spans="1:11" ht="15" customHeight="1" x14ac:dyDescent="0.25">
      <c r="A1296" s="2">
        <v>684</v>
      </c>
      <c r="B1296" s="101" t="str">
        <f>IF('proje ve personel bilgileri'!A697&lt;&gt;0,('proje ve personel bilgileri'!A697)," ")</f>
        <v xml:space="preserve"> </v>
      </c>
      <c r="C1296" s="105"/>
      <c r="D1296" s="296"/>
      <c r="E1296" s="296"/>
      <c r="F1296" s="296"/>
      <c r="G1296" s="296"/>
      <c r="H1296" s="296"/>
      <c r="I1296" s="296"/>
      <c r="J1296" s="296"/>
      <c r="K1296" s="104">
        <f t="shared" si="74"/>
        <v>0</v>
      </c>
    </row>
    <row r="1297" spans="1:11" ht="15.75" customHeight="1" x14ac:dyDescent="0.25">
      <c r="A1297" s="341" t="s">
        <v>99</v>
      </c>
      <c r="B1297" s="342"/>
      <c r="C1297" s="7" t="str">
        <f t="shared" ref="C1297:J1297" si="75">IF($K$28&lt;&gt;0,SUM(C1279:C1296)," ")</f>
        <v xml:space="preserve"> </v>
      </c>
      <c r="D1297" s="8" t="str">
        <f t="shared" si="75"/>
        <v xml:space="preserve"> </v>
      </c>
      <c r="E1297" s="8" t="str">
        <f t="shared" si="75"/>
        <v xml:space="preserve"> </v>
      </c>
      <c r="F1297" s="8" t="str">
        <f t="shared" si="75"/>
        <v xml:space="preserve"> </v>
      </c>
      <c r="G1297" s="8" t="str">
        <f t="shared" si="75"/>
        <v xml:space="preserve"> </v>
      </c>
      <c r="H1297" s="8" t="str">
        <f t="shared" si="75"/>
        <v xml:space="preserve"> </v>
      </c>
      <c r="I1297" s="8" t="str">
        <f t="shared" si="75"/>
        <v xml:space="preserve"> </v>
      </c>
      <c r="J1297" s="8" t="str">
        <f t="shared" si="75"/>
        <v xml:space="preserve"> </v>
      </c>
      <c r="K1297" s="9">
        <f>SUM(K1279:K1296)+K1261</f>
        <v>0</v>
      </c>
    </row>
    <row r="1298" spans="1:11" ht="15" customHeight="1" x14ac:dyDescent="0.25">
      <c r="A1298" s="300"/>
    </row>
    <row r="1299" spans="1:11" ht="15" customHeight="1" x14ac:dyDescent="0.25">
      <c r="A1299" s="332" t="s">
        <v>100</v>
      </c>
      <c r="B1299" s="332"/>
      <c r="C1299" s="332"/>
      <c r="D1299" s="332"/>
      <c r="E1299" s="332"/>
      <c r="F1299" s="332"/>
      <c r="G1299" s="332"/>
      <c r="H1299" s="332"/>
      <c r="I1299" s="332"/>
      <c r="J1299" s="332"/>
      <c r="K1299" s="332"/>
    </row>
    <row r="1300" spans="1:11" ht="15" customHeight="1" x14ac:dyDescent="0.25">
      <c r="A1300" s="51"/>
    </row>
    <row r="1301" spans="1:11" ht="15" customHeight="1" x14ac:dyDescent="0.25">
      <c r="A1301" s="298" t="s">
        <v>101</v>
      </c>
    </row>
    <row r="1302" spans="1:11" ht="15" customHeight="1" x14ac:dyDescent="0.25">
      <c r="C1302" s="298" t="s">
        <v>102</v>
      </c>
      <c r="E1302" s="298" t="s">
        <v>103</v>
      </c>
    </row>
    <row r="1303" spans="1:11" ht="15.75" customHeight="1" x14ac:dyDescent="0.25">
      <c r="A1303" s="348" t="s">
        <v>85</v>
      </c>
      <c r="B1303" s="348"/>
      <c r="C1303" s="348"/>
      <c r="D1303" s="348"/>
      <c r="E1303" s="348"/>
      <c r="F1303" s="348"/>
      <c r="G1303" s="348"/>
      <c r="H1303" s="348"/>
      <c r="I1303" s="348"/>
      <c r="J1303" s="348"/>
      <c r="K1303" s="348"/>
    </row>
    <row r="1304" spans="1:11" ht="15" customHeight="1" x14ac:dyDescent="0.25">
      <c r="A1304" s="70"/>
      <c r="B1304" s="70"/>
      <c r="C1304" s="70"/>
      <c r="D1304" s="70"/>
      <c r="E1304" s="70"/>
      <c r="F1304" s="78">
        <f>'proje ve personel bilgileri'!$B$5</f>
        <v>0</v>
      </c>
      <c r="G1304" s="72">
        <f>IF('proje ve personel bilgileri'!$B$6=1,"/ Mayıs ayına aittir.",(IF('proje ve personel bilgileri'!$B$6=2,"/ Kasım ayına aittir.",0)))</f>
        <v>0</v>
      </c>
      <c r="H1304" s="70"/>
      <c r="I1304" s="70"/>
      <c r="J1304" s="70"/>
      <c r="K1304" s="70"/>
    </row>
    <row r="1305" spans="1:11" ht="18.75" customHeight="1" x14ac:dyDescent="0.25">
      <c r="K1305" s="4" t="s">
        <v>86</v>
      </c>
    </row>
    <row r="1306" spans="1:11" ht="15.75" customHeight="1" x14ac:dyDescent="0.25">
      <c r="A1306" s="349" t="s">
        <v>2</v>
      </c>
      <c r="B1306" s="350"/>
      <c r="C1306" s="351">
        <f>'proje ve personel bilgileri'!$B$2</f>
        <v>0</v>
      </c>
      <c r="D1306" s="352"/>
      <c r="E1306" s="352"/>
      <c r="F1306" s="352"/>
      <c r="G1306" s="352"/>
      <c r="H1306" s="352"/>
      <c r="I1306" s="352"/>
      <c r="J1306" s="352"/>
      <c r="K1306" s="353"/>
    </row>
    <row r="1307" spans="1:11" ht="15.75" customHeight="1" x14ac:dyDescent="0.25">
      <c r="A1307" s="354" t="s">
        <v>4</v>
      </c>
      <c r="B1307" s="355"/>
      <c r="C1307" s="356">
        <f>'proje ve personel bilgileri'!$B$3</f>
        <v>0</v>
      </c>
      <c r="D1307" s="357"/>
      <c r="E1307" s="357"/>
      <c r="F1307" s="357"/>
      <c r="G1307" s="357"/>
      <c r="H1307" s="357"/>
      <c r="I1307" s="357"/>
      <c r="J1307" s="357"/>
      <c r="K1307" s="358"/>
    </row>
    <row r="1308" spans="1:11" ht="15" customHeight="1" x14ac:dyDescent="0.25">
      <c r="A1308" s="343" t="s">
        <v>87</v>
      </c>
      <c r="B1308" s="343" t="s">
        <v>15</v>
      </c>
      <c r="C1308" s="343" t="s">
        <v>88</v>
      </c>
      <c r="D1308" s="344" t="s">
        <v>89</v>
      </c>
      <c r="E1308" s="346"/>
      <c r="F1308" s="347"/>
      <c r="G1308" s="343" t="s">
        <v>90</v>
      </c>
      <c r="H1308" s="333" t="s">
        <v>91</v>
      </c>
      <c r="I1308" s="333" t="s">
        <v>92</v>
      </c>
      <c r="J1308" s="333" t="s">
        <v>93</v>
      </c>
      <c r="K1308" s="336" t="s">
        <v>94</v>
      </c>
    </row>
    <row r="1309" spans="1:11" ht="15.75" customHeight="1" x14ac:dyDescent="0.25">
      <c r="A1309" s="338"/>
      <c r="B1309" s="338"/>
      <c r="C1309" s="338"/>
      <c r="D1309" s="345"/>
      <c r="E1309" s="339" t="s">
        <v>95</v>
      </c>
      <c r="F1309" s="340"/>
      <c r="G1309" s="338"/>
      <c r="H1309" s="334"/>
      <c r="I1309" s="334"/>
      <c r="J1309" s="334"/>
      <c r="K1309" s="337"/>
    </row>
    <row r="1310" spans="1:11" ht="60.75" customHeight="1" x14ac:dyDescent="0.25">
      <c r="A1310" s="338"/>
      <c r="B1310" s="338"/>
      <c r="C1310" s="338"/>
      <c r="D1310" s="345"/>
      <c r="E1310" s="5" t="s">
        <v>106</v>
      </c>
      <c r="F1310" s="5" t="s">
        <v>97</v>
      </c>
      <c r="G1310" s="338"/>
      <c r="H1310" s="334"/>
      <c r="I1310" s="335"/>
      <c r="J1310" s="335"/>
      <c r="K1310" s="338"/>
    </row>
    <row r="1311" spans="1:11" ht="15.75" customHeight="1" x14ac:dyDescent="0.25">
      <c r="A1311" s="338"/>
      <c r="B1311" s="338"/>
      <c r="C1311" s="338"/>
      <c r="D1311" s="345"/>
      <c r="E1311" s="6" t="s">
        <v>98</v>
      </c>
      <c r="F1311" s="6" t="s">
        <v>98</v>
      </c>
      <c r="G1311" s="294" t="s">
        <v>98</v>
      </c>
      <c r="H1311" s="294" t="s">
        <v>98</v>
      </c>
      <c r="I1311" s="297" t="s">
        <v>98</v>
      </c>
      <c r="J1311" s="6" t="s">
        <v>98</v>
      </c>
      <c r="K1311" s="338"/>
    </row>
    <row r="1312" spans="1:11" ht="15.75" customHeight="1" x14ac:dyDescent="0.25">
      <c r="A1312" s="1">
        <v>685</v>
      </c>
      <c r="B1312" s="101" t="str">
        <f>IF('proje ve personel bilgileri'!A698&lt;&gt;0,('proje ve personel bilgileri'!A698)," ")</f>
        <v xml:space="preserve"> </v>
      </c>
      <c r="C1312" s="102"/>
      <c r="D1312" s="103"/>
      <c r="E1312" s="103"/>
      <c r="F1312" s="103"/>
      <c r="G1312" s="103"/>
      <c r="H1312" s="103"/>
      <c r="I1312" s="103"/>
      <c r="J1312" s="103"/>
      <c r="K1312" s="104">
        <f t="shared" ref="K1312:K1329" si="76">IF(D1312&lt;&gt;0,SUM(D1312+E1312+F1312+G1312-H1312-I1312-J1312),0)</f>
        <v>0</v>
      </c>
    </row>
    <row r="1313" spans="1:11" ht="15.75" customHeight="1" x14ac:dyDescent="0.25">
      <c r="A1313" s="2">
        <v>686</v>
      </c>
      <c r="B1313" s="101" t="str">
        <f>IF('proje ve personel bilgileri'!A699&lt;&gt;0,('proje ve personel bilgileri'!A699)," ")</f>
        <v xml:space="preserve"> </v>
      </c>
      <c r="C1313" s="105"/>
      <c r="D1313" s="296"/>
      <c r="E1313" s="296"/>
      <c r="F1313" s="296"/>
      <c r="G1313" s="296"/>
      <c r="H1313" s="296"/>
      <c r="I1313" s="296"/>
      <c r="J1313" s="296"/>
      <c r="K1313" s="104">
        <f t="shared" si="76"/>
        <v>0</v>
      </c>
    </row>
    <row r="1314" spans="1:11" ht="15.75" customHeight="1" x14ac:dyDescent="0.25">
      <c r="A1314" s="1">
        <v>687</v>
      </c>
      <c r="B1314" s="101" t="str">
        <f>IF('proje ve personel bilgileri'!A700&lt;&gt;0,('proje ve personel bilgileri'!A700)," ")</f>
        <v xml:space="preserve"> </v>
      </c>
      <c r="C1314" s="105"/>
      <c r="D1314" s="296"/>
      <c r="E1314" s="296"/>
      <c r="F1314" s="296"/>
      <c r="G1314" s="296"/>
      <c r="H1314" s="296"/>
      <c r="I1314" s="296"/>
      <c r="J1314" s="296"/>
      <c r="K1314" s="104">
        <f t="shared" si="76"/>
        <v>0</v>
      </c>
    </row>
    <row r="1315" spans="1:11" ht="15.75" customHeight="1" x14ac:dyDescent="0.25">
      <c r="A1315" s="2">
        <v>688</v>
      </c>
      <c r="B1315" s="101" t="str">
        <f>IF('proje ve personel bilgileri'!A701&lt;&gt;0,('proje ve personel bilgileri'!A701)," ")</f>
        <v xml:space="preserve"> </v>
      </c>
      <c r="C1315" s="105"/>
      <c r="D1315" s="296"/>
      <c r="E1315" s="296"/>
      <c r="F1315" s="296"/>
      <c r="G1315" s="296"/>
      <c r="H1315" s="296"/>
      <c r="I1315" s="296"/>
      <c r="J1315" s="296"/>
      <c r="K1315" s="104">
        <f t="shared" si="76"/>
        <v>0</v>
      </c>
    </row>
    <row r="1316" spans="1:11" ht="15.75" customHeight="1" x14ac:dyDescent="0.25">
      <c r="A1316" s="1">
        <v>689</v>
      </c>
      <c r="B1316" s="101" t="str">
        <f>IF('proje ve personel bilgileri'!A702&lt;&gt;0,('proje ve personel bilgileri'!A702)," ")</f>
        <v xml:space="preserve"> </v>
      </c>
      <c r="C1316" s="105"/>
      <c r="D1316" s="296"/>
      <c r="E1316" s="296"/>
      <c r="F1316" s="296"/>
      <c r="G1316" s="296"/>
      <c r="H1316" s="296"/>
      <c r="I1316" s="296"/>
      <c r="J1316" s="296"/>
      <c r="K1316" s="104">
        <f t="shared" si="76"/>
        <v>0</v>
      </c>
    </row>
    <row r="1317" spans="1:11" ht="15.75" customHeight="1" x14ac:dyDescent="0.25">
      <c r="A1317" s="2">
        <v>690</v>
      </c>
      <c r="B1317" s="101" t="str">
        <f>IF('proje ve personel bilgileri'!A703&lt;&gt;0,('proje ve personel bilgileri'!A703)," ")</f>
        <v xml:space="preserve"> </v>
      </c>
      <c r="C1317" s="105"/>
      <c r="D1317" s="296"/>
      <c r="E1317" s="296"/>
      <c r="F1317" s="296"/>
      <c r="G1317" s="296"/>
      <c r="H1317" s="296"/>
      <c r="I1317" s="296"/>
      <c r="J1317" s="296"/>
      <c r="K1317" s="104">
        <f t="shared" si="76"/>
        <v>0</v>
      </c>
    </row>
    <row r="1318" spans="1:11" ht="15.75" customHeight="1" x14ac:dyDescent="0.25">
      <c r="A1318" s="1">
        <v>691</v>
      </c>
      <c r="B1318" s="101" t="str">
        <f>IF('proje ve personel bilgileri'!A704&lt;&gt;0,('proje ve personel bilgileri'!A704)," ")</f>
        <v xml:space="preserve"> </v>
      </c>
      <c r="C1318" s="105"/>
      <c r="D1318" s="296"/>
      <c r="E1318" s="296"/>
      <c r="F1318" s="296"/>
      <c r="G1318" s="296"/>
      <c r="H1318" s="296"/>
      <c r="I1318" s="296"/>
      <c r="J1318" s="296"/>
      <c r="K1318" s="104">
        <f t="shared" si="76"/>
        <v>0</v>
      </c>
    </row>
    <row r="1319" spans="1:11" ht="15.75" customHeight="1" x14ac:dyDescent="0.25">
      <c r="A1319" s="2">
        <v>692</v>
      </c>
      <c r="B1319" s="101" t="str">
        <f>IF('proje ve personel bilgileri'!A705&lt;&gt;0,('proje ve personel bilgileri'!A705)," ")</f>
        <v xml:space="preserve"> </v>
      </c>
      <c r="C1319" s="105"/>
      <c r="D1319" s="296"/>
      <c r="E1319" s="296"/>
      <c r="F1319" s="296"/>
      <c r="G1319" s="296"/>
      <c r="H1319" s="296"/>
      <c r="I1319" s="296"/>
      <c r="J1319" s="296"/>
      <c r="K1319" s="104">
        <f t="shared" si="76"/>
        <v>0</v>
      </c>
    </row>
    <row r="1320" spans="1:11" ht="15.75" customHeight="1" x14ac:dyDescent="0.25">
      <c r="A1320" s="1">
        <v>693</v>
      </c>
      <c r="B1320" s="101" t="str">
        <f>IF('proje ve personel bilgileri'!A706&lt;&gt;0,('proje ve personel bilgileri'!A706)," ")</f>
        <v xml:space="preserve"> </v>
      </c>
      <c r="C1320" s="105"/>
      <c r="D1320" s="296"/>
      <c r="E1320" s="296"/>
      <c r="F1320" s="296"/>
      <c r="G1320" s="296"/>
      <c r="H1320" s="296"/>
      <c r="I1320" s="296"/>
      <c r="J1320" s="296"/>
      <c r="K1320" s="104">
        <f t="shared" si="76"/>
        <v>0</v>
      </c>
    </row>
    <row r="1321" spans="1:11" ht="15.75" customHeight="1" x14ac:dyDescent="0.25">
      <c r="A1321" s="2">
        <v>694</v>
      </c>
      <c r="B1321" s="101" t="str">
        <f>IF('proje ve personel bilgileri'!A707&lt;&gt;0,('proje ve personel bilgileri'!A707)," ")</f>
        <v xml:space="preserve"> </v>
      </c>
      <c r="C1321" s="105"/>
      <c r="D1321" s="296"/>
      <c r="E1321" s="296"/>
      <c r="F1321" s="296"/>
      <c r="G1321" s="296"/>
      <c r="H1321" s="296"/>
      <c r="I1321" s="296"/>
      <c r="J1321" s="296"/>
      <c r="K1321" s="104">
        <f t="shared" si="76"/>
        <v>0</v>
      </c>
    </row>
    <row r="1322" spans="1:11" ht="15.75" customHeight="1" x14ac:dyDescent="0.25">
      <c r="A1322" s="1">
        <v>695</v>
      </c>
      <c r="B1322" s="101" t="str">
        <f>IF('proje ve personel bilgileri'!A708&lt;&gt;0,('proje ve personel bilgileri'!A708)," ")</f>
        <v xml:space="preserve"> </v>
      </c>
      <c r="C1322" s="105"/>
      <c r="D1322" s="296"/>
      <c r="E1322" s="296"/>
      <c r="F1322" s="296"/>
      <c r="G1322" s="296"/>
      <c r="H1322" s="296"/>
      <c r="I1322" s="296"/>
      <c r="J1322" s="296"/>
      <c r="K1322" s="104">
        <f t="shared" si="76"/>
        <v>0</v>
      </c>
    </row>
    <row r="1323" spans="1:11" ht="15.75" customHeight="1" x14ac:dyDescent="0.25">
      <c r="A1323" s="2">
        <v>696</v>
      </c>
      <c r="B1323" s="101" t="str">
        <f>IF('proje ve personel bilgileri'!A709&lt;&gt;0,('proje ve personel bilgileri'!A709)," ")</f>
        <v xml:space="preserve"> </v>
      </c>
      <c r="C1323" s="105"/>
      <c r="D1323" s="296"/>
      <c r="E1323" s="296"/>
      <c r="F1323" s="296"/>
      <c r="G1323" s="296"/>
      <c r="H1323" s="296"/>
      <c r="I1323" s="296"/>
      <c r="J1323" s="296"/>
      <c r="K1323" s="104">
        <f t="shared" si="76"/>
        <v>0</v>
      </c>
    </row>
    <row r="1324" spans="1:11" ht="15.75" customHeight="1" x14ac:dyDescent="0.25">
      <c r="A1324" s="1">
        <v>697</v>
      </c>
      <c r="B1324" s="101" t="str">
        <f>IF('proje ve personel bilgileri'!A710&lt;&gt;0,('proje ve personel bilgileri'!A710)," ")</f>
        <v xml:space="preserve"> </v>
      </c>
      <c r="C1324" s="105"/>
      <c r="D1324" s="296"/>
      <c r="E1324" s="296"/>
      <c r="F1324" s="296"/>
      <c r="G1324" s="296"/>
      <c r="H1324" s="296"/>
      <c r="I1324" s="296"/>
      <c r="J1324" s="296"/>
      <c r="K1324" s="104">
        <f t="shared" si="76"/>
        <v>0</v>
      </c>
    </row>
    <row r="1325" spans="1:11" ht="15.75" customHeight="1" x14ac:dyDescent="0.25">
      <c r="A1325" s="2">
        <v>698</v>
      </c>
      <c r="B1325" s="101" t="str">
        <f>IF('proje ve personel bilgileri'!A711&lt;&gt;0,('proje ve personel bilgileri'!A711)," ")</f>
        <v xml:space="preserve"> </v>
      </c>
      <c r="C1325" s="105"/>
      <c r="D1325" s="296"/>
      <c r="E1325" s="296"/>
      <c r="F1325" s="296"/>
      <c r="G1325" s="296"/>
      <c r="H1325" s="296"/>
      <c r="I1325" s="296"/>
      <c r="J1325" s="296"/>
      <c r="K1325" s="104">
        <f t="shared" si="76"/>
        <v>0</v>
      </c>
    </row>
    <row r="1326" spans="1:11" ht="15.75" customHeight="1" x14ac:dyDescent="0.25">
      <c r="A1326" s="1">
        <v>699</v>
      </c>
      <c r="B1326" s="101" t="str">
        <f>IF('proje ve personel bilgileri'!A712&lt;&gt;0,('proje ve personel bilgileri'!A712)," ")</f>
        <v xml:space="preserve"> </v>
      </c>
      <c r="C1326" s="105"/>
      <c r="D1326" s="296"/>
      <c r="E1326" s="296"/>
      <c r="F1326" s="296"/>
      <c r="G1326" s="296"/>
      <c r="H1326" s="296"/>
      <c r="I1326" s="296"/>
      <c r="J1326" s="296"/>
      <c r="K1326" s="104">
        <f t="shared" si="76"/>
        <v>0</v>
      </c>
    </row>
    <row r="1327" spans="1:11" ht="15.75" customHeight="1" x14ac:dyDescent="0.25">
      <c r="A1327" s="2">
        <v>700</v>
      </c>
      <c r="B1327" s="101" t="str">
        <f>IF('proje ve personel bilgileri'!A713&lt;&gt;0,('proje ve personel bilgileri'!A713)," ")</f>
        <v xml:space="preserve"> </v>
      </c>
      <c r="C1327" s="105"/>
      <c r="D1327" s="296"/>
      <c r="E1327" s="296"/>
      <c r="F1327" s="296"/>
      <c r="G1327" s="296"/>
      <c r="H1327" s="296"/>
      <c r="I1327" s="296"/>
      <c r="J1327" s="296"/>
      <c r="K1327" s="104">
        <f t="shared" si="76"/>
        <v>0</v>
      </c>
    </row>
    <row r="1328" spans="1:11" ht="15.75" customHeight="1" x14ac:dyDescent="0.25">
      <c r="A1328" s="1">
        <v>701</v>
      </c>
      <c r="B1328" s="101" t="str">
        <f>IF('proje ve personel bilgileri'!A714&lt;&gt;0,('proje ve personel bilgileri'!A714)," ")</f>
        <v xml:space="preserve"> </v>
      </c>
      <c r="C1328" s="105"/>
      <c r="D1328" s="296"/>
      <c r="E1328" s="296"/>
      <c r="F1328" s="296"/>
      <c r="G1328" s="296"/>
      <c r="H1328" s="296"/>
      <c r="I1328" s="296"/>
      <c r="J1328" s="296"/>
      <c r="K1328" s="104">
        <f t="shared" si="76"/>
        <v>0</v>
      </c>
    </row>
    <row r="1329" spans="1:11" ht="15" customHeight="1" x14ac:dyDescent="0.25">
      <c r="A1329" s="2">
        <v>702</v>
      </c>
      <c r="B1329" s="101" t="str">
        <f>IF('proje ve personel bilgileri'!A715&lt;&gt;0,('proje ve personel bilgileri'!A715)," ")</f>
        <v xml:space="preserve"> </v>
      </c>
      <c r="C1329" s="105"/>
      <c r="D1329" s="296"/>
      <c r="E1329" s="296"/>
      <c r="F1329" s="296"/>
      <c r="G1329" s="296"/>
      <c r="H1329" s="296"/>
      <c r="I1329" s="296"/>
      <c r="J1329" s="296"/>
      <c r="K1329" s="104">
        <f t="shared" si="76"/>
        <v>0</v>
      </c>
    </row>
    <row r="1330" spans="1:11" ht="15.75" customHeight="1" x14ac:dyDescent="0.25">
      <c r="A1330" s="341" t="s">
        <v>99</v>
      </c>
      <c r="B1330" s="342"/>
      <c r="C1330" s="7" t="str">
        <f t="shared" ref="C1330:J1330" si="77">IF($K$28&lt;&gt;0,SUM(C1312:C1329)," ")</f>
        <v xml:space="preserve"> </v>
      </c>
      <c r="D1330" s="8" t="str">
        <f t="shared" si="77"/>
        <v xml:space="preserve"> </v>
      </c>
      <c r="E1330" s="8" t="str">
        <f t="shared" si="77"/>
        <v xml:space="preserve"> </v>
      </c>
      <c r="F1330" s="8" t="str">
        <f t="shared" si="77"/>
        <v xml:space="preserve"> </v>
      </c>
      <c r="G1330" s="8" t="str">
        <f t="shared" si="77"/>
        <v xml:space="preserve"> </v>
      </c>
      <c r="H1330" s="8" t="str">
        <f t="shared" si="77"/>
        <v xml:space="preserve"> </v>
      </c>
      <c r="I1330" s="8" t="str">
        <f t="shared" si="77"/>
        <v xml:space="preserve"> </v>
      </c>
      <c r="J1330" s="8" t="str">
        <f t="shared" si="77"/>
        <v xml:space="preserve"> </v>
      </c>
      <c r="K1330" s="9">
        <f>SUM(K1312:K1329)+K1297</f>
        <v>0</v>
      </c>
    </row>
    <row r="1331" spans="1:11" ht="15" customHeight="1" x14ac:dyDescent="0.25">
      <c r="A1331" s="300"/>
    </row>
    <row r="1332" spans="1:11" ht="15" customHeight="1" x14ac:dyDescent="0.25">
      <c r="A1332" s="332" t="s">
        <v>100</v>
      </c>
      <c r="B1332" s="332"/>
      <c r="C1332" s="332"/>
      <c r="D1332" s="332"/>
      <c r="E1332" s="332"/>
      <c r="F1332" s="332"/>
      <c r="G1332" s="332"/>
      <c r="H1332" s="332"/>
      <c r="I1332" s="332"/>
      <c r="J1332" s="332"/>
      <c r="K1332" s="332"/>
    </row>
    <row r="1333" spans="1:11" ht="15" customHeight="1" x14ac:dyDescent="0.25">
      <c r="A1333" s="51"/>
    </row>
    <row r="1334" spans="1:11" ht="15" customHeight="1" x14ac:dyDescent="0.25">
      <c r="A1334" s="298" t="s">
        <v>101</v>
      </c>
    </row>
    <row r="1335" spans="1:11" ht="15" customHeight="1" x14ac:dyDescent="0.25">
      <c r="C1335" s="298" t="s">
        <v>102</v>
      </c>
      <c r="E1335" s="298" t="s">
        <v>103</v>
      </c>
    </row>
    <row r="1339" spans="1:11" ht="15.75" customHeight="1" x14ac:dyDescent="0.25">
      <c r="A1339" s="348" t="s">
        <v>85</v>
      </c>
      <c r="B1339" s="348"/>
      <c r="C1339" s="348"/>
      <c r="D1339" s="348"/>
      <c r="E1339" s="348"/>
      <c r="F1339" s="348"/>
      <c r="G1339" s="348"/>
      <c r="H1339" s="348"/>
      <c r="I1339" s="348"/>
      <c r="J1339" s="348"/>
      <c r="K1339" s="348"/>
    </row>
    <row r="1340" spans="1:11" ht="15" customHeight="1" x14ac:dyDescent="0.25">
      <c r="A1340" s="70"/>
      <c r="B1340" s="70"/>
      <c r="C1340" s="70"/>
      <c r="D1340" s="70"/>
      <c r="E1340" s="70"/>
      <c r="F1340" s="78">
        <f>'proje ve personel bilgileri'!$B$5</f>
        <v>0</v>
      </c>
      <c r="G1340" s="72">
        <f>IF('proje ve personel bilgileri'!$B$6=1,"/ Mayıs ayına aittir.",(IF('proje ve personel bilgileri'!$B$6=2,"/ Kasım ayına aittir.",0)))</f>
        <v>0</v>
      </c>
      <c r="H1340" s="70"/>
      <c r="I1340" s="70"/>
      <c r="J1340" s="70"/>
      <c r="K1340" s="70"/>
    </row>
    <row r="1341" spans="1:11" ht="18.75" customHeight="1" x14ac:dyDescent="0.25">
      <c r="K1341" s="4" t="s">
        <v>86</v>
      </c>
    </row>
    <row r="1342" spans="1:11" ht="15.75" customHeight="1" x14ac:dyDescent="0.25">
      <c r="A1342" s="349" t="s">
        <v>2</v>
      </c>
      <c r="B1342" s="350"/>
      <c r="C1342" s="351">
        <f>'proje ve personel bilgileri'!$B$2</f>
        <v>0</v>
      </c>
      <c r="D1342" s="352"/>
      <c r="E1342" s="352"/>
      <c r="F1342" s="352"/>
      <c r="G1342" s="352"/>
      <c r="H1342" s="352"/>
      <c r="I1342" s="352"/>
      <c r="J1342" s="352"/>
      <c r="K1342" s="353"/>
    </row>
    <row r="1343" spans="1:11" ht="15.75" customHeight="1" x14ac:dyDescent="0.25">
      <c r="A1343" s="354" t="s">
        <v>4</v>
      </c>
      <c r="B1343" s="355"/>
      <c r="C1343" s="356">
        <f>'proje ve personel bilgileri'!$B$3</f>
        <v>0</v>
      </c>
      <c r="D1343" s="357"/>
      <c r="E1343" s="357"/>
      <c r="F1343" s="357"/>
      <c r="G1343" s="357"/>
      <c r="H1343" s="357"/>
      <c r="I1343" s="357"/>
      <c r="J1343" s="357"/>
      <c r="K1343" s="358"/>
    </row>
    <row r="1344" spans="1:11" ht="15" customHeight="1" x14ac:dyDescent="0.25">
      <c r="A1344" s="343" t="s">
        <v>87</v>
      </c>
      <c r="B1344" s="343" t="s">
        <v>15</v>
      </c>
      <c r="C1344" s="343" t="s">
        <v>88</v>
      </c>
      <c r="D1344" s="344" t="s">
        <v>89</v>
      </c>
      <c r="E1344" s="346"/>
      <c r="F1344" s="347"/>
      <c r="G1344" s="343" t="s">
        <v>90</v>
      </c>
      <c r="H1344" s="333" t="s">
        <v>91</v>
      </c>
      <c r="I1344" s="333" t="s">
        <v>92</v>
      </c>
      <c r="J1344" s="333" t="s">
        <v>93</v>
      </c>
      <c r="K1344" s="336" t="s">
        <v>94</v>
      </c>
    </row>
    <row r="1345" spans="1:11" ht="15.75" customHeight="1" x14ac:dyDescent="0.25">
      <c r="A1345" s="338"/>
      <c r="B1345" s="338"/>
      <c r="C1345" s="338"/>
      <c r="D1345" s="345"/>
      <c r="E1345" s="339" t="s">
        <v>95</v>
      </c>
      <c r="F1345" s="340"/>
      <c r="G1345" s="338"/>
      <c r="H1345" s="334"/>
      <c r="I1345" s="334"/>
      <c r="J1345" s="334"/>
      <c r="K1345" s="337"/>
    </row>
    <row r="1346" spans="1:11" ht="60.75" customHeight="1" x14ac:dyDescent="0.25">
      <c r="A1346" s="338"/>
      <c r="B1346" s="338"/>
      <c r="C1346" s="338"/>
      <c r="D1346" s="345"/>
      <c r="E1346" s="5" t="s">
        <v>106</v>
      </c>
      <c r="F1346" s="5" t="s">
        <v>97</v>
      </c>
      <c r="G1346" s="338"/>
      <c r="H1346" s="334"/>
      <c r="I1346" s="335"/>
      <c r="J1346" s="335"/>
      <c r="K1346" s="338"/>
    </row>
    <row r="1347" spans="1:11" ht="15.75" customHeight="1" x14ac:dyDescent="0.25">
      <c r="A1347" s="338"/>
      <c r="B1347" s="338"/>
      <c r="C1347" s="338"/>
      <c r="D1347" s="345"/>
      <c r="E1347" s="6" t="s">
        <v>98</v>
      </c>
      <c r="F1347" s="6" t="s">
        <v>98</v>
      </c>
      <c r="G1347" s="294" t="s">
        <v>98</v>
      </c>
      <c r="H1347" s="294" t="s">
        <v>98</v>
      </c>
      <c r="I1347" s="297" t="s">
        <v>98</v>
      </c>
      <c r="J1347" s="6" t="s">
        <v>98</v>
      </c>
      <c r="K1347" s="338"/>
    </row>
    <row r="1348" spans="1:11" ht="15.75" customHeight="1" x14ac:dyDescent="0.25">
      <c r="A1348" s="1">
        <v>703</v>
      </c>
      <c r="B1348" s="101" t="str">
        <f>IF('proje ve personel bilgileri'!A716&lt;&gt;0,('proje ve personel bilgileri'!A716)," ")</f>
        <v xml:space="preserve"> </v>
      </c>
      <c r="C1348" s="102"/>
      <c r="D1348" s="103"/>
      <c r="E1348" s="103"/>
      <c r="F1348" s="103"/>
      <c r="G1348" s="103"/>
      <c r="H1348" s="103"/>
      <c r="I1348" s="103"/>
      <c r="J1348" s="103"/>
      <c r="K1348" s="104">
        <f t="shared" ref="K1348:K1365" si="78">IF(D1348&lt;&gt;0,SUM(D1348+E1348+F1348+G1348-H1348-I1348-J1348),0)</f>
        <v>0</v>
      </c>
    </row>
    <row r="1349" spans="1:11" ht="15.75" customHeight="1" x14ac:dyDescent="0.25">
      <c r="A1349" s="2">
        <v>704</v>
      </c>
      <c r="B1349" s="101" t="str">
        <f>IF('proje ve personel bilgileri'!A717&lt;&gt;0,('proje ve personel bilgileri'!A717)," ")</f>
        <v xml:space="preserve"> </v>
      </c>
      <c r="C1349" s="105"/>
      <c r="D1349" s="296"/>
      <c r="E1349" s="296"/>
      <c r="F1349" s="296"/>
      <c r="G1349" s="296"/>
      <c r="H1349" s="296"/>
      <c r="I1349" s="296"/>
      <c r="J1349" s="296"/>
      <c r="K1349" s="104">
        <f t="shared" si="78"/>
        <v>0</v>
      </c>
    </row>
    <row r="1350" spans="1:11" ht="15.75" customHeight="1" x14ac:dyDescent="0.25">
      <c r="A1350" s="1">
        <v>705</v>
      </c>
      <c r="B1350" s="101" t="str">
        <f>IF('proje ve personel bilgileri'!A718&lt;&gt;0,('proje ve personel bilgileri'!A718)," ")</f>
        <v xml:space="preserve"> </v>
      </c>
      <c r="C1350" s="105"/>
      <c r="D1350" s="296"/>
      <c r="E1350" s="296"/>
      <c r="F1350" s="296"/>
      <c r="G1350" s="296"/>
      <c r="H1350" s="296"/>
      <c r="I1350" s="296"/>
      <c r="J1350" s="296"/>
      <c r="K1350" s="104">
        <f t="shared" si="78"/>
        <v>0</v>
      </c>
    </row>
    <row r="1351" spans="1:11" ht="15.75" customHeight="1" x14ac:dyDescent="0.25">
      <c r="A1351" s="2">
        <v>706</v>
      </c>
      <c r="B1351" s="101" t="str">
        <f>IF('proje ve personel bilgileri'!A719&lt;&gt;0,('proje ve personel bilgileri'!A719)," ")</f>
        <v xml:space="preserve"> </v>
      </c>
      <c r="C1351" s="105"/>
      <c r="D1351" s="296"/>
      <c r="E1351" s="296"/>
      <c r="F1351" s="296"/>
      <c r="G1351" s="296"/>
      <c r="H1351" s="296"/>
      <c r="I1351" s="296"/>
      <c r="J1351" s="296"/>
      <c r="K1351" s="104">
        <f t="shared" si="78"/>
        <v>0</v>
      </c>
    </row>
    <row r="1352" spans="1:11" ht="15.75" customHeight="1" x14ac:dyDescent="0.25">
      <c r="A1352" s="1">
        <v>707</v>
      </c>
      <c r="B1352" s="101" t="str">
        <f>IF('proje ve personel bilgileri'!A720&lt;&gt;0,('proje ve personel bilgileri'!A720)," ")</f>
        <v xml:space="preserve"> </v>
      </c>
      <c r="C1352" s="105"/>
      <c r="D1352" s="296"/>
      <c r="E1352" s="296"/>
      <c r="F1352" s="296"/>
      <c r="G1352" s="296"/>
      <c r="H1352" s="296"/>
      <c r="I1352" s="296"/>
      <c r="J1352" s="296"/>
      <c r="K1352" s="104">
        <f t="shared" si="78"/>
        <v>0</v>
      </c>
    </row>
    <row r="1353" spans="1:11" ht="15.75" customHeight="1" x14ac:dyDescent="0.25">
      <c r="A1353" s="2">
        <v>708</v>
      </c>
      <c r="B1353" s="101" t="str">
        <f>IF('proje ve personel bilgileri'!A721&lt;&gt;0,('proje ve personel bilgileri'!A721)," ")</f>
        <v xml:space="preserve"> </v>
      </c>
      <c r="C1353" s="105"/>
      <c r="D1353" s="296"/>
      <c r="E1353" s="296"/>
      <c r="F1353" s="296"/>
      <c r="G1353" s="296"/>
      <c r="H1353" s="296"/>
      <c r="I1353" s="296"/>
      <c r="J1353" s="296"/>
      <c r="K1353" s="104">
        <f t="shared" si="78"/>
        <v>0</v>
      </c>
    </row>
    <row r="1354" spans="1:11" ht="15.75" customHeight="1" x14ac:dyDescent="0.25">
      <c r="A1354" s="1">
        <v>709</v>
      </c>
      <c r="B1354" s="101" t="str">
        <f>IF('proje ve personel bilgileri'!A722&lt;&gt;0,('proje ve personel bilgileri'!A722)," ")</f>
        <v xml:space="preserve"> </v>
      </c>
      <c r="C1354" s="105"/>
      <c r="D1354" s="296"/>
      <c r="E1354" s="296"/>
      <c r="F1354" s="296"/>
      <c r="G1354" s="296"/>
      <c r="H1354" s="296"/>
      <c r="I1354" s="296"/>
      <c r="J1354" s="296"/>
      <c r="K1354" s="104">
        <f t="shared" si="78"/>
        <v>0</v>
      </c>
    </row>
    <row r="1355" spans="1:11" ht="15.75" customHeight="1" x14ac:dyDescent="0.25">
      <c r="A1355" s="2">
        <v>710</v>
      </c>
      <c r="B1355" s="101" t="str">
        <f>IF('proje ve personel bilgileri'!A723&lt;&gt;0,('proje ve personel bilgileri'!A723)," ")</f>
        <v xml:space="preserve"> </v>
      </c>
      <c r="C1355" s="105"/>
      <c r="D1355" s="296"/>
      <c r="E1355" s="296"/>
      <c r="F1355" s="296"/>
      <c r="G1355" s="296"/>
      <c r="H1355" s="296"/>
      <c r="I1355" s="296"/>
      <c r="J1355" s="296"/>
      <c r="K1355" s="104">
        <f t="shared" si="78"/>
        <v>0</v>
      </c>
    </row>
    <row r="1356" spans="1:11" ht="15.75" customHeight="1" x14ac:dyDescent="0.25">
      <c r="A1356" s="1">
        <v>711</v>
      </c>
      <c r="B1356" s="101" t="str">
        <f>IF('proje ve personel bilgileri'!A724&lt;&gt;0,('proje ve personel bilgileri'!A724)," ")</f>
        <v xml:space="preserve"> </v>
      </c>
      <c r="C1356" s="105"/>
      <c r="D1356" s="296"/>
      <c r="E1356" s="296"/>
      <c r="F1356" s="296"/>
      <c r="G1356" s="296"/>
      <c r="H1356" s="296"/>
      <c r="I1356" s="296"/>
      <c r="J1356" s="296"/>
      <c r="K1356" s="104">
        <f t="shared" si="78"/>
        <v>0</v>
      </c>
    </row>
    <row r="1357" spans="1:11" ht="15.75" customHeight="1" x14ac:dyDescent="0.25">
      <c r="A1357" s="2">
        <v>712</v>
      </c>
      <c r="B1357" s="101" t="str">
        <f>IF('proje ve personel bilgileri'!A725&lt;&gt;0,('proje ve personel bilgileri'!A725)," ")</f>
        <v xml:space="preserve"> </v>
      </c>
      <c r="C1357" s="105"/>
      <c r="D1357" s="296"/>
      <c r="E1357" s="296"/>
      <c r="F1357" s="296"/>
      <c r="G1357" s="296"/>
      <c r="H1357" s="296"/>
      <c r="I1357" s="296"/>
      <c r="J1357" s="296"/>
      <c r="K1357" s="104">
        <f t="shared" si="78"/>
        <v>0</v>
      </c>
    </row>
    <row r="1358" spans="1:11" ht="15.75" customHeight="1" x14ac:dyDescent="0.25">
      <c r="A1358" s="1">
        <v>713</v>
      </c>
      <c r="B1358" s="101" t="str">
        <f>IF('proje ve personel bilgileri'!A726&lt;&gt;0,('proje ve personel bilgileri'!A726)," ")</f>
        <v xml:space="preserve"> </v>
      </c>
      <c r="C1358" s="105"/>
      <c r="D1358" s="296"/>
      <c r="E1358" s="296"/>
      <c r="F1358" s="296"/>
      <c r="G1358" s="296"/>
      <c r="H1358" s="296"/>
      <c r="I1358" s="296"/>
      <c r="J1358" s="296"/>
      <c r="K1358" s="104">
        <f t="shared" si="78"/>
        <v>0</v>
      </c>
    </row>
    <row r="1359" spans="1:11" ht="15.75" customHeight="1" x14ac:dyDescent="0.25">
      <c r="A1359" s="2">
        <v>714</v>
      </c>
      <c r="B1359" s="101" t="str">
        <f>IF('proje ve personel bilgileri'!A727&lt;&gt;0,('proje ve personel bilgileri'!A727)," ")</f>
        <v xml:space="preserve"> </v>
      </c>
      <c r="C1359" s="105"/>
      <c r="D1359" s="296"/>
      <c r="E1359" s="296"/>
      <c r="F1359" s="296"/>
      <c r="G1359" s="296"/>
      <c r="H1359" s="296"/>
      <c r="I1359" s="296"/>
      <c r="J1359" s="296"/>
      <c r="K1359" s="104">
        <f t="shared" si="78"/>
        <v>0</v>
      </c>
    </row>
    <row r="1360" spans="1:11" ht="15.75" customHeight="1" x14ac:dyDescent="0.25">
      <c r="A1360" s="1">
        <v>715</v>
      </c>
      <c r="B1360" s="101" t="str">
        <f>IF('proje ve personel bilgileri'!A728&lt;&gt;0,('proje ve personel bilgileri'!A728)," ")</f>
        <v xml:space="preserve"> </v>
      </c>
      <c r="C1360" s="105"/>
      <c r="D1360" s="296"/>
      <c r="E1360" s="296"/>
      <c r="F1360" s="296"/>
      <c r="G1360" s="296"/>
      <c r="H1360" s="296"/>
      <c r="I1360" s="296"/>
      <c r="J1360" s="296"/>
      <c r="K1360" s="104">
        <f t="shared" si="78"/>
        <v>0</v>
      </c>
    </row>
    <row r="1361" spans="1:11" ht="15.75" customHeight="1" x14ac:dyDescent="0.25">
      <c r="A1361" s="2">
        <v>716</v>
      </c>
      <c r="B1361" s="101" t="str">
        <f>IF('proje ve personel bilgileri'!A729&lt;&gt;0,('proje ve personel bilgileri'!A729)," ")</f>
        <v xml:space="preserve"> </v>
      </c>
      <c r="C1361" s="105"/>
      <c r="D1361" s="296"/>
      <c r="E1361" s="296"/>
      <c r="F1361" s="296"/>
      <c r="G1361" s="296"/>
      <c r="H1361" s="296"/>
      <c r="I1361" s="296"/>
      <c r="J1361" s="296"/>
      <c r="K1361" s="104">
        <f t="shared" si="78"/>
        <v>0</v>
      </c>
    </row>
    <row r="1362" spans="1:11" ht="15.75" customHeight="1" x14ac:dyDescent="0.25">
      <c r="A1362" s="1">
        <v>717</v>
      </c>
      <c r="B1362" s="101" t="str">
        <f>IF('proje ve personel bilgileri'!A730&lt;&gt;0,('proje ve personel bilgileri'!A730)," ")</f>
        <v xml:space="preserve"> </v>
      </c>
      <c r="C1362" s="105"/>
      <c r="D1362" s="296"/>
      <c r="E1362" s="296"/>
      <c r="F1362" s="296"/>
      <c r="G1362" s="296"/>
      <c r="H1362" s="296"/>
      <c r="I1362" s="296"/>
      <c r="J1362" s="296"/>
      <c r="K1362" s="104">
        <f t="shared" si="78"/>
        <v>0</v>
      </c>
    </row>
    <row r="1363" spans="1:11" ht="15.75" customHeight="1" x14ac:dyDescent="0.25">
      <c r="A1363" s="2">
        <v>718</v>
      </c>
      <c r="B1363" s="101" t="str">
        <f>IF('proje ve personel bilgileri'!A731&lt;&gt;0,('proje ve personel bilgileri'!A731)," ")</f>
        <v xml:space="preserve"> </v>
      </c>
      <c r="C1363" s="105"/>
      <c r="D1363" s="296"/>
      <c r="E1363" s="296"/>
      <c r="F1363" s="296"/>
      <c r="G1363" s="296"/>
      <c r="H1363" s="296"/>
      <c r="I1363" s="296"/>
      <c r="J1363" s="296"/>
      <c r="K1363" s="104">
        <f t="shared" si="78"/>
        <v>0</v>
      </c>
    </row>
    <row r="1364" spans="1:11" ht="15.75" customHeight="1" x14ac:dyDescent="0.25">
      <c r="A1364" s="1">
        <v>719</v>
      </c>
      <c r="B1364" s="101" t="str">
        <f>IF('proje ve personel bilgileri'!A732&lt;&gt;0,('proje ve personel bilgileri'!A732)," ")</f>
        <v xml:space="preserve"> </v>
      </c>
      <c r="C1364" s="105"/>
      <c r="D1364" s="296"/>
      <c r="E1364" s="296"/>
      <c r="F1364" s="296"/>
      <c r="G1364" s="296"/>
      <c r="H1364" s="296"/>
      <c r="I1364" s="296"/>
      <c r="J1364" s="296"/>
      <c r="K1364" s="104">
        <f t="shared" si="78"/>
        <v>0</v>
      </c>
    </row>
    <row r="1365" spans="1:11" ht="15" customHeight="1" x14ac:dyDescent="0.25">
      <c r="A1365" s="2">
        <v>720</v>
      </c>
      <c r="B1365" s="101" t="str">
        <f>IF('proje ve personel bilgileri'!A733&lt;&gt;0,('proje ve personel bilgileri'!A733)," ")</f>
        <v xml:space="preserve"> </v>
      </c>
      <c r="C1365" s="105"/>
      <c r="D1365" s="296"/>
      <c r="E1365" s="296"/>
      <c r="F1365" s="296"/>
      <c r="G1365" s="296"/>
      <c r="H1365" s="296"/>
      <c r="I1365" s="296"/>
      <c r="J1365" s="296"/>
      <c r="K1365" s="104">
        <f t="shared" si="78"/>
        <v>0</v>
      </c>
    </row>
    <row r="1366" spans="1:11" ht="15.75" customHeight="1" x14ac:dyDescent="0.25">
      <c r="A1366" s="341" t="s">
        <v>99</v>
      </c>
      <c r="B1366" s="342"/>
      <c r="C1366" s="7" t="str">
        <f t="shared" ref="C1366:J1366" si="79">IF($K$28&lt;&gt;0,SUM(C1348:C1365)," ")</f>
        <v xml:space="preserve"> </v>
      </c>
      <c r="D1366" s="8" t="str">
        <f t="shared" si="79"/>
        <v xml:space="preserve"> </v>
      </c>
      <c r="E1366" s="8" t="str">
        <f t="shared" si="79"/>
        <v xml:space="preserve"> </v>
      </c>
      <c r="F1366" s="8" t="str">
        <f t="shared" si="79"/>
        <v xml:space="preserve"> </v>
      </c>
      <c r="G1366" s="8" t="str">
        <f t="shared" si="79"/>
        <v xml:space="preserve"> </v>
      </c>
      <c r="H1366" s="8" t="str">
        <f t="shared" si="79"/>
        <v xml:space="preserve"> </v>
      </c>
      <c r="I1366" s="8" t="str">
        <f t="shared" si="79"/>
        <v xml:space="preserve"> </v>
      </c>
      <c r="J1366" s="8" t="str">
        <f t="shared" si="79"/>
        <v xml:space="preserve"> </v>
      </c>
      <c r="K1366" s="9">
        <f>SUM(K1348:K1365)+K1330</f>
        <v>0</v>
      </c>
    </row>
    <row r="1367" spans="1:11" ht="15" customHeight="1" x14ac:dyDescent="0.25">
      <c r="A1367" s="300"/>
    </row>
    <row r="1368" spans="1:11" ht="15" customHeight="1" x14ac:dyDescent="0.25">
      <c r="A1368" s="332" t="s">
        <v>100</v>
      </c>
      <c r="B1368" s="332"/>
      <c r="C1368" s="332"/>
      <c r="D1368" s="332"/>
      <c r="E1368" s="332"/>
      <c r="F1368" s="332"/>
      <c r="G1368" s="332"/>
      <c r="H1368" s="332"/>
      <c r="I1368" s="332"/>
      <c r="J1368" s="332"/>
      <c r="K1368" s="332"/>
    </row>
    <row r="1369" spans="1:11" ht="15" customHeight="1" x14ac:dyDescent="0.25">
      <c r="A1369" s="51"/>
    </row>
    <row r="1370" spans="1:11" ht="15" customHeight="1" x14ac:dyDescent="0.25">
      <c r="A1370" s="298" t="s">
        <v>101</v>
      </c>
    </row>
    <row r="1371" spans="1:11" ht="15" customHeight="1" x14ac:dyDescent="0.25">
      <c r="C1371" s="298" t="s">
        <v>102</v>
      </c>
      <c r="E1371" s="298" t="s">
        <v>103</v>
      </c>
    </row>
    <row r="1375" spans="1:11" ht="15.75" customHeight="1" x14ac:dyDescent="0.25">
      <c r="A1375" s="348" t="s">
        <v>85</v>
      </c>
      <c r="B1375" s="348"/>
      <c r="C1375" s="348"/>
      <c r="D1375" s="348"/>
      <c r="E1375" s="348"/>
      <c r="F1375" s="348"/>
      <c r="G1375" s="348"/>
      <c r="H1375" s="348"/>
      <c r="I1375" s="348"/>
      <c r="J1375" s="348"/>
      <c r="K1375" s="348"/>
    </row>
    <row r="1376" spans="1:11" ht="15" customHeight="1" x14ac:dyDescent="0.25">
      <c r="A1376" s="70"/>
      <c r="B1376" s="70"/>
      <c r="C1376" s="70"/>
      <c r="D1376" s="70"/>
      <c r="E1376" s="70"/>
      <c r="F1376" s="78">
        <f>'proje ve personel bilgileri'!$B$5</f>
        <v>0</v>
      </c>
      <c r="G1376" s="72">
        <f>IF('proje ve personel bilgileri'!$B$6=1,"/ Mayıs ayına aittir.",(IF('proje ve personel bilgileri'!$B$6=2,"/ Kasım ayına aittir.",0)))</f>
        <v>0</v>
      </c>
      <c r="H1376" s="70"/>
      <c r="I1376" s="70"/>
      <c r="J1376" s="70"/>
      <c r="K1376" s="70"/>
    </row>
    <row r="1377" spans="1:11" ht="18.75" customHeight="1" x14ac:dyDescent="0.25">
      <c r="K1377" s="4" t="s">
        <v>86</v>
      </c>
    </row>
    <row r="1378" spans="1:11" ht="15.75" customHeight="1" x14ac:dyDescent="0.25">
      <c r="A1378" s="349" t="s">
        <v>2</v>
      </c>
      <c r="B1378" s="350"/>
      <c r="C1378" s="351">
        <f>'proje ve personel bilgileri'!$B$2</f>
        <v>0</v>
      </c>
      <c r="D1378" s="352"/>
      <c r="E1378" s="352"/>
      <c r="F1378" s="352"/>
      <c r="G1378" s="352"/>
      <c r="H1378" s="352"/>
      <c r="I1378" s="352"/>
      <c r="J1378" s="352"/>
      <c r="K1378" s="353"/>
    </row>
    <row r="1379" spans="1:11" ht="15.75" customHeight="1" x14ac:dyDescent="0.25">
      <c r="A1379" s="354" t="s">
        <v>4</v>
      </c>
      <c r="B1379" s="355"/>
      <c r="C1379" s="356">
        <f>'proje ve personel bilgileri'!$B$3</f>
        <v>0</v>
      </c>
      <c r="D1379" s="357"/>
      <c r="E1379" s="357"/>
      <c r="F1379" s="357"/>
      <c r="G1379" s="357"/>
      <c r="H1379" s="357"/>
      <c r="I1379" s="357"/>
      <c r="J1379" s="357"/>
      <c r="K1379" s="358"/>
    </row>
    <row r="1380" spans="1:11" ht="15" customHeight="1" x14ac:dyDescent="0.25">
      <c r="A1380" s="343" t="s">
        <v>87</v>
      </c>
      <c r="B1380" s="343" t="s">
        <v>15</v>
      </c>
      <c r="C1380" s="343" t="s">
        <v>88</v>
      </c>
      <c r="D1380" s="344" t="s">
        <v>89</v>
      </c>
      <c r="E1380" s="346"/>
      <c r="F1380" s="347"/>
      <c r="G1380" s="343" t="s">
        <v>90</v>
      </c>
      <c r="H1380" s="333" t="s">
        <v>91</v>
      </c>
      <c r="I1380" s="333" t="s">
        <v>92</v>
      </c>
      <c r="J1380" s="333" t="s">
        <v>93</v>
      </c>
      <c r="K1380" s="336" t="s">
        <v>94</v>
      </c>
    </row>
    <row r="1381" spans="1:11" ht="15.75" customHeight="1" x14ac:dyDescent="0.25">
      <c r="A1381" s="338"/>
      <c r="B1381" s="338"/>
      <c r="C1381" s="338"/>
      <c r="D1381" s="345"/>
      <c r="E1381" s="339" t="s">
        <v>95</v>
      </c>
      <c r="F1381" s="340"/>
      <c r="G1381" s="338"/>
      <c r="H1381" s="334"/>
      <c r="I1381" s="334"/>
      <c r="J1381" s="334"/>
      <c r="K1381" s="337"/>
    </row>
    <row r="1382" spans="1:11" ht="60.75" customHeight="1" x14ac:dyDescent="0.25">
      <c r="A1382" s="338"/>
      <c r="B1382" s="338"/>
      <c r="C1382" s="338"/>
      <c r="D1382" s="345"/>
      <c r="E1382" s="5" t="s">
        <v>106</v>
      </c>
      <c r="F1382" s="5" t="s">
        <v>97</v>
      </c>
      <c r="G1382" s="338"/>
      <c r="H1382" s="334"/>
      <c r="I1382" s="335"/>
      <c r="J1382" s="335"/>
      <c r="K1382" s="338"/>
    </row>
    <row r="1383" spans="1:11" ht="15.75" customHeight="1" x14ac:dyDescent="0.25">
      <c r="A1383" s="338"/>
      <c r="B1383" s="338"/>
      <c r="C1383" s="338"/>
      <c r="D1383" s="345"/>
      <c r="E1383" s="6" t="s">
        <v>98</v>
      </c>
      <c r="F1383" s="6" t="s">
        <v>98</v>
      </c>
      <c r="G1383" s="294" t="s">
        <v>98</v>
      </c>
      <c r="H1383" s="294" t="s">
        <v>98</v>
      </c>
      <c r="I1383" s="297" t="s">
        <v>98</v>
      </c>
      <c r="J1383" s="6" t="s">
        <v>98</v>
      </c>
      <c r="K1383" s="338"/>
    </row>
    <row r="1384" spans="1:11" ht="15.75" customHeight="1" x14ac:dyDescent="0.25">
      <c r="A1384" s="1">
        <v>721</v>
      </c>
      <c r="B1384" s="101" t="str">
        <f>IF('proje ve personel bilgileri'!A734&lt;&gt;0,('proje ve personel bilgileri'!A734)," ")</f>
        <v xml:space="preserve"> </v>
      </c>
      <c r="C1384" s="102"/>
      <c r="D1384" s="103"/>
      <c r="E1384" s="103"/>
      <c r="F1384" s="103"/>
      <c r="G1384" s="103"/>
      <c r="H1384" s="103"/>
      <c r="I1384" s="103"/>
      <c r="J1384" s="103"/>
      <c r="K1384" s="104">
        <f t="shared" ref="K1384:K1401" si="80">IF(D1384&lt;&gt;0,SUM(D1384+E1384+F1384+G1384-H1384-I1384-J1384),0)</f>
        <v>0</v>
      </c>
    </row>
    <row r="1385" spans="1:11" ht="15.75" customHeight="1" x14ac:dyDescent="0.25">
      <c r="A1385" s="2">
        <v>722</v>
      </c>
      <c r="B1385" s="101" t="str">
        <f>IF('proje ve personel bilgileri'!A735&lt;&gt;0,('proje ve personel bilgileri'!A735)," ")</f>
        <v xml:space="preserve"> </v>
      </c>
      <c r="C1385" s="105"/>
      <c r="D1385" s="296"/>
      <c r="E1385" s="296"/>
      <c r="F1385" s="296"/>
      <c r="G1385" s="296"/>
      <c r="H1385" s="296"/>
      <c r="I1385" s="296"/>
      <c r="J1385" s="296"/>
      <c r="K1385" s="104">
        <f t="shared" si="80"/>
        <v>0</v>
      </c>
    </row>
    <row r="1386" spans="1:11" ht="15.75" customHeight="1" x14ac:dyDescent="0.25">
      <c r="A1386" s="1">
        <v>723</v>
      </c>
      <c r="B1386" s="101" t="str">
        <f>IF('proje ve personel bilgileri'!A736&lt;&gt;0,('proje ve personel bilgileri'!A736)," ")</f>
        <v xml:space="preserve"> </v>
      </c>
      <c r="C1386" s="105"/>
      <c r="D1386" s="296"/>
      <c r="E1386" s="296"/>
      <c r="F1386" s="296"/>
      <c r="G1386" s="296"/>
      <c r="H1386" s="296"/>
      <c r="I1386" s="296"/>
      <c r="J1386" s="296"/>
      <c r="K1386" s="104">
        <f t="shared" si="80"/>
        <v>0</v>
      </c>
    </row>
    <row r="1387" spans="1:11" ht="15.75" customHeight="1" x14ac:dyDescent="0.25">
      <c r="A1387" s="2">
        <v>724</v>
      </c>
      <c r="B1387" s="101" t="str">
        <f>IF('proje ve personel bilgileri'!A737&lt;&gt;0,('proje ve personel bilgileri'!A737)," ")</f>
        <v xml:space="preserve"> </v>
      </c>
      <c r="C1387" s="105"/>
      <c r="D1387" s="296"/>
      <c r="E1387" s="296"/>
      <c r="F1387" s="296"/>
      <c r="G1387" s="296"/>
      <c r="H1387" s="296"/>
      <c r="I1387" s="296"/>
      <c r="J1387" s="296"/>
      <c r="K1387" s="104">
        <f t="shared" si="80"/>
        <v>0</v>
      </c>
    </row>
    <row r="1388" spans="1:11" ht="15.75" customHeight="1" x14ac:dyDescent="0.25">
      <c r="A1388" s="1">
        <v>725</v>
      </c>
      <c r="B1388" s="101" t="str">
        <f>IF('proje ve personel bilgileri'!A738&lt;&gt;0,('proje ve personel bilgileri'!A738)," ")</f>
        <v xml:space="preserve"> </v>
      </c>
      <c r="C1388" s="105"/>
      <c r="D1388" s="296"/>
      <c r="E1388" s="296"/>
      <c r="F1388" s="296"/>
      <c r="G1388" s="296"/>
      <c r="H1388" s="296"/>
      <c r="I1388" s="296"/>
      <c r="J1388" s="296"/>
      <c r="K1388" s="104">
        <f t="shared" si="80"/>
        <v>0</v>
      </c>
    </row>
    <row r="1389" spans="1:11" ht="15.75" customHeight="1" x14ac:dyDescent="0.25">
      <c r="A1389" s="2">
        <v>726</v>
      </c>
      <c r="B1389" s="101" t="str">
        <f>IF('proje ve personel bilgileri'!A739&lt;&gt;0,('proje ve personel bilgileri'!A739)," ")</f>
        <v xml:space="preserve"> </v>
      </c>
      <c r="C1389" s="105"/>
      <c r="D1389" s="296"/>
      <c r="E1389" s="296"/>
      <c r="F1389" s="296"/>
      <c r="G1389" s="296"/>
      <c r="H1389" s="296"/>
      <c r="I1389" s="296"/>
      <c r="J1389" s="296"/>
      <c r="K1389" s="104">
        <f t="shared" si="80"/>
        <v>0</v>
      </c>
    </row>
    <row r="1390" spans="1:11" ht="15.75" customHeight="1" x14ac:dyDescent="0.25">
      <c r="A1390" s="1">
        <v>727</v>
      </c>
      <c r="B1390" s="101" t="str">
        <f>IF('proje ve personel bilgileri'!A740&lt;&gt;0,('proje ve personel bilgileri'!A740)," ")</f>
        <v xml:space="preserve"> </v>
      </c>
      <c r="C1390" s="105"/>
      <c r="D1390" s="296"/>
      <c r="E1390" s="296"/>
      <c r="F1390" s="296"/>
      <c r="G1390" s="296"/>
      <c r="H1390" s="296"/>
      <c r="I1390" s="296"/>
      <c r="J1390" s="296"/>
      <c r="K1390" s="104">
        <f t="shared" si="80"/>
        <v>0</v>
      </c>
    </row>
    <row r="1391" spans="1:11" ht="15.75" customHeight="1" x14ac:dyDescent="0.25">
      <c r="A1391" s="2">
        <v>728</v>
      </c>
      <c r="B1391" s="101" t="str">
        <f>IF('proje ve personel bilgileri'!A741&lt;&gt;0,('proje ve personel bilgileri'!A741)," ")</f>
        <v xml:space="preserve"> </v>
      </c>
      <c r="C1391" s="105"/>
      <c r="D1391" s="296"/>
      <c r="E1391" s="296"/>
      <c r="F1391" s="296"/>
      <c r="G1391" s="296"/>
      <c r="H1391" s="296"/>
      <c r="I1391" s="296"/>
      <c r="J1391" s="296"/>
      <c r="K1391" s="104">
        <f t="shared" si="80"/>
        <v>0</v>
      </c>
    </row>
    <row r="1392" spans="1:11" ht="15.75" customHeight="1" x14ac:dyDescent="0.25">
      <c r="A1392" s="1">
        <v>729</v>
      </c>
      <c r="B1392" s="101" t="str">
        <f>IF('proje ve personel bilgileri'!A742&lt;&gt;0,('proje ve personel bilgileri'!A742)," ")</f>
        <v xml:space="preserve"> </v>
      </c>
      <c r="C1392" s="105"/>
      <c r="D1392" s="296"/>
      <c r="E1392" s="296"/>
      <c r="F1392" s="296"/>
      <c r="G1392" s="296"/>
      <c r="H1392" s="296"/>
      <c r="I1392" s="296"/>
      <c r="J1392" s="296"/>
      <c r="K1392" s="104">
        <f t="shared" si="80"/>
        <v>0</v>
      </c>
    </row>
    <row r="1393" spans="1:11" ht="15.75" customHeight="1" x14ac:dyDescent="0.25">
      <c r="A1393" s="2">
        <v>730</v>
      </c>
      <c r="B1393" s="101" t="str">
        <f>IF('proje ve personel bilgileri'!A743&lt;&gt;0,('proje ve personel bilgileri'!A743)," ")</f>
        <v xml:space="preserve"> </v>
      </c>
      <c r="C1393" s="105"/>
      <c r="D1393" s="296"/>
      <c r="E1393" s="296"/>
      <c r="F1393" s="296"/>
      <c r="G1393" s="296"/>
      <c r="H1393" s="296"/>
      <c r="I1393" s="296"/>
      <c r="J1393" s="296"/>
      <c r="K1393" s="104">
        <f t="shared" si="80"/>
        <v>0</v>
      </c>
    </row>
    <row r="1394" spans="1:11" ht="15.75" customHeight="1" x14ac:dyDescent="0.25">
      <c r="A1394" s="1">
        <v>731</v>
      </c>
      <c r="B1394" s="101" t="str">
        <f>IF('proje ve personel bilgileri'!A744&lt;&gt;0,('proje ve personel bilgileri'!A744)," ")</f>
        <v xml:space="preserve"> </v>
      </c>
      <c r="C1394" s="105"/>
      <c r="D1394" s="296"/>
      <c r="E1394" s="296"/>
      <c r="F1394" s="296"/>
      <c r="G1394" s="296"/>
      <c r="H1394" s="296"/>
      <c r="I1394" s="296"/>
      <c r="J1394" s="296"/>
      <c r="K1394" s="104">
        <f t="shared" si="80"/>
        <v>0</v>
      </c>
    </row>
    <row r="1395" spans="1:11" ht="15.75" customHeight="1" x14ac:dyDescent="0.25">
      <c r="A1395" s="2">
        <v>732</v>
      </c>
      <c r="B1395" s="101" t="str">
        <f>IF('proje ve personel bilgileri'!A745&lt;&gt;0,('proje ve personel bilgileri'!A745)," ")</f>
        <v xml:space="preserve"> </v>
      </c>
      <c r="C1395" s="105"/>
      <c r="D1395" s="296"/>
      <c r="E1395" s="296"/>
      <c r="F1395" s="296"/>
      <c r="G1395" s="296"/>
      <c r="H1395" s="296"/>
      <c r="I1395" s="296"/>
      <c r="J1395" s="296"/>
      <c r="K1395" s="104">
        <f t="shared" si="80"/>
        <v>0</v>
      </c>
    </row>
    <row r="1396" spans="1:11" ht="15.75" customHeight="1" x14ac:dyDescent="0.25">
      <c r="A1396" s="1">
        <v>733</v>
      </c>
      <c r="B1396" s="101" t="str">
        <f>IF('proje ve personel bilgileri'!A746&lt;&gt;0,('proje ve personel bilgileri'!A746)," ")</f>
        <v xml:space="preserve"> </v>
      </c>
      <c r="C1396" s="105"/>
      <c r="D1396" s="296"/>
      <c r="E1396" s="296"/>
      <c r="F1396" s="296"/>
      <c r="G1396" s="296"/>
      <c r="H1396" s="296"/>
      <c r="I1396" s="296"/>
      <c r="J1396" s="296"/>
      <c r="K1396" s="104">
        <f t="shared" si="80"/>
        <v>0</v>
      </c>
    </row>
    <row r="1397" spans="1:11" ht="15.75" customHeight="1" x14ac:dyDescent="0.25">
      <c r="A1397" s="2">
        <v>734</v>
      </c>
      <c r="B1397" s="101" t="str">
        <f>IF('proje ve personel bilgileri'!A747&lt;&gt;0,('proje ve personel bilgileri'!A747)," ")</f>
        <v xml:space="preserve"> </v>
      </c>
      <c r="C1397" s="105"/>
      <c r="D1397" s="296"/>
      <c r="E1397" s="296"/>
      <c r="F1397" s="296"/>
      <c r="G1397" s="296"/>
      <c r="H1397" s="296"/>
      <c r="I1397" s="296"/>
      <c r="J1397" s="296"/>
      <c r="K1397" s="104">
        <f t="shared" si="80"/>
        <v>0</v>
      </c>
    </row>
    <row r="1398" spans="1:11" ht="15.75" customHeight="1" x14ac:dyDescent="0.25">
      <c r="A1398" s="1">
        <v>735</v>
      </c>
      <c r="B1398" s="101" t="str">
        <f>IF('proje ve personel bilgileri'!A748&lt;&gt;0,('proje ve personel bilgileri'!A748)," ")</f>
        <v xml:space="preserve"> </v>
      </c>
      <c r="C1398" s="105"/>
      <c r="D1398" s="296"/>
      <c r="E1398" s="296"/>
      <c r="F1398" s="296"/>
      <c r="G1398" s="296"/>
      <c r="H1398" s="296"/>
      <c r="I1398" s="296"/>
      <c r="J1398" s="296"/>
      <c r="K1398" s="104">
        <f t="shared" si="80"/>
        <v>0</v>
      </c>
    </row>
    <row r="1399" spans="1:11" ht="15.75" customHeight="1" x14ac:dyDescent="0.25">
      <c r="A1399" s="2">
        <v>736</v>
      </c>
      <c r="B1399" s="101" t="str">
        <f>IF('proje ve personel bilgileri'!A749&lt;&gt;0,('proje ve personel bilgileri'!A749)," ")</f>
        <v xml:space="preserve"> </v>
      </c>
      <c r="C1399" s="105"/>
      <c r="D1399" s="296"/>
      <c r="E1399" s="296"/>
      <c r="F1399" s="296"/>
      <c r="G1399" s="296"/>
      <c r="H1399" s="296"/>
      <c r="I1399" s="296"/>
      <c r="J1399" s="296"/>
      <c r="K1399" s="104">
        <f t="shared" si="80"/>
        <v>0</v>
      </c>
    </row>
    <row r="1400" spans="1:11" ht="15.75" customHeight="1" x14ac:dyDescent="0.25">
      <c r="A1400" s="1">
        <v>737</v>
      </c>
      <c r="B1400" s="101" t="str">
        <f>IF('proje ve personel bilgileri'!A750&lt;&gt;0,('proje ve personel bilgileri'!A750)," ")</f>
        <v xml:space="preserve"> </v>
      </c>
      <c r="C1400" s="105"/>
      <c r="D1400" s="296"/>
      <c r="E1400" s="296"/>
      <c r="F1400" s="296"/>
      <c r="G1400" s="296"/>
      <c r="H1400" s="296"/>
      <c r="I1400" s="296"/>
      <c r="J1400" s="296"/>
      <c r="K1400" s="104">
        <f t="shared" si="80"/>
        <v>0</v>
      </c>
    </row>
    <row r="1401" spans="1:11" ht="15" customHeight="1" x14ac:dyDescent="0.25">
      <c r="A1401" s="2">
        <v>738</v>
      </c>
      <c r="B1401" s="101" t="str">
        <f>IF('proje ve personel bilgileri'!A751&lt;&gt;0,('proje ve personel bilgileri'!A751)," ")</f>
        <v xml:space="preserve"> </v>
      </c>
      <c r="C1401" s="105"/>
      <c r="D1401" s="296"/>
      <c r="E1401" s="296"/>
      <c r="F1401" s="296"/>
      <c r="G1401" s="296"/>
      <c r="H1401" s="296"/>
      <c r="I1401" s="296"/>
      <c r="J1401" s="296"/>
      <c r="K1401" s="104">
        <f t="shared" si="80"/>
        <v>0</v>
      </c>
    </row>
    <row r="1402" spans="1:11" ht="15.75" customHeight="1" x14ac:dyDescent="0.25">
      <c r="A1402" s="341" t="s">
        <v>99</v>
      </c>
      <c r="B1402" s="342"/>
      <c r="C1402" s="7" t="str">
        <f t="shared" ref="C1402:J1402" si="81">IF($K$28&lt;&gt;0,SUM(C1384:C1401)," ")</f>
        <v xml:space="preserve"> </v>
      </c>
      <c r="D1402" s="8" t="str">
        <f t="shared" si="81"/>
        <v xml:space="preserve"> </v>
      </c>
      <c r="E1402" s="8" t="str">
        <f t="shared" si="81"/>
        <v xml:space="preserve"> </v>
      </c>
      <c r="F1402" s="8" t="str">
        <f t="shared" si="81"/>
        <v xml:space="preserve"> </v>
      </c>
      <c r="G1402" s="8" t="str">
        <f t="shared" si="81"/>
        <v xml:space="preserve"> </v>
      </c>
      <c r="H1402" s="8" t="str">
        <f t="shared" si="81"/>
        <v xml:space="preserve"> </v>
      </c>
      <c r="I1402" s="8" t="str">
        <f t="shared" si="81"/>
        <v xml:space="preserve"> </v>
      </c>
      <c r="J1402" s="8" t="str">
        <f t="shared" si="81"/>
        <v xml:space="preserve"> </v>
      </c>
      <c r="K1402" s="9">
        <f>SUM(K1384:K1401)+K1366</f>
        <v>0</v>
      </c>
    </row>
    <row r="1403" spans="1:11" ht="15" customHeight="1" x14ac:dyDescent="0.25">
      <c r="A1403" s="300"/>
    </row>
    <row r="1404" spans="1:11" ht="15" customHeight="1" x14ac:dyDescent="0.25">
      <c r="A1404" s="332" t="s">
        <v>100</v>
      </c>
      <c r="B1404" s="332"/>
      <c r="C1404" s="332"/>
      <c r="D1404" s="332"/>
      <c r="E1404" s="332"/>
      <c r="F1404" s="332"/>
      <c r="G1404" s="332"/>
      <c r="H1404" s="332"/>
      <c r="I1404" s="332"/>
      <c r="J1404" s="332"/>
      <c r="K1404" s="332"/>
    </row>
    <row r="1405" spans="1:11" ht="15" customHeight="1" x14ac:dyDescent="0.25">
      <c r="A1405" s="51"/>
    </row>
    <row r="1406" spans="1:11" ht="15" customHeight="1" x14ac:dyDescent="0.25">
      <c r="A1406" s="298" t="s">
        <v>101</v>
      </c>
    </row>
    <row r="1407" spans="1:11" ht="15" customHeight="1" x14ac:dyDescent="0.25">
      <c r="C1407" s="298" t="s">
        <v>102</v>
      </c>
      <c r="E1407" s="298" t="s">
        <v>103</v>
      </c>
    </row>
    <row r="1408" spans="1:11" ht="15.75" customHeight="1" x14ac:dyDescent="0.25">
      <c r="A1408" s="348" t="s">
        <v>85</v>
      </c>
      <c r="B1408" s="348"/>
      <c r="C1408" s="348"/>
      <c r="D1408" s="348"/>
      <c r="E1408" s="348"/>
      <c r="F1408" s="348"/>
      <c r="G1408" s="348"/>
      <c r="H1408" s="348"/>
      <c r="I1408" s="348"/>
      <c r="J1408" s="348"/>
      <c r="K1408" s="348"/>
    </row>
    <row r="1409" spans="1:11" ht="15" customHeight="1" x14ac:dyDescent="0.25">
      <c r="A1409" s="70"/>
      <c r="B1409" s="70"/>
      <c r="C1409" s="70"/>
      <c r="D1409" s="70"/>
      <c r="E1409" s="70"/>
      <c r="F1409" s="78">
        <f>'proje ve personel bilgileri'!$B$5</f>
        <v>0</v>
      </c>
      <c r="G1409" s="72">
        <f>IF('proje ve personel bilgileri'!$B$6=1,"/ Mayıs ayına aittir.",(IF('proje ve personel bilgileri'!$B$6=2,"/ Kasım ayına aittir.",0)))</f>
        <v>0</v>
      </c>
      <c r="H1409" s="70"/>
      <c r="I1409" s="70"/>
      <c r="J1409" s="70"/>
      <c r="K1409" s="70"/>
    </row>
    <row r="1410" spans="1:11" ht="18.75" customHeight="1" x14ac:dyDescent="0.25">
      <c r="K1410" s="4" t="s">
        <v>86</v>
      </c>
    </row>
    <row r="1411" spans="1:11" ht="15.75" customHeight="1" x14ac:dyDescent="0.25">
      <c r="A1411" s="349" t="s">
        <v>2</v>
      </c>
      <c r="B1411" s="350"/>
      <c r="C1411" s="351">
        <f>'proje ve personel bilgileri'!$B$2</f>
        <v>0</v>
      </c>
      <c r="D1411" s="352"/>
      <c r="E1411" s="352"/>
      <c r="F1411" s="352"/>
      <c r="G1411" s="352"/>
      <c r="H1411" s="352"/>
      <c r="I1411" s="352"/>
      <c r="J1411" s="352"/>
      <c r="K1411" s="353"/>
    </row>
    <row r="1412" spans="1:11" ht="15.75" customHeight="1" x14ac:dyDescent="0.25">
      <c r="A1412" s="354" t="s">
        <v>4</v>
      </c>
      <c r="B1412" s="355"/>
      <c r="C1412" s="356">
        <f>'proje ve personel bilgileri'!$B$3</f>
        <v>0</v>
      </c>
      <c r="D1412" s="357"/>
      <c r="E1412" s="357"/>
      <c r="F1412" s="357"/>
      <c r="G1412" s="357"/>
      <c r="H1412" s="357"/>
      <c r="I1412" s="357"/>
      <c r="J1412" s="357"/>
      <c r="K1412" s="358"/>
    </row>
    <row r="1413" spans="1:11" ht="15" customHeight="1" x14ac:dyDescent="0.25">
      <c r="A1413" s="343" t="s">
        <v>87</v>
      </c>
      <c r="B1413" s="343" t="s">
        <v>15</v>
      </c>
      <c r="C1413" s="343" t="s">
        <v>88</v>
      </c>
      <c r="D1413" s="344" t="s">
        <v>89</v>
      </c>
      <c r="E1413" s="346"/>
      <c r="F1413" s="347"/>
      <c r="G1413" s="343" t="s">
        <v>90</v>
      </c>
      <c r="H1413" s="333" t="s">
        <v>91</v>
      </c>
      <c r="I1413" s="333" t="s">
        <v>92</v>
      </c>
      <c r="J1413" s="333" t="s">
        <v>93</v>
      </c>
      <c r="K1413" s="336" t="s">
        <v>94</v>
      </c>
    </row>
    <row r="1414" spans="1:11" ht="15.75" customHeight="1" x14ac:dyDescent="0.25">
      <c r="A1414" s="338"/>
      <c r="B1414" s="338"/>
      <c r="C1414" s="338"/>
      <c r="D1414" s="345"/>
      <c r="E1414" s="339" t="s">
        <v>95</v>
      </c>
      <c r="F1414" s="340"/>
      <c r="G1414" s="338"/>
      <c r="H1414" s="334"/>
      <c r="I1414" s="334"/>
      <c r="J1414" s="334"/>
      <c r="K1414" s="337"/>
    </row>
    <row r="1415" spans="1:11" ht="60.75" customHeight="1" x14ac:dyDescent="0.25">
      <c r="A1415" s="338"/>
      <c r="B1415" s="338"/>
      <c r="C1415" s="338"/>
      <c r="D1415" s="345"/>
      <c r="E1415" s="5" t="s">
        <v>106</v>
      </c>
      <c r="F1415" s="5" t="s">
        <v>97</v>
      </c>
      <c r="G1415" s="338"/>
      <c r="H1415" s="334"/>
      <c r="I1415" s="335"/>
      <c r="J1415" s="335"/>
      <c r="K1415" s="338"/>
    </row>
    <row r="1416" spans="1:11" ht="15.75" customHeight="1" x14ac:dyDescent="0.25">
      <c r="A1416" s="338"/>
      <c r="B1416" s="338"/>
      <c r="C1416" s="338"/>
      <c r="D1416" s="345"/>
      <c r="E1416" s="6" t="s">
        <v>98</v>
      </c>
      <c r="F1416" s="6" t="s">
        <v>98</v>
      </c>
      <c r="G1416" s="294" t="s">
        <v>98</v>
      </c>
      <c r="H1416" s="294" t="s">
        <v>98</v>
      </c>
      <c r="I1416" s="297" t="s">
        <v>98</v>
      </c>
      <c r="J1416" s="6" t="s">
        <v>98</v>
      </c>
      <c r="K1416" s="338"/>
    </row>
    <row r="1417" spans="1:11" ht="15.75" customHeight="1" x14ac:dyDescent="0.25">
      <c r="A1417" s="1">
        <v>739</v>
      </c>
      <c r="B1417" s="101" t="str">
        <f>IF('proje ve personel bilgileri'!A752&lt;&gt;0,('proje ve personel bilgileri'!A752)," ")</f>
        <v xml:space="preserve"> </v>
      </c>
      <c r="C1417" s="102"/>
      <c r="D1417" s="103"/>
      <c r="E1417" s="103"/>
      <c r="F1417" s="103"/>
      <c r="G1417" s="103"/>
      <c r="H1417" s="103"/>
      <c r="I1417" s="103"/>
      <c r="J1417" s="103"/>
      <c r="K1417" s="104">
        <f t="shared" ref="K1417:K1434" si="82">IF(D1417&lt;&gt;0,SUM(D1417+E1417+F1417+G1417-H1417-I1417-J1417),0)</f>
        <v>0</v>
      </c>
    </row>
    <row r="1418" spans="1:11" ht="15.75" customHeight="1" x14ac:dyDescent="0.25">
      <c r="A1418" s="2">
        <v>740</v>
      </c>
      <c r="B1418" s="101" t="str">
        <f>IF('proje ve personel bilgileri'!A753&lt;&gt;0,('proje ve personel bilgileri'!A753)," ")</f>
        <v xml:space="preserve"> </v>
      </c>
      <c r="C1418" s="105"/>
      <c r="D1418" s="296"/>
      <c r="E1418" s="296"/>
      <c r="F1418" s="296"/>
      <c r="G1418" s="296"/>
      <c r="H1418" s="296"/>
      <c r="I1418" s="296"/>
      <c r="J1418" s="296"/>
      <c r="K1418" s="104">
        <f t="shared" si="82"/>
        <v>0</v>
      </c>
    </row>
    <row r="1419" spans="1:11" ht="15.75" customHeight="1" x14ac:dyDescent="0.25">
      <c r="A1419" s="1">
        <v>741</v>
      </c>
      <c r="B1419" s="101" t="str">
        <f>IF('proje ve personel bilgileri'!A754&lt;&gt;0,('proje ve personel bilgileri'!A754)," ")</f>
        <v xml:space="preserve"> </v>
      </c>
      <c r="C1419" s="105"/>
      <c r="D1419" s="296"/>
      <c r="E1419" s="296"/>
      <c r="F1419" s="296"/>
      <c r="G1419" s="296"/>
      <c r="H1419" s="296"/>
      <c r="I1419" s="296"/>
      <c r="J1419" s="296"/>
      <c r="K1419" s="104">
        <f t="shared" si="82"/>
        <v>0</v>
      </c>
    </row>
    <row r="1420" spans="1:11" ht="15.75" customHeight="1" x14ac:dyDescent="0.25">
      <c r="A1420" s="2">
        <v>742</v>
      </c>
      <c r="B1420" s="101" t="str">
        <f>IF('proje ve personel bilgileri'!A755&lt;&gt;0,('proje ve personel bilgileri'!A755)," ")</f>
        <v xml:space="preserve"> </v>
      </c>
      <c r="C1420" s="105"/>
      <c r="D1420" s="296"/>
      <c r="E1420" s="296"/>
      <c r="F1420" s="296"/>
      <c r="G1420" s="296"/>
      <c r="H1420" s="296"/>
      <c r="I1420" s="296"/>
      <c r="J1420" s="296"/>
      <c r="K1420" s="104">
        <f t="shared" si="82"/>
        <v>0</v>
      </c>
    </row>
    <row r="1421" spans="1:11" ht="15.75" customHeight="1" x14ac:dyDescent="0.25">
      <c r="A1421" s="1">
        <v>743</v>
      </c>
      <c r="B1421" s="101" t="str">
        <f>IF('proje ve personel bilgileri'!A756&lt;&gt;0,('proje ve personel bilgileri'!A756)," ")</f>
        <v xml:space="preserve"> </v>
      </c>
      <c r="C1421" s="105"/>
      <c r="D1421" s="296"/>
      <c r="E1421" s="296"/>
      <c r="F1421" s="296"/>
      <c r="G1421" s="296"/>
      <c r="H1421" s="296"/>
      <c r="I1421" s="296"/>
      <c r="J1421" s="296"/>
      <c r="K1421" s="104">
        <f t="shared" si="82"/>
        <v>0</v>
      </c>
    </row>
    <row r="1422" spans="1:11" ht="15.75" customHeight="1" x14ac:dyDescent="0.25">
      <c r="A1422" s="2">
        <v>744</v>
      </c>
      <c r="B1422" s="101" t="str">
        <f>IF('proje ve personel bilgileri'!A757&lt;&gt;0,('proje ve personel bilgileri'!A757)," ")</f>
        <v xml:space="preserve"> </v>
      </c>
      <c r="C1422" s="105"/>
      <c r="D1422" s="296"/>
      <c r="E1422" s="296"/>
      <c r="F1422" s="296"/>
      <c r="G1422" s="296"/>
      <c r="H1422" s="296"/>
      <c r="I1422" s="296"/>
      <c r="J1422" s="296"/>
      <c r="K1422" s="104">
        <f t="shared" si="82"/>
        <v>0</v>
      </c>
    </row>
    <row r="1423" spans="1:11" ht="15.75" customHeight="1" x14ac:dyDescent="0.25">
      <c r="A1423" s="1">
        <v>745</v>
      </c>
      <c r="B1423" s="101" t="str">
        <f>IF('proje ve personel bilgileri'!A758&lt;&gt;0,('proje ve personel bilgileri'!A758)," ")</f>
        <v xml:space="preserve"> </v>
      </c>
      <c r="C1423" s="105"/>
      <c r="D1423" s="296"/>
      <c r="E1423" s="296"/>
      <c r="F1423" s="296"/>
      <c r="G1423" s="296"/>
      <c r="H1423" s="296"/>
      <c r="I1423" s="296"/>
      <c r="J1423" s="296"/>
      <c r="K1423" s="104">
        <f t="shared" si="82"/>
        <v>0</v>
      </c>
    </row>
    <row r="1424" spans="1:11" ht="15.75" customHeight="1" x14ac:dyDescent="0.25">
      <c r="A1424" s="2">
        <v>746</v>
      </c>
      <c r="B1424" s="101" t="str">
        <f>IF('proje ve personel bilgileri'!A759&lt;&gt;0,('proje ve personel bilgileri'!A759)," ")</f>
        <v xml:space="preserve"> </v>
      </c>
      <c r="C1424" s="105"/>
      <c r="D1424" s="296"/>
      <c r="E1424" s="296"/>
      <c r="F1424" s="296"/>
      <c r="G1424" s="296"/>
      <c r="H1424" s="296"/>
      <c r="I1424" s="296"/>
      <c r="J1424" s="296"/>
      <c r="K1424" s="104">
        <f t="shared" si="82"/>
        <v>0</v>
      </c>
    </row>
    <row r="1425" spans="1:11" ht="15.75" customHeight="1" x14ac:dyDescent="0.25">
      <c r="A1425" s="1">
        <v>747</v>
      </c>
      <c r="B1425" s="101" t="str">
        <f>IF('proje ve personel bilgileri'!A760&lt;&gt;0,('proje ve personel bilgileri'!A760)," ")</f>
        <v xml:space="preserve"> </v>
      </c>
      <c r="C1425" s="105"/>
      <c r="D1425" s="296"/>
      <c r="E1425" s="296"/>
      <c r="F1425" s="296"/>
      <c r="G1425" s="296"/>
      <c r="H1425" s="296"/>
      <c r="I1425" s="296"/>
      <c r="J1425" s="296"/>
      <c r="K1425" s="104">
        <f t="shared" si="82"/>
        <v>0</v>
      </c>
    </row>
    <row r="1426" spans="1:11" ht="15.75" customHeight="1" x14ac:dyDescent="0.25">
      <c r="A1426" s="2">
        <v>748</v>
      </c>
      <c r="B1426" s="101" t="str">
        <f>IF('proje ve personel bilgileri'!A761&lt;&gt;0,('proje ve personel bilgileri'!A761)," ")</f>
        <v xml:space="preserve"> </v>
      </c>
      <c r="C1426" s="105"/>
      <c r="D1426" s="296"/>
      <c r="E1426" s="296"/>
      <c r="F1426" s="296"/>
      <c r="G1426" s="296"/>
      <c r="H1426" s="296"/>
      <c r="I1426" s="296"/>
      <c r="J1426" s="296"/>
      <c r="K1426" s="104">
        <f t="shared" si="82"/>
        <v>0</v>
      </c>
    </row>
    <row r="1427" spans="1:11" ht="15.75" customHeight="1" x14ac:dyDescent="0.25">
      <c r="A1427" s="1">
        <v>749</v>
      </c>
      <c r="B1427" s="101" t="str">
        <f>IF('proje ve personel bilgileri'!A762&lt;&gt;0,('proje ve personel bilgileri'!A762)," ")</f>
        <v xml:space="preserve"> </v>
      </c>
      <c r="C1427" s="105"/>
      <c r="D1427" s="296"/>
      <c r="E1427" s="296"/>
      <c r="F1427" s="296"/>
      <c r="G1427" s="296"/>
      <c r="H1427" s="296"/>
      <c r="I1427" s="296"/>
      <c r="J1427" s="296"/>
      <c r="K1427" s="104">
        <f t="shared" si="82"/>
        <v>0</v>
      </c>
    </row>
    <row r="1428" spans="1:11" ht="15.75" customHeight="1" x14ac:dyDescent="0.25">
      <c r="A1428" s="2">
        <v>750</v>
      </c>
      <c r="B1428" s="101" t="str">
        <f>IF('proje ve personel bilgileri'!A763&lt;&gt;0,('proje ve personel bilgileri'!A763)," ")</f>
        <v xml:space="preserve"> </v>
      </c>
      <c r="C1428" s="105"/>
      <c r="D1428" s="296"/>
      <c r="E1428" s="296"/>
      <c r="F1428" s="296"/>
      <c r="G1428" s="296"/>
      <c r="H1428" s="296"/>
      <c r="I1428" s="296"/>
      <c r="J1428" s="296"/>
      <c r="K1428" s="104">
        <f t="shared" si="82"/>
        <v>0</v>
      </c>
    </row>
    <row r="1429" spans="1:11" ht="15.75" customHeight="1" x14ac:dyDescent="0.25">
      <c r="A1429" s="1">
        <v>751</v>
      </c>
      <c r="B1429" s="101" t="str">
        <f>IF('proje ve personel bilgileri'!A764&lt;&gt;0,('proje ve personel bilgileri'!A764)," ")</f>
        <v xml:space="preserve"> </v>
      </c>
      <c r="C1429" s="105"/>
      <c r="D1429" s="296"/>
      <c r="E1429" s="296"/>
      <c r="F1429" s="296"/>
      <c r="G1429" s="296"/>
      <c r="H1429" s="296"/>
      <c r="I1429" s="296"/>
      <c r="J1429" s="296"/>
      <c r="K1429" s="104">
        <f t="shared" si="82"/>
        <v>0</v>
      </c>
    </row>
    <row r="1430" spans="1:11" ht="15.75" customHeight="1" x14ac:dyDescent="0.25">
      <c r="A1430" s="2">
        <v>752</v>
      </c>
      <c r="B1430" s="101" t="str">
        <f>IF('proje ve personel bilgileri'!A765&lt;&gt;0,('proje ve personel bilgileri'!A765)," ")</f>
        <v xml:space="preserve"> </v>
      </c>
      <c r="C1430" s="105"/>
      <c r="D1430" s="296"/>
      <c r="E1430" s="296"/>
      <c r="F1430" s="296"/>
      <c r="G1430" s="296"/>
      <c r="H1430" s="296"/>
      <c r="I1430" s="296"/>
      <c r="J1430" s="296"/>
      <c r="K1430" s="104">
        <f t="shared" si="82"/>
        <v>0</v>
      </c>
    </row>
    <row r="1431" spans="1:11" ht="15.75" customHeight="1" x14ac:dyDescent="0.25">
      <c r="A1431" s="1">
        <v>753</v>
      </c>
      <c r="B1431" s="101" t="str">
        <f>IF('proje ve personel bilgileri'!A766&lt;&gt;0,('proje ve personel bilgileri'!A766)," ")</f>
        <v xml:space="preserve"> </v>
      </c>
      <c r="C1431" s="105"/>
      <c r="D1431" s="296"/>
      <c r="E1431" s="296"/>
      <c r="F1431" s="296"/>
      <c r="G1431" s="296"/>
      <c r="H1431" s="296"/>
      <c r="I1431" s="296"/>
      <c r="J1431" s="296"/>
      <c r="K1431" s="104">
        <f t="shared" si="82"/>
        <v>0</v>
      </c>
    </row>
    <row r="1432" spans="1:11" ht="15.75" customHeight="1" x14ac:dyDescent="0.25">
      <c r="A1432" s="2">
        <v>754</v>
      </c>
      <c r="B1432" s="101" t="str">
        <f>IF('proje ve personel bilgileri'!A767&lt;&gt;0,('proje ve personel bilgileri'!A767)," ")</f>
        <v xml:space="preserve"> </v>
      </c>
      <c r="C1432" s="105"/>
      <c r="D1432" s="296"/>
      <c r="E1432" s="296"/>
      <c r="F1432" s="296"/>
      <c r="G1432" s="296"/>
      <c r="H1432" s="296"/>
      <c r="I1432" s="296"/>
      <c r="J1432" s="296"/>
      <c r="K1432" s="104">
        <f t="shared" si="82"/>
        <v>0</v>
      </c>
    </row>
    <row r="1433" spans="1:11" ht="15.75" customHeight="1" x14ac:dyDescent="0.25">
      <c r="A1433" s="1">
        <v>755</v>
      </c>
      <c r="B1433" s="101" t="str">
        <f>IF('proje ve personel bilgileri'!A768&lt;&gt;0,('proje ve personel bilgileri'!A768)," ")</f>
        <v xml:space="preserve"> </v>
      </c>
      <c r="C1433" s="105"/>
      <c r="D1433" s="296"/>
      <c r="E1433" s="296"/>
      <c r="F1433" s="296"/>
      <c r="G1433" s="296"/>
      <c r="H1433" s="296"/>
      <c r="I1433" s="296"/>
      <c r="J1433" s="296"/>
      <c r="K1433" s="104">
        <f t="shared" si="82"/>
        <v>0</v>
      </c>
    </row>
    <row r="1434" spans="1:11" ht="15" customHeight="1" x14ac:dyDescent="0.25">
      <c r="A1434" s="2">
        <v>756</v>
      </c>
      <c r="B1434" s="101" t="str">
        <f>IF('proje ve personel bilgileri'!A769&lt;&gt;0,('proje ve personel bilgileri'!A769)," ")</f>
        <v xml:space="preserve"> </v>
      </c>
      <c r="C1434" s="105"/>
      <c r="D1434" s="296"/>
      <c r="E1434" s="296"/>
      <c r="F1434" s="296"/>
      <c r="G1434" s="296"/>
      <c r="H1434" s="296"/>
      <c r="I1434" s="296"/>
      <c r="J1434" s="296"/>
      <c r="K1434" s="104">
        <f t="shared" si="82"/>
        <v>0</v>
      </c>
    </row>
    <row r="1435" spans="1:11" ht="15.75" customHeight="1" x14ac:dyDescent="0.25">
      <c r="A1435" s="341" t="s">
        <v>99</v>
      </c>
      <c r="B1435" s="342"/>
      <c r="C1435" s="7" t="str">
        <f t="shared" ref="C1435:J1435" si="83">IF($K$28&lt;&gt;0,SUM(C1417:C1434)," ")</f>
        <v xml:space="preserve"> </v>
      </c>
      <c r="D1435" s="8" t="str">
        <f t="shared" si="83"/>
        <v xml:space="preserve"> </v>
      </c>
      <c r="E1435" s="8" t="str">
        <f t="shared" si="83"/>
        <v xml:space="preserve"> </v>
      </c>
      <c r="F1435" s="8" t="str">
        <f t="shared" si="83"/>
        <v xml:space="preserve"> </v>
      </c>
      <c r="G1435" s="8" t="str">
        <f t="shared" si="83"/>
        <v xml:space="preserve"> </v>
      </c>
      <c r="H1435" s="8" t="str">
        <f t="shared" si="83"/>
        <v xml:space="preserve"> </v>
      </c>
      <c r="I1435" s="8" t="str">
        <f t="shared" si="83"/>
        <v xml:space="preserve"> </v>
      </c>
      <c r="J1435" s="8" t="str">
        <f t="shared" si="83"/>
        <v xml:space="preserve"> </v>
      </c>
      <c r="K1435" s="9">
        <f>SUM(K1417:K1434)+K1402</f>
        <v>0</v>
      </c>
    </row>
    <row r="1436" spans="1:11" ht="15" customHeight="1" x14ac:dyDescent="0.25">
      <c r="A1436" s="300"/>
    </row>
    <row r="1437" spans="1:11" ht="15" customHeight="1" x14ac:dyDescent="0.25">
      <c r="A1437" s="332" t="s">
        <v>100</v>
      </c>
      <c r="B1437" s="332"/>
      <c r="C1437" s="332"/>
      <c r="D1437" s="332"/>
      <c r="E1437" s="332"/>
      <c r="F1437" s="332"/>
      <c r="G1437" s="332"/>
      <c r="H1437" s="332"/>
      <c r="I1437" s="332"/>
      <c r="J1437" s="332"/>
      <c r="K1437" s="332"/>
    </row>
    <row r="1438" spans="1:11" ht="15" customHeight="1" x14ac:dyDescent="0.25">
      <c r="A1438" s="51"/>
    </row>
    <row r="1439" spans="1:11" ht="15" customHeight="1" x14ac:dyDescent="0.25">
      <c r="A1439" s="298" t="s">
        <v>101</v>
      </c>
    </row>
    <row r="1440" spans="1:11" ht="15" customHeight="1" x14ac:dyDescent="0.25">
      <c r="C1440" s="298" t="s">
        <v>102</v>
      </c>
      <c r="E1440" s="298" t="s">
        <v>103</v>
      </c>
    </row>
    <row r="1444" spans="1:11" ht="15.75" customHeight="1" x14ac:dyDescent="0.25">
      <c r="A1444" s="348" t="s">
        <v>85</v>
      </c>
      <c r="B1444" s="348"/>
      <c r="C1444" s="348"/>
      <c r="D1444" s="348"/>
      <c r="E1444" s="348"/>
      <c r="F1444" s="348"/>
      <c r="G1444" s="348"/>
      <c r="H1444" s="348"/>
      <c r="I1444" s="348"/>
      <c r="J1444" s="348"/>
      <c r="K1444" s="348"/>
    </row>
    <row r="1445" spans="1:11" ht="15" customHeight="1" x14ac:dyDescent="0.25">
      <c r="A1445" s="70"/>
      <c r="B1445" s="70"/>
      <c r="C1445" s="70"/>
      <c r="D1445" s="70"/>
      <c r="E1445" s="70"/>
      <c r="F1445" s="78">
        <f>'proje ve personel bilgileri'!$B$5</f>
        <v>0</v>
      </c>
      <c r="G1445" s="72">
        <f>IF('proje ve personel bilgileri'!$B$6=1,"/ Mayıs ayına aittir.",(IF('proje ve personel bilgileri'!$B$6=2,"/ Kasım ayına aittir.",0)))</f>
        <v>0</v>
      </c>
      <c r="H1445" s="70"/>
      <c r="I1445" s="70"/>
      <c r="J1445" s="70"/>
      <c r="K1445" s="70"/>
    </row>
    <row r="1446" spans="1:11" ht="18.75" customHeight="1" x14ac:dyDescent="0.25">
      <c r="K1446" s="4" t="s">
        <v>86</v>
      </c>
    </row>
    <row r="1447" spans="1:11" ht="15.75" customHeight="1" x14ac:dyDescent="0.25">
      <c r="A1447" s="349" t="s">
        <v>2</v>
      </c>
      <c r="B1447" s="350"/>
      <c r="C1447" s="351">
        <f>'proje ve personel bilgileri'!$B$2</f>
        <v>0</v>
      </c>
      <c r="D1447" s="352"/>
      <c r="E1447" s="352"/>
      <c r="F1447" s="352"/>
      <c r="G1447" s="352"/>
      <c r="H1447" s="352"/>
      <c r="I1447" s="352"/>
      <c r="J1447" s="352"/>
      <c r="K1447" s="353"/>
    </row>
    <row r="1448" spans="1:11" ht="15.75" customHeight="1" x14ac:dyDescent="0.25">
      <c r="A1448" s="354" t="s">
        <v>4</v>
      </c>
      <c r="B1448" s="355"/>
      <c r="C1448" s="356">
        <f>'proje ve personel bilgileri'!$B$3</f>
        <v>0</v>
      </c>
      <c r="D1448" s="357"/>
      <c r="E1448" s="357"/>
      <c r="F1448" s="357"/>
      <c r="G1448" s="357"/>
      <c r="H1448" s="357"/>
      <c r="I1448" s="357"/>
      <c r="J1448" s="357"/>
      <c r="K1448" s="358"/>
    </row>
    <row r="1449" spans="1:11" ht="15" customHeight="1" x14ac:dyDescent="0.25">
      <c r="A1449" s="343" t="s">
        <v>87</v>
      </c>
      <c r="B1449" s="343" t="s">
        <v>15</v>
      </c>
      <c r="C1449" s="343" t="s">
        <v>88</v>
      </c>
      <c r="D1449" s="344" t="s">
        <v>89</v>
      </c>
      <c r="E1449" s="346"/>
      <c r="F1449" s="347"/>
      <c r="G1449" s="343" t="s">
        <v>90</v>
      </c>
      <c r="H1449" s="333" t="s">
        <v>91</v>
      </c>
      <c r="I1449" s="333" t="s">
        <v>92</v>
      </c>
      <c r="J1449" s="333" t="s">
        <v>93</v>
      </c>
      <c r="K1449" s="336" t="s">
        <v>94</v>
      </c>
    </row>
    <row r="1450" spans="1:11" ht="15.75" customHeight="1" x14ac:dyDescent="0.25">
      <c r="A1450" s="338"/>
      <c r="B1450" s="338"/>
      <c r="C1450" s="338"/>
      <c r="D1450" s="345"/>
      <c r="E1450" s="339" t="s">
        <v>95</v>
      </c>
      <c r="F1450" s="340"/>
      <c r="G1450" s="338"/>
      <c r="H1450" s="334"/>
      <c r="I1450" s="334"/>
      <c r="J1450" s="334"/>
      <c r="K1450" s="337"/>
    </row>
    <row r="1451" spans="1:11" ht="60.75" customHeight="1" x14ac:dyDescent="0.25">
      <c r="A1451" s="338"/>
      <c r="B1451" s="338"/>
      <c r="C1451" s="338"/>
      <c r="D1451" s="345"/>
      <c r="E1451" s="5" t="s">
        <v>106</v>
      </c>
      <c r="F1451" s="5" t="s">
        <v>97</v>
      </c>
      <c r="G1451" s="338"/>
      <c r="H1451" s="334"/>
      <c r="I1451" s="335"/>
      <c r="J1451" s="335"/>
      <c r="K1451" s="338"/>
    </row>
    <row r="1452" spans="1:11" ht="15.75" customHeight="1" x14ac:dyDescent="0.25">
      <c r="A1452" s="338"/>
      <c r="B1452" s="338"/>
      <c r="C1452" s="338"/>
      <c r="D1452" s="345"/>
      <c r="E1452" s="6" t="s">
        <v>98</v>
      </c>
      <c r="F1452" s="6" t="s">
        <v>98</v>
      </c>
      <c r="G1452" s="294" t="s">
        <v>98</v>
      </c>
      <c r="H1452" s="294" t="s">
        <v>98</v>
      </c>
      <c r="I1452" s="297" t="s">
        <v>98</v>
      </c>
      <c r="J1452" s="6" t="s">
        <v>98</v>
      </c>
      <c r="K1452" s="338"/>
    </row>
    <row r="1453" spans="1:11" ht="15.75" customHeight="1" x14ac:dyDescent="0.25">
      <c r="A1453" s="1">
        <v>757</v>
      </c>
      <c r="B1453" s="101" t="str">
        <f>IF('proje ve personel bilgileri'!A770&lt;&gt;0,('proje ve personel bilgileri'!A770)," ")</f>
        <v xml:space="preserve"> </v>
      </c>
      <c r="C1453" s="102"/>
      <c r="D1453" s="103"/>
      <c r="E1453" s="103"/>
      <c r="F1453" s="103"/>
      <c r="G1453" s="103"/>
      <c r="H1453" s="103"/>
      <c r="I1453" s="103"/>
      <c r="J1453" s="103"/>
      <c r="K1453" s="104">
        <f t="shared" ref="K1453:K1470" si="84">IF(D1453&lt;&gt;0,SUM(D1453+E1453+F1453+G1453-H1453-I1453-J1453),0)</f>
        <v>0</v>
      </c>
    </row>
    <row r="1454" spans="1:11" ht="15.75" customHeight="1" x14ac:dyDescent="0.25">
      <c r="A1454" s="2">
        <v>758</v>
      </c>
      <c r="B1454" s="101" t="str">
        <f>IF('proje ve personel bilgileri'!A771&lt;&gt;0,('proje ve personel bilgileri'!A771)," ")</f>
        <v xml:space="preserve"> </v>
      </c>
      <c r="C1454" s="105"/>
      <c r="D1454" s="296"/>
      <c r="E1454" s="296"/>
      <c r="F1454" s="296"/>
      <c r="G1454" s="296"/>
      <c r="H1454" s="296"/>
      <c r="I1454" s="296"/>
      <c r="J1454" s="296"/>
      <c r="K1454" s="104">
        <f t="shared" si="84"/>
        <v>0</v>
      </c>
    </row>
    <row r="1455" spans="1:11" ht="15.75" customHeight="1" x14ac:dyDescent="0.25">
      <c r="A1455" s="1">
        <v>759</v>
      </c>
      <c r="B1455" s="101" t="str">
        <f>IF('proje ve personel bilgileri'!A772&lt;&gt;0,('proje ve personel bilgileri'!A772)," ")</f>
        <v xml:space="preserve"> </v>
      </c>
      <c r="C1455" s="105"/>
      <c r="D1455" s="296"/>
      <c r="E1455" s="296"/>
      <c r="F1455" s="296"/>
      <c r="G1455" s="296"/>
      <c r="H1455" s="296"/>
      <c r="I1455" s="296"/>
      <c r="J1455" s="296"/>
      <c r="K1455" s="104">
        <f t="shared" si="84"/>
        <v>0</v>
      </c>
    </row>
    <row r="1456" spans="1:11" ht="15.75" customHeight="1" x14ac:dyDescent="0.25">
      <c r="A1456" s="2">
        <v>760</v>
      </c>
      <c r="B1456" s="101" t="str">
        <f>IF('proje ve personel bilgileri'!A773&lt;&gt;0,('proje ve personel bilgileri'!A773)," ")</f>
        <v xml:space="preserve"> </v>
      </c>
      <c r="C1456" s="105"/>
      <c r="D1456" s="296"/>
      <c r="E1456" s="296"/>
      <c r="F1456" s="296"/>
      <c r="G1456" s="296"/>
      <c r="H1456" s="296"/>
      <c r="I1456" s="296"/>
      <c r="J1456" s="296"/>
      <c r="K1456" s="104">
        <f t="shared" si="84"/>
        <v>0</v>
      </c>
    </row>
    <row r="1457" spans="1:11" ht="15.75" customHeight="1" x14ac:dyDescent="0.25">
      <c r="A1457" s="1">
        <v>761</v>
      </c>
      <c r="B1457" s="101" t="str">
        <f>IF('proje ve personel bilgileri'!A774&lt;&gt;0,('proje ve personel bilgileri'!A774)," ")</f>
        <v xml:space="preserve"> </v>
      </c>
      <c r="C1457" s="105"/>
      <c r="D1457" s="296"/>
      <c r="E1457" s="296"/>
      <c r="F1457" s="296"/>
      <c r="G1457" s="296"/>
      <c r="H1457" s="296"/>
      <c r="I1457" s="296"/>
      <c r="J1457" s="296"/>
      <c r="K1457" s="104">
        <f t="shared" si="84"/>
        <v>0</v>
      </c>
    </row>
    <row r="1458" spans="1:11" ht="15.75" customHeight="1" x14ac:dyDescent="0.25">
      <c r="A1458" s="2">
        <v>762</v>
      </c>
      <c r="B1458" s="101" t="str">
        <f>IF('proje ve personel bilgileri'!A775&lt;&gt;0,('proje ve personel bilgileri'!A775)," ")</f>
        <v xml:space="preserve"> </v>
      </c>
      <c r="C1458" s="105"/>
      <c r="D1458" s="296"/>
      <c r="E1458" s="296"/>
      <c r="F1458" s="296"/>
      <c r="G1458" s="296"/>
      <c r="H1458" s="296"/>
      <c r="I1458" s="296"/>
      <c r="J1458" s="296"/>
      <c r="K1458" s="104">
        <f t="shared" si="84"/>
        <v>0</v>
      </c>
    </row>
    <row r="1459" spans="1:11" ht="15.75" customHeight="1" x14ac:dyDescent="0.25">
      <c r="A1459" s="1">
        <v>763</v>
      </c>
      <c r="B1459" s="101" t="str">
        <f>IF('proje ve personel bilgileri'!A776&lt;&gt;0,('proje ve personel bilgileri'!A776)," ")</f>
        <v xml:space="preserve"> </v>
      </c>
      <c r="C1459" s="105"/>
      <c r="D1459" s="296"/>
      <c r="E1459" s="296"/>
      <c r="F1459" s="296"/>
      <c r="G1459" s="296"/>
      <c r="H1459" s="296"/>
      <c r="I1459" s="296"/>
      <c r="J1459" s="296"/>
      <c r="K1459" s="104">
        <f t="shared" si="84"/>
        <v>0</v>
      </c>
    </row>
    <row r="1460" spans="1:11" ht="15.75" customHeight="1" x14ac:dyDescent="0.25">
      <c r="A1460" s="2">
        <v>764</v>
      </c>
      <c r="B1460" s="101" t="str">
        <f>IF('proje ve personel bilgileri'!A777&lt;&gt;0,('proje ve personel bilgileri'!A777)," ")</f>
        <v xml:space="preserve"> </v>
      </c>
      <c r="C1460" s="105"/>
      <c r="D1460" s="296"/>
      <c r="E1460" s="296"/>
      <c r="F1460" s="296"/>
      <c r="G1460" s="296"/>
      <c r="H1460" s="296"/>
      <c r="I1460" s="296"/>
      <c r="J1460" s="296"/>
      <c r="K1460" s="104">
        <f t="shared" si="84"/>
        <v>0</v>
      </c>
    </row>
    <row r="1461" spans="1:11" ht="15.75" customHeight="1" x14ac:dyDescent="0.25">
      <c r="A1461" s="1">
        <v>765</v>
      </c>
      <c r="B1461" s="101" t="str">
        <f>IF('proje ve personel bilgileri'!A778&lt;&gt;0,('proje ve personel bilgileri'!A778)," ")</f>
        <v xml:space="preserve"> </v>
      </c>
      <c r="C1461" s="105"/>
      <c r="D1461" s="296"/>
      <c r="E1461" s="296"/>
      <c r="F1461" s="296"/>
      <c r="G1461" s="296"/>
      <c r="H1461" s="296"/>
      <c r="I1461" s="296"/>
      <c r="J1461" s="296"/>
      <c r="K1461" s="104">
        <f t="shared" si="84"/>
        <v>0</v>
      </c>
    </row>
    <row r="1462" spans="1:11" ht="15.75" customHeight="1" x14ac:dyDescent="0.25">
      <c r="A1462" s="2">
        <v>766</v>
      </c>
      <c r="B1462" s="101" t="str">
        <f>IF('proje ve personel bilgileri'!A779&lt;&gt;0,('proje ve personel bilgileri'!A779)," ")</f>
        <v xml:space="preserve"> </v>
      </c>
      <c r="C1462" s="105"/>
      <c r="D1462" s="296"/>
      <c r="E1462" s="296"/>
      <c r="F1462" s="296"/>
      <c r="G1462" s="296"/>
      <c r="H1462" s="296"/>
      <c r="I1462" s="296"/>
      <c r="J1462" s="296"/>
      <c r="K1462" s="104">
        <f t="shared" si="84"/>
        <v>0</v>
      </c>
    </row>
    <row r="1463" spans="1:11" ht="15.75" customHeight="1" x14ac:dyDescent="0.25">
      <c r="A1463" s="1">
        <v>767</v>
      </c>
      <c r="B1463" s="101" t="str">
        <f>IF('proje ve personel bilgileri'!A780&lt;&gt;0,('proje ve personel bilgileri'!A780)," ")</f>
        <v xml:space="preserve"> </v>
      </c>
      <c r="C1463" s="105"/>
      <c r="D1463" s="296"/>
      <c r="E1463" s="296"/>
      <c r="F1463" s="296"/>
      <c r="G1463" s="296"/>
      <c r="H1463" s="296"/>
      <c r="I1463" s="296"/>
      <c r="J1463" s="296"/>
      <c r="K1463" s="104">
        <f t="shared" si="84"/>
        <v>0</v>
      </c>
    </row>
    <row r="1464" spans="1:11" ht="15.75" customHeight="1" x14ac:dyDescent="0.25">
      <c r="A1464" s="2">
        <v>768</v>
      </c>
      <c r="B1464" s="101" t="str">
        <f>IF('proje ve personel bilgileri'!A781&lt;&gt;0,('proje ve personel bilgileri'!A781)," ")</f>
        <v xml:space="preserve"> </v>
      </c>
      <c r="C1464" s="105"/>
      <c r="D1464" s="296"/>
      <c r="E1464" s="296"/>
      <c r="F1464" s="296"/>
      <c r="G1464" s="296"/>
      <c r="H1464" s="296"/>
      <c r="I1464" s="296"/>
      <c r="J1464" s="296"/>
      <c r="K1464" s="104">
        <f t="shared" si="84"/>
        <v>0</v>
      </c>
    </row>
    <row r="1465" spans="1:11" ht="15.75" customHeight="1" x14ac:dyDescent="0.25">
      <c r="A1465" s="1">
        <v>769</v>
      </c>
      <c r="B1465" s="101" t="str">
        <f>IF('proje ve personel bilgileri'!A782&lt;&gt;0,('proje ve personel bilgileri'!A782)," ")</f>
        <v xml:space="preserve"> </v>
      </c>
      <c r="C1465" s="105"/>
      <c r="D1465" s="296"/>
      <c r="E1465" s="296"/>
      <c r="F1465" s="296"/>
      <c r="G1465" s="296"/>
      <c r="H1465" s="296"/>
      <c r="I1465" s="296"/>
      <c r="J1465" s="296"/>
      <c r="K1465" s="104">
        <f t="shared" si="84"/>
        <v>0</v>
      </c>
    </row>
    <row r="1466" spans="1:11" ht="15.75" customHeight="1" x14ac:dyDescent="0.25">
      <c r="A1466" s="2">
        <v>770</v>
      </c>
      <c r="B1466" s="101" t="str">
        <f>IF('proje ve personel bilgileri'!A783&lt;&gt;0,('proje ve personel bilgileri'!A783)," ")</f>
        <v xml:space="preserve"> </v>
      </c>
      <c r="C1466" s="105"/>
      <c r="D1466" s="296"/>
      <c r="E1466" s="296"/>
      <c r="F1466" s="296"/>
      <c r="G1466" s="296"/>
      <c r="H1466" s="296"/>
      <c r="I1466" s="296"/>
      <c r="J1466" s="296"/>
      <c r="K1466" s="104">
        <f t="shared" si="84"/>
        <v>0</v>
      </c>
    </row>
    <row r="1467" spans="1:11" ht="15.75" customHeight="1" x14ac:dyDescent="0.25">
      <c r="A1467" s="1">
        <v>771</v>
      </c>
      <c r="B1467" s="101" t="str">
        <f>IF('proje ve personel bilgileri'!A784&lt;&gt;0,('proje ve personel bilgileri'!A784)," ")</f>
        <v xml:space="preserve"> </v>
      </c>
      <c r="C1467" s="105"/>
      <c r="D1467" s="296"/>
      <c r="E1467" s="296"/>
      <c r="F1467" s="296"/>
      <c r="G1467" s="296"/>
      <c r="H1467" s="296"/>
      <c r="I1467" s="296"/>
      <c r="J1467" s="296"/>
      <c r="K1467" s="104">
        <f t="shared" si="84"/>
        <v>0</v>
      </c>
    </row>
    <row r="1468" spans="1:11" ht="15.75" customHeight="1" x14ac:dyDescent="0.25">
      <c r="A1468" s="2">
        <v>772</v>
      </c>
      <c r="B1468" s="101" t="str">
        <f>IF('proje ve personel bilgileri'!A785&lt;&gt;0,('proje ve personel bilgileri'!A785)," ")</f>
        <v xml:space="preserve"> </v>
      </c>
      <c r="C1468" s="105"/>
      <c r="D1468" s="296"/>
      <c r="E1468" s="296"/>
      <c r="F1468" s="296"/>
      <c r="G1468" s="296"/>
      <c r="H1468" s="296"/>
      <c r="I1468" s="296"/>
      <c r="J1468" s="296"/>
      <c r="K1468" s="104">
        <f t="shared" si="84"/>
        <v>0</v>
      </c>
    </row>
    <row r="1469" spans="1:11" ht="15.75" customHeight="1" x14ac:dyDescent="0.25">
      <c r="A1469" s="1">
        <v>773</v>
      </c>
      <c r="B1469" s="101" t="str">
        <f>IF('proje ve personel bilgileri'!A786&lt;&gt;0,('proje ve personel bilgileri'!A786)," ")</f>
        <v xml:space="preserve"> </v>
      </c>
      <c r="C1469" s="105"/>
      <c r="D1469" s="296"/>
      <c r="E1469" s="296"/>
      <c r="F1469" s="296"/>
      <c r="G1469" s="296"/>
      <c r="H1469" s="296"/>
      <c r="I1469" s="296"/>
      <c r="J1469" s="296"/>
      <c r="K1469" s="104">
        <f t="shared" si="84"/>
        <v>0</v>
      </c>
    </row>
    <row r="1470" spans="1:11" ht="15" customHeight="1" x14ac:dyDescent="0.25">
      <c r="A1470" s="2">
        <v>774</v>
      </c>
      <c r="B1470" s="101" t="str">
        <f>IF('proje ve personel bilgileri'!A787&lt;&gt;0,('proje ve personel bilgileri'!A787)," ")</f>
        <v xml:space="preserve"> </v>
      </c>
      <c r="C1470" s="105"/>
      <c r="D1470" s="296"/>
      <c r="E1470" s="296"/>
      <c r="F1470" s="296"/>
      <c r="G1470" s="296"/>
      <c r="H1470" s="296"/>
      <c r="I1470" s="296"/>
      <c r="J1470" s="296"/>
      <c r="K1470" s="104">
        <f t="shared" si="84"/>
        <v>0</v>
      </c>
    </row>
    <row r="1471" spans="1:11" ht="15.75" customHeight="1" x14ac:dyDescent="0.25">
      <c r="A1471" s="341" t="s">
        <v>99</v>
      </c>
      <c r="B1471" s="342"/>
      <c r="C1471" s="7" t="str">
        <f t="shared" ref="C1471:J1471" si="85">IF($K$28&lt;&gt;0,SUM(C1453:C1470)," ")</f>
        <v xml:space="preserve"> </v>
      </c>
      <c r="D1471" s="8" t="str">
        <f t="shared" si="85"/>
        <v xml:space="preserve"> </v>
      </c>
      <c r="E1471" s="8" t="str">
        <f t="shared" si="85"/>
        <v xml:space="preserve"> </v>
      </c>
      <c r="F1471" s="8" t="str">
        <f t="shared" si="85"/>
        <v xml:space="preserve"> </v>
      </c>
      <c r="G1471" s="8" t="str">
        <f t="shared" si="85"/>
        <v xml:space="preserve"> </v>
      </c>
      <c r="H1471" s="8" t="str">
        <f t="shared" si="85"/>
        <v xml:space="preserve"> </v>
      </c>
      <c r="I1471" s="8" t="str">
        <f t="shared" si="85"/>
        <v xml:space="preserve"> </v>
      </c>
      <c r="J1471" s="8" t="str">
        <f t="shared" si="85"/>
        <v xml:space="preserve"> </v>
      </c>
      <c r="K1471" s="9">
        <f>SUM(K1453:K1470)+K1435</f>
        <v>0</v>
      </c>
    </row>
    <row r="1472" spans="1:11" ht="15" customHeight="1" x14ac:dyDescent="0.25">
      <c r="A1472" s="300"/>
    </row>
    <row r="1473" spans="1:11" ht="15" customHeight="1" x14ac:dyDescent="0.25">
      <c r="A1473" s="332" t="s">
        <v>100</v>
      </c>
      <c r="B1473" s="332"/>
      <c r="C1473" s="332"/>
      <c r="D1473" s="332"/>
      <c r="E1473" s="332"/>
      <c r="F1473" s="332"/>
      <c r="G1473" s="332"/>
      <c r="H1473" s="332"/>
      <c r="I1473" s="332"/>
      <c r="J1473" s="332"/>
      <c r="K1473" s="332"/>
    </row>
    <row r="1474" spans="1:11" ht="15" customHeight="1" x14ac:dyDescent="0.25">
      <c r="A1474" s="51"/>
    </row>
    <row r="1475" spans="1:11" ht="15" customHeight="1" x14ac:dyDescent="0.25">
      <c r="A1475" s="298" t="s">
        <v>101</v>
      </c>
    </row>
    <row r="1476" spans="1:11" ht="15" customHeight="1" x14ac:dyDescent="0.25">
      <c r="C1476" s="298" t="s">
        <v>102</v>
      </c>
      <c r="E1476" s="298" t="s">
        <v>103</v>
      </c>
    </row>
    <row r="1480" spans="1:11" ht="15.75" customHeight="1" x14ac:dyDescent="0.25">
      <c r="A1480" s="348" t="s">
        <v>85</v>
      </c>
      <c r="B1480" s="348"/>
      <c r="C1480" s="348"/>
      <c r="D1480" s="348"/>
      <c r="E1480" s="348"/>
      <c r="F1480" s="348"/>
      <c r="G1480" s="348"/>
      <c r="H1480" s="348"/>
      <c r="I1480" s="348"/>
      <c r="J1480" s="348"/>
      <c r="K1480" s="348"/>
    </row>
    <row r="1481" spans="1:11" ht="15" customHeight="1" x14ac:dyDescent="0.25">
      <c r="A1481" s="70"/>
      <c r="B1481" s="70"/>
      <c r="C1481" s="70"/>
      <c r="D1481" s="70"/>
      <c r="E1481" s="70"/>
      <c r="F1481" s="78">
        <f>'proje ve personel bilgileri'!$B$5</f>
        <v>0</v>
      </c>
      <c r="G1481" s="72">
        <f>IF('proje ve personel bilgileri'!$B$6=1,"/ Mayıs ayına aittir.",(IF('proje ve personel bilgileri'!$B$6=2,"/ Kasım ayına aittir.",0)))</f>
        <v>0</v>
      </c>
      <c r="H1481" s="70"/>
      <c r="I1481" s="70"/>
      <c r="J1481" s="70"/>
      <c r="K1481" s="70"/>
    </row>
    <row r="1482" spans="1:11" ht="18.75" customHeight="1" x14ac:dyDescent="0.25">
      <c r="K1482" s="4" t="s">
        <v>86</v>
      </c>
    </row>
    <row r="1483" spans="1:11" ht="15.75" customHeight="1" x14ac:dyDescent="0.25">
      <c r="A1483" s="349" t="s">
        <v>2</v>
      </c>
      <c r="B1483" s="350"/>
      <c r="C1483" s="351">
        <f>'proje ve personel bilgileri'!$B$2</f>
        <v>0</v>
      </c>
      <c r="D1483" s="352"/>
      <c r="E1483" s="352"/>
      <c r="F1483" s="352"/>
      <c r="G1483" s="352"/>
      <c r="H1483" s="352"/>
      <c r="I1483" s="352"/>
      <c r="J1483" s="352"/>
      <c r="K1483" s="353"/>
    </row>
    <row r="1484" spans="1:11" ht="15.75" customHeight="1" x14ac:dyDescent="0.25">
      <c r="A1484" s="354" t="s">
        <v>4</v>
      </c>
      <c r="B1484" s="355"/>
      <c r="C1484" s="356">
        <f>'proje ve personel bilgileri'!$B$3</f>
        <v>0</v>
      </c>
      <c r="D1484" s="357"/>
      <c r="E1484" s="357"/>
      <c r="F1484" s="357"/>
      <c r="G1484" s="357"/>
      <c r="H1484" s="357"/>
      <c r="I1484" s="357"/>
      <c r="J1484" s="357"/>
      <c r="K1484" s="358"/>
    </row>
    <row r="1485" spans="1:11" ht="15" customHeight="1" x14ac:dyDescent="0.25">
      <c r="A1485" s="343" t="s">
        <v>87</v>
      </c>
      <c r="B1485" s="343" t="s">
        <v>15</v>
      </c>
      <c r="C1485" s="343" t="s">
        <v>88</v>
      </c>
      <c r="D1485" s="344" t="s">
        <v>89</v>
      </c>
      <c r="E1485" s="346"/>
      <c r="F1485" s="347"/>
      <c r="G1485" s="343" t="s">
        <v>90</v>
      </c>
      <c r="H1485" s="333" t="s">
        <v>91</v>
      </c>
      <c r="I1485" s="333" t="s">
        <v>92</v>
      </c>
      <c r="J1485" s="333" t="s">
        <v>93</v>
      </c>
      <c r="K1485" s="336" t="s">
        <v>94</v>
      </c>
    </row>
    <row r="1486" spans="1:11" ht="15.75" customHeight="1" x14ac:dyDescent="0.25">
      <c r="A1486" s="338"/>
      <c r="B1486" s="338"/>
      <c r="C1486" s="338"/>
      <c r="D1486" s="345"/>
      <c r="E1486" s="339" t="s">
        <v>95</v>
      </c>
      <c r="F1486" s="340"/>
      <c r="G1486" s="338"/>
      <c r="H1486" s="334"/>
      <c r="I1486" s="334"/>
      <c r="J1486" s="334"/>
      <c r="K1486" s="337"/>
    </row>
    <row r="1487" spans="1:11" ht="60.75" customHeight="1" x14ac:dyDescent="0.25">
      <c r="A1487" s="338"/>
      <c r="B1487" s="338"/>
      <c r="C1487" s="338"/>
      <c r="D1487" s="345"/>
      <c r="E1487" s="5" t="s">
        <v>106</v>
      </c>
      <c r="F1487" s="5" t="s">
        <v>97</v>
      </c>
      <c r="G1487" s="338"/>
      <c r="H1487" s="334"/>
      <c r="I1487" s="335"/>
      <c r="J1487" s="335"/>
      <c r="K1487" s="338"/>
    </row>
    <row r="1488" spans="1:11" ht="15.75" customHeight="1" x14ac:dyDescent="0.25">
      <c r="A1488" s="338"/>
      <c r="B1488" s="338"/>
      <c r="C1488" s="338"/>
      <c r="D1488" s="345"/>
      <c r="E1488" s="6" t="s">
        <v>98</v>
      </c>
      <c r="F1488" s="6" t="s">
        <v>98</v>
      </c>
      <c r="G1488" s="294" t="s">
        <v>98</v>
      </c>
      <c r="H1488" s="294" t="s">
        <v>98</v>
      </c>
      <c r="I1488" s="297" t="s">
        <v>98</v>
      </c>
      <c r="J1488" s="6" t="s">
        <v>98</v>
      </c>
      <c r="K1488" s="338"/>
    </row>
    <row r="1489" spans="1:11" ht="15.75" customHeight="1" x14ac:dyDescent="0.25">
      <c r="A1489" s="1">
        <v>775</v>
      </c>
      <c r="B1489" s="101" t="str">
        <f>IF('proje ve personel bilgileri'!A788&lt;&gt;0,('proje ve personel bilgileri'!A788)," ")</f>
        <v xml:space="preserve"> </v>
      </c>
      <c r="C1489" s="102"/>
      <c r="D1489" s="103"/>
      <c r="E1489" s="103"/>
      <c r="F1489" s="103"/>
      <c r="G1489" s="103"/>
      <c r="H1489" s="103"/>
      <c r="I1489" s="103"/>
      <c r="J1489" s="103"/>
      <c r="K1489" s="104">
        <f t="shared" ref="K1489:K1506" si="86">IF(D1489&lt;&gt;0,SUM(D1489+E1489+F1489+G1489-H1489-I1489-J1489),0)</f>
        <v>0</v>
      </c>
    </row>
    <row r="1490" spans="1:11" ht="15.75" customHeight="1" x14ac:dyDescent="0.25">
      <c r="A1490" s="2">
        <v>776</v>
      </c>
      <c r="B1490" s="101" t="str">
        <f>IF('proje ve personel bilgileri'!A789&lt;&gt;0,('proje ve personel bilgileri'!A789)," ")</f>
        <v xml:space="preserve"> </v>
      </c>
      <c r="C1490" s="105"/>
      <c r="D1490" s="296"/>
      <c r="E1490" s="296"/>
      <c r="F1490" s="296"/>
      <c r="G1490" s="296"/>
      <c r="H1490" s="296"/>
      <c r="I1490" s="296"/>
      <c r="J1490" s="296"/>
      <c r="K1490" s="104">
        <f t="shared" si="86"/>
        <v>0</v>
      </c>
    </row>
    <row r="1491" spans="1:11" ht="15.75" customHeight="1" x14ac:dyDescent="0.25">
      <c r="A1491" s="1">
        <v>777</v>
      </c>
      <c r="B1491" s="101" t="str">
        <f>IF('proje ve personel bilgileri'!A790&lt;&gt;0,('proje ve personel bilgileri'!A790)," ")</f>
        <v xml:space="preserve"> </v>
      </c>
      <c r="C1491" s="105"/>
      <c r="D1491" s="296"/>
      <c r="E1491" s="296"/>
      <c r="F1491" s="296"/>
      <c r="G1491" s="296"/>
      <c r="H1491" s="296"/>
      <c r="I1491" s="296"/>
      <c r="J1491" s="296"/>
      <c r="K1491" s="104">
        <f t="shared" si="86"/>
        <v>0</v>
      </c>
    </row>
    <row r="1492" spans="1:11" ht="15.75" customHeight="1" x14ac:dyDescent="0.25">
      <c r="A1492" s="2">
        <v>778</v>
      </c>
      <c r="B1492" s="101" t="str">
        <f>IF('proje ve personel bilgileri'!A791&lt;&gt;0,('proje ve personel bilgileri'!A791)," ")</f>
        <v xml:space="preserve"> </v>
      </c>
      <c r="C1492" s="105"/>
      <c r="D1492" s="296"/>
      <c r="E1492" s="296"/>
      <c r="F1492" s="296"/>
      <c r="G1492" s="296"/>
      <c r="H1492" s="296"/>
      <c r="I1492" s="296"/>
      <c r="J1492" s="296"/>
      <c r="K1492" s="104">
        <f t="shared" si="86"/>
        <v>0</v>
      </c>
    </row>
    <row r="1493" spans="1:11" ht="15.75" customHeight="1" x14ac:dyDescent="0.25">
      <c r="A1493" s="1">
        <v>779</v>
      </c>
      <c r="B1493" s="101" t="str">
        <f>IF('proje ve personel bilgileri'!A792&lt;&gt;0,('proje ve personel bilgileri'!A792)," ")</f>
        <v xml:space="preserve"> </v>
      </c>
      <c r="C1493" s="105"/>
      <c r="D1493" s="296"/>
      <c r="E1493" s="296"/>
      <c r="F1493" s="296"/>
      <c r="G1493" s="296"/>
      <c r="H1493" s="296"/>
      <c r="I1493" s="296"/>
      <c r="J1493" s="296"/>
      <c r="K1493" s="104">
        <f t="shared" si="86"/>
        <v>0</v>
      </c>
    </row>
    <row r="1494" spans="1:11" ht="15.75" customHeight="1" x14ac:dyDescent="0.25">
      <c r="A1494" s="2">
        <v>780</v>
      </c>
      <c r="B1494" s="101" t="str">
        <f>IF('proje ve personel bilgileri'!A793&lt;&gt;0,('proje ve personel bilgileri'!A793)," ")</f>
        <v xml:space="preserve"> </v>
      </c>
      <c r="C1494" s="105"/>
      <c r="D1494" s="296"/>
      <c r="E1494" s="296"/>
      <c r="F1494" s="296"/>
      <c r="G1494" s="296"/>
      <c r="H1494" s="296"/>
      <c r="I1494" s="296"/>
      <c r="J1494" s="296"/>
      <c r="K1494" s="104">
        <f t="shared" si="86"/>
        <v>0</v>
      </c>
    </row>
    <row r="1495" spans="1:11" ht="15.75" customHeight="1" x14ac:dyDescent="0.25">
      <c r="A1495" s="1">
        <v>781</v>
      </c>
      <c r="B1495" s="101" t="str">
        <f>IF('proje ve personel bilgileri'!A794&lt;&gt;0,('proje ve personel bilgileri'!A794)," ")</f>
        <v xml:space="preserve"> </v>
      </c>
      <c r="C1495" s="105"/>
      <c r="D1495" s="296"/>
      <c r="E1495" s="296"/>
      <c r="F1495" s="296"/>
      <c r="G1495" s="296"/>
      <c r="H1495" s="296"/>
      <c r="I1495" s="296"/>
      <c r="J1495" s="296"/>
      <c r="K1495" s="104">
        <f t="shared" si="86"/>
        <v>0</v>
      </c>
    </row>
    <row r="1496" spans="1:11" ht="15.75" customHeight="1" x14ac:dyDescent="0.25">
      <c r="A1496" s="2">
        <v>782</v>
      </c>
      <c r="B1496" s="101" t="str">
        <f>IF('proje ve personel bilgileri'!A795&lt;&gt;0,('proje ve personel bilgileri'!A795)," ")</f>
        <v xml:space="preserve"> </v>
      </c>
      <c r="C1496" s="105"/>
      <c r="D1496" s="296"/>
      <c r="E1496" s="296"/>
      <c r="F1496" s="296"/>
      <c r="G1496" s="296"/>
      <c r="H1496" s="296"/>
      <c r="I1496" s="296"/>
      <c r="J1496" s="296"/>
      <c r="K1496" s="104">
        <f t="shared" si="86"/>
        <v>0</v>
      </c>
    </row>
    <row r="1497" spans="1:11" ht="15.75" customHeight="1" x14ac:dyDescent="0.25">
      <c r="A1497" s="1">
        <v>783</v>
      </c>
      <c r="B1497" s="101" t="str">
        <f>IF('proje ve personel bilgileri'!A796&lt;&gt;0,('proje ve personel bilgileri'!A796)," ")</f>
        <v xml:space="preserve"> </v>
      </c>
      <c r="C1497" s="105"/>
      <c r="D1497" s="296"/>
      <c r="E1497" s="296"/>
      <c r="F1497" s="296"/>
      <c r="G1497" s="296"/>
      <c r="H1497" s="296"/>
      <c r="I1497" s="296"/>
      <c r="J1497" s="296"/>
      <c r="K1497" s="104">
        <f t="shared" si="86"/>
        <v>0</v>
      </c>
    </row>
    <row r="1498" spans="1:11" ht="15.75" customHeight="1" x14ac:dyDescent="0.25">
      <c r="A1498" s="2">
        <v>784</v>
      </c>
      <c r="B1498" s="101" t="str">
        <f>IF('proje ve personel bilgileri'!A797&lt;&gt;0,('proje ve personel bilgileri'!A797)," ")</f>
        <v xml:space="preserve"> </v>
      </c>
      <c r="C1498" s="105"/>
      <c r="D1498" s="296"/>
      <c r="E1498" s="296"/>
      <c r="F1498" s="296"/>
      <c r="G1498" s="296"/>
      <c r="H1498" s="296"/>
      <c r="I1498" s="296"/>
      <c r="J1498" s="296"/>
      <c r="K1498" s="104">
        <f t="shared" si="86"/>
        <v>0</v>
      </c>
    </row>
    <row r="1499" spans="1:11" ht="15.75" customHeight="1" x14ac:dyDescent="0.25">
      <c r="A1499" s="1">
        <v>785</v>
      </c>
      <c r="B1499" s="101" t="str">
        <f>IF('proje ve personel bilgileri'!A798&lt;&gt;0,('proje ve personel bilgileri'!A798)," ")</f>
        <v xml:space="preserve"> </v>
      </c>
      <c r="C1499" s="105"/>
      <c r="D1499" s="296"/>
      <c r="E1499" s="296"/>
      <c r="F1499" s="296"/>
      <c r="G1499" s="296"/>
      <c r="H1499" s="296"/>
      <c r="I1499" s="296"/>
      <c r="J1499" s="296"/>
      <c r="K1499" s="104">
        <f t="shared" si="86"/>
        <v>0</v>
      </c>
    </row>
    <row r="1500" spans="1:11" ht="15.75" customHeight="1" x14ac:dyDescent="0.25">
      <c r="A1500" s="2">
        <v>786</v>
      </c>
      <c r="B1500" s="101" t="str">
        <f>IF('proje ve personel bilgileri'!A799&lt;&gt;0,('proje ve personel bilgileri'!A799)," ")</f>
        <v xml:space="preserve"> </v>
      </c>
      <c r="C1500" s="105"/>
      <c r="D1500" s="296"/>
      <c r="E1500" s="296"/>
      <c r="F1500" s="296"/>
      <c r="G1500" s="296"/>
      <c r="H1500" s="296"/>
      <c r="I1500" s="296"/>
      <c r="J1500" s="296"/>
      <c r="K1500" s="104">
        <f t="shared" si="86"/>
        <v>0</v>
      </c>
    </row>
    <row r="1501" spans="1:11" ht="15.75" customHeight="1" x14ac:dyDescent="0.25">
      <c r="A1501" s="1">
        <v>787</v>
      </c>
      <c r="B1501" s="101" t="str">
        <f>IF('proje ve personel bilgileri'!A800&lt;&gt;0,('proje ve personel bilgileri'!A800)," ")</f>
        <v xml:space="preserve"> </v>
      </c>
      <c r="C1501" s="105"/>
      <c r="D1501" s="296"/>
      <c r="E1501" s="296"/>
      <c r="F1501" s="296"/>
      <c r="G1501" s="296"/>
      <c r="H1501" s="296"/>
      <c r="I1501" s="296"/>
      <c r="J1501" s="296"/>
      <c r="K1501" s="104">
        <f t="shared" si="86"/>
        <v>0</v>
      </c>
    </row>
    <row r="1502" spans="1:11" ht="15.75" customHeight="1" x14ac:dyDescent="0.25">
      <c r="A1502" s="2">
        <v>788</v>
      </c>
      <c r="B1502" s="101" t="str">
        <f>IF('proje ve personel bilgileri'!A801&lt;&gt;0,('proje ve personel bilgileri'!A801)," ")</f>
        <v xml:space="preserve"> </v>
      </c>
      <c r="C1502" s="105"/>
      <c r="D1502" s="296"/>
      <c r="E1502" s="296"/>
      <c r="F1502" s="296"/>
      <c r="G1502" s="296"/>
      <c r="H1502" s="296"/>
      <c r="I1502" s="296"/>
      <c r="J1502" s="296"/>
      <c r="K1502" s="104">
        <f t="shared" si="86"/>
        <v>0</v>
      </c>
    </row>
    <row r="1503" spans="1:11" ht="15.75" customHeight="1" x14ac:dyDescent="0.25">
      <c r="A1503" s="1">
        <v>789</v>
      </c>
      <c r="B1503" s="101" t="str">
        <f>IF('proje ve personel bilgileri'!A802&lt;&gt;0,('proje ve personel bilgileri'!A802)," ")</f>
        <v xml:space="preserve"> </v>
      </c>
      <c r="C1503" s="105"/>
      <c r="D1503" s="296"/>
      <c r="E1503" s="296"/>
      <c r="F1503" s="296"/>
      <c r="G1503" s="296"/>
      <c r="H1503" s="296"/>
      <c r="I1503" s="296"/>
      <c r="J1503" s="296"/>
      <c r="K1503" s="104">
        <f t="shared" si="86"/>
        <v>0</v>
      </c>
    </row>
    <row r="1504" spans="1:11" ht="15.75" customHeight="1" x14ac:dyDescent="0.25">
      <c r="A1504" s="2">
        <v>790</v>
      </c>
      <c r="B1504" s="101" t="str">
        <f>IF('proje ve personel bilgileri'!A803&lt;&gt;0,('proje ve personel bilgileri'!A803)," ")</f>
        <v xml:space="preserve"> </v>
      </c>
      <c r="C1504" s="105"/>
      <c r="D1504" s="296"/>
      <c r="E1504" s="296"/>
      <c r="F1504" s="296"/>
      <c r="G1504" s="296"/>
      <c r="H1504" s="296"/>
      <c r="I1504" s="296"/>
      <c r="J1504" s="296"/>
      <c r="K1504" s="104">
        <f t="shared" si="86"/>
        <v>0</v>
      </c>
    </row>
    <row r="1505" spans="1:11" ht="15.75" customHeight="1" x14ac:dyDescent="0.25">
      <c r="A1505" s="1">
        <v>791</v>
      </c>
      <c r="B1505" s="101" t="str">
        <f>IF('proje ve personel bilgileri'!A804&lt;&gt;0,('proje ve personel bilgileri'!A804)," ")</f>
        <v xml:space="preserve"> </v>
      </c>
      <c r="C1505" s="105"/>
      <c r="D1505" s="296"/>
      <c r="E1505" s="296"/>
      <c r="F1505" s="296"/>
      <c r="G1505" s="296"/>
      <c r="H1505" s="296"/>
      <c r="I1505" s="296"/>
      <c r="J1505" s="296"/>
      <c r="K1505" s="104">
        <f t="shared" si="86"/>
        <v>0</v>
      </c>
    </row>
    <row r="1506" spans="1:11" ht="15" customHeight="1" x14ac:dyDescent="0.25">
      <c r="A1506" s="2">
        <v>792</v>
      </c>
      <c r="B1506" s="101" t="str">
        <f>IF('proje ve personel bilgileri'!A805&lt;&gt;0,('proje ve personel bilgileri'!A805)," ")</f>
        <v xml:space="preserve"> </v>
      </c>
      <c r="C1506" s="105"/>
      <c r="D1506" s="296"/>
      <c r="E1506" s="296"/>
      <c r="F1506" s="296"/>
      <c r="G1506" s="296"/>
      <c r="H1506" s="296"/>
      <c r="I1506" s="296"/>
      <c r="J1506" s="296"/>
      <c r="K1506" s="104">
        <f t="shared" si="86"/>
        <v>0</v>
      </c>
    </row>
    <row r="1507" spans="1:11" ht="15.75" customHeight="1" x14ac:dyDescent="0.25">
      <c r="A1507" s="341" t="s">
        <v>99</v>
      </c>
      <c r="B1507" s="342"/>
      <c r="C1507" s="7" t="str">
        <f t="shared" ref="C1507:J1507" si="87">IF($K$28&lt;&gt;0,SUM(C1489:C1506)," ")</f>
        <v xml:space="preserve"> </v>
      </c>
      <c r="D1507" s="8" t="str">
        <f t="shared" si="87"/>
        <v xml:space="preserve"> </v>
      </c>
      <c r="E1507" s="8" t="str">
        <f t="shared" si="87"/>
        <v xml:space="preserve"> </v>
      </c>
      <c r="F1507" s="8" t="str">
        <f t="shared" si="87"/>
        <v xml:space="preserve"> </v>
      </c>
      <c r="G1507" s="8" t="str">
        <f t="shared" si="87"/>
        <v xml:space="preserve"> </v>
      </c>
      <c r="H1507" s="8" t="str">
        <f t="shared" si="87"/>
        <v xml:space="preserve"> </v>
      </c>
      <c r="I1507" s="8" t="str">
        <f t="shared" si="87"/>
        <v xml:space="preserve"> </v>
      </c>
      <c r="J1507" s="8" t="str">
        <f t="shared" si="87"/>
        <v xml:space="preserve"> </v>
      </c>
      <c r="K1507" s="9">
        <f>SUM(K1489:K1506)+K1471</f>
        <v>0</v>
      </c>
    </row>
    <row r="1508" spans="1:11" ht="15" customHeight="1" x14ac:dyDescent="0.25">
      <c r="A1508" s="300"/>
    </row>
    <row r="1509" spans="1:11" ht="15" customHeight="1" x14ac:dyDescent="0.25">
      <c r="A1509" s="332" t="s">
        <v>100</v>
      </c>
      <c r="B1509" s="332"/>
      <c r="C1509" s="332"/>
      <c r="D1509" s="332"/>
      <c r="E1509" s="332"/>
      <c r="F1509" s="332"/>
      <c r="G1509" s="332"/>
      <c r="H1509" s="332"/>
      <c r="I1509" s="332"/>
      <c r="J1509" s="332"/>
      <c r="K1509" s="332"/>
    </row>
    <row r="1510" spans="1:11" ht="15" customHeight="1" x14ac:dyDescent="0.25">
      <c r="A1510" s="51"/>
    </row>
    <row r="1511" spans="1:11" ht="15" customHeight="1" x14ac:dyDescent="0.25">
      <c r="A1511" s="298" t="s">
        <v>101</v>
      </c>
    </row>
    <row r="1512" spans="1:11" ht="15" customHeight="1" x14ac:dyDescent="0.25">
      <c r="C1512" s="298" t="s">
        <v>102</v>
      </c>
      <c r="E1512" s="298" t="s">
        <v>103</v>
      </c>
    </row>
    <row r="1513" spans="1:11" ht="15.75" customHeight="1" x14ac:dyDescent="0.25">
      <c r="A1513" s="348" t="s">
        <v>85</v>
      </c>
      <c r="B1513" s="348"/>
      <c r="C1513" s="348"/>
      <c r="D1513" s="348"/>
      <c r="E1513" s="348"/>
      <c r="F1513" s="348"/>
      <c r="G1513" s="348"/>
      <c r="H1513" s="348"/>
      <c r="I1513" s="348"/>
      <c r="J1513" s="348"/>
      <c r="K1513" s="348"/>
    </row>
    <row r="1514" spans="1:11" ht="15" customHeight="1" x14ac:dyDescent="0.25">
      <c r="A1514" s="70"/>
      <c r="B1514" s="70"/>
      <c r="C1514" s="70"/>
      <c r="D1514" s="70"/>
      <c r="E1514" s="70"/>
      <c r="F1514" s="78">
        <f>'proje ve personel bilgileri'!$B$5</f>
        <v>0</v>
      </c>
      <c r="G1514" s="72">
        <f>IF('proje ve personel bilgileri'!$B$6=1,"/ Mayıs ayına aittir.",(IF('proje ve personel bilgileri'!$B$6=2,"/ Kasım ayına aittir.",0)))</f>
        <v>0</v>
      </c>
      <c r="H1514" s="70"/>
      <c r="I1514" s="70"/>
      <c r="J1514" s="70"/>
      <c r="K1514" s="70"/>
    </row>
    <row r="1515" spans="1:11" ht="18.75" customHeight="1" x14ac:dyDescent="0.25">
      <c r="K1515" s="4" t="s">
        <v>86</v>
      </c>
    </row>
    <row r="1516" spans="1:11" ht="15.75" customHeight="1" x14ac:dyDescent="0.25">
      <c r="A1516" s="349" t="s">
        <v>2</v>
      </c>
      <c r="B1516" s="350"/>
      <c r="C1516" s="351">
        <f>'proje ve personel bilgileri'!$B$2</f>
        <v>0</v>
      </c>
      <c r="D1516" s="352"/>
      <c r="E1516" s="352"/>
      <c r="F1516" s="352"/>
      <c r="G1516" s="352"/>
      <c r="H1516" s="352"/>
      <c r="I1516" s="352"/>
      <c r="J1516" s="352"/>
      <c r="K1516" s="353"/>
    </row>
    <row r="1517" spans="1:11" ht="15.75" customHeight="1" x14ac:dyDescent="0.25">
      <c r="A1517" s="354" t="s">
        <v>4</v>
      </c>
      <c r="B1517" s="355"/>
      <c r="C1517" s="356">
        <f>'proje ve personel bilgileri'!$B$3</f>
        <v>0</v>
      </c>
      <c r="D1517" s="357"/>
      <c r="E1517" s="357"/>
      <c r="F1517" s="357"/>
      <c r="G1517" s="357"/>
      <c r="H1517" s="357"/>
      <c r="I1517" s="357"/>
      <c r="J1517" s="357"/>
      <c r="K1517" s="358"/>
    </row>
    <row r="1518" spans="1:11" ht="15" customHeight="1" x14ac:dyDescent="0.25">
      <c r="A1518" s="343" t="s">
        <v>87</v>
      </c>
      <c r="B1518" s="343" t="s">
        <v>15</v>
      </c>
      <c r="C1518" s="343" t="s">
        <v>88</v>
      </c>
      <c r="D1518" s="344" t="s">
        <v>89</v>
      </c>
      <c r="E1518" s="346"/>
      <c r="F1518" s="347"/>
      <c r="G1518" s="343" t="s">
        <v>90</v>
      </c>
      <c r="H1518" s="333" t="s">
        <v>91</v>
      </c>
      <c r="I1518" s="333" t="s">
        <v>92</v>
      </c>
      <c r="J1518" s="333" t="s">
        <v>93</v>
      </c>
      <c r="K1518" s="336" t="s">
        <v>94</v>
      </c>
    </row>
    <row r="1519" spans="1:11" ht="15.75" customHeight="1" x14ac:dyDescent="0.25">
      <c r="A1519" s="338"/>
      <c r="B1519" s="338"/>
      <c r="C1519" s="338"/>
      <c r="D1519" s="345"/>
      <c r="E1519" s="339" t="s">
        <v>95</v>
      </c>
      <c r="F1519" s="340"/>
      <c r="G1519" s="338"/>
      <c r="H1519" s="334"/>
      <c r="I1519" s="334"/>
      <c r="J1519" s="334"/>
      <c r="K1519" s="337"/>
    </row>
    <row r="1520" spans="1:11" ht="60.75" customHeight="1" x14ac:dyDescent="0.25">
      <c r="A1520" s="338"/>
      <c r="B1520" s="338"/>
      <c r="C1520" s="338"/>
      <c r="D1520" s="345"/>
      <c r="E1520" s="5" t="s">
        <v>106</v>
      </c>
      <c r="F1520" s="5" t="s">
        <v>97</v>
      </c>
      <c r="G1520" s="338"/>
      <c r="H1520" s="334"/>
      <c r="I1520" s="335"/>
      <c r="J1520" s="335"/>
      <c r="K1520" s="338"/>
    </row>
    <row r="1521" spans="1:11" ht="15.75" customHeight="1" x14ac:dyDescent="0.25">
      <c r="A1521" s="338"/>
      <c r="B1521" s="338"/>
      <c r="C1521" s="338"/>
      <c r="D1521" s="345"/>
      <c r="E1521" s="6" t="s">
        <v>98</v>
      </c>
      <c r="F1521" s="6" t="s">
        <v>98</v>
      </c>
      <c r="G1521" s="294" t="s">
        <v>98</v>
      </c>
      <c r="H1521" s="294" t="s">
        <v>98</v>
      </c>
      <c r="I1521" s="297" t="s">
        <v>98</v>
      </c>
      <c r="J1521" s="6" t="s">
        <v>98</v>
      </c>
      <c r="K1521" s="338"/>
    </row>
    <row r="1522" spans="1:11" ht="15.75" customHeight="1" x14ac:dyDescent="0.25">
      <c r="A1522" s="1">
        <v>793</v>
      </c>
      <c r="B1522" s="101" t="str">
        <f>IF('proje ve personel bilgileri'!A806&lt;&gt;0,('proje ve personel bilgileri'!A806)," ")</f>
        <v xml:space="preserve"> </v>
      </c>
      <c r="C1522" s="102"/>
      <c r="D1522" s="103"/>
      <c r="E1522" s="103"/>
      <c r="F1522" s="103"/>
      <c r="G1522" s="103"/>
      <c r="H1522" s="103"/>
      <c r="I1522" s="103"/>
      <c r="J1522" s="103"/>
      <c r="K1522" s="104">
        <f t="shared" ref="K1522:K1539" si="88">IF(D1522&lt;&gt;0,SUM(D1522+E1522+F1522+G1522-H1522-I1522-J1522),0)</f>
        <v>0</v>
      </c>
    </row>
    <row r="1523" spans="1:11" ht="15.75" customHeight="1" x14ac:dyDescent="0.25">
      <c r="A1523" s="2">
        <v>794</v>
      </c>
      <c r="B1523" s="101" t="str">
        <f>IF('proje ve personel bilgileri'!A807&lt;&gt;0,('proje ve personel bilgileri'!A807)," ")</f>
        <v xml:space="preserve"> </v>
      </c>
      <c r="C1523" s="105"/>
      <c r="D1523" s="296"/>
      <c r="E1523" s="296"/>
      <c r="F1523" s="296"/>
      <c r="G1523" s="296"/>
      <c r="H1523" s="296"/>
      <c r="I1523" s="296"/>
      <c r="J1523" s="296"/>
      <c r="K1523" s="104">
        <f t="shared" si="88"/>
        <v>0</v>
      </c>
    </row>
    <row r="1524" spans="1:11" ht="15.75" customHeight="1" x14ac:dyDescent="0.25">
      <c r="A1524" s="1">
        <v>795</v>
      </c>
      <c r="B1524" s="101" t="str">
        <f>IF('proje ve personel bilgileri'!A808&lt;&gt;0,('proje ve personel bilgileri'!A808)," ")</f>
        <v xml:space="preserve"> </v>
      </c>
      <c r="C1524" s="105"/>
      <c r="D1524" s="296"/>
      <c r="E1524" s="296"/>
      <c r="F1524" s="296"/>
      <c r="G1524" s="296"/>
      <c r="H1524" s="296"/>
      <c r="I1524" s="296"/>
      <c r="J1524" s="296"/>
      <c r="K1524" s="104">
        <f t="shared" si="88"/>
        <v>0</v>
      </c>
    </row>
    <row r="1525" spans="1:11" ht="15.75" customHeight="1" x14ac:dyDescent="0.25">
      <c r="A1525" s="2">
        <v>796</v>
      </c>
      <c r="B1525" s="101" t="str">
        <f>IF('proje ve personel bilgileri'!A809&lt;&gt;0,('proje ve personel bilgileri'!A809)," ")</f>
        <v xml:space="preserve"> </v>
      </c>
      <c r="C1525" s="105"/>
      <c r="D1525" s="296"/>
      <c r="E1525" s="296"/>
      <c r="F1525" s="296"/>
      <c r="G1525" s="296"/>
      <c r="H1525" s="296"/>
      <c r="I1525" s="296"/>
      <c r="J1525" s="296"/>
      <c r="K1525" s="104">
        <f t="shared" si="88"/>
        <v>0</v>
      </c>
    </row>
    <row r="1526" spans="1:11" ht="15.75" customHeight="1" x14ac:dyDescent="0.25">
      <c r="A1526" s="1">
        <v>797</v>
      </c>
      <c r="B1526" s="101" t="str">
        <f>IF('proje ve personel bilgileri'!A810&lt;&gt;0,('proje ve personel bilgileri'!A810)," ")</f>
        <v xml:space="preserve"> </v>
      </c>
      <c r="C1526" s="105"/>
      <c r="D1526" s="296"/>
      <c r="E1526" s="296"/>
      <c r="F1526" s="296"/>
      <c r="G1526" s="296"/>
      <c r="H1526" s="296"/>
      <c r="I1526" s="296"/>
      <c r="J1526" s="296"/>
      <c r="K1526" s="104">
        <f t="shared" si="88"/>
        <v>0</v>
      </c>
    </row>
    <row r="1527" spans="1:11" ht="15.75" customHeight="1" x14ac:dyDescent="0.25">
      <c r="A1527" s="2">
        <v>798</v>
      </c>
      <c r="B1527" s="101" t="str">
        <f>IF('proje ve personel bilgileri'!A811&lt;&gt;0,('proje ve personel bilgileri'!A811)," ")</f>
        <v xml:space="preserve"> </v>
      </c>
      <c r="C1527" s="105"/>
      <c r="D1527" s="296"/>
      <c r="E1527" s="296"/>
      <c r="F1527" s="296"/>
      <c r="G1527" s="296"/>
      <c r="H1527" s="296"/>
      <c r="I1527" s="296"/>
      <c r="J1527" s="296"/>
      <c r="K1527" s="104">
        <f t="shared" si="88"/>
        <v>0</v>
      </c>
    </row>
    <row r="1528" spans="1:11" ht="15.75" customHeight="1" x14ac:dyDescent="0.25">
      <c r="A1528" s="1">
        <v>799</v>
      </c>
      <c r="B1528" s="101" t="str">
        <f>IF('proje ve personel bilgileri'!A812&lt;&gt;0,('proje ve personel bilgileri'!A812)," ")</f>
        <v xml:space="preserve"> </v>
      </c>
      <c r="C1528" s="105"/>
      <c r="D1528" s="296"/>
      <c r="E1528" s="296"/>
      <c r="F1528" s="296"/>
      <c r="G1528" s="296"/>
      <c r="H1528" s="296"/>
      <c r="I1528" s="296"/>
      <c r="J1528" s="296"/>
      <c r="K1528" s="104">
        <f t="shared" si="88"/>
        <v>0</v>
      </c>
    </row>
    <row r="1529" spans="1:11" ht="15.75" customHeight="1" x14ac:dyDescent="0.25">
      <c r="A1529" s="2">
        <v>800</v>
      </c>
      <c r="B1529" s="101" t="str">
        <f>IF('proje ve personel bilgileri'!A813&lt;&gt;0,('proje ve personel bilgileri'!A813)," ")</f>
        <v xml:space="preserve"> </v>
      </c>
      <c r="C1529" s="105"/>
      <c r="D1529" s="296"/>
      <c r="E1529" s="296"/>
      <c r="F1529" s="296"/>
      <c r="G1529" s="296"/>
      <c r="H1529" s="296"/>
      <c r="I1529" s="296"/>
      <c r="J1529" s="296"/>
      <c r="K1529" s="104">
        <f t="shared" si="88"/>
        <v>0</v>
      </c>
    </row>
    <row r="1530" spans="1:11" ht="15.75" customHeight="1" x14ac:dyDescent="0.25">
      <c r="A1530" s="1">
        <v>801</v>
      </c>
      <c r="B1530" s="101" t="str">
        <f>IF('proje ve personel bilgileri'!A814&lt;&gt;0,('proje ve personel bilgileri'!A814)," ")</f>
        <v xml:space="preserve"> </v>
      </c>
      <c r="C1530" s="105"/>
      <c r="D1530" s="296"/>
      <c r="E1530" s="296"/>
      <c r="F1530" s="296"/>
      <c r="G1530" s="296"/>
      <c r="H1530" s="296"/>
      <c r="I1530" s="296"/>
      <c r="J1530" s="296"/>
      <c r="K1530" s="104">
        <f t="shared" si="88"/>
        <v>0</v>
      </c>
    </row>
    <row r="1531" spans="1:11" ht="15.75" customHeight="1" x14ac:dyDescent="0.25">
      <c r="A1531" s="2">
        <v>802</v>
      </c>
      <c r="B1531" s="101" t="str">
        <f>IF('proje ve personel bilgileri'!A815&lt;&gt;0,('proje ve personel bilgileri'!A815)," ")</f>
        <v xml:space="preserve"> </v>
      </c>
      <c r="C1531" s="105"/>
      <c r="D1531" s="296"/>
      <c r="E1531" s="296"/>
      <c r="F1531" s="296"/>
      <c r="G1531" s="296"/>
      <c r="H1531" s="296"/>
      <c r="I1531" s="296"/>
      <c r="J1531" s="296"/>
      <c r="K1531" s="104">
        <f t="shared" si="88"/>
        <v>0</v>
      </c>
    </row>
    <row r="1532" spans="1:11" ht="15.75" customHeight="1" x14ac:dyDescent="0.25">
      <c r="A1532" s="1">
        <v>803</v>
      </c>
      <c r="B1532" s="101" t="str">
        <f>IF('proje ve personel bilgileri'!A816&lt;&gt;0,('proje ve personel bilgileri'!A816)," ")</f>
        <v xml:space="preserve"> </v>
      </c>
      <c r="C1532" s="105"/>
      <c r="D1532" s="296"/>
      <c r="E1532" s="296"/>
      <c r="F1532" s="296"/>
      <c r="G1532" s="296"/>
      <c r="H1532" s="296"/>
      <c r="I1532" s="296"/>
      <c r="J1532" s="296"/>
      <c r="K1532" s="104">
        <f t="shared" si="88"/>
        <v>0</v>
      </c>
    </row>
    <row r="1533" spans="1:11" ht="15.75" customHeight="1" x14ac:dyDescent="0.25">
      <c r="A1533" s="2">
        <v>804</v>
      </c>
      <c r="B1533" s="101" t="str">
        <f>IF('proje ve personel bilgileri'!A817&lt;&gt;0,('proje ve personel bilgileri'!A817)," ")</f>
        <v xml:space="preserve"> </v>
      </c>
      <c r="C1533" s="105"/>
      <c r="D1533" s="296"/>
      <c r="E1533" s="296"/>
      <c r="F1533" s="296"/>
      <c r="G1533" s="296"/>
      <c r="H1533" s="296"/>
      <c r="I1533" s="296"/>
      <c r="J1533" s="296"/>
      <c r="K1533" s="104">
        <f t="shared" si="88"/>
        <v>0</v>
      </c>
    </row>
    <row r="1534" spans="1:11" ht="15.75" customHeight="1" x14ac:dyDescent="0.25">
      <c r="A1534" s="1">
        <v>805</v>
      </c>
      <c r="B1534" s="101" t="str">
        <f>IF('proje ve personel bilgileri'!A818&lt;&gt;0,('proje ve personel bilgileri'!A818)," ")</f>
        <v xml:space="preserve"> </v>
      </c>
      <c r="C1534" s="105"/>
      <c r="D1534" s="296"/>
      <c r="E1534" s="296"/>
      <c r="F1534" s="296"/>
      <c r="G1534" s="296"/>
      <c r="H1534" s="296"/>
      <c r="I1534" s="296"/>
      <c r="J1534" s="296"/>
      <c r="K1534" s="104">
        <f t="shared" si="88"/>
        <v>0</v>
      </c>
    </row>
    <row r="1535" spans="1:11" ht="15.75" customHeight="1" x14ac:dyDescent="0.25">
      <c r="A1535" s="2">
        <v>806</v>
      </c>
      <c r="B1535" s="101" t="str">
        <f>IF('proje ve personel bilgileri'!A819&lt;&gt;0,('proje ve personel bilgileri'!A819)," ")</f>
        <v xml:space="preserve"> </v>
      </c>
      <c r="C1535" s="105"/>
      <c r="D1535" s="296"/>
      <c r="E1535" s="296"/>
      <c r="F1535" s="296"/>
      <c r="G1535" s="296"/>
      <c r="H1535" s="296"/>
      <c r="I1535" s="296"/>
      <c r="J1535" s="296"/>
      <c r="K1535" s="104">
        <f t="shared" si="88"/>
        <v>0</v>
      </c>
    </row>
    <row r="1536" spans="1:11" ht="15.75" customHeight="1" x14ac:dyDescent="0.25">
      <c r="A1536" s="1">
        <v>807</v>
      </c>
      <c r="B1536" s="101" t="str">
        <f>IF('proje ve personel bilgileri'!A820&lt;&gt;0,('proje ve personel bilgileri'!A820)," ")</f>
        <v xml:space="preserve"> </v>
      </c>
      <c r="C1536" s="105"/>
      <c r="D1536" s="296"/>
      <c r="E1536" s="296"/>
      <c r="F1536" s="296"/>
      <c r="G1536" s="296"/>
      <c r="H1536" s="296"/>
      <c r="I1536" s="296"/>
      <c r="J1536" s="296"/>
      <c r="K1536" s="104">
        <f t="shared" si="88"/>
        <v>0</v>
      </c>
    </row>
    <row r="1537" spans="1:11" ht="15.75" customHeight="1" x14ac:dyDescent="0.25">
      <c r="A1537" s="2">
        <v>808</v>
      </c>
      <c r="B1537" s="101" t="str">
        <f>IF('proje ve personel bilgileri'!A821&lt;&gt;0,('proje ve personel bilgileri'!A821)," ")</f>
        <v xml:space="preserve"> </v>
      </c>
      <c r="C1537" s="105"/>
      <c r="D1537" s="296"/>
      <c r="E1537" s="296"/>
      <c r="F1537" s="296"/>
      <c r="G1537" s="296"/>
      <c r="H1537" s="296"/>
      <c r="I1537" s="296"/>
      <c r="J1537" s="296"/>
      <c r="K1537" s="104">
        <f t="shared" si="88"/>
        <v>0</v>
      </c>
    </row>
    <row r="1538" spans="1:11" ht="15.75" customHeight="1" x14ac:dyDescent="0.25">
      <c r="A1538" s="1">
        <v>809</v>
      </c>
      <c r="B1538" s="101" t="str">
        <f>IF('proje ve personel bilgileri'!A822&lt;&gt;0,('proje ve personel bilgileri'!A822)," ")</f>
        <v xml:space="preserve"> </v>
      </c>
      <c r="C1538" s="105"/>
      <c r="D1538" s="296"/>
      <c r="E1538" s="296"/>
      <c r="F1538" s="296"/>
      <c r="G1538" s="296"/>
      <c r="H1538" s="296"/>
      <c r="I1538" s="296"/>
      <c r="J1538" s="296"/>
      <c r="K1538" s="104">
        <f t="shared" si="88"/>
        <v>0</v>
      </c>
    </row>
    <row r="1539" spans="1:11" ht="15" customHeight="1" x14ac:dyDescent="0.25">
      <c r="A1539" s="2">
        <v>810</v>
      </c>
      <c r="B1539" s="101" t="str">
        <f>IF('proje ve personel bilgileri'!A823&lt;&gt;0,('proje ve personel bilgileri'!A823)," ")</f>
        <v xml:space="preserve"> </v>
      </c>
      <c r="C1539" s="105"/>
      <c r="D1539" s="296"/>
      <c r="E1539" s="296"/>
      <c r="F1539" s="296"/>
      <c r="G1539" s="296"/>
      <c r="H1539" s="296"/>
      <c r="I1539" s="296"/>
      <c r="J1539" s="296"/>
      <c r="K1539" s="104">
        <f t="shared" si="88"/>
        <v>0</v>
      </c>
    </row>
    <row r="1540" spans="1:11" ht="15.75" customHeight="1" x14ac:dyDescent="0.25">
      <c r="A1540" s="341" t="s">
        <v>99</v>
      </c>
      <c r="B1540" s="342"/>
      <c r="C1540" s="7" t="str">
        <f t="shared" ref="C1540:J1540" si="89">IF($K$28&lt;&gt;0,SUM(C1522:C1539)," ")</f>
        <v xml:space="preserve"> </v>
      </c>
      <c r="D1540" s="8" t="str">
        <f t="shared" si="89"/>
        <v xml:space="preserve"> </v>
      </c>
      <c r="E1540" s="8" t="str">
        <f t="shared" si="89"/>
        <v xml:space="preserve"> </v>
      </c>
      <c r="F1540" s="8" t="str">
        <f t="shared" si="89"/>
        <v xml:space="preserve"> </v>
      </c>
      <c r="G1540" s="8" t="str">
        <f t="shared" si="89"/>
        <v xml:space="preserve"> </v>
      </c>
      <c r="H1540" s="8" t="str">
        <f t="shared" si="89"/>
        <v xml:space="preserve"> </v>
      </c>
      <c r="I1540" s="8" t="str">
        <f t="shared" si="89"/>
        <v xml:space="preserve"> </v>
      </c>
      <c r="J1540" s="8" t="str">
        <f t="shared" si="89"/>
        <v xml:space="preserve"> </v>
      </c>
      <c r="K1540" s="9">
        <f>SUM(K1522:K1539)+K1507</f>
        <v>0</v>
      </c>
    </row>
    <row r="1541" spans="1:11" ht="15" customHeight="1" x14ac:dyDescent="0.25">
      <c r="A1541" s="300"/>
    </row>
    <row r="1542" spans="1:11" ht="15" customHeight="1" x14ac:dyDescent="0.25">
      <c r="A1542" s="332" t="s">
        <v>100</v>
      </c>
      <c r="B1542" s="332"/>
      <c r="C1542" s="332"/>
      <c r="D1542" s="332"/>
      <c r="E1542" s="332"/>
      <c r="F1542" s="332"/>
      <c r="G1542" s="332"/>
      <c r="H1542" s="332"/>
      <c r="I1542" s="332"/>
      <c r="J1542" s="332"/>
      <c r="K1542" s="332"/>
    </row>
    <row r="1543" spans="1:11" ht="15" customHeight="1" x14ac:dyDescent="0.25">
      <c r="A1543" s="51"/>
    </row>
    <row r="1544" spans="1:11" ht="15" customHeight="1" x14ac:dyDescent="0.25">
      <c r="A1544" s="298" t="s">
        <v>101</v>
      </c>
    </row>
    <row r="1545" spans="1:11" ht="15" customHeight="1" x14ac:dyDescent="0.25">
      <c r="C1545" s="298" t="s">
        <v>102</v>
      </c>
      <c r="E1545" s="298" t="s">
        <v>103</v>
      </c>
    </row>
    <row r="1549" spans="1:11" ht="15.75" customHeight="1" x14ac:dyDescent="0.25">
      <c r="A1549" s="348" t="s">
        <v>85</v>
      </c>
      <c r="B1549" s="348"/>
      <c r="C1549" s="348"/>
      <c r="D1549" s="348"/>
      <c r="E1549" s="348"/>
      <c r="F1549" s="348"/>
      <c r="G1549" s="348"/>
      <c r="H1549" s="348"/>
      <c r="I1549" s="348"/>
      <c r="J1549" s="348"/>
      <c r="K1549" s="348"/>
    </row>
    <row r="1550" spans="1:11" ht="15" customHeight="1" x14ac:dyDescent="0.25">
      <c r="A1550" s="70"/>
      <c r="B1550" s="70"/>
      <c r="C1550" s="70"/>
      <c r="D1550" s="70"/>
      <c r="E1550" s="70"/>
      <c r="F1550" s="78">
        <f>'proje ve personel bilgileri'!$B$5</f>
        <v>0</v>
      </c>
      <c r="G1550" s="72">
        <f>IF('proje ve personel bilgileri'!$B$6=1,"/ Mayıs ayına aittir.",(IF('proje ve personel bilgileri'!$B$6=2,"/ Kasım ayına aittir.",0)))</f>
        <v>0</v>
      </c>
      <c r="H1550" s="70"/>
      <c r="I1550" s="70"/>
      <c r="J1550" s="70"/>
      <c r="K1550" s="70"/>
    </row>
    <row r="1551" spans="1:11" ht="18.75" customHeight="1" x14ac:dyDescent="0.25">
      <c r="K1551" s="4" t="s">
        <v>86</v>
      </c>
    </row>
    <row r="1552" spans="1:11" ht="15.75" customHeight="1" x14ac:dyDescent="0.25">
      <c r="A1552" s="349" t="s">
        <v>2</v>
      </c>
      <c r="B1552" s="350"/>
      <c r="C1552" s="351">
        <f>'proje ve personel bilgileri'!$B$2</f>
        <v>0</v>
      </c>
      <c r="D1552" s="352"/>
      <c r="E1552" s="352"/>
      <c r="F1552" s="352"/>
      <c r="G1552" s="352"/>
      <c r="H1552" s="352"/>
      <c r="I1552" s="352"/>
      <c r="J1552" s="352"/>
      <c r="K1552" s="353"/>
    </row>
    <row r="1553" spans="1:11" ht="15.75" customHeight="1" x14ac:dyDescent="0.25">
      <c r="A1553" s="354" t="s">
        <v>4</v>
      </c>
      <c r="B1553" s="355"/>
      <c r="C1553" s="356">
        <f>'proje ve personel bilgileri'!$B$3</f>
        <v>0</v>
      </c>
      <c r="D1553" s="357"/>
      <c r="E1553" s="357"/>
      <c r="F1553" s="357"/>
      <c r="G1553" s="357"/>
      <c r="H1553" s="357"/>
      <c r="I1553" s="357"/>
      <c r="J1553" s="357"/>
      <c r="K1553" s="358"/>
    </row>
    <row r="1554" spans="1:11" ht="15" customHeight="1" x14ac:dyDescent="0.25">
      <c r="A1554" s="343" t="s">
        <v>87</v>
      </c>
      <c r="B1554" s="343" t="s">
        <v>15</v>
      </c>
      <c r="C1554" s="343" t="s">
        <v>88</v>
      </c>
      <c r="D1554" s="344" t="s">
        <v>89</v>
      </c>
      <c r="E1554" s="346"/>
      <c r="F1554" s="347"/>
      <c r="G1554" s="343" t="s">
        <v>90</v>
      </c>
      <c r="H1554" s="333" t="s">
        <v>91</v>
      </c>
      <c r="I1554" s="333" t="s">
        <v>92</v>
      </c>
      <c r="J1554" s="333" t="s">
        <v>93</v>
      </c>
      <c r="K1554" s="336" t="s">
        <v>94</v>
      </c>
    </row>
    <row r="1555" spans="1:11" ht="15.75" customHeight="1" x14ac:dyDescent="0.25">
      <c r="A1555" s="338"/>
      <c r="B1555" s="338"/>
      <c r="C1555" s="338"/>
      <c r="D1555" s="345"/>
      <c r="E1555" s="339" t="s">
        <v>95</v>
      </c>
      <c r="F1555" s="340"/>
      <c r="G1555" s="338"/>
      <c r="H1555" s="334"/>
      <c r="I1555" s="334"/>
      <c r="J1555" s="334"/>
      <c r="K1555" s="337"/>
    </row>
    <row r="1556" spans="1:11" ht="60.75" customHeight="1" x14ac:dyDescent="0.25">
      <c r="A1556" s="338"/>
      <c r="B1556" s="338"/>
      <c r="C1556" s="338"/>
      <c r="D1556" s="345"/>
      <c r="E1556" s="5" t="s">
        <v>106</v>
      </c>
      <c r="F1556" s="5" t="s">
        <v>97</v>
      </c>
      <c r="G1556" s="338"/>
      <c r="H1556" s="334"/>
      <c r="I1556" s="335"/>
      <c r="J1556" s="335"/>
      <c r="K1556" s="338"/>
    </row>
    <row r="1557" spans="1:11" ht="15.75" customHeight="1" x14ac:dyDescent="0.25">
      <c r="A1557" s="338"/>
      <c r="B1557" s="338"/>
      <c r="C1557" s="338"/>
      <c r="D1557" s="345"/>
      <c r="E1557" s="6" t="s">
        <v>98</v>
      </c>
      <c r="F1557" s="6" t="s">
        <v>98</v>
      </c>
      <c r="G1557" s="294" t="s">
        <v>98</v>
      </c>
      <c r="H1557" s="294" t="s">
        <v>98</v>
      </c>
      <c r="I1557" s="297" t="s">
        <v>98</v>
      </c>
      <c r="J1557" s="6" t="s">
        <v>98</v>
      </c>
      <c r="K1557" s="338"/>
    </row>
    <row r="1558" spans="1:11" ht="15.75" customHeight="1" x14ac:dyDescent="0.25">
      <c r="A1558" s="1">
        <v>811</v>
      </c>
      <c r="B1558" s="101" t="str">
        <f>IF('proje ve personel bilgileri'!A824&lt;&gt;0,('proje ve personel bilgileri'!A824)," ")</f>
        <v xml:space="preserve"> </v>
      </c>
      <c r="C1558" s="102"/>
      <c r="D1558" s="103"/>
      <c r="E1558" s="103"/>
      <c r="F1558" s="103"/>
      <c r="G1558" s="103"/>
      <c r="H1558" s="103"/>
      <c r="I1558" s="103"/>
      <c r="J1558" s="103"/>
      <c r="K1558" s="104">
        <f t="shared" ref="K1558:K1575" si="90">IF(D1558&lt;&gt;0,SUM(D1558+E1558+F1558+G1558-H1558-I1558-J1558),0)</f>
        <v>0</v>
      </c>
    </row>
    <row r="1559" spans="1:11" ht="15.75" customHeight="1" x14ac:dyDescent="0.25">
      <c r="A1559" s="2">
        <v>812</v>
      </c>
      <c r="B1559" s="101" t="str">
        <f>IF('proje ve personel bilgileri'!A825&lt;&gt;0,('proje ve personel bilgileri'!A825)," ")</f>
        <v xml:space="preserve"> </v>
      </c>
      <c r="C1559" s="105"/>
      <c r="D1559" s="296"/>
      <c r="E1559" s="296"/>
      <c r="F1559" s="296"/>
      <c r="G1559" s="296"/>
      <c r="H1559" s="296"/>
      <c r="I1559" s="296"/>
      <c r="J1559" s="296"/>
      <c r="K1559" s="104">
        <f t="shared" si="90"/>
        <v>0</v>
      </c>
    </row>
    <row r="1560" spans="1:11" ht="15.75" customHeight="1" x14ac:dyDescent="0.25">
      <c r="A1560" s="1">
        <v>813</v>
      </c>
      <c r="B1560" s="101" t="str">
        <f>IF('proje ve personel bilgileri'!A826&lt;&gt;0,('proje ve personel bilgileri'!A826)," ")</f>
        <v xml:space="preserve"> </v>
      </c>
      <c r="C1560" s="105"/>
      <c r="D1560" s="296"/>
      <c r="E1560" s="296"/>
      <c r="F1560" s="296"/>
      <c r="G1560" s="296"/>
      <c r="H1560" s="296"/>
      <c r="I1560" s="296"/>
      <c r="J1560" s="296"/>
      <c r="K1560" s="104">
        <f t="shared" si="90"/>
        <v>0</v>
      </c>
    </row>
    <row r="1561" spans="1:11" ht="15.75" customHeight="1" x14ac:dyDescent="0.25">
      <c r="A1561" s="2">
        <v>814</v>
      </c>
      <c r="B1561" s="101" t="str">
        <f>IF('proje ve personel bilgileri'!A827&lt;&gt;0,('proje ve personel bilgileri'!A827)," ")</f>
        <v xml:space="preserve"> </v>
      </c>
      <c r="C1561" s="105"/>
      <c r="D1561" s="296"/>
      <c r="E1561" s="296"/>
      <c r="F1561" s="296"/>
      <c r="G1561" s="296"/>
      <c r="H1561" s="296"/>
      <c r="I1561" s="296"/>
      <c r="J1561" s="296"/>
      <c r="K1561" s="104">
        <f t="shared" si="90"/>
        <v>0</v>
      </c>
    </row>
    <row r="1562" spans="1:11" ht="15.75" customHeight="1" x14ac:dyDescent="0.25">
      <c r="A1562" s="1">
        <v>815</v>
      </c>
      <c r="B1562" s="101" t="str">
        <f>IF('proje ve personel bilgileri'!A828&lt;&gt;0,('proje ve personel bilgileri'!A828)," ")</f>
        <v xml:space="preserve"> </v>
      </c>
      <c r="C1562" s="105"/>
      <c r="D1562" s="296"/>
      <c r="E1562" s="296"/>
      <c r="F1562" s="296"/>
      <c r="G1562" s="296"/>
      <c r="H1562" s="296"/>
      <c r="I1562" s="296"/>
      <c r="J1562" s="296"/>
      <c r="K1562" s="104">
        <f t="shared" si="90"/>
        <v>0</v>
      </c>
    </row>
    <row r="1563" spans="1:11" ht="15.75" customHeight="1" x14ac:dyDescent="0.25">
      <c r="A1563" s="2">
        <v>816</v>
      </c>
      <c r="B1563" s="101" t="str">
        <f>IF('proje ve personel bilgileri'!A829&lt;&gt;0,('proje ve personel bilgileri'!A829)," ")</f>
        <v xml:space="preserve"> </v>
      </c>
      <c r="C1563" s="105"/>
      <c r="D1563" s="296"/>
      <c r="E1563" s="296"/>
      <c r="F1563" s="296"/>
      <c r="G1563" s="296"/>
      <c r="H1563" s="296"/>
      <c r="I1563" s="296"/>
      <c r="J1563" s="296"/>
      <c r="K1563" s="104">
        <f t="shared" si="90"/>
        <v>0</v>
      </c>
    </row>
    <row r="1564" spans="1:11" ht="15.75" customHeight="1" x14ac:dyDescent="0.25">
      <c r="A1564" s="1">
        <v>817</v>
      </c>
      <c r="B1564" s="101" t="str">
        <f>IF('proje ve personel bilgileri'!A830&lt;&gt;0,('proje ve personel bilgileri'!A830)," ")</f>
        <v xml:space="preserve"> </v>
      </c>
      <c r="C1564" s="105"/>
      <c r="D1564" s="296"/>
      <c r="E1564" s="296"/>
      <c r="F1564" s="296"/>
      <c r="G1564" s="296"/>
      <c r="H1564" s="296"/>
      <c r="I1564" s="296"/>
      <c r="J1564" s="296"/>
      <c r="K1564" s="104">
        <f t="shared" si="90"/>
        <v>0</v>
      </c>
    </row>
    <row r="1565" spans="1:11" ht="15.75" customHeight="1" x14ac:dyDescent="0.25">
      <c r="A1565" s="2">
        <v>818</v>
      </c>
      <c r="B1565" s="101" t="str">
        <f>IF('proje ve personel bilgileri'!A831&lt;&gt;0,('proje ve personel bilgileri'!A831)," ")</f>
        <v xml:space="preserve"> </v>
      </c>
      <c r="C1565" s="105"/>
      <c r="D1565" s="296"/>
      <c r="E1565" s="296"/>
      <c r="F1565" s="296"/>
      <c r="G1565" s="296"/>
      <c r="H1565" s="296"/>
      <c r="I1565" s="296"/>
      <c r="J1565" s="296"/>
      <c r="K1565" s="104">
        <f t="shared" si="90"/>
        <v>0</v>
      </c>
    </row>
    <row r="1566" spans="1:11" ht="15.75" customHeight="1" x14ac:dyDescent="0.25">
      <c r="A1566" s="1">
        <v>819</v>
      </c>
      <c r="B1566" s="101" t="str">
        <f>IF('proje ve personel bilgileri'!A832&lt;&gt;0,('proje ve personel bilgileri'!A832)," ")</f>
        <v xml:space="preserve"> </v>
      </c>
      <c r="C1566" s="105"/>
      <c r="D1566" s="296"/>
      <c r="E1566" s="296"/>
      <c r="F1566" s="296"/>
      <c r="G1566" s="296"/>
      <c r="H1566" s="296"/>
      <c r="I1566" s="296"/>
      <c r="J1566" s="296"/>
      <c r="K1566" s="104">
        <f t="shared" si="90"/>
        <v>0</v>
      </c>
    </row>
    <row r="1567" spans="1:11" ht="15.75" customHeight="1" x14ac:dyDescent="0.25">
      <c r="A1567" s="2">
        <v>820</v>
      </c>
      <c r="B1567" s="101" t="str">
        <f>IF('proje ve personel bilgileri'!A833&lt;&gt;0,('proje ve personel bilgileri'!A833)," ")</f>
        <v xml:space="preserve"> </v>
      </c>
      <c r="C1567" s="105"/>
      <c r="D1567" s="296"/>
      <c r="E1567" s="296"/>
      <c r="F1567" s="296"/>
      <c r="G1567" s="296"/>
      <c r="H1567" s="296"/>
      <c r="I1567" s="296"/>
      <c r="J1567" s="296"/>
      <c r="K1567" s="104">
        <f t="shared" si="90"/>
        <v>0</v>
      </c>
    </row>
    <row r="1568" spans="1:11" ht="15.75" customHeight="1" x14ac:dyDescent="0.25">
      <c r="A1568" s="1">
        <v>821</v>
      </c>
      <c r="B1568" s="101" t="str">
        <f>IF('proje ve personel bilgileri'!A834&lt;&gt;0,('proje ve personel bilgileri'!A834)," ")</f>
        <v xml:space="preserve"> </v>
      </c>
      <c r="C1568" s="105"/>
      <c r="D1568" s="296"/>
      <c r="E1568" s="296"/>
      <c r="F1568" s="296"/>
      <c r="G1568" s="296"/>
      <c r="H1568" s="296"/>
      <c r="I1568" s="296"/>
      <c r="J1568" s="296"/>
      <c r="K1568" s="104">
        <f t="shared" si="90"/>
        <v>0</v>
      </c>
    </row>
    <row r="1569" spans="1:11" ht="15.75" customHeight="1" x14ac:dyDescent="0.25">
      <c r="A1569" s="2">
        <v>822</v>
      </c>
      <c r="B1569" s="101" t="str">
        <f>IF('proje ve personel bilgileri'!A835&lt;&gt;0,('proje ve personel bilgileri'!A835)," ")</f>
        <v xml:space="preserve"> </v>
      </c>
      <c r="C1569" s="105"/>
      <c r="D1569" s="296"/>
      <c r="E1569" s="296"/>
      <c r="F1569" s="296"/>
      <c r="G1569" s="296"/>
      <c r="H1569" s="296"/>
      <c r="I1569" s="296"/>
      <c r="J1569" s="296"/>
      <c r="K1569" s="104">
        <f t="shared" si="90"/>
        <v>0</v>
      </c>
    </row>
    <row r="1570" spans="1:11" ht="15.75" customHeight="1" x14ac:dyDescent="0.25">
      <c r="A1570" s="1">
        <v>823</v>
      </c>
      <c r="B1570" s="101" t="str">
        <f>IF('proje ve personel bilgileri'!A836&lt;&gt;0,('proje ve personel bilgileri'!A836)," ")</f>
        <v xml:space="preserve"> </v>
      </c>
      <c r="C1570" s="105"/>
      <c r="D1570" s="296"/>
      <c r="E1570" s="296"/>
      <c r="F1570" s="296"/>
      <c r="G1570" s="296"/>
      <c r="H1570" s="296"/>
      <c r="I1570" s="296"/>
      <c r="J1570" s="296"/>
      <c r="K1570" s="104">
        <f t="shared" si="90"/>
        <v>0</v>
      </c>
    </row>
    <row r="1571" spans="1:11" ht="15.75" customHeight="1" x14ac:dyDescent="0.25">
      <c r="A1571" s="2">
        <v>824</v>
      </c>
      <c r="B1571" s="101" t="str">
        <f>IF('proje ve personel bilgileri'!A837&lt;&gt;0,('proje ve personel bilgileri'!A837)," ")</f>
        <v xml:space="preserve"> </v>
      </c>
      <c r="C1571" s="105"/>
      <c r="D1571" s="296"/>
      <c r="E1571" s="296"/>
      <c r="F1571" s="296"/>
      <c r="G1571" s="296"/>
      <c r="H1571" s="296"/>
      <c r="I1571" s="296"/>
      <c r="J1571" s="296"/>
      <c r="K1571" s="104">
        <f t="shared" si="90"/>
        <v>0</v>
      </c>
    </row>
    <row r="1572" spans="1:11" ht="15.75" customHeight="1" x14ac:dyDescent="0.25">
      <c r="A1572" s="1">
        <v>825</v>
      </c>
      <c r="B1572" s="101" t="str">
        <f>IF('proje ve personel bilgileri'!A838&lt;&gt;0,('proje ve personel bilgileri'!A838)," ")</f>
        <v xml:space="preserve"> </v>
      </c>
      <c r="C1572" s="105"/>
      <c r="D1572" s="296"/>
      <c r="E1572" s="296"/>
      <c r="F1572" s="296"/>
      <c r="G1572" s="296"/>
      <c r="H1572" s="296"/>
      <c r="I1572" s="296"/>
      <c r="J1572" s="296"/>
      <c r="K1572" s="104">
        <f t="shared" si="90"/>
        <v>0</v>
      </c>
    </row>
    <row r="1573" spans="1:11" ht="15.75" customHeight="1" x14ac:dyDescent="0.25">
      <c r="A1573" s="2">
        <v>826</v>
      </c>
      <c r="B1573" s="101" t="str">
        <f>IF('proje ve personel bilgileri'!A839&lt;&gt;0,('proje ve personel bilgileri'!A839)," ")</f>
        <v xml:space="preserve"> </v>
      </c>
      <c r="C1573" s="105"/>
      <c r="D1573" s="296"/>
      <c r="E1573" s="296"/>
      <c r="F1573" s="296"/>
      <c r="G1573" s="296"/>
      <c r="H1573" s="296"/>
      <c r="I1573" s="296"/>
      <c r="J1573" s="296"/>
      <c r="K1573" s="104">
        <f t="shared" si="90"/>
        <v>0</v>
      </c>
    </row>
    <row r="1574" spans="1:11" ht="15.75" customHeight="1" x14ac:dyDescent="0.25">
      <c r="A1574" s="1">
        <v>827</v>
      </c>
      <c r="B1574" s="101" t="str">
        <f>IF('proje ve personel bilgileri'!A840&lt;&gt;0,('proje ve personel bilgileri'!A840)," ")</f>
        <v xml:space="preserve"> </v>
      </c>
      <c r="C1574" s="105"/>
      <c r="D1574" s="296"/>
      <c r="E1574" s="296"/>
      <c r="F1574" s="296"/>
      <c r="G1574" s="296"/>
      <c r="H1574" s="296"/>
      <c r="I1574" s="296"/>
      <c r="J1574" s="296"/>
      <c r="K1574" s="104">
        <f t="shared" si="90"/>
        <v>0</v>
      </c>
    </row>
    <row r="1575" spans="1:11" ht="15" customHeight="1" x14ac:dyDescent="0.25">
      <c r="A1575" s="2">
        <v>828</v>
      </c>
      <c r="B1575" s="101" t="str">
        <f>IF('proje ve personel bilgileri'!A841&lt;&gt;0,('proje ve personel bilgileri'!A841)," ")</f>
        <v xml:space="preserve"> </v>
      </c>
      <c r="C1575" s="105"/>
      <c r="D1575" s="296"/>
      <c r="E1575" s="296"/>
      <c r="F1575" s="296"/>
      <c r="G1575" s="296"/>
      <c r="H1575" s="296"/>
      <c r="I1575" s="296"/>
      <c r="J1575" s="296"/>
      <c r="K1575" s="104">
        <f t="shared" si="90"/>
        <v>0</v>
      </c>
    </row>
    <row r="1576" spans="1:11" ht="15.75" customHeight="1" x14ac:dyDescent="0.25">
      <c r="A1576" s="341" t="s">
        <v>99</v>
      </c>
      <c r="B1576" s="342"/>
      <c r="C1576" s="7" t="str">
        <f t="shared" ref="C1576:J1576" si="91">IF($K$28&lt;&gt;0,SUM(C1558:C1575)," ")</f>
        <v xml:space="preserve"> </v>
      </c>
      <c r="D1576" s="8" t="str">
        <f t="shared" si="91"/>
        <v xml:space="preserve"> </v>
      </c>
      <c r="E1576" s="8" t="str">
        <f t="shared" si="91"/>
        <v xml:space="preserve"> </v>
      </c>
      <c r="F1576" s="8" t="str">
        <f t="shared" si="91"/>
        <v xml:space="preserve"> </v>
      </c>
      <c r="G1576" s="8" t="str">
        <f t="shared" si="91"/>
        <v xml:space="preserve"> </v>
      </c>
      <c r="H1576" s="8" t="str">
        <f t="shared" si="91"/>
        <v xml:space="preserve"> </v>
      </c>
      <c r="I1576" s="8" t="str">
        <f t="shared" si="91"/>
        <v xml:space="preserve"> </v>
      </c>
      <c r="J1576" s="8" t="str">
        <f t="shared" si="91"/>
        <v xml:space="preserve"> </v>
      </c>
      <c r="K1576" s="9">
        <f>SUM(K1558:K1575)+K1540</f>
        <v>0</v>
      </c>
    </row>
    <row r="1577" spans="1:11" ht="15" customHeight="1" x14ac:dyDescent="0.25">
      <c r="A1577" s="300"/>
    </row>
    <row r="1578" spans="1:11" ht="15" customHeight="1" x14ac:dyDescent="0.25">
      <c r="A1578" s="332" t="s">
        <v>100</v>
      </c>
      <c r="B1578" s="332"/>
      <c r="C1578" s="332"/>
      <c r="D1578" s="332"/>
      <c r="E1578" s="332"/>
      <c r="F1578" s="332"/>
      <c r="G1578" s="332"/>
      <c r="H1578" s="332"/>
      <c r="I1578" s="332"/>
      <c r="J1578" s="332"/>
      <c r="K1578" s="332"/>
    </row>
    <row r="1579" spans="1:11" ht="15" customHeight="1" x14ac:dyDescent="0.25">
      <c r="A1579" s="51"/>
    </row>
    <row r="1580" spans="1:11" ht="15" customHeight="1" x14ac:dyDescent="0.25">
      <c r="A1580" s="298" t="s">
        <v>101</v>
      </c>
    </row>
    <row r="1581" spans="1:11" ht="15" customHeight="1" x14ac:dyDescent="0.25">
      <c r="C1581" s="298" t="s">
        <v>102</v>
      </c>
      <c r="E1581" s="298" t="s">
        <v>103</v>
      </c>
    </row>
    <row r="1585" spans="1:11" ht="15.75" customHeight="1" x14ac:dyDescent="0.25">
      <c r="A1585" s="348" t="s">
        <v>85</v>
      </c>
      <c r="B1585" s="348"/>
      <c r="C1585" s="348"/>
      <c r="D1585" s="348"/>
      <c r="E1585" s="348"/>
      <c r="F1585" s="348"/>
      <c r="G1585" s="348"/>
      <c r="H1585" s="348"/>
      <c r="I1585" s="348"/>
      <c r="J1585" s="348"/>
      <c r="K1585" s="348"/>
    </row>
    <row r="1586" spans="1:11" ht="15" customHeight="1" x14ac:dyDescent="0.25">
      <c r="A1586" s="70"/>
      <c r="B1586" s="70"/>
      <c r="C1586" s="70"/>
      <c r="D1586" s="70"/>
      <c r="E1586" s="70"/>
      <c r="F1586" s="78">
        <f>'proje ve personel bilgileri'!$B$5</f>
        <v>0</v>
      </c>
      <c r="G1586" s="72">
        <f>IF('proje ve personel bilgileri'!$B$6=1,"/ Mayıs ayına aittir.",(IF('proje ve personel bilgileri'!$B$6=2,"/ Kasım ayına aittir.",0)))</f>
        <v>0</v>
      </c>
      <c r="H1586" s="70"/>
      <c r="I1586" s="70"/>
      <c r="J1586" s="70"/>
      <c r="K1586" s="70"/>
    </row>
    <row r="1587" spans="1:11" ht="18.75" customHeight="1" x14ac:dyDescent="0.25">
      <c r="K1587" s="4" t="s">
        <v>86</v>
      </c>
    </row>
    <row r="1588" spans="1:11" ht="15.75" customHeight="1" x14ac:dyDescent="0.25">
      <c r="A1588" s="349" t="s">
        <v>2</v>
      </c>
      <c r="B1588" s="350"/>
      <c r="C1588" s="351">
        <f>'proje ve personel bilgileri'!$B$2</f>
        <v>0</v>
      </c>
      <c r="D1588" s="352"/>
      <c r="E1588" s="352"/>
      <c r="F1588" s="352"/>
      <c r="G1588" s="352"/>
      <c r="H1588" s="352"/>
      <c r="I1588" s="352"/>
      <c r="J1588" s="352"/>
      <c r="K1588" s="353"/>
    </row>
    <row r="1589" spans="1:11" ht="15.75" customHeight="1" x14ac:dyDescent="0.25">
      <c r="A1589" s="354" t="s">
        <v>4</v>
      </c>
      <c r="B1589" s="355"/>
      <c r="C1589" s="356">
        <f>'proje ve personel bilgileri'!$B$3</f>
        <v>0</v>
      </c>
      <c r="D1589" s="357"/>
      <c r="E1589" s="357"/>
      <c r="F1589" s="357"/>
      <c r="G1589" s="357"/>
      <c r="H1589" s="357"/>
      <c r="I1589" s="357"/>
      <c r="J1589" s="357"/>
      <c r="K1589" s="358"/>
    </row>
    <row r="1590" spans="1:11" ht="15" customHeight="1" x14ac:dyDescent="0.25">
      <c r="A1590" s="343" t="s">
        <v>87</v>
      </c>
      <c r="B1590" s="343" t="s">
        <v>15</v>
      </c>
      <c r="C1590" s="343" t="s">
        <v>88</v>
      </c>
      <c r="D1590" s="344" t="s">
        <v>89</v>
      </c>
      <c r="E1590" s="346"/>
      <c r="F1590" s="347"/>
      <c r="G1590" s="343" t="s">
        <v>90</v>
      </c>
      <c r="H1590" s="333" t="s">
        <v>91</v>
      </c>
      <c r="I1590" s="333" t="s">
        <v>92</v>
      </c>
      <c r="J1590" s="333" t="s">
        <v>93</v>
      </c>
      <c r="K1590" s="336" t="s">
        <v>94</v>
      </c>
    </row>
    <row r="1591" spans="1:11" ht="15.75" customHeight="1" x14ac:dyDescent="0.25">
      <c r="A1591" s="338"/>
      <c r="B1591" s="338"/>
      <c r="C1591" s="338"/>
      <c r="D1591" s="345"/>
      <c r="E1591" s="339" t="s">
        <v>95</v>
      </c>
      <c r="F1591" s="340"/>
      <c r="G1591" s="338"/>
      <c r="H1591" s="334"/>
      <c r="I1591" s="334"/>
      <c r="J1591" s="334"/>
      <c r="K1591" s="337"/>
    </row>
    <row r="1592" spans="1:11" ht="60.75" customHeight="1" x14ac:dyDescent="0.25">
      <c r="A1592" s="338"/>
      <c r="B1592" s="338"/>
      <c r="C1592" s="338"/>
      <c r="D1592" s="345"/>
      <c r="E1592" s="5" t="s">
        <v>106</v>
      </c>
      <c r="F1592" s="5" t="s">
        <v>97</v>
      </c>
      <c r="G1592" s="338"/>
      <c r="H1592" s="334"/>
      <c r="I1592" s="335"/>
      <c r="J1592" s="335"/>
      <c r="K1592" s="338"/>
    </row>
    <row r="1593" spans="1:11" ht="15.75" customHeight="1" x14ac:dyDescent="0.25">
      <c r="A1593" s="338"/>
      <c r="B1593" s="338"/>
      <c r="C1593" s="338"/>
      <c r="D1593" s="345"/>
      <c r="E1593" s="6" t="s">
        <v>98</v>
      </c>
      <c r="F1593" s="6" t="s">
        <v>98</v>
      </c>
      <c r="G1593" s="294" t="s">
        <v>98</v>
      </c>
      <c r="H1593" s="294" t="s">
        <v>98</v>
      </c>
      <c r="I1593" s="297" t="s">
        <v>98</v>
      </c>
      <c r="J1593" s="6" t="s">
        <v>98</v>
      </c>
      <c r="K1593" s="338"/>
    </row>
    <row r="1594" spans="1:11" ht="15.75" customHeight="1" x14ac:dyDescent="0.25">
      <c r="A1594" s="1">
        <v>829</v>
      </c>
      <c r="B1594" s="101" t="str">
        <f>IF('proje ve personel bilgileri'!A842&lt;&gt;0,('proje ve personel bilgileri'!A842)," ")</f>
        <v xml:space="preserve"> </v>
      </c>
      <c r="C1594" s="102"/>
      <c r="D1594" s="103"/>
      <c r="E1594" s="103"/>
      <c r="F1594" s="103"/>
      <c r="G1594" s="103"/>
      <c r="H1594" s="103"/>
      <c r="I1594" s="103"/>
      <c r="J1594" s="103"/>
      <c r="K1594" s="104">
        <f t="shared" ref="K1594:K1611" si="92">IF(D1594&lt;&gt;0,SUM(D1594+E1594+F1594+G1594-H1594-I1594-J1594),0)</f>
        <v>0</v>
      </c>
    </row>
    <row r="1595" spans="1:11" ht="15.75" customHeight="1" x14ac:dyDescent="0.25">
      <c r="A1595" s="2">
        <v>830</v>
      </c>
      <c r="B1595" s="101" t="str">
        <f>IF('proje ve personel bilgileri'!A843&lt;&gt;0,('proje ve personel bilgileri'!A843)," ")</f>
        <v xml:space="preserve"> </v>
      </c>
      <c r="C1595" s="105"/>
      <c r="D1595" s="296"/>
      <c r="E1595" s="296"/>
      <c r="F1595" s="296"/>
      <c r="G1595" s="296"/>
      <c r="H1595" s="296"/>
      <c r="I1595" s="296"/>
      <c r="J1595" s="296"/>
      <c r="K1595" s="104">
        <f t="shared" si="92"/>
        <v>0</v>
      </c>
    </row>
    <row r="1596" spans="1:11" ht="15.75" customHeight="1" x14ac:dyDescent="0.25">
      <c r="A1596" s="1">
        <v>831</v>
      </c>
      <c r="B1596" s="101" t="str">
        <f>IF('proje ve personel bilgileri'!A844&lt;&gt;0,('proje ve personel bilgileri'!A844)," ")</f>
        <v xml:space="preserve"> </v>
      </c>
      <c r="C1596" s="105"/>
      <c r="D1596" s="296"/>
      <c r="E1596" s="296"/>
      <c r="F1596" s="296"/>
      <c r="G1596" s="296"/>
      <c r="H1596" s="296"/>
      <c r="I1596" s="296"/>
      <c r="J1596" s="296"/>
      <c r="K1596" s="104">
        <f t="shared" si="92"/>
        <v>0</v>
      </c>
    </row>
    <row r="1597" spans="1:11" ht="15.75" customHeight="1" x14ac:dyDescent="0.25">
      <c r="A1597" s="2">
        <v>832</v>
      </c>
      <c r="B1597" s="101" t="str">
        <f>IF('proje ve personel bilgileri'!A845&lt;&gt;0,('proje ve personel bilgileri'!A845)," ")</f>
        <v xml:space="preserve"> </v>
      </c>
      <c r="C1597" s="105"/>
      <c r="D1597" s="296"/>
      <c r="E1597" s="296"/>
      <c r="F1597" s="296"/>
      <c r="G1597" s="296"/>
      <c r="H1597" s="296"/>
      <c r="I1597" s="296"/>
      <c r="J1597" s="296"/>
      <c r="K1597" s="104">
        <f t="shared" si="92"/>
        <v>0</v>
      </c>
    </row>
    <row r="1598" spans="1:11" ht="15.75" customHeight="1" x14ac:dyDescent="0.25">
      <c r="A1598" s="1">
        <v>833</v>
      </c>
      <c r="B1598" s="101" t="str">
        <f>IF('proje ve personel bilgileri'!A846&lt;&gt;0,('proje ve personel bilgileri'!A846)," ")</f>
        <v xml:space="preserve"> </v>
      </c>
      <c r="C1598" s="105"/>
      <c r="D1598" s="296"/>
      <c r="E1598" s="296"/>
      <c r="F1598" s="296"/>
      <c r="G1598" s="296"/>
      <c r="H1598" s="296"/>
      <c r="I1598" s="296"/>
      <c r="J1598" s="296"/>
      <c r="K1598" s="104">
        <f t="shared" si="92"/>
        <v>0</v>
      </c>
    </row>
    <row r="1599" spans="1:11" ht="15.75" customHeight="1" x14ac:dyDescent="0.25">
      <c r="A1599" s="2">
        <v>834</v>
      </c>
      <c r="B1599" s="101" t="str">
        <f>IF('proje ve personel bilgileri'!A847&lt;&gt;0,('proje ve personel bilgileri'!A847)," ")</f>
        <v xml:space="preserve"> </v>
      </c>
      <c r="C1599" s="105"/>
      <c r="D1599" s="296"/>
      <c r="E1599" s="296"/>
      <c r="F1599" s="296"/>
      <c r="G1599" s="296"/>
      <c r="H1599" s="296"/>
      <c r="I1599" s="296"/>
      <c r="J1599" s="296"/>
      <c r="K1599" s="104">
        <f t="shared" si="92"/>
        <v>0</v>
      </c>
    </row>
    <row r="1600" spans="1:11" ht="15.75" customHeight="1" x14ac:dyDescent="0.25">
      <c r="A1600" s="1">
        <v>835</v>
      </c>
      <c r="B1600" s="101" t="str">
        <f>IF('proje ve personel bilgileri'!A848&lt;&gt;0,('proje ve personel bilgileri'!A848)," ")</f>
        <v xml:space="preserve"> </v>
      </c>
      <c r="C1600" s="105"/>
      <c r="D1600" s="296"/>
      <c r="E1600" s="296"/>
      <c r="F1600" s="296"/>
      <c r="G1600" s="296"/>
      <c r="H1600" s="296"/>
      <c r="I1600" s="296"/>
      <c r="J1600" s="296"/>
      <c r="K1600" s="104">
        <f t="shared" si="92"/>
        <v>0</v>
      </c>
    </row>
    <row r="1601" spans="1:11" ht="15.75" customHeight="1" x14ac:dyDescent="0.25">
      <c r="A1601" s="2">
        <v>836</v>
      </c>
      <c r="B1601" s="101" t="str">
        <f>IF('proje ve personel bilgileri'!A849&lt;&gt;0,('proje ve personel bilgileri'!A849)," ")</f>
        <v xml:space="preserve"> </v>
      </c>
      <c r="C1601" s="105"/>
      <c r="D1601" s="296"/>
      <c r="E1601" s="296"/>
      <c r="F1601" s="296"/>
      <c r="G1601" s="296"/>
      <c r="H1601" s="296"/>
      <c r="I1601" s="296"/>
      <c r="J1601" s="296"/>
      <c r="K1601" s="104">
        <f t="shared" si="92"/>
        <v>0</v>
      </c>
    </row>
    <row r="1602" spans="1:11" ht="15.75" customHeight="1" x14ac:dyDescent="0.25">
      <c r="A1602" s="1">
        <v>837</v>
      </c>
      <c r="B1602" s="101" t="str">
        <f>IF('proje ve personel bilgileri'!A850&lt;&gt;0,('proje ve personel bilgileri'!A850)," ")</f>
        <v xml:space="preserve"> </v>
      </c>
      <c r="C1602" s="105"/>
      <c r="D1602" s="296"/>
      <c r="E1602" s="296"/>
      <c r="F1602" s="296"/>
      <c r="G1602" s="296"/>
      <c r="H1602" s="296"/>
      <c r="I1602" s="296"/>
      <c r="J1602" s="296"/>
      <c r="K1602" s="104">
        <f t="shared" si="92"/>
        <v>0</v>
      </c>
    </row>
    <row r="1603" spans="1:11" ht="15.75" customHeight="1" x14ac:dyDescent="0.25">
      <c r="A1603" s="2">
        <v>838</v>
      </c>
      <c r="B1603" s="101" t="str">
        <f>IF('proje ve personel bilgileri'!A851&lt;&gt;0,('proje ve personel bilgileri'!A851)," ")</f>
        <v xml:space="preserve"> </v>
      </c>
      <c r="C1603" s="105"/>
      <c r="D1603" s="296"/>
      <c r="E1603" s="296"/>
      <c r="F1603" s="296"/>
      <c r="G1603" s="296"/>
      <c r="H1603" s="296"/>
      <c r="I1603" s="296"/>
      <c r="J1603" s="296"/>
      <c r="K1603" s="104">
        <f t="shared" si="92"/>
        <v>0</v>
      </c>
    </row>
    <row r="1604" spans="1:11" ht="15.75" customHeight="1" x14ac:dyDescent="0.25">
      <c r="A1604" s="1">
        <v>839</v>
      </c>
      <c r="B1604" s="101" t="str">
        <f>IF('proje ve personel bilgileri'!A852&lt;&gt;0,('proje ve personel bilgileri'!A852)," ")</f>
        <v xml:space="preserve"> </v>
      </c>
      <c r="C1604" s="105"/>
      <c r="D1604" s="296"/>
      <c r="E1604" s="296"/>
      <c r="F1604" s="296"/>
      <c r="G1604" s="296"/>
      <c r="H1604" s="296"/>
      <c r="I1604" s="296"/>
      <c r="J1604" s="296"/>
      <c r="K1604" s="104">
        <f t="shared" si="92"/>
        <v>0</v>
      </c>
    </row>
    <row r="1605" spans="1:11" ht="15.75" customHeight="1" x14ac:dyDescent="0.25">
      <c r="A1605" s="2">
        <v>840</v>
      </c>
      <c r="B1605" s="101" t="str">
        <f>IF('proje ve personel bilgileri'!A853&lt;&gt;0,('proje ve personel bilgileri'!A853)," ")</f>
        <v xml:space="preserve"> </v>
      </c>
      <c r="C1605" s="105"/>
      <c r="D1605" s="296"/>
      <c r="E1605" s="296"/>
      <c r="F1605" s="296"/>
      <c r="G1605" s="296"/>
      <c r="H1605" s="296"/>
      <c r="I1605" s="296"/>
      <c r="J1605" s="296"/>
      <c r="K1605" s="104">
        <f t="shared" si="92"/>
        <v>0</v>
      </c>
    </row>
    <row r="1606" spans="1:11" ht="15.75" customHeight="1" x14ac:dyDescent="0.25">
      <c r="A1606" s="1">
        <v>841</v>
      </c>
      <c r="B1606" s="101" t="str">
        <f>IF('proje ve personel bilgileri'!A854&lt;&gt;0,('proje ve personel bilgileri'!A854)," ")</f>
        <v xml:space="preserve"> </v>
      </c>
      <c r="C1606" s="105"/>
      <c r="D1606" s="296"/>
      <c r="E1606" s="296"/>
      <c r="F1606" s="296"/>
      <c r="G1606" s="296"/>
      <c r="H1606" s="296"/>
      <c r="I1606" s="296"/>
      <c r="J1606" s="296"/>
      <c r="K1606" s="104">
        <f t="shared" si="92"/>
        <v>0</v>
      </c>
    </row>
    <row r="1607" spans="1:11" ht="15.75" customHeight="1" x14ac:dyDescent="0.25">
      <c r="A1607" s="2">
        <v>842</v>
      </c>
      <c r="B1607" s="101" t="str">
        <f>IF('proje ve personel bilgileri'!A855&lt;&gt;0,('proje ve personel bilgileri'!A855)," ")</f>
        <v xml:space="preserve"> </v>
      </c>
      <c r="C1607" s="105"/>
      <c r="D1607" s="296"/>
      <c r="E1607" s="296"/>
      <c r="F1607" s="296"/>
      <c r="G1607" s="296"/>
      <c r="H1607" s="296"/>
      <c r="I1607" s="296"/>
      <c r="J1607" s="296"/>
      <c r="K1607" s="104">
        <f t="shared" si="92"/>
        <v>0</v>
      </c>
    </row>
    <row r="1608" spans="1:11" ht="15.75" customHeight="1" x14ac:dyDescent="0.25">
      <c r="A1608" s="1">
        <v>843</v>
      </c>
      <c r="B1608" s="101" t="str">
        <f>IF('proje ve personel bilgileri'!A856&lt;&gt;0,('proje ve personel bilgileri'!A856)," ")</f>
        <v xml:space="preserve"> </v>
      </c>
      <c r="C1608" s="105"/>
      <c r="D1608" s="296"/>
      <c r="E1608" s="296"/>
      <c r="F1608" s="296"/>
      <c r="G1608" s="296"/>
      <c r="H1608" s="296"/>
      <c r="I1608" s="296"/>
      <c r="J1608" s="296"/>
      <c r="K1608" s="104">
        <f t="shared" si="92"/>
        <v>0</v>
      </c>
    </row>
    <row r="1609" spans="1:11" ht="15.75" customHeight="1" x14ac:dyDescent="0.25">
      <c r="A1609" s="2">
        <v>844</v>
      </c>
      <c r="B1609" s="101" t="str">
        <f>IF('proje ve personel bilgileri'!A857&lt;&gt;0,('proje ve personel bilgileri'!A857)," ")</f>
        <v xml:space="preserve"> </v>
      </c>
      <c r="C1609" s="105"/>
      <c r="D1609" s="296"/>
      <c r="E1609" s="296"/>
      <c r="F1609" s="296"/>
      <c r="G1609" s="296"/>
      <c r="H1609" s="296"/>
      <c r="I1609" s="296"/>
      <c r="J1609" s="296"/>
      <c r="K1609" s="104">
        <f t="shared" si="92"/>
        <v>0</v>
      </c>
    </row>
    <row r="1610" spans="1:11" ht="15.75" customHeight="1" x14ac:dyDescent="0.25">
      <c r="A1610" s="1">
        <v>845</v>
      </c>
      <c r="B1610" s="101" t="str">
        <f>IF('proje ve personel bilgileri'!A858&lt;&gt;0,('proje ve personel bilgileri'!A858)," ")</f>
        <v xml:space="preserve"> </v>
      </c>
      <c r="C1610" s="105"/>
      <c r="D1610" s="296"/>
      <c r="E1610" s="296"/>
      <c r="F1610" s="296"/>
      <c r="G1610" s="296"/>
      <c r="H1610" s="296"/>
      <c r="I1610" s="296"/>
      <c r="J1610" s="296"/>
      <c r="K1610" s="104">
        <f t="shared" si="92"/>
        <v>0</v>
      </c>
    </row>
    <row r="1611" spans="1:11" ht="15" customHeight="1" x14ac:dyDescent="0.25">
      <c r="A1611" s="2">
        <v>846</v>
      </c>
      <c r="B1611" s="101" t="str">
        <f>IF('proje ve personel bilgileri'!A859&lt;&gt;0,('proje ve personel bilgileri'!A859)," ")</f>
        <v xml:space="preserve"> </v>
      </c>
      <c r="C1611" s="105"/>
      <c r="D1611" s="296"/>
      <c r="E1611" s="296"/>
      <c r="F1611" s="296"/>
      <c r="G1611" s="296"/>
      <c r="H1611" s="296"/>
      <c r="I1611" s="296"/>
      <c r="J1611" s="296"/>
      <c r="K1611" s="104">
        <f t="shared" si="92"/>
        <v>0</v>
      </c>
    </row>
    <row r="1612" spans="1:11" ht="15.75" customHeight="1" x14ac:dyDescent="0.25">
      <c r="A1612" s="341" t="s">
        <v>99</v>
      </c>
      <c r="B1612" s="342"/>
      <c r="C1612" s="7" t="str">
        <f t="shared" ref="C1612:J1612" si="93">IF($K$28&lt;&gt;0,SUM(C1594:C1611)," ")</f>
        <v xml:space="preserve"> </v>
      </c>
      <c r="D1612" s="8" t="str">
        <f t="shared" si="93"/>
        <v xml:space="preserve"> </v>
      </c>
      <c r="E1612" s="8" t="str">
        <f t="shared" si="93"/>
        <v xml:space="preserve"> </v>
      </c>
      <c r="F1612" s="8" t="str">
        <f t="shared" si="93"/>
        <v xml:space="preserve"> </v>
      </c>
      <c r="G1612" s="8" t="str">
        <f t="shared" si="93"/>
        <v xml:space="preserve"> </v>
      </c>
      <c r="H1612" s="8" t="str">
        <f t="shared" si="93"/>
        <v xml:space="preserve"> </v>
      </c>
      <c r="I1612" s="8" t="str">
        <f t="shared" si="93"/>
        <v xml:space="preserve"> </v>
      </c>
      <c r="J1612" s="8" t="str">
        <f t="shared" si="93"/>
        <v xml:space="preserve"> </v>
      </c>
      <c r="K1612" s="9">
        <f>SUM(K1594:K1611)+K1576</f>
        <v>0</v>
      </c>
    </row>
    <row r="1613" spans="1:11" ht="15" customHeight="1" x14ac:dyDescent="0.25">
      <c r="A1613" s="300"/>
    </row>
    <row r="1614" spans="1:11" ht="15" customHeight="1" x14ac:dyDescent="0.25">
      <c r="A1614" s="332" t="s">
        <v>100</v>
      </c>
      <c r="B1614" s="332"/>
      <c r="C1614" s="332"/>
      <c r="D1614" s="332"/>
      <c r="E1614" s="332"/>
      <c r="F1614" s="332"/>
      <c r="G1614" s="332"/>
      <c r="H1614" s="332"/>
      <c r="I1614" s="332"/>
      <c r="J1614" s="332"/>
      <c r="K1614" s="332"/>
    </row>
    <row r="1615" spans="1:11" ht="15" customHeight="1" x14ac:dyDescent="0.25">
      <c r="A1615" s="51"/>
    </row>
    <row r="1616" spans="1:11" ht="15" customHeight="1" x14ac:dyDescent="0.25">
      <c r="A1616" s="298" t="s">
        <v>101</v>
      </c>
    </row>
    <row r="1617" spans="1:11" ht="15" customHeight="1" x14ac:dyDescent="0.25">
      <c r="C1617" s="298" t="s">
        <v>102</v>
      </c>
      <c r="E1617" s="298" t="s">
        <v>103</v>
      </c>
    </row>
    <row r="1618" spans="1:11" ht="15.75" customHeight="1" x14ac:dyDescent="0.25">
      <c r="A1618" s="348" t="s">
        <v>85</v>
      </c>
      <c r="B1618" s="348"/>
      <c r="C1618" s="348"/>
      <c r="D1618" s="348"/>
      <c r="E1618" s="348"/>
      <c r="F1618" s="348"/>
      <c r="G1618" s="348"/>
      <c r="H1618" s="348"/>
      <c r="I1618" s="348"/>
      <c r="J1618" s="348"/>
      <c r="K1618" s="348"/>
    </row>
    <row r="1619" spans="1:11" ht="15" customHeight="1" x14ac:dyDescent="0.25">
      <c r="A1619" s="70"/>
      <c r="B1619" s="70"/>
      <c r="C1619" s="70"/>
      <c r="D1619" s="70"/>
      <c r="E1619" s="70"/>
      <c r="F1619" s="78">
        <f>'proje ve personel bilgileri'!$B$5</f>
        <v>0</v>
      </c>
      <c r="G1619" s="72">
        <f>IF('proje ve personel bilgileri'!$B$6=1,"/ Mayıs ayına aittir.",(IF('proje ve personel bilgileri'!$B$6=2,"/ Kasım ayına aittir.",0)))</f>
        <v>0</v>
      </c>
      <c r="H1619" s="70"/>
      <c r="I1619" s="70"/>
      <c r="J1619" s="70"/>
      <c r="K1619" s="70"/>
    </row>
    <row r="1620" spans="1:11" ht="18.75" customHeight="1" x14ac:dyDescent="0.25">
      <c r="K1620" s="4" t="s">
        <v>86</v>
      </c>
    </row>
    <row r="1621" spans="1:11" ht="15.75" customHeight="1" x14ac:dyDescent="0.25">
      <c r="A1621" s="349" t="s">
        <v>2</v>
      </c>
      <c r="B1621" s="350"/>
      <c r="C1621" s="351">
        <f>'proje ve personel bilgileri'!$B$2</f>
        <v>0</v>
      </c>
      <c r="D1621" s="352"/>
      <c r="E1621" s="352"/>
      <c r="F1621" s="352"/>
      <c r="G1621" s="352"/>
      <c r="H1621" s="352"/>
      <c r="I1621" s="352"/>
      <c r="J1621" s="352"/>
      <c r="K1621" s="353"/>
    </row>
    <row r="1622" spans="1:11" ht="15.75" customHeight="1" x14ac:dyDescent="0.25">
      <c r="A1622" s="354" t="s">
        <v>4</v>
      </c>
      <c r="B1622" s="355"/>
      <c r="C1622" s="356">
        <f>'proje ve personel bilgileri'!$B$3</f>
        <v>0</v>
      </c>
      <c r="D1622" s="357"/>
      <c r="E1622" s="357"/>
      <c r="F1622" s="357"/>
      <c r="G1622" s="357"/>
      <c r="H1622" s="357"/>
      <c r="I1622" s="357"/>
      <c r="J1622" s="357"/>
      <c r="K1622" s="358"/>
    </row>
    <row r="1623" spans="1:11" ht="15" customHeight="1" x14ac:dyDescent="0.25">
      <c r="A1623" s="343" t="s">
        <v>87</v>
      </c>
      <c r="B1623" s="343" t="s">
        <v>15</v>
      </c>
      <c r="C1623" s="343" t="s">
        <v>88</v>
      </c>
      <c r="D1623" s="344" t="s">
        <v>89</v>
      </c>
      <c r="E1623" s="346"/>
      <c r="F1623" s="347"/>
      <c r="G1623" s="343" t="s">
        <v>90</v>
      </c>
      <c r="H1623" s="333" t="s">
        <v>91</v>
      </c>
      <c r="I1623" s="333" t="s">
        <v>92</v>
      </c>
      <c r="J1623" s="333" t="s">
        <v>93</v>
      </c>
      <c r="K1623" s="336" t="s">
        <v>94</v>
      </c>
    </row>
    <row r="1624" spans="1:11" ht="15.75" customHeight="1" x14ac:dyDescent="0.25">
      <c r="A1624" s="338"/>
      <c r="B1624" s="338"/>
      <c r="C1624" s="338"/>
      <c r="D1624" s="345"/>
      <c r="E1624" s="339" t="s">
        <v>95</v>
      </c>
      <c r="F1624" s="340"/>
      <c r="G1624" s="338"/>
      <c r="H1624" s="334"/>
      <c r="I1624" s="334"/>
      <c r="J1624" s="334"/>
      <c r="K1624" s="337"/>
    </row>
    <row r="1625" spans="1:11" ht="60.75" customHeight="1" x14ac:dyDescent="0.25">
      <c r="A1625" s="338"/>
      <c r="B1625" s="338"/>
      <c r="C1625" s="338"/>
      <c r="D1625" s="345"/>
      <c r="E1625" s="5" t="s">
        <v>106</v>
      </c>
      <c r="F1625" s="5" t="s">
        <v>97</v>
      </c>
      <c r="G1625" s="338"/>
      <c r="H1625" s="334"/>
      <c r="I1625" s="335"/>
      <c r="J1625" s="335"/>
      <c r="K1625" s="338"/>
    </row>
    <row r="1626" spans="1:11" ht="15.75" customHeight="1" x14ac:dyDescent="0.25">
      <c r="A1626" s="338"/>
      <c r="B1626" s="338"/>
      <c r="C1626" s="338"/>
      <c r="D1626" s="345"/>
      <c r="E1626" s="6" t="s">
        <v>98</v>
      </c>
      <c r="F1626" s="6" t="s">
        <v>98</v>
      </c>
      <c r="G1626" s="294" t="s">
        <v>98</v>
      </c>
      <c r="H1626" s="294" t="s">
        <v>98</v>
      </c>
      <c r="I1626" s="297" t="s">
        <v>98</v>
      </c>
      <c r="J1626" s="6" t="s">
        <v>98</v>
      </c>
      <c r="K1626" s="338"/>
    </row>
    <row r="1627" spans="1:11" ht="15.75" customHeight="1" x14ac:dyDescent="0.25">
      <c r="A1627" s="1">
        <v>847</v>
      </c>
      <c r="B1627" s="101" t="str">
        <f>IF('proje ve personel bilgileri'!A860&lt;&gt;0,('proje ve personel bilgileri'!A860)," ")</f>
        <v xml:space="preserve"> </v>
      </c>
      <c r="C1627" s="102"/>
      <c r="D1627" s="103"/>
      <c r="E1627" s="103"/>
      <c r="F1627" s="103"/>
      <c r="G1627" s="103"/>
      <c r="H1627" s="103"/>
      <c r="I1627" s="103"/>
      <c r="J1627" s="103"/>
      <c r="K1627" s="104">
        <f t="shared" ref="K1627:K1644" si="94">IF(D1627&lt;&gt;0,SUM(D1627+E1627+F1627+G1627-H1627-I1627-J1627),0)</f>
        <v>0</v>
      </c>
    </row>
    <row r="1628" spans="1:11" ht="15.75" customHeight="1" x14ac:dyDescent="0.25">
      <c r="A1628" s="2">
        <v>848</v>
      </c>
      <c r="B1628" s="101" t="str">
        <f>IF('proje ve personel bilgileri'!A861&lt;&gt;0,('proje ve personel bilgileri'!A861)," ")</f>
        <v xml:space="preserve"> </v>
      </c>
      <c r="C1628" s="105"/>
      <c r="D1628" s="296"/>
      <c r="E1628" s="296"/>
      <c r="F1628" s="296"/>
      <c r="G1628" s="296"/>
      <c r="H1628" s="296"/>
      <c r="I1628" s="296"/>
      <c r="J1628" s="296"/>
      <c r="K1628" s="104">
        <f t="shared" si="94"/>
        <v>0</v>
      </c>
    </row>
    <row r="1629" spans="1:11" ht="15.75" customHeight="1" x14ac:dyDescent="0.25">
      <c r="A1629" s="1">
        <v>849</v>
      </c>
      <c r="B1629" s="101" t="str">
        <f>IF('proje ve personel bilgileri'!A862&lt;&gt;0,('proje ve personel bilgileri'!A862)," ")</f>
        <v xml:space="preserve"> </v>
      </c>
      <c r="C1629" s="105"/>
      <c r="D1629" s="296"/>
      <c r="E1629" s="296"/>
      <c r="F1629" s="296"/>
      <c r="G1629" s="296"/>
      <c r="H1629" s="296"/>
      <c r="I1629" s="296"/>
      <c r="J1629" s="296"/>
      <c r="K1629" s="104">
        <f t="shared" si="94"/>
        <v>0</v>
      </c>
    </row>
    <row r="1630" spans="1:11" ht="15.75" customHeight="1" x14ac:dyDescent="0.25">
      <c r="A1630" s="2">
        <v>850</v>
      </c>
      <c r="B1630" s="101" t="str">
        <f>IF('proje ve personel bilgileri'!A863&lt;&gt;0,('proje ve personel bilgileri'!A863)," ")</f>
        <v xml:space="preserve"> </v>
      </c>
      <c r="C1630" s="105"/>
      <c r="D1630" s="296"/>
      <c r="E1630" s="296"/>
      <c r="F1630" s="296"/>
      <c r="G1630" s="296"/>
      <c r="H1630" s="296"/>
      <c r="I1630" s="296"/>
      <c r="J1630" s="296"/>
      <c r="K1630" s="104">
        <f t="shared" si="94"/>
        <v>0</v>
      </c>
    </row>
    <row r="1631" spans="1:11" ht="15.75" customHeight="1" x14ac:dyDescent="0.25">
      <c r="A1631" s="1">
        <v>851</v>
      </c>
      <c r="B1631" s="101" t="str">
        <f>IF('proje ve personel bilgileri'!A864&lt;&gt;0,('proje ve personel bilgileri'!A864)," ")</f>
        <v xml:space="preserve"> </v>
      </c>
      <c r="C1631" s="105"/>
      <c r="D1631" s="296"/>
      <c r="E1631" s="296"/>
      <c r="F1631" s="296"/>
      <c r="G1631" s="296"/>
      <c r="H1631" s="296"/>
      <c r="I1631" s="296"/>
      <c r="J1631" s="296"/>
      <c r="K1631" s="104">
        <f t="shared" si="94"/>
        <v>0</v>
      </c>
    </row>
    <row r="1632" spans="1:11" ht="15.75" customHeight="1" x14ac:dyDescent="0.25">
      <c r="A1632" s="2">
        <v>852</v>
      </c>
      <c r="B1632" s="101" t="str">
        <f>IF('proje ve personel bilgileri'!A865&lt;&gt;0,('proje ve personel bilgileri'!A865)," ")</f>
        <v xml:space="preserve"> </v>
      </c>
      <c r="C1632" s="105"/>
      <c r="D1632" s="296"/>
      <c r="E1632" s="296"/>
      <c r="F1632" s="296"/>
      <c r="G1632" s="296"/>
      <c r="H1632" s="296"/>
      <c r="I1632" s="296"/>
      <c r="J1632" s="296"/>
      <c r="K1632" s="104">
        <f t="shared" si="94"/>
        <v>0</v>
      </c>
    </row>
    <row r="1633" spans="1:11" ht="15.75" customHeight="1" x14ac:dyDescent="0.25">
      <c r="A1633" s="1">
        <v>853</v>
      </c>
      <c r="B1633" s="101" t="str">
        <f>IF('proje ve personel bilgileri'!A866&lt;&gt;0,('proje ve personel bilgileri'!A866)," ")</f>
        <v xml:space="preserve"> </v>
      </c>
      <c r="C1633" s="105"/>
      <c r="D1633" s="296"/>
      <c r="E1633" s="296"/>
      <c r="F1633" s="296"/>
      <c r="G1633" s="296"/>
      <c r="H1633" s="296"/>
      <c r="I1633" s="296"/>
      <c r="J1633" s="296"/>
      <c r="K1633" s="104">
        <f t="shared" si="94"/>
        <v>0</v>
      </c>
    </row>
    <row r="1634" spans="1:11" ht="15.75" customHeight="1" x14ac:dyDescent="0.25">
      <c r="A1634" s="2">
        <v>854</v>
      </c>
      <c r="B1634" s="101" t="str">
        <f>IF('proje ve personel bilgileri'!A867&lt;&gt;0,('proje ve personel bilgileri'!A867)," ")</f>
        <v xml:space="preserve"> </v>
      </c>
      <c r="C1634" s="105"/>
      <c r="D1634" s="296"/>
      <c r="E1634" s="296"/>
      <c r="F1634" s="296"/>
      <c r="G1634" s="296"/>
      <c r="H1634" s="296"/>
      <c r="I1634" s="296"/>
      <c r="J1634" s="296"/>
      <c r="K1634" s="104">
        <f t="shared" si="94"/>
        <v>0</v>
      </c>
    </row>
    <row r="1635" spans="1:11" ht="15.75" customHeight="1" x14ac:dyDescent="0.25">
      <c r="A1635" s="1">
        <v>855</v>
      </c>
      <c r="B1635" s="101" t="str">
        <f>IF('proje ve personel bilgileri'!A868&lt;&gt;0,('proje ve personel bilgileri'!A868)," ")</f>
        <v xml:space="preserve"> </v>
      </c>
      <c r="C1635" s="105"/>
      <c r="D1635" s="296"/>
      <c r="E1635" s="296"/>
      <c r="F1635" s="296"/>
      <c r="G1635" s="296"/>
      <c r="H1635" s="296"/>
      <c r="I1635" s="296"/>
      <c r="J1635" s="296"/>
      <c r="K1635" s="104">
        <f t="shared" si="94"/>
        <v>0</v>
      </c>
    </row>
    <row r="1636" spans="1:11" ht="15.75" customHeight="1" x14ac:dyDescent="0.25">
      <c r="A1636" s="2">
        <v>856</v>
      </c>
      <c r="B1636" s="101" t="str">
        <f>IF('proje ve personel bilgileri'!A869&lt;&gt;0,('proje ve personel bilgileri'!A869)," ")</f>
        <v xml:space="preserve"> </v>
      </c>
      <c r="C1636" s="105"/>
      <c r="D1636" s="296"/>
      <c r="E1636" s="296"/>
      <c r="F1636" s="296"/>
      <c r="G1636" s="296"/>
      <c r="H1636" s="296"/>
      <c r="I1636" s="296"/>
      <c r="J1636" s="296"/>
      <c r="K1636" s="104">
        <f t="shared" si="94"/>
        <v>0</v>
      </c>
    </row>
    <row r="1637" spans="1:11" ht="15.75" customHeight="1" x14ac:dyDescent="0.25">
      <c r="A1637" s="1">
        <v>857</v>
      </c>
      <c r="B1637" s="101" t="str">
        <f>IF('proje ve personel bilgileri'!A870&lt;&gt;0,('proje ve personel bilgileri'!A870)," ")</f>
        <v xml:space="preserve"> </v>
      </c>
      <c r="C1637" s="105"/>
      <c r="D1637" s="296"/>
      <c r="E1637" s="296"/>
      <c r="F1637" s="296"/>
      <c r="G1637" s="296"/>
      <c r="H1637" s="296"/>
      <c r="I1637" s="296"/>
      <c r="J1637" s="296"/>
      <c r="K1637" s="104">
        <f t="shared" si="94"/>
        <v>0</v>
      </c>
    </row>
    <row r="1638" spans="1:11" ht="15.75" customHeight="1" x14ac:dyDescent="0.25">
      <c r="A1638" s="2">
        <v>858</v>
      </c>
      <c r="B1638" s="101" t="str">
        <f>IF('proje ve personel bilgileri'!A871&lt;&gt;0,('proje ve personel bilgileri'!A871)," ")</f>
        <v xml:space="preserve"> </v>
      </c>
      <c r="C1638" s="105"/>
      <c r="D1638" s="296"/>
      <c r="E1638" s="296"/>
      <c r="F1638" s="296"/>
      <c r="G1638" s="296"/>
      <c r="H1638" s="296"/>
      <c r="I1638" s="296"/>
      <c r="J1638" s="296"/>
      <c r="K1638" s="104">
        <f t="shared" si="94"/>
        <v>0</v>
      </c>
    </row>
    <row r="1639" spans="1:11" ht="15.75" customHeight="1" x14ac:dyDescent="0.25">
      <c r="A1639" s="1">
        <v>859</v>
      </c>
      <c r="B1639" s="101" t="str">
        <f>IF('proje ve personel bilgileri'!A872&lt;&gt;0,('proje ve personel bilgileri'!A872)," ")</f>
        <v xml:space="preserve"> </v>
      </c>
      <c r="C1639" s="105"/>
      <c r="D1639" s="296"/>
      <c r="E1639" s="296"/>
      <c r="F1639" s="296"/>
      <c r="G1639" s="296"/>
      <c r="H1639" s="296"/>
      <c r="I1639" s="296"/>
      <c r="J1639" s="296"/>
      <c r="K1639" s="104">
        <f t="shared" si="94"/>
        <v>0</v>
      </c>
    </row>
    <row r="1640" spans="1:11" ht="15.75" customHeight="1" x14ac:dyDescent="0.25">
      <c r="A1640" s="2">
        <v>860</v>
      </c>
      <c r="B1640" s="101" t="str">
        <f>IF('proje ve personel bilgileri'!A873&lt;&gt;0,('proje ve personel bilgileri'!A873)," ")</f>
        <v xml:space="preserve"> </v>
      </c>
      <c r="C1640" s="105"/>
      <c r="D1640" s="296"/>
      <c r="E1640" s="296"/>
      <c r="F1640" s="296"/>
      <c r="G1640" s="296"/>
      <c r="H1640" s="296"/>
      <c r="I1640" s="296"/>
      <c r="J1640" s="296"/>
      <c r="K1640" s="104">
        <f t="shared" si="94"/>
        <v>0</v>
      </c>
    </row>
    <row r="1641" spans="1:11" ht="15.75" customHeight="1" x14ac:dyDescent="0.25">
      <c r="A1641" s="1">
        <v>861</v>
      </c>
      <c r="B1641" s="101" t="str">
        <f>IF('proje ve personel bilgileri'!A874&lt;&gt;0,('proje ve personel bilgileri'!A874)," ")</f>
        <v xml:space="preserve"> </v>
      </c>
      <c r="C1641" s="105"/>
      <c r="D1641" s="296"/>
      <c r="E1641" s="296"/>
      <c r="F1641" s="296"/>
      <c r="G1641" s="296"/>
      <c r="H1641" s="296"/>
      <c r="I1641" s="296"/>
      <c r="J1641" s="296"/>
      <c r="K1641" s="104">
        <f t="shared" si="94"/>
        <v>0</v>
      </c>
    </row>
    <row r="1642" spans="1:11" ht="15.75" customHeight="1" x14ac:dyDescent="0.25">
      <c r="A1642" s="2">
        <v>862</v>
      </c>
      <c r="B1642" s="101" t="str">
        <f>IF('proje ve personel bilgileri'!A875&lt;&gt;0,('proje ve personel bilgileri'!A875)," ")</f>
        <v xml:space="preserve"> </v>
      </c>
      <c r="C1642" s="105"/>
      <c r="D1642" s="296"/>
      <c r="E1642" s="296"/>
      <c r="F1642" s="296"/>
      <c r="G1642" s="296"/>
      <c r="H1642" s="296"/>
      <c r="I1642" s="296"/>
      <c r="J1642" s="296"/>
      <c r="K1642" s="104">
        <f t="shared" si="94"/>
        <v>0</v>
      </c>
    </row>
    <row r="1643" spans="1:11" ht="15.75" customHeight="1" x14ac:dyDescent="0.25">
      <c r="A1643" s="1">
        <v>863</v>
      </c>
      <c r="B1643" s="101" t="str">
        <f>IF('proje ve personel bilgileri'!A876&lt;&gt;0,('proje ve personel bilgileri'!A876)," ")</f>
        <v xml:space="preserve"> </v>
      </c>
      <c r="C1643" s="105"/>
      <c r="D1643" s="296"/>
      <c r="E1643" s="296"/>
      <c r="F1643" s="296"/>
      <c r="G1643" s="296"/>
      <c r="H1643" s="296"/>
      <c r="I1643" s="296"/>
      <c r="J1643" s="296"/>
      <c r="K1643" s="104">
        <f t="shared" si="94"/>
        <v>0</v>
      </c>
    </row>
    <row r="1644" spans="1:11" ht="15" customHeight="1" x14ac:dyDescent="0.25">
      <c r="A1644" s="2">
        <v>864</v>
      </c>
      <c r="B1644" s="101" t="str">
        <f>IF('proje ve personel bilgileri'!A877&lt;&gt;0,('proje ve personel bilgileri'!A877)," ")</f>
        <v xml:space="preserve"> </v>
      </c>
      <c r="C1644" s="105"/>
      <c r="D1644" s="296"/>
      <c r="E1644" s="296"/>
      <c r="F1644" s="296"/>
      <c r="G1644" s="296"/>
      <c r="H1644" s="296"/>
      <c r="I1644" s="296"/>
      <c r="J1644" s="296"/>
      <c r="K1644" s="104">
        <f t="shared" si="94"/>
        <v>0</v>
      </c>
    </row>
    <row r="1645" spans="1:11" ht="15.75" customHeight="1" x14ac:dyDescent="0.25">
      <c r="A1645" s="341" t="s">
        <v>99</v>
      </c>
      <c r="B1645" s="342"/>
      <c r="C1645" s="7" t="str">
        <f t="shared" ref="C1645:J1645" si="95">IF($K$28&lt;&gt;0,SUM(C1627:C1644)," ")</f>
        <v xml:space="preserve"> </v>
      </c>
      <c r="D1645" s="8" t="str">
        <f t="shared" si="95"/>
        <v xml:space="preserve"> </v>
      </c>
      <c r="E1645" s="8" t="str">
        <f t="shared" si="95"/>
        <v xml:space="preserve"> </v>
      </c>
      <c r="F1645" s="8" t="str">
        <f t="shared" si="95"/>
        <v xml:space="preserve"> </v>
      </c>
      <c r="G1645" s="8" t="str">
        <f t="shared" si="95"/>
        <v xml:space="preserve"> </v>
      </c>
      <c r="H1645" s="8" t="str">
        <f t="shared" si="95"/>
        <v xml:space="preserve"> </v>
      </c>
      <c r="I1645" s="8" t="str">
        <f t="shared" si="95"/>
        <v xml:space="preserve"> </v>
      </c>
      <c r="J1645" s="8" t="str">
        <f t="shared" si="95"/>
        <v xml:space="preserve"> </v>
      </c>
      <c r="K1645" s="9">
        <f>SUM(K1627:K1644)+K1612</f>
        <v>0</v>
      </c>
    </row>
    <row r="1646" spans="1:11" ht="15" customHeight="1" x14ac:dyDescent="0.25">
      <c r="A1646" s="300"/>
    </row>
    <row r="1647" spans="1:11" ht="15" customHeight="1" x14ac:dyDescent="0.25">
      <c r="A1647" s="332" t="s">
        <v>100</v>
      </c>
      <c r="B1647" s="332"/>
      <c r="C1647" s="332"/>
      <c r="D1647" s="332"/>
      <c r="E1647" s="332"/>
      <c r="F1647" s="332"/>
      <c r="G1647" s="332"/>
      <c r="H1647" s="332"/>
      <c r="I1647" s="332"/>
      <c r="J1647" s="332"/>
      <c r="K1647" s="332"/>
    </row>
    <row r="1648" spans="1:11" ht="15" customHeight="1" x14ac:dyDescent="0.25">
      <c r="A1648" s="51"/>
    </row>
    <row r="1649" spans="1:11" ht="15" customHeight="1" x14ac:dyDescent="0.25">
      <c r="A1649" s="298" t="s">
        <v>101</v>
      </c>
    </row>
    <row r="1650" spans="1:11" ht="15" customHeight="1" x14ac:dyDescent="0.25">
      <c r="C1650" s="298" t="s">
        <v>102</v>
      </c>
      <c r="E1650" s="298" t="s">
        <v>103</v>
      </c>
    </row>
    <row r="1654" spans="1:11" ht="15.75" customHeight="1" x14ac:dyDescent="0.25">
      <c r="A1654" s="348" t="s">
        <v>85</v>
      </c>
      <c r="B1654" s="348"/>
      <c r="C1654" s="348"/>
      <c r="D1654" s="348"/>
      <c r="E1654" s="348"/>
      <c r="F1654" s="348"/>
      <c r="G1654" s="348"/>
      <c r="H1654" s="348"/>
      <c r="I1654" s="348"/>
      <c r="J1654" s="348"/>
      <c r="K1654" s="348"/>
    </row>
    <row r="1655" spans="1:11" ht="15" customHeight="1" x14ac:dyDescent="0.25">
      <c r="A1655" s="70"/>
      <c r="B1655" s="70"/>
      <c r="C1655" s="70"/>
      <c r="D1655" s="70"/>
      <c r="E1655" s="70"/>
      <c r="F1655" s="78">
        <f>'proje ve personel bilgileri'!$B$5</f>
        <v>0</v>
      </c>
      <c r="G1655" s="72">
        <f>IF('proje ve personel bilgileri'!$B$6=1,"/ Mayıs ayına aittir.",(IF('proje ve personel bilgileri'!$B$6=2,"/ Kasım ayına aittir.",0)))</f>
        <v>0</v>
      </c>
      <c r="H1655" s="70"/>
      <c r="I1655" s="70"/>
      <c r="J1655" s="70"/>
      <c r="K1655" s="70"/>
    </row>
    <row r="1656" spans="1:11" ht="18.75" customHeight="1" x14ac:dyDescent="0.25">
      <c r="K1656" s="4" t="s">
        <v>86</v>
      </c>
    </row>
    <row r="1657" spans="1:11" ht="15.75" customHeight="1" x14ac:dyDescent="0.25">
      <c r="A1657" s="349" t="s">
        <v>2</v>
      </c>
      <c r="B1657" s="350"/>
      <c r="C1657" s="351">
        <f>'proje ve personel bilgileri'!$B$2</f>
        <v>0</v>
      </c>
      <c r="D1657" s="352"/>
      <c r="E1657" s="352"/>
      <c r="F1657" s="352"/>
      <c r="G1657" s="352"/>
      <c r="H1657" s="352"/>
      <c r="I1657" s="352"/>
      <c r="J1657" s="352"/>
      <c r="K1657" s="353"/>
    </row>
    <row r="1658" spans="1:11" ht="15.75" customHeight="1" x14ac:dyDescent="0.25">
      <c r="A1658" s="354" t="s">
        <v>4</v>
      </c>
      <c r="B1658" s="355"/>
      <c r="C1658" s="356">
        <f>'proje ve personel bilgileri'!$B$3</f>
        <v>0</v>
      </c>
      <c r="D1658" s="357"/>
      <c r="E1658" s="357"/>
      <c r="F1658" s="357"/>
      <c r="G1658" s="357"/>
      <c r="H1658" s="357"/>
      <c r="I1658" s="357"/>
      <c r="J1658" s="357"/>
      <c r="K1658" s="358"/>
    </row>
    <row r="1659" spans="1:11" ht="15" customHeight="1" x14ac:dyDescent="0.25">
      <c r="A1659" s="343" t="s">
        <v>87</v>
      </c>
      <c r="B1659" s="343" t="s">
        <v>15</v>
      </c>
      <c r="C1659" s="343" t="s">
        <v>88</v>
      </c>
      <c r="D1659" s="344" t="s">
        <v>89</v>
      </c>
      <c r="E1659" s="346"/>
      <c r="F1659" s="347"/>
      <c r="G1659" s="343" t="s">
        <v>90</v>
      </c>
      <c r="H1659" s="333" t="s">
        <v>91</v>
      </c>
      <c r="I1659" s="333" t="s">
        <v>92</v>
      </c>
      <c r="J1659" s="333" t="s">
        <v>93</v>
      </c>
      <c r="K1659" s="336" t="s">
        <v>94</v>
      </c>
    </row>
    <row r="1660" spans="1:11" ht="15.75" customHeight="1" x14ac:dyDescent="0.25">
      <c r="A1660" s="338"/>
      <c r="B1660" s="338"/>
      <c r="C1660" s="338"/>
      <c r="D1660" s="345"/>
      <c r="E1660" s="339" t="s">
        <v>95</v>
      </c>
      <c r="F1660" s="340"/>
      <c r="G1660" s="338"/>
      <c r="H1660" s="334"/>
      <c r="I1660" s="334"/>
      <c r="J1660" s="334"/>
      <c r="K1660" s="337"/>
    </row>
    <row r="1661" spans="1:11" ht="60.75" customHeight="1" x14ac:dyDescent="0.25">
      <c r="A1661" s="338"/>
      <c r="B1661" s="338"/>
      <c r="C1661" s="338"/>
      <c r="D1661" s="345"/>
      <c r="E1661" s="5" t="s">
        <v>106</v>
      </c>
      <c r="F1661" s="5" t="s">
        <v>97</v>
      </c>
      <c r="G1661" s="338"/>
      <c r="H1661" s="334"/>
      <c r="I1661" s="335"/>
      <c r="J1661" s="335"/>
      <c r="K1661" s="338"/>
    </row>
    <row r="1662" spans="1:11" ht="15.75" customHeight="1" x14ac:dyDescent="0.25">
      <c r="A1662" s="338"/>
      <c r="B1662" s="338"/>
      <c r="C1662" s="338"/>
      <c r="D1662" s="345"/>
      <c r="E1662" s="6" t="s">
        <v>98</v>
      </c>
      <c r="F1662" s="6" t="s">
        <v>98</v>
      </c>
      <c r="G1662" s="294" t="s">
        <v>98</v>
      </c>
      <c r="H1662" s="294" t="s">
        <v>98</v>
      </c>
      <c r="I1662" s="297" t="s">
        <v>98</v>
      </c>
      <c r="J1662" s="6" t="s">
        <v>98</v>
      </c>
      <c r="K1662" s="338"/>
    </row>
    <row r="1663" spans="1:11" ht="15.75" customHeight="1" x14ac:dyDescent="0.25">
      <c r="A1663" s="1">
        <v>865</v>
      </c>
      <c r="B1663" s="101" t="str">
        <f>IF('proje ve personel bilgileri'!A878&lt;&gt;0,('proje ve personel bilgileri'!A878)," ")</f>
        <v xml:space="preserve"> </v>
      </c>
      <c r="C1663" s="102"/>
      <c r="D1663" s="103"/>
      <c r="E1663" s="103"/>
      <c r="F1663" s="103"/>
      <c r="G1663" s="103"/>
      <c r="H1663" s="103"/>
      <c r="I1663" s="103"/>
      <c r="J1663" s="103"/>
      <c r="K1663" s="104">
        <f t="shared" ref="K1663:K1680" si="96">IF(D1663&lt;&gt;0,SUM(D1663+E1663+F1663+G1663-H1663-I1663-J1663),0)</f>
        <v>0</v>
      </c>
    </row>
    <row r="1664" spans="1:11" ht="15.75" customHeight="1" x14ac:dyDescent="0.25">
      <c r="A1664" s="2">
        <v>866</v>
      </c>
      <c r="B1664" s="101" t="str">
        <f>IF('proje ve personel bilgileri'!A879&lt;&gt;0,('proje ve personel bilgileri'!A879)," ")</f>
        <v xml:space="preserve"> </v>
      </c>
      <c r="C1664" s="105"/>
      <c r="D1664" s="296"/>
      <c r="E1664" s="296"/>
      <c r="F1664" s="296"/>
      <c r="G1664" s="296"/>
      <c r="H1664" s="296"/>
      <c r="I1664" s="296"/>
      <c r="J1664" s="296"/>
      <c r="K1664" s="104">
        <f t="shared" si="96"/>
        <v>0</v>
      </c>
    </row>
    <row r="1665" spans="1:11" ht="15.75" customHeight="1" x14ac:dyDescent="0.25">
      <c r="A1665" s="1">
        <v>867</v>
      </c>
      <c r="B1665" s="101" t="str">
        <f>IF('proje ve personel bilgileri'!A880&lt;&gt;0,('proje ve personel bilgileri'!A880)," ")</f>
        <v xml:space="preserve"> </v>
      </c>
      <c r="C1665" s="105"/>
      <c r="D1665" s="296"/>
      <c r="E1665" s="296"/>
      <c r="F1665" s="296"/>
      <c r="G1665" s="296"/>
      <c r="H1665" s="296"/>
      <c r="I1665" s="296"/>
      <c r="J1665" s="296"/>
      <c r="K1665" s="104">
        <f t="shared" si="96"/>
        <v>0</v>
      </c>
    </row>
    <row r="1666" spans="1:11" ht="15.75" customHeight="1" x14ac:dyDescent="0.25">
      <c r="A1666" s="2">
        <v>868</v>
      </c>
      <c r="B1666" s="101" t="str">
        <f>IF('proje ve personel bilgileri'!A881&lt;&gt;0,('proje ve personel bilgileri'!A881)," ")</f>
        <v xml:space="preserve"> </v>
      </c>
      <c r="C1666" s="105"/>
      <c r="D1666" s="296"/>
      <c r="E1666" s="296"/>
      <c r="F1666" s="296"/>
      <c r="G1666" s="296"/>
      <c r="H1666" s="296"/>
      <c r="I1666" s="296"/>
      <c r="J1666" s="296"/>
      <c r="K1666" s="104">
        <f t="shared" si="96"/>
        <v>0</v>
      </c>
    </row>
    <row r="1667" spans="1:11" ht="15.75" customHeight="1" x14ac:dyDescent="0.25">
      <c r="A1667" s="1">
        <v>869</v>
      </c>
      <c r="B1667" s="101" t="str">
        <f>IF('proje ve personel bilgileri'!A882&lt;&gt;0,('proje ve personel bilgileri'!A882)," ")</f>
        <v xml:space="preserve"> </v>
      </c>
      <c r="C1667" s="105"/>
      <c r="D1667" s="296"/>
      <c r="E1667" s="296"/>
      <c r="F1667" s="296"/>
      <c r="G1667" s="296"/>
      <c r="H1667" s="296"/>
      <c r="I1667" s="296"/>
      <c r="J1667" s="296"/>
      <c r="K1667" s="104">
        <f t="shared" si="96"/>
        <v>0</v>
      </c>
    </row>
    <row r="1668" spans="1:11" ht="15.75" customHeight="1" x14ac:dyDescent="0.25">
      <c r="A1668" s="2">
        <v>870</v>
      </c>
      <c r="B1668" s="101" t="str">
        <f>IF('proje ve personel bilgileri'!A883&lt;&gt;0,('proje ve personel bilgileri'!A883)," ")</f>
        <v xml:space="preserve"> </v>
      </c>
      <c r="C1668" s="105"/>
      <c r="D1668" s="296"/>
      <c r="E1668" s="296"/>
      <c r="F1668" s="296"/>
      <c r="G1668" s="296"/>
      <c r="H1668" s="296"/>
      <c r="I1668" s="296"/>
      <c r="J1668" s="296"/>
      <c r="K1668" s="104">
        <f t="shared" si="96"/>
        <v>0</v>
      </c>
    </row>
    <row r="1669" spans="1:11" ht="15.75" customHeight="1" x14ac:dyDescent="0.25">
      <c r="A1669" s="1">
        <v>871</v>
      </c>
      <c r="B1669" s="101" t="str">
        <f>IF('proje ve personel bilgileri'!A884&lt;&gt;0,('proje ve personel bilgileri'!A884)," ")</f>
        <v xml:space="preserve"> </v>
      </c>
      <c r="C1669" s="105"/>
      <c r="D1669" s="296"/>
      <c r="E1669" s="296"/>
      <c r="F1669" s="296"/>
      <c r="G1669" s="296"/>
      <c r="H1669" s="296"/>
      <c r="I1669" s="296"/>
      <c r="J1669" s="296"/>
      <c r="K1669" s="104">
        <f t="shared" si="96"/>
        <v>0</v>
      </c>
    </row>
    <row r="1670" spans="1:11" ht="15.75" customHeight="1" x14ac:dyDescent="0.25">
      <c r="A1670" s="2">
        <v>872</v>
      </c>
      <c r="B1670" s="101" t="str">
        <f>IF('proje ve personel bilgileri'!A885&lt;&gt;0,('proje ve personel bilgileri'!A885)," ")</f>
        <v xml:space="preserve"> </v>
      </c>
      <c r="C1670" s="105"/>
      <c r="D1670" s="296"/>
      <c r="E1670" s="296"/>
      <c r="F1670" s="296"/>
      <c r="G1670" s="296"/>
      <c r="H1670" s="296"/>
      <c r="I1670" s="296"/>
      <c r="J1670" s="296"/>
      <c r="K1670" s="104">
        <f t="shared" si="96"/>
        <v>0</v>
      </c>
    </row>
    <row r="1671" spans="1:11" ht="15.75" customHeight="1" x14ac:dyDescent="0.25">
      <c r="A1671" s="1">
        <v>873</v>
      </c>
      <c r="B1671" s="101" t="str">
        <f>IF('proje ve personel bilgileri'!A886&lt;&gt;0,('proje ve personel bilgileri'!A886)," ")</f>
        <v xml:space="preserve"> </v>
      </c>
      <c r="C1671" s="105"/>
      <c r="D1671" s="296"/>
      <c r="E1671" s="296"/>
      <c r="F1671" s="296"/>
      <c r="G1671" s="296"/>
      <c r="H1671" s="296"/>
      <c r="I1671" s="296"/>
      <c r="J1671" s="296"/>
      <c r="K1671" s="104">
        <f t="shared" si="96"/>
        <v>0</v>
      </c>
    </row>
    <row r="1672" spans="1:11" ht="15.75" customHeight="1" x14ac:dyDescent="0.25">
      <c r="A1672" s="2">
        <v>874</v>
      </c>
      <c r="B1672" s="101" t="str">
        <f>IF('proje ve personel bilgileri'!A887&lt;&gt;0,('proje ve personel bilgileri'!A887)," ")</f>
        <v xml:space="preserve"> </v>
      </c>
      <c r="C1672" s="105"/>
      <c r="D1672" s="296"/>
      <c r="E1672" s="296"/>
      <c r="F1672" s="296"/>
      <c r="G1672" s="296"/>
      <c r="H1672" s="296"/>
      <c r="I1672" s="296"/>
      <c r="J1672" s="296"/>
      <c r="K1672" s="104">
        <f t="shared" si="96"/>
        <v>0</v>
      </c>
    </row>
    <row r="1673" spans="1:11" ht="15.75" customHeight="1" x14ac:dyDescent="0.25">
      <c r="A1673" s="1">
        <v>875</v>
      </c>
      <c r="B1673" s="101" t="str">
        <f>IF('proje ve personel bilgileri'!A888&lt;&gt;0,('proje ve personel bilgileri'!A888)," ")</f>
        <v xml:space="preserve"> </v>
      </c>
      <c r="C1673" s="105"/>
      <c r="D1673" s="296"/>
      <c r="E1673" s="296"/>
      <c r="F1673" s="296"/>
      <c r="G1673" s="296"/>
      <c r="H1673" s="296"/>
      <c r="I1673" s="296"/>
      <c r="J1673" s="296"/>
      <c r="K1673" s="104">
        <f t="shared" si="96"/>
        <v>0</v>
      </c>
    </row>
    <row r="1674" spans="1:11" ht="15.75" customHeight="1" x14ac:dyDescent="0.25">
      <c r="A1674" s="2">
        <v>876</v>
      </c>
      <c r="B1674" s="101" t="str">
        <f>IF('proje ve personel bilgileri'!A889&lt;&gt;0,('proje ve personel bilgileri'!A889)," ")</f>
        <v xml:space="preserve"> </v>
      </c>
      <c r="C1674" s="105"/>
      <c r="D1674" s="296"/>
      <c r="E1674" s="296"/>
      <c r="F1674" s="296"/>
      <c r="G1674" s="296"/>
      <c r="H1674" s="296"/>
      <c r="I1674" s="296"/>
      <c r="J1674" s="296"/>
      <c r="K1674" s="104">
        <f t="shared" si="96"/>
        <v>0</v>
      </c>
    </row>
    <row r="1675" spans="1:11" ht="15.75" customHeight="1" x14ac:dyDescent="0.25">
      <c r="A1675" s="1">
        <v>877</v>
      </c>
      <c r="B1675" s="101" t="str">
        <f>IF('proje ve personel bilgileri'!A890&lt;&gt;0,('proje ve personel bilgileri'!A890)," ")</f>
        <v xml:space="preserve"> </v>
      </c>
      <c r="C1675" s="105"/>
      <c r="D1675" s="296"/>
      <c r="E1675" s="296"/>
      <c r="F1675" s="296"/>
      <c r="G1675" s="296"/>
      <c r="H1675" s="296"/>
      <c r="I1675" s="296"/>
      <c r="J1675" s="296"/>
      <c r="K1675" s="104">
        <f t="shared" si="96"/>
        <v>0</v>
      </c>
    </row>
    <row r="1676" spans="1:11" ht="15.75" customHeight="1" x14ac:dyDescent="0.25">
      <c r="A1676" s="2">
        <v>878</v>
      </c>
      <c r="B1676" s="101" t="str">
        <f>IF('proje ve personel bilgileri'!A891&lt;&gt;0,('proje ve personel bilgileri'!A891)," ")</f>
        <v xml:space="preserve"> </v>
      </c>
      <c r="C1676" s="105"/>
      <c r="D1676" s="296"/>
      <c r="E1676" s="296"/>
      <c r="F1676" s="296"/>
      <c r="G1676" s="296"/>
      <c r="H1676" s="296"/>
      <c r="I1676" s="296"/>
      <c r="J1676" s="296"/>
      <c r="K1676" s="104">
        <f t="shared" si="96"/>
        <v>0</v>
      </c>
    </row>
    <row r="1677" spans="1:11" ht="15.75" customHeight="1" x14ac:dyDescent="0.25">
      <c r="A1677" s="1">
        <v>879</v>
      </c>
      <c r="B1677" s="101" t="str">
        <f>IF('proje ve personel bilgileri'!A892&lt;&gt;0,('proje ve personel bilgileri'!A892)," ")</f>
        <v xml:space="preserve"> </v>
      </c>
      <c r="C1677" s="105"/>
      <c r="D1677" s="296"/>
      <c r="E1677" s="296"/>
      <c r="F1677" s="296"/>
      <c r="G1677" s="296"/>
      <c r="H1677" s="296"/>
      <c r="I1677" s="296"/>
      <c r="J1677" s="296"/>
      <c r="K1677" s="104">
        <f t="shared" si="96"/>
        <v>0</v>
      </c>
    </row>
    <row r="1678" spans="1:11" ht="15.75" customHeight="1" x14ac:dyDescent="0.25">
      <c r="A1678" s="2">
        <v>880</v>
      </c>
      <c r="B1678" s="101" t="str">
        <f>IF('proje ve personel bilgileri'!A893&lt;&gt;0,('proje ve personel bilgileri'!A893)," ")</f>
        <v xml:space="preserve"> </v>
      </c>
      <c r="C1678" s="105"/>
      <c r="D1678" s="296"/>
      <c r="E1678" s="296"/>
      <c r="F1678" s="296"/>
      <c r="G1678" s="296"/>
      <c r="H1678" s="296"/>
      <c r="I1678" s="296"/>
      <c r="J1678" s="296"/>
      <c r="K1678" s="104">
        <f t="shared" si="96"/>
        <v>0</v>
      </c>
    </row>
    <row r="1679" spans="1:11" ht="15.75" customHeight="1" x14ac:dyDescent="0.25">
      <c r="A1679" s="1">
        <v>881</v>
      </c>
      <c r="B1679" s="101" t="str">
        <f>IF('proje ve personel bilgileri'!A894&lt;&gt;0,('proje ve personel bilgileri'!A894)," ")</f>
        <v xml:space="preserve"> </v>
      </c>
      <c r="C1679" s="105"/>
      <c r="D1679" s="296"/>
      <c r="E1679" s="296"/>
      <c r="F1679" s="296"/>
      <c r="G1679" s="296"/>
      <c r="H1679" s="296"/>
      <c r="I1679" s="296"/>
      <c r="J1679" s="296"/>
      <c r="K1679" s="104">
        <f t="shared" si="96"/>
        <v>0</v>
      </c>
    </row>
    <row r="1680" spans="1:11" ht="15" customHeight="1" x14ac:dyDescent="0.25">
      <c r="A1680" s="2">
        <v>882</v>
      </c>
      <c r="B1680" s="101" t="str">
        <f>IF('proje ve personel bilgileri'!A895&lt;&gt;0,('proje ve personel bilgileri'!A895)," ")</f>
        <v xml:space="preserve"> </v>
      </c>
      <c r="C1680" s="105"/>
      <c r="D1680" s="296"/>
      <c r="E1680" s="296"/>
      <c r="F1680" s="296"/>
      <c r="G1680" s="296"/>
      <c r="H1680" s="296"/>
      <c r="I1680" s="296"/>
      <c r="J1680" s="296"/>
      <c r="K1680" s="104">
        <f t="shared" si="96"/>
        <v>0</v>
      </c>
    </row>
    <row r="1681" spans="1:11" ht="15.75" customHeight="1" x14ac:dyDescent="0.25">
      <c r="A1681" s="341" t="s">
        <v>99</v>
      </c>
      <c r="B1681" s="342"/>
      <c r="C1681" s="7" t="str">
        <f t="shared" ref="C1681:J1681" si="97">IF($K$28&lt;&gt;0,SUM(C1663:C1680)," ")</f>
        <v xml:space="preserve"> </v>
      </c>
      <c r="D1681" s="8" t="str">
        <f t="shared" si="97"/>
        <v xml:space="preserve"> </v>
      </c>
      <c r="E1681" s="8" t="str">
        <f t="shared" si="97"/>
        <v xml:space="preserve"> </v>
      </c>
      <c r="F1681" s="8" t="str">
        <f t="shared" si="97"/>
        <v xml:space="preserve"> </v>
      </c>
      <c r="G1681" s="8" t="str">
        <f t="shared" si="97"/>
        <v xml:space="preserve"> </v>
      </c>
      <c r="H1681" s="8" t="str">
        <f t="shared" si="97"/>
        <v xml:space="preserve"> </v>
      </c>
      <c r="I1681" s="8" t="str">
        <f t="shared" si="97"/>
        <v xml:space="preserve"> </v>
      </c>
      <c r="J1681" s="8" t="str">
        <f t="shared" si="97"/>
        <v xml:space="preserve"> </v>
      </c>
      <c r="K1681" s="9">
        <f>SUM(K1663:K1680)+K1645</f>
        <v>0</v>
      </c>
    </row>
    <row r="1682" spans="1:11" ht="15" customHeight="1" x14ac:dyDescent="0.25">
      <c r="A1682" s="300"/>
    </row>
    <row r="1683" spans="1:11" ht="15" customHeight="1" x14ac:dyDescent="0.25">
      <c r="A1683" s="332" t="s">
        <v>100</v>
      </c>
      <c r="B1683" s="332"/>
      <c r="C1683" s="332"/>
      <c r="D1683" s="332"/>
      <c r="E1683" s="332"/>
      <c r="F1683" s="332"/>
      <c r="G1683" s="332"/>
      <c r="H1683" s="332"/>
      <c r="I1683" s="332"/>
      <c r="J1683" s="332"/>
      <c r="K1683" s="332"/>
    </row>
    <row r="1684" spans="1:11" ht="15" customHeight="1" x14ac:dyDescent="0.25">
      <c r="A1684" s="51"/>
    </row>
    <row r="1685" spans="1:11" ht="15" customHeight="1" x14ac:dyDescent="0.25">
      <c r="A1685" s="298" t="s">
        <v>101</v>
      </c>
    </row>
    <row r="1686" spans="1:11" ht="15" customHeight="1" x14ac:dyDescent="0.25">
      <c r="C1686" s="298" t="s">
        <v>102</v>
      </c>
      <c r="E1686" s="298" t="s">
        <v>103</v>
      </c>
    </row>
    <row r="1690" spans="1:11" ht="15.75" customHeight="1" x14ac:dyDescent="0.25">
      <c r="A1690" s="348" t="s">
        <v>85</v>
      </c>
      <c r="B1690" s="348"/>
      <c r="C1690" s="348"/>
      <c r="D1690" s="348"/>
      <c r="E1690" s="348"/>
      <c r="F1690" s="348"/>
      <c r="G1690" s="348"/>
      <c r="H1690" s="348"/>
      <c r="I1690" s="348"/>
      <c r="J1690" s="348"/>
      <c r="K1690" s="348"/>
    </row>
    <row r="1691" spans="1:11" ht="15" customHeight="1" x14ac:dyDescent="0.25">
      <c r="A1691" s="70"/>
      <c r="B1691" s="70"/>
      <c r="C1691" s="70"/>
      <c r="D1691" s="70"/>
      <c r="E1691" s="70"/>
      <c r="F1691" s="78">
        <f>'proje ve personel bilgileri'!$B$5</f>
        <v>0</v>
      </c>
      <c r="G1691" s="72">
        <f>IF('proje ve personel bilgileri'!$B$6=1,"/ Mayıs ayına aittir.",(IF('proje ve personel bilgileri'!$B$6=2,"/ Kasım ayına aittir.",0)))</f>
        <v>0</v>
      </c>
      <c r="H1691" s="70"/>
      <c r="I1691" s="70"/>
      <c r="J1691" s="70"/>
      <c r="K1691" s="70"/>
    </row>
    <row r="1692" spans="1:11" ht="18.75" customHeight="1" x14ac:dyDescent="0.25">
      <c r="K1692" s="4" t="s">
        <v>86</v>
      </c>
    </row>
    <row r="1693" spans="1:11" ht="15.75" customHeight="1" x14ac:dyDescent="0.25">
      <c r="A1693" s="349" t="s">
        <v>2</v>
      </c>
      <c r="B1693" s="350"/>
      <c r="C1693" s="351">
        <f>'proje ve personel bilgileri'!$B$2</f>
        <v>0</v>
      </c>
      <c r="D1693" s="352"/>
      <c r="E1693" s="352"/>
      <c r="F1693" s="352"/>
      <c r="G1693" s="352"/>
      <c r="H1693" s="352"/>
      <c r="I1693" s="352"/>
      <c r="J1693" s="352"/>
      <c r="K1693" s="353"/>
    </row>
    <row r="1694" spans="1:11" ht="15.75" customHeight="1" x14ac:dyDescent="0.25">
      <c r="A1694" s="354" t="s">
        <v>4</v>
      </c>
      <c r="B1694" s="355"/>
      <c r="C1694" s="356">
        <f>'proje ve personel bilgileri'!$B$3</f>
        <v>0</v>
      </c>
      <c r="D1694" s="357"/>
      <c r="E1694" s="357"/>
      <c r="F1694" s="357"/>
      <c r="G1694" s="357"/>
      <c r="H1694" s="357"/>
      <c r="I1694" s="357"/>
      <c r="J1694" s="357"/>
      <c r="K1694" s="358"/>
    </row>
    <row r="1695" spans="1:11" ht="15" customHeight="1" x14ac:dyDescent="0.25">
      <c r="A1695" s="343" t="s">
        <v>87</v>
      </c>
      <c r="B1695" s="343" t="s">
        <v>15</v>
      </c>
      <c r="C1695" s="343" t="s">
        <v>88</v>
      </c>
      <c r="D1695" s="344" t="s">
        <v>89</v>
      </c>
      <c r="E1695" s="346"/>
      <c r="F1695" s="347"/>
      <c r="G1695" s="343" t="s">
        <v>90</v>
      </c>
      <c r="H1695" s="333" t="s">
        <v>91</v>
      </c>
      <c r="I1695" s="333" t="s">
        <v>92</v>
      </c>
      <c r="J1695" s="333" t="s">
        <v>93</v>
      </c>
      <c r="K1695" s="336" t="s">
        <v>94</v>
      </c>
    </row>
    <row r="1696" spans="1:11" ht="15.75" customHeight="1" x14ac:dyDescent="0.25">
      <c r="A1696" s="338"/>
      <c r="B1696" s="338"/>
      <c r="C1696" s="338"/>
      <c r="D1696" s="345"/>
      <c r="E1696" s="339" t="s">
        <v>95</v>
      </c>
      <c r="F1696" s="340"/>
      <c r="G1696" s="338"/>
      <c r="H1696" s="334"/>
      <c r="I1696" s="334"/>
      <c r="J1696" s="334"/>
      <c r="K1696" s="337"/>
    </row>
    <row r="1697" spans="1:11" ht="60.75" customHeight="1" x14ac:dyDescent="0.25">
      <c r="A1697" s="338"/>
      <c r="B1697" s="338"/>
      <c r="C1697" s="338"/>
      <c r="D1697" s="345"/>
      <c r="E1697" s="5" t="s">
        <v>106</v>
      </c>
      <c r="F1697" s="5" t="s">
        <v>97</v>
      </c>
      <c r="G1697" s="338"/>
      <c r="H1697" s="334"/>
      <c r="I1697" s="335"/>
      <c r="J1697" s="335"/>
      <c r="K1697" s="338"/>
    </row>
    <row r="1698" spans="1:11" ht="15.75" customHeight="1" x14ac:dyDescent="0.25">
      <c r="A1698" s="338"/>
      <c r="B1698" s="338"/>
      <c r="C1698" s="338"/>
      <c r="D1698" s="345"/>
      <c r="E1698" s="6" t="s">
        <v>98</v>
      </c>
      <c r="F1698" s="6" t="s">
        <v>98</v>
      </c>
      <c r="G1698" s="294" t="s">
        <v>98</v>
      </c>
      <c r="H1698" s="294" t="s">
        <v>98</v>
      </c>
      <c r="I1698" s="297" t="s">
        <v>98</v>
      </c>
      <c r="J1698" s="6" t="s">
        <v>98</v>
      </c>
      <c r="K1698" s="338"/>
    </row>
    <row r="1699" spans="1:11" ht="15.75" customHeight="1" x14ac:dyDescent="0.25">
      <c r="A1699" s="1">
        <v>883</v>
      </c>
      <c r="B1699" s="101" t="str">
        <f>IF('proje ve personel bilgileri'!A896&lt;&gt;0,('proje ve personel bilgileri'!A896)," ")</f>
        <v xml:space="preserve"> </v>
      </c>
      <c r="C1699" s="102"/>
      <c r="D1699" s="103"/>
      <c r="E1699" s="103"/>
      <c r="F1699" s="103"/>
      <c r="G1699" s="103"/>
      <c r="H1699" s="103"/>
      <c r="I1699" s="103"/>
      <c r="J1699" s="103"/>
      <c r="K1699" s="104">
        <f t="shared" ref="K1699:K1716" si="98">IF(D1699&lt;&gt;0,SUM(D1699+E1699+F1699+G1699-H1699-I1699-J1699),0)</f>
        <v>0</v>
      </c>
    </row>
    <row r="1700" spans="1:11" ht="15.75" customHeight="1" x14ac:dyDescent="0.25">
      <c r="A1700" s="2">
        <v>884</v>
      </c>
      <c r="B1700" s="101" t="str">
        <f>IF('proje ve personel bilgileri'!A897&lt;&gt;0,('proje ve personel bilgileri'!A897)," ")</f>
        <v xml:space="preserve"> </v>
      </c>
      <c r="C1700" s="105"/>
      <c r="D1700" s="296"/>
      <c r="E1700" s="296"/>
      <c r="F1700" s="296"/>
      <c r="G1700" s="296"/>
      <c r="H1700" s="296"/>
      <c r="I1700" s="296"/>
      <c r="J1700" s="296"/>
      <c r="K1700" s="104">
        <f t="shared" si="98"/>
        <v>0</v>
      </c>
    </row>
    <row r="1701" spans="1:11" ht="15.75" customHeight="1" x14ac:dyDescent="0.25">
      <c r="A1701" s="1">
        <v>885</v>
      </c>
      <c r="B1701" s="101" t="str">
        <f>IF('proje ve personel bilgileri'!A898&lt;&gt;0,('proje ve personel bilgileri'!A898)," ")</f>
        <v xml:space="preserve"> </v>
      </c>
      <c r="C1701" s="105"/>
      <c r="D1701" s="296"/>
      <c r="E1701" s="296"/>
      <c r="F1701" s="296"/>
      <c r="G1701" s="296"/>
      <c r="H1701" s="296"/>
      <c r="I1701" s="296"/>
      <c r="J1701" s="296"/>
      <c r="K1701" s="104">
        <f t="shared" si="98"/>
        <v>0</v>
      </c>
    </row>
    <row r="1702" spans="1:11" ht="15.75" customHeight="1" x14ac:dyDescent="0.25">
      <c r="A1702" s="2">
        <v>886</v>
      </c>
      <c r="B1702" s="101" t="str">
        <f>IF('proje ve personel bilgileri'!A899&lt;&gt;0,('proje ve personel bilgileri'!A899)," ")</f>
        <v xml:space="preserve"> </v>
      </c>
      <c r="C1702" s="105"/>
      <c r="D1702" s="296"/>
      <c r="E1702" s="296"/>
      <c r="F1702" s="296"/>
      <c r="G1702" s="296"/>
      <c r="H1702" s="296"/>
      <c r="I1702" s="296"/>
      <c r="J1702" s="296"/>
      <c r="K1702" s="104">
        <f t="shared" si="98"/>
        <v>0</v>
      </c>
    </row>
    <row r="1703" spans="1:11" ht="15.75" customHeight="1" x14ac:dyDescent="0.25">
      <c r="A1703" s="1">
        <v>887</v>
      </c>
      <c r="B1703" s="101" t="str">
        <f>IF('proje ve personel bilgileri'!A900&lt;&gt;0,('proje ve personel bilgileri'!A900)," ")</f>
        <v xml:space="preserve"> </v>
      </c>
      <c r="C1703" s="105"/>
      <c r="D1703" s="296"/>
      <c r="E1703" s="296"/>
      <c r="F1703" s="296"/>
      <c r="G1703" s="296"/>
      <c r="H1703" s="296"/>
      <c r="I1703" s="296"/>
      <c r="J1703" s="296"/>
      <c r="K1703" s="104">
        <f t="shared" si="98"/>
        <v>0</v>
      </c>
    </row>
    <row r="1704" spans="1:11" ht="15.75" customHeight="1" x14ac:dyDescent="0.25">
      <c r="A1704" s="2">
        <v>888</v>
      </c>
      <c r="B1704" s="101" t="str">
        <f>IF('proje ve personel bilgileri'!A901&lt;&gt;0,('proje ve personel bilgileri'!A901)," ")</f>
        <v xml:space="preserve"> </v>
      </c>
      <c r="C1704" s="105"/>
      <c r="D1704" s="296"/>
      <c r="E1704" s="296"/>
      <c r="F1704" s="296"/>
      <c r="G1704" s="296"/>
      <c r="H1704" s="296"/>
      <c r="I1704" s="296"/>
      <c r="J1704" s="296"/>
      <c r="K1704" s="104">
        <f t="shared" si="98"/>
        <v>0</v>
      </c>
    </row>
    <row r="1705" spans="1:11" ht="15.75" customHeight="1" x14ac:dyDescent="0.25">
      <c r="A1705" s="1">
        <v>889</v>
      </c>
      <c r="B1705" s="101" t="str">
        <f>IF('proje ve personel bilgileri'!A902&lt;&gt;0,('proje ve personel bilgileri'!A902)," ")</f>
        <v xml:space="preserve"> </v>
      </c>
      <c r="C1705" s="105"/>
      <c r="D1705" s="296"/>
      <c r="E1705" s="296"/>
      <c r="F1705" s="296"/>
      <c r="G1705" s="296"/>
      <c r="H1705" s="296"/>
      <c r="I1705" s="296"/>
      <c r="J1705" s="296"/>
      <c r="K1705" s="104">
        <f t="shared" si="98"/>
        <v>0</v>
      </c>
    </row>
    <row r="1706" spans="1:11" ht="15.75" customHeight="1" x14ac:dyDescent="0.25">
      <c r="A1706" s="2">
        <v>890</v>
      </c>
      <c r="B1706" s="101" t="str">
        <f>IF('proje ve personel bilgileri'!A903&lt;&gt;0,('proje ve personel bilgileri'!A903)," ")</f>
        <v xml:space="preserve"> </v>
      </c>
      <c r="C1706" s="105"/>
      <c r="D1706" s="296"/>
      <c r="E1706" s="296"/>
      <c r="F1706" s="296"/>
      <c r="G1706" s="296"/>
      <c r="H1706" s="296"/>
      <c r="I1706" s="296"/>
      <c r="J1706" s="296"/>
      <c r="K1706" s="104">
        <f t="shared" si="98"/>
        <v>0</v>
      </c>
    </row>
    <row r="1707" spans="1:11" ht="15.75" customHeight="1" x14ac:dyDescent="0.25">
      <c r="A1707" s="1">
        <v>891</v>
      </c>
      <c r="B1707" s="101" t="str">
        <f>IF('proje ve personel bilgileri'!A904&lt;&gt;0,('proje ve personel bilgileri'!A904)," ")</f>
        <v xml:space="preserve"> </v>
      </c>
      <c r="C1707" s="105"/>
      <c r="D1707" s="296"/>
      <c r="E1707" s="296"/>
      <c r="F1707" s="296"/>
      <c r="G1707" s="296"/>
      <c r="H1707" s="296"/>
      <c r="I1707" s="296"/>
      <c r="J1707" s="296"/>
      <c r="K1707" s="104">
        <f t="shared" si="98"/>
        <v>0</v>
      </c>
    </row>
    <row r="1708" spans="1:11" ht="15.75" customHeight="1" x14ac:dyDescent="0.25">
      <c r="A1708" s="2">
        <v>892</v>
      </c>
      <c r="B1708" s="101" t="str">
        <f>IF('proje ve personel bilgileri'!A905&lt;&gt;0,('proje ve personel bilgileri'!A905)," ")</f>
        <v xml:space="preserve"> </v>
      </c>
      <c r="C1708" s="105"/>
      <c r="D1708" s="296"/>
      <c r="E1708" s="296"/>
      <c r="F1708" s="296"/>
      <c r="G1708" s="296"/>
      <c r="H1708" s="296"/>
      <c r="I1708" s="296"/>
      <c r="J1708" s="296"/>
      <c r="K1708" s="104">
        <f t="shared" si="98"/>
        <v>0</v>
      </c>
    </row>
    <row r="1709" spans="1:11" ht="15.75" customHeight="1" x14ac:dyDescent="0.25">
      <c r="A1709" s="1">
        <v>893</v>
      </c>
      <c r="B1709" s="101" t="str">
        <f>IF('proje ve personel bilgileri'!A906&lt;&gt;0,('proje ve personel bilgileri'!A906)," ")</f>
        <v xml:space="preserve"> </v>
      </c>
      <c r="C1709" s="105"/>
      <c r="D1709" s="296"/>
      <c r="E1709" s="296"/>
      <c r="F1709" s="296"/>
      <c r="G1709" s="296"/>
      <c r="H1709" s="296"/>
      <c r="I1709" s="296"/>
      <c r="J1709" s="296"/>
      <c r="K1709" s="104">
        <f t="shared" si="98"/>
        <v>0</v>
      </c>
    </row>
    <row r="1710" spans="1:11" ht="15.75" customHeight="1" x14ac:dyDescent="0.25">
      <c r="A1710" s="2">
        <v>894</v>
      </c>
      <c r="B1710" s="101" t="str">
        <f>IF('proje ve personel bilgileri'!A907&lt;&gt;0,('proje ve personel bilgileri'!A907)," ")</f>
        <v xml:space="preserve"> </v>
      </c>
      <c r="C1710" s="105"/>
      <c r="D1710" s="296"/>
      <c r="E1710" s="296"/>
      <c r="F1710" s="296"/>
      <c r="G1710" s="296"/>
      <c r="H1710" s="296"/>
      <c r="I1710" s="296"/>
      <c r="J1710" s="296"/>
      <c r="K1710" s="104">
        <f t="shared" si="98"/>
        <v>0</v>
      </c>
    </row>
    <row r="1711" spans="1:11" ht="15.75" customHeight="1" x14ac:dyDescent="0.25">
      <c r="A1711" s="1">
        <v>895</v>
      </c>
      <c r="B1711" s="101" t="str">
        <f>IF('proje ve personel bilgileri'!A908&lt;&gt;0,('proje ve personel bilgileri'!A908)," ")</f>
        <v xml:space="preserve"> </v>
      </c>
      <c r="C1711" s="105"/>
      <c r="D1711" s="296"/>
      <c r="E1711" s="296"/>
      <c r="F1711" s="296"/>
      <c r="G1711" s="296"/>
      <c r="H1711" s="296"/>
      <c r="I1711" s="296"/>
      <c r="J1711" s="296"/>
      <c r="K1711" s="104">
        <f t="shared" si="98"/>
        <v>0</v>
      </c>
    </row>
    <row r="1712" spans="1:11" ht="15.75" customHeight="1" x14ac:dyDescent="0.25">
      <c r="A1712" s="2">
        <v>896</v>
      </c>
      <c r="B1712" s="101" t="str">
        <f>IF('proje ve personel bilgileri'!A909&lt;&gt;0,('proje ve personel bilgileri'!A909)," ")</f>
        <v xml:space="preserve"> </v>
      </c>
      <c r="C1712" s="105"/>
      <c r="D1712" s="296"/>
      <c r="E1712" s="296"/>
      <c r="F1712" s="296"/>
      <c r="G1712" s="296"/>
      <c r="H1712" s="296"/>
      <c r="I1712" s="296"/>
      <c r="J1712" s="296"/>
      <c r="K1712" s="104">
        <f t="shared" si="98"/>
        <v>0</v>
      </c>
    </row>
    <row r="1713" spans="1:11" ht="15.75" customHeight="1" x14ac:dyDescent="0.25">
      <c r="A1713" s="1">
        <v>897</v>
      </c>
      <c r="B1713" s="101" t="str">
        <f>IF('proje ve personel bilgileri'!A910&lt;&gt;0,('proje ve personel bilgileri'!A910)," ")</f>
        <v xml:space="preserve"> </v>
      </c>
      <c r="C1713" s="105"/>
      <c r="D1713" s="296"/>
      <c r="E1713" s="296"/>
      <c r="F1713" s="296"/>
      <c r="G1713" s="296"/>
      <c r="H1713" s="296"/>
      <c r="I1713" s="296"/>
      <c r="J1713" s="296"/>
      <c r="K1713" s="104">
        <f t="shared" si="98"/>
        <v>0</v>
      </c>
    </row>
    <row r="1714" spans="1:11" ht="15.75" customHeight="1" x14ac:dyDescent="0.25">
      <c r="A1714" s="2">
        <v>898</v>
      </c>
      <c r="B1714" s="101" t="str">
        <f>IF('proje ve personel bilgileri'!A911&lt;&gt;0,('proje ve personel bilgileri'!A911)," ")</f>
        <v xml:space="preserve"> </v>
      </c>
      <c r="C1714" s="105"/>
      <c r="D1714" s="296"/>
      <c r="E1714" s="296"/>
      <c r="F1714" s="296"/>
      <c r="G1714" s="296"/>
      <c r="H1714" s="296"/>
      <c r="I1714" s="296"/>
      <c r="J1714" s="296"/>
      <c r="K1714" s="104">
        <f t="shared" si="98"/>
        <v>0</v>
      </c>
    </row>
    <row r="1715" spans="1:11" ht="15.75" customHeight="1" x14ac:dyDescent="0.25">
      <c r="A1715" s="1">
        <v>899</v>
      </c>
      <c r="B1715" s="101" t="str">
        <f>IF('proje ve personel bilgileri'!A912&lt;&gt;0,('proje ve personel bilgileri'!A912)," ")</f>
        <v xml:space="preserve"> </v>
      </c>
      <c r="C1715" s="105"/>
      <c r="D1715" s="296"/>
      <c r="E1715" s="296"/>
      <c r="F1715" s="296"/>
      <c r="G1715" s="296"/>
      <c r="H1715" s="296"/>
      <c r="I1715" s="296"/>
      <c r="J1715" s="296"/>
      <c r="K1715" s="104">
        <f t="shared" si="98"/>
        <v>0</v>
      </c>
    </row>
    <row r="1716" spans="1:11" ht="15" customHeight="1" x14ac:dyDescent="0.25">
      <c r="A1716" s="2">
        <v>900</v>
      </c>
      <c r="B1716" s="101" t="str">
        <f>IF('proje ve personel bilgileri'!A913&lt;&gt;0,('proje ve personel bilgileri'!A913)," ")</f>
        <v xml:space="preserve"> </v>
      </c>
      <c r="C1716" s="105"/>
      <c r="D1716" s="296"/>
      <c r="E1716" s="296"/>
      <c r="F1716" s="296"/>
      <c r="G1716" s="296"/>
      <c r="H1716" s="296"/>
      <c r="I1716" s="296"/>
      <c r="J1716" s="296"/>
      <c r="K1716" s="104">
        <f t="shared" si="98"/>
        <v>0</v>
      </c>
    </row>
    <row r="1717" spans="1:11" ht="15.75" customHeight="1" x14ac:dyDescent="0.25">
      <c r="A1717" s="341" t="s">
        <v>99</v>
      </c>
      <c r="B1717" s="342"/>
      <c r="C1717" s="7" t="str">
        <f t="shared" ref="C1717:J1717" si="99">IF($K$28&lt;&gt;0,SUM(C1699:C1716)," ")</f>
        <v xml:space="preserve"> </v>
      </c>
      <c r="D1717" s="8" t="str">
        <f t="shared" si="99"/>
        <v xml:space="preserve"> </v>
      </c>
      <c r="E1717" s="8" t="str">
        <f t="shared" si="99"/>
        <v xml:space="preserve"> </v>
      </c>
      <c r="F1717" s="8" t="str">
        <f t="shared" si="99"/>
        <v xml:space="preserve"> </v>
      </c>
      <c r="G1717" s="8" t="str">
        <f t="shared" si="99"/>
        <v xml:space="preserve"> </v>
      </c>
      <c r="H1717" s="8" t="str">
        <f t="shared" si="99"/>
        <v xml:space="preserve"> </v>
      </c>
      <c r="I1717" s="8" t="str">
        <f t="shared" si="99"/>
        <v xml:space="preserve"> </v>
      </c>
      <c r="J1717" s="8" t="str">
        <f t="shared" si="99"/>
        <v xml:space="preserve"> </v>
      </c>
      <c r="K1717" s="9">
        <f>SUM(K1699:K1716)+K1681</f>
        <v>0</v>
      </c>
    </row>
    <row r="1718" spans="1:11" ht="15" customHeight="1" x14ac:dyDescent="0.25">
      <c r="A1718" s="300"/>
    </row>
    <row r="1719" spans="1:11" ht="15" customHeight="1" x14ac:dyDescent="0.25">
      <c r="A1719" s="332" t="s">
        <v>100</v>
      </c>
      <c r="B1719" s="332"/>
      <c r="C1719" s="332"/>
      <c r="D1719" s="332"/>
      <c r="E1719" s="332"/>
      <c r="F1719" s="332"/>
      <c r="G1719" s="332"/>
      <c r="H1719" s="332"/>
      <c r="I1719" s="332"/>
      <c r="J1719" s="332"/>
      <c r="K1719" s="332"/>
    </row>
    <row r="1720" spans="1:11" ht="15" customHeight="1" x14ac:dyDescent="0.25">
      <c r="A1720" s="51"/>
    </row>
    <row r="1721" spans="1:11" ht="15" customHeight="1" x14ac:dyDescent="0.25">
      <c r="A1721" s="298" t="s">
        <v>101</v>
      </c>
    </row>
    <row r="1722" spans="1:11" ht="15" customHeight="1" x14ac:dyDescent="0.25">
      <c r="C1722" s="298" t="s">
        <v>102</v>
      </c>
      <c r="E1722" s="298" t="s">
        <v>103</v>
      </c>
    </row>
    <row r="1723" spans="1:11" ht="15.75" customHeight="1" x14ac:dyDescent="0.25">
      <c r="A1723" s="348" t="s">
        <v>85</v>
      </c>
      <c r="B1723" s="348"/>
      <c r="C1723" s="348"/>
      <c r="D1723" s="348"/>
      <c r="E1723" s="348"/>
      <c r="F1723" s="348"/>
      <c r="G1723" s="348"/>
      <c r="H1723" s="348"/>
      <c r="I1723" s="348"/>
      <c r="J1723" s="348"/>
      <c r="K1723" s="348"/>
    </row>
    <row r="1724" spans="1:11" ht="15" customHeight="1" x14ac:dyDescent="0.25">
      <c r="A1724" s="70"/>
      <c r="B1724" s="70"/>
      <c r="C1724" s="70"/>
      <c r="D1724" s="70"/>
      <c r="E1724" s="70"/>
      <c r="F1724" s="78">
        <f>'proje ve personel bilgileri'!$B$5</f>
        <v>0</v>
      </c>
      <c r="G1724" s="72">
        <f>IF('proje ve personel bilgileri'!$B$6=1,"/ Mayıs ayına aittir.",(IF('proje ve personel bilgileri'!$B$6=2,"/ Kasım ayına aittir.",0)))</f>
        <v>0</v>
      </c>
      <c r="H1724" s="70"/>
      <c r="I1724" s="70"/>
      <c r="J1724" s="70"/>
      <c r="K1724" s="70"/>
    </row>
    <row r="1725" spans="1:11" ht="18.75" customHeight="1" x14ac:dyDescent="0.25">
      <c r="K1725" s="4" t="s">
        <v>86</v>
      </c>
    </row>
    <row r="1726" spans="1:11" ht="15.75" customHeight="1" x14ac:dyDescent="0.25">
      <c r="A1726" s="349" t="s">
        <v>2</v>
      </c>
      <c r="B1726" s="350"/>
      <c r="C1726" s="351">
        <f>'proje ve personel bilgileri'!$B$2</f>
        <v>0</v>
      </c>
      <c r="D1726" s="352"/>
      <c r="E1726" s="352"/>
      <c r="F1726" s="352"/>
      <c r="G1726" s="352"/>
      <c r="H1726" s="352"/>
      <c r="I1726" s="352"/>
      <c r="J1726" s="352"/>
      <c r="K1726" s="353"/>
    </row>
    <row r="1727" spans="1:11" ht="15.75" customHeight="1" x14ac:dyDescent="0.25">
      <c r="A1727" s="354" t="s">
        <v>4</v>
      </c>
      <c r="B1727" s="355"/>
      <c r="C1727" s="356">
        <f>'proje ve personel bilgileri'!$B$3</f>
        <v>0</v>
      </c>
      <c r="D1727" s="357"/>
      <c r="E1727" s="357"/>
      <c r="F1727" s="357"/>
      <c r="G1727" s="357"/>
      <c r="H1727" s="357"/>
      <c r="I1727" s="357"/>
      <c r="J1727" s="357"/>
      <c r="K1727" s="358"/>
    </row>
    <row r="1728" spans="1:11" ht="15" customHeight="1" x14ac:dyDescent="0.25">
      <c r="A1728" s="343" t="s">
        <v>87</v>
      </c>
      <c r="B1728" s="343" t="s">
        <v>15</v>
      </c>
      <c r="C1728" s="343" t="s">
        <v>88</v>
      </c>
      <c r="D1728" s="344" t="s">
        <v>89</v>
      </c>
      <c r="E1728" s="346"/>
      <c r="F1728" s="347"/>
      <c r="G1728" s="343" t="s">
        <v>90</v>
      </c>
      <c r="H1728" s="333" t="s">
        <v>91</v>
      </c>
      <c r="I1728" s="333" t="s">
        <v>92</v>
      </c>
      <c r="J1728" s="333" t="s">
        <v>93</v>
      </c>
      <c r="K1728" s="336" t="s">
        <v>94</v>
      </c>
    </row>
    <row r="1729" spans="1:11" ht="15.75" customHeight="1" x14ac:dyDescent="0.25">
      <c r="A1729" s="338"/>
      <c r="B1729" s="338"/>
      <c r="C1729" s="338"/>
      <c r="D1729" s="345"/>
      <c r="E1729" s="339" t="s">
        <v>95</v>
      </c>
      <c r="F1729" s="340"/>
      <c r="G1729" s="338"/>
      <c r="H1729" s="334"/>
      <c r="I1729" s="334"/>
      <c r="J1729" s="334"/>
      <c r="K1729" s="337"/>
    </row>
    <row r="1730" spans="1:11" ht="60.75" customHeight="1" x14ac:dyDescent="0.25">
      <c r="A1730" s="338"/>
      <c r="B1730" s="338"/>
      <c r="C1730" s="338"/>
      <c r="D1730" s="345"/>
      <c r="E1730" s="5" t="s">
        <v>106</v>
      </c>
      <c r="F1730" s="5" t="s">
        <v>97</v>
      </c>
      <c r="G1730" s="338"/>
      <c r="H1730" s="334"/>
      <c r="I1730" s="335"/>
      <c r="J1730" s="335"/>
      <c r="K1730" s="338"/>
    </row>
    <row r="1731" spans="1:11" ht="15.75" customHeight="1" x14ac:dyDescent="0.25">
      <c r="A1731" s="338"/>
      <c r="B1731" s="338"/>
      <c r="C1731" s="338"/>
      <c r="D1731" s="345"/>
      <c r="E1731" s="6" t="s">
        <v>98</v>
      </c>
      <c r="F1731" s="6" t="s">
        <v>98</v>
      </c>
      <c r="G1731" s="294" t="s">
        <v>98</v>
      </c>
      <c r="H1731" s="294" t="s">
        <v>98</v>
      </c>
      <c r="I1731" s="297" t="s">
        <v>98</v>
      </c>
      <c r="J1731" s="6" t="s">
        <v>98</v>
      </c>
      <c r="K1731" s="338"/>
    </row>
    <row r="1732" spans="1:11" ht="15.75" customHeight="1" x14ac:dyDescent="0.25">
      <c r="A1732" s="1">
        <v>901</v>
      </c>
      <c r="B1732" s="101" t="str">
        <f>IF('proje ve personel bilgileri'!A914&lt;&gt;0,('proje ve personel bilgileri'!A914)," ")</f>
        <v xml:space="preserve"> </v>
      </c>
      <c r="C1732" s="102"/>
      <c r="D1732" s="103"/>
      <c r="E1732" s="103"/>
      <c r="F1732" s="103"/>
      <c r="G1732" s="103"/>
      <c r="H1732" s="103"/>
      <c r="I1732" s="103"/>
      <c r="J1732" s="103"/>
      <c r="K1732" s="104">
        <f t="shared" ref="K1732:K1749" si="100">IF(D1732&lt;&gt;0,SUM(D1732+E1732+F1732+G1732-H1732-I1732-J1732),0)</f>
        <v>0</v>
      </c>
    </row>
    <row r="1733" spans="1:11" ht="15.75" customHeight="1" x14ac:dyDescent="0.25">
      <c r="A1733" s="2">
        <v>902</v>
      </c>
      <c r="B1733" s="101" t="str">
        <f>IF('proje ve personel bilgileri'!A915&lt;&gt;0,('proje ve personel bilgileri'!A915)," ")</f>
        <v xml:space="preserve"> </v>
      </c>
      <c r="C1733" s="105"/>
      <c r="D1733" s="296"/>
      <c r="E1733" s="296"/>
      <c r="F1733" s="296"/>
      <c r="G1733" s="296"/>
      <c r="H1733" s="296"/>
      <c r="I1733" s="296"/>
      <c r="J1733" s="296"/>
      <c r="K1733" s="104">
        <f t="shared" si="100"/>
        <v>0</v>
      </c>
    </row>
    <row r="1734" spans="1:11" ht="15.75" customHeight="1" x14ac:dyDescent="0.25">
      <c r="A1734" s="1">
        <v>903</v>
      </c>
      <c r="B1734" s="101" t="str">
        <f>IF('proje ve personel bilgileri'!A916&lt;&gt;0,('proje ve personel bilgileri'!A916)," ")</f>
        <v xml:space="preserve"> </v>
      </c>
      <c r="C1734" s="105"/>
      <c r="D1734" s="296"/>
      <c r="E1734" s="296"/>
      <c r="F1734" s="296"/>
      <c r="G1734" s="296"/>
      <c r="H1734" s="296"/>
      <c r="I1734" s="296"/>
      <c r="J1734" s="296"/>
      <c r="K1734" s="104">
        <f t="shared" si="100"/>
        <v>0</v>
      </c>
    </row>
    <row r="1735" spans="1:11" ht="15.75" customHeight="1" x14ac:dyDescent="0.25">
      <c r="A1735" s="2">
        <v>904</v>
      </c>
      <c r="B1735" s="101" t="str">
        <f>IF('proje ve personel bilgileri'!A917&lt;&gt;0,('proje ve personel bilgileri'!A917)," ")</f>
        <v xml:space="preserve"> </v>
      </c>
      <c r="C1735" s="105"/>
      <c r="D1735" s="296"/>
      <c r="E1735" s="296"/>
      <c r="F1735" s="296"/>
      <c r="G1735" s="296"/>
      <c r="H1735" s="296"/>
      <c r="I1735" s="296"/>
      <c r="J1735" s="296"/>
      <c r="K1735" s="104">
        <f t="shared" si="100"/>
        <v>0</v>
      </c>
    </row>
    <row r="1736" spans="1:11" ht="15.75" customHeight="1" x14ac:dyDescent="0.25">
      <c r="A1736" s="1">
        <v>905</v>
      </c>
      <c r="B1736" s="101" t="str">
        <f>IF('proje ve personel bilgileri'!A918&lt;&gt;0,('proje ve personel bilgileri'!A918)," ")</f>
        <v xml:space="preserve"> </v>
      </c>
      <c r="C1736" s="105"/>
      <c r="D1736" s="296"/>
      <c r="E1736" s="296"/>
      <c r="F1736" s="296"/>
      <c r="G1736" s="296"/>
      <c r="H1736" s="296"/>
      <c r="I1736" s="296"/>
      <c r="J1736" s="296"/>
      <c r="K1736" s="104">
        <f t="shared" si="100"/>
        <v>0</v>
      </c>
    </row>
    <row r="1737" spans="1:11" ht="15.75" customHeight="1" x14ac:dyDescent="0.25">
      <c r="A1737" s="2">
        <v>906</v>
      </c>
      <c r="B1737" s="101" t="str">
        <f>IF('proje ve personel bilgileri'!A919&lt;&gt;0,('proje ve personel bilgileri'!A919)," ")</f>
        <v xml:space="preserve"> </v>
      </c>
      <c r="C1737" s="105"/>
      <c r="D1737" s="296"/>
      <c r="E1737" s="296"/>
      <c r="F1737" s="296"/>
      <c r="G1737" s="296"/>
      <c r="H1737" s="296"/>
      <c r="I1737" s="296"/>
      <c r="J1737" s="296"/>
      <c r="K1737" s="104">
        <f t="shared" si="100"/>
        <v>0</v>
      </c>
    </row>
    <row r="1738" spans="1:11" ht="15.75" customHeight="1" x14ac:dyDescent="0.25">
      <c r="A1738" s="1">
        <v>907</v>
      </c>
      <c r="B1738" s="101" t="str">
        <f>IF('proje ve personel bilgileri'!A920&lt;&gt;0,('proje ve personel bilgileri'!A920)," ")</f>
        <v xml:space="preserve"> </v>
      </c>
      <c r="C1738" s="105"/>
      <c r="D1738" s="296"/>
      <c r="E1738" s="296"/>
      <c r="F1738" s="296"/>
      <c r="G1738" s="296"/>
      <c r="H1738" s="296"/>
      <c r="I1738" s="296"/>
      <c r="J1738" s="296"/>
      <c r="K1738" s="104">
        <f t="shared" si="100"/>
        <v>0</v>
      </c>
    </row>
    <row r="1739" spans="1:11" ht="15.75" customHeight="1" x14ac:dyDescent="0.25">
      <c r="A1739" s="2">
        <v>908</v>
      </c>
      <c r="B1739" s="101" t="str">
        <f>IF('proje ve personel bilgileri'!A921&lt;&gt;0,('proje ve personel bilgileri'!A921)," ")</f>
        <v xml:space="preserve"> </v>
      </c>
      <c r="C1739" s="105"/>
      <c r="D1739" s="296"/>
      <c r="E1739" s="296"/>
      <c r="F1739" s="296"/>
      <c r="G1739" s="296"/>
      <c r="H1739" s="296"/>
      <c r="I1739" s="296"/>
      <c r="J1739" s="296"/>
      <c r="K1739" s="104">
        <f t="shared" si="100"/>
        <v>0</v>
      </c>
    </row>
    <row r="1740" spans="1:11" ht="15.75" customHeight="1" x14ac:dyDescent="0.25">
      <c r="A1740" s="1">
        <v>909</v>
      </c>
      <c r="B1740" s="101" t="str">
        <f>IF('proje ve personel bilgileri'!A922&lt;&gt;0,('proje ve personel bilgileri'!A922)," ")</f>
        <v xml:space="preserve"> </v>
      </c>
      <c r="C1740" s="105"/>
      <c r="D1740" s="296"/>
      <c r="E1740" s="296"/>
      <c r="F1740" s="296"/>
      <c r="G1740" s="296"/>
      <c r="H1740" s="296"/>
      <c r="I1740" s="296"/>
      <c r="J1740" s="296"/>
      <c r="K1740" s="104">
        <f t="shared" si="100"/>
        <v>0</v>
      </c>
    </row>
    <row r="1741" spans="1:11" ht="15.75" customHeight="1" x14ac:dyDescent="0.25">
      <c r="A1741" s="2">
        <v>910</v>
      </c>
      <c r="B1741" s="101" t="str">
        <f>IF('proje ve personel bilgileri'!A923&lt;&gt;0,('proje ve personel bilgileri'!A923)," ")</f>
        <v xml:space="preserve"> </v>
      </c>
      <c r="C1741" s="105"/>
      <c r="D1741" s="296"/>
      <c r="E1741" s="296"/>
      <c r="F1741" s="296"/>
      <c r="G1741" s="296"/>
      <c r="H1741" s="296"/>
      <c r="I1741" s="296"/>
      <c r="J1741" s="296"/>
      <c r="K1741" s="104">
        <f t="shared" si="100"/>
        <v>0</v>
      </c>
    </row>
    <row r="1742" spans="1:11" ht="15.75" customHeight="1" x14ac:dyDescent="0.25">
      <c r="A1742" s="1">
        <v>911</v>
      </c>
      <c r="B1742" s="101" t="str">
        <f>IF('proje ve personel bilgileri'!A924&lt;&gt;0,('proje ve personel bilgileri'!A924)," ")</f>
        <v xml:space="preserve"> </v>
      </c>
      <c r="C1742" s="105"/>
      <c r="D1742" s="296"/>
      <c r="E1742" s="296"/>
      <c r="F1742" s="296"/>
      <c r="G1742" s="296"/>
      <c r="H1742" s="296"/>
      <c r="I1742" s="296"/>
      <c r="J1742" s="296"/>
      <c r="K1742" s="104">
        <f t="shared" si="100"/>
        <v>0</v>
      </c>
    </row>
    <row r="1743" spans="1:11" ht="15.75" customHeight="1" x14ac:dyDescent="0.25">
      <c r="A1743" s="2">
        <v>912</v>
      </c>
      <c r="B1743" s="101" t="str">
        <f>IF('proje ve personel bilgileri'!A925&lt;&gt;0,('proje ve personel bilgileri'!A925)," ")</f>
        <v xml:space="preserve"> </v>
      </c>
      <c r="C1743" s="105"/>
      <c r="D1743" s="296"/>
      <c r="E1743" s="296"/>
      <c r="F1743" s="296"/>
      <c r="G1743" s="296"/>
      <c r="H1743" s="296"/>
      <c r="I1743" s="296"/>
      <c r="J1743" s="296"/>
      <c r="K1743" s="104">
        <f t="shared" si="100"/>
        <v>0</v>
      </c>
    </row>
    <row r="1744" spans="1:11" ht="15.75" customHeight="1" x14ac:dyDescent="0.25">
      <c r="A1744" s="1">
        <v>913</v>
      </c>
      <c r="B1744" s="101" t="str">
        <f>IF('proje ve personel bilgileri'!A926&lt;&gt;0,('proje ve personel bilgileri'!A926)," ")</f>
        <v xml:space="preserve"> </v>
      </c>
      <c r="C1744" s="105"/>
      <c r="D1744" s="296"/>
      <c r="E1744" s="296"/>
      <c r="F1744" s="296"/>
      <c r="G1744" s="296"/>
      <c r="H1744" s="296"/>
      <c r="I1744" s="296"/>
      <c r="J1744" s="296"/>
      <c r="K1744" s="104">
        <f t="shared" si="100"/>
        <v>0</v>
      </c>
    </row>
    <row r="1745" spans="1:11" ht="15.75" customHeight="1" x14ac:dyDescent="0.25">
      <c r="A1745" s="2">
        <v>914</v>
      </c>
      <c r="B1745" s="101" t="str">
        <f>IF('proje ve personel bilgileri'!A927&lt;&gt;0,('proje ve personel bilgileri'!A927)," ")</f>
        <v xml:space="preserve"> </v>
      </c>
      <c r="C1745" s="105"/>
      <c r="D1745" s="296"/>
      <c r="E1745" s="296"/>
      <c r="F1745" s="296"/>
      <c r="G1745" s="296"/>
      <c r="H1745" s="296"/>
      <c r="I1745" s="296"/>
      <c r="J1745" s="296"/>
      <c r="K1745" s="104">
        <f t="shared" si="100"/>
        <v>0</v>
      </c>
    </row>
    <row r="1746" spans="1:11" ht="15.75" customHeight="1" x14ac:dyDescent="0.25">
      <c r="A1746" s="1">
        <v>915</v>
      </c>
      <c r="B1746" s="101" t="str">
        <f>IF('proje ve personel bilgileri'!A928&lt;&gt;0,('proje ve personel bilgileri'!A928)," ")</f>
        <v xml:space="preserve"> </v>
      </c>
      <c r="C1746" s="105"/>
      <c r="D1746" s="296"/>
      <c r="E1746" s="296"/>
      <c r="F1746" s="296"/>
      <c r="G1746" s="296"/>
      <c r="H1746" s="296"/>
      <c r="I1746" s="296"/>
      <c r="J1746" s="296"/>
      <c r="K1746" s="104">
        <f t="shared" si="100"/>
        <v>0</v>
      </c>
    </row>
    <row r="1747" spans="1:11" ht="15.75" customHeight="1" x14ac:dyDescent="0.25">
      <c r="A1747" s="2">
        <v>916</v>
      </c>
      <c r="B1747" s="101" t="str">
        <f>IF('proje ve personel bilgileri'!A929&lt;&gt;0,('proje ve personel bilgileri'!A929)," ")</f>
        <v xml:space="preserve"> </v>
      </c>
      <c r="C1747" s="105"/>
      <c r="D1747" s="296"/>
      <c r="E1747" s="296"/>
      <c r="F1747" s="296"/>
      <c r="G1747" s="296"/>
      <c r="H1747" s="296"/>
      <c r="I1747" s="296"/>
      <c r="J1747" s="296"/>
      <c r="K1747" s="104">
        <f t="shared" si="100"/>
        <v>0</v>
      </c>
    </row>
    <row r="1748" spans="1:11" ht="15.75" customHeight="1" x14ac:dyDescent="0.25">
      <c r="A1748" s="1">
        <v>917</v>
      </c>
      <c r="B1748" s="101" t="str">
        <f>IF('proje ve personel bilgileri'!A930&lt;&gt;0,('proje ve personel bilgileri'!A930)," ")</f>
        <v xml:space="preserve"> </v>
      </c>
      <c r="C1748" s="105"/>
      <c r="D1748" s="296"/>
      <c r="E1748" s="296"/>
      <c r="F1748" s="296"/>
      <c r="G1748" s="296"/>
      <c r="H1748" s="296"/>
      <c r="I1748" s="296"/>
      <c r="J1748" s="296"/>
      <c r="K1748" s="104">
        <f t="shared" si="100"/>
        <v>0</v>
      </c>
    </row>
    <row r="1749" spans="1:11" ht="15" customHeight="1" x14ac:dyDescent="0.25">
      <c r="A1749" s="2">
        <v>918</v>
      </c>
      <c r="B1749" s="101" t="str">
        <f>IF('proje ve personel bilgileri'!A931&lt;&gt;0,('proje ve personel bilgileri'!A931)," ")</f>
        <v xml:space="preserve"> </v>
      </c>
      <c r="C1749" s="105"/>
      <c r="D1749" s="296"/>
      <c r="E1749" s="296"/>
      <c r="F1749" s="296"/>
      <c r="G1749" s="296"/>
      <c r="H1749" s="296"/>
      <c r="I1749" s="296"/>
      <c r="J1749" s="296"/>
      <c r="K1749" s="104">
        <f t="shared" si="100"/>
        <v>0</v>
      </c>
    </row>
    <row r="1750" spans="1:11" ht="15.75" customHeight="1" x14ac:dyDescent="0.25">
      <c r="A1750" s="341" t="s">
        <v>99</v>
      </c>
      <c r="B1750" s="342"/>
      <c r="C1750" s="7" t="str">
        <f t="shared" ref="C1750:J1750" si="101">IF($K$28&lt;&gt;0,SUM(C1732:C1749)," ")</f>
        <v xml:space="preserve"> </v>
      </c>
      <c r="D1750" s="8" t="str">
        <f t="shared" si="101"/>
        <v xml:space="preserve"> </v>
      </c>
      <c r="E1750" s="8" t="str">
        <f t="shared" si="101"/>
        <v xml:space="preserve"> </v>
      </c>
      <c r="F1750" s="8" t="str">
        <f t="shared" si="101"/>
        <v xml:space="preserve"> </v>
      </c>
      <c r="G1750" s="8" t="str">
        <f t="shared" si="101"/>
        <v xml:space="preserve"> </v>
      </c>
      <c r="H1750" s="8" t="str">
        <f t="shared" si="101"/>
        <v xml:space="preserve"> </v>
      </c>
      <c r="I1750" s="8" t="str">
        <f t="shared" si="101"/>
        <v xml:space="preserve"> </v>
      </c>
      <c r="J1750" s="8" t="str">
        <f t="shared" si="101"/>
        <v xml:space="preserve"> </v>
      </c>
      <c r="K1750" s="9">
        <f>SUM(K1732:K1749)+K1717</f>
        <v>0</v>
      </c>
    </row>
    <row r="1751" spans="1:11" ht="15" customHeight="1" x14ac:dyDescent="0.25">
      <c r="A1751" s="300"/>
    </row>
    <row r="1752" spans="1:11" ht="15" customHeight="1" x14ac:dyDescent="0.25">
      <c r="A1752" s="332" t="s">
        <v>100</v>
      </c>
      <c r="B1752" s="332"/>
      <c r="C1752" s="332"/>
      <c r="D1752" s="332"/>
      <c r="E1752" s="332"/>
      <c r="F1752" s="332"/>
      <c r="G1752" s="332"/>
      <c r="H1752" s="332"/>
      <c r="I1752" s="332"/>
      <c r="J1752" s="332"/>
      <c r="K1752" s="332"/>
    </row>
    <row r="1753" spans="1:11" ht="15" customHeight="1" x14ac:dyDescent="0.25">
      <c r="A1753" s="51"/>
    </row>
    <row r="1754" spans="1:11" ht="15" customHeight="1" x14ac:dyDescent="0.25">
      <c r="A1754" s="298" t="s">
        <v>101</v>
      </c>
    </row>
    <row r="1755" spans="1:11" ht="15" customHeight="1" x14ac:dyDescent="0.25">
      <c r="C1755" s="298" t="s">
        <v>102</v>
      </c>
      <c r="E1755" s="298" t="s">
        <v>103</v>
      </c>
    </row>
    <row r="1759" spans="1:11" ht="15.75" customHeight="1" x14ac:dyDescent="0.25">
      <c r="A1759" s="348" t="s">
        <v>85</v>
      </c>
      <c r="B1759" s="348"/>
      <c r="C1759" s="348"/>
      <c r="D1759" s="348"/>
      <c r="E1759" s="348"/>
      <c r="F1759" s="348"/>
      <c r="G1759" s="348"/>
      <c r="H1759" s="348"/>
      <c r="I1759" s="348"/>
      <c r="J1759" s="348"/>
      <c r="K1759" s="348"/>
    </row>
    <row r="1760" spans="1:11" ht="15" customHeight="1" x14ac:dyDescent="0.25">
      <c r="A1760" s="70"/>
      <c r="B1760" s="70"/>
      <c r="C1760" s="70"/>
      <c r="D1760" s="70"/>
      <c r="E1760" s="70"/>
      <c r="F1760" s="78">
        <f>'proje ve personel bilgileri'!$B$5</f>
        <v>0</v>
      </c>
      <c r="G1760" s="72">
        <f>IF('proje ve personel bilgileri'!$B$6=1,"/ Mayıs ayına aittir.",(IF('proje ve personel bilgileri'!$B$6=2,"/ Kasım ayına aittir.",0)))</f>
        <v>0</v>
      </c>
      <c r="H1760" s="70"/>
      <c r="I1760" s="70"/>
      <c r="J1760" s="70"/>
      <c r="K1760" s="70"/>
    </row>
    <row r="1761" spans="1:11" ht="18.75" customHeight="1" x14ac:dyDescent="0.25">
      <c r="K1761" s="4" t="s">
        <v>86</v>
      </c>
    </row>
    <row r="1762" spans="1:11" ht="15.75" customHeight="1" x14ac:dyDescent="0.25">
      <c r="A1762" s="349" t="s">
        <v>2</v>
      </c>
      <c r="B1762" s="350"/>
      <c r="C1762" s="351">
        <f>'proje ve personel bilgileri'!$B$2</f>
        <v>0</v>
      </c>
      <c r="D1762" s="352"/>
      <c r="E1762" s="352"/>
      <c r="F1762" s="352"/>
      <c r="G1762" s="352"/>
      <c r="H1762" s="352"/>
      <c r="I1762" s="352"/>
      <c r="J1762" s="352"/>
      <c r="K1762" s="353"/>
    </row>
    <row r="1763" spans="1:11" ht="15.75" customHeight="1" x14ac:dyDescent="0.25">
      <c r="A1763" s="354" t="s">
        <v>4</v>
      </c>
      <c r="B1763" s="355"/>
      <c r="C1763" s="356">
        <f>'proje ve personel bilgileri'!$B$3</f>
        <v>0</v>
      </c>
      <c r="D1763" s="357"/>
      <c r="E1763" s="357"/>
      <c r="F1763" s="357"/>
      <c r="G1763" s="357"/>
      <c r="H1763" s="357"/>
      <c r="I1763" s="357"/>
      <c r="J1763" s="357"/>
      <c r="K1763" s="358"/>
    </row>
    <row r="1764" spans="1:11" ht="15" customHeight="1" x14ac:dyDescent="0.25">
      <c r="A1764" s="343" t="s">
        <v>87</v>
      </c>
      <c r="B1764" s="343" t="s">
        <v>15</v>
      </c>
      <c r="C1764" s="343" t="s">
        <v>88</v>
      </c>
      <c r="D1764" s="344" t="s">
        <v>89</v>
      </c>
      <c r="E1764" s="346"/>
      <c r="F1764" s="347"/>
      <c r="G1764" s="343" t="s">
        <v>90</v>
      </c>
      <c r="H1764" s="333" t="s">
        <v>91</v>
      </c>
      <c r="I1764" s="333" t="s">
        <v>92</v>
      </c>
      <c r="J1764" s="333" t="s">
        <v>93</v>
      </c>
      <c r="K1764" s="336" t="s">
        <v>94</v>
      </c>
    </row>
    <row r="1765" spans="1:11" ht="15.75" customHeight="1" x14ac:dyDescent="0.25">
      <c r="A1765" s="338"/>
      <c r="B1765" s="338"/>
      <c r="C1765" s="338"/>
      <c r="D1765" s="345"/>
      <c r="E1765" s="339" t="s">
        <v>95</v>
      </c>
      <c r="F1765" s="340"/>
      <c r="G1765" s="338"/>
      <c r="H1765" s="334"/>
      <c r="I1765" s="334"/>
      <c r="J1765" s="334"/>
      <c r="K1765" s="337"/>
    </row>
    <row r="1766" spans="1:11" ht="60.75" customHeight="1" x14ac:dyDescent="0.25">
      <c r="A1766" s="338"/>
      <c r="B1766" s="338"/>
      <c r="C1766" s="338"/>
      <c r="D1766" s="345"/>
      <c r="E1766" s="5" t="s">
        <v>106</v>
      </c>
      <c r="F1766" s="5" t="s">
        <v>97</v>
      </c>
      <c r="G1766" s="338"/>
      <c r="H1766" s="334"/>
      <c r="I1766" s="335"/>
      <c r="J1766" s="335"/>
      <c r="K1766" s="338"/>
    </row>
    <row r="1767" spans="1:11" ht="15.75" customHeight="1" x14ac:dyDescent="0.25">
      <c r="A1767" s="338"/>
      <c r="B1767" s="338"/>
      <c r="C1767" s="338"/>
      <c r="D1767" s="345"/>
      <c r="E1767" s="6" t="s">
        <v>98</v>
      </c>
      <c r="F1767" s="6" t="s">
        <v>98</v>
      </c>
      <c r="G1767" s="294" t="s">
        <v>98</v>
      </c>
      <c r="H1767" s="294" t="s">
        <v>98</v>
      </c>
      <c r="I1767" s="297" t="s">
        <v>98</v>
      </c>
      <c r="J1767" s="6" t="s">
        <v>98</v>
      </c>
      <c r="K1767" s="338"/>
    </row>
    <row r="1768" spans="1:11" ht="15.75" customHeight="1" x14ac:dyDescent="0.25">
      <c r="A1768" s="1">
        <v>919</v>
      </c>
      <c r="B1768" s="101" t="str">
        <f>IF('proje ve personel bilgileri'!A932&lt;&gt;0,('proje ve personel bilgileri'!A932)," ")</f>
        <v xml:space="preserve"> </v>
      </c>
      <c r="C1768" s="102"/>
      <c r="D1768" s="103"/>
      <c r="E1768" s="103"/>
      <c r="F1768" s="103"/>
      <c r="G1768" s="103"/>
      <c r="H1768" s="103"/>
      <c r="I1768" s="103"/>
      <c r="J1768" s="103"/>
      <c r="K1768" s="104">
        <f t="shared" ref="K1768:K1785" si="102">IF(D1768&lt;&gt;0,SUM(D1768+E1768+F1768+G1768-H1768-I1768-J1768),0)</f>
        <v>0</v>
      </c>
    </row>
    <row r="1769" spans="1:11" ht="15.75" customHeight="1" x14ac:dyDescent="0.25">
      <c r="A1769" s="2">
        <v>920</v>
      </c>
      <c r="B1769" s="101" t="str">
        <f>IF('proje ve personel bilgileri'!A933&lt;&gt;0,('proje ve personel bilgileri'!A933)," ")</f>
        <v xml:space="preserve"> </v>
      </c>
      <c r="C1769" s="105"/>
      <c r="D1769" s="296"/>
      <c r="E1769" s="296"/>
      <c r="F1769" s="296"/>
      <c r="G1769" s="296"/>
      <c r="H1769" s="296"/>
      <c r="I1769" s="296"/>
      <c r="J1769" s="296"/>
      <c r="K1769" s="104">
        <f t="shared" si="102"/>
        <v>0</v>
      </c>
    </row>
    <row r="1770" spans="1:11" ht="15.75" customHeight="1" x14ac:dyDescent="0.25">
      <c r="A1770" s="1">
        <v>921</v>
      </c>
      <c r="B1770" s="101" t="str">
        <f>IF('proje ve personel bilgileri'!A934&lt;&gt;0,('proje ve personel bilgileri'!A934)," ")</f>
        <v xml:space="preserve"> </v>
      </c>
      <c r="C1770" s="105"/>
      <c r="D1770" s="296"/>
      <c r="E1770" s="296"/>
      <c r="F1770" s="296"/>
      <c r="G1770" s="296"/>
      <c r="H1770" s="296"/>
      <c r="I1770" s="296"/>
      <c r="J1770" s="296"/>
      <c r="K1770" s="104">
        <f t="shared" si="102"/>
        <v>0</v>
      </c>
    </row>
    <row r="1771" spans="1:11" ht="15.75" customHeight="1" x14ac:dyDescent="0.25">
      <c r="A1771" s="2">
        <v>922</v>
      </c>
      <c r="B1771" s="101" t="str">
        <f>IF('proje ve personel bilgileri'!A935&lt;&gt;0,('proje ve personel bilgileri'!A935)," ")</f>
        <v xml:space="preserve"> </v>
      </c>
      <c r="C1771" s="105"/>
      <c r="D1771" s="296"/>
      <c r="E1771" s="296"/>
      <c r="F1771" s="296"/>
      <c r="G1771" s="296"/>
      <c r="H1771" s="296"/>
      <c r="I1771" s="296"/>
      <c r="J1771" s="296"/>
      <c r="K1771" s="104">
        <f t="shared" si="102"/>
        <v>0</v>
      </c>
    </row>
    <row r="1772" spans="1:11" ht="15.75" customHeight="1" x14ac:dyDescent="0.25">
      <c r="A1772" s="1">
        <v>923</v>
      </c>
      <c r="B1772" s="101" t="str">
        <f>IF('proje ve personel bilgileri'!A936&lt;&gt;0,('proje ve personel bilgileri'!A936)," ")</f>
        <v xml:space="preserve"> </v>
      </c>
      <c r="C1772" s="105"/>
      <c r="D1772" s="296"/>
      <c r="E1772" s="296"/>
      <c r="F1772" s="296"/>
      <c r="G1772" s="296"/>
      <c r="H1772" s="296"/>
      <c r="I1772" s="296"/>
      <c r="J1772" s="296"/>
      <c r="K1772" s="104">
        <f t="shared" si="102"/>
        <v>0</v>
      </c>
    </row>
    <row r="1773" spans="1:11" ht="15.75" customHeight="1" x14ac:dyDescent="0.25">
      <c r="A1773" s="2">
        <v>924</v>
      </c>
      <c r="B1773" s="101" t="str">
        <f>IF('proje ve personel bilgileri'!A937&lt;&gt;0,('proje ve personel bilgileri'!A937)," ")</f>
        <v xml:space="preserve"> </v>
      </c>
      <c r="C1773" s="105"/>
      <c r="D1773" s="296"/>
      <c r="E1773" s="296"/>
      <c r="F1773" s="296"/>
      <c r="G1773" s="296"/>
      <c r="H1773" s="296"/>
      <c r="I1773" s="296"/>
      <c r="J1773" s="296"/>
      <c r="K1773" s="104">
        <f t="shared" si="102"/>
        <v>0</v>
      </c>
    </row>
    <row r="1774" spans="1:11" ht="15.75" customHeight="1" x14ac:dyDescent="0.25">
      <c r="A1774" s="1">
        <v>925</v>
      </c>
      <c r="B1774" s="101" t="str">
        <f>IF('proje ve personel bilgileri'!A938&lt;&gt;0,('proje ve personel bilgileri'!A938)," ")</f>
        <v xml:space="preserve"> </v>
      </c>
      <c r="C1774" s="105"/>
      <c r="D1774" s="296"/>
      <c r="E1774" s="296"/>
      <c r="F1774" s="296"/>
      <c r="G1774" s="296"/>
      <c r="H1774" s="296"/>
      <c r="I1774" s="296"/>
      <c r="J1774" s="296"/>
      <c r="K1774" s="104">
        <f t="shared" si="102"/>
        <v>0</v>
      </c>
    </row>
    <row r="1775" spans="1:11" ht="15.75" customHeight="1" x14ac:dyDescent="0.25">
      <c r="A1775" s="2">
        <v>926</v>
      </c>
      <c r="B1775" s="101" t="str">
        <f>IF('proje ve personel bilgileri'!A939&lt;&gt;0,('proje ve personel bilgileri'!A939)," ")</f>
        <v xml:space="preserve"> </v>
      </c>
      <c r="C1775" s="105"/>
      <c r="D1775" s="296"/>
      <c r="E1775" s="296"/>
      <c r="F1775" s="296"/>
      <c r="G1775" s="296"/>
      <c r="H1775" s="296"/>
      <c r="I1775" s="296"/>
      <c r="J1775" s="296"/>
      <c r="K1775" s="104">
        <f t="shared" si="102"/>
        <v>0</v>
      </c>
    </row>
    <row r="1776" spans="1:11" ht="15.75" customHeight="1" x14ac:dyDescent="0.25">
      <c r="A1776" s="1">
        <v>927</v>
      </c>
      <c r="B1776" s="101" t="str">
        <f>IF('proje ve personel bilgileri'!A940&lt;&gt;0,('proje ve personel bilgileri'!A940)," ")</f>
        <v xml:space="preserve"> </v>
      </c>
      <c r="C1776" s="105"/>
      <c r="D1776" s="296"/>
      <c r="E1776" s="296"/>
      <c r="F1776" s="296"/>
      <c r="G1776" s="296"/>
      <c r="H1776" s="296"/>
      <c r="I1776" s="296"/>
      <c r="J1776" s="296"/>
      <c r="K1776" s="104">
        <f t="shared" si="102"/>
        <v>0</v>
      </c>
    </row>
    <row r="1777" spans="1:11" ht="15.75" customHeight="1" x14ac:dyDescent="0.25">
      <c r="A1777" s="2">
        <v>928</v>
      </c>
      <c r="B1777" s="101" t="str">
        <f>IF('proje ve personel bilgileri'!A941&lt;&gt;0,('proje ve personel bilgileri'!A941)," ")</f>
        <v xml:space="preserve"> </v>
      </c>
      <c r="C1777" s="105"/>
      <c r="D1777" s="296"/>
      <c r="E1777" s="296"/>
      <c r="F1777" s="296"/>
      <c r="G1777" s="296"/>
      <c r="H1777" s="296"/>
      <c r="I1777" s="296"/>
      <c r="J1777" s="296"/>
      <c r="K1777" s="104">
        <f t="shared" si="102"/>
        <v>0</v>
      </c>
    </row>
    <row r="1778" spans="1:11" ht="15.75" customHeight="1" x14ac:dyDescent="0.25">
      <c r="A1778" s="1">
        <v>929</v>
      </c>
      <c r="B1778" s="101" t="str">
        <f>IF('proje ve personel bilgileri'!A942&lt;&gt;0,('proje ve personel bilgileri'!A942)," ")</f>
        <v xml:space="preserve"> </v>
      </c>
      <c r="C1778" s="105"/>
      <c r="D1778" s="296"/>
      <c r="E1778" s="296"/>
      <c r="F1778" s="296"/>
      <c r="G1778" s="296"/>
      <c r="H1778" s="296"/>
      <c r="I1778" s="296"/>
      <c r="J1778" s="296"/>
      <c r="K1778" s="104">
        <f t="shared" si="102"/>
        <v>0</v>
      </c>
    </row>
    <row r="1779" spans="1:11" ht="15.75" customHeight="1" x14ac:dyDescent="0.25">
      <c r="A1779" s="2">
        <v>930</v>
      </c>
      <c r="B1779" s="101" t="str">
        <f>IF('proje ve personel bilgileri'!A943&lt;&gt;0,('proje ve personel bilgileri'!A943)," ")</f>
        <v xml:space="preserve"> </v>
      </c>
      <c r="C1779" s="105"/>
      <c r="D1779" s="296"/>
      <c r="E1779" s="296"/>
      <c r="F1779" s="296"/>
      <c r="G1779" s="296"/>
      <c r="H1779" s="296"/>
      <c r="I1779" s="296"/>
      <c r="J1779" s="296"/>
      <c r="K1779" s="104">
        <f t="shared" si="102"/>
        <v>0</v>
      </c>
    </row>
    <row r="1780" spans="1:11" ht="15.75" customHeight="1" x14ac:dyDescent="0.25">
      <c r="A1780" s="1">
        <v>931</v>
      </c>
      <c r="B1780" s="101" t="str">
        <f>IF('proje ve personel bilgileri'!A944&lt;&gt;0,('proje ve personel bilgileri'!A944)," ")</f>
        <v xml:space="preserve"> </v>
      </c>
      <c r="C1780" s="105"/>
      <c r="D1780" s="296"/>
      <c r="E1780" s="296"/>
      <c r="F1780" s="296"/>
      <c r="G1780" s="296"/>
      <c r="H1780" s="296"/>
      <c r="I1780" s="296"/>
      <c r="J1780" s="296"/>
      <c r="K1780" s="104">
        <f t="shared" si="102"/>
        <v>0</v>
      </c>
    </row>
    <row r="1781" spans="1:11" ht="15.75" customHeight="1" x14ac:dyDescent="0.25">
      <c r="A1781" s="2">
        <v>932</v>
      </c>
      <c r="B1781" s="101" t="str">
        <f>IF('proje ve personel bilgileri'!A945&lt;&gt;0,('proje ve personel bilgileri'!A945)," ")</f>
        <v xml:space="preserve"> </v>
      </c>
      <c r="C1781" s="105"/>
      <c r="D1781" s="296"/>
      <c r="E1781" s="296"/>
      <c r="F1781" s="296"/>
      <c r="G1781" s="296"/>
      <c r="H1781" s="296"/>
      <c r="I1781" s="296"/>
      <c r="J1781" s="296"/>
      <c r="K1781" s="104">
        <f t="shared" si="102"/>
        <v>0</v>
      </c>
    </row>
    <row r="1782" spans="1:11" ht="15.75" customHeight="1" x14ac:dyDescent="0.25">
      <c r="A1782" s="1">
        <v>933</v>
      </c>
      <c r="B1782" s="101" t="str">
        <f>IF('proje ve personel bilgileri'!A946&lt;&gt;0,('proje ve personel bilgileri'!A946)," ")</f>
        <v xml:space="preserve"> </v>
      </c>
      <c r="C1782" s="105"/>
      <c r="D1782" s="296"/>
      <c r="E1782" s="296"/>
      <c r="F1782" s="296"/>
      <c r="G1782" s="296"/>
      <c r="H1782" s="296"/>
      <c r="I1782" s="296"/>
      <c r="J1782" s="296"/>
      <c r="K1782" s="104">
        <f t="shared" si="102"/>
        <v>0</v>
      </c>
    </row>
    <row r="1783" spans="1:11" ht="15.75" customHeight="1" x14ac:dyDescent="0.25">
      <c r="A1783" s="2">
        <v>934</v>
      </c>
      <c r="B1783" s="101" t="str">
        <f>IF('proje ve personel bilgileri'!A947&lt;&gt;0,('proje ve personel bilgileri'!A947)," ")</f>
        <v xml:space="preserve"> </v>
      </c>
      <c r="C1783" s="105"/>
      <c r="D1783" s="296"/>
      <c r="E1783" s="296"/>
      <c r="F1783" s="296"/>
      <c r="G1783" s="296"/>
      <c r="H1783" s="296"/>
      <c r="I1783" s="296"/>
      <c r="J1783" s="296"/>
      <c r="K1783" s="104">
        <f t="shared" si="102"/>
        <v>0</v>
      </c>
    </row>
    <row r="1784" spans="1:11" ht="15.75" customHeight="1" x14ac:dyDescent="0.25">
      <c r="A1784" s="1">
        <v>935</v>
      </c>
      <c r="B1784" s="101" t="str">
        <f>IF('proje ve personel bilgileri'!A948&lt;&gt;0,('proje ve personel bilgileri'!A948)," ")</f>
        <v xml:space="preserve"> </v>
      </c>
      <c r="C1784" s="105"/>
      <c r="D1784" s="296"/>
      <c r="E1784" s="296"/>
      <c r="F1784" s="296"/>
      <c r="G1784" s="296"/>
      <c r="H1784" s="296"/>
      <c r="I1784" s="296"/>
      <c r="J1784" s="296"/>
      <c r="K1784" s="104">
        <f t="shared" si="102"/>
        <v>0</v>
      </c>
    </row>
    <row r="1785" spans="1:11" ht="15" customHeight="1" x14ac:dyDescent="0.25">
      <c r="A1785" s="2">
        <v>936</v>
      </c>
      <c r="B1785" s="101" t="str">
        <f>IF('proje ve personel bilgileri'!A949&lt;&gt;0,('proje ve personel bilgileri'!A949)," ")</f>
        <v xml:space="preserve"> </v>
      </c>
      <c r="C1785" s="105"/>
      <c r="D1785" s="296"/>
      <c r="E1785" s="296"/>
      <c r="F1785" s="296"/>
      <c r="G1785" s="296"/>
      <c r="H1785" s="296"/>
      <c r="I1785" s="296"/>
      <c r="J1785" s="296"/>
      <c r="K1785" s="104">
        <f t="shared" si="102"/>
        <v>0</v>
      </c>
    </row>
    <row r="1786" spans="1:11" ht="15.75" customHeight="1" x14ac:dyDescent="0.25">
      <c r="A1786" s="341" t="s">
        <v>99</v>
      </c>
      <c r="B1786" s="342"/>
      <c r="C1786" s="7" t="str">
        <f t="shared" ref="C1786:J1786" si="103">IF($K$28&lt;&gt;0,SUM(C1768:C1785)," ")</f>
        <v xml:space="preserve"> </v>
      </c>
      <c r="D1786" s="8" t="str">
        <f t="shared" si="103"/>
        <v xml:space="preserve"> </v>
      </c>
      <c r="E1786" s="8" t="str">
        <f t="shared" si="103"/>
        <v xml:space="preserve"> </v>
      </c>
      <c r="F1786" s="8" t="str">
        <f t="shared" si="103"/>
        <v xml:space="preserve"> </v>
      </c>
      <c r="G1786" s="8" t="str">
        <f t="shared" si="103"/>
        <v xml:space="preserve"> </v>
      </c>
      <c r="H1786" s="8" t="str">
        <f t="shared" si="103"/>
        <v xml:space="preserve"> </v>
      </c>
      <c r="I1786" s="8" t="str">
        <f t="shared" si="103"/>
        <v xml:space="preserve"> </v>
      </c>
      <c r="J1786" s="8" t="str">
        <f t="shared" si="103"/>
        <v xml:space="preserve"> </v>
      </c>
      <c r="K1786" s="9">
        <f>SUM(K1768:K1785)+K1750</f>
        <v>0</v>
      </c>
    </row>
    <row r="1787" spans="1:11" ht="15" customHeight="1" x14ac:dyDescent="0.25">
      <c r="A1787" s="300"/>
    </row>
    <row r="1788" spans="1:11" ht="15" customHeight="1" x14ac:dyDescent="0.25">
      <c r="A1788" s="332" t="s">
        <v>100</v>
      </c>
      <c r="B1788" s="332"/>
      <c r="C1788" s="332"/>
      <c r="D1788" s="332"/>
      <c r="E1788" s="332"/>
      <c r="F1788" s="332"/>
      <c r="G1788" s="332"/>
      <c r="H1788" s="332"/>
      <c r="I1788" s="332"/>
      <c r="J1788" s="332"/>
      <c r="K1788" s="332"/>
    </row>
    <row r="1789" spans="1:11" ht="15" customHeight="1" x14ac:dyDescent="0.25">
      <c r="A1789" s="51"/>
    </row>
    <row r="1790" spans="1:11" ht="15" customHeight="1" x14ac:dyDescent="0.25">
      <c r="A1790" s="298" t="s">
        <v>101</v>
      </c>
    </row>
    <row r="1791" spans="1:11" ht="15" customHeight="1" x14ac:dyDescent="0.25">
      <c r="C1791" s="298" t="s">
        <v>102</v>
      </c>
      <c r="E1791" s="298" t="s">
        <v>103</v>
      </c>
    </row>
    <row r="1795" spans="1:11" ht="15.75" customHeight="1" x14ac:dyDescent="0.25">
      <c r="A1795" s="348" t="s">
        <v>85</v>
      </c>
      <c r="B1795" s="348"/>
      <c r="C1795" s="348"/>
      <c r="D1795" s="348"/>
      <c r="E1795" s="348"/>
      <c r="F1795" s="348"/>
      <c r="G1795" s="348"/>
      <c r="H1795" s="348"/>
      <c r="I1795" s="348"/>
      <c r="J1795" s="348"/>
      <c r="K1795" s="348"/>
    </row>
    <row r="1796" spans="1:11" ht="15" customHeight="1" x14ac:dyDescent="0.25">
      <c r="A1796" s="70"/>
      <c r="B1796" s="70"/>
      <c r="C1796" s="70"/>
      <c r="D1796" s="70"/>
      <c r="E1796" s="70"/>
      <c r="F1796" s="78">
        <f>'proje ve personel bilgileri'!$B$5</f>
        <v>0</v>
      </c>
      <c r="G1796" s="72">
        <f>IF('proje ve personel bilgileri'!$B$6=1,"/ Mayıs ayına aittir.",(IF('proje ve personel bilgileri'!$B$6=2,"/ Kasım ayına aittir.",0)))</f>
        <v>0</v>
      </c>
      <c r="H1796" s="70"/>
      <c r="I1796" s="70"/>
      <c r="J1796" s="70"/>
      <c r="K1796" s="70"/>
    </row>
    <row r="1797" spans="1:11" ht="18.75" customHeight="1" x14ac:dyDescent="0.25">
      <c r="K1797" s="4" t="s">
        <v>86</v>
      </c>
    </row>
    <row r="1798" spans="1:11" ht="15.75" customHeight="1" x14ac:dyDescent="0.25">
      <c r="A1798" s="349" t="s">
        <v>2</v>
      </c>
      <c r="B1798" s="350"/>
      <c r="C1798" s="351">
        <f>'proje ve personel bilgileri'!$B$2</f>
        <v>0</v>
      </c>
      <c r="D1798" s="352"/>
      <c r="E1798" s="352"/>
      <c r="F1798" s="352"/>
      <c r="G1798" s="352"/>
      <c r="H1798" s="352"/>
      <c r="I1798" s="352"/>
      <c r="J1798" s="352"/>
      <c r="K1798" s="353"/>
    </row>
    <row r="1799" spans="1:11" ht="15.75" customHeight="1" x14ac:dyDescent="0.25">
      <c r="A1799" s="354" t="s">
        <v>4</v>
      </c>
      <c r="B1799" s="355"/>
      <c r="C1799" s="356">
        <f>'proje ve personel bilgileri'!$B$3</f>
        <v>0</v>
      </c>
      <c r="D1799" s="357"/>
      <c r="E1799" s="357"/>
      <c r="F1799" s="357"/>
      <c r="G1799" s="357"/>
      <c r="H1799" s="357"/>
      <c r="I1799" s="357"/>
      <c r="J1799" s="357"/>
      <c r="K1799" s="358"/>
    </row>
    <row r="1800" spans="1:11" ht="15" customHeight="1" x14ac:dyDescent="0.25">
      <c r="A1800" s="343" t="s">
        <v>87</v>
      </c>
      <c r="B1800" s="343" t="s">
        <v>15</v>
      </c>
      <c r="C1800" s="343" t="s">
        <v>88</v>
      </c>
      <c r="D1800" s="344" t="s">
        <v>89</v>
      </c>
      <c r="E1800" s="346"/>
      <c r="F1800" s="347"/>
      <c r="G1800" s="343" t="s">
        <v>90</v>
      </c>
      <c r="H1800" s="333" t="s">
        <v>91</v>
      </c>
      <c r="I1800" s="333" t="s">
        <v>92</v>
      </c>
      <c r="J1800" s="333" t="s">
        <v>93</v>
      </c>
      <c r="K1800" s="336" t="s">
        <v>94</v>
      </c>
    </row>
    <row r="1801" spans="1:11" ht="15.75" customHeight="1" x14ac:dyDescent="0.25">
      <c r="A1801" s="338"/>
      <c r="B1801" s="338"/>
      <c r="C1801" s="338"/>
      <c r="D1801" s="345"/>
      <c r="E1801" s="339" t="s">
        <v>95</v>
      </c>
      <c r="F1801" s="340"/>
      <c r="G1801" s="338"/>
      <c r="H1801" s="334"/>
      <c r="I1801" s="334"/>
      <c r="J1801" s="334"/>
      <c r="K1801" s="337"/>
    </row>
    <row r="1802" spans="1:11" ht="60.75" customHeight="1" x14ac:dyDescent="0.25">
      <c r="A1802" s="338"/>
      <c r="B1802" s="338"/>
      <c r="C1802" s="338"/>
      <c r="D1802" s="345"/>
      <c r="E1802" s="5" t="s">
        <v>106</v>
      </c>
      <c r="F1802" s="5" t="s">
        <v>97</v>
      </c>
      <c r="G1802" s="338"/>
      <c r="H1802" s="334"/>
      <c r="I1802" s="335"/>
      <c r="J1802" s="335"/>
      <c r="K1802" s="338"/>
    </row>
    <row r="1803" spans="1:11" ht="15.75" customHeight="1" x14ac:dyDescent="0.25">
      <c r="A1803" s="338"/>
      <c r="B1803" s="338"/>
      <c r="C1803" s="338"/>
      <c r="D1803" s="345"/>
      <c r="E1803" s="6" t="s">
        <v>98</v>
      </c>
      <c r="F1803" s="6" t="s">
        <v>98</v>
      </c>
      <c r="G1803" s="294" t="s">
        <v>98</v>
      </c>
      <c r="H1803" s="294" t="s">
        <v>98</v>
      </c>
      <c r="I1803" s="297" t="s">
        <v>98</v>
      </c>
      <c r="J1803" s="6" t="s">
        <v>98</v>
      </c>
      <c r="K1803" s="338"/>
    </row>
    <row r="1804" spans="1:11" ht="15.75" customHeight="1" x14ac:dyDescent="0.25">
      <c r="A1804" s="1">
        <v>937</v>
      </c>
      <c r="B1804" s="101" t="str">
        <f>IF('proje ve personel bilgileri'!A950&lt;&gt;0,('proje ve personel bilgileri'!A950)," ")</f>
        <v xml:space="preserve"> </v>
      </c>
      <c r="C1804" s="102"/>
      <c r="D1804" s="103"/>
      <c r="E1804" s="103"/>
      <c r="F1804" s="103"/>
      <c r="G1804" s="103"/>
      <c r="H1804" s="103"/>
      <c r="I1804" s="103"/>
      <c r="J1804" s="103"/>
      <c r="K1804" s="104">
        <f t="shared" ref="K1804:K1821" si="104">IF(D1804&lt;&gt;0,SUM(D1804+E1804+F1804+G1804-H1804-I1804-J1804),0)</f>
        <v>0</v>
      </c>
    </row>
    <row r="1805" spans="1:11" ht="15.75" customHeight="1" x14ac:dyDescent="0.25">
      <c r="A1805" s="2">
        <v>938</v>
      </c>
      <c r="B1805" s="101" t="str">
        <f>IF('proje ve personel bilgileri'!A951&lt;&gt;0,('proje ve personel bilgileri'!A951)," ")</f>
        <v xml:space="preserve"> </v>
      </c>
      <c r="C1805" s="105"/>
      <c r="D1805" s="296"/>
      <c r="E1805" s="296"/>
      <c r="F1805" s="296"/>
      <c r="G1805" s="296"/>
      <c r="H1805" s="296"/>
      <c r="I1805" s="296"/>
      <c r="J1805" s="296"/>
      <c r="K1805" s="104">
        <f t="shared" si="104"/>
        <v>0</v>
      </c>
    </row>
    <row r="1806" spans="1:11" ht="15.75" customHeight="1" x14ac:dyDescent="0.25">
      <c r="A1806" s="1">
        <v>939</v>
      </c>
      <c r="B1806" s="101" t="str">
        <f>IF('proje ve personel bilgileri'!A952&lt;&gt;0,('proje ve personel bilgileri'!A952)," ")</f>
        <v xml:space="preserve"> </v>
      </c>
      <c r="C1806" s="105"/>
      <c r="D1806" s="296"/>
      <c r="E1806" s="296"/>
      <c r="F1806" s="296"/>
      <c r="G1806" s="296"/>
      <c r="H1806" s="296"/>
      <c r="I1806" s="296"/>
      <c r="J1806" s="296"/>
      <c r="K1806" s="104">
        <f t="shared" si="104"/>
        <v>0</v>
      </c>
    </row>
    <row r="1807" spans="1:11" ht="15.75" customHeight="1" x14ac:dyDescent="0.25">
      <c r="A1807" s="2">
        <v>940</v>
      </c>
      <c r="B1807" s="101" t="str">
        <f>IF('proje ve personel bilgileri'!A953&lt;&gt;0,('proje ve personel bilgileri'!A953)," ")</f>
        <v xml:space="preserve"> </v>
      </c>
      <c r="C1807" s="105"/>
      <c r="D1807" s="296"/>
      <c r="E1807" s="296"/>
      <c r="F1807" s="296"/>
      <c r="G1807" s="296"/>
      <c r="H1807" s="296"/>
      <c r="I1807" s="296"/>
      <c r="J1807" s="296"/>
      <c r="K1807" s="104">
        <f t="shared" si="104"/>
        <v>0</v>
      </c>
    </row>
    <row r="1808" spans="1:11" ht="15.75" customHeight="1" x14ac:dyDescent="0.25">
      <c r="A1808" s="1">
        <v>941</v>
      </c>
      <c r="B1808" s="101" t="str">
        <f>IF('proje ve personel bilgileri'!A954&lt;&gt;0,('proje ve personel bilgileri'!A954)," ")</f>
        <v xml:space="preserve"> </v>
      </c>
      <c r="C1808" s="105"/>
      <c r="D1808" s="296"/>
      <c r="E1808" s="296"/>
      <c r="F1808" s="296"/>
      <c r="G1808" s="296"/>
      <c r="H1808" s="296"/>
      <c r="I1808" s="296"/>
      <c r="J1808" s="296"/>
      <c r="K1808" s="104">
        <f t="shared" si="104"/>
        <v>0</v>
      </c>
    </row>
    <row r="1809" spans="1:11" ht="15.75" customHeight="1" x14ac:dyDescent="0.25">
      <c r="A1809" s="2">
        <v>942</v>
      </c>
      <c r="B1809" s="101" t="str">
        <f>IF('proje ve personel bilgileri'!A955&lt;&gt;0,('proje ve personel bilgileri'!A955)," ")</f>
        <v xml:space="preserve"> </v>
      </c>
      <c r="C1809" s="105"/>
      <c r="D1809" s="296"/>
      <c r="E1809" s="296"/>
      <c r="F1809" s="296"/>
      <c r="G1809" s="296"/>
      <c r="H1809" s="296"/>
      <c r="I1809" s="296"/>
      <c r="J1809" s="296"/>
      <c r="K1809" s="104">
        <f t="shared" si="104"/>
        <v>0</v>
      </c>
    </row>
    <row r="1810" spans="1:11" ht="15.75" customHeight="1" x14ac:dyDescent="0.25">
      <c r="A1810" s="1">
        <v>943</v>
      </c>
      <c r="B1810" s="101" t="str">
        <f>IF('proje ve personel bilgileri'!A956&lt;&gt;0,('proje ve personel bilgileri'!A956)," ")</f>
        <v xml:space="preserve"> </v>
      </c>
      <c r="C1810" s="105"/>
      <c r="D1810" s="296"/>
      <c r="E1810" s="296"/>
      <c r="F1810" s="296"/>
      <c r="G1810" s="296"/>
      <c r="H1810" s="296"/>
      <c r="I1810" s="296"/>
      <c r="J1810" s="296"/>
      <c r="K1810" s="104">
        <f t="shared" si="104"/>
        <v>0</v>
      </c>
    </row>
    <row r="1811" spans="1:11" ht="15.75" customHeight="1" x14ac:dyDescent="0.25">
      <c r="A1811" s="2">
        <v>944</v>
      </c>
      <c r="B1811" s="101" t="str">
        <f>IF('proje ve personel bilgileri'!A957&lt;&gt;0,('proje ve personel bilgileri'!A957)," ")</f>
        <v xml:space="preserve"> </v>
      </c>
      <c r="C1811" s="105"/>
      <c r="D1811" s="296"/>
      <c r="E1811" s="296"/>
      <c r="F1811" s="296"/>
      <c r="G1811" s="296"/>
      <c r="H1811" s="296"/>
      <c r="I1811" s="296"/>
      <c r="J1811" s="296"/>
      <c r="K1811" s="104">
        <f t="shared" si="104"/>
        <v>0</v>
      </c>
    </row>
    <row r="1812" spans="1:11" ht="15.75" customHeight="1" x14ac:dyDescent="0.25">
      <c r="A1812" s="1">
        <v>945</v>
      </c>
      <c r="B1812" s="101" t="str">
        <f>IF('proje ve personel bilgileri'!A958&lt;&gt;0,('proje ve personel bilgileri'!A958)," ")</f>
        <v xml:space="preserve"> </v>
      </c>
      <c r="C1812" s="105"/>
      <c r="D1812" s="296"/>
      <c r="E1812" s="296"/>
      <c r="F1812" s="296"/>
      <c r="G1812" s="296"/>
      <c r="H1812" s="296"/>
      <c r="I1812" s="296"/>
      <c r="J1812" s="296"/>
      <c r="K1812" s="104">
        <f t="shared" si="104"/>
        <v>0</v>
      </c>
    </row>
    <row r="1813" spans="1:11" ht="15.75" customHeight="1" x14ac:dyDescent="0.25">
      <c r="A1813" s="2">
        <v>946</v>
      </c>
      <c r="B1813" s="101" t="str">
        <f>IF('proje ve personel bilgileri'!A959&lt;&gt;0,('proje ve personel bilgileri'!A959)," ")</f>
        <v xml:space="preserve"> </v>
      </c>
      <c r="C1813" s="105"/>
      <c r="D1813" s="296"/>
      <c r="E1813" s="296"/>
      <c r="F1813" s="296"/>
      <c r="G1813" s="296"/>
      <c r="H1813" s="296"/>
      <c r="I1813" s="296"/>
      <c r="J1813" s="296"/>
      <c r="K1813" s="104">
        <f t="shared" si="104"/>
        <v>0</v>
      </c>
    </row>
    <row r="1814" spans="1:11" ht="15.75" customHeight="1" x14ac:dyDescent="0.25">
      <c r="A1814" s="1">
        <v>947</v>
      </c>
      <c r="B1814" s="101" t="str">
        <f>IF('proje ve personel bilgileri'!A960&lt;&gt;0,('proje ve personel bilgileri'!A960)," ")</f>
        <v xml:space="preserve"> </v>
      </c>
      <c r="C1814" s="105"/>
      <c r="D1814" s="296"/>
      <c r="E1814" s="296"/>
      <c r="F1814" s="296"/>
      <c r="G1814" s="296"/>
      <c r="H1814" s="296"/>
      <c r="I1814" s="296"/>
      <c r="J1814" s="296"/>
      <c r="K1814" s="104">
        <f t="shared" si="104"/>
        <v>0</v>
      </c>
    </row>
    <row r="1815" spans="1:11" ht="15.75" customHeight="1" x14ac:dyDescent="0.25">
      <c r="A1815" s="2">
        <v>948</v>
      </c>
      <c r="B1815" s="101" t="str">
        <f>IF('proje ve personel bilgileri'!A961&lt;&gt;0,('proje ve personel bilgileri'!A961)," ")</f>
        <v xml:space="preserve"> </v>
      </c>
      <c r="C1815" s="105"/>
      <c r="D1815" s="296"/>
      <c r="E1815" s="296"/>
      <c r="F1815" s="296"/>
      <c r="G1815" s="296"/>
      <c r="H1815" s="296"/>
      <c r="I1815" s="296"/>
      <c r="J1815" s="296"/>
      <c r="K1815" s="104">
        <f t="shared" si="104"/>
        <v>0</v>
      </c>
    </row>
    <row r="1816" spans="1:11" ht="15.75" customHeight="1" x14ac:dyDescent="0.25">
      <c r="A1816" s="1">
        <v>949</v>
      </c>
      <c r="B1816" s="101" t="str">
        <f>IF('proje ve personel bilgileri'!A962&lt;&gt;0,('proje ve personel bilgileri'!A962)," ")</f>
        <v xml:space="preserve"> </v>
      </c>
      <c r="C1816" s="105"/>
      <c r="D1816" s="296"/>
      <c r="E1816" s="296"/>
      <c r="F1816" s="296"/>
      <c r="G1816" s="296"/>
      <c r="H1816" s="296"/>
      <c r="I1816" s="296"/>
      <c r="J1816" s="296"/>
      <c r="K1816" s="104">
        <f t="shared" si="104"/>
        <v>0</v>
      </c>
    </row>
    <row r="1817" spans="1:11" ht="15.75" customHeight="1" x14ac:dyDescent="0.25">
      <c r="A1817" s="2">
        <v>950</v>
      </c>
      <c r="B1817" s="101" t="str">
        <f>IF('proje ve personel bilgileri'!A963&lt;&gt;0,('proje ve personel bilgileri'!A963)," ")</f>
        <v xml:space="preserve"> </v>
      </c>
      <c r="C1817" s="105"/>
      <c r="D1817" s="296"/>
      <c r="E1817" s="296"/>
      <c r="F1817" s="296"/>
      <c r="G1817" s="296"/>
      <c r="H1817" s="296"/>
      <c r="I1817" s="296"/>
      <c r="J1817" s="296"/>
      <c r="K1817" s="104">
        <f t="shared" si="104"/>
        <v>0</v>
      </c>
    </row>
    <row r="1818" spans="1:11" ht="15.75" customHeight="1" x14ac:dyDescent="0.25">
      <c r="A1818" s="1">
        <v>951</v>
      </c>
      <c r="B1818" s="101" t="str">
        <f>IF('proje ve personel bilgileri'!A964&lt;&gt;0,('proje ve personel bilgileri'!A964)," ")</f>
        <v xml:space="preserve"> </v>
      </c>
      <c r="C1818" s="105"/>
      <c r="D1818" s="296"/>
      <c r="E1818" s="296"/>
      <c r="F1818" s="296"/>
      <c r="G1818" s="296"/>
      <c r="H1818" s="296"/>
      <c r="I1818" s="296"/>
      <c r="J1818" s="296"/>
      <c r="K1818" s="104">
        <f t="shared" si="104"/>
        <v>0</v>
      </c>
    </row>
    <row r="1819" spans="1:11" ht="15.75" customHeight="1" x14ac:dyDescent="0.25">
      <c r="A1819" s="2">
        <v>952</v>
      </c>
      <c r="B1819" s="101" t="str">
        <f>IF('proje ve personel bilgileri'!A965&lt;&gt;0,('proje ve personel bilgileri'!A965)," ")</f>
        <v xml:space="preserve"> </v>
      </c>
      <c r="C1819" s="105"/>
      <c r="D1819" s="296"/>
      <c r="E1819" s="296"/>
      <c r="F1819" s="296"/>
      <c r="G1819" s="296"/>
      <c r="H1819" s="296"/>
      <c r="I1819" s="296"/>
      <c r="J1819" s="296"/>
      <c r="K1819" s="104">
        <f t="shared" si="104"/>
        <v>0</v>
      </c>
    </row>
    <row r="1820" spans="1:11" ht="15.75" customHeight="1" x14ac:dyDescent="0.25">
      <c r="A1820" s="1">
        <v>953</v>
      </c>
      <c r="B1820" s="101" t="str">
        <f>IF('proje ve personel bilgileri'!A966&lt;&gt;0,('proje ve personel bilgileri'!A966)," ")</f>
        <v xml:space="preserve"> </v>
      </c>
      <c r="C1820" s="105"/>
      <c r="D1820" s="296"/>
      <c r="E1820" s="296"/>
      <c r="F1820" s="296"/>
      <c r="G1820" s="296"/>
      <c r="H1820" s="296"/>
      <c r="I1820" s="296"/>
      <c r="J1820" s="296"/>
      <c r="K1820" s="104">
        <f t="shared" si="104"/>
        <v>0</v>
      </c>
    </row>
    <row r="1821" spans="1:11" ht="15" customHeight="1" x14ac:dyDescent="0.25">
      <c r="A1821" s="2">
        <v>954</v>
      </c>
      <c r="B1821" s="101" t="str">
        <f>IF('proje ve personel bilgileri'!A967&lt;&gt;0,('proje ve personel bilgileri'!A967)," ")</f>
        <v xml:space="preserve"> </v>
      </c>
      <c r="C1821" s="105"/>
      <c r="D1821" s="296"/>
      <c r="E1821" s="296"/>
      <c r="F1821" s="296"/>
      <c r="G1821" s="296"/>
      <c r="H1821" s="296"/>
      <c r="I1821" s="296"/>
      <c r="J1821" s="296"/>
      <c r="K1821" s="104">
        <f t="shared" si="104"/>
        <v>0</v>
      </c>
    </row>
    <row r="1822" spans="1:11" ht="15.75" customHeight="1" x14ac:dyDescent="0.25">
      <c r="A1822" s="341" t="s">
        <v>99</v>
      </c>
      <c r="B1822" s="342"/>
      <c r="C1822" s="7" t="str">
        <f t="shared" ref="C1822:J1822" si="105">IF($K$28&lt;&gt;0,SUM(C1804:C1821)," ")</f>
        <v xml:space="preserve"> </v>
      </c>
      <c r="D1822" s="8" t="str">
        <f t="shared" si="105"/>
        <v xml:space="preserve"> </v>
      </c>
      <c r="E1822" s="8" t="str">
        <f t="shared" si="105"/>
        <v xml:space="preserve"> </v>
      </c>
      <c r="F1822" s="8" t="str">
        <f t="shared" si="105"/>
        <v xml:space="preserve"> </v>
      </c>
      <c r="G1822" s="8" t="str">
        <f t="shared" si="105"/>
        <v xml:space="preserve"> </v>
      </c>
      <c r="H1822" s="8" t="str">
        <f t="shared" si="105"/>
        <v xml:space="preserve"> </v>
      </c>
      <c r="I1822" s="8" t="str">
        <f t="shared" si="105"/>
        <v xml:space="preserve"> </v>
      </c>
      <c r="J1822" s="8" t="str">
        <f t="shared" si="105"/>
        <v xml:space="preserve"> </v>
      </c>
      <c r="K1822" s="9">
        <f>SUM(K1804:K1821)+K1786</f>
        <v>0</v>
      </c>
    </row>
    <row r="1823" spans="1:11" ht="15" customHeight="1" x14ac:dyDescent="0.25">
      <c r="A1823" s="300"/>
    </row>
    <row r="1824" spans="1:11" ht="15" customHeight="1" x14ac:dyDescent="0.25">
      <c r="A1824" s="332" t="s">
        <v>100</v>
      </c>
      <c r="B1824" s="332"/>
      <c r="C1824" s="332"/>
      <c r="D1824" s="332"/>
      <c r="E1824" s="332"/>
      <c r="F1824" s="332"/>
      <c r="G1824" s="332"/>
      <c r="H1824" s="332"/>
      <c r="I1824" s="332"/>
      <c r="J1824" s="332"/>
      <c r="K1824" s="332"/>
    </row>
    <row r="1825" spans="1:11" ht="15" customHeight="1" x14ac:dyDescent="0.25">
      <c r="A1825" s="51"/>
    </row>
    <row r="1826" spans="1:11" ht="15" customHeight="1" x14ac:dyDescent="0.25">
      <c r="A1826" s="298" t="s">
        <v>101</v>
      </c>
    </row>
    <row r="1827" spans="1:11" ht="15" customHeight="1" x14ac:dyDescent="0.25">
      <c r="C1827" s="298" t="s">
        <v>102</v>
      </c>
      <c r="E1827" s="298" t="s">
        <v>103</v>
      </c>
    </row>
    <row r="1828" spans="1:11" ht="15.75" customHeight="1" x14ac:dyDescent="0.25">
      <c r="A1828" s="348" t="s">
        <v>85</v>
      </c>
      <c r="B1828" s="348"/>
      <c r="C1828" s="348"/>
      <c r="D1828" s="348"/>
      <c r="E1828" s="348"/>
      <c r="F1828" s="348"/>
      <c r="G1828" s="348"/>
      <c r="H1828" s="348"/>
      <c r="I1828" s="348"/>
      <c r="J1828" s="348"/>
      <c r="K1828" s="348"/>
    </row>
    <row r="1829" spans="1:11" ht="15" customHeight="1" x14ac:dyDescent="0.25">
      <c r="A1829" s="70"/>
      <c r="B1829" s="70"/>
      <c r="C1829" s="70"/>
      <c r="D1829" s="70"/>
      <c r="E1829" s="70"/>
      <c r="F1829" s="78">
        <f>'proje ve personel bilgileri'!$B$5</f>
        <v>0</v>
      </c>
      <c r="G1829" s="72">
        <f>IF('proje ve personel bilgileri'!$B$6=1,"/ Mayıs ayına aittir.",(IF('proje ve personel bilgileri'!$B$6=2,"/ Kasım ayına aittir.",0)))</f>
        <v>0</v>
      </c>
      <c r="H1829" s="70"/>
      <c r="I1829" s="70"/>
      <c r="J1829" s="70"/>
      <c r="K1829" s="70"/>
    </row>
    <row r="1830" spans="1:11" ht="18.75" customHeight="1" x14ac:dyDescent="0.25">
      <c r="K1830" s="4" t="s">
        <v>86</v>
      </c>
    </row>
    <row r="1831" spans="1:11" ht="15.75" customHeight="1" x14ac:dyDescent="0.25">
      <c r="A1831" s="349" t="s">
        <v>2</v>
      </c>
      <c r="B1831" s="350"/>
      <c r="C1831" s="351">
        <f>'proje ve personel bilgileri'!$B$2</f>
        <v>0</v>
      </c>
      <c r="D1831" s="352"/>
      <c r="E1831" s="352"/>
      <c r="F1831" s="352"/>
      <c r="G1831" s="352"/>
      <c r="H1831" s="352"/>
      <c r="I1831" s="352"/>
      <c r="J1831" s="352"/>
      <c r="K1831" s="353"/>
    </row>
    <row r="1832" spans="1:11" ht="15.75" customHeight="1" x14ac:dyDescent="0.25">
      <c r="A1832" s="354" t="s">
        <v>4</v>
      </c>
      <c r="B1832" s="355"/>
      <c r="C1832" s="356">
        <f>'proje ve personel bilgileri'!$B$3</f>
        <v>0</v>
      </c>
      <c r="D1832" s="357"/>
      <c r="E1832" s="357"/>
      <c r="F1832" s="357"/>
      <c r="G1832" s="357"/>
      <c r="H1832" s="357"/>
      <c r="I1832" s="357"/>
      <c r="J1832" s="357"/>
      <c r="K1832" s="358"/>
    </row>
    <row r="1833" spans="1:11" ht="15" customHeight="1" x14ac:dyDescent="0.25">
      <c r="A1833" s="343" t="s">
        <v>87</v>
      </c>
      <c r="B1833" s="343" t="s">
        <v>15</v>
      </c>
      <c r="C1833" s="343" t="s">
        <v>88</v>
      </c>
      <c r="D1833" s="344" t="s">
        <v>89</v>
      </c>
      <c r="E1833" s="346"/>
      <c r="F1833" s="347"/>
      <c r="G1833" s="343" t="s">
        <v>90</v>
      </c>
      <c r="H1833" s="333" t="s">
        <v>91</v>
      </c>
      <c r="I1833" s="333" t="s">
        <v>92</v>
      </c>
      <c r="J1833" s="333" t="s">
        <v>93</v>
      </c>
      <c r="K1833" s="336" t="s">
        <v>94</v>
      </c>
    </row>
    <row r="1834" spans="1:11" ht="15.75" customHeight="1" x14ac:dyDescent="0.25">
      <c r="A1834" s="338"/>
      <c r="B1834" s="338"/>
      <c r="C1834" s="338"/>
      <c r="D1834" s="345"/>
      <c r="E1834" s="339" t="s">
        <v>95</v>
      </c>
      <c r="F1834" s="340"/>
      <c r="G1834" s="338"/>
      <c r="H1834" s="334"/>
      <c r="I1834" s="334"/>
      <c r="J1834" s="334"/>
      <c r="K1834" s="337"/>
    </row>
    <row r="1835" spans="1:11" ht="60.75" customHeight="1" x14ac:dyDescent="0.25">
      <c r="A1835" s="338"/>
      <c r="B1835" s="338"/>
      <c r="C1835" s="338"/>
      <c r="D1835" s="345"/>
      <c r="E1835" s="5" t="s">
        <v>106</v>
      </c>
      <c r="F1835" s="5" t="s">
        <v>97</v>
      </c>
      <c r="G1835" s="338"/>
      <c r="H1835" s="334"/>
      <c r="I1835" s="335"/>
      <c r="J1835" s="335"/>
      <c r="K1835" s="338"/>
    </row>
    <row r="1836" spans="1:11" ht="15.75" customHeight="1" x14ac:dyDescent="0.25">
      <c r="A1836" s="338"/>
      <c r="B1836" s="338"/>
      <c r="C1836" s="338"/>
      <c r="D1836" s="345"/>
      <c r="E1836" s="6" t="s">
        <v>98</v>
      </c>
      <c r="F1836" s="6" t="s">
        <v>98</v>
      </c>
      <c r="G1836" s="294" t="s">
        <v>98</v>
      </c>
      <c r="H1836" s="294" t="s">
        <v>98</v>
      </c>
      <c r="I1836" s="297" t="s">
        <v>98</v>
      </c>
      <c r="J1836" s="6" t="s">
        <v>98</v>
      </c>
      <c r="K1836" s="338"/>
    </row>
    <row r="1837" spans="1:11" ht="15.75" customHeight="1" x14ac:dyDescent="0.25">
      <c r="A1837" s="1">
        <v>955</v>
      </c>
      <c r="B1837" s="101" t="str">
        <f>IF('proje ve personel bilgileri'!A968&lt;&gt;0,('proje ve personel bilgileri'!A968)," ")</f>
        <v xml:space="preserve"> </v>
      </c>
      <c r="C1837" s="102"/>
      <c r="D1837" s="103"/>
      <c r="E1837" s="103"/>
      <c r="F1837" s="103"/>
      <c r="G1837" s="103"/>
      <c r="H1837" s="103"/>
      <c r="I1837" s="103"/>
      <c r="J1837" s="103"/>
      <c r="K1837" s="104">
        <f t="shared" ref="K1837:K1854" si="106">IF(D1837&lt;&gt;0,SUM(D1837+E1837+F1837+G1837-H1837-I1837-J1837),0)</f>
        <v>0</v>
      </c>
    </row>
    <row r="1838" spans="1:11" ht="15.75" customHeight="1" x14ac:dyDescent="0.25">
      <c r="A1838" s="2">
        <v>956</v>
      </c>
      <c r="B1838" s="101" t="str">
        <f>IF('proje ve personel bilgileri'!A969&lt;&gt;0,('proje ve personel bilgileri'!A969)," ")</f>
        <v xml:space="preserve"> </v>
      </c>
      <c r="C1838" s="105"/>
      <c r="D1838" s="296"/>
      <c r="E1838" s="296"/>
      <c r="F1838" s="296"/>
      <c r="G1838" s="296"/>
      <c r="H1838" s="296"/>
      <c r="I1838" s="296"/>
      <c r="J1838" s="296"/>
      <c r="K1838" s="104">
        <f t="shared" si="106"/>
        <v>0</v>
      </c>
    </row>
    <row r="1839" spans="1:11" ht="15.75" customHeight="1" x14ac:dyDescent="0.25">
      <c r="A1839" s="1">
        <v>957</v>
      </c>
      <c r="B1839" s="101" t="str">
        <f>IF('proje ve personel bilgileri'!A970&lt;&gt;0,('proje ve personel bilgileri'!A970)," ")</f>
        <v xml:space="preserve"> </v>
      </c>
      <c r="C1839" s="105"/>
      <c r="D1839" s="296"/>
      <c r="E1839" s="296"/>
      <c r="F1839" s="296"/>
      <c r="G1839" s="296"/>
      <c r="H1839" s="296"/>
      <c r="I1839" s="296"/>
      <c r="J1839" s="296"/>
      <c r="K1839" s="104">
        <f t="shared" si="106"/>
        <v>0</v>
      </c>
    </row>
    <row r="1840" spans="1:11" ht="15.75" customHeight="1" x14ac:dyDescent="0.25">
      <c r="A1840" s="2">
        <v>958</v>
      </c>
      <c r="B1840" s="101" t="str">
        <f>IF('proje ve personel bilgileri'!A971&lt;&gt;0,('proje ve personel bilgileri'!A971)," ")</f>
        <v xml:space="preserve"> </v>
      </c>
      <c r="C1840" s="105"/>
      <c r="D1840" s="296"/>
      <c r="E1840" s="296"/>
      <c r="F1840" s="296"/>
      <c r="G1840" s="296"/>
      <c r="H1840" s="296"/>
      <c r="I1840" s="296"/>
      <c r="J1840" s="296"/>
      <c r="K1840" s="104">
        <f t="shared" si="106"/>
        <v>0</v>
      </c>
    </row>
    <row r="1841" spans="1:11" ht="15.75" customHeight="1" x14ac:dyDescent="0.25">
      <c r="A1841" s="1">
        <v>959</v>
      </c>
      <c r="B1841" s="101" t="str">
        <f>IF('proje ve personel bilgileri'!A972&lt;&gt;0,('proje ve personel bilgileri'!A972)," ")</f>
        <v xml:space="preserve"> </v>
      </c>
      <c r="C1841" s="105"/>
      <c r="D1841" s="296"/>
      <c r="E1841" s="296"/>
      <c r="F1841" s="296"/>
      <c r="G1841" s="296"/>
      <c r="H1841" s="296"/>
      <c r="I1841" s="296"/>
      <c r="J1841" s="296"/>
      <c r="K1841" s="104">
        <f t="shared" si="106"/>
        <v>0</v>
      </c>
    </row>
    <row r="1842" spans="1:11" ht="15.75" customHeight="1" x14ac:dyDescent="0.25">
      <c r="A1842" s="2">
        <v>960</v>
      </c>
      <c r="B1842" s="101" t="str">
        <f>IF('proje ve personel bilgileri'!A973&lt;&gt;0,('proje ve personel bilgileri'!A973)," ")</f>
        <v xml:space="preserve"> </v>
      </c>
      <c r="C1842" s="105"/>
      <c r="D1842" s="296"/>
      <c r="E1842" s="296"/>
      <c r="F1842" s="296"/>
      <c r="G1842" s="296"/>
      <c r="H1842" s="296"/>
      <c r="I1842" s="296"/>
      <c r="J1842" s="296"/>
      <c r="K1842" s="104">
        <f t="shared" si="106"/>
        <v>0</v>
      </c>
    </row>
    <row r="1843" spans="1:11" ht="15.75" customHeight="1" x14ac:dyDescent="0.25">
      <c r="A1843" s="1">
        <v>961</v>
      </c>
      <c r="B1843" s="101" t="str">
        <f>IF('proje ve personel bilgileri'!A974&lt;&gt;0,('proje ve personel bilgileri'!A974)," ")</f>
        <v xml:space="preserve"> </v>
      </c>
      <c r="C1843" s="105"/>
      <c r="D1843" s="296"/>
      <c r="E1843" s="296"/>
      <c r="F1843" s="296"/>
      <c r="G1843" s="296"/>
      <c r="H1843" s="296"/>
      <c r="I1843" s="296"/>
      <c r="J1843" s="296"/>
      <c r="K1843" s="104">
        <f t="shared" si="106"/>
        <v>0</v>
      </c>
    </row>
    <row r="1844" spans="1:11" ht="15.75" customHeight="1" x14ac:dyDescent="0.25">
      <c r="A1844" s="2">
        <v>962</v>
      </c>
      <c r="B1844" s="101" t="str">
        <f>IF('proje ve personel bilgileri'!A975&lt;&gt;0,('proje ve personel bilgileri'!A975)," ")</f>
        <v xml:space="preserve"> </v>
      </c>
      <c r="C1844" s="105"/>
      <c r="D1844" s="296"/>
      <c r="E1844" s="296"/>
      <c r="F1844" s="296"/>
      <c r="G1844" s="296"/>
      <c r="H1844" s="296"/>
      <c r="I1844" s="296"/>
      <c r="J1844" s="296"/>
      <c r="K1844" s="104">
        <f t="shared" si="106"/>
        <v>0</v>
      </c>
    </row>
    <row r="1845" spans="1:11" ht="15.75" customHeight="1" x14ac:dyDescent="0.25">
      <c r="A1845" s="1">
        <v>963</v>
      </c>
      <c r="B1845" s="101" t="str">
        <f>IF('proje ve personel bilgileri'!A976&lt;&gt;0,('proje ve personel bilgileri'!A976)," ")</f>
        <v xml:space="preserve"> </v>
      </c>
      <c r="C1845" s="105"/>
      <c r="D1845" s="296"/>
      <c r="E1845" s="296"/>
      <c r="F1845" s="296"/>
      <c r="G1845" s="296"/>
      <c r="H1845" s="296"/>
      <c r="I1845" s="296"/>
      <c r="J1845" s="296"/>
      <c r="K1845" s="104">
        <f t="shared" si="106"/>
        <v>0</v>
      </c>
    </row>
    <row r="1846" spans="1:11" ht="15.75" customHeight="1" x14ac:dyDescent="0.25">
      <c r="A1846" s="2">
        <v>964</v>
      </c>
      <c r="B1846" s="101" t="str">
        <f>IF('proje ve personel bilgileri'!A977&lt;&gt;0,('proje ve personel bilgileri'!A977)," ")</f>
        <v xml:space="preserve"> </v>
      </c>
      <c r="C1846" s="105"/>
      <c r="D1846" s="296"/>
      <c r="E1846" s="296"/>
      <c r="F1846" s="296"/>
      <c r="G1846" s="296"/>
      <c r="H1846" s="296"/>
      <c r="I1846" s="296"/>
      <c r="J1846" s="296"/>
      <c r="K1846" s="104">
        <f t="shared" si="106"/>
        <v>0</v>
      </c>
    </row>
    <row r="1847" spans="1:11" ht="15.75" customHeight="1" x14ac:dyDescent="0.25">
      <c r="A1847" s="1">
        <v>965</v>
      </c>
      <c r="B1847" s="101" t="str">
        <f>IF('proje ve personel bilgileri'!A978&lt;&gt;0,('proje ve personel bilgileri'!A978)," ")</f>
        <v xml:space="preserve"> </v>
      </c>
      <c r="C1847" s="105"/>
      <c r="D1847" s="296"/>
      <c r="E1847" s="296"/>
      <c r="F1847" s="296"/>
      <c r="G1847" s="296"/>
      <c r="H1847" s="296"/>
      <c r="I1847" s="296"/>
      <c r="J1847" s="296"/>
      <c r="K1847" s="104">
        <f t="shared" si="106"/>
        <v>0</v>
      </c>
    </row>
    <row r="1848" spans="1:11" ht="15.75" customHeight="1" x14ac:dyDescent="0.25">
      <c r="A1848" s="2">
        <v>966</v>
      </c>
      <c r="B1848" s="101" t="str">
        <f>IF('proje ve personel bilgileri'!A979&lt;&gt;0,('proje ve personel bilgileri'!A979)," ")</f>
        <v xml:space="preserve"> </v>
      </c>
      <c r="C1848" s="105"/>
      <c r="D1848" s="296"/>
      <c r="E1848" s="296"/>
      <c r="F1848" s="296"/>
      <c r="G1848" s="296"/>
      <c r="H1848" s="296"/>
      <c r="I1848" s="296"/>
      <c r="J1848" s="296"/>
      <c r="K1848" s="104">
        <f t="shared" si="106"/>
        <v>0</v>
      </c>
    </row>
    <row r="1849" spans="1:11" ht="15.75" customHeight="1" x14ac:dyDescent="0.25">
      <c r="A1849" s="1">
        <v>967</v>
      </c>
      <c r="B1849" s="101" t="str">
        <f>IF('proje ve personel bilgileri'!A980&lt;&gt;0,('proje ve personel bilgileri'!A980)," ")</f>
        <v xml:space="preserve"> </v>
      </c>
      <c r="C1849" s="105"/>
      <c r="D1849" s="296"/>
      <c r="E1849" s="296"/>
      <c r="F1849" s="296"/>
      <c r="G1849" s="296"/>
      <c r="H1849" s="296"/>
      <c r="I1849" s="296"/>
      <c r="J1849" s="296"/>
      <c r="K1849" s="104">
        <f t="shared" si="106"/>
        <v>0</v>
      </c>
    </row>
    <row r="1850" spans="1:11" ht="15.75" customHeight="1" x14ac:dyDescent="0.25">
      <c r="A1850" s="2">
        <v>968</v>
      </c>
      <c r="B1850" s="101" t="str">
        <f>IF('proje ve personel bilgileri'!A981&lt;&gt;0,('proje ve personel bilgileri'!A981)," ")</f>
        <v xml:space="preserve"> </v>
      </c>
      <c r="C1850" s="105"/>
      <c r="D1850" s="296"/>
      <c r="E1850" s="296"/>
      <c r="F1850" s="296"/>
      <c r="G1850" s="296"/>
      <c r="H1850" s="296"/>
      <c r="I1850" s="296"/>
      <c r="J1850" s="296"/>
      <c r="K1850" s="104">
        <f t="shared" si="106"/>
        <v>0</v>
      </c>
    </row>
    <row r="1851" spans="1:11" ht="15.75" customHeight="1" x14ac:dyDescent="0.25">
      <c r="A1851" s="1">
        <v>969</v>
      </c>
      <c r="B1851" s="101" t="str">
        <f>IF('proje ve personel bilgileri'!A982&lt;&gt;0,('proje ve personel bilgileri'!A982)," ")</f>
        <v xml:space="preserve"> </v>
      </c>
      <c r="C1851" s="105"/>
      <c r="D1851" s="296"/>
      <c r="E1851" s="296"/>
      <c r="F1851" s="296"/>
      <c r="G1851" s="296"/>
      <c r="H1851" s="296"/>
      <c r="I1851" s="296"/>
      <c r="J1851" s="296"/>
      <c r="K1851" s="104">
        <f t="shared" si="106"/>
        <v>0</v>
      </c>
    </row>
    <row r="1852" spans="1:11" ht="15.75" customHeight="1" x14ac:dyDescent="0.25">
      <c r="A1852" s="2">
        <v>970</v>
      </c>
      <c r="B1852" s="101" t="str">
        <f>IF('proje ve personel bilgileri'!A983&lt;&gt;0,('proje ve personel bilgileri'!A983)," ")</f>
        <v xml:space="preserve"> </v>
      </c>
      <c r="C1852" s="105"/>
      <c r="D1852" s="296"/>
      <c r="E1852" s="296"/>
      <c r="F1852" s="296"/>
      <c r="G1852" s="296"/>
      <c r="H1852" s="296"/>
      <c r="I1852" s="296"/>
      <c r="J1852" s="296"/>
      <c r="K1852" s="104">
        <f t="shared" si="106"/>
        <v>0</v>
      </c>
    </row>
    <row r="1853" spans="1:11" ht="15.75" customHeight="1" x14ac:dyDescent="0.25">
      <c r="A1853" s="1">
        <v>971</v>
      </c>
      <c r="B1853" s="101" t="str">
        <f>IF('proje ve personel bilgileri'!A984&lt;&gt;0,('proje ve personel bilgileri'!A984)," ")</f>
        <v xml:space="preserve"> </v>
      </c>
      <c r="C1853" s="105"/>
      <c r="D1853" s="296"/>
      <c r="E1853" s="296"/>
      <c r="F1853" s="296"/>
      <c r="G1853" s="296"/>
      <c r="H1853" s="296"/>
      <c r="I1853" s="296"/>
      <c r="J1853" s="296"/>
      <c r="K1853" s="104">
        <f t="shared" si="106"/>
        <v>0</v>
      </c>
    </row>
    <row r="1854" spans="1:11" ht="15" customHeight="1" x14ac:dyDescent="0.25">
      <c r="A1854" s="2">
        <v>972</v>
      </c>
      <c r="B1854" s="101" t="str">
        <f>IF('proje ve personel bilgileri'!A985&lt;&gt;0,('proje ve personel bilgileri'!A985)," ")</f>
        <v xml:space="preserve"> </v>
      </c>
      <c r="C1854" s="105"/>
      <c r="D1854" s="296"/>
      <c r="E1854" s="296"/>
      <c r="F1854" s="296"/>
      <c r="G1854" s="296"/>
      <c r="H1854" s="296"/>
      <c r="I1854" s="296"/>
      <c r="J1854" s="296"/>
      <c r="K1854" s="104">
        <f t="shared" si="106"/>
        <v>0</v>
      </c>
    </row>
    <row r="1855" spans="1:11" ht="15.75" customHeight="1" x14ac:dyDescent="0.25">
      <c r="A1855" s="341" t="s">
        <v>99</v>
      </c>
      <c r="B1855" s="342"/>
      <c r="C1855" s="7" t="str">
        <f t="shared" ref="C1855:J1855" si="107">IF($K$28&lt;&gt;0,SUM(C1837:C1854)," ")</f>
        <v xml:space="preserve"> </v>
      </c>
      <c r="D1855" s="8" t="str">
        <f t="shared" si="107"/>
        <v xml:space="preserve"> </v>
      </c>
      <c r="E1855" s="8" t="str">
        <f t="shared" si="107"/>
        <v xml:space="preserve"> </v>
      </c>
      <c r="F1855" s="8" t="str">
        <f t="shared" si="107"/>
        <v xml:space="preserve"> </v>
      </c>
      <c r="G1855" s="8" t="str">
        <f t="shared" si="107"/>
        <v xml:space="preserve"> </v>
      </c>
      <c r="H1855" s="8" t="str">
        <f t="shared" si="107"/>
        <v xml:space="preserve"> </v>
      </c>
      <c r="I1855" s="8" t="str">
        <f t="shared" si="107"/>
        <v xml:space="preserve"> </v>
      </c>
      <c r="J1855" s="8" t="str">
        <f t="shared" si="107"/>
        <v xml:space="preserve"> </v>
      </c>
      <c r="K1855" s="9">
        <f>SUM(K1837:K1854)+K1822</f>
        <v>0</v>
      </c>
    </row>
    <row r="1856" spans="1:11" ht="15" customHeight="1" x14ac:dyDescent="0.25">
      <c r="A1856" s="300"/>
    </row>
    <row r="1857" spans="1:11" ht="15" customHeight="1" x14ac:dyDescent="0.25">
      <c r="A1857" s="332" t="s">
        <v>100</v>
      </c>
      <c r="B1857" s="332"/>
      <c r="C1857" s="332"/>
      <c r="D1857" s="332"/>
      <c r="E1857" s="332"/>
      <c r="F1857" s="332"/>
      <c r="G1857" s="332"/>
      <c r="H1857" s="332"/>
      <c r="I1857" s="332"/>
      <c r="J1857" s="332"/>
      <c r="K1857" s="332"/>
    </row>
    <row r="1858" spans="1:11" ht="15" customHeight="1" x14ac:dyDescent="0.25">
      <c r="A1858" s="51"/>
    </row>
    <row r="1859" spans="1:11" ht="15" customHeight="1" x14ac:dyDescent="0.25">
      <c r="A1859" s="298" t="s">
        <v>101</v>
      </c>
    </row>
    <row r="1860" spans="1:11" ht="15" customHeight="1" x14ac:dyDescent="0.25">
      <c r="C1860" s="298" t="s">
        <v>102</v>
      </c>
      <c r="E1860" s="298" t="s">
        <v>103</v>
      </c>
    </row>
    <row r="1864" spans="1:11" ht="15.75" customHeight="1" x14ac:dyDescent="0.25">
      <c r="A1864" s="348" t="s">
        <v>85</v>
      </c>
      <c r="B1864" s="348"/>
      <c r="C1864" s="348"/>
      <c r="D1864" s="348"/>
      <c r="E1864" s="348"/>
      <c r="F1864" s="348"/>
      <c r="G1864" s="348"/>
      <c r="H1864" s="348"/>
      <c r="I1864" s="348"/>
      <c r="J1864" s="348"/>
      <c r="K1864" s="348"/>
    </row>
    <row r="1865" spans="1:11" ht="15" customHeight="1" x14ac:dyDescent="0.25">
      <c r="A1865" s="70"/>
      <c r="B1865" s="70"/>
      <c r="C1865" s="70"/>
      <c r="D1865" s="70"/>
      <c r="E1865" s="70"/>
      <c r="F1865" s="78">
        <f>'proje ve personel bilgileri'!$B$5</f>
        <v>0</v>
      </c>
      <c r="G1865" s="72">
        <f>IF('proje ve personel bilgileri'!$B$6=1,"/ Mayıs ayına aittir.",(IF('proje ve personel bilgileri'!$B$6=2,"/ Kasım ayına aittir.",0)))</f>
        <v>0</v>
      </c>
      <c r="H1865" s="70"/>
      <c r="I1865" s="70"/>
      <c r="J1865" s="70"/>
      <c r="K1865" s="70"/>
    </row>
    <row r="1866" spans="1:11" ht="18.75" customHeight="1" x14ac:dyDescent="0.25">
      <c r="K1866" s="4" t="s">
        <v>86</v>
      </c>
    </row>
    <row r="1867" spans="1:11" ht="15.75" customHeight="1" x14ac:dyDescent="0.25">
      <c r="A1867" s="349" t="s">
        <v>2</v>
      </c>
      <c r="B1867" s="350"/>
      <c r="C1867" s="351">
        <f>'proje ve personel bilgileri'!$B$2</f>
        <v>0</v>
      </c>
      <c r="D1867" s="352"/>
      <c r="E1867" s="352"/>
      <c r="F1867" s="352"/>
      <c r="G1867" s="352"/>
      <c r="H1867" s="352"/>
      <c r="I1867" s="352"/>
      <c r="J1867" s="352"/>
      <c r="K1867" s="353"/>
    </row>
    <row r="1868" spans="1:11" ht="15.75" customHeight="1" x14ac:dyDescent="0.25">
      <c r="A1868" s="354" t="s">
        <v>4</v>
      </c>
      <c r="B1868" s="355"/>
      <c r="C1868" s="356">
        <f>'proje ve personel bilgileri'!$B$3</f>
        <v>0</v>
      </c>
      <c r="D1868" s="357"/>
      <c r="E1868" s="357"/>
      <c r="F1868" s="357"/>
      <c r="G1868" s="357"/>
      <c r="H1868" s="357"/>
      <c r="I1868" s="357"/>
      <c r="J1868" s="357"/>
      <c r="K1868" s="358"/>
    </row>
    <row r="1869" spans="1:11" ht="15" customHeight="1" x14ac:dyDescent="0.25">
      <c r="A1869" s="343" t="s">
        <v>87</v>
      </c>
      <c r="B1869" s="343" t="s">
        <v>15</v>
      </c>
      <c r="C1869" s="343" t="s">
        <v>88</v>
      </c>
      <c r="D1869" s="344" t="s">
        <v>89</v>
      </c>
      <c r="E1869" s="346"/>
      <c r="F1869" s="347"/>
      <c r="G1869" s="343" t="s">
        <v>90</v>
      </c>
      <c r="H1869" s="333" t="s">
        <v>91</v>
      </c>
      <c r="I1869" s="333" t="s">
        <v>92</v>
      </c>
      <c r="J1869" s="333" t="s">
        <v>93</v>
      </c>
      <c r="K1869" s="336" t="s">
        <v>94</v>
      </c>
    </row>
    <row r="1870" spans="1:11" ht="15.75" customHeight="1" x14ac:dyDescent="0.25">
      <c r="A1870" s="338"/>
      <c r="B1870" s="338"/>
      <c r="C1870" s="338"/>
      <c r="D1870" s="345"/>
      <c r="E1870" s="339" t="s">
        <v>95</v>
      </c>
      <c r="F1870" s="340"/>
      <c r="G1870" s="338"/>
      <c r="H1870" s="334"/>
      <c r="I1870" s="334"/>
      <c r="J1870" s="334"/>
      <c r="K1870" s="337"/>
    </row>
    <row r="1871" spans="1:11" ht="60.75" customHeight="1" x14ac:dyDescent="0.25">
      <c r="A1871" s="338"/>
      <c r="B1871" s="338"/>
      <c r="C1871" s="338"/>
      <c r="D1871" s="345"/>
      <c r="E1871" s="5" t="s">
        <v>106</v>
      </c>
      <c r="F1871" s="5" t="s">
        <v>97</v>
      </c>
      <c r="G1871" s="338"/>
      <c r="H1871" s="334"/>
      <c r="I1871" s="335"/>
      <c r="J1871" s="335"/>
      <c r="K1871" s="338"/>
    </row>
    <row r="1872" spans="1:11" ht="15.75" customHeight="1" x14ac:dyDescent="0.25">
      <c r="A1872" s="338"/>
      <c r="B1872" s="338"/>
      <c r="C1872" s="338"/>
      <c r="D1872" s="345"/>
      <c r="E1872" s="6" t="s">
        <v>98</v>
      </c>
      <c r="F1872" s="6" t="s">
        <v>98</v>
      </c>
      <c r="G1872" s="294" t="s">
        <v>98</v>
      </c>
      <c r="H1872" s="294" t="s">
        <v>98</v>
      </c>
      <c r="I1872" s="297" t="s">
        <v>98</v>
      </c>
      <c r="J1872" s="6" t="s">
        <v>98</v>
      </c>
      <c r="K1872" s="338"/>
    </row>
    <row r="1873" spans="1:11" ht="15.75" customHeight="1" x14ac:dyDescent="0.25">
      <c r="A1873" s="1">
        <v>973</v>
      </c>
      <c r="B1873" s="101" t="str">
        <f>IF('proje ve personel bilgileri'!A986&lt;&gt;0,('proje ve personel bilgileri'!A986)," ")</f>
        <v xml:space="preserve"> </v>
      </c>
      <c r="C1873" s="102"/>
      <c r="D1873" s="103"/>
      <c r="E1873" s="103"/>
      <c r="F1873" s="103"/>
      <c r="G1873" s="103"/>
      <c r="H1873" s="103"/>
      <c r="I1873" s="103"/>
      <c r="J1873" s="103"/>
      <c r="K1873" s="104">
        <f t="shared" ref="K1873:K1890" si="108">IF(D1873&lt;&gt;0,SUM(D1873+E1873+F1873+G1873-H1873-I1873-J1873),0)</f>
        <v>0</v>
      </c>
    </row>
    <row r="1874" spans="1:11" ht="15.75" customHeight="1" x14ac:dyDescent="0.25">
      <c r="A1874" s="2">
        <v>974</v>
      </c>
      <c r="B1874" s="101" t="str">
        <f>IF('proje ve personel bilgileri'!A987&lt;&gt;0,('proje ve personel bilgileri'!A987)," ")</f>
        <v xml:space="preserve"> </v>
      </c>
      <c r="C1874" s="105"/>
      <c r="D1874" s="296"/>
      <c r="E1874" s="296"/>
      <c r="F1874" s="296"/>
      <c r="G1874" s="296"/>
      <c r="H1874" s="296"/>
      <c r="I1874" s="296"/>
      <c r="J1874" s="296"/>
      <c r="K1874" s="104">
        <f t="shared" si="108"/>
        <v>0</v>
      </c>
    </row>
    <row r="1875" spans="1:11" ht="15.75" customHeight="1" x14ac:dyDescent="0.25">
      <c r="A1875" s="1">
        <v>975</v>
      </c>
      <c r="B1875" s="101" t="str">
        <f>IF('proje ve personel bilgileri'!A988&lt;&gt;0,('proje ve personel bilgileri'!A988)," ")</f>
        <v xml:space="preserve"> </v>
      </c>
      <c r="C1875" s="105"/>
      <c r="D1875" s="296"/>
      <c r="E1875" s="296"/>
      <c r="F1875" s="296"/>
      <c r="G1875" s="296"/>
      <c r="H1875" s="296"/>
      <c r="I1875" s="296"/>
      <c r="J1875" s="296"/>
      <c r="K1875" s="104">
        <f t="shared" si="108"/>
        <v>0</v>
      </c>
    </row>
    <row r="1876" spans="1:11" ht="15.75" customHeight="1" x14ac:dyDescent="0.25">
      <c r="A1876" s="2">
        <v>976</v>
      </c>
      <c r="B1876" s="101" t="str">
        <f>IF('proje ve personel bilgileri'!A989&lt;&gt;0,('proje ve personel bilgileri'!A989)," ")</f>
        <v xml:space="preserve"> </v>
      </c>
      <c r="C1876" s="105"/>
      <c r="D1876" s="296"/>
      <c r="E1876" s="296"/>
      <c r="F1876" s="296"/>
      <c r="G1876" s="296"/>
      <c r="H1876" s="296"/>
      <c r="I1876" s="296"/>
      <c r="J1876" s="296"/>
      <c r="K1876" s="104">
        <f t="shared" si="108"/>
        <v>0</v>
      </c>
    </row>
    <row r="1877" spans="1:11" ht="15.75" customHeight="1" x14ac:dyDescent="0.25">
      <c r="A1877" s="1">
        <v>977</v>
      </c>
      <c r="B1877" s="101" t="str">
        <f>IF('proje ve personel bilgileri'!A990&lt;&gt;0,('proje ve personel bilgileri'!A990)," ")</f>
        <v xml:space="preserve"> </v>
      </c>
      <c r="C1877" s="105"/>
      <c r="D1877" s="296"/>
      <c r="E1877" s="296"/>
      <c r="F1877" s="296"/>
      <c r="G1877" s="296"/>
      <c r="H1877" s="296"/>
      <c r="I1877" s="296"/>
      <c r="J1877" s="296"/>
      <c r="K1877" s="104">
        <f t="shared" si="108"/>
        <v>0</v>
      </c>
    </row>
    <row r="1878" spans="1:11" ht="15.75" customHeight="1" x14ac:dyDescent="0.25">
      <c r="A1878" s="2">
        <v>978</v>
      </c>
      <c r="B1878" s="101" t="str">
        <f>IF('proje ve personel bilgileri'!A991&lt;&gt;0,('proje ve personel bilgileri'!A991)," ")</f>
        <v xml:space="preserve"> </v>
      </c>
      <c r="C1878" s="105"/>
      <c r="D1878" s="296"/>
      <c r="E1878" s="296"/>
      <c r="F1878" s="296"/>
      <c r="G1878" s="296"/>
      <c r="H1878" s="296"/>
      <c r="I1878" s="296"/>
      <c r="J1878" s="296"/>
      <c r="K1878" s="104">
        <f t="shared" si="108"/>
        <v>0</v>
      </c>
    </row>
    <row r="1879" spans="1:11" ht="15.75" customHeight="1" x14ac:dyDescent="0.25">
      <c r="A1879" s="1">
        <v>979</v>
      </c>
      <c r="B1879" s="101" t="str">
        <f>IF('proje ve personel bilgileri'!A992&lt;&gt;0,('proje ve personel bilgileri'!A992)," ")</f>
        <v xml:space="preserve"> </v>
      </c>
      <c r="C1879" s="105"/>
      <c r="D1879" s="296"/>
      <c r="E1879" s="296"/>
      <c r="F1879" s="296"/>
      <c r="G1879" s="296"/>
      <c r="H1879" s="296"/>
      <c r="I1879" s="296"/>
      <c r="J1879" s="296"/>
      <c r="K1879" s="104">
        <f t="shared" si="108"/>
        <v>0</v>
      </c>
    </row>
    <row r="1880" spans="1:11" ht="15.75" customHeight="1" x14ac:dyDescent="0.25">
      <c r="A1880" s="2">
        <v>980</v>
      </c>
      <c r="B1880" s="101" t="str">
        <f>IF('proje ve personel bilgileri'!A993&lt;&gt;0,('proje ve personel bilgileri'!A993)," ")</f>
        <v xml:space="preserve"> </v>
      </c>
      <c r="C1880" s="105"/>
      <c r="D1880" s="296"/>
      <c r="E1880" s="296"/>
      <c r="F1880" s="296"/>
      <c r="G1880" s="296"/>
      <c r="H1880" s="296"/>
      <c r="I1880" s="296"/>
      <c r="J1880" s="296"/>
      <c r="K1880" s="104">
        <f t="shared" si="108"/>
        <v>0</v>
      </c>
    </row>
    <row r="1881" spans="1:11" ht="15.75" customHeight="1" x14ac:dyDescent="0.25">
      <c r="A1881" s="1">
        <v>981</v>
      </c>
      <c r="B1881" s="101" t="str">
        <f>IF('proje ve personel bilgileri'!A994&lt;&gt;0,('proje ve personel bilgileri'!A994)," ")</f>
        <v xml:space="preserve"> </v>
      </c>
      <c r="C1881" s="105"/>
      <c r="D1881" s="296"/>
      <c r="E1881" s="296"/>
      <c r="F1881" s="296"/>
      <c r="G1881" s="296"/>
      <c r="H1881" s="296"/>
      <c r="I1881" s="296"/>
      <c r="J1881" s="296"/>
      <c r="K1881" s="104">
        <f t="shared" si="108"/>
        <v>0</v>
      </c>
    </row>
    <row r="1882" spans="1:11" ht="15.75" customHeight="1" x14ac:dyDescent="0.25">
      <c r="A1882" s="2">
        <v>982</v>
      </c>
      <c r="B1882" s="101" t="str">
        <f>IF('proje ve personel bilgileri'!A995&lt;&gt;0,('proje ve personel bilgileri'!A995)," ")</f>
        <v xml:space="preserve"> </v>
      </c>
      <c r="C1882" s="105"/>
      <c r="D1882" s="296"/>
      <c r="E1882" s="296"/>
      <c r="F1882" s="296"/>
      <c r="G1882" s="296"/>
      <c r="H1882" s="296"/>
      <c r="I1882" s="296"/>
      <c r="J1882" s="296"/>
      <c r="K1882" s="104">
        <f t="shared" si="108"/>
        <v>0</v>
      </c>
    </row>
    <row r="1883" spans="1:11" ht="15.75" customHeight="1" x14ac:dyDescent="0.25">
      <c r="A1883" s="1">
        <v>983</v>
      </c>
      <c r="B1883" s="101" t="str">
        <f>IF('proje ve personel bilgileri'!A996&lt;&gt;0,('proje ve personel bilgileri'!A996)," ")</f>
        <v xml:space="preserve"> </v>
      </c>
      <c r="C1883" s="105"/>
      <c r="D1883" s="296"/>
      <c r="E1883" s="296"/>
      <c r="F1883" s="296"/>
      <c r="G1883" s="296"/>
      <c r="H1883" s="296"/>
      <c r="I1883" s="296"/>
      <c r="J1883" s="296"/>
      <c r="K1883" s="104">
        <f t="shared" si="108"/>
        <v>0</v>
      </c>
    </row>
    <row r="1884" spans="1:11" ht="15.75" customHeight="1" x14ac:dyDescent="0.25">
      <c r="A1884" s="2">
        <v>984</v>
      </c>
      <c r="B1884" s="101" t="str">
        <f>IF('proje ve personel bilgileri'!A997&lt;&gt;0,('proje ve personel bilgileri'!A997)," ")</f>
        <v xml:space="preserve"> </v>
      </c>
      <c r="C1884" s="105"/>
      <c r="D1884" s="296"/>
      <c r="E1884" s="296"/>
      <c r="F1884" s="296"/>
      <c r="G1884" s="296"/>
      <c r="H1884" s="296"/>
      <c r="I1884" s="296"/>
      <c r="J1884" s="296"/>
      <c r="K1884" s="104">
        <f t="shared" si="108"/>
        <v>0</v>
      </c>
    </row>
    <row r="1885" spans="1:11" ht="15.75" customHeight="1" x14ac:dyDescent="0.25">
      <c r="A1885" s="1">
        <v>985</v>
      </c>
      <c r="B1885" s="101" t="str">
        <f>IF('proje ve personel bilgileri'!A998&lt;&gt;0,('proje ve personel bilgileri'!A998)," ")</f>
        <v xml:space="preserve"> </v>
      </c>
      <c r="C1885" s="105"/>
      <c r="D1885" s="296"/>
      <c r="E1885" s="296"/>
      <c r="F1885" s="296"/>
      <c r="G1885" s="296"/>
      <c r="H1885" s="296"/>
      <c r="I1885" s="296"/>
      <c r="J1885" s="296"/>
      <c r="K1885" s="104">
        <f t="shared" si="108"/>
        <v>0</v>
      </c>
    </row>
    <row r="1886" spans="1:11" ht="15.75" customHeight="1" x14ac:dyDescent="0.25">
      <c r="A1886" s="2">
        <v>986</v>
      </c>
      <c r="B1886" s="101" t="str">
        <f>IF('proje ve personel bilgileri'!A999&lt;&gt;0,('proje ve personel bilgileri'!A999)," ")</f>
        <v xml:space="preserve"> </v>
      </c>
      <c r="C1886" s="105"/>
      <c r="D1886" s="296"/>
      <c r="E1886" s="296"/>
      <c r="F1886" s="296"/>
      <c r="G1886" s="296"/>
      <c r="H1886" s="296"/>
      <c r="I1886" s="296"/>
      <c r="J1886" s="296"/>
      <c r="K1886" s="104">
        <f t="shared" si="108"/>
        <v>0</v>
      </c>
    </row>
    <row r="1887" spans="1:11" ht="15.75" customHeight="1" x14ac:dyDescent="0.25">
      <c r="A1887" s="1">
        <v>987</v>
      </c>
      <c r="B1887" s="101" t="str">
        <f>IF('proje ve personel bilgileri'!A1000&lt;&gt;0,('proje ve personel bilgileri'!A1000)," ")</f>
        <v xml:space="preserve"> </v>
      </c>
      <c r="C1887" s="105"/>
      <c r="D1887" s="296"/>
      <c r="E1887" s="296"/>
      <c r="F1887" s="296"/>
      <c r="G1887" s="296"/>
      <c r="H1887" s="296"/>
      <c r="I1887" s="296"/>
      <c r="J1887" s="296"/>
      <c r="K1887" s="104">
        <f t="shared" si="108"/>
        <v>0</v>
      </c>
    </row>
    <row r="1888" spans="1:11" ht="15.75" customHeight="1" x14ac:dyDescent="0.25">
      <c r="A1888" s="2">
        <v>988</v>
      </c>
      <c r="B1888" s="101" t="str">
        <f>IF('proje ve personel bilgileri'!A1001&lt;&gt;0,('proje ve personel bilgileri'!A1001)," ")</f>
        <v xml:space="preserve"> </v>
      </c>
      <c r="C1888" s="105"/>
      <c r="D1888" s="296"/>
      <c r="E1888" s="296"/>
      <c r="F1888" s="296"/>
      <c r="G1888" s="296"/>
      <c r="H1888" s="296"/>
      <c r="I1888" s="296"/>
      <c r="J1888" s="296"/>
      <c r="K1888" s="104">
        <f t="shared" si="108"/>
        <v>0</v>
      </c>
    </row>
    <row r="1889" spans="1:11" ht="15.75" customHeight="1" x14ac:dyDescent="0.25">
      <c r="A1889" s="1">
        <v>989</v>
      </c>
      <c r="B1889" s="101" t="str">
        <f>IF('proje ve personel bilgileri'!A1002&lt;&gt;0,('proje ve personel bilgileri'!A1002)," ")</f>
        <v xml:space="preserve"> </v>
      </c>
      <c r="C1889" s="105"/>
      <c r="D1889" s="296"/>
      <c r="E1889" s="296"/>
      <c r="F1889" s="296"/>
      <c r="G1889" s="296"/>
      <c r="H1889" s="296"/>
      <c r="I1889" s="296"/>
      <c r="J1889" s="296"/>
      <c r="K1889" s="104">
        <f t="shared" si="108"/>
        <v>0</v>
      </c>
    </row>
    <row r="1890" spans="1:11" ht="15" customHeight="1" x14ac:dyDescent="0.25">
      <c r="A1890" s="2">
        <v>990</v>
      </c>
      <c r="B1890" s="101" t="str">
        <f>IF('proje ve personel bilgileri'!A1003&lt;&gt;0,('proje ve personel bilgileri'!A1003)," ")</f>
        <v xml:space="preserve"> </v>
      </c>
      <c r="C1890" s="105"/>
      <c r="D1890" s="296"/>
      <c r="E1890" s="296"/>
      <c r="F1890" s="296"/>
      <c r="G1890" s="296"/>
      <c r="H1890" s="296"/>
      <c r="I1890" s="296"/>
      <c r="J1890" s="296"/>
      <c r="K1890" s="104">
        <f t="shared" si="108"/>
        <v>0</v>
      </c>
    </row>
    <row r="1891" spans="1:11" ht="15.75" customHeight="1" x14ac:dyDescent="0.25">
      <c r="A1891" s="341" t="s">
        <v>99</v>
      </c>
      <c r="B1891" s="342"/>
      <c r="C1891" s="7" t="str">
        <f t="shared" ref="C1891:J1891" si="109">IF($K$28&lt;&gt;0,SUM(C1873:C1890)," ")</f>
        <v xml:space="preserve"> </v>
      </c>
      <c r="D1891" s="8" t="str">
        <f t="shared" si="109"/>
        <v xml:space="preserve"> </v>
      </c>
      <c r="E1891" s="8" t="str">
        <f t="shared" si="109"/>
        <v xml:space="preserve"> </v>
      </c>
      <c r="F1891" s="8" t="str">
        <f t="shared" si="109"/>
        <v xml:space="preserve"> </v>
      </c>
      <c r="G1891" s="8" t="str">
        <f t="shared" si="109"/>
        <v xml:space="preserve"> </v>
      </c>
      <c r="H1891" s="8" t="str">
        <f t="shared" si="109"/>
        <v xml:space="preserve"> </v>
      </c>
      <c r="I1891" s="8" t="str">
        <f t="shared" si="109"/>
        <v xml:space="preserve"> </v>
      </c>
      <c r="J1891" s="8" t="str">
        <f t="shared" si="109"/>
        <v xml:space="preserve"> </v>
      </c>
      <c r="K1891" s="9">
        <f>SUM(K1873:K1890)+K1855</f>
        <v>0</v>
      </c>
    </row>
    <row r="1892" spans="1:11" ht="15" customHeight="1" x14ac:dyDescent="0.25">
      <c r="A1892" s="300"/>
    </row>
    <row r="1893" spans="1:11" ht="15" customHeight="1" x14ac:dyDescent="0.25">
      <c r="A1893" s="332" t="s">
        <v>100</v>
      </c>
      <c r="B1893" s="332"/>
      <c r="C1893" s="332"/>
      <c r="D1893" s="332"/>
      <c r="E1893" s="332"/>
      <c r="F1893" s="332"/>
      <c r="G1893" s="332"/>
      <c r="H1893" s="332"/>
      <c r="I1893" s="332"/>
      <c r="J1893" s="332"/>
      <c r="K1893" s="332"/>
    </row>
    <row r="1894" spans="1:11" ht="15" customHeight="1" x14ac:dyDescent="0.25">
      <c r="A1894" s="51"/>
    </row>
    <row r="1895" spans="1:11" ht="15" customHeight="1" x14ac:dyDescent="0.25">
      <c r="A1895" s="298" t="s">
        <v>101</v>
      </c>
    </row>
    <row r="1896" spans="1:11" ht="15" customHeight="1" x14ac:dyDescent="0.25">
      <c r="C1896" s="298" t="s">
        <v>102</v>
      </c>
      <c r="E1896" s="298" t="s">
        <v>103</v>
      </c>
    </row>
    <row r="1900" spans="1:11" ht="15.75" customHeight="1" x14ac:dyDescent="0.25">
      <c r="A1900" s="348" t="s">
        <v>85</v>
      </c>
      <c r="B1900" s="348"/>
      <c r="C1900" s="348"/>
      <c r="D1900" s="348"/>
      <c r="E1900" s="348"/>
      <c r="F1900" s="348"/>
      <c r="G1900" s="348"/>
      <c r="H1900" s="348"/>
      <c r="I1900" s="348"/>
      <c r="J1900" s="348"/>
      <c r="K1900" s="348"/>
    </row>
    <row r="1901" spans="1:11" ht="15" customHeight="1" x14ac:dyDescent="0.25">
      <c r="A1901" s="70"/>
      <c r="B1901" s="70"/>
      <c r="C1901" s="70"/>
      <c r="D1901" s="70"/>
      <c r="E1901" s="70"/>
      <c r="F1901" s="78">
        <f>'proje ve personel bilgileri'!$B$5</f>
        <v>0</v>
      </c>
      <c r="G1901" s="72">
        <f>IF('proje ve personel bilgileri'!$B$6=1,"/ Mayıs ayına aittir.",(IF('proje ve personel bilgileri'!$B$6=2,"/ Kasım ayına aittir.",0)))</f>
        <v>0</v>
      </c>
      <c r="H1901" s="70"/>
      <c r="I1901" s="70"/>
      <c r="J1901" s="70"/>
      <c r="K1901" s="70"/>
    </row>
    <row r="1902" spans="1:11" ht="18.75" customHeight="1" x14ac:dyDescent="0.25">
      <c r="K1902" s="4" t="s">
        <v>86</v>
      </c>
    </row>
    <row r="1903" spans="1:11" ht="15.75" customHeight="1" x14ac:dyDescent="0.25">
      <c r="A1903" s="349" t="s">
        <v>2</v>
      </c>
      <c r="B1903" s="350"/>
      <c r="C1903" s="351">
        <f>'proje ve personel bilgileri'!$B$2</f>
        <v>0</v>
      </c>
      <c r="D1903" s="352"/>
      <c r="E1903" s="352"/>
      <c r="F1903" s="352"/>
      <c r="G1903" s="352"/>
      <c r="H1903" s="352"/>
      <c r="I1903" s="352"/>
      <c r="J1903" s="352"/>
      <c r="K1903" s="353"/>
    </row>
    <row r="1904" spans="1:11" ht="15.75" customHeight="1" x14ac:dyDescent="0.25">
      <c r="A1904" s="354" t="s">
        <v>4</v>
      </c>
      <c r="B1904" s="355"/>
      <c r="C1904" s="356">
        <f>'proje ve personel bilgileri'!$B$3</f>
        <v>0</v>
      </c>
      <c r="D1904" s="357"/>
      <c r="E1904" s="357"/>
      <c r="F1904" s="357"/>
      <c r="G1904" s="357"/>
      <c r="H1904" s="357"/>
      <c r="I1904" s="357"/>
      <c r="J1904" s="357"/>
      <c r="K1904" s="358"/>
    </row>
    <row r="1905" spans="1:11" ht="15" customHeight="1" x14ac:dyDescent="0.25">
      <c r="A1905" s="343" t="s">
        <v>87</v>
      </c>
      <c r="B1905" s="343" t="s">
        <v>15</v>
      </c>
      <c r="C1905" s="343" t="s">
        <v>88</v>
      </c>
      <c r="D1905" s="344" t="s">
        <v>89</v>
      </c>
      <c r="E1905" s="346"/>
      <c r="F1905" s="347"/>
      <c r="G1905" s="343" t="s">
        <v>90</v>
      </c>
      <c r="H1905" s="333" t="s">
        <v>91</v>
      </c>
      <c r="I1905" s="333" t="s">
        <v>92</v>
      </c>
      <c r="J1905" s="333" t="s">
        <v>93</v>
      </c>
      <c r="K1905" s="336" t="s">
        <v>94</v>
      </c>
    </row>
    <row r="1906" spans="1:11" ht="15.75" customHeight="1" x14ac:dyDescent="0.25">
      <c r="A1906" s="338"/>
      <c r="B1906" s="338"/>
      <c r="C1906" s="338"/>
      <c r="D1906" s="345"/>
      <c r="E1906" s="339" t="s">
        <v>95</v>
      </c>
      <c r="F1906" s="340"/>
      <c r="G1906" s="338"/>
      <c r="H1906" s="334"/>
      <c r="I1906" s="334"/>
      <c r="J1906" s="334"/>
      <c r="K1906" s="337"/>
    </row>
    <row r="1907" spans="1:11" ht="60.75" customHeight="1" x14ac:dyDescent="0.25">
      <c r="A1907" s="338"/>
      <c r="B1907" s="338"/>
      <c r="C1907" s="338"/>
      <c r="D1907" s="345"/>
      <c r="E1907" s="5" t="s">
        <v>106</v>
      </c>
      <c r="F1907" s="5" t="s">
        <v>97</v>
      </c>
      <c r="G1907" s="338"/>
      <c r="H1907" s="334"/>
      <c r="I1907" s="335"/>
      <c r="J1907" s="335"/>
      <c r="K1907" s="338"/>
    </row>
    <row r="1908" spans="1:11" ht="15.75" customHeight="1" x14ac:dyDescent="0.25">
      <c r="A1908" s="338"/>
      <c r="B1908" s="338"/>
      <c r="C1908" s="338"/>
      <c r="D1908" s="345"/>
      <c r="E1908" s="6" t="s">
        <v>98</v>
      </c>
      <c r="F1908" s="6" t="s">
        <v>98</v>
      </c>
      <c r="G1908" s="294" t="s">
        <v>98</v>
      </c>
      <c r="H1908" s="294" t="s">
        <v>98</v>
      </c>
      <c r="I1908" s="297" t="s">
        <v>98</v>
      </c>
      <c r="J1908" s="6" t="s">
        <v>98</v>
      </c>
      <c r="K1908" s="338"/>
    </row>
    <row r="1909" spans="1:11" ht="15.75" customHeight="1" x14ac:dyDescent="0.25">
      <c r="A1909" s="1">
        <v>991</v>
      </c>
      <c r="B1909" s="101" t="str">
        <f>IF('proje ve personel bilgileri'!A1004&lt;&gt;0,('proje ve personel bilgileri'!A1004)," ")</f>
        <v xml:space="preserve"> </v>
      </c>
      <c r="C1909" s="102"/>
      <c r="D1909" s="103"/>
      <c r="E1909" s="103"/>
      <c r="F1909" s="103"/>
      <c r="G1909" s="103"/>
      <c r="H1909" s="103"/>
      <c r="I1909" s="103"/>
      <c r="J1909" s="103"/>
      <c r="K1909" s="104">
        <f t="shared" ref="K1909:K1926" si="110">IF(D1909&lt;&gt;0,SUM(D1909+E1909+F1909+G1909-H1909-I1909-J1909),0)</f>
        <v>0</v>
      </c>
    </row>
    <row r="1910" spans="1:11" ht="15.75" customHeight="1" x14ac:dyDescent="0.25">
      <c r="A1910" s="2">
        <v>992</v>
      </c>
      <c r="B1910" s="101" t="str">
        <f>IF('proje ve personel bilgileri'!A1005&lt;&gt;0,('proje ve personel bilgileri'!A1005)," ")</f>
        <v xml:space="preserve"> </v>
      </c>
      <c r="C1910" s="105"/>
      <c r="D1910" s="296"/>
      <c r="E1910" s="296"/>
      <c r="F1910" s="296"/>
      <c r="G1910" s="296"/>
      <c r="H1910" s="296"/>
      <c r="I1910" s="296"/>
      <c r="J1910" s="296"/>
      <c r="K1910" s="104">
        <f t="shared" si="110"/>
        <v>0</v>
      </c>
    </row>
    <row r="1911" spans="1:11" ht="15.75" customHeight="1" x14ac:dyDescent="0.25">
      <c r="A1911" s="1">
        <v>993</v>
      </c>
      <c r="B1911" s="101" t="str">
        <f>IF('proje ve personel bilgileri'!A1006&lt;&gt;0,('proje ve personel bilgileri'!A1006)," ")</f>
        <v xml:space="preserve"> </v>
      </c>
      <c r="C1911" s="105"/>
      <c r="D1911" s="296"/>
      <c r="E1911" s="296"/>
      <c r="F1911" s="296"/>
      <c r="G1911" s="296"/>
      <c r="H1911" s="296"/>
      <c r="I1911" s="296"/>
      <c r="J1911" s="296"/>
      <c r="K1911" s="104">
        <f t="shared" si="110"/>
        <v>0</v>
      </c>
    </row>
    <row r="1912" spans="1:11" ht="15.75" customHeight="1" x14ac:dyDescent="0.25">
      <c r="A1912" s="2">
        <v>994</v>
      </c>
      <c r="B1912" s="101" t="str">
        <f>IF('proje ve personel bilgileri'!A1007&lt;&gt;0,('proje ve personel bilgileri'!A1007)," ")</f>
        <v xml:space="preserve"> </v>
      </c>
      <c r="C1912" s="105"/>
      <c r="D1912" s="296"/>
      <c r="E1912" s="296"/>
      <c r="F1912" s="296"/>
      <c r="G1912" s="296"/>
      <c r="H1912" s="296"/>
      <c r="I1912" s="296"/>
      <c r="J1912" s="296"/>
      <c r="K1912" s="104">
        <f t="shared" si="110"/>
        <v>0</v>
      </c>
    </row>
    <row r="1913" spans="1:11" ht="15.75" customHeight="1" x14ac:dyDescent="0.25">
      <c r="A1913" s="1">
        <v>995</v>
      </c>
      <c r="B1913" s="101" t="str">
        <f>IF('proje ve personel bilgileri'!A1008&lt;&gt;0,('proje ve personel bilgileri'!A1008)," ")</f>
        <v xml:space="preserve"> </v>
      </c>
      <c r="C1913" s="105"/>
      <c r="D1913" s="296"/>
      <c r="E1913" s="296"/>
      <c r="F1913" s="296"/>
      <c r="G1913" s="296"/>
      <c r="H1913" s="296"/>
      <c r="I1913" s="296"/>
      <c r="J1913" s="296"/>
      <c r="K1913" s="104">
        <f t="shared" si="110"/>
        <v>0</v>
      </c>
    </row>
    <row r="1914" spans="1:11" ht="15.75" customHeight="1" x14ac:dyDescent="0.25">
      <c r="A1914" s="2">
        <v>996</v>
      </c>
      <c r="B1914" s="101" t="str">
        <f>IF('proje ve personel bilgileri'!A1009&lt;&gt;0,('proje ve personel bilgileri'!A1009)," ")</f>
        <v xml:space="preserve"> </v>
      </c>
      <c r="C1914" s="105"/>
      <c r="D1914" s="296"/>
      <c r="E1914" s="296"/>
      <c r="F1914" s="296"/>
      <c r="G1914" s="296"/>
      <c r="H1914" s="296"/>
      <c r="I1914" s="296"/>
      <c r="J1914" s="296"/>
      <c r="K1914" s="104">
        <f t="shared" si="110"/>
        <v>0</v>
      </c>
    </row>
    <row r="1915" spans="1:11" ht="15.75" customHeight="1" x14ac:dyDescent="0.25">
      <c r="A1915" s="1">
        <v>997</v>
      </c>
      <c r="B1915" s="101" t="str">
        <f>IF('proje ve personel bilgileri'!A1010&lt;&gt;0,('proje ve personel bilgileri'!A1010)," ")</f>
        <v xml:space="preserve"> </v>
      </c>
      <c r="C1915" s="105"/>
      <c r="D1915" s="296"/>
      <c r="E1915" s="296"/>
      <c r="F1915" s="296"/>
      <c r="G1915" s="296"/>
      <c r="H1915" s="296"/>
      <c r="I1915" s="296"/>
      <c r="J1915" s="296"/>
      <c r="K1915" s="104">
        <f t="shared" si="110"/>
        <v>0</v>
      </c>
    </row>
    <row r="1916" spans="1:11" ht="15.75" customHeight="1" x14ac:dyDescent="0.25">
      <c r="A1916" s="2">
        <v>998</v>
      </c>
      <c r="B1916" s="101" t="str">
        <f>IF('proje ve personel bilgileri'!A1011&lt;&gt;0,('proje ve personel bilgileri'!A1011)," ")</f>
        <v xml:space="preserve"> </v>
      </c>
      <c r="C1916" s="105"/>
      <c r="D1916" s="296"/>
      <c r="E1916" s="296"/>
      <c r="F1916" s="296"/>
      <c r="G1916" s="296"/>
      <c r="H1916" s="296"/>
      <c r="I1916" s="296"/>
      <c r="J1916" s="296"/>
      <c r="K1916" s="104">
        <f t="shared" si="110"/>
        <v>0</v>
      </c>
    </row>
    <row r="1917" spans="1:11" ht="15.75" customHeight="1" x14ac:dyDescent="0.25">
      <c r="A1917" s="1">
        <v>999</v>
      </c>
      <c r="B1917" s="101" t="str">
        <f>IF('proje ve personel bilgileri'!A1012&lt;&gt;0,('proje ve personel bilgileri'!A1012)," ")</f>
        <v xml:space="preserve"> </v>
      </c>
      <c r="C1917" s="105"/>
      <c r="D1917" s="296"/>
      <c r="E1917" s="296"/>
      <c r="F1917" s="296"/>
      <c r="G1917" s="296"/>
      <c r="H1917" s="296"/>
      <c r="I1917" s="296"/>
      <c r="J1917" s="296"/>
      <c r="K1917" s="104">
        <f t="shared" si="110"/>
        <v>0</v>
      </c>
    </row>
    <row r="1918" spans="1:11" ht="15.75" customHeight="1" x14ac:dyDescent="0.25">
      <c r="A1918" s="2">
        <v>1000</v>
      </c>
      <c r="B1918" s="101" t="str">
        <f>IF('proje ve personel bilgileri'!A1013&lt;&gt;0,('proje ve personel bilgileri'!A1013)," ")</f>
        <v xml:space="preserve"> </v>
      </c>
      <c r="C1918" s="105"/>
      <c r="D1918" s="296"/>
      <c r="E1918" s="296"/>
      <c r="F1918" s="296"/>
      <c r="G1918" s="296"/>
      <c r="H1918" s="296"/>
      <c r="I1918" s="296"/>
      <c r="J1918" s="296"/>
      <c r="K1918" s="104">
        <f t="shared" si="110"/>
        <v>0</v>
      </c>
    </row>
    <row r="1919" spans="1:11" ht="15.75" customHeight="1" x14ac:dyDescent="0.25">
      <c r="A1919" s="1">
        <v>1001</v>
      </c>
      <c r="B1919" s="101" t="str">
        <f>IF('proje ve personel bilgileri'!A1014&lt;&gt;0,('proje ve personel bilgileri'!A1014)," ")</f>
        <v xml:space="preserve"> </v>
      </c>
      <c r="C1919" s="105"/>
      <c r="D1919" s="296"/>
      <c r="E1919" s="296"/>
      <c r="F1919" s="296"/>
      <c r="G1919" s="296"/>
      <c r="H1919" s="296"/>
      <c r="I1919" s="296"/>
      <c r="J1919" s="296"/>
      <c r="K1919" s="104">
        <f t="shared" si="110"/>
        <v>0</v>
      </c>
    </row>
    <row r="1920" spans="1:11" ht="15.75" customHeight="1" x14ac:dyDescent="0.25">
      <c r="A1920" s="2">
        <v>1002</v>
      </c>
      <c r="B1920" s="101" t="str">
        <f>IF('proje ve personel bilgileri'!A1015&lt;&gt;0,('proje ve personel bilgileri'!A1015)," ")</f>
        <v xml:space="preserve"> </v>
      </c>
      <c r="C1920" s="105"/>
      <c r="D1920" s="296"/>
      <c r="E1920" s="296"/>
      <c r="F1920" s="296"/>
      <c r="G1920" s="296"/>
      <c r="H1920" s="296"/>
      <c r="I1920" s="296"/>
      <c r="J1920" s="296"/>
      <c r="K1920" s="104">
        <f t="shared" si="110"/>
        <v>0</v>
      </c>
    </row>
    <row r="1921" spans="1:11" ht="15.75" customHeight="1" x14ac:dyDescent="0.25">
      <c r="A1921" s="1">
        <v>1003</v>
      </c>
      <c r="B1921" s="101" t="str">
        <f>IF('proje ve personel bilgileri'!A1016&lt;&gt;0,('proje ve personel bilgileri'!A1016)," ")</f>
        <v xml:space="preserve"> </v>
      </c>
      <c r="C1921" s="105"/>
      <c r="D1921" s="296"/>
      <c r="E1921" s="296"/>
      <c r="F1921" s="296"/>
      <c r="G1921" s="296"/>
      <c r="H1921" s="296"/>
      <c r="I1921" s="296"/>
      <c r="J1921" s="296"/>
      <c r="K1921" s="104">
        <f t="shared" si="110"/>
        <v>0</v>
      </c>
    </row>
    <row r="1922" spans="1:11" ht="15.75" customHeight="1" x14ac:dyDescent="0.25">
      <c r="A1922" s="2">
        <v>1004</v>
      </c>
      <c r="B1922" s="101" t="str">
        <f>IF('proje ve personel bilgileri'!A1017&lt;&gt;0,('proje ve personel bilgileri'!A1017)," ")</f>
        <v xml:space="preserve"> </v>
      </c>
      <c r="C1922" s="105"/>
      <c r="D1922" s="296"/>
      <c r="E1922" s="296"/>
      <c r="F1922" s="296"/>
      <c r="G1922" s="296"/>
      <c r="H1922" s="296"/>
      <c r="I1922" s="296"/>
      <c r="J1922" s="296"/>
      <c r="K1922" s="104">
        <f t="shared" si="110"/>
        <v>0</v>
      </c>
    </row>
    <row r="1923" spans="1:11" ht="15.75" customHeight="1" x14ac:dyDescent="0.25">
      <c r="A1923" s="1">
        <v>1005</v>
      </c>
      <c r="B1923" s="101" t="str">
        <f>IF('proje ve personel bilgileri'!A1018&lt;&gt;0,('proje ve personel bilgileri'!A1018)," ")</f>
        <v xml:space="preserve"> </v>
      </c>
      <c r="C1923" s="105"/>
      <c r="D1923" s="296"/>
      <c r="E1923" s="296"/>
      <c r="F1923" s="296"/>
      <c r="G1923" s="296"/>
      <c r="H1923" s="296"/>
      <c r="I1923" s="296"/>
      <c r="J1923" s="296"/>
      <c r="K1923" s="104">
        <f t="shared" si="110"/>
        <v>0</v>
      </c>
    </row>
    <row r="1924" spans="1:11" ht="15.75" customHeight="1" x14ac:dyDescent="0.25">
      <c r="A1924" s="2">
        <v>1006</v>
      </c>
      <c r="B1924" s="101" t="str">
        <f>IF('proje ve personel bilgileri'!A1019&lt;&gt;0,('proje ve personel bilgileri'!A1019)," ")</f>
        <v xml:space="preserve"> </v>
      </c>
      <c r="C1924" s="105"/>
      <c r="D1924" s="296"/>
      <c r="E1924" s="296"/>
      <c r="F1924" s="296"/>
      <c r="G1924" s="296"/>
      <c r="H1924" s="296"/>
      <c r="I1924" s="296"/>
      <c r="J1924" s="296"/>
      <c r="K1924" s="104">
        <f t="shared" si="110"/>
        <v>0</v>
      </c>
    </row>
    <row r="1925" spans="1:11" ht="15.75" customHeight="1" x14ac:dyDescent="0.25">
      <c r="A1925" s="1">
        <v>1007</v>
      </c>
      <c r="B1925" s="101" t="str">
        <f>IF('proje ve personel bilgileri'!A1020&lt;&gt;0,('proje ve personel bilgileri'!A1020)," ")</f>
        <v xml:space="preserve"> </v>
      </c>
      <c r="C1925" s="105"/>
      <c r="D1925" s="296"/>
      <c r="E1925" s="296"/>
      <c r="F1925" s="296"/>
      <c r="G1925" s="296"/>
      <c r="H1925" s="296"/>
      <c r="I1925" s="296"/>
      <c r="J1925" s="296"/>
      <c r="K1925" s="104">
        <f t="shared" si="110"/>
        <v>0</v>
      </c>
    </row>
    <row r="1926" spans="1:11" ht="15" customHeight="1" x14ac:dyDescent="0.25">
      <c r="A1926" s="2">
        <v>1008</v>
      </c>
      <c r="B1926" s="101" t="str">
        <f>IF('proje ve personel bilgileri'!A1021&lt;&gt;0,('proje ve personel bilgileri'!A1021)," ")</f>
        <v xml:space="preserve"> </v>
      </c>
      <c r="C1926" s="105"/>
      <c r="D1926" s="296"/>
      <c r="E1926" s="296"/>
      <c r="F1926" s="296"/>
      <c r="G1926" s="296"/>
      <c r="H1926" s="296"/>
      <c r="I1926" s="296"/>
      <c r="J1926" s="296"/>
      <c r="K1926" s="104">
        <f t="shared" si="110"/>
        <v>0</v>
      </c>
    </row>
    <row r="1927" spans="1:11" ht="15.75" customHeight="1" x14ac:dyDescent="0.25">
      <c r="A1927" s="341" t="s">
        <v>99</v>
      </c>
      <c r="B1927" s="342"/>
      <c r="C1927" s="7" t="str">
        <f t="shared" ref="C1927:J1927" si="111">IF($K$28&lt;&gt;0,SUM(C1909:C1926)," ")</f>
        <v xml:space="preserve"> </v>
      </c>
      <c r="D1927" s="8" t="str">
        <f t="shared" si="111"/>
        <v xml:space="preserve"> </v>
      </c>
      <c r="E1927" s="8" t="str">
        <f t="shared" si="111"/>
        <v xml:space="preserve"> </v>
      </c>
      <c r="F1927" s="8" t="str">
        <f t="shared" si="111"/>
        <v xml:space="preserve"> </v>
      </c>
      <c r="G1927" s="8" t="str">
        <f t="shared" si="111"/>
        <v xml:space="preserve"> </v>
      </c>
      <c r="H1927" s="8" t="str">
        <f t="shared" si="111"/>
        <v xml:space="preserve"> </v>
      </c>
      <c r="I1927" s="8" t="str">
        <f t="shared" si="111"/>
        <v xml:space="preserve"> </v>
      </c>
      <c r="J1927" s="8" t="str">
        <f t="shared" si="111"/>
        <v xml:space="preserve"> </v>
      </c>
      <c r="K1927" s="9">
        <f>SUM(K1909:K1926)+K1891</f>
        <v>0</v>
      </c>
    </row>
    <row r="1928" spans="1:11" ht="15" customHeight="1" x14ac:dyDescent="0.25">
      <c r="A1928" s="300"/>
    </row>
    <row r="1929" spans="1:11" ht="15" customHeight="1" x14ac:dyDescent="0.25">
      <c r="A1929" s="332" t="s">
        <v>100</v>
      </c>
      <c r="B1929" s="332"/>
      <c r="C1929" s="332"/>
      <c r="D1929" s="332"/>
      <c r="E1929" s="332"/>
      <c r="F1929" s="332"/>
      <c r="G1929" s="332"/>
      <c r="H1929" s="332"/>
      <c r="I1929" s="332"/>
      <c r="J1929" s="332"/>
      <c r="K1929" s="332"/>
    </row>
    <row r="1930" spans="1:11" ht="15" customHeight="1" x14ac:dyDescent="0.25">
      <c r="A1930" s="51"/>
    </row>
    <row r="1931" spans="1:11" ht="15" customHeight="1" x14ac:dyDescent="0.25">
      <c r="A1931" s="298" t="s">
        <v>101</v>
      </c>
    </row>
    <row r="1932" spans="1:11" ht="15" customHeight="1" x14ac:dyDescent="0.25">
      <c r="C1932" s="298" t="s">
        <v>102</v>
      </c>
      <c r="E1932" s="298" t="s">
        <v>103</v>
      </c>
    </row>
  </sheetData>
  <sheetProtection password="D0BF" sheet="1"/>
  <mergeCells count="1008">
    <mergeCell ref="A35:K35"/>
    <mergeCell ref="C38:K38"/>
    <mergeCell ref="C39:K39"/>
    <mergeCell ref="H40:H42"/>
    <mergeCell ref="K40:K43"/>
    <mergeCell ref="B40:B43"/>
    <mergeCell ref="D40:D43"/>
    <mergeCell ref="E40:F40"/>
    <mergeCell ref="C40:C43"/>
    <mergeCell ref="A28:B28"/>
    <mergeCell ref="E7:F7"/>
    <mergeCell ref="A5:B5"/>
    <mergeCell ref="B6:B9"/>
    <mergeCell ref="C6:C9"/>
    <mergeCell ref="D6:D9"/>
    <mergeCell ref="E6:F6"/>
    <mergeCell ref="A40:A43"/>
    <mergeCell ref="J6:J8"/>
    <mergeCell ref="C74:K74"/>
    <mergeCell ref="K75:K78"/>
    <mergeCell ref="A99:K99"/>
    <mergeCell ref="E110:F110"/>
    <mergeCell ref="A74:B74"/>
    <mergeCell ref="A104:K104"/>
    <mergeCell ref="H75:H77"/>
    <mergeCell ref="D75:D78"/>
    <mergeCell ref="G75:G77"/>
    <mergeCell ref="C108:K108"/>
    <mergeCell ref="E75:F75"/>
    <mergeCell ref="A107:B107"/>
    <mergeCell ref="A108:B108"/>
    <mergeCell ref="E76:F76"/>
    <mergeCell ref="A64:K64"/>
    <mergeCell ref="E41:F41"/>
    <mergeCell ref="A38:B38"/>
    <mergeCell ref="A39:B39"/>
    <mergeCell ref="I40:I42"/>
    <mergeCell ref="J40:J42"/>
    <mergeCell ref="I75:I77"/>
    <mergeCell ref="J75:J77"/>
    <mergeCell ref="A70:K70"/>
    <mergeCell ref="C73:K73"/>
    <mergeCell ref="G40:G42"/>
    <mergeCell ref="A73:B73"/>
    <mergeCell ref="A62:B62"/>
    <mergeCell ref="A142:B142"/>
    <mergeCell ref="E144:F144"/>
    <mergeCell ref="A165:B165"/>
    <mergeCell ref="A143:A146"/>
    <mergeCell ref="C142:K142"/>
    <mergeCell ref="K143:K146"/>
    <mergeCell ref="A167:K167"/>
    <mergeCell ref="I143:I145"/>
    <mergeCell ref="J143:J145"/>
    <mergeCell ref="A141:B141"/>
    <mergeCell ref="A131:B131"/>
    <mergeCell ref="E109:F109"/>
    <mergeCell ref="G109:G111"/>
    <mergeCell ref="A109:A112"/>
    <mergeCell ref="B109:B112"/>
    <mergeCell ref="C141:K141"/>
    <mergeCell ref="I109:I111"/>
    <mergeCell ref="J109:J111"/>
    <mergeCell ref="H109:H111"/>
    <mergeCell ref="A138:K138"/>
    <mergeCell ref="C109:C112"/>
    <mergeCell ref="D109:D112"/>
    <mergeCell ref="K109:K112"/>
    <mergeCell ref="A133:K133"/>
    <mergeCell ref="E143:F143"/>
    <mergeCell ref="G143:G145"/>
    <mergeCell ref="C174:K174"/>
    <mergeCell ref="C175:K175"/>
    <mergeCell ref="C143:C146"/>
    <mergeCell ref="D176:D179"/>
    <mergeCell ref="E176:F176"/>
    <mergeCell ref="A171:K171"/>
    <mergeCell ref="B143:B146"/>
    <mergeCell ref="D143:D146"/>
    <mergeCell ref="K176:K179"/>
    <mergeCell ref="H143:H145"/>
    <mergeCell ref="A174:B174"/>
    <mergeCell ref="A175:B175"/>
    <mergeCell ref="A279:A282"/>
    <mergeCell ref="A198:B198"/>
    <mergeCell ref="A242:B242"/>
    <mergeCell ref="A243:B243"/>
    <mergeCell ref="A239:K239"/>
    <mergeCell ref="C242:K242"/>
    <mergeCell ref="C243:K243"/>
    <mergeCell ref="A206:K206"/>
    <mergeCell ref="E211:F211"/>
    <mergeCell ref="H211:H213"/>
    <mergeCell ref="E212:F212"/>
    <mergeCell ref="A200:K200"/>
    <mergeCell ref="K244:K247"/>
    <mergeCell ref="C277:K277"/>
    <mergeCell ref="C278:K278"/>
    <mergeCell ref="G211:G213"/>
    <mergeCell ref="A235:K235"/>
    <mergeCell ref="H176:H178"/>
    <mergeCell ref="E177:F177"/>
    <mergeCell ref="C209:K209"/>
    <mergeCell ref="D415:D418"/>
    <mergeCell ref="E415:F415"/>
    <mergeCell ref="G415:G417"/>
    <mergeCell ref="H347:H349"/>
    <mergeCell ref="E313:F313"/>
    <mergeCell ref="A415:A418"/>
    <mergeCell ref="E312:F312"/>
    <mergeCell ref="G312:G314"/>
    <mergeCell ref="H312:H314"/>
    <mergeCell ref="A347:A350"/>
    <mergeCell ref="B347:B350"/>
    <mergeCell ref="C347:C350"/>
    <mergeCell ref="D347:D350"/>
    <mergeCell ref="E347:F347"/>
    <mergeCell ref="G347:G349"/>
    <mergeCell ref="A312:A315"/>
    <mergeCell ref="B312:B315"/>
    <mergeCell ref="C686:C689"/>
    <mergeCell ref="D686:D689"/>
    <mergeCell ref="E686:F686"/>
    <mergeCell ref="G686:G688"/>
    <mergeCell ref="E586:F586"/>
    <mergeCell ref="H550:H552"/>
    <mergeCell ref="G585:G587"/>
    <mergeCell ref="H585:H587"/>
    <mergeCell ref="G618:G620"/>
    <mergeCell ref="H482:H484"/>
    <mergeCell ref="E449:F449"/>
    <mergeCell ref="G517:G519"/>
    <mergeCell ref="A550:A553"/>
    <mergeCell ref="E448:F448"/>
    <mergeCell ref="G448:G450"/>
    <mergeCell ref="H448:H450"/>
    <mergeCell ref="A482:A485"/>
    <mergeCell ref="B482:B485"/>
    <mergeCell ref="C482:C485"/>
    <mergeCell ref="D482:D485"/>
    <mergeCell ref="E482:F482"/>
    <mergeCell ref="A539:B539"/>
    <mergeCell ref="A517:A520"/>
    <mergeCell ref="B517:B520"/>
    <mergeCell ref="C517:C520"/>
    <mergeCell ref="A448:A451"/>
    <mergeCell ref="B448:B451"/>
    <mergeCell ref="D857:D860"/>
    <mergeCell ref="B822:B825"/>
    <mergeCell ref="C822:C825"/>
    <mergeCell ref="D822:D825"/>
    <mergeCell ref="E822:F822"/>
    <mergeCell ref="G822:G824"/>
    <mergeCell ref="A811:B811"/>
    <mergeCell ref="A789:A792"/>
    <mergeCell ref="B789:B792"/>
    <mergeCell ref="C789:C792"/>
    <mergeCell ref="D789:D792"/>
    <mergeCell ref="G789:G791"/>
    <mergeCell ref="H789:H791"/>
    <mergeCell ref="E789:F789"/>
    <mergeCell ref="C721:C724"/>
    <mergeCell ref="D721:D724"/>
    <mergeCell ref="E721:F721"/>
    <mergeCell ref="G721:G723"/>
    <mergeCell ref="A1:K1"/>
    <mergeCell ref="C4:K4"/>
    <mergeCell ref="C5:K5"/>
    <mergeCell ref="K6:K9"/>
    <mergeCell ref="A30:K30"/>
    <mergeCell ref="G6:G8"/>
    <mergeCell ref="H6:H8"/>
    <mergeCell ref="A6:A9"/>
    <mergeCell ref="A4:B4"/>
    <mergeCell ref="I6:I8"/>
    <mergeCell ref="C107:K107"/>
    <mergeCell ref="A97:B97"/>
    <mergeCell ref="A75:A78"/>
    <mergeCell ref="B75:B78"/>
    <mergeCell ref="C75:C78"/>
    <mergeCell ref="A925:A928"/>
    <mergeCell ref="B925:B928"/>
    <mergeCell ref="C925:C928"/>
    <mergeCell ref="D925:D928"/>
    <mergeCell ref="E925:F925"/>
    <mergeCell ref="A923:B923"/>
    <mergeCell ref="A924:B924"/>
    <mergeCell ref="E891:F891"/>
    <mergeCell ref="A912:B912"/>
    <mergeCell ref="A890:A893"/>
    <mergeCell ref="B890:B893"/>
    <mergeCell ref="C890:C893"/>
    <mergeCell ref="D890:D893"/>
    <mergeCell ref="E890:F890"/>
    <mergeCell ref="H822:H824"/>
    <mergeCell ref="G890:G892"/>
    <mergeCell ref="A888:B888"/>
    <mergeCell ref="C210:K210"/>
    <mergeCell ref="K211:K214"/>
    <mergeCell ref="I176:I178"/>
    <mergeCell ref="J176:J178"/>
    <mergeCell ref="I211:I213"/>
    <mergeCell ref="J211:J213"/>
    <mergeCell ref="A176:A179"/>
    <mergeCell ref="B176:B179"/>
    <mergeCell ref="C176:C179"/>
    <mergeCell ref="A233:B233"/>
    <mergeCell ref="A211:A214"/>
    <mergeCell ref="B211:B214"/>
    <mergeCell ref="A209:B209"/>
    <mergeCell ref="A210:B210"/>
    <mergeCell ref="G176:G178"/>
    <mergeCell ref="C211:C214"/>
    <mergeCell ref="D211:D214"/>
    <mergeCell ref="K279:K282"/>
    <mergeCell ref="A303:K303"/>
    <mergeCell ref="A307:K307"/>
    <mergeCell ref="C310:K310"/>
    <mergeCell ref="C311:K311"/>
    <mergeCell ref="A310:B310"/>
    <mergeCell ref="A311:B311"/>
    <mergeCell ref="E280:F280"/>
    <mergeCell ref="A301:B301"/>
    <mergeCell ref="B279:B282"/>
    <mergeCell ref="I279:I281"/>
    <mergeCell ref="J279:J281"/>
    <mergeCell ref="A277:B277"/>
    <mergeCell ref="A278:B278"/>
    <mergeCell ref="H244:H246"/>
    <mergeCell ref="I244:I246"/>
    <mergeCell ref="J244:J246"/>
    <mergeCell ref="H279:H281"/>
    <mergeCell ref="E245:F245"/>
    <mergeCell ref="A266:B266"/>
    <mergeCell ref="A244:A247"/>
    <mergeCell ref="B244:B247"/>
    <mergeCell ref="C244:C247"/>
    <mergeCell ref="D244:D247"/>
    <mergeCell ref="E244:F244"/>
    <mergeCell ref="C279:C282"/>
    <mergeCell ref="D279:D282"/>
    <mergeCell ref="E279:F279"/>
    <mergeCell ref="G279:G281"/>
    <mergeCell ref="A268:K268"/>
    <mergeCell ref="A274:K274"/>
    <mergeCell ref="G244:G246"/>
    <mergeCell ref="K347:K350"/>
    <mergeCell ref="A371:K371"/>
    <mergeCell ref="A375:K375"/>
    <mergeCell ref="C378:K378"/>
    <mergeCell ref="C379:K379"/>
    <mergeCell ref="A378:B378"/>
    <mergeCell ref="A379:B379"/>
    <mergeCell ref="E348:F348"/>
    <mergeCell ref="A369:B369"/>
    <mergeCell ref="I347:I349"/>
    <mergeCell ref="J347:J349"/>
    <mergeCell ref="K312:K315"/>
    <mergeCell ref="A336:K336"/>
    <mergeCell ref="A342:K342"/>
    <mergeCell ref="C345:K345"/>
    <mergeCell ref="C346:K346"/>
    <mergeCell ref="A345:B345"/>
    <mergeCell ref="A346:B346"/>
    <mergeCell ref="C312:C315"/>
    <mergeCell ref="D312:D315"/>
    <mergeCell ref="A334:B334"/>
    <mergeCell ref="I312:I314"/>
    <mergeCell ref="J312:J314"/>
    <mergeCell ref="K415:K418"/>
    <mergeCell ref="A439:K439"/>
    <mergeCell ref="A443:K443"/>
    <mergeCell ref="C446:K446"/>
    <mergeCell ref="C447:K447"/>
    <mergeCell ref="A446:B446"/>
    <mergeCell ref="A447:B447"/>
    <mergeCell ref="E416:F416"/>
    <mergeCell ref="A437:B437"/>
    <mergeCell ref="B415:B418"/>
    <mergeCell ref="I415:I417"/>
    <mergeCell ref="J415:J417"/>
    <mergeCell ref="K380:K383"/>
    <mergeCell ref="A404:K404"/>
    <mergeCell ref="A410:K410"/>
    <mergeCell ref="C413:K413"/>
    <mergeCell ref="C414:K414"/>
    <mergeCell ref="A413:B413"/>
    <mergeCell ref="A414:B414"/>
    <mergeCell ref="H380:H382"/>
    <mergeCell ref="I380:I382"/>
    <mergeCell ref="G380:G382"/>
    <mergeCell ref="J380:J382"/>
    <mergeCell ref="H415:H417"/>
    <mergeCell ref="E381:F381"/>
    <mergeCell ref="A402:B402"/>
    <mergeCell ref="A380:A383"/>
    <mergeCell ref="B380:B383"/>
    <mergeCell ref="C380:C383"/>
    <mergeCell ref="D380:D383"/>
    <mergeCell ref="E380:F380"/>
    <mergeCell ref="C415:C418"/>
    <mergeCell ref="K482:K485"/>
    <mergeCell ref="A506:K506"/>
    <mergeCell ref="A512:K512"/>
    <mergeCell ref="C515:K515"/>
    <mergeCell ref="C516:K516"/>
    <mergeCell ref="A515:B515"/>
    <mergeCell ref="A516:B516"/>
    <mergeCell ref="E483:F483"/>
    <mergeCell ref="A504:B504"/>
    <mergeCell ref="G482:G484"/>
    <mergeCell ref="I482:I484"/>
    <mergeCell ref="J482:J484"/>
    <mergeCell ref="K448:K451"/>
    <mergeCell ref="A472:K472"/>
    <mergeCell ref="A477:K477"/>
    <mergeCell ref="C480:K480"/>
    <mergeCell ref="C481:K481"/>
    <mergeCell ref="A480:B480"/>
    <mergeCell ref="A481:B481"/>
    <mergeCell ref="C448:C451"/>
    <mergeCell ref="D448:D451"/>
    <mergeCell ref="A470:B470"/>
    <mergeCell ref="I448:I450"/>
    <mergeCell ref="J448:J450"/>
    <mergeCell ref="K550:K553"/>
    <mergeCell ref="A574:K574"/>
    <mergeCell ref="A580:K580"/>
    <mergeCell ref="C583:K583"/>
    <mergeCell ref="C584:K584"/>
    <mergeCell ref="A583:B583"/>
    <mergeCell ref="A584:B584"/>
    <mergeCell ref="E551:F551"/>
    <mergeCell ref="A572:B572"/>
    <mergeCell ref="B550:B553"/>
    <mergeCell ref="I550:I552"/>
    <mergeCell ref="J550:J552"/>
    <mergeCell ref="K517:K520"/>
    <mergeCell ref="A541:K541"/>
    <mergeCell ref="A545:K545"/>
    <mergeCell ref="C548:K548"/>
    <mergeCell ref="C549:K549"/>
    <mergeCell ref="A548:B548"/>
    <mergeCell ref="A549:B549"/>
    <mergeCell ref="H517:H519"/>
    <mergeCell ref="I517:I519"/>
    <mergeCell ref="E518:F518"/>
    <mergeCell ref="J517:J519"/>
    <mergeCell ref="C550:C553"/>
    <mergeCell ref="D550:D553"/>
    <mergeCell ref="E550:F550"/>
    <mergeCell ref="D517:D520"/>
    <mergeCell ref="E517:F517"/>
    <mergeCell ref="G550:G552"/>
    <mergeCell ref="K618:K621"/>
    <mergeCell ref="A642:K642"/>
    <mergeCell ref="A648:K648"/>
    <mergeCell ref="C651:K651"/>
    <mergeCell ref="C652:K652"/>
    <mergeCell ref="A651:B651"/>
    <mergeCell ref="A652:B652"/>
    <mergeCell ref="E619:F619"/>
    <mergeCell ref="A640:B640"/>
    <mergeCell ref="A618:A621"/>
    <mergeCell ref="I618:I620"/>
    <mergeCell ref="J618:J620"/>
    <mergeCell ref="K585:K588"/>
    <mergeCell ref="A609:K609"/>
    <mergeCell ref="A613:K613"/>
    <mergeCell ref="C616:K616"/>
    <mergeCell ref="C617:K617"/>
    <mergeCell ref="A616:B616"/>
    <mergeCell ref="A617:B617"/>
    <mergeCell ref="C585:C588"/>
    <mergeCell ref="D585:D588"/>
    <mergeCell ref="E585:F585"/>
    <mergeCell ref="I585:I587"/>
    <mergeCell ref="J585:J587"/>
    <mergeCell ref="A585:A588"/>
    <mergeCell ref="B585:B588"/>
    <mergeCell ref="B618:B621"/>
    <mergeCell ref="C618:C621"/>
    <mergeCell ref="D618:D621"/>
    <mergeCell ref="E618:F618"/>
    <mergeCell ref="A607:B607"/>
    <mergeCell ref="H618:H620"/>
    <mergeCell ref="K686:K689"/>
    <mergeCell ref="A710:K710"/>
    <mergeCell ref="A716:K716"/>
    <mergeCell ref="C719:K719"/>
    <mergeCell ref="C720:K720"/>
    <mergeCell ref="A719:B719"/>
    <mergeCell ref="A720:B720"/>
    <mergeCell ref="E687:F687"/>
    <mergeCell ref="A708:B708"/>
    <mergeCell ref="A686:A689"/>
    <mergeCell ref="I686:I688"/>
    <mergeCell ref="J686:J688"/>
    <mergeCell ref="K653:K656"/>
    <mergeCell ref="A677:K677"/>
    <mergeCell ref="A681:K681"/>
    <mergeCell ref="C684:K684"/>
    <mergeCell ref="C685:K685"/>
    <mergeCell ref="A684:B684"/>
    <mergeCell ref="A685:B685"/>
    <mergeCell ref="I653:I655"/>
    <mergeCell ref="J653:J655"/>
    <mergeCell ref="G653:G655"/>
    <mergeCell ref="H686:H688"/>
    <mergeCell ref="H653:H655"/>
    <mergeCell ref="E654:F654"/>
    <mergeCell ref="A675:B675"/>
    <mergeCell ref="A653:A656"/>
    <mergeCell ref="B653:B656"/>
    <mergeCell ref="C653:C656"/>
    <mergeCell ref="D653:D656"/>
    <mergeCell ref="E653:F653"/>
    <mergeCell ref="B686:B689"/>
    <mergeCell ref="K754:K757"/>
    <mergeCell ref="A778:K778"/>
    <mergeCell ref="A784:K784"/>
    <mergeCell ref="C787:K787"/>
    <mergeCell ref="C788:K788"/>
    <mergeCell ref="A787:B787"/>
    <mergeCell ref="A788:B788"/>
    <mergeCell ref="E755:F755"/>
    <mergeCell ref="A776:B776"/>
    <mergeCell ref="I754:I756"/>
    <mergeCell ref="J754:J756"/>
    <mergeCell ref="K721:K724"/>
    <mergeCell ref="A745:K745"/>
    <mergeCell ref="A749:K749"/>
    <mergeCell ref="C752:K752"/>
    <mergeCell ref="C753:K753"/>
    <mergeCell ref="A752:B752"/>
    <mergeCell ref="A753:B753"/>
    <mergeCell ref="E722:F722"/>
    <mergeCell ref="A743:B743"/>
    <mergeCell ref="A721:A724"/>
    <mergeCell ref="I721:I723"/>
    <mergeCell ref="J721:J723"/>
    <mergeCell ref="H721:H723"/>
    <mergeCell ref="A754:A757"/>
    <mergeCell ref="B754:B757"/>
    <mergeCell ref="C754:C757"/>
    <mergeCell ref="D754:D757"/>
    <mergeCell ref="E754:F754"/>
    <mergeCell ref="G754:G756"/>
    <mergeCell ref="H754:H756"/>
    <mergeCell ref="B721:B724"/>
    <mergeCell ref="K822:K825"/>
    <mergeCell ref="A846:K846"/>
    <mergeCell ref="A852:K852"/>
    <mergeCell ref="C855:K855"/>
    <mergeCell ref="C856:K856"/>
    <mergeCell ref="A855:B855"/>
    <mergeCell ref="A856:B856"/>
    <mergeCell ref="E823:F823"/>
    <mergeCell ref="A844:B844"/>
    <mergeCell ref="A822:A825"/>
    <mergeCell ref="I822:I824"/>
    <mergeCell ref="J822:J824"/>
    <mergeCell ref="K789:K792"/>
    <mergeCell ref="A813:K813"/>
    <mergeCell ref="A817:K817"/>
    <mergeCell ref="C820:K820"/>
    <mergeCell ref="C821:K821"/>
    <mergeCell ref="A820:B820"/>
    <mergeCell ref="A821:B821"/>
    <mergeCell ref="I789:I791"/>
    <mergeCell ref="J789:J791"/>
    <mergeCell ref="E790:F790"/>
    <mergeCell ref="K925:K928"/>
    <mergeCell ref="A949:K949"/>
    <mergeCell ref="K890:K893"/>
    <mergeCell ref="A914:K914"/>
    <mergeCell ref="A920:K920"/>
    <mergeCell ref="C923:K923"/>
    <mergeCell ref="C924:K924"/>
    <mergeCell ref="H925:H927"/>
    <mergeCell ref="E926:F926"/>
    <mergeCell ref="A947:B947"/>
    <mergeCell ref="I925:I927"/>
    <mergeCell ref="J925:J927"/>
    <mergeCell ref="I890:I892"/>
    <mergeCell ref="J890:J892"/>
    <mergeCell ref="K857:K860"/>
    <mergeCell ref="A881:K881"/>
    <mergeCell ref="A885:K885"/>
    <mergeCell ref="C888:K888"/>
    <mergeCell ref="C889:K889"/>
    <mergeCell ref="E857:F857"/>
    <mergeCell ref="G857:G859"/>
    <mergeCell ref="H857:H859"/>
    <mergeCell ref="I857:I859"/>
    <mergeCell ref="J857:J859"/>
    <mergeCell ref="G925:G927"/>
    <mergeCell ref="A889:B889"/>
    <mergeCell ref="H890:H892"/>
    <mergeCell ref="E858:F858"/>
    <mergeCell ref="A879:B879"/>
    <mergeCell ref="A857:A860"/>
    <mergeCell ref="B857:B860"/>
    <mergeCell ref="C857:C860"/>
    <mergeCell ref="A981:B981"/>
    <mergeCell ref="A983:K983"/>
    <mergeCell ref="A988:K988"/>
    <mergeCell ref="A991:B991"/>
    <mergeCell ref="C991:K991"/>
    <mergeCell ref="G959:G961"/>
    <mergeCell ref="H959:H961"/>
    <mergeCell ref="I959:I961"/>
    <mergeCell ref="J959:J961"/>
    <mergeCell ref="K959:K962"/>
    <mergeCell ref="A959:A962"/>
    <mergeCell ref="B959:B962"/>
    <mergeCell ref="C959:C962"/>
    <mergeCell ref="D959:D962"/>
    <mergeCell ref="E959:F959"/>
    <mergeCell ref="E960:F960"/>
    <mergeCell ref="A954:K954"/>
    <mergeCell ref="A957:B957"/>
    <mergeCell ref="C957:K957"/>
    <mergeCell ref="A958:B958"/>
    <mergeCell ref="C958:K958"/>
    <mergeCell ref="A1028:B1028"/>
    <mergeCell ref="C1028:K1028"/>
    <mergeCell ref="J1029:J1031"/>
    <mergeCell ref="K1029:K1032"/>
    <mergeCell ref="E1030:F1030"/>
    <mergeCell ref="G1029:G1031"/>
    <mergeCell ref="H1029:H1031"/>
    <mergeCell ref="I1029:I1031"/>
    <mergeCell ref="E1029:F1029"/>
    <mergeCell ref="A1027:B1027"/>
    <mergeCell ref="C1027:K1027"/>
    <mergeCell ref="A1017:K1017"/>
    <mergeCell ref="A1024:K1024"/>
    <mergeCell ref="A1015:B1015"/>
    <mergeCell ref="A992:B992"/>
    <mergeCell ref="C992:K992"/>
    <mergeCell ref="B993:B996"/>
    <mergeCell ref="C993:C996"/>
    <mergeCell ref="D993:D996"/>
    <mergeCell ref="E993:F993"/>
    <mergeCell ref="I993:I995"/>
    <mergeCell ref="J993:J995"/>
    <mergeCell ref="K993:K996"/>
    <mergeCell ref="E994:F994"/>
    <mergeCell ref="G993:G995"/>
    <mergeCell ref="H993:H995"/>
    <mergeCell ref="A993:A996"/>
    <mergeCell ref="E1098:F1098"/>
    <mergeCell ref="G1098:G1100"/>
    <mergeCell ref="E1065:F1065"/>
    <mergeCell ref="G1065:G1067"/>
    <mergeCell ref="A1053:K1053"/>
    <mergeCell ref="A1060:K1060"/>
    <mergeCell ref="A1063:B1063"/>
    <mergeCell ref="C1063:K1063"/>
    <mergeCell ref="A1064:B1064"/>
    <mergeCell ref="C1064:K1064"/>
    <mergeCell ref="H1065:H1067"/>
    <mergeCell ref="I1065:I1067"/>
    <mergeCell ref="A1051:B1051"/>
    <mergeCell ref="A1029:A1032"/>
    <mergeCell ref="B1029:B1032"/>
    <mergeCell ref="C1029:C1032"/>
    <mergeCell ref="D1029:D1032"/>
    <mergeCell ref="A1122:K1122"/>
    <mergeCell ref="A1129:K1129"/>
    <mergeCell ref="A1132:B1132"/>
    <mergeCell ref="C1132:K1132"/>
    <mergeCell ref="A1133:B1133"/>
    <mergeCell ref="C1133:K1133"/>
    <mergeCell ref="H1134:H1136"/>
    <mergeCell ref="I1134:I1136"/>
    <mergeCell ref="A1120:B1120"/>
    <mergeCell ref="A1098:A1101"/>
    <mergeCell ref="B1098:B1101"/>
    <mergeCell ref="C1098:C1101"/>
    <mergeCell ref="D1098:D1101"/>
    <mergeCell ref="A1087:B1087"/>
    <mergeCell ref="A1065:A1068"/>
    <mergeCell ref="B1065:B1068"/>
    <mergeCell ref="C1065:C1068"/>
    <mergeCell ref="D1065:D1068"/>
    <mergeCell ref="H1098:H1100"/>
    <mergeCell ref="I1098:I1100"/>
    <mergeCell ref="J1065:J1067"/>
    <mergeCell ref="K1065:K1068"/>
    <mergeCell ref="E1066:F1066"/>
    <mergeCell ref="A1089:K1089"/>
    <mergeCell ref="A1093:K1093"/>
    <mergeCell ref="A1096:B1096"/>
    <mergeCell ref="C1096:K1096"/>
    <mergeCell ref="A1097:B1097"/>
    <mergeCell ref="C1097:K1097"/>
    <mergeCell ref="J1098:J1100"/>
    <mergeCell ref="K1098:K1101"/>
    <mergeCell ref="E1099:F1099"/>
    <mergeCell ref="A1156:B1156"/>
    <mergeCell ref="A1134:A1137"/>
    <mergeCell ref="B1134:B1137"/>
    <mergeCell ref="C1134:C1137"/>
    <mergeCell ref="D1134:D1137"/>
    <mergeCell ref="H1170:H1172"/>
    <mergeCell ref="I1170:I1172"/>
    <mergeCell ref="J1134:J1136"/>
    <mergeCell ref="K1134:K1137"/>
    <mergeCell ref="E1135:F1135"/>
    <mergeCell ref="A1158:K1158"/>
    <mergeCell ref="A1165:K1165"/>
    <mergeCell ref="A1168:B1168"/>
    <mergeCell ref="C1168:K1168"/>
    <mergeCell ref="A1169:B1169"/>
    <mergeCell ref="C1169:K1169"/>
    <mergeCell ref="J1170:J1172"/>
    <mergeCell ref="K1170:K1173"/>
    <mergeCell ref="E1171:F1171"/>
    <mergeCell ref="E1170:F1170"/>
    <mergeCell ref="G1170:G1172"/>
    <mergeCell ref="E1134:F1134"/>
    <mergeCell ref="G1134:G1136"/>
    <mergeCell ref="E1239:F1239"/>
    <mergeCell ref="G1239:G1241"/>
    <mergeCell ref="E1203:F1203"/>
    <mergeCell ref="G1203:G1205"/>
    <mergeCell ref="A1194:K1194"/>
    <mergeCell ref="A1198:K1198"/>
    <mergeCell ref="A1201:B1201"/>
    <mergeCell ref="C1201:K1201"/>
    <mergeCell ref="A1202:B1202"/>
    <mergeCell ref="C1202:K1202"/>
    <mergeCell ref="H1203:H1205"/>
    <mergeCell ref="I1203:I1205"/>
    <mergeCell ref="A1192:B1192"/>
    <mergeCell ref="A1170:A1173"/>
    <mergeCell ref="B1170:B1173"/>
    <mergeCell ref="C1170:C1173"/>
    <mergeCell ref="D1170:D1173"/>
    <mergeCell ref="A1263:K1263"/>
    <mergeCell ref="A1270:K1270"/>
    <mergeCell ref="A1273:B1273"/>
    <mergeCell ref="C1273:K1273"/>
    <mergeCell ref="A1274:B1274"/>
    <mergeCell ref="C1274:K1274"/>
    <mergeCell ref="H1275:H1277"/>
    <mergeCell ref="I1275:I1277"/>
    <mergeCell ref="A1261:B1261"/>
    <mergeCell ref="A1239:A1242"/>
    <mergeCell ref="B1239:B1242"/>
    <mergeCell ref="C1239:C1242"/>
    <mergeCell ref="D1239:D1242"/>
    <mergeCell ref="A1225:B1225"/>
    <mergeCell ref="A1203:A1206"/>
    <mergeCell ref="B1203:B1206"/>
    <mergeCell ref="C1203:C1206"/>
    <mergeCell ref="D1203:D1206"/>
    <mergeCell ref="H1239:H1241"/>
    <mergeCell ref="I1239:I1241"/>
    <mergeCell ref="J1203:J1205"/>
    <mergeCell ref="K1203:K1206"/>
    <mergeCell ref="E1204:F1204"/>
    <mergeCell ref="A1227:K1227"/>
    <mergeCell ref="A1234:K1234"/>
    <mergeCell ref="A1237:B1237"/>
    <mergeCell ref="C1237:K1237"/>
    <mergeCell ref="A1238:B1238"/>
    <mergeCell ref="C1238:K1238"/>
    <mergeCell ref="J1239:J1241"/>
    <mergeCell ref="K1239:K1242"/>
    <mergeCell ref="E1240:F1240"/>
    <mergeCell ref="A1297:B1297"/>
    <mergeCell ref="A1275:A1278"/>
    <mergeCell ref="B1275:B1278"/>
    <mergeCell ref="C1275:C1278"/>
    <mergeCell ref="D1275:D1278"/>
    <mergeCell ref="H1308:H1310"/>
    <mergeCell ref="I1308:I1310"/>
    <mergeCell ref="J1275:J1277"/>
    <mergeCell ref="K1275:K1278"/>
    <mergeCell ref="E1276:F1276"/>
    <mergeCell ref="A1299:K1299"/>
    <mergeCell ref="A1303:K1303"/>
    <mergeCell ref="A1306:B1306"/>
    <mergeCell ref="C1306:K1306"/>
    <mergeCell ref="A1307:B1307"/>
    <mergeCell ref="C1307:K1307"/>
    <mergeCell ref="J1308:J1310"/>
    <mergeCell ref="K1308:K1311"/>
    <mergeCell ref="E1309:F1309"/>
    <mergeCell ref="E1308:F1308"/>
    <mergeCell ref="G1308:G1310"/>
    <mergeCell ref="E1275:F1275"/>
    <mergeCell ref="G1275:G1277"/>
    <mergeCell ref="E1380:F1380"/>
    <mergeCell ref="G1380:G1382"/>
    <mergeCell ref="E1344:F1344"/>
    <mergeCell ref="G1344:G1346"/>
    <mergeCell ref="A1332:K1332"/>
    <mergeCell ref="A1339:K1339"/>
    <mergeCell ref="A1342:B1342"/>
    <mergeCell ref="C1342:K1342"/>
    <mergeCell ref="A1343:B1343"/>
    <mergeCell ref="C1343:K1343"/>
    <mergeCell ref="H1344:H1346"/>
    <mergeCell ref="I1344:I1346"/>
    <mergeCell ref="A1330:B1330"/>
    <mergeCell ref="A1308:A1311"/>
    <mergeCell ref="B1308:B1311"/>
    <mergeCell ref="C1308:C1311"/>
    <mergeCell ref="D1308:D1311"/>
    <mergeCell ref="A1404:K1404"/>
    <mergeCell ref="A1408:K1408"/>
    <mergeCell ref="A1411:B1411"/>
    <mergeCell ref="C1411:K1411"/>
    <mergeCell ref="A1412:B1412"/>
    <mergeCell ref="C1412:K1412"/>
    <mergeCell ref="H1413:H1415"/>
    <mergeCell ref="I1413:I1415"/>
    <mergeCell ref="A1402:B1402"/>
    <mergeCell ref="A1380:A1383"/>
    <mergeCell ref="B1380:B1383"/>
    <mergeCell ref="C1380:C1383"/>
    <mergeCell ref="D1380:D1383"/>
    <mergeCell ref="A1366:B1366"/>
    <mergeCell ref="A1344:A1347"/>
    <mergeCell ref="B1344:B1347"/>
    <mergeCell ref="C1344:C1347"/>
    <mergeCell ref="D1344:D1347"/>
    <mergeCell ref="H1380:H1382"/>
    <mergeCell ref="I1380:I1382"/>
    <mergeCell ref="J1344:J1346"/>
    <mergeCell ref="K1344:K1347"/>
    <mergeCell ref="E1345:F1345"/>
    <mergeCell ref="A1368:K1368"/>
    <mergeCell ref="A1375:K1375"/>
    <mergeCell ref="A1378:B1378"/>
    <mergeCell ref="C1378:K1378"/>
    <mergeCell ref="A1379:B1379"/>
    <mergeCell ref="C1379:K1379"/>
    <mergeCell ref="J1380:J1382"/>
    <mergeCell ref="K1380:K1383"/>
    <mergeCell ref="E1381:F1381"/>
    <mergeCell ref="A1435:B1435"/>
    <mergeCell ref="A1413:A1416"/>
    <mergeCell ref="B1413:B1416"/>
    <mergeCell ref="C1413:C1416"/>
    <mergeCell ref="D1413:D1416"/>
    <mergeCell ref="H1449:H1451"/>
    <mergeCell ref="I1449:I1451"/>
    <mergeCell ref="J1413:J1415"/>
    <mergeCell ref="K1413:K1416"/>
    <mergeCell ref="E1414:F1414"/>
    <mergeCell ref="A1437:K1437"/>
    <mergeCell ref="A1444:K1444"/>
    <mergeCell ref="A1447:B1447"/>
    <mergeCell ref="C1447:K1447"/>
    <mergeCell ref="A1448:B1448"/>
    <mergeCell ref="C1448:K1448"/>
    <mergeCell ref="J1449:J1451"/>
    <mergeCell ref="K1449:K1452"/>
    <mergeCell ref="E1450:F1450"/>
    <mergeCell ref="E1449:F1449"/>
    <mergeCell ref="G1449:G1451"/>
    <mergeCell ref="E1413:F1413"/>
    <mergeCell ref="G1413:G1415"/>
    <mergeCell ref="E1518:F1518"/>
    <mergeCell ref="G1518:G1520"/>
    <mergeCell ref="E1485:F1485"/>
    <mergeCell ref="G1485:G1487"/>
    <mergeCell ref="A1473:K1473"/>
    <mergeCell ref="A1480:K1480"/>
    <mergeCell ref="A1483:B1483"/>
    <mergeCell ref="C1483:K1483"/>
    <mergeCell ref="A1484:B1484"/>
    <mergeCell ref="C1484:K1484"/>
    <mergeCell ref="H1485:H1487"/>
    <mergeCell ref="I1485:I1487"/>
    <mergeCell ref="A1471:B1471"/>
    <mergeCell ref="A1449:A1452"/>
    <mergeCell ref="B1449:B1452"/>
    <mergeCell ref="C1449:C1452"/>
    <mergeCell ref="D1449:D1452"/>
    <mergeCell ref="A1542:K1542"/>
    <mergeCell ref="A1549:K1549"/>
    <mergeCell ref="A1552:B1552"/>
    <mergeCell ref="C1552:K1552"/>
    <mergeCell ref="A1553:B1553"/>
    <mergeCell ref="C1553:K1553"/>
    <mergeCell ref="H1554:H1556"/>
    <mergeCell ref="I1554:I1556"/>
    <mergeCell ref="A1540:B1540"/>
    <mergeCell ref="A1518:A1521"/>
    <mergeCell ref="B1518:B1521"/>
    <mergeCell ref="C1518:C1521"/>
    <mergeCell ref="D1518:D1521"/>
    <mergeCell ref="A1507:B1507"/>
    <mergeCell ref="A1485:A1488"/>
    <mergeCell ref="B1485:B1488"/>
    <mergeCell ref="C1485:C1488"/>
    <mergeCell ref="D1485:D1488"/>
    <mergeCell ref="H1518:H1520"/>
    <mergeCell ref="I1518:I1520"/>
    <mergeCell ref="J1485:J1487"/>
    <mergeCell ref="K1485:K1488"/>
    <mergeCell ref="E1486:F1486"/>
    <mergeCell ref="A1509:K1509"/>
    <mergeCell ref="A1513:K1513"/>
    <mergeCell ref="A1516:B1516"/>
    <mergeCell ref="C1516:K1516"/>
    <mergeCell ref="A1517:B1517"/>
    <mergeCell ref="C1517:K1517"/>
    <mergeCell ref="J1518:J1520"/>
    <mergeCell ref="K1518:K1521"/>
    <mergeCell ref="E1519:F1519"/>
    <mergeCell ref="A1576:B1576"/>
    <mergeCell ref="A1554:A1557"/>
    <mergeCell ref="B1554:B1557"/>
    <mergeCell ref="C1554:C1557"/>
    <mergeCell ref="D1554:D1557"/>
    <mergeCell ref="H1590:H1592"/>
    <mergeCell ref="I1590:I1592"/>
    <mergeCell ref="J1554:J1556"/>
    <mergeCell ref="K1554:K1557"/>
    <mergeCell ref="E1555:F1555"/>
    <mergeCell ref="A1578:K1578"/>
    <mergeCell ref="A1585:K1585"/>
    <mergeCell ref="A1588:B1588"/>
    <mergeCell ref="C1588:K1588"/>
    <mergeCell ref="A1589:B1589"/>
    <mergeCell ref="C1589:K1589"/>
    <mergeCell ref="J1590:J1592"/>
    <mergeCell ref="K1590:K1593"/>
    <mergeCell ref="E1591:F1591"/>
    <mergeCell ref="E1590:F1590"/>
    <mergeCell ref="G1590:G1592"/>
    <mergeCell ref="E1554:F1554"/>
    <mergeCell ref="G1554:G1556"/>
    <mergeCell ref="E1659:F1659"/>
    <mergeCell ref="G1659:G1661"/>
    <mergeCell ref="E1623:F1623"/>
    <mergeCell ref="G1623:G1625"/>
    <mergeCell ref="A1614:K1614"/>
    <mergeCell ref="A1618:K1618"/>
    <mergeCell ref="A1621:B1621"/>
    <mergeCell ref="C1621:K1621"/>
    <mergeCell ref="A1622:B1622"/>
    <mergeCell ref="C1622:K1622"/>
    <mergeCell ref="H1623:H1625"/>
    <mergeCell ref="I1623:I1625"/>
    <mergeCell ref="A1612:B1612"/>
    <mergeCell ref="A1590:A1593"/>
    <mergeCell ref="B1590:B1593"/>
    <mergeCell ref="C1590:C1593"/>
    <mergeCell ref="D1590:D1593"/>
    <mergeCell ref="A1683:K1683"/>
    <mergeCell ref="A1690:K1690"/>
    <mergeCell ref="A1693:B1693"/>
    <mergeCell ref="C1693:K1693"/>
    <mergeCell ref="A1694:B1694"/>
    <mergeCell ref="C1694:K1694"/>
    <mergeCell ref="H1695:H1697"/>
    <mergeCell ref="I1695:I1697"/>
    <mergeCell ref="A1681:B1681"/>
    <mergeCell ref="A1659:A1662"/>
    <mergeCell ref="B1659:B1662"/>
    <mergeCell ref="C1659:C1662"/>
    <mergeCell ref="D1659:D1662"/>
    <mergeCell ref="A1645:B1645"/>
    <mergeCell ref="A1623:A1626"/>
    <mergeCell ref="B1623:B1626"/>
    <mergeCell ref="C1623:C1626"/>
    <mergeCell ref="D1623:D1626"/>
    <mergeCell ref="H1659:H1661"/>
    <mergeCell ref="I1659:I1661"/>
    <mergeCell ref="J1623:J1625"/>
    <mergeCell ref="K1623:K1626"/>
    <mergeCell ref="E1624:F1624"/>
    <mergeCell ref="A1647:K1647"/>
    <mergeCell ref="A1654:K1654"/>
    <mergeCell ref="A1657:B1657"/>
    <mergeCell ref="C1657:K1657"/>
    <mergeCell ref="A1658:B1658"/>
    <mergeCell ref="C1658:K1658"/>
    <mergeCell ref="J1659:J1661"/>
    <mergeCell ref="K1659:K1662"/>
    <mergeCell ref="E1660:F1660"/>
    <mergeCell ref="A1717:B1717"/>
    <mergeCell ref="A1695:A1698"/>
    <mergeCell ref="B1695:B1698"/>
    <mergeCell ref="C1695:C1698"/>
    <mergeCell ref="D1695:D1698"/>
    <mergeCell ref="H1728:H1730"/>
    <mergeCell ref="I1728:I1730"/>
    <mergeCell ref="J1695:J1697"/>
    <mergeCell ref="K1695:K1698"/>
    <mergeCell ref="E1696:F1696"/>
    <mergeCell ref="A1719:K1719"/>
    <mergeCell ref="A1723:K1723"/>
    <mergeCell ref="A1726:B1726"/>
    <mergeCell ref="C1726:K1726"/>
    <mergeCell ref="A1727:B1727"/>
    <mergeCell ref="C1727:K1727"/>
    <mergeCell ref="J1728:J1730"/>
    <mergeCell ref="K1728:K1731"/>
    <mergeCell ref="E1729:F1729"/>
    <mergeCell ref="E1728:F1728"/>
    <mergeCell ref="G1728:G1730"/>
    <mergeCell ref="E1695:F1695"/>
    <mergeCell ref="G1695:G1697"/>
    <mergeCell ref="E1800:F1800"/>
    <mergeCell ref="G1800:G1802"/>
    <mergeCell ref="E1764:F1764"/>
    <mergeCell ref="G1764:G1766"/>
    <mergeCell ref="A1752:K1752"/>
    <mergeCell ref="A1759:K1759"/>
    <mergeCell ref="A1762:B1762"/>
    <mergeCell ref="C1762:K1762"/>
    <mergeCell ref="A1763:B1763"/>
    <mergeCell ref="C1763:K1763"/>
    <mergeCell ref="H1764:H1766"/>
    <mergeCell ref="I1764:I1766"/>
    <mergeCell ref="A1750:B1750"/>
    <mergeCell ref="A1728:A1731"/>
    <mergeCell ref="B1728:B1731"/>
    <mergeCell ref="C1728:C1731"/>
    <mergeCell ref="D1728:D1731"/>
    <mergeCell ref="A1824:K1824"/>
    <mergeCell ref="A1828:K1828"/>
    <mergeCell ref="A1831:B1831"/>
    <mergeCell ref="C1831:K1831"/>
    <mergeCell ref="A1832:B1832"/>
    <mergeCell ref="C1832:K1832"/>
    <mergeCell ref="H1833:H1835"/>
    <mergeCell ref="I1833:I1835"/>
    <mergeCell ref="A1822:B1822"/>
    <mergeCell ref="A1800:A1803"/>
    <mergeCell ref="B1800:B1803"/>
    <mergeCell ref="C1800:C1803"/>
    <mergeCell ref="D1800:D1803"/>
    <mergeCell ref="A1786:B1786"/>
    <mergeCell ref="A1764:A1767"/>
    <mergeCell ref="B1764:B1767"/>
    <mergeCell ref="C1764:C1767"/>
    <mergeCell ref="D1764:D1767"/>
    <mergeCell ref="H1800:H1802"/>
    <mergeCell ref="I1800:I1802"/>
    <mergeCell ref="J1764:J1766"/>
    <mergeCell ref="K1764:K1767"/>
    <mergeCell ref="E1765:F1765"/>
    <mergeCell ref="A1788:K1788"/>
    <mergeCell ref="A1795:K1795"/>
    <mergeCell ref="A1798:B1798"/>
    <mergeCell ref="C1798:K1798"/>
    <mergeCell ref="A1799:B1799"/>
    <mergeCell ref="C1799:K1799"/>
    <mergeCell ref="J1800:J1802"/>
    <mergeCell ref="K1800:K1803"/>
    <mergeCell ref="E1801:F1801"/>
    <mergeCell ref="A1891:B1891"/>
    <mergeCell ref="A1869:A1872"/>
    <mergeCell ref="B1869:B1872"/>
    <mergeCell ref="C1869:C1872"/>
    <mergeCell ref="D1869:D1872"/>
    <mergeCell ref="A1855:B1855"/>
    <mergeCell ref="A1833:A1836"/>
    <mergeCell ref="B1833:B1836"/>
    <mergeCell ref="C1833:C1836"/>
    <mergeCell ref="D1833:D1836"/>
    <mergeCell ref="H1869:H1871"/>
    <mergeCell ref="I1869:I1871"/>
    <mergeCell ref="J1833:J1835"/>
    <mergeCell ref="K1833:K1836"/>
    <mergeCell ref="E1834:F1834"/>
    <mergeCell ref="A1857:K1857"/>
    <mergeCell ref="A1864:K1864"/>
    <mergeCell ref="A1867:B1867"/>
    <mergeCell ref="C1867:K1867"/>
    <mergeCell ref="A1868:B1868"/>
    <mergeCell ref="C1868:K1868"/>
    <mergeCell ref="J1869:J1871"/>
    <mergeCell ref="K1869:K1872"/>
    <mergeCell ref="E1870:F1870"/>
    <mergeCell ref="E1869:F1869"/>
    <mergeCell ref="G1869:G1871"/>
    <mergeCell ref="E1833:F1833"/>
    <mergeCell ref="G1833:G1835"/>
    <mergeCell ref="A1929:K1929"/>
    <mergeCell ref="H1905:H1907"/>
    <mergeCell ref="I1905:I1907"/>
    <mergeCell ref="J1905:J1907"/>
    <mergeCell ref="K1905:K1908"/>
    <mergeCell ref="E1906:F1906"/>
    <mergeCell ref="A1927:B1927"/>
    <mergeCell ref="A1905:A1908"/>
    <mergeCell ref="B1905:B1908"/>
    <mergeCell ref="C1905:C1908"/>
    <mergeCell ref="D1905:D1908"/>
    <mergeCell ref="E1905:F1905"/>
    <mergeCell ref="G1905:G1907"/>
    <mergeCell ref="A1893:K1893"/>
    <mergeCell ref="A1900:K1900"/>
    <mergeCell ref="A1903:B1903"/>
    <mergeCell ref="C1903:K1903"/>
    <mergeCell ref="A1904:B1904"/>
    <mergeCell ref="C1904:K1904"/>
  </mergeCells>
  <pageMargins left="0.19685039370078999" right="0.19685039370078999" top="0.19685039370078999" bottom="0.19685039370078999" header="0" footer="0"/>
  <pageSetup paperSize="9" scale="95"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84"/>
  <sheetViews>
    <sheetView workbookViewId="0">
      <selection sqref="A1:K1"/>
    </sheetView>
  </sheetViews>
  <sheetFormatPr defaultColWidth="9.140625" defaultRowHeight="15" customHeight="1" x14ac:dyDescent="0.25"/>
  <cols>
    <col min="1" max="1" width="5.42578125" style="3" customWidth="1"/>
    <col min="2" max="2" width="38.7109375" style="3" customWidth="1"/>
    <col min="3" max="3" width="7.140625" style="3" customWidth="1"/>
    <col min="4" max="4" width="10.85546875" style="3" customWidth="1"/>
    <col min="5" max="5" width="11.28515625" style="3" customWidth="1"/>
    <col min="6" max="6" width="12.28515625" style="3" customWidth="1"/>
    <col min="7" max="7" width="9.28515625" style="3" customWidth="1"/>
    <col min="8" max="9" width="11.85546875" style="3" customWidth="1"/>
    <col min="10" max="10" width="14.28515625" style="3" customWidth="1"/>
    <col min="11" max="11" width="16.140625" style="3" customWidth="1"/>
  </cols>
  <sheetData>
    <row r="1" spans="1:17" ht="15.75" customHeight="1" x14ac:dyDescent="0.25">
      <c r="A1" s="348" t="s">
        <v>85</v>
      </c>
      <c r="B1" s="348"/>
      <c r="C1" s="348"/>
      <c r="D1" s="348"/>
      <c r="E1" s="348"/>
      <c r="F1" s="348"/>
      <c r="G1" s="348"/>
      <c r="H1" s="348"/>
      <c r="I1" s="348"/>
      <c r="J1" s="348"/>
      <c r="K1" s="348"/>
      <c r="L1" s="295"/>
      <c r="M1" s="295"/>
      <c r="N1" s="295"/>
      <c r="O1" s="295"/>
      <c r="P1" s="295"/>
      <c r="Q1" s="295"/>
    </row>
    <row r="2" spans="1:17" ht="15" customHeight="1" x14ac:dyDescent="0.25">
      <c r="A2" s="70"/>
      <c r="B2" s="70"/>
      <c r="C2" s="70"/>
      <c r="D2" s="70"/>
      <c r="E2" s="78">
        <f>'proje ve personel bilgileri'!$B$5</f>
        <v>0</v>
      </c>
      <c r="F2" s="72">
        <f>IF('proje ve personel bilgileri'!$B$6=1,"/ Haziran ayına aittir.",(IF('proje ve personel bilgileri'!$B$6=2,"/ Aralık ayına aittir.",0)))</f>
        <v>0</v>
      </c>
      <c r="H2" s="70"/>
      <c r="I2" s="70"/>
      <c r="J2" s="70"/>
      <c r="K2" s="70"/>
      <c r="L2" s="66"/>
      <c r="M2" s="66"/>
      <c r="N2" s="66"/>
      <c r="O2" s="66"/>
      <c r="P2" s="66"/>
      <c r="Q2" s="66"/>
    </row>
    <row r="3" spans="1:17" ht="18.75" customHeight="1" x14ac:dyDescent="0.25">
      <c r="K3" s="4" t="s">
        <v>86</v>
      </c>
    </row>
    <row r="4" spans="1:17" ht="15.75" customHeight="1" x14ac:dyDescent="0.25">
      <c r="A4" s="349" t="s">
        <v>2</v>
      </c>
      <c r="B4" s="350"/>
      <c r="C4" s="351">
        <f>'proje ve personel bilgileri'!$B$2</f>
        <v>0</v>
      </c>
      <c r="D4" s="352"/>
      <c r="E4" s="352"/>
      <c r="F4" s="352"/>
      <c r="G4" s="352"/>
      <c r="H4" s="352"/>
      <c r="I4" s="352"/>
      <c r="J4" s="352"/>
      <c r="K4" s="353"/>
    </row>
    <row r="5" spans="1:17" ht="15.75" customHeight="1" x14ac:dyDescent="0.25">
      <c r="A5" s="354" t="s">
        <v>4</v>
      </c>
      <c r="B5" s="355"/>
      <c r="C5" s="356">
        <f>'proje ve personel bilgileri'!$B$3</f>
        <v>0</v>
      </c>
      <c r="D5" s="357"/>
      <c r="E5" s="357"/>
      <c r="F5" s="357"/>
      <c r="G5" s="357"/>
      <c r="H5" s="357"/>
      <c r="I5" s="357"/>
      <c r="J5" s="357"/>
      <c r="K5" s="358"/>
    </row>
    <row r="6" spans="1:17" ht="15" customHeight="1" x14ac:dyDescent="0.25">
      <c r="A6" s="343" t="s">
        <v>87</v>
      </c>
      <c r="B6" s="343" t="s">
        <v>15</v>
      </c>
      <c r="C6" s="343" t="s">
        <v>88</v>
      </c>
      <c r="D6" s="344" t="s">
        <v>89</v>
      </c>
      <c r="E6" s="346"/>
      <c r="F6" s="347"/>
      <c r="G6" s="343" t="s">
        <v>90</v>
      </c>
      <c r="H6" s="333" t="s">
        <v>91</v>
      </c>
      <c r="I6" s="333" t="s">
        <v>92</v>
      </c>
      <c r="J6" s="333" t="s">
        <v>93</v>
      </c>
      <c r="K6" s="336" t="s">
        <v>94</v>
      </c>
    </row>
    <row r="7" spans="1:17" ht="20.25" customHeight="1" x14ac:dyDescent="0.25">
      <c r="A7" s="338"/>
      <c r="B7" s="338"/>
      <c r="C7" s="338"/>
      <c r="D7" s="345"/>
      <c r="E7" s="339" t="s">
        <v>95</v>
      </c>
      <c r="F7" s="340"/>
      <c r="G7" s="338"/>
      <c r="H7" s="334"/>
      <c r="I7" s="334"/>
      <c r="J7" s="334"/>
      <c r="K7" s="337"/>
    </row>
    <row r="8" spans="1:17" ht="59.25" customHeight="1" x14ac:dyDescent="0.25">
      <c r="A8" s="338"/>
      <c r="B8" s="338"/>
      <c r="C8" s="338"/>
      <c r="D8" s="345"/>
      <c r="E8" s="5" t="s">
        <v>106</v>
      </c>
      <c r="F8" s="5" t="s">
        <v>97</v>
      </c>
      <c r="G8" s="338"/>
      <c r="H8" s="334"/>
      <c r="I8" s="335"/>
      <c r="J8" s="335"/>
      <c r="K8" s="338"/>
    </row>
    <row r="9" spans="1:17" ht="15.75" customHeight="1" x14ac:dyDescent="0.25">
      <c r="A9" s="338"/>
      <c r="B9" s="338"/>
      <c r="C9" s="338"/>
      <c r="D9" s="345"/>
      <c r="E9" s="6" t="s">
        <v>98</v>
      </c>
      <c r="F9" s="6" t="s">
        <v>98</v>
      </c>
      <c r="G9" s="294" t="s">
        <v>98</v>
      </c>
      <c r="H9" s="294" t="s">
        <v>98</v>
      </c>
      <c r="I9" s="297" t="s">
        <v>98</v>
      </c>
      <c r="J9" s="6" t="s">
        <v>98</v>
      </c>
      <c r="K9" s="338"/>
    </row>
    <row r="10" spans="1:17" ht="15.75" customHeight="1" x14ac:dyDescent="0.25">
      <c r="A10" s="1">
        <v>1</v>
      </c>
      <c r="B10" s="106" t="str">
        <f>IF('proje ve personel bilgileri'!A14&lt;&gt;0,('proje ve personel bilgileri'!A14)," ")</f>
        <v xml:space="preserve"> </v>
      </c>
      <c r="C10" s="102"/>
      <c r="D10" s="103"/>
      <c r="E10" s="103"/>
      <c r="F10" s="103"/>
      <c r="G10" s="103"/>
      <c r="H10" s="103"/>
      <c r="I10" s="103"/>
      <c r="J10" s="103"/>
      <c r="K10" s="104">
        <f t="shared" ref="K10:K27" si="0">IF(D10&lt;&gt;0,SUM(D10+E10+F10+G10-H10-I10-J10),0)</f>
        <v>0</v>
      </c>
    </row>
    <row r="11" spans="1:17" ht="15.75" customHeight="1" x14ac:dyDescent="0.25">
      <c r="A11" s="2">
        <v>2</v>
      </c>
      <c r="B11" s="106" t="str">
        <f>IF('proje ve personel bilgileri'!A15&lt;&gt;0,('proje ve personel bilgileri'!A15)," ")</f>
        <v xml:space="preserve"> </v>
      </c>
      <c r="C11" s="102"/>
      <c r="D11" s="103"/>
      <c r="E11" s="103"/>
      <c r="F11" s="103"/>
      <c r="G11" s="103"/>
      <c r="H11" s="103"/>
      <c r="I11" s="103"/>
      <c r="J11" s="103"/>
      <c r="K11" s="104">
        <f t="shared" si="0"/>
        <v>0</v>
      </c>
    </row>
    <row r="12" spans="1:17" ht="15.75" customHeight="1" x14ac:dyDescent="0.25">
      <c r="A12" s="2">
        <v>3</v>
      </c>
      <c r="B12" s="106" t="str">
        <f>IF('proje ve personel bilgileri'!A16&lt;&gt;0,('proje ve personel bilgileri'!A16)," ")</f>
        <v xml:space="preserve"> </v>
      </c>
      <c r="C12" s="102"/>
      <c r="D12" s="103"/>
      <c r="E12" s="103"/>
      <c r="F12" s="103"/>
      <c r="G12" s="103"/>
      <c r="H12" s="103"/>
      <c r="I12" s="103"/>
      <c r="J12" s="103"/>
      <c r="K12" s="104">
        <f t="shared" si="0"/>
        <v>0</v>
      </c>
    </row>
    <row r="13" spans="1:17" ht="15.75" customHeight="1" x14ac:dyDescent="0.25">
      <c r="A13" s="2">
        <v>4</v>
      </c>
      <c r="B13" s="106" t="str">
        <f>IF('proje ve personel bilgileri'!A17&lt;&gt;0,('proje ve personel bilgileri'!A17)," ")</f>
        <v xml:space="preserve"> </v>
      </c>
      <c r="C13" s="102"/>
      <c r="D13" s="103"/>
      <c r="E13" s="103"/>
      <c r="F13" s="103"/>
      <c r="G13" s="103"/>
      <c r="H13" s="103"/>
      <c r="I13" s="103"/>
      <c r="J13" s="103"/>
      <c r="K13" s="104">
        <f t="shared" si="0"/>
        <v>0</v>
      </c>
    </row>
    <row r="14" spans="1:17" ht="15.75" customHeight="1" x14ac:dyDescent="0.25">
      <c r="A14" s="2">
        <v>5</v>
      </c>
      <c r="B14" s="106" t="str">
        <f>IF('proje ve personel bilgileri'!A18&lt;&gt;0,('proje ve personel bilgileri'!A18)," ")</f>
        <v xml:space="preserve"> </v>
      </c>
      <c r="C14" s="102"/>
      <c r="D14" s="103"/>
      <c r="E14" s="103"/>
      <c r="F14" s="103"/>
      <c r="G14" s="103"/>
      <c r="H14" s="103"/>
      <c r="I14" s="103"/>
      <c r="J14" s="103"/>
      <c r="K14" s="104">
        <f t="shared" si="0"/>
        <v>0</v>
      </c>
    </row>
    <row r="15" spans="1:17" ht="15.75" customHeight="1" x14ac:dyDescent="0.25">
      <c r="A15" s="2">
        <v>6</v>
      </c>
      <c r="B15" s="106" t="str">
        <f>IF('proje ve personel bilgileri'!A19&lt;&gt;0,('proje ve personel bilgileri'!A19)," ")</f>
        <v xml:space="preserve"> </v>
      </c>
      <c r="C15" s="102"/>
      <c r="D15" s="103"/>
      <c r="E15" s="103"/>
      <c r="F15" s="103"/>
      <c r="G15" s="103"/>
      <c r="H15" s="103"/>
      <c r="I15" s="103"/>
      <c r="J15" s="103"/>
      <c r="K15" s="104">
        <f t="shared" si="0"/>
        <v>0</v>
      </c>
    </row>
    <row r="16" spans="1:17" ht="15.75" customHeight="1" x14ac:dyDescent="0.25">
      <c r="A16" s="2">
        <v>7</v>
      </c>
      <c r="B16" s="106" t="str">
        <f>IF('proje ve personel bilgileri'!A20&lt;&gt;0,('proje ve personel bilgileri'!A20)," ")</f>
        <v xml:space="preserve"> </v>
      </c>
      <c r="C16" s="102"/>
      <c r="D16" s="103"/>
      <c r="E16" s="103"/>
      <c r="F16" s="103"/>
      <c r="G16" s="103"/>
      <c r="H16" s="103"/>
      <c r="I16" s="103"/>
      <c r="J16" s="103"/>
      <c r="K16" s="104">
        <f t="shared" si="0"/>
        <v>0</v>
      </c>
    </row>
    <row r="17" spans="1:11" ht="15.75" customHeight="1" x14ac:dyDescent="0.25">
      <c r="A17" s="2">
        <v>8</v>
      </c>
      <c r="B17" s="106" t="str">
        <f>IF('proje ve personel bilgileri'!A21&lt;&gt;0,('proje ve personel bilgileri'!A21)," ")</f>
        <v xml:space="preserve"> </v>
      </c>
      <c r="C17" s="102"/>
      <c r="D17" s="103"/>
      <c r="E17" s="103"/>
      <c r="F17" s="103"/>
      <c r="G17" s="103"/>
      <c r="H17" s="103"/>
      <c r="I17" s="103"/>
      <c r="J17" s="103"/>
      <c r="K17" s="104">
        <f t="shared" si="0"/>
        <v>0</v>
      </c>
    </row>
    <row r="18" spans="1:11" ht="15.75" customHeight="1" x14ac:dyDescent="0.25">
      <c r="A18" s="2">
        <v>9</v>
      </c>
      <c r="B18" s="106" t="str">
        <f>IF('proje ve personel bilgileri'!A22&lt;&gt;0,('proje ve personel bilgileri'!A22)," ")</f>
        <v xml:space="preserve"> </v>
      </c>
      <c r="C18" s="102"/>
      <c r="D18" s="103"/>
      <c r="E18" s="103"/>
      <c r="F18" s="103"/>
      <c r="G18" s="103"/>
      <c r="H18" s="103"/>
      <c r="I18" s="103"/>
      <c r="J18" s="103"/>
      <c r="K18" s="104">
        <f t="shared" si="0"/>
        <v>0</v>
      </c>
    </row>
    <row r="19" spans="1:11" ht="15.75" customHeight="1" x14ac:dyDescent="0.25">
      <c r="A19" s="2">
        <v>10</v>
      </c>
      <c r="B19" s="106" t="str">
        <f>IF('proje ve personel bilgileri'!A23&lt;&gt;0,('proje ve personel bilgileri'!A23)," ")</f>
        <v xml:space="preserve"> </v>
      </c>
      <c r="C19" s="102"/>
      <c r="D19" s="103"/>
      <c r="E19" s="103"/>
      <c r="F19" s="103"/>
      <c r="G19" s="103"/>
      <c r="H19" s="103"/>
      <c r="I19" s="103"/>
      <c r="J19" s="103"/>
      <c r="K19" s="104">
        <f t="shared" si="0"/>
        <v>0</v>
      </c>
    </row>
    <row r="20" spans="1:11" ht="15.75" customHeight="1" x14ac:dyDescent="0.25">
      <c r="A20" s="2">
        <v>11</v>
      </c>
      <c r="B20" s="106" t="str">
        <f>IF('proje ve personel bilgileri'!A24&lt;&gt;0,('proje ve personel bilgileri'!A24)," ")</f>
        <v xml:space="preserve"> </v>
      </c>
      <c r="C20" s="102"/>
      <c r="D20" s="103"/>
      <c r="E20" s="103"/>
      <c r="F20" s="103"/>
      <c r="G20" s="103"/>
      <c r="H20" s="103"/>
      <c r="I20" s="103"/>
      <c r="J20" s="103"/>
      <c r="K20" s="104">
        <f t="shared" si="0"/>
        <v>0</v>
      </c>
    </row>
    <row r="21" spans="1:11" ht="15.75" customHeight="1" x14ac:dyDescent="0.25">
      <c r="A21" s="2">
        <v>12</v>
      </c>
      <c r="B21" s="106" t="str">
        <f>IF('proje ve personel bilgileri'!A25&lt;&gt;0,('proje ve personel bilgileri'!A25)," ")</f>
        <v xml:space="preserve"> </v>
      </c>
      <c r="C21" s="102"/>
      <c r="D21" s="103"/>
      <c r="E21" s="103"/>
      <c r="F21" s="103"/>
      <c r="G21" s="103"/>
      <c r="H21" s="103"/>
      <c r="I21" s="103"/>
      <c r="J21" s="103"/>
      <c r="K21" s="104">
        <f t="shared" si="0"/>
        <v>0</v>
      </c>
    </row>
    <row r="22" spans="1:11" ht="15.75" customHeight="1" x14ac:dyDescent="0.25">
      <c r="A22" s="2">
        <v>13</v>
      </c>
      <c r="B22" s="106" t="str">
        <f>IF('proje ve personel bilgileri'!A26&lt;&gt;0,('proje ve personel bilgileri'!A26)," ")</f>
        <v xml:space="preserve"> </v>
      </c>
      <c r="C22" s="102"/>
      <c r="D22" s="103"/>
      <c r="E22" s="103"/>
      <c r="F22" s="103"/>
      <c r="G22" s="103"/>
      <c r="H22" s="103"/>
      <c r="I22" s="103"/>
      <c r="J22" s="103"/>
      <c r="K22" s="104">
        <f t="shared" si="0"/>
        <v>0</v>
      </c>
    </row>
    <row r="23" spans="1:11" ht="15.75" customHeight="1" x14ac:dyDescent="0.25">
      <c r="A23" s="2">
        <v>14</v>
      </c>
      <c r="B23" s="106" t="str">
        <f>IF('proje ve personel bilgileri'!A27&lt;&gt;0,('proje ve personel bilgileri'!A27)," ")</f>
        <v xml:space="preserve"> </v>
      </c>
      <c r="C23" s="102"/>
      <c r="D23" s="103"/>
      <c r="E23" s="103"/>
      <c r="F23" s="103"/>
      <c r="G23" s="103"/>
      <c r="H23" s="103"/>
      <c r="I23" s="103"/>
      <c r="J23" s="103"/>
      <c r="K23" s="104">
        <f t="shared" si="0"/>
        <v>0</v>
      </c>
    </row>
    <row r="24" spans="1:11" ht="15.75" customHeight="1" x14ac:dyDescent="0.25">
      <c r="A24" s="2">
        <v>15</v>
      </c>
      <c r="B24" s="106" t="str">
        <f>IF('proje ve personel bilgileri'!A28&lt;&gt;0,('proje ve personel bilgileri'!A28)," ")</f>
        <v xml:space="preserve"> </v>
      </c>
      <c r="C24" s="102"/>
      <c r="D24" s="103"/>
      <c r="E24" s="103"/>
      <c r="F24" s="103"/>
      <c r="G24" s="103"/>
      <c r="H24" s="103"/>
      <c r="I24" s="103"/>
      <c r="J24" s="103"/>
      <c r="K24" s="104">
        <f t="shared" si="0"/>
        <v>0</v>
      </c>
    </row>
    <row r="25" spans="1:11" ht="15.75" customHeight="1" x14ac:dyDescent="0.25">
      <c r="A25" s="2">
        <v>16</v>
      </c>
      <c r="B25" s="106" t="str">
        <f>IF('proje ve personel bilgileri'!A29&lt;&gt;0,('proje ve personel bilgileri'!A29)," ")</f>
        <v xml:space="preserve"> </v>
      </c>
      <c r="C25" s="102"/>
      <c r="D25" s="103"/>
      <c r="E25" s="103"/>
      <c r="F25" s="103"/>
      <c r="G25" s="103"/>
      <c r="H25" s="103"/>
      <c r="I25" s="103"/>
      <c r="J25" s="103"/>
      <c r="K25" s="104">
        <f t="shared" si="0"/>
        <v>0</v>
      </c>
    </row>
    <row r="26" spans="1:11" ht="15.75" customHeight="1" x14ac:dyDescent="0.25">
      <c r="A26" s="2">
        <v>17</v>
      </c>
      <c r="B26" s="106" t="str">
        <f>IF('proje ve personel bilgileri'!A30&lt;&gt;0,('proje ve personel bilgileri'!A30)," ")</f>
        <v xml:space="preserve"> </v>
      </c>
      <c r="C26" s="102"/>
      <c r="D26" s="103"/>
      <c r="E26" s="103"/>
      <c r="F26" s="103"/>
      <c r="G26" s="103"/>
      <c r="H26" s="103"/>
      <c r="I26" s="103"/>
      <c r="J26" s="103"/>
      <c r="K26" s="104">
        <f t="shared" si="0"/>
        <v>0</v>
      </c>
    </row>
    <row r="27" spans="1:11" ht="15" customHeight="1" x14ac:dyDescent="0.25">
      <c r="A27" s="2">
        <v>18</v>
      </c>
      <c r="B27" s="106" t="str">
        <f>IF('proje ve personel bilgileri'!A31&lt;&gt;0,('proje ve personel bilgileri'!A31)," ")</f>
        <v xml:space="preserve"> </v>
      </c>
      <c r="C27" s="105"/>
      <c r="D27" s="103"/>
      <c r="E27" s="103"/>
      <c r="F27" s="103"/>
      <c r="G27" s="103"/>
      <c r="H27" s="103"/>
      <c r="I27" s="103"/>
      <c r="J27" s="103"/>
      <c r="K27" s="104">
        <f t="shared" si="0"/>
        <v>0</v>
      </c>
    </row>
    <row r="28" spans="1:11" ht="30" customHeight="1" x14ac:dyDescent="0.25">
      <c r="A28" s="341" t="s">
        <v>99</v>
      </c>
      <c r="B28" s="342"/>
      <c r="C28" s="7" t="str">
        <f t="shared" ref="C28:J28" si="1">IF($K$28&lt;&gt;0,SUM(C10:C27)," ")</f>
        <v xml:space="preserve"> </v>
      </c>
      <c r="D28" s="8" t="str">
        <f t="shared" si="1"/>
        <v xml:space="preserve"> </v>
      </c>
      <c r="E28" s="8" t="str">
        <f t="shared" si="1"/>
        <v xml:space="preserve"> </v>
      </c>
      <c r="F28" s="8" t="str">
        <f t="shared" si="1"/>
        <v xml:space="preserve"> </v>
      </c>
      <c r="G28" s="8" t="str">
        <f t="shared" si="1"/>
        <v xml:space="preserve"> </v>
      </c>
      <c r="H28" s="8" t="str">
        <f t="shared" si="1"/>
        <v xml:space="preserve"> </v>
      </c>
      <c r="I28" s="8" t="str">
        <f t="shared" si="1"/>
        <v xml:space="preserve"> </v>
      </c>
      <c r="J28" s="8" t="str">
        <f t="shared" si="1"/>
        <v xml:space="preserve"> </v>
      </c>
      <c r="K28" s="9">
        <f>SUM(K10:K27)</f>
        <v>0</v>
      </c>
    </row>
    <row r="29" spans="1:11" ht="15" customHeight="1" x14ac:dyDescent="0.25">
      <c r="A29" s="300"/>
    </row>
    <row r="30" spans="1:11" ht="25.5" customHeight="1" x14ac:dyDescent="0.25">
      <c r="A30" s="332" t="s">
        <v>100</v>
      </c>
      <c r="B30" s="332"/>
      <c r="C30" s="332"/>
      <c r="D30" s="332"/>
      <c r="E30" s="332"/>
      <c r="F30" s="332"/>
      <c r="G30" s="332"/>
      <c r="H30" s="332"/>
      <c r="I30" s="332"/>
      <c r="J30" s="332"/>
      <c r="K30" s="332"/>
    </row>
    <row r="31" spans="1:11" ht="15" customHeight="1" x14ac:dyDescent="0.25">
      <c r="A31" s="51"/>
    </row>
    <row r="32" spans="1:11" ht="15" customHeight="1" x14ac:dyDescent="0.25">
      <c r="A32" s="298" t="s">
        <v>101</v>
      </c>
    </row>
    <row r="33" spans="1:11" ht="15" customHeight="1" x14ac:dyDescent="0.25">
      <c r="C33" s="298" t="s">
        <v>102</v>
      </c>
      <c r="E33" s="298" t="s">
        <v>103</v>
      </c>
    </row>
    <row r="35" spans="1:11" ht="15.75" customHeight="1" x14ac:dyDescent="0.25">
      <c r="A35" s="348" t="s">
        <v>85</v>
      </c>
      <c r="B35" s="348"/>
      <c r="C35" s="348"/>
      <c r="D35" s="348"/>
      <c r="E35" s="348"/>
      <c r="F35" s="348"/>
      <c r="G35" s="348"/>
      <c r="H35" s="348"/>
      <c r="I35" s="348"/>
      <c r="J35" s="348"/>
      <c r="K35" s="348"/>
    </row>
    <row r="36" spans="1:11" ht="15" customHeight="1" x14ac:dyDescent="0.25">
      <c r="A36" s="70"/>
      <c r="B36" s="70"/>
      <c r="C36" s="70"/>
      <c r="D36" s="70"/>
      <c r="E36" s="78">
        <f>'proje ve personel bilgileri'!$B$5</f>
        <v>0</v>
      </c>
      <c r="F36" s="72">
        <f>IF('proje ve personel bilgileri'!$B$6=1,"/ Haziran ayına aittir.",(IF('proje ve personel bilgileri'!$B$6=2,"/ Aralık ayına aittir.",0)))</f>
        <v>0</v>
      </c>
      <c r="H36" s="70"/>
      <c r="I36" s="70"/>
      <c r="J36" s="70"/>
      <c r="K36" s="70"/>
    </row>
    <row r="37" spans="1:11" ht="18.75" customHeight="1" x14ac:dyDescent="0.25">
      <c r="K37" s="4" t="s">
        <v>86</v>
      </c>
    </row>
    <row r="38" spans="1:11" ht="15.75" customHeight="1" x14ac:dyDescent="0.25">
      <c r="A38" s="349" t="s">
        <v>2</v>
      </c>
      <c r="B38" s="350"/>
      <c r="C38" s="351">
        <f>'proje ve personel bilgileri'!$B$2</f>
        <v>0</v>
      </c>
      <c r="D38" s="352"/>
      <c r="E38" s="352"/>
      <c r="F38" s="352"/>
      <c r="G38" s="352"/>
      <c r="H38" s="352"/>
      <c r="I38" s="352"/>
      <c r="J38" s="352"/>
      <c r="K38" s="353"/>
    </row>
    <row r="39" spans="1:11" ht="15.75" customHeight="1" x14ac:dyDescent="0.25">
      <c r="A39" s="354" t="s">
        <v>4</v>
      </c>
      <c r="B39" s="355"/>
      <c r="C39" s="356">
        <f>'proje ve personel bilgileri'!$B$3</f>
        <v>0</v>
      </c>
      <c r="D39" s="357"/>
      <c r="E39" s="357"/>
      <c r="F39" s="357"/>
      <c r="G39" s="357"/>
      <c r="H39" s="357"/>
      <c r="I39" s="357"/>
      <c r="J39" s="357"/>
      <c r="K39" s="358"/>
    </row>
    <row r="40" spans="1:11" ht="15" customHeight="1" x14ac:dyDescent="0.25">
      <c r="A40" s="343" t="s">
        <v>87</v>
      </c>
      <c r="B40" s="343" t="s">
        <v>15</v>
      </c>
      <c r="C40" s="343" t="s">
        <v>88</v>
      </c>
      <c r="D40" s="344" t="s">
        <v>89</v>
      </c>
      <c r="E40" s="346"/>
      <c r="F40" s="347"/>
      <c r="G40" s="343" t="s">
        <v>90</v>
      </c>
      <c r="H40" s="333" t="s">
        <v>91</v>
      </c>
      <c r="I40" s="333" t="s">
        <v>92</v>
      </c>
      <c r="J40" s="333" t="s">
        <v>93</v>
      </c>
      <c r="K40" s="336" t="s">
        <v>94</v>
      </c>
    </row>
    <row r="41" spans="1:11" ht="22.5" customHeight="1" x14ac:dyDescent="0.25">
      <c r="A41" s="338"/>
      <c r="B41" s="338"/>
      <c r="C41" s="338"/>
      <c r="D41" s="345"/>
      <c r="E41" s="339" t="s">
        <v>95</v>
      </c>
      <c r="F41" s="340"/>
      <c r="G41" s="338"/>
      <c r="H41" s="334"/>
      <c r="I41" s="334"/>
      <c r="J41" s="334"/>
      <c r="K41" s="337"/>
    </row>
    <row r="42" spans="1:11" ht="60.75" customHeight="1" x14ac:dyDescent="0.25">
      <c r="A42" s="338"/>
      <c r="B42" s="338"/>
      <c r="C42" s="338"/>
      <c r="D42" s="345"/>
      <c r="E42" s="5" t="s">
        <v>106</v>
      </c>
      <c r="F42" s="5" t="s">
        <v>97</v>
      </c>
      <c r="G42" s="338"/>
      <c r="H42" s="334"/>
      <c r="I42" s="335"/>
      <c r="J42" s="335"/>
      <c r="K42" s="338"/>
    </row>
    <row r="43" spans="1:11" ht="15.75" customHeight="1" x14ac:dyDescent="0.25">
      <c r="A43" s="338"/>
      <c r="B43" s="338"/>
      <c r="C43" s="338"/>
      <c r="D43" s="345"/>
      <c r="E43" s="6" t="s">
        <v>98</v>
      </c>
      <c r="F43" s="6" t="s">
        <v>98</v>
      </c>
      <c r="G43" s="294" t="s">
        <v>98</v>
      </c>
      <c r="H43" s="294" t="s">
        <v>98</v>
      </c>
      <c r="I43" s="297" t="s">
        <v>98</v>
      </c>
      <c r="J43" s="6" t="s">
        <v>98</v>
      </c>
      <c r="K43" s="338"/>
    </row>
    <row r="44" spans="1:11" ht="15.75" customHeight="1" x14ac:dyDescent="0.25">
      <c r="A44" s="1">
        <v>19</v>
      </c>
      <c r="B44" s="101" t="str">
        <f>IF('proje ve personel bilgileri'!A32&lt;&gt;0,('proje ve personel bilgileri'!A32)," ")</f>
        <v xml:space="preserve"> </v>
      </c>
      <c r="C44" s="102"/>
      <c r="D44" s="103"/>
      <c r="E44" s="103"/>
      <c r="F44" s="103"/>
      <c r="G44" s="103"/>
      <c r="H44" s="103"/>
      <c r="I44" s="103"/>
      <c r="J44" s="103"/>
      <c r="K44" s="104">
        <f t="shared" ref="K44:K61" si="2">IF(D44&lt;&gt;0,SUM(D44+E44+F44+G44-H44-I44-J44),0)</f>
        <v>0</v>
      </c>
    </row>
    <row r="45" spans="1:11" ht="15.75" customHeight="1" x14ac:dyDescent="0.25">
      <c r="A45" s="2">
        <v>20</v>
      </c>
      <c r="B45" s="101" t="str">
        <f>IF('proje ve personel bilgileri'!A33&lt;&gt;0,('proje ve personel bilgileri'!A33)," ")</f>
        <v xml:space="preserve"> </v>
      </c>
      <c r="C45" s="102"/>
      <c r="D45" s="296"/>
      <c r="E45" s="296"/>
      <c r="F45" s="296"/>
      <c r="G45" s="296"/>
      <c r="H45" s="296"/>
      <c r="I45" s="296"/>
      <c r="J45" s="296"/>
      <c r="K45" s="104">
        <f t="shared" si="2"/>
        <v>0</v>
      </c>
    </row>
    <row r="46" spans="1:11" ht="15.75" customHeight="1" x14ac:dyDescent="0.25">
      <c r="A46" s="1">
        <v>21</v>
      </c>
      <c r="B46" s="101" t="str">
        <f>IF('proje ve personel bilgileri'!A34&lt;&gt;0,('proje ve personel bilgileri'!A34)," ")</f>
        <v xml:space="preserve"> </v>
      </c>
      <c r="C46" s="102"/>
      <c r="D46" s="296"/>
      <c r="E46" s="296"/>
      <c r="F46" s="296"/>
      <c r="G46" s="296"/>
      <c r="H46" s="296"/>
      <c r="I46" s="296"/>
      <c r="J46" s="296"/>
      <c r="K46" s="104">
        <f t="shared" si="2"/>
        <v>0</v>
      </c>
    </row>
    <row r="47" spans="1:11" ht="15.75" customHeight="1" x14ac:dyDescent="0.25">
      <c r="A47" s="2">
        <v>22</v>
      </c>
      <c r="B47" s="101" t="str">
        <f>IF('proje ve personel bilgileri'!A35&lt;&gt;0,('proje ve personel bilgileri'!A35)," ")</f>
        <v xml:space="preserve"> </v>
      </c>
      <c r="C47" s="102"/>
      <c r="D47" s="296"/>
      <c r="E47" s="296"/>
      <c r="F47" s="296"/>
      <c r="G47" s="296"/>
      <c r="H47" s="296"/>
      <c r="I47" s="296"/>
      <c r="J47" s="296"/>
      <c r="K47" s="104">
        <f t="shared" si="2"/>
        <v>0</v>
      </c>
    </row>
    <row r="48" spans="1:11" ht="15.75" customHeight="1" x14ac:dyDescent="0.25">
      <c r="A48" s="1">
        <v>23</v>
      </c>
      <c r="B48" s="101" t="str">
        <f>IF('proje ve personel bilgileri'!A36&lt;&gt;0,('proje ve personel bilgileri'!A36)," ")</f>
        <v xml:space="preserve"> </v>
      </c>
      <c r="C48" s="102"/>
      <c r="D48" s="296"/>
      <c r="E48" s="296"/>
      <c r="F48" s="296"/>
      <c r="G48" s="296"/>
      <c r="H48" s="296"/>
      <c r="I48" s="296"/>
      <c r="J48" s="296"/>
      <c r="K48" s="104">
        <f t="shared" si="2"/>
        <v>0</v>
      </c>
    </row>
    <row r="49" spans="1:11" ht="15.75" customHeight="1" x14ac:dyDescent="0.25">
      <c r="A49" s="2">
        <v>24</v>
      </c>
      <c r="B49" s="101" t="str">
        <f>IF('proje ve personel bilgileri'!A37&lt;&gt;0,('proje ve personel bilgileri'!A37)," ")</f>
        <v xml:space="preserve"> </v>
      </c>
      <c r="C49" s="102"/>
      <c r="D49" s="296"/>
      <c r="E49" s="296"/>
      <c r="F49" s="296"/>
      <c r="G49" s="296"/>
      <c r="H49" s="296"/>
      <c r="I49" s="296"/>
      <c r="J49" s="296"/>
      <c r="K49" s="104">
        <f t="shared" si="2"/>
        <v>0</v>
      </c>
    </row>
    <row r="50" spans="1:11" ht="15.75" customHeight="1" x14ac:dyDescent="0.25">
      <c r="A50" s="1">
        <v>25</v>
      </c>
      <c r="B50" s="101" t="str">
        <f>IF('proje ve personel bilgileri'!A38&lt;&gt;0,('proje ve personel bilgileri'!A38)," ")</f>
        <v xml:space="preserve"> </v>
      </c>
      <c r="C50" s="102"/>
      <c r="D50" s="296"/>
      <c r="E50" s="296"/>
      <c r="F50" s="296"/>
      <c r="G50" s="296"/>
      <c r="H50" s="296"/>
      <c r="I50" s="296"/>
      <c r="J50" s="296"/>
      <c r="K50" s="104">
        <f t="shared" si="2"/>
        <v>0</v>
      </c>
    </row>
    <row r="51" spans="1:11" ht="15.75" customHeight="1" x14ac:dyDescent="0.25">
      <c r="A51" s="2">
        <v>26</v>
      </c>
      <c r="B51" s="101" t="str">
        <f>IF('proje ve personel bilgileri'!A39&lt;&gt;0,('proje ve personel bilgileri'!A39)," ")</f>
        <v xml:space="preserve"> </v>
      </c>
      <c r="C51" s="102"/>
      <c r="D51" s="296"/>
      <c r="E51" s="296"/>
      <c r="F51" s="296"/>
      <c r="G51" s="296"/>
      <c r="H51" s="296"/>
      <c r="I51" s="296"/>
      <c r="J51" s="296"/>
      <c r="K51" s="104">
        <f t="shared" si="2"/>
        <v>0</v>
      </c>
    </row>
    <row r="52" spans="1:11" ht="15.75" customHeight="1" x14ac:dyDescent="0.25">
      <c r="A52" s="1">
        <v>27</v>
      </c>
      <c r="B52" s="101" t="str">
        <f>IF('proje ve personel bilgileri'!A40&lt;&gt;0,('proje ve personel bilgileri'!A40)," ")</f>
        <v xml:space="preserve"> </v>
      </c>
      <c r="C52" s="102"/>
      <c r="D52" s="296"/>
      <c r="E52" s="296"/>
      <c r="F52" s="296"/>
      <c r="G52" s="296"/>
      <c r="H52" s="296"/>
      <c r="I52" s="296"/>
      <c r="J52" s="296"/>
      <c r="K52" s="104">
        <f t="shared" si="2"/>
        <v>0</v>
      </c>
    </row>
    <row r="53" spans="1:11" ht="15.75" customHeight="1" x14ac:dyDescent="0.25">
      <c r="A53" s="2">
        <v>28</v>
      </c>
      <c r="B53" s="101" t="str">
        <f>IF('proje ve personel bilgileri'!A41&lt;&gt;0,('proje ve personel bilgileri'!A41)," ")</f>
        <v xml:space="preserve"> </v>
      </c>
      <c r="C53" s="102"/>
      <c r="D53" s="296"/>
      <c r="E53" s="296"/>
      <c r="F53" s="296"/>
      <c r="G53" s="296"/>
      <c r="H53" s="296"/>
      <c r="I53" s="296"/>
      <c r="J53" s="296"/>
      <c r="K53" s="104">
        <f t="shared" si="2"/>
        <v>0</v>
      </c>
    </row>
    <row r="54" spans="1:11" ht="15.75" customHeight="1" x14ac:dyDescent="0.25">
      <c r="A54" s="1">
        <v>29</v>
      </c>
      <c r="B54" s="101" t="str">
        <f>IF('proje ve personel bilgileri'!A42&lt;&gt;0,('proje ve personel bilgileri'!A42)," ")</f>
        <v xml:space="preserve"> </v>
      </c>
      <c r="C54" s="102"/>
      <c r="D54" s="296"/>
      <c r="E54" s="296"/>
      <c r="F54" s="296"/>
      <c r="G54" s="296"/>
      <c r="H54" s="296"/>
      <c r="I54" s="296"/>
      <c r="J54" s="296"/>
      <c r="K54" s="104">
        <f t="shared" si="2"/>
        <v>0</v>
      </c>
    </row>
    <row r="55" spans="1:11" ht="15.75" customHeight="1" x14ac:dyDescent="0.25">
      <c r="A55" s="2">
        <v>30</v>
      </c>
      <c r="B55" s="101" t="str">
        <f>IF('proje ve personel bilgileri'!A43&lt;&gt;0,('proje ve personel bilgileri'!A43)," ")</f>
        <v xml:space="preserve"> </v>
      </c>
      <c r="C55" s="102"/>
      <c r="D55" s="296"/>
      <c r="E55" s="296"/>
      <c r="F55" s="296"/>
      <c r="G55" s="296"/>
      <c r="H55" s="296"/>
      <c r="I55" s="296"/>
      <c r="J55" s="296"/>
      <c r="K55" s="104">
        <f t="shared" si="2"/>
        <v>0</v>
      </c>
    </row>
    <row r="56" spans="1:11" ht="15.75" customHeight="1" x14ac:dyDescent="0.25">
      <c r="A56" s="1">
        <v>31</v>
      </c>
      <c r="B56" s="101" t="str">
        <f>IF('proje ve personel bilgileri'!A44&lt;&gt;0,('proje ve personel bilgileri'!A44)," ")</f>
        <v xml:space="preserve"> </v>
      </c>
      <c r="C56" s="102"/>
      <c r="D56" s="296"/>
      <c r="E56" s="296"/>
      <c r="F56" s="296"/>
      <c r="G56" s="296"/>
      <c r="H56" s="296"/>
      <c r="I56" s="296"/>
      <c r="J56" s="296"/>
      <c r="K56" s="104">
        <f t="shared" si="2"/>
        <v>0</v>
      </c>
    </row>
    <row r="57" spans="1:11" ht="15.75" customHeight="1" x14ac:dyDescent="0.25">
      <c r="A57" s="2">
        <v>32</v>
      </c>
      <c r="B57" s="101" t="str">
        <f>IF('proje ve personel bilgileri'!A45&lt;&gt;0,('proje ve personel bilgileri'!A45)," ")</f>
        <v xml:space="preserve"> </v>
      </c>
      <c r="C57" s="102"/>
      <c r="D57" s="296"/>
      <c r="E57" s="296"/>
      <c r="F57" s="296"/>
      <c r="G57" s="296"/>
      <c r="H57" s="296"/>
      <c r="I57" s="296"/>
      <c r="J57" s="296"/>
      <c r="K57" s="104">
        <f t="shared" si="2"/>
        <v>0</v>
      </c>
    </row>
    <row r="58" spans="1:11" ht="15.75" customHeight="1" x14ac:dyDescent="0.25">
      <c r="A58" s="1">
        <v>33</v>
      </c>
      <c r="B58" s="101" t="str">
        <f>IF('proje ve personel bilgileri'!A46&lt;&gt;0,('proje ve personel bilgileri'!A46)," ")</f>
        <v xml:space="preserve"> </v>
      </c>
      <c r="C58" s="102"/>
      <c r="D58" s="296"/>
      <c r="E58" s="296"/>
      <c r="F58" s="296"/>
      <c r="G58" s="296"/>
      <c r="H58" s="296"/>
      <c r="I58" s="296"/>
      <c r="J58" s="296"/>
      <c r="K58" s="104">
        <f t="shared" si="2"/>
        <v>0</v>
      </c>
    </row>
    <row r="59" spans="1:11" ht="15.75" customHeight="1" x14ac:dyDescent="0.25">
      <c r="A59" s="2">
        <v>34</v>
      </c>
      <c r="B59" s="101" t="str">
        <f>IF('proje ve personel bilgileri'!A47&lt;&gt;0,('proje ve personel bilgileri'!A47)," ")</f>
        <v xml:space="preserve"> </v>
      </c>
      <c r="C59" s="102"/>
      <c r="D59" s="296"/>
      <c r="E59" s="296"/>
      <c r="F59" s="296"/>
      <c r="G59" s="296"/>
      <c r="H59" s="296"/>
      <c r="I59" s="296"/>
      <c r="J59" s="296"/>
      <c r="K59" s="104">
        <f t="shared" si="2"/>
        <v>0</v>
      </c>
    </row>
    <row r="60" spans="1:11" ht="15.75" customHeight="1" x14ac:dyDescent="0.25">
      <c r="A60" s="1">
        <v>35</v>
      </c>
      <c r="B60" s="101" t="str">
        <f>IF('proje ve personel bilgileri'!A48&lt;&gt;0,('proje ve personel bilgileri'!A48)," ")</f>
        <v xml:space="preserve"> </v>
      </c>
      <c r="C60" s="102"/>
      <c r="D60" s="296"/>
      <c r="E60" s="296"/>
      <c r="F60" s="296"/>
      <c r="G60" s="296"/>
      <c r="H60" s="296"/>
      <c r="I60" s="296"/>
      <c r="J60" s="296"/>
      <c r="K60" s="104">
        <f t="shared" si="2"/>
        <v>0</v>
      </c>
    </row>
    <row r="61" spans="1:11" ht="15" customHeight="1" x14ac:dyDescent="0.25">
      <c r="A61" s="2">
        <v>36</v>
      </c>
      <c r="B61" s="101" t="str">
        <f>IF('proje ve personel bilgileri'!A49&lt;&gt;0,('proje ve personel bilgileri'!A49)," ")</f>
        <v xml:space="preserve"> </v>
      </c>
      <c r="C61" s="102"/>
      <c r="D61" s="296"/>
      <c r="E61" s="296"/>
      <c r="F61" s="296"/>
      <c r="G61" s="296"/>
      <c r="H61" s="296"/>
      <c r="I61" s="296"/>
      <c r="J61" s="296"/>
      <c r="K61" s="104">
        <f t="shared" si="2"/>
        <v>0</v>
      </c>
    </row>
    <row r="62" spans="1:11" ht="15.75" customHeight="1" x14ac:dyDescent="0.25">
      <c r="A62" s="341" t="s">
        <v>99</v>
      </c>
      <c r="B62" s="342"/>
      <c r="C62" s="7" t="str">
        <f t="shared" ref="C62:J62" si="3">IF($K$28&lt;&gt;0,SUM(C44:C61)," ")</f>
        <v xml:space="preserve"> </v>
      </c>
      <c r="D62" s="8" t="str">
        <f t="shared" si="3"/>
        <v xml:space="preserve"> </v>
      </c>
      <c r="E62" s="8" t="str">
        <f t="shared" si="3"/>
        <v xml:space="preserve"> </v>
      </c>
      <c r="F62" s="8" t="str">
        <f t="shared" si="3"/>
        <v xml:space="preserve"> </v>
      </c>
      <c r="G62" s="8" t="str">
        <f t="shared" si="3"/>
        <v xml:space="preserve"> </v>
      </c>
      <c r="H62" s="8" t="str">
        <f t="shared" si="3"/>
        <v xml:space="preserve"> </v>
      </c>
      <c r="I62" s="8" t="str">
        <f t="shared" si="3"/>
        <v xml:space="preserve"> </v>
      </c>
      <c r="J62" s="8" t="str">
        <f t="shared" si="3"/>
        <v xml:space="preserve"> </v>
      </c>
      <c r="K62" s="9">
        <f>SUM(K44:K61)+K28</f>
        <v>0</v>
      </c>
    </row>
    <row r="63" spans="1:11" ht="15" customHeight="1" x14ac:dyDescent="0.25">
      <c r="A63" s="300"/>
    </row>
    <row r="64" spans="1:11" ht="26.25" customHeight="1" x14ac:dyDescent="0.25">
      <c r="A64" s="332" t="s">
        <v>100</v>
      </c>
      <c r="B64" s="332"/>
      <c r="C64" s="332"/>
      <c r="D64" s="332"/>
      <c r="E64" s="332"/>
      <c r="F64" s="332"/>
      <c r="G64" s="332"/>
      <c r="H64" s="332"/>
      <c r="I64" s="332"/>
      <c r="J64" s="332"/>
      <c r="K64" s="332"/>
    </row>
    <row r="65" spans="1:11" ht="15" customHeight="1" x14ac:dyDescent="0.25">
      <c r="A65" s="51"/>
    </row>
    <row r="66" spans="1:11" ht="15" customHeight="1" x14ac:dyDescent="0.25">
      <c r="A66" s="298" t="s">
        <v>101</v>
      </c>
    </row>
    <row r="67" spans="1:11" ht="15" customHeight="1" x14ac:dyDescent="0.25">
      <c r="C67" s="298" t="s">
        <v>102</v>
      </c>
      <c r="E67" s="298" t="s">
        <v>103</v>
      </c>
    </row>
    <row r="70" spans="1:11" ht="15.75" customHeight="1" x14ac:dyDescent="0.25">
      <c r="A70" s="348" t="s">
        <v>85</v>
      </c>
      <c r="B70" s="348"/>
      <c r="C70" s="348"/>
      <c r="D70" s="348"/>
      <c r="E70" s="348"/>
      <c r="F70" s="348"/>
      <c r="G70" s="348"/>
      <c r="H70" s="348"/>
      <c r="I70" s="348"/>
      <c r="J70" s="348"/>
      <c r="K70" s="348"/>
    </row>
    <row r="71" spans="1:11" ht="15" customHeight="1" x14ac:dyDescent="0.25">
      <c r="A71" s="70"/>
      <c r="B71" s="70"/>
      <c r="C71" s="70"/>
      <c r="D71" s="70"/>
      <c r="E71" s="78">
        <f>'proje ve personel bilgileri'!$B$5</f>
        <v>0</v>
      </c>
      <c r="F71" s="72">
        <f>IF('proje ve personel bilgileri'!$B$6=1,"/ Haziran ayına aittir.",(IF('proje ve personel bilgileri'!$B$6=2,"/ Aralık ayına aittir.",0)))</f>
        <v>0</v>
      </c>
      <c r="H71" s="70"/>
      <c r="I71" s="70"/>
      <c r="J71" s="70"/>
      <c r="K71" s="70"/>
    </row>
    <row r="72" spans="1:11" ht="18.75" customHeight="1" x14ac:dyDescent="0.25">
      <c r="K72" s="4" t="s">
        <v>86</v>
      </c>
    </row>
    <row r="73" spans="1:11" ht="15.75" customHeight="1" x14ac:dyDescent="0.25">
      <c r="A73" s="349" t="s">
        <v>2</v>
      </c>
      <c r="B73" s="350"/>
      <c r="C73" s="351">
        <f>'proje ve personel bilgileri'!$B$2</f>
        <v>0</v>
      </c>
      <c r="D73" s="352"/>
      <c r="E73" s="352"/>
      <c r="F73" s="352"/>
      <c r="G73" s="352"/>
      <c r="H73" s="352"/>
      <c r="I73" s="352"/>
      <c r="J73" s="352"/>
      <c r="K73" s="353"/>
    </row>
    <row r="74" spans="1:11" ht="15.75" customHeight="1" x14ac:dyDescent="0.25">
      <c r="A74" s="354" t="s">
        <v>4</v>
      </c>
      <c r="B74" s="355"/>
      <c r="C74" s="356">
        <f>'proje ve personel bilgileri'!$B$3</f>
        <v>0</v>
      </c>
      <c r="D74" s="357"/>
      <c r="E74" s="357"/>
      <c r="F74" s="357"/>
      <c r="G74" s="357"/>
      <c r="H74" s="357"/>
      <c r="I74" s="357"/>
      <c r="J74" s="357"/>
      <c r="K74" s="358"/>
    </row>
    <row r="75" spans="1:11" ht="15" customHeight="1" x14ac:dyDescent="0.25">
      <c r="A75" s="343" t="s">
        <v>87</v>
      </c>
      <c r="B75" s="343" t="s">
        <v>15</v>
      </c>
      <c r="C75" s="343" t="s">
        <v>88</v>
      </c>
      <c r="D75" s="344" t="s">
        <v>89</v>
      </c>
      <c r="E75" s="346"/>
      <c r="F75" s="347"/>
      <c r="G75" s="343" t="s">
        <v>90</v>
      </c>
      <c r="H75" s="333" t="s">
        <v>91</v>
      </c>
      <c r="I75" s="333" t="s">
        <v>92</v>
      </c>
      <c r="J75" s="333" t="s">
        <v>93</v>
      </c>
      <c r="K75" s="336" t="s">
        <v>94</v>
      </c>
    </row>
    <row r="76" spans="1:11" ht="22.5" customHeight="1" x14ac:dyDescent="0.25">
      <c r="A76" s="338"/>
      <c r="B76" s="338"/>
      <c r="C76" s="338"/>
      <c r="D76" s="345"/>
      <c r="E76" s="339" t="s">
        <v>95</v>
      </c>
      <c r="F76" s="340"/>
      <c r="G76" s="338"/>
      <c r="H76" s="334"/>
      <c r="I76" s="334"/>
      <c r="J76" s="334"/>
      <c r="K76" s="337"/>
    </row>
    <row r="77" spans="1:11" ht="60.75" customHeight="1" x14ac:dyDescent="0.25">
      <c r="A77" s="338"/>
      <c r="B77" s="338"/>
      <c r="C77" s="338"/>
      <c r="D77" s="345"/>
      <c r="E77" s="5" t="s">
        <v>106</v>
      </c>
      <c r="F77" s="5" t="s">
        <v>97</v>
      </c>
      <c r="G77" s="338"/>
      <c r="H77" s="334"/>
      <c r="I77" s="335"/>
      <c r="J77" s="335"/>
      <c r="K77" s="338"/>
    </row>
    <row r="78" spans="1:11" ht="15.75" customHeight="1" x14ac:dyDescent="0.25">
      <c r="A78" s="338"/>
      <c r="B78" s="338"/>
      <c r="C78" s="338"/>
      <c r="D78" s="345"/>
      <c r="E78" s="6" t="s">
        <v>98</v>
      </c>
      <c r="F78" s="6" t="s">
        <v>98</v>
      </c>
      <c r="G78" s="294" t="s">
        <v>98</v>
      </c>
      <c r="H78" s="294" t="s">
        <v>98</v>
      </c>
      <c r="I78" s="297" t="s">
        <v>98</v>
      </c>
      <c r="J78" s="6" t="s">
        <v>98</v>
      </c>
      <c r="K78" s="338"/>
    </row>
    <row r="79" spans="1:11" ht="15.75" customHeight="1" x14ac:dyDescent="0.25">
      <c r="A79" s="1">
        <v>37</v>
      </c>
      <c r="B79" s="101" t="str">
        <f>IF('proje ve personel bilgileri'!A50&lt;&gt;0,('proje ve personel bilgileri'!A50)," ")</f>
        <v xml:space="preserve"> </v>
      </c>
      <c r="C79" s="102"/>
      <c r="D79" s="103"/>
      <c r="E79" s="103"/>
      <c r="F79" s="103"/>
      <c r="G79" s="103"/>
      <c r="H79" s="103"/>
      <c r="I79" s="103"/>
      <c r="J79" s="103"/>
      <c r="K79" s="104">
        <f t="shared" ref="K79:K96" si="4">IF(D79&lt;&gt;0,SUM(D79+E79+F79+G79-H79-I79-J79),0)</f>
        <v>0</v>
      </c>
    </row>
    <row r="80" spans="1:11" ht="15.75" customHeight="1" x14ac:dyDescent="0.25">
      <c r="A80" s="2">
        <v>38</v>
      </c>
      <c r="B80" s="101" t="str">
        <f>IF('proje ve personel bilgileri'!A51&lt;&gt;0,('proje ve personel bilgileri'!A51)," ")</f>
        <v xml:space="preserve"> </v>
      </c>
      <c r="C80" s="105"/>
      <c r="D80" s="296"/>
      <c r="E80" s="296"/>
      <c r="F80" s="296"/>
      <c r="G80" s="296"/>
      <c r="H80" s="296"/>
      <c r="I80" s="296"/>
      <c r="J80" s="296"/>
      <c r="K80" s="104">
        <f t="shared" si="4"/>
        <v>0</v>
      </c>
    </row>
    <row r="81" spans="1:11" ht="15.75" customHeight="1" x14ac:dyDescent="0.25">
      <c r="A81" s="1">
        <v>39</v>
      </c>
      <c r="B81" s="101" t="str">
        <f>IF('proje ve personel bilgileri'!A52&lt;&gt;0,('proje ve personel bilgileri'!A52)," ")</f>
        <v xml:space="preserve"> </v>
      </c>
      <c r="C81" s="105"/>
      <c r="D81" s="296"/>
      <c r="E81" s="296"/>
      <c r="F81" s="296"/>
      <c r="G81" s="296"/>
      <c r="H81" s="296"/>
      <c r="I81" s="296"/>
      <c r="J81" s="296"/>
      <c r="K81" s="104">
        <f t="shared" si="4"/>
        <v>0</v>
      </c>
    </row>
    <row r="82" spans="1:11" ht="15.75" customHeight="1" x14ac:dyDescent="0.25">
      <c r="A82" s="2">
        <v>40</v>
      </c>
      <c r="B82" s="101" t="str">
        <f>IF('proje ve personel bilgileri'!A53&lt;&gt;0,('proje ve personel bilgileri'!A53)," ")</f>
        <v xml:space="preserve"> </v>
      </c>
      <c r="C82" s="105"/>
      <c r="D82" s="296"/>
      <c r="E82" s="296"/>
      <c r="F82" s="296"/>
      <c r="G82" s="296"/>
      <c r="H82" s="296"/>
      <c r="I82" s="296"/>
      <c r="J82" s="296"/>
      <c r="K82" s="104">
        <f t="shared" si="4"/>
        <v>0</v>
      </c>
    </row>
    <row r="83" spans="1:11" ht="15.75" customHeight="1" x14ac:dyDescent="0.25">
      <c r="A83" s="1">
        <v>41</v>
      </c>
      <c r="B83" s="101" t="str">
        <f>IF('proje ve personel bilgileri'!A54&lt;&gt;0,('proje ve personel bilgileri'!A54)," ")</f>
        <v xml:space="preserve"> </v>
      </c>
      <c r="C83" s="105"/>
      <c r="D83" s="296"/>
      <c r="E83" s="296"/>
      <c r="F83" s="296"/>
      <c r="G83" s="296"/>
      <c r="H83" s="296"/>
      <c r="I83" s="296"/>
      <c r="J83" s="296"/>
      <c r="K83" s="104">
        <f t="shared" si="4"/>
        <v>0</v>
      </c>
    </row>
    <row r="84" spans="1:11" ht="15.75" customHeight="1" x14ac:dyDescent="0.25">
      <c r="A84" s="2">
        <v>42</v>
      </c>
      <c r="B84" s="101" t="str">
        <f>IF('proje ve personel bilgileri'!A55&lt;&gt;0,('proje ve personel bilgileri'!A55)," ")</f>
        <v xml:space="preserve"> </v>
      </c>
      <c r="C84" s="105"/>
      <c r="D84" s="296"/>
      <c r="E84" s="296"/>
      <c r="F84" s="296"/>
      <c r="G84" s="296"/>
      <c r="H84" s="296"/>
      <c r="I84" s="296"/>
      <c r="J84" s="296"/>
      <c r="K84" s="104">
        <f t="shared" si="4"/>
        <v>0</v>
      </c>
    </row>
    <row r="85" spans="1:11" ht="15.75" customHeight="1" x14ac:dyDescent="0.25">
      <c r="A85" s="1">
        <v>43</v>
      </c>
      <c r="B85" s="101" t="str">
        <f>IF('proje ve personel bilgileri'!A56&lt;&gt;0,('proje ve personel bilgileri'!A56)," ")</f>
        <v xml:space="preserve"> </v>
      </c>
      <c r="C85" s="105"/>
      <c r="D85" s="296"/>
      <c r="E85" s="296"/>
      <c r="F85" s="296"/>
      <c r="G85" s="296"/>
      <c r="H85" s="296"/>
      <c r="I85" s="296"/>
      <c r="J85" s="296"/>
      <c r="K85" s="104">
        <f t="shared" si="4"/>
        <v>0</v>
      </c>
    </row>
    <row r="86" spans="1:11" ht="15.75" customHeight="1" x14ac:dyDescent="0.25">
      <c r="A86" s="2">
        <v>44</v>
      </c>
      <c r="B86" s="101" t="str">
        <f>IF('proje ve personel bilgileri'!A57&lt;&gt;0,('proje ve personel bilgileri'!A57)," ")</f>
        <v xml:space="preserve"> </v>
      </c>
      <c r="C86" s="105"/>
      <c r="D86" s="296"/>
      <c r="E86" s="296"/>
      <c r="F86" s="296"/>
      <c r="G86" s="296"/>
      <c r="H86" s="296"/>
      <c r="I86" s="296"/>
      <c r="J86" s="296"/>
      <c r="K86" s="104">
        <f t="shared" si="4"/>
        <v>0</v>
      </c>
    </row>
    <row r="87" spans="1:11" ht="15.75" customHeight="1" x14ac:dyDescent="0.25">
      <c r="A87" s="1">
        <v>45</v>
      </c>
      <c r="B87" s="101" t="str">
        <f>IF('proje ve personel bilgileri'!A58&lt;&gt;0,('proje ve personel bilgileri'!A58)," ")</f>
        <v xml:space="preserve"> </v>
      </c>
      <c r="C87" s="105"/>
      <c r="D87" s="296"/>
      <c r="E87" s="296"/>
      <c r="F87" s="296"/>
      <c r="G87" s="296"/>
      <c r="H87" s="296"/>
      <c r="I87" s="296"/>
      <c r="J87" s="296"/>
      <c r="K87" s="104">
        <f t="shared" si="4"/>
        <v>0</v>
      </c>
    </row>
    <row r="88" spans="1:11" ht="15.75" customHeight="1" x14ac:dyDescent="0.25">
      <c r="A88" s="2">
        <v>46</v>
      </c>
      <c r="B88" s="101" t="str">
        <f>IF('proje ve personel bilgileri'!A59&lt;&gt;0,('proje ve personel bilgileri'!A59)," ")</f>
        <v xml:space="preserve"> </v>
      </c>
      <c r="C88" s="105"/>
      <c r="D88" s="296"/>
      <c r="E88" s="296"/>
      <c r="F88" s="296"/>
      <c r="G88" s="296"/>
      <c r="H88" s="296"/>
      <c r="I88" s="296"/>
      <c r="J88" s="296"/>
      <c r="K88" s="104">
        <f t="shared" si="4"/>
        <v>0</v>
      </c>
    </row>
    <row r="89" spans="1:11" ht="15.75" customHeight="1" x14ac:dyDescent="0.25">
      <c r="A89" s="1">
        <v>47</v>
      </c>
      <c r="B89" s="101" t="str">
        <f>IF('proje ve personel bilgileri'!A60&lt;&gt;0,('proje ve personel bilgileri'!A60)," ")</f>
        <v xml:space="preserve"> </v>
      </c>
      <c r="C89" s="105"/>
      <c r="D89" s="296"/>
      <c r="E89" s="296"/>
      <c r="F89" s="296"/>
      <c r="G89" s="296"/>
      <c r="H89" s="296"/>
      <c r="I89" s="296"/>
      <c r="J89" s="296"/>
      <c r="K89" s="104">
        <f t="shared" si="4"/>
        <v>0</v>
      </c>
    </row>
    <row r="90" spans="1:11" ht="15.75" customHeight="1" x14ac:dyDescent="0.25">
      <c r="A90" s="2">
        <v>48</v>
      </c>
      <c r="B90" s="101" t="str">
        <f>IF('proje ve personel bilgileri'!A61&lt;&gt;0,('proje ve personel bilgileri'!A61)," ")</f>
        <v xml:space="preserve"> </v>
      </c>
      <c r="C90" s="105"/>
      <c r="D90" s="296"/>
      <c r="E90" s="296"/>
      <c r="F90" s="296"/>
      <c r="G90" s="296"/>
      <c r="H90" s="296"/>
      <c r="I90" s="296"/>
      <c r="J90" s="296"/>
      <c r="K90" s="104">
        <f t="shared" si="4"/>
        <v>0</v>
      </c>
    </row>
    <row r="91" spans="1:11" ht="15.75" customHeight="1" x14ac:dyDescent="0.25">
      <c r="A91" s="1">
        <v>49</v>
      </c>
      <c r="B91" s="101" t="str">
        <f>IF('proje ve personel bilgileri'!A62&lt;&gt;0,('proje ve personel bilgileri'!A62)," ")</f>
        <v xml:space="preserve"> </v>
      </c>
      <c r="C91" s="105"/>
      <c r="D91" s="296"/>
      <c r="E91" s="296"/>
      <c r="F91" s="296"/>
      <c r="G91" s="296"/>
      <c r="H91" s="296"/>
      <c r="I91" s="296"/>
      <c r="J91" s="296"/>
      <c r="K91" s="104">
        <f t="shared" si="4"/>
        <v>0</v>
      </c>
    </row>
    <row r="92" spans="1:11" ht="15.75" customHeight="1" x14ac:dyDescent="0.25">
      <c r="A92" s="2">
        <v>50</v>
      </c>
      <c r="B92" s="101" t="str">
        <f>IF('proje ve personel bilgileri'!A63&lt;&gt;0,('proje ve personel bilgileri'!A63)," ")</f>
        <v xml:space="preserve"> </v>
      </c>
      <c r="C92" s="105"/>
      <c r="D92" s="296"/>
      <c r="E92" s="296"/>
      <c r="F92" s="296"/>
      <c r="G92" s="296"/>
      <c r="H92" s="296"/>
      <c r="I92" s="296"/>
      <c r="J92" s="296"/>
      <c r="K92" s="104">
        <f t="shared" si="4"/>
        <v>0</v>
      </c>
    </row>
    <row r="93" spans="1:11" ht="15.75" customHeight="1" x14ac:dyDescent="0.25">
      <c r="A93" s="1">
        <v>51</v>
      </c>
      <c r="B93" s="101" t="str">
        <f>IF('proje ve personel bilgileri'!A64&lt;&gt;0,('proje ve personel bilgileri'!A64)," ")</f>
        <v xml:space="preserve"> </v>
      </c>
      <c r="C93" s="105"/>
      <c r="D93" s="296"/>
      <c r="E93" s="296"/>
      <c r="F93" s="296"/>
      <c r="G93" s="296"/>
      <c r="H93" s="296"/>
      <c r="I93" s="296"/>
      <c r="J93" s="296"/>
      <c r="K93" s="104">
        <f t="shared" si="4"/>
        <v>0</v>
      </c>
    </row>
    <row r="94" spans="1:11" ht="15.75" customHeight="1" x14ac:dyDescent="0.25">
      <c r="A94" s="2">
        <v>52</v>
      </c>
      <c r="B94" s="101" t="str">
        <f>IF('proje ve personel bilgileri'!A65&lt;&gt;0,('proje ve personel bilgileri'!A65)," ")</f>
        <v xml:space="preserve"> </v>
      </c>
      <c r="C94" s="105"/>
      <c r="D94" s="296"/>
      <c r="E94" s="296"/>
      <c r="F94" s="296"/>
      <c r="G94" s="296"/>
      <c r="H94" s="296"/>
      <c r="I94" s="296"/>
      <c r="J94" s="296"/>
      <c r="K94" s="104">
        <f t="shared" si="4"/>
        <v>0</v>
      </c>
    </row>
    <row r="95" spans="1:11" ht="15.75" customHeight="1" x14ac:dyDescent="0.25">
      <c r="A95" s="1">
        <v>53</v>
      </c>
      <c r="B95" s="101" t="str">
        <f>IF('proje ve personel bilgileri'!A66&lt;&gt;0,('proje ve personel bilgileri'!A66)," ")</f>
        <v xml:space="preserve"> </v>
      </c>
      <c r="C95" s="105"/>
      <c r="D95" s="296"/>
      <c r="E95" s="296"/>
      <c r="F95" s="296"/>
      <c r="G95" s="296"/>
      <c r="H95" s="296"/>
      <c r="I95" s="296"/>
      <c r="J95" s="296"/>
      <c r="K95" s="104">
        <f t="shared" si="4"/>
        <v>0</v>
      </c>
    </row>
    <row r="96" spans="1:11" ht="15" customHeight="1" x14ac:dyDescent="0.25">
      <c r="A96" s="2">
        <v>54</v>
      </c>
      <c r="B96" s="101" t="str">
        <f>IF('proje ve personel bilgileri'!A67&lt;&gt;0,('proje ve personel bilgileri'!A67)," ")</f>
        <v xml:space="preserve"> </v>
      </c>
      <c r="C96" s="105"/>
      <c r="D96" s="296"/>
      <c r="E96" s="296"/>
      <c r="F96" s="296"/>
      <c r="G96" s="296"/>
      <c r="H96" s="296"/>
      <c r="I96" s="296"/>
      <c r="J96" s="296"/>
      <c r="K96" s="104">
        <f t="shared" si="4"/>
        <v>0</v>
      </c>
    </row>
    <row r="97" spans="1:11" ht="15.75" customHeight="1" x14ac:dyDescent="0.25">
      <c r="A97" s="341" t="s">
        <v>99</v>
      </c>
      <c r="B97" s="342"/>
      <c r="C97" s="7" t="str">
        <f t="shared" ref="C97:J97" si="5">IF($K$28&lt;&gt;0,SUM(C79:C96)," ")</f>
        <v xml:space="preserve"> </v>
      </c>
      <c r="D97" s="8" t="str">
        <f t="shared" si="5"/>
        <v xml:space="preserve"> </v>
      </c>
      <c r="E97" s="8" t="str">
        <f t="shared" si="5"/>
        <v xml:space="preserve"> </v>
      </c>
      <c r="F97" s="8" t="str">
        <f t="shared" si="5"/>
        <v xml:space="preserve"> </v>
      </c>
      <c r="G97" s="8" t="str">
        <f t="shared" si="5"/>
        <v xml:space="preserve"> </v>
      </c>
      <c r="H97" s="8" t="str">
        <f t="shared" si="5"/>
        <v xml:space="preserve"> </v>
      </c>
      <c r="I97" s="8" t="str">
        <f t="shared" si="5"/>
        <v xml:space="preserve"> </v>
      </c>
      <c r="J97" s="8" t="str">
        <f t="shared" si="5"/>
        <v xml:space="preserve"> </v>
      </c>
      <c r="K97" s="9">
        <f>SUM(K79:K96)+K62</f>
        <v>0</v>
      </c>
    </row>
    <row r="98" spans="1:11" ht="15" customHeight="1" x14ac:dyDescent="0.25">
      <c r="A98" s="300"/>
    </row>
    <row r="99" spans="1:11" ht="26.25" customHeight="1" x14ac:dyDescent="0.25">
      <c r="A99" s="332" t="s">
        <v>100</v>
      </c>
      <c r="B99" s="332"/>
      <c r="C99" s="332"/>
      <c r="D99" s="332"/>
      <c r="E99" s="332"/>
      <c r="F99" s="332"/>
      <c r="G99" s="332"/>
      <c r="H99" s="332"/>
      <c r="I99" s="332"/>
      <c r="J99" s="332"/>
      <c r="K99" s="332"/>
    </row>
    <row r="100" spans="1:11" ht="15" customHeight="1" x14ac:dyDescent="0.25">
      <c r="A100" s="51"/>
    </row>
    <row r="101" spans="1:11" ht="15" customHeight="1" x14ac:dyDescent="0.25">
      <c r="A101" s="298" t="s">
        <v>101</v>
      </c>
    </row>
    <row r="102" spans="1:11" ht="15" customHeight="1" x14ac:dyDescent="0.25">
      <c r="C102" s="298" t="s">
        <v>102</v>
      </c>
      <c r="E102" s="298" t="s">
        <v>103</v>
      </c>
    </row>
    <row r="105" spans="1:11" ht="15.75" customHeight="1" x14ac:dyDescent="0.25">
      <c r="A105" s="348" t="s">
        <v>85</v>
      </c>
      <c r="B105" s="348"/>
      <c r="C105" s="348"/>
      <c r="D105" s="348"/>
      <c r="E105" s="348"/>
      <c r="F105" s="348"/>
      <c r="G105" s="348"/>
      <c r="H105" s="348"/>
      <c r="I105" s="348"/>
      <c r="J105" s="348"/>
      <c r="K105" s="348"/>
    </row>
    <row r="106" spans="1:11" ht="15" customHeight="1" x14ac:dyDescent="0.25">
      <c r="A106" s="70"/>
      <c r="B106" s="70"/>
      <c r="C106" s="70"/>
      <c r="D106" s="70"/>
      <c r="E106" s="78">
        <f>'proje ve personel bilgileri'!$B$5</f>
        <v>0</v>
      </c>
      <c r="F106" s="72">
        <f>IF('proje ve personel bilgileri'!$B$6=1,"/ Haziran ayına aittir.",(IF('proje ve personel bilgileri'!$B$6=2,"/ Aralık ayına aittir.",0)))</f>
        <v>0</v>
      </c>
      <c r="H106" s="70"/>
      <c r="I106" s="70"/>
      <c r="J106" s="70"/>
      <c r="K106" s="70"/>
    </row>
    <row r="107" spans="1:11" ht="18.75" customHeight="1" x14ac:dyDescent="0.25">
      <c r="K107" s="4" t="s">
        <v>86</v>
      </c>
    </row>
    <row r="108" spans="1:11" ht="15.75" customHeight="1" x14ac:dyDescent="0.25">
      <c r="A108" s="349" t="s">
        <v>2</v>
      </c>
      <c r="B108" s="350"/>
      <c r="C108" s="351">
        <f>'proje ve personel bilgileri'!$B$2</f>
        <v>0</v>
      </c>
      <c r="D108" s="352"/>
      <c r="E108" s="352"/>
      <c r="F108" s="352"/>
      <c r="G108" s="352"/>
      <c r="H108" s="352"/>
      <c r="I108" s="352"/>
      <c r="J108" s="352"/>
      <c r="K108" s="353"/>
    </row>
    <row r="109" spans="1:11" ht="15.75" customHeight="1" x14ac:dyDescent="0.25">
      <c r="A109" s="354" t="s">
        <v>4</v>
      </c>
      <c r="B109" s="355"/>
      <c r="C109" s="356">
        <f>'proje ve personel bilgileri'!$B$3</f>
        <v>0</v>
      </c>
      <c r="D109" s="357"/>
      <c r="E109" s="357"/>
      <c r="F109" s="357"/>
      <c r="G109" s="357"/>
      <c r="H109" s="357"/>
      <c r="I109" s="357"/>
      <c r="J109" s="357"/>
      <c r="K109" s="358"/>
    </row>
    <row r="110" spans="1:11" ht="15" customHeight="1" x14ac:dyDescent="0.25">
      <c r="A110" s="343" t="s">
        <v>87</v>
      </c>
      <c r="B110" s="343" t="s">
        <v>15</v>
      </c>
      <c r="C110" s="343" t="s">
        <v>88</v>
      </c>
      <c r="D110" s="344" t="s">
        <v>89</v>
      </c>
      <c r="E110" s="346"/>
      <c r="F110" s="347"/>
      <c r="G110" s="343" t="s">
        <v>90</v>
      </c>
      <c r="H110" s="333" t="s">
        <v>91</v>
      </c>
      <c r="I110" s="333" t="s">
        <v>92</v>
      </c>
      <c r="J110" s="333" t="s">
        <v>93</v>
      </c>
      <c r="K110" s="336" t="s">
        <v>94</v>
      </c>
    </row>
    <row r="111" spans="1:11" ht="20.25" customHeight="1" x14ac:dyDescent="0.25">
      <c r="A111" s="338"/>
      <c r="B111" s="338"/>
      <c r="C111" s="338"/>
      <c r="D111" s="345"/>
      <c r="E111" s="339" t="s">
        <v>95</v>
      </c>
      <c r="F111" s="340"/>
      <c r="G111" s="338"/>
      <c r="H111" s="334"/>
      <c r="I111" s="334"/>
      <c r="J111" s="334"/>
      <c r="K111" s="337"/>
    </row>
    <row r="112" spans="1:11" ht="60.75" customHeight="1" x14ac:dyDescent="0.25">
      <c r="A112" s="338"/>
      <c r="B112" s="338"/>
      <c r="C112" s="338"/>
      <c r="D112" s="345"/>
      <c r="E112" s="5" t="s">
        <v>106</v>
      </c>
      <c r="F112" s="5" t="s">
        <v>97</v>
      </c>
      <c r="G112" s="338"/>
      <c r="H112" s="334"/>
      <c r="I112" s="335"/>
      <c r="J112" s="335"/>
      <c r="K112" s="338"/>
    </row>
    <row r="113" spans="1:11" ht="15.75" customHeight="1" x14ac:dyDescent="0.25">
      <c r="A113" s="338"/>
      <c r="B113" s="338"/>
      <c r="C113" s="338"/>
      <c r="D113" s="345"/>
      <c r="E113" s="6" t="s">
        <v>98</v>
      </c>
      <c r="F113" s="6" t="s">
        <v>98</v>
      </c>
      <c r="G113" s="294" t="s">
        <v>98</v>
      </c>
      <c r="H113" s="294" t="s">
        <v>98</v>
      </c>
      <c r="I113" s="297" t="s">
        <v>98</v>
      </c>
      <c r="J113" s="6" t="s">
        <v>98</v>
      </c>
      <c r="K113" s="338"/>
    </row>
    <row r="114" spans="1:11" ht="15.75" customHeight="1" x14ac:dyDescent="0.25">
      <c r="A114" s="1">
        <v>55</v>
      </c>
      <c r="B114" s="101" t="str">
        <f>IF('proje ve personel bilgileri'!A68&lt;&gt;0,('proje ve personel bilgileri'!A68)," ")</f>
        <v xml:space="preserve"> </v>
      </c>
      <c r="C114" s="102"/>
      <c r="D114" s="103"/>
      <c r="E114" s="103"/>
      <c r="F114" s="103"/>
      <c r="G114" s="103"/>
      <c r="H114" s="103"/>
      <c r="I114" s="103"/>
      <c r="J114" s="103"/>
      <c r="K114" s="104">
        <f t="shared" ref="K114:K131" si="6">IF(D114&lt;&gt;0,SUM(D114+E114+F114+G114-H114-I114-J114),0)</f>
        <v>0</v>
      </c>
    </row>
    <row r="115" spans="1:11" ht="15.75" customHeight="1" x14ac:dyDescent="0.25">
      <c r="A115" s="2">
        <v>56</v>
      </c>
      <c r="B115" s="101" t="str">
        <f>IF('proje ve personel bilgileri'!A69&lt;&gt;0,('proje ve personel bilgileri'!A69)," ")</f>
        <v xml:space="preserve"> </v>
      </c>
      <c r="C115" s="105"/>
      <c r="D115" s="296"/>
      <c r="E115" s="296"/>
      <c r="F115" s="296"/>
      <c r="G115" s="296"/>
      <c r="H115" s="296"/>
      <c r="I115" s="296"/>
      <c r="J115" s="296"/>
      <c r="K115" s="104">
        <f t="shared" si="6"/>
        <v>0</v>
      </c>
    </row>
    <row r="116" spans="1:11" ht="15.75" customHeight="1" x14ac:dyDescent="0.25">
      <c r="A116" s="1">
        <v>57</v>
      </c>
      <c r="B116" s="101" t="str">
        <f>IF('proje ve personel bilgileri'!A70&lt;&gt;0,('proje ve personel bilgileri'!A70)," ")</f>
        <v xml:space="preserve"> </v>
      </c>
      <c r="C116" s="105"/>
      <c r="D116" s="296"/>
      <c r="E116" s="296"/>
      <c r="F116" s="296"/>
      <c r="G116" s="296"/>
      <c r="H116" s="296"/>
      <c r="I116" s="296"/>
      <c r="J116" s="296"/>
      <c r="K116" s="104">
        <f t="shared" si="6"/>
        <v>0</v>
      </c>
    </row>
    <row r="117" spans="1:11" ht="15.75" customHeight="1" x14ac:dyDescent="0.25">
      <c r="A117" s="2">
        <v>58</v>
      </c>
      <c r="B117" s="101" t="str">
        <f>IF('proje ve personel bilgileri'!A71&lt;&gt;0,('proje ve personel bilgileri'!A71)," ")</f>
        <v xml:space="preserve"> </v>
      </c>
      <c r="C117" s="105"/>
      <c r="D117" s="296"/>
      <c r="E117" s="296"/>
      <c r="F117" s="296"/>
      <c r="G117" s="296"/>
      <c r="H117" s="296"/>
      <c r="I117" s="296"/>
      <c r="J117" s="296"/>
      <c r="K117" s="104">
        <f t="shared" si="6"/>
        <v>0</v>
      </c>
    </row>
    <row r="118" spans="1:11" ht="15.75" customHeight="1" x14ac:dyDescent="0.25">
      <c r="A118" s="1">
        <v>59</v>
      </c>
      <c r="B118" s="101" t="str">
        <f>IF('proje ve personel bilgileri'!A72&lt;&gt;0,('proje ve personel bilgileri'!A72)," ")</f>
        <v xml:space="preserve"> </v>
      </c>
      <c r="C118" s="105"/>
      <c r="D118" s="296"/>
      <c r="E118" s="296"/>
      <c r="F118" s="296"/>
      <c r="G118" s="296"/>
      <c r="H118" s="296"/>
      <c r="I118" s="296"/>
      <c r="J118" s="296"/>
      <c r="K118" s="104">
        <f t="shared" si="6"/>
        <v>0</v>
      </c>
    </row>
    <row r="119" spans="1:11" ht="15.75" customHeight="1" x14ac:dyDescent="0.25">
      <c r="A119" s="2">
        <v>60</v>
      </c>
      <c r="B119" s="101" t="str">
        <f>IF('proje ve personel bilgileri'!A73&lt;&gt;0,('proje ve personel bilgileri'!A73)," ")</f>
        <v xml:space="preserve"> </v>
      </c>
      <c r="C119" s="105"/>
      <c r="D119" s="296"/>
      <c r="E119" s="296"/>
      <c r="F119" s="296"/>
      <c r="G119" s="296"/>
      <c r="H119" s="296"/>
      <c r="I119" s="296"/>
      <c r="J119" s="296"/>
      <c r="K119" s="104">
        <f t="shared" si="6"/>
        <v>0</v>
      </c>
    </row>
    <row r="120" spans="1:11" ht="15.75" customHeight="1" x14ac:dyDescent="0.25">
      <c r="A120" s="1">
        <v>61</v>
      </c>
      <c r="B120" s="101" t="str">
        <f>IF('proje ve personel bilgileri'!A74&lt;&gt;0,('proje ve personel bilgileri'!A74)," ")</f>
        <v xml:space="preserve"> </v>
      </c>
      <c r="C120" s="105"/>
      <c r="D120" s="296"/>
      <c r="E120" s="296"/>
      <c r="F120" s="296"/>
      <c r="G120" s="296"/>
      <c r="H120" s="296"/>
      <c r="I120" s="296"/>
      <c r="J120" s="296"/>
      <c r="K120" s="104">
        <f t="shared" si="6"/>
        <v>0</v>
      </c>
    </row>
    <row r="121" spans="1:11" ht="15.75" customHeight="1" x14ac:dyDescent="0.25">
      <c r="A121" s="2">
        <v>62</v>
      </c>
      <c r="B121" s="101" t="str">
        <f>IF('proje ve personel bilgileri'!A75&lt;&gt;0,('proje ve personel bilgileri'!A75)," ")</f>
        <v xml:space="preserve"> </v>
      </c>
      <c r="C121" s="105"/>
      <c r="D121" s="296"/>
      <c r="E121" s="296"/>
      <c r="F121" s="296"/>
      <c r="G121" s="296"/>
      <c r="H121" s="296"/>
      <c r="I121" s="296"/>
      <c r="J121" s="296"/>
      <c r="K121" s="104">
        <f t="shared" si="6"/>
        <v>0</v>
      </c>
    </row>
    <row r="122" spans="1:11" ht="15.75" customHeight="1" x14ac:dyDescent="0.25">
      <c r="A122" s="1">
        <v>63</v>
      </c>
      <c r="B122" s="101" t="str">
        <f>IF('proje ve personel bilgileri'!A76&lt;&gt;0,('proje ve personel bilgileri'!A76)," ")</f>
        <v xml:space="preserve"> </v>
      </c>
      <c r="C122" s="105"/>
      <c r="D122" s="296"/>
      <c r="E122" s="296"/>
      <c r="F122" s="296"/>
      <c r="G122" s="296"/>
      <c r="H122" s="296"/>
      <c r="I122" s="296"/>
      <c r="J122" s="296"/>
      <c r="K122" s="104">
        <f t="shared" si="6"/>
        <v>0</v>
      </c>
    </row>
    <row r="123" spans="1:11" ht="15.75" customHeight="1" x14ac:dyDescent="0.25">
      <c r="A123" s="2">
        <v>64</v>
      </c>
      <c r="B123" s="101" t="str">
        <f>IF('proje ve personel bilgileri'!A77&lt;&gt;0,('proje ve personel bilgileri'!A77)," ")</f>
        <v xml:space="preserve"> </v>
      </c>
      <c r="C123" s="105"/>
      <c r="D123" s="296"/>
      <c r="E123" s="296"/>
      <c r="F123" s="296"/>
      <c r="G123" s="296"/>
      <c r="H123" s="296"/>
      <c r="I123" s="296"/>
      <c r="J123" s="296"/>
      <c r="K123" s="104">
        <f t="shared" si="6"/>
        <v>0</v>
      </c>
    </row>
    <row r="124" spans="1:11" ht="15.75" customHeight="1" x14ac:dyDescent="0.25">
      <c r="A124" s="1">
        <v>65</v>
      </c>
      <c r="B124" s="101" t="str">
        <f>IF('proje ve personel bilgileri'!A78&lt;&gt;0,('proje ve personel bilgileri'!A78)," ")</f>
        <v xml:space="preserve"> </v>
      </c>
      <c r="C124" s="105"/>
      <c r="D124" s="296"/>
      <c r="E124" s="296"/>
      <c r="F124" s="296"/>
      <c r="G124" s="296"/>
      <c r="H124" s="296"/>
      <c r="I124" s="296"/>
      <c r="J124" s="296"/>
      <c r="K124" s="104">
        <f t="shared" si="6"/>
        <v>0</v>
      </c>
    </row>
    <row r="125" spans="1:11" ht="15.75" customHeight="1" x14ac:dyDescent="0.25">
      <c r="A125" s="2">
        <v>66</v>
      </c>
      <c r="B125" s="101" t="str">
        <f>IF('proje ve personel bilgileri'!A79&lt;&gt;0,('proje ve personel bilgileri'!A79)," ")</f>
        <v xml:space="preserve"> </v>
      </c>
      <c r="C125" s="105"/>
      <c r="D125" s="296"/>
      <c r="E125" s="296"/>
      <c r="F125" s="296"/>
      <c r="G125" s="296"/>
      <c r="H125" s="296"/>
      <c r="I125" s="296"/>
      <c r="J125" s="296"/>
      <c r="K125" s="104">
        <f t="shared" si="6"/>
        <v>0</v>
      </c>
    </row>
    <row r="126" spans="1:11" ht="15.75" customHeight="1" x14ac:dyDescent="0.25">
      <c r="A126" s="1">
        <v>67</v>
      </c>
      <c r="B126" s="101" t="str">
        <f>IF('proje ve personel bilgileri'!A80&lt;&gt;0,('proje ve personel bilgileri'!A80)," ")</f>
        <v xml:space="preserve"> </v>
      </c>
      <c r="C126" s="105"/>
      <c r="D126" s="296"/>
      <c r="E126" s="296"/>
      <c r="F126" s="296"/>
      <c r="G126" s="296"/>
      <c r="H126" s="296"/>
      <c r="I126" s="296"/>
      <c r="J126" s="296"/>
      <c r="K126" s="104">
        <f t="shared" si="6"/>
        <v>0</v>
      </c>
    </row>
    <row r="127" spans="1:11" ht="15.75" customHeight="1" x14ac:dyDescent="0.25">
      <c r="A127" s="2">
        <v>68</v>
      </c>
      <c r="B127" s="101" t="str">
        <f>IF('proje ve personel bilgileri'!A81&lt;&gt;0,('proje ve personel bilgileri'!A81)," ")</f>
        <v xml:space="preserve"> </v>
      </c>
      <c r="C127" s="105"/>
      <c r="D127" s="296"/>
      <c r="E127" s="296"/>
      <c r="F127" s="296"/>
      <c r="G127" s="296"/>
      <c r="H127" s="296"/>
      <c r="I127" s="296"/>
      <c r="J127" s="296"/>
      <c r="K127" s="104">
        <f t="shared" si="6"/>
        <v>0</v>
      </c>
    </row>
    <row r="128" spans="1:11" ht="15.75" customHeight="1" x14ac:dyDescent="0.25">
      <c r="A128" s="1">
        <v>69</v>
      </c>
      <c r="B128" s="101" t="str">
        <f>IF('proje ve personel bilgileri'!A82&lt;&gt;0,('proje ve personel bilgileri'!A82)," ")</f>
        <v xml:space="preserve"> </v>
      </c>
      <c r="C128" s="105"/>
      <c r="D128" s="296"/>
      <c r="E128" s="296"/>
      <c r="F128" s="296"/>
      <c r="G128" s="296"/>
      <c r="H128" s="296"/>
      <c r="I128" s="296"/>
      <c r="J128" s="296"/>
      <c r="K128" s="104">
        <f t="shared" si="6"/>
        <v>0</v>
      </c>
    </row>
    <row r="129" spans="1:11" ht="15.75" customHeight="1" x14ac:dyDescent="0.25">
      <c r="A129" s="2">
        <v>70</v>
      </c>
      <c r="B129" s="101" t="str">
        <f>IF('proje ve personel bilgileri'!A83&lt;&gt;0,('proje ve personel bilgileri'!A83)," ")</f>
        <v xml:space="preserve"> </v>
      </c>
      <c r="C129" s="105"/>
      <c r="D129" s="296"/>
      <c r="E129" s="296"/>
      <c r="F129" s="296"/>
      <c r="G129" s="296"/>
      <c r="H129" s="296"/>
      <c r="I129" s="296"/>
      <c r="J129" s="296"/>
      <c r="K129" s="104">
        <f t="shared" si="6"/>
        <v>0</v>
      </c>
    </row>
    <row r="130" spans="1:11" ht="15.75" customHeight="1" x14ac:dyDescent="0.25">
      <c r="A130" s="1">
        <v>71</v>
      </c>
      <c r="B130" s="101" t="str">
        <f>IF('proje ve personel bilgileri'!A84&lt;&gt;0,('proje ve personel bilgileri'!A84)," ")</f>
        <v xml:space="preserve"> </v>
      </c>
      <c r="C130" s="105"/>
      <c r="D130" s="296"/>
      <c r="E130" s="296"/>
      <c r="F130" s="296"/>
      <c r="G130" s="296"/>
      <c r="H130" s="296"/>
      <c r="I130" s="296"/>
      <c r="J130" s="296"/>
      <c r="K130" s="104">
        <f t="shared" si="6"/>
        <v>0</v>
      </c>
    </row>
    <row r="131" spans="1:11" ht="15" customHeight="1" x14ac:dyDescent="0.25">
      <c r="A131" s="2">
        <v>72</v>
      </c>
      <c r="B131" s="101" t="str">
        <f>IF('proje ve personel bilgileri'!A85&lt;&gt;0,('proje ve personel bilgileri'!A85)," ")</f>
        <v xml:space="preserve"> </v>
      </c>
      <c r="C131" s="105"/>
      <c r="D131" s="296"/>
      <c r="E131" s="296"/>
      <c r="F131" s="296"/>
      <c r="G131" s="296"/>
      <c r="H131" s="296"/>
      <c r="I131" s="296"/>
      <c r="J131" s="296"/>
      <c r="K131" s="104">
        <f t="shared" si="6"/>
        <v>0</v>
      </c>
    </row>
    <row r="132" spans="1:11" ht="15.75" customHeight="1" x14ac:dyDescent="0.25">
      <c r="A132" s="341" t="s">
        <v>99</v>
      </c>
      <c r="B132" s="342"/>
      <c r="C132" s="7" t="str">
        <f t="shared" ref="C132:J132" si="7">IF($K$28&lt;&gt;0,SUM(C114:C131)," ")</f>
        <v xml:space="preserve"> </v>
      </c>
      <c r="D132" s="8" t="str">
        <f t="shared" si="7"/>
        <v xml:space="preserve"> </v>
      </c>
      <c r="E132" s="8" t="str">
        <f t="shared" si="7"/>
        <v xml:space="preserve"> </v>
      </c>
      <c r="F132" s="8" t="str">
        <f t="shared" si="7"/>
        <v xml:space="preserve"> </v>
      </c>
      <c r="G132" s="8" t="str">
        <f t="shared" si="7"/>
        <v xml:space="preserve"> </v>
      </c>
      <c r="H132" s="8" t="str">
        <f t="shared" si="7"/>
        <v xml:space="preserve"> </v>
      </c>
      <c r="I132" s="8" t="str">
        <f t="shared" si="7"/>
        <v xml:space="preserve"> </v>
      </c>
      <c r="J132" s="8" t="str">
        <f t="shared" si="7"/>
        <v xml:space="preserve"> </v>
      </c>
      <c r="K132" s="9">
        <f>SUM(K114:K131)+K97</f>
        <v>0</v>
      </c>
    </row>
    <row r="133" spans="1:11" ht="15" customHeight="1" x14ac:dyDescent="0.25">
      <c r="A133" s="300"/>
    </row>
    <row r="134" spans="1:11" ht="25.5" customHeight="1" x14ac:dyDescent="0.25">
      <c r="A134" s="332" t="s">
        <v>100</v>
      </c>
      <c r="B134" s="332"/>
      <c r="C134" s="332"/>
      <c r="D134" s="332"/>
      <c r="E134" s="332"/>
      <c r="F134" s="332"/>
      <c r="G134" s="332"/>
      <c r="H134" s="332"/>
      <c r="I134" s="332"/>
      <c r="J134" s="332"/>
      <c r="K134" s="332"/>
    </row>
    <row r="135" spans="1:11" ht="15" customHeight="1" x14ac:dyDescent="0.25">
      <c r="A135" s="51"/>
    </row>
    <row r="136" spans="1:11" ht="15" customHeight="1" x14ac:dyDescent="0.25">
      <c r="A136" s="298" t="s">
        <v>101</v>
      </c>
    </row>
    <row r="137" spans="1:11" ht="15" customHeight="1" x14ac:dyDescent="0.25">
      <c r="C137" s="298" t="s">
        <v>102</v>
      </c>
      <c r="E137" s="298" t="s">
        <v>103</v>
      </c>
    </row>
    <row r="140" spans="1:11" ht="15.75" customHeight="1" x14ac:dyDescent="0.25">
      <c r="A140" s="348" t="s">
        <v>85</v>
      </c>
      <c r="B140" s="348"/>
      <c r="C140" s="348"/>
      <c r="D140" s="348"/>
      <c r="E140" s="348"/>
      <c r="F140" s="348"/>
      <c r="G140" s="348"/>
      <c r="H140" s="348"/>
      <c r="I140" s="348"/>
      <c r="J140" s="348"/>
      <c r="K140" s="348"/>
    </row>
    <row r="141" spans="1:11" ht="15" customHeight="1" x14ac:dyDescent="0.25">
      <c r="A141" s="70"/>
      <c r="B141" s="70"/>
      <c r="C141" s="70"/>
      <c r="D141" s="70"/>
      <c r="E141" s="78">
        <f>'proje ve personel bilgileri'!$B$5</f>
        <v>0</v>
      </c>
      <c r="F141" s="72">
        <f>IF('proje ve personel bilgileri'!$B$6=1,"/ Haziran ayına aittir.",(IF('proje ve personel bilgileri'!$B$6=2,"/ Aralık ayına aittir.",0)))</f>
        <v>0</v>
      </c>
      <c r="H141" s="70"/>
      <c r="I141" s="70"/>
      <c r="J141" s="70"/>
      <c r="K141" s="70"/>
    </row>
    <row r="142" spans="1:11" ht="18.75" customHeight="1" x14ac:dyDescent="0.25">
      <c r="K142" s="4" t="s">
        <v>86</v>
      </c>
    </row>
    <row r="143" spans="1:11" ht="15.75" customHeight="1" x14ac:dyDescent="0.25">
      <c r="A143" s="349" t="s">
        <v>2</v>
      </c>
      <c r="B143" s="350"/>
      <c r="C143" s="351">
        <f>'proje ve personel bilgileri'!$B$2</f>
        <v>0</v>
      </c>
      <c r="D143" s="352"/>
      <c r="E143" s="352"/>
      <c r="F143" s="352"/>
      <c r="G143" s="352"/>
      <c r="H143" s="352"/>
      <c r="I143" s="352"/>
      <c r="J143" s="352"/>
      <c r="K143" s="353"/>
    </row>
    <row r="144" spans="1:11" ht="15.75" customHeight="1" x14ac:dyDescent="0.25">
      <c r="A144" s="354" t="s">
        <v>4</v>
      </c>
      <c r="B144" s="355"/>
      <c r="C144" s="356">
        <f>'proje ve personel bilgileri'!$B$3</f>
        <v>0</v>
      </c>
      <c r="D144" s="357"/>
      <c r="E144" s="357"/>
      <c r="F144" s="357"/>
      <c r="G144" s="357"/>
      <c r="H144" s="357"/>
      <c r="I144" s="357"/>
      <c r="J144" s="357"/>
      <c r="K144" s="358"/>
    </row>
    <row r="145" spans="1:11" ht="15" customHeight="1" x14ac:dyDescent="0.25">
      <c r="A145" s="343" t="s">
        <v>87</v>
      </c>
      <c r="B145" s="343" t="s">
        <v>15</v>
      </c>
      <c r="C145" s="343" t="s">
        <v>88</v>
      </c>
      <c r="D145" s="344" t="s">
        <v>89</v>
      </c>
      <c r="E145" s="346"/>
      <c r="F145" s="347"/>
      <c r="G145" s="343" t="s">
        <v>90</v>
      </c>
      <c r="H145" s="333" t="s">
        <v>91</v>
      </c>
      <c r="I145" s="333" t="s">
        <v>92</v>
      </c>
      <c r="J145" s="333" t="s">
        <v>93</v>
      </c>
      <c r="K145" s="336" t="s">
        <v>94</v>
      </c>
    </row>
    <row r="146" spans="1:11" ht="23.25" customHeight="1" x14ac:dyDescent="0.25">
      <c r="A146" s="338"/>
      <c r="B146" s="338"/>
      <c r="C146" s="338"/>
      <c r="D146" s="345"/>
      <c r="E146" s="339" t="s">
        <v>95</v>
      </c>
      <c r="F146" s="340"/>
      <c r="G146" s="338"/>
      <c r="H146" s="334"/>
      <c r="I146" s="334"/>
      <c r="J146" s="334"/>
      <c r="K146" s="337"/>
    </row>
    <row r="147" spans="1:11" ht="60.75" customHeight="1" x14ac:dyDescent="0.25">
      <c r="A147" s="338"/>
      <c r="B147" s="338"/>
      <c r="C147" s="338"/>
      <c r="D147" s="345"/>
      <c r="E147" s="5" t="s">
        <v>106</v>
      </c>
      <c r="F147" s="5" t="s">
        <v>97</v>
      </c>
      <c r="G147" s="338"/>
      <c r="H147" s="334"/>
      <c r="I147" s="335"/>
      <c r="J147" s="335"/>
      <c r="K147" s="338"/>
    </row>
    <row r="148" spans="1:11" ht="15.75" customHeight="1" x14ac:dyDescent="0.25">
      <c r="A148" s="338"/>
      <c r="B148" s="338"/>
      <c r="C148" s="338"/>
      <c r="D148" s="345"/>
      <c r="E148" s="6" t="s">
        <v>98</v>
      </c>
      <c r="F148" s="6" t="s">
        <v>98</v>
      </c>
      <c r="G148" s="294" t="s">
        <v>98</v>
      </c>
      <c r="H148" s="294" t="s">
        <v>98</v>
      </c>
      <c r="I148" s="297" t="s">
        <v>98</v>
      </c>
      <c r="J148" s="6" t="s">
        <v>98</v>
      </c>
      <c r="K148" s="338"/>
    </row>
    <row r="149" spans="1:11" ht="15.75" customHeight="1" x14ac:dyDescent="0.25">
      <c r="A149" s="1">
        <v>73</v>
      </c>
      <c r="B149" s="101" t="str">
        <f>IF('proje ve personel bilgileri'!A86&lt;&gt;0,('proje ve personel bilgileri'!A86)," ")</f>
        <v xml:space="preserve"> </v>
      </c>
      <c r="C149" s="102"/>
      <c r="D149" s="103"/>
      <c r="E149" s="103"/>
      <c r="F149" s="103"/>
      <c r="G149" s="103"/>
      <c r="H149" s="103"/>
      <c r="I149" s="103"/>
      <c r="J149" s="103"/>
      <c r="K149" s="104">
        <f t="shared" ref="K149:K166" si="8">IF(D149&lt;&gt;0,SUM(D149+E149+F149+G149-H149-I149-J149),0)</f>
        <v>0</v>
      </c>
    </row>
    <row r="150" spans="1:11" ht="15.75" customHeight="1" x14ac:dyDescent="0.25">
      <c r="A150" s="2">
        <v>74</v>
      </c>
      <c r="B150" s="101" t="str">
        <f>IF('proje ve personel bilgileri'!A87&lt;&gt;0,('proje ve personel bilgileri'!A87)," ")</f>
        <v xml:space="preserve"> </v>
      </c>
      <c r="C150" s="105"/>
      <c r="D150" s="296"/>
      <c r="E150" s="296"/>
      <c r="F150" s="296"/>
      <c r="G150" s="296"/>
      <c r="H150" s="296"/>
      <c r="I150" s="296"/>
      <c r="J150" s="296"/>
      <c r="K150" s="104">
        <f t="shared" si="8"/>
        <v>0</v>
      </c>
    </row>
    <row r="151" spans="1:11" ht="15.75" customHeight="1" x14ac:dyDescent="0.25">
      <c r="A151" s="1">
        <v>75</v>
      </c>
      <c r="B151" s="101" t="str">
        <f>IF('proje ve personel bilgileri'!A88&lt;&gt;0,('proje ve personel bilgileri'!A88)," ")</f>
        <v xml:space="preserve"> </v>
      </c>
      <c r="C151" s="105"/>
      <c r="D151" s="296"/>
      <c r="E151" s="296"/>
      <c r="F151" s="296"/>
      <c r="G151" s="296"/>
      <c r="H151" s="296"/>
      <c r="I151" s="296"/>
      <c r="J151" s="296"/>
      <c r="K151" s="104">
        <f t="shared" si="8"/>
        <v>0</v>
      </c>
    </row>
    <row r="152" spans="1:11" ht="15.75" customHeight="1" x14ac:dyDescent="0.25">
      <c r="A152" s="2">
        <v>76</v>
      </c>
      <c r="B152" s="101" t="str">
        <f>IF('proje ve personel bilgileri'!A89&lt;&gt;0,('proje ve personel bilgileri'!A89)," ")</f>
        <v xml:space="preserve"> </v>
      </c>
      <c r="C152" s="105"/>
      <c r="D152" s="296"/>
      <c r="E152" s="296"/>
      <c r="F152" s="296"/>
      <c r="G152" s="296"/>
      <c r="H152" s="296"/>
      <c r="I152" s="296"/>
      <c r="J152" s="296"/>
      <c r="K152" s="104">
        <f t="shared" si="8"/>
        <v>0</v>
      </c>
    </row>
    <row r="153" spans="1:11" ht="15.75" customHeight="1" x14ac:dyDescent="0.25">
      <c r="A153" s="1">
        <v>77</v>
      </c>
      <c r="B153" s="101" t="str">
        <f>IF('proje ve personel bilgileri'!A90&lt;&gt;0,('proje ve personel bilgileri'!A90)," ")</f>
        <v xml:space="preserve"> </v>
      </c>
      <c r="C153" s="105"/>
      <c r="D153" s="296"/>
      <c r="E153" s="296"/>
      <c r="F153" s="296"/>
      <c r="G153" s="296"/>
      <c r="H153" s="296"/>
      <c r="I153" s="296"/>
      <c r="J153" s="296"/>
      <c r="K153" s="104">
        <f t="shared" si="8"/>
        <v>0</v>
      </c>
    </row>
    <row r="154" spans="1:11" ht="15.75" customHeight="1" x14ac:dyDescent="0.25">
      <c r="A154" s="2">
        <v>78</v>
      </c>
      <c r="B154" s="101" t="str">
        <f>IF('proje ve personel bilgileri'!A91&lt;&gt;0,('proje ve personel bilgileri'!A91)," ")</f>
        <v xml:space="preserve"> </v>
      </c>
      <c r="C154" s="105"/>
      <c r="D154" s="296"/>
      <c r="E154" s="296"/>
      <c r="F154" s="296"/>
      <c r="G154" s="296"/>
      <c r="H154" s="296"/>
      <c r="I154" s="296"/>
      <c r="J154" s="296"/>
      <c r="K154" s="104">
        <f t="shared" si="8"/>
        <v>0</v>
      </c>
    </row>
    <row r="155" spans="1:11" ht="15.75" customHeight="1" x14ac:dyDescent="0.25">
      <c r="A155" s="1">
        <v>79</v>
      </c>
      <c r="B155" s="101" t="str">
        <f>IF('proje ve personel bilgileri'!A92&lt;&gt;0,('proje ve personel bilgileri'!A92)," ")</f>
        <v xml:space="preserve"> </v>
      </c>
      <c r="C155" s="105"/>
      <c r="D155" s="296"/>
      <c r="E155" s="296"/>
      <c r="F155" s="296"/>
      <c r="G155" s="296"/>
      <c r="H155" s="296"/>
      <c r="I155" s="296"/>
      <c r="J155" s="296"/>
      <c r="K155" s="104">
        <f t="shared" si="8"/>
        <v>0</v>
      </c>
    </row>
    <row r="156" spans="1:11" ht="15.75" customHeight="1" x14ac:dyDescent="0.25">
      <c r="A156" s="2">
        <v>80</v>
      </c>
      <c r="B156" s="101" t="str">
        <f>IF('proje ve personel bilgileri'!A93&lt;&gt;0,('proje ve personel bilgileri'!A93)," ")</f>
        <v xml:space="preserve"> </v>
      </c>
      <c r="C156" s="105"/>
      <c r="D156" s="296"/>
      <c r="E156" s="296"/>
      <c r="F156" s="296"/>
      <c r="G156" s="296"/>
      <c r="H156" s="296"/>
      <c r="I156" s="296"/>
      <c r="J156" s="296"/>
      <c r="K156" s="104">
        <f t="shared" si="8"/>
        <v>0</v>
      </c>
    </row>
    <row r="157" spans="1:11" ht="15.75" customHeight="1" x14ac:dyDescent="0.25">
      <c r="A157" s="1">
        <v>81</v>
      </c>
      <c r="B157" s="101" t="str">
        <f>IF('proje ve personel bilgileri'!A94&lt;&gt;0,('proje ve personel bilgileri'!A94)," ")</f>
        <v xml:space="preserve"> </v>
      </c>
      <c r="C157" s="105"/>
      <c r="D157" s="296"/>
      <c r="E157" s="296"/>
      <c r="F157" s="296"/>
      <c r="G157" s="296"/>
      <c r="H157" s="296"/>
      <c r="I157" s="296"/>
      <c r="J157" s="296"/>
      <c r="K157" s="104">
        <f t="shared" si="8"/>
        <v>0</v>
      </c>
    </row>
    <row r="158" spans="1:11" ht="15.75" customHeight="1" x14ac:dyDescent="0.25">
      <c r="A158" s="2">
        <v>82</v>
      </c>
      <c r="B158" s="101" t="str">
        <f>IF('proje ve personel bilgileri'!A95&lt;&gt;0,('proje ve personel bilgileri'!A95)," ")</f>
        <v xml:space="preserve"> </v>
      </c>
      <c r="C158" s="105"/>
      <c r="D158" s="296"/>
      <c r="E158" s="296"/>
      <c r="F158" s="296"/>
      <c r="G158" s="296"/>
      <c r="H158" s="296"/>
      <c r="I158" s="296"/>
      <c r="J158" s="296"/>
      <c r="K158" s="104">
        <f t="shared" si="8"/>
        <v>0</v>
      </c>
    </row>
    <row r="159" spans="1:11" ht="15.75" customHeight="1" x14ac:dyDescent="0.25">
      <c r="A159" s="1">
        <v>83</v>
      </c>
      <c r="B159" s="101" t="str">
        <f>IF('proje ve personel bilgileri'!A96&lt;&gt;0,('proje ve personel bilgileri'!A96)," ")</f>
        <v xml:space="preserve"> </v>
      </c>
      <c r="C159" s="105"/>
      <c r="D159" s="296"/>
      <c r="E159" s="296"/>
      <c r="F159" s="296"/>
      <c r="G159" s="296"/>
      <c r="H159" s="296"/>
      <c r="I159" s="296"/>
      <c r="J159" s="296"/>
      <c r="K159" s="104">
        <f t="shared" si="8"/>
        <v>0</v>
      </c>
    </row>
    <row r="160" spans="1:11" ht="15.75" customHeight="1" x14ac:dyDescent="0.25">
      <c r="A160" s="2">
        <v>84</v>
      </c>
      <c r="B160" s="101" t="str">
        <f>IF('proje ve personel bilgileri'!A97&lt;&gt;0,('proje ve personel bilgileri'!A97)," ")</f>
        <v xml:space="preserve"> </v>
      </c>
      <c r="C160" s="105"/>
      <c r="D160" s="296"/>
      <c r="E160" s="296"/>
      <c r="F160" s="296"/>
      <c r="G160" s="296"/>
      <c r="H160" s="296"/>
      <c r="I160" s="296"/>
      <c r="J160" s="296"/>
      <c r="K160" s="104">
        <f t="shared" si="8"/>
        <v>0</v>
      </c>
    </row>
    <row r="161" spans="1:11" ht="15.75" customHeight="1" x14ac:dyDescent="0.25">
      <c r="A161" s="1">
        <v>85</v>
      </c>
      <c r="B161" s="101" t="str">
        <f>IF('proje ve personel bilgileri'!A98&lt;&gt;0,('proje ve personel bilgileri'!A98)," ")</f>
        <v xml:space="preserve"> </v>
      </c>
      <c r="C161" s="105"/>
      <c r="D161" s="296"/>
      <c r="E161" s="296"/>
      <c r="F161" s="296"/>
      <c r="G161" s="296"/>
      <c r="H161" s="296"/>
      <c r="I161" s="296"/>
      <c r="J161" s="296"/>
      <c r="K161" s="104">
        <f t="shared" si="8"/>
        <v>0</v>
      </c>
    </row>
    <row r="162" spans="1:11" ht="15.75" customHeight="1" x14ac:dyDescent="0.25">
      <c r="A162" s="2">
        <v>86</v>
      </c>
      <c r="B162" s="101" t="str">
        <f>IF('proje ve personel bilgileri'!A99&lt;&gt;0,('proje ve personel bilgileri'!A99)," ")</f>
        <v xml:space="preserve"> </v>
      </c>
      <c r="C162" s="105"/>
      <c r="D162" s="296"/>
      <c r="E162" s="296"/>
      <c r="F162" s="296"/>
      <c r="G162" s="296"/>
      <c r="H162" s="296"/>
      <c r="I162" s="296"/>
      <c r="J162" s="296"/>
      <c r="K162" s="104">
        <f t="shared" si="8"/>
        <v>0</v>
      </c>
    </row>
    <row r="163" spans="1:11" ht="15.75" customHeight="1" x14ac:dyDescent="0.25">
      <c r="A163" s="1">
        <v>87</v>
      </c>
      <c r="B163" s="101" t="str">
        <f>IF('proje ve personel bilgileri'!A100&lt;&gt;0,('proje ve personel bilgileri'!A100)," ")</f>
        <v xml:space="preserve"> </v>
      </c>
      <c r="C163" s="105"/>
      <c r="D163" s="296"/>
      <c r="E163" s="296"/>
      <c r="F163" s="296"/>
      <c r="G163" s="296"/>
      <c r="H163" s="296"/>
      <c r="I163" s="296"/>
      <c r="J163" s="296"/>
      <c r="K163" s="104">
        <f t="shared" si="8"/>
        <v>0</v>
      </c>
    </row>
    <row r="164" spans="1:11" ht="15.75" customHeight="1" x14ac:dyDescent="0.25">
      <c r="A164" s="2">
        <v>88</v>
      </c>
      <c r="B164" s="101" t="str">
        <f>IF('proje ve personel bilgileri'!A101&lt;&gt;0,('proje ve personel bilgileri'!A101)," ")</f>
        <v xml:space="preserve"> </v>
      </c>
      <c r="C164" s="105"/>
      <c r="D164" s="296"/>
      <c r="E164" s="296"/>
      <c r="F164" s="296"/>
      <c r="G164" s="296"/>
      <c r="H164" s="296"/>
      <c r="I164" s="296"/>
      <c r="J164" s="296"/>
      <c r="K164" s="104">
        <f t="shared" si="8"/>
        <v>0</v>
      </c>
    </row>
    <row r="165" spans="1:11" ht="15.75" customHeight="1" x14ac:dyDescent="0.25">
      <c r="A165" s="1">
        <v>89</v>
      </c>
      <c r="B165" s="101" t="str">
        <f>IF('proje ve personel bilgileri'!A102&lt;&gt;0,('proje ve personel bilgileri'!A102)," ")</f>
        <v xml:space="preserve"> </v>
      </c>
      <c r="C165" s="105"/>
      <c r="D165" s="296"/>
      <c r="E165" s="296"/>
      <c r="F165" s="296"/>
      <c r="G165" s="296"/>
      <c r="H165" s="296"/>
      <c r="I165" s="296"/>
      <c r="J165" s="296"/>
      <c r="K165" s="104">
        <f t="shared" si="8"/>
        <v>0</v>
      </c>
    </row>
    <row r="166" spans="1:11" ht="15" customHeight="1" x14ac:dyDescent="0.25">
      <c r="A166" s="2">
        <v>90</v>
      </c>
      <c r="B166" s="101" t="str">
        <f>IF('proje ve personel bilgileri'!A103&lt;&gt;0,('proje ve personel bilgileri'!A103)," ")</f>
        <v xml:space="preserve"> </v>
      </c>
      <c r="C166" s="105"/>
      <c r="D166" s="296"/>
      <c r="E166" s="296"/>
      <c r="F166" s="296"/>
      <c r="G166" s="296"/>
      <c r="H166" s="296"/>
      <c r="I166" s="296"/>
      <c r="J166" s="296"/>
      <c r="K166" s="104">
        <f t="shared" si="8"/>
        <v>0</v>
      </c>
    </row>
    <row r="167" spans="1:11" ht="15.75" customHeight="1" x14ac:dyDescent="0.25">
      <c r="A167" s="341" t="s">
        <v>99</v>
      </c>
      <c r="B167" s="342"/>
      <c r="C167" s="7" t="str">
        <f t="shared" ref="C167:J167" si="9">IF($K$28&lt;&gt;0,SUM(C149:C166)," ")</f>
        <v xml:space="preserve"> </v>
      </c>
      <c r="D167" s="8" t="str">
        <f t="shared" si="9"/>
        <v xml:space="preserve"> </v>
      </c>
      <c r="E167" s="8" t="str">
        <f t="shared" si="9"/>
        <v xml:space="preserve"> </v>
      </c>
      <c r="F167" s="8" t="str">
        <f t="shared" si="9"/>
        <v xml:space="preserve"> </v>
      </c>
      <c r="G167" s="8" t="str">
        <f t="shared" si="9"/>
        <v xml:space="preserve"> </v>
      </c>
      <c r="H167" s="8" t="str">
        <f t="shared" si="9"/>
        <v xml:space="preserve"> </v>
      </c>
      <c r="I167" s="8" t="str">
        <f t="shared" si="9"/>
        <v xml:space="preserve"> </v>
      </c>
      <c r="J167" s="8" t="str">
        <f t="shared" si="9"/>
        <v xml:space="preserve"> </v>
      </c>
      <c r="K167" s="9">
        <f>SUM(K149:K166)+K132</f>
        <v>0</v>
      </c>
    </row>
    <row r="168" spans="1:11" ht="15" customHeight="1" x14ac:dyDescent="0.25">
      <c r="A168" s="300"/>
    </row>
    <row r="169" spans="1:11" ht="27" customHeight="1" x14ac:dyDescent="0.25">
      <c r="A169" s="332" t="s">
        <v>100</v>
      </c>
      <c r="B169" s="332"/>
      <c r="C169" s="332"/>
      <c r="D169" s="332"/>
      <c r="E169" s="332"/>
      <c r="F169" s="332"/>
      <c r="G169" s="332"/>
      <c r="H169" s="332"/>
      <c r="I169" s="332"/>
      <c r="J169" s="332"/>
      <c r="K169" s="332"/>
    </row>
    <row r="170" spans="1:11" ht="15" customHeight="1" x14ac:dyDescent="0.25">
      <c r="A170" s="51"/>
    </row>
    <row r="171" spans="1:11" ht="15" customHeight="1" x14ac:dyDescent="0.25">
      <c r="A171" s="298" t="s">
        <v>101</v>
      </c>
    </row>
    <row r="172" spans="1:11" ht="15" customHeight="1" x14ac:dyDescent="0.25">
      <c r="C172" s="298" t="s">
        <v>102</v>
      </c>
      <c r="E172" s="298" t="s">
        <v>103</v>
      </c>
    </row>
    <row r="175" spans="1:11" ht="15.75" customHeight="1" x14ac:dyDescent="0.25">
      <c r="A175" s="348" t="s">
        <v>85</v>
      </c>
      <c r="B175" s="348"/>
      <c r="C175" s="348"/>
      <c r="D175" s="348"/>
      <c r="E175" s="348"/>
      <c r="F175" s="348"/>
      <c r="G175" s="348"/>
      <c r="H175" s="348"/>
      <c r="I175" s="348"/>
      <c r="J175" s="348"/>
      <c r="K175" s="348"/>
    </row>
    <row r="176" spans="1:11" ht="15" customHeight="1" x14ac:dyDescent="0.25">
      <c r="A176" s="70"/>
      <c r="B176" s="70"/>
      <c r="C176" s="70"/>
      <c r="D176" s="70"/>
      <c r="E176" s="78">
        <f>'proje ve personel bilgileri'!$B$5</f>
        <v>0</v>
      </c>
      <c r="F176" s="72">
        <f>IF('proje ve personel bilgileri'!$B$6=1,"/ Haziran ayına aittir.",(IF('proje ve personel bilgileri'!$B$6=2,"/ Aralık ayına aittir.",0)))</f>
        <v>0</v>
      </c>
      <c r="H176" s="70"/>
      <c r="I176" s="70"/>
      <c r="J176" s="70"/>
      <c r="K176" s="70"/>
    </row>
    <row r="177" spans="1:11" ht="18.75" customHeight="1" x14ac:dyDescent="0.25">
      <c r="K177" s="4" t="s">
        <v>86</v>
      </c>
    </row>
    <row r="178" spans="1:11" ht="15.75" customHeight="1" x14ac:dyDescent="0.25">
      <c r="A178" s="349" t="s">
        <v>2</v>
      </c>
      <c r="B178" s="350"/>
      <c r="C178" s="351">
        <f>'proje ve personel bilgileri'!$B$2</f>
        <v>0</v>
      </c>
      <c r="D178" s="352"/>
      <c r="E178" s="352"/>
      <c r="F178" s="352"/>
      <c r="G178" s="352"/>
      <c r="H178" s="352"/>
      <c r="I178" s="352"/>
      <c r="J178" s="352"/>
      <c r="K178" s="353"/>
    </row>
    <row r="179" spans="1:11" ht="15.75" customHeight="1" x14ac:dyDescent="0.25">
      <c r="A179" s="354" t="s">
        <v>4</v>
      </c>
      <c r="B179" s="355"/>
      <c r="C179" s="356">
        <f>'proje ve personel bilgileri'!$B$3</f>
        <v>0</v>
      </c>
      <c r="D179" s="357"/>
      <c r="E179" s="357"/>
      <c r="F179" s="357"/>
      <c r="G179" s="357"/>
      <c r="H179" s="357"/>
      <c r="I179" s="357"/>
      <c r="J179" s="357"/>
      <c r="K179" s="358"/>
    </row>
    <row r="180" spans="1:11" ht="15" customHeight="1" x14ac:dyDescent="0.25">
      <c r="A180" s="343" t="s">
        <v>87</v>
      </c>
      <c r="B180" s="343" t="s">
        <v>15</v>
      </c>
      <c r="C180" s="343" t="s">
        <v>88</v>
      </c>
      <c r="D180" s="344" t="s">
        <v>89</v>
      </c>
      <c r="E180" s="346"/>
      <c r="F180" s="347"/>
      <c r="G180" s="343" t="s">
        <v>90</v>
      </c>
      <c r="H180" s="333" t="s">
        <v>91</v>
      </c>
      <c r="I180" s="333" t="s">
        <v>92</v>
      </c>
      <c r="J180" s="333" t="s">
        <v>93</v>
      </c>
      <c r="K180" s="336" t="s">
        <v>94</v>
      </c>
    </row>
    <row r="181" spans="1:11" ht="21.75" customHeight="1" x14ac:dyDescent="0.25">
      <c r="A181" s="338"/>
      <c r="B181" s="338"/>
      <c r="C181" s="338"/>
      <c r="D181" s="345"/>
      <c r="E181" s="339" t="s">
        <v>95</v>
      </c>
      <c r="F181" s="340"/>
      <c r="G181" s="338"/>
      <c r="H181" s="334"/>
      <c r="I181" s="334"/>
      <c r="J181" s="334"/>
      <c r="K181" s="337"/>
    </row>
    <row r="182" spans="1:11" ht="60.75" customHeight="1" x14ac:dyDescent="0.25">
      <c r="A182" s="338"/>
      <c r="B182" s="338"/>
      <c r="C182" s="338"/>
      <c r="D182" s="345"/>
      <c r="E182" s="5" t="s">
        <v>106</v>
      </c>
      <c r="F182" s="5" t="s">
        <v>97</v>
      </c>
      <c r="G182" s="338"/>
      <c r="H182" s="334"/>
      <c r="I182" s="335"/>
      <c r="J182" s="335"/>
      <c r="K182" s="338"/>
    </row>
    <row r="183" spans="1:11" ht="15.75" customHeight="1" x14ac:dyDescent="0.25">
      <c r="A183" s="338"/>
      <c r="B183" s="338"/>
      <c r="C183" s="338"/>
      <c r="D183" s="345"/>
      <c r="E183" s="6" t="s">
        <v>98</v>
      </c>
      <c r="F183" s="6" t="s">
        <v>98</v>
      </c>
      <c r="G183" s="294" t="s">
        <v>98</v>
      </c>
      <c r="H183" s="294" t="s">
        <v>98</v>
      </c>
      <c r="I183" s="297" t="s">
        <v>98</v>
      </c>
      <c r="J183" s="6" t="s">
        <v>98</v>
      </c>
      <c r="K183" s="338"/>
    </row>
    <row r="184" spans="1:11" ht="15.75" customHeight="1" x14ac:dyDescent="0.25">
      <c r="A184" s="1">
        <v>91</v>
      </c>
      <c r="B184" s="101" t="str">
        <f>IF('proje ve personel bilgileri'!A104&lt;&gt;0,('proje ve personel bilgileri'!A104)," ")</f>
        <v xml:space="preserve"> </v>
      </c>
      <c r="C184" s="102"/>
      <c r="D184" s="103"/>
      <c r="E184" s="103"/>
      <c r="F184" s="103"/>
      <c r="G184" s="103"/>
      <c r="H184" s="103"/>
      <c r="I184" s="103"/>
      <c r="J184" s="103"/>
      <c r="K184" s="104">
        <f t="shared" ref="K184:K201" si="10">IF(D184&lt;&gt;0,SUM(D184+E184+F184+G184-H184-I184-J184),0)</f>
        <v>0</v>
      </c>
    </row>
    <row r="185" spans="1:11" ht="15.75" customHeight="1" x14ac:dyDescent="0.25">
      <c r="A185" s="2">
        <v>92</v>
      </c>
      <c r="B185" s="101" t="str">
        <f>IF('proje ve personel bilgileri'!A105&lt;&gt;0,('proje ve personel bilgileri'!A105)," ")</f>
        <v xml:space="preserve"> </v>
      </c>
      <c r="C185" s="105"/>
      <c r="D185" s="296"/>
      <c r="E185" s="296"/>
      <c r="F185" s="296"/>
      <c r="G185" s="296"/>
      <c r="H185" s="296"/>
      <c r="I185" s="296"/>
      <c r="J185" s="296"/>
      <c r="K185" s="104">
        <f t="shared" si="10"/>
        <v>0</v>
      </c>
    </row>
    <row r="186" spans="1:11" ht="15.75" customHeight="1" x14ac:dyDescent="0.25">
      <c r="A186" s="1">
        <v>93</v>
      </c>
      <c r="B186" s="101" t="str">
        <f>IF('proje ve personel bilgileri'!A106&lt;&gt;0,('proje ve personel bilgileri'!A106)," ")</f>
        <v xml:space="preserve"> </v>
      </c>
      <c r="C186" s="105"/>
      <c r="D186" s="296"/>
      <c r="E186" s="296"/>
      <c r="F186" s="296"/>
      <c r="G186" s="296"/>
      <c r="H186" s="296"/>
      <c r="I186" s="296"/>
      <c r="J186" s="296"/>
      <c r="K186" s="104">
        <f t="shared" si="10"/>
        <v>0</v>
      </c>
    </row>
    <row r="187" spans="1:11" ht="15.75" customHeight="1" x14ac:dyDescent="0.25">
      <c r="A187" s="2">
        <v>94</v>
      </c>
      <c r="B187" s="101" t="str">
        <f>IF('proje ve personel bilgileri'!A107&lt;&gt;0,('proje ve personel bilgileri'!A107)," ")</f>
        <v xml:space="preserve"> </v>
      </c>
      <c r="C187" s="105"/>
      <c r="D187" s="296"/>
      <c r="E187" s="296"/>
      <c r="F187" s="296"/>
      <c r="G187" s="296"/>
      <c r="H187" s="296"/>
      <c r="I187" s="296"/>
      <c r="J187" s="296"/>
      <c r="K187" s="104">
        <f t="shared" si="10"/>
        <v>0</v>
      </c>
    </row>
    <row r="188" spans="1:11" ht="15.75" customHeight="1" x14ac:dyDescent="0.25">
      <c r="A188" s="1">
        <v>95</v>
      </c>
      <c r="B188" s="101" t="str">
        <f>IF('proje ve personel bilgileri'!A108&lt;&gt;0,('proje ve personel bilgileri'!A108)," ")</f>
        <v xml:space="preserve"> </v>
      </c>
      <c r="C188" s="105"/>
      <c r="D188" s="296"/>
      <c r="E188" s="296"/>
      <c r="F188" s="296"/>
      <c r="G188" s="296"/>
      <c r="H188" s="296"/>
      <c r="I188" s="296"/>
      <c r="J188" s="296"/>
      <c r="K188" s="104">
        <f t="shared" si="10"/>
        <v>0</v>
      </c>
    </row>
    <row r="189" spans="1:11" ht="15.75" customHeight="1" x14ac:dyDescent="0.25">
      <c r="A189" s="2">
        <v>96</v>
      </c>
      <c r="B189" s="101" t="str">
        <f>IF('proje ve personel bilgileri'!A109&lt;&gt;0,('proje ve personel bilgileri'!A109)," ")</f>
        <v xml:space="preserve"> </v>
      </c>
      <c r="C189" s="105"/>
      <c r="D189" s="296"/>
      <c r="E189" s="296"/>
      <c r="F189" s="296"/>
      <c r="G189" s="296"/>
      <c r="H189" s="296"/>
      <c r="I189" s="296"/>
      <c r="J189" s="296"/>
      <c r="K189" s="104">
        <f t="shared" si="10"/>
        <v>0</v>
      </c>
    </row>
    <row r="190" spans="1:11" ht="15.75" customHeight="1" x14ac:dyDescent="0.25">
      <c r="A190" s="1">
        <v>97</v>
      </c>
      <c r="B190" s="101" t="str">
        <f>IF('proje ve personel bilgileri'!A110&lt;&gt;0,('proje ve personel bilgileri'!A110)," ")</f>
        <v xml:space="preserve"> </v>
      </c>
      <c r="C190" s="105"/>
      <c r="D190" s="296"/>
      <c r="E190" s="296"/>
      <c r="F190" s="296"/>
      <c r="G190" s="296"/>
      <c r="H190" s="296"/>
      <c r="I190" s="296"/>
      <c r="J190" s="296"/>
      <c r="K190" s="104">
        <f t="shared" si="10"/>
        <v>0</v>
      </c>
    </row>
    <row r="191" spans="1:11" ht="15.75" customHeight="1" x14ac:dyDescent="0.25">
      <c r="A191" s="2">
        <v>98</v>
      </c>
      <c r="B191" s="101" t="str">
        <f>IF('proje ve personel bilgileri'!A111&lt;&gt;0,('proje ve personel bilgileri'!A111)," ")</f>
        <v xml:space="preserve"> </v>
      </c>
      <c r="C191" s="105"/>
      <c r="D191" s="296"/>
      <c r="E191" s="296"/>
      <c r="F191" s="296"/>
      <c r="G191" s="296"/>
      <c r="H191" s="296"/>
      <c r="I191" s="296"/>
      <c r="J191" s="296"/>
      <c r="K191" s="104">
        <f t="shared" si="10"/>
        <v>0</v>
      </c>
    </row>
    <row r="192" spans="1:11" ht="15.75" customHeight="1" x14ac:dyDescent="0.25">
      <c r="A192" s="1">
        <v>99</v>
      </c>
      <c r="B192" s="101" t="str">
        <f>IF('proje ve personel bilgileri'!A112&lt;&gt;0,('proje ve personel bilgileri'!A112)," ")</f>
        <v xml:space="preserve"> </v>
      </c>
      <c r="C192" s="105"/>
      <c r="D192" s="296"/>
      <c r="E192" s="296"/>
      <c r="F192" s="296"/>
      <c r="G192" s="296"/>
      <c r="H192" s="296"/>
      <c r="I192" s="296"/>
      <c r="J192" s="296"/>
      <c r="K192" s="104">
        <f t="shared" si="10"/>
        <v>0</v>
      </c>
    </row>
    <row r="193" spans="1:11" ht="15.75" customHeight="1" x14ac:dyDescent="0.25">
      <c r="A193" s="2">
        <v>100</v>
      </c>
      <c r="B193" s="101" t="str">
        <f>IF('proje ve personel bilgileri'!A113&lt;&gt;0,('proje ve personel bilgileri'!A113)," ")</f>
        <v xml:space="preserve"> </v>
      </c>
      <c r="C193" s="105"/>
      <c r="D193" s="296"/>
      <c r="E193" s="296"/>
      <c r="F193" s="296"/>
      <c r="G193" s="296"/>
      <c r="H193" s="296"/>
      <c r="I193" s="296"/>
      <c r="J193" s="296"/>
      <c r="K193" s="104">
        <f t="shared" si="10"/>
        <v>0</v>
      </c>
    </row>
    <row r="194" spans="1:11" ht="15.75" customHeight="1" x14ac:dyDescent="0.25">
      <c r="A194" s="1">
        <v>101</v>
      </c>
      <c r="B194" s="101" t="str">
        <f>IF('proje ve personel bilgileri'!A114&lt;&gt;0,('proje ve personel bilgileri'!A114)," ")</f>
        <v xml:space="preserve"> </v>
      </c>
      <c r="C194" s="105"/>
      <c r="D194" s="296"/>
      <c r="E194" s="296"/>
      <c r="F194" s="296"/>
      <c r="G194" s="296"/>
      <c r="H194" s="296"/>
      <c r="I194" s="296"/>
      <c r="J194" s="296"/>
      <c r="K194" s="104">
        <f t="shared" si="10"/>
        <v>0</v>
      </c>
    </row>
    <row r="195" spans="1:11" ht="15.75" customHeight="1" x14ac:dyDescent="0.25">
      <c r="A195" s="2">
        <v>102</v>
      </c>
      <c r="B195" s="101" t="str">
        <f>IF('proje ve personel bilgileri'!A115&lt;&gt;0,('proje ve personel bilgileri'!A115)," ")</f>
        <v xml:space="preserve"> </v>
      </c>
      <c r="C195" s="105"/>
      <c r="D195" s="296"/>
      <c r="E195" s="296"/>
      <c r="F195" s="296"/>
      <c r="G195" s="296"/>
      <c r="H195" s="296"/>
      <c r="I195" s="296"/>
      <c r="J195" s="296"/>
      <c r="K195" s="104">
        <f t="shared" si="10"/>
        <v>0</v>
      </c>
    </row>
    <row r="196" spans="1:11" ht="15.75" customHeight="1" x14ac:dyDescent="0.25">
      <c r="A196" s="1">
        <v>103</v>
      </c>
      <c r="B196" s="101" t="str">
        <f>IF('proje ve personel bilgileri'!A116&lt;&gt;0,('proje ve personel bilgileri'!A116)," ")</f>
        <v xml:space="preserve"> </v>
      </c>
      <c r="C196" s="105"/>
      <c r="D196" s="296"/>
      <c r="E196" s="296"/>
      <c r="F196" s="296"/>
      <c r="G196" s="296"/>
      <c r="H196" s="296"/>
      <c r="I196" s="296"/>
      <c r="J196" s="296"/>
      <c r="K196" s="104">
        <f t="shared" si="10"/>
        <v>0</v>
      </c>
    </row>
    <row r="197" spans="1:11" ht="15.75" customHeight="1" x14ac:dyDescent="0.25">
      <c r="A197" s="2">
        <v>104</v>
      </c>
      <c r="B197" s="101" t="str">
        <f>IF('proje ve personel bilgileri'!A117&lt;&gt;0,('proje ve personel bilgileri'!A117)," ")</f>
        <v xml:space="preserve"> </v>
      </c>
      <c r="C197" s="105"/>
      <c r="D197" s="296"/>
      <c r="E197" s="296"/>
      <c r="F197" s="296"/>
      <c r="G197" s="296"/>
      <c r="H197" s="296"/>
      <c r="I197" s="296"/>
      <c r="J197" s="296"/>
      <c r="K197" s="104">
        <f t="shared" si="10"/>
        <v>0</v>
      </c>
    </row>
    <row r="198" spans="1:11" ht="15.75" customHeight="1" x14ac:dyDescent="0.25">
      <c r="A198" s="1">
        <v>105</v>
      </c>
      <c r="B198" s="101" t="str">
        <f>IF('proje ve personel bilgileri'!A118&lt;&gt;0,('proje ve personel bilgileri'!A118)," ")</f>
        <v xml:space="preserve"> </v>
      </c>
      <c r="C198" s="105"/>
      <c r="D198" s="296"/>
      <c r="E198" s="296"/>
      <c r="F198" s="296"/>
      <c r="G198" s="296"/>
      <c r="H198" s="296"/>
      <c r="I198" s="296"/>
      <c r="J198" s="296"/>
      <c r="K198" s="104">
        <f t="shared" si="10"/>
        <v>0</v>
      </c>
    </row>
    <row r="199" spans="1:11" ht="15.75" customHeight="1" x14ac:dyDescent="0.25">
      <c r="A199" s="2">
        <v>106</v>
      </c>
      <c r="B199" s="101" t="str">
        <f>IF('proje ve personel bilgileri'!A119&lt;&gt;0,('proje ve personel bilgileri'!A119)," ")</f>
        <v xml:space="preserve"> </v>
      </c>
      <c r="C199" s="105"/>
      <c r="D199" s="296"/>
      <c r="E199" s="296"/>
      <c r="F199" s="296"/>
      <c r="G199" s="296"/>
      <c r="H199" s="296"/>
      <c r="I199" s="296"/>
      <c r="J199" s="296"/>
      <c r="K199" s="104">
        <f t="shared" si="10"/>
        <v>0</v>
      </c>
    </row>
    <row r="200" spans="1:11" ht="15.75" customHeight="1" x14ac:dyDescent="0.25">
      <c r="A200" s="1">
        <v>107</v>
      </c>
      <c r="B200" s="101" t="str">
        <f>IF('proje ve personel bilgileri'!A120&lt;&gt;0,('proje ve personel bilgileri'!A120)," ")</f>
        <v xml:space="preserve"> </v>
      </c>
      <c r="C200" s="105"/>
      <c r="D200" s="296"/>
      <c r="E200" s="296"/>
      <c r="F200" s="296"/>
      <c r="G200" s="296"/>
      <c r="H200" s="296"/>
      <c r="I200" s="296"/>
      <c r="J200" s="296"/>
      <c r="K200" s="104">
        <f t="shared" si="10"/>
        <v>0</v>
      </c>
    </row>
    <row r="201" spans="1:11" ht="15" customHeight="1" x14ac:dyDescent="0.25">
      <c r="A201" s="2">
        <v>108</v>
      </c>
      <c r="B201" s="101" t="str">
        <f>IF('proje ve personel bilgileri'!A121&lt;&gt;0,('proje ve personel bilgileri'!A121)," ")</f>
        <v xml:space="preserve"> </v>
      </c>
      <c r="C201" s="105"/>
      <c r="D201" s="296"/>
      <c r="E201" s="296"/>
      <c r="F201" s="296"/>
      <c r="G201" s="296"/>
      <c r="H201" s="296"/>
      <c r="I201" s="296"/>
      <c r="J201" s="296"/>
      <c r="K201" s="104">
        <f t="shared" si="10"/>
        <v>0</v>
      </c>
    </row>
    <row r="202" spans="1:11" ht="15.75" customHeight="1" x14ac:dyDescent="0.25">
      <c r="A202" s="341" t="s">
        <v>99</v>
      </c>
      <c r="B202" s="342"/>
      <c r="C202" s="7" t="str">
        <f t="shared" ref="C202:J202" si="11">IF($K$28&lt;&gt;0,SUM(C184:C201)," ")</f>
        <v xml:space="preserve"> </v>
      </c>
      <c r="D202" s="8" t="str">
        <f t="shared" si="11"/>
        <v xml:space="preserve"> </v>
      </c>
      <c r="E202" s="8" t="str">
        <f t="shared" si="11"/>
        <v xml:space="preserve"> </v>
      </c>
      <c r="F202" s="8" t="str">
        <f t="shared" si="11"/>
        <v xml:space="preserve"> </v>
      </c>
      <c r="G202" s="8" t="str">
        <f t="shared" si="11"/>
        <v xml:space="preserve"> </v>
      </c>
      <c r="H202" s="8" t="str">
        <f t="shared" si="11"/>
        <v xml:space="preserve"> </v>
      </c>
      <c r="I202" s="8" t="str">
        <f t="shared" si="11"/>
        <v xml:space="preserve"> </v>
      </c>
      <c r="J202" s="8" t="str">
        <f t="shared" si="11"/>
        <v xml:space="preserve"> </v>
      </c>
      <c r="K202" s="9">
        <f>SUM(K184:K201)+K167</f>
        <v>0</v>
      </c>
    </row>
    <row r="203" spans="1:11" ht="15" customHeight="1" x14ac:dyDescent="0.25">
      <c r="A203" s="300"/>
    </row>
    <row r="204" spans="1:11" ht="27" customHeight="1" x14ac:dyDescent="0.25">
      <c r="A204" s="332" t="s">
        <v>100</v>
      </c>
      <c r="B204" s="332"/>
      <c r="C204" s="332"/>
      <c r="D204" s="332"/>
      <c r="E204" s="332"/>
      <c r="F204" s="332"/>
      <c r="G204" s="332"/>
      <c r="H204" s="332"/>
      <c r="I204" s="332"/>
      <c r="J204" s="332"/>
      <c r="K204" s="332"/>
    </row>
    <row r="205" spans="1:11" ht="15" customHeight="1" x14ac:dyDescent="0.25">
      <c r="A205" s="51"/>
    </row>
    <row r="206" spans="1:11" ht="15" customHeight="1" x14ac:dyDescent="0.25">
      <c r="A206" s="298" t="s">
        <v>101</v>
      </c>
    </row>
    <row r="207" spans="1:11" ht="15" customHeight="1" x14ac:dyDescent="0.25">
      <c r="C207" s="298" t="s">
        <v>102</v>
      </c>
      <c r="E207" s="298" t="s">
        <v>103</v>
      </c>
    </row>
    <row r="210" spans="1:11" ht="15.75" customHeight="1" x14ac:dyDescent="0.25">
      <c r="A210" s="348" t="s">
        <v>85</v>
      </c>
      <c r="B210" s="348"/>
      <c r="C210" s="348"/>
      <c r="D210" s="348"/>
      <c r="E210" s="348"/>
      <c r="F210" s="348"/>
      <c r="G210" s="348"/>
      <c r="H210" s="348"/>
      <c r="I210" s="348"/>
      <c r="J210" s="348"/>
      <c r="K210" s="348"/>
    </row>
    <row r="211" spans="1:11" ht="15" customHeight="1" x14ac:dyDescent="0.25">
      <c r="A211" s="70"/>
      <c r="B211" s="70"/>
      <c r="C211" s="70"/>
      <c r="D211" s="70"/>
      <c r="E211" s="78">
        <f>'proje ve personel bilgileri'!$B$5</f>
        <v>0</v>
      </c>
      <c r="F211" s="72">
        <f>IF('proje ve personel bilgileri'!$B$6=1,"/ Haziran ayına aittir.",(IF('proje ve personel bilgileri'!$B$6=2,"/ Aralık ayına aittir.",0)))</f>
        <v>0</v>
      </c>
      <c r="H211" s="70"/>
      <c r="I211" s="70"/>
      <c r="J211" s="70"/>
      <c r="K211" s="70"/>
    </row>
    <row r="212" spans="1:11" ht="18.75" customHeight="1" x14ac:dyDescent="0.25">
      <c r="K212" s="4" t="s">
        <v>86</v>
      </c>
    </row>
    <row r="213" spans="1:11" ht="15.75" customHeight="1" x14ac:dyDescent="0.25">
      <c r="A213" s="349" t="s">
        <v>2</v>
      </c>
      <c r="B213" s="350"/>
      <c r="C213" s="351">
        <f>'proje ve personel bilgileri'!$B$2</f>
        <v>0</v>
      </c>
      <c r="D213" s="352"/>
      <c r="E213" s="352"/>
      <c r="F213" s="352"/>
      <c r="G213" s="352"/>
      <c r="H213" s="352"/>
      <c r="I213" s="352"/>
      <c r="J213" s="352"/>
      <c r="K213" s="353"/>
    </row>
    <row r="214" spans="1:11" ht="15.75" customHeight="1" x14ac:dyDescent="0.25">
      <c r="A214" s="354" t="s">
        <v>4</v>
      </c>
      <c r="B214" s="355"/>
      <c r="C214" s="356">
        <f>'proje ve personel bilgileri'!$B$3</f>
        <v>0</v>
      </c>
      <c r="D214" s="357"/>
      <c r="E214" s="357"/>
      <c r="F214" s="357"/>
      <c r="G214" s="357"/>
      <c r="H214" s="357"/>
      <c r="I214" s="357"/>
      <c r="J214" s="357"/>
      <c r="K214" s="358"/>
    </row>
    <row r="215" spans="1:11" ht="15" customHeight="1" x14ac:dyDescent="0.25">
      <c r="A215" s="343" t="s">
        <v>87</v>
      </c>
      <c r="B215" s="343" t="s">
        <v>15</v>
      </c>
      <c r="C215" s="343" t="s">
        <v>88</v>
      </c>
      <c r="D215" s="344" t="s">
        <v>89</v>
      </c>
      <c r="E215" s="346"/>
      <c r="F215" s="347"/>
      <c r="G215" s="343" t="s">
        <v>90</v>
      </c>
      <c r="H215" s="333" t="s">
        <v>91</v>
      </c>
      <c r="I215" s="333" t="s">
        <v>92</v>
      </c>
      <c r="J215" s="333" t="s">
        <v>93</v>
      </c>
      <c r="K215" s="336" t="s">
        <v>94</v>
      </c>
    </row>
    <row r="216" spans="1:11" ht="21.75" customHeight="1" x14ac:dyDescent="0.25">
      <c r="A216" s="338"/>
      <c r="B216" s="338"/>
      <c r="C216" s="338"/>
      <c r="D216" s="345"/>
      <c r="E216" s="339" t="s">
        <v>95</v>
      </c>
      <c r="F216" s="340"/>
      <c r="G216" s="338"/>
      <c r="H216" s="334"/>
      <c r="I216" s="334"/>
      <c r="J216" s="334"/>
      <c r="K216" s="337"/>
    </row>
    <row r="217" spans="1:11" ht="60.75" customHeight="1" x14ac:dyDescent="0.25">
      <c r="A217" s="338"/>
      <c r="B217" s="338"/>
      <c r="C217" s="338"/>
      <c r="D217" s="345"/>
      <c r="E217" s="5" t="s">
        <v>106</v>
      </c>
      <c r="F217" s="5" t="s">
        <v>97</v>
      </c>
      <c r="G217" s="338"/>
      <c r="H217" s="334"/>
      <c r="I217" s="335"/>
      <c r="J217" s="335"/>
      <c r="K217" s="338"/>
    </row>
    <row r="218" spans="1:11" ht="15.75" customHeight="1" x14ac:dyDescent="0.25">
      <c r="A218" s="338"/>
      <c r="B218" s="338"/>
      <c r="C218" s="338"/>
      <c r="D218" s="345"/>
      <c r="E218" s="6" t="s">
        <v>98</v>
      </c>
      <c r="F218" s="6" t="s">
        <v>98</v>
      </c>
      <c r="G218" s="294" t="s">
        <v>98</v>
      </c>
      <c r="H218" s="294" t="s">
        <v>98</v>
      </c>
      <c r="I218" s="297" t="s">
        <v>98</v>
      </c>
      <c r="J218" s="6" t="s">
        <v>98</v>
      </c>
      <c r="K218" s="338"/>
    </row>
    <row r="219" spans="1:11" ht="15.75" customHeight="1" x14ac:dyDescent="0.25">
      <c r="A219" s="1">
        <v>109</v>
      </c>
      <c r="B219" s="101" t="str">
        <f>IF('proje ve personel bilgileri'!A122&lt;&gt;0,('proje ve personel bilgileri'!A122)," ")</f>
        <v xml:space="preserve"> </v>
      </c>
      <c r="C219" s="102"/>
      <c r="D219" s="103"/>
      <c r="E219" s="103"/>
      <c r="F219" s="103"/>
      <c r="G219" s="103"/>
      <c r="H219" s="103"/>
      <c r="I219" s="103"/>
      <c r="J219" s="103"/>
      <c r="K219" s="104">
        <f t="shared" ref="K219:K236" si="12">IF(D219&lt;&gt;0,SUM(D219+E219+F219+G219-H219-I219-J219),0)</f>
        <v>0</v>
      </c>
    </row>
    <row r="220" spans="1:11" ht="15.75" customHeight="1" x14ac:dyDescent="0.25">
      <c r="A220" s="2">
        <v>110</v>
      </c>
      <c r="B220" s="101" t="str">
        <f>IF('proje ve personel bilgileri'!A123&lt;&gt;0,('proje ve personel bilgileri'!A123)," ")</f>
        <v xml:space="preserve"> </v>
      </c>
      <c r="C220" s="105"/>
      <c r="D220" s="296"/>
      <c r="E220" s="296"/>
      <c r="F220" s="296"/>
      <c r="G220" s="296"/>
      <c r="H220" s="296"/>
      <c r="I220" s="296"/>
      <c r="J220" s="296"/>
      <c r="K220" s="104">
        <f t="shared" si="12"/>
        <v>0</v>
      </c>
    </row>
    <row r="221" spans="1:11" ht="15.75" customHeight="1" x14ac:dyDescent="0.25">
      <c r="A221" s="1">
        <v>111</v>
      </c>
      <c r="B221" s="101" t="str">
        <f>IF('proje ve personel bilgileri'!A124&lt;&gt;0,('proje ve personel bilgileri'!A124)," ")</f>
        <v xml:space="preserve"> </v>
      </c>
      <c r="C221" s="105"/>
      <c r="D221" s="296"/>
      <c r="E221" s="296"/>
      <c r="F221" s="296"/>
      <c r="G221" s="296"/>
      <c r="H221" s="296"/>
      <c r="I221" s="296"/>
      <c r="J221" s="296"/>
      <c r="K221" s="104">
        <f t="shared" si="12"/>
        <v>0</v>
      </c>
    </row>
    <row r="222" spans="1:11" ht="15.75" customHeight="1" x14ac:dyDescent="0.25">
      <c r="A222" s="2">
        <v>112</v>
      </c>
      <c r="B222" s="101" t="str">
        <f>IF('proje ve personel bilgileri'!A125&lt;&gt;0,('proje ve personel bilgileri'!A125)," ")</f>
        <v xml:space="preserve"> </v>
      </c>
      <c r="C222" s="105"/>
      <c r="D222" s="296"/>
      <c r="E222" s="296"/>
      <c r="F222" s="296"/>
      <c r="G222" s="296"/>
      <c r="H222" s="296"/>
      <c r="I222" s="296"/>
      <c r="J222" s="296"/>
      <c r="K222" s="104">
        <f t="shared" si="12"/>
        <v>0</v>
      </c>
    </row>
    <row r="223" spans="1:11" ht="15.75" customHeight="1" x14ac:dyDescent="0.25">
      <c r="A223" s="1">
        <v>113</v>
      </c>
      <c r="B223" s="101" t="str">
        <f>IF('proje ve personel bilgileri'!A126&lt;&gt;0,('proje ve personel bilgileri'!A126)," ")</f>
        <v xml:space="preserve"> </v>
      </c>
      <c r="C223" s="105"/>
      <c r="D223" s="296"/>
      <c r="E223" s="296"/>
      <c r="F223" s="296"/>
      <c r="G223" s="296"/>
      <c r="H223" s="296"/>
      <c r="I223" s="296"/>
      <c r="J223" s="296"/>
      <c r="K223" s="104">
        <f t="shared" si="12"/>
        <v>0</v>
      </c>
    </row>
    <row r="224" spans="1:11" ht="15.75" customHeight="1" x14ac:dyDescent="0.25">
      <c r="A224" s="2">
        <v>114</v>
      </c>
      <c r="B224" s="101" t="str">
        <f>IF('proje ve personel bilgileri'!A127&lt;&gt;0,('proje ve personel bilgileri'!A127)," ")</f>
        <v xml:space="preserve"> </v>
      </c>
      <c r="C224" s="105"/>
      <c r="D224" s="296"/>
      <c r="E224" s="296"/>
      <c r="F224" s="296"/>
      <c r="G224" s="296"/>
      <c r="H224" s="296"/>
      <c r="I224" s="296"/>
      <c r="J224" s="296"/>
      <c r="K224" s="104">
        <f t="shared" si="12"/>
        <v>0</v>
      </c>
    </row>
    <row r="225" spans="1:11" ht="15.75" customHeight="1" x14ac:dyDescent="0.25">
      <c r="A225" s="1">
        <v>115</v>
      </c>
      <c r="B225" s="101" t="str">
        <f>IF('proje ve personel bilgileri'!A128&lt;&gt;0,('proje ve personel bilgileri'!A128)," ")</f>
        <v xml:space="preserve"> </v>
      </c>
      <c r="C225" s="105"/>
      <c r="D225" s="296"/>
      <c r="E225" s="296"/>
      <c r="F225" s="296"/>
      <c r="G225" s="296"/>
      <c r="H225" s="296"/>
      <c r="I225" s="296"/>
      <c r="J225" s="296"/>
      <c r="K225" s="104">
        <f t="shared" si="12"/>
        <v>0</v>
      </c>
    </row>
    <row r="226" spans="1:11" ht="15.75" customHeight="1" x14ac:dyDescent="0.25">
      <c r="A226" s="2">
        <v>116</v>
      </c>
      <c r="B226" s="101" t="str">
        <f>IF('proje ve personel bilgileri'!A129&lt;&gt;0,('proje ve personel bilgileri'!A129)," ")</f>
        <v xml:space="preserve"> </v>
      </c>
      <c r="C226" s="105"/>
      <c r="D226" s="296"/>
      <c r="E226" s="296"/>
      <c r="F226" s="296"/>
      <c r="G226" s="296"/>
      <c r="H226" s="296"/>
      <c r="I226" s="296"/>
      <c r="J226" s="296"/>
      <c r="K226" s="104">
        <f t="shared" si="12"/>
        <v>0</v>
      </c>
    </row>
    <row r="227" spans="1:11" ht="15.75" customHeight="1" x14ac:dyDescent="0.25">
      <c r="A227" s="1">
        <v>117</v>
      </c>
      <c r="B227" s="101" t="str">
        <f>IF('proje ve personel bilgileri'!A130&lt;&gt;0,('proje ve personel bilgileri'!A130)," ")</f>
        <v xml:space="preserve"> </v>
      </c>
      <c r="C227" s="105"/>
      <c r="D227" s="296"/>
      <c r="E227" s="296"/>
      <c r="F227" s="296"/>
      <c r="G227" s="296"/>
      <c r="H227" s="296"/>
      <c r="I227" s="296"/>
      <c r="J227" s="296"/>
      <c r="K227" s="104">
        <f t="shared" si="12"/>
        <v>0</v>
      </c>
    </row>
    <row r="228" spans="1:11" ht="15.75" customHeight="1" x14ac:dyDescent="0.25">
      <c r="A228" s="2">
        <v>118</v>
      </c>
      <c r="B228" s="101" t="str">
        <f>IF('proje ve personel bilgileri'!A131&lt;&gt;0,('proje ve personel bilgileri'!A131)," ")</f>
        <v xml:space="preserve"> </v>
      </c>
      <c r="C228" s="105"/>
      <c r="D228" s="296"/>
      <c r="E228" s="296"/>
      <c r="F228" s="296"/>
      <c r="G228" s="296"/>
      <c r="H228" s="296"/>
      <c r="I228" s="296"/>
      <c r="J228" s="296"/>
      <c r="K228" s="104">
        <f t="shared" si="12"/>
        <v>0</v>
      </c>
    </row>
    <row r="229" spans="1:11" ht="15.75" customHeight="1" x14ac:dyDescent="0.25">
      <c r="A229" s="1">
        <v>119</v>
      </c>
      <c r="B229" s="101" t="str">
        <f>IF('proje ve personel bilgileri'!A132&lt;&gt;0,('proje ve personel bilgileri'!A132)," ")</f>
        <v xml:space="preserve"> </v>
      </c>
      <c r="C229" s="105"/>
      <c r="D229" s="296"/>
      <c r="E229" s="296"/>
      <c r="F229" s="296"/>
      <c r="G229" s="296"/>
      <c r="H229" s="296"/>
      <c r="I229" s="296"/>
      <c r="J229" s="296"/>
      <c r="K229" s="104">
        <f t="shared" si="12"/>
        <v>0</v>
      </c>
    </row>
    <row r="230" spans="1:11" ht="15.75" customHeight="1" x14ac:dyDescent="0.25">
      <c r="A230" s="2">
        <v>120</v>
      </c>
      <c r="B230" s="101" t="str">
        <f>IF('proje ve personel bilgileri'!A133&lt;&gt;0,('proje ve personel bilgileri'!A133)," ")</f>
        <v xml:space="preserve"> </v>
      </c>
      <c r="C230" s="105"/>
      <c r="D230" s="296"/>
      <c r="E230" s="296"/>
      <c r="F230" s="296"/>
      <c r="G230" s="296"/>
      <c r="H230" s="296"/>
      <c r="I230" s="296"/>
      <c r="J230" s="296"/>
      <c r="K230" s="104">
        <f t="shared" si="12"/>
        <v>0</v>
      </c>
    </row>
    <row r="231" spans="1:11" ht="15.75" customHeight="1" x14ac:dyDescent="0.25">
      <c r="A231" s="1">
        <v>121</v>
      </c>
      <c r="B231" s="101" t="str">
        <f>IF('proje ve personel bilgileri'!A134&lt;&gt;0,('proje ve personel bilgileri'!A134)," ")</f>
        <v xml:space="preserve"> </v>
      </c>
      <c r="C231" s="105"/>
      <c r="D231" s="296"/>
      <c r="E231" s="296"/>
      <c r="F231" s="296"/>
      <c r="G231" s="296"/>
      <c r="H231" s="296"/>
      <c r="I231" s="296"/>
      <c r="J231" s="296"/>
      <c r="K231" s="104">
        <f t="shared" si="12"/>
        <v>0</v>
      </c>
    </row>
    <row r="232" spans="1:11" ht="15.75" customHeight="1" x14ac:dyDescent="0.25">
      <c r="A232" s="2">
        <v>122</v>
      </c>
      <c r="B232" s="101" t="str">
        <f>IF('proje ve personel bilgileri'!A135&lt;&gt;0,('proje ve personel bilgileri'!A135)," ")</f>
        <v xml:space="preserve"> </v>
      </c>
      <c r="C232" s="105"/>
      <c r="D232" s="296"/>
      <c r="E232" s="296"/>
      <c r="F232" s="296"/>
      <c r="G232" s="296"/>
      <c r="H232" s="296"/>
      <c r="I232" s="296"/>
      <c r="J232" s="296"/>
      <c r="K232" s="104">
        <f t="shared" si="12"/>
        <v>0</v>
      </c>
    </row>
    <row r="233" spans="1:11" ht="15.75" customHeight="1" x14ac:dyDescent="0.25">
      <c r="A233" s="1">
        <v>123</v>
      </c>
      <c r="B233" s="101" t="str">
        <f>IF('proje ve personel bilgileri'!A136&lt;&gt;0,('proje ve personel bilgileri'!A136)," ")</f>
        <v xml:space="preserve"> </v>
      </c>
      <c r="C233" s="105"/>
      <c r="D233" s="296"/>
      <c r="E233" s="296"/>
      <c r="F233" s="296"/>
      <c r="G233" s="296"/>
      <c r="H233" s="296"/>
      <c r="I233" s="296"/>
      <c r="J233" s="296"/>
      <c r="K233" s="104">
        <f t="shared" si="12"/>
        <v>0</v>
      </c>
    </row>
    <row r="234" spans="1:11" ht="15.75" customHeight="1" x14ac:dyDescent="0.25">
      <c r="A234" s="2">
        <v>124</v>
      </c>
      <c r="B234" s="101" t="str">
        <f>IF('proje ve personel bilgileri'!A137&lt;&gt;0,('proje ve personel bilgileri'!A137)," ")</f>
        <v xml:space="preserve"> </v>
      </c>
      <c r="C234" s="105"/>
      <c r="D234" s="296"/>
      <c r="E234" s="296"/>
      <c r="F234" s="296"/>
      <c r="G234" s="296"/>
      <c r="H234" s="296"/>
      <c r="I234" s="296"/>
      <c r="J234" s="296"/>
      <c r="K234" s="104">
        <f t="shared" si="12"/>
        <v>0</v>
      </c>
    </row>
    <row r="235" spans="1:11" ht="15.75" customHeight="1" x14ac:dyDescent="0.25">
      <c r="A235" s="1">
        <v>125</v>
      </c>
      <c r="B235" s="101" t="str">
        <f>IF('proje ve personel bilgileri'!A138&lt;&gt;0,('proje ve personel bilgileri'!A138)," ")</f>
        <v xml:space="preserve"> </v>
      </c>
      <c r="C235" s="105"/>
      <c r="D235" s="296"/>
      <c r="E235" s="296"/>
      <c r="F235" s="296"/>
      <c r="G235" s="296"/>
      <c r="H235" s="296"/>
      <c r="I235" s="296"/>
      <c r="J235" s="296"/>
      <c r="K235" s="104">
        <f t="shared" si="12"/>
        <v>0</v>
      </c>
    </row>
    <row r="236" spans="1:11" ht="15" customHeight="1" x14ac:dyDescent="0.25">
      <c r="A236" s="2">
        <v>126</v>
      </c>
      <c r="B236" s="101" t="str">
        <f>IF('proje ve personel bilgileri'!A139&lt;&gt;0,('proje ve personel bilgileri'!A139)," ")</f>
        <v xml:space="preserve"> </v>
      </c>
      <c r="C236" s="105"/>
      <c r="D236" s="296"/>
      <c r="E236" s="296"/>
      <c r="F236" s="296"/>
      <c r="G236" s="296"/>
      <c r="H236" s="296"/>
      <c r="I236" s="296"/>
      <c r="J236" s="296"/>
      <c r="K236" s="104">
        <f t="shared" si="12"/>
        <v>0</v>
      </c>
    </row>
    <row r="237" spans="1:11" ht="15.75" customHeight="1" x14ac:dyDescent="0.25">
      <c r="A237" s="341" t="s">
        <v>99</v>
      </c>
      <c r="B237" s="342"/>
      <c r="C237" s="7" t="str">
        <f t="shared" ref="C237:J237" si="13">IF($K$28&lt;&gt;0,SUM(C219:C236)," ")</f>
        <v xml:space="preserve"> </v>
      </c>
      <c r="D237" s="8" t="str">
        <f t="shared" si="13"/>
        <v xml:space="preserve"> </v>
      </c>
      <c r="E237" s="8" t="str">
        <f t="shared" si="13"/>
        <v xml:space="preserve"> </v>
      </c>
      <c r="F237" s="8" t="str">
        <f t="shared" si="13"/>
        <v xml:space="preserve"> </v>
      </c>
      <c r="G237" s="8" t="str">
        <f t="shared" si="13"/>
        <v xml:space="preserve"> </v>
      </c>
      <c r="H237" s="8" t="str">
        <f t="shared" si="13"/>
        <v xml:space="preserve"> </v>
      </c>
      <c r="I237" s="8" t="str">
        <f t="shared" si="13"/>
        <v xml:space="preserve"> </v>
      </c>
      <c r="J237" s="8" t="str">
        <f t="shared" si="13"/>
        <v xml:space="preserve"> </v>
      </c>
      <c r="K237" s="9">
        <f>SUM(K219:K236)+K202</f>
        <v>0</v>
      </c>
    </row>
    <row r="238" spans="1:11" ht="15" customHeight="1" x14ac:dyDescent="0.25">
      <c r="A238" s="300"/>
    </row>
    <row r="239" spans="1:11" ht="23.25" customHeight="1" x14ac:dyDescent="0.25">
      <c r="A239" s="332" t="s">
        <v>100</v>
      </c>
      <c r="B239" s="332"/>
      <c r="C239" s="332"/>
      <c r="D239" s="332"/>
      <c r="E239" s="332"/>
      <c r="F239" s="332"/>
      <c r="G239" s="332"/>
      <c r="H239" s="332"/>
      <c r="I239" s="332"/>
      <c r="J239" s="332"/>
      <c r="K239" s="332"/>
    </row>
    <row r="240" spans="1:11" ht="15" customHeight="1" x14ac:dyDescent="0.25">
      <c r="A240" s="51"/>
    </row>
    <row r="241" spans="1:11" ht="15" customHeight="1" x14ac:dyDescent="0.25">
      <c r="A241" s="298" t="s">
        <v>101</v>
      </c>
    </row>
    <row r="242" spans="1:11" ht="15" customHeight="1" x14ac:dyDescent="0.25">
      <c r="C242" s="298" t="s">
        <v>102</v>
      </c>
      <c r="E242" s="298" t="s">
        <v>103</v>
      </c>
    </row>
    <row r="245" spans="1:11" ht="15.75" customHeight="1" x14ac:dyDescent="0.25">
      <c r="A245" s="348" t="s">
        <v>85</v>
      </c>
      <c r="B245" s="348"/>
      <c r="C245" s="348"/>
      <c r="D245" s="348"/>
      <c r="E245" s="348"/>
      <c r="F245" s="348"/>
      <c r="G245" s="348"/>
      <c r="H245" s="348"/>
      <c r="I245" s="348"/>
      <c r="J245" s="348"/>
      <c r="K245" s="348"/>
    </row>
    <row r="246" spans="1:11" ht="15" customHeight="1" x14ac:dyDescent="0.25">
      <c r="A246" s="70"/>
      <c r="B246" s="70"/>
      <c r="C246" s="70"/>
      <c r="D246" s="70"/>
      <c r="E246" s="78">
        <f>'proje ve personel bilgileri'!$B$5</f>
        <v>0</v>
      </c>
      <c r="F246" s="72">
        <f>IF('proje ve personel bilgileri'!$B$6=1,"/ Haziran ayına aittir.",(IF('proje ve personel bilgileri'!$B$6=2,"/ Aralık ayına aittir.",0)))</f>
        <v>0</v>
      </c>
      <c r="H246" s="70"/>
      <c r="I246" s="70"/>
      <c r="J246" s="70"/>
      <c r="K246" s="70"/>
    </row>
    <row r="247" spans="1:11" ht="18.75" customHeight="1" x14ac:dyDescent="0.25">
      <c r="K247" s="4" t="s">
        <v>86</v>
      </c>
    </row>
    <row r="248" spans="1:11" ht="15.75" customHeight="1" x14ac:dyDescent="0.25">
      <c r="A248" s="349" t="s">
        <v>2</v>
      </c>
      <c r="B248" s="350"/>
      <c r="C248" s="351">
        <f>'proje ve personel bilgileri'!$B$2</f>
        <v>0</v>
      </c>
      <c r="D248" s="352"/>
      <c r="E248" s="352"/>
      <c r="F248" s="352"/>
      <c r="G248" s="352"/>
      <c r="H248" s="352"/>
      <c r="I248" s="352"/>
      <c r="J248" s="352"/>
      <c r="K248" s="353"/>
    </row>
    <row r="249" spans="1:11" ht="15.75" customHeight="1" x14ac:dyDescent="0.25">
      <c r="A249" s="354" t="s">
        <v>4</v>
      </c>
      <c r="B249" s="355"/>
      <c r="C249" s="356">
        <f>'proje ve personel bilgileri'!$B$3</f>
        <v>0</v>
      </c>
      <c r="D249" s="357"/>
      <c r="E249" s="357"/>
      <c r="F249" s="357"/>
      <c r="G249" s="357"/>
      <c r="H249" s="357"/>
      <c r="I249" s="357"/>
      <c r="J249" s="357"/>
      <c r="K249" s="358"/>
    </row>
    <row r="250" spans="1:11" ht="15" customHeight="1" x14ac:dyDescent="0.25">
      <c r="A250" s="343" t="s">
        <v>87</v>
      </c>
      <c r="B250" s="343" t="s">
        <v>15</v>
      </c>
      <c r="C250" s="343" t="s">
        <v>88</v>
      </c>
      <c r="D250" s="344" t="s">
        <v>89</v>
      </c>
      <c r="E250" s="346"/>
      <c r="F250" s="347"/>
      <c r="G250" s="343" t="s">
        <v>90</v>
      </c>
      <c r="H250" s="333" t="s">
        <v>91</v>
      </c>
      <c r="I250" s="333" t="s">
        <v>92</v>
      </c>
      <c r="J250" s="333" t="s">
        <v>93</v>
      </c>
      <c r="K250" s="336" t="s">
        <v>94</v>
      </c>
    </row>
    <row r="251" spans="1:11" ht="22.5" customHeight="1" x14ac:dyDescent="0.25">
      <c r="A251" s="338"/>
      <c r="B251" s="338"/>
      <c r="C251" s="338"/>
      <c r="D251" s="345"/>
      <c r="E251" s="339" t="s">
        <v>95</v>
      </c>
      <c r="F251" s="340"/>
      <c r="G251" s="338"/>
      <c r="H251" s="334"/>
      <c r="I251" s="334"/>
      <c r="J251" s="334"/>
      <c r="K251" s="337"/>
    </row>
    <row r="252" spans="1:11" ht="60.75" customHeight="1" x14ac:dyDescent="0.25">
      <c r="A252" s="338"/>
      <c r="B252" s="338"/>
      <c r="C252" s="338"/>
      <c r="D252" s="345"/>
      <c r="E252" s="5" t="s">
        <v>106</v>
      </c>
      <c r="F252" s="5" t="s">
        <v>97</v>
      </c>
      <c r="G252" s="338"/>
      <c r="H252" s="334"/>
      <c r="I252" s="335"/>
      <c r="J252" s="335"/>
      <c r="K252" s="338"/>
    </row>
    <row r="253" spans="1:11" ht="15.75" customHeight="1" x14ac:dyDescent="0.25">
      <c r="A253" s="338"/>
      <c r="B253" s="338"/>
      <c r="C253" s="338"/>
      <c r="D253" s="345"/>
      <c r="E253" s="6" t="s">
        <v>98</v>
      </c>
      <c r="F253" s="6" t="s">
        <v>98</v>
      </c>
      <c r="G253" s="294" t="s">
        <v>98</v>
      </c>
      <c r="H253" s="294" t="s">
        <v>98</v>
      </c>
      <c r="I253" s="297" t="s">
        <v>98</v>
      </c>
      <c r="J253" s="6" t="s">
        <v>98</v>
      </c>
      <c r="K253" s="338"/>
    </row>
    <row r="254" spans="1:11" ht="15.75" customHeight="1" x14ac:dyDescent="0.25">
      <c r="A254" s="1">
        <v>127</v>
      </c>
      <c r="B254" s="101" t="str">
        <f>IF('proje ve personel bilgileri'!A140&lt;&gt;0,('proje ve personel bilgileri'!A140)," ")</f>
        <v xml:space="preserve"> </v>
      </c>
      <c r="C254" s="102"/>
      <c r="D254" s="103"/>
      <c r="E254" s="103"/>
      <c r="F254" s="103"/>
      <c r="G254" s="103"/>
      <c r="H254" s="103"/>
      <c r="I254" s="103"/>
      <c r="J254" s="103"/>
      <c r="K254" s="104">
        <f t="shared" ref="K254:K271" si="14">IF(D254&lt;&gt;0,SUM(D254+E254+F254+G254-H254-I254-J254),0)</f>
        <v>0</v>
      </c>
    </row>
    <row r="255" spans="1:11" ht="15.75" customHeight="1" x14ac:dyDescent="0.25">
      <c r="A255" s="2">
        <v>128</v>
      </c>
      <c r="B255" s="101" t="str">
        <f>IF('proje ve personel bilgileri'!A141&lt;&gt;0,('proje ve personel bilgileri'!A141)," ")</f>
        <v xml:space="preserve"> </v>
      </c>
      <c r="C255" s="105"/>
      <c r="D255" s="296"/>
      <c r="E255" s="296"/>
      <c r="F255" s="296"/>
      <c r="G255" s="296"/>
      <c r="H255" s="296"/>
      <c r="I255" s="296"/>
      <c r="J255" s="296"/>
      <c r="K255" s="104">
        <f t="shared" si="14"/>
        <v>0</v>
      </c>
    </row>
    <row r="256" spans="1:11" ht="15.75" customHeight="1" x14ac:dyDescent="0.25">
      <c r="A256" s="1">
        <v>129</v>
      </c>
      <c r="B256" s="101" t="str">
        <f>IF('proje ve personel bilgileri'!A142&lt;&gt;0,('proje ve personel bilgileri'!A142)," ")</f>
        <v xml:space="preserve"> </v>
      </c>
      <c r="C256" s="105"/>
      <c r="D256" s="296"/>
      <c r="E256" s="296"/>
      <c r="F256" s="296"/>
      <c r="G256" s="296"/>
      <c r="H256" s="296"/>
      <c r="I256" s="296"/>
      <c r="J256" s="296"/>
      <c r="K256" s="104">
        <f t="shared" si="14"/>
        <v>0</v>
      </c>
    </row>
    <row r="257" spans="1:11" ht="15.75" customHeight="1" x14ac:dyDescent="0.25">
      <c r="A257" s="2">
        <v>130</v>
      </c>
      <c r="B257" s="101" t="str">
        <f>IF('proje ve personel bilgileri'!A143&lt;&gt;0,('proje ve personel bilgileri'!A143)," ")</f>
        <v xml:space="preserve"> </v>
      </c>
      <c r="C257" s="105"/>
      <c r="D257" s="296"/>
      <c r="E257" s="296"/>
      <c r="F257" s="296"/>
      <c r="G257" s="296"/>
      <c r="H257" s="296"/>
      <c r="I257" s="296"/>
      <c r="J257" s="296"/>
      <c r="K257" s="104">
        <f t="shared" si="14"/>
        <v>0</v>
      </c>
    </row>
    <row r="258" spans="1:11" ht="15.75" customHeight="1" x14ac:dyDescent="0.25">
      <c r="A258" s="1">
        <v>131</v>
      </c>
      <c r="B258" s="101" t="str">
        <f>IF('proje ve personel bilgileri'!A144&lt;&gt;0,('proje ve personel bilgileri'!A144)," ")</f>
        <v xml:space="preserve"> </v>
      </c>
      <c r="C258" s="105"/>
      <c r="D258" s="296"/>
      <c r="E258" s="296"/>
      <c r="F258" s="296"/>
      <c r="G258" s="296"/>
      <c r="H258" s="296"/>
      <c r="I258" s="296"/>
      <c r="J258" s="296"/>
      <c r="K258" s="104">
        <f t="shared" si="14"/>
        <v>0</v>
      </c>
    </row>
    <row r="259" spans="1:11" ht="15.75" customHeight="1" x14ac:dyDescent="0.25">
      <c r="A259" s="2">
        <v>132</v>
      </c>
      <c r="B259" s="101" t="str">
        <f>IF('proje ve personel bilgileri'!A145&lt;&gt;0,('proje ve personel bilgileri'!A145)," ")</f>
        <v xml:space="preserve"> </v>
      </c>
      <c r="C259" s="105"/>
      <c r="D259" s="296"/>
      <c r="E259" s="296"/>
      <c r="F259" s="296"/>
      <c r="G259" s="296"/>
      <c r="H259" s="296"/>
      <c r="I259" s="296"/>
      <c r="J259" s="296"/>
      <c r="K259" s="104">
        <f t="shared" si="14"/>
        <v>0</v>
      </c>
    </row>
    <row r="260" spans="1:11" ht="15.75" customHeight="1" x14ac:dyDescent="0.25">
      <c r="A260" s="1">
        <v>133</v>
      </c>
      <c r="B260" s="101" t="str">
        <f>IF('proje ve personel bilgileri'!A146&lt;&gt;0,('proje ve personel bilgileri'!A146)," ")</f>
        <v xml:space="preserve"> </v>
      </c>
      <c r="C260" s="105"/>
      <c r="D260" s="296"/>
      <c r="E260" s="296"/>
      <c r="F260" s="296"/>
      <c r="G260" s="296"/>
      <c r="H260" s="296"/>
      <c r="I260" s="296"/>
      <c r="J260" s="296"/>
      <c r="K260" s="104">
        <f t="shared" si="14"/>
        <v>0</v>
      </c>
    </row>
    <row r="261" spans="1:11" ht="15.75" customHeight="1" x14ac:dyDescent="0.25">
      <c r="A261" s="2">
        <v>134</v>
      </c>
      <c r="B261" s="101" t="str">
        <f>IF('proje ve personel bilgileri'!A147&lt;&gt;0,('proje ve personel bilgileri'!A147)," ")</f>
        <v xml:space="preserve"> </v>
      </c>
      <c r="C261" s="105"/>
      <c r="D261" s="296"/>
      <c r="E261" s="296"/>
      <c r="F261" s="296"/>
      <c r="G261" s="296"/>
      <c r="H261" s="296"/>
      <c r="I261" s="296"/>
      <c r="J261" s="296"/>
      <c r="K261" s="104">
        <f t="shared" si="14"/>
        <v>0</v>
      </c>
    </row>
    <row r="262" spans="1:11" ht="15.75" customHeight="1" x14ac:dyDescent="0.25">
      <c r="A262" s="1">
        <v>135</v>
      </c>
      <c r="B262" s="101" t="str">
        <f>IF('proje ve personel bilgileri'!A148&lt;&gt;0,('proje ve personel bilgileri'!A148)," ")</f>
        <v xml:space="preserve"> </v>
      </c>
      <c r="C262" s="105"/>
      <c r="D262" s="296"/>
      <c r="E262" s="296"/>
      <c r="F262" s="296"/>
      <c r="G262" s="296"/>
      <c r="H262" s="296"/>
      <c r="I262" s="296"/>
      <c r="J262" s="296"/>
      <c r="K262" s="104">
        <f t="shared" si="14"/>
        <v>0</v>
      </c>
    </row>
    <row r="263" spans="1:11" ht="15.75" customHeight="1" x14ac:dyDescent="0.25">
      <c r="A263" s="2">
        <v>136</v>
      </c>
      <c r="B263" s="101" t="str">
        <f>IF('proje ve personel bilgileri'!A149&lt;&gt;0,('proje ve personel bilgileri'!A149)," ")</f>
        <v xml:space="preserve"> </v>
      </c>
      <c r="C263" s="105"/>
      <c r="D263" s="296"/>
      <c r="E263" s="296"/>
      <c r="F263" s="296"/>
      <c r="G263" s="296"/>
      <c r="H263" s="296"/>
      <c r="I263" s="296"/>
      <c r="J263" s="296"/>
      <c r="K263" s="104">
        <f t="shared" si="14"/>
        <v>0</v>
      </c>
    </row>
    <row r="264" spans="1:11" ht="15.75" customHeight="1" x14ac:dyDescent="0.25">
      <c r="A264" s="1">
        <v>137</v>
      </c>
      <c r="B264" s="101" t="str">
        <f>IF('proje ve personel bilgileri'!A150&lt;&gt;0,('proje ve personel bilgileri'!A150)," ")</f>
        <v xml:space="preserve"> </v>
      </c>
      <c r="C264" s="105"/>
      <c r="D264" s="296"/>
      <c r="E264" s="296"/>
      <c r="F264" s="296"/>
      <c r="G264" s="296"/>
      <c r="H264" s="296"/>
      <c r="I264" s="296"/>
      <c r="J264" s="296"/>
      <c r="K264" s="104">
        <f t="shared" si="14"/>
        <v>0</v>
      </c>
    </row>
    <row r="265" spans="1:11" ht="15.75" customHeight="1" x14ac:dyDescent="0.25">
      <c r="A265" s="2">
        <v>138</v>
      </c>
      <c r="B265" s="101" t="str">
        <f>IF('proje ve personel bilgileri'!A151&lt;&gt;0,('proje ve personel bilgileri'!A151)," ")</f>
        <v xml:space="preserve"> </v>
      </c>
      <c r="C265" s="105"/>
      <c r="D265" s="296"/>
      <c r="E265" s="296"/>
      <c r="F265" s="296"/>
      <c r="G265" s="296"/>
      <c r="H265" s="296"/>
      <c r="I265" s="296"/>
      <c r="J265" s="296"/>
      <c r="K265" s="104">
        <f t="shared" si="14"/>
        <v>0</v>
      </c>
    </row>
    <row r="266" spans="1:11" ht="15.75" customHeight="1" x14ac:dyDescent="0.25">
      <c r="A266" s="1">
        <v>139</v>
      </c>
      <c r="B266" s="101" t="str">
        <f>IF('proje ve personel bilgileri'!A152&lt;&gt;0,('proje ve personel bilgileri'!A152)," ")</f>
        <v xml:space="preserve"> </v>
      </c>
      <c r="C266" s="105"/>
      <c r="D266" s="296"/>
      <c r="E266" s="296"/>
      <c r="F266" s="296"/>
      <c r="G266" s="296"/>
      <c r="H266" s="296"/>
      <c r="I266" s="296"/>
      <c r="J266" s="296"/>
      <c r="K266" s="104">
        <f t="shared" si="14"/>
        <v>0</v>
      </c>
    </row>
    <row r="267" spans="1:11" ht="15.75" customHeight="1" x14ac:dyDescent="0.25">
      <c r="A267" s="2">
        <v>140</v>
      </c>
      <c r="B267" s="101" t="str">
        <f>IF('proje ve personel bilgileri'!A153&lt;&gt;0,('proje ve personel bilgileri'!A153)," ")</f>
        <v xml:space="preserve"> </v>
      </c>
      <c r="C267" s="105"/>
      <c r="D267" s="296"/>
      <c r="E267" s="296"/>
      <c r="F267" s="296"/>
      <c r="G267" s="296"/>
      <c r="H267" s="296"/>
      <c r="I267" s="296"/>
      <c r="J267" s="296"/>
      <c r="K267" s="104">
        <f t="shared" si="14"/>
        <v>0</v>
      </c>
    </row>
    <row r="268" spans="1:11" ht="15.75" customHeight="1" x14ac:dyDescent="0.25">
      <c r="A268" s="1">
        <v>141</v>
      </c>
      <c r="B268" s="101" t="str">
        <f>IF('proje ve personel bilgileri'!A154&lt;&gt;0,('proje ve personel bilgileri'!A154)," ")</f>
        <v xml:space="preserve"> </v>
      </c>
      <c r="C268" s="105"/>
      <c r="D268" s="296"/>
      <c r="E268" s="296"/>
      <c r="F268" s="296"/>
      <c r="G268" s="296"/>
      <c r="H268" s="296"/>
      <c r="I268" s="296"/>
      <c r="J268" s="296"/>
      <c r="K268" s="104">
        <f t="shared" si="14"/>
        <v>0</v>
      </c>
    </row>
    <row r="269" spans="1:11" ht="15.75" customHeight="1" x14ac:dyDescent="0.25">
      <c r="A269" s="2">
        <v>142</v>
      </c>
      <c r="B269" s="101" t="str">
        <f>IF('proje ve personel bilgileri'!A155&lt;&gt;0,('proje ve personel bilgileri'!A155)," ")</f>
        <v xml:space="preserve"> </v>
      </c>
      <c r="C269" s="105"/>
      <c r="D269" s="296"/>
      <c r="E269" s="296"/>
      <c r="F269" s="296"/>
      <c r="G269" s="296"/>
      <c r="H269" s="296"/>
      <c r="I269" s="296"/>
      <c r="J269" s="296"/>
      <c r="K269" s="104">
        <f t="shared" si="14"/>
        <v>0</v>
      </c>
    </row>
    <row r="270" spans="1:11" ht="15.75" customHeight="1" x14ac:dyDescent="0.25">
      <c r="A270" s="1">
        <v>143</v>
      </c>
      <c r="B270" s="101" t="str">
        <f>IF('proje ve personel bilgileri'!A156&lt;&gt;0,('proje ve personel bilgileri'!A156)," ")</f>
        <v xml:space="preserve"> </v>
      </c>
      <c r="C270" s="105"/>
      <c r="D270" s="296"/>
      <c r="E270" s="296"/>
      <c r="F270" s="296"/>
      <c r="G270" s="296"/>
      <c r="H270" s="296"/>
      <c r="I270" s="296"/>
      <c r="J270" s="296"/>
      <c r="K270" s="104">
        <f t="shared" si="14"/>
        <v>0</v>
      </c>
    </row>
    <row r="271" spans="1:11" ht="15" customHeight="1" x14ac:dyDescent="0.25">
      <c r="A271" s="2">
        <v>144</v>
      </c>
      <c r="B271" s="101" t="str">
        <f>IF('proje ve personel bilgileri'!A157&lt;&gt;0,('proje ve personel bilgileri'!A157)," ")</f>
        <v xml:space="preserve"> </v>
      </c>
      <c r="C271" s="105"/>
      <c r="D271" s="296"/>
      <c r="E271" s="296"/>
      <c r="F271" s="296"/>
      <c r="G271" s="296"/>
      <c r="H271" s="296"/>
      <c r="I271" s="296"/>
      <c r="J271" s="296"/>
      <c r="K271" s="104">
        <f t="shared" si="14"/>
        <v>0</v>
      </c>
    </row>
    <row r="272" spans="1:11" ht="15.75" customHeight="1" x14ac:dyDescent="0.25">
      <c r="A272" s="341" t="s">
        <v>99</v>
      </c>
      <c r="B272" s="342"/>
      <c r="C272" s="7" t="str">
        <f t="shared" ref="C272:J272" si="15">IF($K$28&lt;&gt;0,SUM(C254:C271)," ")</f>
        <v xml:space="preserve"> </v>
      </c>
      <c r="D272" s="8" t="str">
        <f t="shared" si="15"/>
        <v xml:space="preserve"> </v>
      </c>
      <c r="E272" s="8" t="str">
        <f t="shared" si="15"/>
        <v xml:space="preserve"> </v>
      </c>
      <c r="F272" s="8" t="str">
        <f t="shared" si="15"/>
        <v xml:space="preserve"> </v>
      </c>
      <c r="G272" s="8" t="str">
        <f t="shared" si="15"/>
        <v xml:space="preserve"> </v>
      </c>
      <c r="H272" s="8" t="str">
        <f t="shared" si="15"/>
        <v xml:space="preserve"> </v>
      </c>
      <c r="I272" s="8" t="str">
        <f t="shared" si="15"/>
        <v xml:space="preserve"> </v>
      </c>
      <c r="J272" s="8" t="str">
        <f t="shared" si="15"/>
        <v xml:space="preserve"> </v>
      </c>
      <c r="K272" s="9">
        <f>SUM(K254:K271)+K237</f>
        <v>0</v>
      </c>
    </row>
    <row r="273" spans="1:11" ht="15" customHeight="1" x14ac:dyDescent="0.25">
      <c r="A273" s="300"/>
    </row>
    <row r="274" spans="1:11" ht="26.25" customHeight="1" x14ac:dyDescent="0.25">
      <c r="A274" s="332" t="s">
        <v>100</v>
      </c>
      <c r="B274" s="332"/>
      <c r="C274" s="332"/>
      <c r="D274" s="332"/>
      <c r="E274" s="332"/>
      <c r="F274" s="332"/>
      <c r="G274" s="332"/>
      <c r="H274" s="332"/>
      <c r="I274" s="332"/>
      <c r="J274" s="332"/>
      <c r="K274" s="332"/>
    </row>
    <row r="275" spans="1:11" ht="15" customHeight="1" x14ac:dyDescent="0.25">
      <c r="A275" s="51"/>
    </row>
    <row r="276" spans="1:11" ht="15" customHeight="1" x14ac:dyDescent="0.25">
      <c r="A276" s="298" t="s">
        <v>101</v>
      </c>
    </row>
    <row r="277" spans="1:11" ht="15" customHeight="1" x14ac:dyDescent="0.25">
      <c r="C277" s="298" t="s">
        <v>102</v>
      </c>
      <c r="E277" s="298" t="s">
        <v>103</v>
      </c>
    </row>
    <row r="280" spans="1:11" ht="15.75" customHeight="1" x14ac:dyDescent="0.25">
      <c r="A280" s="348" t="s">
        <v>85</v>
      </c>
      <c r="B280" s="348"/>
      <c r="C280" s="348"/>
      <c r="D280" s="348"/>
      <c r="E280" s="348"/>
      <c r="F280" s="348"/>
      <c r="G280" s="348"/>
      <c r="H280" s="348"/>
      <c r="I280" s="348"/>
      <c r="J280" s="348"/>
      <c r="K280" s="348"/>
    </row>
    <row r="281" spans="1:11" ht="15" customHeight="1" x14ac:dyDescent="0.25">
      <c r="A281" s="70"/>
      <c r="B281" s="70"/>
      <c r="C281" s="70"/>
      <c r="D281" s="70"/>
      <c r="E281" s="78">
        <f>'proje ve personel bilgileri'!$B$5</f>
        <v>0</v>
      </c>
      <c r="F281" s="72">
        <f>IF('proje ve personel bilgileri'!$B$6=1,"/ Haziran ayına aittir.",(IF('proje ve personel bilgileri'!$B$6=2,"/ Aralık ayına aittir.",0)))</f>
        <v>0</v>
      </c>
      <c r="H281" s="70"/>
      <c r="I281" s="70"/>
      <c r="J281" s="70"/>
      <c r="K281" s="70"/>
    </row>
    <row r="282" spans="1:11" ht="18.75" customHeight="1" x14ac:dyDescent="0.25">
      <c r="K282" s="4" t="s">
        <v>86</v>
      </c>
    </row>
    <row r="283" spans="1:11" ht="15.75" customHeight="1" x14ac:dyDescent="0.25">
      <c r="A283" s="349" t="s">
        <v>2</v>
      </c>
      <c r="B283" s="350"/>
      <c r="C283" s="351">
        <f>'proje ve personel bilgileri'!$B$2</f>
        <v>0</v>
      </c>
      <c r="D283" s="352"/>
      <c r="E283" s="352"/>
      <c r="F283" s="352"/>
      <c r="G283" s="352"/>
      <c r="H283" s="352"/>
      <c r="I283" s="352"/>
      <c r="J283" s="352"/>
      <c r="K283" s="353"/>
    </row>
    <row r="284" spans="1:11" ht="15.75" customHeight="1" x14ac:dyDescent="0.25">
      <c r="A284" s="354" t="s">
        <v>4</v>
      </c>
      <c r="B284" s="355"/>
      <c r="C284" s="356">
        <f>'proje ve personel bilgileri'!$B$3</f>
        <v>0</v>
      </c>
      <c r="D284" s="357"/>
      <c r="E284" s="357"/>
      <c r="F284" s="357"/>
      <c r="G284" s="357"/>
      <c r="H284" s="357"/>
      <c r="I284" s="357"/>
      <c r="J284" s="357"/>
      <c r="K284" s="358"/>
    </row>
    <row r="285" spans="1:11" ht="15" customHeight="1" x14ac:dyDescent="0.25">
      <c r="A285" s="343" t="s">
        <v>87</v>
      </c>
      <c r="B285" s="343" t="s">
        <v>15</v>
      </c>
      <c r="C285" s="343" t="s">
        <v>88</v>
      </c>
      <c r="D285" s="344" t="s">
        <v>89</v>
      </c>
      <c r="E285" s="346"/>
      <c r="F285" s="347"/>
      <c r="G285" s="343" t="s">
        <v>90</v>
      </c>
      <c r="H285" s="333" t="s">
        <v>91</v>
      </c>
      <c r="I285" s="333" t="s">
        <v>92</v>
      </c>
      <c r="J285" s="333" t="s">
        <v>93</v>
      </c>
      <c r="K285" s="336" t="s">
        <v>94</v>
      </c>
    </row>
    <row r="286" spans="1:11" ht="23.25" customHeight="1" x14ac:dyDescent="0.25">
      <c r="A286" s="338"/>
      <c r="B286" s="338"/>
      <c r="C286" s="338"/>
      <c r="D286" s="345"/>
      <c r="E286" s="339" t="s">
        <v>95</v>
      </c>
      <c r="F286" s="340"/>
      <c r="G286" s="338"/>
      <c r="H286" s="334"/>
      <c r="I286" s="334"/>
      <c r="J286" s="334"/>
      <c r="K286" s="337"/>
    </row>
    <row r="287" spans="1:11" ht="60.75" customHeight="1" x14ac:dyDescent="0.25">
      <c r="A287" s="338"/>
      <c r="B287" s="338"/>
      <c r="C287" s="338"/>
      <c r="D287" s="345"/>
      <c r="E287" s="5" t="s">
        <v>106</v>
      </c>
      <c r="F287" s="5" t="s">
        <v>97</v>
      </c>
      <c r="G287" s="338"/>
      <c r="H287" s="334"/>
      <c r="I287" s="335"/>
      <c r="J287" s="335"/>
      <c r="K287" s="338"/>
    </row>
    <row r="288" spans="1:11" ht="15.75" customHeight="1" x14ac:dyDescent="0.25">
      <c r="A288" s="338"/>
      <c r="B288" s="338"/>
      <c r="C288" s="338"/>
      <c r="D288" s="345"/>
      <c r="E288" s="6" t="s">
        <v>98</v>
      </c>
      <c r="F288" s="6" t="s">
        <v>98</v>
      </c>
      <c r="G288" s="294" t="s">
        <v>98</v>
      </c>
      <c r="H288" s="294" t="s">
        <v>98</v>
      </c>
      <c r="I288" s="297" t="s">
        <v>98</v>
      </c>
      <c r="J288" s="6" t="s">
        <v>98</v>
      </c>
      <c r="K288" s="338"/>
    </row>
    <row r="289" spans="1:11" ht="15.75" customHeight="1" x14ac:dyDescent="0.25">
      <c r="A289" s="1">
        <v>145</v>
      </c>
      <c r="B289" s="101" t="str">
        <f>IF('proje ve personel bilgileri'!A158&lt;&gt;0,('proje ve personel bilgileri'!A158)," ")</f>
        <v xml:space="preserve"> </v>
      </c>
      <c r="C289" s="102"/>
      <c r="D289" s="103"/>
      <c r="E289" s="103"/>
      <c r="F289" s="103"/>
      <c r="G289" s="103"/>
      <c r="H289" s="103"/>
      <c r="I289" s="103"/>
      <c r="J289" s="103"/>
      <c r="K289" s="104">
        <f t="shared" ref="K289:K306" si="16">IF(D289&lt;&gt;0,SUM(D289+E289+F289+G289-H289-I289-J289),0)</f>
        <v>0</v>
      </c>
    </row>
    <row r="290" spans="1:11" ht="15.75" customHeight="1" x14ac:dyDescent="0.25">
      <c r="A290" s="2">
        <v>146</v>
      </c>
      <c r="B290" s="101" t="str">
        <f>IF('proje ve personel bilgileri'!A159&lt;&gt;0,('proje ve personel bilgileri'!A159)," ")</f>
        <v xml:space="preserve"> </v>
      </c>
      <c r="C290" s="105"/>
      <c r="D290" s="296"/>
      <c r="E290" s="296"/>
      <c r="F290" s="296"/>
      <c r="G290" s="296"/>
      <c r="H290" s="296"/>
      <c r="I290" s="296"/>
      <c r="J290" s="296"/>
      <c r="K290" s="104">
        <f t="shared" si="16"/>
        <v>0</v>
      </c>
    </row>
    <row r="291" spans="1:11" ht="15.75" customHeight="1" x14ac:dyDescent="0.25">
      <c r="A291" s="1">
        <v>147</v>
      </c>
      <c r="B291" s="101" t="str">
        <f>IF('proje ve personel bilgileri'!A160&lt;&gt;0,('proje ve personel bilgileri'!A160)," ")</f>
        <v xml:space="preserve"> </v>
      </c>
      <c r="C291" s="105"/>
      <c r="D291" s="296"/>
      <c r="E291" s="296"/>
      <c r="F291" s="296"/>
      <c r="G291" s="296"/>
      <c r="H291" s="296"/>
      <c r="I291" s="296"/>
      <c r="J291" s="296"/>
      <c r="K291" s="104">
        <f t="shared" si="16"/>
        <v>0</v>
      </c>
    </row>
    <row r="292" spans="1:11" ht="15.75" customHeight="1" x14ac:dyDescent="0.25">
      <c r="A292" s="2">
        <v>148</v>
      </c>
      <c r="B292" s="101" t="str">
        <f>IF('proje ve personel bilgileri'!A161&lt;&gt;0,('proje ve personel bilgileri'!A161)," ")</f>
        <v xml:space="preserve"> </v>
      </c>
      <c r="C292" s="105"/>
      <c r="D292" s="296"/>
      <c r="E292" s="296"/>
      <c r="F292" s="296"/>
      <c r="G292" s="296"/>
      <c r="H292" s="296"/>
      <c r="I292" s="296"/>
      <c r="J292" s="296"/>
      <c r="K292" s="104">
        <f t="shared" si="16"/>
        <v>0</v>
      </c>
    </row>
    <row r="293" spans="1:11" ht="15.75" customHeight="1" x14ac:dyDescent="0.25">
      <c r="A293" s="1">
        <v>149</v>
      </c>
      <c r="B293" s="101" t="str">
        <f>IF('proje ve personel bilgileri'!A162&lt;&gt;0,('proje ve personel bilgileri'!A162)," ")</f>
        <v xml:space="preserve"> </v>
      </c>
      <c r="C293" s="105"/>
      <c r="D293" s="296"/>
      <c r="E293" s="296"/>
      <c r="F293" s="296"/>
      <c r="G293" s="296"/>
      <c r="H293" s="296"/>
      <c r="I293" s="296"/>
      <c r="J293" s="296"/>
      <c r="K293" s="104">
        <f t="shared" si="16"/>
        <v>0</v>
      </c>
    </row>
    <row r="294" spans="1:11" ht="15.75" customHeight="1" x14ac:dyDescent="0.25">
      <c r="A294" s="2">
        <v>150</v>
      </c>
      <c r="B294" s="101" t="str">
        <f>IF('proje ve personel bilgileri'!A163&lt;&gt;0,('proje ve personel bilgileri'!A163)," ")</f>
        <v xml:space="preserve"> </v>
      </c>
      <c r="C294" s="105"/>
      <c r="D294" s="296"/>
      <c r="E294" s="296"/>
      <c r="F294" s="296"/>
      <c r="G294" s="296"/>
      <c r="H294" s="296"/>
      <c r="I294" s="296"/>
      <c r="J294" s="296"/>
      <c r="K294" s="104">
        <f t="shared" si="16"/>
        <v>0</v>
      </c>
    </row>
    <row r="295" spans="1:11" ht="15.75" customHeight="1" x14ac:dyDescent="0.25">
      <c r="A295" s="1">
        <v>151</v>
      </c>
      <c r="B295" s="101" t="str">
        <f>IF('proje ve personel bilgileri'!A164&lt;&gt;0,('proje ve personel bilgileri'!A164)," ")</f>
        <v xml:space="preserve"> </v>
      </c>
      <c r="C295" s="105"/>
      <c r="D295" s="296"/>
      <c r="E295" s="296"/>
      <c r="F295" s="296"/>
      <c r="G295" s="296"/>
      <c r="H295" s="296"/>
      <c r="I295" s="296"/>
      <c r="J295" s="296"/>
      <c r="K295" s="104">
        <f t="shared" si="16"/>
        <v>0</v>
      </c>
    </row>
    <row r="296" spans="1:11" ht="15.75" customHeight="1" x14ac:dyDescent="0.25">
      <c r="A296" s="2">
        <v>152</v>
      </c>
      <c r="B296" s="101" t="str">
        <f>IF('proje ve personel bilgileri'!A165&lt;&gt;0,('proje ve personel bilgileri'!A165)," ")</f>
        <v xml:space="preserve"> </v>
      </c>
      <c r="C296" s="105"/>
      <c r="D296" s="296"/>
      <c r="E296" s="296"/>
      <c r="F296" s="296"/>
      <c r="G296" s="296"/>
      <c r="H296" s="296"/>
      <c r="I296" s="296"/>
      <c r="J296" s="296"/>
      <c r="K296" s="104">
        <f t="shared" si="16"/>
        <v>0</v>
      </c>
    </row>
    <row r="297" spans="1:11" ht="15.75" customHeight="1" x14ac:dyDescent="0.25">
      <c r="A297" s="1">
        <v>153</v>
      </c>
      <c r="B297" s="101" t="str">
        <f>IF('proje ve personel bilgileri'!A166&lt;&gt;0,('proje ve personel bilgileri'!A166)," ")</f>
        <v xml:space="preserve"> </v>
      </c>
      <c r="C297" s="105"/>
      <c r="D297" s="296"/>
      <c r="E297" s="296"/>
      <c r="F297" s="296"/>
      <c r="G297" s="296"/>
      <c r="H297" s="296"/>
      <c r="I297" s="296"/>
      <c r="J297" s="296"/>
      <c r="K297" s="104">
        <f t="shared" si="16"/>
        <v>0</v>
      </c>
    </row>
    <row r="298" spans="1:11" ht="15.75" customHeight="1" x14ac:dyDescent="0.25">
      <c r="A298" s="2">
        <v>154</v>
      </c>
      <c r="B298" s="101" t="str">
        <f>IF('proje ve personel bilgileri'!A167&lt;&gt;0,('proje ve personel bilgileri'!A167)," ")</f>
        <v xml:space="preserve"> </v>
      </c>
      <c r="C298" s="105"/>
      <c r="D298" s="296"/>
      <c r="E298" s="296"/>
      <c r="F298" s="296"/>
      <c r="G298" s="296"/>
      <c r="H298" s="296"/>
      <c r="I298" s="296"/>
      <c r="J298" s="296"/>
      <c r="K298" s="104">
        <f t="shared" si="16"/>
        <v>0</v>
      </c>
    </row>
    <row r="299" spans="1:11" ht="15.75" customHeight="1" x14ac:dyDescent="0.25">
      <c r="A299" s="1">
        <v>155</v>
      </c>
      <c r="B299" s="101" t="str">
        <f>IF('proje ve personel bilgileri'!A168&lt;&gt;0,('proje ve personel bilgileri'!A168)," ")</f>
        <v xml:space="preserve"> </v>
      </c>
      <c r="C299" s="105"/>
      <c r="D299" s="296"/>
      <c r="E299" s="296"/>
      <c r="F299" s="296"/>
      <c r="G299" s="296"/>
      <c r="H299" s="296"/>
      <c r="I299" s="296"/>
      <c r="J299" s="296"/>
      <c r="K299" s="104">
        <f t="shared" si="16"/>
        <v>0</v>
      </c>
    </row>
    <row r="300" spans="1:11" ht="15.75" customHeight="1" x14ac:dyDescent="0.25">
      <c r="A300" s="2">
        <v>156</v>
      </c>
      <c r="B300" s="101" t="str">
        <f>IF('proje ve personel bilgileri'!A169&lt;&gt;0,('proje ve personel bilgileri'!A169)," ")</f>
        <v xml:space="preserve"> </v>
      </c>
      <c r="C300" s="105"/>
      <c r="D300" s="296"/>
      <c r="E300" s="296"/>
      <c r="F300" s="296"/>
      <c r="G300" s="296"/>
      <c r="H300" s="296"/>
      <c r="I300" s="296"/>
      <c r="J300" s="296"/>
      <c r="K300" s="104">
        <f t="shared" si="16"/>
        <v>0</v>
      </c>
    </row>
    <row r="301" spans="1:11" ht="15.75" customHeight="1" x14ac:dyDescent="0.25">
      <c r="A301" s="1">
        <v>157</v>
      </c>
      <c r="B301" s="101" t="str">
        <f>IF('proje ve personel bilgileri'!A170&lt;&gt;0,('proje ve personel bilgileri'!A170)," ")</f>
        <v xml:space="preserve"> </v>
      </c>
      <c r="C301" s="105"/>
      <c r="D301" s="296"/>
      <c r="E301" s="296"/>
      <c r="F301" s="296"/>
      <c r="G301" s="296"/>
      <c r="H301" s="296"/>
      <c r="I301" s="296"/>
      <c r="J301" s="296"/>
      <c r="K301" s="104">
        <f t="shared" si="16"/>
        <v>0</v>
      </c>
    </row>
    <row r="302" spans="1:11" ht="15.75" customHeight="1" x14ac:dyDescent="0.25">
      <c r="A302" s="2">
        <v>158</v>
      </c>
      <c r="B302" s="101" t="str">
        <f>IF('proje ve personel bilgileri'!A171&lt;&gt;0,('proje ve personel bilgileri'!A171)," ")</f>
        <v xml:space="preserve"> </v>
      </c>
      <c r="C302" s="105"/>
      <c r="D302" s="296"/>
      <c r="E302" s="296"/>
      <c r="F302" s="296"/>
      <c r="G302" s="296"/>
      <c r="H302" s="296"/>
      <c r="I302" s="296"/>
      <c r="J302" s="296"/>
      <c r="K302" s="104">
        <f t="shared" si="16"/>
        <v>0</v>
      </c>
    </row>
    <row r="303" spans="1:11" ht="15.75" customHeight="1" x14ac:dyDescent="0.25">
      <c r="A303" s="1">
        <v>159</v>
      </c>
      <c r="B303" s="101" t="str">
        <f>IF('proje ve personel bilgileri'!A172&lt;&gt;0,('proje ve personel bilgileri'!A172)," ")</f>
        <v xml:space="preserve"> </v>
      </c>
      <c r="C303" s="105"/>
      <c r="D303" s="296"/>
      <c r="E303" s="296"/>
      <c r="F303" s="296"/>
      <c r="G303" s="296"/>
      <c r="H303" s="296"/>
      <c r="I303" s="296"/>
      <c r="J303" s="296"/>
      <c r="K303" s="104">
        <f t="shared" si="16"/>
        <v>0</v>
      </c>
    </row>
    <row r="304" spans="1:11" ht="15.75" customHeight="1" x14ac:dyDescent="0.25">
      <c r="A304" s="2">
        <v>160</v>
      </c>
      <c r="B304" s="101" t="str">
        <f>IF('proje ve personel bilgileri'!A173&lt;&gt;0,('proje ve personel bilgileri'!A173)," ")</f>
        <v xml:space="preserve"> </v>
      </c>
      <c r="C304" s="105"/>
      <c r="D304" s="296"/>
      <c r="E304" s="296"/>
      <c r="F304" s="296"/>
      <c r="G304" s="296"/>
      <c r="H304" s="296"/>
      <c r="I304" s="296"/>
      <c r="J304" s="296"/>
      <c r="K304" s="104">
        <f t="shared" si="16"/>
        <v>0</v>
      </c>
    </row>
    <row r="305" spans="1:11" ht="15.75" customHeight="1" x14ac:dyDescent="0.25">
      <c r="A305" s="1">
        <v>161</v>
      </c>
      <c r="B305" s="101" t="str">
        <f>IF('proje ve personel bilgileri'!A174&lt;&gt;0,('proje ve personel bilgileri'!A174)," ")</f>
        <v xml:space="preserve"> </v>
      </c>
      <c r="C305" s="105"/>
      <c r="D305" s="296"/>
      <c r="E305" s="296"/>
      <c r="F305" s="296"/>
      <c r="G305" s="296"/>
      <c r="H305" s="296"/>
      <c r="I305" s="296"/>
      <c r="J305" s="296"/>
      <c r="K305" s="104">
        <f t="shared" si="16"/>
        <v>0</v>
      </c>
    </row>
    <row r="306" spans="1:11" ht="15" customHeight="1" x14ac:dyDescent="0.25">
      <c r="A306" s="2">
        <v>162</v>
      </c>
      <c r="B306" s="101" t="str">
        <f>IF('proje ve personel bilgileri'!A175&lt;&gt;0,('proje ve personel bilgileri'!A175)," ")</f>
        <v xml:space="preserve"> </v>
      </c>
      <c r="C306" s="105"/>
      <c r="D306" s="296"/>
      <c r="E306" s="296"/>
      <c r="F306" s="296"/>
      <c r="G306" s="296"/>
      <c r="H306" s="296"/>
      <c r="I306" s="296"/>
      <c r="J306" s="296"/>
      <c r="K306" s="104">
        <f t="shared" si="16"/>
        <v>0</v>
      </c>
    </row>
    <row r="307" spans="1:11" ht="15.75" customHeight="1" x14ac:dyDescent="0.25">
      <c r="A307" s="341" t="s">
        <v>99</v>
      </c>
      <c r="B307" s="342"/>
      <c r="C307" s="7" t="str">
        <f t="shared" ref="C307:J307" si="17">IF($K$28&lt;&gt;0,SUM(C289:C306)," ")</f>
        <v xml:space="preserve"> </v>
      </c>
      <c r="D307" s="8" t="str">
        <f t="shared" si="17"/>
        <v xml:space="preserve"> </v>
      </c>
      <c r="E307" s="8" t="str">
        <f t="shared" si="17"/>
        <v xml:space="preserve"> </v>
      </c>
      <c r="F307" s="8" t="str">
        <f t="shared" si="17"/>
        <v xml:space="preserve"> </v>
      </c>
      <c r="G307" s="8" t="str">
        <f t="shared" si="17"/>
        <v xml:space="preserve"> </v>
      </c>
      <c r="H307" s="8" t="str">
        <f t="shared" si="17"/>
        <v xml:space="preserve"> </v>
      </c>
      <c r="I307" s="8" t="str">
        <f t="shared" si="17"/>
        <v xml:space="preserve"> </v>
      </c>
      <c r="J307" s="8" t="str">
        <f t="shared" si="17"/>
        <v xml:space="preserve"> </v>
      </c>
      <c r="K307" s="9">
        <f>SUM(K289:K306)+K272</f>
        <v>0</v>
      </c>
    </row>
    <row r="308" spans="1:11" ht="15" customHeight="1" x14ac:dyDescent="0.25">
      <c r="A308" s="300"/>
    </row>
    <row r="309" spans="1:11" ht="26.25" customHeight="1" x14ac:dyDescent="0.25">
      <c r="A309" s="332" t="s">
        <v>100</v>
      </c>
      <c r="B309" s="332"/>
      <c r="C309" s="332"/>
      <c r="D309" s="332"/>
      <c r="E309" s="332"/>
      <c r="F309" s="332"/>
      <c r="G309" s="332"/>
      <c r="H309" s="332"/>
      <c r="I309" s="332"/>
      <c r="J309" s="332"/>
      <c r="K309" s="332"/>
    </row>
    <row r="310" spans="1:11" ht="15" customHeight="1" x14ac:dyDescent="0.25">
      <c r="A310" s="51"/>
    </row>
    <row r="311" spans="1:11" ht="15" customHeight="1" x14ac:dyDescent="0.25">
      <c r="A311" s="298" t="s">
        <v>101</v>
      </c>
    </row>
    <row r="312" spans="1:11" ht="15" customHeight="1" x14ac:dyDescent="0.25">
      <c r="C312" s="298" t="s">
        <v>102</v>
      </c>
      <c r="E312" s="298" t="s">
        <v>103</v>
      </c>
    </row>
    <row r="315" spans="1:11" ht="15.75" customHeight="1" x14ac:dyDescent="0.25">
      <c r="A315" s="348" t="s">
        <v>85</v>
      </c>
      <c r="B315" s="348"/>
      <c r="C315" s="348"/>
      <c r="D315" s="348"/>
      <c r="E315" s="348"/>
      <c r="F315" s="348"/>
      <c r="G315" s="348"/>
      <c r="H315" s="348"/>
      <c r="I315" s="348"/>
      <c r="J315" s="348"/>
      <c r="K315" s="348"/>
    </row>
    <row r="316" spans="1:11" ht="15" customHeight="1" x14ac:dyDescent="0.25">
      <c r="A316" s="70"/>
      <c r="B316" s="70"/>
      <c r="C316" s="70"/>
      <c r="D316" s="70"/>
      <c r="E316" s="78">
        <f>'proje ve personel bilgileri'!$B$5</f>
        <v>0</v>
      </c>
      <c r="F316" s="72">
        <f>IF('proje ve personel bilgileri'!$B$6=1,"/ Haziran ayına aittir.",(IF('proje ve personel bilgileri'!$B$6=2,"/ Aralık ayına aittir.",0)))</f>
        <v>0</v>
      </c>
      <c r="H316" s="70"/>
      <c r="I316" s="70"/>
      <c r="J316" s="70"/>
      <c r="K316" s="70"/>
    </row>
    <row r="317" spans="1:11" ht="18.75" customHeight="1" x14ac:dyDescent="0.25">
      <c r="K317" s="4" t="s">
        <v>86</v>
      </c>
    </row>
    <row r="318" spans="1:11" ht="15.75" customHeight="1" x14ac:dyDescent="0.25">
      <c r="A318" s="349" t="s">
        <v>2</v>
      </c>
      <c r="B318" s="350"/>
      <c r="C318" s="351">
        <f>'proje ve personel bilgileri'!$B$2</f>
        <v>0</v>
      </c>
      <c r="D318" s="352"/>
      <c r="E318" s="352"/>
      <c r="F318" s="352"/>
      <c r="G318" s="352"/>
      <c r="H318" s="352"/>
      <c r="I318" s="352"/>
      <c r="J318" s="352"/>
      <c r="K318" s="353"/>
    </row>
    <row r="319" spans="1:11" ht="15.75" customHeight="1" x14ac:dyDescent="0.25">
      <c r="A319" s="354" t="s">
        <v>4</v>
      </c>
      <c r="B319" s="355"/>
      <c r="C319" s="356">
        <f>'proje ve personel bilgileri'!$B$3</f>
        <v>0</v>
      </c>
      <c r="D319" s="357"/>
      <c r="E319" s="357"/>
      <c r="F319" s="357"/>
      <c r="G319" s="357"/>
      <c r="H319" s="357"/>
      <c r="I319" s="357"/>
      <c r="J319" s="357"/>
      <c r="K319" s="358"/>
    </row>
    <row r="320" spans="1:11" ht="15" customHeight="1" x14ac:dyDescent="0.25">
      <c r="A320" s="343" t="s">
        <v>87</v>
      </c>
      <c r="B320" s="343" t="s">
        <v>15</v>
      </c>
      <c r="C320" s="343" t="s">
        <v>88</v>
      </c>
      <c r="D320" s="344" t="s">
        <v>89</v>
      </c>
      <c r="E320" s="346"/>
      <c r="F320" s="347"/>
      <c r="G320" s="343" t="s">
        <v>90</v>
      </c>
      <c r="H320" s="333" t="s">
        <v>91</v>
      </c>
      <c r="I320" s="333" t="s">
        <v>92</v>
      </c>
      <c r="J320" s="333" t="s">
        <v>93</v>
      </c>
      <c r="K320" s="336" t="s">
        <v>94</v>
      </c>
    </row>
    <row r="321" spans="1:11" ht="24" customHeight="1" x14ac:dyDescent="0.25">
      <c r="A321" s="338"/>
      <c r="B321" s="338"/>
      <c r="C321" s="338"/>
      <c r="D321" s="345"/>
      <c r="E321" s="339" t="s">
        <v>95</v>
      </c>
      <c r="F321" s="340"/>
      <c r="G321" s="338"/>
      <c r="H321" s="334"/>
      <c r="I321" s="334"/>
      <c r="J321" s="334"/>
      <c r="K321" s="337"/>
    </row>
    <row r="322" spans="1:11" ht="60.75" customHeight="1" x14ac:dyDescent="0.25">
      <c r="A322" s="338"/>
      <c r="B322" s="338"/>
      <c r="C322" s="338"/>
      <c r="D322" s="345"/>
      <c r="E322" s="5" t="s">
        <v>106</v>
      </c>
      <c r="F322" s="5" t="s">
        <v>97</v>
      </c>
      <c r="G322" s="338"/>
      <c r="H322" s="334"/>
      <c r="I322" s="335"/>
      <c r="J322" s="335"/>
      <c r="K322" s="338"/>
    </row>
    <row r="323" spans="1:11" ht="15.75" customHeight="1" x14ac:dyDescent="0.25">
      <c r="A323" s="338"/>
      <c r="B323" s="338"/>
      <c r="C323" s="338"/>
      <c r="D323" s="345"/>
      <c r="E323" s="6" t="s">
        <v>98</v>
      </c>
      <c r="F323" s="6" t="s">
        <v>98</v>
      </c>
      <c r="G323" s="294" t="s">
        <v>98</v>
      </c>
      <c r="H323" s="294" t="s">
        <v>98</v>
      </c>
      <c r="I323" s="297" t="s">
        <v>98</v>
      </c>
      <c r="J323" s="6" t="s">
        <v>98</v>
      </c>
      <c r="K323" s="338"/>
    </row>
    <row r="324" spans="1:11" ht="15.75" customHeight="1" x14ac:dyDescent="0.25">
      <c r="A324" s="1">
        <v>163</v>
      </c>
      <c r="B324" s="101" t="str">
        <f>IF('proje ve personel bilgileri'!A176&lt;&gt;0,('proje ve personel bilgileri'!A176)," ")</f>
        <v xml:space="preserve"> </v>
      </c>
      <c r="C324" s="102"/>
      <c r="D324" s="103"/>
      <c r="E324" s="103"/>
      <c r="F324" s="103"/>
      <c r="G324" s="103"/>
      <c r="H324" s="103"/>
      <c r="I324" s="103"/>
      <c r="J324" s="103"/>
      <c r="K324" s="104">
        <f t="shared" ref="K324:K341" si="18">IF(D324&lt;&gt;0,SUM(D324+E324+F324+G324-H324-I324-J324),0)</f>
        <v>0</v>
      </c>
    </row>
    <row r="325" spans="1:11" ht="15.75" customHeight="1" x14ac:dyDescent="0.25">
      <c r="A325" s="2">
        <v>164</v>
      </c>
      <c r="B325" s="101" t="str">
        <f>IF('proje ve personel bilgileri'!A177&lt;&gt;0,('proje ve personel bilgileri'!A177)," ")</f>
        <v xml:space="preserve"> </v>
      </c>
      <c r="C325" s="105"/>
      <c r="D325" s="296"/>
      <c r="E325" s="296"/>
      <c r="F325" s="296"/>
      <c r="G325" s="296"/>
      <c r="H325" s="296"/>
      <c r="I325" s="296"/>
      <c r="J325" s="296"/>
      <c r="K325" s="104">
        <f t="shared" si="18"/>
        <v>0</v>
      </c>
    </row>
    <row r="326" spans="1:11" ht="15.75" customHeight="1" x14ac:dyDescent="0.25">
      <c r="A326" s="1">
        <v>165</v>
      </c>
      <c r="B326" s="101" t="str">
        <f>IF('proje ve personel bilgileri'!A178&lt;&gt;0,('proje ve personel bilgileri'!A178)," ")</f>
        <v xml:space="preserve"> </v>
      </c>
      <c r="C326" s="105"/>
      <c r="D326" s="296"/>
      <c r="E326" s="296"/>
      <c r="F326" s="296"/>
      <c r="G326" s="296"/>
      <c r="H326" s="296"/>
      <c r="I326" s="296"/>
      <c r="J326" s="296"/>
      <c r="K326" s="104">
        <f t="shared" si="18"/>
        <v>0</v>
      </c>
    </row>
    <row r="327" spans="1:11" ht="15.75" customHeight="1" x14ac:dyDescent="0.25">
      <c r="A327" s="2">
        <v>166</v>
      </c>
      <c r="B327" s="101" t="str">
        <f>IF('proje ve personel bilgileri'!A179&lt;&gt;0,('proje ve personel bilgileri'!A179)," ")</f>
        <v xml:space="preserve"> </v>
      </c>
      <c r="C327" s="105"/>
      <c r="D327" s="296"/>
      <c r="E327" s="296"/>
      <c r="F327" s="296"/>
      <c r="G327" s="296"/>
      <c r="H327" s="296"/>
      <c r="I327" s="296"/>
      <c r="J327" s="296"/>
      <c r="K327" s="104">
        <f t="shared" si="18"/>
        <v>0</v>
      </c>
    </row>
    <row r="328" spans="1:11" ht="15.75" customHeight="1" x14ac:dyDescent="0.25">
      <c r="A328" s="1">
        <v>167</v>
      </c>
      <c r="B328" s="101" t="str">
        <f>IF('proje ve personel bilgileri'!A180&lt;&gt;0,('proje ve personel bilgileri'!A180)," ")</f>
        <v xml:space="preserve"> </v>
      </c>
      <c r="C328" s="105"/>
      <c r="D328" s="296"/>
      <c r="E328" s="296"/>
      <c r="F328" s="296"/>
      <c r="G328" s="296"/>
      <c r="H328" s="296"/>
      <c r="I328" s="296"/>
      <c r="J328" s="296"/>
      <c r="K328" s="104">
        <f t="shared" si="18"/>
        <v>0</v>
      </c>
    </row>
    <row r="329" spans="1:11" ht="15.75" customHeight="1" x14ac:dyDescent="0.25">
      <c r="A329" s="2">
        <v>168</v>
      </c>
      <c r="B329" s="101" t="str">
        <f>IF('proje ve personel bilgileri'!A181&lt;&gt;0,('proje ve personel bilgileri'!A181)," ")</f>
        <v xml:space="preserve"> </v>
      </c>
      <c r="C329" s="105"/>
      <c r="D329" s="296"/>
      <c r="E329" s="296"/>
      <c r="F329" s="296"/>
      <c r="G329" s="296"/>
      <c r="H329" s="296"/>
      <c r="I329" s="296"/>
      <c r="J329" s="296"/>
      <c r="K329" s="104">
        <f t="shared" si="18"/>
        <v>0</v>
      </c>
    </row>
    <row r="330" spans="1:11" ht="15.75" customHeight="1" x14ac:dyDescent="0.25">
      <c r="A330" s="1">
        <v>169</v>
      </c>
      <c r="B330" s="101" t="str">
        <f>IF('proje ve personel bilgileri'!A182&lt;&gt;0,('proje ve personel bilgileri'!A182)," ")</f>
        <v xml:space="preserve"> </v>
      </c>
      <c r="C330" s="105"/>
      <c r="D330" s="296"/>
      <c r="E330" s="296"/>
      <c r="F330" s="296"/>
      <c r="G330" s="296"/>
      <c r="H330" s="296"/>
      <c r="I330" s="296"/>
      <c r="J330" s="296"/>
      <c r="K330" s="104">
        <f t="shared" si="18"/>
        <v>0</v>
      </c>
    </row>
    <row r="331" spans="1:11" ht="15.75" customHeight="1" x14ac:dyDescent="0.25">
      <c r="A331" s="2">
        <v>170</v>
      </c>
      <c r="B331" s="101" t="str">
        <f>IF('proje ve personel bilgileri'!A183&lt;&gt;0,('proje ve personel bilgileri'!A183)," ")</f>
        <v xml:space="preserve"> </v>
      </c>
      <c r="C331" s="105"/>
      <c r="D331" s="296"/>
      <c r="E331" s="296"/>
      <c r="F331" s="296"/>
      <c r="G331" s="296"/>
      <c r="H331" s="296"/>
      <c r="I331" s="296"/>
      <c r="J331" s="296"/>
      <c r="K331" s="104">
        <f t="shared" si="18"/>
        <v>0</v>
      </c>
    </row>
    <row r="332" spans="1:11" ht="15.75" customHeight="1" x14ac:dyDescent="0.25">
      <c r="A332" s="1">
        <v>171</v>
      </c>
      <c r="B332" s="101" t="str">
        <f>IF('proje ve personel bilgileri'!A184&lt;&gt;0,('proje ve personel bilgileri'!A184)," ")</f>
        <v xml:space="preserve"> </v>
      </c>
      <c r="C332" s="105"/>
      <c r="D332" s="296"/>
      <c r="E332" s="296"/>
      <c r="F332" s="296"/>
      <c r="G332" s="296"/>
      <c r="H332" s="296"/>
      <c r="I332" s="296"/>
      <c r="J332" s="296"/>
      <c r="K332" s="104">
        <f t="shared" si="18"/>
        <v>0</v>
      </c>
    </row>
    <row r="333" spans="1:11" ht="15.75" customHeight="1" x14ac:dyDescent="0.25">
      <c r="A333" s="2">
        <v>172</v>
      </c>
      <c r="B333" s="101" t="str">
        <f>IF('proje ve personel bilgileri'!A185&lt;&gt;0,('proje ve personel bilgileri'!A185)," ")</f>
        <v xml:space="preserve"> </v>
      </c>
      <c r="C333" s="105"/>
      <c r="D333" s="296"/>
      <c r="E333" s="296"/>
      <c r="F333" s="296"/>
      <c r="G333" s="296"/>
      <c r="H333" s="296"/>
      <c r="I333" s="296"/>
      <c r="J333" s="296"/>
      <c r="K333" s="104">
        <f t="shared" si="18"/>
        <v>0</v>
      </c>
    </row>
    <row r="334" spans="1:11" ht="15.75" customHeight="1" x14ac:dyDescent="0.25">
      <c r="A334" s="1">
        <v>173</v>
      </c>
      <c r="B334" s="101" t="str">
        <f>IF('proje ve personel bilgileri'!A186&lt;&gt;0,('proje ve personel bilgileri'!A186)," ")</f>
        <v xml:space="preserve"> </v>
      </c>
      <c r="C334" s="105"/>
      <c r="D334" s="296"/>
      <c r="E334" s="296"/>
      <c r="F334" s="296"/>
      <c r="G334" s="296"/>
      <c r="H334" s="296"/>
      <c r="I334" s="296"/>
      <c r="J334" s="296"/>
      <c r="K334" s="104">
        <f t="shared" si="18"/>
        <v>0</v>
      </c>
    </row>
    <row r="335" spans="1:11" ht="15.75" customHeight="1" x14ac:dyDescent="0.25">
      <c r="A335" s="2">
        <v>174</v>
      </c>
      <c r="B335" s="101" t="str">
        <f>IF('proje ve personel bilgileri'!A187&lt;&gt;0,('proje ve personel bilgileri'!A187)," ")</f>
        <v xml:space="preserve"> </v>
      </c>
      <c r="C335" s="105"/>
      <c r="D335" s="296"/>
      <c r="E335" s="296"/>
      <c r="F335" s="296"/>
      <c r="G335" s="296"/>
      <c r="H335" s="296"/>
      <c r="I335" s="296"/>
      <c r="J335" s="296"/>
      <c r="K335" s="104">
        <f t="shared" si="18"/>
        <v>0</v>
      </c>
    </row>
    <row r="336" spans="1:11" ht="15.75" customHeight="1" x14ac:dyDescent="0.25">
      <c r="A336" s="1">
        <v>175</v>
      </c>
      <c r="B336" s="101" t="str">
        <f>IF('proje ve personel bilgileri'!A188&lt;&gt;0,('proje ve personel bilgileri'!A188)," ")</f>
        <v xml:space="preserve"> </v>
      </c>
      <c r="C336" s="105"/>
      <c r="D336" s="296"/>
      <c r="E336" s="296"/>
      <c r="F336" s="296"/>
      <c r="G336" s="296"/>
      <c r="H336" s="296"/>
      <c r="I336" s="296"/>
      <c r="J336" s="296"/>
      <c r="K336" s="104">
        <f t="shared" si="18"/>
        <v>0</v>
      </c>
    </row>
    <row r="337" spans="1:11" ht="15.75" customHeight="1" x14ac:dyDescent="0.25">
      <c r="A337" s="2">
        <v>176</v>
      </c>
      <c r="B337" s="101" t="str">
        <f>IF('proje ve personel bilgileri'!A189&lt;&gt;0,('proje ve personel bilgileri'!A189)," ")</f>
        <v xml:space="preserve"> </v>
      </c>
      <c r="C337" s="105"/>
      <c r="D337" s="296"/>
      <c r="E337" s="296"/>
      <c r="F337" s="296"/>
      <c r="G337" s="296"/>
      <c r="H337" s="296"/>
      <c r="I337" s="296"/>
      <c r="J337" s="296"/>
      <c r="K337" s="104">
        <f t="shared" si="18"/>
        <v>0</v>
      </c>
    </row>
    <row r="338" spans="1:11" ht="15.75" customHeight="1" x14ac:dyDescent="0.25">
      <c r="A338" s="1">
        <v>177</v>
      </c>
      <c r="B338" s="101" t="str">
        <f>IF('proje ve personel bilgileri'!A190&lt;&gt;0,('proje ve personel bilgileri'!A190)," ")</f>
        <v xml:space="preserve"> </v>
      </c>
      <c r="C338" s="105"/>
      <c r="D338" s="296"/>
      <c r="E338" s="296"/>
      <c r="F338" s="296"/>
      <c r="G338" s="296"/>
      <c r="H338" s="296"/>
      <c r="I338" s="296"/>
      <c r="J338" s="296"/>
      <c r="K338" s="104">
        <f t="shared" si="18"/>
        <v>0</v>
      </c>
    </row>
    <row r="339" spans="1:11" ht="15.75" customHeight="1" x14ac:dyDescent="0.25">
      <c r="A339" s="2">
        <v>178</v>
      </c>
      <c r="B339" s="101" t="str">
        <f>IF('proje ve personel bilgileri'!A191&lt;&gt;0,('proje ve personel bilgileri'!A191)," ")</f>
        <v xml:space="preserve"> </v>
      </c>
      <c r="C339" s="105"/>
      <c r="D339" s="296"/>
      <c r="E339" s="296"/>
      <c r="F339" s="296"/>
      <c r="G339" s="296"/>
      <c r="H339" s="296"/>
      <c r="I339" s="296"/>
      <c r="J339" s="296"/>
      <c r="K339" s="104">
        <f t="shared" si="18"/>
        <v>0</v>
      </c>
    </row>
    <row r="340" spans="1:11" ht="15.75" customHeight="1" x14ac:dyDescent="0.25">
      <c r="A340" s="1">
        <v>179</v>
      </c>
      <c r="B340" s="101" t="str">
        <f>IF('proje ve personel bilgileri'!A192&lt;&gt;0,('proje ve personel bilgileri'!A192)," ")</f>
        <v xml:space="preserve"> </v>
      </c>
      <c r="C340" s="105"/>
      <c r="D340" s="296"/>
      <c r="E340" s="296"/>
      <c r="F340" s="296"/>
      <c r="G340" s="296"/>
      <c r="H340" s="296"/>
      <c r="I340" s="296"/>
      <c r="J340" s="296"/>
      <c r="K340" s="104">
        <f t="shared" si="18"/>
        <v>0</v>
      </c>
    </row>
    <row r="341" spans="1:11" ht="15" customHeight="1" x14ac:dyDescent="0.25">
      <c r="A341" s="2">
        <v>180</v>
      </c>
      <c r="B341" s="101" t="str">
        <f>IF('proje ve personel bilgileri'!A193&lt;&gt;0,('proje ve personel bilgileri'!A193)," ")</f>
        <v xml:space="preserve"> </v>
      </c>
      <c r="C341" s="105"/>
      <c r="D341" s="296"/>
      <c r="E341" s="296"/>
      <c r="F341" s="296"/>
      <c r="G341" s="296"/>
      <c r="H341" s="296"/>
      <c r="I341" s="296"/>
      <c r="J341" s="296"/>
      <c r="K341" s="104">
        <f t="shared" si="18"/>
        <v>0</v>
      </c>
    </row>
    <row r="342" spans="1:11" ht="15.75" customHeight="1" x14ac:dyDescent="0.25">
      <c r="A342" s="341" t="s">
        <v>99</v>
      </c>
      <c r="B342" s="342"/>
      <c r="C342" s="7" t="str">
        <f t="shared" ref="C342:J342" si="19">IF($K$28&lt;&gt;0,SUM(C324:C341)," ")</f>
        <v xml:space="preserve"> </v>
      </c>
      <c r="D342" s="8" t="str">
        <f t="shared" si="19"/>
        <v xml:space="preserve"> </v>
      </c>
      <c r="E342" s="8" t="str">
        <f t="shared" si="19"/>
        <v xml:space="preserve"> </v>
      </c>
      <c r="F342" s="8" t="str">
        <f t="shared" si="19"/>
        <v xml:space="preserve"> </v>
      </c>
      <c r="G342" s="8" t="str">
        <f t="shared" si="19"/>
        <v xml:space="preserve"> </v>
      </c>
      <c r="H342" s="8" t="str">
        <f t="shared" si="19"/>
        <v xml:space="preserve"> </v>
      </c>
      <c r="I342" s="8" t="str">
        <f t="shared" si="19"/>
        <v xml:space="preserve"> </v>
      </c>
      <c r="J342" s="8" t="str">
        <f t="shared" si="19"/>
        <v xml:space="preserve"> </v>
      </c>
      <c r="K342" s="9">
        <f>SUM(K324:K341)+K307</f>
        <v>0</v>
      </c>
    </row>
    <row r="343" spans="1:11" ht="15" customHeight="1" x14ac:dyDescent="0.25">
      <c r="A343" s="300"/>
    </row>
    <row r="344" spans="1:11" ht="27" customHeight="1" x14ac:dyDescent="0.25">
      <c r="A344" s="332" t="s">
        <v>100</v>
      </c>
      <c r="B344" s="332"/>
      <c r="C344" s="332"/>
      <c r="D344" s="332"/>
      <c r="E344" s="332"/>
      <c r="F344" s="332"/>
      <c r="G344" s="332"/>
      <c r="H344" s="332"/>
      <c r="I344" s="332"/>
      <c r="J344" s="332"/>
      <c r="K344" s="332"/>
    </row>
    <row r="345" spans="1:11" ht="15" customHeight="1" x14ac:dyDescent="0.25">
      <c r="A345" s="51"/>
    </row>
    <row r="346" spans="1:11" ht="15" customHeight="1" x14ac:dyDescent="0.25">
      <c r="A346" s="298" t="s">
        <v>101</v>
      </c>
    </row>
    <row r="347" spans="1:11" ht="15" customHeight="1" x14ac:dyDescent="0.25">
      <c r="C347" s="298" t="s">
        <v>102</v>
      </c>
      <c r="E347" s="298" t="s">
        <v>103</v>
      </c>
    </row>
    <row r="350" spans="1:11" ht="15.75" customHeight="1" x14ac:dyDescent="0.25">
      <c r="A350" s="348" t="s">
        <v>85</v>
      </c>
      <c r="B350" s="348"/>
      <c r="C350" s="348"/>
      <c r="D350" s="348"/>
      <c r="E350" s="348"/>
      <c r="F350" s="348"/>
      <c r="G350" s="348"/>
      <c r="H350" s="348"/>
      <c r="I350" s="348"/>
      <c r="J350" s="348"/>
      <c r="K350" s="348"/>
    </row>
    <row r="351" spans="1:11" ht="15" customHeight="1" x14ac:dyDescent="0.25">
      <c r="A351" s="70"/>
      <c r="B351" s="70"/>
      <c r="C351" s="70"/>
      <c r="D351" s="70"/>
      <c r="E351" s="78">
        <f>'proje ve personel bilgileri'!$B$5</f>
        <v>0</v>
      </c>
      <c r="F351" s="72">
        <f>IF('proje ve personel bilgileri'!$B$6=1,"/ Haziran ayına aittir.",(IF('proje ve personel bilgileri'!$B$6=2,"/ Aralık ayına aittir.",0)))</f>
        <v>0</v>
      </c>
      <c r="H351" s="70"/>
      <c r="I351" s="70"/>
      <c r="J351" s="70"/>
      <c r="K351" s="70"/>
    </row>
    <row r="352" spans="1:11" ht="18.75" customHeight="1" x14ac:dyDescent="0.25">
      <c r="K352" s="4" t="s">
        <v>86</v>
      </c>
    </row>
    <row r="353" spans="1:11" ht="15.75" customHeight="1" x14ac:dyDescent="0.25">
      <c r="A353" s="349" t="s">
        <v>2</v>
      </c>
      <c r="B353" s="350"/>
      <c r="C353" s="351">
        <f>'proje ve personel bilgileri'!$B$2</f>
        <v>0</v>
      </c>
      <c r="D353" s="352"/>
      <c r="E353" s="352"/>
      <c r="F353" s="352"/>
      <c r="G353" s="352"/>
      <c r="H353" s="352"/>
      <c r="I353" s="352"/>
      <c r="J353" s="352"/>
      <c r="K353" s="353"/>
    </row>
    <row r="354" spans="1:11" ht="15.75" customHeight="1" x14ac:dyDescent="0.25">
      <c r="A354" s="354" t="s">
        <v>4</v>
      </c>
      <c r="B354" s="355"/>
      <c r="C354" s="356">
        <f>'proje ve personel bilgileri'!$B$3</f>
        <v>0</v>
      </c>
      <c r="D354" s="357"/>
      <c r="E354" s="357"/>
      <c r="F354" s="357"/>
      <c r="G354" s="357"/>
      <c r="H354" s="357"/>
      <c r="I354" s="357"/>
      <c r="J354" s="357"/>
      <c r="K354" s="358"/>
    </row>
    <row r="355" spans="1:11" ht="15" customHeight="1" x14ac:dyDescent="0.25">
      <c r="A355" s="343" t="s">
        <v>87</v>
      </c>
      <c r="B355" s="343" t="s">
        <v>15</v>
      </c>
      <c r="C355" s="343" t="s">
        <v>88</v>
      </c>
      <c r="D355" s="344" t="s">
        <v>89</v>
      </c>
      <c r="E355" s="346"/>
      <c r="F355" s="347"/>
      <c r="G355" s="343" t="s">
        <v>90</v>
      </c>
      <c r="H355" s="333" t="s">
        <v>91</v>
      </c>
      <c r="I355" s="333" t="s">
        <v>92</v>
      </c>
      <c r="J355" s="333" t="s">
        <v>93</v>
      </c>
      <c r="K355" s="336" t="s">
        <v>94</v>
      </c>
    </row>
    <row r="356" spans="1:11" ht="22.5" customHeight="1" x14ac:dyDescent="0.25">
      <c r="A356" s="338"/>
      <c r="B356" s="338"/>
      <c r="C356" s="338"/>
      <c r="D356" s="345"/>
      <c r="E356" s="339" t="s">
        <v>95</v>
      </c>
      <c r="F356" s="340"/>
      <c r="G356" s="338"/>
      <c r="H356" s="334"/>
      <c r="I356" s="334"/>
      <c r="J356" s="334"/>
      <c r="K356" s="337"/>
    </row>
    <row r="357" spans="1:11" ht="60.75" customHeight="1" x14ac:dyDescent="0.25">
      <c r="A357" s="338"/>
      <c r="B357" s="338"/>
      <c r="C357" s="338"/>
      <c r="D357" s="345"/>
      <c r="E357" s="5" t="s">
        <v>106</v>
      </c>
      <c r="F357" s="5" t="s">
        <v>97</v>
      </c>
      <c r="G357" s="338"/>
      <c r="H357" s="334"/>
      <c r="I357" s="335"/>
      <c r="J357" s="335"/>
      <c r="K357" s="338"/>
    </row>
    <row r="358" spans="1:11" ht="15.75" customHeight="1" x14ac:dyDescent="0.25">
      <c r="A358" s="338"/>
      <c r="B358" s="338"/>
      <c r="C358" s="338"/>
      <c r="D358" s="345"/>
      <c r="E358" s="6" t="s">
        <v>98</v>
      </c>
      <c r="F358" s="6" t="s">
        <v>98</v>
      </c>
      <c r="G358" s="294" t="s">
        <v>98</v>
      </c>
      <c r="H358" s="294" t="s">
        <v>98</v>
      </c>
      <c r="I358" s="297" t="s">
        <v>98</v>
      </c>
      <c r="J358" s="6" t="s">
        <v>98</v>
      </c>
      <c r="K358" s="338"/>
    </row>
    <row r="359" spans="1:11" ht="15.75" customHeight="1" x14ac:dyDescent="0.25">
      <c r="A359" s="1">
        <v>181</v>
      </c>
      <c r="B359" s="101" t="str">
        <f>IF('proje ve personel bilgileri'!A194&lt;&gt;0,('proje ve personel bilgileri'!A194)," ")</f>
        <v xml:space="preserve"> </v>
      </c>
      <c r="C359" s="102"/>
      <c r="D359" s="103"/>
      <c r="E359" s="103"/>
      <c r="F359" s="103"/>
      <c r="G359" s="103"/>
      <c r="H359" s="103"/>
      <c r="I359" s="103"/>
      <c r="J359" s="103"/>
      <c r="K359" s="104">
        <f t="shared" ref="K359:K376" si="20">IF(D359&lt;&gt;0,SUM(D359+E359+F359+G359-H359-I359-J359),0)</f>
        <v>0</v>
      </c>
    </row>
    <row r="360" spans="1:11" ht="15.75" customHeight="1" x14ac:dyDescent="0.25">
      <c r="A360" s="2">
        <v>182</v>
      </c>
      <c r="B360" s="101" t="str">
        <f>IF('proje ve personel bilgileri'!A195&lt;&gt;0,('proje ve personel bilgileri'!A195)," ")</f>
        <v xml:space="preserve"> </v>
      </c>
      <c r="C360" s="105"/>
      <c r="D360" s="296"/>
      <c r="E360" s="296"/>
      <c r="F360" s="296"/>
      <c r="G360" s="296"/>
      <c r="H360" s="296"/>
      <c r="I360" s="296"/>
      <c r="J360" s="296"/>
      <c r="K360" s="104">
        <f t="shared" si="20"/>
        <v>0</v>
      </c>
    </row>
    <row r="361" spans="1:11" ht="15.75" customHeight="1" x14ac:dyDescent="0.25">
      <c r="A361" s="1">
        <v>183</v>
      </c>
      <c r="B361" s="101" t="str">
        <f>IF('proje ve personel bilgileri'!A196&lt;&gt;0,('proje ve personel bilgileri'!A196)," ")</f>
        <v xml:space="preserve"> </v>
      </c>
      <c r="C361" s="105"/>
      <c r="D361" s="296"/>
      <c r="E361" s="296"/>
      <c r="F361" s="296"/>
      <c r="G361" s="296"/>
      <c r="H361" s="296"/>
      <c r="I361" s="296"/>
      <c r="J361" s="296"/>
      <c r="K361" s="104">
        <f t="shared" si="20"/>
        <v>0</v>
      </c>
    </row>
    <row r="362" spans="1:11" ht="15.75" customHeight="1" x14ac:dyDescent="0.25">
      <c r="A362" s="2">
        <v>184</v>
      </c>
      <c r="B362" s="101" t="str">
        <f>IF('proje ve personel bilgileri'!A197&lt;&gt;0,('proje ve personel bilgileri'!A197)," ")</f>
        <v xml:space="preserve"> </v>
      </c>
      <c r="C362" s="105"/>
      <c r="D362" s="296"/>
      <c r="E362" s="296"/>
      <c r="F362" s="296"/>
      <c r="G362" s="296"/>
      <c r="H362" s="296"/>
      <c r="I362" s="296"/>
      <c r="J362" s="296"/>
      <c r="K362" s="104">
        <f t="shared" si="20"/>
        <v>0</v>
      </c>
    </row>
    <row r="363" spans="1:11" ht="15.75" customHeight="1" x14ac:dyDescent="0.25">
      <c r="A363" s="1">
        <v>185</v>
      </c>
      <c r="B363" s="101" t="str">
        <f>IF('proje ve personel bilgileri'!A198&lt;&gt;0,('proje ve personel bilgileri'!A198)," ")</f>
        <v xml:space="preserve"> </v>
      </c>
      <c r="C363" s="105"/>
      <c r="D363" s="296"/>
      <c r="E363" s="296"/>
      <c r="F363" s="296"/>
      <c r="G363" s="296"/>
      <c r="H363" s="296"/>
      <c r="I363" s="296"/>
      <c r="J363" s="296"/>
      <c r="K363" s="104">
        <f t="shared" si="20"/>
        <v>0</v>
      </c>
    </row>
    <row r="364" spans="1:11" ht="15.75" customHeight="1" x14ac:dyDescent="0.25">
      <c r="A364" s="2">
        <v>186</v>
      </c>
      <c r="B364" s="101" t="str">
        <f>IF('proje ve personel bilgileri'!A199&lt;&gt;0,('proje ve personel bilgileri'!A199)," ")</f>
        <v xml:space="preserve"> </v>
      </c>
      <c r="C364" s="105"/>
      <c r="D364" s="296"/>
      <c r="E364" s="296"/>
      <c r="F364" s="296"/>
      <c r="G364" s="296"/>
      <c r="H364" s="296"/>
      <c r="I364" s="296"/>
      <c r="J364" s="296"/>
      <c r="K364" s="104">
        <f t="shared" si="20"/>
        <v>0</v>
      </c>
    </row>
    <row r="365" spans="1:11" ht="15.75" customHeight="1" x14ac:dyDescent="0.25">
      <c r="A365" s="1">
        <v>187</v>
      </c>
      <c r="B365" s="101" t="str">
        <f>IF('proje ve personel bilgileri'!A200&lt;&gt;0,('proje ve personel bilgileri'!A200)," ")</f>
        <v xml:space="preserve"> </v>
      </c>
      <c r="C365" s="105"/>
      <c r="D365" s="296"/>
      <c r="E365" s="296"/>
      <c r="F365" s="296"/>
      <c r="G365" s="296"/>
      <c r="H365" s="296"/>
      <c r="I365" s="296"/>
      <c r="J365" s="296"/>
      <c r="K365" s="104">
        <f t="shared" si="20"/>
        <v>0</v>
      </c>
    </row>
    <row r="366" spans="1:11" ht="15.75" customHeight="1" x14ac:dyDescent="0.25">
      <c r="A366" s="2">
        <v>188</v>
      </c>
      <c r="B366" s="101" t="str">
        <f>IF('proje ve personel bilgileri'!A201&lt;&gt;0,('proje ve personel bilgileri'!A201)," ")</f>
        <v xml:space="preserve"> </v>
      </c>
      <c r="C366" s="105"/>
      <c r="D366" s="296"/>
      <c r="E366" s="296"/>
      <c r="F366" s="296"/>
      <c r="G366" s="296"/>
      <c r="H366" s="296"/>
      <c r="I366" s="296"/>
      <c r="J366" s="296"/>
      <c r="K366" s="104">
        <f t="shared" si="20"/>
        <v>0</v>
      </c>
    </row>
    <row r="367" spans="1:11" ht="15.75" customHeight="1" x14ac:dyDescent="0.25">
      <c r="A367" s="1">
        <v>189</v>
      </c>
      <c r="B367" s="101" t="str">
        <f>IF('proje ve personel bilgileri'!A202&lt;&gt;0,('proje ve personel bilgileri'!A202)," ")</f>
        <v xml:space="preserve"> </v>
      </c>
      <c r="C367" s="105"/>
      <c r="D367" s="296"/>
      <c r="E367" s="296"/>
      <c r="F367" s="296"/>
      <c r="G367" s="296"/>
      <c r="H367" s="296"/>
      <c r="I367" s="296"/>
      <c r="J367" s="296"/>
      <c r="K367" s="104">
        <f t="shared" si="20"/>
        <v>0</v>
      </c>
    </row>
    <row r="368" spans="1:11" ht="15.75" customHeight="1" x14ac:dyDescent="0.25">
      <c r="A368" s="2">
        <v>190</v>
      </c>
      <c r="B368" s="101" t="str">
        <f>IF('proje ve personel bilgileri'!A203&lt;&gt;0,('proje ve personel bilgileri'!A203)," ")</f>
        <v xml:space="preserve"> </v>
      </c>
      <c r="C368" s="105"/>
      <c r="D368" s="296"/>
      <c r="E368" s="296"/>
      <c r="F368" s="296"/>
      <c r="G368" s="296"/>
      <c r="H368" s="296"/>
      <c r="I368" s="296"/>
      <c r="J368" s="296"/>
      <c r="K368" s="104">
        <f t="shared" si="20"/>
        <v>0</v>
      </c>
    </row>
    <row r="369" spans="1:11" ht="15.75" customHeight="1" x14ac:dyDescent="0.25">
      <c r="A369" s="1">
        <v>191</v>
      </c>
      <c r="B369" s="101" t="str">
        <f>IF('proje ve personel bilgileri'!A204&lt;&gt;0,('proje ve personel bilgileri'!A204)," ")</f>
        <v xml:space="preserve"> </v>
      </c>
      <c r="C369" s="105"/>
      <c r="D369" s="296"/>
      <c r="E369" s="296"/>
      <c r="F369" s="296"/>
      <c r="G369" s="296"/>
      <c r="H369" s="296"/>
      <c r="I369" s="296"/>
      <c r="J369" s="296"/>
      <c r="K369" s="104">
        <f t="shared" si="20"/>
        <v>0</v>
      </c>
    </row>
    <row r="370" spans="1:11" ht="15.75" customHeight="1" x14ac:dyDescent="0.25">
      <c r="A370" s="2">
        <v>192</v>
      </c>
      <c r="B370" s="101" t="str">
        <f>IF('proje ve personel bilgileri'!A205&lt;&gt;0,('proje ve personel bilgileri'!A205)," ")</f>
        <v xml:space="preserve"> </v>
      </c>
      <c r="C370" s="105"/>
      <c r="D370" s="296"/>
      <c r="E370" s="296"/>
      <c r="F370" s="296"/>
      <c r="G370" s="296"/>
      <c r="H370" s="296"/>
      <c r="I370" s="296"/>
      <c r="J370" s="296"/>
      <c r="K370" s="104">
        <f t="shared" si="20"/>
        <v>0</v>
      </c>
    </row>
    <row r="371" spans="1:11" ht="15.75" customHeight="1" x14ac:dyDescent="0.25">
      <c r="A371" s="1">
        <v>193</v>
      </c>
      <c r="B371" s="101" t="str">
        <f>IF('proje ve personel bilgileri'!A206&lt;&gt;0,('proje ve personel bilgileri'!A206)," ")</f>
        <v xml:space="preserve"> </v>
      </c>
      <c r="C371" s="105"/>
      <c r="D371" s="296"/>
      <c r="E371" s="296"/>
      <c r="F371" s="296"/>
      <c r="G371" s="296"/>
      <c r="H371" s="296"/>
      <c r="I371" s="296"/>
      <c r="J371" s="296"/>
      <c r="K371" s="104">
        <f t="shared" si="20"/>
        <v>0</v>
      </c>
    </row>
    <row r="372" spans="1:11" ht="15.75" customHeight="1" x14ac:dyDescent="0.25">
      <c r="A372" s="2">
        <v>194</v>
      </c>
      <c r="B372" s="101" t="str">
        <f>IF('proje ve personel bilgileri'!A207&lt;&gt;0,('proje ve personel bilgileri'!A207)," ")</f>
        <v xml:space="preserve"> </v>
      </c>
      <c r="C372" s="105"/>
      <c r="D372" s="296"/>
      <c r="E372" s="296"/>
      <c r="F372" s="296"/>
      <c r="G372" s="296"/>
      <c r="H372" s="296"/>
      <c r="I372" s="296"/>
      <c r="J372" s="296"/>
      <c r="K372" s="104">
        <f t="shared" si="20"/>
        <v>0</v>
      </c>
    </row>
    <row r="373" spans="1:11" ht="15.75" customHeight="1" x14ac:dyDescent="0.25">
      <c r="A373" s="1">
        <v>195</v>
      </c>
      <c r="B373" s="101" t="str">
        <f>IF('proje ve personel bilgileri'!A208&lt;&gt;0,('proje ve personel bilgileri'!A208)," ")</f>
        <v xml:space="preserve"> </v>
      </c>
      <c r="C373" s="105"/>
      <c r="D373" s="296"/>
      <c r="E373" s="296"/>
      <c r="F373" s="296"/>
      <c r="G373" s="296"/>
      <c r="H373" s="296"/>
      <c r="I373" s="296"/>
      <c r="J373" s="296"/>
      <c r="K373" s="104">
        <f t="shared" si="20"/>
        <v>0</v>
      </c>
    </row>
    <row r="374" spans="1:11" ht="15.75" customHeight="1" x14ac:dyDescent="0.25">
      <c r="A374" s="2">
        <v>196</v>
      </c>
      <c r="B374" s="101" t="str">
        <f>IF('proje ve personel bilgileri'!A209&lt;&gt;0,('proje ve personel bilgileri'!A209)," ")</f>
        <v xml:space="preserve"> </v>
      </c>
      <c r="C374" s="105"/>
      <c r="D374" s="296"/>
      <c r="E374" s="296"/>
      <c r="F374" s="296"/>
      <c r="G374" s="296"/>
      <c r="H374" s="296"/>
      <c r="I374" s="296"/>
      <c r="J374" s="296"/>
      <c r="K374" s="104">
        <f t="shared" si="20"/>
        <v>0</v>
      </c>
    </row>
    <row r="375" spans="1:11" ht="15.75" customHeight="1" x14ac:dyDescent="0.25">
      <c r="A375" s="1">
        <v>197</v>
      </c>
      <c r="B375" s="101" t="str">
        <f>IF('proje ve personel bilgileri'!A210&lt;&gt;0,('proje ve personel bilgileri'!A210)," ")</f>
        <v xml:space="preserve"> </v>
      </c>
      <c r="C375" s="105"/>
      <c r="D375" s="296"/>
      <c r="E375" s="296"/>
      <c r="F375" s="296"/>
      <c r="G375" s="296"/>
      <c r="H375" s="296"/>
      <c r="I375" s="296"/>
      <c r="J375" s="296"/>
      <c r="K375" s="104">
        <f t="shared" si="20"/>
        <v>0</v>
      </c>
    </row>
    <row r="376" spans="1:11" ht="15" customHeight="1" x14ac:dyDescent="0.25">
      <c r="A376" s="2">
        <v>198</v>
      </c>
      <c r="B376" s="101" t="str">
        <f>IF('proje ve personel bilgileri'!A211&lt;&gt;0,('proje ve personel bilgileri'!A211)," ")</f>
        <v xml:space="preserve"> </v>
      </c>
      <c r="C376" s="105"/>
      <c r="D376" s="296"/>
      <c r="E376" s="296"/>
      <c r="F376" s="296"/>
      <c r="G376" s="296"/>
      <c r="H376" s="296"/>
      <c r="I376" s="296"/>
      <c r="J376" s="296"/>
      <c r="K376" s="104">
        <f t="shared" si="20"/>
        <v>0</v>
      </c>
    </row>
    <row r="377" spans="1:11" ht="15.75" customHeight="1" x14ac:dyDescent="0.25">
      <c r="A377" s="341" t="s">
        <v>99</v>
      </c>
      <c r="B377" s="342"/>
      <c r="C377" s="7" t="str">
        <f t="shared" ref="C377:J377" si="21">IF($K$28&lt;&gt;0,SUM(C359:C376)," ")</f>
        <v xml:space="preserve"> </v>
      </c>
      <c r="D377" s="8" t="str">
        <f t="shared" si="21"/>
        <v xml:space="preserve"> </v>
      </c>
      <c r="E377" s="8" t="str">
        <f t="shared" si="21"/>
        <v xml:space="preserve"> </v>
      </c>
      <c r="F377" s="8" t="str">
        <f t="shared" si="21"/>
        <v xml:space="preserve"> </v>
      </c>
      <c r="G377" s="8" t="str">
        <f t="shared" si="21"/>
        <v xml:space="preserve"> </v>
      </c>
      <c r="H377" s="8" t="str">
        <f t="shared" si="21"/>
        <v xml:space="preserve"> </v>
      </c>
      <c r="I377" s="8" t="str">
        <f t="shared" si="21"/>
        <v xml:space="preserve"> </v>
      </c>
      <c r="J377" s="8" t="str">
        <f t="shared" si="21"/>
        <v xml:space="preserve"> </v>
      </c>
      <c r="K377" s="9">
        <f>SUM(K359:K376)+K342</f>
        <v>0</v>
      </c>
    </row>
    <row r="378" spans="1:11" ht="15" customHeight="1" x14ac:dyDescent="0.25">
      <c r="A378" s="300"/>
    </row>
    <row r="379" spans="1:11" ht="23.25" customHeight="1" x14ac:dyDescent="0.25">
      <c r="A379" s="332" t="s">
        <v>100</v>
      </c>
      <c r="B379" s="332"/>
      <c r="C379" s="332"/>
      <c r="D379" s="332"/>
      <c r="E379" s="332"/>
      <c r="F379" s="332"/>
      <c r="G379" s="332"/>
      <c r="H379" s="332"/>
      <c r="I379" s="332"/>
      <c r="J379" s="332"/>
      <c r="K379" s="332"/>
    </row>
    <row r="380" spans="1:11" ht="15" customHeight="1" x14ac:dyDescent="0.25">
      <c r="A380" s="51"/>
    </row>
    <row r="381" spans="1:11" ht="15" customHeight="1" x14ac:dyDescent="0.25">
      <c r="A381" s="298" t="s">
        <v>101</v>
      </c>
    </row>
    <row r="382" spans="1:11" ht="15" customHeight="1" x14ac:dyDescent="0.25">
      <c r="C382" s="298" t="s">
        <v>102</v>
      </c>
      <c r="E382" s="298" t="s">
        <v>103</v>
      </c>
    </row>
    <row r="385" spans="1:11" ht="15.75" customHeight="1" x14ac:dyDescent="0.25">
      <c r="A385" s="348" t="s">
        <v>85</v>
      </c>
      <c r="B385" s="348"/>
      <c r="C385" s="348"/>
      <c r="D385" s="348"/>
      <c r="E385" s="348"/>
      <c r="F385" s="348"/>
      <c r="G385" s="348"/>
      <c r="H385" s="348"/>
      <c r="I385" s="348"/>
      <c r="J385" s="348"/>
      <c r="K385" s="348"/>
    </row>
    <row r="386" spans="1:11" ht="15" customHeight="1" x14ac:dyDescent="0.25">
      <c r="A386" s="70"/>
      <c r="B386" s="70"/>
      <c r="C386" s="70"/>
      <c r="D386" s="70"/>
      <c r="E386" s="78">
        <f>'proje ve personel bilgileri'!$B$5</f>
        <v>0</v>
      </c>
      <c r="F386" s="72">
        <f>IF('proje ve personel bilgileri'!$B$6=1,"/ Haziran ayına aittir.",(IF('proje ve personel bilgileri'!$B$6=2,"/ Aralık ayına aittir.",0)))</f>
        <v>0</v>
      </c>
      <c r="H386" s="70"/>
      <c r="I386" s="70"/>
      <c r="J386" s="70"/>
      <c r="K386" s="70"/>
    </row>
    <row r="387" spans="1:11" ht="18.75" customHeight="1" x14ac:dyDescent="0.25">
      <c r="K387" s="4" t="s">
        <v>86</v>
      </c>
    </row>
    <row r="388" spans="1:11" ht="15.75" customHeight="1" x14ac:dyDescent="0.25">
      <c r="A388" s="349" t="s">
        <v>2</v>
      </c>
      <c r="B388" s="350"/>
      <c r="C388" s="351">
        <f>'proje ve personel bilgileri'!$B$2</f>
        <v>0</v>
      </c>
      <c r="D388" s="352"/>
      <c r="E388" s="352"/>
      <c r="F388" s="352"/>
      <c r="G388" s="352"/>
      <c r="H388" s="352"/>
      <c r="I388" s="352"/>
      <c r="J388" s="352"/>
      <c r="K388" s="353"/>
    </row>
    <row r="389" spans="1:11" ht="15.75" customHeight="1" x14ac:dyDescent="0.25">
      <c r="A389" s="354" t="s">
        <v>4</v>
      </c>
      <c r="B389" s="355"/>
      <c r="C389" s="356">
        <f>'proje ve personel bilgileri'!$B$3</f>
        <v>0</v>
      </c>
      <c r="D389" s="357"/>
      <c r="E389" s="357"/>
      <c r="F389" s="357"/>
      <c r="G389" s="357"/>
      <c r="H389" s="357"/>
      <c r="I389" s="357"/>
      <c r="J389" s="357"/>
      <c r="K389" s="358"/>
    </row>
    <row r="390" spans="1:11" ht="15" customHeight="1" x14ac:dyDescent="0.25">
      <c r="A390" s="343" t="s">
        <v>87</v>
      </c>
      <c r="B390" s="343" t="s">
        <v>15</v>
      </c>
      <c r="C390" s="343" t="s">
        <v>88</v>
      </c>
      <c r="D390" s="344" t="s">
        <v>89</v>
      </c>
      <c r="E390" s="346"/>
      <c r="F390" s="347"/>
      <c r="G390" s="343" t="s">
        <v>90</v>
      </c>
      <c r="H390" s="333" t="s">
        <v>91</v>
      </c>
      <c r="I390" s="333" t="s">
        <v>92</v>
      </c>
      <c r="J390" s="333" t="s">
        <v>93</v>
      </c>
      <c r="K390" s="336" t="s">
        <v>94</v>
      </c>
    </row>
    <row r="391" spans="1:11" ht="22.5" customHeight="1" x14ac:dyDescent="0.25">
      <c r="A391" s="338"/>
      <c r="B391" s="338"/>
      <c r="C391" s="338"/>
      <c r="D391" s="345"/>
      <c r="E391" s="339" t="s">
        <v>95</v>
      </c>
      <c r="F391" s="340"/>
      <c r="G391" s="338"/>
      <c r="H391" s="334"/>
      <c r="I391" s="334"/>
      <c r="J391" s="334"/>
      <c r="K391" s="337"/>
    </row>
    <row r="392" spans="1:11" ht="60.75" customHeight="1" x14ac:dyDescent="0.25">
      <c r="A392" s="338"/>
      <c r="B392" s="338"/>
      <c r="C392" s="338"/>
      <c r="D392" s="345"/>
      <c r="E392" s="5" t="s">
        <v>106</v>
      </c>
      <c r="F392" s="5" t="s">
        <v>97</v>
      </c>
      <c r="G392" s="338"/>
      <c r="H392" s="334"/>
      <c r="I392" s="335"/>
      <c r="J392" s="335"/>
      <c r="K392" s="338"/>
    </row>
    <row r="393" spans="1:11" ht="15.75" customHeight="1" x14ac:dyDescent="0.25">
      <c r="A393" s="338"/>
      <c r="B393" s="338"/>
      <c r="C393" s="338"/>
      <c r="D393" s="345"/>
      <c r="E393" s="6" t="s">
        <v>98</v>
      </c>
      <c r="F393" s="6" t="s">
        <v>98</v>
      </c>
      <c r="G393" s="294" t="s">
        <v>98</v>
      </c>
      <c r="H393" s="294" t="s">
        <v>98</v>
      </c>
      <c r="I393" s="297" t="s">
        <v>98</v>
      </c>
      <c r="J393" s="6" t="s">
        <v>98</v>
      </c>
      <c r="K393" s="338"/>
    </row>
    <row r="394" spans="1:11" ht="15.75" customHeight="1" x14ac:dyDescent="0.25">
      <c r="A394" s="1">
        <v>199</v>
      </c>
      <c r="B394" s="101" t="str">
        <f>IF('proje ve personel bilgileri'!A212&lt;&gt;0,('proje ve personel bilgileri'!A212)," ")</f>
        <v xml:space="preserve"> </v>
      </c>
      <c r="C394" s="102"/>
      <c r="D394" s="103"/>
      <c r="E394" s="103"/>
      <c r="F394" s="103"/>
      <c r="G394" s="103"/>
      <c r="H394" s="103"/>
      <c r="I394" s="103"/>
      <c r="J394" s="103"/>
      <c r="K394" s="104">
        <f t="shared" ref="K394:K411" si="22">IF(D394&lt;&gt;0,SUM(D394+E394+F394+G394-H394-I394-J394),0)</f>
        <v>0</v>
      </c>
    </row>
    <row r="395" spans="1:11" ht="15.75" customHeight="1" x14ac:dyDescent="0.25">
      <c r="A395" s="2">
        <v>200</v>
      </c>
      <c r="B395" s="101" t="str">
        <f>IF('proje ve personel bilgileri'!A213&lt;&gt;0,('proje ve personel bilgileri'!A213)," ")</f>
        <v xml:space="preserve"> </v>
      </c>
      <c r="C395" s="105"/>
      <c r="D395" s="296"/>
      <c r="E395" s="296"/>
      <c r="F395" s="296"/>
      <c r="G395" s="296"/>
      <c r="H395" s="296"/>
      <c r="I395" s="296"/>
      <c r="J395" s="296"/>
      <c r="K395" s="104">
        <f t="shared" si="22"/>
        <v>0</v>
      </c>
    </row>
    <row r="396" spans="1:11" ht="15.75" customHeight="1" x14ac:dyDescent="0.25">
      <c r="A396" s="1">
        <v>201</v>
      </c>
      <c r="B396" s="101" t="str">
        <f>IF('proje ve personel bilgileri'!A214&lt;&gt;0,('proje ve personel bilgileri'!A214)," ")</f>
        <v xml:space="preserve"> </v>
      </c>
      <c r="C396" s="105"/>
      <c r="D396" s="296"/>
      <c r="E396" s="296"/>
      <c r="F396" s="296"/>
      <c r="G396" s="296"/>
      <c r="H396" s="296"/>
      <c r="I396" s="296"/>
      <c r="J396" s="296"/>
      <c r="K396" s="104">
        <f t="shared" si="22"/>
        <v>0</v>
      </c>
    </row>
    <row r="397" spans="1:11" ht="15.75" customHeight="1" x14ac:dyDescent="0.25">
      <c r="A397" s="2">
        <v>202</v>
      </c>
      <c r="B397" s="101" t="str">
        <f>IF('proje ve personel bilgileri'!A215&lt;&gt;0,('proje ve personel bilgileri'!A215)," ")</f>
        <v xml:space="preserve"> </v>
      </c>
      <c r="C397" s="105"/>
      <c r="D397" s="296"/>
      <c r="E397" s="296"/>
      <c r="F397" s="296"/>
      <c r="G397" s="296"/>
      <c r="H397" s="296"/>
      <c r="I397" s="296"/>
      <c r="J397" s="296"/>
      <c r="K397" s="104">
        <f t="shared" si="22"/>
        <v>0</v>
      </c>
    </row>
    <row r="398" spans="1:11" ht="15.75" customHeight="1" x14ac:dyDescent="0.25">
      <c r="A398" s="1">
        <v>203</v>
      </c>
      <c r="B398" s="101" t="str">
        <f>IF('proje ve personel bilgileri'!A216&lt;&gt;0,('proje ve personel bilgileri'!A216)," ")</f>
        <v xml:space="preserve"> </v>
      </c>
      <c r="C398" s="105"/>
      <c r="D398" s="296"/>
      <c r="E398" s="296"/>
      <c r="F398" s="296"/>
      <c r="G398" s="296"/>
      <c r="H398" s="296"/>
      <c r="I398" s="296"/>
      <c r="J398" s="296"/>
      <c r="K398" s="104">
        <f t="shared" si="22"/>
        <v>0</v>
      </c>
    </row>
    <row r="399" spans="1:11" ht="15.75" customHeight="1" x14ac:dyDescent="0.25">
      <c r="A399" s="2">
        <v>204</v>
      </c>
      <c r="B399" s="101" t="str">
        <f>IF('proje ve personel bilgileri'!A217&lt;&gt;0,('proje ve personel bilgileri'!A217)," ")</f>
        <v xml:space="preserve"> </v>
      </c>
      <c r="C399" s="105"/>
      <c r="D399" s="296"/>
      <c r="E399" s="296"/>
      <c r="F399" s="296"/>
      <c r="G399" s="296"/>
      <c r="H399" s="296"/>
      <c r="I399" s="296"/>
      <c r="J399" s="296"/>
      <c r="K399" s="104">
        <f t="shared" si="22"/>
        <v>0</v>
      </c>
    </row>
    <row r="400" spans="1:11" ht="15.75" customHeight="1" x14ac:dyDescent="0.25">
      <c r="A400" s="1">
        <v>205</v>
      </c>
      <c r="B400" s="101" t="str">
        <f>IF('proje ve personel bilgileri'!A218&lt;&gt;0,('proje ve personel bilgileri'!A218)," ")</f>
        <v xml:space="preserve"> </v>
      </c>
      <c r="C400" s="105"/>
      <c r="D400" s="296"/>
      <c r="E400" s="296"/>
      <c r="F400" s="296"/>
      <c r="G400" s="296"/>
      <c r="H400" s="296"/>
      <c r="I400" s="296"/>
      <c r="J400" s="296"/>
      <c r="K400" s="104">
        <f t="shared" si="22"/>
        <v>0</v>
      </c>
    </row>
    <row r="401" spans="1:11" ht="15.75" customHeight="1" x14ac:dyDescent="0.25">
      <c r="A401" s="2">
        <v>206</v>
      </c>
      <c r="B401" s="101" t="str">
        <f>IF('proje ve personel bilgileri'!A219&lt;&gt;0,('proje ve personel bilgileri'!A219)," ")</f>
        <v xml:space="preserve"> </v>
      </c>
      <c r="C401" s="105"/>
      <c r="D401" s="296"/>
      <c r="E401" s="296"/>
      <c r="F401" s="296"/>
      <c r="G401" s="296"/>
      <c r="H401" s="296"/>
      <c r="I401" s="296"/>
      <c r="J401" s="296"/>
      <c r="K401" s="104">
        <f t="shared" si="22"/>
        <v>0</v>
      </c>
    </row>
    <row r="402" spans="1:11" ht="15.75" customHeight="1" x14ac:dyDescent="0.25">
      <c r="A402" s="1">
        <v>207</v>
      </c>
      <c r="B402" s="101" t="str">
        <f>IF('proje ve personel bilgileri'!A220&lt;&gt;0,('proje ve personel bilgileri'!A220)," ")</f>
        <v xml:space="preserve"> </v>
      </c>
      <c r="C402" s="105"/>
      <c r="D402" s="296"/>
      <c r="E402" s="296"/>
      <c r="F402" s="296"/>
      <c r="G402" s="296"/>
      <c r="H402" s="296"/>
      <c r="I402" s="296"/>
      <c r="J402" s="296"/>
      <c r="K402" s="104">
        <f t="shared" si="22"/>
        <v>0</v>
      </c>
    </row>
    <row r="403" spans="1:11" ht="15.75" customHeight="1" x14ac:dyDescent="0.25">
      <c r="A403" s="2">
        <v>208</v>
      </c>
      <c r="B403" s="101" t="str">
        <f>IF('proje ve personel bilgileri'!A221&lt;&gt;0,('proje ve personel bilgileri'!A221)," ")</f>
        <v xml:space="preserve"> </v>
      </c>
      <c r="C403" s="105"/>
      <c r="D403" s="296"/>
      <c r="E403" s="296"/>
      <c r="F403" s="296"/>
      <c r="G403" s="296"/>
      <c r="H403" s="296"/>
      <c r="I403" s="296"/>
      <c r="J403" s="296"/>
      <c r="K403" s="104">
        <f t="shared" si="22"/>
        <v>0</v>
      </c>
    </row>
    <row r="404" spans="1:11" ht="15.75" customHeight="1" x14ac:dyDescent="0.25">
      <c r="A404" s="1">
        <v>209</v>
      </c>
      <c r="B404" s="101" t="str">
        <f>IF('proje ve personel bilgileri'!A222&lt;&gt;0,('proje ve personel bilgileri'!A222)," ")</f>
        <v xml:space="preserve"> </v>
      </c>
      <c r="C404" s="105"/>
      <c r="D404" s="296"/>
      <c r="E404" s="296"/>
      <c r="F404" s="296"/>
      <c r="G404" s="296"/>
      <c r="H404" s="296"/>
      <c r="I404" s="296"/>
      <c r="J404" s="296"/>
      <c r="K404" s="104">
        <f t="shared" si="22"/>
        <v>0</v>
      </c>
    </row>
    <row r="405" spans="1:11" ht="15.75" customHeight="1" x14ac:dyDescent="0.25">
      <c r="A405" s="2">
        <v>210</v>
      </c>
      <c r="B405" s="101" t="str">
        <f>IF('proje ve personel bilgileri'!A223&lt;&gt;0,('proje ve personel bilgileri'!A223)," ")</f>
        <v xml:space="preserve"> </v>
      </c>
      <c r="C405" s="105"/>
      <c r="D405" s="296"/>
      <c r="E405" s="296"/>
      <c r="F405" s="296"/>
      <c r="G405" s="296"/>
      <c r="H405" s="296"/>
      <c r="I405" s="296"/>
      <c r="J405" s="296"/>
      <c r="K405" s="104">
        <f t="shared" si="22"/>
        <v>0</v>
      </c>
    </row>
    <row r="406" spans="1:11" ht="15.75" customHeight="1" x14ac:dyDescent="0.25">
      <c r="A406" s="1">
        <v>211</v>
      </c>
      <c r="B406" s="101" t="str">
        <f>IF('proje ve personel bilgileri'!A224&lt;&gt;0,('proje ve personel bilgileri'!A224)," ")</f>
        <v xml:space="preserve"> </v>
      </c>
      <c r="C406" s="105"/>
      <c r="D406" s="296"/>
      <c r="E406" s="296"/>
      <c r="F406" s="296"/>
      <c r="G406" s="296"/>
      <c r="H406" s="296"/>
      <c r="I406" s="296"/>
      <c r="J406" s="296"/>
      <c r="K406" s="104">
        <f t="shared" si="22"/>
        <v>0</v>
      </c>
    </row>
    <row r="407" spans="1:11" ht="15.75" customHeight="1" x14ac:dyDescent="0.25">
      <c r="A407" s="2">
        <v>212</v>
      </c>
      <c r="B407" s="101" t="str">
        <f>IF('proje ve personel bilgileri'!A225&lt;&gt;0,('proje ve personel bilgileri'!A225)," ")</f>
        <v xml:space="preserve"> </v>
      </c>
      <c r="C407" s="105"/>
      <c r="D407" s="296"/>
      <c r="E407" s="296"/>
      <c r="F407" s="296"/>
      <c r="G407" s="296"/>
      <c r="H407" s="296"/>
      <c r="I407" s="296"/>
      <c r="J407" s="296"/>
      <c r="K407" s="104">
        <f t="shared" si="22"/>
        <v>0</v>
      </c>
    </row>
    <row r="408" spans="1:11" ht="15.75" customHeight="1" x14ac:dyDescent="0.25">
      <c r="A408" s="1">
        <v>213</v>
      </c>
      <c r="B408" s="101" t="str">
        <f>IF('proje ve personel bilgileri'!A226&lt;&gt;0,('proje ve personel bilgileri'!A226)," ")</f>
        <v xml:space="preserve"> </v>
      </c>
      <c r="C408" s="105"/>
      <c r="D408" s="296"/>
      <c r="E408" s="296"/>
      <c r="F408" s="296"/>
      <c r="G408" s="296"/>
      <c r="H408" s="296"/>
      <c r="I408" s="296"/>
      <c r="J408" s="296"/>
      <c r="K408" s="104">
        <f t="shared" si="22"/>
        <v>0</v>
      </c>
    </row>
    <row r="409" spans="1:11" ht="15.75" customHeight="1" x14ac:dyDescent="0.25">
      <c r="A409" s="2">
        <v>214</v>
      </c>
      <c r="B409" s="101" t="str">
        <f>IF('proje ve personel bilgileri'!A227&lt;&gt;0,('proje ve personel bilgileri'!A227)," ")</f>
        <v xml:space="preserve"> </v>
      </c>
      <c r="C409" s="105"/>
      <c r="D409" s="296"/>
      <c r="E409" s="296"/>
      <c r="F409" s="296"/>
      <c r="G409" s="296"/>
      <c r="H409" s="296"/>
      <c r="I409" s="296"/>
      <c r="J409" s="296"/>
      <c r="K409" s="104">
        <f t="shared" si="22"/>
        <v>0</v>
      </c>
    </row>
    <row r="410" spans="1:11" ht="15.75" customHeight="1" x14ac:dyDescent="0.25">
      <c r="A410" s="1">
        <v>215</v>
      </c>
      <c r="B410" s="101" t="str">
        <f>IF('proje ve personel bilgileri'!A228&lt;&gt;0,('proje ve personel bilgileri'!A228)," ")</f>
        <v xml:space="preserve"> </v>
      </c>
      <c r="C410" s="105"/>
      <c r="D410" s="296"/>
      <c r="E410" s="296"/>
      <c r="F410" s="296"/>
      <c r="G410" s="296"/>
      <c r="H410" s="296"/>
      <c r="I410" s="296"/>
      <c r="J410" s="296"/>
      <c r="K410" s="104">
        <f t="shared" si="22"/>
        <v>0</v>
      </c>
    </row>
    <row r="411" spans="1:11" ht="15" customHeight="1" x14ac:dyDescent="0.25">
      <c r="A411" s="2">
        <v>216</v>
      </c>
      <c r="B411" s="101" t="str">
        <f>IF('proje ve personel bilgileri'!A229&lt;&gt;0,('proje ve personel bilgileri'!A229)," ")</f>
        <v xml:space="preserve"> </v>
      </c>
      <c r="C411" s="105"/>
      <c r="D411" s="296"/>
      <c r="E411" s="296"/>
      <c r="F411" s="296"/>
      <c r="G411" s="296"/>
      <c r="H411" s="296"/>
      <c r="I411" s="296"/>
      <c r="J411" s="296"/>
      <c r="K411" s="104">
        <f t="shared" si="22"/>
        <v>0</v>
      </c>
    </row>
    <row r="412" spans="1:11" ht="15.75" customHeight="1" x14ac:dyDescent="0.25">
      <c r="A412" s="341" t="s">
        <v>99</v>
      </c>
      <c r="B412" s="342"/>
      <c r="C412" s="7" t="str">
        <f t="shared" ref="C412:J412" si="23">IF($K$28&lt;&gt;0,SUM(C394:C411)," ")</f>
        <v xml:space="preserve"> </v>
      </c>
      <c r="D412" s="8" t="str">
        <f t="shared" si="23"/>
        <v xml:space="preserve"> </v>
      </c>
      <c r="E412" s="8" t="str">
        <f t="shared" si="23"/>
        <v xml:space="preserve"> </v>
      </c>
      <c r="F412" s="8" t="str">
        <f t="shared" si="23"/>
        <v xml:space="preserve"> </v>
      </c>
      <c r="G412" s="8" t="str">
        <f t="shared" si="23"/>
        <v xml:space="preserve"> </v>
      </c>
      <c r="H412" s="8" t="str">
        <f t="shared" si="23"/>
        <v xml:space="preserve"> </v>
      </c>
      <c r="I412" s="8" t="str">
        <f t="shared" si="23"/>
        <v xml:space="preserve"> </v>
      </c>
      <c r="J412" s="8" t="str">
        <f t="shared" si="23"/>
        <v xml:space="preserve"> </v>
      </c>
      <c r="K412" s="9">
        <f>SUM(K394:K411)+K377</f>
        <v>0</v>
      </c>
    </row>
    <row r="413" spans="1:11" ht="15" customHeight="1" x14ac:dyDescent="0.25">
      <c r="A413" s="300"/>
    </row>
    <row r="414" spans="1:11" ht="27" customHeight="1" x14ac:dyDescent="0.25">
      <c r="A414" s="332" t="s">
        <v>100</v>
      </c>
      <c r="B414" s="332"/>
      <c r="C414" s="332"/>
      <c r="D414" s="332"/>
      <c r="E414" s="332"/>
      <c r="F414" s="332"/>
      <c r="G414" s="332"/>
      <c r="H414" s="332"/>
      <c r="I414" s="332"/>
      <c r="J414" s="332"/>
      <c r="K414" s="332"/>
    </row>
    <row r="415" spans="1:11" ht="15" customHeight="1" x14ac:dyDescent="0.25">
      <c r="A415" s="51"/>
    </row>
    <row r="416" spans="1:11" ht="15" customHeight="1" x14ac:dyDescent="0.25">
      <c r="A416" s="298" t="s">
        <v>101</v>
      </c>
    </row>
    <row r="417" spans="1:11" ht="15" customHeight="1" x14ac:dyDescent="0.25">
      <c r="C417" s="298" t="s">
        <v>102</v>
      </c>
      <c r="E417" s="298" t="s">
        <v>103</v>
      </c>
    </row>
    <row r="420" spans="1:11" ht="15.75" customHeight="1" x14ac:dyDescent="0.25">
      <c r="A420" s="348" t="s">
        <v>85</v>
      </c>
      <c r="B420" s="348"/>
      <c r="C420" s="348"/>
      <c r="D420" s="348"/>
      <c r="E420" s="348"/>
      <c r="F420" s="348"/>
      <c r="G420" s="348"/>
      <c r="H420" s="348"/>
      <c r="I420" s="348"/>
      <c r="J420" s="348"/>
      <c r="K420" s="348"/>
    </row>
    <row r="421" spans="1:11" ht="15" customHeight="1" x14ac:dyDescent="0.25">
      <c r="A421" s="70"/>
      <c r="B421" s="70"/>
      <c r="C421" s="70"/>
      <c r="D421" s="70"/>
      <c r="E421" s="78">
        <f>'proje ve personel bilgileri'!$B$5</f>
        <v>0</v>
      </c>
      <c r="F421" s="72">
        <f>IF('proje ve personel bilgileri'!$B$6=1,"/ Haziran ayına aittir.",(IF('proje ve personel bilgileri'!$B$6=2,"/ Aralık ayına aittir.",0)))</f>
        <v>0</v>
      </c>
      <c r="H421" s="70"/>
      <c r="I421" s="70"/>
      <c r="J421" s="70"/>
      <c r="K421" s="70"/>
    </row>
    <row r="422" spans="1:11" ht="18.75" customHeight="1" x14ac:dyDescent="0.25">
      <c r="K422" s="4" t="s">
        <v>86</v>
      </c>
    </row>
    <row r="423" spans="1:11" ht="15.75" customHeight="1" x14ac:dyDescent="0.25">
      <c r="A423" s="349" t="s">
        <v>2</v>
      </c>
      <c r="B423" s="350"/>
      <c r="C423" s="351">
        <f>'proje ve personel bilgileri'!$B$2</f>
        <v>0</v>
      </c>
      <c r="D423" s="352"/>
      <c r="E423" s="352"/>
      <c r="F423" s="352"/>
      <c r="G423" s="352"/>
      <c r="H423" s="352"/>
      <c r="I423" s="352"/>
      <c r="J423" s="352"/>
      <c r="K423" s="353"/>
    </row>
    <row r="424" spans="1:11" ht="15.75" customHeight="1" x14ac:dyDescent="0.25">
      <c r="A424" s="354" t="s">
        <v>4</v>
      </c>
      <c r="B424" s="355"/>
      <c r="C424" s="356">
        <f>'proje ve personel bilgileri'!$B$3</f>
        <v>0</v>
      </c>
      <c r="D424" s="357"/>
      <c r="E424" s="357"/>
      <c r="F424" s="357"/>
      <c r="G424" s="357"/>
      <c r="H424" s="357"/>
      <c r="I424" s="357"/>
      <c r="J424" s="357"/>
      <c r="K424" s="358"/>
    </row>
    <row r="425" spans="1:11" ht="15" customHeight="1" x14ac:dyDescent="0.25">
      <c r="A425" s="343" t="s">
        <v>87</v>
      </c>
      <c r="B425" s="343" t="s">
        <v>15</v>
      </c>
      <c r="C425" s="343" t="s">
        <v>88</v>
      </c>
      <c r="D425" s="344" t="s">
        <v>89</v>
      </c>
      <c r="E425" s="346"/>
      <c r="F425" s="347"/>
      <c r="G425" s="343" t="s">
        <v>90</v>
      </c>
      <c r="H425" s="333" t="s">
        <v>91</v>
      </c>
      <c r="I425" s="333" t="s">
        <v>92</v>
      </c>
      <c r="J425" s="333" t="s">
        <v>93</v>
      </c>
      <c r="K425" s="336" t="s">
        <v>94</v>
      </c>
    </row>
    <row r="426" spans="1:11" ht="21.75" customHeight="1" x14ac:dyDescent="0.25">
      <c r="A426" s="338"/>
      <c r="B426" s="338"/>
      <c r="C426" s="338"/>
      <c r="D426" s="345"/>
      <c r="E426" s="339" t="s">
        <v>95</v>
      </c>
      <c r="F426" s="340"/>
      <c r="G426" s="338"/>
      <c r="H426" s="334"/>
      <c r="I426" s="334"/>
      <c r="J426" s="334"/>
      <c r="K426" s="337"/>
    </row>
    <row r="427" spans="1:11" ht="60.75" customHeight="1" x14ac:dyDescent="0.25">
      <c r="A427" s="338"/>
      <c r="B427" s="338"/>
      <c r="C427" s="338"/>
      <c r="D427" s="345"/>
      <c r="E427" s="5" t="s">
        <v>106</v>
      </c>
      <c r="F427" s="5" t="s">
        <v>97</v>
      </c>
      <c r="G427" s="338"/>
      <c r="H427" s="334"/>
      <c r="I427" s="335"/>
      <c r="J427" s="335"/>
      <c r="K427" s="338"/>
    </row>
    <row r="428" spans="1:11" ht="15.75" customHeight="1" x14ac:dyDescent="0.25">
      <c r="A428" s="338"/>
      <c r="B428" s="338"/>
      <c r="C428" s="338"/>
      <c r="D428" s="345"/>
      <c r="E428" s="6" t="s">
        <v>98</v>
      </c>
      <c r="F428" s="6" t="s">
        <v>98</v>
      </c>
      <c r="G428" s="294" t="s">
        <v>98</v>
      </c>
      <c r="H428" s="294" t="s">
        <v>98</v>
      </c>
      <c r="I428" s="297" t="s">
        <v>98</v>
      </c>
      <c r="J428" s="6" t="s">
        <v>98</v>
      </c>
      <c r="K428" s="338"/>
    </row>
    <row r="429" spans="1:11" ht="15.75" customHeight="1" x14ac:dyDescent="0.25">
      <c r="A429" s="1">
        <v>217</v>
      </c>
      <c r="B429" s="101" t="str">
        <f>IF('proje ve personel bilgileri'!A230&lt;&gt;0,('proje ve personel bilgileri'!A230)," ")</f>
        <v xml:space="preserve"> </v>
      </c>
      <c r="C429" s="102"/>
      <c r="D429" s="103"/>
      <c r="E429" s="103"/>
      <c r="F429" s="103"/>
      <c r="G429" s="103"/>
      <c r="H429" s="103"/>
      <c r="I429" s="103"/>
      <c r="J429" s="103"/>
      <c r="K429" s="104">
        <f t="shared" ref="K429:K446" si="24">IF(D429&lt;&gt;0,SUM(D429+E429+F429+G429-H429-I429-J429),0)</f>
        <v>0</v>
      </c>
    </row>
    <row r="430" spans="1:11" ht="15.75" customHeight="1" x14ac:dyDescent="0.25">
      <c r="A430" s="2">
        <v>218</v>
      </c>
      <c r="B430" s="101" t="str">
        <f>IF('proje ve personel bilgileri'!A231&lt;&gt;0,('proje ve personel bilgileri'!A231)," ")</f>
        <v xml:space="preserve"> </v>
      </c>
      <c r="C430" s="105"/>
      <c r="D430" s="296"/>
      <c r="E430" s="296"/>
      <c r="F430" s="296"/>
      <c r="G430" s="296"/>
      <c r="H430" s="296"/>
      <c r="I430" s="296"/>
      <c r="J430" s="296"/>
      <c r="K430" s="104">
        <f t="shared" si="24"/>
        <v>0</v>
      </c>
    </row>
    <row r="431" spans="1:11" ht="15.75" customHeight="1" x14ac:dyDescent="0.25">
      <c r="A431" s="1">
        <v>219</v>
      </c>
      <c r="B431" s="101" t="str">
        <f>IF('proje ve personel bilgileri'!A232&lt;&gt;0,('proje ve personel bilgileri'!A232)," ")</f>
        <v xml:space="preserve"> </v>
      </c>
      <c r="C431" s="105"/>
      <c r="D431" s="296"/>
      <c r="E431" s="296"/>
      <c r="F431" s="296"/>
      <c r="G431" s="296"/>
      <c r="H431" s="296"/>
      <c r="I431" s="296"/>
      <c r="J431" s="296"/>
      <c r="K431" s="104">
        <f t="shared" si="24"/>
        <v>0</v>
      </c>
    </row>
    <row r="432" spans="1:11" ht="15.75" customHeight="1" x14ac:dyDescent="0.25">
      <c r="A432" s="2">
        <v>220</v>
      </c>
      <c r="B432" s="101" t="str">
        <f>IF('proje ve personel bilgileri'!A233&lt;&gt;0,('proje ve personel bilgileri'!A233)," ")</f>
        <v xml:space="preserve"> </v>
      </c>
      <c r="C432" s="105"/>
      <c r="D432" s="296"/>
      <c r="E432" s="296"/>
      <c r="F432" s="296"/>
      <c r="G432" s="296"/>
      <c r="H432" s="296"/>
      <c r="I432" s="296"/>
      <c r="J432" s="296"/>
      <c r="K432" s="104">
        <f t="shared" si="24"/>
        <v>0</v>
      </c>
    </row>
    <row r="433" spans="1:11" ht="15.75" customHeight="1" x14ac:dyDescent="0.25">
      <c r="A433" s="1">
        <v>221</v>
      </c>
      <c r="B433" s="101" t="str">
        <f>IF('proje ve personel bilgileri'!A234&lt;&gt;0,('proje ve personel bilgileri'!A234)," ")</f>
        <v xml:space="preserve"> </v>
      </c>
      <c r="C433" s="105"/>
      <c r="D433" s="296"/>
      <c r="E433" s="296"/>
      <c r="F433" s="296"/>
      <c r="G433" s="296"/>
      <c r="H433" s="296"/>
      <c r="I433" s="296"/>
      <c r="J433" s="296"/>
      <c r="K433" s="104">
        <f t="shared" si="24"/>
        <v>0</v>
      </c>
    </row>
    <row r="434" spans="1:11" ht="15.75" customHeight="1" x14ac:dyDescent="0.25">
      <c r="A434" s="2">
        <v>222</v>
      </c>
      <c r="B434" s="101" t="str">
        <f>IF('proje ve personel bilgileri'!A235&lt;&gt;0,('proje ve personel bilgileri'!A235)," ")</f>
        <v xml:space="preserve"> </v>
      </c>
      <c r="C434" s="105"/>
      <c r="D434" s="296"/>
      <c r="E434" s="296"/>
      <c r="F434" s="296"/>
      <c r="G434" s="296"/>
      <c r="H434" s="296"/>
      <c r="I434" s="296"/>
      <c r="J434" s="296"/>
      <c r="K434" s="104">
        <f t="shared" si="24"/>
        <v>0</v>
      </c>
    </row>
    <row r="435" spans="1:11" ht="15.75" customHeight="1" x14ac:dyDescent="0.25">
      <c r="A435" s="1">
        <v>223</v>
      </c>
      <c r="B435" s="101" t="str">
        <f>IF('proje ve personel bilgileri'!A236&lt;&gt;0,('proje ve personel bilgileri'!A236)," ")</f>
        <v xml:space="preserve"> </v>
      </c>
      <c r="C435" s="105"/>
      <c r="D435" s="296"/>
      <c r="E435" s="296"/>
      <c r="F435" s="296"/>
      <c r="G435" s="296"/>
      <c r="H435" s="296"/>
      <c r="I435" s="296"/>
      <c r="J435" s="296"/>
      <c r="K435" s="104">
        <f t="shared" si="24"/>
        <v>0</v>
      </c>
    </row>
    <row r="436" spans="1:11" ht="15.75" customHeight="1" x14ac:dyDescent="0.25">
      <c r="A436" s="2">
        <v>224</v>
      </c>
      <c r="B436" s="101" t="str">
        <f>IF('proje ve personel bilgileri'!A237&lt;&gt;0,('proje ve personel bilgileri'!A237)," ")</f>
        <v xml:space="preserve"> </v>
      </c>
      <c r="C436" s="105"/>
      <c r="D436" s="296"/>
      <c r="E436" s="296"/>
      <c r="F436" s="296"/>
      <c r="G436" s="296"/>
      <c r="H436" s="296"/>
      <c r="I436" s="296"/>
      <c r="J436" s="296"/>
      <c r="K436" s="104">
        <f t="shared" si="24"/>
        <v>0</v>
      </c>
    </row>
    <row r="437" spans="1:11" ht="15.75" customHeight="1" x14ac:dyDescent="0.25">
      <c r="A437" s="1">
        <v>225</v>
      </c>
      <c r="B437" s="101" t="str">
        <f>IF('proje ve personel bilgileri'!A238&lt;&gt;0,('proje ve personel bilgileri'!A238)," ")</f>
        <v xml:space="preserve"> </v>
      </c>
      <c r="C437" s="105"/>
      <c r="D437" s="296"/>
      <c r="E437" s="296"/>
      <c r="F437" s="296"/>
      <c r="G437" s="296"/>
      <c r="H437" s="296"/>
      <c r="I437" s="296"/>
      <c r="J437" s="296"/>
      <c r="K437" s="104">
        <f t="shared" si="24"/>
        <v>0</v>
      </c>
    </row>
    <row r="438" spans="1:11" ht="15.75" customHeight="1" x14ac:dyDescent="0.25">
      <c r="A438" s="2">
        <v>226</v>
      </c>
      <c r="B438" s="101" t="str">
        <f>IF('proje ve personel bilgileri'!A239&lt;&gt;0,('proje ve personel bilgileri'!A239)," ")</f>
        <v xml:space="preserve"> </v>
      </c>
      <c r="C438" s="105"/>
      <c r="D438" s="296"/>
      <c r="E438" s="296"/>
      <c r="F438" s="296"/>
      <c r="G438" s="296"/>
      <c r="H438" s="296"/>
      <c r="I438" s="296"/>
      <c r="J438" s="296"/>
      <c r="K438" s="104">
        <f t="shared" si="24"/>
        <v>0</v>
      </c>
    </row>
    <row r="439" spans="1:11" ht="15.75" customHeight="1" x14ac:dyDescent="0.25">
      <c r="A439" s="1">
        <v>227</v>
      </c>
      <c r="B439" s="101" t="str">
        <f>IF('proje ve personel bilgileri'!A240&lt;&gt;0,('proje ve personel bilgileri'!A240)," ")</f>
        <v xml:space="preserve"> </v>
      </c>
      <c r="C439" s="105"/>
      <c r="D439" s="296"/>
      <c r="E439" s="296"/>
      <c r="F439" s="296"/>
      <c r="G439" s="296"/>
      <c r="H439" s="296"/>
      <c r="I439" s="296"/>
      <c r="J439" s="296"/>
      <c r="K439" s="104">
        <f t="shared" si="24"/>
        <v>0</v>
      </c>
    </row>
    <row r="440" spans="1:11" ht="15.75" customHeight="1" x14ac:dyDescent="0.25">
      <c r="A440" s="2">
        <v>228</v>
      </c>
      <c r="B440" s="101" t="str">
        <f>IF('proje ve personel bilgileri'!A241&lt;&gt;0,('proje ve personel bilgileri'!A241)," ")</f>
        <v xml:space="preserve"> </v>
      </c>
      <c r="C440" s="105"/>
      <c r="D440" s="296"/>
      <c r="E440" s="296"/>
      <c r="F440" s="296"/>
      <c r="G440" s="296"/>
      <c r="H440" s="296"/>
      <c r="I440" s="296"/>
      <c r="J440" s="296"/>
      <c r="K440" s="104">
        <f t="shared" si="24"/>
        <v>0</v>
      </c>
    </row>
    <row r="441" spans="1:11" ht="15.75" customHeight="1" x14ac:dyDescent="0.25">
      <c r="A441" s="1">
        <v>229</v>
      </c>
      <c r="B441" s="101" t="str">
        <f>IF('proje ve personel bilgileri'!A242&lt;&gt;0,('proje ve personel bilgileri'!A242)," ")</f>
        <v xml:space="preserve"> </v>
      </c>
      <c r="C441" s="105"/>
      <c r="D441" s="296"/>
      <c r="E441" s="296"/>
      <c r="F441" s="296"/>
      <c r="G441" s="296"/>
      <c r="H441" s="296"/>
      <c r="I441" s="296"/>
      <c r="J441" s="296"/>
      <c r="K441" s="104">
        <f t="shared" si="24"/>
        <v>0</v>
      </c>
    </row>
    <row r="442" spans="1:11" ht="15.75" customHeight="1" x14ac:dyDescent="0.25">
      <c r="A442" s="2">
        <v>230</v>
      </c>
      <c r="B442" s="101" t="str">
        <f>IF('proje ve personel bilgileri'!A243&lt;&gt;0,('proje ve personel bilgileri'!A243)," ")</f>
        <v xml:space="preserve"> </v>
      </c>
      <c r="C442" s="105"/>
      <c r="D442" s="296"/>
      <c r="E442" s="296"/>
      <c r="F442" s="296"/>
      <c r="G442" s="296"/>
      <c r="H442" s="296"/>
      <c r="I442" s="296"/>
      <c r="J442" s="296"/>
      <c r="K442" s="104">
        <f t="shared" si="24"/>
        <v>0</v>
      </c>
    </row>
    <row r="443" spans="1:11" ht="15.75" customHeight="1" x14ac:dyDescent="0.25">
      <c r="A443" s="1">
        <v>231</v>
      </c>
      <c r="B443" s="101" t="str">
        <f>IF('proje ve personel bilgileri'!A244&lt;&gt;0,('proje ve personel bilgileri'!A244)," ")</f>
        <v xml:space="preserve"> </v>
      </c>
      <c r="C443" s="105"/>
      <c r="D443" s="296"/>
      <c r="E443" s="296"/>
      <c r="F443" s="296"/>
      <c r="G443" s="296"/>
      <c r="H443" s="296"/>
      <c r="I443" s="296"/>
      <c r="J443" s="296"/>
      <c r="K443" s="104">
        <f t="shared" si="24"/>
        <v>0</v>
      </c>
    </row>
    <row r="444" spans="1:11" ht="15.75" customHeight="1" x14ac:dyDescent="0.25">
      <c r="A444" s="2">
        <v>232</v>
      </c>
      <c r="B444" s="101" t="str">
        <f>IF('proje ve personel bilgileri'!A245&lt;&gt;0,('proje ve personel bilgileri'!A245)," ")</f>
        <v xml:space="preserve"> </v>
      </c>
      <c r="C444" s="105"/>
      <c r="D444" s="296"/>
      <c r="E444" s="296"/>
      <c r="F444" s="296"/>
      <c r="G444" s="296"/>
      <c r="H444" s="296"/>
      <c r="I444" s="296"/>
      <c r="J444" s="296"/>
      <c r="K444" s="104">
        <f t="shared" si="24"/>
        <v>0</v>
      </c>
    </row>
    <row r="445" spans="1:11" ht="15.75" customHeight="1" x14ac:dyDescent="0.25">
      <c r="A445" s="1">
        <v>233</v>
      </c>
      <c r="B445" s="101" t="str">
        <f>IF('proje ve personel bilgileri'!A246&lt;&gt;0,('proje ve personel bilgileri'!A246)," ")</f>
        <v xml:space="preserve"> </v>
      </c>
      <c r="C445" s="105"/>
      <c r="D445" s="296"/>
      <c r="E445" s="296"/>
      <c r="F445" s="296"/>
      <c r="G445" s="296"/>
      <c r="H445" s="296"/>
      <c r="I445" s="296"/>
      <c r="J445" s="296"/>
      <c r="K445" s="104">
        <f t="shared" si="24"/>
        <v>0</v>
      </c>
    </row>
    <row r="446" spans="1:11" ht="15" customHeight="1" x14ac:dyDescent="0.25">
      <c r="A446" s="2">
        <v>234</v>
      </c>
      <c r="B446" s="101" t="str">
        <f>IF('proje ve personel bilgileri'!A247&lt;&gt;0,('proje ve personel bilgileri'!A247)," ")</f>
        <v xml:space="preserve"> </v>
      </c>
      <c r="C446" s="105"/>
      <c r="D446" s="296"/>
      <c r="E446" s="296"/>
      <c r="F446" s="296"/>
      <c r="G446" s="296"/>
      <c r="H446" s="296"/>
      <c r="I446" s="296"/>
      <c r="J446" s="296"/>
      <c r="K446" s="104">
        <f t="shared" si="24"/>
        <v>0</v>
      </c>
    </row>
    <row r="447" spans="1:11" ht="15.75" customHeight="1" x14ac:dyDescent="0.25">
      <c r="A447" s="341" t="s">
        <v>99</v>
      </c>
      <c r="B447" s="342"/>
      <c r="C447" s="7" t="str">
        <f t="shared" ref="C447:J447" si="25">IF($K$28&lt;&gt;0,SUM(C429:C446)," ")</f>
        <v xml:space="preserve"> </v>
      </c>
      <c r="D447" s="8" t="str">
        <f t="shared" si="25"/>
        <v xml:space="preserve"> </v>
      </c>
      <c r="E447" s="8" t="str">
        <f t="shared" si="25"/>
        <v xml:space="preserve"> </v>
      </c>
      <c r="F447" s="8" t="str">
        <f t="shared" si="25"/>
        <v xml:space="preserve"> </v>
      </c>
      <c r="G447" s="8" t="str">
        <f t="shared" si="25"/>
        <v xml:space="preserve"> </v>
      </c>
      <c r="H447" s="8" t="str">
        <f t="shared" si="25"/>
        <v xml:space="preserve"> </v>
      </c>
      <c r="I447" s="8" t="str">
        <f t="shared" si="25"/>
        <v xml:space="preserve"> </v>
      </c>
      <c r="J447" s="8" t="str">
        <f t="shared" si="25"/>
        <v xml:space="preserve"> </v>
      </c>
      <c r="K447" s="9">
        <f>SUM(K429:K446)+K412</f>
        <v>0</v>
      </c>
    </row>
    <row r="448" spans="1:11" ht="15" customHeight="1" x14ac:dyDescent="0.25">
      <c r="A448" s="300"/>
    </row>
    <row r="449" spans="1:11" ht="24.75" customHeight="1" x14ac:dyDescent="0.25">
      <c r="A449" s="332" t="s">
        <v>100</v>
      </c>
      <c r="B449" s="332"/>
      <c r="C449" s="332"/>
      <c r="D449" s="332"/>
      <c r="E449" s="332"/>
      <c r="F449" s="332"/>
      <c r="G449" s="332"/>
      <c r="H449" s="332"/>
      <c r="I449" s="332"/>
      <c r="J449" s="332"/>
      <c r="K449" s="332"/>
    </row>
    <row r="450" spans="1:11" ht="15" customHeight="1" x14ac:dyDescent="0.25">
      <c r="A450" s="51"/>
    </row>
    <row r="451" spans="1:11" ht="15" customHeight="1" x14ac:dyDescent="0.25">
      <c r="A451" s="298" t="s">
        <v>101</v>
      </c>
    </row>
    <row r="452" spans="1:11" ht="15" customHeight="1" x14ac:dyDescent="0.25">
      <c r="C452" s="298" t="s">
        <v>102</v>
      </c>
      <c r="E452" s="298" t="s">
        <v>103</v>
      </c>
    </row>
    <row r="455" spans="1:11" ht="15.75" customHeight="1" x14ac:dyDescent="0.25">
      <c r="A455" s="348" t="s">
        <v>85</v>
      </c>
      <c r="B455" s="348"/>
      <c r="C455" s="348"/>
      <c r="D455" s="348"/>
      <c r="E455" s="348"/>
      <c r="F455" s="348"/>
      <c r="G455" s="348"/>
      <c r="H455" s="348"/>
      <c r="I455" s="348"/>
      <c r="J455" s="348"/>
      <c r="K455" s="348"/>
    </row>
    <row r="456" spans="1:11" ht="15" customHeight="1" x14ac:dyDescent="0.25">
      <c r="A456" s="70"/>
      <c r="B456" s="70"/>
      <c r="C456" s="70"/>
      <c r="D456" s="70"/>
      <c r="E456" s="78">
        <f>'proje ve personel bilgileri'!$B$5</f>
        <v>0</v>
      </c>
      <c r="F456" s="72">
        <f>IF('proje ve personel bilgileri'!$B$6=1,"/ Haziran ayına aittir.",(IF('proje ve personel bilgileri'!$B$6=2,"/ Aralık ayına aittir.",0)))</f>
        <v>0</v>
      </c>
      <c r="H456" s="70"/>
      <c r="I456" s="70"/>
      <c r="J456" s="70"/>
      <c r="K456" s="70"/>
    </row>
    <row r="457" spans="1:11" ht="18.75" customHeight="1" x14ac:dyDescent="0.25">
      <c r="K457" s="4" t="s">
        <v>86</v>
      </c>
    </row>
    <row r="458" spans="1:11" ht="15.75" customHeight="1" x14ac:dyDescent="0.25">
      <c r="A458" s="349" t="s">
        <v>2</v>
      </c>
      <c r="B458" s="350"/>
      <c r="C458" s="351">
        <f>'proje ve personel bilgileri'!$B$2</f>
        <v>0</v>
      </c>
      <c r="D458" s="352"/>
      <c r="E458" s="352"/>
      <c r="F458" s="352"/>
      <c r="G458" s="352"/>
      <c r="H458" s="352"/>
      <c r="I458" s="352"/>
      <c r="J458" s="352"/>
      <c r="K458" s="353"/>
    </row>
    <row r="459" spans="1:11" ht="15.75" customHeight="1" x14ac:dyDescent="0.25">
      <c r="A459" s="354" t="s">
        <v>4</v>
      </c>
      <c r="B459" s="355"/>
      <c r="C459" s="356">
        <f>'proje ve personel bilgileri'!$B$3</f>
        <v>0</v>
      </c>
      <c r="D459" s="357"/>
      <c r="E459" s="357"/>
      <c r="F459" s="357"/>
      <c r="G459" s="357"/>
      <c r="H459" s="357"/>
      <c r="I459" s="357"/>
      <c r="J459" s="357"/>
      <c r="K459" s="358"/>
    </row>
    <row r="460" spans="1:11" ht="15" customHeight="1" x14ac:dyDescent="0.25">
      <c r="A460" s="343" t="s">
        <v>87</v>
      </c>
      <c r="B460" s="343" t="s">
        <v>15</v>
      </c>
      <c r="C460" s="343" t="s">
        <v>88</v>
      </c>
      <c r="D460" s="344" t="s">
        <v>89</v>
      </c>
      <c r="E460" s="346"/>
      <c r="F460" s="347"/>
      <c r="G460" s="343" t="s">
        <v>90</v>
      </c>
      <c r="H460" s="333" t="s">
        <v>91</v>
      </c>
      <c r="I460" s="333" t="s">
        <v>92</v>
      </c>
      <c r="J460" s="333" t="s">
        <v>93</v>
      </c>
      <c r="K460" s="336" t="s">
        <v>94</v>
      </c>
    </row>
    <row r="461" spans="1:11" ht="22.5" customHeight="1" x14ac:dyDescent="0.25">
      <c r="A461" s="338"/>
      <c r="B461" s="338"/>
      <c r="C461" s="338"/>
      <c r="D461" s="345"/>
      <c r="E461" s="339" t="s">
        <v>95</v>
      </c>
      <c r="F461" s="340"/>
      <c r="G461" s="338"/>
      <c r="H461" s="334"/>
      <c r="I461" s="334"/>
      <c r="J461" s="334"/>
      <c r="K461" s="337"/>
    </row>
    <row r="462" spans="1:11" ht="60.75" customHeight="1" x14ac:dyDescent="0.25">
      <c r="A462" s="338"/>
      <c r="B462" s="338"/>
      <c r="C462" s="338"/>
      <c r="D462" s="345"/>
      <c r="E462" s="5" t="s">
        <v>106</v>
      </c>
      <c r="F462" s="5" t="s">
        <v>97</v>
      </c>
      <c r="G462" s="338"/>
      <c r="H462" s="334"/>
      <c r="I462" s="335"/>
      <c r="J462" s="335"/>
      <c r="K462" s="338"/>
    </row>
    <row r="463" spans="1:11" ht="15.75" customHeight="1" x14ac:dyDescent="0.25">
      <c r="A463" s="338"/>
      <c r="B463" s="338"/>
      <c r="C463" s="338"/>
      <c r="D463" s="345"/>
      <c r="E463" s="6" t="s">
        <v>98</v>
      </c>
      <c r="F463" s="6" t="s">
        <v>98</v>
      </c>
      <c r="G463" s="294" t="s">
        <v>98</v>
      </c>
      <c r="H463" s="294" t="s">
        <v>98</v>
      </c>
      <c r="I463" s="297" t="s">
        <v>98</v>
      </c>
      <c r="J463" s="6" t="s">
        <v>98</v>
      </c>
      <c r="K463" s="338"/>
    </row>
    <row r="464" spans="1:11" ht="15.75" customHeight="1" x14ac:dyDescent="0.25">
      <c r="A464" s="1">
        <v>235</v>
      </c>
      <c r="B464" s="101" t="str">
        <f>IF('proje ve personel bilgileri'!A248&lt;&gt;0,('proje ve personel bilgileri'!A248)," ")</f>
        <v xml:space="preserve"> </v>
      </c>
      <c r="C464" s="102"/>
      <c r="D464" s="103"/>
      <c r="E464" s="103"/>
      <c r="F464" s="103"/>
      <c r="G464" s="103"/>
      <c r="H464" s="103"/>
      <c r="I464" s="103"/>
      <c r="J464" s="103"/>
      <c r="K464" s="104">
        <f t="shared" ref="K464:K481" si="26">IF(D464&lt;&gt;0,SUM(D464+E464+F464+G464-H464-I464-J464),0)</f>
        <v>0</v>
      </c>
    </row>
    <row r="465" spans="1:11" ht="15.75" customHeight="1" x14ac:dyDescent="0.25">
      <c r="A465" s="2">
        <v>236</v>
      </c>
      <c r="B465" s="101" t="str">
        <f>IF('proje ve personel bilgileri'!A249&lt;&gt;0,('proje ve personel bilgileri'!A249)," ")</f>
        <v xml:space="preserve"> </v>
      </c>
      <c r="C465" s="105"/>
      <c r="D465" s="296"/>
      <c r="E465" s="296"/>
      <c r="F465" s="296"/>
      <c r="G465" s="296"/>
      <c r="H465" s="296"/>
      <c r="I465" s="296"/>
      <c r="J465" s="296"/>
      <c r="K465" s="104">
        <f t="shared" si="26"/>
        <v>0</v>
      </c>
    </row>
    <row r="466" spans="1:11" ht="15.75" customHeight="1" x14ac:dyDescent="0.25">
      <c r="A466" s="1">
        <v>237</v>
      </c>
      <c r="B466" s="101" t="str">
        <f>IF('proje ve personel bilgileri'!A250&lt;&gt;0,('proje ve personel bilgileri'!A250)," ")</f>
        <v xml:space="preserve"> </v>
      </c>
      <c r="C466" s="105"/>
      <c r="D466" s="296"/>
      <c r="E466" s="296"/>
      <c r="F466" s="296"/>
      <c r="G466" s="296"/>
      <c r="H466" s="296"/>
      <c r="I466" s="296"/>
      <c r="J466" s="296"/>
      <c r="K466" s="104">
        <f t="shared" si="26"/>
        <v>0</v>
      </c>
    </row>
    <row r="467" spans="1:11" ht="15.75" customHeight="1" x14ac:dyDescent="0.25">
      <c r="A467" s="2">
        <v>238</v>
      </c>
      <c r="B467" s="101" t="str">
        <f>IF('proje ve personel bilgileri'!A251&lt;&gt;0,('proje ve personel bilgileri'!A251)," ")</f>
        <v xml:space="preserve"> </v>
      </c>
      <c r="C467" s="105"/>
      <c r="D467" s="296"/>
      <c r="E467" s="296"/>
      <c r="F467" s="296"/>
      <c r="G467" s="296"/>
      <c r="H467" s="296"/>
      <c r="I467" s="296"/>
      <c r="J467" s="296"/>
      <c r="K467" s="104">
        <f t="shared" si="26"/>
        <v>0</v>
      </c>
    </row>
    <row r="468" spans="1:11" ht="15.75" customHeight="1" x14ac:dyDescent="0.25">
      <c r="A468" s="1">
        <v>239</v>
      </c>
      <c r="B468" s="101" t="str">
        <f>IF('proje ve personel bilgileri'!A252&lt;&gt;0,('proje ve personel bilgileri'!A252)," ")</f>
        <v xml:space="preserve"> </v>
      </c>
      <c r="C468" s="105"/>
      <c r="D468" s="296"/>
      <c r="E468" s="296"/>
      <c r="F468" s="296"/>
      <c r="G468" s="296"/>
      <c r="H468" s="296"/>
      <c r="I468" s="296"/>
      <c r="J468" s="296"/>
      <c r="K468" s="104">
        <f t="shared" si="26"/>
        <v>0</v>
      </c>
    </row>
    <row r="469" spans="1:11" ht="15.75" customHeight="1" x14ac:dyDescent="0.25">
      <c r="A469" s="2">
        <v>240</v>
      </c>
      <c r="B469" s="101" t="str">
        <f>IF('proje ve personel bilgileri'!A253&lt;&gt;0,('proje ve personel bilgileri'!A253)," ")</f>
        <v xml:space="preserve"> </v>
      </c>
      <c r="C469" s="105"/>
      <c r="D469" s="296"/>
      <c r="E469" s="296"/>
      <c r="F469" s="296"/>
      <c r="G469" s="296"/>
      <c r="H469" s="296"/>
      <c r="I469" s="296"/>
      <c r="J469" s="296"/>
      <c r="K469" s="104">
        <f t="shared" si="26"/>
        <v>0</v>
      </c>
    </row>
    <row r="470" spans="1:11" ht="15.75" customHeight="1" x14ac:dyDescent="0.25">
      <c r="A470" s="1">
        <v>241</v>
      </c>
      <c r="B470" s="101" t="str">
        <f>IF('proje ve personel bilgileri'!A254&lt;&gt;0,('proje ve personel bilgileri'!A254)," ")</f>
        <v xml:space="preserve"> </v>
      </c>
      <c r="C470" s="105"/>
      <c r="D470" s="296"/>
      <c r="E470" s="296"/>
      <c r="F470" s="296"/>
      <c r="G470" s="296"/>
      <c r="H470" s="296"/>
      <c r="I470" s="296"/>
      <c r="J470" s="296"/>
      <c r="K470" s="104">
        <f t="shared" si="26"/>
        <v>0</v>
      </c>
    </row>
    <row r="471" spans="1:11" ht="15.75" customHeight="1" x14ac:dyDescent="0.25">
      <c r="A471" s="2">
        <v>242</v>
      </c>
      <c r="B471" s="101" t="str">
        <f>IF('proje ve personel bilgileri'!A255&lt;&gt;0,('proje ve personel bilgileri'!A255)," ")</f>
        <v xml:space="preserve"> </v>
      </c>
      <c r="C471" s="105"/>
      <c r="D471" s="296"/>
      <c r="E471" s="296"/>
      <c r="F471" s="296"/>
      <c r="G471" s="296"/>
      <c r="H471" s="296"/>
      <c r="I471" s="296"/>
      <c r="J471" s="296"/>
      <c r="K471" s="104">
        <f t="shared" si="26"/>
        <v>0</v>
      </c>
    </row>
    <row r="472" spans="1:11" ht="15.75" customHeight="1" x14ac:dyDescent="0.25">
      <c r="A472" s="1">
        <v>243</v>
      </c>
      <c r="B472" s="101" t="str">
        <f>IF('proje ve personel bilgileri'!A256&lt;&gt;0,('proje ve personel bilgileri'!A256)," ")</f>
        <v xml:space="preserve"> </v>
      </c>
      <c r="C472" s="105"/>
      <c r="D472" s="296"/>
      <c r="E472" s="296"/>
      <c r="F472" s="296"/>
      <c r="G472" s="296"/>
      <c r="H472" s="296"/>
      <c r="I472" s="296"/>
      <c r="J472" s="296"/>
      <c r="K472" s="104">
        <f t="shared" si="26"/>
        <v>0</v>
      </c>
    </row>
    <row r="473" spans="1:11" ht="15.75" customHeight="1" x14ac:dyDescent="0.25">
      <c r="A473" s="2">
        <v>244</v>
      </c>
      <c r="B473" s="101" t="str">
        <f>IF('proje ve personel bilgileri'!A257&lt;&gt;0,('proje ve personel bilgileri'!A257)," ")</f>
        <v xml:space="preserve"> </v>
      </c>
      <c r="C473" s="105"/>
      <c r="D473" s="296"/>
      <c r="E473" s="296"/>
      <c r="F473" s="296"/>
      <c r="G473" s="296"/>
      <c r="H473" s="296"/>
      <c r="I473" s="296"/>
      <c r="J473" s="296"/>
      <c r="K473" s="104">
        <f t="shared" si="26"/>
        <v>0</v>
      </c>
    </row>
    <row r="474" spans="1:11" ht="15.75" customHeight="1" x14ac:dyDescent="0.25">
      <c r="A474" s="1">
        <v>245</v>
      </c>
      <c r="B474" s="101" t="str">
        <f>IF('proje ve personel bilgileri'!A258&lt;&gt;0,('proje ve personel bilgileri'!A258)," ")</f>
        <v xml:space="preserve"> </v>
      </c>
      <c r="C474" s="105"/>
      <c r="D474" s="296"/>
      <c r="E474" s="296"/>
      <c r="F474" s="296"/>
      <c r="G474" s="296"/>
      <c r="H474" s="296"/>
      <c r="I474" s="296"/>
      <c r="J474" s="296"/>
      <c r="K474" s="104">
        <f t="shared" si="26"/>
        <v>0</v>
      </c>
    </row>
    <row r="475" spans="1:11" ht="15.75" customHeight="1" x14ac:dyDescent="0.25">
      <c r="A475" s="2">
        <v>246</v>
      </c>
      <c r="B475" s="101" t="str">
        <f>IF('proje ve personel bilgileri'!A259&lt;&gt;0,('proje ve personel bilgileri'!A259)," ")</f>
        <v xml:space="preserve"> </v>
      </c>
      <c r="C475" s="105"/>
      <c r="D475" s="296"/>
      <c r="E475" s="296"/>
      <c r="F475" s="296"/>
      <c r="G475" s="296"/>
      <c r="H475" s="296"/>
      <c r="I475" s="296"/>
      <c r="J475" s="296"/>
      <c r="K475" s="104">
        <f t="shared" si="26"/>
        <v>0</v>
      </c>
    </row>
    <row r="476" spans="1:11" ht="15.75" customHeight="1" x14ac:dyDescent="0.25">
      <c r="A476" s="1">
        <v>247</v>
      </c>
      <c r="B476" s="101" t="str">
        <f>IF('proje ve personel bilgileri'!A260&lt;&gt;0,('proje ve personel bilgileri'!A260)," ")</f>
        <v xml:space="preserve"> </v>
      </c>
      <c r="C476" s="105"/>
      <c r="D476" s="296"/>
      <c r="E476" s="296"/>
      <c r="F476" s="296"/>
      <c r="G476" s="296"/>
      <c r="H476" s="296"/>
      <c r="I476" s="296"/>
      <c r="J476" s="296"/>
      <c r="K476" s="104">
        <f t="shared" si="26"/>
        <v>0</v>
      </c>
    </row>
    <row r="477" spans="1:11" ht="15.75" customHeight="1" x14ac:dyDescent="0.25">
      <c r="A477" s="2">
        <v>248</v>
      </c>
      <c r="B477" s="101" t="str">
        <f>IF('proje ve personel bilgileri'!A261&lt;&gt;0,('proje ve personel bilgileri'!A261)," ")</f>
        <v xml:space="preserve"> </v>
      </c>
      <c r="C477" s="105"/>
      <c r="D477" s="296"/>
      <c r="E477" s="296"/>
      <c r="F477" s="296"/>
      <c r="G477" s="296"/>
      <c r="H477" s="296"/>
      <c r="I477" s="296"/>
      <c r="J477" s="296"/>
      <c r="K477" s="104">
        <f t="shared" si="26"/>
        <v>0</v>
      </c>
    </row>
    <row r="478" spans="1:11" ht="15.75" customHeight="1" x14ac:dyDescent="0.25">
      <c r="A478" s="1">
        <v>249</v>
      </c>
      <c r="B478" s="101" t="str">
        <f>IF('proje ve personel bilgileri'!A262&lt;&gt;0,('proje ve personel bilgileri'!A262)," ")</f>
        <v xml:space="preserve"> </v>
      </c>
      <c r="C478" s="105"/>
      <c r="D478" s="296"/>
      <c r="E478" s="296"/>
      <c r="F478" s="296"/>
      <c r="G478" s="296"/>
      <c r="H478" s="296"/>
      <c r="I478" s="296"/>
      <c r="J478" s="296"/>
      <c r="K478" s="104">
        <f t="shared" si="26"/>
        <v>0</v>
      </c>
    </row>
    <row r="479" spans="1:11" ht="15.75" customHeight="1" x14ac:dyDescent="0.25">
      <c r="A479" s="2">
        <v>250</v>
      </c>
      <c r="B479" s="101" t="str">
        <f>IF('proje ve personel bilgileri'!A263&lt;&gt;0,('proje ve personel bilgileri'!A263)," ")</f>
        <v xml:space="preserve"> </v>
      </c>
      <c r="C479" s="105"/>
      <c r="D479" s="296"/>
      <c r="E479" s="296"/>
      <c r="F479" s="296"/>
      <c r="G479" s="296"/>
      <c r="H479" s="296"/>
      <c r="I479" s="296"/>
      <c r="J479" s="296"/>
      <c r="K479" s="104">
        <f t="shared" si="26"/>
        <v>0</v>
      </c>
    </row>
    <row r="480" spans="1:11" ht="15.75" customHeight="1" x14ac:dyDescent="0.25">
      <c r="A480" s="1">
        <v>251</v>
      </c>
      <c r="B480" s="101" t="str">
        <f>IF('proje ve personel bilgileri'!A264&lt;&gt;0,('proje ve personel bilgileri'!A264)," ")</f>
        <v xml:space="preserve"> </v>
      </c>
      <c r="C480" s="105"/>
      <c r="D480" s="296"/>
      <c r="E480" s="296"/>
      <c r="F480" s="296"/>
      <c r="G480" s="296"/>
      <c r="H480" s="296"/>
      <c r="I480" s="296"/>
      <c r="J480" s="296"/>
      <c r="K480" s="104">
        <f t="shared" si="26"/>
        <v>0</v>
      </c>
    </row>
    <row r="481" spans="1:11" ht="15" customHeight="1" x14ac:dyDescent="0.25">
      <c r="A481" s="2">
        <v>252</v>
      </c>
      <c r="B481" s="101" t="str">
        <f>IF('proje ve personel bilgileri'!A265&lt;&gt;0,('proje ve personel bilgileri'!A265)," ")</f>
        <v xml:space="preserve"> </v>
      </c>
      <c r="C481" s="105"/>
      <c r="D481" s="296"/>
      <c r="E481" s="296"/>
      <c r="F481" s="296"/>
      <c r="G481" s="296"/>
      <c r="H481" s="296"/>
      <c r="I481" s="296"/>
      <c r="J481" s="296"/>
      <c r="K481" s="104">
        <f t="shared" si="26"/>
        <v>0</v>
      </c>
    </row>
    <row r="482" spans="1:11" ht="15.75" customHeight="1" x14ac:dyDescent="0.25">
      <c r="A482" s="341" t="s">
        <v>99</v>
      </c>
      <c r="B482" s="342"/>
      <c r="C482" s="7" t="str">
        <f t="shared" ref="C482:J482" si="27">IF($K$28&lt;&gt;0,SUM(C464:C481)," ")</f>
        <v xml:space="preserve"> </v>
      </c>
      <c r="D482" s="8" t="str">
        <f t="shared" si="27"/>
        <v xml:space="preserve"> </v>
      </c>
      <c r="E482" s="8" t="str">
        <f t="shared" si="27"/>
        <v xml:space="preserve"> </v>
      </c>
      <c r="F482" s="8" t="str">
        <f t="shared" si="27"/>
        <v xml:space="preserve"> </v>
      </c>
      <c r="G482" s="8" t="str">
        <f t="shared" si="27"/>
        <v xml:space="preserve"> </v>
      </c>
      <c r="H482" s="8" t="str">
        <f t="shared" si="27"/>
        <v xml:space="preserve"> </v>
      </c>
      <c r="I482" s="8" t="str">
        <f t="shared" si="27"/>
        <v xml:space="preserve"> </v>
      </c>
      <c r="J482" s="8" t="str">
        <f t="shared" si="27"/>
        <v xml:space="preserve"> </v>
      </c>
      <c r="K482" s="9">
        <f>SUM(K464:K481)+K447</f>
        <v>0</v>
      </c>
    </row>
    <row r="483" spans="1:11" ht="15" customHeight="1" x14ac:dyDescent="0.25">
      <c r="A483" s="300"/>
    </row>
    <row r="484" spans="1:11" ht="25.5" customHeight="1" x14ac:dyDescent="0.25">
      <c r="A484" s="332" t="s">
        <v>100</v>
      </c>
      <c r="B484" s="332"/>
      <c r="C484" s="332"/>
      <c r="D484" s="332"/>
      <c r="E484" s="332"/>
      <c r="F484" s="332"/>
      <c r="G484" s="332"/>
      <c r="H484" s="332"/>
      <c r="I484" s="332"/>
      <c r="J484" s="332"/>
      <c r="K484" s="332"/>
    </row>
    <row r="485" spans="1:11" ht="15" customHeight="1" x14ac:dyDescent="0.25">
      <c r="A485" s="51"/>
    </row>
    <row r="486" spans="1:11" ht="15" customHeight="1" x14ac:dyDescent="0.25">
      <c r="A486" s="298" t="s">
        <v>101</v>
      </c>
    </row>
    <row r="487" spans="1:11" ht="15" customHeight="1" x14ac:dyDescent="0.25">
      <c r="C487" s="298" t="s">
        <v>102</v>
      </c>
      <c r="E487" s="298" t="s">
        <v>103</v>
      </c>
    </row>
    <row r="490" spans="1:11" ht="15.75" customHeight="1" x14ac:dyDescent="0.25">
      <c r="A490" s="348" t="s">
        <v>85</v>
      </c>
      <c r="B490" s="348"/>
      <c r="C490" s="348"/>
      <c r="D490" s="348"/>
      <c r="E490" s="348"/>
      <c r="F490" s="348"/>
      <c r="G490" s="348"/>
      <c r="H490" s="348"/>
      <c r="I490" s="348"/>
      <c r="J490" s="348"/>
      <c r="K490" s="348"/>
    </row>
    <row r="491" spans="1:11" ht="15" customHeight="1" x14ac:dyDescent="0.25">
      <c r="A491" s="70"/>
      <c r="B491" s="70"/>
      <c r="C491" s="70"/>
      <c r="D491" s="70"/>
      <c r="E491" s="78">
        <f>'proje ve personel bilgileri'!$B$5</f>
        <v>0</v>
      </c>
      <c r="F491" s="72">
        <f>IF('proje ve personel bilgileri'!$B$6=1,"/ Haziran ayına aittir.",(IF('proje ve personel bilgileri'!$B$6=2,"/ Aralık ayına aittir.",0)))</f>
        <v>0</v>
      </c>
      <c r="H491" s="70"/>
      <c r="I491" s="70"/>
      <c r="J491" s="70"/>
      <c r="K491" s="70"/>
    </row>
    <row r="492" spans="1:11" ht="18.75" customHeight="1" x14ac:dyDescent="0.25">
      <c r="K492" s="4" t="s">
        <v>86</v>
      </c>
    </row>
    <row r="493" spans="1:11" ht="15.75" customHeight="1" x14ac:dyDescent="0.25">
      <c r="A493" s="349" t="s">
        <v>2</v>
      </c>
      <c r="B493" s="350"/>
      <c r="C493" s="351">
        <f>'proje ve personel bilgileri'!$B$2</f>
        <v>0</v>
      </c>
      <c r="D493" s="352"/>
      <c r="E493" s="352"/>
      <c r="F493" s="352"/>
      <c r="G493" s="352"/>
      <c r="H493" s="352"/>
      <c r="I493" s="352"/>
      <c r="J493" s="352"/>
      <c r="K493" s="353"/>
    </row>
    <row r="494" spans="1:11" ht="15.75" customHeight="1" x14ac:dyDescent="0.25">
      <c r="A494" s="354" t="s">
        <v>4</v>
      </c>
      <c r="B494" s="355"/>
      <c r="C494" s="356">
        <f>'proje ve personel bilgileri'!$B$3</f>
        <v>0</v>
      </c>
      <c r="D494" s="357"/>
      <c r="E494" s="357"/>
      <c r="F494" s="357"/>
      <c r="G494" s="357"/>
      <c r="H494" s="357"/>
      <c r="I494" s="357"/>
      <c r="J494" s="357"/>
      <c r="K494" s="358"/>
    </row>
    <row r="495" spans="1:11" ht="15" customHeight="1" x14ac:dyDescent="0.25">
      <c r="A495" s="343" t="s">
        <v>87</v>
      </c>
      <c r="B495" s="343" t="s">
        <v>15</v>
      </c>
      <c r="C495" s="343" t="s">
        <v>88</v>
      </c>
      <c r="D495" s="344" t="s">
        <v>89</v>
      </c>
      <c r="E495" s="346"/>
      <c r="F495" s="347"/>
      <c r="G495" s="343" t="s">
        <v>90</v>
      </c>
      <c r="H495" s="333" t="s">
        <v>91</v>
      </c>
      <c r="I495" s="333" t="s">
        <v>92</v>
      </c>
      <c r="J495" s="333" t="s">
        <v>93</v>
      </c>
      <c r="K495" s="336" t="s">
        <v>94</v>
      </c>
    </row>
    <row r="496" spans="1:11" ht="23.25" customHeight="1" x14ac:dyDescent="0.25">
      <c r="A496" s="338"/>
      <c r="B496" s="338"/>
      <c r="C496" s="338"/>
      <c r="D496" s="345"/>
      <c r="E496" s="339" t="s">
        <v>95</v>
      </c>
      <c r="F496" s="340"/>
      <c r="G496" s="338"/>
      <c r="H496" s="334"/>
      <c r="I496" s="334"/>
      <c r="J496" s="334"/>
      <c r="K496" s="337"/>
    </row>
    <row r="497" spans="1:11" ht="60.75" customHeight="1" x14ac:dyDescent="0.25">
      <c r="A497" s="338"/>
      <c r="B497" s="338"/>
      <c r="C497" s="338"/>
      <c r="D497" s="345"/>
      <c r="E497" s="5" t="s">
        <v>106</v>
      </c>
      <c r="F497" s="5" t="s">
        <v>97</v>
      </c>
      <c r="G497" s="338"/>
      <c r="H497" s="334"/>
      <c r="I497" s="335"/>
      <c r="J497" s="335"/>
      <c r="K497" s="338"/>
    </row>
    <row r="498" spans="1:11" ht="15.75" customHeight="1" x14ac:dyDescent="0.25">
      <c r="A498" s="338"/>
      <c r="B498" s="338"/>
      <c r="C498" s="338"/>
      <c r="D498" s="345"/>
      <c r="E498" s="6" t="s">
        <v>98</v>
      </c>
      <c r="F498" s="6" t="s">
        <v>98</v>
      </c>
      <c r="G498" s="294" t="s">
        <v>98</v>
      </c>
      <c r="H498" s="294" t="s">
        <v>98</v>
      </c>
      <c r="I498" s="297" t="s">
        <v>98</v>
      </c>
      <c r="J498" s="6" t="s">
        <v>98</v>
      </c>
      <c r="K498" s="338"/>
    </row>
    <row r="499" spans="1:11" ht="15.75" customHeight="1" x14ac:dyDescent="0.25">
      <c r="A499" s="1">
        <v>253</v>
      </c>
      <c r="B499" s="101" t="str">
        <f>IF('proje ve personel bilgileri'!A266&lt;&gt;0,('proje ve personel bilgileri'!A266)," ")</f>
        <v xml:space="preserve"> </v>
      </c>
      <c r="C499" s="102"/>
      <c r="D499" s="103"/>
      <c r="E499" s="103"/>
      <c r="F499" s="103"/>
      <c r="G499" s="103"/>
      <c r="H499" s="103"/>
      <c r="I499" s="103"/>
      <c r="J499" s="103"/>
      <c r="K499" s="104">
        <f t="shared" ref="K499:K516" si="28">IF(D499&lt;&gt;0,SUM(D499+E499+F499+G499-H499-I499-J499),0)</f>
        <v>0</v>
      </c>
    </row>
    <row r="500" spans="1:11" ht="15.75" customHeight="1" x14ac:dyDescent="0.25">
      <c r="A500" s="2">
        <v>254</v>
      </c>
      <c r="B500" s="101" t="str">
        <f>IF('proje ve personel bilgileri'!A267&lt;&gt;0,('proje ve personel bilgileri'!A267)," ")</f>
        <v xml:space="preserve"> </v>
      </c>
      <c r="C500" s="105"/>
      <c r="D500" s="296"/>
      <c r="E500" s="296"/>
      <c r="F500" s="296"/>
      <c r="G500" s="296"/>
      <c r="H500" s="296"/>
      <c r="I500" s="296"/>
      <c r="J500" s="296"/>
      <c r="K500" s="104">
        <f t="shared" si="28"/>
        <v>0</v>
      </c>
    </row>
    <row r="501" spans="1:11" ht="15.75" customHeight="1" x14ac:dyDescent="0.25">
      <c r="A501" s="1">
        <v>255</v>
      </c>
      <c r="B501" s="101" t="str">
        <f>IF('proje ve personel bilgileri'!A268&lt;&gt;0,('proje ve personel bilgileri'!A268)," ")</f>
        <v xml:space="preserve"> </v>
      </c>
      <c r="C501" s="105"/>
      <c r="D501" s="296"/>
      <c r="E501" s="296"/>
      <c r="F501" s="296"/>
      <c r="G501" s="296"/>
      <c r="H501" s="296"/>
      <c r="I501" s="296"/>
      <c r="J501" s="296"/>
      <c r="K501" s="104">
        <f t="shared" si="28"/>
        <v>0</v>
      </c>
    </row>
    <row r="502" spans="1:11" ht="15.75" customHeight="1" x14ac:dyDescent="0.25">
      <c r="A502" s="2">
        <v>256</v>
      </c>
      <c r="B502" s="101" t="str">
        <f>IF('proje ve personel bilgileri'!A269&lt;&gt;0,('proje ve personel bilgileri'!A269)," ")</f>
        <v xml:space="preserve"> </v>
      </c>
      <c r="C502" s="105"/>
      <c r="D502" s="296"/>
      <c r="E502" s="296"/>
      <c r="F502" s="296"/>
      <c r="G502" s="296"/>
      <c r="H502" s="296"/>
      <c r="I502" s="296"/>
      <c r="J502" s="296"/>
      <c r="K502" s="104">
        <f t="shared" si="28"/>
        <v>0</v>
      </c>
    </row>
    <row r="503" spans="1:11" ht="15.75" customHeight="1" x14ac:dyDescent="0.25">
      <c r="A503" s="1">
        <v>257</v>
      </c>
      <c r="B503" s="101" t="str">
        <f>IF('proje ve personel bilgileri'!A270&lt;&gt;0,('proje ve personel bilgileri'!A270)," ")</f>
        <v xml:space="preserve"> </v>
      </c>
      <c r="C503" s="105"/>
      <c r="D503" s="296"/>
      <c r="E503" s="296"/>
      <c r="F503" s="296"/>
      <c r="G503" s="296"/>
      <c r="H503" s="296"/>
      <c r="I503" s="296"/>
      <c r="J503" s="296"/>
      <c r="K503" s="104">
        <f t="shared" si="28"/>
        <v>0</v>
      </c>
    </row>
    <row r="504" spans="1:11" ht="15.75" customHeight="1" x14ac:dyDescent="0.25">
      <c r="A504" s="2">
        <v>258</v>
      </c>
      <c r="B504" s="101" t="str">
        <f>IF('proje ve personel bilgileri'!A271&lt;&gt;0,('proje ve personel bilgileri'!A271)," ")</f>
        <v xml:space="preserve"> </v>
      </c>
      <c r="C504" s="105"/>
      <c r="D504" s="296"/>
      <c r="E504" s="296"/>
      <c r="F504" s="296"/>
      <c r="G504" s="296"/>
      <c r="H504" s="296"/>
      <c r="I504" s="296"/>
      <c r="J504" s="296"/>
      <c r="K504" s="104">
        <f t="shared" si="28"/>
        <v>0</v>
      </c>
    </row>
    <row r="505" spans="1:11" ht="15.75" customHeight="1" x14ac:dyDescent="0.25">
      <c r="A505" s="1">
        <v>259</v>
      </c>
      <c r="B505" s="101" t="str">
        <f>IF('proje ve personel bilgileri'!A272&lt;&gt;0,('proje ve personel bilgileri'!A272)," ")</f>
        <v xml:space="preserve"> </v>
      </c>
      <c r="C505" s="105"/>
      <c r="D505" s="296"/>
      <c r="E505" s="296"/>
      <c r="F505" s="296"/>
      <c r="G505" s="296"/>
      <c r="H505" s="296"/>
      <c r="I505" s="296"/>
      <c r="J505" s="296"/>
      <c r="K505" s="104">
        <f t="shared" si="28"/>
        <v>0</v>
      </c>
    </row>
    <row r="506" spans="1:11" ht="15.75" customHeight="1" x14ac:dyDescent="0.25">
      <c r="A506" s="2">
        <v>260</v>
      </c>
      <c r="B506" s="101" t="str">
        <f>IF('proje ve personel bilgileri'!A273&lt;&gt;0,('proje ve personel bilgileri'!A273)," ")</f>
        <v xml:space="preserve"> </v>
      </c>
      <c r="C506" s="105"/>
      <c r="D506" s="296"/>
      <c r="E506" s="296"/>
      <c r="F506" s="296"/>
      <c r="G506" s="296"/>
      <c r="H506" s="296"/>
      <c r="I506" s="296"/>
      <c r="J506" s="296"/>
      <c r="K506" s="104">
        <f t="shared" si="28"/>
        <v>0</v>
      </c>
    </row>
    <row r="507" spans="1:11" ht="15.75" customHeight="1" x14ac:dyDescent="0.25">
      <c r="A507" s="1">
        <v>261</v>
      </c>
      <c r="B507" s="101" t="str">
        <f>IF('proje ve personel bilgileri'!A274&lt;&gt;0,('proje ve personel bilgileri'!A274)," ")</f>
        <v xml:space="preserve"> </v>
      </c>
      <c r="C507" s="105"/>
      <c r="D507" s="296"/>
      <c r="E507" s="296"/>
      <c r="F507" s="296"/>
      <c r="G507" s="296"/>
      <c r="H507" s="296"/>
      <c r="I507" s="296"/>
      <c r="J507" s="296"/>
      <c r="K507" s="104">
        <f t="shared" si="28"/>
        <v>0</v>
      </c>
    </row>
    <row r="508" spans="1:11" ht="15.75" customHeight="1" x14ac:dyDescent="0.25">
      <c r="A508" s="2">
        <v>262</v>
      </c>
      <c r="B508" s="101" t="str">
        <f>IF('proje ve personel bilgileri'!A275&lt;&gt;0,('proje ve personel bilgileri'!A275)," ")</f>
        <v xml:space="preserve"> </v>
      </c>
      <c r="C508" s="105"/>
      <c r="D508" s="296"/>
      <c r="E508" s="296"/>
      <c r="F508" s="296"/>
      <c r="G508" s="296"/>
      <c r="H508" s="296"/>
      <c r="I508" s="296"/>
      <c r="J508" s="296"/>
      <c r="K508" s="104">
        <f t="shared" si="28"/>
        <v>0</v>
      </c>
    </row>
    <row r="509" spans="1:11" ht="15.75" customHeight="1" x14ac:dyDescent="0.25">
      <c r="A509" s="1">
        <v>263</v>
      </c>
      <c r="B509" s="101" t="str">
        <f>IF('proje ve personel bilgileri'!A276&lt;&gt;0,('proje ve personel bilgileri'!A276)," ")</f>
        <v xml:space="preserve"> </v>
      </c>
      <c r="C509" s="105"/>
      <c r="D509" s="296"/>
      <c r="E509" s="296"/>
      <c r="F509" s="296"/>
      <c r="G509" s="296"/>
      <c r="H509" s="296"/>
      <c r="I509" s="296"/>
      <c r="J509" s="296"/>
      <c r="K509" s="104">
        <f t="shared" si="28"/>
        <v>0</v>
      </c>
    </row>
    <row r="510" spans="1:11" ht="15.75" customHeight="1" x14ac:dyDescent="0.25">
      <c r="A510" s="2">
        <v>264</v>
      </c>
      <c r="B510" s="101" t="str">
        <f>IF('proje ve personel bilgileri'!A277&lt;&gt;0,('proje ve personel bilgileri'!A277)," ")</f>
        <v xml:space="preserve"> </v>
      </c>
      <c r="C510" s="105"/>
      <c r="D510" s="296"/>
      <c r="E510" s="296"/>
      <c r="F510" s="296"/>
      <c r="G510" s="296"/>
      <c r="H510" s="296"/>
      <c r="I510" s="296"/>
      <c r="J510" s="296"/>
      <c r="K510" s="104">
        <f t="shared" si="28"/>
        <v>0</v>
      </c>
    </row>
    <row r="511" spans="1:11" ht="15.75" customHeight="1" x14ac:dyDescent="0.25">
      <c r="A511" s="1">
        <v>265</v>
      </c>
      <c r="B511" s="101" t="str">
        <f>IF('proje ve personel bilgileri'!A278&lt;&gt;0,('proje ve personel bilgileri'!A278)," ")</f>
        <v xml:space="preserve"> </v>
      </c>
      <c r="C511" s="105"/>
      <c r="D511" s="296"/>
      <c r="E511" s="296"/>
      <c r="F511" s="296"/>
      <c r="G511" s="296"/>
      <c r="H511" s="296"/>
      <c r="I511" s="296"/>
      <c r="J511" s="296"/>
      <c r="K511" s="104">
        <f t="shared" si="28"/>
        <v>0</v>
      </c>
    </row>
    <row r="512" spans="1:11" ht="15.75" customHeight="1" x14ac:dyDescent="0.25">
      <c r="A512" s="2">
        <v>266</v>
      </c>
      <c r="B512" s="101" t="str">
        <f>IF('proje ve personel bilgileri'!A279&lt;&gt;0,('proje ve personel bilgileri'!A279)," ")</f>
        <v xml:space="preserve"> </v>
      </c>
      <c r="C512" s="105"/>
      <c r="D512" s="296"/>
      <c r="E512" s="296"/>
      <c r="F512" s="296"/>
      <c r="G512" s="296"/>
      <c r="H512" s="296"/>
      <c r="I512" s="296"/>
      <c r="J512" s="296"/>
      <c r="K512" s="104">
        <f t="shared" si="28"/>
        <v>0</v>
      </c>
    </row>
    <row r="513" spans="1:11" ht="15.75" customHeight="1" x14ac:dyDescent="0.25">
      <c r="A513" s="1">
        <v>267</v>
      </c>
      <c r="B513" s="101" t="str">
        <f>IF('proje ve personel bilgileri'!A280&lt;&gt;0,('proje ve personel bilgileri'!A280)," ")</f>
        <v xml:space="preserve"> </v>
      </c>
      <c r="C513" s="105"/>
      <c r="D513" s="296"/>
      <c r="E513" s="296"/>
      <c r="F513" s="296"/>
      <c r="G513" s="296"/>
      <c r="H513" s="296"/>
      <c r="I513" s="296"/>
      <c r="J513" s="296"/>
      <c r="K513" s="104">
        <f t="shared" si="28"/>
        <v>0</v>
      </c>
    </row>
    <row r="514" spans="1:11" ht="15.75" customHeight="1" x14ac:dyDescent="0.25">
      <c r="A514" s="2">
        <v>268</v>
      </c>
      <c r="B514" s="101" t="str">
        <f>IF('proje ve personel bilgileri'!A281&lt;&gt;0,('proje ve personel bilgileri'!A281)," ")</f>
        <v xml:space="preserve"> </v>
      </c>
      <c r="C514" s="105"/>
      <c r="D514" s="296"/>
      <c r="E514" s="296"/>
      <c r="F514" s="296"/>
      <c r="G514" s="296"/>
      <c r="H514" s="296"/>
      <c r="I514" s="296"/>
      <c r="J514" s="296"/>
      <c r="K514" s="104">
        <f t="shared" si="28"/>
        <v>0</v>
      </c>
    </row>
    <row r="515" spans="1:11" ht="15.75" customHeight="1" x14ac:dyDescent="0.25">
      <c r="A515" s="1">
        <v>269</v>
      </c>
      <c r="B515" s="101" t="str">
        <f>IF('proje ve personel bilgileri'!A282&lt;&gt;0,('proje ve personel bilgileri'!A282)," ")</f>
        <v xml:space="preserve"> </v>
      </c>
      <c r="C515" s="105"/>
      <c r="D515" s="296"/>
      <c r="E515" s="296"/>
      <c r="F515" s="296"/>
      <c r="G515" s="296"/>
      <c r="H515" s="296"/>
      <c r="I515" s="296"/>
      <c r="J515" s="296"/>
      <c r="K515" s="104">
        <f t="shared" si="28"/>
        <v>0</v>
      </c>
    </row>
    <row r="516" spans="1:11" ht="15" customHeight="1" x14ac:dyDescent="0.25">
      <c r="A516" s="2">
        <v>270</v>
      </c>
      <c r="B516" s="101" t="str">
        <f>IF('proje ve personel bilgileri'!A283&lt;&gt;0,('proje ve personel bilgileri'!A283)," ")</f>
        <v xml:space="preserve"> </v>
      </c>
      <c r="C516" s="105"/>
      <c r="D516" s="296"/>
      <c r="E516" s="296"/>
      <c r="F516" s="296"/>
      <c r="G516" s="296"/>
      <c r="H516" s="296"/>
      <c r="I516" s="296"/>
      <c r="J516" s="296"/>
      <c r="K516" s="104">
        <f t="shared" si="28"/>
        <v>0</v>
      </c>
    </row>
    <row r="517" spans="1:11" ht="15.75" customHeight="1" x14ac:dyDescent="0.25">
      <c r="A517" s="341" t="s">
        <v>99</v>
      </c>
      <c r="B517" s="342"/>
      <c r="C517" s="7" t="str">
        <f t="shared" ref="C517:J517" si="29">IF($K$28&lt;&gt;0,SUM(C499:C516)," ")</f>
        <v xml:space="preserve"> </v>
      </c>
      <c r="D517" s="8" t="str">
        <f t="shared" si="29"/>
        <v xml:space="preserve"> </v>
      </c>
      <c r="E517" s="8" t="str">
        <f t="shared" si="29"/>
        <v xml:space="preserve"> </v>
      </c>
      <c r="F517" s="8" t="str">
        <f t="shared" si="29"/>
        <v xml:space="preserve"> </v>
      </c>
      <c r="G517" s="8" t="str">
        <f t="shared" si="29"/>
        <v xml:space="preserve"> </v>
      </c>
      <c r="H517" s="8" t="str">
        <f t="shared" si="29"/>
        <v xml:space="preserve"> </v>
      </c>
      <c r="I517" s="8" t="str">
        <f t="shared" si="29"/>
        <v xml:space="preserve"> </v>
      </c>
      <c r="J517" s="8" t="str">
        <f t="shared" si="29"/>
        <v xml:space="preserve"> </v>
      </c>
      <c r="K517" s="9">
        <f>SUM(K499:K516)+K482</f>
        <v>0</v>
      </c>
    </row>
    <row r="518" spans="1:11" ht="15" customHeight="1" x14ac:dyDescent="0.25">
      <c r="A518" s="300"/>
    </row>
    <row r="519" spans="1:11" ht="25.5" customHeight="1" x14ac:dyDescent="0.25">
      <c r="A519" s="332" t="s">
        <v>100</v>
      </c>
      <c r="B519" s="332"/>
      <c r="C519" s="332"/>
      <c r="D519" s="332"/>
      <c r="E519" s="332"/>
      <c r="F519" s="332"/>
      <c r="G519" s="332"/>
      <c r="H519" s="332"/>
      <c r="I519" s="332"/>
      <c r="J519" s="332"/>
      <c r="K519" s="332"/>
    </row>
    <row r="520" spans="1:11" ht="15" customHeight="1" x14ac:dyDescent="0.25">
      <c r="A520" s="51"/>
    </row>
    <row r="521" spans="1:11" ht="15" customHeight="1" x14ac:dyDescent="0.25">
      <c r="A521" s="298" t="s">
        <v>101</v>
      </c>
    </row>
    <row r="522" spans="1:11" ht="15" customHeight="1" x14ac:dyDescent="0.25">
      <c r="C522" s="298" t="s">
        <v>102</v>
      </c>
      <c r="E522" s="298" t="s">
        <v>103</v>
      </c>
    </row>
    <row r="525" spans="1:11" ht="15.75" customHeight="1" x14ac:dyDescent="0.25">
      <c r="A525" s="348" t="s">
        <v>85</v>
      </c>
      <c r="B525" s="348"/>
      <c r="C525" s="348"/>
      <c r="D525" s="348"/>
      <c r="E525" s="348"/>
      <c r="F525" s="348"/>
      <c r="G525" s="348"/>
      <c r="H525" s="348"/>
      <c r="I525" s="348"/>
      <c r="J525" s="348"/>
      <c r="K525" s="348"/>
    </row>
    <row r="526" spans="1:11" ht="15" customHeight="1" x14ac:dyDescent="0.25">
      <c r="A526" s="70"/>
      <c r="B526" s="70"/>
      <c r="C526" s="70"/>
      <c r="D526" s="70"/>
      <c r="E526" s="78">
        <f>'proje ve personel bilgileri'!$B$5</f>
        <v>0</v>
      </c>
      <c r="F526" s="72">
        <f>IF('proje ve personel bilgileri'!$B$6=1,"/ Haziran ayına aittir.",(IF('proje ve personel bilgileri'!$B$6=2,"/ Aralık ayına aittir.",0)))</f>
        <v>0</v>
      </c>
      <c r="H526" s="70"/>
      <c r="I526" s="70"/>
      <c r="J526" s="70"/>
      <c r="K526" s="70"/>
    </row>
    <row r="527" spans="1:11" ht="18.75" customHeight="1" x14ac:dyDescent="0.25">
      <c r="K527" s="4" t="s">
        <v>86</v>
      </c>
    </row>
    <row r="528" spans="1:11" ht="15.75" customHeight="1" x14ac:dyDescent="0.25">
      <c r="A528" s="349" t="s">
        <v>2</v>
      </c>
      <c r="B528" s="350"/>
      <c r="C528" s="351">
        <f>'proje ve personel bilgileri'!$B$2</f>
        <v>0</v>
      </c>
      <c r="D528" s="352"/>
      <c r="E528" s="352"/>
      <c r="F528" s="352"/>
      <c r="G528" s="352"/>
      <c r="H528" s="352"/>
      <c r="I528" s="352"/>
      <c r="J528" s="352"/>
      <c r="K528" s="353"/>
    </row>
    <row r="529" spans="1:11" ht="15.75" customHeight="1" x14ac:dyDescent="0.25">
      <c r="A529" s="354" t="s">
        <v>4</v>
      </c>
      <c r="B529" s="355"/>
      <c r="C529" s="356">
        <f>'proje ve personel bilgileri'!$B$3</f>
        <v>0</v>
      </c>
      <c r="D529" s="357"/>
      <c r="E529" s="357"/>
      <c r="F529" s="357"/>
      <c r="G529" s="357"/>
      <c r="H529" s="357"/>
      <c r="I529" s="357"/>
      <c r="J529" s="357"/>
      <c r="K529" s="358"/>
    </row>
    <row r="530" spans="1:11" ht="15" customHeight="1" x14ac:dyDescent="0.25">
      <c r="A530" s="343" t="s">
        <v>87</v>
      </c>
      <c r="B530" s="343" t="s">
        <v>15</v>
      </c>
      <c r="C530" s="343" t="s">
        <v>88</v>
      </c>
      <c r="D530" s="344" t="s">
        <v>89</v>
      </c>
      <c r="E530" s="346"/>
      <c r="F530" s="347"/>
      <c r="G530" s="343" t="s">
        <v>90</v>
      </c>
      <c r="H530" s="333" t="s">
        <v>91</v>
      </c>
      <c r="I530" s="333" t="s">
        <v>92</v>
      </c>
      <c r="J530" s="333" t="s">
        <v>93</v>
      </c>
      <c r="K530" s="336" t="s">
        <v>94</v>
      </c>
    </row>
    <row r="531" spans="1:11" ht="25.5" customHeight="1" x14ac:dyDescent="0.25">
      <c r="A531" s="338"/>
      <c r="B531" s="338"/>
      <c r="C531" s="338"/>
      <c r="D531" s="345"/>
      <c r="E531" s="339" t="s">
        <v>95</v>
      </c>
      <c r="F531" s="340"/>
      <c r="G531" s="338"/>
      <c r="H531" s="334"/>
      <c r="I531" s="334"/>
      <c r="J531" s="334"/>
      <c r="K531" s="337"/>
    </row>
    <row r="532" spans="1:11" ht="60.75" customHeight="1" x14ac:dyDescent="0.25">
      <c r="A532" s="338"/>
      <c r="B532" s="338"/>
      <c r="C532" s="338"/>
      <c r="D532" s="345"/>
      <c r="E532" s="5" t="s">
        <v>106</v>
      </c>
      <c r="F532" s="5" t="s">
        <v>97</v>
      </c>
      <c r="G532" s="338"/>
      <c r="H532" s="334"/>
      <c r="I532" s="335"/>
      <c r="J532" s="335"/>
      <c r="K532" s="338"/>
    </row>
    <row r="533" spans="1:11" ht="15.75" customHeight="1" x14ac:dyDescent="0.25">
      <c r="A533" s="338"/>
      <c r="B533" s="338"/>
      <c r="C533" s="338"/>
      <c r="D533" s="345"/>
      <c r="E533" s="6" t="s">
        <v>98</v>
      </c>
      <c r="F533" s="6" t="s">
        <v>98</v>
      </c>
      <c r="G533" s="294" t="s">
        <v>98</v>
      </c>
      <c r="H533" s="294" t="s">
        <v>98</v>
      </c>
      <c r="I533" s="297" t="s">
        <v>98</v>
      </c>
      <c r="J533" s="6" t="s">
        <v>98</v>
      </c>
      <c r="K533" s="338"/>
    </row>
    <row r="534" spans="1:11" ht="15.75" customHeight="1" x14ac:dyDescent="0.25">
      <c r="A534" s="1">
        <v>271</v>
      </c>
      <c r="B534" s="101" t="str">
        <f>IF('proje ve personel bilgileri'!A284&lt;&gt;0,('proje ve personel bilgileri'!A284)," ")</f>
        <v xml:space="preserve"> </v>
      </c>
      <c r="C534" s="102"/>
      <c r="D534" s="103"/>
      <c r="E534" s="103"/>
      <c r="F534" s="103"/>
      <c r="G534" s="103"/>
      <c r="H534" s="103"/>
      <c r="I534" s="103"/>
      <c r="J534" s="103"/>
      <c r="K534" s="104">
        <f t="shared" ref="K534:K551" si="30">IF(D534&lt;&gt;0,SUM(D534+E534+F534+G534-H534-I534-J534),0)</f>
        <v>0</v>
      </c>
    </row>
    <row r="535" spans="1:11" ht="15.75" customHeight="1" x14ac:dyDescent="0.25">
      <c r="A535" s="2">
        <v>272</v>
      </c>
      <c r="B535" s="101" t="str">
        <f>IF('proje ve personel bilgileri'!A285&lt;&gt;0,('proje ve personel bilgileri'!A285)," ")</f>
        <v xml:space="preserve"> </v>
      </c>
      <c r="C535" s="105"/>
      <c r="D535" s="296"/>
      <c r="E535" s="296"/>
      <c r="F535" s="296"/>
      <c r="G535" s="296"/>
      <c r="H535" s="296"/>
      <c r="I535" s="296"/>
      <c r="J535" s="296"/>
      <c r="K535" s="104">
        <f t="shared" si="30"/>
        <v>0</v>
      </c>
    </row>
    <row r="536" spans="1:11" ht="15.75" customHeight="1" x14ac:dyDescent="0.25">
      <c r="A536" s="1">
        <v>273</v>
      </c>
      <c r="B536" s="101" t="str">
        <f>IF('proje ve personel bilgileri'!A286&lt;&gt;0,('proje ve personel bilgileri'!A286)," ")</f>
        <v xml:space="preserve"> </v>
      </c>
      <c r="C536" s="105"/>
      <c r="D536" s="296"/>
      <c r="E536" s="296"/>
      <c r="F536" s="296"/>
      <c r="G536" s="296"/>
      <c r="H536" s="296"/>
      <c r="I536" s="296"/>
      <c r="J536" s="296"/>
      <c r="K536" s="104">
        <f t="shared" si="30"/>
        <v>0</v>
      </c>
    </row>
    <row r="537" spans="1:11" ht="15.75" customHeight="1" x14ac:dyDescent="0.25">
      <c r="A537" s="2">
        <v>274</v>
      </c>
      <c r="B537" s="101" t="str">
        <f>IF('proje ve personel bilgileri'!A287&lt;&gt;0,('proje ve personel bilgileri'!A287)," ")</f>
        <v xml:space="preserve"> </v>
      </c>
      <c r="C537" s="105"/>
      <c r="D537" s="296"/>
      <c r="E537" s="296"/>
      <c r="F537" s="296"/>
      <c r="G537" s="296"/>
      <c r="H537" s="296"/>
      <c r="I537" s="296"/>
      <c r="J537" s="296"/>
      <c r="K537" s="104">
        <f t="shared" si="30"/>
        <v>0</v>
      </c>
    </row>
    <row r="538" spans="1:11" ht="15.75" customHeight="1" x14ac:dyDescent="0.25">
      <c r="A538" s="1">
        <v>275</v>
      </c>
      <c r="B538" s="101" t="str">
        <f>IF('proje ve personel bilgileri'!A288&lt;&gt;0,('proje ve personel bilgileri'!A288)," ")</f>
        <v xml:space="preserve"> </v>
      </c>
      <c r="C538" s="105"/>
      <c r="D538" s="296"/>
      <c r="E538" s="296"/>
      <c r="F538" s="296"/>
      <c r="G538" s="296"/>
      <c r="H538" s="296"/>
      <c r="I538" s="296"/>
      <c r="J538" s="296"/>
      <c r="K538" s="104">
        <f t="shared" si="30"/>
        <v>0</v>
      </c>
    </row>
    <row r="539" spans="1:11" ht="15.75" customHeight="1" x14ac:dyDescent="0.25">
      <c r="A539" s="2">
        <v>276</v>
      </c>
      <c r="B539" s="101" t="str">
        <f>IF('proje ve personel bilgileri'!A289&lt;&gt;0,('proje ve personel bilgileri'!A289)," ")</f>
        <v xml:space="preserve"> </v>
      </c>
      <c r="C539" s="105"/>
      <c r="D539" s="296"/>
      <c r="E539" s="296"/>
      <c r="F539" s="296"/>
      <c r="G539" s="296"/>
      <c r="H539" s="296"/>
      <c r="I539" s="296"/>
      <c r="J539" s="296"/>
      <c r="K539" s="104">
        <f t="shared" si="30"/>
        <v>0</v>
      </c>
    </row>
    <row r="540" spans="1:11" ht="15.75" customHeight="1" x14ac:dyDescent="0.25">
      <c r="A540" s="1">
        <v>277</v>
      </c>
      <c r="B540" s="101" t="str">
        <f>IF('proje ve personel bilgileri'!A290&lt;&gt;0,('proje ve personel bilgileri'!A290)," ")</f>
        <v xml:space="preserve"> </v>
      </c>
      <c r="C540" s="105"/>
      <c r="D540" s="296"/>
      <c r="E540" s="296"/>
      <c r="F540" s="296"/>
      <c r="G540" s="296"/>
      <c r="H540" s="296"/>
      <c r="I540" s="296"/>
      <c r="J540" s="296"/>
      <c r="K540" s="104">
        <f t="shared" si="30"/>
        <v>0</v>
      </c>
    </row>
    <row r="541" spans="1:11" ht="15.75" customHeight="1" x14ac:dyDescent="0.25">
      <c r="A541" s="2">
        <v>278</v>
      </c>
      <c r="B541" s="101" t="str">
        <f>IF('proje ve personel bilgileri'!A291&lt;&gt;0,('proje ve personel bilgileri'!A291)," ")</f>
        <v xml:space="preserve"> </v>
      </c>
      <c r="C541" s="105"/>
      <c r="D541" s="296"/>
      <c r="E541" s="296"/>
      <c r="F541" s="296"/>
      <c r="G541" s="296"/>
      <c r="H541" s="296"/>
      <c r="I541" s="296"/>
      <c r="J541" s="296"/>
      <c r="K541" s="104">
        <f t="shared" si="30"/>
        <v>0</v>
      </c>
    </row>
    <row r="542" spans="1:11" ht="15.75" customHeight="1" x14ac:dyDescent="0.25">
      <c r="A542" s="1">
        <v>279</v>
      </c>
      <c r="B542" s="101" t="str">
        <f>IF('proje ve personel bilgileri'!A292&lt;&gt;0,('proje ve personel bilgileri'!A292)," ")</f>
        <v xml:space="preserve"> </v>
      </c>
      <c r="C542" s="105"/>
      <c r="D542" s="296"/>
      <c r="E542" s="296"/>
      <c r="F542" s="296"/>
      <c r="G542" s="296"/>
      <c r="H542" s="296"/>
      <c r="I542" s="296"/>
      <c r="J542" s="296"/>
      <c r="K542" s="104">
        <f t="shared" si="30"/>
        <v>0</v>
      </c>
    </row>
    <row r="543" spans="1:11" ht="15.75" customHeight="1" x14ac:dyDescent="0.25">
      <c r="A543" s="2">
        <v>280</v>
      </c>
      <c r="B543" s="101" t="str">
        <f>IF('proje ve personel bilgileri'!A293&lt;&gt;0,('proje ve personel bilgileri'!A293)," ")</f>
        <v xml:space="preserve"> </v>
      </c>
      <c r="C543" s="105"/>
      <c r="D543" s="296"/>
      <c r="E543" s="296"/>
      <c r="F543" s="296"/>
      <c r="G543" s="296"/>
      <c r="H543" s="296"/>
      <c r="I543" s="296"/>
      <c r="J543" s="296"/>
      <c r="K543" s="104">
        <f t="shared" si="30"/>
        <v>0</v>
      </c>
    </row>
    <row r="544" spans="1:11" ht="15.75" customHeight="1" x14ac:dyDescent="0.25">
      <c r="A544" s="1">
        <v>281</v>
      </c>
      <c r="B544" s="101" t="str">
        <f>IF('proje ve personel bilgileri'!A294&lt;&gt;0,('proje ve personel bilgileri'!A294)," ")</f>
        <v xml:space="preserve"> </v>
      </c>
      <c r="C544" s="105"/>
      <c r="D544" s="296"/>
      <c r="E544" s="296"/>
      <c r="F544" s="296"/>
      <c r="G544" s="296"/>
      <c r="H544" s="296"/>
      <c r="I544" s="296"/>
      <c r="J544" s="296"/>
      <c r="K544" s="104">
        <f t="shared" si="30"/>
        <v>0</v>
      </c>
    </row>
    <row r="545" spans="1:11" ht="15.75" customHeight="1" x14ac:dyDescent="0.25">
      <c r="A545" s="2">
        <v>282</v>
      </c>
      <c r="B545" s="101" t="str">
        <f>IF('proje ve personel bilgileri'!A295&lt;&gt;0,('proje ve personel bilgileri'!A295)," ")</f>
        <v xml:space="preserve"> </v>
      </c>
      <c r="C545" s="105"/>
      <c r="D545" s="296"/>
      <c r="E545" s="296"/>
      <c r="F545" s="296"/>
      <c r="G545" s="296"/>
      <c r="H545" s="296"/>
      <c r="I545" s="296"/>
      <c r="J545" s="296"/>
      <c r="K545" s="104">
        <f t="shared" si="30"/>
        <v>0</v>
      </c>
    </row>
    <row r="546" spans="1:11" ht="15.75" customHeight="1" x14ac:dyDescent="0.25">
      <c r="A546" s="1">
        <v>283</v>
      </c>
      <c r="B546" s="101" t="str">
        <f>IF('proje ve personel bilgileri'!A296&lt;&gt;0,('proje ve personel bilgileri'!A296)," ")</f>
        <v xml:space="preserve"> </v>
      </c>
      <c r="C546" s="105"/>
      <c r="D546" s="296"/>
      <c r="E546" s="296"/>
      <c r="F546" s="296"/>
      <c r="G546" s="296"/>
      <c r="H546" s="296"/>
      <c r="I546" s="296"/>
      <c r="J546" s="296"/>
      <c r="K546" s="104">
        <f t="shared" si="30"/>
        <v>0</v>
      </c>
    </row>
    <row r="547" spans="1:11" ht="15.75" customHeight="1" x14ac:dyDescent="0.25">
      <c r="A547" s="2">
        <v>284</v>
      </c>
      <c r="B547" s="101" t="str">
        <f>IF('proje ve personel bilgileri'!A297&lt;&gt;0,('proje ve personel bilgileri'!A297)," ")</f>
        <v xml:space="preserve"> </v>
      </c>
      <c r="C547" s="105"/>
      <c r="D547" s="296"/>
      <c r="E547" s="296"/>
      <c r="F547" s="296"/>
      <c r="G547" s="296"/>
      <c r="H547" s="296"/>
      <c r="I547" s="296"/>
      <c r="J547" s="296"/>
      <c r="K547" s="104">
        <f t="shared" si="30"/>
        <v>0</v>
      </c>
    </row>
    <row r="548" spans="1:11" ht="15.75" customHeight="1" x14ac:dyDescent="0.25">
      <c r="A548" s="1">
        <v>285</v>
      </c>
      <c r="B548" s="101" t="str">
        <f>IF('proje ve personel bilgileri'!A298&lt;&gt;0,('proje ve personel bilgileri'!A298)," ")</f>
        <v xml:space="preserve"> </v>
      </c>
      <c r="C548" s="105"/>
      <c r="D548" s="296"/>
      <c r="E548" s="296"/>
      <c r="F548" s="296"/>
      <c r="G548" s="296"/>
      <c r="H548" s="296"/>
      <c r="I548" s="296"/>
      <c r="J548" s="296"/>
      <c r="K548" s="104">
        <f t="shared" si="30"/>
        <v>0</v>
      </c>
    </row>
    <row r="549" spans="1:11" ht="15.75" customHeight="1" x14ac:dyDescent="0.25">
      <c r="A549" s="2">
        <v>286</v>
      </c>
      <c r="B549" s="101" t="str">
        <f>IF('proje ve personel bilgileri'!A299&lt;&gt;0,('proje ve personel bilgileri'!A299)," ")</f>
        <v xml:space="preserve"> </v>
      </c>
      <c r="C549" s="105"/>
      <c r="D549" s="296"/>
      <c r="E549" s="296"/>
      <c r="F549" s="296"/>
      <c r="G549" s="296"/>
      <c r="H549" s="296"/>
      <c r="I549" s="296"/>
      <c r="J549" s="296"/>
      <c r="K549" s="104">
        <f t="shared" si="30"/>
        <v>0</v>
      </c>
    </row>
    <row r="550" spans="1:11" ht="15.75" customHeight="1" x14ac:dyDescent="0.25">
      <c r="A550" s="1">
        <v>287</v>
      </c>
      <c r="B550" s="101" t="str">
        <f>IF('proje ve personel bilgileri'!A300&lt;&gt;0,('proje ve personel bilgileri'!A300)," ")</f>
        <v xml:space="preserve"> </v>
      </c>
      <c r="C550" s="105"/>
      <c r="D550" s="296"/>
      <c r="E550" s="296"/>
      <c r="F550" s="296"/>
      <c r="G550" s="296"/>
      <c r="H550" s="296"/>
      <c r="I550" s="296"/>
      <c r="J550" s="296"/>
      <c r="K550" s="104">
        <f t="shared" si="30"/>
        <v>0</v>
      </c>
    </row>
    <row r="551" spans="1:11" ht="15" customHeight="1" x14ac:dyDescent="0.25">
      <c r="A551" s="2">
        <v>288</v>
      </c>
      <c r="B551" s="101" t="str">
        <f>IF('proje ve personel bilgileri'!A301&lt;&gt;0,('proje ve personel bilgileri'!A301)," ")</f>
        <v xml:space="preserve"> </v>
      </c>
      <c r="C551" s="105"/>
      <c r="D551" s="296"/>
      <c r="E551" s="296"/>
      <c r="F551" s="296"/>
      <c r="G551" s="296"/>
      <c r="H551" s="296"/>
      <c r="I551" s="296"/>
      <c r="J551" s="296"/>
      <c r="K551" s="104">
        <f t="shared" si="30"/>
        <v>0</v>
      </c>
    </row>
    <row r="552" spans="1:11" ht="15.75" customHeight="1" x14ac:dyDescent="0.25">
      <c r="A552" s="341" t="s">
        <v>99</v>
      </c>
      <c r="B552" s="342"/>
      <c r="C552" s="7" t="str">
        <f t="shared" ref="C552:J552" si="31">IF($K$28&lt;&gt;0,SUM(C534:C551)," ")</f>
        <v xml:space="preserve"> </v>
      </c>
      <c r="D552" s="8" t="str">
        <f t="shared" si="31"/>
        <v xml:space="preserve"> </v>
      </c>
      <c r="E552" s="8" t="str">
        <f t="shared" si="31"/>
        <v xml:space="preserve"> </v>
      </c>
      <c r="F552" s="8" t="str">
        <f t="shared" si="31"/>
        <v xml:space="preserve"> </v>
      </c>
      <c r="G552" s="8" t="str">
        <f t="shared" si="31"/>
        <v xml:space="preserve"> </v>
      </c>
      <c r="H552" s="8" t="str">
        <f t="shared" si="31"/>
        <v xml:space="preserve"> </v>
      </c>
      <c r="I552" s="8" t="str">
        <f t="shared" si="31"/>
        <v xml:space="preserve"> </v>
      </c>
      <c r="J552" s="8" t="str">
        <f t="shared" si="31"/>
        <v xml:space="preserve"> </v>
      </c>
      <c r="K552" s="9">
        <f>SUM(K534:K551)+K517</f>
        <v>0</v>
      </c>
    </row>
    <row r="553" spans="1:11" ht="15" customHeight="1" x14ac:dyDescent="0.25">
      <c r="A553" s="300"/>
    </row>
    <row r="554" spans="1:11" ht="25.5" customHeight="1" x14ac:dyDescent="0.25">
      <c r="A554" s="332" t="s">
        <v>100</v>
      </c>
      <c r="B554" s="332"/>
      <c r="C554" s="332"/>
      <c r="D554" s="332"/>
      <c r="E554" s="332"/>
      <c r="F554" s="332"/>
      <c r="G554" s="332"/>
      <c r="H554" s="332"/>
      <c r="I554" s="332"/>
      <c r="J554" s="332"/>
      <c r="K554" s="332"/>
    </row>
    <row r="555" spans="1:11" ht="15" customHeight="1" x14ac:dyDescent="0.25">
      <c r="A555" s="51"/>
    </row>
    <row r="556" spans="1:11" ht="15" customHeight="1" x14ac:dyDescent="0.25">
      <c r="A556" s="298" t="s">
        <v>101</v>
      </c>
    </row>
    <row r="557" spans="1:11" ht="15" customHeight="1" x14ac:dyDescent="0.25">
      <c r="C557" s="298" t="s">
        <v>102</v>
      </c>
      <c r="E557" s="298" t="s">
        <v>103</v>
      </c>
    </row>
    <row r="560" spans="1:11" ht="15.75" customHeight="1" x14ac:dyDescent="0.25">
      <c r="A560" s="348" t="s">
        <v>85</v>
      </c>
      <c r="B560" s="348"/>
      <c r="C560" s="348"/>
      <c r="D560" s="348"/>
      <c r="E560" s="348"/>
      <c r="F560" s="348"/>
      <c r="G560" s="348"/>
      <c r="H560" s="348"/>
      <c r="I560" s="348"/>
      <c r="J560" s="348"/>
      <c r="K560" s="348"/>
    </row>
    <row r="561" spans="1:11" ht="15" customHeight="1" x14ac:dyDescent="0.25">
      <c r="A561" s="70"/>
      <c r="B561" s="70"/>
      <c r="C561" s="70"/>
      <c r="D561" s="70"/>
      <c r="E561" s="78">
        <f>'proje ve personel bilgileri'!$B$5</f>
        <v>0</v>
      </c>
      <c r="F561" s="72">
        <f>IF('proje ve personel bilgileri'!$B$6=1,"/ Haziran ayına aittir.",(IF('proje ve personel bilgileri'!$B$6=2,"/ Aralık ayına aittir.",0)))</f>
        <v>0</v>
      </c>
      <c r="H561" s="70"/>
      <c r="I561" s="70"/>
      <c r="J561" s="70"/>
      <c r="K561" s="70"/>
    </row>
    <row r="562" spans="1:11" ht="18.75" customHeight="1" x14ac:dyDescent="0.25">
      <c r="K562" s="4" t="s">
        <v>86</v>
      </c>
    </row>
    <row r="563" spans="1:11" ht="15.75" customHeight="1" x14ac:dyDescent="0.25">
      <c r="A563" s="349" t="s">
        <v>2</v>
      </c>
      <c r="B563" s="350"/>
      <c r="C563" s="351">
        <f>'proje ve personel bilgileri'!$B$2</f>
        <v>0</v>
      </c>
      <c r="D563" s="352"/>
      <c r="E563" s="352"/>
      <c r="F563" s="352"/>
      <c r="G563" s="352"/>
      <c r="H563" s="352"/>
      <c r="I563" s="352"/>
      <c r="J563" s="352"/>
      <c r="K563" s="353"/>
    </row>
    <row r="564" spans="1:11" ht="15.75" customHeight="1" x14ac:dyDescent="0.25">
      <c r="A564" s="354" t="s">
        <v>4</v>
      </c>
      <c r="B564" s="355"/>
      <c r="C564" s="356">
        <f>'proje ve personel bilgileri'!$B$3</f>
        <v>0</v>
      </c>
      <c r="D564" s="357"/>
      <c r="E564" s="357"/>
      <c r="F564" s="357"/>
      <c r="G564" s="357"/>
      <c r="H564" s="357"/>
      <c r="I564" s="357"/>
      <c r="J564" s="357"/>
      <c r="K564" s="358"/>
    </row>
    <row r="565" spans="1:11" ht="15" customHeight="1" x14ac:dyDescent="0.25">
      <c r="A565" s="343" t="s">
        <v>87</v>
      </c>
      <c r="B565" s="343" t="s">
        <v>15</v>
      </c>
      <c r="C565" s="343" t="s">
        <v>88</v>
      </c>
      <c r="D565" s="344" t="s">
        <v>89</v>
      </c>
      <c r="E565" s="346"/>
      <c r="F565" s="347"/>
      <c r="G565" s="343" t="s">
        <v>90</v>
      </c>
      <c r="H565" s="333" t="s">
        <v>91</v>
      </c>
      <c r="I565" s="333" t="s">
        <v>92</v>
      </c>
      <c r="J565" s="333" t="s">
        <v>93</v>
      </c>
      <c r="K565" s="336" t="s">
        <v>94</v>
      </c>
    </row>
    <row r="566" spans="1:11" ht="23.25" customHeight="1" x14ac:dyDescent="0.25">
      <c r="A566" s="338"/>
      <c r="B566" s="338"/>
      <c r="C566" s="338"/>
      <c r="D566" s="345"/>
      <c r="E566" s="339" t="s">
        <v>95</v>
      </c>
      <c r="F566" s="340"/>
      <c r="G566" s="338"/>
      <c r="H566" s="334"/>
      <c r="I566" s="334"/>
      <c r="J566" s="334"/>
      <c r="K566" s="337"/>
    </row>
    <row r="567" spans="1:11" ht="60.75" customHeight="1" x14ac:dyDescent="0.25">
      <c r="A567" s="338"/>
      <c r="B567" s="338"/>
      <c r="C567" s="338"/>
      <c r="D567" s="345"/>
      <c r="E567" s="5" t="s">
        <v>106</v>
      </c>
      <c r="F567" s="5" t="s">
        <v>97</v>
      </c>
      <c r="G567" s="338"/>
      <c r="H567" s="334"/>
      <c r="I567" s="335"/>
      <c r="J567" s="335"/>
      <c r="K567" s="338"/>
    </row>
    <row r="568" spans="1:11" ht="15.75" customHeight="1" x14ac:dyDescent="0.25">
      <c r="A568" s="338"/>
      <c r="B568" s="338"/>
      <c r="C568" s="338"/>
      <c r="D568" s="345"/>
      <c r="E568" s="6" t="s">
        <v>98</v>
      </c>
      <c r="F568" s="6" t="s">
        <v>98</v>
      </c>
      <c r="G568" s="294" t="s">
        <v>98</v>
      </c>
      <c r="H568" s="294" t="s">
        <v>98</v>
      </c>
      <c r="I568" s="297" t="s">
        <v>98</v>
      </c>
      <c r="J568" s="6" t="s">
        <v>98</v>
      </c>
      <c r="K568" s="338"/>
    </row>
    <row r="569" spans="1:11" ht="15.75" customHeight="1" x14ac:dyDescent="0.25">
      <c r="A569" s="1">
        <v>289</v>
      </c>
      <c r="B569" s="101" t="str">
        <f>IF('proje ve personel bilgileri'!A302&lt;&gt;0,('proje ve personel bilgileri'!A302)," ")</f>
        <v xml:space="preserve"> </v>
      </c>
      <c r="C569" s="102"/>
      <c r="D569" s="103"/>
      <c r="E569" s="103"/>
      <c r="F569" s="103"/>
      <c r="G569" s="103"/>
      <c r="H569" s="103"/>
      <c r="I569" s="103"/>
      <c r="J569" s="103"/>
      <c r="K569" s="104">
        <f t="shared" ref="K569:K586" si="32">IF(D569&lt;&gt;0,SUM(D569+E569+F569+G569-H569-I569-J569),0)</f>
        <v>0</v>
      </c>
    </row>
    <row r="570" spans="1:11" ht="15.75" customHeight="1" x14ac:dyDescent="0.25">
      <c r="A570" s="2">
        <v>290</v>
      </c>
      <c r="B570" s="101" t="str">
        <f>IF('proje ve personel bilgileri'!A303&lt;&gt;0,('proje ve personel bilgileri'!A303)," ")</f>
        <v xml:space="preserve"> </v>
      </c>
      <c r="C570" s="105"/>
      <c r="D570" s="296"/>
      <c r="E570" s="296"/>
      <c r="F570" s="296"/>
      <c r="G570" s="296"/>
      <c r="H570" s="296"/>
      <c r="I570" s="296"/>
      <c r="J570" s="296"/>
      <c r="K570" s="104">
        <f t="shared" si="32"/>
        <v>0</v>
      </c>
    </row>
    <row r="571" spans="1:11" ht="15.75" customHeight="1" x14ac:dyDescent="0.25">
      <c r="A571" s="1">
        <v>291</v>
      </c>
      <c r="B571" s="101" t="str">
        <f>IF('proje ve personel bilgileri'!A304&lt;&gt;0,('proje ve personel bilgileri'!A304)," ")</f>
        <v xml:space="preserve"> </v>
      </c>
      <c r="C571" s="105"/>
      <c r="D571" s="296"/>
      <c r="E571" s="296"/>
      <c r="F571" s="296"/>
      <c r="G571" s="296"/>
      <c r="H571" s="296"/>
      <c r="I571" s="296"/>
      <c r="J571" s="296"/>
      <c r="K571" s="104">
        <f t="shared" si="32"/>
        <v>0</v>
      </c>
    </row>
    <row r="572" spans="1:11" ht="15.75" customHeight="1" x14ac:dyDescent="0.25">
      <c r="A572" s="2">
        <v>292</v>
      </c>
      <c r="B572" s="101" t="str">
        <f>IF('proje ve personel bilgileri'!A305&lt;&gt;0,('proje ve personel bilgileri'!A305)," ")</f>
        <v xml:space="preserve"> </v>
      </c>
      <c r="C572" s="105"/>
      <c r="D572" s="296"/>
      <c r="E572" s="296"/>
      <c r="F572" s="296"/>
      <c r="G572" s="296"/>
      <c r="H572" s="296"/>
      <c r="I572" s="296"/>
      <c r="J572" s="296"/>
      <c r="K572" s="104">
        <f t="shared" si="32"/>
        <v>0</v>
      </c>
    </row>
    <row r="573" spans="1:11" ht="15.75" customHeight="1" x14ac:dyDescent="0.25">
      <c r="A573" s="1">
        <v>293</v>
      </c>
      <c r="B573" s="101" t="str">
        <f>IF('proje ve personel bilgileri'!A306&lt;&gt;0,('proje ve personel bilgileri'!A306)," ")</f>
        <v xml:space="preserve"> </v>
      </c>
      <c r="C573" s="105"/>
      <c r="D573" s="296"/>
      <c r="E573" s="296"/>
      <c r="F573" s="296"/>
      <c r="G573" s="296"/>
      <c r="H573" s="296"/>
      <c r="I573" s="296"/>
      <c r="J573" s="296"/>
      <c r="K573" s="104">
        <f t="shared" si="32"/>
        <v>0</v>
      </c>
    </row>
    <row r="574" spans="1:11" ht="15.75" customHeight="1" x14ac:dyDescent="0.25">
      <c r="A574" s="2">
        <v>294</v>
      </c>
      <c r="B574" s="101" t="str">
        <f>IF('proje ve personel bilgileri'!A307&lt;&gt;0,('proje ve personel bilgileri'!A307)," ")</f>
        <v xml:space="preserve"> </v>
      </c>
      <c r="C574" s="105"/>
      <c r="D574" s="296"/>
      <c r="E574" s="296"/>
      <c r="F574" s="296"/>
      <c r="G574" s="296"/>
      <c r="H574" s="296"/>
      <c r="I574" s="296"/>
      <c r="J574" s="296"/>
      <c r="K574" s="104">
        <f t="shared" si="32"/>
        <v>0</v>
      </c>
    </row>
    <row r="575" spans="1:11" ht="15.75" customHeight="1" x14ac:dyDescent="0.25">
      <c r="A575" s="1">
        <v>295</v>
      </c>
      <c r="B575" s="101" t="str">
        <f>IF('proje ve personel bilgileri'!A308&lt;&gt;0,('proje ve personel bilgileri'!A308)," ")</f>
        <v xml:space="preserve"> </v>
      </c>
      <c r="C575" s="105"/>
      <c r="D575" s="296"/>
      <c r="E575" s="296"/>
      <c r="F575" s="296"/>
      <c r="G575" s="296"/>
      <c r="H575" s="296"/>
      <c r="I575" s="296"/>
      <c r="J575" s="296"/>
      <c r="K575" s="104">
        <f t="shared" si="32"/>
        <v>0</v>
      </c>
    </row>
    <row r="576" spans="1:11" ht="15.75" customHeight="1" x14ac:dyDescent="0.25">
      <c r="A576" s="2">
        <v>296</v>
      </c>
      <c r="B576" s="101" t="str">
        <f>IF('proje ve personel bilgileri'!A309&lt;&gt;0,('proje ve personel bilgileri'!A309)," ")</f>
        <v xml:space="preserve"> </v>
      </c>
      <c r="C576" s="105"/>
      <c r="D576" s="296"/>
      <c r="E576" s="296"/>
      <c r="F576" s="296"/>
      <c r="G576" s="296"/>
      <c r="H576" s="296"/>
      <c r="I576" s="296"/>
      <c r="J576" s="296"/>
      <c r="K576" s="104">
        <f t="shared" si="32"/>
        <v>0</v>
      </c>
    </row>
    <row r="577" spans="1:11" ht="15.75" customHeight="1" x14ac:dyDescent="0.25">
      <c r="A577" s="1">
        <v>297</v>
      </c>
      <c r="B577" s="101" t="str">
        <f>IF('proje ve personel bilgileri'!A310&lt;&gt;0,('proje ve personel bilgileri'!A310)," ")</f>
        <v xml:space="preserve"> </v>
      </c>
      <c r="C577" s="105"/>
      <c r="D577" s="296"/>
      <c r="E577" s="296"/>
      <c r="F577" s="296"/>
      <c r="G577" s="296"/>
      <c r="H577" s="296"/>
      <c r="I577" s="296"/>
      <c r="J577" s="296"/>
      <c r="K577" s="104">
        <f t="shared" si="32"/>
        <v>0</v>
      </c>
    </row>
    <row r="578" spans="1:11" ht="15.75" customHeight="1" x14ac:dyDescent="0.25">
      <c r="A578" s="2">
        <v>298</v>
      </c>
      <c r="B578" s="101" t="str">
        <f>IF('proje ve personel bilgileri'!A311&lt;&gt;0,('proje ve personel bilgileri'!A311)," ")</f>
        <v xml:space="preserve"> </v>
      </c>
      <c r="C578" s="105"/>
      <c r="D578" s="296"/>
      <c r="E578" s="296"/>
      <c r="F578" s="296"/>
      <c r="G578" s="296"/>
      <c r="H578" s="296"/>
      <c r="I578" s="296"/>
      <c r="J578" s="296"/>
      <c r="K578" s="104">
        <f t="shared" si="32"/>
        <v>0</v>
      </c>
    </row>
    <row r="579" spans="1:11" ht="15.75" customHeight="1" x14ac:dyDescent="0.25">
      <c r="A579" s="1">
        <v>299</v>
      </c>
      <c r="B579" s="101" t="str">
        <f>IF('proje ve personel bilgileri'!A312&lt;&gt;0,('proje ve personel bilgileri'!A312)," ")</f>
        <v xml:space="preserve"> </v>
      </c>
      <c r="C579" s="105"/>
      <c r="D579" s="296"/>
      <c r="E579" s="296"/>
      <c r="F579" s="296"/>
      <c r="G579" s="296"/>
      <c r="H579" s="296"/>
      <c r="I579" s="296"/>
      <c r="J579" s="296"/>
      <c r="K579" s="104">
        <f t="shared" si="32"/>
        <v>0</v>
      </c>
    </row>
    <row r="580" spans="1:11" ht="15.75" customHeight="1" x14ac:dyDescent="0.25">
      <c r="A580" s="2">
        <v>300</v>
      </c>
      <c r="B580" s="101" t="str">
        <f>IF('proje ve personel bilgileri'!A313&lt;&gt;0,('proje ve personel bilgileri'!A313)," ")</f>
        <v xml:space="preserve"> </v>
      </c>
      <c r="C580" s="105"/>
      <c r="D580" s="296"/>
      <c r="E580" s="296"/>
      <c r="F580" s="296"/>
      <c r="G580" s="296"/>
      <c r="H580" s="296"/>
      <c r="I580" s="296"/>
      <c r="J580" s="296"/>
      <c r="K580" s="104">
        <f t="shared" si="32"/>
        <v>0</v>
      </c>
    </row>
    <row r="581" spans="1:11" ht="15.75" customHeight="1" x14ac:dyDescent="0.25">
      <c r="A581" s="1">
        <v>301</v>
      </c>
      <c r="B581" s="101" t="str">
        <f>IF('proje ve personel bilgileri'!A314&lt;&gt;0,('proje ve personel bilgileri'!A314)," ")</f>
        <v xml:space="preserve"> </v>
      </c>
      <c r="C581" s="105"/>
      <c r="D581" s="296"/>
      <c r="E581" s="296"/>
      <c r="F581" s="296"/>
      <c r="G581" s="296"/>
      <c r="H581" s="296"/>
      <c r="I581" s="296"/>
      <c r="J581" s="296"/>
      <c r="K581" s="104">
        <f t="shared" si="32"/>
        <v>0</v>
      </c>
    </row>
    <row r="582" spans="1:11" ht="15.75" customHeight="1" x14ac:dyDescent="0.25">
      <c r="A582" s="2">
        <v>302</v>
      </c>
      <c r="B582" s="101" t="str">
        <f>IF('proje ve personel bilgileri'!A315&lt;&gt;0,('proje ve personel bilgileri'!A315)," ")</f>
        <v xml:space="preserve"> </v>
      </c>
      <c r="C582" s="105"/>
      <c r="D582" s="296"/>
      <c r="E582" s="296"/>
      <c r="F582" s="296"/>
      <c r="G582" s="296"/>
      <c r="H582" s="296"/>
      <c r="I582" s="296"/>
      <c r="J582" s="296"/>
      <c r="K582" s="104">
        <f t="shared" si="32"/>
        <v>0</v>
      </c>
    </row>
    <row r="583" spans="1:11" ht="15.75" customHeight="1" x14ac:dyDescent="0.25">
      <c r="A583" s="1">
        <v>303</v>
      </c>
      <c r="B583" s="101" t="str">
        <f>IF('proje ve personel bilgileri'!A316&lt;&gt;0,('proje ve personel bilgileri'!A316)," ")</f>
        <v xml:space="preserve"> </v>
      </c>
      <c r="C583" s="105"/>
      <c r="D583" s="296"/>
      <c r="E583" s="296"/>
      <c r="F583" s="296"/>
      <c r="G583" s="296"/>
      <c r="H583" s="296"/>
      <c r="I583" s="296"/>
      <c r="J583" s="296"/>
      <c r="K583" s="104">
        <f t="shared" si="32"/>
        <v>0</v>
      </c>
    </row>
    <row r="584" spans="1:11" ht="15.75" customHeight="1" x14ac:dyDescent="0.25">
      <c r="A584" s="2">
        <v>304</v>
      </c>
      <c r="B584" s="101" t="str">
        <f>IF('proje ve personel bilgileri'!A317&lt;&gt;0,('proje ve personel bilgileri'!A317)," ")</f>
        <v xml:space="preserve"> </v>
      </c>
      <c r="C584" s="105"/>
      <c r="D584" s="296"/>
      <c r="E584" s="296"/>
      <c r="F584" s="296"/>
      <c r="G584" s="296"/>
      <c r="H584" s="296"/>
      <c r="I584" s="296"/>
      <c r="J584" s="296"/>
      <c r="K584" s="104">
        <f t="shared" si="32"/>
        <v>0</v>
      </c>
    </row>
    <row r="585" spans="1:11" ht="15.75" customHeight="1" x14ac:dyDescent="0.25">
      <c r="A585" s="1">
        <v>305</v>
      </c>
      <c r="B585" s="101" t="str">
        <f>IF('proje ve personel bilgileri'!A318&lt;&gt;0,('proje ve personel bilgileri'!A318)," ")</f>
        <v xml:space="preserve"> </v>
      </c>
      <c r="C585" s="105"/>
      <c r="D585" s="296"/>
      <c r="E585" s="296"/>
      <c r="F585" s="296"/>
      <c r="G585" s="296"/>
      <c r="H585" s="296"/>
      <c r="I585" s="296"/>
      <c r="J585" s="296"/>
      <c r="K585" s="104">
        <f t="shared" si="32"/>
        <v>0</v>
      </c>
    </row>
    <row r="586" spans="1:11" ht="15" customHeight="1" x14ac:dyDescent="0.25">
      <c r="A586" s="2">
        <v>306</v>
      </c>
      <c r="B586" s="101" t="str">
        <f>IF('proje ve personel bilgileri'!A319&lt;&gt;0,('proje ve personel bilgileri'!A319)," ")</f>
        <v xml:space="preserve"> </v>
      </c>
      <c r="C586" s="105"/>
      <c r="D586" s="296"/>
      <c r="E586" s="296"/>
      <c r="F586" s="296"/>
      <c r="G586" s="296"/>
      <c r="H586" s="296"/>
      <c r="I586" s="296"/>
      <c r="J586" s="296"/>
      <c r="K586" s="104">
        <f t="shared" si="32"/>
        <v>0</v>
      </c>
    </row>
    <row r="587" spans="1:11" ht="15.75" customHeight="1" x14ac:dyDescent="0.25">
      <c r="A587" s="341" t="s">
        <v>99</v>
      </c>
      <c r="B587" s="342"/>
      <c r="C587" s="7" t="str">
        <f t="shared" ref="C587:J587" si="33">IF($K$28&lt;&gt;0,SUM(C569:C586)," ")</f>
        <v xml:space="preserve"> </v>
      </c>
      <c r="D587" s="8" t="str">
        <f t="shared" si="33"/>
        <v xml:space="preserve"> </v>
      </c>
      <c r="E587" s="8" t="str">
        <f t="shared" si="33"/>
        <v xml:space="preserve"> </v>
      </c>
      <c r="F587" s="8" t="str">
        <f t="shared" si="33"/>
        <v xml:space="preserve"> </v>
      </c>
      <c r="G587" s="8" t="str">
        <f t="shared" si="33"/>
        <v xml:space="preserve"> </v>
      </c>
      <c r="H587" s="8" t="str">
        <f t="shared" si="33"/>
        <v xml:space="preserve"> </v>
      </c>
      <c r="I587" s="8" t="str">
        <f t="shared" si="33"/>
        <v xml:space="preserve"> </v>
      </c>
      <c r="J587" s="8" t="str">
        <f t="shared" si="33"/>
        <v xml:space="preserve"> </v>
      </c>
      <c r="K587" s="9">
        <f>SUM(K569:K586)+K552</f>
        <v>0</v>
      </c>
    </row>
    <row r="588" spans="1:11" ht="15" customHeight="1" x14ac:dyDescent="0.25">
      <c r="A588" s="300"/>
    </row>
    <row r="589" spans="1:11" ht="24" customHeight="1" x14ac:dyDescent="0.25">
      <c r="A589" s="332" t="s">
        <v>100</v>
      </c>
      <c r="B589" s="332"/>
      <c r="C589" s="332"/>
      <c r="D589" s="332"/>
      <c r="E589" s="332"/>
      <c r="F589" s="332"/>
      <c r="G589" s="332"/>
      <c r="H589" s="332"/>
      <c r="I589" s="332"/>
      <c r="J589" s="332"/>
      <c r="K589" s="332"/>
    </row>
    <row r="590" spans="1:11" ht="15" customHeight="1" x14ac:dyDescent="0.25">
      <c r="A590" s="51"/>
    </row>
    <row r="591" spans="1:11" ht="15" customHeight="1" x14ac:dyDescent="0.25">
      <c r="A591" s="298" t="s">
        <v>101</v>
      </c>
    </row>
    <row r="592" spans="1:11" ht="15" customHeight="1" x14ac:dyDescent="0.25">
      <c r="C592" s="298" t="s">
        <v>102</v>
      </c>
      <c r="E592" s="298" t="s">
        <v>103</v>
      </c>
    </row>
    <row r="595" spans="1:11" ht="15.75" customHeight="1" x14ac:dyDescent="0.25">
      <c r="A595" s="348" t="s">
        <v>85</v>
      </c>
      <c r="B595" s="348"/>
      <c r="C595" s="348"/>
      <c r="D595" s="348"/>
      <c r="E595" s="348"/>
      <c r="F595" s="348"/>
      <c r="G595" s="348"/>
      <c r="H595" s="348"/>
      <c r="I595" s="348"/>
      <c r="J595" s="348"/>
      <c r="K595" s="348"/>
    </row>
    <row r="596" spans="1:11" ht="15" customHeight="1" x14ac:dyDescent="0.25">
      <c r="A596" s="70"/>
      <c r="B596" s="70"/>
      <c r="C596" s="70"/>
      <c r="D596" s="70"/>
      <c r="E596" s="78">
        <f>'proje ve personel bilgileri'!$B$5</f>
        <v>0</v>
      </c>
      <c r="F596" s="72">
        <f>IF('proje ve personel bilgileri'!$B$6=1,"/ Haziran ayına aittir.",(IF('proje ve personel bilgileri'!$B$6=2,"/ Aralık ayına aittir.",0)))</f>
        <v>0</v>
      </c>
      <c r="H596" s="70"/>
      <c r="I596" s="70"/>
      <c r="J596" s="70"/>
      <c r="K596" s="70"/>
    </row>
    <row r="597" spans="1:11" ht="18.75" customHeight="1" x14ac:dyDescent="0.25">
      <c r="K597" s="4" t="s">
        <v>86</v>
      </c>
    </row>
    <row r="598" spans="1:11" ht="15.75" customHeight="1" x14ac:dyDescent="0.25">
      <c r="A598" s="349" t="s">
        <v>2</v>
      </c>
      <c r="B598" s="350"/>
      <c r="C598" s="351">
        <f>'proje ve personel bilgileri'!$B$2</f>
        <v>0</v>
      </c>
      <c r="D598" s="352"/>
      <c r="E598" s="352"/>
      <c r="F598" s="352"/>
      <c r="G598" s="352"/>
      <c r="H598" s="352"/>
      <c r="I598" s="352"/>
      <c r="J598" s="352"/>
      <c r="K598" s="353"/>
    </row>
    <row r="599" spans="1:11" ht="15.75" customHeight="1" x14ac:dyDescent="0.25">
      <c r="A599" s="354" t="s">
        <v>4</v>
      </c>
      <c r="B599" s="355"/>
      <c r="C599" s="356">
        <f>'proje ve personel bilgileri'!$B$3</f>
        <v>0</v>
      </c>
      <c r="D599" s="357"/>
      <c r="E599" s="357"/>
      <c r="F599" s="357"/>
      <c r="G599" s="357"/>
      <c r="H599" s="357"/>
      <c r="I599" s="357"/>
      <c r="J599" s="357"/>
      <c r="K599" s="358"/>
    </row>
    <row r="600" spans="1:11" ht="15" customHeight="1" x14ac:dyDescent="0.25">
      <c r="A600" s="343" t="s">
        <v>87</v>
      </c>
      <c r="B600" s="343" t="s">
        <v>15</v>
      </c>
      <c r="C600" s="343" t="s">
        <v>88</v>
      </c>
      <c r="D600" s="344" t="s">
        <v>89</v>
      </c>
      <c r="E600" s="346"/>
      <c r="F600" s="347"/>
      <c r="G600" s="343" t="s">
        <v>90</v>
      </c>
      <c r="H600" s="333" t="s">
        <v>91</v>
      </c>
      <c r="I600" s="333" t="s">
        <v>92</v>
      </c>
      <c r="J600" s="333" t="s">
        <v>93</v>
      </c>
      <c r="K600" s="336" t="s">
        <v>94</v>
      </c>
    </row>
    <row r="601" spans="1:11" ht="15.75" customHeight="1" x14ac:dyDescent="0.25">
      <c r="A601" s="338"/>
      <c r="B601" s="338"/>
      <c r="C601" s="338"/>
      <c r="D601" s="345"/>
      <c r="E601" s="339" t="s">
        <v>95</v>
      </c>
      <c r="F601" s="340"/>
      <c r="G601" s="338"/>
      <c r="H601" s="334"/>
      <c r="I601" s="334"/>
      <c r="J601" s="334"/>
      <c r="K601" s="337"/>
    </row>
    <row r="602" spans="1:11" ht="60.75" customHeight="1" x14ac:dyDescent="0.25">
      <c r="A602" s="338"/>
      <c r="B602" s="338"/>
      <c r="C602" s="338"/>
      <c r="D602" s="345"/>
      <c r="E602" s="5" t="s">
        <v>106</v>
      </c>
      <c r="F602" s="5" t="s">
        <v>97</v>
      </c>
      <c r="G602" s="338"/>
      <c r="H602" s="334"/>
      <c r="I602" s="335"/>
      <c r="J602" s="335"/>
      <c r="K602" s="338"/>
    </row>
    <row r="603" spans="1:11" ht="15.75" customHeight="1" x14ac:dyDescent="0.25">
      <c r="A603" s="338"/>
      <c r="B603" s="338"/>
      <c r="C603" s="338"/>
      <c r="D603" s="345"/>
      <c r="E603" s="6" t="s">
        <v>98</v>
      </c>
      <c r="F603" s="6" t="s">
        <v>98</v>
      </c>
      <c r="G603" s="294" t="s">
        <v>98</v>
      </c>
      <c r="H603" s="294" t="s">
        <v>98</v>
      </c>
      <c r="I603" s="297" t="s">
        <v>98</v>
      </c>
      <c r="J603" s="6" t="s">
        <v>98</v>
      </c>
      <c r="K603" s="338"/>
    </row>
    <row r="604" spans="1:11" ht="15.75" customHeight="1" x14ac:dyDescent="0.25">
      <c r="A604" s="1">
        <v>307</v>
      </c>
      <c r="B604" s="101" t="str">
        <f>IF('proje ve personel bilgileri'!A320&lt;&gt;0,('proje ve personel bilgileri'!A320)," ")</f>
        <v xml:space="preserve"> </v>
      </c>
      <c r="C604" s="102"/>
      <c r="D604" s="103"/>
      <c r="E604" s="103"/>
      <c r="F604" s="103"/>
      <c r="G604" s="103"/>
      <c r="H604" s="103"/>
      <c r="I604" s="103"/>
      <c r="J604" s="103"/>
      <c r="K604" s="104">
        <f t="shared" ref="K604:K621" si="34">IF(D604&lt;&gt;0,SUM(D604+E604+F604+G604-H604-I604-J604),0)</f>
        <v>0</v>
      </c>
    </row>
    <row r="605" spans="1:11" ht="15.75" customHeight="1" x14ac:dyDescent="0.25">
      <c r="A605" s="2">
        <v>308</v>
      </c>
      <c r="B605" s="101" t="str">
        <f>IF('proje ve personel bilgileri'!A321&lt;&gt;0,('proje ve personel bilgileri'!A321)," ")</f>
        <v xml:space="preserve"> </v>
      </c>
      <c r="C605" s="105"/>
      <c r="D605" s="296"/>
      <c r="E605" s="296"/>
      <c r="F605" s="296"/>
      <c r="G605" s="296"/>
      <c r="H605" s="296"/>
      <c r="I605" s="296"/>
      <c r="J605" s="296"/>
      <c r="K605" s="104">
        <f t="shared" si="34"/>
        <v>0</v>
      </c>
    </row>
    <row r="606" spans="1:11" ht="15.75" customHeight="1" x14ac:dyDescent="0.25">
      <c r="A606" s="1">
        <v>309</v>
      </c>
      <c r="B606" s="101" t="str">
        <f>IF('proje ve personel bilgileri'!A322&lt;&gt;0,('proje ve personel bilgileri'!A322)," ")</f>
        <v xml:space="preserve"> </v>
      </c>
      <c r="C606" s="105"/>
      <c r="D606" s="296"/>
      <c r="E606" s="296"/>
      <c r="F606" s="296"/>
      <c r="G606" s="296"/>
      <c r="H606" s="296"/>
      <c r="I606" s="296"/>
      <c r="J606" s="296"/>
      <c r="K606" s="104">
        <f t="shared" si="34"/>
        <v>0</v>
      </c>
    </row>
    <row r="607" spans="1:11" ht="15.75" customHeight="1" x14ac:dyDescent="0.25">
      <c r="A607" s="2">
        <v>310</v>
      </c>
      <c r="B607" s="101" t="str">
        <f>IF('proje ve personel bilgileri'!A323&lt;&gt;0,('proje ve personel bilgileri'!A323)," ")</f>
        <v xml:space="preserve"> </v>
      </c>
      <c r="C607" s="105"/>
      <c r="D607" s="296"/>
      <c r="E607" s="296"/>
      <c r="F607" s="296"/>
      <c r="G607" s="296"/>
      <c r="H607" s="296"/>
      <c r="I607" s="296"/>
      <c r="J607" s="296"/>
      <c r="K607" s="104">
        <f t="shared" si="34"/>
        <v>0</v>
      </c>
    </row>
    <row r="608" spans="1:11" ht="15.75" customHeight="1" x14ac:dyDescent="0.25">
      <c r="A608" s="1">
        <v>311</v>
      </c>
      <c r="B608" s="101" t="str">
        <f>IF('proje ve personel bilgileri'!A324&lt;&gt;0,('proje ve personel bilgileri'!A324)," ")</f>
        <v xml:space="preserve"> </v>
      </c>
      <c r="C608" s="105"/>
      <c r="D608" s="296"/>
      <c r="E608" s="296"/>
      <c r="F608" s="296"/>
      <c r="G608" s="296"/>
      <c r="H608" s="296"/>
      <c r="I608" s="296"/>
      <c r="J608" s="296"/>
      <c r="K608" s="104">
        <f t="shared" si="34"/>
        <v>0</v>
      </c>
    </row>
    <row r="609" spans="1:11" ht="15.75" customHeight="1" x14ac:dyDescent="0.25">
      <c r="A609" s="2">
        <v>312</v>
      </c>
      <c r="B609" s="101" t="str">
        <f>IF('proje ve personel bilgileri'!A325&lt;&gt;0,('proje ve personel bilgileri'!A325)," ")</f>
        <v xml:space="preserve"> </v>
      </c>
      <c r="C609" s="105"/>
      <c r="D609" s="296"/>
      <c r="E609" s="296"/>
      <c r="F609" s="296"/>
      <c r="G609" s="296"/>
      <c r="H609" s="296"/>
      <c r="I609" s="296"/>
      <c r="J609" s="296"/>
      <c r="K609" s="104">
        <f t="shared" si="34"/>
        <v>0</v>
      </c>
    </row>
    <row r="610" spans="1:11" ht="15.75" customHeight="1" x14ac:dyDescent="0.25">
      <c r="A610" s="1">
        <v>313</v>
      </c>
      <c r="B610" s="101" t="str">
        <f>IF('proje ve personel bilgileri'!A326&lt;&gt;0,('proje ve personel bilgileri'!A326)," ")</f>
        <v xml:space="preserve"> </v>
      </c>
      <c r="C610" s="105"/>
      <c r="D610" s="296"/>
      <c r="E610" s="296"/>
      <c r="F610" s="296"/>
      <c r="G610" s="296"/>
      <c r="H610" s="296"/>
      <c r="I610" s="296"/>
      <c r="J610" s="296"/>
      <c r="K610" s="104">
        <f t="shared" si="34"/>
        <v>0</v>
      </c>
    </row>
    <row r="611" spans="1:11" ht="15.75" customHeight="1" x14ac:dyDescent="0.25">
      <c r="A611" s="2">
        <v>314</v>
      </c>
      <c r="B611" s="101" t="str">
        <f>IF('proje ve personel bilgileri'!A327&lt;&gt;0,('proje ve personel bilgileri'!A327)," ")</f>
        <v xml:space="preserve"> </v>
      </c>
      <c r="C611" s="105"/>
      <c r="D611" s="296"/>
      <c r="E611" s="296"/>
      <c r="F611" s="296"/>
      <c r="G611" s="296"/>
      <c r="H611" s="296"/>
      <c r="I611" s="296"/>
      <c r="J611" s="296"/>
      <c r="K611" s="104">
        <f t="shared" si="34"/>
        <v>0</v>
      </c>
    </row>
    <row r="612" spans="1:11" ht="15.75" customHeight="1" x14ac:dyDescent="0.25">
      <c r="A612" s="1">
        <v>315</v>
      </c>
      <c r="B612" s="101" t="str">
        <f>IF('proje ve personel bilgileri'!A328&lt;&gt;0,('proje ve personel bilgileri'!A328)," ")</f>
        <v xml:space="preserve"> </v>
      </c>
      <c r="C612" s="105"/>
      <c r="D612" s="296"/>
      <c r="E612" s="296"/>
      <c r="F612" s="296"/>
      <c r="G612" s="296"/>
      <c r="H612" s="296"/>
      <c r="I612" s="296"/>
      <c r="J612" s="296"/>
      <c r="K612" s="104">
        <f t="shared" si="34"/>
        <v>0</v>
      </c>
    </row>
    <row r="613" spans="1:11" ht="15.75" customHeight="1" x14ac:dyDescent="0.25">
      <c r="A613" s="2">
        <v>316</v>
      </c>
      <c r="B613" s="101" t="str">
        <f>IF('proje ve personel bilgileri'!A329&lt;&gt;0,('proje ve personel bilgileri'!A329)," ")</f>
        <v xml:space="preserve"> </v>
      </c>
      <c r="C613" s="105"/>
      <c r="D613" s="296"/>
      <c r="E613" s="296"/>
      <c r="F613" s="296"/>
      <c r="G613" s="296"/>
      <c r="H613" s="296"/>
      <c r="I613" s="296"/>
      <c r="J613" s="296"/>
      <c r="K613" s="104">
        <f t="shared" si="34"/>
        <v>0</v>
      </c>
    </row>
    <row r="614" spans="1:11" ht="15.75" customHeight="1" x14ac:dyDescent="0.25">
      <c r="A614" s="1">
        <v>317</v>
      </c>
      <c r="B614" s="101" t="str">
        <f>IF('proje ve personel bilgileri'!A330&lt;&gt;0,('proje ve personel bilgileri'!A330)," ")</f>
        <v xml:space="preserve"> </v>
      </c>
      <c r="C614" s="105"/>
      <c r="D614" s="296"/>
      <c r="E614" s="296"/>
      <c r="F614" s="296"/>
      <c r="G614" s="296"/>
      <c r="H614" s="296"/>
      <c r="I614" s="296"/>
      <c r="J614" s="296"/>
      <c r="K614" s="104">
        <f t="shared" si="34"/>
        <v>0</v>
      </c>
    </row>
    <row r="615" spans="1:11" ht="15.75" customHeight="1" x14ac:dyDescent="0.25">
      <c r="A615" s="2">
        <v>318</v>
      </c>
      <c r="B615" s="101" t="str">
        <f>IF('proje ve personel bilgileri'!A331&lt;&gt;0,('proje ve personel bilgileri'!A331)," ")</f>
        <v xml:space="preserve"> </v>
      </c>
      <c r="C615" s="105"/>
      <c r="D615" s="296"/>
      <c r="E615" s="296"/>
      <c r="F615" s="296"/>
      <c r="G615" s="296"/>
      <c r="H615" s="296"/>
      <c r="I615" s="296"/>
      <c r="J615" s="296"/>
      <c r="K615" s="104">
        <f t="shared" si="34"/>
        <v>0</v>
      </c>
    </row>
    <row r="616" spans="1:11" ht="15.75" customHeight="1" x14ac:dyDescent="0.25">
      <c r="A616" s="1">
        <v>319</v>
      </c>
      <c r="B616" s="101" t="str">
        <f>IF('proje ve personel bilgileri'!A332&lt;&gt;0,('proje ve personel bilgileri'!A332)," ")</f>
        <v xml:space="preserve"> </v>
      </c>
      <c r="C616" s="105"/>
      <c r="D616" s="296"/>
      <c r="E616" s="296"/>
      <c r="F616" s="296"/>
      <c r="G616" s="296"/>
      <c r="H616" s="296"/>
      <c r="I616" s="296"/>
      <c r="J616" s="296"/>
      <c r="K616" s="104">
        <f t="shared" si="34"/>
        <v>0</v>
      </c>
    </row>
    <row r="617" spans="1:11" ht="15.75" customHeight="1" x14ac:dyDescent="0.25">
      <c r="A617" s="2">
        <v>320</v>
      </c>
      <c r="B617" s="101" t="str">
        <f>IF('proje ve personel bilgileri'!A333&lt;&gt;0,('proje ve personel bilgileri'!A333)," ")</f>
        <v xml:space="preserve"> </v>
      </c>
      <c r="C617" s="105"/>
      <c r="D617" s="296"/>
      <c r="E617" s="296"/>
      <c r="F617" s="296"/>
      <c r="G617" s="296"/>
      <c r="H617" s="296"/>
      <c r="I617" s="296"/>
      <c r="J617" s="296"/>
      <c r="K617" s="104">
        <f t="shared" si="34"/>
        <v>0</v>
      </c>
    </row>
    <row r="618" spans="1:11" ht="15.75" customHeight="1" x14ac:dyDescent="0.25">
      <c r="A618" s="1">
        <v>321</v>
      </c>
      <c r="B618" s="101" t="str">
        <f>IF('proje ve personel bilgileri'!A334&lt;&gt;0,('proje ve personel bilgileri'!A334)," ")</f>
        <v xml:space="preserve"> </v>
      </c>
      <c r="C618" s="105"/>
      <c r="D618" s="296"/>
      <c r="E618" s="296"/>
      <c r="F618" s="296"/>
      <c r="G618" s="296"/>
      <c r="H618" s="296"/>
      <c r="I618" s="296"/>
      <c r="J618" s="296"/>
      <c r="K618" s="104">
        <f t="shared" si="34"/>
        <v>0</v>
      </c>
    </row>
    <row r="619" spans="1:11" ht="15.75" customHeight="1" x14ac:dyDescent="0.25">
      <c r="A619" s="2">
        <v>322</v>
      </c>
      <c r="B619" s="101" t="str">
        <f>IF('proje ve personel bilgileri'!A335&lt;&gt;0,('proje ve personel bilgileri'!A335)," ")</f>
        <v xml:space="preserve"> </v>
      </c>
      <c r="C619" s="105"/>
      <c r="D619" s="296"/>
      <c r="E619" s="296"/>
      <c r="F619" s="296"/>
      <c r="G619" s="296"/>
      <c r="H619" s="296"/>
      <c r="I619" s="296"/>
      <c r="J619" s="296"/>
      <c r="K619" s="104">
        <f t="shared" si="34"/>
        <v>0</v>
      </c>
    </row>
    <row r="620" spans="1:11" ht="15.75" customHeight="1" x14ac:dyDescent="0.25">
      <c r="A620" s="1">
        <v>323</v>
      </c>
      <c r="B620" s="101" t="str">
        <f>IF('proje ve personel bilgileri'!A336&lt;&gt;0,('proje ve personel bilgileri'!A336)," ")</f>
        <v xml:space="preserve"> </v>
      </c>
      <c r="C620" s="105"/>
      <c r="D620" s="296"/>
      <c r="E620" s="296"/>
      <c r="F620" s="296"/>
      <c r="G620" s="296"/>
      <c r="H620" s="296"/>
      <c r="I620" s="296"/>
      <c r="J620" s="296"/>
      <c r="K620" s="104">
        <f t="shared" si="34"/>
        <v>0</v>
      </c>
    </row>
    <row r="621" spans="1:11" ht="15" customHeight="1" x14ac:dyDescent="0.25">
      <c r="A621" s="2">
        <v>324</v>
      </c>
      <c r="B621" s="101" t="str">
        <f>IF('proje ve personel bilgileri'!A337&lt;&gt;0,('proje ve personel bilgileri'!A337)," ")</f>
        <v xml:space="preserve"> </v>
      </c>
      <c r="C621" s="105"/>
      <c r="D621" s="296"/>
      <c r="E621" s="296"/>
      <c r="F621" s="296"/>
      <c r="G621" s="296"/>
      <c r="H621" s="296"/>
      <c r="I621" s="296"/>
      <c r="J621" s="296"/>
      <c r="K621" s="104">
        <f t="shared" si="34"/>
        <v>0</v>
      </c>
    </row>
    <row r="622" spans="1:11" ht="15.75" customHeight="1" x14ac:dyDescent="0.25">
      <c r="A622" s="341" t="s">
        <v>99</v>
      </c>
      <c r="B622" s="342"/>
      <c r="C622" s="7" t="str">
        <f t="shared" ref="C622:J622" si="35">IF($K$28&lt;&gt;0,SUM(C604:C621)," ")</f>
        <v xml:space="preserve"> </v>
      </c>
      <c r="D622" s="8" t="str">
        <f t="shared" si="35"/>
        <v xml:space="preserve"> </v>
      </c>
      <c r="E622" s="8" t="str">
        <f t="shared" si="35"/>
        <v xml:space="preserve"> </v>
      </c>
      <c r="F622" s="8" t="str">
        <f t="shared" si="35"/>
        <v xml:space="preserve"> </v>
      </c>
      <c r="G622" s="8" t="str">
        <f t="shared" si="35"/>
        <v xml:space="preserve"> </v>
      </c>
      <c r="H622" s="8" t="str">
        <f t="shared" si="35"/>
        <v xml:space="preserve"> </v>
      </c>
      <c r="I622" s="8" t="str">
        <f t="shared" si="35"/>
        <v xml:space="preserve"> </v>
      </c>
      <c r="J622" s="8" t="str">
        <f t="shared" si="35"/>
        <v xml:space="preserve"> </v>
      </c>
      <c r="K622" s="9">
        <f>SUM(K604:K621)+K587</f>
        <v>0</v>
      </c>
    </row>
    <row r="623" spans="1:11" ht="15" customHeight="1" x14ac:dyDescent="0.25">
      <c r="A623" s="300"/>
    </row>
    <row r="624" spans="1:11" ht="25.5" customHeight="1" x14ac:dyDescent="0.25">
      <c r="A624" s="332" t="s">
        <v>100</v>
      </c>
      <c r="B624" s="332"/>
      <c r="C624" s="332"/>
      <c r="D624" s="332"/>
      <c r="E624" s="332"/>
      <c r="F624" s="332"/>
      <c r="G624" s="332"/>
      <c r="H624" s="332"/>
      <c r="I624" s="332"/>
      <c r="J624" s="332"/>
      <c r="K624" s="332"/>
    </row>
    <row r="625" spans="1:11" ht="15" customHeight="1" x14ac:dyDescent="0.25">
      <c r="A625" s="51"/>
    </row>
    <row r="626" spans="1:11" ht="15" customHeight="1" x14ac:dyDescent="0.25">
      <c r="A626" s="298" t="s">
        <v>101</v>
      </c>
    </row>
    <row r="627" spans="1:11" ht="15" customHeight="1" x14ac:dyDescent="0.25">
      <c r="C627" s="298" t="s">
        <v>102</v>
      </c>
      <c r="E627" s="298" t="s">
        <v>103</v>
      </c>
    </row>
    <row r="630" spans="1:11" ht="15.75" customHeight="1" x14ac:dyDescent="0.25">
      <c r="A630" s="348" t="s">
        <v>85</v>
      </c>
      <c r="B630" s="348"/>
      <c r="C630" s="348"/>
      <c r="D630" s="348"/>
      <c r="E630" s="348"/>
      <c r="F630" s="348"/>
      <c r="G630" s="348"/>
      <c r="H630" s="348"/>
      <c r="I630" s="348"/>
      <c r="J630" s="348"/>
      <c r="K630" s="348"/>
    </row>
    <row r="631" spans="1:11" ht="15" customHeight="1" x14ac:dyDescent="0.25">
      <c r="A631" s="70"/>
      <c r="B631" s="70"/>
      <c r="C631" s="70"/>
      <c r="D631" s="70"/>
      <c r="E631" s="78">
        <f>'proje ve personel bilgileri'!$B$5</f>
        <v>0</v>
      </c>
      <c r="F631" s="72">
        <f>IF('proje ve personel bilgileri'!$B$6=1,"/ Haziran ayına aittir.",(IF('proje ve personel bilgileri'!$B$6=2,"/ Aralık ayına aittir.",0)))</f>
        <v>0</v>
      </c>
      <c r="H631" s="70"/>
      <c r="I631" s="70"/>
      <c r="J631" s="70"/>
      <c r="K631" s="70"/>
    </row>
    <row r="632" spans="1:11" ht="18.75" customHeight="1" x14ac:dyDescent="0.25">
      <c r="K632" s="4" t="s">
        <v>86</v>
      </c>
    </row>
    <row r="633" spans="1:11" ht="15.75" customHeight="1" x14ac:dyDescent="0.25">
      <c r="A633" s="349" t="s">
        <v>2</v>
      </c>
      <c r="B633" s="350"/>
      <c r="C633" s="351">
        <f>'proje ve personel bilgileri'!$B$2</f>
        <v>0</v>
      </c>
      <c r="D633" s="352"/>
      <c r="E633" s="352"/>
      <c r="F633" s="352"/>
      <c r="G633" s="352"/>
      <c r="H633" s="352"/>
      <c r="I633" s="352"/>
      <c r="J633" s="352"/>
      <c r="K633" s="353"/>
    </row>
    <row r="634" spans="1:11" ht="15.75" customHeight="1" x14ac:dyDescent="0.25">
      <c r="A634" s="354" t="s">
        <v>4</v>
      </c>
      <c r="B634" s="355"/>
      <c r="C634" s="356">
        <f>'proje ve personel bilgileri'!$B$3</f>
        <v>0</v>
      </c>
      <c r="D634" s="357"/>
      <c r="E634" s="357"/>
      <c r="F634" s="357"/>
      <c r="G634" s="357"/>
      <c r="H634" s="357"/>
      <c r="I634" s="357"/>
      <c r="J634" s="357"/>
      <c r="K634" s="358"/>
    </row>
    <row r="635" spans="1:11" ht="15" customHeight="1" x14ac:dyDescent="0.25">
      <c r="A635" s="343" t="s">
        <v>87</v>
      </c>
      <c r="B635" s="343" t="s">
        <v>15</v>
      </c>
      <c r="C635" s="343" t="s">
        <v>88</v>
      </c>
      <c r="D635" s="344" t="s">
        <v>89</v>
      </c>
      <c r="E635" s="346"/>
      <c r="F635" s="347"/>
      <c r="G635" s="343" t="s">
        <v>90</v>
      </c>
      <c r="H635" s="333" t="s">
        <v>91</v>
      </c>
      <c r="I635" s="333" t="s">
        <v>92</v>
      </c>
      <c r="J635" s="333" t="s">
        <v>93</v>
      </c>
      <c r="K635" s="336" t="s">
        <v>94</v>
      </c>
    </row>
    <row r="636" spans="1:11" ht="15.75" customHeight="1" x14ac:dyDescent="0.25">
      <c r="A636" s="338"/>
      <c r="B636" s="338"/>
      <c r="C636" s="338"/>
      <c r="D636" s="345"/>
      <c r="E636" s="339" t="s">
        <v>95</v>
      </c>
      <c r="F636" s="340"/>
      <c r="G636" s="338"/>
      <c r="H636" s="334"/>
      <c r="I636" s="334"/>
      <c r="J636" s="334"/>
      <c r="K636" s="337"/>
    </row>
    <row r="637" spans="1:11" ht="60.75" customHeight="1" x14ac:dyDescent="0.25">
      <c r="A637" s="338"/>
      <c r="B637" s="338"/>
      <c r="C637" s="338"/>
      <c r="D637" s="345"/>
      <c r="E637" s="5" t="s">
        <v>106</v>
      </c>
      <c r="F637" s="5" t="s">
        <v>97</v>
      </c>
      <c r="G637" s="338"/>
      <c r="H637" s="334"/>
      <c r="I637" s="335"/>
      <c r="J637" s="335"/>
      <c r="K637" s="338"/>
    </row>
    <row r="638" spans="1:11" ht="15.75" customHeight="1" x14ac:dyDescent="0.25">
      <c r="A638" s="338"/>
      <c r="B638" s="338"/>
      <c r="C638" s="338"/>
      <c r="D638" s="345"/>
      <c r="E638" s="6" t="s">
        <v>98</v>
      </c>
      <c r="F638" s="6" t="s">
        <v>98</v>
      </c>
      <c r="G638" s="294" t="s">
        <v>98</v>
      </c>
      <c r="H638" s="294" t="s">
        <v>98</v>
      </c>
      <c r="I638" s="297" t="s">
        <v>98</v>
      </c>
      <c r="J638" s="6" t="s">
        <v>98</v>
      </c>
      <c r="K638" s="338"/>
    </row>
    <row r="639" spans="1:11" ht="15.75" customHeight="1" x14ac:dyDescent="0.25">
      <c r="A639" s="1">
        <v>325</v>
      </c>
      <c r="B639" s="101" t="str">
        <f>IF('proje ve personel bilgileri'!A338&lt;&gt;0,('proje ve personel bilgileri'!A338)," ")</f>
        <v xml:space="preserve"> </v>
      </c>
      <c r="C639" s="102"/>
      <c r="D639" s="103"/>
      <c r="E639" s="103"/>
      <c r="F639" s="103"/>
      <c r="G639" s="103"/>
      <c r="H639" s="103"/>
      <c r="I639" s="103"/>
      <c r="J639" s="103"/>
      <c r="K639" s="104">
        <f t="shared" ref="K639:K656" si="36">IF(D639&lt;&gt;0,SUM(D639+E639+F639+G639-H639-I639-J639),0)</f>
        <v>0</v>
      </c>
    </row>
    <row r="640" spans="1:11" ht="15.75" customHeight="1" x14ac:dyDescent="0.25">
      <c r="A640" s="2">
        <v>326</v>
      </c>
      <c r="B640" s="101" t="str">
        <f>IF('proje ve personel bilgileri'!A339&lt;&gt;0,('proje ve personel bilgileri'!A339)," ")</f>
        <v xml:space="preserve"> </v>
      </c>
      <c r="C640" s="105"/>
      <c r="D640" s="296"/>
      <c r="E640" s="296"/>
      <c r="F640" s="296"/>
      <c r="G640" s="296"/>
      <c r="H640" s="296"/>
      <c r="I640" s="296"/>
      <c r="J640" s="296"/>
      <c r="K640" s="104">
        <f t="shared" si="36"/>
        <v>0</v>
      </c>
    </row>
    <row r="641" spans="1:11" ht="15.75" customHeight="1" x14ac:dyDescent="0.25">
      <c r="A641" s="1">
        <v>327</v>
      </c>
      <c r="B641" s="101" t="str">
        <f>IF('proje ve personel bilgileri'!A340&lt;&gt;0,('proje ve personel bilgileri'!A340)," ")</f>
        <v xml:space="preserve"> </v>
      </c>
      <c r="C641" s="105"/>
      <c r="D641" s="296"/>
      <c r="E641" s="296"/>
      <c r="F641" s="296"/>
      <c r="G641" s="296"/>
      <c r="H641" s="296"/>
      <c r="I641" s="296"/>
      <c r="J641" s="296"/>
      <c r="K641" s="104">
        <f t="shared" si="36"/>
        <v>0</v>
      </c>
    </row>
    <row r="642" spans="1:11" ht="15.75" customHeight="1" x14ac:dyDescent="0.25">
      <c r="A642" s="2">
        <v>328</v>
      </c>
      <c r="B642" s="101" t="str">
        <f>IF('proje ve personel bilgileri'!A341&lt;&gt;0,('proje ve personel bilgileri'!A341)," ")</f>
        <v xml:space="preserve"> </v>
      </c>
      <c r="C642" s="105"/>
      <c r="D642" s="296"/>
      <c r="E642" s="296"/>
      <c r="F642" s="296"/>
      <c r="G642" s="296"/>
      <c r="H642" s="296"/>
      <c r="I642" s="296"/>
      <c r="J642" s="296"/>
      <c r="K642" s="104">
        <f t="shared" si="36"/>
        <v>0</v>
      </c>
    </row>
    <row r="643" spans="1:11" ht="15.75" customHeight="1" x14ac:dyDescent="0.25">
      <c r="A643" s="1">
        <v>329</v>
      </c>
      <c r="B643" s="101" t="str">
        <f>IF('proje ve personel bilgileri'!A342&lt;&gt;0,('proje ve personel bilgileri'!A342)," ")</f>
        <v xml:space="preserve"> </v>
      </c>
      <c r="C643" s="105"/>
      <c r="D643" s="296"/>
      <c r="E643" s="296"/>
      <c r="F643" s="296"/>
      <c r="G643" s="296"/>
      <c r="H643" s="296"/>
      <c r="I643" s="296"/>
      <c r="J643" s="296"/>
      <c r="K643" s="104">
        <f t="shared" si="36"/>
        <v>0</v>
      </c>
    </row>
    <row r="644" spans="1:11" ht="15.75" customHeight="1" x14ac:dyDescent="0.25">
      <c r="A644" s="2">
        <v>330</v>
      </c>
      <c r="B644" s="101" t="str">
        <f>IF('proje ve personel bilgileri'!A343&lt;&gt;0,('proje ve personel bilgileri'!A343)," ")</f>
        <v xml:space="preserve"> </v>
      </c>
      <c r="C644" s="105"/>
      <c r="D644" s="296"/>
      <c r="E644" s="296"/>
      <c r="F644" s="296"/>
      <c r="G644" s="296"/>
      <c r="H644" s="296"/>
      <c r="I644" s="296"/>
      <c r="J644" s="296"/>
      <c r="K644" s="104">
        <f t="shared" si="36"/>
        <v>0</v>
      </c>
    </row>
    <row r="645" spans="1:11" ht="15.75" customHeight="1" x14ac:dyDescent="0.25">
      <c r="A645" s="1">
        <v>331</v>
      </c>
      <c r="B645" s="101" t="str">
        <f>IF('proje ve personel bilgileri'!A344&lt;&gt;0,('proje ve personel bilgileri'!A344)," ")</f>
        <v xml:space="preserve"> </v>
      </c>
      <c r="C645" s="105"/>
      <c r="D645" s="296"/>
      <c r="E645" s="296"/>
      <c r="F645" s="296"/>
      <c r="G645" s="296"/>
      <c r="H645" s="296"/>
      <c r="I645" s="296"/>
      <c r="J645" s="296"/>
      <c r="K645" s="104">
        <f t="shared" si="36"/>
        <v>0</v>
      </c>
    </row>
    <row r="646" spans="1:11" ht="15.75" customHeight="1" x14ac:dyDescent="0.25">
      <c r="A646" s="2">
        <v>332</v>
      </c>
      <c r="B646" s="101" t="str">
        <f>IF('proje ve personel bilgileri'!A345&lt;&gt;0,('proje ve personel bilgileri'!A345)," ")</f>
        <v xml:space="preserve"> </v>
      </c>
      <c r="C646" s="105"/>
      <c r="D646" s="296"/>
      <c r="E646" s="296"/>
      <c r="F646" s="296"/>
      <c r="G646" s="296"/>
      <c r="H646" s="296"/>
      <c r="I646" s="296"/>
      <c r="J646" s="296"/>
      <c r="K646" s="104">
        <f t="shared" si="36"/>
        <v>0</v>
      </c>
    </row>
    <row r="647" spans="1:11" ht="15.75" customHeight="1" x14ac:dyDescent="0.25">
      <c r="A647" s="1">
        <v>333</v>
      </c>
      <c r="B647" s="101" t="str">
        <f>IF('proje ve personel bilgileri'!A346&lt;&gt;0,('proje ve personel bilgileri'!A346)," ")</f>
        <v xml:space="preserve"> </v>
      </c>
      <c r="C647" s="105"/>
      <c r="D647" s="296"/>
      <c r="E647" s="296"/>
      <c r="F647" s="296"/>
      <c r="G647" s="296"/>
      <c r="H647" s="296"/>
      <c r="I647" s="296"/>
      <c r="J647" s="296"/>
      <c r="K647" s="104">
        <f t="shared" si="36"/>
        <v>0</v>
      </c>
    </row>
    <row r="648" spans="1:11" ht="15.75" customHeight="1" x14ac:dyDescent="0.25">
      <c r="A648" s="2">
        <v>334</v>
      </c>
      <c r="B648" s="101" t="str">
        <f>IF('proje ve personel bilgileri'!A347&lt;&gt;0,('proje ve personel bilgileri'!A347)," ")</f>
        <v xml:space="preserve"> </v>
      </c>
      <c r="C648" s="105"/>
      <c r="D648" s="296"/>
      <c r="E648" s="296"/>
      <c r="F648" s="296"/>
      <c r="G648" s="296"/>
      <c r="H648" s="296"/>
      <c r="I648" s="296"/>
      <c r="J648" s="296"/>
      <c r="K648" s="104">
        <f t="shared" si="36"/>
        <v>0</v>
      </c>
    </row>
    <row r="649" spans="1:11" ht="15.75" customHeight="1" x14ac:dyDescent="0.25">
      <c r="A649" s="1">
        <v>335</v>
      </c>
      <c r="B649" s="101" t="str">
        <f>IF('proje ve personel bilgileri'!A348&lt;&gt;0,('proje ve personel bilgileri'!A348)," ")</f>
        <v xml:space="preserve"> </v>
      </c>
      <c r="C649" s="105"/>
      <c r="D649" s="296"/>
      <c r="E649" s="296"/>
      <c r="F649" s="296"/>
      <c r="G649" s="296"/>
      <c r="H649" s="296"/>
      <c r="I649" s="296"/>
      <c r="J649" s="296"/>
      <c r="K649" s="104">
        <f t="shared" si="36"/>
        <v>0</v>
      </c>
    </row>
    <row r="650" spans="1:11" ht="15.75" customHeight="1" x14ac:dyDescent="0.25">
      <c r="A650" s="2">
        <v>336</v>
      </c>
      <c r="B650" s="101" t="str">
        <f>IF('proje ve personel bilgileri'!A349&lt;&gt;0,('proje ve personel bilgileri'!A349)," ")</f>
        <v xml:space="preserve"> </v>
      </c>
      <c r="C650" s="105"/>
      <c r="D650" s="296"/>
      <c r="E650" s="296"/>
      <c r="F650" s="296"/>
      <c r="G650" s="296"/>
      <c r="H650" s="296"/>
      <c r="I650" s="296"/>
      <c r="J650" s="296"/>
      <c r="K650" s="104">
        <f t="shared" si="36"/>
        <v>0</v>
      </c>
    </row>
    <row r="651" spans="1:11" ht="15.75" customHeight="1" x14ac:dyDescent="0.25">
      <c r="A651" s="1">
        <v>337</v>
      </c>
      <c r="B651" s="101" t="str">
        <f>IF('proje ve personel bilgileri'!A350&lt;&gt;0,('proje ve personel bilgileri'!A350)," ")</f>
        <v xml:space="preserve"> </v>
      </c>
      <c r="C651" s="105"/>
      <c r="D651" s="296"/>
      <c r="E651" s="296"/>
      <c r="F651" s="296"/>
      <c r="G651" s="296"/>
      <c r="H651" s="296"/>
      <c r="I651" s="296"/>
      <c r="J651" s="296"/>
      <c r="K651" s="104">
        <f t="shared" si="36"/>
        <v>0</v>
      </c>
    </row>
    <row r="652" spans="1:11" ht="15.75" customHeight="1" x14ac:dyDescent="0.25">
      <c r="A652" s="2">
        <v>338</v>
      </c>
      <c r="B652" s="101" t="str">
        <f>IF('proje ve personel bilgileri'!A351&lt;&gt;0,('proje ve personel bilgileri'!A351)," ")</f>
        <v xml:space="preserve"> </v>
      </c>
      <c r="C652" s="105"/>
      <c r="D652" s="296"/>
      <c r="E652" s="296"/>
      <c r="F652" s="296"/>
      <c r="G652" s="296"/>
      <c r="H652" s="296"/>
      <c r="I652" s="296"/>
      <c r="J652" s="296"/>
      <c r="K652" s="104">
        <f t="shared" si="36"/>
        <v>0</v>
      </c>
    </row>
    <row r="653" spans="1:11" ht="15.75" customHeight="1" x14ac:dyDescent="0.25">
      <c r="A653" s="1">
        <v>339</v>
      </c>
      <c r="B653" s="101" t="str">
        <f>IF('proje ve personel bilgileri'!A352&lt;&gt;0,('proje ve personel bilgileri'!A352)," ")</f>
        <v xml:space="preserve"> </v>
      </c>
      <c r="C653" s="105"/>
      <c r="D653" s="296"/>
      <c r="E653" s="296"/>
      <c r="F653" s="296"/>
      <c r="G653" s="296"/>
      <c r="H653" s="296"/>
      <c r="I653" s="296"/>
      <c r="J653" s="296"/>
      <c r="K653" s="104">
        <f t="shared" si="36"/>
        <v>0</v>
      </c>
    </row>
    <row r="654" spans="1:11" ht="15.75" customHeight="1" x14ac:dyDescent="0.25">
      <c r="A654" s="2">
        <v>340</v>
      </c>
      <c r="B654" s="101" t="str">
        <f>IF('proje ve personel bilgileri'!A353&lt;&gt;0,('proje ve personel bilgileri'!A353)," ")</f>
        <v xml:space="preserve"> </v>
      </c>
      <c r="C654" s="105"/>
      <c r="D654" s="296"/>
      <c r="E654" s="296"/>
      <c r="F654" s="296"/>
      <c r="G654" s="296"/>
      <c r="H654" s="296"/>
      <c r="I654" s="296"/>
      <c r="J654" s="296"/>
      <c r="K654" s="104">
        <f t="shared" si="36"/>
        <v>0</v>
      </c>
    </row>
    <row r="655" spans="1:11" ht="15.75" customHeight="1" x14ac:dyDescent="0.25">
      <c r="A655" s="1">
        <v>341</v>
      </c>
      <c r="B655" s="101" t="str">
        <f>IF('proje ve personel bilgileri'!A354&lt;&gt;0,('proje ve personel bilgileri'!A354)," ")</f>
        <v xml:space="preserve"> </v>
      </c>
      <c r="C655" s="105"/>
      <c r="D655" s="296"/>
      <c r="E655" s="296"/>
      <c r="F655" s="296"/>
      <c r="G655" s="296"/>
      <c r="H655" s="296"/>
      <c r="I655" s="296"/>
      <c r="J655" s="296"/>
      <c r="K655" s="104">
        <f t="shared" si="36"/>
        <v>0</v>
      </c>
    </row>
    <row r="656" spans="1:11" ht="15" customHeight="1" x14ac:dyDescent="0.25">
      <c r="A656" s="2">
        <v>342</v>
      </c>
      <c r="B656" s="101" t="str">
        <f>IF('proje ve personel bilgileri'!A355&lt;&gt;0,('proje ve personel bilgileri'!A355)," ")</f>
        <v xml:space="preserve"> </v>
      </c>
      <c r="C656" s="105"/>
      <c r="D656" s="296"/>
      <c r="E656" s="296"/>
      <c r="F656" s="296"/>
      <c r="G656" s="296"/>
      <c r="H656" s="296"/>
      <c r="I656" s="296"/>
      <c r="J656" s="296"/>
      <c r="K656" s="104">
        <f t="shared" si="36"/>
        <v>0</v>
      </c>
    </row>
    <row r="657" spans="1:11" ht="15.75" customHeight="1" x14ac:dyDescent="0.25">
      <c r="A657" s="341" t="s">
        <v>99</v>
      </c>
      <c r="B657" s="342"/>
      <c r="C657" s="7" t="str">
        <f t="shared" ref="C657:J657" si="37">IF($K$28&lt;&gt;0,SUM(C639:C656)," ")</f>
        <v xml:space="preserve"> </v>
      </c>
      <c r="D657" s="8" t="str">
        <f t="shared" si="37"/>
        <v xml:space="preserve"> </v>
      </c>
      <c r="E657" s="8" t="str">
        <f t="shared" si="37"/>
        <v xml:space="preserve"> </v>
      </c>
      <c r="F657" s="8" t="str">
        <f t="shared" si="37"/>
        <v xml:space="preserve"> </v>
      </c>
      <c r="G657" s="8" t="str">
        <f t="shared" si="37"/>
        <v xml:space="preserve"> </v>
      </c>
      <c r="H657" s="8" t="str">
        <f t="shared" si="37"/>
        <v xml:space="preserve"> </v>
      </c>
      <c r="I657" s="8" t="str">
        <f t="shared" si="37"/>
        <v xml:space="preserve"> </v>
      </c>
      <c r="J657" s="8" t="str">
        <f t="shared" si="37"/>
        <v xml:space="preserve"> </v>
      </c>
      <c r="K657" s="9">
        <f>SUM(K639:K656)+K622</f>
        <v>0</v>
      </c>
    </row>
    <row r="658" spans="1:11" ht="15" customHeight="1" x14ac:dyDescent="0.25">
      <c r="A658" s="300"/>
    </row>
    <row r="659" spans="1:11" ht="24" customHeight="1" x14ac:dyDescent="0.25">
      <c r="A659" s="332" t="s">
        <v>100</v>
      </c>
      <c r="B659" s="332"/>
      <c r="C659" s="332"/>
      <c r="D659" s="332"/>
      <c r="E659" s="332"/>
      <c r="F659" s="332"/>
      <c r="G659" s="332"/>
      <c r="H659" s="332"/>
      <c r="I659" s="332"/>
      <c r="J659" s="332"/>
      <c r="K659" s="332"/>
    </row>
    <row r="660" spans="1:11" ht="15" customHeight="1" x14ac:dyDescent="0.25">
      <c r="A660" s="51"/>
    </row>
    <row r="661" spans="1:11" ht="15" customHeight="1" x14ac:dyDescent="0.25">
      <c r="A661" s="298" t="s">
        <v>101</v>
      </c>
    </row>
    <row r="662" spans="1:11" ht="15" customHeight="1" x14ac:dyDescent="0.25">
      <c r="C662" s="298" t="s">
        <v>102</v>
      </c>
      <c r="E662" s="298" t="s">
        <v>103</v>
      </c>
    </row>
    <row r="665" spans="1:11" ht="15.75" customHeight="1" x14ac:dyDescent="0.25">
      <c r="A665" s="348" t="s">
        <v>85</v>
      </c>
      <c r="B665" s="348"/>
      <c r="C665" s="348"/>
      <c r="D665" s="348"/>
      <c r="E665" s="348"/>
      <c r="F665" s="348"/>
      <c r="G665" s="348"/>
      <c r="H665" s="348"/>
      <c r="I665" s="348"/>
      <c r="J665" s="348"/>
      <c r="K665" s="348"/>
    </row>
    <row r="666" spans="1:11" ht="15" customHeight="1" x14ac:dyDescent="0.25">
      <c r="A666" s="70"/>
      <c r="B666" s="70"/>
      <c r="C666" s="70"/>
      <c r="D666" s="70"/>
      <c r="E666" s="78">
        <f>'proje ve personel bilgileri'!$B$5</f>
        <v>0</v>
      </c>
      <c r="F666" s="72">
        <f>IF('proje ve personel bilgileri'!$B$6=1,"/ Haziran ayına aittir.",(IF('proje ve personel bilgileri'!$B$6=2,"/ Aralık ayına aittir.",0)))</f>
        <v>0</v>
      </c>
      <c r="H666" s="70"/>
      <c r="I666" s="70"/>
      <c r="J666" s="70"/>
      <c r="K666" s="70"/>
    </row>
    <row r="667" spans="1:11" ht="18.75" customHeight="1" x14ac:dyDescent="0.25">
      <c r="K667" s="4" t="s">
        <v>86</v>
      </c>
    </row>
    <row r="668" spans="1:11" ht="15.75" customHeight="1" x14ac:dyDescent="0.25">
      <c r="A668" s="349" t="s">
        <v>2</v>
      </c>
      <c r="B668" s="350"/>
      <c r="C668" s="351">
        <f>'proje ve personel bilgileri'!$B$2</f>
        <v>0</v>
      </c>
      <c r="D668" s="352"/>
      <c r="E668" s="352"/>
      <c r="F668" s="352"/>
      <c r="G668" s="352"/>
      <c r="H668" s="352"/>
      <c r="I668" s="352"/>
      <c r="J668" s="352"/>
      <c r="K668" s="353"/>
    </row>
    <row r="669" spans="1:11" ht="15.75" customHeight="1" x14ac:dyDescent="0.25">
      <c r="A669" s="354" t="s">
        <v>4</v>
      </c>
      <c r="B669" s="355"/>
      <c r="C669" s="356">
        <f>'proje ve personel bilgileri'!$B$3</f>
        <v>0</v>
      </c>
      <c r="D669" s="357"/>
      <c r="E669" s="357"/>
      <c r="F669" s="357"/>
      <c r="G669" s="357"/>
      <c r="H669" s="357"/>
      <c r="I669" s="357"/>
      <c r="J669" s="357"/>
      <c r="K669" s="358"/>
    </row>
    <row r="670" spans="1:11" ht="15" customHeight="1" x14ac:dyDescent="0.25">
      <c r="A670" s="343" t="s">
        <v>87</v>
      </c>
      <c r="B670" s="343" t="s">
        <v>15</v>
      </c>
      <c r="C670" s="343" t="s">
        <v>88</v>
      </c>
      <c r="D670" s="344" t="s">
        <v>89</v>
      </c>
      <c r="E670" s="346"/>
      <c r="F670" s="347"/>
      <c r="G670" s="343" t="s">
        <v>90</v>
      </c>
      <c r="H670" s="333" t="s">
        <v>91</v>
      </c>
      <c r="I670" s="333" t="s">
        <v>92</v>
      </c>
      <c r="J670" s="333" t="s">
        <v>93</v>
      </c>
      <c r="K670" s="336" t="s">
        <v>94</v>
      </c>
    </row>
    <row r="671" spans="1:11" ht="24" customHeight="1" x14ac:dyDescent="0.25">
      <c r="A671" s="338"/>
      <c r="B671" s="338"/>
      <c r="C671" s="338"/>
      <c r="D671" s="345"/>
      <c r="E671" s="339" t="s">
        <v>95</v>
      </c>
      <c r="F671" s="340"/>
      <c r="G671" s="338"/>
      <c r="H671" s="334"/>
      <c r="I671" s="334"/>
      <c r="J671" s="334"/>
      <c r="K671" s="337"/>
    </row>
    <row r="672" spans="1:11" ht="60.75" customHeight="1" x14ac:dyDescent="0.25">
      <c r="A672" s="338"/>
      <c r="B672" s="338"/>
      <c r="C672" s="338"/>
      <c r="D672" s="345"/>
      <c r="E672" s="5" t="s">
        <v>106</v>
      </c>
      <c r="F672" s="5" t="s">
        <v>97</v>
      </c>
      <c r="G672" s="338"/>
      <c r="H672" s="334"/>
      <c r="I672" s="335"/>
      <c r="J672" s="335"/>
      <c r="K672" s="338"/>
    </row>
    <row r="673" spans="1:11" ht="15.75" customHeight="1" x14ac:dyDescent="0.25">
      <c r="A673" s="338"/>
      <c r="B673" s="338"/>
      <c r="C673" s="338"/>
      <c r="D673" s="345"/>
      <c r="E673" s="6" t="s">
        <v>98</v>
      </c>
      <c r="F673" s="6" t="s">
        <v>98</v>
      </c>
      <c r="G673" s="294" t="s">
        <v>98</v>
      </c>
      <c r="H673" s="294" t="s">
        <v>98</v>
      </c>
      <c r="I673" s="297" t="s">
        <v>98</v>
      </c>
      <c r="J673" s="6" t="s">
        <v>98</v>
      </c>
      <c r="K673" s="338"/>
    </row>
    <row r="674" spans="1:11" ht="15.75" customHeight="1" x14ac:dyDescent="0.25">
      <c r="A674" s="1">
        <v>343</v>
      </c>
      <c r="B674" s="101" t="str">
        <f>IF('proje ve personel bilgileri'!A356&lt;&gt;0,('proje ve personel bilgileri'!A356)," ")</f>
        <v xml:space="preserve"> </v>
      </c>
      <c r="C674" s="102"/>
      <c r="D674" s="103"/>
      <c r="E674" s="103"/>
      <c r="F674" s="103"/>
      <c r="G674" s="103"/>
      <c r="H674" s="103"/>
      <c r="I674" s="103"/>
      <c r="J674" s="103"/>
      <c r="K674" s="104">
        <f t="shared" ref="K674:K691" si="38">IF(D674&lt;&gt;0,SUM(D674+E674+F674+G674-H674-I674-J674),0)</f>
        <v>0</v>
      </c>
    </row>
    <row r="675" spans="1:11" ht="15.75" customHeight="1" x14ac:dyDescent="0.25">
      <c r="A675" s="2">
        <v>344</v>
      </c>
      <c r="B675" s="101" t="str">
        <f>IF('proje ve personel bilgileri'!A357&lt;&gt;0,('proje ve personel bilgileri'!A357)," ")</f>
        <v xml:space="preserve"> </v>
      </c>
      <c r="C675" s="105"/>
      <c r="D675" s="296"/>
      <c r="E675" s="296"/>
      <c r="F675" s="296"/>
      <c r="G675" s="296"/>
      <c r="H675" s="296"/>
      <c r="I675" s="296"/>
      <c r="J675" s="296"/>
      <c r="K675" s="104">
        <f t="shared" si="38"/>
        <v>0</v>
      </c>
    </row>
    <row r="676" spans="1:11" ht="15.75" customHeight="1" x14ac:dyDescent="0.25">
      <c r="A676" s="1">
        <v>345</v>
      </c>
      <c r="B676" s="101" t="str">
        <f>IF('proje ve personel bilgileri'!A358&lt;&gt;0,('proje ve personel bilgileri'!A358)," ")</f>
        <v xml:space="preserve"> </v>
      </c>
      <c r="C676" s="105"/>
      <c r="D676" s="296"/>
      <c r="E676" s="296"/>
      <c r="F676" s="296"/>
      <c r="G676" s="296"/>
      <c r="H676" s="296"/>
      <c r="I676" s="296"/>
      <c r="J676" s="296"/>
      <c r="K676" s="104">
        <f t="shared" si="38"/>
        <v>0</v>
      </c>
    </row>
    <row r="677" spans="1:11" ht="15.75" customHeight="1" x14ac:dyDescent="0.25">
      <c r="A677" s="2">
        <v>346</v>
      </c>
      <c r="B677" s="101" t="str">
        <f>IF('proje ve personel bilgileri'!A359&lt;&gt;0,('proje ve personel bilgileri'!A359)," ")</f>
        <v xml:space="preserve"> </v>
      </c>
      <c r="C677" s="105"/>
      <c r="D677" s="296"/>
      <c r="E677" s="296"/>
      <c r="F677" s="296"/>
      <c r="G677" s="296"/>
      <c r="H677" s="296"/>
      <c r="I677" s="296"/>
      <c r="J677" s="296"/>
      <c r="K677" s="104">
        <f t="shared" si="38"/>
        <v>0</v>
      </c>
    </row>
    <row r="678" spans="1:11" ht="15.75" customHeight="1" x14ac:dyDescent="0.25">
      <c r="A678" s="1">
        <v>347</v>
      </c>
      <c r="B678" s="101" t="str">
        <f>IF('proje ve personel bilgileri'!A360&lt;&gt;0,('proje ve personel bilgileri'!A360)," ")</f>
        <v xml:space="preserve"> </v>
      </c>
      <c r="C678" s="105"/>
      <c r="D678" s="296"/>
      <c r="E678" s="296"/>
      <c r="F678" s="296"/>
      <c r="G678" s="296"/>
      <c r="H678" s="296"/>
      <c r="I678" s="296"/>
      <c r="J678" s="296"/>
      <c r="K678" s="104">
        <f t="shared" si="38"/>
        <v>0</v>
      </c>
    </row>
    <row r="679" spans="1:11" ht="15.75" customHeight="1" x14ac:dyDescent="0.25">
      <c r="A679" s="2">
        <v>348</v>
      </c>
      <c r="B679" s="101" t="str">
        <f>IF('proje ve personel bilgileri'!A361&lt;&gt;0,('proje ve personel bilgileri'!A361)," ")</f>
        <v xml:space="preserve"> </v>
      </c>
      <c r="C679" s="105"/>
      <c r="D679" s="296"/>
      <c r="E679" s="296"/>
      <c r="F679" s="296"/>
      <c r="G679" s="296"/>
      <c r="H679" s="296"/>
      <c r="I679" s="296"/>
      <c r="J679" s="296"/>
      <c r="K679" s="104">
        <f t="shared" si="38"/>
        <v>0</v>
      </c>
    </row>
    <row r="680" spans="1:11" ht="15.75" customHeight="1" x14ac:dyDescent="0.25">
      <c r="A680" s="1">
        <v>349</v>
      </c>
      <c r="B680" s="101" t="str">
        <f>IF('proje ve personel bilgileri'!A362&lt;&gt;0,('proje ve personel bilgileri'!A362)," ")</f>
        <v xml:space="preserve"> </v>
      </c>
      <c r="C680" s="105"/>
      <c r="D680" s="296"/>
      <c r="E680" s="296"/>
      <c r="F680" s="296"/>
      <c r="G680" s="296"/>
      <c r="H680" s="296"/>
      <c r="I680" s="296"/>
      <c r="J680" s="296"/>
      <c r="K680" s="104">
        <f t="shared" si="38"/>
        <v>0</v>
      </c>
    </row>
    <row r="681" spans="1:11" ht="15.75" customHeight="1" x14ac:dyDescent="0.25">
      <c r="A681" s="2">
        <v>350</v>
      </c>
      <c r="B681" s="101" t="str">
        <f>IF('proje ve personel bilgileri'!A363&lt;&gt;0,('proje ve personel bilgileri'!A363)," ")</f>
        <v xml:space="preserve"> </v>
      </c>
      <c r="C681" s="105"/>
      <c r="D681" s="296"/>
      <c r="E681" s="296"/>
      <c r="F681" s="296"/>
      <c r="G681" s="296"/>
      <c r="H681" s="296"/>
      <c r="I681" s="296"/>
      <c r="J681" s="296"/>
      <c r="K681" s="104">
        <f t="shared" si="38"/>
        <v>0</v>
      </c>
    </row>
    <row r="682" spans="1:11" ht="15.75" customHeight="1" x14ac:dyDescent="0.25">
      <c r="A682" s="1">
        <v>351</v>
      </c>
      <c r="B682" s="101" t="str">
        <f>IF('proje ve personel bilgileri'!A364&lt;&gt;0,('proje ve personel bilgileri'!A364)," ")</f>
        <v xml:space="preserve"> </v>
      </c>
      <c r="C682" s="105"/>
      <c r="D682" s="296"/>
      <c r="E682" s="296"/>
      <c r="F682" s="296"/>
      <c r="G682" s="296"/>
      <c r="H682" s="296"/>
      <c r="I682" s="296"/>
      <c r="J682" s="296"/>
      <c r="K682" s="104">
        <f t="shared" si="38"/>
        <v>0</v>
      </c>
    </row>
    <row r="683" spans="1:11" ht="15.75" customHeight="1" x14ac:dyDescent="0.25">
      <c r="A683" s="2">
        <v>352</v>
      </c>
      <c r="B683" s="101" t="str">
        <f>IF('proje ve personel bilgileri'!A365&lt;&gt;0,('proje ve personel bilgileri'!A365)," ")</f>
        <v xml:space="preserve"> </v>
      </c>
      <c r="C683" s="105"/>
      <c r="D683" s="296"/>
      <c r="E683" s="296"/>
      <c r="F683" s="296"/>
      <c r="G683" s="296"/>
      <c r="H683" s="296"/>
      <c r="I683" s="296"/>
      <c r="J683" s="296"/>
      <c r="K683" s="104">
        <f t="shared" si="38"/>
        <v>0</v>
      </c>
    </row>
    <row r="684" spans="1:11" ht="15.75" customHeight="1" x14ac:dyDescent="0.25">
      <c r="A684" s="1">
        <v>353</v>
      </c>
      <c r="B684" s="101" t="str">
        <f>IF('proje ve personel bilgileri'!A366&lt;&gt;0,('proje ve personel bilgileri'!A366)," ")</f>
        <v xml:space="preserve"> </v>
      </c>
      <c r="C684" s="105"/>
      <c r="D684" s="296"/>
      <c r="E684" s="296"/>
      <c r="F684" s="296"/>
      <c r="G684" s="296"/>
      <c r="H684" s="296"/>
      <c r="I684" s="296"/>
      <c r="J684" s="296"/>
      <c r="K684" s="104">
        <f t="shared" si="38"/>
        <v>0</v>
      </c>
    </row>
    <row r="685" spans="1:11" ht="15.75" customHeight="1" x14ac:dyDescent="0.25">
      <c r="A685" s="2">
        <v>354</v>
      </c>
      <c r="B685" s="101" t="str">
        <f>IF('proje ve personel bilgileri'!A367&lt;&gt;0,('proje ve personel bilgileri'!A367)," ")</f>
        <v xml:space="preserve"> </v>
      </c>
      <c r="C685" s="105"/>
      <c r="D685" s="296"/>
      <c r="E685" s="296"/>
      <c r="F685" s="296"/>
      <c r="G685" s="296"/>
      <c r="H685" s="296"/>
      <c r="I685" s="296"/>
      <c r="J685" s="296"/>
      <c r="K685" s="104">
        <f t="shared" si="38"/>
        <v>0</v>
      </c>
    </row>
    <row r="686" spans="1:11" ht="15.75" customHeight="1" x14ac:dyDescent="0.25">
      <c r="A686" s="1">
        <v>355</v>
      </c>
      <c r="B686" s="101" t="str">
        <f>IF('proje ve personel bilgileri'!A368&lt;&gt;0,('proje ve personel bilgileri'!A368)," ")</f>
        <v xml:space="preserve"> </v>
      </c>
      <c r="C686" s="105"/>
      <c r="D686" s="296"/>
      <c r="E686" s="296"/>
      <c r="F686" s="296"/>
      <c r="G686" s="296"/>
      <c r="H686" s="296"/>
      <c r="I686" s="296"/>
      <c r="J686" s="296"/>
      <c r="K686" s="104">
        <f t="shared" si="38"/>
        <v>0</v>
      </c>
    </row>
    <row r="687" spans="1:11" ht="15.75" customHeight="1" x14ac:dyDescent="0.25">
      <c r="A687" s="2">
        <v>356</v>
      </c>
      <c r="B687" s="101" t="str">
        <f>IF('proje ve personel bilgileri'!A369&lt;&gt;0,('proje ve personel bilgileri'!A369)," ")</f>
        <v xml:space="preserve"> </v>
      </c>
      <c r="C687" s="105"/>
      <c r="D687" s="296"/>
      <c r="E687" s="296"/>
      <c r="F687" s="296"/>
      <c r="G687" s="296"/>
      <c r="H687" s="296"/>
      <c r="I687" s="296"/>
      <c r="J687" s="296"/>
      <c r="K687" s="104">
        <f t="shared" si="38"/>
        <v>0</v>
      </c>
    </row>
    <row r="688" spans="1:11" ht="15.75" customHeight="1" x14ac:dyDescent="0.25">
      <c r="A688" s="1">
        <v>357</v>
      </c>
      <c r="B688" s="101" t="str">
        <f>IF('proje ve personel bilgileri'!A370&lt;&gt;0,('proje ve personel bilgileri'!A370)," ")</f>
        <v xml:space="preserve"> </v>
      </c>
      <c r="C688" s="105"/>
      <c r="D688" s="296"/>
      <c r="E688" s="296"/>
      <c r="F688" s="296"/>
      <c r="G688" s="296"/>
      <c r="H688" s="296"/>
      <c r="I688" s="296"/>
      <c r="J688" s="296"/>
      <c r="K688" s="104">
        <f t="shared" si="38"/>
        <v>0</v>
      </c>
    </row>
    <row r="689" spans="1:11" ht="15.75" customHeight="1" x14ac:dyDescent="0.25">
      <c r="A689" s="2">
        <v>358</v>
      </c>
      <c r="B689" s="101" t="str">
        <f>IF('proje ve personel bilgileri'!A371&lt;&gt;0,('proje ve personel bilgileri'!A371)," ")</f>
        <v xml:space="preserve"> </v>
      </c>
      <c r="C689" s="105"/>
      <c r="D689" s="296"/>
      <c r="E689" s="296"/>
      <c r="F689" s="296"/>
      <c r="G689" s="296"/>
      <c r="H689" s="296"/>
      <c r="I689" s="296"/>
      <c r="J689" s="296"/>
      <c r="K689" s="104">
        <f t="shared" si="38"/>
        <v>0</v>
      </c>
    </row>
    <row r="690" spans="1:11" ht="15.75" customHeight="1" x14ac:dyDescent="0.25">
      <c r="A690" s="1">
        <v>359</v>
      </c>
      <c r="B690" s="101" t="str">
        <f>IF('proje ve personel bilgileri'!A372&lt;&gt;0,('proje ve personel bilgileri'!A372)," ")</f>
        <v xml:space="preserve"> </v>
      </c>
      <c r="C690" s="105"/>
      <c r="D690" s="296"/>
      <c r="E690" s="296"/>
      <c r="F690" s="296"/>
      <c r="G690" s="296"/>
      <c r="H690" s="296"/>
      <c r="I690" s="296"/>
      <c r="J690" s="296"/>
      <c r="K690" s="104">
        <f t="shared" si="38"/>
        <v>0</v>
      </c>
    </row>
    <row r="691" spans="1:11" ht="15" customHeight="1" x14ac:dyDescent="0.25">
      <c r="A691" s="2">
        <v>360</v>
      </c>
      <c r="B691" s="101" t="str">
        <f>IF('proje ve personel bilgileri'!A373&lt;&gt;0,('proje ve personel bilgileri'!A373)," ")</f>
        <v xml:space="preserve"> </v>
      </c>
      <c r="C691" s="105"/>
      <c r="D691" s="296"/>
      <c r="E691" s="296"/>
      <c r="F691" s="296"/>
      <c r="G691" s="296"/>
      <c r="H691" s="296"/>
      <c r="I691" s="296"/>
      <c r="J691" s="296"/>
      <c r="K691" s="104">
        <f t="shared" si="38"/>
        <v>0</v>
      </c>
    </row>
    <row r="692" spans="1:11" ht="15.75" customHeight="1" x14ac:dyDescent="0.25">
      <c r="A692" s="341" t="s">
        <v>99</v>
      </c>
      <c r="B692" s="342"/>
      <c r="C692" s="7" t="str">
        <f t="shared" ref="C692:J692" si="39">IF($K$28&lt;&gt;0,SUM(C674:C691)," ")</f>
        <v xml:space="preserve"> </v>
      </c>
      <c r="D692" s="8" t="str">
        <f t="shared" si="39"/>
        <v xml:space="preserve"> </v>
      </c>
      <c r="E692" s="8" t="str">
        <f t="shared" si="39"/>
        <v xml:space="preserve"> </v>
      </c>
      <c r="F692" s="8" t="str">
        <f t="shared" si="39"/>
        <v xml:space="preserve"> </v>
      </c>
      <c r="G692" s="8" t="str">
        <f t="shared" si="39"/>
        <v xml:space="preserve"> </v>
      </c>
      <c r="H692" s="8" t="str">
        <f t="shared" si="39"/>
        <v xml:space="preserve"> </v>
      </c>
      <c r="I692" s="8" t="str">
        <f t="shared" si="39"/>
        <v xml:space="preserve"> </v>
      </c>
      <c r="J692" s="8" t="str">
        <f t="shared" si="39"/>
        <v xml:space="preserve"> </v>
      </c>
      <c r="K692" s="9">
        <f>SUM(K674:K691)+K657</f>
        <v>0</v>
      </c>
    </row>
    <row r="693" spans="1:11" ht="15" customHeight="1" x14ac:dyDescent="0.25">
      <c r="A693" s="300"/>
    </row>
    <row r="694" spans="1:11" ht="24" customHeight="1" x14ac:dyDescent="0.25">
      <c r="A694" s="332" t="s">
        <v>100</v>
      </c>
      <c r="B694" s="332"/>
      <c r="C694" s="332"/>
      <c r="D694" s="332"/>
      <c r="E694" s="332"/>
      <c r="F694" s="332"/>
      <c r="G694" s="332"/>
      <c r="H694" s="332"/>
      <c r="I694" s="332"/>
      <c r="J694" s="332"/>
      <c r="K694" s="332"/>
    </row>
    <row r="695" spans="1:11" ht="15" customHeight="1" x14ac:dyDescent="0.25">
      <c r="A695" s="51"/>
    </row>
    <row r="696" spans="1:11" ht="15" customHeight="1" x14ac:dyDescent="0.25">
      <c r="A696" s="298" t="s">
        <v>101</v>
      </c>
    </row>
    <row r="697" spans="1:11" ht="15" customHeight="1" x14ac:dyDescent="0.25">
      <c r="C697" s="298" t="s">
        <v>102</v>
      </c>
      <c r="E697" s="298" t="s">
        <v>103</v>
      </c>
    </row>
    <row r="700" spans="1:11" ht="15.75" customHeight="1" x14ac:dyDescent="0.25">
      <c r="A700" s="348" t="s">
        <v>85</v>
      </c>
      <c r="B700" s="348"/>
      <c r="C700" s="348"/>
      <c r="D700" s="348"/>
      <c r="E700" s="348"/>
      <c r="F700" s="348"/>
      <c r="G700" s="348"/>
      <c r="H700" s="348"/>
      <c r="I700" s="348"/>
      <c r="J700" s="348"/>
      <c r="K700" s="348"/>
    </row>
    <row r="701" spans="1:11" ht="15" customHeight="1" x14ac:dyDescent="0.25">
      <c r="A701" s="70"/>
      <c r="B701" s="70"/>
      <c r="C701" s="70"/>
      <c r="D701" s="70"/>
      <c r="E701" s="78">
        <f>'proje ve personel bilgileri'!$B$5</f>
        <v>0</v>
      </c>
      <c r="F701" s="72">
        <f>IF('proje ve personel bilgileri'!$B$6=1,"/ Haziran ayına aittir.",(IF('proje ve personel bilgileri'!$B$6=2,"/ Aralık ayına aittir.",0)))</f>
        <v>0</v>
      </c>
      <c r="H701" s="70"/>
      <c r="I701" s="70"/>
      <c r="J701" s="70"/>
      <c r="K701" s="70"/>
    </row>
    <row r="702" spans="1:11" ht="18.75" customHeight="1" x14ac:dyDescent="0.25">
      <c r="K702" s="4" t="s">
        <v>86</v>
      </c>
    </row>
    <row r="703" spans="1:11" ht="15.75" customHeight="1" x14ac:dyDescent="0.25">
      <c r="A703" s="349" t="s">
        <v>2</v>
      </c>
      <c r="B703" s="350"/>
      <c r="C703" s="351">
        <f>'proje ve personel bilgileri'!$B$2</f>
        <v>0</v>
      </c>
      <c r="D703" s="352"/>
      <c r="E703" s="352"/>
      <c r="F703" s="352"/>
      <c r="G703" s="352"/>
      <c r="H703" s="352"/>
      <c r="I703" s="352"/>
      <c r="J703" s="352"/>
      <c r="K703" s="353"/>
    </row>
    <row r="704" spans="1:11" ht="15.75" customHeight="1" x14ac:dyDescent="0.25">
      <c r="A704" s="354" t="s">
        <v>4</v>
      </c>
      <c r="B704" s="355"/>
      <c r="C704" s="356">
        <f>'proje ve personel bilgileri'!$B$3</f>
        <v>0</v>
      </c>
      <c r="D704" s="357"/>
      <c r="E704" s="357"/>
      <c r="F704" s="357"/>
      <c r="G704" s="357"/>
      <c r="H704" s="357"/>
      <c r="I704" s="357"/>
      <c r="J704" s="357"/>
      <c r="K704" s="358"/>
    </row>
    <row r="705" spans="1:11" ht="15" customHeight="1" x14ac:dyDescent="0.25">
      <c r="A705" s="343" t="s">
        <v>87</v>
      </c>
      <c r="B705" s="343" t="s">
        <v>15</v>
      </c>
      <c r="C705" s="343" t="s">
        <v>88</v>
      </c>
      <c r="D705" s="344" t="s">
        <v>89</v>
      </c>
      <c r="E705" s="346"/>
      <c r="F705" s="347"/>
      <c r="G705" s="343" t="s">
        <v>90</v>
      </c>
      <c r="H705" s="333" t="s">
        <v>91</v>
      </c>
      <c r="I705" s="333" t="s">
        <v>92</v>
      </c>
      <c r="J705" s="333" t="s">
        <v>93</v>
      </c>
      <c r="K705" s="336" t="s">
        <v>94</v>
      </c>
    </row>
    <row r="706" spans="1:11" ht="23.25" customHeight="1" x14ac:dyDescent="0.25">
      <c r="A706" s="338"/>
      <c r="B706" s="338"/>
      <c r="C706" s="338"/>
      <c r="D706" s="345"/>
      <c r="E706" s="339" t="s">
        <v>95</v>
      </c>
      <c r="F706" s="340"/>
      <c r="G706" s="338"/>
      <c r="H706" s="334"/>
      <c r="I706" s="334"/>
      <c r="J706" s="334"/>
      <c r="K706" s="337"/>
    </row>
    <row r="707" spans="1:11" ht="60.75" customHeight="1" x14ac:dyDescent="0.25">
      <c r="A707" s="338"/>
      <c r="B707" s="338"/>
      <c r="C707" s="338"/>
      <c r="D707" s="345"/>
      <c r="E707" s="5" t="s">
        <v>106</v>
      </c>
      <c r="F707" s="5" t="s">
        <v>97</v>
      </c>
      <c r="G707" s="338"/>
      <c r="H707" s="334"/>
      <c r="I707" s="335"/>
      <c r="J707" s="335"/>
      <c r="K707" s="338"/>
    </row>
    <row r="708" spans="1:11" ht="15.75" customHeight="1" x14ac:dyDescent="0.25">
      <c r="A708" s="338"/>
      <c r="B708" s="338"/>
      <c r="C708" s="338"/>
      <c r="D708" s="345"/>
      <c r="E708" s="6" t="s">
        <v>98</v>
      </c>
      <c r="F708" s="6" t="s">
        <v>98</v>
      </c>
      <c r="G708" s="294" t="s">
        <v>98</v>
      </c>
      <c r="H708" s="294" t="s">
        <v>98</v>
      </c>
      <c r="I708" s="297" t="s">
        <v>98</v>
      </c>
      <c r="J708" s="6" t="s">
        <v>98</v>
      </c>
      <c r="K708" s="338"/>
    </row>
    <row r="709" spans="1:11" ht="15.75" customHeight="1" x14ac:dyDescent="0.25">
      <c r="A709" s="1">
        <v>361</v>
      </c>
      <c r="B709" s="101" t="str">
        <f>IF('proje ve personel bilgileri'!A374&lt;&gt;0,('proje ve personel bilgileri'!A374)," ")</f>
        <v xml:space="preserve"> </v>
      </c>
      <c r="C709" s="102"/>
      <c r="D709" s="103"/>
      <c r="E709" s="103"/>
      <c r="F709" s="103"/>
      <c r="G709" s="103"/>
      <c r="H709" s="103"/>
      <c r="I709" s="103"/>
      <c r="J709" s="103"/>
      <c r="K709" s="104">
        <f t="shared" ref="K709:K726" si="40">IF(D709&lt;&gt;0,SUM(D709+E709+F709+G709-H709-I709-J709),0)</f>
        <v>0</v>
      </c>
    </row>
    <row r="710" spans="1:11" ht="15.75" customHeight="1" x14ac:dyDescent="0.25">
      <c r="A710" s="2">
        <v>362</v>
      </c>
      <c r="B710" s="101" t="str">
        <f>IF('proje ve personel bilgileri'!A375&lt;&gt;0,('proje ve personel bilgileri'!A375)," ")</f>
        <v xml:space="preserve"> </v>
      </c>
      <c r="C710" s="105"/>
      <c r="D710" s="296"/>
      <c r="E710" s="296"/>
      <c r="F710" s="296"/>
      <c r="G710" s="296"/>
      <c r="H710" s="296"/>
      <c r="I710" s="296"/>
      <c r="J710" s="296"/>
      <c r="K710" s="104">
        <f t="shared" si="40"/>
        <v>0</v>
      </c>
    </row>
    <row r="711" spans="1:11" ht="15.75" customHeight="1" x14ac:dyDescent="0.25">
      <c r="A711" s="1">
        <v>363</v>
      </c>
      <c r="B711" s="101" t="str">
        <f>IF('proje ve personel bilgileri'!A376&lt;&gt;0,('proje ve personel bilgileri'!A376)," ")</f>
        <v xml:space="preserve"> </v>
      </c>
      <c r="C711" s="105"/>
      <c r="D711" s="296"/>
      <c r="E711" s="296"/>
      <c r="F711" s="296"/>
      <c r="G711" s="296"/>
      <c r="H711" s="296"/>
      <c r="I711" s="296"/>
      <c r="J711" s="296"/>
      <c r="K711" s="104">
        <f t="shared" si="40"/>
        <v>0</v>
      </c>
    </row>
    <row r="712" spans="1:11" ht="15.75" customHeight="1" x14ac:dyDescent="0.25">
      <c r="A712" s="2">
        <v>364</v>
      </c>
      <c r="B712" s="101" t="str">
        <f>IF('proje ve personel bilgileri'!A377&lt;&gt;0,('proje ve personel bilgileri'!A377)," ")</f>
        <v xml:space="preserve"> </v>
      </c>
      <c r="C712" s="105"/>
      <c r="D712" s="296"/>
      <c r="E712" s="296"/>
      <c r="F712" s="296"/>
      <c r="G712" s="296"/>
      <c r="H712" s="296"/>
      <c r="I712" s="296"/>
      <c r="J712" s="296"/>
      <c r="K712" s="104">
        <f t="shared" si="40"/>
        <v>0</v>
      </c>
    </row>
    <row r="713" spans="1:11" ht="15.75" customHeight="1" x14ac:dyDescent="0.25">
      <c r="A713" s="1">
        <v>365</v>
      </c>
      <c r="B713" s="101" t="str">
        <f>IF('proje ve personel bilgileri'!A378&lt;&gt;0,('proje ve personel bilgileri'!A378)," ")</f>
        <v xml:space="preserve"> </v>
      </c>
      <c r="C713" s="105"/>
      <c r="D713" s="296"/>
      <c r="E713" s="296"/>
      <c r="F713" s="296"/>
      <c r="G713" s="296"/>
      <c r="H713" s="296"/>
      <c r="I713" s="296"/>
      <c r="J713" s="296"/>
      <c r="K713" s="104">
        <f t="shared" si="40"/>
        <v>0</v>
      </c>
    </row>
    <row r="714" spans="1:11" ht="15.75" customHeight="1" x14ac:dyDescent="0.25">
      <c r="A714" s="2">
        <v>366</v>
      </c>
      <c r="B714" s="101" t="str">
        <f>IF('proje ve personel bilgileri'!A379&lt;&gt;0,('proje ve personel bilgileri'!A379)," ")</f>
        <v xml:space="preserve"> </v>
      </c>
      <c r="C714" s="105"/>
      <c r="D714" s="296"/>
      <c r="E714" s="296"/>
      <c r="F714" s="296"/>
      <c r="G714" s="296"/>
      <c r="H714" s="296"/>
      <c r="I714" s="296"/>
      <c r="J714" s="296"/>
      <c r="K714" s="104">
        <f t="shared" si="40"/>
        <v>0</v>
      </c>
    </row>
    <row r="715" spans="1:11" ht="15.75" customHeight="1" x14ac:dyDescent="0.25">
      <c r="A715" s="1">
        <v>367</v>
      </c>
      <c r="B715" s="101" t="str">
        <f>IF('proje ve personel bilgileri'!A380&lt;&gt;0,('proje ve personel bilgileri'!A380)," ")</f>
        <v xml:space="preserve"> </v>
      </c>
      <c r="C715" s="105"/>
      <c r="D715" s="296"/>
      <c r="E715" s="296"/>
      <c r="F715" s="296"/>
      <c r="G715" s="296"/>
      <c r="H715" s="296"/>
      <c r="I715" s="296"/>
      <c r="J715" s="296"/>
      <c r="K715" s="104">
        <f t="shared" si="40"/>
        <v>0</v>
      </c>
    </row>
    <row r="716" spans="1:11" ht="15.75" customHeight="1" x14ac:dyDescent="0.25">
      <c r="A716" s="2">
        <v>368</v>
      </c>
      <c r="B716" s="101" t="str">
        <f>IF('proje ve personel bilgileri'!A381&lt;&gt;0,('proje ve personel bilgileri'!A381)," ")</f>
        <v xml:space="preserve"> </v>
      </c>
      <c r="C716" s="105"/>
      <c r="D716" s="296"/>
      <c r="E716" s="296"/>
      <c r="F716" s="296"/>
      <c r="G716" s="296"/>
      <c r="H716" s="296"/>
      <c r="I716" s="296"/>
      <c r="J716" s="296"/>
      <c r="K716" s="104">
        <f t="shared" si="40"/>
        <v>0</v>
      </c>
    </row>
    <row r="717" spans="1:11" ht="15.75" customHeight="1" x14ac:dyDescent="0.25">
      <c r="A717" s="1">
        <v>369</v>
      </c>
      <c r="B717" s="101" t="str">
        <f>IF('proje ve personel bilgileri'!A382&lt;&gt;0,('proje ve personel bilgileri'!A382)," ")</f>
        <v xml:space="preserve"> </v>
      </c>
      <c r="C717" s="105"/>
      <c r="D717" s="296"/>
      <c r="E717" s="296"/>
      <c r="F717" s="296"/>
      <c r="G717" s="296"/>
      <c r="H717" s="296"/>
      <c r="I717" s="296"/>
      <c r="J717" s="296"/>
      <c r="K717" s="104">
        <f t="shared" si="40"/>
        <v>0</v>
      </c>
    </row>
    <row r="718" spans="1:11" ht="15.75" customHeight="1" x14ac:dyDescent="0.25">
      <c r="A718" s="2">
        <v>370</v>
      </c>
      <c r="B718" s="101" t="str">
        <f>IF('proje ve personel bilgileri'!A383&lt;&gt;0,('proje ve personel bilgileri'!A383)," ")</f>
        <v xml:space="preserve"> </v>
      </c>
      <c r="C718" s="105"/>
      <c r="D718" s="296"/>
      <c r="E718" s="296"/>
      <c r="F718" s="296"/>
      <c r="G718" s="296"/>
      <c r="H718" s="296"/>
      <c r="I718" s="296"/>
      <c r="J718" s="296"/>
      <c r="K718" s="104">
        <f t="shared" si="40"/>
        <v>0</v>
      </c>
    </row>
    <row r="719" spans="1:11" ht="15.75" customHeight="1" x14ac:dyDescent="0.25">
      <c r="A719" s="1">
        <v>371</v>
      </c>
      <c r="B719" s="101" t="str">
        <f>IF('proje ve personel bilgileri'!A384&lt;&gt;0,('proje ve personel bilgileri'!A384)," ")</f>
        <v xml:space="preserve"> </v>
      </c>
      <c r="C719" s="105"/>
      <c r="D719" s="296"/>
      <c r="E719" s="296"/>
      <c r="F719" s="296"/>
      <c r="G719" s="296"/>
      <c r="H719" s="296"/>
      <c r="I719" s="296"/>
      <c r="J719" s="296"/>
      <c r="K719" s="104">
        <f t="shared" si="40"/>
        <v>0</v>
      </c>
    </row>
    <row r="720" spans="1:11" ht="15.75" customHeight="1" x14ac:dyDescent="0.25">
      <c r="A720" s="2">
        <v>372</v>
      </c>
      <c r="B720" s="101" t="str">
        <f>IF('proje ve personel bilgileri'!A385&lt;&gt;0,('proje ve personel bilgileri'!A385)," ")</f>
        <v xml:space="preserve"> </v>
      </c>
      <c r="C720" s="105"/>
      <c r="D720" s="296"/>
      <c r="E720" s="296"/>
      <c r="F720" s="296"/>
      <c r="G720" s="296"/>
      <c r="H720" s="296"/>
      <c r="I720" s="296"/>
      <c r="J720" s="296"/>
      <c r="K720" s="104">
        <f t="shared" si="40"/>
        <v>0</v>
      </c>
    </row>
    <row r="721" spans="1:11" ht="15.75" customHeight="1" x14ac:dyDescent="0.25">
      <c r="A721" s="1">
        <v>373</v>
      </c>
      <c r="B721" s="101" t="str">
        <f>IF('proje ve personel bilgileri'!A386&lt;&gt;0,('proje ve personel bilgileri'!A386)," ")</f>
        <v xml:space="preserve"> </v>
      </c>
      <c r="C721" s="105"/>
      <c r="D721" s="296"/>
      <c r="E721" s="296"/>
      <c r="F721" s="296"/>
      <c r="G721" s="296"/>
      <c r="H721" s="296"/>
      <c r="I721" s="296"/>
      <c r="J721" s="296"/>
      <c r="K721" s="104">
        <f t="shared" si="40"/>
        <v>0</v>
      </c>
    </row>
    <row r="722" spans="1:11" ht="15.75" customHeight="1" x14ac:dyDescent="0.25">
      <c r="A722" s="2">
        <v>374</v>
      </c>
      <c r="B722" s="101" t="str">
        <f>IF('proje ve personel bilgileri'!A387&lt;&gt;0,('proje ve personel bilgileri'!A387)," ")</f>
        <v xml:space="preserve"> </v>
      </c>
      <c r="C722" s="105"/>
      <c r="D722" s="296"/>
      <c r="E722" s="296"/>
      <c r="F722" s="296"/>
      <c r="G722" s="296"/>
      <c r="H722" s="296"/>
      <c r="I722" s="296"/>
      <c r="J722" s="296"/>
      <c r="K722" s="104">
        <f t="shared" si="40"/>
        <v>0</v>
      </c>
    </row>
    <row r="723" spans="1:11" ht="15.75" customHeight="1" x14ac:dyDescent="0.25">
      <c r="A723" s="1">
        <v>375</v>
      </c>
      <c r="B723" s="101" t="str">
        <f>IF('proje ve personel bilgileri'!A388&lt;&gt;0,('proje ve personel bilgileri'!A388)," ")</f>
        <v xml:space="preserve"> </v>
      </c>
      <c r="C723" s="105"/>
      <c r="D723" s="296"/>
      <c r="E723" s="296"/>
      <c r="F723" s="296"/>
      <c r="G723" s="296"/>
      <c r="H723" s="296"/>
      <c r="I723" s="296"/>
      <c r="J723" s="296"/>
      <c r="K723" s="104">
        <f t="shared" si="40"/>
        <v>0</v>
      </c>
    </row>
    <row r="724" spans="1:11" ht="15.75" customHeight="1" x14ac:dyDescent="0.25">
      <c r="A724" s="2">
        <v>376</v>
      </c>
      <c r="B724" s="101" t="str">
        <f>IF('proje ve personel bilgileri'!A389&lt;&gt;0,('proje ve personel bilgileri'!A389)," ")</f>
        <v xml:space="preserve"> </v>
      </c>
      <c r="C724" s="105"/>
      <c r="D724" s="296"/>
      <c r="E724" s="296"/>
      <c r="F724" s="296"/>
      <c r="G724" s="296"/>
      <c r="H724" s="296"/>
      <c r="I724" s="296"/>
      <c r="J724" s="296"/>
      <c r="K724" s="104">
        <f t="shared" si="40"/>
        <v>0</v>
      </c>
    </row>
    <row r="725" spans="1:11" ht="15.75" customHeight="1" x14ac:dyDescent="0.25">
      <c r="A725" s="1">
        <v>377</v>
      </c>
      <c r="B725" s="101" t="str">
        <f>IF('proje ve personel bilgileri'!A390&lt;&gt;0,('proje ve personel bilgileri'!A390)," ")</f>
        <v xml:space="preserve"> </v>
      </c>
      <c r="C725" s="105"/>
      <c r="D725" s="296"/>
      <c r="E725" s="296"/>
      <c r="F725" s="296"/>
      <c r="G725" s="296"/>
      <c r="H725" s="296"/>
      <c r="I725" s="296"/>
      <c r="J725" s="296"/>
      <c r="K725" s="104">
        <f t="shared" si="40"/>
        <v>0</v>
      </c>
    </row>
    <row r="726" spans="1:11" ht="15" customHeight="1" x14ac:dyDescent="0.25">
      <c r="A726" s="2">
        <v>378</v>
      </c>
      <c r="B726" s="101" t="str">
        <f>IF('proje ve personel bilgileri'!A391&lt;&gt;0,('proje ve personel bilgileri'!A391)," ")</f>
        <v xml:space="preserve"> </v>
      </c>
      <c r="C726" s="105"/>
      <c r="D726" s="296"/>
      <c r="E726" s="296"/>
      <c r="F726" s="296"/>
      <c r="G726" s="296"/>
      <c r="H726" s="296"/>
      <c r="I726" s="296"/>
      <c r="J726" s="296"/>
      <c r="K726" s="104">
        <f t="shared" si="40"/>
        <v>0</v>
      </c>
    </row>
    <row r="727" spans="1:11" ht="15.75" customHeight="1" x14ac:dyDescent="0.25">
      <c r="A727" s="341" t="s">
        <v>99</v>
      </c>
      <c r="B727" s="342"/>
      <c r="C727" s="7" t="str">
        <f t="shared" ref="C727:J727" si="41">IF($K$28&lt;&gt;0,SUM(C709:C726)," ")</f>
        <v xml:space="preserve"> </v>
      </c>
      <c r="D727" s="8" t="str">
        <f t="shared" si="41"/>
        <v xml:space="preserve"> </v>
      </c>
      <c r="E727" s="8" t="str">
        <f t="shared" si="41"/>
        <v xml:space="preserve"> </v>
      </c>
      <c r="F727" s="8" t="str">
        <f t="shared" si="41"/>
        <v xml:space="preserve"> </v>
      </c>
      <c r="G727" s="8" t="str">
        <f t="shared" si="41"/>
        <v xml:space="preserve"> </v>
      </c>
      <c r="H727" s="8" t="str">
        <f t="shared" si="41"/>
        <v xml:space="preserve"> </v>
      </c>
      <c r="I727" s="8" t="str">
        <f t="shared" si="41"/>
        <v xml:space="preserve"> </v>
      </c>
      <c r="J727" s="8" t="str">
        <f t="shared" si="41"/>
        <v xml:space="preserve"> </v>
      </c>
      <c r="K727" s="9">
        <f>SUM(K709:K726)+K692</f>
        <v>0</v>
      </c>
    </row>
    <row r="728" spans="1:11" ht="15" customHeight="1" x14ac:dyDescent="0.25">
      <c r="A728" s="300"/>
    </row>
    <row r="729" spans="1:11" ht="25.5" customHeight="1" x14ac:dyDescent="0.25">
      <c r="A729" s="332" t="s">
        <v>100</v>
      </c>
      <c r="B729" s="332"/>
      <c r="C729" s="332"/>
      <c r="D729" s="332"/>
      <c r="E729" s="332"/>
      <c r="F729" s="332"/>
      <c r="G729" s="332"/>
      <c r="H729" s="332"/>
      <c r="I729" s="332"/>
      <c r="J729" s="332"/>
      <c r="K729" s="332"/>
    </row>
    <row r="730" spans="1:11" ht="15" customHeight="1" x14ac:dyDescent="0.25">
      <c r="A730" s="51"/>
    </row>
    <row r="731" spans="1:11" ht="15" customHeight="1" x14ac:dyDescent="0.25">
      <c r="A731" s="298" t="s">
        <v>101</v>
      </c>
    </row>
    <row r="732" spans="1:11" ht="15" customHeight="1" x14ac:dyDescent="0.25">
      <c r="C732" s="298" t="s">
        <v>102</v>
      </c>
      <c r="E732" s="298" t="s">
        <v>103</v>
      </c>
    </row>
    <row r="735" spans="1:11" ht="15.75" customHeight="1" x14ac:dyDescent="0.25">
      <c r="A735" s="348" t="s">
        <v>85</v>
      </c>
      <c r="B735" s="348"/>
      <c r="C735" s="348"/>
      <c r="D735" s="348"/>
      <c r="E735" s="348"/>
      <c r="F735" s="348"/>
      <c r="G735" s="348"/>
      <c r="H735" s="348"/>
      <c r="I735" s="348"/>
      <c r="J735" s="348"/>
      <c r="K735" s="348"/>
    </row>
    <row r="736" spans="1:11" ht="15" customHeight="1" x14ac:dyDescent="0.25">
      <c r="A736" s="70"/>
      <c r="B736" s="70"/>
      <c r="C736" s="70"/>
      <c r="D736" s="70"/>
      <c r="E736" s="78">
        <f>'proje ve personel bilgileri'!$B$5</f>
        <v>0</v>
      </c>
      <c r="F736" s="72">
        <f>IF('proje ve personel bilgileri'!$B$6=1,"/ Haziran ayına aittir.",(IF('proje ve personel bilgileri'!$B$6=2,"/ Aralık ayına aittir.",0)))</f>
        <v>0</v>
      </c>
      <c r="H736" s="70"/>
      <c r="I736" s="70"/>
      <c r="J736" s="70"/>
      <c r="K736" s="70"/>
    </row>
    <row r="737" spans="1:11" ht="18.75" customHeight="1" x14ac:dyDescent="0.25">
      <c r="K737" s="4" t="s">
        <v>86</v>
      </c>
    </row>
    <row r="738" spans="1:11" ht="15.75" customHeight="1" x14ac:dyDescent="0.25">
      <c r="A738" s="349" t="s">
        <v>2</v>
      </c>
      <c r="B738" s="350"/>
      <c r="C738" s="351">
        <f>'proje ve personel bilgileri'!$B$2</f>
        <v>0</v>
      </c>
      <c r="D738" s="352"/>
      <c r="E738" s="352"/>
      <c r="F738" s="352"/>
      <c r="G738" s="352"/>
      <c r="H738" s="352"/>
      <c r="I738" s="352"/>
      <c r="J738" s="352"/>
      <c r="K738" s="353"/>
    </row>
    <row r="739" spans="1:11" ht="15.75" customHeight="1" x14ac:dyDescent="0.25">
      <c r="A739" s="354" t="s">
        <v>4</v>
      </c>
      <c r="B739" s="355"/>
      <c r="C739" s="356">
        <f>'proje ve personel bilgileri'!$B$3</f>
        <v>0</v>
      </c>
      <c r="D739" s="357"/>
      <c r="E739" s="357"/>
      <c r="F739" s="357"/>
      <c r="G739" s="357"/>
      <c r="H739" s="357"/>
      <c r="I739" s="357"/>
      <c r="J739" s="357"/>
      <c r="K739" s="358"/>
    </row>
    <row r="740" spans="1:11" ht="15" customHeight="1" x14ac:dyDescent="0.25">
      <c r="A740" s="343" t="s">
        <v>87</v>
      </c>
      <c r="B740" s="343" t="s">
        <v>15</v>
      </c>
      <c r="C740" s="343" t="s">
        <v>88</v>
      </c>
      <c r="D740" s="344" t="s">
        <v>89</v>
      </c>
      <c r="E740" s="346"/>
      <c r="F740" s="347"/>
      <c r="G740" s="343" t="s">
        <v>90</v>
      </c>
      <c r="H740" s="333" t="s">
        <v>91</v>
      </c>
      <c r="I740" s="333" t="s">
        <v>92</v>
      </c>
      <c r="J740" s="333" t="s">
        <v>93</v>
      </c>
      <c r="K740" s="336" t="s">
        <v>94</v>
      </c>
    </row>
    <row r="741" spans="1:11" ht="23.25" customHeight="1" x14ac:dyDescent="0.25">
      <c r="A741" s="338"/>
      <c r="B741" s="338"/>
      <c r="C741" s="338"/>
      <c r="D741" s="345"/>
      <c r="E741" s="339" t="s">
        <v>95</v>
      </c>
      <c r="F741" s="340"/>
      <c r="G741" s="338"/>
      <c r="H741" s="334"/>
      <c r="I741" s="334"/>
      <c r="J741" s="334"/>
      <c r="K741" s="337"/>
    </row>
    <row r="742" spans="1:11" ht="60.75" customHeight="1" x14ac:dyDescent="0.25">
      <c r="A742" s="338"/>
      <c r="B742" s="338"/>
      <c r="C742" s="338"/>
      <c r="D742" s="345"/>
      <c r="E742" s="5" t="s">
        <v>106</v>
      </c>
      <c r="F742" s="5" t="s">
        <v>97</v>
      </c>
      <c r="G742" s="338"/>
      <c r="H742" s="334"/>
      <c r="I742" s="335"/>
      <c r="J742" s="335"/>
      <c r="K742" s="338"/>
    </row>
    <row r="743" spans="1:11" ht="15.75" customHeight="1" x14ac:dyDescent="0.25">
      <c r="A743" s="338"/>
      <c r="B743" s="338"/>
      <c r="C743" s="338"/>
      <c r="D743" s="345"/>
      <c r="E743" s="6" t="s">
        <v>98</v>
      </c>
      <c r="F743" s="6" t="s">
        <v>98</v>
      </c>
      <c r="G743" s="294" t="s">
        <v>98</v>
      </c>
      <c r="H743" s="294" t="s">
        <v>98</v>
      </c>
      <c r="I743" s="297" t="s">
        <v>98</v>
      </c>
      <c r="J743" s="6" t="s">
        <v>98</v>
      </c>
      <c r="K743" s="338"/>
    </row>
    <row r="744" spans="1:11" ht="15.75" customHeight="1" x14ac:dyDescent="0.25">
      <c r="A744" s="1">
        <v>379</v>
      </c>
      <c r="B744" s="101" t="str">
        <f>IF('proje ve personel bilgileri'!A392&lt;&gt;0,('proje ve personel bilgileri'!A392)," ")</f>
        <v xml:space="preserve"> </v>
      </c>
      <c r="C744" s="102"/>
      <c r="D744" s="103"/>
      <c r="E744" s="103"/>
      <c r="F744" s="103"/>
      <c r="G744" s="103"/>
      <c r="H744" s="103"/>
      <c r="I744" s="103"/>
      <c r="J744" s="103"/>
      <c r="K744" s="104">
        <f t="shared" ref="K744:K761" si="42">IF(D744&lt;&gt;0,SUM(D744+E744+F744+G744-H744-I744-J744),0)</f>
        <v>0</v>
      </c>
    </row>
    <row r="745" spans="1:11" ht="15.75" customHeight="1" x14ac:dyDescent="0.25">
      <c r="A745" s="2">
        <v>380</v>
      </c>
      <c r="B745" s="101" t="str">
        <f>IF('proje ve personel bilgileri'!A393&lt;&gt;0,('proje ve personel bilgileri'!A393)," ")</f>
        <v xml:space="preserve"> </v>
      </c>
      <c r="C745" s="105"/>
      <c r="D745" s="296"/>
      <c r="E745" s="296"/>
      <c r="F745" s="296"/>
      <c r="G745" s="296"/>
      <c r="H745" s="296"/>
      <c r="I745" s="296"/>
      <c r="J745" s="296"/>
      <c r="K745" s="104">
        <f t="shared" si="42"/>
        <v>0</v>
      </c>
    </row>
    <row r="746" spans="1:11" ht="15.75" customHeight="1" x14ac:dyDescent="0.25">
      <c r="A746" s="1">
        <v>381</v>
      </c>
      <c r="B746" s="101" t="str">
        <f>IF('proje ve personel bilgileri'!A394&lt;&gt;0,('proje ve personel bilgileri'!A394)," ")</f>
        <v xml:space="preserve"> </v>
      </c>
      <c r="C746" s="105"/>
      <c r="D746" s="296"/>
      <c r="E746" s="296"/>
      <c r="F746" s="296"/>
      <c r="G746" s="296"/>
      <c r="H746" s="296"/>
      <c r="I746" s="296"/>
      <c r="J746" s="296"/>
      <c r="K746" s="104">
        <f t="shared" si="42"/>
        <v>0</v>
      </c>
    </row>
    <row r="747" spans="1:11" ht="15.75" customHeight="1" x14ac:dyDescent="0.25">
      <c r="A747" s="2">
        <v>382</v>
      </c>
      <c r="B747" s="101" t="str">
        <f>IF('proje ve personel bilgileri'!A395&lt;&gt;0,('proje ve personel bilgileri'!A395)," ")</f>
        <v xml:space="preserve"> </v>
      </c>
      <c r="C747" s="105"/>
      <c r="D747" s="296"/>
      <c r="E747" s="296"/>
      <c r="F747" s="296"/>
      <c r="G747" s="296"/>
      <c r="H747" s="296"/>
      <c r="I747" s="296"/>
      <c r="J747" s="296"/>
      <c r="K747" s="104">
        <f t="shared" si="42"/>
        <v>0</v>
      </c>
    </row>
    <row r="748" spans="1:11" ht="15.75" customHeight="1" x14ac:dyDescent="0.25">
      <c r="A748" s="1">
        <v>383</v>
      </c>
      <c r="B748" s="101" t="str">
        <f>IF('proje ve personel bilgileri'!A396&lt;&gt;0,('proje ve personel bilgileri'!A396)," ")</f>
        <v xml:space="preserve"> </v>
      </c>
      <c r="C748" s="105"/>
      <c r="D748" s="296"/>
      <c r="E748" s="296"/>
      <c r="F748" s="296"/>
      <c r="G748" s="296"/>
      <c r="H748" s="296"/>
      <c r="I748" s="296"/>
      <c r="J748" s="296"/>
      <c r="K748" s="104">
        <f t="shared" si="42"/>
        <v>0</v>
      </c>
    </row>
    <row r="749" spans="1:11" ht="15.75" customHeight="1" x14ac:dyDescent="0.25">
      <c r="A749" s="2">
        <v>384</v>
      </c>
      <c r="B749" s="101" t="str">
        <f>IF('proje ve personel bilgileri'!A397&lt;&gt;0,('proje ve personel bilgileri'!A397)," ")</f>
        <v xml:space="preserve"> </v>
      </c>
      <c r="C749" s="105"/>
      <c r="D749" s="296"/>
      <c r="E749" s="296"/>
      <c r="F749" s="296"/>
      <c r="G749" s="296"/>
      <c r="H749" s="296"/>
      <c r="I749" s="296"/>
      <c r="J749" s="296"/>
      <c r="K749" s="104">
        <f t="shared" si="42"/>
        <v>0</v>
      </c>
    </row>
    <row r="750" spans="1:11" ht="15.75" customHeight="1" x14ac:dyDescent="0.25">
      <c r="A750" s="1">
        <v>385</v>
      </c>
      <c r="B750" s="101" t="str">
        <f>IF('proje ve personel bilgileri'!A398&lt;&gt;0,('proje ve personel bilgileri'!A398)," ")</f>
        <v xml:space="preserve"> </v>
      </c>
      <c r="C750" s="105"/>
      <c r="D750" s="296"/>
      <c r="E750" s="296"/>
      <c r="F750" s="296"/>
      <c r="G750" s="296"/>
      <c r="H750" s="296"/>
      <c r="I750" s="296"/>
      <c r="J750" s="296"/>
      <c r="K750" s="104">
        <f t="shared" si="42"/>
        <v>0</v>
      </c>
    </row>
    <row r="751" spans="1:11" ht="15.75" customHeight="1" x14ac:dyDescent="0.25">
      <c r="A751" s="2">
        <v>386</v>
      </c>
      <c r="B751" s="101" t="str">
        <f>IF('proje ve personel bilgileri'!A399&lt;&gt;0,('proje ve personel bilgileri'!A399)," ")</f>
        <v xml:space="preserve"> </v>
      </c>
      <c r="C751" s="105"/>
      <c r="D751" s="296"/>
      <c r="E751" s="296"/>
      <c r="F751" s="296"/>
      <c r="G751" s="296"/>
      <c r="H751" s="296"/>
      <c r="I751" s="296"/>
      <c r="J751" s="296"/>
      <c r="K751" s="104">
        <f t="shared" si="42"/>
        <v>0</v>
      </c>
    </row>
    <row r="752" spans="1:11" ht="15.75" customHeight="1" x14ac:dyDescent="0.25">
      <c r="A752" s="1">
        <v>387</v>
      </c>
      <c r="B752" s="101" t="str">
        <f>IF('proje ve personel bilgileri'!A400&lt;&gt;0,('proje ve personel bilgileri'!A400)," ")</f>
        <v xml:space="preserve"> </v>
      </c>
      <c r="C752" s="105"/>
      <c r="D752" s="296"/>
      <c r="E752" s="296"/>
      <c r="F752" s="296"/>
      <c r="G752" s="296"/>
      <c r="H752" s="296"/>
      <c r="I752" s="296"/>
      <c r="J752" s="296"/>
      <c r="K752" s="104">
        <f t="shared" si="42"/>
        <v>0</v>
      </c>
    </row>
    <row r="753" spans="1:11" ht="15.75" customHeight="1" x14ac:dyDescent="0.25">
      <c r="A753" s="2">
        <v>388</v>
      </c>
      <c r="B753" s="101" t="str">
        <f>IF('proje ve personel bilgileri'!A401&lt;&gt;0,('proje ve personel bilgileri'!A401)," ")</f>
        <v xml:space="preserve"> </v>
      </c>
      <c r="C753" s="105"/>
      <c r="D753" s="296"/>
      <c r="E753" s="296"/>
      <c r="F753" s="296"/>
      <c r="G753" s="296"/>
      <c r="H753" s="296"/>
      <c r="I753" s="296"/>
      <c r="J753" s="296"/>
      <c r="K753" s="104">
        <f t="shared" si="42"/>
        <v>0</v>
      </c>
    </row>
    <row r="754" spans="1:11" ht="15.75" customHeight="1" x14ac:dyDescent="0.25">
      <c r="A754" s="1">
        <v>389</v>
      </c>
      <c r="B754" s="101" t="str">
        <f>IF('proje ve personel bilgileri'!A402&lt;&gt;0,('proje ve personel bilgileri'!A402)," ")</f>
        <v xml:space="preserve"> </v>
      </c>
      <c r="C754" s="105"/>
      <c r="D754" s="296"/>
      <c r="E754" s="296"/>
      <c r="F754" s="296"/>
      <c r="G754" s="296"/>
      <c r="H754" s="296"/>
      <c r="I754" s="296"/>
      <c r="J754" s="296"/>
      <c r="K754" s="104">
        <f t="shared" si="42"/>
        <v>0</v>
      </c>
    </row>
    <row r="755" spans="1:11" ht="15.75" customHeight="1" x14ac:dyDescent="0.25">
      <c r="A755" s="2">
        <v>390</v>
      </c>
      <c r="B755" s="101" t="str">
        <f>IF('proje ve personel bilgileri'!A403&lt;&gt;0,('proje ve personel bilgileri'!A403)," ")</f>
        <v xml:space="preserve"> </v>
      </c>
      <c r="C755" s="105"/>
      <c r="D755" s="296"/>
      <c r="E755" s="296"/>
      <c r="F755" s="296"/>
      <c r="G755" s="296"/>
      <c r="H755" s="296"/>
      <c r="I755" s="296"/>
      <c r="J755" s="296"/>
      <c r="K755" s="104">
        <f t="shared" si="42"/>
        <v>0</v>
      </c>
    </row>
    <row r="756" spans="1:11" ht="15.75" customHeight="1" x14ac:dyDescent="0.25">
      <c r="A756" s="1">
        <v>391</v>
      </c>
      <c r="B756" s="101" t="str">
        <f>IF('proje ve personel bilgileri'!A404&lt;&gt;0,('proje ve personel bilgileri'!A404)," ")</f>
        <v xml:space="preserve"> </v>
      </c>
      <c r="C756" s="105"/>
      <c r="D756" s="296"/>
      <c r="E756" s="296"/>
      <c r="F756" s="296"/>
      <c r="G756" s="296"/>
      <c r="H756" s="296"/>
      <c r="I756" s="296"/>
      <c r="J756" s="296"/>
      <c r="K756" s="104">
        <f t="shared" si="42"/>
        <v>0</v>
      </c>
    </row>
    <row r="757" spans="1:11" ht="15.75" customHeight="1" x14ac:dyDescent="0.25">
      <c r="A757" s="2">
        <v>392</v>
      </c>
      <c r="B757" s="101" t="str">
        <f>IF('proje ve personel bilgileri'!A405&lt;&gt;0,('proje ve personel bilgileri'!A405)," ")</f>
        <v xml:space="preserve"> </v>
      </c>
      <c r="C757" s="105"/>
      <c r="D757" s="296"/>
      <c r="E757" s="296"/>
      <c r="F757" s="296"/>
      <c r="G757" s="296"/>
      <c r="H757" s="296"/>
      <c r="I757" s="296"/>
      <c r="J757" s="296"/>
      <c r="K757" s="104">
        <f t="shared" si="42"/>
        <v>0</v>
      </c>
    </row>
    <row r="758" spans="1:11" ht="15.75" customHeight="1" x14ac:dyDescent="0.25">
      <c r="A758" s="1">
        <v>393</v>
      </c>
      <c r="B758" s="101" t="str">
        <f>IF('proje ve personel bilgileri'!A406&lt;&gt;0,('proje ve personel bilgileri'!A406)," ")</f>
        <v xml:space="preserve"> </v>
      </c>
      <c r="C758" s="105"/>
      <c r="D758" s="296"/>
      <c r="E758" s="296"/>
      <c r="F758" s="296"/>
      <c r="G758" s="296"/>
      <c r="H758" s="296"/>
      <c r="I758" s="296"/>
      <c r="J758" s="296"/>
      <c r="K758" s="104">
        <f t="shared" si="42"/>
        <v>0</v>
      </c>
    </row>
    <row r="759" spans="1:11" ht="15.75" customHeight="1" x14ac:dyDescent="0.25">
      <c r="A759" s="2">
        <v>394</v>
      </c>
      <c r="B759" s="101" t="str">
        <f>IF('proje ve personel bilgileri'!A407&lt;&gt;0,('proje ve personel bilgileri'!A407)," ")</f>
        <v xml:space="preserve"> </v>
      </c>
      <c r="C759" s="105"/>
      <c r="D759" s="296"/>
      <c r="E759" s="296"/>
      <c r="F759" s="296"/>
      <c r="G759" s="296"/>
      <c r="H759" s="296"/>
      <c r="I759" s="296"/>
      <c r="J759" s="296"/>
      <c r="K759" s="104">
        <f t="shared" si="42"/>
        <v>0</v>
      </c>
    </row>
    <row r="760" spans="1:11" ht="15.75" customHeight="1" x14ac:dyDescent="0.25">
      <c r="A760" s="1">
        <v>395</v>
      </c>
      <c r="B760" s="101" t="str">
        <f>IF('proje ve personel bilgileri'!A408&lt;&gt;0,('proje ve personel bilgileri'!A408)," ")</f>
        <v xml:space="preserve"> </v>
      </c>
      <c r="C760" s="105"/>
      <c r="D760" s="296"/>
      <c r="E760" s="296"/>
      <c r="F760" s="296"/>
      <c r="G760" s="296"/>
      <c r="H760" s="296"/>
      <c r="I760" s="296"/>
      <c r="J760" s="296"/>
      <c r="K760" s="104">
        <f t="shared" si="42"/>
        <v>0</v>
      </c>
    </row>
    <row r="761" spans="1:11" ht="15" customHeight="1" x14ac:dyDescent="0.25">
      <c r="A761" s="2">
        <v>396</v>
      </c>
      <c r="B761" s="101" t="str">
        <f>IF('proje ve personel bilgileri'!A409&lt;&gt;0,('proje ve personel bilgileri'!A409)," ")</f>
        <v xml:space="preserve"> </v>
      </c>
      <c r="C761" s="105"/>
      <c r="D761" s="296"/>
      <c r="E761" s="296"/>
      <c r="F761" s="296"/>
      <c r="G761" s="296"/>
      <c r="H761" s="296"/>
      <c r="I761" s="296"/>
      <c r="J761" s="296"/>
      <c r="K761" s="104">
        <f t="shared" si="42"/>
        <v>0</v>
      </c>
    </row>
    <row r="762" spans="1:11" ht="15.75" customHeight="1" x14ac:dyDescent="0.25">
      <c r="A762" s="341" t="s">
        <v>99</v>
      </c>
      <c r="B762" s="342"/>
      <c r="C762" s="7" t="str">
        <f t="shared" ref="C762:J762" si="43">IF($K$28&lt;&gt;0,SUM(C744:C761)," ")</f>
        <v xml:space="preserve"> </v>
      </c>
      <c r="D762" s="8" t="str">
        <f t="shared" si="43"/>
        <v xml:space="preserve"> </v>
      </c>
      <c r="E762" s="8" t="str">
        <f t="shared" si="43"/>
        <v xml:space="preserve"> </v>
      </c>
      <c r="F762" s="8" t="str">
        <f t="shared" si="43"/>
        <v xml:space="preserve"> </v>
      </c>
      <c r="G762" s="8" t="str">
        <f t="shared" si="43"/>
        <v xml:space="preserve"> </v>
      </c>
      <c r="H762" s="8" t="str">
        <f t="shared" si="43"/>
        <v xml:space="preserve"> </v>
      </c>
      <c r="I762" s="8" t="str">
        <f t="shared" si="43"/>
        <v xml:space="preserve"> </v>
      </c>
      <c r="J762" s="8" t="str">
        <f t="shared" si="43"/>
        <v xml:space="preserve"> </v>
      </c>
      <c r="K762" s="9">
        <f>SUM(K744:K761)+K727</f>
        <v>0</v>
      </c>
    </row>
    <row r="763" spans="1:11" ht="15" customHeight="1" x14ac:dyDescent="0.25">
      <c r="A763" s="300"/>
    </row>
    <row r="764" spans="1:11" ht="25.5" customHeight="1" x14ac:dyDescent="0.25">
      <c r="A764" s="332" t="s">
        <v>100</v>
      </c>
      <c r="B764" s="332"/>
      <c r="C764" s="332"/>
      <c r="D764" s="332"/>
      <c r="E764" s="332"/>
      <c r="F764" s="332"/>
      <c r="G764" s="332"/>
      <c r="H764" s="332"/>
      <c r="I764" s="332"/>
      <c r="J764" s="332"/>
      <c r="K764" s="332"/>
    </row>
    <row r="765" spans="1:11" ht="15" customHeight="1" x14ac:dyDescent="0.25">
      <c r="A765" s="51"/>
    </row>
    <row r="766" spans="1:11" ht="15" customHeight="1" x14ac:dyDescent="0.25">
      <c r="A766" s="298" t="s">
        <v>101</v>
      </c>
    </row>
    <row r="767" spans="1:11" ht="15" customHeight="1" x14ac:dyDescent="0.25">
      <c r="C767" s="298" t="s">
        <v>102</v>
      </c>
      <c r="E767" s="298" t="s">
        <v>103</v>
      </c>
    </row>
    <row r="770" spans="1:11" ht="15.75" customHeight="1" x14ac:dyDescent="0.25">
      <c r="A770" s="348" t="s">
        <v>85</v>
      </c>
      <c r="B770" s="348"/>
      <c r="C770" s="348"/>
      <c r="D770" s="348"/>
      <c r="E770" s="348"/>
      <c r="F770" s="348"/>
      <c r="G770" s="348"/>
      <c r="H770" s="348"/>
      <c r="I770" s="348"/>
      <c r="J770" s="348"/>
      <c r="K770" s="348"/>
    </row>
    <row r="771" spans="1:11" ht="15" customHeight="1" x14ac:dyDescent="0.25">
      <c r="A771" s="70"/>
      <c r="B771" s="70"/>
      <c r="C771" s="70"/>
      <c r="D771" s="70"/>
      <c r="E771" s="78">
        <f>'proje ve personel bilgileri'!$B$5</f>
        <v>0</v>
      </c>
      <c r="F771" s="72">
        <f>IF('proje ve personel bilgileri'!$B$6=1,"/ Haziran ayına aittir.",(IF('proje ve personel bilgileri'!$B$6=2,"/ Aralık ayına aittir.",0)))</f>
        <v>0</v>
      </c>
      <c r="H771" s="70"/>
      <c r="I771" s="70"/>
      <c r="J771" s="70"/>
      <c r="K771" s="70"/>
    </row>
    <row r="772" spans="1:11" ht="18.75" customHeight="1" x14ac:dyDescent="0.25">
      <c r="K772" s="4" t="s">
        <v>86</v>
      </c>
    </row>
    <row r="773" spans="1:11" ht="15.75" customHeight="1" x14ac:dyDescent="0.25">
      <c r="A773" s="349" t="s">
        <v>2</v>
      </c>
      <c r="B773" s="350"/>
      <c r="C773" s="351">
        <f>'proje ve personel bilgileri'!$B$2</f>
        <v>0</v>
      </c>
      <c r="D773" s="352"/>
      <c r="E773" s="352"/>
      <c r="F773" s="352"/>
      <c r="G773" s="352"/>
      <c r="H773" s="352"/>
      <c r="I773" s="352"/>
      <c r="J773" s="352"/>
      <c r="K773" s="353"/>
    </row>
    <row r="774" spans="1:11" ht="15.75" customHeight="1" x14ac:dyDescent="0.25">
      <c r="A774" s="354" t="s">
        <v>4</v>
      </c>
      <c r="B774" s="355"/>
      <c r="C774" s="356">
        <f>'proje ve personel bilgileri'!$B$3</f>
        <v>0</v>
      </c>
      <c r="D774" s="357"/>
      <c r="E774" s="357"/>
      <c r="F774" s="357"/>
      <c r="G774" s="357"/>
      <c r="H774" s="357"/>
      <c r="I774" s="357"/>
      <c r="J774" s="357"/>
      <c r="K774" s="358"/>
    </row>
    <row r="775" spans="1:11" ht="15" customHeight="1" x14ac:dyDescent="0.25">
      <c r="A775" s="343" t="s">
        <v>87</v>
      </c>
      <c r="B775" s="343" t="s">
        <v>15</v>
      </c>
      <c r="C775" s="343" t="s">
        <v>88</v>
      </c>
      <c r="D775" s="344" t="s">
        <v>89</v>
      </c>
      <c r="E775" s="346"/>
      <c r="F775" s="347"/>
      <c r="G775" s="343" t="s">
        <v>90</v>
      </c>
      <c r="H775" s="333" t="s">
        <v>91</v>
      </c>
      <c r="I775" s="333" t="s">
        <v>92</v>
      </c>
      <c r="J775" s="333" t="s">
        <v>93</v>
      </c>
      <c r="K775" s="336" t="s">
        <v>94</v>
      </c>
    </row>
    <row r="776" spans="1:11" ht="23.25" customHeight="1" x14ac:dyDescent="0.25">
      <c r="A776" s="338"/>
      <c r="B776" s="338"/>
      <c r="C776" s="338"/>
      <c r="D776" s="345"/>
      <c r="E776" s="339" t="s">
        <v>95</v>
      </c>
      <c r="F776" s="340"/>
      <c r="G776" s="338"/>
      <c r="H776" s="334"/>
      <c r="I776" s="334"/>
      <c r="J776" s="334"/>
      <c r="K776" s="337"/>
    </row>
    <row r="777" spans="1:11" ht="60.75" customHeight="1" x14ac:dyDescent="0.25">
      <c r="A777" s="338"/>
      <c r="B777" s="338"/>
      <c r="C777" s="338"/>
      <c r="D777" s="345"/>
      <c r="E777" s="5" t="s">
        <v>106</v>
      </c>
      <c r="F777" s="5" t="s">
        <v>97</v>
      </c>
      <c r="G777" s="338"/>
      <c r="H777" s="334"/>
      <c r="I777" s="335"/>
      <c r="J777" s="335"/>
      <c r="K777" s="338"/>
    </row>
    <row r="778" spans="1:11" ht="15.75" customHeight="1" x14ac:dyDescent="0.25">
      <c r="A778" s="338"/>
      <c r="B778" s="338"/>
      <c r="C778" s="338"/>
      <c r="D778" s="345"/>
      <c r="E778" s="6" t="s">
        <v>98</v>
      </c>
      <c r="F778" s="6" t="s">
        <v>98</v>
      </c>
      <c r="G778" s="294" t="s">
        <v>98</v>
      </c>
      <c r="H778" s="294" t="s">
        <v>98</v>
      </c>
      <c r="I778" s="297" t="s">
        <v>98</v>
      </c>
      <c r="J778" s="6" t="s">
        <v>98</v>
      </c>
      <c r="K778" s="338"/>
    </row>
    <row r="779" spans="1:11" ht="15.75" customHeight="1" x14ac:dyDescent="0.25">
      <c r="A779" s="1">
        <v>397</v>
      </c>
      <c r="B779" s="101" t="str">
        <f>IF('proje ve personel bilgileri'!A410&lt;&gt;0,('proje ve personel bilgileri'!A410)," ")</f>
        <v xml:space="preserve"> </v>
      </c>
      <c r="C779" s="102"/>
      <c r="D779" s="103"/>
      <c r="E779" s="103"/>
      <c r="F779" s="103"/>
      <c r="G779" s="103"/>
      <c r="H779" s="103"/>
      <c r="I779" s="103"/>
      <c r="J779" s="103"/>
      <c r="K779" s="104">
        <f t="shared" ref="K779:K796" si="44">IF(D779&lt;&gt;0,SUM(D779+E779+F779+G779-H779-I779-J779),0)</f>
        <v>0</v>
      </c>
    </row>
    <row r="780" spans="1:11" ht="15.75" customHeight="1" x14ac:dyDescent="0.25">
      <c r="A780" s="2">
        <v>398</v>
      </c>
      <c r="B780" s="101" t="str">
        <f>IF('proje ve personel bilgileri'!A411&lt;&gt;0,('proje ve personel bilgileri'!A411)," ")</f>
        <v xml:space="preserve"> </v>
      </c>
      <c r="C780" s="105"/>
      <c r="D780" s="296"/>
      <c r="E780" s="296"/>
      <c r="F780" s="296"/>
      <c r="G780" s="296"/>
      <c r="H780" s="296"/>
      <c r="I780" s="296"/>
      <c r="J780" s="296"/>
      <c r="K780" s="104">
        <f t="shared" si="44"/>
        <v>0</v>
      </c>
    </row>
    <row r="781" spans="1:11" ht="15.75" customHeight="1" x14ac:dyDescent="0.25">
      <c r="A781" s="1">
        <v>399</v>
      </c>
      <c r="B781" s="101" t="str">
        <f>IF('proje ve personel bilgileri'!A412&lt;&gt;0,('proje ve personel bilgileri'!A412)," ")</f>
        <v xml:space="preserve"> </v>
      </c>
      <c r="C781" s="105"/>
      <c r="D781" s="296"/>
      <c r="E781" s="296"/>
      <c r="F781" s="296"/>
      <c r="G781" s="296"/>
      <c r="H781" s="296"/>
      <c r="I781" s="296"/>
      <c r="J781" s="296"/>
      <c r="K781" s="104">
        <f t="shared" si="44"/>
        <v>0</v>
      </c>
    </row>
    <row r="782" spans="1:11" ht="15.75" customHeight="1" x14ac:dyDescent="0.25">
      <c r="A782" s="2">
        <v>400</v>
      </c>
      <c r="B782" s="101" t="str">
        <f>IF('proje ve personel bilgileri'!A413&lt;&gt;0,('proje ve personel bilgileri'!A413)," ")</f>
        <v xml:space="preserve"> </v>
      </c>
      <c r="C782" s="105"/>
      <c r="D782" s="296"/>
      <c r="E782" s="296"/>
      <c r="F782" s="296"/>
      <c r="G782" s="296"/>
      <c r="H782" s="296"/>
      <c r="I782" s="296"/>
      <c r="J782" s="296"/>
      <c r="K782" s="104">
        <f t="shared" si="44"/>
        <v>0</v>
      </c>
    </row>
    <row r="783" spans="1:11" ht="15.75" customHeight="1" x14ac:dyDescent="0.25">
      <c r="A783" s="1">
        <v>401</v>
      </c>
      <c r="B783" s="101" t="str">
        <f>IF('proje ve personel bilgileri'!A414&lt;&gt;0,('proje ve personel bilgileri'!A414)," ")</f>
        <v xml:space="preserve"> </v>
      </c>
      <c r="C783" s="105"/>
      <c r="D783" s="296"/>
      <c r="E783" s="296"/>
      <c r="F783" s="296"/>
      <c r="G783" s="296"/>
      <c r="H783" s="296"/>
      <c r="I783" s="296"/>
      <c r="J783" s="296"/>
      <c r="K783" s="104">
        <f t="shared" si="44"/>
        <v>0</v>
      </c>
    </row>
    <row r="784" spans="1:11" ht="15.75" customHeight="1" x14ac:dyDescent="0.25">
      <c r="A784" s="2">
        <v>402</v>
      </c>
      <c r="B784" s="101" t="str">
        <f>IF('proje ve personel bilgileri'!A415&lt;&gt;0,('proje ve personel bilgileri'!A415)," ")</f>
        <v xml:space="preserve"> </v>
      </c>
      <c r="C784" s="105"/>
      <c r="D784" s="296"/>
      <c r="E784" s="296"/>
      <c r="F784" s="296"/>
      <c r="G784" s="296"/>
      <c r="H784" s="296"/>
      <c r="I784" s="296"/>
      <c r="J784" s="296"/>
      <c r="K784" s="104">
        <f t="shared" si="44"/>
        <v>0</v>
      </c>
    </row>
    <row r="785" spans="1:11" ht="15.75" customHeight="1" x14ac:dyDescent="0.25">
      <c r="A785" s="1">
        <v>403</v>
      </c>
      <c r="B785" s="101" t="str">
        <f>IF('proje ve personel bilgileri'!A416&lt;&gt;0,('proje ve personel bilgileri'!A416)," ")</f>
        <v xml:space="preserve"> </v>
      </c>
      <c r="C785" s="105"/>
      <c r="D785" s="296"/>
      <c r="E785" s="296"/>
      <c r="F785" s="296"/>
      <c r="G785" s="296"/>
      <c r="H785" s="296"/>
      <c r="I785" s="296"/>
      <c r="J785" s="296"/>
      <c r="K785" s="104">
        <f t="shared" si="44"/>
        <v>0</v>
      </c>
    </row>
    <row r="786" spans="1:11" ht="15.75" customHeight="1" x14ac:dyDescent="0.25">
      <c r="A786" s="2">
        <v>404</v>
      </c>
      <c r="B786" s="101" t="str">
        <f>IF('proje ve personel bilgileri'!A417&lt;&gt;0,('proje ve personel bilgileri'!A417)," ")</f>
        <v xml:space="preserve"> </v>
      </c>
      <c r="C786" s="105"/>
      <c r="D786" s="296"/>
      <c r="E786" s="296"/>
      <c r="F786" s="296"/>
      <c r="G786" s="296"/>
      <c r="H786" s="296"/>
      <c r="I786" s="296"/>
      <c r="J786" s="296"/>
      <c r="K786" s="104">
        <f t="shared" si="44"/>
        <v>0</v>
      </c>
    </row>
    <row r="787" spans="1:11" ht="15.75" customHeight="1" x14ac:dyDescent="0.25">
      <c r="A787" s="1">
        <v>405</v>
      </c>
      <c r="B787" s="101" t="str">
        <f>IF('proje ve personel bilgileri'!A418&lt;&gt;0,('proje ve personel bilgileri'!A418)," ")</f>
        <v xml:space="preserve"> </v>
      </c>
      <c r="C787" s="105"/>
      <c r="D787" s="296"/>
      <c r="E787" s="296"/>
      <c r="F787" s="296"/>
      <c r="G787" s="296"/>
      <c r="H787" s="296"/>
      <c r="I787" s="296"/>
      <c r="J787" s="296"/>
      <c r="K787" s="104">
        <f t="shared" si="44"/>
        <v>0</v>
      </c>
    </row>
    <row r="788" spans="1:11" ht="15.75" customHeight="1" x14ac:dyDescent="0.25">
      <c r="A788" s="2">
        <v>406</v>
      </c>
      <c r="B788" s="101" t="str">
        <f>IF('proje ve personel bilgileri'!A419&lt;&gt;0,('proje ve personel bilgileri'!A419)," ")</f>
        <v xml:space="preserve"> </v>
      </c>
      <c r="C788" s="105"/>
      <c r="D788" s="296"/>
      <c r="E788" s="296"/>
      <c r="F788" s="296"/>
      <c r="G788" s="296"/>
      <c r="H788" s="296"/>
      <c r="I788" s="296"/>
      <c r="J788" s="296"/>
      <c r="K788" s="104">
        <f t="shared" si="44"/>
        <v>0</v>
      </c>
    </row>
    <row r="789" spans="1:11" ht="15.75" customHeight="1" x14ac:dyDescent="0.25">
      <c r="A789" s="1">
        <v>407</v>
      </c>
      <c r="B789" s="101" t="str">
        <f>IF('proje ve personel bilgileri'!A420&lt;&gt;0,('proje ve personel bilgileri'!A420)," ")</f>
        <v xml:space="preserve"> </v>
      </c>
      <c r="C789" s="105"/>
      <c r="D789" s="296"/>
      <c r="E789" s="296"/>
      <c r="F789" s="296"/>
      <c r="G789" s="296"/>
      <c r="H789" s="296"/>
      <c r="I789" s="296"/>
      <c r="J789" s="296"/>
      <c r="K789" s="104">
        <f t="shared" si="44"/>
        <v>0</v>
      </c>
    </row>
    <row r="790" spans="1:11" ht="15.75" customHeight="1" x14ac:dyDescent="0.25">
      <c r="A790" s="2">
        <v>408</v>
      </c>
      <c r="B790" s="101" t="str">
        <f>IF('proje ve personel bilgileri'!A421&lt;&gt;0,('proje ve personel bilgileri'!A421)," ")</f>
        <v xml:space="preserve"> </v>
      </c>
      <c r="C790" s="105"/>
      <c r="D790" s="296"/>
      <c r="E790" s="296"/>
      <c r="F790" s="296"/>
      <c r="G790" s="296"/>
      <c r="H790" s="296"/>
      <c r="I790" s="296"/>
      <c r="J790" s="296"/>
      <c r="K790" s="104">
        <f t="shared" si="44"/>
        <v>0</v>
      </c>
    </row>
    <row r="791" spans="1:11" ht="15.75" customHeight="1" x14ac:dyDescent="0.25">
      <c r="A791" s="1">
        <v>409</v>
      </c>
      <c r="B791" s="101" t="str">
        <f>IF('proje ve personel bilgileri'!A422&lt;&gt;0,('proje ve personel bilgileri'!A422)," ")</f>
        <v xml:space="preserve"> </v>
      </c>
      <c r="C791" s="105"/>
      <c r="D791" s="296"/>
      <c r="E791" s="296"/>
      <c r="F791" s="296"/>
      <c r="G791" s="296"/>
      <c r="H791" s="296"/>
      <c r="I791" s="296"/>
      <c r="J791" s="296"/>
      <c r="K791" s="104">
        <f t="shared" si="44"/>
        <v>0</v>
      </c>
    </row>
    <row r="792" spans="1:11" ht="15.75" customHeight="1" x14ac:dyDescent="0.25">
      <c r="A792" s="2">
        <v>410</v>
      </c>
      <c r="B792" s="101" t="str">
        <f>IF('proje ve personel bilgileri'!A423&lt;&gt;0,('proje ve personel bilgileri'!A423)," ")</f>
        <v xml:space="preserve"> </v>
      </c>
      <c r="C792" s="105"/>
      <c r="D792" s="296"/>
      <c r="E792" s="296"/>
      <c r="F792" s="296"/>
      <c r="G792" s="296"/>
      <c r="H792" s="296"/>
      <c r="I792" s="296"/>
      <c r="J792" s="296"/>
      <c r="K792" s="104">
        <f t="shared" si="44"/>
        <v>0</v>
      </c>
    </row>
    <row r="793" spans="1:11" ht="15.75" customHeight="1" x14ac:dyDescent="0.25">
      <c r="A793" s="1">
        <v>411</v>
      </c>
      <c r="B793" s="101" t="str">
        <f>IF('proje ve personel bilgileri'!A424&lt;&gt;0,('proje ve personel bilgileri'!A424)," ")</f>
        <v xml:space="preserve"> </v>
      </c>
      <c r="C793" s="105"/>
      <c r="D793" s="296"/>
      <c r="E793" s="296"/>
      <c r="F793" s="296"/>
      <c r="G793" s="296"/>
      <c r="H793" s="296"/>
      <c r="I793" s="296"/>
      <c r="J793" s="296"/>
      <c r="K793" s="104">
        <f t="shared" si="44"/>
        <v>0</v>
      </c>
    </row>
    <row r="794" spans="1:11" ht="15.75" customHeight="1" x14ac:dyDescent="0.25">
      <c r="A794" s="2">
        <v>412</v>
      </c>
      <c r="B794" s="101" t="str">
        <f>IF('proje ve personel bilgileri'!A425&lt;&gt;0,('proje ve personel bilgileri'!A425)," ")</f>
        <v xml:space="preserve"> </v>
      </c>
      <c r="C794" s="105"/>
      <c r="D794" s="296"/>
      <c r="E794" s="296"/>
      <c r="F794" s="296"/>
      <c r="G794" s="296"/>
      <c r="H794" s="296"/>
      <c r="I794" s="296"/>
      <c r="J794" s="296"/>
      <c r="K794" s="104">
        <f t="shared" si="44"/>
        <v>0</v>
      </c>
    </row>
    <row r="795" spans="1:11" ht="15.75" customHeight="1" x14ac:dyDescent="0.25">
      <c r="A795" s="1">
        <v>413</v>
      </c>
      <c r="B795" s="101" t="str">
        <f>IF('proje ve personel bilgileri'!A426&lt;&gt;0,('proje ve personel bilgileri'!A426)," ")</f>
        <v xml:space="preserve"> </v>
      </c>
      <c r="C795" s="105"/>
      <c r="D795" s="296"/>
      <c r="E795" s="296"/>
      <c r="F795" s="296"/>
      <c r="G795" s="296"/>
      <c r="H795" s="296"/>
      <c r="I795" s="296"/>
      <c r="J795" s="296"/>
      <c r="K795" s="104">
        <f t="shared" si="44"/>
        <v>0</v>
      </c>
    </row>
    <row r="796" spans="1:11" ht="15" customHeight="1" x14ac:dyDescent="0.25">
      <c r="A796" s="2">
        <v>414</v>
      </c>
      <c r="B796" s="101" t="str">
        <f>IF('proje ve personel bilgileri'!A427&lt;&gt;0,('proje ve personel bilgileri'!A427)," ")</f>
        <v xml:space="preserve"> </v>
      </c>
      <c r="C796" s="105"/>
      <c r="D796" s="296"/>
      <c r="E796" s="296"/>
      <c r="F796" s="296"/>
      <c r="G796" s="296"/>
      <c r="H796" s="296"/>
      <c r="I796" s="296"/>
      <c r="J796" s="296"/>
      <c r="K796" s="104">
        <f t="shared" si="44"/>
        <v>0</v>
      </c>
    </row>
    <row r="797" spans="1:11" ht="15.75" customHeight="1" x14ac:dyDescent="0.25">
      <c r="A797" s="341" t="s">
        <v>99</v>
      </c>
      <c r="B797" s="342"/>
      <c r="C797" s="7" t="str">
        <f t="shared" ref="C797:J797" si="45">IF($K$28&lt;&gt;0,SUM(C779:C796)," ")</f>
        <v xml:space="preserve"> </v>
      </c>
      <c r="D797" s="8" t="str">
        <f t="shared" si="45"/>
        <v xml:space="preserve"> </v>
      </c>
      <c r="E797" s="8" t="str">
        <f t="shared" si="45"/>
        <v xml:space="preserve"> </v>
      </c>
      <c r="F797" s="8" t="str">
        <f t="shared" si="45"/>
        <v xml:space="preserve"> </v>
      </c>
      <c r="G797" s="8" t="str">
        <f t="shared" si="45"/>
        <v xml:space="preserve"> </v>
      </c>
      <c r="H797" s="8" t="str">
        <f t="shared" si="45"/>
        <v xml:space="preserve"> </v>
      </c>
      <c r="I797" s="8" t="str">
        <f t="shared" si="45"/>
        <v xml:space="preserve"> </v>
      </c>
      <c r="J797" s="8" t="str">
        <f t="shared" si="45"/>
        <v xml:space="preserve"> </v>
      </c>
      <c r="K797" s="9">
        <f>SUM(K779:K796)+K762</f>
        <v>0</v>
      </c>
    </row>
    <row r="798" spans="1:11" ht="15" customHeight="1" x14ac:dyDescent="0.25">
      <c r="A798" s="300"/>
    </row>
    <row r="799" spans="1:11" ht="24" customHeight="1" x14ac:dyDescent="0.25">
      <c r="A799" s="332" t="s">
        <v>100</v>
      </c>
      <c r="B799" s="332"/>
      <c r="C799" s="332"/>
      <c r="D799" s="332"/>
      <c r="E799" s="332"/>
      <c r="F799" s="332"/>
      <c r="G799" s="332"/>
      <c r="H799" s="332"/>
      <c r="I799" s="332"/>
      <c r="J799" s="332"/>
      <c r="K799" s="332"/>
    </row>
    <row r="800" spans="1:11" ht="15" customHeight="1" x14ac:dyDescent="0.25">
      <c r="A800" s="51"/>
    </row>
    <row r="801" spans="1:11" ht="15" customHeight="1" x14ac:dyDescent="0.25">
      <c r="A801" s="298" t="s">
        <v>101</v>
      </c>
    </row>
    <row r="802" spans="1:11" ht="15" customHeight="1" x14ac:dyDescent="0.25">
      <c r="C802" s="298" t="s">
        <v>102</v>
      </c>
      <c r="E802" s="298" t="s">
        <v>103</v>
      </c>
    </row>
    <row r="805" spans="1:11" ht="15.75" customHeight="1" x14ac:dyDescent="0.25">
      <c r="A805" s="348" t="s">
        <v>85</v>
      </c>
      <c r="B805" s="348"/>
      <c r="C805" s="348"/>
      <c r="D805" s="348"/>
      <c r="E805" s="348"/>
      <c r="F805" s="348"/>
      <c r="G805" s="348"/>
      <c r="H805" s="348"/>
      <c r="I805" s="348"/>
      <c r="J805" s="348"/>
      <c r="K805" s="348"/>
    </row>
    <row r="806" spans="1:11" ht="15" customHeight="1" x14ac:dyDescent="0.25">
      <c r="A806" s="70"/>
      <c r="B806" s="70"/>
      <c r="C806" s="70"/>
      <c r="D806" s="70"/>
      <c r="E806" s="78">
        <f>'proje ve personel bilgileri'!$B$5</f>
        <v>0</v>
      </c>
      <c r="F806" s="72">
        <f>IF('proje ve personel bilgileri'!$B$6=1,"/ Haziran ayına aittir.",(IF('proje ve personel bilgileri'!$B$6=2,"/ Aralık ayına aittir.",0)))</f>
        <v>0</v>
      </c>
      <c r="H806" s="70"/>
      <c r="I806" s="70"/>
      <c r="J806" s="70"/>
      <c r="K806" s="70"/>
    </row>
    <row r="807" spans="1:11" ht="18.75" customHeight="1" x14ac:dyDescent="0.25">
      <c r="K807" s="4" t="s">
        <v>86</v>
      </c>
    </row>
    <row r="808" spans="1:11" ht="15.75" customHeight="1" x14ac:dyDescent="0.25">
      <c r="A808" s="349" t="s">
        <v>2</v>
      </c>
      <c r="B808" s="350"/>
      <c r="C808" s="351">
        <f>'proje ve personel bilgileri'!$B$2</f>
        <v>0</v>
      </c>
      <c r="D808" s="352"/>
      <c r="E808" s="352"/>
      <c r="F808" s="352"/>
      <c r="G808" s="352"/>
      <c r="H808" s="352"/>
      <c r="I808" s="352"/>
      <c r="J808" s="352"/>
      <c r="K808" s="353"/>
    </row>
    <row r="809" spans="1:11" ht="15.75" customHeight="1" x14ac:dyDescent="0.25">
      <c r="A809" s="354" t="s">
        <v>4</v>
      </c>
      <c r="B809" s="355"/>
      <c r="C809" s="356">
        <f>'proje ve personel bilgileri'!$B$3</f>
        <v>0</v>
      </c>
      <c r="D809" s="357"/>
      <c r="E809" s="357"/>
      <c r="F809" s="357"/>
      <c r="G809" s="357"/>
      <c r="H809" s="357"/>
      <c r="I809" s="357"/>
      <c r="J809" s="357"/>
      <c r="K809" s="358"/>
    </row>
    <row r="810" spans="1:11" ht="15" customHeight="1" x14ac:dyDescent="0.25">
      <c r="A810" s="343" t="s">
        <v>87</v>
      </c>
      <c r="B810" s="343" t="s">
        <v>15</v>
      </c>
      <c r="C810" s="343" t="s">
        <v>88</v>
      </c>
      <c r="D810" s="344" t="s">
        <v>89</v>
      </c>
      <c r="E810" s="346"/>
      <c r="F810" s="347"/>
      <c r="G810" s="343" t="s">
        <v>90</v>
      </c>
      <c r="H810" s="333" t="s">
        <v>91</v>
      </c>
      <c r="I810" s="333" t="s">
        <v>92</v>
      </c>
      <c r="J810" s="333" t="s">
        <v>93</v>
      </c>
      <c r="K810" s="336" t="s">
        <v>94</v>
      </c>
    </row>
    <row r="811" spans="1:11" ht="22.5" customHeight="1" x14ac:dyDescent="0.25">
      <c r="A811" s="338"/>
      <c r="B811" s="338"/>
      <c r="C811" s="338"/>
      <c r="D811" s="345"/>
      <c r="E811" s="339" t="s">
        <v>95</v>
      </c>
      <c r="F811" s="340"/>
      <c r="G811" s="338"/>
      <c r="H811" s="334"/>
      <c r="I811" s="334"/>
      <c r="J811" s="334"/>
      <c r="K811" s="337"/>
    </row>
    <row r="812" spans="1:11" ht="60.75" customHeight="1" x14ac:dyDescent="0.25">
      <c r="A812" s="338"/>
      <c r="B812" s="338"/>
      <c r="C812" s="338"/>
      <c r="D812" s="345"/>
      <c r="E812" s="5" t="s">
        <v>106</v>
      </c>
      <c r="F812" s="5" t="s">
        <v>97</v>
      </c>
      <c r="G812" s="338"/>
      <c r="H812" s="334"/>
      <c r="I812" s="335"/>
      <c r="J812" s="335"/>
      <c r="K812" s="338"/>
    </row>
    <row r="813" spans="1:11" ht="15.75" customHeight="1" x14ac:dyDescent="0.25">
      <c r="A813" s="338"/>
      <c r="B813" s="338"/>
      <c r="C813" s="338"/>
      <c r="D813" s="345"/>
      <c r="E813" s="6" t="s">
        <v>98</v>
      </c>
      <c r="F813" s="6" t="s">
        <v>98</v>
      </c>
      <c r="G813" s="294" t="s">
        <v>98</v>
      </c>
      <c r="H813" s="294" t="s">
        <v>98</v>
      </c>
      <c r="I813" s="297" t="s">
        <v>98</v>
      </c>
      <c r="J813" s="6" t="s">
        <v>98</v>
      </c>
      <c r="K813" s="338"/>
    </row>
    <row r="814" spans="1:11" ht="15.75" customHeight="1" x14ac:dyDescent="0.25">
      <c r="A814" s="1">
        <v>415</v>
      </c>
      <c r="B814" s="101" t="str">
        <f>IF('proje ve personel bilgileri'!A428&lt;&gt;0,('proje ve personel bilgileri'!A428)," ")</f>
        <v xml:space="preserve"> </v>
      </c>
      <c r="C814" s="102"/>
      <c r="D814" s="103"/>
      <c r="E814" s="103"/>
      <c r="F814" s="103"/>
      <c r="G814" s="103"/>
      <c r="H814" s="103"/>
      <c r="I814" s="103"/>
      <c r="J814" s="103"/>
      <c r="K814" s="104">
        <f t="shared" ref="K814:K831" si="46">IF(D814&lt;&gt;0,SUM(D814+E814+F814+G814-H814-I814-J814),0)</f>
        <v>0</v>
      </c>
    </row>
    <row r="815" spans="1:11" ht="15.75" customHeight="1" x14ac:dyDescent="0.25">
      <c r="A815" s="2">
        <v>416</v>
      </c>
      <c r="B815" s="101" t="str">
        <f>IF('proje ve personel bilgileri'!A429&lt;&gt;0,('proje ve personel bilgileri'!A429)," ")</f>
        <v xml:space="preserve"> </v>
      </c>
      <c r="C815" s="105"/>
      <c r="D815" s="296"/>
      <c r="E815" s="296"/>
      <c r="F815" s="296"/>
      <c r="G815" s="296"/>
      <c r="H815" s="296"/>
      <c r="I815" s="296"/>
      <c r="J815" s="296"/>
      <c r="K815" s="104">
        <f t="shared" si="46"/>
        <v>0</v>
      </c>
    </row>
    <row r="816" spans="1:11" ht="15.75" customHeight="1" x14ac:dyDescent="0.25">
      <c r="A816" s="1">
        <v>417</v>
      </c>
      <c r="B816" s="101" t="str">
        <f>IF('proje ve personel bilgileri'!A430&lt;&gt;0,('proje ve personel bilgileri'!A430)," ")</f>
        <v xml:space="preserve"> </v>
      </c>
      <c r="C816" s="105"/>
      <c r="D816" s="296"/>
      <c r="E816" s="296"/>
      <c r="F816" s="296"/>
      <c r="G816" s="296"/>
      <c r="H816" s="296"/>
      <c r="I816" s="296"/>
      <c r="J816" s="296"/>
      <c r="K816" s="104">
        <f t="shared" si="46"/>
        <v>0</v>
      </c>
    </row>
    <row r="817" spans="1:11" ht="15.75" customHeight="1" x14ac:dyDescent="0.25">
      <c r="A817" s="2">
        <v>418</v>
      </c>
      <c r="B817" s="101" t="str">
        <f>IF('proje ve personel bilgileri'!A431&lt;&gt;0,('proje ve personel bilgileri'!A431)," ")</f>
        <v xml:space="preserve"> </v>
      </c>
      <c r="C817" s="105"/>
      <c r="D817" s="296"/>
      <c r="E817" s="296"/>
      <c r="F817" s="296"/>
      <c r="G817" s="296"/>
      <c r="H817" s="296"/>
      <c r="I817" s="296"/>
      <c r="J817" s="296"/>
      <c r="K817" s="104">
        <f t="shared" si="46"/>
        <v>0</v>
      </c>
    </row>
    <row r="818" spans="1:11" ht="15.75" customHeight="1" x14ac:dyDescent="0.25">
      <c r="A818" s="1">
        <v>419</v>
      </c>
      <c r="B818" s="101" t="str">
        <f>IF('proje ve personel bilgileri'!A432&lt;&gt;0,('proje ve personel bilgileri'!A432)," ")</f>
        <v xml:space="preserve"> </v>
      </c>
      <c r="C818" s="105"/>
      <c r="D818" s="296"/>
      <c r="E818" s="296"/>
      <c r="F818" s="296"/>
      <c r="G818" s="296"/>
      <c r="H818" s="296"/>
      <c r="I818" s="296"/>
      <c r="J818" s="296"/>
      <c r="K818" s="104">
        <f t="shared" si="46"/>
        <v>0</v>
      </c>
    </row>
    <row r="819" spans="1:11" ht="15.75" customHeight="1" x14ac:dyDescent="0.25">
      <c r="A819" s="2">
        <v>420</v>
      </c>
      <c r="B819" s="101" t="str">
        <f>IF('proje ve personel bilgileri'!A433&lt;&gt;0,('proje ve personel bilgileri'!A433)," ")</f>
        <v xml:space="preserve"> </v>
      </c>
      <c r="C819" s="105"/>
      <c r="D819" s="296"/>
      <c r="E819" s="296"/>
      <c r="F819" s="296"/>
      <c r="G819" s="296"/>
      <c r="H819" s="296"/>
      <c r="I819" s="296"/>
      <c r="J819" s="296"/>
      <c r="K819" s="104">
        <f t="shared" si="46"/>
        <v>0</v>
      </c>
    </row>
    <row r="820" spans="1:11" ht="15.75" customHeight="1" x14ac:dyDescent="0.25">
      <c r="A820" s="1">
        <v>421</v>
      </c>
      <c r="B820" s="101" t="str">
        <f>IF('proje ve personel bilgileri'!A434&lt;&gt;0,('proje ve personel bilgileri'!A434)," ")</f>
        <v xml:space="preserve"> </v>
      </c>
      <c r="C820" s="105"/>
      <c r="D820" s="296"/>
      <c r="E820" s="296"/>
      <c r="F820" s="296"/>
      <c r="G820" s="296"/>
      <c r="H820" s="296"/>
      <c r="I820" s="296"/>
      <c r="J820" s="296"/>
      <c r="K820" s="104">
        <f t="shared" si="46"/>
        <v>0</v>
      </c>
    </row>
    <row r="821" spans="1:11" ht="15.75" customHeight="1" x14ac:dyDescent="0.25">
      <c r="A821" s="2">
        <v>422</v>
      </c>
      <c r="B821" s="101" t="str">
        <f>IF('proje ve personel bilgileri'!A435&lt;&gt;0,('proje ve personel bilgileri'!A435)," ")</f>
        <v xml:space="preserve"> </v>
      </c>
      <c r="C821" s="105"/>
      <c r="D821" s="296"/>
      <c r="E821" s="296"/>
      <c r="F821" s="296"/>
      <c r="G821" s="296"/>
      <c r="H821" s="296"/>
      <c r="I821" s="296"/>
      <c r="J821" s="296"/>
      <c r="K821" s="104">
        <f t="shared" si="46"/>
        <v>0</v>
      </c>
    </row>
    <row r="822" spans="1:11" ht="15.75" customHeight="1" x14ac:dyDescent="0.25">
      <c r="A822" s="1">
        <v>423</v>
      </c>
      <c r="B822" s="101" t="str">
        <f>IF('proje ve personel bilgileri'!A436&lt;&gt;0,('proje ve personel bilgileri'!A436)," ")</f>
        <v xml:space="preserve"> </v>
      </c>
      <c r="C822" s="105"/>
      <c r="D822" s="296"/>
      <c r="E822" s="296"/>
      <c r="F822" s="296"/>
      <c r="G822" s="296"/>
      <c r="H822" s="296"/>
      <c r="I822" s="296"/>
      <c r="J822" s="296"/>
      <c r="K822" s="104">
        <f t="shared" si="46"/>
        <v>0</v>
      </c>
    </row>
    <row r="823" spans="1:11" ht="15.75" customHeight="1" x14ac:dyDescent="0.25">
      <c r="A823" s="2">
        <v>424</v>
      </c>
      <c r="B823" s="101" t="str">
        <f>IF('proje ve personel bilgileri'!A437&lt;&gt;0,('proje ve personel bilgileri'!A437)," ")</f>
        <v xml:space="preserve"> </v>
      </c>
      <c r="C823" s="105"/>
      <c r="D823" s="296"/>
      <c r="E823" s="296"/>
      <c r="F823" s="296"/>
      <c r="G823" s="296"/>
      <c r="H823" s="296"/>
      <c r="I823" s="296"/>
      <c r="J823" s="296"/>
      <c r="K823" s="104">
        <f t="shared" si="46"/>
        <v>0</v>
      </c>
    </row>
    <row r="824" spans="1:11" ht="15.75" customHeight="1" x14ac:dyDescent="0.25">
      <c r="A824" s="1">
        <v>425</v>
      </c>
      <c r="B824" s="101" t="str">
        <f>IF('proje ve personel bilgileri'!A438&lt;&gt;0,('proje ve personel bilgileri'!A438)," ")</f>
        <v xml:space="preserve"> </v>
      </c>
      <c r="C824" s="105"/>
      <c r="D824" s="296"/>
      <c r="E824" s="296"/>
      <c r="F824" s="296"/>
      <c r="G824" s="296"/>
      <c r="H824" s="296"/>
      <c r="I824" s="296"/>
      <c r="J824" s="296"/>
      <c r="K824" s="104">
        <f t="shared" si="46"/>
        <v>0</v>
      </c>
    </row>
    <row r="825" spans="1:11" ht="15.75" customHeight="1" x14ac:dyDescent="0.25">
      <c r="A825" s="2">
        <v>426</v>
      </c>
      <c r="B825" s="101" t="str">
        <f>IF('proje ve personel bilgileri'!A439&lt;&gt;0,('proje ve personel bilgileri'!A439)," ")</f>
        <v xml:space="preserve"> </v>
      </c>
      <c r="C825" s="105"/>
      <c r="D825" s="296"/>
      <c r="E825" s="296"/>
      <c r="F825" s="296"/>
      <c r="G825" s="296"/>
      <c r="H825" s="296"/>
      <c r="I825" s="296"/>
      <c r="J825" s="296"/>
      <c r="K825" s="104">
        <f t="shared" si="46"/>
        <v>0</v>
      </c>
    </row>
    <row r="826" spans="1:11" ht="15.75" customHeight="1" x14ac:dyDescent="0.25">
      <c r="A826" s="1">
        <v>427</v>
      </c>
      <c r="B826" s="101" t="str">
        <f>IF('proje ve personel bilgileri'!A440&lt;&gt;0,('proje ve personel bilgileri'!A440)," ")</f>
        <v xml:space="preserve"> </v>
      </c>
      <c r="C826" s="105"/>
      <c r="D826" s="296"/>
      <c r="E826" s="296"/>
      <c r="F826" s="296"/>
      <c r="G826" s="296"/>
      <c r="H826" s="296"/>
      <c r="I826" s="296"/>
      <c r="J826" s="296"/>
      <c r="K826" s="104">
        <f t="shared" si="46"/>
        <v>0</v>
      </c>
    </row>
    <row r="827" spans="1:11" ht="15.75" customHeight="1" x14ac:dyDescent="0.25">
      <c r="A827" s="2">
        <v>428</v>
      </c>
      <c r="B827" s="101" t="str">
        <f>IF('proje ve personel bilgileri'!A441&lt;&gt;0,('proje ve personel bilgileri'!A441)," ")</f>
        <v xml:space="preserve"> </v>
      </c>
      <c r="C827" s="105"/>
      <c r="D827" s="296"/>
      <c r="E827" s="296"/>
      <c r="F827" s="296"/>
      <c r="G827" s="296"/>
      <c r="H827" s="296"/>
      <c r="I827" s="296"/>
      <c r="J827" s="296"/>
      <c r="K827" s="104">
        <f t="shared" si="46"/>
        <v>0</v>
      </c>
    </row>
    <row r="828" spans="1:11" ht="15.75" customHeight="1" x14ac:dyDescent="0.25">
      <c r="A828" s="1">
        <v>429</v>
      </c>
      <c r="B828" s="101" t="str">
        <f>IF('proje ve personel bilgileri'!A442&lt;&gt;0,('proje ve personel bilgileri'!A442)," ")</f>
        <v xml:space="preserve"> </v>
      </c>
      <c r="C828" s="105"/>
      <c r="D828" s="296"/>
      <c r="E828" s="296"/>
      <c r="F828" s="296"/>
      <c r="G828" s="296"/>
      <c r="H828" s="296"/>
      <c r="I828" s="296"/>
      <c r="J828" s="296"/>
      <c r="K828" s="104">
        <f t="shared" si="46"/>
        <v>0</v>
      </c>
    </row>
    <row r="829" spans="1:11" ht="15.75" customHeight="1" x14ac:dyDescent="0.25">
      <c r="A829" s="2">
        <v>430</v>
      </c>
      <c r="B829" s="101" t="str">
        <f>IF('proje ve personel bilgileri'!A443&lt;&gt;0,('proje ve personel bilgileri'!A443)," ")</f>
        <v xml:space="preserve"> </v>
      </c>
      <c r="C829" s="105"/>
      <c r="D829" s="296"/>
      <c r="E829" s="296"/>
      <c r="F829" s="296"/>
      <c r="G829" s="296"/>
      <c r="H829" s="296"/>
      <c r="I829" s="296"/>
      <c r="J829" s="296"/>
      <c r="K829" s="104">
        <f t="shared" si="46"/>
        <v>0</v>
      </c>
    </row>
    <row r="830" spans="1:11" ht="15.75" customHeight="1" x14ac:dyDescent="0.25">
      <c r="A830" s="1">
        <v>431</v>
      </c>
      <c r="B830" s="101" t="str">
        <f>IF('proje ve personel bilgileri'!A444&lt;&gt;0,('proje ve personel bilgileri'!A444)," ")</f>
        <v xml:space="preserve"> </v>
      </c>
      <c r="C830" s="105"/>
      <c r="D830" s="296"/>
      <c r="E830" s="296"/>
      <c r="F830" s="296"/>
      <c r="G830" s="296"/>
      <c r="H830" s="296"/>
      <c r="I830" s="296"/>
      <c r="J830" s="296"/>
      <c r="K830" s="104">
        <f t="shared" si="46"/>
        <v>0</v>
      </c>
    </row>
    <row r="831" spans="1:11" ht="15" customHeight="1" x14ac:dyDescent="0.25">
      <c r="A831" s="2">
        <v>432</v>
      </c>
      <c r="B831" s="101" t="str">
        <f>IF('proje ve personel bilgileri'!A445&lt;&gt;0,('proje ve personel bilgileri'!A445)," ")</f>
        <v xml:space="preserve"> </v>
      </c>
      <c r="C831" s="105"/>
      <c r="D831" s="296"/>
      <c r="E831" s="296"/>
      <c r="F831" s="296"/>
      <c r="G831" s="296"/>
      <c r="H831" s="296"/>
      <c r="I831" s="296"/>
      <c r="J831" s="296"/>
      <c r="K831" s="104">
        <f t="shared" si="46"/>
        <v>0</v>
      </c>
    </row>
    <row r="832" spans="1:11" ht="15.75" customHeight="1" x14ac:dyDescent="0.25">
      <c r="A832" s="341" t="s">
        <v>99</v>
      </c>
      <c r="B832" s="342"/>
      <c r="C832" s="7" t="str">
        <f t="shared" ref="C832:J832" si="47">IF($K$28&lt;&gt;0,SUM(C814:C831)," ")</f>
        <v xml:space="preserve"> </v>
      </c>
      <c r="D832" s="8" t="str">
        <f t="shared" si="47"/>
        <v xml:space="preserve"> </v>
      </c>
      <c r="E832" s="8" t="str">
        <f t="shared" si="47"/>
        <v xml:space="preserve"> </v>
      </c>
      <c r="F832" s="8" t="str">
        <f t="shared" si="47"/>
        <v xml:space="preserve"> </v>
      </c>
      <c r="G832" s="8" t="str">
        <f t="shared" si="47"/>
        <v xml:space="preserve"> </v>
      </c>
      <c r="H832" s="8" t="str">
        <f t="shared" si="47"/>
        <v xml:space="preserve"> </v>
      </c>
      <c r="I832" s="8" t="str">
        <f t="shared" si="47"/>
        <v xml:space="preserve"> </v>
      </c>
      <c r="J832" s="8" t="str">
        <f t="shared" si="47"/>
        <v xml:space="preserve"> </v>
      </c>
      <c r="K832" s="9">
        <f>SUM(K814:K831)+K797</f>
        <v>0</v>
      </c>
    </row>
    <row r="833" spans="1:11" ht="15" customHeight="1" x14ac:dyDescent="0.25">
      <c r="A833" s="300"/>
    </row>
    <row r="834" spans="1:11" ht="24" customHeight="1" x14ac:dyDescent="0.25">
      <c r="A834" s="332" t="s">
        <v>100</v>
      </c>
      <c r="B834" s="332"/>
      <c r="C834" s="332"/>
      <c r="D834" s="332"/>
      <c r="E834" s="332"/>
      <c r="F834" s="332"/>
      <c r="G834" s="332"/>
      <c r="H834" s="332"/>
      <c r="I834" s="332"/>
      <c r="J834" s="332"/>
      <c r="K834" s="332"/>
    </row>
    <row r="835" spans="1:11" ht="15" customHeight="1" x14ac:dyDescent="0.25">
      <c r="A835" s="51"/>
    </row>
    <row r="836" spans="1:11" ht="15" customHeight="1" x14ac:dyDescent="0.25">
      <c r="A836" s="298" t="s">
        <v>101</v>
      </c>
    </row>
    <row r="837" spans="1:11" ht="15" customHeight="1" x14ac:dyDescent="0.25">
      <c r="C837" s="298" t="s">
        <v>102</v>
      </c>
      <c r="E837" s="298" t="s">
        <v>103</v>
      </c>
    </row>
    <row r="840" spans="1:11" ht="15.75" customHeight="1" x14ac:dyDescent="0.25">
      <c r="A840" s="348" t="s">
        <v>85</v>
      </c>
      <c r="B840" s="348"/>
      <c r="C840" s="348"/>
      <c r="D840" s="348"/>
      <c r="E840" s="348"/>
      <c r="F840" s="348"/>
      <c r="G840" s="348"/>
      <c r="H840" s="348"/>
      <c r="I840" s="348"/>
      <c r="J840" s="348"/>
      <c r="K840" s="348"/>
    </row>
    <row r="841" spans="1:11" ht="15" customHeight="1" x14ac:dyDescent="0.25">
      <c r="A841" s="70"/>
      <c r="B841" s="70"/>
      <c r="C841" s="70"/>
      <c r="D841" s="70"/>
      <c r="E841" s="78">
        <f>'proje ve personel bilgileri'!$B$5</f>
        <v>0</v>
      </c>
      <c r="F841" s="72">
        <f>IF('proje ve personel bilgileri'!$B$6=1,"/ Haziran ayına aittir.",(IF('proje ve personel bilgileri'!$B$6=2,"/ Aralık ayına aittir.",0)))</f>
        <v>0</v>
      </c>
      <c r="H841" s="70"/>
      <c r="I841" s="70"/>
      <c r="J841" s="70"/>
      <c r="K841" s="70"/>
    </row>
    <row r="842" spans="1:11" ht="18.75" customHeight="1" x14ac:dyDescent="0.25">
      <c r="K842" s="4" t="s">
        <v>86</v>
      </c>
    </row>
    <row r="843" spans="1:11" ht="15.75" customHeight="1" x14ac:dyDescent="0.25">
      <c r="A843" s="349" t="s">
        <v>2</v>
      </c>
      <c r="B843" s="350"/>
      <c r="C843" s="351">
        <f>'proje ve personel bilgileri'!$B$2</f>
        <v>0</v>
      </c>
      <c r="D843" s="352"/>
      <c r="E843" s="352"/>
      <c r="F843" s="352"/>
      <c r="G843" s="352"/>
      <c r="H843" s="352"/>
      <c r="I843" s="352"/>
      <c r="J843" s="352"/>
      <c r="K843" s="353"/>
    </row>
    <row r="844" spans="1:11" ht="15.75" customHeight="1" x14ac:dyDescent="0.25">
      <c r="A844" s="354" t="s">
        <v>4</v>
      </c>
      <c r="B844" s="355"/>
      <c r="C844" s="356">
        <f>'proje ve personel bilgileri'!$B$3</f>
        <v>0</v>
      </c>
      <c r="D844" s="357"/>
      <c r="E844" s="357"/>
      <c r="F844" s="357"/>
      <c r="G844" s="357"/>
      <c r="H844" s="357"/>
      <c r="I844" s="357"/>
      <c r="J844" s="357"/>
      <c r="K844" s="358"/>
    </row>
    <row r="845" spans="1:11" ht="15" customHeight="1" x14ac:dyDescent="0.25">
      <c r="A845" s="343" t="s">
        <v>87</v>
      </c>
      <c r="B845" s="343" t="s">
        <v>15</v>
      </c>
      <c r="C845" s="343" t="s">
        <v>88</v>
      </c>
      <c r="D845" s="344" t="s">
        <v>89</v>
      </c>
      <c r="E845" s="346"/>
      <c r="F845" s="347"/>
      <c r="G845" s="343" t="s">
        <v>90</v>
      </c>
      <c r="H845" s="333" t="s">
        <v>91</v>
      </c>
      <c r="I845" s="333" t="s">
        <v>92</v>
      </c>
      <c r="J845" s="333" t="s">
        <v>93</v>
      </c>
      <c r="K845" s="336" t="s">
        <v>94</v>
      </c>
    </row>
    <row r="846" spans="1:11" ht="23.25" customHeight="1" x14ac:dyDescent="0.25">
      <c r="A846" s="338"/>
      <c r="B846" s="338"/>
      <c r="C846" s="338"/>
      <c r="D846" s="345"/>
      <c r="E846" s="339" t="s">
        <v>95</v>
      </c>
      <c r="F846" s="340"/>
      <c r="G846" s="338"/>
      <c r="H846" s="334"/>
      <c r="I846" s="334"/>
      <c r="J846" s="334"/>
      <c r="K846" s="337"/>
    </row>
    <row r="847" spans="1:11" ht="60.75" customHeight="1" x14ac:dyDescent="0.25">
      <c r="A847" s="338"/>
      <c r="B847" s="338"/>
      <c r="C847" s="338"/>
      <c r="D847" s="345"/>
      <c r="E847" s="5" t="s">
        <v>106</v>
      </c>
      <c r="F847" s="5" t="s">
        <v>97</v>
      </c>
      <c r="G847" s="338"/>
      <c r="H847" s="334"/>
      <c r="I847" s="335"/>
      <c r="J847" s="335"/>
      <c r="K847" s="338"/>
    </row>
    <row r="848" spans="1:11" ht="15.75" customHeight="1" x14ac:dyDescent="0.25">
      <c r="A848" s="338"/>
      <c r="B848" s="338"/>
      <c r="C848" s="338"/>
      <c r="D848" s="345"/>
      <c r="E848" s="6" t="s">
        <v>98</v>
      </c>
      <c r="F848" s="6" t="s">
        <v>98</v>
      </c>
      <c r="G848" s="294" t="s">
        <v>98</v>
      </c>
      <c r="H848" s="294" t="s">
        <v>98</v>
      </c>
      <c r="I848" s="297" t="s">
        <v>98</v>
      </c>
      <c r="J848" s="6" t="s">
        <v>98</v>
      </c>
      <c r="K848" s="338"/>
    </row>
    <row r="849" spans="1:11" ht="15.75" customHeight="1" x14ac:dyDescent="0.25">
      <c r="A849" s="1">
        <v>433</v>
      </c>
      <c r="B849" s="101" t="str">
        <f>IF('proje ve personel bilgileri'!A446&lt;&gt;0,('proje ve personel bilgileri'!A446)," ")</f>
        <v xml:space="preserve"> </v>
      </c>
      <c r="C849" s="102"/>
      <c r="D849" s="103"/>
      <c r="E849" s="103"/>
      <c r="F849" s="103"/>
      <c r="G849" s="103"/>
      <c r="H849" s="103"/>
      <c r="I849" s="103"/>
      <c r="J849" s="103"/>
      <c r="K849" s="104">
        <f t="shared" ref="K849:K866" si="48">IF(D849&lt;&gt;0,SUM(D849+E849+F849+G849-H849-I849-J849),0)</f>
        <v>0</v>
      </c>
    </row>
    <row r="850" spans="1:11" ht="15.75" customHeight="1" x14ac:dyDescent="0.25">
      <c r="A850" s="2">
        <v>434</v>
      </c>
      <c r="B850" s="101" t="str">
        <f>IF('proje ve personel bilgileri'!A447&lt;&gt;0,('proje ve personel bilgileri'!A447)," ")</f>
        <v xml:space="preserve"> </v>
      </c>
      <c r="C850" s="105"/>
      <c r="D850" s="296"/>
      <c r="E850" s="296"/>
      <c r="F850" s="296"/>
      <c r="G850" s="296"/>
      <c r="H850" s="296"/>
      <c r="I850" s="296"/>
      <c r="J850" s="296"/>
      <c r="K850" s="104">
        <f t="shared" si="48"/>
        <v>0</v>
      </c>
    </row>
    <row r="851" spans="1:11" ht="15.75" customHeight="1" x14ac:dyDescent="0.25">
      <c r="A851" s="1">
        <v>435</v>
      </c>
      <c r="B851" s="101" t="str">
        <f>IF('proje ve personel bilgileri'!A448&lt;&gt;0,('proje ve personel bilgileri'!A448)," ")</f>
        <v xml:space="preserve"> </v>
      </c>
      <c r="C851" s="105"/>
      <c r="D851" s="296"/>
      <c r="E851" s="296"/>
      <c r="F851" s="296"/>
      <c r="G851" s="296"/>
      <c r="H851" s="296"/>
      <c r="I851" s="296"/>
      <c r="J851" s="296"/>
      <c r="K851" s="104">
        <f t="shared" si="48"/>
        <v>0</v>
      </c>
    </row>
    <row r="852" spans="1:11" ht="15.75" customHeight="1" x14ac:dyDescent="0.25">
      <c r="A852" s="2">
        <v>436</v>
      </c>
      <c r="B852" s="101" t="str">
        <f>IF('proje ve personel bilgileri'!A449&lt;&gt;0,('proje ve personel bilgileri'!A449)," ")</f>
        <v xml:space="preserve"> </v>
      </c>
      <c r="C852" s="105"/>
      <c r="D852" s="296"/>
      <c r="E852" s="296"/>
      <c r="F852" s="296"/>
      <c r="G852" s="296"/>
      <c r="H852" s="296"/>
      <c r="I852" s="296"/>
      <c r="J852" s="296"/>
      <c r="K852" s="104">
        <f t="shared" si="48"/>
        <v>0</v>
      </c>
    </row>
    <row r="853" spans="1:11" ht="15.75" customHeight="1" x14ac:dyDescent="0.25">
      <c r="A853" s="1">
        <v>437</v>
      </c>
      <c r="B853" s="101" t="str">
        <f>IF('proje ve personel bilgileri'!A450&lt;&gt;0,('proje ve personel bilgileri'!A450)," ")</f>
        <v xml:space="preserve"> </v>
      </c>
      <c r="C853" s="105"/>
      <c r="D853" s="296"/>
      <c r="E853" s="296"/>
      <c r="F853" s="296"/>
      <c r="G853" s="296"/>
      <c r="H853" s="296"/>
      <c r="I853" s="296"/>
      <c r="J853" s="296"/>
      <c r="K853" s="104">
        <f t="shared" si="48"/>
        <v>0</v>
      </c>
    </row>
    <row r="854" spans="1:11" ht="15.75" customHeight="1" x14ac:dyDescent="0.25">
      <c r="A854" s="2">
        <v>438</v>
      </c>
      <c r="B854" s="101" t="str">
        <f>IF('proje ve personel bilgileri'!A451&lt;&gt;0,('proje ve personel bilgileri'!A451)," ")</f>
        <v xml:space="preserve"> </v>
      </c>
      <c r="C854" s="105"/>
      <c r="D854" s="296"/>
      <c r="E854" s="296"/>
      <c r="F854" s="296"/>
      <c r="G854" s="296"/>
      <c r="H854" s="296"/>
      <c r="I854" s="296"/>
      <c r="J854" s="296"/>
      <c r="K854" s="104">
        <f t="shared" si="48"/>
        <v>0</v>
      </c>
    </row>
    <row r="855" spans="1:11" ht="15.75" customHeight="1" x14ac:dyDescent="0.25">
      <c r="A855" s="1">
        <v>439</v>
      </c>
      <c r="B855" s="101" t="str">
        <f>IF('proje ve personel bilgileri'!A452&lt;&gt;0,('proje ve personel bilgileri'!A452)," ")</f>
        <v xml:space="preserve"> </v>
      </c>
      <c r="C855" s="105"/>
      <c r="D855" s="296"/>
      <c r="E855" s="296"/>
      <c r="F855" s="296"/>
      <c r="G855" s="296"/>
      <c r="H855" s="296"/>
      <c r="I855" s="296"/>
      <c r="J855" s="296"/>
      <c r="K855" s="104">
        <f t="shared" si="48"/>
        <v>0</v>
      </c>
    </row>
    <row r="856" spans="1:11" ht="15.75" customHeight="1" x14ac:dyDescent="0.25">
      <c r="A856" s="2">
        <v>440</v>
      </c>
      <c r="B856" s="101" t="str">
        <f>IF('proje ve personel bilgileri'!A453&lt;&gt;0,('proje ve personel bilgileri'!A453)," ")</f>
        <v xml:space="preserve"> </v>
      </c>
      <c r="C856" s="105"/>
      <c r="D856" s="296"/>
      <c r="E856" s="296"/>
      <c r="F856" s="296"/>
      <c r="G856" s="296"/>
      <c r="H856" s="296"/>
      <c r="I856" s="296"/>
      <c r="J856" s="296"/>
      <c r="K856" s="104">
        <f t="shared" si="48"/>
        <v>0</v>
      </c>
    </row>
    <row r="857" spans="1:11" ht="15.75" customHeight="1" x14ac:dyDescent="0.25">
      <c r="A857" s="1">
        <v>441</v>
      </c>
      <c r="B857" s="101" t="str">
        <f>IF('proje ve personel bilgileri'!A454&lt;&gt;0,('proje ve personel bilgileri'!A454)," ")</f>
        <v xml:space="preserve"> </v>
      </c>
      <c r="C857" s="105"/>
      <c r="D857" s="296"/>
      <c r="E857" s="296"/>
      <c r="F857" s="296"/>
      <c r="G857" s="296"/>
      <c r="H857" s="296"/>
      <c r="I857" s="296"/>
      <c r="J857" s="296"/>
      <c r="K857" s="104">
        <f t="shared" si="48"/>
        <v>0</v>
      </c>
    </row>
    <row r="858" spans="1:11" ht="15.75" customHeight="1" x14ac:dyDescent="0.25">
      <c r="A858" s="2">
        <v>442</v>
      </c>
      <c r="B858" s="101" t="str">
        <f>IF('proje ve personel bilgileri'!A455&lt;&gt;0,('proje ve personel bilgileri'!A455)," ")</f>
        <v xml:space="preserve"> </v>
      </c>
      <c r="C858" s="105"/>
      <c r="D858" s="296"/>
      <c r="E858" s="296"/>
      <c r="F858" s="296"/>
      <c r="G858" s="296"/>
      <c r="H858" s="296"/>
      <c r="I858" s="296"/>
      <c r="J858" s="296"/>
      <c r="K858" s="104">
        <f t="shared" si="48"/>
        <v>0</v>
      </c>
    </row>
    <row r="859" spans="1:11" ht="15.75" customHeight="1" x14ac:dyDescent="0.25">
      <c r="A859" s="1">
        <v>443</v>
      </c>
      <c r="B859" s="101" t="str">
        <f>IF('proje ve personel bilgileri'!A456&lt;&gt;0,('proje ve personel bilgileri'!A456)," ")</f>
        <v xml:space="preserve"> </v>
      </c>
      <c r="C859" s="105"/>
      <c r="D859" s="296"/>
      <c r="E859" s="296"/>
      <c r="F859" s="296"/>
      <c r="G859" s="296"/>
      <c r="H859" s="296"/>
      <c r="I859" s="296"/>
      <c r="J859" s="296"/>
      <c r="K859" s="104">
        <f t="shared" si="48"/>
        <v>0</v>
      </c>
    </row>
    <row r="860" spans="1:11" ht="15.75" customHeight="1" x14ac:dyDescent="0.25">
      <c r="A860" s="2">
        <v>444</v>
      </c>
      <c r="B860" s="101" t="str">
        <f>IF('proje ve personel bilgileri'!A457&lt;&gt;0,('proje ve personel bilgileri'!A457)," ")</f>
        <v xml:space="preserve"> </v>
      </c>
      <c r="C860" s="105"/>
      <c r="D860" s="296"/>
      <c r="E860" s="296"/>
      <c r="F860" s="296"/>
      <c r="G860" s="296"/>
      <c r="H860" s="296"/>
      <c r="I860" s="296"/>
      <c r="J860" s="296"/>
      <c r="K860" s="104">
        <f t="shared" si="48"/>
        <v>0</v>
      </c>
    </row>
    <row r="861" spans="1:11" ht="15.75" customHeight="1" x14ac:dyDescent="0.25">
      <c r="A861" s="1">
        <v>445</v>
      </c>
      <c r="B861" s="101" t="str">
        <f>IF('proje ve personel bilgileri'!A458&lt;&gt;0,('proje ve personel bilgileri'!A458)," ")</f>
        <v xml:space="preserve"> </v>
      </c>
      <c r="C861" s="105"/>
      <c r="D861" s="296"/>
      <c r="E861" s="296"/>
      <c r="F861" s="296"/>
      <c r="G861" s="296"/>
      <c r="H861" s="296"/>
      <c r="I861" s="296"/>
      <c r="J861" s="296"/>
      <c r="K861" s="104">
        <f t="shared" si="48"/>
        <v>0</v>
      </c>
    </row>
    <row r="862" spans="1:11" ht="15.75" customHeight="1" x14ac:dyDescent="0.25">
      <c r="A862" s="2">
        <v>446</v>
      </c>
      <c r="B862" s="101" t="str">
        <f>IF('proje ve personel bilgileri'!A459&lt;&gt;0,('proje ve personel bilgileri'!A459)," ")</f>
        <v xml:space="preserve"> </v>
      </c>
      <c r="C862" s="105"/>
      <c r="D862" s="296"/>
      <c r="E862" s="296"/>
      <c r="F862" s="296"/>
      <c r="G862" s="296"/>
      <c r="H862" s="296"/>
      <c r="I862" s="296"/>
      <c r="J862" s="296"/>
      <c r="K862" s="104">
        <f t="shared" si="48"/>
        <v>0</v>
      </c>
    </row>
    <row r="863" spans="1:11" ht="15.75" customHeight="1" x14ac:dyDescent="0.25">
      <c r="A863" s="1">
        <v>447</v>
      </c>
      <c r="B863" s="101" t="str">
        <f>IF('proje ve personel bilgileri'!A460&lt;&gt;0,('proje ve personel bilgileri'!A460)," ")</f>
        <v xml:space="preserve"> </v>
      </c>
      <c r="C863" s="105"/>
      <c r="D863" s="296"/>
      <c r="E863" s="296"/>
      <c r="F863" s="296"/>
      <c r="G863" s="296"/>
      <c r="H863" s="296"/>
      <c r="I863" s="296"/>
      <c r="J863" s="296"/>
      <c r="K863" s="104">
        <f t="shared" si="48"/>
        <v>0</v>
      </c>
    </row>
    <row r="864" spans="1:11" ht="15.75" customHeight="1" x14ac:dyDescent="0.25">
      <c r="A864" s="2">
        <v>448</v>
      </c>
      <c r="B864" s="101" t="str">
        <f>IF('proje ve personel bilgileri'!A461&lt;&gt;0,('proje ve personel bilgileri'!A461)," ")</f>
        <v xml:space="preserve"> </v>
      </c>
      <c r="C864" s="105"/>
      <c r="D864" s="296"/>
      <c r="E864" s="296"/>
      <c r="F864" s="296"/>
      <c r="G864" s="296"/>
      <c r="H864" s="296"/>
      <c r="I864" s="296"/>
      <c r="J864" s="296"/>
      <c r="K864" s="104">
        <f t="shared" si="48"/>
        <v>0</v>
      </c>
    </row>
    <row r="865" spans="1:11" ht="15.75" customHeight="1" x14ac:dyDescent="0.25">
      <c r="A865" s="1">
        <v>449</v>
      </c>
      <c r="B865" s="101" t="str">
        <f>IF('proje ve personel bilgileri'!A462&lt;&gt;0,('proje ve personel bilgileri'!A462)," ")</f>
        <v xml:space="preserve"> </v>
      </c>
      <c r="C865" s="105"/>
      <c r="D865" s="296"/>
      <c r="E865" s="296"/>
      <c r="F865" s="296"/>
      <c r="G865" s="296"/>
      <c r="H865" s="296"/>
      <c r="I865" s="296"/>
      <c r="J865" s="296"/>
      <c r="K865" s="104">
        <f t="shared" si="48"/>
        <v>0</v>
      </c>
    </row>
    <row r="866" spans="1:11" ht="15" customHeight="1" x14ac:dyDescent="0.25">
      <c r="A866" s="2">
        <v>450</v>
      </c>
      <c r="B866" s="101" t="str">
        <f>IF('proje ve personel bilgileri'!A463&lt;&gt;0,('proje ve personel bilgileri'!A463)," ")</f>
        <v xml:space="preserve"> </v>
      </c>
      <c r="C866" s="105"/>
      <c r="D866" s="296"/>
      <c r="E866" s="296"/>
      <c r="F866" s="296"/>
      <c r="G866" s="296"/>
      <c r="H866" s="296"/>
      <c r="I866" s="296"/>
      <c r="J866" s="296"/>
      <c r="K866" s="104">
        <f t="shared" si="48"/>
        <v>0</v>
      </c>
    </row>
    <row r="867" spans="1:11" ht="15.75" customHeight="1" x14ac:dyDescent="0.25">
      <c r="A867" s="341" t="s">
        <v>99</v>
      </c>
      <c r="B867" s="342"/>
      <c r="C867" s="7" t="str">
        <f t="shared" ref="C867:J867" si="49">IF($K$28&lt;&gt;0,SUM(C849:C866)," ")</f>
        <v xml:space="preserve"> </v>
      </c>
      <c r="D867" s="8" t="str">
        <f t="shared" si="49"/>
        <v xml:space="preserve"> </v>
      </c>
      <c r="E867" s="8" t="str">
        <f t="shared" si="49"/>
        <v xml:space="preserve"> </v>
      </c>
      <c r="F867" s="8" t="str">
        <f t="shared" si="49"/>
        <v xml:space="preserve"> </v>
      </c>
      <c r="G867" s="8" t="str">
        <f t="shared" si="49"/>
        <v xml:space="preserve"> </v>
      </c>
      <c r="H867" s="8" t="str">
        <f t="shared" si="49"/>
        <v xml:space="preserve"> </v>
      </c>
      <c r="I867" s="8" t="str">
        <f t="shared" si="49"/>
        <v xml:space="preserve"> </v>
      </c>
      <c r="J867" s="8" t="str">
        <f t="shared" si="49"/>
        <v xml:space="preserve"> </v>
      </c>
      <c r="K867" s="9">
        <f>SUM(K849:K866)+K832</f>
        <v>0</v>
      </c>
    </row>
    <row r="868" spans="1:11" ht="15" customHeight="1" x14ac:dyDescent="0.25">
      <c r="A868" s="300"/>
    </row>
    <row r="869" spans="1:11" ht="25.5" customHeight="1" x14ac:dyDescent="0.25">
      <c r="A869" s="332" t="s">
        <v>100</v>
      </c>
      <c r="B869" s="332"/>
      <c r="C869" s="332"/>
      <c r="D869" s="332"/>
      <c r="E869" s="332"/>
      <c r="F869" s="332"/>
      <c r="G869" s="332"/>
      <c r="H869" s="332"/>
      <c r="I869" s="332"/>
      <c r="J869" s="332"/>
      <c r="K869" s="332"/>
    </row>
    <row r="870" spans="1:11" ht="15" customHeight="1" x14ac:dyDescent="0.25">
      <c r="A870" s="51"/>
    </row>
    <row r="871" spans="1:11" ht="15" customHeight="1" x14ac:dyDescent="0.25">
      <c r="A871" s="298" t="s">
        <v>101</v>
      </c>
    </row>
    <row r="872" spans="1:11" ht="15" customHeight="1" x14ac:dyDescent="0.25">
      <c r="C872" s="298" t="s">
        <v>102</v>
      </c>
      <c r="E872" s="298" t="s">
        <v>103</v>
      </c>
    </row>
    <row r="875" spans="1:11" ht="15.75" customHeight="1" x14ac:dyDescent="0.25">
      <c r="A875" s="348" t="s">
        <v>85</v>
      </c>
      <c r="B875" s="348"/>
      <c r="C875" s="348"/>
      <c r="D875" s="348"/>
      <c r="E875" s="348"/>
      <c r="F875" s="348"/>
      <c r="G875" s="348"/>
      <c r="H875" s="348"/>
      <c r="I875" s="348"/>
      <c r="J875" s="348"/>
      <c r="K875" s="348"/>
    </row>
    <row r="876" spans="1:11" ht="15" customHeight="1" x14ac:dyDescent="0.25">
      <c r="A876" s="70"/>
      <c r="B876" s="70"/>
      <c r="C876" s="70"/>
      <c r="D876" s="70"/>
      <c r="E876" s="78">
        <f>'proje ve personel bilgileri'!$B$5</f>
        <v>0</v>
      </c>
      <c r="F876" s="72">
        <f>IF('proje ve personel bilgileri'!$B$6=1,"/ Haziran ayına aittir.",(IF('proje ve personel bilgileri'!$B$6=2,"/ Aralık ayına aittir.",0)))</f>
        <v>0</v>
      </c>
      <c r="H876" s="70"/>
      <c r="I876" s="70"/>
      <c r="J876" s="70"/>
      <c r="K876" s="70"/>
    </row>
    <row r="877" spans="1:11" ht="18.75" customHeight="1" x14ac:dyDescent="0.25">
      <c r="K877" s="4" t="s">
        <v>86</v>
      </c>
    </row>
    <row r="878" spans="1:11" ht="15.75" customHeight="1" x14ac:dyDescent="0.25">
      <c r="A878" s="349" t="s">
        <v>2</v>
      </c>
      <c r="B878" s="350"/>
      <c r="C878" s="351">
        <f>'proje ve personel bilgileri'!$B$2</f>
        <v>0</v>
      </c>
      <c r="D878" s="352"/>
      <c r="E878" s="352"/>
      <c r="F878" s="352"/>
      <c r="G878" s="352"/>
      <c r="H878" s="352"/>
      <c r="I878" s="352"/>
      <c r="J878" s="352"/>
      <c r="K878" s="353"/>
    </row>
    <row r="879" spans="1:11" ht="15.75" customHeight="1" x14ac:dyDescent="0.25">
      <c r="A879" s="354" t="s">
        <v>4</v>
      </c>
      <c r="B879" s="355"/>
      <c r="C879" s="356">
        <f>'proje ve personel bilgileri'!$B$3</f>
        <v>0</v>
      </c>
      <c r="D879" s="357"/>
      <c r="E879" s="357"/>
      <c r="F879" s="357"/>
      <c r="G879" s="357"/>
      <c r="H879" s="357"/>
      <c r="I879" s="357"/>
      <c r="J879" s="357"/>
      <c r="K879" s="358"/>
    </row>
    <row r="880" spans="1:11" ht="15" customHeight="1" x14ac:dyDescent="0.25">
      <c r="A880" s="343" t="s">
        <v>87</v>
      </c>
      <c r="B880" s="343" t="s">
        <v>15</v>
      </c>
      <c r="C880" s="343" t="s">
        <v>88</v>
      </c>
      <c r="D880" s="344" t="s">
        <v>89</v>
      </c>
      <c r="E880" s="346"/>
      <c r="F880" s="347"/>
      <c r="G880" s="343" t="s">
        <v>90</v>
      </c>
      <c r="H880" s="333" t="s">
        <v>91</v>
      </c>
      <c r="I880" s="333" t="s">
        <v>92</v>
      </c>
      <c r="J880" s="333" t="s">
        <v>93</v>
      </c>
      <c r="K880" s="336" t="s">
        <v>94</v>
      </c>
    </row>
    <row r="881" spans="1:11" ht="23.25" customHeight="1" x14ac:dyDescent="0.25">
      <c r="A881" s="338"/>
      <c r="B881" s="338"/>
      <c r="C881" s="338"/>
      <c r="D881" s="345"/>
      <c r="E881" s="339" t="s">
        <v>95</v>
      </c>
      <c r="F881" s="340"/>
      <c r="G881" s="338"/>
      <c r="H881" s="334"/>
      <c r="I881" s="334"/>
      <c r="J881" s="334"/>
      <c r="K881" s="337"/>
    </row>
    <row r="882" spans="1:11" ht="60.75" customHeight="1" x14ac:dyDescent="0.25">
      <c r="A882" s="338"/>
      <c r="B882" s="338"/>
      <c r="C882" s="338"/>
      <c r="D882" s="345"/>
      <c r="E882" s="5" t="s">
        <v>106</v>
      </c>
      <c r="F882" s="5" t="s">
        <v>97</v>
      </c>
      <c r="G882" s="338"/>
      <c r="H882" s="334"/>
      <c r="I882" s="335"/>
      <c r="J882" s="335"/>
      <c r="K882" s="338"/>
    </row>
    <row r="883" spans="1:11" ht="15.75" customHeight="1" x14ac:dyDescent="0.25">
      <c r="A883" s="338"/>
      <c r="B883" s="338"/>
      <c r="C883" s="338"/>
      <c r="D883" s="345"/>
      <c r="E883" s="6" t="s">
        <v>98</v>
      </c>
      <c r="F883" s="6" t="s">
        <v>98</v>
      </c>
      <c r="G883" s="294" t="s">
        <v>98</v>
      </c>
      <c r="H883" s="294" t="s">
        <v>98</v>
      </c>
      <c r="I883" s="297" t="s">
        <v>98</v>
      </c>
      <c r="J883" s="6" t="s">
        <v>98</v>
      </c>
      <c r="K883" s="338"/>
    </row>
    <row r="884" spans="1:11" ht="15.75" customHeight="1" x14ac:dyDescent="0.25">
      <c r="A884" s="1">
        <v>451</v>
      </c>
      <c r="B884" s="101" t="str">
        <f>IF('proje ve personel bilgileri'!A464&lt;&gt;0,('proje ve personel bilgileri'!A464)," ")</f>
        <v xml:space="preserve"> </v>
      </c>
      <c r="C884" s="102"/>
      <c r="D884" s="103"/>
      <c r="E884" s="103"/>
      <c r="F884" s="103"/>
      <c r="G884" s="103"/>
      <c r="H884" s="103"/>
      <c r="I884" s="103"/>
      <c r="J884" s="103"/>
      <c r="K884" s="104">
        <f t="shared" ref="K884:K901" si="50">IF(D884&lt;&gt;0,SUM(D884+E884+F884+G884-H884-I884-J884),0)</f>
        <v>0</v>
      </c>
    </row>
    <row r="885" spans="1:11" ht="15.75" customHeight="1" x14ac:dyDescent="0.25">
      <c r="A885" s="2">
        <v>452</v>
      </c>
      <c r="B885" s="101" t="str">
        <f>IF('proje ve personel bilgileri'!A465&lt;&gt;0,('proje ve personel bilgileri'!A465)," ")</f>
        <v xml:space="preserve"> </v>
      </c>
      <c r="C885" s="105"/>
      <c r="D885" s="296"/>
      <c r="E885" s="296"/>
      <c r="F885" s="296"/>
      <c r="G885" s="296"/>
      <c r="H885" s="296"/>
      <c r="I885" s="296"/>
      <c r="J885" s="296"/>
      <c r="K885" s="104">
        <f t="shared" si="50"/>
        <v>0</v>
      </c>
    </row>
    <row r="886" spans="1:11" ht="15.75" customHeight="1" x14ac:dyDescent="0.25">
      <c r="A886" s="1">
        <v>453</v>
      </c>
      <c r="B886" s="101" t="str">
        <f>IF('proje ve personel bilgileri'!A466&lt;&gt;0,('proje ve personel bilgileri'!A466)," ")</f>
        <v xml:space="preserve"> </v>
      </c>
      <c r="C886" s="105"/>
      <c r="D886" s="296"/>
      <c r="E886" s="296"/>
      <c r="F886" s="296"/>
      <c r="G886" s="296"/>
      <c r="H886" s="296"/>
      <c r="I886" s="296"/>
      <c r="J886" s="296"/>
      <c r="K886" s="104">
        <f t="shared" si="50"/>
        <v>0</v>
      </c>
    </row>
    <row r="887" spans="1:11" ht="15.75" customHeight="1" x14ac:dyDescent="0.25">
      <c r="A887" s="2">
        <v>454</v>
      </c>
      <c r="B887" s="101" t="str">
        <f>IF('proje ve personel bilgileri'!A467&lt;&gt;0,('proje ve personel bilgileri'!A467)," ")</f>
        <v xml:space="preserve"> </v>
      </c>
      <c r="C887" s="105"/>
      <c r="D887" s="296"/>
      <c r="E887" s="296"/>
      <c r="F887" s="296"/>
      <c r="G887" s="296"/>
      <c r="H887" s="296"/>
      <c r="I887" s="296"/>
      <c r="J887" s="296"/>
      <c r="K887" s="104">
        <f t="shared" si="50"/>
        <v>0</v>
      </c>
    </row>
    <row r="888" spans="1:11" ht="15.75" customHeight="1" x14ac:dyDescent="0.25">
      <c r="A888" s="1">
        <v>455</v>
      </c>
      <c r="B888" s="101" t="str">
        <f>IF('proje ve personel bilgileri'!A468&lt;&gt;0,('proje ve personel bilgileri'!A468)," ")</f>
        <v xml:space="preserve"> </v>
      </c>
      <c r="C888" s="105"/>
      <c r="D888" s="296"/>
      <c r="E888" s="296"/>
      <c r="F888" s="296"/>
      <c r="G888" s="296"/>
      <c r="H888" s="296"/>
      <c r="I888" s="296"/>
      <c r="J888" s="296"/>
      <c r="K888" s="104">
        <f t="shared" si="50"/>
        <v>0</v>
      </c>
    </row>
    <row r="889" spans="1:11" ht="15.75" customHeight="1" x14ac:dyDescent="0.25">
      <c r="A889" s="2">
        <v>456</v>
      </c>
      <c r="B889" s="101" t="str">
        <f>IF('proje ve personel bilgileri'!A469&lt;&gt;0,('proje ve personel bilgileri'!A469)," ")</f>
        <v xml:space="preserve"> </v>
      </c>
      <c r="C889" s="105"/>
      <c r="D889" s="296"/>
      <c r="E889" s="296"/>
      <c r="F889" s="296"/>
      <c r="G889" s="296"/>
      <c r="H889" s="296"/>
      <c r="I889" s="296"/>
      <c r="J889" s="296"/>
      <c r="K889" s="104">
        <f t="shared" si="50"/>
        <v>0</v>
      </c>
    </row>
    <row r="890" spans="1:11" ht="15.75" customHeight="1" x14ac:dyDescent="0.25">
      <c r="A890" s="1">
        <v>457</v>
      </c>
      <c r="B890" s="101" t="str">
        <f>IF('proje ve personel bilgileri'!A470&lt;&gt;0,('proje ve personel bilgileri'!A470)," ")</f>
        <v xml:space="preserve"> </v>
      </c>
      <c r="C890" s="105"/>
      <c r="D890" s="296"/>
      <c r="E890" s="296"/>
      <c r="F890" s="296"/>
      <c r="G890" s="296"/>
      <c r="H890" s="296"/>
      <c r="I890" s="296"/>
      <c r="J890" s="296"/>
      <c r="K890" s="104">
        <f t="shared" si="50"/>
        <v>0</v>
      </c>
    </row>
    <row r="891" spans="1:11" ht="15.75" customHeight="1" x14ac:dyDescent="0.25">
      <c r="A891" s="2">
        <v>458</v>
      </c>
      <c r="B891" s="101" t="str">
        <f>IF('proje ve personel bilgileri'!A471&lt;&gt;0,('proje ve personel bilgileri'!A471)," ")</f>
        <v xml:space="preserve"> </v>
      </c>
      <c r="C891" s="105"/>
      <c r="D891" s="296"/>
      <c r="E891" s="296"/>
      <c r="F891" s="296"/>
      <c r="G891" s="296"/>
      <c r="H891" s="296"/>
      <c r="I891" s="296"/>
      <c r="J891" s="296"/>
      <c r="K891" s="104">
        <f t="shared" si="50"/>
        <v>0</v>
      </c>
    </row>
    <row r="892" spans="1:11" ht="15.75" customHeight="1" x14ac:dyDescent="0.25">
      <c r="A892" s="1">
        <v>459</v>
      </c>
      <c r="B892" s="101" t="str">
        <f>IF('proje ve personel bilgileri'!A472&lt;&gt;0,('proje ve personel bilgileri'!A472)," ")</f>
        <v xml:space="preserve"> </v>
      </c>
      <c r="C892" s="105"/>
      <c r="D892" s="296"/>
      <c r="E892" s="296"/>
      <c r="F892" s="296"/>
      <c r="G892" s="296"/>
      <c r="H892" s="296"/>
      <c r="I892" s="296"/>
      <c r="J892" s="296"/>
      <c r="K892" s="104">
        <f t="shared" si="50"/>
        <v>0</v>
      </c>
    </row>
    <row r="893" spans="1:11" ht="15.75" customHeight="1" x14ac:dyDescent="0.25">
      <c r="A893" s="2">
        <v>460</v>
      </c>
      <c r="B893" s="101" t="str">
        <f>IF('proje ve personel bilgileri'!A473&lt;&gt;0,('proje ve personel bilgileri'!A473)," ")</f>
        <v xml:space="preserve"> </v>
      </c>
      <c r="C893" s="105"/>
      <c r="D893" s="296"/>
      <c r="E893" s="296"/>
      <c r="F893" s="296"/>
      <c r="G893" s="296"/>
      <c r="H893" s="296"/>
      <c r="I893" s="296"/>
      <c r="J893" s="296"/>
      <c r="K893" s="104">
        <f t="shared" si="50"/>
        <v>0</v>
      </c>
    </row>
    <row r="894" spans="1:11" ht="15.75" customHeight="1" x14ac:dyDescent="0.25">
      <c r="A894" s="1">
        <v>461</v>
      </c>
      <c r="B894" s="101" t="str">
        <f>IF('proje ve personel bilgileri'!A474&lt;&gt;0,('proje ve personel bilgileri'!A474)," ")</f>
        <v xml:space="preserve"> </v>
      </c>
      <c r="C894" s="105"/>
      <c r="D894" s="296"/>
      <c r="E894" s="296"/>
      <c r="F894" s="296"/>
      <c r="G894" s="296"/>
      <c r="H894" s="296"/>
      <c r="I894" s="296"/>
      <c r="J894" s="296"/>
      <c r="K894" s="104">
        <f t="shared" si="50"/>
        <v>0</v>
      </c>
    </row>
    <row r="895" spans="1:11" ht="15.75" customHeight="1" x14ac:dyDescent="0.25">
      <c r="A895" s="2">
        <v>462</v>
      </c>
      <c r="B895" s="101" t="str">
        <f>IF('proje ve personel bilgileri'!A475&lt;&gt;0,('proje ve personel bilgileri'!A475)," ")</f>
        <v xml:space="preserve"> </v>
      </c>
      <c r="C895" s="105"/>
      <c r="D895" s="296"/>
      <c r="E895" s="296"/>
      <c r="F895" s="296"/>
      <c r="G895" s="296"/>
      <c r="H895" s="296"/>
      <c r="I895" s="296"/>
      <c r="J895" s="296"/>
      <c r="K895" s="104">
        <f t="shared" si="50"/>
        <v>0</v>
      </c>
    </row>
    <row r="896" spans="1:11" ht="15.75" customHeight="1" x14ac:dyDescent="0.25">
      <c r="A896" s="1">
        <v>463</v>
      </c>
      <c r="B896" s="101" t="str">
        <f>IF('proje ve personel bilgileri'!A476&lt;&gt;0,('proje ve personel bilgileri'!A476)," ")</f>
        <v xml:space="preserve"> </v>
      </c>
      <c r="C896" s="105"/>
      <c r="D896" s="296"/>
      <c r="E896" s="296"/>
      <c r="F896" s="296"/>
      <c r="G896" s="296"/>
      <c r="H896" s="296"/>
      <c r="I896" s="296"/>
      <c r="J896" s="296"/>
      <c r="K896" s="104">
        <f t="shared" si="50"/>
        <v>0</v>
      </c>
    </row>
    <row r="897" spans="1:11" ht="15.75" customHeight="1" x14ac:dyDescent="0.25">
      <c r="A897" s="2">
        <v>464</v>
      </c>
      <c r="B897" s="101" t="str">
        <f>IF('proje ve personel bilgileri'!A477&lt;&gt;0,('proje ve personel bilgileri'!A477)," ")</f>
        <v xml:space="preserve"> </v>
      </c>
      <c r="C897" s="105"/>
      <c r="D897" s="296"/>
      <c r="E897" s="296"/>
      <c r="F897" s="296"/>
      <c r="G897" s="296"/>
      <c r="H897" s="296"/>
      <c r="I897" s="296"/>
      <c r="J897" s="296"/>
      <c r="K897" s="104">
        <f t="shared" si="50"/>
        <v>0</v>
      </c>
    </row>
    <row r="898" spans="1:11" ht="15.75" customHeight="1" x14ac:dyDescent="0.25">
      <c r="A898" s="1">
        <v>465</v>
      </c>
      <c r="B898" s="101" t="str">
        <f>IF('proje ve personel bilgileri'!A478&lt;&gt;0,('proje ve personel bilgileri'!A478)," ")</f>
        <v xml:space="preserve"> </v>
      </c>
      <c r="C898" s="105"/>
      <c r="D898" s="296"/>
      <c r="E898" s="296"/>
      <c r="F898" s="296"/>
      <c r="G898" s="296"/>
      <c r="H898" s="296"/>
      <c r="I898" s="296"/>
      <c r="J898" s="296"/>
      <c r="K898" s="104">
        <f t="shared" si="50"/>
        <v>0</v>
      </c>
    </row>
    <row r="899" spans="1:11" ht="15.75" customHeight="1" x14ac:dyDescent="0.25">
      <c r="A899" s="2">
        <v>466</v>
      </c>
      <c r="B899" s="101" t="str">
        <f>IF('proje ve personel bilgileri'!A479&lt;&gt;0,('proje ve personel bilgileri'!A479)," ")</f>
        <v xml:space="preserve"> </v>
      </c>
      <c r="C899" s="105"/>
      <c r="D899" s="296"/>
      <c r="E899" s="296"/>
      <c r="F899" s="296"/>
      <c r="G899" s="296"/>
      <c r="H899" s="296"/>
      <c r="I899" s="296"/>
      <c r="J899" s="296"/>
      <c r="K899" s="104">
        <f t="shared" si="50"/>
        <v>0</v>
      </c>
    </row>
    <row r="900" spans="1:11" ht="15.75" customHeight="1" x14ac:dyDescent="0.25">
      <c r="A900" s="1">
        <v>467</v>
      </c>
      <c r="B900" s="101" t="str">
        <f>IF('proje ve personel bilgileri'!A480&lt;&gt;0,('proje ve personel bilgileri'!A480)," ")</f>
        <v xml:space="preserve"> </v>
      </c>
      <c r="C900" s="105"/>
      <c r="D900" s="296"/>
      <c r="E900" s="296"/>
      <c r="F900" s="296"/>
      <c r="G900" s="296"/>
      <c r="H900" s="296"/>
      <c r="I900" s="296"/>
      <c r="J900" s="296"/>
      <c r="K900" s="104">
        <f t="shared" si="50"/>
        <v>0</v>
      </c>
    </row>
    <row r="901" spans="1:11" ht="15" customHeight="1" x14ac:dyDescent="0.25">
      <c r="A901" s="2">
        <v>468</v>
      </c>
      <c r="B901" s="101" t="str">
        <f>IF('proje ve personel bilgileri'!A481&lt;&gt;0,('proje ve personel bilgileri'!A481)," ")</f>
        <v xml:space="preserve"> </v>
      </c>
      <c r="C901" s="105"/>
      <c r="D901" s="296"/>
      <c r="E901" s="296"/>
      <c r="F901" s="296"/>
      <c r="G901" s="296"/>
      <c r="H901" s="296"/>
      <c r="I901" s="296"/>
      <c r="J901" s="296"/>
      <c r="K901" s="104">
        <f t="shared" si="50"/>
        <v>0</v>
      </c>
    </row>
    <row r="902" spans="1:11" ht="15.75" customHeight="1" x14ac:dyDescent="0.25">
      <c r="A902" s="341" t="s">
        <v>99</v>
      </c>
      <c r="B902" s="342"/>
      <c r="C902" s="7" t="str">
        <f t="shared" ref="C902:J902" si="51">IF($K$28&lt;&gt;0,SUM(C884:C901)," ")</f>
        <v xml:space="preserve"> </v>
      </c>
      <c r="D902" s="8" t="str">
        <f t="shared" si="51"/>
        <v xml:space="preserve"> </v>
      </c>
      <c r="E902" s="8" t="str">
        <f t="shared" si="51"/>
        <v xml:space="preserve"> </v>
      </c>
      <c r="F902" s="8" t="str">
        <f t="shared" si="51"/>
        <v xml:space="preserve"> </v>
      </c>
      <c r="G902" s="8" t="str">
        <f t="shared" si="51"/>
        <v xml:space="preserve"> </v>
      </c>
      <c r="H902" s="8" t="str">
        <f t="shared" si="51"/>
        <v xml:space="preserve"> </v>
      </c>
      <c r="I902" s="8" t="str">
        <f t="shared" si="51"/>
        <v xml:space="preserve"> </v>
      </c>
      <c r="J902" s="8" t="str">
        <f t="shared" si="51"/>
        <v xml:space="preserve"> </v>
      </c>
      <c r="K902" s="9">
        <f>SUM(K884:K901)+K867</f>
        <v>0</v>
      </c>
    </row>
    <row r="903" spans="1:11" ht="15" customHeight="1" x14ac:dyDescent="0.25">
      <c r="A903" s="300"/>
    </row>
    <row r="904" spans="1:11" ht="25.5" customHeight="1" x14ac:dyDescent="0.25">
      <c r="A904" s="332" t="s">
        <v>100</v>
      </c>
      <c r="B904" s="332"/>
      <c r="C904" s="332"/>
      <c r="D904" s="332"/>
      <c r="E904" s="332"/>
      <c r="F904" s="332"/>
      <c r="G904" s="332"/>
      <c r="H904" s="332"/>
      <c r="I904" s="332"/>
      <c r="J904" s="332"/>
      <c r="K904" s="332"/>
    </row>
    <row r="905" spans="1:11" ht="15" customHeight="1" x14ac:dyDescent="0.25">
      <c r="A905" s="51"/>
    </row>
    <row r="906" spans="1:11" ht="15" customHeight="1" x14ac:dyDescent="0.25">
      <c r="A906" s="298" t="s">
        <v>101</v>
      </c>
    </row>
    <row r="907" spans="1:11" ht="15" customHeight="1" x14ac:dyDescent="0.25">
      <c r="C907" s="298" t="s">
        <v>102</v>
      </c>
      <c r="E907" s="298" t="s">
        <v>103</v>
      </c>
    </row>
    <row r="910" spans="1:11" ht="15.75" customHeight="1" x14ac:dyDescent="0.25">
      <c r="A910" s="348" t="s">
        <v>85</v>
      </c>
      <c r="B910" s="348"/>
      <c r="C910" s="348"/>
      <c r="D910" s="348"/>
      <c r="E910" s="348"/>
      <c r="F910" s="348"/>
      <c r="G910" s="348"/>
      <c r="H910" s="348"/>
      <c r="I910" s="348"/>
      <c r="J910" s="348"/>
      <c r="K910" s="348"/>
    </row>
    <row r="911" spans="1:11" ht="15" customHeight="1" x14ac:dyDescent="0.25">
      <c r="A911" s="70"/>
      <c r="B911" s="70"/>
      <c r="C911" s="70"/>
      <c r="D911" s="70"/>
      <c r="E911" s="78">
        <f>'proje ve personel bilgileri'!$B$5</f>
        <v>0</v>
      </c>
      <c r="F911" s="72">
        <f>IF('proje ve personel bilgileri'!$B$6=1,"/ Haziran ayına aittir.",(IF('proje ve personel bilgileri'!$B$6=2,"/ Aralık ayına aittir.",0)))</f>
        <v>0</v>
      </c>
      <c r="H911" s="70"/>
      <c r="I911" s="70"/>
      <c r="J911" s="70"/>
      <c r="K911" s="70"/>
    </row>
    <row r="912" spans="1:11" ht="18.75" customHeight="1" x14ac:dyDescent="0.25">
      <c r="K912" s="4" t="s">
        <v>86</v>
      </c>
    </row>
    <row r="913" spans="1:11" ht="15.75" customHeight="1" x14ac:dyDescent="0.25">
      <c r="A913" s="349" t="s">
        <v>2</v>
      </c>
      <c r="B913" s="350"/>
      <c r="C913" s="351">
        <f>'proje ve personel bilgileri'!$B$2</f>
        <v>0</v>
      </c>
      <c r="D913" s="352"/>
      <c r="E913" s="352"/>
      <c r="F913" s="352"/>
      <c r="G913" s="352"/>
      <c r="H913" s="352"/>
      <c r="I913" s="352"/>
      <c r="J913" s="352"/>
      <c r="K913" s="353"/>
    </row>
    <row r="914" spans="1:11" ht="15.75" customHeight="1" x14ac:dyDescent="0.25">
      <c r="A914" s="354" t="s">
        <v>4</v>
      </c>
      <c r="B914" s="355"/>
      <c r="C914" s="356">
        <f>'proje ve personel bilgileri'!$B$3</f>
        <v>0</v>
      </c>
      <c r="D914" s="357"/>
      <c r="E914" s="357"/>
      <c r="F914" s="357"/>
      <c r="G914" s="357"/>
      <c r="H914" s="357"/>
      <c r="I914" s="357"/>
      <c r="J914" s="357"/>
      <c r="K914" s="358"/>
    </row>
    <row r="915" spans="1:11" ht="15" customHeight="1" x14ac:dyDescent="0.25">
      <c r="A915" s="343" t="s">
        <v>87</v>
      </c>
      <c r="B915" s="343" t="s">
        <v>15</v>
      </c>
      <c r="C915" s="343" t="s">
        <v>88</v>
      </c>
      <c r="D915" s="344" t="s">
        <v>89</v>
      </c>
      <c r="E915" s="346"/>
      <c r="F915" s="347"/>
      <c r="G915" s="343" t="s">
        <v>90</v>
      </c>
      <c r="H915" s="333" t="s">
        <v>91</v>
      </c>
      <c r="I915" s="333" t="s">
        <v>92</v>
      </c>
      <c r="J915" s="333" t="s">
        <v>93</v>
      </c>
      <c r="K915" s="336" t="s">
        <v>94</v>
      </c>
    </row>
    <row r="916" spans="1:11" ht="21" customHeight="1" x14ac:dyDescent="0.25">
      <c r="A916" s="338"/>
      <c r="B916" s="338"/>
      <c r="C916" s="338"/>
      <c r="D916" s="345"/>
      <c r="E916" s="339" t="s">
        <v>95</v>
      </c>
      <c r="F916" s="340"/>
      <c r="G916" s="338"/>
      <c r="H916" s="334"/>
      <c r="I916" s="334"/>
      <c r="J916" s="334"/>
      <c r="K916" s="337"/>
    </row>
    <row r="917" spans="1:11" ht="60.75" customHeight="1" x14ac:dyDescent="0.25">
      <c r="A917" s="338"/>
      <c r="B917" s="338"/>
      <c r="C917" s="338"/>
      <c r="D917" s="345"/>
      <c r="E917" s="5" t="s">
        <v>106</v>
      </c>
      <c r="F917" s="5" t="s">
        <v>97</v>
      </c>
      <c r="G917" s="338"/>
      <c r="H917" s="334"/>
      <c r="I917" s="335"/>
      <c r="J917" s="335"/>
      <c r="K917" s="338"/>
    </row>
    <row r="918" spans="1:11" ht="15.75" customHeight="1" x14ac:dyDescent="0.25">
      <c r="A918" s="338"/>
      <c r="B918" s="338"/>
      <c r="C918" s="338"/>
      <c r="D918" s="345"/>
      <c r="E918" s="6" t="s">
        <v>98</v>
      </c>
      <c r="F918" s="6" t="s">
        <v>98</v>
      </c>
      <c r="G918" s="294" t="s">
        <v>98</v>
      </c>
      <c r="H918" s="294" t="s">
        <v>98</v>
      </c>
      <c r="I918" s="297" t="s">
        <v>98</v>
      </c>
      <c r="J918" s="6" t="s">
        <v>98</v>
      </c>
      <c r="K918" s="338"/>
    </row>
    <row r="919" spans="1:11" ht="15.75" customHeight="1" x14ac:dyDescent="0.25">
      <c r="A919" s="1">
        <v>469</v>
      </c>
      <c r="B919" s="101" t="str">
        <f>IF('proje ve personel bilgileri'!A482&lt;&gt;0,('proje ve personel bilgileri'!A482)," ")</f>
        <v xml:space="preserve"> </v>
      </c>
      <c r="C919" s="102"/>
      <c r="D919" s="103"/>
      <c r="E919" s="103"/>
      <c r="F919" s="103"/>
      <c r="G919" s="103"/>
      <c r="H919" s="103"/>
      <c r="I919" s="103"/>
      <c r="J919" s="103"/>
      <c r="K919" s="104">
        <f t="shared" ref="K919:K936" si="52">IF(D919&lt;&gt;0,SUM(D919+E919+F919+G919-H919-I919-J919),0)</f>
        <v>0</v>
      </c>
    </row>
    <row r="920" spans="1:11" ht="15.75" customHeight="1" x14ac:dyDescent="0.25">
      <c r="A920" s="2">
        <v>470</v>
      </c>
      <c r="B920" s="101" t="str">
        <f>IF('proje ve personel bilgileri'!A483&lt;&gt;0,('proje ve personel bilgileri'!A483)," ")</f>
        <v xml:space="preserve"> </v>
      </c>
      <c r="C920" s="105"/>
      <c r="D920" s="296"/>
      <c r="E920" s="296"/>
      <c r="F920" s="296"/>
      <c r="G920" s="296"/>
      <c r="H920" s="296"/>
      <c r="I920" s="296"/>
      <c r="J920" s="296"/>
      <c r="K920" s="104">
        <f t="shared" si="52"/>
        <v>0</v>
      </c>
    </row>
    <row r="921" spans="1:11" ht="15.75" customHeight="1" x14ac:dyDescent="0.25">
      <c r="A921" s="1">
        <v>471</v>
      </c>
      <c r="B921" s="101" t="str">
        <f>IF('proje ve personel bilgileri'!A484&lt;&gt;0,('proje ve personel bilgileri'!A484)," ")</f>
        <v xml:space="preserve"> </v>
      </c>
      <c r="C921" s="105"/>
      <c r="D921" s="296"/>
      <c r="E921" s="296"/>
      <c r="F921" s="296"/>
      <c r="G921" s="296"/>
      <c r="H921" s="296"/>
      <c r="I921" s="296"/>
      <c r="J921" s="296"/>
      <c r="K921" s="104">
        <f t="shared" si="52"/>
        <v>0</v>
      </c>
    </row>
    <row r="922" spans="1:11" ht="15.75" customHeight="1" x14ac:dyDescent="0.25">
      <c r="A922" s="2">
        <v>472</v>
      </c>
      <c r="B922" s="101" t="str">
        <f>IF('proje ve personel bilgileri'!A485&lt;&gt;0,('proje ve personel bilgileri'!A485)," ")</f>
        <v xml:space="preserve"> </v>
      </c>
      <c r="C922" s="105"/>
      <c r="D922" s="296"/>
      <c r="E922" s="296"/>
      <c r="F922" s="296"/>
      <c r="G922" s="296"/>
      <c r="H922" s="296"/>
      <c r="I922" s="296"/>
      <c r="J922" s="296"/>
      <c r="K922" s="104">
        <f t="shared" si="52"/>
        <v>0</v>
      </c>
    </row>
    <row r="923" spans="1:11" ht="15.75" customHeight="1" x14ac:dyDescent="0.25">
      <c r="A923" s="1">
        <v>473</v>
      </c>
      <c r="B923" s="101" t="str">
        <f>IF('proje ve personel bilgileri'!A486&lt;&gt;0,('proje ve personel bilgileri'!A486)," ")</f>
        <v xml:space="preserve"> </v>
      </c>
      <c r="C923" s="105"/>
      <c r="D923" s="296"/>
      <c r="E923" s="296"/>
      <c r="F923" s="296"/>
      <c r="G923" s="296"/>
      <c r="H923" s="296"/>
      <c r="I923" s="296"/>
      <c r="J923" s="296"/>
      <c r="K923" s="104">
        <f t="shared" si="52"/>
        <v>0</v>
      </c>
    </row>
    <row r="924" spans="1:11" ht="15.75" customHeight="1" x14ac:dyDescent="0.25">
      <c r="A924" s="2">
        <v>474</v>
      </c>
      <c r="B924" s="101" t="str">
        <f>IF('proje ve personel bilgileri'!A487&lt;&gt;0,('proje ve personel bilgileri'!A487)," ")</f>
        <v xml:space="preserve"> </v>
      </c>
      <c r="C924" s="105"/>
      <c r="D924" s="296"/>
      <c r="E924" s="296"/>
      <c r="F924" s="296"/>
      <c r="G924" s="296"/>
      <c r="H924" s="296"/>
      <c r="I924" s="296"/>
      <c r="J924" s="296"/>
      <c r="K924" s="104">
        <f t="shared" si="52"/>
        <v>0</v>
      </c>
    </row>
    <row r="925" spans="1:11" ht="15.75" customHeight="1" x14ac:dyDescent="0.25">
      <c r="A925" s="1">
        <v>475</v>
      </c>
      <c r="B925" s="101" t="str">
        <f>IF('proje ve personel bilgileri'!A488&lt;&gt;0,('proje ve personel bilgileri'!A488)," ")</f>
        <v xml:space="preserve"> </v>
      </c>
      <c r="C925" s="105"/>
      <c r="D925" s="296"/>
      <c r="E925" s="296"/>
      <c r="F925" s="296"/>
      <c r="G925" s="296"/>
      <c r="H925" s="296"/>
      <c r="I925" s="296"/>
      <c r="J925" s="296"/>
      <c r="K925" s="104">
        <f t="shared" si="52"/>
        <v>0</v>
      </c>
    </row>
    <row r="926" spans="1:11" ht="15.75" customHeight="1" x14ac:dyDescent="0.25">
      <c r="A926" s="2">
        <v>476</v>
      </c>
      <c r="B926" s="101" t="str">
        <f>IF('proje ve personel bilgileri'!A489&lt;&gt;0,('proje ve personel bilgileri'!A489)," ")</f>
        <v xml:space="preserve"> </v>
      </c>
      <c r="C926" s="105"/>
      <c r="D926" s="296"/>
      <c r="E926" s="296"/>
      <c r="F926" s="296"/>
      <c r="G926" s="296"/>
      <c r="H926" s="296"/>
      <c r="I926" s="296"/>
      <c r="J926" s="296"/>
      <c r="K926" s="104">
        <f t="shared" si="52"/>
        <v>0</v>
      </c>
    </row>
    <row r="927" spans="1:11" ht="15.75" customHeight="1" x14ac:dyDescent="0.25">
      <c r="A927" s="1">
        <v>477</v>
      </c>
      <c r="B927" s="101" t="str">
        <f>IF('proje ve personel bilgileri'!A490&lt;&gt;0,('proje ve personel bilgileri'!A490)," ")</f>
        <v xml:space="preserve"> </v>
      </c>
      <c r="C927" s="105"/>
      <c r="D927" s="296"/>
      <c r="E927" s="296"/>
      <c r="F927" s="296"/>
      <c r="G927" s="296"/>
      <c r="H927" s="296"/>
      <c r="I927" s="296"/>
      <c r="J927" s="296"/>
      <c r="K927" s="104">
        <f t="shared" si="52"/>
        <v>0</v>
      </c>
    </row>
    <row r="928" spans="1:11" ht="15.75" customHeight="1" x14ac:dyDescent="0.25">
      <c r="A928" s="2">
        <v>478</v>
      </c>
      <c r="B928" s="101" t="str">
        <f>IF('proje ve personel bilgileri'!A491&lt;&gt;0,('proje ve personel bilgileri'!A491)," ")</f>
        <v xml:space="preserve"> </v>
      </c>
      <c r="C928" s="105"/>
      <c r="D928" s="296"/>
      <c r="E928" s="296"/>
      <c r="F928" s="296"/>
      <c r="G928" s="296"/>
      <c r="H928" s="296"/>
      <c r="I928" s="296"/>
      <c r="J928" s="296"/>
      <c r="K928" s="104">
        <f t="shared" si="52"/>
        <v>0</v>
      </c>
    </row>
    <row r="929" spans="1:11" ht="15.75" customHeight="1" x14ac:dyDescent="0.25">
      <c r="A929" s="1">
        <v>479</v>
      </c>
      <c r="B929" s="101" t="str">
        <f>IF('proje ve personel bilgileri'!A492&lt;&gt;0,('proje ve personel bilgileri'!A492)," ")</f>
        <v xml:space="preserve"> </v>
      </c>
      <c r="C929" s="105"/>
      <c r="D929" s="296"/>
      <c r="E929" s="296"/>
      <c r="F929" s="296"/>
      <c r="G929" s="296"/>
      <c r="H929" s="296"/>
      <c r="I929" s="296"/>
      <c r="J929" s="296"/>
      <c r="K929" s="104">
        <f t="shared" si="52"/>
        <v>0</v>
      </c>
    </row>
    <row r="930" spans="1:11" ht="15.75" customHeight="1" x14ac:dyDescent="0.25">
      <c r="A930" s="2">
        <v>480</v>
      </c>
      <c r="B930" s="101" t="str">
        <f>IF('proje ve personel bilgileri'!A493&lt;&gt;0,('proje ve personel bilgileri'!A493)," ")</f>
        <v xml:space="preserve"> </v>
      </c>
      <c r="C930" s="105"/>
      <c r="D930" s="296"/>
      <c r="E930" s="296"/>
      <c r="F930" s="296"/>
      <c r="G930" s="296"/>
      <c r="H930" s="296"/>
      <c r="I930" s="296"/>
      <c r="J930" s="296"/>
      <c r="K930" s="104">
        <f t="shared" si="52"/>
        <v>0</v>
      </c>
    </row>
    <row r="931" spans="1:11" ht="15.75" customHeight="1" x14ac:dyDescent="0.25">
      <c r="A931" s="1">
        <v>481</v>
      </c>
      <c r="B931" s="101" t="str">
        <f>IF('proje ve personel bilgileri'!A494&lt;&gt;0,('proje ve personel bilgileri'!A494)," ")</f>
        <v xml:space="preserve"> </v>
      </c>
      <c r="C931" s="105"/>
      <c r="D931" s="296"/>
      <c r="E931" s="296"/>
      <c r="F931" s="296"/>
      <c r="G931" s="296"/>
      <c r="H931" s="296"/>
      <c r="I931" s="296"/>
      <c r="J931" s="296"/>
      <c r="K931" s="104">
        <f t="shared" si="52"/>
        <v>0</v>
      </c>
    </row>
    <row r="932" spans="1:11" ht="15.75" customHeight="1" x14ac:dyDescent="0.25">
      <c r="A932" s="2">
        <v>482</v>
      </c>
      <c r="B932" s="101" t="str">
        <f>IF('proje ve personel bilgileri'!A495&lt;&gt;0,('proje ve personel bilgileri'!A495)," ")</f>
        <v xml:space="preserve"> </v>
      </c>
      <c r="C932" s="105"/>
      <c r="D932" s="296"/>
      <c r="E932" s="296"/>
      <c r="F932" s="296"/>
      <c r="G932" s="296"/>
      <c r="H932" s="296"/>
      <c r="I932" s="296"/>
      <c r="J932" s="296"/>
      <c r="K932" s="104">
        <f t="shared" si="52"/>
        <v>0</v>
      </c>
    </row>
    <row r="933" spans="1:11" ht="15.75" customHeight="1" x14ac:dyDescent="0.25">
      <c r="A933" s="1">
        <v>483</v>
      </c>
      <c r="B933" s="101" t="str">
        <f>IF('proje ve personel bilgileri'!A496&lt;&gt;0,('proje ve personel bilgileri'!A496)," ")</f>
        <v xml:space="preserve"> </v>
      </c>
      <c r="C933" s="105"/>
      <c r="D933" s="296"/>
      <c r="E933" s="296"/>
      <c r="F933" s="296"/>
      <c r="G933" s="296"/>
      <c r="H933" s="296"/>
      <c r="I933" s="296"/>
      <c r="J933" s="296"/>
      <c r="K933" s="104">
        <f t="shared" si="52"/>
        <v>0</v>
      </c>
    </row>
    <row r="934" spans="1:11" ht="15.75" customHeight="1" x14ac:dyDescent="0.25">
      <c r="A934" s="2">
        <v>484</v>
      </c>
      <c r="B934" s="101" t="str">
        <f>IF('proje ve personel bilgileri'!A497&lt;&gt;0,('proje ve personel bilgileri'!A497)," ")</f>
        <v xml:space="preserve"> </v>
      </c>
      <c r="C934" s="105"/>
      <c r="D934" s="296"/>
      <c r="E934" s="296"/>
      <c r="F934" s="296"/>
      <c r="G934" s="296"/>
      <c r="H934" s="296"/>
      <c r="I934" s="296"/>
      <c r="J934" s="296"/>
      <c r="K934" s="104">
        <f t="shared" si="52"/>
        <v>0</v>
      </c>
    </row>
    <row r="935" spans="1:11" ht="15.75" customHeight="1" x14ac:dyDescent="0.25">
      <c r="A935" s="1">
        <v>485</v>
      </c>
      <c r="B935" s="101" t="str">
        <f>IF('proje ve personel bilgileri'!A498&lt;&gt;0,('proje ve personel bilgileri'!A498)," ")</f>
        <v xml:space="preserve"> </v>
      </c>
      <c r="C935" s="105"/>
      <c r="D935" s="296"/>
      <c r="E935" s="296"/>
      <c r="F935" s="296"/>
      <c r="G935" s="296"/>
      <c r="H935" s="296"/>
      <c r="I935" s="296"/>
      <c r="J935" s="296"/>
      <c r="K935" s="104">
        <f t="shared" si="52"/>
        <v>0</v>
      </c>
    </row>
    <row r="936" spans="1:11" ht="15" customHeight="1" x14ac:dyDescent="0.25">
      <c r="A936" s="2">
        <v>486</v>
      </c>
      <c r="B936" s="101" t="str">
        <f>IF('proje ve personel bilgileri'!A499&lt;&gt;0,('proje ve personel bilgileri'!A499)," ")</f>
        <v xml:space="preserve"> </v>
      </c>
      <c r="C936" s="105"/>
      <c r="D936" s="296"/>
      <c r="E936" s="296"/>
      <c r="F936" s="296"/>
      <c r="G936" s="296"/>
      <c r="H936" s="296"/>
      <c r="I936" s="296"/>
      <c r="J936" s="296"/>
      <c r="K936" s="104">
        <f t="shared" si="52"/>
        <v>0</v>
      </c>
    </row>
    <row r="937" spans="1:11" ht="15.75" customHeight="1" x14ac:dyDescent="0.25">
      <c r="A937" s="341" t="s">
        <v>99</v>
      </c>
      <c r="B937" s="342"/>
      <c r="C937" s="7" t="str">
        <f t="shared" ref="C937:J937" si="53">IF($K$28&lt;&gt;0,SUM(C919:C936)," ")</f>
        <v xml:space="preserve"> </v>
      </c>
      <c r="D937" s="8" t="str">
        <f t="shared" si="53"/>
        <v xml:space="preserve"> </v>
      </c>
      <c r="E937" s="8" t="str">
        <f t="shared" si="53"/>
        <v xml:space="preserve"> </v>
      </c>
      <c r="F937" s="8" t="str">
        <f t="shared" si="53"/>
        <v xml:space="preserve"> </v>
      </c>
      <c r="G937" s="8" t="str">
        <f t="shared" si="53"/>
        <v xml:space="preserve"> </v>
      </c>
      <c r="H937" s="8" t="str">
        <f t="shared" si="53"/>
        <v xml:space="preserve"> </v>
      </c>
      <c r="I937" s="8" t="str">
        <f t="shared" si="53"/>
        <v xml:space="preserve"> </v>
      </c>
      <c r="J937" s="8" t="str">
        <f t="shared" si="53"/>
        <v xml:space="preserve"> </v>
      </c>
      <c r="K937" s="9">
        <f>SUM(K919:K936)+K902</f>
        <v>0</v>
      </c>
    </row>
    <row r="938" spans="1:11" ht="15" customHeight="1" x14ac:dyDescent="0.25">
      <c r="A938" s="300"/>
    </row>
    <row r="939" spans="1:11" ht="24" customHeight="1" x14ac:dyDescent="0.25">
      <c r="A939" s="332" t="s">
        <v>100</v>
      </c>
      <c r="B939" s="332"/>
      <c r="C939" s="332"/>
      <c r="D939" s="332"/>
      <c r="E939" s="332"/>
      <c r="F939" s="332"/>
      <c r="G939" s="332"/>
      <c r="H939" s="332"/>
      <c r="I939" s="332"/>
      <c r="J939" s="332"/>
      <c r="K939" s="332"/>
    </row>
    <row r="940" spans="1:11" ht="15" customHeight="1" x14ac:dyDescent="0.25">
      <c r="A940" s="51"/>
    </row>
    <row r="941" spans="1:11" ht="15" customHeight="1" x14ac:dyDescent="0.25">
      <c r="A941" s="298" t="s">
        <v>101</v>
      </c>
    </row>
    <row r="942" spans="1:11" ht="15" customHeight="1" x14ac:dyDescent="0.25">
      <c r="C942" s="298" t="s">
        <v>102</v>
      </c>
      <c r="E942" s="298" t="s">
        <v>103</v>
      </c>
    </row>
    <row r="946" spans="1:11" ht="15.75" customHeight="1" x14ac:dyDescent="0.25">
      <c r="A946" s="348" t="s">
        <v>85</v>
      </c>
      <c r="B946" s="348"/>
      <c r="C946" s="348"/>
      <c r="D946" s="348"/>
      <c r="E946" s="348"/>
      <c r="F946" s="348"/>
      <c r="G946" s="348"/>
      <c r="H946" s="348"/>
      <c r="I946" s="348"/>
      <c r="J946" s="348"/>
      <c r="K946" s="348"/>
    </row>
    <row r="947" spans="1:11" ht="15" customHeight="1" x14ac:dyDescent="0.25">
      <c r="A947" s="70"/>
      <c r="B947" s="70"/>
      <c r="C947" s="70"/>
      <c r="D947" s="70"/>
      <c r="E947" s="78">
        <f>'proje ve personel bilgileri'!$B$5</f>
        <v>0</v>
      </c>
      <c r="F947" s="72">
        <f>IF('proje ve personel bilgileri'!$B$6=1,"/ Haziran ayına aittir.",(IF('proje ve personel bilgileri'!$B$6=2,"/ Aralık ayına aittir.",0)))</f>
        <v>0</v>
      </c>
      <c r="H947" s="70"/>
      <c r="I947" s="70"/>
      <c r="J947" s="70"/>
      <c r="K947" s="70"/>
    </row>
    <row r="948" spans="1:11" ht="18.75" customHeight="1" x14ac:dyDescent="0.25">
      <c r="K948" s="4" t="s">
        <v>86</v>
      </c>
    </row>
    <row r="949" spans="1:11" ht="15.75" customHeight="1" x14ac:dyDescent="0.25">
      <c r="A949" s="349" t="s">
        <v>2</v>
      </c>
      <c r="B949" s="350"/>
      <c r="C949" s="351">
        <f>'proje ve personel bilgileri'!$B$2</f>
        <v>0</v>
      </c>
      <c r="D949" s="352"/>
      <c r="E949" s="352"/>
      <c r="F949" s="352"/>
      <c r="G949" s="352"/>
      <c r="H949" s="352"/>
      <c r="I949" s="352"/>
      <c r="J949" s="352"/>
      <c r="K949" s="353"/>
    </row>
    <row r="950" spans="1:11" ht="15.75" customHeight="1" x14ac:dyDescent="0.25">
      <c r="A950" s="354" t="s">
        <v>4</v>
      </c>
      <c r="B950" s="355"/>
      <c r="C950" s="356">
        <f>'proje ve personel bilgileri'!$B$3</f>
        <v>0</v>
      </c>
      <c r="D950" s="357"/>
      <c r="E950" s="357"/>
      <c r="F950" s="357"/>
      <c r="G950" s="357"/>
      <c r="H950" s="357"/>
      <c r="I950" s="357"/>
      <c r="J950" s="357"/>
      <c r="K950" s="358"/>
    </row>
    <row r="951" spans="1:11" ht="15" customHeight="1" x14ac:dyDescent="0.25">
      <c r="A951" s="343" t="s">
        <v>87</v>
      </c>
      <c r="B951" s="343" t="s">
        <v>15</v>
      </c>
      <c r="C951" s="343" t="s">
        <v>88</v>
      </c>
      <c r="D951" s="344" t="s">
        <v>89</v>
      </c>
      <c r="E951" s="346"/>
      <c r="F951" s="347"/>
      <c r="G951" s="343" t="s">
        <v>90</v>
      </c>
      <c r="H951" s="333" t="s">
        <v>91</v>
      </c>
      <c r="I951" s="333" t="s">
        <v>92</v>
      </c>
      <c r="J951" s="333" t="s">
        <v>93</v>
      </c>
      <c r="K951" s="336" t="s">
        <v>94</v>
      </c>
    </row>
    <row r="952" spans="1:11" ht="23.25" customHeight="1" x14ac:dyDescent="0.25">
      <c r="A952" s="338"/>
      <c r="B952" s="338"/>
      <c r="C952" s="338"/>
      <c r="D952" s="345"/>
      <c r="E952" s="339" t="s">
        <v>95</v>
      </c>
      <c r="F952" s="340"/>
      <c r="G952" s="338"/>
      <c r="H952" s="334"/>
      <c r="I952" s="334"/>
      <c r="J952" s="334"/>
      <c r="K952" s="337"/>
    </row>
    <row r="953" spans="1:11" ht="60.75" customHeight="1" x14ac:dyDescent="0.25">
      <c r="A953" s="338"/>
      <c r="B953" s="338"/>
      <c r="C953" s="338"/>
      <c r="D953" s="345"/>
      <c r="E953" s="5" t="s">
        <v>106</v>
      </c>
      <c r="F953" s="5" t="s">
        <v>97</v>
      </c>
      <c r="G953" s="338"/>
      <c r="H953" s="334"/>
      <c r="I953" s="335"/>
      <c r="J953" s="335"/>
      <c r="K953" s="338"/>
    </row>
    <row r="954" spans="1:11" ht="15.75" customHeight="1" x14ac:dyDescent="0.25">
      <c r="A954" s="338"/>
      <c r="B954" s="338"/>
      <c r="C954" s="338"/>
      <c r="D954" s="345"/>
      <c r="E954" s="6" t="s">
        <v>98</v>
      </c>
      <c r="F954" s="6" t="s">
        <v>98</v>
      </c>
      <c r="G954" s="294" t="s">
        <v>98</v>
      </c>
      <c r="H954" s="294" t="s">
        <v>98</v>
      </c>
      <c r="I954" s="297" t="s">
        <v>98</v>
      </c>
      <c r="J954" s="6" t="s">
        <v>98</v>
      </c>
      <c r="K954" s="338"/>
    </row>
    <row r="955" spans="1:11" ht="15.75" customHeight="1" x14ac:dyDescent="0.25">
      <c r="A955" s="1">
        <v>487</v>
      </c>
      <c r="B955" s="101" t="str">
        <f>IF('proje ve personel bilgileri'!A500&lt;&gt;0,('proje ve personel bilgileri'!A500)," ")</f>
        <v xml:space="preserve"> </v>
      </c>
      <c r="C955" s="102"/>
      <c r="D955" s="103"/>
      <c r="E955" s="103"/>
      <c r="F955" s="103"/>
      <c r="G955" s="103"/>
      <c r="H955" s="103"/>
      <c r="I955" s="103"/>
      <c r="J955" s="103"/>
      <c r="K955" s="104">
        <f t="shared" ref="K955:K972" si="54">IF(D955&lt;&gt;0,SUM(D955+E955+F955+G955-H955-I955-J955),0)</f>
        <v>0</v>
      </c>
    </row>
    <row r="956" spans="1:11" ht="15.75" customHeight="1" x14ac:dyDescent="0.25">
      <c r="A956" s="2">
        <v>488</v>
      </c>
      <c r="B956" s="101" t="str">
        <f>IF('proje ve personel bilgileri'!A501&lt;&gt;0,('proje ve personel bilgileri'!A501)," ")</f>
        <v xml:space="preserve"> </v>
      </c>
      <c r="C956" s="105"/>
      <c r="D956" s="296"/>
      <c r="E956" s="296"/>
      <c r="F956" s="296"/>
      <c r="G956" s="296"/>
      <c r="H956" s="296"/>
      <c r="I956" s="296"/>
      <c r="J956" s="296"/>
      <c r="K956" s="104">
        <f t="shared" si="54"/>
        <v>0</v>
      </c>
    </row>
    <row r="957" spans="1:11" ht="15.75" customHeight="1" x14ac:dyDescent="0.25">
      <c r="A957" s="1">
        <v>489</v>
      </c>
      <c r="B957" s="101" t="str">
        <f>IF('proje ve personel bilgileri'!A502&lt;&gt;0,('proje ve personel bilgileri'!A502)," ")</f>
        <v xml:space="preserve"> </v>
      </c>
      <c r="C957" s="105"/>
      <c r="D957" s="296"/>
      <c r="E957" s="296"/>
      <c r="F957" s="296"/>
      <c r="G957" s="296"/>
      <c r="H957" s="296"/>
      <c r="I957" s="296"/>
      <c r="J957" s="296"/>
      <c r="K957" s="104">
        <f t="shared" si="54"/>
        <v>0</v>
      </c>
    </row>
    <row r="958" spans="1:11" ht="15.75" customHeight="1" x14ac:dyDescent="0.25">
      <c r="A958" s="2">
        <v>490</v>
      </c>
      <c r="B958" s="101" t="str">
        <f>IF('proje ve personel bilgileri'!A503&lt;&gt;0,('proje ve personel bilgileri'!A503)," ")</f>
        <v xml:space="preserve"> </v>
      </c>
      <c r="C958" s="105"/>
      <c r="D958" s="296"/>
      <c r="E958" s="296"/>
      <c r="F958" s="296"/>
      <c r="G958" s="296"/>
      <c r="H958" s="296"/>
      <c r="I958" s="296"/>
      <c r="J958" s="296"/>
      <c r="K958" s="104">
        <f t="shared" si="54"/>
        <v>0</v>
      </c>
    </row>
    <row r="959" spans="1:11" ht="15.75" customHeight="1" x14ac:dyDescent="0.25">
      <c r="A959" s="1">
        <v>491</v>
      </c>
      <c r="B959" s="101" t="str">
        <f>IF('proje ve personel bilgileri'!A504&lt;&gt;0,('proje ve personel bilgileri'!A504)," ")</f>
        <v xml:space="preserve"> </v>
      </c>
      <c r="C959" s="105"/>
      <c r="D959" s="296"/>
      <c r="E959" s="296"/>
      <c r="F959" s="296"/>
      <c r="G959" s="296"/>
      <c r="H959" s="296"/>
      <c r="I959" s="296"/>
      <c r="J959" s="296"/>
      <c r="K959" s="104">
        <f t="shared" si="54"/>
        <v>0</v>
      </c>
    </row>
    <row r="960" spans="1:11" ht="15.75" customHeight="1" x14ac:dyDescent="0.25">
      <c r="A960" s="2">
        <v>492</v>
      </c>
      <c r="B960" s="101" t="str">
        <f>IF('proje ve personel bilgileri'!A505&lt;&gt;0,('proje ve personel bilgileri'!A505)," ")</f>
        <v xml:space="preserve"> </v>
      </c>
      <c r="C960" s="105"/>
      <c r="D960" s="296"/>
      <c r="E960" s="296"/>
      <c r="F960" s="296"/>
      <c r="G960" s="296"/>
      <c r="H960" s="296"/>
      <c r="I960" s="296"/>
      <c r="J960" s="296"/>
      <c r="K960" s="104">
        <f t="shared" si="54"/>
        <v>0</v>
      </c>
    </row>
    <row r="961" spans="1:11" ht="15.75" customHeight="1" x14ac:dyDescent="0.25">
      <c r="A961" s="1">
        <v>493</v>
      </c>
      <c r="B961" s="101" t="str">
        <f>IF('proje ve personel bilgileri'!A506&lt;&gt;0,('proje ve personel bilgileri'!A506)," ")</f>
        <v xml:space="preserve"> </v>
      </c>
      <c r="C961" s="105"/>
      <c r="D961" s="296"/>
      <c r="E961" s="296"/>
      <c r="F961" s="296"/>
      <c r="G961" s="296"/>
      <c r="H961" s="296"/>
      <c r="I961" s="296"/>
      <c r="J961" s="296"/>
      <c r="K961" s="104">
        <f t="shared" si="54"/>
        <v>0</v>
      </c>
    </row>
    <row r="962" spans="1:11" ht="15.75" customHeight="1" x14ac:dyDescent="0.25">
      <c r="A962" s="2">
        <v>494</v>
      </c>
      <c r="B962" s="101" t="str">
        <f>IF('proje ve personel bilgileri'!A507&lt;&gt;0,('proje ve personel bilgileri'!A507)," ")</f>
        <v xml:space="preserve"> </v>
      </c>
      <c r="C962" s="105"/>
      <c r="D962" s="296"/>
      <c r="E962" s="296"/>
      <c r="F962" s="296"/>
      <c r="G962" s="296"/>
      <c r="H962" s="296"/>
      <c r="I962" s="296"/>
      <c r="J962" s="296"/>
      <c r="K962" s="104">
        <f t="shared" si="54"/>
        <v>0</v>
      </c>
    </row>
    <row r="963" spans="1:11" ht="15.75" customHeight="1" x14ac:dyDescent="0.25">
      <c r="A963" s="1">
        <v>495</v>
      </c>
      <c r="B963" s="101" t="str">
        <f>IF('proje ve personel bilgileri'!A508&lt;&gt;0,('proje ve personel bilgileri'!A508)," ")</f>
        <v xml:space="preserve"> </v>
      </c>
      <c r="C963" s="105"/>
      <c r="D963" s="296"/>
      <c r="E963" s="296"/>
      <c r="F963" s="296"/>
      <c r="G963" s="296"/>
      <c r="H963" s="296"/>
      <c r="I963" s="296"/>
      <c r="J963" s="296"/>
      <c r="K963" s="104">
        <f t="shared" si="54"/>
        <v>0</v>
      </c>
    </row>
    <row r="964" spans="1:11" ht="15.75" customHeight="1" x14ac:dyDescent="0.25">
      <c r="A964" s="2">
        <v>496</v>
      </c>
      <c r="B964" s="101" t="str">
        <f>IF('proje ve personel bilgileri'!A509&lt;&gt;0,('proje ve personel bilgileri'!A509)," ")</f>
        <v xml:space="preserve"> </v>
      </c>
      <c r="C964" s="105"/>
      <c r="D964" s="296"/>
      <c r="E964" s="296"/>
      <c r="F964" s="296"/>
      <c r="G964" s="296"/>
      <c r="H964" s="296"/>
      <c r="I964" s="296"/>
      <c r="J964" s="296"/>
      <c r="K964" s="104">
        <f t="shared" si="54"/>
        <v>0</v>
      </c>
    </row>
    <row r="965" spans="1:11" ht="15.75" customHeight="1" x14ac:dyDescent="0.25">
      <c r="A965" s="1">
        <v>497</v>
      </c>
      <c r="B965" s="101" t="str">
        <f>IF('proje ve personel bilgileri'!A510&lt;&gt;0,('proje ve personel bilgileri'!A510)," ")</f>
        <v xml:space="preserve"> </v>
      </c>
      <c r="C965" s="105"/>
      <c r="D965" s="296"/>
      <c r="E965" s="296"/>
      <c r="F965" s="296"/>
      <c r="G965" s="296"/>
      <c r="H965" s="296"/>
      <c r="I965" s="296"/>
      <c r="J965" s="296"/>
      <c r="K965" s="104">
        <f t="shared" si="54"/>
        <v>0</v>
      </c>
    </row>
    <row r="966" spans="1:11" ht="15.75" customHeight="1" x14ac:dyDescent="0.25">
      <c r="A966" s="2">
        <v>498</v>
      </c>
      <c r="B966" s="101" t="str">
        <f>IF('proje ve personel bilgileri'!A511&lt;&gt;0,('proje ve personel bilgileri'!A511)," ")</f>
        <v xml:space="preserve"> </v>
      </c>
      <c r="C966" s="105"/>
      <c r="D966" s="296"/>
      <c r="E966" s="296"/>
      <c r="F966" s="296"/>
      <c r="G966" s="296"/>
      <c r="H966" s="296"/>
      <c r="I966" s="296"/>
      <c r="J966" s="296"/>
      <c r="K966" s="104">
        <f t="shared" si="54"/>
        <v>0</v>
      </c>
    </row>
    <row r="967" spans="1:11" ht="15.75" customHeight="1" x14ac:dyDescent="0.25">
      <c r="A967" s="1">
        <v>499</v>
      </c>
      <c r="B967" s="101" t="str">
        <f>IF('proje ve personel bilgileri'!A512&lt;&gt;0,('proje ve personel bilgileri'!A512)," ")</f>
        <v xml:space="preserve"> </v>
      </c>
      <c r="C967" s="105"/>
      <c r="D967" s="296"/>
      <c r="E967" s="296"/>
      <c r="F967" s="296"/>
      <c r="G967" s="296"/>
      <c r="H967" s="296"/>
      <c r="I967" s="296"/>
      <c r="J967" s="296"/>
      <c r="K967" s="104">
        <f t="shared" si="54"/>
        <v>0</v>
      </c>
    </row>
    <row r="968" spans="1:11" ht="15.75" customHeight="1" x14ac:dyDescent="0.25">
      <c r="A968" s="2">
        <v>500</v>
      </c>
      <c r="B968" s="101" t="str">
        <f>IF('proje ve personel bilgileri'!A513&lt;&gt;0,('proje ve personel bilgileri'!A513)," ")</f>
        <v xml:space="preserve"> </v>
      </c>
      <c r="C968" s="105"/>
      <c r="D968" s="296"/>
      <c r="E968" s="296"/>
      <c r="F968" s="296"/>
      <c r="G968" s="296"/>
      <c r="H968" s="296"/>
      <c r="I968" s="296"/>
      <c r="J968" s="296"/>
      <c r="K968" s="104">
        <f t="shared" si="54"/>
        <v>0</v>
      </c>
    </row>
    <row r="969" spans="1:11" ht="15.75" customHeight="1" x14ac:dyDescent="0.25">
      <c r="A969" s="1">
        <v>501</v>
      </c>
      <c r="B969" s="101" t="str">
        <f>IF('proje ve personel bilgileri'!A514&lt;&gt;0,('proje ve personel bilgileri'!A514)," ")</f>
        <v xml:space="preserve"> </v>
      </c>
      <c r="C969" s="105"/>
      <c r="D969" s="296"/>
      <c r="E969" s="296"/>
      <c r="F969" s="296"/>
      <c r="G969" s="296"/>
      <c r="H969" s="296"/>
      <c r="I969" s="296"/>
      <c r="J969" s="296"/>
      <c r="K969" s="104">
        <f t="shared" si="54"/>
        <v>0</v>
      </c>
    </row>
    <row r="970" spans="1:11" ht="15.75" customHeight="1" x14ac:dyDescent="0.25">
      <c r="A970" s="2">
        <v>502</v>
      </c>
      <c r="B970" s="101" t="str">
        <f>IF('proje ve personel bilgileri'!A515&lt;&gt;0,('proje ve personel bilgileri'!A515)," ")</f>
        <v xml:space="preserve"> </v>
      </c>
      <c r="C970" s="105"/>
      <c r="D970" s="296"/>
      <c r="E970" s="296"/>
      <c r="F970" s="296"/>
      <c r="G970" s="296"/>
      <c r="H970" s="296"/>
      <c r="I970" s="296"/>
      <c r="J970" s="296"/>
      <c r="K970" s="104">
        <f t="shared" si="54"/>
        <v>0</v>
      </c>
    </row>
    <row r="971" spans="1:11" ht="15.75" customHeight="1" x14ac:dyDescent="0.25">
      <c r="A971" s="1">
        <v>503</v>
      </c>
      <c r="B971" s="101" t="str">
        <f>IF('proje ve personel bilgileri'!A516&lt;&gt;0,('proje ve personel bilgileri'!A516)," ")</f>
        <v xml:space="preserve"> </v>
      </c>
      <c r="C971" s="105"/>
      <c r="D971" s="296"/>
      <c r="E971" s="296"/>
      <c r="F971" s="296"/>
      <c r="G971" s="296"/>
      <c r="H971" s="296"/>
      <c r="I971" s="296"/>
      <c r="J971" s="296"/>
      <c r="K971" s="104">
        <f t="shared" si="54"/>
        <v>0</v>
      </c>
    </row>
    <row r="972" spans="1:11" ht="15" customHeight="1" x14ac:dyDescent="0.25">
      <c r="A972" s="2">
        <v>504</v>
      </c>
      <c r="B972" s="101" t="str">
        <f>IF('proje ve personel bilgileri'!A517&lt;&gt;0,('proje ve personel bilgileri'!A517)," ")</f>
        <v xml:space="preserve"> </v>
      </c>
      <c r="C972" s="105"/>
      <c r="D972" s="296"/>
      <c r="E972" s="296"/>
      <c r="F972" s="296"/>
      <c r="G972" s="296"/>
      <c r="H972" s="296"/>
      <c r="I972" s="296"/>
      <c r="J972" s="296"/>
      <c r="K972" s="104">
        <f t="shared" si="54"/>
        <v>0</v>
      </c>
    </row>
    <row r="973" spans="1:11" ht="15.75" customHeight="1" x14ac:dyDescent="0.25">
      <c r="A973" s="341" t="s">
        <v>99</v>
      </c>
      <c r="B973" s="342"/>
      <c r="C973" s="7" t="str">
        <f t="shared" ref="C973:J973" si="55">IF($K$28&lt;&gt;0,SUM(C955:C972)," ")</f>
        <v xml:space="preserve"> </v>
      </c>
      <c r="D973" s="8" t="str">
        <f t="shared" si="55"/>
        <v xml:space="preserve"> </v>
      </c>
      <c r="E973" s="8" t="str">
        <f t="shared" si="55"/>
        <v xml:space="preserve"> </v>
      </c>
      <c r="F973" s="8" t="str">
        <f t="shared" si="55"/>
        <v xml:space="preserve"> </v>
      </c>
      <c r="G973" s="8" t="str">
        <f t="shared" si="55"/>
        <v xml:space="preserve"> </v>
      </c>
      <c r="H973" s="8" t="str">
        <f t="shared" si="55"/>
        <v xml:space="preserve"> </v>
      </c>
      <c r="I973" s="8" t="str">
        <f t="shared" si="55"/>
        <v xml:space="preserve"> </v>
      </c>
      <c r="J973" s="8" t="str">
        <f t="shared" si="55"/>
        <v xml:space="preserve"> </v>
      </c>
      <c r="K973" s="9">
        <f>SUM(K955:K972)+K937</f>
        <v>0</v>
      </c>
    </row>
    <row r="974" spans="1:11" ht="15" customHeight="1" x14ac:dyDescent="0.25">
      <c r="A974" s="300"/>
    </row>
    <row r="975" spans="1:11" ht="24.75" customHeight="1" x14ac:dyDescent="0.25">
      <c r="A975" s="332" t="s">
        <v>100</v>
      </c>
      <c r="B975" s="332"/>
      <c r="C975" s="332"/>
      <c r="D975" s="332"/>
      <c r="E975" s="332"/>
      <c r="F975" s="332"/>
      <c r="G975" s="332"/>
      <c r="H975" s="332"/>
      <c r="I975" s="332"/>
      <c r="J975" s="332"/>
      <c r="K975" s="332"/>
    </row>
    <row r="976" spans="1:11" ht="15" customHeight="1" x14ac:dyDescent="0.25">
      <c r="A976" s="51"/>
    </row>
    <row r="977" spans="1:11" ht="15" customHeight="1" x14ac:dyDescent="0.25">
      <c r="A977" s="298" t="s">
        <v>101</v>
      </c>
    </row>
    <row r="978" spans="1:11" ht="15" customHeight="1" x14ac:dyDescent="0.25">
      <c r="C978" s="298" t="s">
        <v>102</v>
      </c>
      <c r="E978" s="298" t="s">
        <v>103</v>
      </c>
    </row>
    <row r="980" spans="1:11" ht="15.75" customHeight="1" x14ac:dyDescent="0.25">
      <c r="A980" s="348" t="s">
        <v>85</v>
      </c>
      <c r="B980" s="348"/>
      <c r="C980" s="348"/>
      <c r="D980" s="348"/>
      <c r="E980" s="348"/>
      <c r="F980" s="348"/>
      <c r="G980" s="348"/>
      <c r="H980" s="348"/>
      <c r="I980" s="348"/>
      <c r="J980" s="348"/>
      <c r="K980" s="348"/>
    </row>
    <row r="981" spans="1:11" ht="15" customHeight="1" x14ac:dyDescent="0.25">
      <c r="A981" s="70"/>
      <c r="B981" s="70"/>
      <c r="C981" s="70"/>
      <c r="D981" s="70"/>
      <c r="E981" s="70"/>
      <c r="F981" s="78">
        <f>'proje ve personel bilgileri'!$B$5</f>
        <v>0</v>
      </c>
      <c r="G981" s="72">
        <f>IF('proje ve personel bilgileri'!$B$6=1,"/ Haziran ayına aittir.",(IF('proje ve personel bilgileri'!$B$6=2,"/ Aralık ayına aittir.",0)))</f>
        <v>0</v>
      </c>
      <c r="H981" s="70"/>
      <c r="I981" s="70"/>
      <c r="J981" s="70"/>
      <c r="K981" s="70"/>
    </row>
    <row r="982" spans="1:11" ht="18.75" customHeight="1" x14ac:dyDescent="0.25">
      <c r="K982" s="4" t="s">
        <v>86</v>
      </c>
    </row>
    <row r="983" spans="1:11" ht="15.75" customHeight="1" x14ac:dyDescent="0.25">
      <c r="A983" s="349" t="s">
        <v>2</v>
      </c>
      <c r="B983" s="350"/>
      <c r="C983" s="351">
        <f>'proje ve personel bilgileri'!$B$2</f>
        <v>0</v>
      </c>
      <c r="D983" s="352"/>
      <c r="E983" s="352"/>
      <c r="F983" s="352"/>
      <c r="G983" s="352"/>
      <c r="H983" s="352"/>
      <c r="I983" s="352"/>
      <c r="J983" s="352"/>
      <c r="K983" s="353"/>
    </row>
    <row r="984" spans="1:11" ht="15.75" customHeight="1" x14ac:dyDescent="0.25">
      <c r="A984" s="354" t="s">
        <v>4</v>
      </c>
      <c r="B984" s="355"/>
      <c r="C984" s="356">
        <f>'proje ve personel bilgileri'!$B$3</f>
        <v>0</v>
      </c>
      <c r="D984" s="357"/>
      <c r="E984" s="357"/>
      <c r="F984" s="357"/>
      <c r="G984" s="357"/>
      <c r="H984" s="357"/>
      <c r="I984" s="357"/>
      <c r="J984" s="357"/>
      <c r="K984" s="358"/>
    </row>
    <row r="985" spans="1:11" ht="15" customHeight="1" x14ac:dyDescent="0.25">
      <c r="A985" s="343" t="s">
        <v>87</v>
      </c>
      <c r="B985" s="343" t="s">
        <v>15</v>
      </c>
      <c r="C985" s="343" t="s">
        <v>88</v>
      </c>
      <c r="D985" s="344" t="s">
        <v>89</v>
      </c>
      <c r="E985" s="346"/>
      <c r="F985" s="347"/>
      <c r="G985" s="343" t="s">
        <v>90</v>
      </c>
      <c r="H985" s="333" t="s">
        <v>91</v>
      </c>
      <c r="I985" s="333" t="s">
        <v>92</v>
      </c>
      <c r="J985" s="333" t="s">
        <v>93</v>
      </c>
      <c r="K985" s="336" t="s">
        <v>94</v>
      </c>
    </row>
    <row r="986" spans="1:11" ht="15.75" customHeight="1" x14ac:dyDescent="0.25">
      <c r="A986" s="338"/>
      <c r="B986" s="338"/>
      <c r="C986" s="338"/>
      <c r="D986" s="345"/>
      <c r="E986" s="339" t="s">
        <v>95</v>
      </c>
      <c r="F986" s="340"/>
      <c r="G986" s="338"/>
      <c r="H986" s="334"/>
      <c r="I986" s="334"/>
      <c r="J986" s="334"/>
      <c r="K986" s="337"/>
    </row>
    <row r="987" spans="1:11" ht="60.75" customHeight="1" x14ac:dyDescent="0.25">
      <c r="A987" s="338"/>
      <c r="B987" s="338"/>
      <c r="C987" s="338"/>
      <c r="D987" s="345"/>
      <c r="E987" s="5" t="s">
        <v>106</v>
      </c>
      <c r="F987" s="5" t="s">
        <v>97</v>
      </c>
      <c r="G987" s="338"/>
      <c r="H987" s="334"/>
      <c r="I987" s="335"/>
      <c r="J987" s="335"/>
      <c r="K987" s="338"/>
    </row>
    <row r="988" spans="1:11" ht="15.75" customHeight="1" x14ac:dyDescent="0.25">
      <c r="A988" s="338"/>
      <c r="B988" s="338"/>
      <c r="C988" s="338"/>
      <c r="D988" s="345"/>
      <c r="E988" s="6" t="s">
        <v>98</v>
      </c>
      <c r="F988" s="6" t="s">
        <v>98</v>
      </c>
      <c r="G988" s="294" t="s">
        <v>98</v>
      </c>
      <c r="H988" s="294" t="s">
        <v>98</v>
      </c>
      <c r="I988" s="297" t="s">
        <v>98</v>
      </c>
      <c r="J988" s="6" t="s">
        <v>98</v>
      </c>
      <c r="K988" s="338"/>
    </row>
    <row r="989" spans="1:11" ht="15.75" customHeight="1" x14ac:dyDescent="0.25">
      <c r="A989" s="1">
        <v>505</v>
      </c>
      <c r="B989" s="101" t="str">
        <f>IF('proje ve personel bilgileri'!A518&lt;&gt;0,('proje ve personel bilgileri'!A518)," ")</f>
        <v xml:space="preserve"> </v>
      </c>
      <c r="C989" s="102"/>
      <c r="D989" s="103"/>
      <c r="E989" s="103"/>
      <c r="F989" s="103"/>
      <c r="G989" s="103"/>
      <c r="H989" s="103"/>
      <c r="I989" s="103"/>
      <c r="J989" s="103"/>
      <c r="K989" s="104">
        <f t="shared" ref="K989:K1006" si="56">IF(D989&lt;&gt;0,SUM(D989+E989+F989+G989-H989-I989-J989),0)</f>
        <v>0</v>
      </c>
    </row>
    <row r="990" spans="1:11" ht="15.75" customHeight="1" x14ac:dyDescent="0.25">
      <c r="A990" s="2">
        <v>506</v>
      </c>
      <c r="B990" s="101" t="str">
        <f>IF('proje ve personel bilgileri'!A519&lt;&gt;0,('proje ve personel bilgileri'!A519)," ")</f>
        <v xml:space="preserve"> </v>
      </c>
      <c r="C990" s="105"/>
      <c r="D990" s="296"/>
      <c r="E990" s="296"/>
      <c r="F990" s="296"/>
      <c r="G990" s="296"/>
      <c r="H990" s="296"/>
      <c r="I990" s="296"/>
      <c r="J990" s="296"/>
      <c r="K990" s="104">
        <f t="shared" si="56"/>
        <v>0</v>
      </c>
    </row>
    <row r="991" spans="1:11" ht="15.75" customHeight="1" x14ac:dyDescent="0.25">
      <c r="A991" s="1">
        <v>507</v>
      </c>
      <c r="B991" s="101" t="str">
        <f>IF('proje ve personel bilgileri'!A520&lt;&gt;0,('proje ve personel bilgileri'!A520)," ")</f>
        <v xml:space="preserve"> </v>
      </c>
      <c r="C991" s="105"/>
      <c r="D991" s="296"/>
      <c r="E991" s="296"/>
      <c r="F991" s="296"/>
      <c r="G991" s="296"/>
      <c r="H991" s="296"/>
      <c r="I991" s="296"/>
      <c r="J991" s="296"/>
      <c r="K991" s="104">
        <f t="shared" si="56"/>
        <v>0</v>
      </c>
    </row>
    <row r="992" spans="1:11" ht="15.75" customHeight="1" x14ac:dyDescent="0.25">
      <c r="A992" s="2">
        <v>508</v>
      </c>
      <c r="B992" s="101" t="str">
        <f>IF('proje ve personel bilgileri'!A521&lt;&gt;0,('proje ve personel bilgileri'!A521)," ")</f>
        <v xml:space="preserve"> </v>
      </c>
      <c r="C992" s="105"/>
      <c r="D992" s="296"/>
      <c r="E992" s="296"/>
      <c r="F992" s="296"/>
      <c r="G992" s="296"/>
      <c r="H992" s="296"/>
      <c r="I992" s="296"/>
      <c r="J992" s="296"/>
      <c r="K992" s="104">
        <f t="shared" si="56"/>
        <v>0</v>
      </c>
    </row>
    <row r="993" spans="1:11" ht="15.75" customHeight="1" x14ac:dyDescent="0.25">
      <c r="A993" s="1">
        <v>509</v>
      </c>
      <c r="B993" s="101" t="str">
        <f>IF('proje ve personel bilgileri'!A522&lt;&gt;0,('proje ve personel bilgileri'!A522)," ")</f>
        <v xml:space="preserve"> </v>
      </c>
      <c r="C993" s="105"/>
      <c r="D993" s="296"/>
      <c r="E993" s="296"/>
      <c r="F993" s="296"/>
      <c r="G993" s="296"/>
      <c r="H993" s="296"/>
      <c r="I993" s="296"/>
      <c r="J993" s="296"/>
      <c r="K993" s="104">
        <f t="shared" si="56"/>
        <v>0</v>
      </c>
    </row>
    <row r="994" spans="1:11" ht="15.75" customHeight="1" x14ac:dyDescent="0.25">
      <c r="A994" s="2">
        <v>510</v>
      </c>
      <c r="B994" s="101" t="str">
        <f>IF('proje ve personel bilgileri'!A523&lt;&gt;0,('proje ve personel bilgileri'!A523)," ")</f>
        <v xml:space="preserve"> </v>
      </c>
      <c r="C994" s="105"/>
      <c r="D994" s="296"/>
      <c r="E994" s="296"/>
      <c r="F994" s="296"/>
      <c r="G994" s="296"/>
      <c r="H994" s="296"/>
      <c r="I994" s="296"/>
      <c r="J994" s="296"/>
      <c r="K994" s="104">
        <f t="shared" si="56"/>
        <v>0</v>
      </c>
    </row>
    <row r="995" spans="1:11" ht="15.75" customHeight="1" x14ac:dyDescent="0.25">
      <c r="A995" s="1">
        <v>511</v>
      </c>
      <c r="B995" s="101" t="str">
        <f>IF('proje ve personel bilgileri'!A524&lt;&gt;0,('proje ve personel bilgileri'!A524)," ")</f>
        <v xml:space="preserve"> </v>
      </c>
      <c r="C995" s="105"/>
      <c r="D995" s="296"/>
      <c r="E995" s="296"/>
      <c r="F995" s="296"/>
      <c r="G995" s="296"/>
      <c r="H995" s="296"/>
      <c r="I995" s="296"/>
      <c r="J995" s="296"/>
      <c r="K995" s="104">
        <f t="shared" si="56"/>
        <v>0</v>
      </c>
    </row>
    <row r="996" spans="1:11" ht="15.75" customHeight="1" x14ac:dyDescent="0.25">
      <c r="A996" s="2">
        <v>512</v>
      </c>
      <c r="B996" s="101" t="str">
        <f>IF('proje ve personel bilgileri'!A525&lt;&gt;0,('proje ve personel bilgileri'!A525)," ")</f>
        <v xml:space="preserve"> </v>
      </c>
      <c r="C996" s="105"/>
      <c r="D996" s="296"/>
      <c r="E996" s="296"/>
      <c r="F996" s="296"/>
      <c r="G996" s="296"/>
      <c r="H996" s="296"/>
      <c r="I996" s="296"/>
      <c r="J996" s="296"/>
      <c r="K996" s="104">
        <f t="shared" si="56"/>
        <v>0</v>
      </c>
    </row>
    <row r="997" spans="1:11" ht="15.75" customHeight="1" x14ac:dyDescent="0.25">
      <c r="A997" s="1">
        <v>513</v>
      </c>
      <c r="B997" s="101" t="str">
        <f>IF('proje ve personel bilgileri'!A526&lt;&gt;0,('proje ve personel bilgileri'!A526)," ")</f>
        <v xml:space="preserve"> </v>
      </c>
      <c r="C997" s="105"/>
      <c r="D997" s="296"/>
      <c r="E997" s="296"/>
      <c r="F997" s="296"/>
      <c r="G997" s="296"/>
      <c r="H997" s="296"/>
      <c r="I997" s="296"/>
      <c r="J997" s="296"/>
      <c r="K997" s="104">
        <f t="shared" si="56"/>
        <v>0</v>
      </c>
    </row>
    <row r="998" spans="1:11" ht="15.75" customHeight="1" x14ac:dyDescent="0.25">
      <c r="A998" s="2">
        <v>514</v>
      </c>
      <c r="B998" s="101" t="str">
        <f>IF('proje ve personel bilgileri'!A527&lt;&gt;0,('proje ve personel bilgileri'!A527)," ")</f>
        <v xml:space="preserve"> </v>
      </c>
      <c r="C998" s="105"/>
      <c r="D998" s="296"/>
      <c r="E998" s="296"/>
      <c r="F998" s="296"/>
      <c r="G998" s="296"/>
      <c r="H998" s="296"/>
      <c r="I998" s="296"/>
      <c r="J998" s="296"/>
      <c r="K998" s="104">
        <f t="shared" si="56"/>
        <v>0</v>
      </c>
    </row>
    <row r="999" spans="1:11" ht="15.75" customHeight="1" x14ac:dyDescent="0.25">
      <c r="A999" s="1">
        <v>515</v>
      </c>
      <c r="B999" s="101" t="str">
        <f>IF('proje ve personel bilgileri'!A528&lt;&gt;0,('proje ve personel bilgileri'!A528)," ")</f>
        <v xml:space="preserve"> </v>
      </c>
      <c r="C999" s="105"/>
      <c r="D999" s="296"/>
      <c r="E999" s="296"/>
      <c r="F999" s="296"/>
      <c r="G999" s="296"/>
      <c r="H999" s="296"/>
      <c r="I999" s="296"/>
      <c r="J999" s="296"/>
      <c r="K999" s="104">
        <f t="shared" si="56"/>
        <v>0</v>
      </c>
    </row>
    <row r="1000" spans="1:11" ht="15.75" customHeight="1" x14ac:dyDescent="0.25">
      <c r="A1000" s="2">
        <v>516</v>
      </c>
      <c r="B1000" s="101" t="str">
        <f>IF('proje ve personel bilgileri'!A529&lt;&gt;0,('proje ve personel bilgileri'!A529)," ")</f>
        <v xml:space="preserve"> </v>
      </c>
      <c r="C1000" s="105"/>
      <c r="D1000" s="296"/>
      <c r="E1000" s="296"/>
      <c r="F1000" s="296"/>
      <c r="G1000" s="296"/>
      <c r="H1000" s="296"/>
      <c r="I1000" s="296"/>
      <c r="J1000" s="296"/>
      <c r="K1000" s="104">
        <f t="shared" si="56"/>
        <v>0</v>
      </c>
    </row>
    <row r="1001" spans="1:11" ht="15.75" customHeight="1" x14ac:dyDescent="0.25">
      <c r="A1001" s="1">
        <v>517</v>
      </c>
      <c r="B1001" s="101" t="str">
        <f>IF('proje ve personel bilgileri'!A530&lt;&gt;0,('proje ve personel bilgileri'!A530)," ")</f>
        <v xml:space="preserve"> </v>
      </c>
      <c r="C1001" s="105"/>
      <c r="D1001" s="296"/>
      <c r="E1001" s="296"/>
      <c r="F1001" s="296"/>
      <c r="G1001" s="296"/>
      <c r="H1001" s="296"/>
      <c r="I1001" s="296"/>
      <c r="J1001" s="296"/>
      <c r="K1001" s="104">
        <f t="shared" si="56"/>
        <v>0</v>
      </c>
    </row>
    <row r="1002" spans="1:11" ht="15.75" customHeight="1" x14ac:dyDescent="0.25">
      <c r="A1002" s="2">
        <v>518</v>
      </c>
      <c r="B1002" s="101" t="str">
        <f>IF('proje ve personel bilgileri'!A531&lt;&gt;0,('proje ve personel bilgileri'!A531)," ")</f>
        <v xml:space="preserve"> </v>
      </c>
      <c r="C1002" s="105"/>
      <c r="D1002" s="296"/>
      <c r="E1002" s="296"/>
      <c r="F1002" s="296"/>
      <c r="G1002" s="296"/>
      <c r="H1002" s="296"/>
      <c r="I1002" s="296"/>
      <c r="J1002" s="296"/>
      <c r="K1002" s="104">
        <f t="shared" si="56"/>
        <v>0</v>
      </c>
    </row>
    <row r="1003" spans="1:11" ht="15.75" customHeight="1" x14ac:dyDescent="0.25">
      <c r="A1003" s="1">
        <v>519</v>
      </c>
      <c r="B1003" s="101" t="str">
        <f>IF('proje ve personel bilgileri'!A532&lt;&gt;0,('proje ve personel bilgileri'!A532)," ")</f>
        <v xml:space="preserve"> </v>
      </c>
      <c r="C1003" s="105"/>
      <c r="D1003" s="296"/>
      <c r="E1003" s="296"/>
      <c r="F1003" s="296"/>
      <c r="G1003" s="296"/>
      <c r="H1003" s="296"/>
      <c r="I1003" s="296"/>
      <c r="J1003" s="296"/>
      <c r="K1003" s="104">
        <f t="shared" si="56"/>
        <v>0</v>
      </c>
    </row>
    <row r="1004" spans="1:11" ht="15.75" customHeight="1" x14ac:dyDescent="0.25">
      <c r="A1004" s="2">
        <v>520</v>
      </c>
      <c r="B1004" s="101" t="str">
        <f>IF('proje ve personel bilgileri'!A533&lt;&gt;0,('proje ve personel bilgileri'!A533)," ")</f>
        <v xml:space="preserve"> </v>
      </c>
      <c r="C1004" s="105"/>
      <c r="D1004" s="296"/>
      <c r="E1004" s="296"/>
      <c r="F1004" s="296"/>
      <c r="G1004" s="296"/>
      <c r="H1004" s="296"/>
      <c r="I1004" s="296"/>
      <c r="J1004" s="296"/>
      <c r="K1004" s="104">
        <f t="shared" si="56"/>
        <v>0</v>
      </c>
    </row>
    <row r="1005" spans="1:11" ht="15.75" customHeight="1" x14ac:dyDescent="0.25">
      <c r="A1005" s="1">
        <v>521</v>
      </c>
      <c r="B1005" s="101" t="str">
        <f>IF('proje ve personel bilgileri'!A534&lt;&gt;0,('proje ve personel bilgileri'!A534)," ")</f>
        <v xml:space="preserve"> </v>
      </c>
      <c r="C1005" s="105"/>
      <c r="D1005" s="296"/>
      <c r="E1005" s="296"/>
      <c r="F1005" s="296"/>
      <c r="G1005" s="296"/>
      <c r="H1005" s="296"/>
      <c r="I1005" s="296"/>
      <c r="J1005" s="296"/>
      <c r="K1005" s="104">
        <f t="shared" si="56"/>
        <v>0</v>
      </c>
    </row>
    <row r="1006" spans="1:11" ht="15" customHeight="1" x14ac:dyDescent="0.25">
      <c r="A1006" s="2">
        <v>522</v>
      </c>
      <c r="B1006" s="101" t="str">
        <f>IF('proje ve personel bilgileri'!A535&lt;&gt;0,('proje ve personel bilgileri'!A535)," ")</f>
        <v xml:space="preserve"> </v>
      </c>
      <c r="C1006" s="105"/>
      <c r="D1006" s="296"/>
      <c r="E1006" s="296"/>
      <c r="F1006" s="296"/>
      <c r="G1006" s="296"/>
      <c r="H1006" s="296"/>
      <c r="I1006" s="296"/>
      <c r="J1006" s="296"/>
      <c r="K1006" s="104">
        <f t="shared" si="56"/>
        <v>0</v>
      </c>
    </row>
    <row r="1007" spans="1:11" ht="15.75" customHeight="1" x14ac:dyDescent="0.25">
      <c r="A1007" s="341" t="s">
        <v>99</v>
      </c>
      <c r="B1007" s="342"/>
      <c r="C1007" s="7" t="str">
        <f t="shared" ref="C1007:J1007" si="57">IF($K$28&lt;&gt;0,SUM(C989:C1006)," ")</f>
        <v xml:space="preserve"> </v>
      </c>
      <c r="D1007" s="8" t="str">
        <f t="shared" si="57"/>
        <v xml:space="preserve"> </v>
      </c>
      <c r="E1007" s="8" t="str">
        <f t="shared" si="57"/>
        <v xml:space="preserve"> </v>
      </c>
      <c r="F1007" s="8" t="str">
        <f t="shared" si="57"/>
        <v xml:space="preserve"> </v>
      </c>
      <c r="G1007" s="8" t="str">
        <f t="shared" si="57"/>
        <v xml:space="preserve"> </v>
      </c>
      <c r="H1007" s="8" t="str">
        <f t="shared" si="57"/>
        <v xml:space="preserve"> </v>
      </c>
      <c r="I1007" s="8" t="str">
        <f t="shared" si="57"/>
        <v xml:space="preserve"> </v>
      </c>
      <c r="J1007" s="8" t="str">
        <f t="shared" si="57"/>
        <v xml:space="preserve"> </v>
      </c>
      <c r="K1007" s="9">
        <f>SUM(K989:K1006)+K973</f>
        <v>0</v>
      </c>
    </row>
    <row r="1008" spans="1:11" ht="15" customHeight="1" x14ac:dyDescent="0.25">
      <c r="A1008" s="300"/>
    </row>
    <row r="1009" spans="1:11" ht="15" customHeight="1" x14ac:dyDescent="0.25">
      <c r="A1009" s="332" t="s">
        <v>100</v>
      </c>
      <c r="B1009" s="332"/>
      <c r="C1009" s="332"/>
      <c r="D1009" s="332"/>
      <c r="E1009" s="332"/>
      <c r="F1009" s="332"/>
      <c r="G1009" s="332"/>
      <c r="H1009" s="332"/>
      <c r="I1009" s="332"/>
      <c r="J1009" s="332"/>
      <c r="K1009" s="332"/>
    </row>
    <row r="1010" spans="1:11" ht="15" customHeight="1" x14ac:dyDescent="0.25">
      <c r="A1010" s="51"/>
    </row>
    <row r="1011" spans="1:11" ht="15" customHeight="1" x14ac:dyDescent="0.25">
      <c r="A1011" s="298" t="s">
        <v>101</v>
      </c>
    </row>
    <row r="1012" spans="1:11" ht="15" customHeight="1" x14ac:dyDescent="0.25">
      <c r="C1012" s="298" t="s">
        <v>102</v>
      </c>
      <c r="E1012" s="298" t="s">
        <v>103</v>
      </c>
    </row>
    <row r="1016" spans="1:11" ht="15.75" customHeight="1" x14ac:dyDescent="0.25">
      <c r="A1016" s="348" t="s">
        <v>85</v>
      </c>
      <c r="B1016" s="348"/>
      <c r="C1016" s="348"/>
      <c r="D1016" s="348"/>
      <c r="E1016" s="348"/>
      <c r="F1016" s="348"/>
      <c r="G1016" s="348"/>
      <c r="H1016" s="348"/>
      <c r="I1016" s="348"/>
      <c r="J1016" s="348"/>
      <c r="K1016" s="348"/>
    </row>
    <row r="1017" spans="1:11" ht="15" customHeight="1" x14ac:dyDescent="0.25">
      <c r="A1017" s="70"/>
      <c r="B1017" s="70"/>
      <c r="C1017" s="70"/>
      <c r="D1017" s="70"/>
      <c r="E1017" s="70"/>
      <c r="F1017" s="78">
        <f>'proje ve personel bilgileri'!$B$5</f>
        <v>0</v>
      </c>
      <c r="G1017" s="72">
        <f>IF('proje ve personel bilgileri'!$B$6=1,"/ Haziran ayına aittir.",(IF('proje ve personel bilgileri'!$B$6=2,"/ Aralık ayına aittir.",0)))</f>
        <v>0</v>
      </c>
      <c r="H1017" s="70"/>
      <c r="I1017" s="70"/>
      <c r="J1017" s="70"/>
      <c r="K1017" s="70"/>
    </row>
    <row r="1018" spans="1:11" ht="18.75" customHeight="1" x14ac:dyDescent="0.25">
      <c r="K1018" s="4" t="s">
        <v>86</v>
      </c>
    </row>
    <row r="1019" spans="1:11" ht="15.75" customHeight="1" x14ac:dyDescent="0.25">
      <c r="A1019" s="349" t="s">
        <v>2</v>
      </c>
      <c r="B1019" s="350"/>
      <c r="C1019" s="351">
        <f>'proje ve personel bilgileri'!$B$2</f>
        <v>0</v>
      </c>
      <c r="D1019" s="352"/>
      <c r="E1019" s="352"/>
      <c r="F1019" s="352"/>
      <c r="G1019" s="352"/>
      <c r="H1019" s="352"/>
      <c r="I1019" s="352"/>
      <c r="J1019" s="352"/>
      <c r="K1019" s="353"/>
    </row>
    <row r="1020" spans="1:11" ht="15.75" customHeight="1" x14ac:dyDescent="0.25">
      <c r="A1020" s="354" t="s">
        <v>4</v>
      </c>
      <c r="B1020" s="355"/>
      <c r="C1020" s="356">
        <f>'proje ve personel bilgileri'!$B$3</f>
        <v>0</v>
      </c>
      <c r="D1020" s="357"/>
      <c r="E1020" s="357"/>
      <c r="F1020" s="357"/>
      <c r="G1020" s="357"/>
      <c r="H1020" s="357"/>
      <c r="I1020" s="357"/>
      <c r="J1020" s="357"/>
      <c r="K1020" s="358"/>
    </row>
    <row r="1021" spans="1:11" ht="15" customHeight="1" x14ac:dyDescent="0.25">
      <c r="A1021" s="343" t="s">
        <v>87</v>
      </c>
      <c r="B1021" s="343" t="s">
        <v>15</v>
      </c>
      <c r="C1021" s="343" t="s">
        <v>88</v>
      </c>
      <c r="D1021" s="344" t="s">
        <v>89</v>
      </c>
      <c r="E1021" s="346"/>
      <c r="F1021" s="347"/>
      <c r="G1021" s="343" t="s">
        <v>90</v>
      </c>
      <c r="H1021" s="333" t="s">
        <v>91</v>
      </c>
      <c r="I1021" s="333" t="s">
        <v>92</v>
      </c>
      <c r="J1021" s="333" t="s">
        <v>93</v>
      </c>
      <c r="K1021" s="336" t="s">
        <v>94</v>
      </c>
    </row>
    <row r="1022" spans="1:11" ht="15.75" customHeight="1" x14ac:dyDescent="0.25">
      <c r="A1022" s="338"/>
      <c r="B1022" s="338"/>
      <c r="C1022" s="338"/>
      <c r="D1022" s="345"/>
      <c r="E1022" s="339" t="s">
        <v>95</v>
      </c>
      <c r="F1022" s="340"/>
      <c r="G1022" s="338"/>
      <c r="H1022" s="334"/>
      <c r="I1022" s="334"/>
      <c r="J1022" s="334"/>
      <c r="K1022" s="337"/>
    </row>
    <row r="1023" spans="1:11" ht="60.75" customHeight="1" x14ac:dyDescent="0.25">
      <c r="A1023" s="338"/>
      <c r="B1023" s="338"/>
      <c r="C1023" s="338"/>
      <c r="D1023" s="345"/>
      <c r="E1023" s="5" t="s">
        <v>106</v>
      </c>
      <c r="F1023" s="5" t="s">
        <v>97</v>
      </c>
      <c r="G1023" s="338"/>
      <c r="H1023" s="334"/>
      <c r="I1023" s="335"/>
      <c r="J1023" s="335"/>
      <c r="K1023" s="338"/>
    </row>
    <row r="1024" spans="1:11" ht="15.75" customHeight="1" x14ac:dyDescent="0.25">
      <c r="A1024" s="338"/>
      <c r="B1024" s="338"/>
      <c r="C1024" s="338"/>
      <c r="D1024" s="345"/>
      <c r="E1024" s="6" t="s">
        <v>98</v>
      </c>
      <c r="F1024" s="6" t="s">
        <v>98</v>
      </c>
      <c r="G1024" s="294" t="s">
        <v>98</v>
      </c>
      <c r="H1024" s="294" t="s">
        <v>98</v>
      </c>
      <c r="I1024" s="297" t="s">
        <v>98</v>
      </c>
      <c r="J1024" s="6" t="s">
        <v>98</v>
      </c>
      <c r="K1024" s="338"/>
    </row>
    <row r="1025" spans="1:11" ht="15.75" customHeight="1" x14ac:dyDescent="0.25">
      <c r="A1025" s="1">
        <v>523</v>
      </c>
      <c r="B1025" s="101" t="str">
        <f>IF('proje ve personel bilgileri'!A536&lt;&gt;0,('proje ve personel bilgileri'!A536)," ")</f>
        <v xml:space="preserve"> </v>
      </c>
      <c r="C1025" s="102"/>
      <c r="D1025" s="103"/>
      <c r="E1025" s="103"/>
      <c r="F1025" s="103"/>
      <c r="G1025" s="103"/>
      <c r="H1025" s="103"/>
      <c r="I1025" s="103"/>
      <c r="J1025" s="103"/>
      <c r="K1025" s="104">
        <f t="shared" ref="K1025:K1042" si="58">IF(D1025&lt;&gt;0,SUM(D1025+E1025+F1025+G1025-H1025-I1025-J1025),0)</f>
        <v>0</v>
      </c>
    </row>
    <row r="1026" spans="1:11" ht="15.75" customHeight="1" x14ac:dyDescent="0.25">
      <c r="A1026" s="2">
        <v>524</v>
      </c>
      <c r="B1026" s="101" t="str">
        <f>IF('proje ve personel bilgileri'!A537&lt;&gt;0,('proje ve personel bilgileri'!A537)," ")</f>
        <v xml:space="preserve"> </v>
      </c>
      <c r="C1026" s="105"/>
      <c r="D1026" s="296"/>
      <c r="E1026" s="296"/>
      <c r="F1026" s="296"/>
      <c r="G1026" s="296"/>
      <c r="H1026" s="296"/>
      <c r="I1026" s="296"/>
      <c r="J1026" s="296"/>
      <c r="K1026" s="104">
        <f t="shared" si="58"/>
        <v>0</v>
      </c>
    </row>
    <row r="1027" spans="1:11" ht="15.75" customHeight="1" x14ac:dyDescent="0.25">
      <c r="A1027" s="1">
        <v>525</v>
      </c>
      <c r="B1027" s="101" t="str">
        <f>IF('proje ve personel bilgileri'!A538&lt;&gt;0,('proje ve personel bilgileri'!A538)," ")</f>
        <v xml:space="preserve"> </v>
      </c>
      <c r="C1027" s="105"/>
      <c r="D1027" s="296"/>
      <c r="E1027" s="296"/>
      <c r="F1027" s="296"/>
      <c r="G1027" s="296"/>
      <c r="H1027" s="296"/>
      <c r="I1027" s="296"/>
      <c r="J1027" s="296"/>
      <c r="K1027" s="104">
        <f t="shared" si="58"/>
        <v>0</v>
      </c>
    </row>
    <row r="1028" spans="1:11" ht="15.75" customHeight="1" x14ac:dyDescent="0.25">
      <c r="A1028" s="2">
        <v>526</v>
      </c>
      <c r="B1028" s="101" t="str">
        <f>IF('proje ve personel bilgileri'!A539&lt;&gt;0,('proje ve personel bilgileri'!A539)," ")</f>
        <v xml:space="preserve"> </v>
      </c>
      <c r="C1028" s="105"/>
      <c r="D1028" s="296"/>
      <c r="E1028" s="296"/>
      <c r="F1028" s="296"/>
      <c r="G1028" s="296"/>
      <c r="H1028" s="296"/>
      <c r="I1028" s="296"/>
      <c r="J1028" s="296"/>
      <c r="K1028" s="104">
        <f t="shared" si="58"/>
        <v>0</v>
      </c>
    </row>
    <row r="1029" spans="1:11" ht="15.75" customHeight="1" x14ac:dyDescent="0.25">
      <c r="A1029" s="1">
        <v>527</v>
      </c>
      <c r="B1029" s="101" t="str">
        <f>IF('proje ve personel bilgileri'!A540&lt;&gt;0,('proje ve personel bilgileri'!A540)," ")</f>
        <v xml:space="preserve"> </v>
      </c>
      <c r="C1029" s="105"/>
      <c r="D1029" s="296"/>
      <c r="E1029" s="296"/>
      <c r="F1029" s="296"/>
      <c r="G1029" s="296"/>
      <c r="H1029" s="296"/>
      <c r="I1029" s="296"/>
      <c r="J1029" s="296"/>
      <c r="K1029" s="104">
        <f t="shared" si="58"/>
        <v>0</v>
      </c>
    </row>
    <row r="1030" spans="1:11" ht="15.75" customHeight="1" x14ac:dyDescent="0.25">
      <c r="A1030" s="2">
        <v>528</v>
      </c>
      <c r="B1030" s="101" t="str">
        <f>IF('proje ve personel bilgileri'!A541&lt;&gt;0,('proje ve personel bilgileri'!A541)," ")</f>
        <v xml:space="preserve"> </v>
      </c>
      <c r="C1030" s="105"/>
      <c r="D1030" s="296"/>
      <c r="E1030" s="296"/>
      <c r="F1030" s="296"/>
      <c r="G1030" s="296"/>
      <c r="H1030" s="296"/>
      <c r="I1030" s="296"/>
      <c r="J1030" s="296"/>
      <c r="K1030" s="104">
        <f t="shared" si="58"/>
        <v>0</v>
      </c>
    </row>
    <row r="1031" spans="1:11" ht="15.75" customHeight="1" x14ac:dyDescent="0.25">
      <c r="A1031" s="1">
        <v>529</v>
      </c>
      <c r="B1031" s="101" t="str">
        <f>IF('proje ve personel bilgileri'!A542&lt;&gt;0,('proje ve personel bilgileri'!A542)," ")</f>
        <v xml:space="preserve"> </v>
      </c>
      <c r="C1031" s="105"/>
      <c r="D1031" s="296"/>
      <c r="E1031" s="296"/>
      <c r="F1031" s="296"/>
      <c r="G1031" s="296"/>
      <c r="H1031" s="296"/>
      <c r="I1031" s="296"/>
      <c r="J1031" s="296"/>
      <c r="K1031" s="104">
        <f t="shared" si="58"/>
        <v>0</v>
      </c>
    </row>
    <row r="1032" spans="1:11" ht="15.75" customHeight="1" x14ac:dyDescent="0.25">
      <c r="A1032" s="2">
        <v>530</v>
      </c>
      <c r="B1032" s="101" t="str">
        <f>IF('proje ve personel bilgileri'!A543&lt;&gt;0,('proje ve personel bilgileri'!A543)," ")</f>
        <v xml:space="preserve"> </v>
      </c>
      <c r="C1032" s="105"/>
      <c r="D1032" s="296"/>
      <c r="E1032" s="296"/>
      <c r="F1032" s="296"/>
      <c r="G1032" s="296"/>
      <c r="H1032" s="296"/>
      <c r="I1032" s="296"/>
      <c r="J1032" s="296"/>
      <c r="K1032" s="104">
        <f t="shared" si="58"/>
        <v>0</v>
      </c>
    </row>
    <row r="1033" spans="1:11" ht="15.75" customHeight="1" x14ac:dyDescent="0.25">
      <c r="A1033" s="1">
        <v>531</v>
      </c>
      <c r="B1033" s="101" t="str">
        <f>IF('proje ve personel bilgileri'!A544&lt;&gt;0,('proje ve personel bilgileri'!A544)," ")</f>
        <v xml:space="preserve"> </v>
      </c>
      <c r="C1033" s="105"/>
      <c r="D1033" s="296"/>
      <c r="E1033" s="296"/>
      <c r="F1033" s="296"/>
      <c r="G1033" s="296"/>
      <c r="H1033" s="296"/>
      <c r="I1033" s="296"/>
      <c r="J1033" s="296"/>
      <c r="K1033" s="104">
        <f t="shared" si="58"/>
        <v>0</v>
      </c>
    </row>
    <row r="1034" spans="1:11" ht="15.75" customHeight="1" x14ac:dyDescent="0.25">
      <c r="A1034" s="2">
        <v>532</v>
      </c>
      <c r="B1034" s="101" t="str">
        <f>IF('proje ve personel bilgileri'!A545&lt;&gt;0,('proje ve personel bilgileri'!A545)," ")</f>
        <v xml:space="preserve"> </v>
      </c>
      <c r="C1034" s="105"/>
      <c r="D1034" s="296"/>
      <c r="E1034" s="296"/>
      <c r="F1034" s="296"/>
      <c r="G1034" s="296"/>
      <c r="H1034" s="296"/>
      <c r="I1034" s="296"/>
      <c r="J1034" s="296"/>
      <c r="K1034" s="104">
        <f t="shared" si="58"/>
        <v>0</v>
      </c>
    </row>
    <row r="1035" spans="1:11" ht="15.75" customHeight="1" x14ac:dyDescent="0.25">
      <c r="A1035" s="1">
        <v>533</v>
      </c>
      <c r="B1035" s="101" t="str">
        <f>IF('proje ve personel bilgileri'!A546&lt;&gt;0,('proje ve personel bilgileri'!A546)," ")</f>
        <v xml:space="preserve"> </v>
      </c>
      <c r="C1035" s="105"/>
      <c r="D1035" s="296"/>
      <c r="E1035" s="296"/>
      <c r="F1035" s="296"/>
      <c r="G1035" s="296"/>
      <c r="H1035" s="296"/>
      <c r="I1035" s="296"/>
      <c r="J1035" s="296"/>
      <c r="K1035" s="104">
        <f t="shared" si="58"/>
        <v>0</v>
      </c>
    </row>
    <row r="1036" spans="1:11" ht="15.75" customHeight="1" x14ac:dyDescent="0.25">
      <c r="A1036" s="2">
        <v>534</v>
      </c>
      <c r="B1036" s="101" t="str">
        <f>IF('proje ve personel bilgileri'!A547&lt;&gt;0,('proje ve personel bilgileri'!A547)," ")</f>
        <v xml:space="preserve"> </v>
      </c>
      <c r="C1036" s="105"/>
      <c r="D1036" s="296"/>
      <c r="E1036" s="296"/>
      <c r="F1036" s="296"/>
      <c r="G1036" s="296"/>
      <c r="H1036" s="296"/>
      <c r="I1036" s="296"/>
      <c r="J1036" s="296"/>
      <c r="K1036" s="104">
        <f t="shared" si="58"/>
        <v>0</v>
      </c>
    </row>
    <row r="1037" spans="1:11" ht="15.75" customHeight="1" x14ac:dyDescent="0.25">
      <c r="A1037" s="1">
        <v>535</v>
      </c>
      <c r="B1037" s="101" t="str">
        <f>IF('proje ve personel bilgileri'!A548&lt;&gt;0,('proje ve personel bilgileri'!A548)," ")</f>
        <v xml:space="preserve"> </v>
      </c>
      <c r="C1037" s="105"/>
      <c r="D1037" s="296"/>
      <c r="E1037" s="296"/>
      <c r="F1037" s="296"/>
      <c r="G1037" s="296"/>
      <c r="H1037" s="296"/>
      <c r="I1037" s="296"/>
      <c r="J1037" s="296"/>
      <c r="K1037" s="104">
        <f t="shared" si="58"/>
        <v>0</v>
      </c>
    </row>
    <row r="1038" spans="1:11" ht="15.75" customHeight="1" x14ac:dyDescent="0.25">
      <c r="A1038" s="2">
        <v>536</v>
      </c>
      <c r="B1038" s="101" t="str">
        <f>IF('proje ve personel bilgileri'!A549&lt;&gt;0,('proje ve personel bilgileri'!A549)," ")</f>
        <v xml:space="preserve"> </v>
      </c>
      <c r="C1038" s="105"/>
      <c r="D1038" s="296"/>
      <c r="E1038" s="296"/>
      <c r="F1038" s="296"/>
      <c r="G1038" s="296"/>
      <c r="H1038" s="296"/>
      <c r="I1038" s="296"/>
      <c r="J1038" s="296"/>
      <c r="K1038" s="104">
        <f t="shared" si="58"/>
        <v>0</v>
      </c>
    </row>
    <row r="1039" spans="1:11" ht="15.75" customHeight="1" x14ac:dyDescent="0.25">
      <c r="A1039" s="1">
        <v>537</v>
      </c>
      <c r="B1039" s="101" t="str">
        <f>IF('proje ve personel bilgileri'!A550&lt;&gt;0,('proje ve personel bilgileri'!A550)," ")</f>
        <v xml:space="preserve"> </v>
      </c>
      <c r="C1039" s="105"/>
      <c r="D1039" s="296"/>
      <c r="E1039" s="296"/>
      <c r="F1039" s="296"/>
      <c r="G1039" s="296"/>
      <c r="H1039" s="296"/>
      <c r="I1039" s="296"/>
      <c r="J1039" s="296"/>
      <c r="K1039" s="104">
        <f t="shared" si="58"/>
        <v>0</v>
      </c>
    </row>
    <row r="1040" spans="1:11" ht="15.75" customHeight="1" x14ac:dyDescent="0.25">
      <c r="A1040" s="2">
        <v>538</v>
      </c>
      <c r="B1040" s="101" t="str">
        <f>IF('proje ve personel bilgileri'!A551&lt;&gt;0,('proje ve personel bilgileri'!A551)," ")</f>
        <v xml:space="preserve"> </v>
      </c>
      <c r="C1040" s="105"/>
      <c r="D1040" s="296"/>
      <c r="E1040" s="296"/>
      <c r="F1040" s="296"/>
      <c r="G1040" s="296"/>
      <c r="H1040" s="296"/>
      <c r="I1040" s="296"/>
      <c r="J1040" s="296"/>
      <c r="K1040" s="104">
        <f t="shared" si="58"/>
        <v>0</v>
      </c>
    </row>
    <row r="1041" spans="1:11" ht="15.75" customHeight="1" x14ac:dyDescent="0.25">
      <c r="A1041" s="1">
        <v>539</v>
      </c>
      <c r="B1041" s="101" t="str">
        <f>IF('proje ve personel bilgileri'!A552&lt;&gt;0,('proje ve personel bilgileri'!A552)," ")</f>
        <v xml:space="preserve"> </v>
      </c>
      <c r="C1041" s="105"/>
      <c r="D1041" s="296"/>
      <c r="E1041" s="296"/>
      <c r="F1041" s="296"/>
      <c r="G1041" s="296"/>
      <c r="H1041" s="296"/>
      <c r="I1041" s="296"/>
      <c r="J1041" s="296"/>
      <c r="K1041" s="104">
        <f t="shared" si="58"/>
        <v>0</v>
      </c>
    </row>
    <row r="1042" spans="1:11" ht="15" customHeight="1" x14ac:dyDescent="0.25">
      <c r="A1042" s="2">
        <v>540</v>
      </c>
      <c r="B1042" s="101" t="str">
        <f>IF('proje ve personel bilgileri'!A553&lt;&gt;0,('proje ve personel bilgileri'!A553)," ")</f>
        <v xml:space="preserve"> </v>
      </c>
      <c r="C1042" s="105"/>
      <c r="D1042" s="296"/>
      <c r="E1042" s="296"/>
      <c r="F1042" s="296"/>
      <c r="G1042" s="296"/>
      <c r="H1042" s="296"/>
      <c r="I1042" s="296"/>
      <c r="J1042" s="296"/>
      <c r="K1042" s="104">
        <f t="shared" si="58"/>
        <v>0</v>
      </c>
    </row>
    <row r="1043" spans="1:11" ht="15.75" customHeight="1" x14ac:dyDescent="0.25">
      <c r="A1043" s="341" t="s">
        <v>99</v>
      </c>
      <c r="B1043" s="342"/>
      <c r="C1043" s="7" t="str">
        <f t="shared" ref="C1043:J1043" si="59">IF($K$28&lt;&gt;0,SUM(C1025:C1042)," ")</f>
        <v xml:space="preserve"> </v>
      </c>
      <c r="D1043" s="8" t="str">
        <f t="shared" si="59"/>
        <v xml:space="preserve"> </v>
      </c>
      <c r="E1043" s="8" t="str">
        <f t="shared" si="59"/>
        <v xml:space="preserve"> </v>
      </c>
      <c r="F1043" s="8" t="str">
        <f t="shared" si="59"/>
        <v xml:space="preserve"> </v>
      </c>
      <c r="G1043" s="8" t="str">
        <f t="shared" si="59"/>
        <v xml:space="preserve"> </v>
      </c>
      <c r="H1043" s="8" t="str">
        <f t="shared" si="59"/>
        <v xml:space="preserve"> </v>
      </c>
      <c r="I1043" s="8" t="str">
        <f t="shared" si="59"/>
        <v xml:space="preserve"> </v>
      </c>
      <c r="J1043" s="8" t="str">
        <f t="shared" si="59"/>
        <v xml:space="preserve"> </v>
      </c>
      <c r="K1043" s="9">
        <f>SUM(K1025:K1042)+K1007</f>
        <v>0</v>
      </c>
    </row>
    <row r="1044" spans="1:11" ht="15" customHeight="1" x14ac:dyDescent="0.25">
      <c r="A1044" s="300"/>
    </row>
    <row r="1045" spans="1:11" ht="15" customHeight="1" x14ac:dyDescent="0.25">
      <c r="A1045" s="332" t="s">
        <v>100</v>
      </c>
      <c r="B1045" s="332"/>
      <c r="C1045" s="332"/>
      <c r="D1045" s="332"/>
      <c r="E1045" s="332"/>
      <c r="F1045" s="332"/>
      <c r="G1045" s="332"/>
      <c r="H1045" s="332"/>
      <c r="I1045" s="332"/>
      <c r="J1045" s="332"/>
      <c r="K1045" s="332"/>
    </row>
    <row r="1046" spans="1:11" ht="15" customHeight="1" x14ac:dyDescent="0.25">
      <c r="A1046" s="51"/>
    </row>
    <row r="1047" spans="1:11" ht="15" customHeight="1" x14ac:dyDescent="0.25">
      <c r="A1047" s="298" t="s">
        <v>101</v>
      </c>
    </row>
    <row r="1048" spans="1:11" ht="15" customHeight="1" x14ac:dyDescent="0.25">
      <c r="C1048" s="298" t="s">
        <v>102</v>
      </c>
      <c r="E1048" s="298" t="s">
        <v>103</v>
      </c>
    </row>
    <row r="1052" spans="1:11" ht="15.75" customHeight="1" x14ac:dyDescent="0.25">
      <c r="A1052" s="348" t="s">
        <v>85</v>
      </c>
      <c r="B1052" s="348"/>
      <c r="C1052" s="348"/>
      <c r="D1052" s="348"/>
      <c r="E1052" s="348"/>
      <c r="F1052" s="348"/>
      <c r="G1052" s="348"/>
      <c r="H1052" s="348"/>
      <c r="I1052" s="348"/>
      <c r="J1052" s="348"/>
      <c r="K1052" s="348"/>
    </row>
    <row r="1053" spans="1:11" ht="15" customHeight="1" x14ac:dyDescent="0.25">
      <c r="A1053" s="70"/>
      <c r="B1053" s="70"/>
      <c r="C1053" s="70"/>
      <c r="D1053" s="70"/>
      <c r="E1053" s="70"/>
      <c r="F1053" s="78">
        <f>'proje ve personel bilgileri'!$B$5</f>
        <v>0</v>
      </c>
      <c r="G1053" s="72">
        <f>IF('proje ve personel bilgileri'!$B$6=1,"/ Haziran ayına aittir.",(IF('proje ve personel bilgileri'!$B$6=2,"/ Aralık ayına aittir.",0)))</f>
        <v>0</v>
      </c>
      <c r="H1053" s="70"/>
      <c r="I1053" s="70"/>
      <c r="J1053" s="70"/>
      <c r="K1053" s="70"/>
    </row>
    <row r="1054" spans="1:11" ht="18.75" customHeight="1" x14ac:dyDescent="0.25">
      <c r="K1054" s="4" t="s">
        <v>86</v>
      </c>
    </row>
    <row r="1055" spans="1:11" ht="15.75" customHeight="1" x14ac:dyDescent="0.25">
      <c r="A1055" s="349" t="s">
        <v>2</v>
      </c>
      <c r="B1055" s="350"/>
      <c r="C1055" s="351">
        <f>'proje ve personel bilgileri'!$B$2</f>
        <v>0</v>
      </c>
      <c r="D1055" s="352"/>
      <c r="E1055" s="352"/>
      <c r="F1055" s="352"/>
      <c r="G1055" s="352"/>
      <c r="H1055" s="352"/>
      <c r="I1055" s="352"/>
      <c r="J1055" s="352"/>
      <c r="K1055" s="353"/>
    </row>
    <row r="1056" spans="1:11" ht="15.75" customHeight="1" x14ac:dyDescent="0.25">
      <c r="A1056" s="354" t="s">
        <v>4</v>
      </c>
      <c r="B1056" s="355"/>
      <c r="C1056" s="356">
        <f>'proje ve personel bilgileri'!$B$3</f>
        <v>0</v>
      </c>
      <c r="D1056" s="357"/>
      <c r="E1056" s="357"/>
      <c r="F1056" s="357"/>
      <c r="G1056" s="357"/>
      <c r="H1056" s="357"/>
      <c r="I1056" s="357"/>
      <c r="J1056" s="357"/>
      <c r="K1056" s="358"/>
    </row>
    <row r="1057" spans="1:11" ht="15" customHeight="1" x14ac:dyDescent="0.25">
      <c r="A1057" s="343" t="s">
        <v>87</v>
      </c>
      <c r="B1057" s="343" t="s">
        <v>15</v>
      </c>
      <c r="C1057" s="343" t="s">
        <v>88</v>
      </c>
      <c r="D1057" s="344" t="s">
        <v>89</v>
      </c>
      <c r="E1057" s="346"/>
      <c r="F1057" s="347"/>
      <c r="G1057" s="343" t="s">
        <v>90</v>
      </c>
      <c r="H1057" s="333" t="s">
        <v>91</v>
      </c>
      <c r="I1057" s="333" t="s">
        <v>92</v>
      </c>
      <c r="J1057" s="333" t="s">
        <v>93</v>
      </c>
      <c r="K1057" s="336" t="s">
        <v>94</v>
      </c>
    </row>
    <row r="1058" spans="1:11" ht="15.75" customHeight="1" x14ac:dyDescent="0.25">
      <c r="A1058" s="338"/>
      <c r="B1058" s="338"/>
      <c r="C1058" s="338"/>
      <c r="D1058" s="345"/>
      <c r="E1058" s="339" t="s">
        <v>95</v>
      </c>
      <c r="F1058" s="340"/>
      <c r="G1058" s="338"/>
      <c r="H1058" s="334"/>
      <c r="I1058" s="334"/>
      <c r="J1058" s="334"/>
      <c r="K1058" s="337"/>
    </row>
    <row r="1059" spans="1:11" ht="60.75" customHeight="1" x14ac:dyDescent="0.25">
      <c r="A1059" s="338"/>
      <c r="B1059" s="338"/>
      <c r="C1059" s="338"/>
      <c r="D1059" s="345"/>
      <c r="E1059" s="5" t="s">
        <v>106</v>
      </c>
      <c r="F1059" s="5" t="s">
        <v>97</v>
      </c>
      <c r="G1059" s="338"/>
      <c r="H1059" s="334"/>
      <c r="I1059" s="335"/>
      <c r="J1059" s="335"/>
      <c r="K1059" s="338"/>
    </row>
    <row r="1060" spans="1:11" ht="15.75" customHeight="1" x14ac:dyDescent="0.25">
      <c r="A1060" s="338"/>
      <c r="B1060" s="338"/>
      <c r="C1060" s="338"/>
      <c r="D1060" s="345"/>
      <c r="E1060" s="6" t="s">
        <v>98</v>
      </c>
      <c r="F1060" s="6" t="s">
        <v>98</v>
      </c>
      <c r="G1060" s="294" t="s">
        <v>98</v>
      </c>
      <c r="H1060" s="294" t="s">
        <v>98</v>
      </c>
      <c r="I1060" s="297" t="s">
        <v>98</v>
      </c>
      <c r="J1060" s="6" t="s">
        <v>98</v>
      </c>
      <c r="K1060" s="338"/>
    </row>
    <row r="1061" spans="1:11" ht="15.75" customHeight="1" x14ac:dyDescent="0.25">
      <c r="A1061" s="1">
        <v>541</v>
      </c>
      <c r="B1061" s="101" t="str">
        <f>IF('proje ve personel bilgileri'!A554&lt;&gt;0,('proje ve personel bilgileri'!A554)," ")</f>
        <v xml:space="preserve"> </v>
      </c>
      <c r="C1061" s="102"/>
      <c r="D1061" s="103"/>
      <c r="E1061" s="103"/>
      <c r="F1061" s="103"/>
      <c r="G1061" s="103"/>
      <c r="H1061" s="103"/>
      <c r="I1061" s="103"/>
      <c r="J1061" s="103"/>
      <c r="K1061" s="104">
        <f t="shared" ref="K1061:K1078" si="60">IF(D1061&lt;&gt;0,SUM(D1061+E1061+F1061+G1061-H1061-I1061-J1061),0)</f>
        <v>0</v>
      </c>
    </row>
    <row r="1062" spans="1:11" ht="15.75" customHeight="1" x14ac:dyDescent="0.25">
      <c r="A1062" s="2">
        <v>542</v>
      </c>
      <c r="B1062" s="101" t="str">
        <f>IF('proje ve personel bilgileri'!A555&lt;&gt;0,('proje ve personel bilgileri'!A555)," ")</f>
        <v xml:space="preserve"> </v>
      </c>
      <c r="C1062" s="105"/>
      <c r="D1062" s="296"/>
      <c r="E1062" s="296"/>
      <c r="F1062" s="296"/>
      <c r="G1062" s="296"/>
      <c r="H1062" s="296"/>
      <c r="I1062" s="296"/>
      <c r="J1062" s="296"/>
      <c r="K1062" s="104">
        <f t="shared" si="60"/>
        <v>0</v>
      </c>
    </row>
    <row r="1063" spans="1:11" ht="15.75" customHeight="1" x14ac:dyDescent="0.25">
      <c r="A1063" s="1">
        <v>543</v>
      </c>
      <c r="B1063" s="101" t="str">
        <f>IF('proje ve personel bilgileri'!A556&lt;&gt;0,('proje ve personel bilgileri'!A556)," ")</f>
        <v xml:space="preserve"> </v>
      </c>
      <c r="C1063" s="105"/>
      <c r="D1063" s="296"/>
      <c r="E1063" s="296"/>
      <c r="F1063" s="296"/>
      <c r="G1063" s="296"/>
      <c r="H1063" s="296"/>
      <c r="I1063" s="296"/>
      <c r="J1063" s="296"/>
      <c r="K1063" s="104">
        <f t="shared" si="60"/>
        <v>0</v>
      </c>
    </row>
    <row r="1064" spans="1:11" ht="15.75" customHeight="1" x14ac:dyDescent="0.25">
      <c r="A1064" s="2">
        <v>544</v>
      </c>
      <c r="B1064" s="101" t="str">
        <f>IF('proje ve personel bilgileri'!A557&lt;&gt;0,('proje ve personel bilgileri'!A557)," ")</f>
        <v xml:space="preserve"> </v>
      </c>
      <c r="C1064" s="105"/>
      <c r="D1064" s="296"/>
      <c r="E1064" s="296"/>
      <c r="F1064" s="296"/>
      <c r="G1064" s="296"/>
      <c r="H1064" s="296"/>
      <c r="I1064" s="296"/>
      <c r="J1064" s="296"/>
      <c r="K1064" s="104">
        <f t="shared" si="60"/>
        <v>0</v>
      </c>
    </row>
    <row r="1065" spans="1:11" ht="15.75" customHeight="1" x14ac:dyDescent="0.25">
      <c r="A1065" s="1">
        <v>545</v>
      </c>
      <c r="B1065" s="101" t="str">
        <f>IF('proje ve personel bilgileri'!A558&lt;&gt;0,('proje ve personel bilgileri'!A558)," ")</f>
        <v xml:space="preserve"> </v>
      </c>
      <c r="C1065" s="105"/>
      <c r="D1065" s="296"/>
      <c r="E1065" s="296"/>
      <c r="F1065" s="296"/>
      <c r="G1065" s="296"/>
      <c r="H1065" s="296"/>
      <c r="I1065" s="296"/>
      <c r="J1065" s="296"/>
      <c r="K1065" s="104">
        <f t="shared" si="60"/>
        <v>0</v>
      </c>
    </row>
    <row r="1066" spans="1:11" ht="15.75" customHeight="1" x14ac:dyDescent="0.25">
      <c r="A1066" s="2">
        <v>546</v>
      </c>
      <c r="B1066" s="101" t="str">
        <f>IF('proje ve personel bilgileri'!A559&lt;&gt;0,('proje ve personel bilgileri'!A559)," ")</f>
        <v xml:space="preserve"> </v>
      </c>
      <c r="C1066" s="105"/>
      <c r="D1066" s="296"/>
      <c r="E1066" s="296"/>
      <c r="F1066" s="296"/>
      <c r="G1066" s="296"/>
      <c r="H1066" s="296"/>
      <c r="I1066" s="296"/>
      <c r="J1066" s="296"/>
      <c r="K1066" s="104">
        <f t="shared" si="60"/>
        <v>0</v>
      </c>
    </row>
    <row r="1067" spans="1:11" ht="15.75" customHeight="1" x14ac:dyDescent="0.25">
      <c r="A1067" s="1">
        <v>547</v>
      </c>
      <c r="B1067" s="101" t="str">
        <f>IF('proje ve personel bilgileri'!A560&lt;&gt;0,('proje ve personel bilgileri'!A560)," ")</f>
        <v xml:space="preserve"> </v>
      </c>
      <c r="C1067" s="105"/>
      <c r="D1067" s="296"/>
      <c r="E1067" s="296"/>
      <c r="F1067" s="296"/>
      <c r="G1067" s="296"/>
      <c r="H1067" s="296"/>
      <c r="I1067" s="296"/>
      <c r="J1067" s="296"/>
      <c r="K1067" s="104">
        <f t="shared" si="60"/>
        <v>0</v>
      </c>
    </row>
    <row r="1068" spans="1:11" ht="15.75" customHeight="1" x14ac:dyDescent="0.25">
      <c r="A1068" s="2">
        <v>548</v>
      </c>
      <c r="B1068" s="101" t="str">
        <f>IF('proje ve personel bilgileri'!A561&lt;&gt;0,('proje ve personel bilgileri'!A561)," ")</f>
        <v xml:space="preserve"> </v>
      </c>
      <c r="C1068" s="105"/>
      <c r="D1068" s="296"/>
      <c r="E1068" s="296"/>
      <c r="F1068" s="296"/>
      <c r="G1068" s="296"/>
      <c r="H1068" s="296"/>
      <c r="I1068" s="296"/>
      <c r="J1068" s="296"/>
      <c r="K1068" s="104">
        <f t="shared" si="60"/>
        <v>0</v>
      </c>
    </row>
    <row r="1069" spans="1:11" ht="15.75" customHeight="1" x14ac:dyDescent="0.25">
      <c r="A1069" s="1">
        <v>549</v>
      </c>
      <c r="B1069" s="101" t="str">
        <f>IF('proje ve personel bilgileri'!A562&lt;&gt;0,('proje ve personel bilgileri'!A562)," ")</f>
        <v xml:space="preserve"> </v>
      </c>
      <c r="C1069" s="105"/>
      <c r="D1069" s="296"/>
      <c r="E1069" s="296"/>
      <c r="F1069" s="296"/>
      <c r="G1069" s="296"/>
      <c r="H1069" s="296"/>
      <c r="I1069" s="296"/>
      <c r="J1069" s="296"/>
      <c r="K1069" s="104">
        <f t="shared" si="60"/>
        <v>0</v>
      </c>
    </row>
    <row r="1070" spans="1:11" ht="15.75" customHeight="1" x14ac:dyDescent="0.25">
      <c r="A1070" s="2">
        <v>550</v>
      </c>
      <c r="B1070" s="101" t="str">
        <f>IF('proje ve personel bilgileri'!A563&lt;&gt;0,('proje ve personel bilgileri'!A563)," ")</f>
        <v xml:space="preserve"> </v>
      </c>
      <c r="C1070" s="105"/>
      <c r="D1070" s="296"/>
      <c r="E1070" s="296"/>
      <c r="F1070" s="296"/>
      <c r="G1070" s="296"/>
      <c r="H1070" s="296"/>
      <c r="I1070" s="296"/>
      <c r="J1070" s="296"/>
      <c r="K1070" s="104">
        <f t="shared" si="60"/>
        <v>0</v>
      </c>
    </row>
    <row r="1071" spans="1:11" ht="15.75" customHeight="1" x14ac:dyDescent="0.25">
      <c r="A1071" s="1">
        <v>551</v>
      </c>
      <c r="B1071" s="101" t="str">
        <f>IF('proje ve personel bilgileri'!A564&lt;&gt;0,('proje ve personel bilgileri'!A564)," ")</f>
        <v xml:space="preserve"> </v>
      </c>
      <c r="C1071" s="105"/>
      <c r="D1071" s="296"/>
      <c r="E1071" s="296"/>
      <c r="F1071" s="296"/>
      <c r="G1071" s="296"/>
      <c r="H1071" s="296"/>
      <c r="I1071" s="296"/>
      <c r="J1071" s="296"/>
      <c r="K1071" s="104">
        <f t="shared" si="60"/>
        <v>0</v>
      </c>
    </row>
    <row r="1072" spans="1:11" ht="15.75" customHeight="1" x14ac:dyDescent="0.25">
      <c r="A1072" s="2">
        <v>552</v>
      </c>
      <c r="B1072" s="101" t="str">
        <f>IF('proje ve personel bilgileri'!A565&lt;&gt;0,('proje ve personel bilgileri'!A565)," ")</f>
        <v xml:space="preserve"> </v>
      </c>
      <c r="C1072" s="105"/>
      <c r="D1072" s="296"/>
      <c r="E1072" s="296"/>
      <c r="F1072" s="296"/>
      <c r="G1072" s="296"/>
      <c r="H1072" s="296"/>
      <c r="I1072" s="296"/>
      <c r="J1072" s="296"/>
      <c r="K1072" s="104">
        <f t="shared" si="60"/>
        <v>0</v>
      </c>
    </row>
    <row r="1073" spans="1:11" ht="15.75" customHeight="1" x14ac:dyDescent="0.25">
      <c r="A1073" s="1">
        <v>553</v>
      </c>
      <c r="B1073" s="101" t="str">
        <f>IF('proje ve personel bilgileri'!A566&lt;&gt;0,('proje ve personel bilgileri'!A566)," ")</f>
        <v xml:space="preserve"> </v>
      </c>
      <c r="C1073" s="105"/>
      <c r="D1073" s="296"/>
      <c r="E1073" s="296"/>
      <c r="F1073" s="296"/>
      <c r="G1073" s="296"/>
      <c r="H1073" s="296"/>
      <c r="I1073" s="296"/>
      <c r="J1073" s="296"/>
      <c r="K1073" s="104">
        <f t="shared" si="60"/>
        <v>0</v>
      </c>
    </row>
    <row r="1074" spans="1:11" ht="15.75" customHeight="1" x14ac:dyDescent="0.25">
      <c r="A1074" s="2">
        <v>554</v>
      </c>
      <c r="B1074" s="101" t="str">
        <f>IF('proje ve personel bilgileri'!A567&lt;&gt;0,('proje ve personel bilgileri'!A567)," ")</f>
        <v xml:space="preserve"> </v>
      </c>
      <c r="C1074" s="105"/>
      <c r="D1074" s="296"/>
      <c r="E1074" s="296"/>
      <c r="F1074" s="296"/>
      <c r="G1074" s="296"/>
      <c r="H1074" s="296"/>
      <c r="I1074" s="296"/>
      <c r="J1074" s="296"/>
      <c r="K1074" s="104">
        <f t="shared" si="60"/>
        <v>0</v>
      </c>
    </row>
    <row r="1075" spans="1:11" ht="15.75" customHeight="1" x14ac:dyDescent="0.25">
      <c r="A1075" s="1">
        <v>555</v>
      </c>
      <c r="B1075" s="101" t="str">
        <f>IF('proje ve personel bilgileri'!A568&lt;&gt;0,('proje ve personel bilgileri'!A568)," ")</f>
        <v xml:space="preserve"> </v>
      </c>
      <c r="C1075" s="105"/>
      <c r="D1075" s="296"/>
      <c r="E1075" s="296"/>
      <c r="F1075" s="296"/>
      <c r="G1075" s="296"/>
      <c r="H1075" s="296"/>
      <c r="I1075" s="296"/>
      <c r="J1075" s="296"/>
      <c r="K1075" s="104">
        <f t="shared" si="60"/>
        <v>0</v>
      </c>
    </row>
    <row r="1076" spans="1:11" ht="15.75" customHeight="1" x14ac:dyDescent="0.25">
      <c r="A1076" s="2">
        <v>556</v>
      </c>
      <c r="B1076" s="101" t="str">
        <f>IF('proje ve personel bilgileri'!A569&lt;&gt;0,('proje ve personel bilgileri'!A569)," ")</f>
        <v xml:space="preserve"> </v>
      </c>
      <c r="C1076" s="105"/>
      <c r="D1076" s="296"/>
      <c r="E1076" s="296"/>
      <c r="F1076" s="296"/>
      <c r="G1076" s="296"/>
      <c r="H1076" s="296"/>
      <c r="I1076" s="296"/>
      <c r="J1076" s="296"/>
      <c r="K1076" s="104">
        <f t="shared" si="60"/>
        <v>0</v>
      </c>
    </row>
    <row r="1077" spans="1:11" ht="15.75" customHeight="1" x14ac:dyDescent="0.25">
      <c r="A1077" s="1">
        <v>557</v>
      </c>
      <c r="B1077" s="101" t="str">
        <f>IF('proje ve personel bilgileri'!A570&lt;&gt;0,('proje ve personel bilgileri'!A570)," ")</f>
        <v xml:space="preserve"> </v>
      </c>
      <c r="C1077" s="105"/>
      <c r="D1077" s="296"/>
      <c r="E1077" s="296"/>
      <c r="F1077" s="296"/>
      <c r="G1077" s="296"/>
      <c r="H1077" s="296"/>
      <c r="I1077" s="296"/>
      <c r="J1077" s="296"/>
      <c r="K1077" s="104">
        <f t="shared" si="60"/>
        <v>0</v>
      </c>
    </row>
    <row r="1078" spans="1:11" ht="15" customHeight="1" x14ac:dyDescent="0.25">
      <c r="A1078" s="2">
        <v>558</v>
      </c>
      <c r="B1078" s="101" t="str">
        <f>IF('proje ve personel bilgileri'!A571&lt;&gt;0,('proje ve personel bilgileri'!A571)," ")</f>
        <v xml:space="preserve"> </v>
      </c>
      <c r="C1078" s="105"/>
      <c r="D1078" s="296"/>
      <c r="E1078" s="296"/>
      <c r="F1078" s="296"/>
      <c r="G1078" s="296"/>
      <c r="H1078" s="296"/>
      <c r="I1078" s="296"/>
      <c r="J1078" s="296"/>
      <c r="K1078" s="104">
        <f t="shared" si="60"/>
        <v>0</v>
      </c>
    </row>
    <row r="1079" spans="1:11" ht="15.75" customHeight="1" x14ac:dyDescent="0.25">
      <c r="A1079" s="341" t="s">
        <v>99</v>
      </c>
      <c r="B1079" s="342"/>
      <c r="C1079" s="7" t="str">
        <f t="shared" ref="C1079:J1079" si="61">IF($K$28&lt;&gt;0,SUM(C1061:C1078)," ")</f>
        <v xml:space="preserve"> </v>
      </c>
      <c r="D1079" s="8" t="str">
        <f t="shared" si="61"/>
        <v xml:space="preserve"> </v>
      </c>
      <c r="E1079" s="8" t="str">
        <f t="shared" si="61"/>
        <v xml:space="preserve"> </v>
      </c>
      <c r="F1079" s="8" t="str">
        <f t="shared" si="61"/>
        <v xml:space="preserve"> </v>
      </c>
      <c r="G1079" s="8" t="str">
        <f t="shared" si="61"/>
        <v xml:space="preserve"> </v>
      </c>
      <c r="H1079" s="8" t="str">
        <f t="shared" si="61"/>
        <v xml:space="preserve"> </v>
      </c>
      <c r="I1079" s="8" t="str">
        <f t="shared" si="61"/>
        <v xml:space="preserve"> </v>
      </c>
      <c r="J1079" s="8" t="str">
        <f t="shared" si="61"/>
        <v xml:space="preserve"> </v>
      </c>
      <c r="K1079" s="9">
        <f>SUM(K1061:K1078)+K1043</f>
        <v>0</v>
      </c>
    </row>
    <row r="1080" spans="1:11" ht="15" customHeight="1" x14ac:dyDescent="0.25">
      <c r="A1080" s="300"/>
    </row>
    <row r="1081" spans="1:11" ht="15" customHeight="1" x14ac:dyDescent="0.25">
      <c r="A1081" s="332" t="s">
        <v>100</v>
      </c>
      <c r="B1081" s="332"/>
      <c r="C1081" s="332"/>
      <c r="D1081" s="332"/>
      <c r="E1081" s="332"/>
      <c r="F1081" s="332"/>
      <c r="G1081" s="332"/>
      <c r="H1081" s="332"/>
      <c r="I1081" s="332"/>
      <c r="J1081" s="332"/>
      <c r="K1081" s="332"/>
    </row>
    <row r="1082" spans="1:11" ht="15" customHeight="1" x14ac:dyDescent="0.25">
      <c r="A1082" s="51"/>
    </row>
    <row r="1083" spans="1:11" ht="15" customHeight="1" x14ac:dyDescent="0.25">
      <c r="A1083" s="298" t="s">
        <v>101</v>
      </c>
    </row>
    <row r="1084" spans="1:11" ht="15" customHeight="1" x14ac:dyDescent="0.25">
      <c r="C1084" s="298" t="s">
        <v>102</v>
      </c>
      <c r="E1084" s="298" t="s">
        <v>103</v>
      </c>
    </row>
    <row r="1088" spans="1:11" ht="15.75" customHeight="1" x14ac:dyDescent="0.25">
      <c r="A1088" s="348" t="s">
        <v>85</v>
      </c>
      <c r="B1088" s="348"/>
      <c r="C1088" s="348"/>
      <c r="D1088" s="348"/>
      <c r="E1088" s="348"/>
      <c r="F1088" s="348"/>
      <c r="G1088" s="348"/>
      <c r="H1088" s="348"/>
      <c r="I1088" s="348"/>
      <c r="J1088" s="348"/>
      <c r="K1088" s="348"/>
    </row>
    <row r="1089" spans="1:11" ht="15" customHeight="1" x14ac:dyDescent="0.25">
      <c r="A1089" s="70"/>
      <c r="B1089" s="70"/>
      <c r="C1089" s="70"/>
      <c r="D1089" s="70"/>
      <c r="E1089" s="70"/>
      <c r="F1089" s="78">
        <f>'proje ve personel bilgileri'!$B$5</f>
        <v>0</v>
      </c>
      <c r="G1089" s="72">
        <f>IF('proje ve personel bilgileri'!$B$6=1,"/ Haziran ayına aittir.",(IF('proje ve personel bilgileri'!$B$6=2,"/ Aralık ayına aittir.",0)))</f>
        <v>0</v>
      </c>
      <c r="H1089" s="70"/>
      <c r="I1089" s="70"/>
      <c r="J1089" s="70"/>
      <c r="K1089" s="70"/>
    </row>
    <row r="1090" spans="1:11" ht="18.75" customHeight="1" x14ac:dyDescent="0.25">
      <c r="K1090" s="4" t="s">
        <v>86</v>
      </c>
    </row>
    <row r="1091" spans="1:11" ht="15.75" customHeight="1" x14ac:dyDescent="0.25">
      <c r="A1091" s="349" t="s">
        <v>2</v>
      </c>
      <c r="B1091" s="350"/>
      <c r="C1091" s="351">
        <f>'proje ve personel bilgileri'!$B$2</f>
        <v>0</v>
      </c>
      <c r="D1091" s="352"/>
      <c r="E1091" s="352"/>
      <c r="F1091" s="352"/>
      <c r="G1091" s="352"/>
      <c r="H1091" s="352"/>
      <c r="I1091" s="352"/>
      <c r="J1091" s="352"/>
      <c r="K1091" s="353"/>
    </row>
    <row r="1092" spans="1:11" ht="15.75" customHeight="1" x14ac:dyDescent="0.25">
      <c r="A1092" s="354" t="s">
        <v>4</v>
      </c>
      <c r="B1092" s="355"/>
      <c r="C1092" s="356">
        <f>'proje ve personel bilgileri'!$B$3</f>
        <v>0</v>
      </c>
      <c r="D1092" s="357"/>
      <c r="E1092" s="357"/>
      <c r="F1092" s="357"/>
      <c r="G1092" s="357"/>
      <c r="H1092" s="357"/>
      <c r="I1092" s="357"/>
      <c r="J1092" s="357"/>
      <c r="K1092" s="358"/>
    </row>
    <row r="1093" spans="1:11" ht="15" customHeight="1" x14ac:dyDescent="0.25">
      <c r="A1093" s="343" t="s">
        <v>87</v>
      </c>
      <c r="B1093" s="343" t="s">
        <v>15</v>
      </c>
      <c r="C1093" s="343" t="s">
        <v>88</v>
      </c>
      <c r="D1093" s="344" t="s">
        <v>89</v>
      </c>
      <c r="E1093" s="346"/>
      <c r="F1093" s="347"/>
      <c r="G1093" s="343" t="s">
        <v>90</v>
      </c>
      <c r="H1093" s="333" t="s">
        <v>91</v>
      </c>
      <c r="I1093" s="333" t="s">
        <v>92</v>
      </c>
      <c r="J1093" s="333" t="s">
        <v>93</v>
      </c>
      <c r="K1093" s="336" t="s">
        <v>94</v>
      </c>
    </row>
    <row r="1094" spans="1:11" ht="15.75" customHeight="1" x14ac:dyDescent="0.25">
      <c r="A1094" s="338"/>
      <c r="B1094" s="338"/>
      <c r="C1094" s="338"/>
      <c r="D1094" s="345"/>
      <c r="E1094" s="339" t="s">
        <v>95</v>
      </c>
      <c r="F1094" s="340"/>
      <c r="G1094" s="338"/>
      <c r="H1094" s="334"/>
      <c r="I1094" s="334"/>
      <c r="J1094" s="334"/>
      <c r="K1094" s="337"/>
    </row>
    <row r="1095" spans="1:11" ht="60.75" customHeight="1" x14ac:dyDescent="0.25">
      <c r="A1095" s="338"/>
      <c r="B1095" s="338"/>
      <c r="C1095" s="338"/>
      <c r="D1095" s="345"/>
      <c r="E1095" s="5" t="s">
        <v>106</v>
      </c>
      <c r="F1095" s="5" t="s">
        <v>97</v>
      </c>
      <c r="G1095" s="338"/>
      <c r="H1095" s="334"/>
      <c r="I1095" s="335"/>
      <c r="J1095" s="335"/>
      <c r="K1095" s="338"/>
    </row>
    <row r="1096" spans="1:11" ht="15.75" customHeight="1" x14ac:dyDescent="0.25">
      <c r="A1096" s="338"/>
      <c r="B1096" s="338"/>
      <c r="C1096" s="338"/>
      <c r="D1096" s="345"/>
      <c r="E1096" s="6" t="s">
        <v>98</v>
      </c>
      <c r="F1096" s="6" t="s">
        <v>98</v>
      </c>
      <c r="G1096" s="294" t="s">
        <v>98</v>
      </c>
      <c r="H1096" s="294" t="s">
        <v>98</v>
      </c>
      <c r="I1096" s="297" t="s">
        <v>98</v>
      </c>
      <c r="J1096" s="6" t="s">
        <v>98</v>
      </c>
      <c r="K1096" s="338"/>
    </row>
    <row r="1097" spans="1:11" ht="15.75" customHeight="1" x14ac:dyDescent="0.25">
      <c r="A1097" s="1">
        <v>559</v>
      </c>
      <c r="B1097" s="101" t="str">
        <f>IF('proje ve personel bilgileri'!A572&lt;&gt;0,('proje ve personel bilgileri'!A572)," ")</f>
        <v xml:space="preserve"> </v>
      </c>
      <c r="C1097" s="102"/>
      <c r="D1097" s="103"/>
      <c r="E1097" s="103"/>
      <c r="F1097" s="103"/>
      <c r="G1097" s="103"/>
      <c r="H1097" s="103"/>
      <c r="I1097" s="103"/>
      <c r="J1097" s="103"/>
      <c r="K1097" s="104">
        <f t="shared" ref="K1097:K1114" si="62">IF(D1097&lt;&gt;0,SUM(D1097+E1097+F1097+G1097-H1097-I1097-J1097),0)</f>
        <v>0</v>
      </c>
    </row>
    <row r="1098" spans="1:11" ht="15.75" customHeight="1" x14ac:dyDescent="0.25">
      <c r="A1098" s="2">
        <v>560</v>
      </c>
      <c r="B1098" s="101" t="str">
        <f>IF('proje ve personel bilgileri'!A573&lt;&gt;0,('proje ve personel bilgileri'!A573)," ")</f>
        <v xml:space="preserve"> </v>
      </c>
      <c r="C1098" s="105"/>
      <c r="D1098" s="296"/>
      <c r="E1098" s="296"/>
      <c r="F1098" s="296"/>
      <c r="G1098" s="296"/>
      <c r="H1098" s="296"/>
      <c r="I1098" s="296"/>
      <c r="J1098" s="296"/>
      <c r="K1098" s="104">
        <f t="shared" si="62"/>
        <v>0</v>
      </c>
    </row>
    <row r="1099" spans="1:11" ht="15.75" customHeight="1" x14ac:dyDescent="0.25">
      <c r="A1099" s="1">
        <v>561</v>
      </c>
      <c r="B1099" s="101" t="str">
        <f>IF('proje ve personel bilgileri'!A574&lt;&gt;0,('proje ve personel bilgileri'!A574)," ")</f>
        <v xml:space="preserve"> </v>
      </c>
      <c r="C1099" s="105"/>
      <c r="D1099" s="296"/>
      <c r="E1099" s="296"/>
      <c r="F1099" s="296"/>
      <c r="G1099" s="296"/>
      <c r="H1099" s="296"/>
      <c r="I1099" s="296"/>
      <c r="J1099" s="296"/>
      <c r="K1099" s="104">
        <f t="shared" si="62"/>
        <v>0</v>
      </c>
    </row>
    <row r="1100" spans="1:11" ht="15.75" customHeight="1" x14ac:dyDescent="0.25">
      <c r="A1100" s="2">
        <v>562</v>
      </c>
      <c r="B1100" s="101" t="str">
        <f>IF('proje ve personel bilgileri'!A575&lt;&gt;0,('proje ve personel bilgileri'!A575)," ")</f>
        <v xml:space="preserve"> </v>
      </c>
      <c r="C1100" s="105"/>
      <c r="D1100" s="296"/>
      <c r="E1100" s="296"/>
      <c r="F1100" s="296"/>
      <c r="G1100" s="296"/>
      <c r="H1100" s="296"/>
      <c r="I1100" s="296"/>
      <c r="J1100" s="296"/>
      <c r="K1100" s="104">
        <f t="shared" si="62"/>
        <v>0</v>
      </c>
    </row>
    <row r="1101" spans="1:11" ht="15.75" customHeight="1" x14ac:dyDescent="0.25">
      <c r="A1101" s="1">
        <v>563</v>
      </c>
      <c r="B1101" s="101" t="str">
        <f>IF('proje ve personel bilgileri'!A576&lt;&gt;0,('proje ve personel bilgileri'!A576)," ")</f>
        <v xml:space="preserve"> </v>
      </c>
      <c r="C1101" s="105"/>
      <c r="D1101" s="296"/>
      <c r="E1101" s="296"/>
      <c r="F1101" s="296"/>
      <c r="G1101" s="296"/>
      <c r="H1101" s="296"/>
      <c r="I1101" s="296"/>
      <c r="J1101" s="296"/>
      <c r="K1101" s="104">
        <f t="shared" si="62"/>
        <v>0</v>
      </c>
    </row>
    <row r="1102" spans="1:11" ht="15.75" customHeight="1" x14ac:dyDescent="0.25">
      <c r="A1102" s="2">
        <v>564</v>
      </c>
      <c r="B1102" s="101" t="str">
        <f>IF('proje ve personel bilgileri'!A577&lt;&gt;0,('proje ve personel bilgileri'!A577)," ")</f>
        <v xml:space="preserve"> </v>
      </c>
      <c r="C1102" s="105"/>
      <c r="D1102" s="296"/>
      <c r="E1102" s="296"/>
      <c r="F1102" s="296"/>
      <c r="G1102" s="296"/>
      <c r="H1102" s="296"/>
      <c r="I1102" s="296"/>
      <c r="J1102" s="296"/>
      <c r="K1102" s="104">
        <f t="shared" si="62"/>
        <v>0</v>
      </c>
    </row>
    <row r="1103" spans="1:11" ht="15.75" customHeight="1" x14ac:dyDescent="0.25">
      <c r="A1103" s="1">
        <v>565</v>
      </c>
      <c r="B1103" s="101" t="str">
        <f>IF('proje ve personel bilgileri'!A578&lt;&gt;0,('proje ve personel bilgileri'!A578)," ")</f>
        <v xml:space="preserve"> </v>
      </c>
      <c r="C1103" s="105"/>
      <c r="D1103" s="296"/>
      <c r="E1103" s="296"/>
      <c r="F1103" s="296"/>
      <c r="G1103" s="296"/>
      <c r="H1103" s="296"/>
      <c r="I1103" s="296"/>
      <c r="J1103" s="296"/>
      <c r="K1103" s="104">
        <f t="shared" si="62"/>
        <v>0</v>
      </c>
    </row>
    <row r="1104" spans="1:11" ht="15.75" customHeight="1" x14ac:dyDescent="0.25">
      <c r="A1104" s="2">
        <v>566</v>
      </c>
      <c r="B1104" s="101" t="str">
        <f>IF('proje ve personel bilgileri'!A579&lt;&gt;0,('proje ve personel bilgileri'!A579)," ")</f>
        <v xml:space="preserve"> </v>
      </c>
      <c r="C1104" s="105"/>
      <c r="D1104" s="296"/>
      <c r="E1104" s="296"/>
      <c r="F1104" s="296"/>
      <c r="G1104" s="296"/>
      <c r="H1104" s="296"/>
      <c r="I1104" s="296"/>
      <c r="J1104" s="296"/>
      <c r="K1104" s="104">
        <f t="shared" si="62"/>
        <v>0</v>
      </c>
    </row>
    <row r="1105" spans="1:11" ht="15.75" customHeight="1" x14ac:dyDescent="0.25">
      <c r="A1105" s="1">
        <v>567</v>
      </c>
      <c r="B1105" s="101" t="str">
        <f>IF('proje ve personel bilgileri'!A580&lt;&gt;0,('proje ve personel bilgileri'!A580)," ")</f>
        <v xml:space="preserve"> </v>
      </c>
      <c r="C1105" s="105"/>
      <c r="D1105" s="296"/>
      <c r="E1105" s="296"/>
      <c r="F1105" s="296"/>
      <c r="G1105" s="296"/>
      <c r="H1105" s="296"/>
      <c r="I1105" s="296"/>
      <c r="J1105" s="296"/>
      <c r="K1105" s="104">
        <f t="shared" si="62"/>
        <v>0</v>
      </c>
    </row>
    <row r="1106" spans="1:11" ht="15.75" customHeight="1" x14ac:dyDescent="0.25">
      <c r="A1106" s="2">
        <v>568</v>
      </c>
      <c r="B1106" s="101" t="str">
        <f>IF('proje ve personel bilgileri'!A581&lt;&gt;0,('proje ve personel bilgileri'!A581)," ")</f>
        <v xml:space="preserve"> </v>
      </c>
      <c r="C1106" s="105"/>
      <c r="D1106" s="296"/>
      <c r="E1106" s="296"/>
      <c r="F1106" s="296"/>
      <c r="G1106" s="296"/>
      <c r="H1106" s="296"/>
      <c r="I1106" s="296"/>
      <c r="J1106" s="296"/>
      <c r="K1106" s="104">
        <f t="shared" si="62"/>
        <v>0</v>
      </c>
    </row>
    <row r="1107" spans="1:11" ht="15.75" customHeight="1" x14ac:dyDescent="0.25">
      <c r="A1107" s="1">
        <v>569</v>
      </c>
      <c r="B1107" s="101" t="str">
        <f>IF('proje ve personel bilgileri'!A582&lt;&gt;0,('proje ve personel bilgileri'!A582)," ")</f>
        <v xml:space="preserve"> </v>
      </c>
      <c r="C1107" s="105"/>
      <c r="D1107" s="296"/>
      <c r="E1107" s="296"/>
      <c r="F1107" s="296"/>
      <c r="G1107" s="296"/>
      <c r="H1107" s="296"/>
      <c r="I1107" s="296"/>
      <c r="J1107" s="296"/>
      <c r="K1107" s="104">
        <f t="shared" si="62"/>
        <v>0</v>
      </c>
    </row>
    <row r="1108" spans="1:11" ht="15.75" customHeight="1" x14ac:dyDescent="0.25">
      <c r="A1108" s="2">
        <v>570</v>
      </c>
      <c r="B1108" s="101" t="str">
        <f>IF('proje ve personel bilgileri'!A583&lt;&gt;0,('proje ve personel bilgileri'!A583)," ")</f>
        <v xml:space="preserve"> </v>
      </c>
      <c r="C1108" s="105"/>
      <c r="D1108" s="296"/>
      <c r="E1108" s="296"/>
      <c r="F1108" s="296"/>
      <c r="G1108" s="296"/>
      <c r="H1108" s="296"/>
      <c r="I1108" s="296"/>
      <c r="J1108" s="296"/>
      <c r="K1108" s="104">
        <f t="shared" si="62"/>
        <v>0</v>
      </c>
    </row>
    <row r="1109" spans="1:11" ht="15.75" customHeight="1" x14ac:dyDescent="0.25">
      <c r="A1109" s="1">
        <v>571</v>
      </c>
      <c r="B1109" s="101" t="str">
        <f>IF('proje ve personel bilgileri'!A584&lt;&gt;0,('proje ve personel bilgileri'!A584)," ")</f>
        <v xml:space="preserve"> </v>
      </c>
      <c r="C1109" s="105"/>
      <c r="D1109" s="296"/>
      <c r="E1109" s="296"/>
      <c r="F1109" s="296"/>
      <c r="G1109" s="296"/>
      <c r="H1109" s="296"/>
      <c r="I1109" s="296"/>
      <c r="J1109" s="296"/>
      <c r="K1109" s="104">
        <f t="shared" si="62"/>
        <v>0</v>
      </c>
    </row>
    <row r="1110" spans="1:11" ht="15.75" customHeight="1" x14ac:dyDescent="0.25">
      <c r="A1110" s="2">
        <v>572</v>
      </c>
      <c r="B1110" s="101" t="str">
        <f>IF('proje ve personel bilgileri'!A585&lt;&gt;0,('proje ve personel bilgileri'!A585)," ")</f>
        <v xml:space="preserve"> </v>
      </c>
      <c r="C1110" s="105"/>
      <c r="D1110" s="296"/>
      <c r="E1110" s="296"/>
      <c r="F1110" s="296"/>
      <c r="G1110" s="296"/>
      <c r="H1110" s="296"/>
      <c r="I1110" s="296"/>
      <c r="J1110" s="296"/>
      <c r="K1110" s="104">
        <f t="shared" si="62"/>
        <v>0</v>
      </c>
    </row>
    <row r="1111" spans="1:11" ht="15.75" customHeight="1" x14ac:dyDescent="0.25">
      <c r="A1111" s="1">
        <v>573</v>
      </c>
      <c r="B1111" s="101" t="str">
        <f>IF('proje ve personel bilgileri'!A586&lt;&gt;0,('proje ve personel bilgileri'!A586)," ")</f>
        <v xml:space="preserve"> </v>
      </c>
      <c r="C1111" s="105"/>
      <c r="D1111" s="296"/>
      <c r="E1111" s="296"/>
      <c r="F1111" s="296"/>
      <c r="G1111" s="296"/>
      <c r="H1111" s="296"/>
      <c r="I1111" s="296"/>
      <c r="J1111" s="296"/>
      <c r="K1111" s="104">
        <f t="shared" si="62"/>
        <v>0</v>
      </c>
    </row>
    <row r="1112" spans="1:11" ht="15.75" customHeight="1" x14ac:dyDescent="0.25">
      <c r="A1112" s="2">
        <v>574</v>
      </c>
      <c r="B1112" s="101" t="str">
        <f>IF('proje ve personel bilgileri'!A587&lt;&gt;0,('proje ve personel bilgileri'!A587)," ")</f>
        <v xml:space="preserve"> </v>
      </c>
      <c r="C1112" s="105"/>
      <c r="D1112" s="296"/>
      <c r="E1112" s="296"/>
      <c r="F1112" s="296"/>
      <c r="G1112" s="296"/>
      <c r="H1112" s="296"/>
      <c r="I1112" s="296"/>
      <c r="J1112" s="296"/>
      <c r="K1112" s="104">
        <f t="shared" si="62"/>
        <v>0</v>
      </c>
    </row>
    <row r="1113" spans="1:11" ht="15.75" customHeight="1" x14ac:dyDescent="0.25">
      <c r="A1113" s="1">
        <v>575</v>
      </c>
      <c r="B1113" s="101" t="str">
        <f>IF('proje ve personel bilgileri'!A588&lt;&gt;0,('proje ve personel bilgileri'!A588)," ")</f>
        <v xml:space="preserve"> </v>
      </c>
      <c r="C1113" s="105"/>
      <c r="D1113" s="296"/>
      <c r="E1113" s="296"/>
      <c r="F1113" s="296"/>
      <c r="G1113" s="296"/>
      <c r="H1113" s="296"/>
      <c r="I1113" s="296"/>
      <c r="J1113" s="296"/>
      <c r="K1113" s="104">
        <f t="shared" si="62"/>
        <v>0</v>
      </c>
    </row>
    <row r="1114" spans="1:11" ht="15" customHeight="1" x14ac:dyDescent="0.25">
      <c r="A1114" s="2">
        <v>576</v>
      </c>
      <c r="B1114" s="101" t="str">
        <f>IF('proje ve personel bilgileri'!A589&lt;&gt;0,('proje ve personel bilgileri'!A589)," ")</f>
        <v xml:space="preserve"> </v>
      </c>
      <c r="C1114" s="105"/>
      <c r="D1114" s="296"/>
      <c r="E1114" s="296"/>
      <c r="F1114" s="296"/>
      <c r="G1114" s="296"/>
      <c r="H1114" s="296"/>
      <c r="I1114" s="296"/>
      <c r="J1114" s="296"/>
      <c r="K1114" s="104">
        <f t="shared" si="62"/>
        <v>0</v>
      </c>
    </row>
    <row r="1115" spans="1:11" ht="15.75" customHeight="1" x14ac:dyDescent="0.25">
      <c r="A1115" s="341" t="s">
        <v>99</v>
      </c>
      <c r="B1115" s="342"/>
      <c r="C1115" s="7" t="str">
        <f t="shared" ref="C1115:J1115" si="63">IF($K$28&lt;&gt;0,SUM(C1097:C1114)," ")</f>
        <v xml:space="preserve"> </v>
      </c>
      <c r="D1115" s="8" t="str">
        <f t="shared" si="63"/>
        <v xml:space="preserve"> </v>
      </c>
      <c r="E1115" s="8" t="str">
        <f t="shared" si="63"/>
        <v xml:space="preserve"> </v>
      </c>
      <c r="F1115" s="8" t="str">
        <f t="shared" si="63"/>
        <v xml:space="preserve"> </v>
      </c>
      <c r="G1115" s="8" t="str">
        <f t="shared" si="63"/>
        <v xml:space="preserve"> </v>
      </c>
      <c r="H1115" s="8" t="str">
        <f t="shared" si="63"/>
        <v xml:space="preserve"> </v>
      </c>
      <c r="I1115" s="8" t="str">
        <f t="shared" si="63"/>
        <v xml:space="preserve"> </v>
      </c>
      <c r="J1115" s="8" t="str">
        <f t="shared" si="63"/>
        <v xml:space="preserve"> </v>
      </c>
      <c r="K1115" s="9">
        <f>SUM(K1097:K1114)+K1079</f>
        <v>0</v>
      </c>
    </row>
    <row r="1116" spans="1:11" ht="15" customHeight="1" x14ac:dyDescent="0.25">
      <c r="A1116" s="300"/>
    </row>
    <row r="1117" spans="1:11" ht="15" customHeight="1" x14ac:dyDescent="0.25">
      <c r="A1117" s="332" t="s">
        <v>100</v>
      </c>
      <c r="B1117" s="332"/>
      <c r="C1117" s="332"/>
      <c r="D1117" s="332"/>
      <c r="E1117" s="332"/>
      <c r="F1117" s="332"/>
      <c r="G1117" s="332"/>
      <c r="H1117" s="332"/>
      <c r="I1117" s="332"/>
      <c r="J1117" s="332"/>
      <c r="K1117" s="332"/>
    </row>
    <row r="1118" spans="1:11" ht="15" customHeight="1" x14ac:dyDescent="0.25">
      <c r="A1118" s="51"/>
    </row>
    <row r="1119" spans="1:11" ht="15" customHeight="1" x14ac:dyDescent="0.25">
      <c r="A1119" s="298" t="s">
        <v>101</v>
      </c>
    </row>
    <row r="1120" spans="1:11" ht="15" customHeight="1" x14ac:dyDescent="0.25">
      <c r="C1120" s="298" t="s">
        <v>102</v>
      </c>
      <c r="E1120" s="298" t="s">
        <v>103</v>
      </c>
    </row>
    <row r="1124" spans="1:11" ht="15.75" customHeight="1" x14ac:dyDescent="0.25">
      <c r="A1124" s="348" t="s">
        <v>85</v>
      </c>
      <c r="B1124" s="348"/>
      <c r="C1124" s="348"/>
      <c r="D1124" s="348"/>
      <c r="E1124" s="348"/>
      <c r="F1124" s="348"/>
      <c r="G1124" s="348"/>
      <c r="H1124" s="348"/>
      <c r="I1124" s="348"/>
      <c r="J1124" s="348"/>
      <c r="K1124" s="348"/>
    </row>
    <row r="1125" spans="1:11" ht="15" customHeight="1" x14ac:dyDescent="0.25">
      <c r="A1125" s="70"/>
      <c r="B1125" s="70"/>
      <c r="C1125" s="70"/>
      <c r="D1125" s="70"/>
      <c r="E1125" s="70"/>
      <c r="F1125" s="78">
        <f>'proje ve personel bilgileri'!$B$5</f>
        <v>0</v>
      </c>
      <c r="G1125" s="72">
        <f>IF('proje ve personel bilgileri'!$B$6=1,"/ Haziran ayına aittir.",(IF('proje ve personel bilgileri'!$B$6=2,"/ Aralık ayına aittir.",0)))</f>
        <v>0</v>
      </c>
      <c r="H1125" s="70"/>
      <c r="I1125" s="70"/>
      <c r="J1125" s="70"/>
      <c r="K1125" s="70"/>
    </row>
    <row r="1126" spans="1:11" ht="18.75" customHeight="1" x14ac:dyDescent="0.25">
      <c r="K1126" s="4" t="s">
        <v>86</v>
      </c>
    </row>
    <row r="1127" spans="1:11" ht="15.75" customHeight="1" x14ac:dyDescent="0.25">
      <c r="A1127" s="349" t="s">
        <v>2</v>
      </c>
      <c r="B1127" s="350"/>
      <c r="C1127" s="351">
        <f>'proje ve personel bilgileri'!$B$2</f>
        <v>0</v>
      </c>
      <c r="D1127" s="352"/>
      <c r="E1127" s="352"/>
      <c r="F1127" s="352"/>
      <c r="G1127" s="352"/>
      <c r="H1127" s="352"/>
      <c r="I1127" s="352"/>
      <c r="J1127" s="352"/>
      <c r="K1127" s="353"/>
    </row>
    <row r="1128" spans="1:11" ht="15.75" customHeight="1" x14ac:dyDescent="0.25">
      <c r="A1128" s="354" t="s">
        <v>4</v>
      </c>
      <c r="B1128" s="355"/>
      <c r="C1128" s="356">
        <f>'proje ve personel bilgileri'!$B$3</f>
        <v>0</v>
      </c>
      <c r="D1128" s="357"/>
      <c r="E1128" s="357"/>
      <c r="F1128" s="357"/>
      <c r="G1128" s="357"/>
      <c r="H1128" s="357"/>
      <c r="I1128" s="357"/>
      <c r="J1128" s="357"/>
      <c r="K1128" s="358"/>
    </row>
    <row r="1129" spans="1:11" ht="15" customHeight="1" x14ac:dyDescent="0.25">
      <c r="A1129" s="343" t="s">
        <v>87</v>
      </c>
      <c r="B1129" s="343" t="s">
        <v>15</v>
      </c>
      <c r="C1129" s="343" t="s">
        <v>88</v>
      </c>
      <c r="D1129" s="344" t="s">
        <v>89</v>
      </c>
      <c r="E1129" s="346"/>
      <c r="F1129" s="347"/>
      <c r="G1129" s="343" t="s">
        <v>90</v>
      </c>
      <c r="H1129" s="333" t="s">
        <v>91</v>
      </c>
      <c r="I1129" s="333" t="s">
        <v>92</v>
      </c>
      <c r="J1129" s="333" t="s">
        <v>93</v>
      </c>
      <c r="K1129" s="336" t="s">
        <v>94</v>
      </c>
    </row>
    <row r="1130" spans="1:11" ht="15.75" customHeight="1" x14ac:dyDescent="0.25">
      <c r="A1130" s="338"/>
      <c r="B1130" s="338"/>
      <c r="C1130" s="338"/>
      <c r="D1130" s="345"/>
      <c r="E1130" s="339" t="s">
        <v>95</v>
      </c>
      <c r="F1130" s="340"/>
      <c r="G1130" s="338"/>
      <c r="H1130" s="334"/>
      <c r="I1130" s="334"/>
      <c r="J1130" s="334"/>
      <c r="K1130" s="337"/>
    </row>
    <row r="1131" spans="1:11" ht="60.75" customHeight="1" x14ac:dyDescent="0.25">
      <c r="A1131" s="338"/>
      <c r="B1131" s="338"/>
      <c r="C1131" s="338"/>
      <c r="D1131" s="345"/>
      <c r="E1131" s="5" t="s">
        <v>106</v>
      </c>
      <c r="F1131" s="5" t="s">
        <v>97</v>
      </c>
      <c r="G1131" s="338"/>
      <c r="H1131" s="334"/>
      <c r="I1131" s="335"/>
      <c r="J1131" s="335"/>
      <c r="K1131" s="338"/>
    </row>
    <row r="1132" spans="1:11" ht="15.75" customHeight="1" x14ac:dyDescent="0.25">
      <c r="A1132" s="338"/>
      <c r="B1132" s="338"/>
      <c r="C1132" s="338"/>
      <c r="D1132" s="345"/>
      <c r="E1132" s="6" t="s">
        <v>98</v>
      </c>
      <c r="F1132" s="6" t="s">
        <v>98</v>
      </c>
      <c r="G1132" s="294" t="s">
        <v>98</v>
      </c>
      <c r="H1132" s="294" t="s">
        <v>98</v>
      </c>
      <c r="I1132" s="297" t="s">
        <v>98</v>
      </c>
      <c r="J1132" s="6" t="s">
        <v>98</v>
      </c>
      <c r="K1132" s="338"/>
    </row>
    <row r="1133" spans="1:11" ht="15.75" customHeight="1" x14ac:dyDescent="0.25">
      <c r="A1133" s="1">
        <v>577</v>
      </c>
      <c r="B1133" s="101" t="str">
        <f>IF('proje ve personel bilgileri'!A590&lt;&gt;0,('proje ve personel bilgileri'!A590)," ")</f>
        <v xml:space="preserve"> </v>
      </c>
      <c r="C1133" s="102"/>
      <c r="D1133" s="103"/>
      <c r="E1133" s="103"/>
      <c r="F1133" s="103"/>
      <c r="G1133" s="103"/>
      <c r="H1133" s="103"/>
      <c r="I1133" s="103"/>
      <c r="J1133" s="103"/>
      <c r="K1133" s="104">
        <f t="shared" ref="K1133:K1150" si="64">IF(D1133&lt;&gt;0,SUM(D1133+E1133+F1133+G1133-H1133-I1133-J1133),0)</f>
        <v>0</v>
      </c>
    </row>
    <row r="1134" spans="1:11" ht="15.75" customHeight="1" x14ac:dyDescent="0.25">
      <c r="A1134" s="2">
        <v>578</v>
      </c>
      <c r="B1134" s="101" t="str">
        <f>IF('proje ve personel bilgileri'!A591&lt;&gt;0,('proje ve personel bilgileri'!A591)," ")</f>
        <v xml:space="preserve"> </v>
      </c>
      <c r="C1134" s="105"/>
      <c r="D1134" s="296"/>
      <c r="E1134" s="296"/>
      <c r="F1134" s="296"/>
      <c r="G1134" s="296"/>
      <c r="H1134" s="296"/>
      <c r="I1134" s="296"/>
      <c r="J1134" s="296"/>
      <c r="K1134" s="104">
        <f t="shared" si="64"/>
        <v>0</v>
      </c>
    </row>
    <row r="1135" spans="1:11" ht="15.75" customHeight="1" x14ac:dyDescent="0.25">
      <c r="A1135" s="1">
        <v>579</v>
      </c>
      <c r="B1135" s="101" t="str">
        <f>IF('proje ve personel bilgileri'!A592&lt;&gt;0,('proje ve personel bilgileri'!A592)," ")</f>
        <v xml:space="preserve"> </v>
      </c>
      <c r="C1135" s="105"/>
      <c r="D1135" s="296"/>
      <c r="E1135" s="296"/>
      <c r="F1135" s="296"/>
      <c r="G1135" s="296"/>
      <c r="H1135" s="296"/>
      <c r="I1135" s="296"/>
      <c r="J1135" s="296"/>
      <c r="K1135" s="104">
        <f t="shared" si="64"/>
        <v>0</v>
      </c>
    </row>
    <row r="1136" spans="1:11" ht="15.75" customHeight="1" x14ac:dyDescent="0.25">
      <c r="A1136" s="2">
        <v>580</v>
      </c>
      <c r="B1136" s="101" t="str">
        <f>IF('proje ve personel bilgileri'!A593&lt;&gt;0,('proje ve personel bilgileri'!A593)," ")</f>
        <v xml:space="preserve"> </v>
      </c>
      <c r="C1136" s="105"/>
      <c r="D1136" s="296"/>
      <c r="E1136" s="296"/>
      <c r="F1136" s="296"/>
      <c r="G1136" s="296"/>
      <c r="H1136" s="296"/>
      <c r="I1136" s="296"/>
      <c r="J1136" s="296"/>
      <c r="K1136" s="104">
        <f t="shared" si="64"/>
        <v>0</v>
      </c>
    </row>
    <row r="1137" spans="1:11" ht="15.75" customHeight="1" x14ac:dyDescent="0.25">
      <c r="A1137" s="1">
        <v>581</v>
      </c>
      <c r="B1137" s="101" t="str">
        <f>IF('proje ve personel bilgileri'!A594&lt;&gt;0,('proje ve personel bilgileri'!A594)," ")</f>
        <v xml:space="preserve"> </v>
      </c>
      <c r="C1137" s="105"/>
      <c r="D1137" s="296"/>
      <c r="E1137" s="296"/>
      <c r="F1137" s="296"/>
      <c r="G1137" s="296"/>
      <c r="H1137" s="296"/>
      <c r="I1137" s="296"/>
      <c r="J1137" s="296"/>
      <c r="K1137" s="104">
        <f t="shared" si="64"/>
        <v>0</v>
      </c>
    </row>
    <row r="1138" spans="1:11" ht="15.75" customHeight="1" x14ac:dyDescent="0.25">
      <c r="A1138" s="2">
        <v>582</v>
      </c>
      <c r="B1138" s="101" t="str">
        <f>IF('proje ve personel bilgileri'!A595&lt;&gt;0,('proje ve personel bilgileri'!A595)," ")</f>
        <v xml:space="preserve"> </v>
      </c>
      <c r="C1138" s="105"/>
      <c r="D1138" s="296"/>
      <c r="E1138" s="296"/>
      <c r="F1138" s="296"/>
      <c r="G1138" s="296"/>
      <c r="H1138" s="296"/>
      <c r="I1138" s="296"/>
      <c r="J1138" s="296"/>
      <c r="K1138" s="104">
        <f t="shared" si="64"/>
        <v>0</v>
      </c>
    </row>
    <row r="1139" spans="1:11" ht="15.75" customHeight="1" x14ac:dyDescent="0.25">
      <c r="A1139" s="1">
        <v>583</v>
      </c>
      <c r="B1139" s="101" t="str">
        <f>IF('proje ve personel bilgileri'!A596&lt;&gt;0,('proje ve personel bilgileri'!A596)," ")</f>
        <v xml:space="preserve"> </v>
      </c>
      <c r="C1139" s="105"/>
      <c r="D1139" s="296"/>
      <c r="E1139" s="296"/>
      <c r="F1139" s="296"/>
      <c r="G1139" s="296"/>
      <c r="H1139" s="296"/>
      <c r="I1139" s="296"/>
      <c r="J1139" s="296"/>
      <c r="K1139" s="104">
        <f t="shared" si="64"/>
        <v>0</v>
      </c>
    </row>
    <row r="1140" spans="1:11" ht="15.75" customHeight="1" x14ac:dyDescent="0.25">
      <c r="A1140" s="2">
        <v>584</v>
      </c>
      <c r="B1140" s="101" t="str">
        <f>IF('proje ve personel bilgileri'!A597&lt;&gt;0,('proje ve personel bilgileri'!A597)," ")</f>
        <v xml:space="preserve"> </v>
      </c>
      <c r="C1140" s="105"/>
      <c r="D1140" s="296"/>
      <c r="E1140" s="296"/>
      <c r="F1140" s="296"/>
      <c r="G1140" s="296"/>
      <c r="H1140" s="296"/>
      <c r="I1140" s="296"/>
      <c r="J1140" s="296"/>
      <c r="K1140" s="104">
        <f t="shared" si="64"/>
        <v>0</v>
      </c>
    </row>
    <row r="1141" spans="1:11" ht="15.75" customHeight="1" x14ac:dyDescent="0.25">
      <c r="A1141" s="1">
        <v>585</v>
      </c>
      <c r="B1141" s="101" t="str">
        <f>IF('proje ve personel bilgileri'!A598&lt;&gt;0,('proje ve personel bilgileri'!A598)," ")</f>
        <v xml:space="preserve"> </v>
      </c>
      <c r="C1141" s="105"/>
      <c r="D1141" s="296"/>
      <c r="E1141" s="296"/>
      <c r="F1141" s="296"/>
      <c r="G1141" s="296"/>
      <c r="H1141" s="296"/>
      <c r="I1141" s="296"/>
      <c r="J1141" s="296"/>
      <c r="K1141" s="104">
        <f t="shared" si="64"/>
        <v>0</v>
      </c>
    </row>
    <row r="1142" spans="1:11" ht="15.75" customHeight="1" x14ac:dyDescent="0.25">
      <c r="A1142" s="2">
        <v>586</v>
      </c>
      <c r="B1142" s="101" t="str">
        <f>IF('proje ve personel bilgileri'!A599&lt;&gt;0,('proje ve personel bilgileri'!A599)," ")</f>
        <v xml:space="preserve"> </v>
      </c>
      <c r="C1142" s="105"/>
      <c r="D1142" s="296"/>
      <c r="E1142" s="296"/>
      <c r="F1142" s="296"/>
      <c r="G1142" s="296"/>
      <c r="H1142" s="296"/>
      <c r="I1142" s="296"/>
      <c r="J1142" s="296"/>
      <c r="K1142" s="104">
        <f t="shared" si="64"/>
        <v>0</v>
      </c>
    </row>
    <row r="1143" spans="1:11" ht="15.75" customHeight="1" x14ac:dyDescent="0.25">
      <c r="A1143" s="1">
        <v>587</v>
      </c>
      <c r="B1143" s="101" t="str">
        <f>IF('proje ve personel bilgileri'!A600&lt;&gt;0,('proje ve personel bilgileri'!A600)," ")</f>
        <v xml:space="preserve"> </v>
      </c>
      <c r="C1143" s="105"/>
      <c r="D1143" s="296"/>
      <c r="E1143" s="296"/>
      <c r="F1143" s="296"/>
      <c r="G1143" s="296"/>
      <c r="H1143" s="296"/>
      <c r="I1143" s="296"/>
      <c r="J1143" s="296"/>
      <c r="K1143" s="104">
        <f t="shared" si="64"/>
        <v>0</v>
      </c>
    </row>
    <row r="1144" spans="1:11" ht="15.75" customHeight="1" x14ac:dyDescent="0.25">
      <c r="A1144" s="2">
        <v>588</v>
      </c>
      <c r="B1144" s="101" t="str">
        <f>IF('proje ve personel bilgileri'!A601&lt;&gt;0,('proje ve personel bilgileri'!A601)," ")</f>
        <v xml:space="preserve"> </v>
      </c>
      <c r="C1144" s="105"/>
      <c r="D1144" s="296"/>
      <c r="E1144" s="296"/>
      <c r="F1144" s="296"/>
      <c r="G1144" s="296"/>
      <c r="H1144" s="296"/>
      <c r="I1144" s="296"/>
      <c r="J1144" s="296"/>
      <c r="K1144" s="104">
        <f t="shared" si="64"/>
        <v>0</v>
      </c>
    </row>
    <row r="1145" spans="1:11" ht="15.75" customHeight="1" x14ac:dyDescent="0.25">
      <c r="A1145" s="1">
        <v>589</v>
      </c>
      <c r="B1145" s="101" t="str">
        <f>IF('proje ve personel bilgileri'!A602&lt;&gt;0,('proje ve personel bilgileri'!A602)," ")</f>
        <v xml:space="preserve"> </v>
      </c>
      <c r="C1145" s="105"/>
      <c r="D1145" s="296"/>
      <c r="E1145" s="296"/>
      <c r="F1145" s="296"/>
      <c r="G1145" s="296"/>
      <c r="H1145" s="296"/>
      <c r="I1145" s="296"/>
      <c r="J1145" s="296"/>
      <c r="K1145" s="104">
        <f t="shared" si="64"/>
        <v>0</v>
      </c>
    </row>
    <row r="1146" spans="1:11" ht="15.75" customHeight="1" x14ac:dyDescent="0.25">
      <c r="A1146" s="2">
        <v>590</v>
      </c>
      <c r="B1146" s="101" t="str">
        <f>IF('proje ve personel bilgileri'!A603&lt;&gt;0,('proje ve personel bilgileri'!A603)," ")</f>
        <v xml:space="preserve"> </v>
      </c>
      <c r="C1146" s="105"/>
      <c r="D1146" s="296"/>
      <c r="E1146" s="296"/>
      <c r="F1146" s="296"/>
      <c r="G1146" s="296"/>
      <c r="H1146" s="296"/>
      <c r="I1146" s="296"/>
      <c r="J1146" s="296"/>
      <c r="K1146" s="104">
        <f t="shared" si="64"/>
        <v>0</v>
      </c>
    </row>
    <row r="1147" spans="1:11" ht="15.75" customHeight="1" x14ac:dyDescent="0.25">
      <c r="A1147" s="1">
        <v>591</v>
      </c>
      <c r="B1147" s="101" t="str">
        <f>IF('proje ve personel bilgileri'!A604&lt;&gt;0,('proje ve personel bilgileri'!A604)," ")</f>
        <v xml:space="preserve"> </v>
      </c>
      <c r="C1147" s="105"/>
      <c r="D1147" s="296"/>
      <c r="E1147" s="296"/>
      <c r="F1147" s="296"/>
      <c r="G1147" s="296"/>
      <c r="H1147" s="296"/>
      <c r="I1147" s="296"/>
      <c r="J1147" s="296"/>
      <c r="K1147" s="104">
        <f t="shared" si="64"/>
        <v>0</v>
      </c>
    </row>
    <row r="1148" spans="1:11" ht="15.75" customHeight="1" x14ac:dyDescent="0.25">
      <c r="A1148" s="2">
        <v>592</v>
      </c>
      <c r="B1148" s="101" t="str">
        <f>IF('proje ve personel bilgileri'!A605&lt;&gt;0,('proje ve personel bilgileri'!A605)," ")</f>
        <v xml:space="preserve"> </v>
      </c>
      <c r="C1148" s="105"/>
      <c r="D1148" s="296"/>
      <c r="E1148" s="296"/>
      <c r="F1148" s="296"/>
      <c r="G1148" s="296"/>
      <c r="H1148" s="296"/>
      <c r="I1148" s="296"/>
      <c r="J1148" s="296"/>
      <c r="K1148" s="104">
        <f t="shared" si="64"/>
        <v>0</v>
      </c>
    </row>
    <row r="1149" spans="1:11" ht="15.75" customHeight="1" x14ac:dyDescent="0.25">
      <c r="A1149" s="1">
        <v>593</v>
      </c>
      <c r="B1149" s="101" t="str">
        <f>IF('proje ve personel bilgileri'!A606&lt;&gt;0,('proje ve personel bilgileri'!A606)," ")</f>
        <v xml:space="preserve"> </v>
      </c>
      <c r="C1149" s="105"/>
      <c r="D1149" s="296"/>
      <c r="E1149" s="296"/>
      <c r="F1149" s="296"/>
      <c r="G1149" s="296"/>
      <c r="H1149" s="296"/>
      <c r="I1149" s="296"/>
      <c r="J1149" s="296"/>
      <c r="K1149" s="104">
        <f t="shared" si="64"/>
        <v>0</v>
      </c>
    </row>
    <row r="1150" spans="1:11" ht="15" customHeight="1" x14ac:dyDescent="0.25">
      <c r="A1150" s="2">
        <v>594</v>
      </c>
      <c r="B1150" s="101" t="str">
        <f>IF('proje ve personel bilgileri'!A607&lt;&gt;0,('proje ve personel bilgileri'!A607)," ")</f>
        <v xml:space="preserve"> </v>
      </c>
      <c r="C1150" s="105"/>
      <c r="D1150" s="296"/>
      <c r="E1150" s="296"/>
      <c r="F1150" s="296"/>
      <c r="G1150" s="296"/>
      <c r="H1150" s="296"/>
      <c r="I1150" s="296"/>
      <c r="J1150" s="296"/>
      <c r="K1150" s="104">
        <f t="shared" si="64"/>
        <v>0</v>
      </c>
    </row>
    <row r="1151" spans="1:11" ht="15.75" customHeight="1" x14ac:dyDescent="0.25">
      <c r="A1151" s="341" t="s">
        <v>99</v>
      </c>
      <c r="B1151" s="342"/>
      <c r="C1151" s="7" t="str">
        <f t="shared" ref="C1151:J1151" si="65">IF($K$28&lt;&gt;0,SUM(C1133:C1150)," ")</f>
        <v xml:space="preserve"> </v>
      </c>
      <c r="D1151" s="8" t="str">
        <f t="shared" si="65"/>
        <v xml:space="preserve"> </v>
      </c>
      <c r="E1151" s="8" t="str">
        <f t="shared" si="65"/>
        <v xml:space="preserve"> </v>
      </c>
      <c r="F1151" s="8" t="str">
        <f t="shared" si="65"/>
        <v xml:space="preserve"> </v>
      </c>
      <c r="G1151" s="8" t="str">
        <f t="shared" si="65"/>
        <v xml:space="preserve"> </v>
      </c>
      <c r="H1151" s="8" t="str">
        <f t="shared" si="65"/>
        <v xml:space="preserve"> </v>
      </c>
      <c r="I1151" s="8" t="str">
        <f t="shared" si="65"/>
        <v xml:space="preserve"> </v>
      </c>
      <c r="J1151" s="8" t="str">
        <f t="shared" si="65"/>
        <v xml:space="preserve"> </v>
      </c>
      <c r="K1151" s="9">
        <f>SUM(K1133:K1150)+K1115</f>
        <v>0</v>
      </c>
    </row>
    <row r="1152" spans="1:11" ht="15" customHeight="1" x14ac:dyDescent="0.25">
      <c r="A1152" s="300"/>
    </row>
    <row r="1153" spans="1:11" ht="15" customHeight="1" x14ac:dyDescent="0.25">
      <c r="A1153" s="332" t="s">
        <v>100</v>
      </c>
      <c r="B1153" s="332"/>
      <c r="C1153" s="332"/>
      <c r="D1153" s="332"/>
      <c r="E1153" s="332"/>
      <c r="F1153" s="332"/>
      <c r="G1153" s="332"/>
      <c r="H1153" s="332"/>
      <c r="I1153" s="332"/>
      <c r="J1153" s="332"/>
      <c r="K1153" s="332"/>
    </row>
    <row r="1154" spans="1:11" ht="15" customHeight="1" x14ac:dyDescent="0.25">
      <c r="A1154" s="51"/>
    </row>
    <row r="1155" spans="1:11" ht="15" customHeight="1" x14ac:dyDescent="0.25">
      <c r="A1155" s="298" t="s">
        <v>101</v>
      </c>
    </row>
    <row r="1156" spans="1:11" ht="15" customHeight="1" x14ac:dyDescent="0.25">
      <c r="C1156" s="298" t="s">
        <v>102</v>
      </c>
      <c r="E1156" s="298" t="s">
        <v>103</v>
      </c>
    </row>
    <row r="1160" spans="1:11" ht="15.75" customHeight="1" x14ac:dyDescent="0.25">
      <c r="A1160" s="348" t="s">
        <v>85</v>
      </c>
      <c r="B1160" s="348"/>
      <c r="C1160" s="348"/>
      <c r="D1160" s="348"/>
      <c r="E1160" s="348"/>
      <c r="F1160" s="348"/>
      <c r="G1160" s="348"/>
      <c r="H1160" s="348"/>
      <c r="I1160" s="348"/>
      <c r="J1160" s="348"/>
      <c r="K1160" s="348"/>
    </row>
    <row r="1161" spans="1:11" ht="15" customHeight="1" x14ac:dyDescent="0.25">
      <c r="A1161" s="70"/>
      <c r="B1161" s="70"/>
      <c r="C1161" s="70"/>
      <c r="D1161" s="70"/>
      <c r="E1161" s="70"/>
      <c r="F1161" s="78">
        <f>'proje ve personel bilgileri'!$B$5</f>
        <v>0</v>
      </c>
      <c r="G1161" s="72">
        <f>IF('proje ve personel bilgileri'!$B$6=1,"/ Haziran ayına aittir.",(IF('proje ve personel bilgileri'!$B$6=2,"/ Aralık ayına aittir.",0)))</f>
        <v>0</v>
      </c>
      <c r="H1161" s="70"/>
      <c r="I1161" s="70"/>
      <c r="J1161" s="70"/>
      <c r="K1161" s="70"/>
    </row>
    <row r="1162" spans="1:11" ht="18.75" customHeight="1" x14ac:dyDescent="0.25">
      <c r="K1162" s="4" t="s">
        <v>86</v>
      </c>
    </row>
    <row r="1163" spans="1:11" ht="15.75" customHeight="1" x14ac:dyDescent="0.25">
      <c r="A1163" s="349" t="s">
        <v>2</v>
      </c>
      <c r="B1163" s="350"/>
      <c r="C1163" s="351">
        <f>'proje ve personel bilgileri'!$B$2</f>
        <v>0</v>
      </c>
      <c r="D1163" s="352"/>
      <c r="E1163" s="352"/>
      <c r="F1163" s="352"/>
      <c r="G1163" s="352"/>
      <c r="H1163" s="352"/>
      <c r="I1163" s="352"/>
      <c r="J1163" s="352"/>
      <c r="K1163" s="353"/>
    </row>
    <row r="1164" spans="1:11" ht="15.75" customHeight="1" x14ac:dyDescent="0.25">
      <c r="A1164" s="354" t="s">
        <v>4</v>
      </c>
      <c r="B1164" s="355"/>
      <c r="C1164" s="356">
        <f>'proje ve personel bilgileri'!$B$3</f>
        <v>0</v>
      </c>
      <c r="D1164" s="357"/>
      <c r="E1164" s="357"/>
      <c r="F1164" s="357"/>
      <c r="G1164" s="357"/>
      <c r="H1164" s="357"/>
      <c r="I1164" s="357"/>
      <c r="J1164" s="357"/>
      <c r="K1164" s="358"/>
    </row>
    <row r="1165" spans="1:11" ht="15" customHeight="1" x14ac:dyDescent="0.25">
      <c r="A1165" s="343" t="s">
        <v>87</v>
      </c>
      <c r="B1165" s="343" t="s">
        <v>15</v>
      </c>
      <c r="C1165" s="343" t="s">
        <v>88</v>
      </c>
      <c r="D1165" s="344" t="s">
        <v>89</v>
      </c>
      <c r="E1165" s="346"/>
      <c r="F1165" s="347"/>
      <c r="G1165" s="343" t="s">
        <v>90</v>
      </c>
      <c r="H1165" s="333" t="s">
        <v>91</v>
      </c>
      <c r="I1165" s="333" t="s">
        <v>92</v>
      </c>
      <c r="J1165" s="333" t="s">
        <v>93</v>
      </c>
      <c r="K1165" s="336" t="s">
        <v>94</v>
      </c>
    </row>
    <row r="1166" spans="1:11" ht="15.75" customHeight="1" x14ac:dyDescent="0.25">
      <c r="A1166" s="338"/>
      <c r="B1166" s="338"/>
      <c r="C1166" s="338"/>
      <c r="D1166" s="345"/>
      <c r="E1166" s="339" t="s">
        <v>95</v>
      </c>
      <c r="F1166" s="340"/>
      <c r="G1166" s="338"/>
      <c r="H1166" s="334"/>
      <c r="I1166" s="334"/>
      <c r="J1166" s="334"/>
      <c r="K1166" s="337"/>
    </row>
    <row r="1167" spans="1:11" ht="60.75" customHeight="1" x14ac:dyDescent="0.25">
      <c r="A1167" s="338"/>
      <c r="B1167" s="338"/>
      <c r="C1167" s="338"/>
      <c r="D1167" s="345"/>
      <c r="E1167" s="5" t="s">
        <v>106</v>
      </c>
      <c r="F1167" s="5" t="s">
        <v>97</v>
      </c>
      <c r="G1167" s="338"/>
      <c r="H1167" s="334"/>
      <c r="I1167" s="335"/>
      <c r="J1167" s="335"/>
      <c r="K1167" s="338"/>
    </row>
    <row r="1168" spans="1:11" ht="15.75" customHeight="1" x14ac:dyDescent="0.25">
      <c r="A1168" s="338"/>
      <c r="B1168" s="338"/>
      <c r="C1168" s="338"/>
      <c r="D1168" s="345"/>
      <c r="E1168" s="6" t="s">
        <v>98</v>
      </c>
      <c r="F1168" s="6" t="s">
        <v>98</v>
      </c>
      <c r="G1168" s="294" t="s">
        <v>98</v>
      </c>
      <c r="H1168" s="294" t="s">
        <v>98</v>
      </c>
      <c r="I1168" s="297" t="s">
        <v>98</v>
      </c>
      <c r="J1168" s="6" t="s">
        <v>98</v>
      </c>
      <c r="K1168" s="338"/>
    </row>
    <row r="1169" spans="1:11" ht="15.75" customHeight="1" x14ac:dyDescent="0.25">
      <c r="A1169" s="1">
        <v>595</v>
      </c>
      <c r="B1169" s="101" t="str">
        <f>IF('proje ve personel bilgileri'!A608&lt;&gt;0,('proje ve personel bilgileri'!A608)," ")</f>
        <v xml:space="preserve"> </v>
      </c>
      <c r="C1169" s="102"/>
      <c r="D1169" s="103"/>
      <c r="E1169" s="103"/>
      <c r="F1169" s="103"/>
      <c r="G1169" s="103"/>
      <c r="H1169" s="103"/>
      <c r="I1169" s="103"/>
      <c r="J1169" s="103"/>
      <c r="K1169" s="104">
        <f t="shared" ref="K1169:K1186" si="66">IF(D1169&lt;&gt;0,SUM(D1169+E1169+F1169+G1169-H1169-I1169-J1169),0)</f>
        <v>0</v>
      </c>
    </row>
    <row r="1170" spans="1:11" ht="15.75" customHeight="1" x14ac:dyDescent="0.25">
      <c r="A1170" s="2">
        <v>596</v>
      </c>
      <c r="B1170" s="101" t="str">
        <f>IF('proje ve personel bilgileri'!A609&lt;&gt;0,('proje ve personel bilgileri'!A609)," ")</f>
        <v xml:space="preserve"> </v>
      </c>
      <c r="C1170" s="105"/>
      <c r="D1170" s="296"/>
      <c r="E1170" s="296"/>
      <c r="F1170" s="296"/>
      <c r="G1170" s="296"/>
      <c r="H1170" s="296"/>
      <c r="I1170" s="296"/>
      <c r="J1170" s="296"/>
      <c r="K1170" s="104">
        <f t="shared" si="66"/>
        <v>0</v>
      </c>
    </row>
    <row r="1171" spans="1:11" ht="15.75" customHeight="1" x14ac:dyDescent="0.25">
      <c r="A1171" s="1">
        <v>597</v>
      </c>
      <c r="B1171" s="101" t="str">
        <f>IF('proje ve personel bilgileri'!A610&lt;&gt;0,('proje ve personel bilgileri'!A610)," ")</f>
        <v xml:space="preserve"> </v>
      </c>
      <c r="C1171" s="105"/>
      <c r="D1171" s="296"/>
      <c r="E1171" s="296"/>
      <c r="F1171" s="296"/>
      <c r="G1171" s="296"/>
      <c r="H1171" s="296"/>
      <c r="I1171" s="296"/>
      <c r="J1171" s="296"/>
      <c r="K1171" s="104">
        <f t="shared" si="66"/>
        <v>0</v>
      </c>
    </row>
    <row r="1172" spans="1:11" ht="15.75" customHeight="1" x14ac:dyDescent="0.25">
      <c r="A1172" s="2">
        <v>598</v>
      </c>
      <c r="B1172" s="101" t="str">
        <f>IF('proje ve personel bilgileri'!A611&lt;&gt;0,('proje ve personel bilgileri'!A611)," ")</f>
        <v xml:space="preserve"> </v>
      </c>
      <c r="C1172" s="105"/>
      <c r="D1172" s="296"/>
      <c r="E1172" s="296"/>
      <c r="F1172" s="296"/>
      <c r="G1172" s="296"/>
      <c r="H1172" s="296"/>
      <c r="I1172" s="296"/>
      <c r="J1172" s="296"/>
      <c r="K1172" s="104">
        <f t="shared" si="66"/>
        <v>0</v>
      </c>
    </row>
    <row r="1173" spans="1:11" ht="15.75" customHeight="1" x14ac:dyDescent="0.25">
      <c r="A1173" s="1">
        <v>599</v>
      </c>
      <c r="B1173" s="101" t="str">
        <f>IF('proje ve personel bilgileri'!A612&lt;&gt;0,('proje ve personel bilgileri'!A612)," ")</f>
        <v xml:space="preserve"> </v>
      </c>
      <c r="C1173" s="105"/>
      <c r="D1173" s="296"/>
      <c r="E1173" s="296"/>
      <c r="F1173" s="296"/>
      <c r="G1173" s="296"/>
      <c r="H1173" s="296"/>
      <c r="I1173" s="296"/>
      <c r="J1173" s="296"/>
      <c r="K1173" s="104">
        <f t="shared" si="66"/>
        <v>0</v>
      </c>
    </row>
    <row r="1174" spans="1:11" ht="15.75" customHeight="1" x14ac:dyDescent="0.25">
      <c r="A1174" s="2">
        <v>600</v>
      </c>
      <c r="B1174" s="101" t="str">
        <f>IF('proje ve personel bilgileri'!A613&lt;&gt;0,('proje ve personel bilgileri'!A613)," ")</f>
        <v xml:space="preserve"> </v>
      </c>
      <c r="C1174" s="105"/>
      <c r="D1174" s="296"/>
      <c r="E1174" s="296"/>
      <c r="F1174" s="296"/>
      <c r="G1174" s="296"/>
      <c r="H1174" s="296"/>
      <c r="I1174" s="296"/>
      <c r="J1174" s="296"/>
      <c r="K1174" s="104">
        <f t="shared" si="66"/>
        <v>0</v>
      </c>
    </row>
    <row r="1175" spans="1:11" ht="15.75" customHeight="1" x14ac:dyDescent="0.25">
      <c r="A1175" s="1">
        <v>601</v>
      </c>
      <c r="B1175" s="101" t="str">
        <f>IF('proje ve personel bilgileri'!A614&lt;&gt;0,('proje ve personel bilgileri'!A614)," ")</f>
        <v xml:space="preserve"> </v>
      </c>
      <c r="C1175" s="105"/>
      <c r="D1175" s="296"/>
      <c r="E1175" s="296"/>
      <c r="F1175" s="296"/>
      <c r="G1175" s="296"/>
      <c r="H1175" s="296"/>
      <c r="I1175" s="296"/>
      <c r="J1175" s="296"/>
      <c r="K1175" s="104">
        <f t="shared" si="66"/>
        <v>0</v>
      </c>
    </row>
    <row r="1176" spans="1:11" ht="15.75" customHeight="1" x14ac:dyDescent="0.25">
      <c r="A1176" s="2">
        <v>602</v>
      </c>
      <c r="B1176" s="101" t="str">
        <f>IF('proje ve personel bilgileri'!A615&lt;&gt;0,('proje ve personel bilgileri'!A615)," ")</f>
        <v xml:space="preserve"> </v>
      </c>
      <c r="C1176" s="105"/>
      <c r="D1176" s="296"/>
      <c r="E1176" s="296"/>
      <c r="F1176" s="296"/>
      <c r="G1176" s="296"/>
      <c r="H1176" s="296"/>
      <c r="I1176" s="296"/>
      <c r="J1176" s="296"/>
      <c r="K1176" s="104">
        <f t="shared" si="66"/>
        <v>0</v>
      </c>
    </row>
    <row r="1177" spans="1:11" ht="15.75" customHeight="1" x14ac:dyDescent="0.25">
      <c r="A1177" s="1">
        <v>603</v>
      </c>
      <c r="B1177" s="101" t="str">
        <f>IF('proje ve personel bilgileri'!A616&lt;&gt;0,('proje ve personel bilgileri'!A616)," ")</f>
        <v xml:space="preserve"> </v>
      </c>
      <c r="C1177" s="105"/>
      <c r="D1177" s="296"/>
      <c r="E1177" s="296"/>
      <c r="F1177" s="296"/>
      <c r="G1177" s="296"/>
      <c r="H1177" s="296"/>
      <c r="I1177" s="296"/>
      <c r="J1177" s="296"/>
      <c r="K1177" s="104">
        <f t="shared" si="66"/>
        <v>0</v>
      </c>
    </row>
    <row r="1178" spans="1:11" ht="15.75" customHeight="1" x14ac:dyDescent="0.25">
      <c r="A1178" s="2">
        <v>604</v>
      </c>
      <c r="B1178" s="101" t="str">
        <f>IF('proje ve personel bilgileri'!A617&lt;&gt;0,('proje ve personel bilgileri'!A617)," ")</f>
        <v xml:space="preserve"> </v>
      </c>
      <c r="C1178" s="105"/>
      <c r="D1178" s="296"/>
      <c r="E1178" s="296"/>
      <c r="F1178" s="296"/>
      <c r="G1178" s="296"/>
      <c r="H1178" s="296"/>
      <c r="I1178" s="296"/>
      <c r="J1178" s="296"/>
      <c r="K1178" s="104">
        <f t="shared" si="66"/>
        <v>0</v>
      </c>
    </row>
    <row r="1179" spans="1:11" ht="15.75" customHeight="1" x14ac:dyDescent="0.25">
      <c r="A1179" s="1">
        <v>605</v>
      </c>
      <c r="B1179" s="101" t="str">
        <f>IF('proje ve personel bilgileri'!A618&lt;&gt;0,('proje ve personel bilgileri'!A618)," ")</f>
        <v xml:space="preserve"> </v>
      </c>
      <c r="C1179" s="105"/>
      <c r="D1179" s="296"/>
      <c r="E1179" s="296"/>
      <c r="F1179" s="296"/>
      <c r="G1179" s="296"/>
      <c r="H1179" s="296"/>
      <c r="I1179" s="296"/>
      <c r="J1179" s="296"/>
      <c r="K1179" s="104">
        <f t="shared" si="66"/>
        <v>0</v>
      </c>
    </row>
    <row r="1180" spans="1:11" ht="15.75" customHeight="1" x14ac:dyDescent="0.25">
      <c r="A1180" s="2">
        <v>606</v>
      </c>
      <c r="B1180" s="101" t="str">
        <f>IF('proje ve personel bilgileri'!A619&lt;&gt;0,('proje ve personel bilgileri'!A619)," ")</f>
        <v xml:space="preserve"> </v>
      </c>
      <c r="C1180" s="105"/>
      <c r="D1180" s="296"/>
      <c r="E1180" s="296"/>
      <c r="F1180" s="296"/>
      <c r="G1180" s="296"/>
      <c r="H1180" s="296"/>
      <c r="I1180" s="296"/>
      <c r="J1180" s="296"/>
      <c r="K1180" s="104">
        <f t="shared" si="66"/>
        <v>0</v>
      </c>
    </row>
    <row r="1181" spans="1:11" ht="15.75" customHeight="1" x14ac:dyDescent="0.25">
      <c r="A1181" s="1">
        <v>607</v>
      </c>
      <c r="B1181" s="101" t="str">
        <f>IF('proje ve personel bilgileri'!A620&lt;&gt;0,('proje ve personel bilgileri'!A620)," ")</f>
        <v xml:space="preserve"> </v>
      </c>
      <c r="C1181" s="105"/>
      <c r="D1181" s="296"/>
      <c r="E1181" s="296"/>
      <c r="F1181" s="296"/>
      <c r="G1181" s="296"/>
      <c r="H1181" s="296"/>
      <c r="I1181" s="296"/>
      <c r="J1181" s="296"/>
      <c r="K1181" s="104">
        <f t="shared" si="66"/>
        <v>0</v>
      </c>
    </row>
    <row r="1182" spans="1:11" ht="15.75" customHeight="1" x14ac:dyDescent="0.25">
      <c r="A1182" s="2">
        <v>608</v>
      </c>
      <c r="B1182" s="101" t="str">
        <f>IF('proje ve personel bilgileri'!A621&lt;&gt;0,('proje ve personel bilgileri'!A621)," ")</f>
        <v xml:space="preserve"> </v>
      </c>
      <c r="C1182" s="105"/>
      <c r="D1182" s="296"/>
      <c r="E1182" s="296"/>
      <c r="F1182" s="296"/>
      <c r="G1182" s="296"/>
      <c r="H1182" s="296"/>
      <c r="I1182" s="296"/>
      <c r="J1182" s="296"/>
      <c r="K1182" s="104">
        <f t="shared" si="66"/>
        <v>0</v>
      </c>
    </row>
    <row r="1183" spans="1:11" ht="15.75" customHeight="1" x14ac:dyDescent="0.25">
      <c r="A1183" s="1">
        <v>609</v>
      </c>
      <c r="B1183" s="101" t="str">
        <f>IF('proje ve personel bilgileri'!A622&lt;&gt;0,('proje ve personel bilgileri'!A622)," ")</f>
        <v xml:space="preserve"> </v>
      </c>
      <c r="C1183" s="105"/>
      <c r="D1183" s="296"/>
      <c r="E1183" s="296"/>
      <c r="F1183" s="296"/>
      <c r="G1183" s="296"/>
      <c r="H1183" s="296"/>
      <c r="I1183" s="296"/>
      <c r="J1183" s="296"/>
      <c r="K1183" s="104">
        <f t="shared" si="66"/>
        <v>0</v>
      </c>
    </row>
    <row r="1184" spans="1:11" ht="15.75" customHeight="1" x14ac:dyDescent="0.25">
      <c r="A1184" s="2">
        <v>610</v>
      </c>
      <c r="B1184" s="101" t="str">
        <f>IF('proje ve personel bilgileri'!A623&lt;&gt;0,('proje ve personel bilgileri'!A623)," ")</f>
        <v xml:space="preserve"> </v>
      </c>
      <c r="C1184" s="105"/>
      <c r="D1184" s="296"/>
      <c r="E1184" s="296"/>
      <c r="F1184" s="296"/>
      <c r="G1184" s="296"/>
      <c r="H1184" s="296"/>
      <c r="I1184" s="296"/>
      <c r="J1184" s="296"/>
      <c r="K1184" s="104">
        <f t="shared" si="66"/>
        <v>0</v>
      </c>
    </row>
    <row r="1185" spans="1:11" ht="15.75" customHeight="1" x14ac:dyDescent="0.25">
      <c r="A1185" s="1">
        <v>611</v>
      </c>
      <c r="B1185" s="101" t="str">
        <f>IF('proje ve personel bilgileri'!A624&lt;&gt;0,('proje ve personel bilgileri'!A624)," ")</f>
        <v xml:space="preserve"> </v>
      </c>
      <c r="C1185" s="105"/>
      <c r="D1185" s="296"/>
      <c r="E1185" s="296"/>
      <c r="F1185" s="296"/>
      <c r="G1185" s="296"/>
      <c r="H1185" s="296"/>
      <c r="I1185" s="296"/>
      <c r="J1185" s="296"/>
      <c r="K1185" s="104">
        <f t="shared" si="66"/>
        <v>0</v>
      </c>
    </row>
    <row r="1186" spans="1:11" ht="15" customHeight="1" x14ac:dyDescent="0.25">
      <c r="A1186" s="2">
        <v>612</v>
      </c>
      <c r="B1186" s="101" t="str">
        <f>IF('proje ve personel bilgileri'!A625&lt;&gt;0,('proje ve personel bilgileri'!A625)," ")</f>
        <v xml:space="preserve"> </v>
      </c>
      <c r="C1186" s="105"/>
      <c r="D1186" s="296"/>
      <c r="E1186" s="296"/>
      <c r="F1186" s="296"/>
      <c r="G1186" s="296"/>
      <c r="H1186" s="296"/>
      <c r="I1186" s="296"/>
      <c r="J1186" s="296"/>
      <c r="K1186" s="104">
        <f t="shared" si="66"/>
        <v>0</v>
      </c>
    </row>
    <row r="1187" spans="1:11" ht="15.75" customHeight="1" x14ac:dyDescent="0.25">
      <c r="A1187" s="341" t="s">
        <v>99</v>
      </c>
      <c r="B1187" s="342"/>
      <c r="C1187" s="7" t="str">
        <f t="shared" ref="C1187:J1187" si="67">IF($K$28&lt;&gt;0,SUM(C1169:C1186)," ")</f>
        <v xml:space="preserve"> </v>
      </c>
      <c r="D1187" s="8" t="str">
        <f t="shared" si="67"/>
        <v xml:space="preserve"> </v>
      </c>
      <c r="E1187" s="8" t="str">
        <f t="shared" si="67"/>
        <v xml:space="preserve"> </v>
      </c>
      <c r="F1187" s="8" t="str">
        <f t="shared" si="67"/>
        <v xml:space="preserve"> </v>
      </c>
      <c r="G1187" s="8" t="str">
        <f t="shared" si="67"/>
        <v xml:space="preserve"> </v>
      </c>
      <c r="H1187" s="8" t="str">
        <f t="shared" si="67"/>
        <v xml:space="preserve"> </v>
      </c>
      <c r="I1187" s="8" t="str">
        <f t="shared" si="67"/>
        <v xml:space="preserve"> </v>
      </c>
      <c r="J1187" s="8" t="str">
        <f t="shared" si="67"/>
        <v xml:space="preserve"> </v>
      </c>
      <c r="K1187" s="9">
        <f>SUM(K1169:K1186)+K1151</f>
        <v>0</v>
      </c>
    </row>
    <row r="1188" spans="1:11" ht="15" customHeight="1" x14ac:dyDescent="0.25">
      <c r="A1188" s="300"/>
    </row>
    <row r="1189" spans="1:11" ht="15" customHeight="1" x14ac:dyDescent="0.25">
      <c r="A1189" s="332" t="s">
        <v>100</v>
      </c>
      <c r="B1189" s="332"/>
      <c r="C1189" s="332"/>
      <c r="D1189" s="332"/>
      <c r="E1189" s="332"/>
      <c r="F1189" s="332"/>
      <c r="G1189" s="332"/>
      <c r="H1189" s="332"/>
      <c r="I1189" s="332"/>
      <c r="J1189" s="332"/>
      <c r="K1189" s="332"/>
    </row>
    <row r="1190" spans="1:11" ht="15" customHeight="1" x14ac:dyDescent="0.25">
      <c r="A1190" s="51"/>
    </row>
    <row r="1191" spans="1:11" ht="15" customHeight="1" x14ac:dyDescent="0.25">
      <c r="A1191" s="298" t="s">
        <v>101</v>
      </c>
    </row>
    <row r="1192" spans="1:11" ht="15" customHeight="1" x14ac:dyDescent="0.25">
      <c r="C1192" s="298" t="s">
        <v>102</v>
      </c>
      <c r="E1192" s="298" t="s">
        <v>103</v>
      </c>
    </row>
    <row r="1193" spans="1:11" ht="15" customHeight="1" x14ac:dyDescent="0.25">
      <c r="C1193" s="298"/>
      <c r="E1193" s="298"/>
    </row>
    <row r="1196" spans="1:11" ht="15.75" customHeight="1" x14ac:dyDescent="0.25">
      <c r="A1196" s="348" t="s">
        <v>85</v>
      </c>
      <c r="B1196" s="348"/>
      <c r="C1196" s="348"/>
      <c r="D1196" s="348"/>
      <c r="E1196" s="348"/>
      <c r="F1196" s="348"/>
      <c r="G1196" s="348"/>
      <c r="H1196" s="348"/>
      <c r="I1196" s="348"/>
      <c r="J1196" s="348"/>
      <c r="K1196" s="348"/>
    </row>
    <row r="1197" spans="1:11" ht="15" customHeight="1" x14ac:dyDescent="0.25">
      <c r="A1197" s="70"/>
      <c r="B1197" s="70"/>
      <c r="C1197" s="70"/>
      <c r="D1197" s="70"/>
      <c r="E1197" s="70"/>
      <c r="F1197" s="78">
        <f>'proje ve personel bilgileri'!$B$5</f>
        <v>0</v>
      </c>
      <c r="G1197" s="72">
        <f>IF('proje ve personel bilgileri'!$B$6=1,"/ Haziran ayına aittir.",(IF('proje ve personel bilgileri'!$B$6=2,"/ Aralık ayına aittir.",0)))</f>
        <v>0</v>
      </c>
      <c r="H1197" s="70"/>
      <c r="I1197" s="70"/>
      <c r="J1197" s="70"/>
      <c r="K1197" s="70"/>
    </row>
    <row r="1198" spans="1:11" ht="18.75" customHeight="1" x14ac:dyDescent="0.25">
      <c r="K1198" s="4" t="s">
        <v>86</v>
      </c>
    </row>
    <row r="1199" spans="1:11" ht="15.75" customHeight="1" x14ac:dyDescent="0.25">
      <c r="A1199" s="349" t="s">
        <v>2</v>
      </c>
      <c r="B1199" s="350"/>
      <c r="C1199" s="351">
        <f>'proje ve personel bilgileri'!$B$2</f>
        <v>0</v>
      </c>
      <c r="D1199" s="352"/>
      <c r="E1199" s="352"/>
      <c r="F1199" s="352"/>
      <c r="G1199" s="352"/>
      <c r="H1199" s="352"/>
      <c r="I1199" s="352"/>
      <c r="J1199" s="352"/>
      <c r="K1199" s="353"/>
    </row>
    <row r="1200" spans="1:11" ht="15.75" customHeight="1" x14ac:dyDescent="0.25">
      <c r="A1200" s="354" t="s">
        <v>4</v>
      </c>
      <c r="B1200" s="355"/>
      <c r="C1200" s="356">
        <f>'proje ve personel bilgileri'!$B$3</f>
        <v>0</v>
      </c>
      <c r="D1200" s="357"/>
      <c r="E1200" s="357"/>
      <c r="F1200" s="357"/>
      <c r="G1200" s="357"/>
      <c r="H1200" s="357"/>
      <c r="I1200" s="357"/>
      <c r="J1200" s="357"/>
      <c r="K1200" s="358"/>
    </row>
    <row r="1201" spans="1:11" ht="15" customHeight="1" x14ac:dyDescent="0.25">
      <c r="A1201" s="343" t="s">
        <v>87</v>
      </c>
      <c r="B1201" s="343" t="s">
        <v>15</v>
      </c>
      <c r="C1201" s="343" t="s">
        <v>88</v>
      </c>
      <c r="D1201" s="344" t="s">
        <v>89</v>
      </c>
      <c r="E1201" s="346"/>
      <c r="F1201" s="347"/>
      <c r="G1201" s="343" t="s">
        <v>90</v>
      </c>
      <c r="H1201" s="333" t="s">
        <v>91</v>
      </c>
      <c r="I1201" s="333" t="s">
        <v>92</v>
      </c>
      <c r="J1201" s="333" t="s">
        <v>93</v>
      </c>
      <c r="K1201" s="336" t="s">
        <v>94</v>
      </c>
    </row>
    <row r="1202" spans="1:11" ht="15.75" customHeight="1" x14ac:dyDescent="0.25">
      <c r="A1202" s="338"/>
      <c r="B1202" s="338"/>
      <c r="C1202" s="338"/>
      <c r="D1202" s="345"/>
      <c r="E1202" s="339" t="s">
        <v>95</v>
      </c>
      <c r="F1202" s="340"/>
      <c r="G1202" s="338"/>
      <c r="H1202" s="334"/>
      <c r="I1202" s="334"/>
      <c r="J1202" s="334"/>
      <c r="K1202" s="337"/>
    </row>
    <row r="1203" spans="1:11" ht="60.75" customHeight="1" x14ac:dyDescent="0.25">
      <c r="A1203" s="338"/>
      <c r="B1203" s="338"/>
      <c r="C1203" s="338"/>
      <c r="D1203" s="345"/>
      <c r="E1203" s="5" t="s">
        <v>106</v>
      </c>
      <c r="F1203" s="5" t="s">
        <v>97</v>
      </c>
      <c r="G1203" s="338"/>
      <c r="H1203" s="334"/>
      <c r="I1203" s="335"/>
      <c r="J1203" s="335"/>
      <c r="K1203" s="338"/>
    </row>
    <row r="1204" spans="1:11" ht="15.75" customHeight="1" x14ac:dyDescent="0.25">
      <c r="A1204" s="338"/>
      <c r="B1204" s="338"/>
      <c r="C1204" s="338"/>
      <c r="D1204" s="345"/>
      <c r="E1204" s="6" t="s">
        <v>98</v>
      </c>
      <c r="F1204" s="6" t="s">
        <v>98</v>
      </c>
      <c r="G1204" s="294" t="s">
        <v>98</v>
      </c>
      <c r="H1204" s="294" t="s">
        <v>98</v>
      </c>
      <c r="I1204" s="297" t="s">
        <v>98</v>
      </c>
      <c r="J1204" s="6" t="s">
        <v>98</v>
      </c>
      <c r="K1204" s="338"/>
    </row>
    <row r="1205" spans="1:11" ht="15.75" customHeight="1" x14ac:dyDescent="0.25">
      <c r="A1205" s="1">
        <v>613</v>
      </c>
      <c r="B1205" s="101" t="str">
        <f>IF('proje ve personel bilgileri'!A626&lt;&gt;0,('proje ve personel bilgileri'!A626)," ")</f>
        <v xml:space="preserve"> </v>
      </c>
      <c r="C1205" s="102"/>
      <c r="D1205" s="103"/>
      <c r="E1205" s="103"/>
      <c r="F1205" s="103"/>
      <c r="G1205" s="103"/>
      <c r="H1205" s="103"/>
      <c r="I1205" s="103"/>
      <c r="J1205" s="103"/>
      <c r="K1205" s="104">
        <f t="shared" ref="K1205:K1222" si="68">IF(D1205&lt;&gt;0,SUM(D1205+E1205+F1205+G1205-H1205-I1205-J1205),0)</f>
        <v>0</v>
      </c>
    </row>
    <row r="1206" spans="1:11" ht="15.75" customHeight="1" x14ac:dyDescent="0.25">
      <c r="A1206" s="2">
        <v>614</v>
      </c>
      <c r="B1206" s="101" t="str">
        <f>IF('proje ve personel bilgileri'!A627&lt;&gt;0,('proje ve personel bilgileri'!A627)," ")</f>
        <v xml:space="preserve"> </v>
      </c>
      <c r="C1206" s="105"/>
      <c r="D1206" s="296"/>
      <c r="E1206" s="296"/>
      <c r="F1206" s="296"/>
      <c r="G1206" s="296"/>
      <c r="H1206" s="296"/>
      <c r="I1206" s="296"/>
      <c r="J1206" s="296"/>
      <c r="K1206" s="104">
        <f t="shared" si="68"/>
        <v>0</v>
      </c>
    </row>
    <row r="1207" spans="1:11" ht="15.75" customHeight="1" x14ac:dyDescent="0.25">
      <c r="A1207" s="1">
        <v>615</v>
      </c>
      <c r="B1207" s="101" t="str">
        <f>IF('proje ve personel bilgileri'!A628&lt;&gt;0,('proje ve personel bilgileri'!A628)," ")</f>
        <v xml:space="preserve"> </v>
      </c>
      <c r="C1207" s="105"/>
      <c r="D1207" s="296"/>
      <c r="E1207" s="296"/>
      <c r="F1207" s="296"/>
      <c r="G1207" s="296"/>
      <c r="H1207" s="296"/>
      <c r="I1207" s="296"/>
      <c r="J1207" s="296"/>
      <c r="K1207" s="104">
        <f t="shared" si="68"/>
        <v>0</v>
      </c>
    </row>
    <row r="1208" spans="1:11" ht="15.75" customHeight="1" x14ac:dyDescent="0.25">
      <c r="A1208" s="2">
        <v>616</v>
      </c>
      <c r="B1208" s="101" t="str">
        <f>IF('proje ve personel bilgileri'!A629&lt;&gt;0,('proje ve personel bilgileri'!A629)," ")</f>
        <v xml:space="preserve"> </v>
      </c>
      <c r="C1208" s="105"/>
      <c r="D1208" s="296"/>
      <c r="E1208" s="296"/>
      <c r="F1208" s="296"/>
      <c r="G1208" s="296"/>
      <c r="H1208" s="296"/>
      <c r="I1208" s="296"/>
      <c r="J1208" s="296"/>
      <c r="K1208" s="104">
        <f t="shared" si="68"/>
        <v>0</v>
      </c>
    </row>
    <row r="1209" spans="1:11" ht="15.75" customHeight="1" x14ac:dyDescent="0.25">
      <c r="A1209" s="1">
        <v>617</v>
      </c>
      <c r="B1209" s="101" t="str">
        <f>IF('proje ve personel bilgileri'!A630&lt;&gt;0,('proje ve personel bilgileri'!A630)," ")</f>
        <v xml:space="preserve"> </v>
      </c>
      <c r="C1209" s="105"/>
      <c r="D1209" s="296"/>
      <c r="E1209" s="296"/>
      <c r="F1209" s="296"/>
      <c r="G1209" s="296"/>
      <c r="H1209" s="296"/>
      <c r="I1209" s="296"/>
      <c r="J1209" s="296"/>
      <c r="K1209" s="104">
        <f t="shared" si="68"/>
        <v>0</v>
      </c>
    </row>
    <row r="1210" spans="1:11" ht="15.75" customHeight="1" x14ac:dyDescent="0.25">
      <c r="A1210" s="2">
        <v>618</v>
      </c>
      <c r="B1210" s="101" t="str">
        <f>IF('proje ve personel bilgileri'!A631&lt;&gt;0,('proje ve personel bilgileri'!A631)," ")</f>
        <v xml:space="preserve"> </v>
      </c>
      <c r="C1210" s="105"/>
      <c r="D1210" s="296"/>
      <c r="E1210" s="296"/>
      <c r="F1210" s="296"/>
      <c r="G1210" s="296"/>
      <c r="H1210" s="296"/>
      <c r="I1210" s="296"/>
      <c r="J1210" s="296"/>
      <c r="K1210" s="104">
        <f t="shared" si="68"/>
        <v>0</v>
      </c>
    </row>
    <row r="1211" spans="1:11" ht="15.75" customHeight="1" x14ac:dyDescent="0.25">
      <c r="A1211" s="1">
        <v>619</v>
      </c>
      <c r="B1211" s="101" t="str">
        <f>IF('proje ve personel bilgileri'!A632&lt;&gt;0,('proje ve personel bilgileri'!A632)," ")</f>
        <v xml:space="preserve"> </v>
      </c>
      <c r="C1211" s="105"/>
      <c r="D1211" s="296"/>
      <c r="E1211" s="296"/>
      <c r="F1211" s="296"/>
      <c r="G1211" s="296"/>
      <c r="H1211" s="296"/>
      <c r="I1211" s="296"/>
      <c r="J1211" s="296"/>
      <c r="K1211" s="104">
        <f t="shared" si="68"/>
        <v>0</v>
      </c>
    </row>
    <row r="1212" spans="1:11" ht="15.75" customHeight="1" x14ac:dyDescent="0.25">
      <c r="A1212" s="2">
        <v>620</v>
      </c>
      <c r="B1212" s="101" t="str">
        <f>IF('proje ve personel bilgileri'!A633&lt;&gt;0,('proje ve personel bilgileri'!A633)," ")</f>
        <v xml:space="preserve"> </v>
      </c>
      <c r="C1212" s="105"/>
      <c r="D1212" s="296"/>
      <c r="E1212" s="296"/>
      <c r="F1212" s="296"/>
      <c r="G1212" s="296"/>
      <c r="H1212" s="296"/>
      <c r="I1212" s="296"/>
      <c r="J1212" s="296"/>
      <c r="K1212" s="104">
        <f t="shared" si="68"/>
        <v>0</v>
      </c>
    </row>
    <row r="1213" spans="1:11" ht="15.75" customHeight="1" x14ac:dyDescent="0.25">
      <c r="A1213" s="1">
        <v>621</v>
      </c>
      <c r="B1213" s="101" t="str">
        <f>IF('proje ve personel bilgileri'!A634&lt;&gt;0,('proje ve personel bilgileri'!A634)," ")</f>
        <v xml:space="preserve"> </v>
      </c>
      <c r="C1213" s="105"/>
      <c r="D1213" s="296"/>
      <c r="E1213" s="296"/>
      <c r="F1213" s="296"/>
      <c r="G1213" s="296"/>
      <c r="H1213" s="296"/>
      <c r="I1213" s="296"/>
      <c r="J1213" s="296"/>
      <c r="K1213" s="104">
        <f t="shared" si="68"/>
        <v>0</v>
      </c>
    </row>
    <row r="1214" spans="1:11" ht="15.75" customHeight="1" x14ac:dyDescent="0.25">
      <c r="A1214" s="2">
        <v>622</v>
      </c>
      <c r="B1214" s="101" t="str">
        <f>IF('proje ve personel bilgileri'!A635&lt;&gt;0,('proje ve personel bilgileri'!A635)," ")</f>
        <v xml:space="preserve"> </v>
      </c>
      <c r="C1214" s="105"/>
      <c r="D1214" s="296"/>
      <c r="E1214" s="296"/>
      <c r="F1214" s="296"/>
      <c r="G1214" s="296"/>
      <c r="H1214" s="296"/>
      <c r="I1214" s="296"/>
      <c r="J1214" s="296"/>
      <c r="K1214" s="104">
        <f t="shared" si="68"/>
        <v>0</v>
      </c>
    </row>
    <row r="1215" spans="1:11" ht="15.75" customHeight="1" x14ac:dyDescent="0.25">
      <c r="A1215" s="1">
        <v>623</v>
      </c>
      <c r="B1215" s="101" t="str">
        <f>IF('proje ve personel bilgileri'!A636&lt;&gt;0,('proje ve personel bilgileri'!A636)," ")</f>
        <v xml:space="preserve"> </v>
      </c>
      <c r="C1215" s="105"/>
      <c r="D1215" s="296"/>
      <c r="E1215" s="296"/>
      <c r="F1215" s="296"/>
      <c r="G1215" s="296"/>
      <c r="H1215" s="296"/>
      <c r="I1215" s="296"/>
      <c r="J1215" s="296"/>
      <c r="K1215" s="104">
        <f t="shared" si="68"/>
        <v>0</v>
      </c>
    </row>
    <row r="1216" spans="1:11" ht="15.75" customHeight="1" x14ac:dyDescent="0.25">
      <c r="A1216" s="2">
        <v>624</v>
      </c>
      <c r="B1216" s="101" t="str">
        <f>IF('proje ve personel bilgileri'!A637&lt;&gt;0,('proje ve personel bilgileri'!A637)," ")</f>
        <v xml:space="preserve"> </v>
      </c>
      <c r="C1216" s="105"/>
      <c r="D1216" s="296"/>
      <c r="E1216" s="296"/>
      <c r="F1216" s="296"/>
      <c r="G1216" s="296"/>
      <c r="H1216" s="296"/>
      <c r="I1216" s="296"/>
      <c r="J1216" s="296"/>
      <c r="K1216" s="104">
        <f t="shared" si="68"/>
        <v>0</v>
      </c>
    </row>
    <row r="1217" spans="1:11" ht="15.75" customHeight="1" x14ac:dyDescent="0.25">
      <c r="A1217" s="1">
        <v>625</v>
      </c>
      <c r="B1217" s="101" t="str">
        <f>IF('proje ve personel bilgileri'!A638&lt;&gt;0,('proje ve personel bilgileri'!A638)," ")</f>
        <v xml:space="preserve"> </v>
      </c>
      <c r="C1217" s="105"/>
      <c r="D1217" s="296"/>
      <c r="E1217" s="296"/>
      <c r="F1217" s="296"/>
      <c r="G1217" s="296"/>
      <c r="H1217" s="296"/>
      <c r="I1217" s="296"/>
      <c r="J1217" s="296"/>
      <c r="K1217" s="104">
        <f t="shared" si="68"/>
        <v>0</v>
      </c>
    </row>
    <row r="1218" spans="1:11" ht="15.75" customHeight="1" x14ac:dyDescent="0.25">
      <c r="A1218" s="2">
        <v>626</v>
      </c>
      <c r="B1218" s="101" t="str">
        <f>IF('proje ve personel bilgileri'!A639&lt;&gt;0,('proje ve personel bilgileri'!A639)," ")</f>
        <v xml:space="preserve"> </v>
      </c>
      <c r="C1218" s="105"/>
      <c r="D1218" s="296"/>
      <c r="E1218" s="296"/>
      <c r="F1218" s="296"/>
      <c r="G1218" s="296"/>
      <c r="H1218" s="296"/>
      <c r="I1218" s="296"/>
      <c r="J1218" s="296"/>
      <c r="K1218" s="104">
        <f t="shared" si="68"/>
        <v>0</v>
      </c>
    </row>
    <row r="1219" spans="1:11" ht="15.75" customHeight="1" x14ac:dyDescent="0.25">
      <c r="A1219" s="1">
        <v>627</v>
      </c>
      <c r="B1219" s="101" t="str">
        <f>IF('proje ve personel bilgileri'!A640&lt;&gt;0,('proje ve personel bilgileri'!A640)," ")</f>
        <v xml:space="preserve"> </v>
      </c>
      <c r="C1219" s="105"/>
      <c r="D1219" s="296"/>
      <c r="E1219" s="296"/>
      <c r="F1219" s="296"/>
      <c r="G1219" s="296"/>
      <c r="H1219" s="296"/>
      <c r="I1219" s="296"/>
      <c r="J1219" s="296"/>
      <c r="K1219" s="104">
        <f t="shared" si="68"/>
        <v>0</v>
      </c>
    </row>
    <row r="1220" spans="1:11" ht="15.75" customHeight="1" x14ac:dyDescent="0.25">
      <c r="A1220" s="2">
        <v>628</v>
      </c>
      <c r="B1220" s="101" t="str">
        <f>IF('proje ve personel bilgileri'!A641&lt;&gt;0,('proje ve personel bilgileri'!A641)," ")</f>
        <v xml:space="preserve"> </v>
      </c>
      <c r="C1220" s="105"/>
      <c r="D1220" s="296"/>
      <c r="E1220" s="296"/>
      <c r="F1220" s="296"/>
      <c r="G1220" s="296"/>
      <c r="H1220" s="296"/>
      <c r="I1220" s="296"/>
      <c r="J1220" s="296"/>
      <c r="K1220" s="104">
        <f t="shared" si="68"/>
        <v>0</v>
      </c>
    </row>
    <row r="1221" spans="1:11" ht="15.75" customHeight="1" x14ac:dyDescent="0.25">
      <c r="A1221" s="1">
        <v>629</v>
      </c>
      <c r="B1221" s="101" t="str">
        <f>IF('proje ve personel bilgileri'!A642&lt;&gt;0,('proje ve personel bilgileri'!A642)," ")</f>
        <v xml:space="preserve"> </v>
      </c>
      <c r="C1221" s="105"/>
      <c r="D1221" s="296"/>
      <c r="E1221" s="296"/>
      <c r="F1221" s="296"/>
      <c r="G1221" s="296"/>
      <c r="H1221" s="296"/>
      <c r="I1221" s="296"/>
      <c r="J1221" s="296"/>
      <c r="K1221" s="104">
        <f t="shared" si="68"/>
        <v>0</v>
      </c>
    </row>
    <row r="1222" spans="1:11" ht="15" customHeight="1" x14ac:dyDescent="0.25">
      <c r="A1222" s="2">
        <v>630</v>
      </c>
      <c r="B1222" s="101" t="str">
        <f>IF('proje ve personel bilgileri'!A643&lt;&gt;0,('proje ve personel bilgileri'!A643)," ")</f>
        <v xml:space="preserve"> </v>
      </c>
      <c r="C1222" s="105"/>
      <c r="D1222" s="296"/>
      <c r="E1222" s="296"/>
      <c r="F1222" s="296"/>
      <c r="G1222" s="296"/>
      <c r="H1222" s="296"/>
      <c r="I1222" s="296"/>
      <c r="J1222" s="296"/>
      <c r="K1222" s="104">
        <f t="shared" si="68"/>
        <v>0</v>
      </c>
    </row>
    <row r="1223" spans="1:11" ht="15.75" customHeight="1" x14ac:dyDescent="0.25">
      <c r="A1223" s="341" t="s">
        <v>99</v>
      </c>
      <c r="B1223" s="342"/>
      <c r="C1223" s="7" t="str">
        <f t="shared" ref="C1223:J1223" si="69">IF($K$28&lt;&gt;0,SUM(C1205:C1222)," ")</f>
        <v xml:space="preserve"> </v>
      </c>
      <c r="D1223" s="8" t="str">
        <f t="shared" si="69"/>
        <v xml:space="preserve"> </v>
      </c>
      <c r="E1223" s="8" t="str">
        <f t="shared" si="69"/>
        <v xml:space="preserve"> </v>
      </c>
      <c r="F1223" s="8" t="str">
        <f t="shared" si="69"/>
        <v xml:space="preserve"> </v>
      </c>
      <c r="G1223" s="8" t="str">
        <f t="shared" si="69"/>
        <v xml:space="preserve"> </v>
      </c>
      <c r="H1223" s="8" t="str">
        <f t="shared" si="69"/>
        <v xml:space="preserve"> </v>
      </c>
      <c r="I1223" s="8" t="str">
        <f t="shared" si="69"/>
        <v xml:space="preserve"> </v>
      </c>
      <c r="J1223" s="8" t="str">
        <f t="shared" si="69"/>
        <v xml:space="preserve"> </v>
      </c>
      <c r="K1223" s="9">
        <f>SUM(K1205:K1222)+K1187</f>
        <v>0</v>
      </c>
    </row>
    <row r="1224" spans="1:11" ht="15" customHeight="1" x14ac:dyDescent="0.25">
      <c r="A1224" s="300"/>
    </row>
    <row r="1225" spans="1:11" ht="15" customHeight="1" x14ac:dyDescent="0.25">
      <c r="A1225" s="332" t="s">
        <v>100</v>
      </c>
      <c r="B1225" s="332"/>
      <c r="C1225" s="332"/>
      <c r="D1225" s="332"/>
      <c r="E1225" s="332"/>
      <c r="F1225" s="332"/>
      <c r="G1225" s="332"/>
      <c r="H1225" s="332"/>
      <c r="I1225" s="332"/>
      <c r="J1225" s="332"/>
      <c r="K1225" s="332"/>
    </row>
    <row r="1226" spans="1:11" ht="15" customHeight="1" x14ac:dyDescent="0.25">
      <c r="A1226" s="51"/>
    </row>
    <row r="1227" spans="1:11" ht="15" customHeight="1" x14ac:dyDescent="0.25">
      <c r="A1227" s="298" t="s">
        <v>101</v>
      </c>
    </row>
    <row r="1228" spans="1:11" ht="15" customHeight="1" x14ac:dyDescent="0.25">
      <c r="C1228" s="298" t="s">
        <v>102</v>
      </c>
      <c r="E1228" s="298" t="s">
        <v>103</v>
      </c>
    </row>
    <row r="1232" spans="1:11" ht="15.75" customHeight="1" x14ac:dyDescent="0.25">
      <c r="A1232" s="348" t="s">
        <v>85</v>
      </c>
      <c r="B1232" s="348"/>
      <c r="C1232" s="348"/>
      <c r="D1232" s="348"/>
      <c r="E1232" s="348"/>
      <c r="F1232" s="348"/>
      <c r="G1232" s="348"/>
      <c r="H1232" s="348"/>
      <c r="I1232" s="348"/>
      <c r="J1232" s="348"/>
      <c r="K1232" s="348"/>
    </row>
    <row r="1233" spans="1:11" ht="15" customHeight="1" x14ac:dyDescent="0.25">
      <c r="A1233" s="70"/>
      <c r="B1233" s="70"/>
      <c r="C1233" s="70"/>
      <c r="D1233" s="70"/>
      <c r="E1233" s="70"/>
      <c r="F1233" s="78">
        <f>'proje ve personel bilgileri'!$B$5</f>
        <v>0</v>
      </c>
      <c r="G1233" s="72">
        <f>IF('proje ve personel bilgileri'!$B$6=1,"/ Haziran ayına aittir.",(IF('proje ve personel bilgileri'!$B$6=2,"/ Aralık ayına aittir.",0)))</f>
        <v>0</v>
      </c>
      <c r="H1233" s="70"/>
      <c r="I1233" s="70"/>
      <c r="J1233" s="70"/>
      <c r="K1233" s="70"/>
    </row>
    <row r="1234" spans="1:11" ht="18.75" customHeight="1" x14ac:dyDescent="0.25">
      <c r="K1234" s="4" t="s">
        <v>86</v>
      </c>
    </row>
    <row r="1235" spans="1:11" ht="15.75" customHeight="1" x14ac:dyDescent="0.25">
      <c r="A1235" s="349" t="s">
        <v>2</v>
      </c>
      <c r="B1235" s="350"/>
      <c r="C1235" s="351">
        <f>'proje ve personel bilgileri'!$B$2</f>
        <v>0</v>
      </c>
      <c r="D1235" s="352"/>
      <c r="E1235" s="352"/>
      <c r="F1235" s="352"/>
      <c r="G1235" s="352"/>
      <c r="H1235" s="352"/>
      <c r="I1235" s="352"/>
      <c r="J1235" s="352"/>
      <c r="K1235" s="353"/>
    </row>
    <row r="1236" spans="1:11" ht="15.75" customHeight="1" x14ac:dyDescent="0.25">
      <c r="A1236" s="354" t="s">
        <v>4</v>
      </c>
      <c r="B1236" s="355"/>
      <c r="C1236" s="356">
        <f>'proje ve personel bilgileri'!$B$3</f>
        <v>0</v>
      </c>
      <c r="D1236" s="357"/>
      <c r="E1236" s="357"/>
      <c r="F1236" s="357"/>
      <c r="G1236" s="357"/>
      <c r="H1236" s="357"/>
      <c r="I1236" s="357"/>
      <c r="J1236" s="357"/>
      <c r="K1236" s="358"/>
    </row>
    <row r="1237" spans="1:11" ht="15" customHeight="1" x14ac:dyDescent="0.25">
      <c r="A1237" s="343" t="s">
        <v>87</v>
      </c>
      <c r="B1237" s="343" t="s">
        <v>15</v>
      </c>
      <c r="C1237" s="343" t="s">
        <v>88</v>
      </c>
      <c r="D1237" s="344" t="s">
        <v>89</v>
      </c>
      <c r="E1237" s="346"/>
      <c r="F1237" s="347"/>
      <c r="G1237" s="343" t="s">
        <v>90</v>
      </c>
      <c r="H1237" s="333" t="s">
        <v>91</v>
      </c>
      <c r="I1237" s="333" t="s">
        <v>92</v>
      </c>
      <c r="J1237" s="333" t="s">
        <v>93</v>
      </c>
      <c r="K1237" s="336" t="s">
        <v>94</v>
      </c>
    </row>
    <row r="1238" spans="1:11" ht="15.75" customHeight="1" x14ac:dyDescent="0.25">
      <c r="A1238" s="338"/>
      <c r="B1238" s="338"/>
      <c r="C1238" s="338"/>
      <c r="D1238" s="345"/>
      <c r="E1238" s="339" t="s">
        <v>95</v>
      </c>
      <c r="F1238" s="340"/>
      <c r="G1238" s="338"/>
      <c r="H1238" s="334"/>
      <c r="I1238" s="334"/>
      <c r="J1238" s="334"/>
      <c r="K1238" s="337"/>
    </row>
    <row r="1239" spans="1:11" ht="60.75" customHeight="1" x14ac:dyDescent="0.25">
      <c r="A1239" s="338"/>
      <c r="B1239" s="338"/>
      <c r="C1239" s="338"/>
      <c r="D1239" s="345"/>
      <c r="E1239" s="5" t="s">
        <v>106</v>
      </c>
      <c r="F1239" s="5" t="s">
        <v>97</v>
      </c>
      <c r="G1239" s="338"/>
      <c r="H1239" s="334"/>
      <c r="I1239" s="335"/>
      <c r="J1239" s="335"/>
      <c r="K1239" s="338"/>
    </row>
    <row r="1240" spans="1:11" ht="15.75" customHeight="1" x14ac:dyDescent="0.25">
      <c r="A1240" s="338"/>
      <c r="B1240" s="338"/>
      <c r="C1240" s="338"/>
      <c r="D1240" s="345"/>
      <c r="E1240" s="6" t="s">
        <v>98</v>
      </c>
      <c r="F1240" s="6" t="s">
        <v>98</v>
      </c>
      <c r="G1240" s="294" t="s">
        <v>98</v>
      </c>
      <c r="H1240" s="294" t="s">
        <v>98</v>
      </c>
      <c r="I1240" s="297" t="s">
        <v>98</v>
      </c>
      <c r="J1240" s="6" t="s">
        <v>98</v>
      </c>
      <c r="K1240" s="338"/>
    </row>
    <row r="1241" spans="1:11" ht="15.75" customHeight="1" x14ac:dyDescent="0.25">
      <c r="A1241" s="1">
        <v>631</v>
      </c>
      <c r="B1241" s="101" t="str">
        <f>IF('proje ve personel bilgileri'!A644&lt;&gt;0,('proje ve personel bilgileri'!A644)," ")</f>
        <v xml:space="preserve"> </v>
      </c>
      <c r="C1241" s="102"/>
      <c r="D1241" s="103"/>
      <c r="E1241" s="103"/>
      <c r="F1241" s="103"/>
      <c r="G1241" s="103"/>
      <c r="H1241" s="103"/>
      <c r="I1241" s="103"/>
      <c r="J1241" s="103"/>
      <c r="K1241" s="104">
        <f t="shared" ref="K1241:K1258" si="70">IF(D1241&lt;&gt;0,SUM(D1241+E1241+F1241+G1241-H1241-I1241-J1241),0)</f>
        <v>0</v>
      </c>
    </row>
    <row r="1242" spans="1:11" ht="15.75" customHeight="1" x14ac:dyDescent="0.25">
      <c r="A1242" s="2">
        <v>632</v>
      </c>
      <c r="B1242" s="101" t="str">
        <f>IF('proje ve personel bilgileri'!A645&lt;&gt;0,('proje ve personel bilgileri'!A645)," ")</f>
        <v xml:space="preserve"> </v>
      </c>
      <c r="C1242" s="105"/>
      <c r="D1242" s="296"/>
      <c r="E1242" s="296"/>
      <c r="F1242" s="296"/>
      <c r="G1242" s="296"/>
      <c r="H1242" s="296"/>
      <c r="I1242" s="296"/>
      <c r="J1242" s="296"/>
      <c r="K1242" s="104">
        <f t="shared" si="70"/>
        <v>0</v>
      </c>
    </row>
    <row r="1243" spans="1:11" ht="15.75" customHeight="1" x14ac:dyDescent="0.25">
      <c r="A1243" s="1">
        <v>633</v>
      </c>
      <c r="B1243" s="101" t="str">
        <f>IF('proje ve personel bilgileri'!A646&lt;&gt;0,('proje ve personel bilgileri'!A646)," ")</f>
        <v xml:space="preserve"> </v>
      </c>
      <c r="C1243" s="105"/>
      <c r="D1243" s="296"/>
      <c r="E1243" s="296"/>
      <c r="F1243" s="296"/>
      <c r="G1243" s="296"/>
      <c r="H1243" s="296"/>
      <c r="I1243" s="296"/>
      <c r="J1243" s="296"/>
      <c r="K1243" s="104">
        <f t="shared" si="70"/>
        <v>0</v>
      </c>
    </row>
    <row r="1244" spans="1:11" ht="15.75" customHeight="1" x14ac:dyDescent="0.25">
      <c r="A1244" s="2">
        <v>634</v>
      </c>
      <c r="B1244" s="101" t="str">
        <f>IF('proje ve personel bilgileri'!A647&lt;&gt;0,('proje ve personel bilgileri'!A647)," ")</f>
        <v xml:space="preserve"> </v>
      </c>
      <c r="C1244" s="105"/>
      <c r="D1244" s="296"/>
      <c r="E1244" s="296"/>
      <c r="F1244" s="296"/>
      <c r="G1244" s="296"/>
      <c r="H1244" s="296"/>
      <c r="I1244" s="296"/>
      <c r="J1244" s="296"/>
      <c r="K1244" s="104">
        <f t="shared" si="70"/>
        <v>0</v>
      </c>
    </row>
    <row r="1245" spans="1:11" ht="15.75" customHeight="1" x14ac:dyDescent="0.25">
      <c r="A1245" s="1">
        <v>635</v>
      </c>
      <c r="B1245" s="101" t="str">
        <f>IF('proje ve personel bilgileri'!A648&lt;&gt;0,('proje ve personel bilgileri'!A648)," ")</f>
        <v xml:space="preserve"> </v>
      </c>
      <c r="C1245" s="105"/>
      <c r="D1245" s="296"/>
      <c r="E1245" s="296"/>
      <c r="F1245" s="296"/>
      <c r="G1245" s="296"/>
      <c r="H1245" s="296"/>
      <c r="I1245" s="296"/>
      <c r="J1245" s="296"/>
      <c r="K1245" s="104">
        <f t="shared" si="70"/>
        <v>0</v>
      </c>
    </row>
    <row r="1246" spans="1:11" ht="15.75" customHeight="1" x14ac:dyDescent="0.25">
      <c r="A1246" s="2">
        <v>636</v>
      </c>
      <c r="B1246" s="101" t="str">
        <f>IF('proje ve personel bilgileri'!A649&lt;&gt;0,('proje ve personel bilgileri'!A649)," ")</f>
        <v xml:space="preserve"> </v>
      </c>
      <c r="C1246" s="105"/>
      <c r="D1246" s="296"/>
      <c r="E1246" s="296"/>
      <c r="F1246" s="296"/>
      <c r="G1246" s="296"/>
      <c r="H1246" s="296"/>
      <c r="I1246" s="296"/>
      <c r="J1246" s="296"/>
      <c r="K1246" s="104">
        <f t="shared" si="70"/>
        <v>0</v>
      </c>
    </row>
    <row r="1247" spans="1:11" ht="15.75" customHeight="1" x14ac:dyDescent="0.25">
      <c r="A1247" s="1">
        <v>637</v>
      </c>
      <c r="B1247" s="101" t="str">
        <f>IF('proje ve personel bilgileri'!A650&lt;&gt;0,('proje ve personel bilgileri'!A650)," ")</f>
        <v xml:space="preserve"> </v>
      </c>
      <c r="C1247" s="105"/>
      <c r="D1247" s="296"/>
      <c r="E1247" s="296"/>
      <c r="F1247" s="296"/>
      <c r="G1247" s="296"/>
      <c r="H1247" s="296"/>
      <c r="I1247" s="296"/>
      <c r="J1247" s="296"/>
      <c r="K1247" s="104">
        <f t="shared" si="70"/>
        <v>0</v>
      </c>
    </row>
    <row r="1248" spans="1:11" ht="15.75" customHeight="1" x14ac:dyDescent="0.25">
      <c r="A1248" s="2">
        <v>638</v>
      </c>
      <c r="B1248" s="101" t="str">
        <f>IF('proje ve personel bilgileri'!A651&lt;&gt;0,('proje ve personel bilgileri'!A651)," ")</f>
        <v xml:space="preserve"> </v>
      </c>
      <c r="C1248" s="105"/>
      <c r="D1248" s="296"/>
      <c r="E1248" s="296"/>
      <c r="F1248" s="296"/>
      <c r="G1248" s="296"/>
      <c r="H1248" s="296"/>
      <c r="I1248" s="296"/>
      <c r="J1248" s="296"/>
      <c r="K1248" s="104">
        <f t="shared" si="70"/>
        <v>0</v>
      </c>
    </row>
    <row r="1249" spans="1:11" ht="15.75" customHeight="1" x14ac:dyDescent="0.25">
      <c r="A1249" s="1">
        <v>639</v>
      </c>
      <c r="B1249" s="101" t="str">
        <f>IF('proje ve personel bilgileri'!A652&lt;&gt;0,('proje ve personel bilgileri'!A652)," ")</f>
        <v xml:space="preserve"> </v>
      </c>
      <c r="C1249" s="105"/>
      <c r="D1249" s="296"/>
      <c r="E1249" s="296"/>
      <c r="F1249" s="296"/>
      <c r="G1249" s="296"/>
      <c r="H1249" s="296"/>
      <c r="I1249" s="296"/>
      <c r="J1249" s="296"/>
      <c r="K1249" s="104">
        <f t="shared" si="70"/>
        <v>0</v>
      </c>
    </row>
    <row r="1250" spans="1:11" ht="15.75" customHeight="1" x14ac:dyDescent="0.25">
      <c r="A1250" s="2">
        <v>640</v>
      </c>
      <c r="B1250" s="101" t="str">
        <f>IF('proje ve personel bilgileri'!A653&lt;&gt;0,('proje ve personel bilgileri'!A653)," ")</f>
        <v xml:space="preserve"> </v>
      </c>
      <c r="C1250" s="105"/>
      <c r="D1250" s="296"/>
      <c r="E1250" s="296"/>
      <c r="F1250" s="296"/>
      <c r="G1250" s="296"/>
      <c r="H1250" s="296"/>
      <c r="I1250" s="296"/>
      <c r="J1250" s="296"/>
      <c r="K1250" s="104">
        <f t="shared" si="70"/>
        <v>0</v>
      </c>
    </row>
    <row r="1251" spans="1:11" ht="15.75" customHeight="1" x14ac:dyDescent="0.25">
      <c r="A1251" s="1">
        <v>641</v>
      </c>
      <c r="B1251" s="101" t="str">
        <f>IF('proje ve personel bilgileri'!A654&lt;&gt;0,('proje ve personel bilgileri'!A654)," ")</f>
        <v xml:space="preserve"> </v>
      </c>
      <c r="C1251" s="105"/>
      <c r="D1251" s="296"/>
      <c r="E1251" s="296"/>
      <c r="F1251" s="296"/>
      <c r="G1251" s="296"/>
      <c r="H1251" s="296"/>
      <c r="I1251" s="296"/>
      <c r="J1251" s="296"/>
      <c r="K1251" s="104">
        <f t="shared" si="70"/>
        <v>0</v>
      </c>
    </row>
    <row r="1252" spans="1:11" ht="15.75" customHeight="1" x14ac:dyDescent="0.25">
      <c r="A1252" s="2">
        <v>642</v>
      </c>
      <c r="B1252" s="101" t="str">
        <f>IF('proje ve personel bilgileri'!A655&lt;&gt;0,('proje ve personel bilgileri'!A655)," ")</f>
        <v xml:space="preserve"> </v>
      </c>
      <c r="C1252" s="105"/>
      <c r="D1252" s="296"/>
      <c r="E1252" s="296"/>
      <c r="F1252" s="296"/>
      <c r="G1252" s="296"/>
      <c r="H1252" s="296"/>
      <c r="I1252" s="296"/>
      <c r="J1252" s="296"/>
      <c r="K1252" s="104">
        <f t="shared" si="70"/>
        <v>0</v>
      </c>
    </row>
    <row r="1253" spans="1:11" ht="15.75" customHeight="1" x14ac:dyDescent="0.25">
      <c r="A1253" s="1">
        <v>643</v>
      </c>
      <c r="B1253" s="101" t="str">
        <f>IF('proje ve personel bilgileri'!A656&lt;&gt;0,('proje ve personel bilgileri'!A656)," ")</f>
        <v xml:space="preserve"> </v>
      </c>
      <c r="C1253" s="105"/>
      <c r="D1253" s="296"/>
      <c r="E1253" s="296"/>
      <c r="F1253" s="296"/>
      <c r="G1253" s="296"/>
      <c r="H1253" s="296"/>
      <c r="I1253" s="296"/>
      <c r="J1253" s="296"/>
      <c r="K1253" s="104">
        <f t="shared" si="70"/>
        <v>0</v>
      </c>
    </row>
    <row r="1254" spans="1:11" ht="15.75" customHeight="1" x14ac:dyDescent="0.25">
      <c r="A1254" s="2">
        <v>644</v>
      </c>
      <c r="B1254" s="101" t="str">
        <f>IF('proje ve personel bilgileri'!A657&lt;&gt;0,('proje ve personel bilgileri'!A657)," ")</f>
        <v xml:space="preserve"> </v>
      </c>
      <c r="C1254" s="105"/>
      <c r="D1254" s="296"/>
      <c r="E1254" s="296"/>
      <c r="F1254" s="296"/>
      <c r="G1254" s="296"/>
      <c r="H1254" s="296"/>
      <c r="I1254" s="296"/>
      <c r="J1254" s="296"/>
      <c r="K1254" s="104">
        <f t="shared" si="70"/>
        <v>0</v>
      </c>
    </row>
    <row r="1255" spans="1:11" ht="15.75" customHeight="1" x14ac:dyDescent="0.25">
      <c r="A1255" s="1">
        <v>645</v>
      </c>
      <c r="B1255" s="101" t="str">
        <f>IF('proje ve personel bilgileri'!A658&lt;&gt;0,('proje ve personel bilgileri'!A658)," ")</f>
        <v xml:space="preserve"> </v>
      </c>
      <c r="C1255" s="105"/>
      <c r="D1255" s="296"/>
      <c r="E1255" s="296"/>
      <c r="F1255" s="296"/>
      <c r="G1255" s="296"/>
      <c r="H1255" s="296"/>
      <c r="I1255" s="296"/>
      <c r="J1255" s="296"/>
      <c r="K1255" s="104">
        <f t="shared" si="70"/>
        <v>0</v>
      </c>
    </row>
    <row r="1256" spans="1:11" ht="15.75" customHeight="1" x14ac:dyDescent="0.25">
      <c r="A1256" s="2">
        <v>646</v>
      </c>
      <c r="B1256" s="101" t="str">
        <f>IF('proje ve personel bilgileri'!A659&lt;&gt;0,('proje ve personel bilgileri'!A659)," ")</f>
        <v xml:space="preserve"> </v>
      </c>
      <c r="C1256" s="105"/>
      <c r="D1256" s="296"/>
      <c r="E1256" s="296"/>
      <c r="F1256" s="296"/>
      <c r="G1256" s="296"/>
      <c r="H1256" s="296"/>
      <c r="I1256" s="296"/>
      <c r="J1256" s="296"/>
      <c r="K1256" s="104">
        <f t="shared" si="70"/>
        <v>0</v>
      </c>
    </row>
    <row r="1257" spans="1:11" ht="15.75" customHeight="1" x14ac:dyDescent="0.25">
      <c r="A1257" s="1">
        <v>647</v>
      </c>
      <c r="B1257" s="101" t="str">
        <f>IF('proje ve personel bilgileri'!A660&lt;&gt;0,('proje ve personel bilgileri'!A660)," ")</f>
        <v xml:space="preserve"> </v>
      </c>
      <c r="C1257" s="105"/>
      <c r="D1257" s="296"/>
      <c r="E1257" s="296"/>
      <c r="F1257" s="296"/>
      <c r="G1257" s="296"/>
      <c r="H1257" s="296"/>
      <c r="I1257" s="296"/>
      <c r="J1257" s="296"/>
      <c r="K1257" s="104">
        <f t="shared" si="70"/>
        <v>0</v>
      </c>
    </row>
    <row r="1258" spans="1:11" ht="15" customHeight="1" x14ac:dyDescent="0.25">
      <c r="A1258" s="2">
        <v>648</v>
      </c>
      <c r="B1258" s="101" t="str">
        <f>IF('proje ve personel bilgileri'!A661&lt;&gt;0,('proje ve personel bilgileri'!A661)," ")</f>
        <v xml:space="preserve"> </v>
      </c>
      <c r="C1258" s="105"/>
      <c r="D1258" s="296"/>
      <c r="E1258" s="296"/>
      <c r="F1258" s="296"/>
      <c r="G1258" s="296"/>
      <c r="H1258" s="296"/>
      <c r="I1258" s="296"/>
      <c r="J1258" s="296"/>
      <c r="K1258" s="104">
        <f t="shared" si="70"/>
        <v>0</v>
      </c>
    </row>
    <row r="1259" spans="1:11" ht="15.75" customHeight="1" x14ac:dyDescent="0.25">
      <c r="A1259" s="341" t="s">
        <v>99</v>
      </c>
      <c r="B1259" s="342"/>
      <c r="C1259" s="7" t="str">
        <f t="shared" ref="C1259:J1259" si="71">IF($K$28&lt;&gt;0,SUM(C1241:C1258)," ")</f>
        <v xml:space="preserve"> </v>
      </c>
      <c r="D1259" s="8" t="str">
        <f t="shared" si="71"/>
        <v xml:space="preserve"> </v>
      </c>
      <c r="E1259" s="8" t="str">
        <f t="shared" si="71"/>
        <v xml:space="preserve"> </v>
      </c>
      <c r="F1259" s="8" t="str">
        <f t="shared" si="71"/>
        <v xml:space="preserve"> </v>
      </c>
      <c r="G1259" s="8" t="str">
        <f t="shared" si="71"/>
        <v xml:space="preserve"> </v>
      </c>
      <c r="H1259" s="8" t="str">
        <f t="shared" si="71"/>
        <v xml:space="preserve"> </v>
      </c>
      <c r="I1259" s="8" t="str">
        <f t="shared" si="71"/>
        <v xml:space="preserve"> </v>
      </c>
      <c r="J1259" s="8" t="str">
        <f t="shared" si="71"/>
        <v xml:space="preserve"> </v>
      </c>
      <c r="K1259" s="9">
        <f>SUM(K1241:K1258)+K1223</f>
        <v>0</v>
      </c>
    </row>
    <row r="1260" spans="1:11" ht="15" customHeight="1" x14ac:dyDescent="0.25">
      <c r="A1260" s="300"/>
    </row>
    <row r="1261" spans="1:11" ht="15" customHeight="1" x14ac:dyDescent="0.25">
      <c r="A1261" s="332" t="s">
        <v>100</v>
      </c>
      <c r="B1261" s="332"/>
      <c r="C1261" s="332"/>
      <c r="D1261" s="332"/>
      <c r="E1261" s="332"/>
      <c r="F1261" s="332"/>
      <c r="G1261" s="332"/>
      <c r="H1261" s="332"/>
      <c r="I1261" s="332"/>
      <c r="J1261" s="332"/>
      <c r="K1261" s="332"/>
    </row>
    <row r="1262" spans="1:11" ht="15" customHeight="1" x14ac:dyDescent="0.25">
      <c r="A1262" s="51"/>
    </row>
    <row r="1263" spans="1:11" ht="15" customHeight="1" x14ac:dyDescent="0.25">
      <c r="A1263" s="298" t="s">
        <v>101</v>
      </c>
    </row>
    <row r="1264" spans="1:11" ht="15" customHeight="1" x14ac:dyDescent="0.25">
      <c r="C1264" s="298" t="s">
        <v>102</v>
      </c>
      <c r="E1264" s="298" t="s">
        <v>103</v>
      </c>
    </row>
    <row r="1268" spans="1:11" ht="15.75" customHeight="1" x14ac:dyDescent="0.25">
      <c r="A1268" s="348" t="s">
        <v>85</v>
      </c>
      <c r="B1268" s="348"/>
      <c r="C1268" s="348"/>
      <c r="D1268" s="348"/>
      <c r="E1268" s="348"/>
      <c r="F1268" s="348"/>
      <c r="G1268" s="348"/>
      <c r="H1268" s="348"/>
      <c r="I1268" s="348"/>
      <c r="J1268" s="348"/>
      <c r="K1268" s="348"/>
    </row>
    <row r="1269" spans="1:11" ht="15" customHeight="1" x14ac:dyDescent="0.25">
      <c r="A1269" s="70"/>
      <c r="B1269" s="70"/>
      <c r="C1269" s="70"/>
      <c r="D1269" s="70"/>
      <c r="E1269" s="70"/>
      <c r="F1269" s="78">
        <f>'proje ve personel bilgileri'!$B$5</f>
        <v>0</v>
      </c>
      <c r="G1269" s="72">
        <f>IF('proje ve personel bilgileri'!$B$6=1,"/ Haziran ayına aittir.",(IF('proje ve personel bilgileri'!$B$6=2,"/ Aralık ayına aittir.",0)))</f>
        <v>0</v>
      </c>
      <c r="H1269" s="70"/>
      <c r="I1269" s="70"/>
      <c r="J1269" s="70"/>
      <c r="K1269" s="70"/>
    </row>
    <row r="1270" spans="1:11" ht="18.75" customHeight="1" x14ac:dyDescent="0.25">
      <c r="K1270" s="4" t="s">
        <v>86</v>
      </c>
    </row>
    <row r="1271" spans="1:11" ht="15.75" customHeight="1" x14ac:dyDescent="0.25">
      <c r="A1271" s="349" t="s">
        <v>2</v>
      </c>
      <c r="B1271" s="350"/>
      <c r="C1271" s="351">
        <f>'proje ve personel bilgileri'!$B$2</f>
        <v>0</v>
      </c>
      <c r="D1271" s="352"/>
      <c r="E1271" s="352"/>
      <c r="F1271" s="352"/>
      <c r="G1271" s="352"/>
      <c r="H1271" s="352"/>
      <c r="I1271" s="352"/>
      <c r="J1271" s="352"/>
      <c r="K1271" s="353"/>
    </row>
    <row r="1272" spans="1:11" ht="15.75" customHeight="1" x14ac:dyDescent="0.25">
      <c r="A1272" s="354" t="s">
        <v>4</v>
      </c>
      <c r="B1272" s="355"/>
      <c r="C1272" s="356">
        <f>'proje ve personel bilgileri'!$B$3</f>
        <v>0</v>
      </c>
      <c r="D1272" s="357"/>
      <c r="E1272" s="357"/>
      <c r="F1272" s="357"/>
      <c r="G1272" s="357"/>
      <c r="H1272" s="357"/>
      <c r="I1272" s="357"/>
      <c r="J1272" s="357"/>
      <c r="K1272" s="358"/>
    </row>
    <row r="1273" spans="1:11" ht="15" customHeight="1" x14ac:dyDescent="0.25">
      <c r="A1273" s="343" t="s">
        <v>87</v>
      </c>
      <c r="B1273" s="343" t="s">
        <v>15</v>
      </c>
      <c r="C1273" s="343" t="s">
        <v>88</v>
      </c>
      <c r="D1273" s="344" t="s">
        <v>89</v>
      </c>
      <c r="E1273" s="346"/>
      <c r="F1273" s="347"/>
      <c r="G1273" s="343" t="s">
        <v>90</v>
      </c>
      <c r="H1273" s="333" t="s">
        <v>91</v>
      </c>
      <c r="I1273" s="333" t="s">
        <v>92</v>
      </c>
      <c r="J1273" s="333" t="s">
        <v>93</v>
      </c>
      <c r="K1273" s="336" t="s">
        <v>94</v>
      </c>
    </row>
    <row r="1274" spans="1:11" ht="15.75" customHeight="1" x14ac:dyDescent="0.25">
      <c r="A1274" s="338"/>
      <c r="B1274" s="338"/>
      <c r="C1274" s="338"/>
      <c r="D1274" s="345"/>
      <c r="E1274" s="339" t="s">
        <v>95</v>
      </c>
      <c r="F1274" s="340"/>
      <c r="G1274" s="338"/>
      <c r="H1274" s="334"/>
      <c r="I1274" s="334"/>
      <c r="J1274" s="334"/>
      <c r="K1274" s="337"/>
    </row>
    <row r="1275" spans="1:11" ht="60.75" customHeight="1" x14ac:dyDescent="0.25">
      <c r="A1275" s="338"/>
      <c r="B1275" s="338"/>
      <c r="C1275" s="338"/>
      <c r="D1275" s="345"/>
      <c r="E1275" s="5" t="s">
        <v>106</v>
      </c>
      <c r="F1275" s="5" t="s">
        <v>97</v>
      </c>
      <c r="G1275" s="338"/>
      <c r="H1275" s="334"/>
      <c r="I1275" s="335"/>
      <c r="J1275" s="335"/>
      <c r="K1275" s="338"/>
    </row>
    <row r="1276" spans="1:11" ht="15.75" customHeight="1" x14ac:dyDescent="0.25">
      <c r="A1276" s="338"/>
      <c r="B1276" s="338"/>
      <c r="C1276" s="338"/>
      <c r="D1276" s="345"/>
      <c r="E1276" s="6" t="s">
        <v>98</v>
      </c>
      <c r="F1276" s="6" t="s">
        <v>98</v>
      </c>
      <c r="G1276" s="294" t="s">
        <v>98</v>
      </c>
      <c r="H1276" s="294" t="s">
        <v>98</v>
      </c>
      <c r="I1276" s="297" t="s">
        <v>98</v>
      </c>
      <c r="J1276" s="6" t="s">
        <v>98</v>
      </c>
      <c r="K1276" s="338"/>
    </row>
    <row r="1277" spans="1:11" ht="15.75" customHeight="1" x14ac:dyDescent="0.25">
      <c r="A1277" s="1">
        <v>649</v>
      </c>
      <c r="B1277" s="101" t="str">
        <f>IF('proje ve personel bilgileri'!A662&lt;&gt;0,('proje ve personel bilgileri'!A662)," ")</f>
        <v xml:space="preserve"> </v>
      </c>
      <c r="C1277" s="102"/>
      <c r="D1277" s="103"/>
      <c r="E1277" s="103"/>
      <c r="F1277" s="103"/>
      <c r="G1277" s="103"/>
      <c r="H1277" s="103"/>
      <c r="I1277" s="103"/>
      <c r="J1277" s="103"/>
      <c r="K1277" s="104">
        <f t="shared" ref="K1277:K1294" si="72">IF(D1277&lt;&gt;0,SUM(D1277+E1277+F1277+G1277-H1277-I1277-J1277),0)</f>
        <v>0</v>
      </c>
    </row>
    <row r="1278" spans="1:11" ht="15.75" customHeight="1" x14ac:dyDescent="0.25">
      <c r="A1278" s="2">
        <v>650</v>
      </c>
      <c r="B1278" s="101" t="str">
        <f>IF('proje ve personel bilgileri'!A663&lt;&gt;0,('proje ve personel bilgileri'!A663)," ")</f>
        <v xml:space="preserve"> </v>
      </c>
      <c r="C1278" s="105"/>
      <c r="D1278" s="296"/>
      <c r="E1278" s="296"/>
      <c r="F1278" s="296"/>
      <c r="G1278" s="296"/>
      <c r="H1278" s="296"/>
      <c r="I1278" s="296"/>
      <c r="J1278" s="296"/>
      <c r="K1278" s="104">
        <f t="shared" si="72"/>
        <v>0</v>
      </c>
    </row>
    <row r="1279" spans="1:11" ht="15.75" customHeight="1" x14ac:dyDescent="0.25">
      <c r="A1279" s="1">
        <v>651</v>
      </c>
      <c r="B1279" s="101" t="str">
        <f>IF('proje ve personel bilgileri'!A664&lt;&gt;0,('proje ve personel bilgileri'!A664)," ")</f>
        <v xml:space="preserve"> </v>
      </c>
      <c r="C1279" s="105"/>
      <c r="D1279" s="296"/>
      <c r="E1279" s="296"/>
      <c r="F1279" s="296"/>
      <c r="G1279" s="296"/>
      <c r="H1279" s="296"/>
      <c r="I1279" s="296"/>
      <c r="J1279" s="296"/>
      <c r="K1279" s="104">
        <f t="shared" si="72"/>
        <v>0</v>
      </c>
    </row>
    <row r="1280" spans="1:11" ht="15.75" customHeight="1" x14ac:dyDescent="0.25">
      <c r="A1280" s="2">
        <v>652</v>
      </c>
      <c r="B1280" s="101" t="str">
        <f>IF('proje ve personel bilgileri'!A665&lt;&gt;0,('proje ve personel bilgileri'!A665)," ")</f>
        <v xml:space="preserve"> </v>
      </c>
      <c r="C1280" s="105"/>
      <c r="D1280" s="296"/>
      <c r="E1280" s="296"/>
      <c r="F1280" s="296"/>
      <c r="G1280" s="296"/>
      <c r="H1280" s="296"/>
      <c r="I1280" s="296"/>
      <c r="J1280" s="296"/>
      <c r="K1280" s="104">
        <f t="shared" si="72"/>
        <v>0</v>
      </c>
    </row>
    <row r="1281" spans="1:11" ht="15.75" customHeight="1" x14ac:dyDescent="0.25">
      <c r="A1281" s="1">
        <v>653</v>
      </c>
      <c r="B1281" s="101" t="str">
        <f>IF('proje ve personel bilgileri'!A666&lt;&gt;0,('proje ve personel bilgileri'!A666)," ")</f>
        <v xml:space="preserve"> </v>
      </c>
      <c r="C1281" s="105"/>
      <c r="D1281" s="296"/>
      <c r="E1281" s="296"/>
      <c r="F1281" s="296"/>
      <c r="G1281" s="296"/>
      <c r="H1281" s="296"/>
      <c r="I1281" s="296"/>
      <c r="J1281" s="296"/>
      <c r="K1281" s="104">
        <f t="shared" si="72"/>
        <v>0</v>
      </c>
    </row>
    <row r="1282" spans="1:11" ht="15.75" customHeight="1" x14ac:dyDescent="0.25">
      <c r="A1282" s="2">
        <v>654</v>
      </c>
      <c r="B1282" s="101" t="str">
        <f>IF('proje ve personel bilgileri'!A667&lt;&gt;0,('proje ve personel bilgileri'!A667)," ")</f>
        <v xml:space="preserve"> </v>
      </c>
      <c r="C1282" s="105"/>
      <c r="D1282" s="296"/>
      <c r="E1282" s="296"/>
      <c r="F1282" s="296"/>
      <c r="G1282" s="296"/>
      <c r="H1282" s="296"/>
      <c r="I1282" s="296"/>
      <c r="J1282" s="296"/>
      <c r="K1282" s="104">
        <f t="shared" si="72"/>
        <v>0</v>
      </c>
    </row>
    <row r="1283" spans="1:11" ht="15.75" customHeight="1" x14ac:dyDescent="0.25">
      <c r="A1283" s="1">
        <v>655</v>
      </c>
      <c r="B1283" s="101" t="str">
        <f>IF('proje ve personel bilgileri'!A668&lt;&gt;0,('proje ve personel bilgileri'!A668)," ")</f>
        <v xml:space="preserve"> </v>
      </c>
      <c r="C1283" s="105"/>
      <c r="D1283" s="296"/>
      <c r="E1283" s="296"/>
      <c r="F1283" s="296"/>
      <c r="G1283" s="296"/>
      <c r="H1283" s="296"/>
      <c r="I1283" s="296"/>
      <c r="J1283" s="296"/>
      <c r="K1283" s="104">
        <f t="shared" si="72"/>
        <v>0</v>
      </c>
    </row>
    <row r="1284" spans="1:11" ht="15.75" customHeight="1" x14ac:dyDescent="0.25">
      <c r="A1284" s="2">
        <v>656</v>
      </c>
      <c r="B1284" s="101" t="str">
        <f>IF('proje ve personel bilgileri'!A669&lt;&gt;0,('proje ve personel bilgileri'!A669)," ")</f>
        <v xml:space="preserve"> </v>
      </c>
      <c r="C1284" s="105"/>
      <c r="D1284" s="296"/>
      <c r="E1284" s="296"/>
      <c r="F1284" s="296"/>
      <c r="G1284" s="296"/>
      <c r="H1284" s="296"/>
      <c r="I1284" s="296"/>
      <c r="J1284" s="296"/>
      <c r="K1284" s="104">
        <f t="shared" si="72"/>
        <v>0</v>
      </c>
    </row>
    <row r="1285" spans="1:11" ht="15.75" customHeight="1" x14ac:dyDescent="0.25">
      <c r="A1285" s="1">
        <v>657</v>
      </c>
      <c r="B1285" s="101" t="str">
        <f>IF('proje ve personel bilgileri'!A670&lt;&gt;0,('proje ve personel bilgileri'!A670)," ")</f>
        <v xml:space="preserve"> </v>
      </c>
      <c r="C1285" s="105"/>
      <c r="D1285" s="296"/>
      <c r="E1285" s="296"/>
      <c r="F1285" s="296"/>
      <c r="G1285" s="296"/>
      <c r="H1285" s="296"/>
      <c r="I1285" s="296"/>
      <c r="J1285" s="296"/>
      <c r="K1285" s="104">
        <f t="shared" si="72"/>
        <v>0</v>
      </c>
    </row>
    <row r="1286" spans="1:11" ht="15.75" customHeight="1" x14ac:dyDescent="0.25">
      <c r="A1286" s="2">
        <v>658</v>
      </c>
      <c r="B1286" s="101" t="str">
        <f>IF('proje ve personel bilgileri'!A671&lt;&gt;0,('proje ve personel bilgileri'!A671)," ")</f>
        <v xml:space="preserve"> </v>
      </c>
      <c r="C1286" s="105"/>
      <c r="D1286" s="296"/>
      <c r="E1286" s="296"/>
      <c r="F1286" s="296"/>
      <c r="G1286" s="296"/>
      <c r="H1286" s="296"/>
      <c r="I1286" s="296"/>
      <c r="J1286" s="296"/>
      <c r="K1286" s="104">
        <f t="shared" si="72"/>
        <v>0</v>
      </c>
    </row>
    <row r="1287" spans="1:11" ht="15.75" customHeight="1" x14ac:dyDescent="0.25">
      <c r="A1287" s="1">
        <v>659</v>
      </c>
      <c r="B1287" s="101" t="str">
        <f>IF('proje ve personel bilgileri'!A672&lt;&gt;0,('proje ve personel bilgileri'!A672)," ")</f>
        <v xml:space="preserve"> </v>
      </c>
      <c r="C1287" s="105"/>
      <c r="D1287" s="296"/>
      <c r="E1287" s="296"/>
      <c r="F1287" s="296"/>
      <c r="G1287" s="296"/>
      <c r="H1287" s="296"/>
      <c r="I1287" s="296"/>
      <c r="J1287" s="296"/>
      <c r="K1287" s="104">
        <f t="shared" si="72"/>
        <v>0</v>
      </c>
    </row>
    <row r="1288" spans="1:11" ht="15.75" customHeight="1" x14ac:dyDescent="0.25">
      <c r="A1288" s="2">
        <v>660</v>
      </c>
      <c r="B1288" s="101" t="str">
        <f>IF('proje ve personel bilgileri'!A673&lt;&gt;0,('proje ve personel bilgileri'!A673)," ")</f>
        <v xml:space="preserve"> </v>
      </c>
      <c r="C1288" s="105"/>
      <c r="D1288" s="296"/>
      <c r="E1288" s="296"/>
      <c r="F1288" s="296"/>
      <c r="G1288" s="296"/>
      <c r="H1288" s="296"/>
      <c r="I1288" s="296"/>
      <c r="J1288" s="296"/>
      <c r="K1288" s="104">
        <f t="shared" si="72"/>
        <v>0</v>
      </c>
    </row>
    <row r="1289" spans="1:11" ht="15.75" customHeight="1" x14ac:dyDescent="0.25">
      <c r="A1289" s="1">
        <v>661</v>
      </c>
      <c r="B1289" s="101" t="str">
        <f>IF('proje ve personel bilgileri'!A674&lt;&gt;0,('proje ve personel bilgileri'!A674)," ")</f>
        <v xml:space="preserve"> </v>
      </c>
      <c r="C1289" s="105"/>
      <c r="D1289" s="296"/>
      <c r="E1289" s="296"/>
      <c r="F1289" s="296"/>
      <c r="G1289" s="296"/>
      <c r="H1289" s="296"/>
      <c r="I1289" s="296"/>
      <c r="J1289" s="296"/>
      <c r="K1289" s="104">
        <f t="shared" si="72"/>
        <v>0</v>
      </c>
    </row>
    <row r="1290" spans="1:11" ht="15.75" customHeight="1" x14ac:dyDescent="0.25">
      <c r="A1290" s="2">
        <v>662</v>
      </c>
      <c r="B1290" s="101" t="str">
        <f>IF('proje ve personel bilgileri'!A675&lt;&gt;0,('proje ve personel bilgileri'!A675)," ")</f>
        <v xml:space="preserve"> </v>
      </c>
      <c r="C1290" s="105"/>
      <c r="D1290" s="296"/>
      <c r="E1290" s="296"/>
      <c r="F1290" s="296"/>
      <c r="G1290" s="296"/>
      <c r="H1290" s="296"/>
      <c r="I1290" s="296"/>
      <c r="J1290" s="296"/>
      <c r="K1290" s="104">
        <f t="shared" si="72"/>
        <v>0</v>
      </c>
    </row>
    <row r="1291" spans="1:11" ht="15.75" customHeight="1" x14ac:dyDescent="0.25">
      <c r="A1291" s="1">
        <v>663</v>
      </c>
      <c r="B1291" s="101" t="str">
        <f>IF('proje ve personel bilgileri'!A676&lt;&gt;0,('proje ve personel bilgileri'!A676)," ")</f>
        <v xml:space="preserve"> </v>
      </c>
      <c r="C1291" s="105"/>
      <c r="D1291" s="296"/>
      <c r="E1291" s="296"/>
      <c r="F1291" s="296"/>
      <c r="G1291" s="296"/>
      <c r="H1291" s="296"/>
      <c r="I1291" s="296"/>
      <c r="J1291" s="296"/>
      <c r="K1291" s="104">
        <f t="shared" si="72"/>
        <v>0</v>
      </c>
    </row>
    <row r="1292" spans="1:11" ht="15.75" customHeight="1" x14ac:dyDescent="0.25">
      <c r="A1292" s="2">
        <v>664</v>
      </c>
      <c r="B1292" s="101" t="str">
        <f>IF('proje ve personel bilgileri'!A677&lt;&gt;0,('proje ve personel bilgileri'!A677)," ")</f>
        <v xml:space="preserve"> </v>
      </c>
      <c r="C1292" s="105"/>
      <c r="D1292" s="296"/>
      <c r="E1292" s="296"/>
      <c r="F1292" s="296"/>
      <c r="G1292" s="296"/>
      <c r="H1292" s="296"/>
      <c r="I1292" s="296"/>
      <c r="J1292" s="296"/>
      <c r="K1292" s="104">
        <f t="shared" si="72"/>
        <v>0</v>
      </c>
    </row>
    <row r="1293" spans="1:11" ht="15.75" customHeight="1" x14ac:dyDescent="0.25">
      <c r="A1293" s="1">
        <v>665</v>
      </c>
      <c r="B1293" s="101" t="str">
        <f>IF('proje ve personel bilgileri'!A678&lt;&gt;0,('proje ve personel bilgileri'!A678)," ")</f>
        <v xml:space="preserve"> </v>
      </c>
      <c r="C1293" s="105"/>
      <c r="D1293" s="296"/>
      <c r="E1293" s="296"/>
      <c r="F1293" s="296"/>
      <c r="G1293" s="296"/>
      <c r="H1293" s="296"/>
      <c r="I1293" s="296"/>
      <c r="J1293" s="296"/>
      <c r="K1293" s="104">
        <f t="shared" si="72"/>
        <v>0</v>
      </c>
    </row>
    <row r="1294" spans="1:11" ht="15" customHeight="1" x14ac:dyDescent="0.25">
      <c r="A1294" s="2">
        <v>666</v>
      </c>
      <c r="B1294" s="101" t="str">
        <f>IF('proje ve personel bilgileri'!A679&lt;&gt;0,('proje ve personel bilgileri'!A679)," ")</f>
        <v xml:space="preserve"> </v>
      </c>
      <c r="C1294" s="105"/>
      <c r="D1294" s="296"/>
      <c r="E1294" s="296"/>
      <c r="F1294" s="296"/>
      <c r="G1294" s="296"/>
      <c r="H1294" s="296"/>
      <c r="I1294" s="296"/>
      <c r="J1294" s="296"/>
      <c r="K1294" s="104">
        <f t="shared" si="72"/>
        <v>0</v>
      </c>
    </row>
    <row r="1295" spans="1:11" ht="15.75" customHeight="1" x14ac:dyDescent="0.25">
      <c r="A1295" s="341" t="s">
        <v>99</v>
      </c>
      <c r="B1295" s="342"/>
      <c r="C1295" s="7" t="str">
        <f t="shared" ref="C1295:J1295" si="73">IF($K$28&lt;&gt;0,SUM(C1277:C1294)," ")</f>
        <v xml:space="preserve"> </v>
      </c>
      <c r="D1295" s="8" t="str">
        <f t="shared" si="73"/>
        <v xml:space="preserve"> </v>
      </c>
      <c r="E1295" s="8" t="str">
        <f t="shared" si="73"/>
        <v xml:space="preserve"> </v>
      </c>
      <c r="F1295" s="8" t="str">
        <f t="shared" si="73"/>
        <v xml:space="preserve"> </v>
      </c>
      <c r="G1295" s="8" t="str">
        <f t="shared" si="73"/>
        <v xml:space="preserve"> </v>
      </c>
      <c r="H1295" s="8" t="str">
        <f t="shared" si="73"/>
        <v xml:space="preserve"> </v>
      </c>
      <c r="I1295" s="8" t="str">
        <f t="shared" si="73"/>
        <v xml:space="preserve"> </v>
      </c>
      <c r="J1295" s="8" t="str">
        <f t="shared" si="73"/>
        <v xml:space="preserve"> </v>
      </c>
      <c r="K1295" s="9">
        <f>SUM(K1277:K1294)+K1259</f>
        <v>0</v>
      </c>
    </row>
    <row r="1296" spans="1:11" ht="15" customHeight="1" x14ac:dyDescent="0.25">
      <c r="A1296" s="300"/>
    </row>
    <row r="1297" spans="1:11" ht="15" customHeight="1" x14ac:dyDescent="0.25">
      <c r="A1297" s="332" t="s">
        <v>100</v>
      </c>
      <c r="B1297" s="332"/>
      <c r="C1297" s="332"/>
      <c r="D1297" s="332"/>
      <c r="E1297" s="332"/>
      <c r="F1297" s="332"/>
      <c r="G1297" s="332"/>
      <c r="H1297" s="332"/>
      <c r="I1297" s="332"/>
      <c r="J1297" s="332"/>
      <c r="K1297" s="332"/>
    </row>
    <row r="1298" spans="1:11" ht="15" customHeight="1" x14ac:dyDescent="0.25">
      <c r="A1298" s="51"/>
    </row>
    <row r="1299" spans="1:11" ht="15" customHeight="1" x14ac:dyDescent="0.25">
      <c r="A1299" s="298" t="s">
        <v>101</v>
      </c>
    </row>
    <row r="1300" spans="1:11" ht="15" customHeight="1" x14ac:dyDescent="0.25">
      <c r="C1300" s="298" t="s">
        <v>102</v>
      </c>
      <c r="E1300" s="298" t="s">
        <v>103</v>
      </c>
    </row>
    <row r="1304" spans="1:11" ht="15.75" customHeight="1" x14ac:dyDescent="0.25">
      <c r="A1304" s="348" t="s">
        <v>85</v>
      </c>
      <c r="B1304" s="348"/>
      <c r="C1304" s="348"/>
      <c r="D1304" s="348"/>
      <c r="E1304" s="348"/>
      <c r="F1304" s="348"/>
      <c r="G1304" s="348"/>
      <c r="H1304" s="348"/>
      <c r="I1304" s="348"/>
      <c r="J1304" s="348"/>
      <c r="K1304" s="348"/>
    </row>
    <row r="1305" spans="1:11" ht="15" customHeight="1" x14ac:dyDescent="0.25">
      <c r="A1305" s="70"/>
      <c r="B1305" s="70"/>
      <c r="C1305" s="70"/>
      <c r="D1305" s="70"/>
      <c r="E1305" s="70"/>
      <c r="F1305" s="78">
        <f>'proje ve personel bilgileri'!$B$5</f>
        <v>0</v>
      </c>
      <c r="G1305" s="72">
        <f>IF('proje ve personel bilgileri'!$B$6=1,"/ Haziran ayına aittir.",(IF('proje ve personel bilgileri'!$B$6=2,"/ Aralık ayına aittir.",0)))</f>
        <v>0</v>
      </c>
      <c r="H1305" s="70"/>
      <c r="I1305" s="70"/>
      <c r="J1305" s="70"/>
      <c r="K1305" s="70"/>
    </row>
    <row r="1306" spans="1:11" ht="18.75" customHeight="1" x14ac:dyDescent="0.25">
      <c r="K1306" s="4" t="s">
        <v>86</v>
      </c>
    </row>
    <row r="1307" spans="1:11" ht="15.75" customHeight="1" x14ac:dyDescent="0.25">
      <c r="A1307" s="349" t="s">
        <v>2</v>
      </c>
      <c r="B1307" s="350"/>
      <c r="C1307" s="351">
        <f>'proje ve personel bilgileri'!$B$2</f>
        <v>0</v>
      </c>
      <c r="D1307" s="352"/>
      <c r="E1307" s="352"/>
      <c r="F1307" s="352"/>
      <c r="G1307" s="352"/>
      <c r="H1307" s="352"/>
      <c r="I1307" s="352"/>
      <c r="J1307" s="352"/>
      <c r="K1307" s="353"/>
    </row>
    <row r="1308" spans="1:11" ht="15.75" customHeight="1" x14ac:dyDescent="0.25">
      <c r="A1308" s="354" t="s">
        <v>4</v>
      </c>
      <c r="B1308" s="355"/>
      <c r="C1308" s="356">
        <f>'proje ve personel bilgileri'!$B$3</f>
        <v>0</v>
      </c>
      <c r="D1308" s="357"/>
      <c r="E1308" s="357"/>
      <c r="F1308" s="357"/>
      <c r="G1308" s="357"/>
      <c r="H1308" s="357"/>
      <c r="I1308" s="357"/>
      <c r="J1308" s="357"/>
      <c r="K1308" s="358"/>
    </row>
    <row r="1309" spans="1:11" ht="15" customHeight="1" x14ac:dyDescent="0.25">
      <c r="A1309" s="343" t="s">
        <v>87</v>
      </c>
      <c r="B1309" s="343" t="s">
        <v>15</v>
      </c>
      <c r="C1309" s="343" t="s">
        <v>88</v>
      </c>
      <c r="D1309" s="344" t="s">
        <v>89</v>
      </c>
      <c r="E1309" s="346"/>
      <c r="F1309" s="347"/>
      <c r="G1309" s="343" t="s">
        <v>90</v>
      </c>
      <c r="H1309" s="333" t="s">
        <v>91</v>
      </c>
      <c r="I1309" s="333" t="s">
        <v>92</v>
      </c>
      <c r="J1309" s="333" t="s">
        <v>93</v>
      </c>
      <c r="K1309" s="336" t="s">
        <v>94</v>
      </c>
    </row>
    <row r="1310" spans="1:11" ht="15.75" customHeight="1" x14ac:dyDescent="0.25">
      <c r="A1310" s="338"/>
      <c r="B1310" s="338"/>
      <c r="C1310" s="338"/>
      <c r="D1310" s="345"/>
      <c r="E1310" s="339" t="s">
        <v>95</v>
      </c>
      <c r="F1310" s="340"/>
      <c r="G1310" s="338"/>
      <c r="H1310" s="334"/>
      <c r="I1310" s="334"/>
      <c r="J1310" s="334"/>
      <c r="K1310" s="337"/>
    </row>
    <row r="1311" spans="1:11" ht="60.75" customHeight="1" x14ac:dyDescent="0.25">
      <c r="A1311" s="338"/>
      <c r="B1311" s="338"/>
      <c r="C1311" s="338"/>
      <c r="D1311" s="345"/>
      <c r="E1311" s="5" t="s">
        <v>106</v>
      </c>
      <c r="F1311" s="5" t="s">
        <v>97</v>
      </c>
      <c r="G1311" s="338"/>
      <c r="H1311" s="334"/>
      <c r="I1311" s="335"/>
      <c r="J1311" s="335"/>
      <c r="K1311" s="338"/>
    </row>
    <row r="1312" spans="1:11" ht="15.75" customHeight="1" x14ac:dyDescent="0.25">
      <c r="A1312" s="338"/>
      <c r="B1312" s="338"/>
      <c r="C1312" s="338"/>
      <c r="D1312" s="345"/>
      <c r="E1312" s="6" t="s">
        <v>98</v>
      </c>
      <c r="F1312" s="6" t="s">
        <v>98</v>
      </c>
      <c r="G1312" s="294" t="s">
        <v>98</v>
      </c>
      <c r="H1312" s="294" t="s">
        <v>98</v>
      </c>
      <c r="I1312" s="297" t="s">
        <v>98</v>
      </c>
      <c r="J1312" s="6" t="s">
        <v>98</v>
      </c>
      <c r="K1312" s="338"/>
    </row>
    <row r="1313" spans="1:11" ht="15.75" customHeight="1" x14ac:dyDescent="0.25">
      <c r="A1313" s="1">
        <v>667</v>
      </c>
      <c r="B1313" s="101" t="str">
        <f>IF('proje ve personel bilgileri'!A680&lt;&gt;0,('proje ve personel bilgileri'!A680)," ")</f>
        <v xml:space="preserve"> </v>
      </c>
      <c r="C1313" s="102"/>
      <c r="D1313" s="103"/>
      <c r="E1313" s="103"/>
      <c r="F1313" s="103"/>
      <c r="G1313" s="103"/>
      <c r="H1313" s="103"/>
      <c r="I1313" s="103"/>
      <c r="J1313" s="103"/>
      <c r="K1313" s="104">
        <f t="shared" ref="K1313:K1330" si="74">IF(D1313&lt;&gt;0,SUM(D1313+E1313+F1313+G1313-H1313-I1313-J1313),0)</f>
        <v>0</v>
      </c>
    </row>
    <row r="1314" spans="1:11" ht="15.75" customHeight="1" x14ac:dyDescent="0.25">
      <c r="A1314" s="2">
        <v>668</v>
      </c>
      <c r="B1314" s="101" t="str">
        <f>IF('proje ve personel bilgileri'!A681&lt;&gt;0,('proje ve personel bilgileri'!A681)," ")</f>
        <v xml:space="preserve"> </v>
      </c>
      <c r="C1314" s="105"/>
      <c r="D1314" s="296"/>
      <c r="E1314" s="296"/>
      <c r="F1314" s="296"/>
      <c r="G1314" s="296"/>
      <c r="H1314" s="296"/>
      <c r="I1314" s="296"/>
      <c r="J1314" s="296"/>
      <c r="K1314" s="104">
        <f t="shared" si="74"/>
        <v>0</v>
      </c>
    </row>
    <row r="1315" spans="1:11" ht="15.75" customHeight="1" x14ac:dyDescent="0.25">
      <c r="A1315" s="1">
        <v>669</v>
      </c>
      <c r="B1315" s="101" t="str">
        <f>IF('proje ve personel bilgileri'!A682&lt;&gt;0,('proje ve personel bilgileri'!A682)," ")</f>
        <v xml:space="preserve"> </v>
      </c>
      <c r="C1315" s="105"/>
      <c r="D1315" s="296"/>
      <c r="E1315" s="296"/>
      <c r="F1315" s="296"/>
      <c r="G1315" s="296"/>
      <c r="H1315" s="296"/>
      <c r="I1315" s="296"/>
      <c r="J1315" s="296"/>
      <c r="K1315" s="104">
        <f t="shared" si="74"/>
        <v>0</v>
      </c>
    </row>
    <row r="1316" spans="1:11" ht="15.75" customHeight="1" x14ac:dyDescent="0.25">
      <c r="A1316" s="2">
        <v>670</v>
      </c>
      <c r="B1316" s="101" t="str">
        <f>IF('proje ve personel bilgileri'!A683&lt;&gt;0,('proje ve personel bilgileri'!A683)," ")</f>
        <v xml:space="preserve"> </v>
      </c>
      <c r="C1316" s="105"/>
      <c r="D1316" s="296"/>
      <c r="E1316" s="296"/>
      <c r="F1316" s="296"/>
      <c r="G1316" s="296"/>
      <c r="H1316" s="296"/>
      <c r="I1316" s="296"/>
      <c r="J1316" s="296"/>
      <c r="K1316" s="104">
        <f t="shared" si="74"/>
        <v>0</v>
      </c>
    </row>
    <row r="1317" spans="1:11" ht="15.75" customHeight="1" x14ac:dyDescent="0.25">
      <c r="A1317" s="1">
        <v>671</v>
      </c>
      <c r="B1317" s="101" t="str">
        <f>IF('proje ve personel bilgileri'!A684&lt;&gt;0,('proje ve personel bilgileri'!A684)," ")</f>
        <v xml:space="preserve"> </v>
      </c>
      <c r="C1317" s="105"/>
      <c r="D1317" s="296"/>
      <c r="E1317" s="296"/>
      <c r="F1317" s="296"/>
      <c r="G1317" s="296"/>
      <c r="H1317" s="296"/>
      <c r="I1317" s="296"/>
      <c r="J1317" s="296"/>
      <c r="K1317" s="104">
        <f t="shared" si="74"/>
        <v>0</v>
      </c>
    </row>
    <row r="1318" spans="1:11" ht="15.75" customHeight="1" x14ac:dyDescent="0.25">
      <c r="A1318" s="2">
        <v>672</v>
      </c>
      <c r="B1318" s="101" t="str">
        <f>IF('proje ve personel bilgileri'!A685&lt;&gt;0,('proje ve personel bilgileri'!A685)," ")</f>
        <v xml:space="preserve"> </v>
      </c>
      <c r="C1318" s="105"/>
      <c r="D1318" s="296"/>
      <c r="E1318" s="296"/>
      <c r="F1318" s="296"/>
      <c r="G1318" s="296"/>
      <c r="H1318" s="296"/>
      <c r="I1318" s="296"/>
      <c r="J1318" s="296"/>
      <c r="K1318" s="104">
        <f t="shared" si="74"/>
        <v>0</v>
      </c>
    </row>
    <row r="1319" spans="1:11" ht="15.75" customHeight="1" x14ac:dyDescent="0.25">
      <c r="A1319" s="1">
        <v>673</v>
      </c>
      <c r="B1319" s="101" t="str">
        <f>IF('proje ve personel bilgileri'!A686&lt;&gt;0,('proje ve personel bilgileri'!A686)," ")</f>
        <v xml:space="preserve"> </v>
      </c>
      <c r="C1319" s="105"/>
      <c r="D1319" s="296"/>
      <c r="E1319" s="296"/>
      <c r="F1319" s="296"/>
      <c r="G1319" s="296"/>
      <c r="H1319" s="296"/>
      <c r="I1319" s="296"/>
      <c r="J1319" s="296"/>
      <c r="K1319" s="104">
        <f t="shared" si="74"/>
        <v>0</v>
      </c>
    </row>
    <row r="1320" spans="1:11" ht="15.75" customHeight="1" x14ac:dyDescent="0.25">
      <c r="A1320" s="2">
        <v>674</v>
      </c>
      <c r="B1320" s="101" t="str">
        <f>IF('proje ve personel bilgileri'!A687&lt;&gt;0,('proje ve personel bilgileri'!A687)," ")</f>
        <v xml:space="preserve"> </v>
      </c>
      <c r="C1320" s="105"/>
      <c r="D1320" s="296"/>
      <c r="E1320" s="296"/>
      <c r="F1320" s="296"/>
      <c r="G1320" s="296"/>
      <c r="H1320" s="296"/>
      <c r="I1320" s="296"/>
      <c r="J1320" s="296"/>
      <c r="K1320" s="104">
        <f t="shared" si="74"/>
        <v>0</v>
      </c>
    </row>
    <row r="1321" spans="1:11" ht="15.75" customHeight="1" x14ac:dyDescent="0.25">
      <c r="A1321" s="1">
        <v>675</v>
      </c>
      <c r="B1321" s="101" t="str">
        <f>IF('proje ve personel bilgileri'!A688&lt;&gt;0,('proje ve personel bilgileri'!A688)," ")</f>
        <v xml:space="preserve"> </v>
      </c>
      <c r="C1321" s="105"/>
      <c r="D1321" s="296"/>
      <c r="E1321" s="296"/>
      <c r="F1321" s="296"/>
      <c r="G1321" s="296"/>
      <c r="H1321" s="296"/>
      <c r="I1321" s="296"/>
      <c r="J1321" s="296"/>
      <c r="K1321" s="104">
        <f t="shared" si="74"/>
        <v>0</v>
      </c>
    </row>
    <row r="1322" spans="1:11" ht="15.75" customHeight="1" x14ac:dyDescent="0.25">
      <c r="A1322" s="2">
        <v>676</v>
      </c>
      <c r="B1322" s="101" t="str">
        <f>IF('proje ve personel bilgileri'!A689&lt;&gt;0,('proje ve personel bilgileri'!A689)," ")</f>
        <v xml:space="preserve"> </v>
      </c>
      <c r="C1322" s="105"/>
      <c r="D1322" s="296"/>
      <c r="E1322" s="296"/>
      <c r="F1322" s="296"/>
      <c r="G1322" s="296"/>
      <c r="H1322" s="296"/>
      <c r="I1322" s="296"/>
      <c r="J1322" s="296"/>
      <c r="K1322" s="104">
        <f t="shared" si="74"/>
        <v>0</v>
      </c>
    </row>
    <row r="1323" spans="1:11" ht="15.75" customHeight="1" x14ac:dyDescent="0.25">
      <c r="A1323" s="1">
        <v>677</v>
      </c>
      <c r="B1323" s="101" t="str">
        <f>IF('proje ve personel bilgileri'!A690&lt;&gt;0,('proje ve personel bilgileri'!A690)," ")</f>
        <v xml:space="preserve"> </v>
      </c>
      <c r="C1323" s="105"/>
      <c r="D1323" s="296"/>
      <c r="E1323" s="296"/>
      <c r="F1323" s="296"/>
      <c r="G1323" s="296"/>
      <c r="H1323" s="296"/>
      <c r="I1323" s="296"/>
      <c r="J1323" s="296"/>
      <c r="K1323" s="104">
        <f t="shared" si="74"/>
        <v>0</v>
      </c>
    </row>
    <row r="1324" spans="1:11" ht="15.75" customHeight="1" x14ac:dyDescent="0.25">
      <c r="A1324" s="2">
        <v>678</v>
      </c>
      <c r="B1324" s="101" t="str">
        <f>IF('proje ve personel bilgileri'!A691&lt;&gt;0,('proje ve personel bilgileri'!A691)," ")</f>
        <v xml:space="preserve"> </v>
      </c>
      <c r="C1324" s="105"/>
      <c r="D1324" s="296"/>
      <c r="E1324" s="296"/>
      <c r="F1324" s="296"/>
      <c r="G1324" s="296"/>
      <c r="H1324" s="296"/>
      <c r="I1324" s="296"/>
      <c r="J1324" s="296"/>
      <c r="K1324" s="104">
        <f t="shared" si="74"/>
        <v>0</v>
      </c>
    </row>
    <row r="1325" spans="1:11" ht="15.75" customHeight="1" x14ac:dyDescent="0.25">
      <c r="A1325" s="1">
        <v>679</v>
      </c>
      <c r="B1325" s="101" t="str">
        <f>IF('proje ve personel bilgileri'!A692&lt;&gt;0,('proje ve personel bilgileri'!A692)," ")</f>
        <v xml:space="preserve"> </v>
      </c>
      <c r="C1325" s="105"/>
      <c r="D1325" s="296"/>
      <c r="E1325" s="296"/>
      <c r="F1325" s="296"/>
      <c r="G1325" s="296"/>
      <c r="H1325" s="296"/>
      <c r="I1325" s="296"/>
      <c r="J1325" s="296"/>
      <c r="K1325" s="104">
        <f t="shared" si="74"/>
        <v>0</v>
      </c>
    </row>
    <row r="1326" spans="1:11" ht="15.75" customHeight="1" x14ac:dyDescent="0.25">
      <c r="A1326" s="2">
        <v>680</v>
      </c>
      <c r="B1326" s="101" t="str">
        <f>IF('proje ve personel bilgileri'!A693&lt;&gt;0,('proje ve personel bilgileri'!A693)," ")</f>
        <v xml:space="preserve"> </v>
      </c>
      <c r="C1326" s="105"/>
      <c r="D1326" s="296"/>
      <c r="E1326" s="296"/>
      <c r="F1326" s="296"/>
      <c r="G1326" s="296"/>
      <c r="H1326" s="296"/>
      <c r="I1326" s="296"/>
      <c r="J1326" s="296"/>
      <c r="K1326" s="104">
        <f t="shared" si="74"/>
        <v>0</v>
      </c>
    </row>
    <row r="1327" spans="1:11" ht="15.75" customHeight="1" x14ac:dyDescent="0.25">
      <c r="A1327" s="1">
        <v>681</v>
      </c>
      <c r="B1327" s="101" t="str">
        <f>IF('proje ve personel bilgileri'!A694&lt;&gt;0,('proje ve personel bilgileri'!A694)," ")</f>
        <v xml:space="preserve"> </v>
      </c>
      <c r="C1327" s="105"/>
      <c r="D1327" s="296"/>
      <c r="E1327" s="296"/>
      <c r="F1327" s="296"/>
      <c r="G1327" s="296"/>
      <c r="H1327" s="296"/>
      <c r="I1327" s="296"/>
      <c r="J1327" s="296"/>
      <c r="K1327" s="104">
        <f t="shared" si="74"/>
        <v>0</v>
      </c>
    </row>
    <row r="1328" spans="1:11" ht="15.75" customHeight="1" x14ac:dyDescent="0.25">
      <c r="A1328" s="2">
        <v>682</v>
      </c>
      <c r="B1328" s="101" t="str">
        <f>IF('proje ve personel bilgileri'!A695&lt;&gt;0,('proje ve personel bilgileri'!A695)," ")</f>
        <v xml:space="preserve"> </v>
      </c>
      <c r="C1328" s="105"/>
      <c r="D1328" s="296"/>
      <c r="E1328" s="296"/>
      <c r="F1328" s="296"/>
      <c r="G1328" s="296"/>
      <c r="H1328" s="296"/>
      <c r="I1328" s="296"/>
      <c r="J1328" s="296"/>
      <c r="K1328" s="104">
        <f t="shared" si="74"/>
        <v>0</v>
      </c>
    </row>
    <row r="1329" spans="1:11" ht="15.75" customHeight="1" x14ac:dyDescent="0.25">
      <c r="A1329" s="1">
        <v>683</v>
      </c>
      <c r="B1329" s="101" t="str">
        <f>IF('proje ve personel bilgileri'!A696&lt;&gt;0,('proje ve personel bilgileri'!A696)," ")</f>
        <v xml:space="preserve"> </v>
      </c>
      <c r="C1329" s="105"/>
      <c r="D1329" s="296"/>
      <c r="E1329" s="296"/>
      <c r="F1329" s="296"/>
      <c r="G1329" s="296"/>
      <c r="H1329" s="296"/>
      <c r="I1329" s="296"/>
      <c r="J1329" s="296"/>
      <c r="K1329" s="104">
        <f t="shared" si="74"/>
        <v>0</v>
      </c>
    </row>
    <row r="1330" spans="1:11" ht="15" customHeight="1" x14ac:dyDescent="0.25">
      <c r="A1330" s="2">
        <v>684</v>
      </c>
      <c r="B1330" s="101" t="str">
        <f>IF('proje ve personel bilgileri'!A697&lt;&gt;0,('proje ve personel bilgileri'!A697)," ")</f>
        <v xml:space="preserve"> </v>
      </c>
      <c r="C1330" s="105"/>
      <c r="D1330" s="296"/>
      <c r="E1330" s="296"/>
      <c r="F1330" s="296"/>
      <c r="G1330" s="296"/>
      <c r="H1330" s="296"/>
      <c r="I1330" s="296"/>
      <c r="J1330" s="296"/>
      <c r="K1330" s="104">
        <f t="shared" si="74"/>
        <v>0</v>
      </c>
    </row>
    <row r="1331" spans="1:11" ht="15.75" customHeight="1" x14ac:dyDescent="0.25">
      <c r="A1331" s="341" t="s">
        <v>99</v>
      </c>
      <c r="B1331" s="342"/>
      <c r="C1331" s="7" t="str">
        <f t="shared" ref="C1331:J1331" si="75">IF($K$28&lt;&gt;0,SUM(C1313:C1330)," ")</f>
        <v xml:space="preserve"> </v>
      </c>
      <c r="D1331" s="8" t="str">
        <f t="shared" si="75"/>
        <v xml:space="preserve"> </v>
      </c>
      <c r="E1331" s="8" t="str">
        <f t="shared" si="75"/>
        <v xml:space="preserve"> </v>
      </c>
      <c r="F1331" s="8" t="str">
        <f t="shared" si="75"/>
        <v xml:space="preserve"> </v>
      </c>
      <c r="G1331" s="8" t="str">
        <f t="shared" si="75"/>
        <v xml:space="preserve"> </v>
      </c>
      <c r="H1331" s="8" t="str">
        <f t="shared" si="75"/>
        <v xml:space="preserve"> </v>
      </c>
      <c r="I1331" s="8" t="str">
        <f t="shared" si="75"/>
        <v xml:space="preserve"> </v>
      </c>
      <c r="J1331" s="8" t="str">
        <f t="shared" si="75"/>
        <v xml:space="preserve"> </v>
      </c>
      <c r="K1331" s="9">
        <f>SUM(K1313:K1330)+K1295</f>
        <v>0</v>
      </c>
    </row>
    <row r="1332" spans="1:11" ht="15" customHeight="1" x14ac:dyDescent="0.25">
      <c r="A1332" s="300"/>
    </row>
    <row r="1333" spans="1:11" ht="15" customHeight="1" x14ac:dyDescent="0.25">
      <c r="A1333" s="332" t="s">
        <v>100</v>
      </c>
      <c r="B1333" s="332"/>
      <c r="C1333" s="332"/>
      <c r="D1333" s="332"/>
      <c r="E1333" s="332"/>
      <c r="F1333" s="332"/>
      <c r="G1333" s="332"/>
      <c r="H1333" s="332"/>
      <c r="I1333" s="332"/>
      <c r="J1333" s="332"/>
      <c r="K1333" s="332"/>
    </row>
    <row r="1334" spans="1:11" ht="15" customHeight="1" x14ac:dyDescent="0.25">
      <c r="A1334" s="51"/>
    </row>
    <row r="1335" spans="1:11" ht="15" customHeight="1" x14ac:dyDescent="0.25">
      <c r="A1335" s="298" t="s">
        <v>101</v>
      </c>
    </row>
    <row r="1336" spans="1:11" ht="15" customHeight="1" x14ac:dyDescent="0.25">
      <c r="C1336" s="298" t="s">
        <v>102</v>
      </c>
      <c r="E1336" s="298" t="s">
        <v>103</v>
      </c>
    </row>
    <row r="1340" spans="1:11" ht="15.75" customHeight="1" x14ac:dyDescent="0.25">
      <c r="A1340" s="348" t="s">
        <v>85</v>
      </c>
      <c r="B1340" s="348"/>
      <c r="C1340" s="348"/>
      <c r="D1340" s="348"/>
      <c r="E1340" s="348"/>
      <c r="F1340" s="348"/>
      <c r="G1340" s="348"/>
      <c r="H1340" s="348"/>
      <c r="I1340" s="348"/>
      <c r="J1340" s="348"/>
      <c r="K1340" s="348"/>
    </row>
    <row r="1341" spans="1:11" ht="15" customHeight="1" x14ac:dyDescent="0.25">
      <c r="A1341" s="70"/>
      <c r="B1341" s="70"/>
      <c r="C1341" s="70"/>
      <c r="D1341" s="70"/>
      <c r="E1341" s="70"/>
      <c r="F1341" s="78">
        <f>'proje ve personel bilgileri'!$B$5</f>
        <v>0</v>
      </c>
      <c r="G1341" s="72">
        <f>IF('proje ve personel bilgileri'!$B$6=1,"/ Haziran ayına aittir.",(IF('proje ve personel bilgileri'!$B$6=2,"/ Aralık ayına aittir.",0)))</f>
        <v>0</v>
      </c>
      <c r="H1341" s="70"/>
      <c r="I1341" s="70"/>
      <c r="J1341" s="70"/>
      <c r="K1341" s="70"/>
    </row>
    <row r="1342" spans="1:11" ht="18.75" customHeight="1" x14ac:dyDescent="0.25">
      <c r="K1342" s="4" t="s">
        <v>86</v>
      </c>
    </row>
    <row r="1343" spans="1:11" ht="15.75" customHeight="1" x14ac:dyDescent="0.25">
      <c r="A1343" s="349" t="s">
        <v>2</v>
      </c>
      <c r="B1343" s="350"/>
      <c r="C1343" s="351">
        <f>'proje ve personel bilgileri'!$B$2</f>
        <v>0</v>
      </c>
      <c r="D1343" s="352"/>
      <c r="E1343" s="352"/>
      <c r="F1343" s="352"/>
      <c r="G1343" s="352"/>
      <c r="H1343" s="352"/>
      <c r="I1343" s="352"/>
      <c r="J1343" s="352"/>
      <c r="K1343" s="353"/>
    </row>
    <row r="1344" spans="1:11" ht="15.75" customHeight="1" x14ac:dyDescent="0.25">
      <c r="A1344" s="354" t="s">
        <v>4</v>
      </c>
      <c r="B1344" s="355"/>
      <c r="C1344" s="356">
        <f>'proje ve personel bilgileri'!$B$3</f>
        <v>0</v>
      </c>
      <c r="D1344" s="357"/>
      <c r="E1344" s="357"/>
      <c r="F1344" s="357"/>
      <c r="G1344" s="357"/>
      <c r="H1344" s="357"/>
      <c r="I1344" s="357"/>
      <c r="J1344" s="357"/>
      <c r="K1344" s="358"/>
    </row>
    <row r="1345" spans="1:11" ht="15" customHeight="1" x14ac:dyDescent="0.25">
      <c r="A1345" s="343" t="s">
        <v>87</v>
      </c>
      <c r="B1345" s="343" t="s">
        <v>15</v>
      </c>
      <c r="C1345" s="343" t="s">
        <v>88</v>
      </c>
      <c r="D1345" s="344" t="s">
        <v>89</v>
      </c>
      <c r="E1345" s="346"/>
      <c r="F1345" s="347"/>
      <c r="G1345" s="343" t="s">
        <v>90</v>
      </c>
      <c r="H1345" s="333" t="s">
        <v>91</v>
      </c>
      <c r="I1345" s="333" t="s">
        <v>92</v>
      </c>
      <c r="J1345" s="333" t="s">
        <v>93</v>
      </c>
      <c r="K1345" s="336" t="s">
        <v>94</v>
      </c>
    </row>
    <row r="1346" spans="1:11" ht="15.75" customHeight="1" x14ac:dyDescent="0.25">
      <c r="A1346" s="338"/>
      <c r="B1346" s="338"/>
      <c r="C1346" s="338"/>
      <c r="D1346" s="345"/>
      <c r="E1346" s="339" t="s">
        <v>95</v>
      </c>
      <c r="F1346" s="340"/>
      <c r="G1346" s="338"/>
      <c r="H1346" s="334"/>
      <c r="I1346" s="334"/>
      <c r="J1346" s="334"/>
      <c r="K1346" s="337"/>
    </row>
    <row r="1347" spans="1:11" ht="60.75" customHeight="1" x14ac:dyDescent="0.25">
      <c r="A1347" s="338"/>
      <c r="B1347" s="338"/>
      <c r="C1347" s="338"/>
      <c r="D1347" s="345"/>
      <c r="E1347" s="5" t="s">
        <v>106</v>
      </c>
      <c r="F1347" s="5" t="s">
        <v>97</v>
      </c>
      <c r="G1347" s="338"/>
      <c r="H1347" s="334"/>
      <c r="I1347" s="335"/>
      <c r="J1347" s="335"/>
      <c r="K1347" s="338"/>
    </row>
    <row r="1348" spans="1:11" ht="15.75" customHeight="1" x14ac:dyDescent="0.25">
      <c r="A1348" s="338"/>
      <c r="B1348" s="338"/>
      <c r="C1348" s="338"/>
      <c r="D1348" s="345"/>
      <c r="E1348" s="6" t="s">
        <v>98</v>
      </c>
      <c r="F1348" s="6" t="s">
        <v>98</v>
      </c>
      <c r="G1348" s="294" t="s">
        <v>98</v>
      </c>
      <c r="H1348" s="294" t="s">
        <v>98</v>
      </c>
      <c r="I1348" s="297" t="s">
        <v>98</v>
      </c>
      <c r="J1348" s="6" t="s">
        <v>98</v>
      </c>
      <c r="K1348" s="338"/>
    </row>
    <row r="1349" spans="1:11" ht="15.75" customHeight="1" x14ac:dyDescent="0.25">
      <c r="A1349" s="1">
        <v>685</v>
      </c>
      <c r="B1349" s="101" t="str">
        <f>IF('proje ve personel bilgileri'!A698&lt;&gt;0,('proje ve personel bilgileri'!A698)," ")</f>
        <v xml:space="preserve"> </v>
      </c>
      <c r="C1349" s="102"/>
      <c r="D1349" s="103"/>
      <c r="E1349" s="103"/>
      <c r="F1349" s="103"/>
      <c r="G1349" s="103"/>
      <c r="H1349" s="103"/>
      <c r="I1349" s="103"/>
      <c r="J1349" s="103"/>
      <c r="K1349" s="104">
        <f t="shared" ref="K1349:K1366" si="76">IF(D1349&lt;&gt;0,SUM(D1349+E1349+F1349+G1349-H1349-I1349-J1349),0)</f>
        <v>0</v>
      </c>
    </row>
    <row r="1350" spans="1:11" ht="15.75" customHeight="1" x14ac:dyDescent="0.25">
      <c r="A1350" s="2">
        <v>686</v>
      </c>
      <c r="B1350" s="101" t="str">
        <f>IF('proje ve personel bilgileri'!A699&lt;&gt;0,('proje ve personel bilgileri'!A699)," ")</f>
        <v xml:space="preserve"> </v>
      </c>
      <c r="C1350" s="105"/>
      <c r="D1350" s="296"/>
      <c r="E1350" s="296"/>
      <c r="F1350" s="296"/>
      <c r="G1350" s="296"/>
      <c r="H1350" s="296"/>
      <c r="I1350" s="296"/>
      <c r="J1350" s="296"/>
      <c r="K1350" s="104">
        <f t="shared" si="76"/>
        <v>0</v>
      </c>
    </row>
    <row r="1351" spans="1:11" ht="15.75" customHeight="1" x14ac:dyDescent="0.25">
      <c r="A1351" s="1">
        <v>687</v>
      </c>
      <c r="B1351" s="101" t="str">
        <f>IF('proje ve personel bilgileri'!A700&lt;&gt;0,('proje ve personel bilgileri'!A700)," ")</f>
        <v xml:space="preserve"> </v>
      </c>
      <c r="C1351" s="105"/>
      <c r="D1351" s="296"/>
      <c r="E1351" s="296"/>
      <c r="F1351" s="296"/>
      <c r="G1351" s="296"/>
      <c r="H1351" s="296"/>
      <c r="I1351" s="296"/>
      <c r="J1351" s="296"/>
      <c r="K1351" s="104">
        <f t="shared" si="76"/>
        <v>0</v>
      </c>
    </row>
    <row r="1352" spans="1:11" ht="15.75" customHeight="1" x14ac:dyDescent="0.25">
      <c r="A1352" s="2">
        <v>688</v>
      </c>
      <c r="B1352" s="101" t="str">
        <f>IF('proje ve personel bilgileri'!A701&lt;&gt;0,('proje ve personel bilgileri'!A701)," ")</f>
        <v xml:space="preserve"> </v>
      </c>
      <c r="C1352" s="105"/>
      <c r="D1352" s="296"/>
      <c r="E1352" s="296"/>
      <c r="F1352" s="296"/>
      <c r="G1352" s="296"/>
      <c r="H1352" s="296"/>
      <c r="I1352" s="296"/>
      <c r="J1352" s="296"/>
      <c r="K1352" s="104">
        <f t="shared" si="76"/>
        <v>0</v>
      </c>
    </row>
    <row r="1353" spans="1:11" ht="15.75" customHeight="1" x14ac:dyDescent="0.25">
      <c r="A1353" s="1">
        <v>689</v>
      </c>
      <c r="B1353" s="101" t="str">
        <f>IF('proje ve personel bilgileri'!A702&lt;&gt;0,('proje ve personel bilgileri'!A702)," ")</f>
        <v xml:space="preserve"> </v>
      </c>
      <c r="C1353" s="105"/>
      <c r="D1353" s="296"/>
      <c r="E1353" s="296"/>
      <c r="F1353" s="296"/>
      <c r="G1353" s="296"/>
      <c r="H1353" s="296"/>
      <c r="I1353" s="296"/>
      <c r="J1353" s="296"/>
      <c r="K1353" s="104">
        <f t="shared" si="76"/>
        <v>0</v>
      </c>
    </row>
    <row r="1354" spans="1:11" ht="15.75" customHeight="1" x14ac:dyDescent="0.25">
      <c r="A1354" s="2">
        <v>690</v>
      </c>
      <c r="B1354" s="101" t="str">
        <f>IF('proje ve personel bilgileri'!A703&lt;&gt;0,('proje ve personel bilgileri'!A703)," ")</f>
        <v xml:space="preserve"> </v>
      </c>
      <c r="C1354" s="105"/>
      <c r="D1354" s="296"/>
      <c r="E1354" s="296"/>
      <c r="F1354" s="296"/>
      <c r="G1354" s="296"/>
      <c r="H1354" s="296"/>
      <c r="I1354" s="296"/>
      <c r="J1354" s="296"/>
      <c r="K1354" s="104">
        <f t="shared" si="76"/>
        <v>0</v>
      </c>
    </row>
    <row r="1355" spans="1:11" ht="15.75" customHeight="1" x14ac:dyDescent="0.25">
      <c r="A1355" s="1">
        <v>691</v>
      </c>
      <c r="B1355" s="101" t="str">
        <f>IF('proje ve personel bilgileri'!A704&lt;&gt;0,('proje ve personel bilgileri'!A704)," ")</f>
        <v xml:space="preserve"> </v>
      </c>
      <c r="C1355" s="105"/>
      <c r="D1355" s="296"/>
      <c r="E1355" s="296"/>
      <c r="F1355" s="296"/>
      <c r="G1355" s="296"/>
      <c r="H1355" s="296"/>
      <c r="I1355" s="296"/>
      <c r="J1355" s="296"/>
      <c r="K1355" s="104">
        <f t="shared" si="76"/>
        <v>0</v>
      </c>
    </row>
    <row r="1356" spans="1:11" ht="15.75" customHeight="1" x14ac:dyDescent="0.25">
      <c r="A1356" s="2">
        <v>692</v>
      </c>
      <c r="B1356" s="101" t="str">
        <f>IF('proje ve personel bilgileri'!A705&lt;&gt;0,('proje ve personel bilgileri'!A705)," ")</f>
        <v xml:space="preserve"> </v>
      </c>
      <c r="C1356" s="105"/>
      <c r="D1356" s="296"/>
      <c r="E1356" s="296"/>
      <c r="F1356" s="296"/>
      <c r="G1356" s="296"/>
      <c r="H1356" s="296"/>
      <c r="I1356" s="296"/>
      <c r="J1356" s="296"/>
      <c r="K1356" s="104">
        <f t="shared" si="76"/>
        <v>0</v>
      </c>
    </row>
    <row r="1357" spans="1:11" ht="15.75" customHeight="1" x14ac:dyDescent="0.25">
      <c r="A1357" s="1">
        <v>693</v>
      </c>
      <c r="B1357" s="101" t="str">
        <f>IF('proje ve personel bilgileri'!A706&lt;&gt;0,('proje ve personel bilgileri'!A706)," ")</f>
        <v xml:space="preserve"> </v>
      </c>
      <c r="C1357" s="105"/>
      <c r="D1357" s="296"/>
      <c r="E1357" s="296"/>
      <c r="F1357" s="296"/>
      <c r="G1357" s="296"/>
      <c r="H1357" s="296"/>
      <c r="I1357" s="296"/>
      <c r="J1357" s="296"/>
      <c r="K1357" s="104">
        <f t="shared" si="76"/>
        <v>0</v>
      </c>
    </row>
    <row r="1358" spans="1:11" ht="15.75" customHeight="1" x14ac:dyDescent="0.25">
      <c r="A1358" s="2">
        <v>694</v>
      </c>
      <c r="B1358" s="101" t="str">
        <f>IF('proje ve personel bilgileri'!A707&lt;&gt;0,('proje ve personel bilgileri'!A707)," ")</f>
        <v xml:space="preserve"> </v>
      </c>
      <c r="C1358" s="105"/>
      <c r="D1358" s="296"/>
      <c r="E1358" s="296"/>
      <c r="F1358" s="296"/>
      <c r="G1358" s="296"/>
      <c r="H1358" s="296"/>
      <c r="I1358" s="296"/>
      <c r="J1358" s="296"/>
      <c r="K1358" s="104">
        <f t="shared" si="76"/>
        <v>0</v>
      </c>
    </row>
    <row r="1359" spans="1:11" ht="15.75" customHeight="1" x14ac:dyDescent="0.25">
      <c r="A1359" s="1">
        <v>695</v>
      </c>
      <c r="B1359" s="101" t="str">
        <f>IF('proje ve personel bilgileri'!A708&lt;&gt;0,('proje ve personel bilgileri'!A708)," ")</f>
        <v xml:space="preserve"> </v>
      </c>
      <c r="C1359" s="105"/>
      <c r="D1359" s="296"/>
      <c r="E1359" s="296"/>
      <c r="F1359" s="296"/>
      <c r="G1359" s="296"/>
      <c r="H1359" s="296"/>
      <c r="I1359" s="296"/>
      <c r="J1359" s="296"/>
      <c r="K1359" s="104">
        <f t="shared" si="76"/>
        <v>0</v>
      </c>
    </row>
    <row r="1360" spans="1:11" ht="15.75" customHeight="1" x14ac:dyDescent="0.25">
      <c r="A1360" s="2">
        <v>696</v>
      </c>
      <c r="B1360" s="101" t="str">
        <f>IF('proje ve personel bilgileri'!A709&lt;&gt;0,('proje ve personel bilgileri'!A709)," ")</f>
        <v xml:space="preserve"> </v>
      </c>
      <c r="C1360" s="105"/>
      <c r="D1360" s="296"/>
      <c r="E1360" s="296"/>
      <c r="F1360" s="296"/>
      <c r="G1360" s="296"/>
      <c r="H1360" s="296"/>
      <c r="I1360" s="296"/>
      <c r="J1360" s="296"/>
      <c r="K1360" s="104">
        <f t="shared" si="76"/>
        <v>0</v>
      </c>
    </row>
    <row r="1361" spans="1:11" ht="15.75" customHeight="1" x14ac:dyDescent="0.25">
      <c r="A1361" s="1">
        <v>697</v>
      </c>
      <c r="B1361" s="101" t="str">
        <f>IF('proje ve personel bilgileri'!A710&lt;&gt;0,('proje ve personel bilgileri'!A710)," ")</f>
        <v xml:space="preserve"> </v>
      </c>
      <c r="C1361" s="105"/>
      <c r="D1361" s="296"/>
      <c r="E1361" s="296"/>
      <c r="F1361" s="296"/>
      <c r="G1361" s="296"/>
      <c r="H1361" s="296"/>
      <c r="I1361" s="296"/>
      <c r="J1361" s="296"/>
      <c r="K1361" s="104">
        <f t="shared" si="76"/>
        <v>0</v>
      </c>
    </row>
    <row r="1362" spans="1:11" ht="15.75" customHeight="1" x14ac:dyDescent="0.25">
      <c r="A1362" s="2">
        <v>698</v>
      </c>
      <c r="B1362" s="101" t="str">
        <f>IF('proje ve personel bilgileri'!A711&lt;&gt;0,('proje ve personel bilgileri'!A711)," ")</f>
        <v xml:space="preserve"> </v>
      </c>
      <c r="C1362" s="105"/>
      <c r="D1362" s="296"/>
      <c r="E1362" s="296"/>
      <c r="F1362" s="296"/>
      <c r="G1362" s="296"/>
      <c r="H1362" s="296"/>
      <c r="I1362" s="296"/>
      <c r="J1362" s="296"/>
      <c r="K1362" s="104">
        <f t="shared" si="76"/>
        <v>0</v>
      </c>
    </row>
    <row r="1363" spans="1:11" ht="15.75" customHeight="1" x14ac:dyDescent="0.25">
      <c r="A1363" s="1">
        <v>699</v>
      </c>
      <c r="B1363" s="101" t="str">
        <f>IF('proje ve personel bilgileri'!A712&lt;&gt;0,('proje ve personel bilgileri'!A712)," ")</f>
        <v xml:space="preserve"> </v>
      </c>
      <c r="C1363" s="105"/>
      <c r="D1363" s="296"/>
      <c r="E1363" s="296"/>
      <c r="F1363" s="296"/>
      <c r="G1363" s="296"/>
      <c r="H1363" s="296"/>
      <c r="I1363" s="296"/>
      <c r="J1363" s="296"/>
      <c r="K1363" s="104">
        <f t="shared" si="76"/>
        <v>0</v>
      </c>
    </row>
    <row r="1364" spans="1:11" ht="15.75" customHeight="1" x14ac:dyDescent="0.25">
      <c r="A1364" s="2">
        <v>700</v>
      </c>
      <c r="B1364" s="101" t="str">
        <f>IF('proje ve personel bilgileri'!A713&lt;&gt;0,('proje ve personel bilgileri'!A713)," ")</f>
        <v xml:space="preserve"> </v>
      </c>
      <c r="C1364" s="105"/>
      <c r="D1364" s="296"/>
      <c r="E1364" s="296"/>
      <c r="F1364" s="296"/>
      <c r="G1364" s="296"/>
      <c r="H1364" s="296"/>
      <c r="I1364" s="296"/>
      <c r="J1364" s="296"/>
      <c r="K1364" s="104">
        <f t="shared" si="76"/>
        <v>0</v>
      </c>
    </row>
    <row r="1365" spans="1:11" ht="15.75" customHeight="1" x14ac:dyDescent="0.25">
      <c r="A1365" s="1">
        <v>701</v>
      </c>
      <c r="B1365" s="101" t="str">
        <f>IF('proje ve personel bilgileri'!A714&lt;&gt;0,('proje ve personel bilgileri'!A714)," ")</f>
        <v xml:space="preserve"> </v>
      </c>
      <c r="C1365" s="105"/>
      <c r="D1365" s="296"/>
      <c r="E1365" s="296"/>
      <c r="F1365" s="296"/>
      <c r="G1365" s="296"/>
      <c r="H1365" s="296"/>
      <c r="I1365" s="296"/>
      <c r="J1365" s="296"/>
      <c r="K1365" s="104">
        <f t="shared" si="76"/>
        <v>0</v>
      </c>
    </row>
    <row r="1366" spans="1:11" ht="15" customHeight="1" x14ac:dyDescent="0.25">
      <c r="A1366" s="2">
        <v>702</v>
      </c>
      <c r="B1366" s="101" t="str">
        <f>IF('proje ve personel bilgileri'!A715&lt;&gt;0,('proje ve personel bilgileri'!A715)," ")</f>
        <v xml:space="preserve"> </v>
      </c>
      <c r="C1366" s="105"/>
      <c r="D1366" s="296"/>
      <c r="E1366" s="296"/>
      <c r="F1366" s="296"/>
      <c r="G1366" s="296"/>
      <c r="H1366" s="296"/>
      <c r="I1366" s="296"/>
      <c r="J1366" s="296"/>
      <c r="K1366" s="104">
        <f t="shared" si="76"/>
        <v>0</v>
      </c>
    </row>
    <row r="1367" spans="1:11" ht="15.75" customHeight="1" x14ac:dyDescent="0.25">
      <c r="A1367" s="341" t="s">
        <v>99</v>
      </c>
      <c r="B1367" s="342"/>
      <c r="C1367" s="7" t="str">
        <f t="shared" ref="C1367:J1367" si="77">IF($K$28&lt;&gt;0,SUM(C1349:C1366)," ")</f>
        <v xml:space="preserve"> </v>
      </c>
      <c r="D1367" s="8" t="str">
        <f t="shared" si="77"/>
        <v xml:space="preserve"> </v>
      </c>
      <c r="E1367" s="8" t="str">
        <f t="shared" si="77"/>
        <v xml:space="preserve"> </v>
      </c>
      <c r="F1367" s="8" t="str">
        <f t="shared" si="77"/>
        <v xml:space="preserve"> </v>
      </c>
      <c r="G1367" s="8" t="str">
        <f t="shared" si="77"/>
        <v xml:space="preserve"> </v>
      </c>
      <c r="H1367" s="8" t="str">
        <f t="shared" si="77"/>
        <v xml:space="preserve"> </v>
      </c>
      <c r="I1367" s="8" t="str">
        <f t="shared" si="77"/>
        <v xml:space="preserve"> </v>
      </c>
      <c r="J1367" s="8" t="str">
        <f t="shared" si="77"/>
        <v xml:space="preserve"> </v>
      </c>
      <c r="K1367" s="9">
        <f>SUM(K1349:K1366)+K1331</f>
        <v>0</v>
      </c>
    </row>
    <row r="1368" spans="1:11" ht="15" customHeight="1" x14ac:dyDescent="0.25">
      <c r="A1368" s="300"/>
    </row>
    <row r="1369" spans="1:11" ht="15" customHeight="1" x14ac:dyDescent="0.25">
      <c r="A1369" s="332" t="s">
        <v>100</v>
      </c>
      <c r="B1369" s="332"/>
      <c r="C1369" s="332"/>
      <c r="D1369" s="332"/>
      <c r="E1369" s="332"/>
      <c r="F1369" s="332"/>
      <c r="G1369" s="332"/>
      <c r="H1369" s="332"/>
      <c r="I1369" s="332"/>
      <c r="J1369" s="332"/>
      <c r="K1369" s="332"/>
    </row>
    <row r="1370" spans="1:11" ht="15" customHeight="1" x14ac:dyDescent="0.25">
      <c r="A1370" s="51"/>
    </row>
    <row r="1371" spans="1:11" ht="15" customHeight="1" x14ac:dyDescent="0.25">
      <c r="A1371" s="298" t="s">
        <v>101</v>
      </c>
    </row>
    <row r="1372" spans="1:11" ht="15" customHeight="1" x14ac:dyDescent="0.25">
      <c r="C1372" s="298" t="s">
        <v>102</v>
      </c>
      <c r="E1372" s="298" t="s">
        <v>103</v>
      </c>
    </row>
    <row r="1376" spans="1:11" ht="15.75" customHeight="1" x14ac:dyDescent="0.25">
      <c r="A1376" s="348" t="s">
        <v>85</v>
      </c>
      <c r="B1376" s="348"/>
      <c r="C1376" s="348"/>
      <c r="D1376" s="348"/>
      <c r="E1376" s="348"/>
      <c r="F1376" s="348"/>
      <c r="G1376" s="348"/>
      <c r="H1376" s="348"/>
      <c r="I1376" s="348"/>
      <c r="J1376" s="348"/>
      <c r="K1376" s="348"/>
    </row>
    <row r="1377" spans="1:11" ht="15" customHeight="1" x14ac:dyDescent="0.25">
      <c r="A1377" s="70"/>
      <c r="B1377" s="70"/>
      <c r="C1377" s="70"/>
      <c r="D1377" s="70"/>
      <c r="E1377" s="70"/>
      <c r="F1377" s="78">
        <f>'proje ve personel bilgileri'!$B$5</f>
        <v>0</v>
      </c>
      <c r="G1377" s="72">
        <f>IF('proje ve personel bilgileri'!$B$6=1,"/ Haziran ayına aittir.",(IF('proje ve personel bilgileri'!$B$6=2,"/ Aralık ayına aittir.",0)))</f>
        <v>0</v>
      </c>
      <c r="H1377" s="70"/>
      <c r="I1377" s="70"/>
      <c r="J1377" s="70"/>
      <c r="K1377" s="70"/>
    </row>
    <row r="1378" spans="1:11" ht="18.75" customHeight="1" x14ac:dyDescent="0.25">
      <c r="K1378" s="4" t="s">
        <v>86</v>
      </c>
    </row>
    <row r="1379" spans="1:11" ht="15.75" customHeight="1" x14ac:dyDescent="0.25">
      <c r="A1379" s="349" t="s">
        <v>2</v>
      </c>
      <c r="B1379" s="350"/>
      <c r="C1379" s="351">
        <f>'proje ve personel bilgileri'!$B$2</f>
        <v>0</v>
      </c>
      <c r="D1379" s="352"/>
      <c r="E1379" s="352"/>
      <c r="F1379" s="352"/>
      <c r="G1379" s="352"/>
      <c r="H1379" s="352"/>
      <c r="I1379" s="352"/>
      <c r="J1379" s="352"/>
      <c r="K1379" s="353"/>
    </row>
    <row r="1380" spans="1:11" ht="15.75" customHeight="1" x14ac:dyDescent="0.25">
      <c r="A1380" s="354" t="s">
        <v>4</v>
      </c>
      <c r="B1380" s="355"/>
      <c r="C1380" s="356">
        <f>'proje ve personel bilgileri'!$B$3</f>
        <v>0</v>
      </c>
      <c r="D1380" s="357"/>
      <c r="E1380" s="357"/>
      <c r="F1380" s="357"/>
      <c r="G1380" s="357"/>
      <c r="H1380" s="357"/>
      <c r="I1380" s="357"/>
      <c r="J1380" s="357"/>
      <c r="K1380" s="358"/>
    </row>
    <row r="1381" spans="1:11" ht="15" customHeight="1" x14ac:dyDescent="0.25">
      <c r="A1381" s="343" t="s">
        <v>87</v>
      </c>
      <c r="B1381" s="343" t="s">
        <v>15</v>
      </c>
      <c r="C1381" s="343" t="s">
        <v>88</v>
      </c>
      <c r="D1381" s="344" t="s">
        <v>89</v>
      </c>
      <c r="E1381" s="346"/>
      <c r="F1381" s="347"/>
      <c r="G1381" s="343" t="s">
        <v>90</v>
      </c>
      <c r="H1381" s="333" t="s">
        <v>91</v>
      </c>
      <c r="I1381" s="333" t="s">
        <v>92</v>
      </c>
      <c r="J1381" s="333" t="s">
        <v>93</v>
      </c>
      <c r="K1381" s="336" t="s">
        <v>94</v>
      </c>
    </row>
    <row r="1382" spans="1:11" ht="15.75" customHeight="1" x14ac:dyDescent="0.25">
      <c r="A1382" s="338"/>
      <c r="B1382" s="338"/>
      <c r="C1382" s="338"/>
      <c r="D1382" s="345"/>
      <c r="E1382" s="339" t="s">
        <v>95</v>
      </c>
      <c r="F1382" s="340"/>
      <c r="G1382" s="338"/>
      <c r="H1382" s="334"/>
      <c r="I1382" s="334"/>
      <c r="J1382" s="334"/>
      <c r="K1382" s="337"/>
    </row>
    <row r="1383" spans="1:11" ht="60.75" customHeight="1" x14ac:dyDescent="0.25">
      <c r="A1383" s="338"/>
      <c r="B1383" s="338"/>
      <c r="C1383" s="338"/>
      <c r="D1383" s="345"/>
      <c r="E1383" s="5" t="s">
        <v>106</v>
      </c>
      <c r="F1383" s="5" t="s">
        <v>97</v>
      </c>
      <c r="G1383" s="338"/>
      <c r="H1383" s="334"/>
      <c r="I1383" s="335"/>
      <c r="J1383" s="335"/>
      <c r="K1383" s="338"/>
    </row>
    <row r="1384" spans="1:11" ht="15.75" customHeight="1" x14ac:dyDescent="0.25">
      <c r="A1384" s="338"/>
      <c r="B1384" s="338"/>
      <c r="C1384" s="338"/>
      <c r="D1384" s="345"/>
      <c r="E1384" s="6" t="s">
        <v>98</v>
      </c>
      <c r="F1384" s="6" t="s">
        <v>98</v>
      </c>
      <c r="G1384" s="294" t="s">
        <v>98</v>
      </c>
      <c r="H1384" s="294" t="s">
        <v>98</v>
      </c>
      <c r="I1384" s="297" t="s">
        <v>98</v>
      </c>
      <c r="J1384" s="6" t="s">
        <v>98</v>
      </c>
      <c r="K1384" s="338"/>
    </row>
    <row r="1385" spans="1:11" ht="15.75" customHeight="1" x14ac:dyDescent="0.25">
      <c r="A1385" s="1">
        <v>703</v>
      </c>
      <c r="B1385" s="101" t="str">
        <f>IF('proje ve personel bilgileri'!A716&lt;&gt;0,('proje ve personel bilgileri'!A716)," ")</f>
        <v xml:space="preserve"> </v>
      </c>
      <c r="C1385" s="102"/>
      <c r="D1385" s="103"/>
      <c r="E1385" s="103"/>
      <c r="F1385" s="103"/>
      <c r="G1385" s="103"/>
      <c r="H1385" s="103"/>
      <c r="I1385" s="103"/>
      <c r="J1385" s="103"/>
      <c r="K1385" s="104">
        <f t="shared" ref="K1385:K1402" si="78">IF(D1385&lt;&gt;0,SUM(D1385+E1385+F1385+G1385-H1385-I1385-J1385),0)</f>
        <v>0</v>
      </c>
    </row>
    <row r="1386" spans="1:11" ht="15.75" customHeight="1" x14ac:dyDescent="0.25">
      <c r="A1386" s="2">
        <v>704</v>
      </c>
      <c r="B1386" s="101" t="str">
        <f>IF('proje ve personel bilgileri'!A717&lt;&gt;0,('proje ve personel bilgileri'!A717)," ")</f>
        <v xml:space="preserve"> </v>
      </c>
      <c r="C1386" s="105"/>
      <c r="D1386" s="296"/>
      <c r="E1386" s="296"/>
      <c r="F1386" s="296"/>
      <c r="G1386" s="296"/>
      <c r="H1386" s="296"/>
      <c r="I1386" s="296"/>
      <c r="J1386" s="296"/>
      <c r="K1386" s="104">
        <f t="shared" si="78"/>
        <v>0</v>
      </c>
    </row>
    <row r="1387" spans="1:11" ht="15.75" customHeight="1" x14ac:dyDescent="0.25">
      <c r="A1387" s="1">
        <v>705</v>
      </c>
      <c r="B1387" s="101" t="str">
        <f>IF('proje ve personel bilgileri'!A718&lt;&gt;0,('proje ve personel bilgileri'!A718)," ")</f>
        <v xml:space="preserve"> </v>
      </c>
      <c r="C1387" s="105"/>
      <c r="D1387" s="296"/>
      <c r="E1387" s="296"/>
      <c r="F1387" s="296"/>
      <c r="G1387" s="296"/>
      <c r="H1387" s="296"/>
      <c r="I1387" s="296"/>
      <c r="J1387" s="296"/>
      <c r="K1387" s="104">
        <f t="shared" si="78"/>
        <v>0</v>
      </c>
    </row>
    <row r="1388" spans="1:11" ht="15.75" customHeight="1" x14ac:dyDescent="0.25">
      <c r="A1388" s="2">
        <v>706</v>
      </c>
      <c r="B1388" s="101" t="str">
        <f>IF('proje ve personel bilgileri'!A719&lt;&gt;0,('proje ve personel bilgileri'!A719)," ")</f>
        <v xml:space="preserve"> </v>
      </c>
      <c r="C1388" s="105"/>
      <c r="D1388" s="296"/>
      <c r="E1388" s="296"/>
      <c r="F1388" s="296"/>
      <c r="G1388" s="296"/>
      <c r="H1388" s="296"/>
      <c r="I1388" s="296"/>
      <c r="J1388" s="296"/>
      <c r="K1388" s="104">
        <f t="shared" si="78"/>
        <v>0</v>
      </c>
    </row>
    <row r="1389" spans="1:11" ht="15.75" customHeight="1" x14ac:dyDescent="0.25">
      <c r="A1389" s="1">
        <v>707</v>
      </c>
      <c r="B1389" s="101" t="str">
        <f>IF('proje ve personel bilgileri'!A720&lt;&gt;0,('proje ve personel bilgileri'!A720)," ")</f>
        <v xml:space="preserve"> </v>
      </c>
      <c r="C1389" s="105"/>
      <c r="D1389" s="296"/>
      <c r="E1389" s="296"/>
      <c r="F1389" s="296"/>
      <c r="G1389" s="296"/>
      <c r="H1389" s="296"/>
      <c r="I1389" s="296"/>
      <c r="J1389" s="296"/>
      <c r="K1389" s="104">
        <f t="shared" si="78"/>
        <v>0</v>
      </c>
    </row>
    <row r="1390" spans="1:11" ht="15.75" customHeight="1" x14ac:dyDescent="0.25">
      <c r="A1390" s="2">
        <v>708</v>
      </c>
      <c r="B1390" s="101" t="str">
        <f>IF('proje ve personel bilgileri'!A721&lt;&gt;0,('proje ve personel bilgileri'!A721)," ")</f>
        <v xml:space="preserve"> </v>
      </c>
      <c r="C1390" s="105"/>
      <c r="D1390" s="296"/>
      <c r="E1390" s="296"/>
      <c r="F1390" s="296"/>
      <c r="G1390" s="296"/>
      <c r="H1390" s="296"/>
      <c r="I1390" s="296"/>
      <c r="J1390" s="296"/>
      <c r="K1390" s="104">
        <f t="shared" si="78"/>
        <v>0</v>
      </c>
    </row>
    <row r="1391" spans="1:11" ht="15.75" customHeight="1" x14ac:dyDescent="0.25">
      <c r="A1391" s="1">
        <v>709</v>
      </c>
      <c r="B1391" s="101" t="str">
        <f>IF('proje ve personel bilgileri'!A722&lt;&gt;0,('proje ve personel bilgileri'!A722)," ")</f>
        <v xml:space="preserve"> </v>
      </c>
      <c r="C1391" s="105"/>
      <c r="D1391" s="296"/>
      <c r="E1391" s="296"/>
      <c r="F1391" s="296"/>
      <c r="G1391" s="296"/>
      <c r="H1391" s="296"/>
      <c r="I1391" s="296"/>
      <c r="J1391" s="296"/>
      <c r="K1391" s="104">
        <f t="shared" si="78"/>
        <v>0</v>
      </c>
    </row>
    <row r="1392" spans="1:11" ht="15.75" customHeight="1" x14ac:dyDescent="0.25">
      <c r="A1392" s="2">
        <v>710</v>
      </c>
      <c r="B1392" s="101" t="str">
        <f>IF('proje ve personel bilgileri'!A723&lt;&gt;0,('proje ve personel bilgileri'!A723)," ")</f>
        <v xml:space="preserve"> </v>
      </c>
      <c r="C1392" s="105"/>
      <c r="D1392" s="296"/>
      <c r="E1392" s="296"/>
      <c r="F1392" s="296"/>
      <c r="G1392" s="296"/>
      <c r="H1392" s="296"/>
      <c r="I1392" s="296"/>
      <c r="J1392" s="296"/>
      <c r="K1392" s="104">
        <f t="shared" si="78"/>
        <v>0</v>
      </c>
    </row>
    <row r="1393" spans="1:11" ht="15.75" customHeight="1" x14ac:dyDescent="0.25">
      <c r="A1393" s="1">
        <v>711</v>
      </c>
      <c r="B1393" s="101" t="str">
        <f>IF('proje ve personel bilgileri'!A724&lt;&gt;0,('proje ve personel bilgileri'!A724)," ")</f>
        <v xml:space="preserve"> </v>
      </c>
      <c r="C1393" s="105"/>
      <c r="D1393" s="296"/>
      <c r="E1393" s="296"/>
      <c r="F1393" s="296"/>
      <c r="G1393" s="296"/>
      <c r="H1393" s="296"/>
      <c r="I1393" s="296"/>
      <c r="J1393" s="296"/>
      <c r="K1393" s="104">
        <f t="shared" si="78"/>
        <v>0</v>
      </c>
    </row>
    <row r="1394" spans="1:11" ht="15.75" customHeight="1" x14ac:dyDescent="0.25">
      <c r="A1394" s="2">
        <v>712</v>
      </c>
      <c r="B1394" s="101" t="str">
        <f>IF('proje ve personel bilgileri'!A725&lt;&gt;0,('proje ve personel bilgileri'!A725)," ")</f>
        <v xml:space="preserve"> </v>
      </c>
      <c r="C1394" s="105"/>
      <c r="D1394" s="296"/>
      <c r="E1394" s="296"/>
      <c r="F1394" s="296"/>
      <c r="G1394" s="296"/>
      <c r="H1394" s="296"/>
      <c r="I1394" s="296"/>
      <c r="J1394" s="296"/>
      <c r="K1394" s="104">
        <f t="shared" si="78"/>
        <v>0</v>
      </c>
    </row>
    <row r="1395" spans="1:11" ht="15.75" customHeight="1" x14ac:dyDescent="0.25">
      <c r="A1395" s="1">
        <v>713</v>
      </c>
      <c r="B1395" s="101" t="str">
        <f>IF('proje ve personel bilgileri'!A726&lt;&gt;0,('proje ve personel bilgileri'!A726)," ")</f>
        <v xml:space="preserve"> </v>
      </c>
      <c r="C1395" s="105"/>
      <c r="D1395" s="296"/>
      <c r="E1395" s="296"/>
      <c r="F1395" s="296"/>
      <c r="G1395" s="296"/>
      <c r="H1395" s="296"/>
      <c r="I1395" s="296"/>
      <c r="J1395" s="296"/>
      <c r="K1395" s="104">
        <f t="shared" si="78"/>
        <v>0</v>
      </c>
    </row>
    <row r="1396" spans="1:11" ht="15.75" customHeight="1" x14ac:dyDescent="0.25">
      <c r="A1396" s="2">
        <v>714</v>
      </c>
      <c r="B1396" s="101" t="str">
        <f>IF('proje ve personel bilgileri'!A727&lt;&gt;0,('proje ve personel bilgileri'!A727)," ")</f>
        <v xml:space="preserve"> </v>
      </c>
      <c r="C1396" s="105"/>
      <c r="D1396" s="296"/>
      <c r="E1396" s="296"/>
      <c r="F1396" s="296"/>
      <c r="G1396" s="296"/>
      <c r="H1396" s="296"/>
      <c r="I1396" s="296"/>
      <c r="J1396" s="296"/>
      <c r="K1396" s="104">
        <f t="shared" si="78"/>
        <v>0</v>
      </c>
    </row>
    <row r="1397" spans="1:11" ht="15.75" customHeight="1" x14ac:dyDescent="0.25">
      <c r="A1397" s="1">
        <v>715</v>
      </c>
      <c r="B1397" s="101" t="str">
        <f>IF('proje ve personel bilgileri'!A728&lt;&gt;0,('proje ve personel bilgileri'!A728)," ")</f>
        <v xml:space="preserve"> </v>
      </c>
      <c r="C1397" s="105"/>
      <c r="D1397" s="296"/>
      <c r="E1397" s="296"/>
      <c r="F1397" s="296"/>
      <c r="G1397" s="296"/>
      <c r="H1397" s="296"/>
      <c r="I1397" s="296"/>
      <c r="J1397" s="296"/>
      <c r="K1397" s="104">
        <f t="shared" si="78"/>
        <v>0</v>
      </c>
    </row>
    <row r="1398" spans="1:11" ht="15.75" customHeight="1" x14ac:dyDescent="0.25">
      <c r="A1398" s="2">
        <v>716</v>
      </c>
      <c r="B1398" s="101" t="str">
        <f>IF('proje ve personel bilgileri'!A729&lt;&gt;0,('proje ve personel bilgileri'!A729)," ")</f>
        <v xml:space="preserve"> </v>
      </c>
      <c r="C1398" s="105"/>
      <c r="D1398" s="296"/>
      <c r="E1398" s="296"/>
      <c r="F1398" s="296"/>
      <c r="G1398" s="296"/>
      <c r="H1398" s="296"/>
      <c r="I1398" s="296"/>
      <c r="J1398" s="296"/>
      <c r="K1398" s="104">
        <f t="shared" si="78"/>
        <v>0</v>
      </c>
    </row>
    <row r="1399" spans="1:11" ht="15.75" customHeight="1" x14ac:dyDescent="0.25">
      <c r="A1399" s="1">
        <v>717</v>
      </c>
      <c r="B1399" s="101" t="str">
        <f>IF('proje ve personel bilgileri'!A730&lt;&gt;0,('proje ve personel bilgileri'!A730)," ")</f>
        <v xml:space="preserve"> </v>
      </c>
      <c r="C1399" s="105"/>
      <c r="D1399" s="296"/>
      <c r="E1399" s="296"/>
      <c r="F1399" s="296"/>
      <c r="G1399" s="296"/>
      <c r="H1399" s="296"/>
      <c r="I1399" s="296"/>
      <c r="J1399" s="296"/>
      <c r="K1399" s="104">
        <f t="shared" si="78"/>
        <v>0</v>
      </c>
    </row>
    <row r="1400" spans="1:11" ht="15.75" customHeight="1" x14ac:dyDescent="0.25">
      <c r="A1400" s="2">
        <v>718</v>
      </c>
      <c r="B1400" s="101" t="str">
        <f>IF('proje ve personel bilgileri'!A731&lt;&gt;0,('proje ve personel bilgileri'!A731)," ")</f>
        <v xml:space="preserve"> </v>
      </c>
      <c r="C1400" s="105"/>
      <c r="D1400" s="296"/>
      <c r="E1400" s="296"/>
      <c r="F1400" s="296"/>
      <c r="G1400" s="296"/>
      <c r="H1400" s="296"/>
      <c r="I1400" s="296"/>
      <c r="J1400" s="296"/>
      <c r="K1400" s="104">
        <f t="shared" si="78"/>
        <v>0</v>
      </c>
    </row>
    <row r="1401" spans="1:11" ht="15.75" customHeight="1" x14ac:dyDescent="0.25">
      <c r="A1401" s="1">
        <v>719</v>
      </c>
      <c r="B1401" s="101" t="str">
        <f>IF('proje ve personel bilgileri'!A732&lt;&gt;0,('proje ve personel bilgileri'!A732)," ")</f>
        <v xml:space="preserve"> </v>
      </c>
      <c r="C1401" s="105"/>
      <c r="D1401" s="296"/>
      <c r="E1401" s="296"/>
      <c r="F1401" s="296"/>
      <c r="G1401" s="296"/>
      <c r="H1401" s="296"/>
      <c r="I1401" s="296"/>
      <c r="J1401" s="296"/>
      <c r="K1401" s="104">
        <f t="shared" si="78"/>
        <v>0</v>
      </c>
    </row>
    <row r="1402" spans="1:11" ht="15" customHeight="1" x14ac:dyDescent="0.25">
      <c r="A1402" s="2">
        <v>720</v>
      </c>
      <c r="B1402" s="101" t="str">
        <f>IF('proje ve personel bilgileri'!A733&lt;&gt;0,('proje ve personel bilgileri'!A733)," ")</f>
        <v xml:space="preserve"> </v>
      </c>
      <c r="C1402" s="105"/>
      <c r="D1402" s="296"/>
      <c r="E1402" s="296"/>
      <c r="F1402" s="296"/>
      <c r="G1402" s="296"/>
      <c r="H1402" s="296"/>
      <c r="I1402" s="296"/>
      <c r="J1402" s="296"/>
      <c r="K1402" s="104">
        <f t="shared" si="78"/>
        <v>0</v>
      </c>
    </row>
    <row r="1403" spans="1:11" ht="15.75" customHeight="1" x14ac:dyDescent="0.25">
      <c r="A1403" s="341" t="s">
        <v>99</v>
      </c>
      <c r="B1403" s="342"/>
      <c r="C1403" s="7" t="str">
        <f t="shared" ref="C1403:J1403" si="79">IF($K$28&lt;&gt;0,SUM(C1385:C1402)," ")</f>
        <v xml:space="preserve"> </v>
      </c>
      <c r="D1403" s="8" t="str">
        <f t="shared" si="79"/>
        <v xml:space="preserve"> </v>
      </c>
      <c r="E1403" s="8" t="str">
        <f t="shared" si="79"/>
        <v xml:space="preserve"> </v>
      </c>
      <c r="F1403" s="8" t="str">
        <f t="shared" si="79"/>
        <v xml:space="preserve"> </v>
      </c>
      <c r="G1403" s="8" t="str">
        <f t="shared" si="79"/>
        <v xml:space="preserve"> </v>
      </c>
      <c r="H1403" s="8" t="str">
        <f t="shared" si="79"/>
        <v xml:space="preserve"> </v>
      </c>
      <c r="I1403" s="8" t="str">
        <f t="shared" si="79"/>
        <v xml:space="preserve"> </v>
      </c>
      <c r="J1403" s="8" t="str">
        <f t="shared" si="79"/>
        <v xml:space="preserve"> </v>
      </c>
      <c r="K1403" s="9">
        <f>SUM(K1385:K1402)+K1367</f>
        <v>0</v>
      </c>
    </row>
    <row r="1404" spans="1:11" ht="15" customHeight="1" x14ac:dyDescent="0.25">
      <c r="A1404" s="300"/>
    </row>
    <row r="1405" spans="1:11" ht="15" customHeight="1" x14ac:dyDescent="0.25">
      <c r="A1405" s="332" t="s">
        <v>100</v>
      </c>
      <c r="B1405" s="332"/>
      <c r="C1405" s="332"/>
      <c r="D1405" s="332"/>
      <c r="E1405" s="332"/>
      <c r="F1405" s="332"/>
      <c r="G1405" s="332"/>
      <c r="H1405" s="332"/>
      <c r="I1405" s="332"/>
      <c r="J1405" s="332"/>
      <c r="K1405" s="332"/>
    </row>
    <row r="1406" spans="1:11" ht="15" customHeight="1" x14ac:dyDescent="0.25">
      <c r="A1406" s="51"/>
    </row>
    <row r="1407" spans="1:11" ht="15" customHeight="1" x14ac:dyDescent="0.25">
      <c r="A1407" s="298" t="s">
        <v>101</v>
      </c>
    </row>
    <row r="1408" spans="1:11" ht="15" customHeight="1" x14ac:dyDescent="0.25">
      <c r="C1408" s="298" t="s">
        <v>102</v>
      </c>
      <c r="E1408" s="298" t="s">
        <v>103</v>
      </c>
    </row>
    <row r="1412" spans="1:11" ht="15.75" customHeight="1" x14ac:dyDescent="0.25">
      <c r="A1412" s="348" t="s">
        <v>85</v>
      </c>
      <c r="B1412" s="348"/>
      <c r="C1412" s="348"/>
      <c r="D1412" s="348"/>
      <c r="E1412" s="348"/>
      <c r="F1412" s="348"/>
      <c r="G1412" s="348"/>
      <c r="H1412" s="348"/>
      <c r="I1412" s="348"/>
      <c r="J1412" s="348"/>
      <c r="K1412" s="348"/>
    </row>
    <row r="1413" spans="1:11" ht="15" customHeight="1" x14ac:dyDescent="0.25">
      <c r="A1413" s="70"/>
      <c r="B1413" s="70"/>
      <c r="C1413" s="70"/>
      <c r="D1413" s="70"/>
      <c r="E1413" s="70"/>
      <c r="F1413" s="78">
        <f>'proje ve personel bilgileri'!$B$5</f>
        <v>0</v>
      </c>
      <c r="G1413" s="72">
        <f>IF('proje ve personel bilgileri'!$B$6=1,"/ Haziran ayına aittir.",(IF('proje ve personel bilgileri'!$B$6=2,"/ Aralık ayına aittir.",0)))</f>
        <v>0</v>
      </c>
      <c r="H1413" s="70"/>
      <c r="I1413" s="70"/>
      <c r="J1413" s="70"/>
      <c r="K1413" s="70"/>
    </row>
    <row r="1414" spans="1:11" ht="18.75" customHeight="1" x14ac:dyDescent="0.25">
      <c r="K1414" s="4" t="s">
        <v>86</v>
      </c>
    </row>
    <row r="1415" spans="1:11" ht="15.75" customHeight="1" x14ac:dyDescent="0.25">
      <c r="A1415" s="349" t="s">
        <v>2</v>
      </c>
      <c r="B1415" s="350"/>
      <c r="C1415" s="351">
        <f>'proje ve personel bilgileri'!$B$2</f>
        <v>0</v>
      </c>
      <c r="D1415" s="352"/>
      <c r="E1415" s="352"/>
      <c r="F1415" s="352"/>
      <c r="G1415" s="352"/>
      <c r="H1415" s="352"/>
      <c r="I1415" s="352"/>
      <c r="J1415" s="352"/>
      <c r="K1415" s="353"/>
    </row>
    <row r="1416" spans="1:11" ht="15.75" customHeight="1" x14ac:dyDescent="0.25">
      <c r="A1416" s="354" t="s">
        <v>4</v>
      </c>
      <c r="B1416" s="355"/>
      <c r="C1416" s="356">
        <f>'proje ve personel bilgileri'!$B$3</f>
        <v>0</v>
      </c>
      <c r="D1416" s="357"/>
      <c r="E1416" s="357"/>
      <c r="F1416" s="357"/>
      <c r="G1416" s="357"/>
      <c r="H1416" s="357"/>
      <c r="I1416" s="357"/>
      <c r="J1416" s="357"/>
      <c r="K1416" s="358"/>
    </row>
    <row r="1417" spans="1:11" ht="15" customHeight="1" x14ac:dyDescent="0.25">
      <c r="A1417" s="343" t="s">
        <v>87</v>
      </c>
      <c r="B1417" s="343" t="s">
        <v>15</v>
      </c>
      <c r="C1417" s="343" t="s">
        <v>88</v>
      </c>
      <c r="D1417" s="344" t="s">
        <v>89</v>
      </c>
      <c r="E1417" s="346"/>
      <c r="F1417" s="347"/>
      <c r="G1417" s="343" t="s">
        <v>90</v>
      </c>
      <c r="H1417" s="333" t="s">
        <v>91</v>
      </c>
      <c r="I1417" s="333" t="s">
        <v>92</v>
      </c>
      <c r="J1417" s="333" t="s">
        <v>93</v>
      </c>
      <c r="K1417" s="336" t="s">
        <v>94</v>
      </c>
    </row>
    <row r="1418" spans="1:11" ht="15.75" customHeight="1" x14ac:dyDescent="0.25">
      <c r="A1418" s="338"/>
      <c r="B1418" s="338"/>
      <c r="C1418" s="338"/>
      <c r="D1418" s="345"/>
      <c r="E1418" s="339" t="s">
        <v>95</v>
      </c>
      <c r="F1418" s="340"/>
      <c r="G1418" s="338"/>
      <c r="H1418" s="334"/>
      <c r="I1418" s="334"/>
      <c r="J1418" s="334"/>
      <c r="K1418" s="337"/>
    </row>
    <row r="1419" spans="1:11" ht="60.75" customHeight="1" x14ac:dyDescent="0.25">
      <c r="A1419" s="338"/>
      <c r="B1419" s="338"/>
      <c r="C1419" s="338"/>
      <c r="D1419" s="345"/>
      <c r="E1419" s="5" t="s">
        <v>106</v>
      </c>
      <c r="F1419" s="5" t="s">
        <v>97</v>
      </c>
      <c r="G1419" s="338"/>
      <c r="H1419" s="334"/>
      <c r="I1419" s="335"/>
      <c r="J1419" s="335"/>
      <c r="K1419" s="338"/>
    </row>
    <row r="1420" spans="1:11" ht="15.75" customHeight="1" x14ac:dyDescent="0.25">
      <c r="A1420" s="338"/>
      <c r="B1420" s="338"/>
      <c r="C1420" s="338"/>
      <c r="D1420" s="345"/>
      <c r="E1420" s="6" t="s">
        <v>98</v>
      </c>
      <c r="F1420" s="6" t="s">
        <v>98</v>
      </c>
      <c r="G1420" s="294" t="s">
        <v>98</v>
      </c>
      <c r="H1420" s="294" t="s">
        <v>98</v>
      </c>
      <c r="I1420" s="297" t="s">
        <v>98</v>
      </c>
      <c r="J1420" s="6" t="s">
        <v>98</v>
      </c>
      <c r="K1420" s="338"/>
    </row>
    <row r="1421" spans="1:11" ht="15.75" customHeight="1" x14ac:dyDescent="0.25">
      <c r="A1421" s="1">
        <v>721</v>
      </c>
      <c r="B1421" s="101" t="str">
        <f>IF('proje ve personel bilgileri'!A734&lt;&gt;0,('proje ve personel bilgileri'!A734)," ")</f>
        <v xml:space="preserve"> </v>
      </c>
      <c r="C1421" s="102"/>
      <c r="D1421" s="103"/>
      <c r="E1421" s="103"/>
      <c r="F1421" s="103"/>
      <c r="G1421" s="103"/>
      <c r="H1421" s="103"/>
      <c r="I1421" s="103"/>
      <c r="J1421" s="103"/>
      <c r="K1421" s="104">
        <f t="shared" ref="K1421:K1438" si="80">IF(D1421&lt;&gt;0,SUM(D1421+E1421+F1421+G1421-H1421-I1421-J1421),0)</f>
        <v>0</v>
      </c>
    </row>
    <row r="1422" spans="1:11" ht="15.75" customHeight="1" x14ac:dyDescent="0.25">
      <c r="A1422" s="2">
        <v>722</v>
      </c>
      <c r="B1422" s="101" t="str">
        <f>IF('proje ve personel bilgileri'!A735&lt;&gt;0,('proje ve personel bilgileri'!A735)," ")</f>
        <v xml:space="preserve"> </v>
      </c>
      <c r="C1422" s="105"/>
      <c r="D1422" s="296"/>
      <c r="E1422" s="296"/>
      <c r="F1422" s="296"/>
      <c r="G1422" s="296"/>
      <c r="H1422" s="296"/>
      <c r="I1422" s="296"/>
      <c r="J1422" s="296"/>
      <c r="K1422" s="104">
        <f t="shared" si="80"/>
        <v>0</v>
      </c>
    </row>
    <row r="1423" spans="1:11" ht="15.75" customHeight="1" x14ac:dyDescent="0.25">
      <c r="A1423" s="1">
        <v>723</v>
      </c>
      <c r="B1423" s="101" t="str">
        <f>IF('proje ve personel bilgileri'!A736&lt;&gt;0,('proje ve personel bilgileri'!A736)," ")</f>
        <v xml:space="preserve"> </v>
      </c>
      <c r="C1423" s="105"/>
      <c r="D1423" s="296"/>
      <c r="E1423" s="296"/>
      <c r="F1423" s="296"/>
      <c r="G1423" s="296"/>
      <c r="H1423" s="296"/>
      <c r="I1423" s="296"/>
      <c r="J1423" s="296"/>
      <c r="K1423" s="104">
        <f t="shared" si="80"/>
        <v>0</v>
      </c>
    </row>
    <row r="1424" spans="1:11" ht="15.75" customHeight="1" x14ac:dyDescent="0.25">
      <c r="A1424" s="2">
        <v>724</v>
      </c>
      <c r="B1424" s="101" t="str">
        <f>IF('proje ve personel bilgileri'!A737&lt;&gt;0,('proje ve personel bilgileri'!A737)," ")</f>
        <v xml:space="preserve"> </v>
      </c>
      <c r="C1424" s="105"/>
      <c r="D1424" s="296"/>
      <c r="E1424" s="296"/>
      <c r="F1424" s="296"/>
      <c r="G1424" s="296"/>
      <c r="H1424" s="296"/>
      <c r="I1424" s="296"/>
      <c r="J1424" s="296"/>
      <c r="K1424" s="104">
        <f t="shared" si="80"/>
        <v>0</v>
      </c>
    </row>
    <row r="1425" spans="1:11" ht="15.75" customHeight="1" x14ac:dyDescent="0.25">
      <c r="A1425" s="1">
        <v>725</v>
      </c>
      <c r="B1425" s="101" t="str">
        <f>IF('proje ve personel bilgileri'!A738&lt;&gt;0,('proje ve personel bilgileri'!A738)," ")</f>
        <v xml:space="preserve"> </v>
      </c>
      <c r="C1425" s="105"/>
      <c r="D1425" s="296"/>
      <c r="E1425" s="296"/>
      <c r="F1425" s="296"/>
      <c r="G1425" s="296"/>
      <c r="H1425" s="296"/>
      <c r="I1425" s="296"/>
      <c r="J1425" s="296"/>
      <c r="K1425" s="104">
        <f t="shared" si="80"/>
        <v>0</v>
      </c>
    </row>
    <row r="1426" spans="1:11" ht="15.75" customHeight="1" x14ac:dyDescent="0.25">
      <c r="A1426" s="2">
        <v>726</v>
      </c>
      <c r="B1426" s="101" t="str">
        <f>IF('proje ve personel bilgileri'!A739&lt;&gt;0,('proje ve personel bilgileri'!A739)," ")</f>
        <v xml:space="preserve"> </v>
      </c>
      <c r="C1426" s="105"/>
      <c r="D1426" s="296"/>
      <c r="E1426" s="296"/>
      <c r="F1426" s="296"/>
      <c r="G1426" s="296"/>
      <c r="H1426" s="296"/>
      <c r="I1426" s="296"/>
      <c r="J1426" s="296"/>
      <c r="K1426" s="104">
        <f t="shared" si="80"/>
        <v>0</v>
      </c>
    </row>
    <row r="1427" spans="1:11" ht="15.75" customHeight="1" x14ac:dyDescent="0.25">
      <c r="A1427" s="1">
        <v>727</v>
      </c>
      <c r="B1427" s="101" t="str">
        <f>IF('proje ve personel bilgileri'!A740&lt;&gt;0,('proje ve personel bilgileri'!A740)," ")</f>
        <v xml:space="preserve"> </v>
      </c>
      <c r="C1427" s="105"/>
      <c r="D1427" s="296"/>
      <c r="E1427" s="296"/>
      <c r="F1427" s="296"/>
      <c r="G1427" s="296"/>
      <c r="H1427" s="296"/>
      <c r="I1427" s="296"/>
      <c r="J1427" s="296"/>
      <c r="K1427" s="104">
        <f t="shared" si="80"/>
        <v>0</v>
      </c>
    </row>
    <row r="1428" spans="1:11" ht="15.75" customHeight="1" x14ac:dyDescent="0.25">
      <c r="A1428" s="2">
        <v>728</v>
      </c>
      <c r="B1428" s="101" t="str">
        <f>IF('proje ve personel bilgileri'!A741&lt;&gt;0,('proje ve personel bilgileri'!A741)," ")</f>
        <v xml:space="preserve"> </v>
      </c>
      <c r="C1428" s="105"/>
      <c r="D1428" s="296"/>
      <c r="E1428" s="296"/>
      <c r="F1428" s="296"/>
      <c r="G1428" s="296"/>
      <c r="H1428" s="296"/>
      <c r="I1428" s="296"/>
      <c r="J1428" s="296"/>
      <c r="K1428" s="104">
        <f t="shared" si="80"/>
        <v>0</v>
      </c>
    </row>
    <row r="1429" spans="1:11" ht="15.75" customHeight="1" x14ac:dyDescent="0.25">
      <c r="A1429" s="1">
        <v>729</v>
      </c>
      <c r="B1429" s="101" t="str">
        <f>IF('proje ve personel bilgileri'!A742&lt;&gt;0,('proje ve personel bilgileri'!A742)," ")</f>
        <v xml:space="preserve"> </v>
      </c>
      <c r="C1429" s="105"/>
      <c r="D1429" s="296"/>
      <c r="E1429" s="296"/>
      <c r="F1429" s="296"/>
      <c r="G1429" s="296"/>
      <c r="H1429" s="296"/>
      <c r="I1429" s="296"/>
      <c r="J1429" s="296"/>
      <c r="K1429" s="104">
        <f t="shared" si="80"/>
        <v>0</v>
      </c>
    </row>
    <row r="1430" spans="1:11" ht="15.75" customHeight="1" x14ac:dyDescent="0.25">
      <c r="A1430" s="2">
        <v>730</v>
      </c>
      <c r="B1430" s="101" t="str">
        <f>IF('proje ve personel bilgileri'!A743&lt;&gt;0,('proje ve personel bilgileri'!A743)," ")</f>
        <v xml:space="preserve"> </v>
      </c>
      <c r="C1430" s="105"/>
      <c r="D1430" s="296"/>
      <c r="E1430" s="296"/>
      <c r="F1430" s="296"/>
      <c r="G1430" s="296"/>
      <c r="H1430" s="296"/>
      <c r="I1430" s="296"/>
      <c r="J1430" s="296"/>
      <c r="K1430" s="104">
        <f t="shared" si="80"/>
        <v>0</v>
      </c>
    </row>
    <row r="1431" spans="1:11" ht="15.75" customHeight="1" x14ac:dyDescent="0.25">
      <c r="A1431" s="1">
        <v>731</v>
      </c>
      <c r="B1431" s="101" t="str">
        <f>IF('proje ve personel bilgileri'!A744&lt;&gt;0,('proje ve personel bilgileri'!A744)," ")</f>
        <v xml:space="preserve"> </v>
      </c>
      <c r="C1431" s="105"/>
      <c r="D1431" s="296"/>
      <c r="E1431" s="296"/>
      <c r="F1431" s="296"/>
      <c r="G1431" s="296"/>
      <c r="H1431" s="296"/>
      <c r="I1431" s="296"/>
      <c r="J1431" s="296"/>
      <c r="K1431" s="104">
        <f t="shared" si="80"/>
        <v>0</v>
      </c>
    </row>
    <row r="1432" spans="1:11" ht="15.75" customHeight="1" x14ac:dyDescent="0.25">
      <c r="A1432" s="2">
        <v>732</v>
      </c>
      <c r="B1432" s="101" t="str">
        <f>IF('proje ve personel bilgileri'!A745&lt;&gt;0,('proje ve personel bilgileri'!A745)," ")</f>
        <v xml:space="preserve"> </v>
      </c>
      <c r="C1432" s="105"/>
      <c r="D1432" s="296"/>
      <c r="E1432" s="296"/>
      <c r="F1432" s="296"/>
      <c r="G1432" s="296"/>
      <c r="H1432" s="296"/>
      <c r="I1432" s="296"/>
      <c r="J1432" s="296"/>
      <c r="K1432" s="104">
        <f t="shared" si="80"/>
        <v>0</v>
      </c>
    </row>
    <row r="1433" spans="1:11" ht="15.75" customHeight="1" x14ac:dyDescent="0.25">
      <c r="A1433" s="1">
        <v>733</v>
      </c>
      <c r="B1433" s="101" t="str">
        <f>IF('proje ve personel bilgileri'!A746&lt;&gt;0,('proje ve personel bilgileri'!A746)," ")</f>
        <v xml:space="preserve"> </v>
      </c>
      <c r="C1433" s="105"/>
      <c r="D1433" s="296"/>
      <c r="E1433" s="296"/>
      <c r="F1433" s="296"/>
      <c r="G1433" s="296"/>
      <c r="H1433" s="296"/>
      <c r="I1433" s="296"/>
      <c r="J1433" s="296"/>
      <c r="K1433" s="104">
        <f t="shared" si="80"/>
        <v>0</v>
      </c>
    </row>
    <row r="1434" spans="1:11" ht="15.75" customHeight="1" x14ac:dyDescent="0.25">
      <c r="A1434" s="2">
        <v>734</v>
      </c>
      <c r="B1434" s="101" t="str">
        <f>IF('proje ve personel bilgileri'!A747&lt;&gt;0,('proje ve personel bilgileri'!A747)," ")</f>
        <v xml:space="preserve"> </v>
      </c>
      <c r="C1434" s="105"/>
      <c r="D1434" s="296"/>
      <c r="E1434" s="296"/>
      <c r="F1434" s="296"/>
      <c r="G1434" s="296"/>
      <c r="H1434" s="296"/>
      <c r="I1434" s="296"/>
      <c r="J1434" s="296"/>
      <c r="K1434" s="104">
        <f t="shared" si="80"/>
        <v>0</v>
      </c>
    </row>
    <row r="1435" spans="1:11" ht="15.75" customHeight="1" x14ac:dyDescent="0.25">
      <c r="A1435" s="1">
        <v>735</v>
      </c>
      <c r="B1435" s="101" t="str">
        <f>IF('proje ve personel bilgileri'!A748&lt;&gt;0,('proje ve personel bilgileri'!A748)," ")</f>
        <v xml:space="preserve"> </v>
      </c>
      <c r="C1435" s="105"/>
      <c r="D1435" s="296"/>
      <c r="E1435" s="296"/>
      <c r="F1435" s="296"/>
      <c r="G1435" s="296"/>
      <c r="H1435" s="296"/>
      <c r="I1435" s="296"/>
      <c r="J1435" s="296"/>
      <c r="K1435" s="104">
        <f t="shared" si="80"/>
        <v>0</v>
      </c>
    </row>
    <row r="1436" spans="1:11" ht="15.75" customHeight="1" x14ac:dyDescent="0.25">
      <c r="A1436" s="2">
        <v>736</v>
      </c>
      <c r="B1436" s="101" t="str">
        <f>IF('proje ve personel bilgileri'!A749&lt;&gt;0,('proje ve personel bilgileri'!A749)," ")</f>
        <v xml:space="preserve"> </v>
      </c>
      <c r="C1436" s="105"/>
      <c r="D1436" s="296"/>
      <c r="E1436" s="296"/>
      <c r="F1436" s="296"/>
      <c r="G1436" s="296"/>
      <c r="H1436" s="296"/>
      <c r="I1436" s="296"/>
      <c r="J1436" s="296"/>
      <c r="K1436" s="104">
        <f t="shared" si="80"/>
        <v>0</v>
      </c>
    </row>
    <row r="1437" spans="1:11" ht="15.75" customHeight="1" x14ac:dyDescent="0.25">
      <c r="A1437" s="1">
        <v>737</v>
      </c>
      <c r="B1437" s="101" t="str">
        <f>IF('proje ve personel bilgileri'!A750&lt;&gt;0,('proje ve personel bilgileri'!A750)," ")</f>
        <v xml:space="preserve"> </v>
      </c>
      <c r="C1437" s="105"/>
      <c r="D1437" s="296"/>
      <c r="E1437" s="296"/>
      <c r="F1437" s="296"/>
      <c r="G1437" s="296"/>
      <c r="H1437" s="296"/>
      <c r="I1437" s="296"/>
      <c r="J1437" s="296"/>
      <c r="K1437" s="104">
        <f t="shared" si="80"/>
        <v>0</v>
      </c>
    </row>
    <row r="1438" spans="1:11" ht="15" customHeight="1" x14ac:dyDescent="0.25">
      <c r="A1438" s="2">
        <v>738</v>
      </c>
      <c r="B1438" s="101" t="str">
        <f>IF('proje ve personel bilgileri'!A751&lt;&gt;0,('proje ve personel bilgileri'!A751)," ")</f>
        <v xml:space="preserve"> </v>
      </c>
      <c r="C1438" s="105"/>
      <c r="D1438" s="296"/>
      <c r="E1438" s="296"/>
      <c r="F1438" s="296"/>
      <c r="G1438" s="296"/>
      <c r="H1438" s="296"/>
      <c r="I1438" s="296"/>
      <c r="J1438" s="296"/>
      <c r="K1438" s="104">
        <f t="shared" si="80"/>
        <v>0</v>
      </c>
    </row>
    <row r="1439" spans="1:11" ht="15.75" customHeight="1" x14ac:dyDescent="0.25">
      <c r="A1439" s="341" t="s">
        <v>99</v>
      </c>
      <c r="B1439" s="342"/>
      <c r="C1439" s="7" t="str">
        <f t="shared" ref="C1439:J1439" si="81">IF($K$28&lt;&gt;0,SUM(C1421:C1438)," ")</f>
        <v xml:space="preserve"> </v>
      </c>
      <c r="D1439" s="8" t="str">
        <f t="shared" si="81"/>
        <v xml:space="preserve"> </v>
      </c>
      <c r="E1439" s="8" t="str">
        <f t="shared" si="81"/>
        <v xml:space="preserve"> </v>
      </c>
      <c r="F1439" s="8" t="str">
        <f t="shared" si="81"/>
        <v xml:space="preserve"> </v>
      </c>
      <c r="G1439" s="8" t="str">
        <f t="shared" si="81"/>
        <v xml:space="preserve"> </v>
      </c>
      <c r="H1439" s="8" t="str">
        <f t="shared" si="81"/>
        <v xml:space="preserve"> </v>
      </c>
      <c r="I1439" s="8" t="str">
        <f t="shared" si="81"/>
        <v xml:space="preserve"> </v>
      </c>
      <c r="J1439" s="8" t="str">
        <f t="shared" si="81"/>
        <v xml:space="preserve"> </v>
      </c>
      <c r="K1439" s="9">
        <f>SUM(K1421:K1438)+K1403</f>
        <v>0</v>
      </c>
    </row>
    <row r="1440" spans="1:11" ht="15" customHeight="1" x14ac:dyDescent="0.25">
      <c r="A1440" s="300"/>
    </row>
    <row r="1441" spans="1:11" ht="15" customHeight="1" x14ac:dyDescent="0.25">
      <c r="A1441" s="332" t="s">
        <v>100</v>
      </c>
      <c r="B1441" s="332"/>
      <c r="C1441" s="332"/>
      <c r="D1441" s="332"/>
      <c r="E1441" s="332"/>
      <c r="F1441" s="332"/>
      <c r="G1441" s="332"/>
      <c r="H1441" s="332"/>
      <c r="I1441" s="332"/>
      <c r="J1441" s="332"/>
      <c r="K1441" s="332"/>
    </row>
    <row r="1442" spans="1:11" ht="15" customHeight="1" x14ac:dyDescent="0.25">
      <c r="A1442" s="51"/>
    </row>
    <row r="1443" spans="1:11" ht="15" customHeight="1" x14ac:dyDescent="0.25">
      <c r="A1443" s="298" t="s">
        <v>101</v>
      </c>
    </row>
    <row r="1444" spans="1:11" ht="15" customHeight="1" x14ac:dyDescent="0.25">
      <c r="C1444" s="298" t="s">
        <v>102</v>
      </c>
      <c r="E1444" s="298" t="s">
        <v>103</v>
      </c>
    </row>
    <row r="1448" spans="1:11" ht="15.75" customHeight="1" x14ac:dyDescent="0.25">
      <c r="A1448" s="348" t="s">
        <v>85</v>
      </c>
      <c r="B1448" s="348"/>
      <c r="C1448" s="348"/>
      <c r="D1448" s="348"/>
      <c r="E1448" s="348"/>
      <c r="F1448" s="348"/>
      <c r="G1448" s="348"/>
      <c r="H1448" s="348"/>
      <c r="I1448" s="348"/>
      <c r="J1448" s="348"/>
      <c r="K1448" s="348"/>
    </row>
    <row r="1449" spans="1:11" ht="15" customHeight="1" x14ac:dyDescent="0.25">
      <c r="A1449" s="70"/>
      <c r="B1449" s="70"/>
      <c r="C1449" s="70"/>
      <c r="D1449" s="70"/>
      <c r="E1449" s="70"/>
      <c r="F1449" s="78">
        <f>'proje ve personel bilgileri'!$B$5</f>
        <v>0</v>
      </c>
      <c r="G1449" s="72">
        <f>IF('proje ve personel bilgileri'!$B$6=1,"/ Haziran ayına aittir.",(IF('proje ve personel bilgileri'!$B$6=2,"/ Aralık ayına aittir.",0)))</f>
        <v>0</v>
      </c>
      <c r="H1449" s="70"/>
      <c r="I1449" s="70"/>
      <c r="J1449" s="70"/>
      <c r="K1449" s="70"/>
    </row>
    <row r="1450" spans="1:11" ht="18.75" customHeight="1" x14ac:dyDescent="0.25">
      <c r="K1450" s="4" t="s">
        <v>86</v>
      </c>
    </row>
    <row r="1451" spans="1:11" ht="15.75" customHeight="1" x14ac:dyDescent="0.25">
      <c r="A1451" s="349" t="s">
        <v>2</v>
      </c>
      <c r="B1451" s="350"/>
      <c r="C1451" s="351">
        <f>'proje ve personel bilgileri'!$B$2</f>
        <v>0</v>
      </c>
      <c r="D1451" s="352"/>
      <c r="E1451" s="352"/>
      <c r="F1451" s="352"/>
      <c r="G1451" s="352"/>
      <c r="H1451" s="352"/>
      <c r="I1451" s="352"/>
      <c r="J1451" s="352"/>
      <c r="K1451" s="353"/>
    </row>
    <row r="1452" spans="1:11" ht="15.75" customHeight="1" x14ac:dyDescent="0.25">
      <c r="A1452" s="354" t="s">
        <v>4</v>
      </c>
      <c r="B1452" s="355"/>
      <c r="C1452" s="356">
        <f>'proje ve personel bilgileri'!$B$3</f>
        <v>0</v>
      </c>
      <c r="D1452" s="357"/>
      <c r="E1452" s="357"/>
      <c r="F1452" s="357"/>
      <c r="G1452" s="357"/>
      <c r="H1452" s="357"/>
      <c r="I1452" s="357"/>
      <c r="J1452" s="357"/>
      <c r="K1452" s="358"/>
    </row>
    <row r="1453" spans="1:11" ht="15" customHeight="1" x14ac:dyDescent="0.25">
      <c r="A1453" s="343" t="s">
        <v>87</v>
      </c>
      <c r="B1453" s="343" t="s">
        <v>15</v>
      </c>
      <c r="C1453" s="343" t="s">
        <v>88</v>
      </c>
      <c r="D1453" s="344" t="s">
        <v>89</v>
      </c>
      <c r="E1453" s="346"/>
      <c r="F1453" s="347"/>
      <c r="G1453" s="343" t="s">
        <v>90</v>
      </c>
      <c r="H1453" s="333" t="s">
        <v>91</v>
      </c>
      <c r="I1453" s="333" t="s">
        <v>92</v>
      </c>
      <c r="J1453" s="333" t="s">
        <v>93</v>
      </c>
      <c r="K1453" s="336" t="s">
        <v>94</v>
      </c>
    </row>
    <row r="1454" spans="1:11" ht="15.75" customHeight="1" x14ac:dyDescent="0.25">
      <c r="A1454" s="338"/>
      <c r="B1454" s="338"/>
      <c r="C1454" s="338"/>
      <c r="D1454" s="345"/>
      <c r="E1454" s="339" t="s">
        <v>95</v>
      </c>
      <c r="F1454" s="340"/>
      <c r="G1454" s="338"/>
      <c r="H1454" s="334"/>
      <c r="I1454" s="334"/>
      <c r="J1454" s="334"/>
      <c r="K1454" s="337"/>
    </row>
    <row r="1455" spans="1:11" ht="60.75" customHeight="1" x14ac:dyDescent="0.25">
      <c r="A1455" s="338"/>
      <c r="B1455" s="338"/>
      <c r="C1455" s="338"/>
      <c r="D1455" s="345"/>
      <c r="E1455" s="5" t="s">
        <v>106</v>
      </c>
      <c r="F1455" s="5" t="s">
        <v>97</v>
      </c>
      <c r="G1455" s="338"/>
      <c r="H1455" s="334"/>
      <c r="I1455" s="335"/>
      <c r="J1455" s="335"/>
      <c r="K1455" s="338"/>
    </row>
    <row r="1456" spans="1:11" ht="15.75" customHeight="1" x14ac:dyDescent="0.25">
      <c r="A1456" s="338"/>
      <c r="B1456" s="338"/>
      <c r="C1456" s="338"/>
      <c r="D1456" s="345"/>
      <c r="E1456" s="6" t="s">
        <v>98</v>
      </c>
      <c r="F1456" s="6" t="s">
        <v>98</v>
      </c>
      <c r="G1456" s="294" t="s">
        <v>98</v>
      </c>
      <c r="H1456" s="294" t="s">
        <v>98</v>
      </c>
      <c r="I1456" s="297" t="s">
        <v>98</v>
      </c>
      <c r="J1456" s="6" t="s">
        <v>98</v>
      </c>
      <c r="K1456" s="338"/>
    </row>
    <row r="1457" spans="1:11" ht="15.75" customHeight="1" x14ac:dyDescent="0.25">
      <c r="A1457" s="1">
        <v>739</v>
      </c>
      <c r="B1457" s="101" t="str">
        <f>IF('proje ve personel bilgileri'!A752&lt;&gt;0,('proje ve personel bilgileri'!A752)," ")</f>
        <v xml:space="preserve"> </v>
      </c>
      <c r="C1457" s="102"/>
      <c r="D1457" s="103"/>
      <c r="E1457" s="103"/>
      <c r="F1457" s="103"/>
      <c r="G1457" s="103"/>
      <c r="H1457" s="103"/>
      <c r="I1457" s="103"/>
      <c r="J1457" s="103"/>
      <c r="K1457" s="104">
        <f t="shared" ref="K1457:K1474" si="82">IF(D1457&lt;&gt;0,SUM(D1457+E1457+F1457+G1457-H1457-I1457-J1457),0)</f>
        <v>0</v>
      </c>
    </row>
    <row r="1458" spans="1:11" ht="15.75" customHeight="1" x14ac:dyDescent="0.25">
      <c r="A1458" s="2">
        <v>740</v>
      </c>
      <c r="B1458" s="101" t="str">
        <f>IF('proje ve personel bilgileri'!A753&lt;&gt;0,('proje ve personel bilgileri'!A753)," ")</f>
        <v xml:space="preserve"> </v>
      </c>
      <c r="C1458" s="105"/>
      <c r="D1458" s="296"/>
      <c r="E1458" s="296"/>
      <c r="F1458" s="296"/>
      <c r="G1458" s="296"/>
      <c r="H1458" s="296"/>
      <c r="I1458" s="296"/>
      <c r="J1458" s="296"/>
      <c r="K1458" s="104">
        <f t="shared" si="82"/>
        <v>0</v>
      </c>
    </row>
    <row r="1459" spans="1:11" ht="15.75" customHeight="1" x14ac:dyDescent="0.25">
      <c r="A1459" s="1">
        <v>741</v>
      </c>
      <c r="B1459" s="101" t="str">
        <f>IF('proje ve personel bilgileri'!A754&lt;&gt;0,('proje ve personel bilgileri'!A754)," ")</f>
        <v xml:space="preserve"> </v>
      </c>
      <c r="C1459" s="105"/>
      <c r="D1459" s="296"/>
      <c r="E1459" s="296"/>
      <c r="F1459" s="296"/>
      <c r="G1459" s="296"/>
      <c r="H1459" s="296"/>
      <c r="I1459" s="296"/>
      <c r="J1459" s="296"/>
      <c r="K1459" s="104">
        <f t="shared" si="82"/>
        <v>0</v>
      </c>
    </row>
    <row r="1460" spans="1:11" ht="15.75" customHeight="1" x14ac:dyDescent="0.25">
      <c r="A1460" s="2">
        <v>742</v>
      </c>
      <c r="B1460" s="101" t="str">
        <f>IF('proje ve personel bilgileri'!A755&lt;&gt;0,('proje ve personel bilgileri'!A755)," ")</f>
        <v xml:space="preserve"> </v>
      </c>
      <c r="C1460" s="105"/>
      <c r="D1460" s="296"/>
      <c r="E1460" s="296"/>
      <c r="F1460" s="296"/>
      <c r="G1460" s="296"/>
      <c r="H1460" s="296"/>
      <c r="I1460" s="296"/>
      <c r="J1460" s="296"/>
      <c r="K1460" s="104">
        <f t="shared" si="82"/>
        <v>0</v>
      </c>
    </row>
    <row r="1461" spans="1:11" ht="15.75" customHeight="1" x14ac:dyDescent="0.25">
      <c r="A1461" s="1">
        <v>743</v>
      </c>
      <c r="B1461" s="101" t="str">
        <f>IF('proje ve personel bilgileri'!A756&lt;&gt;0,('proje ve personel bilgileri'!A756)," ")</f>
        <v xml:space="preserve"> </v>
      </c>
      <c r="C1461" s="105"/>
      <c r="D1461" s="296"/>
      <c r="E1461" s="296"/>
      <c r="F1461" s="296"/>
      <c r="G1461" s="296"/>
      <c r="H1461" s="296"/>
      <c r="I1461" s="296"/>
      <c r="J1461" s="296"/>
      <c r="K1461" s="104">
        <f t="shared" si="82"/>
        <v>0</v>
      </c>
    </row>
    <row r="1462" spans="1:11" ht="15.75" customHeight="1" x14ac:dyDescent="0.25">
      <c r="A1462" s="2">
        <v>744</v>
      </c>
      <c r="B1462" s="101" t="str">
        <f>IF('proje ve personel bilgileri'!A757&lt;&gt;0,('proje ve personel bilgileri'!A757)," ")</f>
        <v xml:space="preserve"> </v>
      </c>
      <c r="C1462" s="105"/>
      <c r="D1462" s="296"/>
      <c r="E1462" s="296"/>
      <c r="F1462" s="296"/>
      <c r="G1462" s="296"/>
      <c r="H1462" s="296"/>
      <c r="I1462" s="296"/>
      <c r="J1462" s="296"/>
      <c r="K1462" s="104">
        <f t="shared" si="82"/>
        <v>0</v>
      </c>
    </row>
    <row r="1463" spans="1:11" ht="15.75" customHeight="1" x14ac:dyDescent="0.25">
      <c r="A1463" s="1">
        <v>745</v>
      </c>
      <c r="B1463" s="101" t="str">
        <f>IF('proje ve personel bilgileri'!A758&lt;&gt;0,('proje ve personel bilgileri'!A758)," ")</f>
        <v xml:space="preserve"> </v>
      </c>
      <c r="C1463" s="105"/>
      <c r="D1463" s="296"/>
      <c r="E1463" s="296"/>
      <c r="F1463" s="296"/>
      <c r="G1463" s="296"/>
      <c r="H1463" s="296"/>
      <c r="I1463" s="296"/>
      <c r="J1463" s="296"/>
      <c r="K1463" s="104">
        <f t="shared" si="82"/>
        <v>0</v>
      </c>
    </row>
    <row r="1464" spans="1:11" ht="15.75" customHeight="1" x14ac:dyDescent="0.25">
      <c r="A1464" s="2">
        <v>746</v>
      </c>
      <c r="B1464" s="101" t="str">
        <f>IF('proje ve personel bilgileri'!A759&lt;&gt;0,('proje ve personel bilgileri'!A759)," ")</f>
        <v xml:space="preserve"> </v>
      </c>
      <c r="C1464" s="105"/>
      <c r="D1464" s="296"/>
      <c r="E1464" s="296"/>
      <c r="F1464" s="296"/>
      <c r="G1464" s="296"/>
      <c r="H1464" s="296"/>
      <c r="I1464" s="296"/>
      <c r="J1464" s="296"/>
      <c r="K1464" s="104">
        <f t="shared" si="82"/>
        <v>0</v>
      </c>
    </row>
    <row r="1465" spans="1:11" ht="15.75" customHeight="1" x14ac:dyDescent="0.25">
      <c r="A1465" s="1">
        <v>747</v>
      </c>
      <c r="B1465" s="101" t="str">
        <f>IF('proje ve personel bilgileri'!A760&lt;&gt;0,('proje ve personel bilgileri'!A760)," ")</f>
        <v xml:space="preserve"> </v>
      </c>
      <c r="C1465" s="105"/>
      <c r="D1465" s="296"/>
      <c r="E1465" s="296"/>
      <c r="F1465" s="296"/>
      <c r="G1465" s="296"/>
      <c r="H1465" s="296"/>
      <c r="I1465" s="296"/>
      <c r="J1465" s="296"/>
      <c r="K1465" s="104">
        <f t="shared" si="82"/>
        <v>0</v>
      </c>
    </row>
    <row r="1466" spans="1:11" ht="15.75" customHeight="1" x14ac:dyDescent="0.25">
      <c r="A1466" s="2">
        <v>748</v>
      </c>
      <c r="B1466" s="101" t="str">
        <f>IF('proje ve personel bilgileri'!A761&lt;&gt;0,('proje ve personel bilgileri'!A761)," ")</f>
        <v xml:space="preserve"> </v>
      </c>
      <c r="C1466" s="105"/>
      <c r="D1466" s="296"/>
      <c r="E1466" s="296"/>
      <c r="F1466" s="296"/>
      <c r="G1466" s="296"/>
      <c r="H1466" s="296"/>
      <c r="I1466" s="296"/>
      <c r="J1466" s="296"/>
      <c r="K1466" s="104">
        <f t="shared" si="82"/>
        <v>0</v>
      </c>
    </row>
    <row r="1467" spans="1:11" ht="15.75" customHeight="1" x14ac:dyDescent="0.25">
      <c r="A1467" s="1">
        <v>749</v>
      </c>
      <c r="B1467" s="101" t="str">
        <f>IF('proje ve personel bilgileri'!A762&lt;&gt;0,('proje ve personel bilgileri'!A762)," ")</f>
        <v xml:space="preserve"> </v>
      </c>
      <c r="C1467" s="105"/>
      <c r="D1467" s="296"/>
      <c r="E1467" s="296"/>
      <c r="F1467" s="296"/>
      <c r="G1467" s="296"/>
      <c r="H1467" s="296"/>
      <c r="I1467" s="296"/>
      <c r="J1467" s="296"/>
      <c r="K1467" s="104">
        <f t="shared" si="82"/>
        <v>0</v>
      </c>
    </row>
    <row r="1468" spans="1:11" ht="15.75" customHeight="1" x14ac:dyDescent="0.25">
      <c r="A1468" s="2">
        <v>750</v>
      </c>
      <c r="B1468" s="101" t="str">
        <f>IF('proje ve personel bilgileri'!A763&lt;&gt;0,('proje ve personel bilgileri'!A763)," ")</f>
        <v xml:space="preserve"> </v>
      </c>
      <c r="C1468" s="105"/>
      <c r="D1468" s="296"/>
      <c r="E1468" s="296"/>
      <c r="F1468" s="296"/>
      <c r="G1468" s="296"/>
      <c r="H1468" s="296"/>
      <c r="I1468" s="296"/>
      <c r="J1468" s="296"/>
      <c r="K1468" s="104">
        <f t="shared" si="82"/>
        <v>0</v>
      </c>
    </row>
    <row r="1469" spans="1:11" ht="15.75" customHeight="1" x14ac:dyDescent="0.25">
      <c r="A1469" s="1">
        <v>751</v>
      </c>
      <c r="B1469" s="101" t="str">
        <f>IF('proje ve personel bilgileri'!A764&lt;&gt;0,('proje ve personel bilgileri'!A764)," ")</f>
        <v xml:space="preserve"> </v>
      </c>
      <c r="C1469" s="105"/>
      <c r="D1469" s="296"/>
      <c r="E1469" s="296"/>
      <c r="F1469" s="296"/>
      <c r="G1469" s="296"/>
      <c r="H1469" s="296"/>
      <c r="I1469" s="296"/>
      <c r="J1469" s="296"/>
      <c r="K1469" s="104">
        <f t="shared" si="82"/>
        <v>0</v>
      </c>
    </row>
    <row r="1470" spans="1:11" ht="15.75" customHeight="1" x14ac:dyDescent="0.25">
      <c r="A1470" s="2">
        <v>752</v>
      </c>
      <c r="B1470" s="101" t="str">
        <f>IF('proje ve personel bilgileri'!A765&lt;&gt;0,('proje ve personel bilgileri'!A765)," ")</f>
        <v xml:space="preserve"> </v>
      </c>
      <c r="C1470" s="105"/>
      <c r="D1470" s="296"/>
      <c r="E1470" s="296"/>
      <c r="F1470" s="296"/>
      <c r="G1470" s="296"/>
      <c r="H1470" s="296"/>
      <c r="I1470" s="296"/>
      <c r="J1470" s="296"/>
      <c r="K1470" s="104">
        <f t="shared" si="82"/>
        <v>0</v>
      </c>
    </row>
    <row r="1471" spans="1:11" ht="15.75" customHeight="1" x14ac:dyDescent="0.25">
      <c r="A1471" s="1">
        <v>753</v>
      </c>
      <c r="B1471" s="101" t="str">
        <f>IF('proje ve personel bilgileri'!A766&lt;&gt;0,('proje ve personel bilgileri'!A766)," ")</f>
        <v xml:space="preserve"> </v>
      </c>
      <c r="C1471" s="105"/>
      <c r="D1471" s="296"/>
      <c r="E1471" s="296"/>
      <c r="F1471" s="296"/>
      <c r="G1471" s="296"/>
      <c r="H1471" s="296"/>
      <c r="I1471" s="296"/>
      <c r="J1471" s="296"/>
      <c r="K1471" s="104">
        <f t="shared" si="82"/>
        <v>0</v>
      </c>
    </row>
    <row r="1472" spans="1:11" ht="15.75" customHeight="1" x14ac:dyDescent="0.25">
      <c r="A1472" s="2">
        <v>754</v>
      </c>
      <c r="B1472" s="101" t="str">
        <f>IF('proje ve personel bilgileri'!A767&lt;&gt;0,('proje ve personel bilgileri'!A767)," ")</f>
        <v xml:space="preserve"> </v>
      </c>
      <c r="C1472" s="105"/>
      <c r="D1472" s="296"/>
      <c r="E1472" s="296"/>
      <c r="F1472" s="296"/>
      <c r="G1472" s="296"/>
      <c r="H1472" s="296"/>
      <c r="I1472" s="296"/>
      <c r="J1472" s="296"/>
      <c r="K1472" s="104">
        <f t="shared" si="82"/>
        <v>0</v>
      </c>
    </row>
    <row r="1473" spans="1:11" ht="15.75" customHeight="1" x14ac:dyDescent="0.25">
      <c r="A1473" s="1">
        <v>755</v>
      </c>
      <c r="B1473" s="101" t="str">
        <f>IF('proje ve personel bilgileri'!A768&lt;&gt;0,('proje ve personel bilgileri'!A768)," ")</f>
        <v xml:space="preserve"> </v>
      </c>
      <c r="C1473" s="105"/>
      <c r="D1473" s="296"/>
      <c r="E1473" s="296"/>
      <c r="F1473" s="296"/>
      <c r="G1473" s="296"/>
      <c r="H1473" s="296"/>
      <c r="I1473" s="296"/>
      <c r="J1473" s="296"/>
      <c r="K1473" s="104">
        <f t="shared" si="82"/>
        <v>0</v>
      </c>
    </row>
    <row r="1474" spans="1:11" ht="15" customHeight="1" x14ac:dyDescent="0.25">
      <c r="A1474" s="2">
        <v>756</v>
      </c>
      <c r="B1474" s="101" t="str">
        <f>IF('proje ve personel bilgileri'!A769&lt;&gt;0,('proje ve personel bilgileri'!A769)," ")</f>
        <v xml:space="preserve"> </v>
      </c>
      <c r="C1474" s="105"/>
      <c r="D1474" s="296"/>
      <c r="E1474" s="296"/>
      <c r="F1474" s="296"/>
      <c r="G1474" s="296"/>
      <c r="H1474" s="296"/>
      <c r="I1474" s="296"/>
      <c r="J1474" s="296"/>
      <c r="K1474" s="104">
        <f t="shared" si="82"/>
        <v>0</v>
      </c>
    </row>
    <row r="1475" spans="1:11" ht="15.75" customHeight="1" x14ac:dyDescent="0.25">
      <c r="A1475" s="341" t="s">
        <v>99</v>
      </c>
      <c r="B1475" s="342"/>
      <c r="C1475" s="7" t="str">
        <f t="shared" ref="C1475:J1475" si="83">IF($K$28&lt;&gt;0,SUM(C1457:C1474)," ")</f>
        <v xml:space="preserve"> </v>
      </c>
      <c r="D1475" s="8" t="str">
        <f t="shared" si="83"/>
        <v xml:space="preserve"> </v>
      </c>
      <c r="E1475" s="8" t="str">
        <f t="shared" si="83"/>
        <v xml:space="preserve"> </v>
      </c>
      <c r="F1475" s="8" t="str">
        <f t="shared" si="83"/>
        <v xml:space="preserve"> </v>
      </c>
      <c r="G1475" s="8" t="str">
        <f t="shared" si="83"/>
        <v xml:space="preserve"> </v>
      </c>
      <c r="H1475" s="8" t="str">
        <f t="shared" si="83"/>
        <v xml:space="preserve"> </v>
      </c>
      <c r="I1475" s="8" t="str">
        <f t="shared" si="83"/>
        <v xml:space="preserve"> </v>
      </c>
      <c r="J1475" s="8" t="str">
        <f t="shared" si="83"/>
        <v xml:space="preserve"> </v>
      </c>
      <c r="K1475" s="9">
        <f>SUM(K1457:K1474)+K1439</f>
        <v>0</v>
      </c>
    </row>
    <row r="1476" spans="1:11" ht="15" customHeight="1" x14ac:dyDescent="0.25">
      <c r="A1476" s="300"/>
    </row>
    <row r="1477" spans="1:11" ht="15" customHeight="1" x14ac:dyDescent="0.25">
      <c r="A1477" s="332" t="s">
        <v>100</v>
      </c>
      <c r="B1477" s="332"/>
      <c r="C1477" s="332"/>
      <c r="D1477" s="332"/>
      <c r="E1477" s="332"/>
      <c r="F1477" s="332"/>
      <c r="G1477" s="332"/>
      <c r="H1477" s="332"/>
      <c r="I1477" s="332"/>
      <c r="J1477" s="332"/>
      <c r="K1477" s="332"/>
    </row>
    <row r="1478" spans="1:11" ht="15" customHeight="1" x14ac:dyDescent="0.25">
      <c r="A1478" s="51"/>
    </row>
    <row r="1479" spans="1:11" ht="15" customHeight="1" x14ac:dyDescent="0.25">
      <c r="A1479" s="298" t="s">
        <v>101</v>
      </c>
    </row>
    <row r="1480" spans="1:11" ht="15" customHeight="1" x14ac:dyDescent="0.25">
      <c r="C1480" s="298" t="s">
        <v>102</v>
      </c>
      <c r="E1480" s="298" t="s">
        <v>103</v>
      </c>
    </row>
    <row r="1484" spans="1:11" ht="15.75" customHeight="1" x14ac:dyDescent="0.25">
      <c r="A1484" s="348" t="s">
        <v>85</v>
      </c>
      <c r="B1484" s="348"/>
      <c r="C1484" s="348"/>
      <c r="D1484" s="348"/>
      <c r="E1484" s="348"/>
      <c r="F1484" s="348"/>
      <c r="G1484" s="348"/>
      <c r="H1484" s="348"/>
      <c r="I1484" s="348"/>
      <c r="J1484" s="348"/>
      <c r="K1484" s="348"/>
    </row>
    <row r="1485" spans="1:11" ht="15" customHeight="1" x14ac:dyDescent="0.25">
      <c r="A1485" s="70"/>
      <c r="B1485" s="70"/>
      <c r="C1485" s="70"/>
      <c r="D1485" s="70"/>
      <c r="E1485" s="70"/>
      <c r="F1485" s="78">
        <f>'proje ve personel bilgileri'!$B$5</f>
        <v>0</v>
      </c>
      <c r="G1485" s="72">
        <f>IF('proje ve personel bilgileri'!$B$6=1,"/ Haziran ayına aittir.",(IF('proje ve personel bilgileri'!$B$6=2,"/ Aralık ayına aittir.",0)))</f>
        <v>0</v>
      </c>
      <c r="H1485" s="70"/>
      <c r="I1485" s="70"/>
      <c r="J1485" s="70"/>
      <c r="K1485" s="70"/>
    </row>
    <row r="1486" spans="1:11" ht="18.75" customHeight="1" x14ac:dyDescent="0.25">
      <c r="K1486" s="4" t="s">
        <v>86</v>
      </c>
    </row>
    <row r="1487" spans="1:11" ht="15.75" customHeight="1" x14ac:dyDescent="0.25">
      <c r="A1487" s="349" t="s">
        <v>2</v>
      </c>
      <c r="B1487" s="350"/>
      <c r="C1487" s="351">
        <f>'proje ve personel bilgileri'!$B$2</f>
        <v>0</v>
      </c>
      <c r="D1487" s="352"/>
      <c r="E1487" s="352"/>
      <c r="F1487" s="352"/>
      <c r="G1487" s="352"/>
      <c r="H1487" s="352"/>
      <c r="I1487" s="352"/>
      <c r="J1487" s="352"/>
      <c r="K1487" s="353"/>
    </row>
    <row r="1488" spans="1:11" ht="15.75" customHeight="1" x14ac:dyDescent="0.25">
      <c r="A1488" s="354" t="s">
        <v>4</v>
      </c>
      <c r="B1488" s="355"/>
      <c r="C1488" s="356">
        <f>'proje ve personel bilgileri'!$B$3</f>
        <v>0</v>
      </c>
      <c r="D1488" s="357"/>
      <c r="E1488" s="357"/>
      <c r="F1488" s="357"/>
      <c r="G1488" s="357"/>
      <c r="H1488" s="357"/>
      <c r="I1488" s="357"/>
      <c r="J1488" s="357"/>
      <c r="K1488" s="358"/>
    </row>
    <row r="1489" spans="1:11" ht="15" customHeight="1" x14ac:dyDescent="0.25">
      <c r="A1489" s="343" t="s">
        <v>87</v>
      </c>
      <c r="B1489" s="343" t="s">
        <v>15</v>
      </c>
      <c r="C1489" s="343" t="s">
        <v>88</v>
      </c>
      <c r="D1489" s="344" t="s">
        <v>89</v>
      </c>
      <c r="E1489" s="346"/>
      <c r="F1489" s="347"/>
      <c r="G1489" s="343" t="s">
        <v>90</v>
      </c>
      <c r="H1489" s="333" t="s">
        <v>91</v>
      </c>
      <c r="I1489" s="333" t="s">
        <v>92</v>
      </c>
      <c r="J1489" s="333" t="s">
        <v>93</v>
      </c>
      <c r="K1489" s="336" t="s">
        <v>94</v>
      </c>
    </row>
    <row r="1490" spans="1:11" ht="15.75" customHeight="1" x14ac:dyDescent="0.25">
      <c r="A1490" s="338"/>
      <c r="B1490" s="338"/>
      <c r="C1490" s="338"/>
      <c r="D1490" s="345"/>
      <c r="E1490" s="339" t="s">
        <v>95</v>
      </c>
      <c r="F1490" s="340"/>
      <c r="G1490" s="338"/>
      <c r="H1490" s="334"/>
      <c r="I1490" s="334"/>
      <c r="J1490" s="334"/>
      <c r="K1490" s="337"/>
    </row>
    <row r="1491" spans="1:11" ht="60.75" customHeight="1" x14ac:dyDescent="0.25">
      <c r="A1491" s="338"/>
      <c r="B1491" s="338"/>
      <c r="C1491" s="338"/>
      <c r="D1491" s="345"/>
      <c r="E1491" s="5" t="s">
        <v>106</v>
      </c>
      <c r="F1491" s="5" t="s">
        <v>97</v>
      </c>
      <c r="G1491" s="338"/>
      <c r="H1491" s="334"/>
      <c r="I1491" s="335"/>
      <c r="J1491" s="335"/>
      <c r="K1491" s="338"/>
    </row>
    <row r="1492" spans="1:11" ht="15.75" customHeight="1" x14ac:dyDescent="0.25">
      <c r="A1492" s="338"/>
      <c r="B1492" s="338"/>
      <c r="C1492" s="338"/>
      <c r="D1492" s="345"/>
      <c r="E1492" s="6" t="s">
        <v>98</v>
      </c>
      <c r="F1492" s="6" t="s">
        <v>98</v>
      </c>
      <c r="G1492" s="294" t="s">
        <v>98</v>
      </c>
      <c r="H1492" s="294" t="s">
        <v>98</v>
      </c>
      <c r="I1492" s="297" t="s">
        <v>98</v>
      </c>
      <c r="J1492" s="6" t="s">
        <v>98</v>
      </c>
      <c r="K1492" s="338"/>
    </row>
    <row r="1493" spans="1:11" ht="15.75" customHeight="1" x14ac:dyDescent="0.25">
      <c r="A1493" s="1">
        <v>757</v>
      </c>
      <c r="B1493" s="101" t="str">
        <f>IF('proje ve personel bilgileri'!A770&lt;&gt;0,('proje ve personel bilgileri'!A770)," ")</f>
        <v xml:space="preserve"> </v>
      </c>
      <c r="C1493" s="102"/>
      <c r="D1493" s="103"/>
      <c r="E1493" s="103"/>
      <c r="F1493" s="103"/>
      <c r="G1493" s="103"/>
      <c r="H1493" s="103"/>
      <c r="I1493" s="103"/>
      <c r="J1493" s="103"/>
      <c r="K1493" s="104">
        <f t="shared" ref="K1493:K1510" si="84">IF(D1493&lt;&gt;0,SUM(D1493+E1493+F1493+G1493-H1493-I1493-J1493),0)</f>
        <v>0</v>
      </c>
    </row>
    <row r="1494" spans="1:11" ht="15.75" customHeight="1" x14ac:dyDescent="0.25">
      <c r="A1494" s="2">
        <v>758</v>
      </c>
      <c r="B1494" s="101" t="str">
        <f>IF('proje ve personel bilgileri'!A771&lt;&gt;0,('proje ve personel bilgileri'!A771)," ")</f>
        <v xml:space="preserve"> </v>
      </c>
      <c r="C1494" s="105"/>
      <c r="D1494" s="296"/>
      <c r="E1494" s="296"/>
      <c r="F1494" s="296"/>
      <c r="G1494" s="296"/>
      <c r="H1494" s="296"/>
      <c r="I1494" s="296"/>
      <c r="J1494" s="296"/>
      <c r="K1494" s="104">
        <f t="shared" si="84"/>
        <v>0</v>
      </c>
    </row>
    <row r="1495" spans="1:11" ht="15.75" customHeight="1" x14ac:dyDescent="0.25">
      <c r="A1495" s="1">
        <v>759</v>
      </c>
      <c r="B1495" s="101" t="str">
        <f>IF('proje ve personel bilgileri'!A772&lt;&gt;0,('proje ve personel bilgileri'!A772)," ")</f>
        <v xml:space="preserve"> </v>
      </c>
      <c r="C1495" s="105"/>
      <c r="D1495" s="296"/>
      <c r="E1495" s="296"/>
      <c r="F1495" s="296"/>
      <c r="G1495" s="296"/>
      <c r="H1495" s="296"/>
      <c r="I1495" s="296"/>
      <c r="J1495" s="296"/>
      <c r="K1495" s="104">
        <f t="shared" si="84"/>
        <v>0</v>
      </c>
    </row>
    <row r="1496" spans="1:11" ht="15.75" customHeight="1" x14ac:dyDescent="0.25">
      <c r="A1496" s="2">
        <v>760</v>
      </c>
      <c r="B1496" s="101" t="str">
        <f>IF('proje ve personel bilgileri'!A773&lt;&gt;0,('proje ve personel bilgileri'!A773)," ")</f>
        <v xml:space="preserve"> </v>
      </c>
      <c r="C1496" s="105"/>
      <c r="D1496" s="296"/>
      <c r="E1496" s="296"/>
      <c r="F1496" s="296"/>
      <c r="G1496" s="296"/>
      <c r="H1496" s="296"/>
      <c r="I1496" s="296"/>
      <c r="J1496" s="296"/>
      <c r="K1496" s="104">
        <f t="shared" si="84"/>
        <v>0</v>
      </c>
    </row>
    <row r="1497" spans="1:11" ht="15.75" customHeight="1" x14ac:dyDescent="0.25">
      <c r="A1497" s="1">
        <v>761</v>
      </c>
      <c r="B1497" s="101" t="str">
        <f>IF('proje ve personel bilgileri'!A774&lt;&gt;0,('proje ve personel bilgileri'!A774)," ")</f>
        <v xml:space="preserve"> </v>
      </c>
      <c r="C1497" s="105"/>
      <c r="D1497" s="296"/>
      <c r="E1497" s="296"/>
      <c r="F1497" s="296"/>
      <c r="G1497" s="296"/>
      <c r="H1497" s="296"/>
      <c r="I1497" s="296"/>
      <c r="J1497" s="296"/>
      <c r="K1497" s="104">
        <f t="shared" si="84"/>
        <v>0</v>
      </c>
    </row>
    <row r="1498" spans="1:11" ht="15.75" customHeight="1" x14ac:dyDescent="0.25">
      <c r="A1498" s="2">
        <v>762</v>
      </c>
      <c r="B1498" s="101" t="str">
        <f>IF('proje ve personel bilgileri'!A775&lt;&gt;0,('proje ve personel bilgileri'!A775)," ")</f>
        <v xml:space="preserve"> </v>
      </c>
      <c r="C1498" s="105"/>
      <c r="D1498" s="296"/>
      <c r="E1498" s="296"/>
      <c r="F1498" s="296"/>
      <c r="G1498" s="296"/>
      <c r="H1498" s="296"/>
      <c r="I1498" s="296"/>
      <c r="J1498" s="296"/>
      <c r="K1498" s="104">
        <f t="shared" si="84"/>
        <v>0</v>
      </c>
    </row>
    <row r="1499" spans="1:11" ht="15.75" customHeight="1" x14ac:dyDescent="0.25">
      <c r="A1499" s="1">
        <v>763</v>
      </c>
      <c r="B1499" s="101" t="str">
        <f>IF('proje ve personel bilgileri'!A776&lt;&gt;0,('proje ve personel bilgileri'!A776)," ")</f>
        <v xml:space="preserve"> </v>
      </c>
      <c r="C1499" s="105"/>
      <c r="D1499" s="296"/>
      <c r="E1499" s="296"/>
      <c r="F1499" s="296"/>
      <c r="G1499" s="296"/>
      <c r="H1499" s="296"/>
      <c r="I1499" s="296"/>
      <c r="J1499" s="296"/>
      <c r="K1499" s="104">
        <f t="shared" si="84"/>
        <v>0</v>
      </c>
    </row>
    <row r="1500" spans="1:11" ht="15.75" customHeight="1" x14ac:dyDescent="0.25">
      <c r="A1500" s="2">
        <v>764</v>
      </c>
      <c r="B1500" s="101" t="str">
        <f>IF('proje ve personel bilgileri'!A777&lt;&gt;0,('proje ve personel bilgileri'!A777)," ")</f>
        <v xml:space="preserve"> </v>
      </c>
      <c r="C1500" s="105"/>
      <c r="D1500" s="296"/>
      <c r="E1500" s="296"/>
      <c r="F1500" s="296"/>
      <c r="G1500" s="296"/>
      <c r="H1500" s="296"/>
      <c r="I1500" s="296"/>
      <c r="J1500" s="296"/>
      <c r="K1500" s="104">
        <f t="shared" si="84"/>
        <v>0</v>
      </c>
    </row>
    <row r="1501" spans="1:11" ht="15.75" customHeight="1" x14ac:dyDescent="0.25">
      <c r="A1501" s="1">
        <v>765</v>
      </c>
      <c r="B1501" s="101" t="str">
        <f>IF('proje ve personel bilgileri'!A778&lt;&gt;0,('proje ve personel bilgileri'!A778)," ")</f>
        <v xml:space="preserve"> </v>
      </c>
      <c r="C1501" s="105"/>
      <c r="D1501" s="296"/>
      <c r="E1501" s="296"/>
      <c r="F1501" s="296"/>
      <c r="G1501" s="296"/>
      <c r="H1501" s="296"/>
      <c r="I1501" s="296"/>
      <c r="J1501" s="296"/>
      <c r="K1501" s="104">
        <f t="shared" si="84"/>
        <v>0</v>
      </c>
    </row>
    <row r="1502" spans="1:11" ht="15.75" customHeight="1" x14ac:dyDescent="0.25">
      <c r="A1502" s="2">
        <v>766</v>
      </c>
      <c r="B1502" s="101" t="str">
        <f>IF('proje ve personel bilgileri'!A779&lt;&gt;0,('proje ve personel bilgileri'!A779)," ")</f>
        <v xml:space="preserve"> </v>
      </c>
      <c r="C1502" s="105"/>
      <c r="D1502" s="296"/>
      <c r="E1502" s="296"/>
      <c r="F1502" s="296"/>
      <c r="G1502" s="296"/>
      <c r="H1502" s="296"/>
      <c r="I1502" s="296"/>
      <c r="J1502" s="296"/>
      <c r="K1502" s="104">
        <f t="shared" si="84"/>
        <v>0</v>
      </c>
    </row>
    <row r="1503" spans="1:11" ht="15.75" customHeight="1" x14ac:dyDescent="0.25">
      <c r="A1503" s="1">
        <v>767</v>
      </c>
      <c r="B1503" s="101" t="str">
        <f>IF('proje ve personel bilgileri'!A780&lt;&gt;0,('proje ve personel bilgileri'!A780)," ")</f>
        <v xml:space="preserve"> </v>
      </c>
      <c r="C1503" s="105"/>
      <c r="D1503" s="296"/>
      <c r="E1503" s="296"/>
      <c r="F1503" s="296"/>
      <c r="G1503" s="296"/>
      <c r="H1503" s="296"/>
      <c r="I1503" s="296"/>
      <c r="J1503" s="296"/>
      <c r="K1503" s="104">
        <f t="shared" si="84"/>
        <v>0</v>
      </c>
    </row>
    <row r="1504" spans="1:11" ht="15.75" customHeight="1" x14ac:dyDescent="0.25">
      <c r="A1504" s="2">
        <v>768</v>
      </c>
      <c r="B1504" s="101" t="str">
        <f>IF('proje ve personel bilgileri'!A781&lt;&gt;0,('proje ve personel bilgileri'!A781)," ")</f>
        <v xml:space="preserve"> </v>
      </c>
      <c r="C1504" s="105"/>
      <c r="D1504" s="296"/>
      <c r="E1504" s="296"/>
      <c r="F1504" s="296"/>
      <c r="G1504" s="296"/>
      <c r="H1504" s="296"/>
      <c r="I1504" s="296"/>
      <c r="J1504" s="296"/>
      <c r="K1504" s="104">
        <f t="shared" si="84"/>
        <v>0</v>
      </c>
    </row>
    <row r="1505" spans="1:11" ht="15.75" customHeight="1" x14ac:dyDescent="0.25">
      <c r="A1505" s="1">
        <v>769</v>
      </c>
      <c r="B1505" s="101" t="str">
        <f>IF('proje ve personel bilgileri'!A782&lt;&gt;0,('proje ve personel bilgileri'!A782)," ")</f>
        <v xml:space="preserve"> </v>
      </c>
      <c r="C1505" s="105"/>
      <c r="D1505" s="296"/>
      <c r="E1505" s="296"/>
      <c r="F1505" s="296"/>
      <c r="G1505" s="296"/>
      <c r="H1505" s="296"/>
      <c r="I1505" s="296"/>
      <c r="J1505" s="296"/>
      <c r="K1505" s="104">
        <f t="shared" si="84"/>
        <v>0</v>
      </c>
    </row>
    <row r="1506" spans="1:11" ht="15.75" customHeight="1" x14ac:dyDescent="0.25">
      <c r="A1506" s="2">
        <v>770</v>
      </c>
      <c r="B1506" s="101" t="str">
        <f>IF('proje ve personel bilgileri'!A783&lt;&gt;0,('proje ve personel bilgileri'!A783)," ")</f>
        <v xml:space="preserve"> </v>
      </c>
      <c r="C1506" s="105"/>
      <c r="D1506" s="296"/>
      <c r="E1506" s="296"/>
      <c r="F1506" s="296"/>
      <c r="G1506" s="296"/>
      <c r="H1506" s="296"/>
      <c r="I1506" s="296"/>
      <c r="J1506" s="296"/>
      <c r="K1506" s="104">
        <f t="shared" si="84"/>
        <v>0</v>
      </c>
    </row>
    <row r="1507" spans="1:11" ht="15.75" customHeight="1" x14ac:dyDescent="0.25">
      <c r="A1507" s="1">
        <v>771</v>
      </c>
      <c r="B1507" s="101" t="str">
        <f>IF('proje ve personel bilgileri'!A784&lt;&gt;0,('proje ve personel bilgileri'!A784)," ")</f>
        <v xml:space="preserve"> </v>
      </c>
      <c r="C1507" s="105"/>
      <c r="D1507" s="296"/>
      <c r="E1507" s="296"/>
      <c r="F1507" s="296"/>
      <c r="G1507" s="296"/>
      <c r="H1507" s="296"/>
      <c r="I1507" s="296"/>
      <c r="J1507" s="296"/>
      <c r="K1507" s="104">
        <f t="shared" si="84"/>
        <v>0</v>
      </c>
    </row>
    <row r="1508" spans="1:11" ht="15.75" customHeight="1" x14ac:dyDescent="0.25">
      <c r="A1508" s="2">
        <v>772</v>
      </c>
      <c r="B1508" s="101" t="str">
        <f>IF('proje ve personel bilgileri'!A785&lt;&gt;0,('proje ve personel bilgileri'!A785)," ")</f>
        <v xml:space="preserve"> </v>
      </c>
      <c r="C1508" s="105"/>
      <c r="D1508" s="296"/>
      <c r="E1508" s="296"/>
      <c r="F1508" s="296"/>
      <c r="G1508" s="296"/>
      <c r="H1508" s="296"/>
      <c r="I1508" s="296"/>
      <c r="J1508" s="296"/>
      <c r="K1508" s="104">
        <f t="shared" si="84"/>
        <v>0</v>
      </c>
    </row>
    <row r="1509" spans="1:11" ht="15.75" customHeight="1" x14ac:dyDescent="0.25">
      <c r="A1509" s="1">
        <v>773</v>
      </c>
      <c r="B1509" s="101" t="str">
        <f>IF('proje ve personel bilgileri'!A786&lt;&gt;0,('proje ve personel bilgileri'!A786)," ")</f>
        <v xml:space="preserve"> </v>
      </c>
      <c r="C1509" s="105"/>
      <c r="D1509" s="296"/>
      <c r="E1509" s="296"/>
      <c r="F1509" s="296"/>
      <c r="G1509" s="296"/>
      <c r="H1509" s="296"/>
      <c r="I1509" s="296"/>
      <c r="J1509" s="296"/>
      <c r="K1509" s="104">
        <f t="shared" si="84"/>
        <v>0</v>
      </c>
    </row>
    <row r="1510" spans="1:11" ht="15" customHeight="1" x14ac:dyDescent="0.25">
      <c r="A1510" s="2">
        <v>774</v>
      </c>
      <c r="B1510" s="101" t="str">
        <f>IF('proje ve personel bilgileri'!A787&lt;&gt;0,('proje ve personel bilgileri'!A787)," ")</f>
        <v xml:space="preserve"> </v>
      </c>
      <c r="C1510" s="105"/>
      <c r="D1510" s="296"/>
      <c r="E1510" s="296"/>
      <c r="F1510" s="296"/>
      <c r="G1510" s="296"/>
      <c r="H1510" s="296"/>
      <c r="I1510" s="296"/>
      <c r="J1510" s="296"/>
      <c r="K1510" s="104">
        <f t="shared" si="84"/>
        <v>0</v>
      </c>
    </row>
    <row r="1511" spans="1:11" ht="15.75" customHeight="1" x14ac:dyDescent="0.25">
      <c r="A1511" s="341" t="s">
        <v>99</v>
      </c>
      <c r="B1511" s="342"/>
      <c r="C1511" s="7" t="str">
        <f t="shared" ref="C1511:J1511" si="85">IF($K$28&lt;&gt;0,SUM(C1493:C1510)," ")</f>
        <v xml:space="preserve"> </v>
      </c>
      <c r="D1511" s="8" t="str">
        <f t="shared" si="85"/>
        <v xml:space="preserve"> </v>
      </c>
      <c r="E1511" s="8" t="str">
        <f t="shared" si="85"/>
        <v xml:space="preserve"> </v>
      </c>
      <c r="F1511" s="8" t="str">
        <f t="shared" si="85"/>
        <v xml:space="preserve"> </v>
      </c>
      <c r="G1511" s="8" t="str">
        <f t="shared" si="85"/>
        <v xml:space="preserve"> </v>
      </c>
      <c r="H1511" s="8" t="str">
        <f t="shared" si="85"/>
        <v xml:space="preserve"> </v>
      </c>
      <c r="I1511" s="8" t="str">
        <f t="shared" si="85"/>
        <v xml:space="preserve"> </v>
      </c>
      <c r="J1511" s="8" t="str">
        <f t="shared" si="85"/>
        <v xml:space="preserve"> </v>
      </c>
      <c r="K1511" s="9">
        <f>SUM(K1493:K1510)+K1475</f>
        <v>0</v>
      </c>
    </row>
    <row r="1512" spans="1:11" ht="15" customHeight="1" x14ac:dyDescent="0.25">
      <c r="A1512" s="300"/>
    </row>
    <row r="1513" spans="1:11" ht="15" customHeight="1" x14ac:dyDescent="0.25">
      <c r="A1513" s="332" t="s">
        <v>100</v>
      </c>
      <c r="B1513" s="332"/>
      <c r="C1513" s="332"/>
      <c r="D1513" s="332"/>
      <c r="E1513" s="332"/>
      <c r="F1513" s="332"/>
      <c r="G1513" s="332"/>
      <c r="H1513" s="332"/>
      <c r="I1513" s="332"/>
      <c r="J1513" s="332"/>
      <c r="K1513" s="332"/>
    </row>
    <row r="1514" spans="1:11" ht="15" customHeight="1" x14ac:dyDescent="0.25">
      <c r="A1514" s="51"/>
    </row>
    <row r="1515" spans="1:11" ht="15" customHeight="1" x14ac:dyDescent="0.25">
      <c r="A1515" s="298" t="s">
        <v>101</v>
      </c>
    </row>
    <row r="1516" spans="1:11" ht="15" customHeight="1" x14ac:dyDescent="0.25">
      <c r="C1516" s="298" t="s">
        <v>102</v>
      </c>
      <c r="E1516" s="298" t="s">
        <v>103</v>
      </c>
    </row>
    <row r="1520" spans="1:11" ht="15.75" customHeight="1" x14ac:dyDescent="0.25">
      <c r="A1520" s="348" t="s">
        <v>85</v>
      </c>
      <c r="B1520" s="348"/>
      <c r="C1520" s="348"/>
      <c r="D1520" s="348"/>
      <c r="E1520" s="348"/>
      <c r="F1520" s="348"/>
      <c r="G1520" s="348"/>
      <c r="H1520" s="348"/>
      <c r="I1520" s="348"/>
      <c r="J1520" s="348"/>
      <c r="K1520" s="348"/>
    </row>
    <row r="1521" spans="1:11" ht="15" customHeight="1" x14ac:dyDescent="0.25">
      <c r="A1521" s="70"/>
      <c r="B1521" s="70"/>
      <c r="C1521" s="70"/>
      <c r="D1521" s="70"/>
      <c r="E1521" s="70"/>
      <c r="F1521" s="78">
        <f>'proje ve personel bilgileri'!$B$5</f>
        <v>0</v>
      </c>
      <c r="G1521" s="72">
        <f>IF('proje ve personel bilgileri'!$B$6=1,"/ Haziran ayına aittir.",(IF('proje ve personel bilgileri'!$B$6=2,"/ Aralık ayına aittir.",0)))</f>
        <v>0</v>
      </c>
      <c r="H1521" s="70"/>
      <c r="I1521" s="70"/>
      <c r="J1521" s="70"/>
      <c r="K1521" s="70"/>
    </row>
    <row r="1522" spans="1:11" ht="18.75" customHeight="1" x14ac:dyDescent="0.25">
      <c r="K1522" s="4" t="s">
        <v>86</v>
      </c>
    </row>
    <row r="1523" spans="1:11" ht="15.75" customHeight="1" x14ac:dyDescent="0.25">
      <c r="A1523" s="349" t="s">
        <v>2</v>
      </c>
      <c r="B1523" s="350"/>
      <c r="C1523" s="351">
        <f>'proje ve personel bilgileri'!$B$2</f>
        <v>0</v>
      </c>
      <c r="D1523" s="352"/>
      <c r="E1523" s="352"/>
      <c r="F1523" s="352"/>
      <c r="G1523" s="352"/>
      <c r="H1523" s="352"/>
      <c r="I1523" s="352"/>
      <c r="J1523" s="352"/>
      <c r="K1523" s="353"/>
    </row>
    <row r="1524" spans="1:11" ht="15.75" customHeight="1" x14ac:dyDescent="0.25">
      <c r="A1524" s="354" t="s">
        <v>4</v>
      </c>
      <c r="B1524" s="355"/>
      <c r="C1524" s="356">
        <f>'proje ve personel bilgileri'!$B$3</f>
        <v>0</v>
      </c>
      <c r="D1524" s="357"/>
      <c r="E1524" s="357"/>
      <c r="F1524" s="357"/>
      <c r="G1524" s="357"/>
      <c r="H1524" s="357"/>
      <c r="I1524" s="357"/>
      <c r="J1524" s="357"/>
      <c r="K1524" s="358"/>
    </row>
    <row r="1525" spans="1:11" ht="15" customHeight="1" x14ac:dyDescent="0.25">
      <c r="A1525" s="343" t="s">
        <v>87</v>
      </c>
      <c r="B1525" s="343" t="s">
        <v>15</v>
      </c>
      <c r="C1525" s="343" t="s">
        <v>88</v>
      </c>
      <c r="D1525" s="344" t="s">
        <v>89</v>
      </c>
      <c r="E1525" s="346"/>
      <c r="F1525" s="347"/>
      <c r="G1525" s="343" t="s">
        <v>90</v>
      </c>
      <c r="H1525" s="333" t="s">
        <v>91</v>
      </c>
      <c r="I1525" s="333" t="s">
        <v>92</v>
      </c>
      <c r="J1525" s="333" t="s">
        <v>93</v>
      </c>
      <c r="K1525" s="336" t="s">
        <v>94</v>
      </c>
    </row>
    <row r="1526" spans="1:11" ht="15.75" customHeight="1" x14ac:dyDescent="0.25">
      <c r="A1526" s="338"/>
      <c r="B1526" s="338"/>
      <c r="C1526" s="338"/>
      <c r="D1526" s="345"/>
      <c r="E1526" s="339" t="s">
        <v>95</v>
      </c>
      <c r="F1526" s="340"/>
      <c r="G1526" s="338"/>
      <c r="H1526" s="334"/>
      <c r="I1526" s="334"/>
      <c r="J1526" s="334"/>
      <c r="K1526" s="337"/>
    </row>
    <row r="1527" spans="1:11" ht="60.75" customHeight="1" x14ac:dyDescent="0.25">
      <c r="A1527" s="338"/>
      <c r="B1527" s="338"/>
      <c r="C1527" s="338"/>
      <c r="D1527" s="345"/>
      <c r="E1527" s="5" t="s">
        <v>106</v>
      </c>
      <c r="F1527" s="5" t="s">
        <v>97</v>
      </c>
      <c r="G1527" s="338"/>
      <c r="H1527" s="334"/>
      <c r="I1527" s="335"/>
      <c r="J1527" s="335"/>
      <c r="K1527" s="338"/>
    </row>
    <row r="1528" spans="1:11" ht="15.75" customHeight="1" x14ac:dyDescent="0.25">
      <c r="A1528" s="338"/>
      <c r="B1528" s="338"/>
      <c r="C1528" s="338"/>
      <c r="D1528" s="345"/>
      <c r="E1528" s="6" t="s">
        <v>98</v>
      </c>
      <c r="F1528" s="6" t="s">
        <v>98</v>
      </c>
      <c r="G1528" s="294" t="s">
        <v>98</v>
      </c>
      <c r="H1528" s="294" t="s">
        <v>98</v>
      </c>
      <c r="I1528" s="297" t="s">
        <v>98</v>
      </c>
      <c r="J1528" s="6" t="s">
        <v>98</v>
      </c>
      <c r="K1528" s="338"/>
    </row>
    <row r="1529" spans="1:11" ht="15.75" customHeight="1" x14ac:dyDescent="0.25">
      <c r="A1529" s="1">
        <v>775</v>
      </c>
      <c r="B1529" s="101" t="str">
        <f>IF('proje ve personel bilgileri'!A788&lt;&gt;0,('proje ve personel bilgileri'!A788)," ")</f>
        <v xml:space="preserve"> </v>
      </c>
      <c r="C1529" s="102"/>
      <c r="D1529" s="103"/>
      <c r="E1529" s="103"/>
      <c r="F1529" s="103"/>
      <c r="G1529" s="103"/>
      <c r="H1529" s="103"/>
      <c r="I1529" s="103"/>
      <c r="J1529" s="103"/>
      <c r="K1529" s="104">
        <f t="shared" ref="K1529:K1546" si="86">IF(D1529&lt;&gt;0,SUM(D1529+E1529+F1529+G1529-H1529-I1529-J1529),0)</f>
        <v>0</v>
      </c>
    </row>
    <row r="1530" spans="1:11" ht="15.75" customHeight="1" x14ac:dyDescent="0.25">
      <c r="A1530" s="2">
        <v>776</v>
      </c>
      <c r="B1530" s="101" t="str">
        <f>IF('proje ve personel bilgileri'!A789&lt;&gt;0,('proje ve personel bilgileri'!A789)," ")</f>
        <v xml:space="preserve"> </v>
      </c>
      <c r="C1530" s="105"/>
      <c r="D1530" s="296"/>
      <c r="E1530" s="296"/>
      <c r="F1530" s="296"/>
      <c r="G1530" s="296"/>
      <c r="H1530" s="296"/>
      <c r="I1530" s="296"/>
      <c r="J1530" s="296"/>
      <c r="K1530" s="104">
        <f t="shared" si="86"/>
        <v>0</v>
      </c>
    </row>
    <row r="1531" spans="1:11" ht="15.75" customHeight="1" x14ac:dyDescent="0.25">
      <c r="A1531" s="1">
        <v>777</v>
      </c>
      <c r="B1531" s="101" t="str">
        <f>IF('proje ve personel bilgileri'!A790&lt;&gt;0,('proje ve personel bilgileri'!A790)," ")</f>
        <v xml:space="preserve"> </v>
      </c>
      <c r="C1531" s="105"/>
      <c r="D1531" s="296"/>
      <c r="E1531" s="296"/>
      <c r="F1531" s="296"/>
      <c r="G1531" s="296"/>
      <c r="H1531" s="296"/>
      <c r="I1531" s="296"/>
      <c r="J1531" s="296"/>
      <c r="K1531" s="104">
        <f t="shared" si="86"/>
        <v>0</v>
      </c>
    </row>
    <row r="1532" spans="1:11" ht="15.75" customHeight="1" x14ac:dyDescent="0.25">
      <c r="A1532" s="2">
        <v>778</v>
      </c>
      <c r="B1532" s="101" t="str">
        <f>IF('proje ve personel bilgileri'!A791&lt;&gt;0,('proje ve personel bilgileri'!A791)," ")</f>
        <v xml:space="preserve"> </v>
      </c>
      <c r="C1532" s="105"/>
      <c r="D1532" s="296"/>
      <c r="E1532" s="296"/>
      <c r="F1532" s="296"/>
      <c r="G1532" s="296"/>
      <c r="H1532" s="296"/>
      <c r="I1532" s="296"/>
      <c r="J1532" s="296"/>
      <c r="K1532" s="104">
        <f t="shared" si="86"/>
        <v>0</v>
      </c>
    </row>
    <row r="1533" spans="1:11" ht="15.75" customHeight="1" x14ac:dyDescent="0.25">
      <c r="A1533" s="1">
        <v>779</v>
      </c>
      <c r="B1533" s="101" t="str">
        <f>IF('proje ve personel bilgileri'!A792&lt;&gt;0,('proje ve personel bilgileri'!A792)," ")</f>
        <v xml:space="preserve"> </v>
      </c>
      <c r="C1533" s="105"/>
      <c r="D1533" s="296"/>
      <c r="E1533" s="296"/>
      <c r="F1533" s="296"/>
      <c r="G1533" s="296"/>
      <c r="H1533" s="296"/>
      <c r="I1533" s="296"/>
      <c r="J1533" s="296"/>
      <c r="K1533" s="104">
        <f t="shared" si="86"/>
        <v>0</v>
      </c>
    </row>
    <row r="1534" spans="1:11" ht="15.75" customHeight="1" x14ac:dyDescent="0.25">
      <c r="A1534" s="2">
        <v>780</v>
      </c>
      <c r="B1534" s="101" t="str">
        <f>IF('proje ve personel bilgileri'!A793&lt;&gt;0,('proje ve personel bilgileri'!A793)," ")</f>
        <v xml:space="preserve"> </v>
      </c>
      <c r="C1534" s="105"/>
      <c r="D1534" s="296"/>
      <c r="E1534" s="296"/>
      <c r="F1534" s="296"/>
      <c r="G1534" s="296"/>
      <c r="H1534" s="296"/>
      <c r="I1534" s="296"/>
      <c r="J1534" s="296"/>
      <c r="K1534" s="104">
        <f t="shared" si="86"/>
        <v>0</v>
      </c>
    </row>
    <row r="1535" spans="1:11" ht="15.75" customHeight="1" x14ac:dyDescent="0.25">
      <c r="A1535" s="1">
        <v>781</v>
      </c>
      <c r="B1535" s="101" t="str">
        <f>IF('proje ve personel bilgileri'!A794&lt;&gt;0,('proje ve personel bilgileri'!A794)," ")</f>
        <v xml:space="preserve"> </v>
      </c>
      <c r="C1535" s="105"/>
      <c r="D1535" s="296"/>
      <c r="E1535" s="296"/>
      <c r="F1535" s="296"/>
      <c r="G1535" s="296"/>
      <c r="H1535" s="296"/>
      <c r="I1535" s="296"/>
      <c r="J1535" s="296"/>
      <c r="K1535" s="104">
        <f t="shared" si="86"/>
        <v>0</v>
      </c>
    </row>
    <row r="1536" spans="1:11" ht="15.75" customHeight="1" x14ac:dyDescent="0.25">
      <c r="A1536" s="2">
        <v>782</v>
      </c>
      <c r="B1536" s="101" t="str">
        <f>IF('proje ve personel bilgileri'!A795&lt;&gt;0,('proje ve personel bilgileri'!A795)," ")</f>
        <v xml:space="preserve"> </v>
      </c>
      <c r="C1536" s="105"/>
      <c r="D1536" s="296"/>
      <c r="E1536" s="296"/>
      <c r="F1536" s="296"/>
      <c r="G1536" s="296"/>
      <c r="H1536" s="296"/>
      <c r="I1536" s="296"/>
      <c r="J1536" s="296"/>
      <c r="K1536" s="104">
        <f t="shared" si="86"/>
        <v>0</v>
      </c>
    </row>
    <row r="1537" spans="1:11" ht="15.75" customHeight="1" x14ac:dyDescent="0.25">
      <c r="A1537" s="1">
        <v>783</v>
      </c>
      <c r="B1537" s="101" t="str">
        <f>IF('proje ve personel bilgileri'!A796&lt;&gt;0,('proje ve personel bilgileri'!A796)," ")</f>
        <v xml:space="preserve"> </v>
      </c>
      <c r="C1537" s="105"/>
      <c r="D1537" s="296"/>
      <c r="E1537" s="296"/>
      <c r="F1537" s="296"/>
      <c r="G1537" s="296"/>
      <c r="H1537" s="296"/>
      <c r="I1537" s="296"/>
      <c r="J1537" s="296"/>
      <c r="K1537" s="104">
        <f t="shared" si="86"/>
        <v>0</v>
      </c>
    </row>
    <row r="1538" spans="1:11" ht="15.75" customHeight="1" x14ac:dyDescent="0.25">
      <c r="A1538" s="2">
        <v>784</v>
      </c>
      <c r="B1538" s="101" t="str">
        <f>IF('proje ve personel bilgileri'!A797&lt;&gt;0,('proje ve personel bilgileri'!A797)," ")</f>
        <v xml:space="preserve"> </v>
      </c>
      <c r="C1538" s="105"/>
      <c r="D1538" s="296"/>
      <c r="E1538" s="296"/>
      <c r="F1538" s="296"/>
      <c r="G1538" s="296"/>
      <c r="H1538" s="296"/>
      <c r="I1538" s="296"/>
      <c r="J1538" s="296"/>
      <c r="K1538" s="104">
        <f t="shared" si="86"/>
        <v>0</v>
      </c>
    </row>
    <row r="1539" spans="1:11" ht="15.75" customHeight="1" x14ac:dyDescent="0.25">
      <c r="A1539" s="1">
        <v>785</v>
      </c>
      <c r="B1539" s="101" t="str">
        <f>IF('proje ve personel bilgileri'!A798&lt;&gt;0,('proje ve personel bilgileri'!A798)," ")</f>
        <v xml:space="preserve"> </v>
      </c>
      <c r="C1539" s="105"/>
      <c r="D1539" s="296"/>
      <c r="E1539" s="296"/>
      <c r="F1539" s="296"/>
      <c r="G1539" s="296"/>
      <c r="H1539" s="296"/>
      <c r="I1539" s="296"/>
      <c r="J1539" s="296"/>
      <c r="K1539" s="104">
        <f t="shared" si="86"/>
        <v>0</v>
      </c>
    </row>
    <row r="1540" spans="1:11" ht="15.75" customHeight="1" x14ac:dyDescent="0.25">
      <c r="A1540" s="2">
        <v>786</v>
      </c>
      <c r="B1540" s="101" t="str">
        <f>IF('proje ve personel bilgileri'!A799&lt;&gt;0,('proje ve personel bilgileri'!A799)," ")</f>
        <v xml:space="preserve"> </v>
      </c>
      <c r="C1540" s="105"/>
      <c r="D1540" s="296"/>
      <c r="E1540" s="296"/>
      <c r="F1540" s="296"/>
      <c r="G1540" s="296"/>
      <c r="H1540" s="296"/>
      <c r="I1540" s="296"/>
      <c r="J1540" s="296"/>
      <c r="K1540" s="104">
        <f t="shared" si="86"/>
        <v>0</v>
      </c>
    </row>
    <row r="1541" spans="1:11" ht="15.75" customHeight="1" x14ac:dyDescent="0.25">
      <c r="A1541" s="1">
        <v>787</v>
      </c>
      <c r="B1541" s="101" t="str">
        <f>IF('proje ve personel bilgileri'!A800&lt;&gt;0,('proje ve personel bilgileri'!A800)," ")</f>
        <v xml:space="preserve"> </v>
      </c>
      <c r="C1541" s="105"/>
      <c r="D1541" s="296"/>
      <c r="E1541" s="296"/>
      <c r="F1541" s="296"/>
      <c r="G1541" s="296"/>
      <c r="H1541" s="296"/>
      <c r="I1541" s="296"/>
      <c r="J1541" s="296"/>
      <c r="K1541" s="104">
        <f t="shared" si="86"/>
        <v>0</v>
      </c>
    </row>
    <row r="1542" spans="1:11" ht="15.75" customHeight="1" x14ac:dyDescent="0.25">
      <c r="A1542" s="2">
        <v>788</v>
      </c>
      <c r="B1542" s="101" t="str">
        <f>IF('proje ve personel bilgileri'!A801&lt;&gt;0,('proje ve personel bilgileri'!A801)," ")</f>
        <v xml:space="preserve"> </v>
      </c>
      <c r="C1542" s="105"/>
      <c r="D1542" s="296"/>
      <c r="E1542" s="296"/>
      <c r="F1542" s="296"/>
      <c r="G1542" s="296"/>
      <c r="H1542" s="296"/>
      <c r="I1542" s="296"/>
      <c r="J1542" s="296"/>
      <c r="K1542" s="104">
        <f t="shared" si="86"/>
        <v>0</v>
      </c>
    </row>
    <row r="1543" spans="1:11" ht="15.75" customHeight="1" x14ac:dyDescent="0.25">
      <c r="A1543" s="1">
        <v>789</v>
      </c>
      <c r="B1543" s="101" t="str">
        <f>IF('proje ve personel bilgileri'!A802&lt;&gt;0,('proje ve personel bilgileri'!A802)," ")</f>
        <v xml:space="preserve"> </v>
      </c>
      <c r="C1543" s="105"/>
      <c r="D1543" s="296"/>
      <c r="E1543" s="296"/>
      <c r="F1543" s="296"/>
      <c r="G1543" s="296"/>
      <c r="H1543" s="296"/>
      <c r="I1543" s="296"/>
      <c r="J1543" s="296"/>
      <c r="K1543" s="104">
        <f t="shared" si="86"/>
        <v>0</v>
      </c>
    </row>
    <row r="1544" spans="1:11" ht="15.75" customHeight="1" x14ac:dyDescent="0.25">
      <c r="A1544" s="2">
        <v>790</v>
      </c>
      <c r="B1544" s="101" t="str">
        <f>IF('proje ve personel bilgileri'!A803&lt;&gt;0,('proje ve personel bilgileri'!A803)," ")</f>
        <v xml:space="preserve"> </v>
      </c>
      <c r="C1544" s="105"/>
      <c r="D1544" s="296"/>
      <c r="E1544" s="296"/>
      <c r="F1544" s="296"/>
      <c r="G1544" s="296"/>
      <c r="H1544" s="296"/>
      <c r="I1544" s="296"/>
      <c r="J1544" s="296"/>
      <c r="K1544" s="104">
        <f t="shared" si="86"/>
        <v>0</v>
      </c>
    </row>
    <row r="1545" spans="1:11" ht="15.75" customHeight="1" x14ac:dyDescent="0.25">
      <c r="A1545" s="1">
        <v>791</v>
      </c>
      <c r="B1545" s="101" t="str">
        <f>IF('proje ve personel bilgileri'!A804&lt;&gt;0,('proje ve personel bilgileri'!A804)," ")</f>
        <v xml:space="preserve"> </v>
      </c>
      <c r="C1545" s="105"/>
      <c r="D1545" s="296"/>
      <c r="E1545" s="296"/>
      <c r="F1545" s="296"/>
      <c r="G1545" s="296"/>
      <c r="H1545" s="296"/>
      <c r="I1545" s="296"/>
      <c r="J1545" s="296"/>
      <c r="K1545" s="104">
        <f t="shared" si="86"/>
        <v>0</v>
      </c>
    </row>
    <row r="1546" spans="1:11" ht="15" customHeight="1" x14ac:dyDescent="0.25">
      <c r="A1546" s="2">
        <v>792</v>
      </c>
      <c r="B1546" s="101" t="str">
        <f>IF('proje ve personel bilgileri'!A805&lt;&gt;0,('proje ve personel bilgileri'!A805)," ")</f>
        <v xml:space="preserve"> </v>
      </c>
      <c r="C1546" s="105"/>
      <c r="D1546" s="296"/>
      <c r="E1546" s="296"/>
      <c r="F1546" s="296"/>
      <c r="G1546" s="296"/>
      <c r="H1546" s="296"/>
      <c r="I1546" s="296"/>
      <c r="J1546" s="296"/>
      <c r="K1546" s="104">
        <f t="shared" si="86"/>
        <v>0</v>
      </c>
    </row>
    <row r="1547" spans="1:11" ht="15.75" customHeight="1" x14ac:dyDescent="0.25">
      <c r="A1547" s="341" t="s">
        <v>99</v>
      </c>
      <c r="B1547" s="342"/>
      <c r="C1547" s="7" t="str">
        <f t="shared" ref="C1547:J1547" si="87">IF($K$28&lt;&gt;0,SUM(C1529:C1546)," ")</f>
        <v xml:space="preserve"> </v>
      </c>
      <c r="D1547" s="8" t="str">
        <f t="shared" si="87"/>
        <v xml:space="preserve"> </v>
      </c>
      <c r="E1547" s="8" t="str">
        <f t="shared" si="87"/>
        <v xml:space="preserve"> </v>
      </c>
      <c r="F1547" s="8" t="str">
        <f t="shared" si="87"/>
        <v xml:space="preserve"> </v>
      </c>
      <c r="G1547" s="8" t="str">
        <f t="shared" si="87"/>
        <v xml:space="preserve"> </v>
      </c>
      <c r="H1547" s="8" t="str">
        <f t="shared" si="87"/>
        <v xml:space="preserve"> </v>
      </c>
      <c r="I1547" s="8" t="str">
        <f t="shared" si="87"/>
        <v xml:space="preserve"> </v>
      </c>
      <c r="J1547" s="8" t="str">
        <f t="shared" si="87"/>
        <v xml:space="preserve"> </v>
      </c>
      <c r="K1547" s="9">
        <f>SUM(K1529:K1546)+K1511</f>
        <v>0</v>
      </c>
    </row>
    <row r="1548" spans="1:11" ht="15" customHeight="1" x14ac:dyDescent="0.25">
      <c r="A1548" s="300"/>
    </row>
    <row r="1549" spans="1:11" ht="15" customHeight="1" x14ac:dyDescent="0.25">
      <c r="A1549" s="332" t="s">
        <v>100</v>
      </c>
      <c r="B1549" s="332"/>
      <c r="C1549" s="332"/>
      <c r="D1549" s="332"/>
      <c r="E1549" s="332"/>
      <c r="F1549" s="332"/>
      <c r="G1549" s="332"/>
      <c r="H1549" s="332"/>
      <c r="I1549" s="332"/>
      <c r="J1549" s="332"/>
      <c r="K1549" s="332"/>
    </row>
    <row r="1550" spans="1:11" ht="15" customHeight="1" x14ac:dyDescent="0.25">
      <c r="A1550" s="51"/>
    </row>
    <row r="1551" spans="1:11" ht="15" customHeight="1" x14ac:dyDescent="0.25">
      <c r="A1551" s="298" t="s">
        <v>101</v>
      </c>
    </row>
    <row r="1552" spans="1:11" ht="15" customHeight="1" x14ac:dyDescent="0.25">
      <c r="C1552" s="298" t="s">
        <v>102</v>
      </c>
      <c r="E1552" s="298" t="s">
        <v>103</v>
      </c>
    </row>
    <row r="1556" spans="1:11" ht="15.75" customHeight="1" x14ac:dyDescent="0.25">
      <c r="A1556" s="348" t="s">
        <v>85</v>
      </c>
      <c r="B1556" s="348"/>
      <c r="C1556" s="348"/>
      <c r="D1556" s="348"/>
      <c r="E1556" s="348"/>
      <c r="F1556" s="348"/>
      <c r="G1556" s="348"/>
      <c r="H1556" s="348"/>
      <c r="I1556" s="348"/>
      <c r="J1556" s="348"/>
      <c r="K1556" s="348"/>
    </row>
    <row r="1557" spans="1:11" ht="15" customHeight="1" x14ac:dyDescent="0.25">
      <c r="A1557" s="70"/>
      <c r="B1557" s="70"/>
      <c r="C1557" s="70"/>
      <c r="D1557" s="70"/>
      <c r="E1557" s="70"/>
      <c r="F1557" s="78">
        <f>'proje ve personel bilgileri'!$B$5</f>
        <v>0</v>
      </c>
      <c r="G1557" s="72">
        <f>IF('proje ve personel bilgileri'!$B$6=1,"/ Haziran ayına aittir.",(IF('proje ve personel bilgileri'!$B$6=2,"/ Aralık ayına aittir.",0)))</f>
        <v>0</v>
      </c>
      <c r="H1557" s="70"/>
      <c r="I1557" s="70"/>
      <c r="J1557" s="70"/>
      <c r="K1557" s="70"/>
    </row>
    <row r="1558" spans="1:11" ht="18.75" customHeight="1" x14ac:dyDescent="0.25">
      <c r="K1558" s="4" t="s">
        <v>86</v>
      </c>
    </row>
    <row r="1559" spans="1:11" ht="15.75" customHeight="1" x14ac:dyDescent="0.25">
      <c r="A1559" s="349" t="s">
        <v>2</v>
      </c>
      <c r="B1559" s="350"/>
      <c r="C1559" s="351">
        <f>'proje ve personel bilgileri'!$B$2</f>
        <v>0</v>
      </c>
      <c r="D1559" s="352"/>
      <c r="E1559" s="352"/>
      <c r="F1559" s="352"/>
      <c r="G1559" s="352"/>
      <c r="H1559" s="352"/>
      <c r="I1559" s="352"/>
      <c r="J1559" s="352"/>
      <c r="K1559" s="353"/>
    </row>
    <row r="1560" spans="1:11" ht="15.75" customHeight="1" x14ac:dyDescent="0.25">
      <c r="A1560" s="354" t="s">
        <v>4</v>
      </c>
      <c r="B1560" s="355"/>
      <c r="C1560" s="356">
        <f>'proje ve personel bilgileri'!$B$3</f>
        <v>0</v>
      </c>
      <c r="D1560" s="357"/>
      <c r="E1560" s="357"/>
      <c r="F1560" s="357"/>
      <c r="G1560" s="357"/>
      <c r="H1560" s="357"/>
      <c r="I1560" s="357"/>
      <c r="J1560" s="357"/>
      <c r="K1560" s="358"/>
    </row>
    <row r="1561" spans="1:11" ht="15" customHeight="1" x14ac:dyDescent="0.25">
      <c r="A1561" s="343" t="s">
        <v>87</v>
      </c>
      <c r="B1561" s="343" t="s">
        <v>15</v>
      </c>
      <c r="C1561" s="343" t="s">
        <v>88</v>
      </c>
      <c r="D1561" s="344" t="s">
        <v>89</v>
      </c>
      <c r="E1561" s="346"/>
      <c r="F1561" s="347"/>
      <c r="G1561" s="343" t="s">
        <v>90</v>
      </c>
      <c r="H1561" s="333" t="s">
        <v>91</v>
      </c>
      <c r="I1561" s="333" t="s">
        <v>92</v>
      </c>
      <c r="J1561" s="333" t="s">
        <v>93</v>
      </c>
      <c r="K1561" s="336" t="s">
        <v>94</v>
      </c>
    </row>
    <row r="1562" spans="1:11" ht="15.75" customHeight="1" x14ac:dyDescent="0.25">
      <c r="A1562" s="338"/>
      <c r="B1562" s="338"/>
      <c r="C1562" s="338"/>
      <c r="D1562" s="345"/>
      <c r="E1562" s="339" t="s">
        <v>95</v>
      </c>
      <c r="F1562" s="340"/>
      <c r="G1562" s="338"/>
      <c r="H1562" s="334"/>
      <c r="I1562" s="334"/>
      <c r="J1562" s="334"/>
      <c r="K1562" s="337"/>
    </row>
    <row r="1563" spans="1:11" ht="60.75" customHeight="1" x14ac:dyDescent="0.25">
      <c r="A1563" s="338"/>
      <c r="B1563" s="338"/>
      <c r="C1563" s="338"/>
      <c r="D1563" s="345"/>
      <c r="E1563" s="5" t="s">
        <v>106</v>
      </c>
      <c r="F1563" s="5" t="s">
        <v>97</v>
      </c>
      <c r="G1563" s="338"/>
      <c r="H1563" s="334"/>
      <c r="I1563" s="335"/>
      <c r="J1563" s="335"/>
      <c r="K1563" s="338"/>
    </row>
    <row r="1564" spans="1:11" ht="15.75" customHeight="1" x14ac:dyDescent="0.25">
      <c r="A1564" s="338"/>
      <c r="B1564" s="338"/>
      <c r="C1564" s="338"/>
      <c r="D1564" s="345"/>
      <c r="E1564" s="6" t="s">
        <v>98</v>
      </c>
      <c r="F1564" s="6" t="s">
        <v>98</v>
      </c>
      <c r="G1564" s="294" t="s">
        <v>98</v>
      </c>
      <c r="H1564" s="294" t="s">
        <v>98</v>
      </c>
      <c r="I1564" s="297" t="s">
        <v>98</v>
      </c>
      <c r="J1564" s="6" t="s">
        <v>98</v>
      </c>
      <c r="K1564" s="338"/>
    </row>
    <row r="1565" spans="1:11" ht="15.75" customHeight="1" x14ac:dyDescent="0.25">
      <c r="A1565" s="1">
        <v>793</v>
      </c>
      <c r="B1565" s="101" t="str">
        <f>IF('proje ve personel bilgileri'!A806&lt;&gt;0,('proje ve personel bilgileri'!A806)," ")</f>
        <v xml:space="preserve"> </v>
      </c>
      <c r="C1565" s="102"/>
      <c r="D1565" s="103"/>
      <c r="E1565" s="103"/>
      <c r="F1565" s="103"/>
      <c r="G1565" s="103"/>
      <c r="H1565" s="103"/>
      <c r="I1565" s="103"/>
      <c r="J1565" s="103"/>
      <c r="K1565" s="104">
        <f t="shared" ref="K1565:K1582" si="88">IF(D1565&lt;&gt;0,SUM(D1565+E1565+F1565+G1565-H1565-I1565-J1565),0)</f>
        <v>0</v>
      </c>
    </row>
    <row r="1566" spans="1:11" ht="15.75" customHeight="1" x14ac:dyDescent="0.25">
      <c r="A1566" s="2">
        <v>794</v>
      </c>
      <c r="B1566" s="101" t="str">
        <f>IF('proje ve personel bilgileri'!A807&lt;&gt;0,('proje ve personel bilgileri'!A807)," ")</f>
        <v xml:space="preserve"> </v>
      </c>
      <c r="C1566" s="105"/>
      <c r="D1566" s="296"/>
      <c r="E1566" s="296"/>
      <c r="F1566" s="296"/>
      <c r="G1566" s="296"/>
      <c r="H1566" s="296"/>
      <c r="I1566" s="296"/>
      <c r="J1566" s="296"/>
      <c r="K1566" s="104">
        <f t="shared" si="88"/>
        <v>0</v>
      </c>
    </row>
    <row r="1567" spans="1:11" ht="15.75" customHeight="1" x14ac:dyDescent="0.25">
      <c r="A1567" s="1">
        <v>795</v>
      </c>
      <c r="B1567" s="101" t="str">
        <f>IF('proje ve personel bilgileri'!A808&lt;&gt;0,('proje ve personel bilgileri'!A808)," ")</f>
        <v xml:space="preserve"> </v>
      </c>
      <c r="C1567" s="105"/>
      <c r="D1567" s="296"/>
      <c r="E1567" s="296"/>
      <c r="F1567" s="296"/>
      <c r="G1567" s="296"/>
      <c r="H1567" s="296"/>
      <c r="I1567" s="296"/>
      <c r="J1567" s="296"/>
      <c r="K1567" s="104">
        <f t="shared" si="88"/>
        <v>0</v>
      </c>
    </row>
    <row r="1568" spans="1:11" ht="15.75" customHeight="1" x14ac:dyDescent="0.25">
      <c r="A1568" s="2">
        <v>796</v>
      </c>
      <c r="B1568" s="101" t="str">
        <f>IF('proje ve personel bilgileri'!A809&lt;&gt;0,('proje ve personel bilgileri'!A809)," ")</f>
        <v xml:space="preserve"> </v>
      </c>
      <c r="C1568" s="105"/>
      <c r="D1568" s="296"/>
      <c r="E1568" s="296"/>
      <c r="F1568" s="296"/>
      <c r="G1568" s="296"/>
      <c r="H1568" s="296"/>
      <c r="I1568" s="296"/>
      <c r="J1568" s="296"/>
      <c r="K1568" s="104">
        <f t="shared" si="88"/>
        <v>0</v>
      </c>
    </row>
    <row r="1569" spans="1:11" ht="15.75" customHeight="1" x14ac:dyDescent="0.25">
      <c r="A1569" s="1">
        <v>797</v>
      </c>
      <c r="B1569" s="101" t="str">
        <f>IF('proje ve personel bilgileri'!A810&lt;&gt;0,('proje ve personel bilgileri'!A810)," ")</f>
        <v xml:space="preserve"> </v>
      </c>
      <c r="C1569" s="105"/>
      <c r="D1569" s="296"/>
      <c r="E1569" s="296"/>
      <c r="F1569" s="296"/>
      <c r="G1569" s="296"/>
      <c r="H1569" s="296"/>
      <c r="I1569" s="296"/>
      <c r="J1569" s="296"/>
      <c r="K1569" s="104">
        <f t="shared" si="88"/>
        <v>0</v>
      </c>
    </row>
    <row r="1570" spans="1:11" ht="15.75" customHeight="1" x14ac:dyDescent="0.25">
      <c r="A1570" s="2">
        <v>798</v>
      </c>
      <c r="B1570" s="101" t="str">
        <f>IF('proje ve personel bilgileri'!A811&lt;&gt;0,('proje ve personel bilgileri'!A811)," ")</f>
        <v xml:space="preserve"> </v>
      </c>
      <c r="C1570" s="105"/>
      <c r="D1570" s="296"/>
      <c r="E1570" s="296"/>
      <c r="F1570" s="296"/>
      <c r="G1570" s="296"/>
      <c r="H1570" s="296"/>
      <c r="I1570" s="296"/>
      <c r="J1570" s="296"/>
      <c r="K1570" s="104">
        <f t="shared" si="88"/>
        <v>0</v>
      </c>
    </row>
    <row r="1571" spans="1:11" ht="15.75" customHeight="1" x14ac:dyDescent="0.25">
      <c r="A1571" s="1">
        <v>799</v>
      </c>
      <c r="B1571" s="101" t="str">
        <f>IF('proje ve personel bilgileri'!A812&lt;&gt;0,('proje ve personel bilgileri'!A812)," ")</f>
        <v xml:space="preserve"> </v>
      </c>
      <c r="C1571" s="105"/>
      <c r="D1571" s="296"/>
      <c r="E1571" s="296"/>
      <c r="F1571" s="296"/>
      <c r="G1571" s="296"/>
      <c r="H1571" s="296"/>
      <c r="I1571" s="296"/>
      <c r="J1571" s="296"/>
      <c r="K1571" s="104">
        <f t="shared" si="88"/>
        <v>0</v>
      </c>
    </row>
    <row r="1572" spans="1:11" ht="15.75" customHeight="1" x14ac:dyDescent="0.25">
      <c r="A1572" s="2">
        <v>800</v>
      </c>
      <c r="B1572" s="101" t="str">
        <f>IF('proje ve personel bilgileri'!A813&lt;&gt;0,('proje ve personel bilgileri'!A813)," ")</f>
        <v xml:space="preserve"> </v>
      </c>
      <c r="C1572" s="105"/>
      <c r="D1572" s="296"/>
      <c r="E1572" s="296"/>
      <c r="F1572" s="296"/>
      <c r="G1572" s="296"/>
      <c r="H1572" s="296"/>
      <c r="I1572" s="296"/>
      <c r="J1572" s="296"/>
      <c r="K1572" s="104">
        <f t="shared" si="88"/>
        <v>0</v>
      </c>
    </row>
    <row r="1573" spans="1:11" ht="15.75" customHeight="1" x14ac:dyDescent="0.25">
      <c r="A1573" s="1">
        <v>801</v>
      </c>
      <c r="B1573" s="101" t="str">
        <f>IF('proje ve personel bilgileri'!A814&lt;&gt;0,('proje ve personel bilgileri'!A814)," ")</f>
        <v xml:space="preserve"> </v>
      </c>
      <c r="C1573" s="105"/>
      <c r="D1573" s="296"/>
      <c r="E1573" s="296"/>
      <c r="F1573" s="296"/>
      <c r="G1573" s="296"/>
      <c r="H1573" s="296"/>
      <c r="I1573" s="296"/>
      <c r="J1573" s="296"/>
      <c r="K1573" s="104">
        <f t="shared" si="88"/>
        <v>0</v>
      </c>
    </row>
    <row r="1574" spans="1:11" ht="15.75" customHeight="1" x14ac:dyDescent="0.25">
      <c r="A1574" s="2">
        <v>802</v>
      </c>
      <c r="B1574" s="101" t="str">
        <f>IF('proje ve personel bilgileri'!A815&lt;&gt;0,('proje ve personel bilgileri'!A815)," ")</f>
        <v xml:space="preserve"> </v>
      </c>
      <c r="C1574" s="105"/>
      <c r="D1574" s="296"/>
      <c r="E1574" s="296"/>
      <c r="F1574" s="296"/>
      <c r="G1574" s="296"/>
      <c r="H1574" s="296"/>
      <c r="I1574" s="296"/>
      <c r="J1574" s="296"/>
      <c r="K1574" s="104">
        <f t="shared" si="88"/>
        <v>0</v>
      </c>
    </row>
    <row r="1575" spans="1:11" ht="15.75" customHeight="1" x14ac:dyDescent="0.25">
      <c r="A1575" s="1">
        <v>803</v>
      </c>
      <c r="B1575" s="101" t="str">
        <f>IF('proje ve personel bilgileri'!A816&lt;&gt;0,('proje ve personel bilgileri'!A816)," ")</f>
        <v xml:space="preserve"> </v>
      </c>
      <c r="C1575" s="105"/>
      <c r="D1575" s="296"/>
      <c r="E1575" s="296"/>
      <c r="F1575" s="296"/>
      <c r="G1575" s="296"/>
      <c r="H1575" s="296"/>
      <c r="I1575" s="296"/>
      <c r="J1575" s="296"/>
      <c r="K1575" s="104">
        <f t="shared" si="88"/>
        <v>0</v>
      </c>
    </row>
    <row r="1576" spans="1:11" ht="15.75" customHeight="1" x14ac:dyDescent="0.25">
      <c r="A1576" s="2">
        <v>804</v>
      </c>
      <c r="B1576" s="101" t="str">
        <f>IF('proje ve personel bilgileri'!A817&lt;&gt;0,('proje ve personel bilgileri'!A817)," ")</f>
        <v xml:space="preserve"> </v>
      </c>
      <c r="C1576" s="105"/>
      <c r="D1576" s="296"/>
      <c r="E1576" s="296"/>
      <c r="F1576" s="296"/>
      <c r="G1576" s="296"/>
      <c r="H1576" s="296"/>
      <c r="I1576" s="296"/>
      <c r="J1576" s="296"/>
      <c r="K1576" s="104">
        <f t="shared" si="88"/>
        <v>0</v>
      </c>
    </row>
    <row r="1577" spans="1:11" ht="15.75" customHeight="1" x14ac:dyDescent="0.25">
      <c r="A1577" s="1">
        <v>805</v>
      </c>
      <c r="B1577" s="101" t="str">
        <f>IF('proje ve personel bilgileri'!A818&lt;&gt;0,('proje ve personel bilgileri'!A818)," ")</f>
        <v xml:space="preserve"> </v>
      </c>
      <c r="C1577" s="105"/>
      <c r="D1577" s="296"/>
      <c r="E1577" s="296"/>
      <c r="F1577" s="296"/>
      <c r="G1577" s="296"/>
      <c r="H1577" s="296"/>
      <c r="I1577" s="296"/>
      <c r="J1577" s="296"/>
      <c r="K1577" s="104">
        <f t="shared" si="88"/>
        <v>0</v>
      </c>
    </row>
    <row r="1578" spans="1:11" ht="15.75" customHeight="1" x14ac:dyDescent="0.25">
      <c r="A1578" s="2">
        <v>806</v>
      </c>
      <c r="B1578" s="101" t="str">
        <f>IF('proje ve personel bilgileri'!A819&lt;&gt;0,('proje ve personel bilgileri'!A819)," ")</f>
        <v xml:space="preserve"> </v>
      </c>
      <c r="C1578" s="105"/>
      <c r="D1578" s="296"/>
      <c r="E1578" s="296"/>
      <c r="F1578" s="296"/>
      <c r="G1578" s="296"/>
      <c r="H1578" s="296"/>
      <c r="I1578" s="296"/>
      <c r="J1578" s="296"/>
      <c r="K1578" s="104">
        <f t="shared" si="88"/>
        <v>0</v>
      </c>
    </row>
    <row r="1579" spans="1:11" ht="15.75" customHeight="1" x14ac:dyDescent="0.25">
      <c r="A1579" s="1">
        <v>807</v>
      </c>
      <c r="B1579" s="101" t="str">
        <f>IF('proje ve personel bilgileri'!A820&lt;&gt;0,('proje ve personel bilgileri'!A820)," ")</f>
        <v xml:space="preserve"> </v>
      </c>
      <c r="C1579" s="105"/>
      <c r="D1579" s="296"/>
      <c r="E1579" s="296"/>
      <c r="F1579" s="296"/>
      <c r="G1579" s="296"/>
      <c r="H1579" s="296"/>
      <c r="I1579" s="296"/>
      <c r="J1579" s="296"/>
      <c r="K1579" s="104">
        <f t="shared" si="88"/>
        <v>0</v>
      </c>
    </row>
    <row r="1580" spans="1:11" ht="15.75" customHeight="1" x14ac:dyDescent="0.25">
      <c r="A1580" s="2">
        <v>808</v>
      </c>
      <c r="B1580" s="101" t="str">
        <f>IF('proje ve personel bilgileri'!A821&lt;&gt;0,('proje ve personel bilgileri'!A821)," ")</f>
        <v xml:space="preserve"> </v>
      </c>
      <c r="C1580" s="105"/>
      <c r="D1580" s="296"/>
      <c r="E1580" s="296"/>
      <c r="F1580" s="296"/>
      <c r="G1580" s="296"/>
      <c r="H1580" s="296"/>
      <c r="I1580" s="296"/>
      <c r="J1580" s="296"/>
      <c r="K1580" s="104">
        <f t="shared" si="88"/>
        <v>0</v>
      </c>
    </row>
    <row r="1581" spans="1:11" ht="15.75" customHeight="1" x14ac:dyDescent="0.25">
      <c r="A1581" s="1">
        <v>809</v>
      </c>
      <c r="B1581" s="101" t="str">
        <f>IF('proje ve personel bilgileri'!A822&lt;&gt;0,('proje ve personel bilgileri'!A822)," ")</f>
        <v xml:space="preserve"> </v>
      </c>
      <c r="C1581" s="105"/>
      <c r="D1581" s="296"/>
      <c r="E1581" s="296"/>
      <c r="F1581" s="296"/>
      <c r="G1581" s="296"/>
      <c r="H1581" s="296"/>
      <c r="I1581" s="296"/>
      <c r="J1581" s="296"/>
      <c r="K1581" s="104">
        <f t="shared" si="88"/>
        <v>0</v>
      </c>
    </row>
    <row r="1582" spans="1:11" ht="15" customHeight="1" x14ac:dyDescent="0.25">
      <c r="A1582" s="2">
        <v>810</v>
      </c>
      <c r="B1582" s="101" t="str">
        <f>IF('proje ve personel bilgileri'!A823&lt;&gt;0,('proje ve personel bilgileri'!A823)," ")</f>
        <v xml:space="preserve"> </v>
      </c>
      <c r="C1582" s="105"/>
      <c r="D1582" s="296"/>
      <c r="E1582" s="296"/>
      <c r="F1582" s="296"/>
      <c r="G1582" s="296"/>
      <c r="H1582" s="296"/>
      <c r="I1582" s="296"/>
      <c r="J1582" s="296"/>
      <c r="K1582" s="104">
        <f t="shared" si="88"/>
        <v>0</v>
      </c>
    </row>
    <row r="1583" spans="1:11" ht="15.75" customHeight="1" x14ac:dyDescent="0.25">
      <c r="A1583" s="341" t="s">
        <v>99</v>
      </c>
      <c r="B1583" s="342"/>
      <c r="C1583" s="7" t="str">
        <f t="shared" ref="C1583:J1583" si="89">IF($K$28&lt;&gt;0,SUM(C1565:C1582)," ")</f>
        <v xml:space="preserve"> </v>
      </c>
      <c r="D1583" s="8" t="str">
        <f t="shared" si="89"/>
        <v xml:space="preserve"> </v>
      </c>
      <c r="E1583" s="8" t="str">
        <f t="shared" si="89"/>
        <v xml:space="preserve"> </v>
      </c>
      <c r="F1583" s="8" t="str">
        <f t="shared" si="89"/>
        <v xml:space="preserve"> </v>
      </c>
      <c r="G1583" s="8" t="str">
        <f t="shared" si="89"/>
        <v xml:space="preserve"> </v>
      </c>
      <c r="H1583" s="8" t="str">
        <f t="shared" si="89"/>
        <v xml:space="preserve"> </v>
      </c>
      <c r="I1583" s="8" t="str">
        <f t="shared" si="89"/>
        <v xml:space="preserve"> </v>
      </c>
      <c r="J1583" s="8" t="str">
        <f t="shared" si="89"/>
        <v xml:space="preserve"> </v>
      </c>
      <c r="K1583" s="9">
        <f>SUM(K1565:K1582)+K1547</f>
        <v>0</v>
      </c>
    </row>
    <row r="1584" spans="1:11" ht="15" customHeight="1" x14ac:dyDescent="0.25">
      <c r="A1584" s="300"/>
    </row>
    <row r="1585" spans="1:11" ht="15" customHeight="1" x14ac:dyDescent="0.25">
      <c r="A1585" s="332" t="s">
        <v>100</v>
      </c>
      <c r="B1585" s="332"/>
      <c r="C1585" s="332"/>
      <c r="D1585" s="332"/>
      <c r="E1585" s="332"/>
      <c r="F1585" s="332"/>
      <c r="G1585" s="332"/>
      <c r="H1585" s="332"/>
      <c r="I1585" s="332"/>
      <c r="J1585" s="332"/>
      <c r="K1585" s="332"/>
    </row>
    <row r="1586" spans="1:11" ht="15" customHeight="1" x14ac:dyDescent="0.25">
      <c r="A1586" s="51"/>
    </row>
    <row r="1587" spans="1:11" ht="15" customHeight="1" x14ac:dyDescent="0.25">
      <c r="A1587" s="298" t="s">
        <v>101</v>
      </c>
    </row>
    <row r="1588" spans="1:11" ht="15" customHeight="1" x14ac:dyDescent="0.25">
      <c r="C1588" s="298" t="s">
        <v>102</v>
      </c>
      <c r="E1588" s="298" t="s">
        <v>103</v>
      </c>
    </row>
    <row r="1592" spans="1:11" ht="15.75" customHeight="1" x14ac:dyDescent="0.25">
      <c r="A1592" s="348" t="s">
        <v>85</v>
      </c>
      <c r="B1592" s="348"/>
      <c r="C1592" s="348"/>
      <c r="D1592" s="348"/>
      <c r="E1592" s="348"/>
      <c r="F1592" s="348"/>
      <c r="G1592" s="348"/>
      <c r="H1592" s="348"/>
      <c r="I1592" s="348"/>
      <c r="J1592" s="348"/>
      <c r="K1592" s="348"/>
    </row>
    <row r="1593" spans="1:11" ht="15" customHeight="1" x14ac:dyDescent="0.25">
      <c r="A1593" s="70"/>
      <c r="B1593" s="70"/>
      <c r="C1593" s="70"/>
      <c r="D1593" s="70"/>
      <c r="E1593" s="70"/>
      <c r="F1593" s="78">
        <f>'proje ve personel bilgileri'!$B$5</f>
        <v>0</v>
      </c>
      <c r="G1593" s="72">
        <f>IF('proje ve personel bilgileri'!$B$6=1,"/ Haziran ayına aittir.",(IF('proje ve personel bilgileri'!$B$6=2,"/ Aralık ayına aittir.",0)))</f>
        <v>0</v>
      </c>
      <c r="H1593" s="70"/>
      <c r="I1593" s="70"/>
      <c r="J1593" s="70"/>
      <c r="K1593" s="70"/>
    </row>
    <row r="1594" spans="1:11" ht="18.75" customHeight="1" x14ac:dyDescent="0.25">
      <c r="K1594" s="4" t="s">
        <v>86</v>
      </c>
    </row>
    <row r="1595" spans="1:11" ht="15.75" customHeight="1" x14ac:dyDescent="0.25">
      <c r="A1595" s="349" t="s">
        <v>2</v>
      </c>
      <c r="B1595" s="350"/>
      <c r="C1595" s="351">
        <f>'proje ve personel bilgileri'!$B$2</f>
        <v>0</v>
      </c>
      <c r="D1595" s="352"/>
      <c r="E1595" s="352"/>
      <c r="F1595" s="352"/>
      <c r="G1595" s="352"/>
      <c r="H1595" s="352"/>
      <c r="I1595" s="352"/>
      <c r="J1595" s="352"/>
      <c r="K1595" s="353"/>
    </row>
    <row r="1596" spans="1:11" ht="15.75" customHeight="1" x14ac:dyDescent="0.25">
      <c r="A1596" s="354" t="s">
        <v>4</v>
      </c>
      <c r="B1596" s="355"/>
      <c r="C1596" s="356">
        <f>'proje ve personel bilgileri'!$B$3</f>
        <v>0</v>
      </c>
      <c r="D1596" s="357"/>
      <c r="E1596" s="357"/>
      <c r="F1596" s="357"/>
      <c r="G1596" s="357"/>
      <c r="H1596" s="357"/>
      <c r="I1596" s="357"/>
      <c r="J1596" s="357"/>
      <c r="K1596" s="358"/>
    </row>
    <row r="1597" spans="1:11" ht="15" customHeight="1" x14ac:dyDescent="0.25">
      <c r="A1597" s="343" t="s">
        <v>87</v>
      </c>
      <c r="B1597" s="343" t="s">
        <v>15</v>
      </c>
      <c r="C1597" s="343" t="s">
        <v>88</v>
      </c>
      <c r="D1597" s="344" t="s">
        <v>89</v>
      </c>
      <c r="E1597" s="346"/>
      <c r="F1597" s="347"/>
      <c r="G1597" s="343" t="s">
        <v>90</v>
      </c>
      <c r="H1597" s="333" t="s">
        <v>91</v>
      </c>
      <c r="I1597" s="333" t="s">
        <v>92</v>
      </c>
      <c r="J1597" s="333" t="s">
        <v>93</v>
      </c>
      <c r="K1597" s="336" t="s">
        <v>94</v>
      </c>
    </row>
    <row r="1598" spans="1:11" ht="15.75" customHeight="1" x14ac:dyDescent="0.25">
      <c r="A1598" s="338"/>
      <c r="B1598" s="338"/>
      <c r="C1598" s="338"/>
      <c r="D1598" s="345"/>
      <c r="E1598" s="339" t="s">
        <v>95</v>
      </c>
      <c r="F1598" s="340"/>
      <c r="G1598" s="338"/>
      <c r="H1598" s="334"/>
      <c r="I1598" s="334"/>
      <c r="J1598" s="334"/>
      <c r="K1598" s="337"/>
    </row>
    <row r="1599" spans="1:11" ht="60.75" customHeight="1" x14ac:dyDescent="0.25">
      <c r="A1599" s="338"/>
      <c r="B1599" s="338"/>
      <c r="C1599" s="338"/>
      <c r="D1599" s="345"/>
      <c r="E1599" s="5" t="s">
        <v>106</v>
      </c>
      <c r="F1599" s="5" t="s">
        <v>97</v>
      </c>
      <c r="G1599" s="338"/>
      <c r="H1599" s="334"/>
      <c r="I1599" s="335"/>
      <c r="J1599" s="335"/>
      <c r="K1599" s="338"/>
    </row>
    <row r="1600" spans="1:11" ht="15.75" customHeight="1" x14ac:dyDescent="0.25">
      <c r="A1600" s="338"/>
      <c r="B1600" s="338"/>
      <c r="C1600" s="338"/>
      <c r="D1600" s="345"/>
      <c r="E1600" s="6" t="s">
        <v>98</v>
      </c>
      <c r="F1600" s="6" t="s">
        <v>98</v>
      </c>
      <c r="G1600" s="294" t="s">
        <v>98</v>
      </c>
      <c r="H1600" s="294" t="s">
        <v>98</v>
      </c>
      <c r="I1600" s="297" t="s">
        <v>98</v>
      </c>
      <c r="J1600" s="6" t="s">
        <v>98</v>
      </c>
      <c r="K1600" s="338"/>
    </row>
    <row r="1601" spans="1:11" ht="15.75" customHeight="1" x14ac:dyDescent="0.25">
      <c r="A1601" s="1">
        <v>811</v>
      </c>
      <c r="B1601" s="101" t="str">
        <f>IF('proje ve personel bilgileri'!A824&lt;&gt;0,('proje ve personel bilgileri'!A824)," ")</f>
        <v xml:space="preserve"> </v>
      </c>
      <c r="C1601" s="102"/>
      <c r="D1601" s="103"/>
      <c r="E1601" s="103"/>
      <c r="F1601" s="103"/>
      <c r="G1601" s="103"/>
      <c r="H1601" s="103"/>
      <c r="I1601" s="103"/>
      <c r="J1601" s="103"/>
      <c r="K1601" s="104">
        <f t="shared" ref="K1601:K1618" si="90">IF(D1601&lt;&gt;0,SUM(D1601+E1601+F1601+G1601-H1601-I1601-J1601),0)</f>
        <v>0</v>
      </c>
    </row>
    <row r="1602" spans="1:11" ht="15.75" customHeight="1" x14ac:dyDescent="0.25">
      <c r="A1602" s="2">
        <v>812</v>
      </c>
      <c r="B1602" s="101" t="str">
        <f>IF('proje ve personel bilgileri'!A825&lt;&gt;0,('proje ve personel bilgileri'!A825)," ")</f>
        <v xml:space="preserve"> </v>
      </c>
      <c r="C1602" s="105"/>
      <c r="D1602" s="296"/>
      <c r="E1602" s="296"/>
      <c r="F1602" s="296"/>
      <c r="G1602" s="296"/>
      <c r="H1602" s="296"/>
      <c r="I1602" s="296"/>
      <c r="J1602" s="296"/>
      <c r="K1602" s="104">
        <f t="shared" si="90"/>
        <v>0</v>
      </c>
    </row>
    <row r="1603" spans="1:11" ht="15.75" customHeight="1" x14ac:dyDescent="0.25">
      <c r="A1603" s="1">
        <v>813</v>
      </c>
      <c r="B1603" s="101" t="str">
        <f>IF('proje ve personel bilgileri'!A826&lt;&gt;0,('proje ve personel bilgileri'!A826)," ")</f>
        <v xml:space="preserve"> </v>
      </c>
      <c r="C1603" s="105"/>
      <c r="D1603" s="296"/>
      <c r="E1603" s="296"/>
      <c r="F1603" s="296"/>
      <c r="G1603" s="296"/>
      <c r="H1603" s="296"/>
      <c r="I1603" s="296"/>
      <c r="J1603" s="296"/>
      <c r="K1603" s="104">
        <f t="shared" si="90"/>
        <v>0</v>
      </c>
    </row>
    <row r="1604" spans="1:11" ht="15.75" customHeight="1" x14ac:dyDescent="0.25">
      <c r="A1604" s="2">
        <v>814</v>
      </c>
      <c r="B1604" s="101" t="str">
        <f>IF('proje ve personel bilgileri'!A827&lt;&gt;0,('proje ve personel bilgileri'!A827)," ")</f>
        <v xml:space="preserve"> </v>
      </c>
      <c r="C1604" s="105"/>
      <c r="D1604" s="296"/>
      <c r="E1604" s="296"/>
      <c r="F1604" s="296"/>
      <c r="G1604" s="296"/>
      <c r="H1604" s="296"/>
      <c r="I1604" s="296"/>
      <c r="J1604" s="296"/>
      <c r="K1604" s="104">
        <f t="shared" si="90"/>
        <v>0</v>
      </c>
    </row>
    <row r="1605" spans="1:11" ht="15.75" customHeight="1" x14ac:dyDescent="0.25">
      <c r="A1605" s="1">
        <v>815</v>
      </c>
      <c r="B1605" s="101" t="str">
        <f>IF('proje ve personel bilgileri'!A828&lt;&gt;0,('proje ve personel bilgileri'!A828)," ")</f>
        <v xml:space="preserve"> </v>
      </c>
      <c r="C1605" s="105"/>
      <c r="D1605" s="296"/>
      <c r="E1605" s="296"/>
      <c r="F1605" s="296"/>
      <c r="G1605" s="296"/>
      <c r="H1605" s="296"/>
      <c r="I1605" s="296"/>
      <c r="J1605" s="296"/>
      <c r="K1605" s="104">
        <f t="shared" si="90"/>
        <v>0</v>
      </c>
    </row>
    <row r="1606" spans="1:11" ht="15.75" customHeight="1" x14ac:dyDescent="0.25">
      <c r="A1606" s="2">
        <v>816</v>
      </c>
      <c r="B1606" s="101" t="str">
        <f>IF('proje ve personel bilgileri'!A829&lt;&gt;0,('proje ve personel bilgileri'!A829)," ")</f>
        <v xml:space="preserve"> </v>
      </c>
      <c r="C1606" s="105"/>
      <c r="D1606" s="296"/>
      <c r="E1606" s="296"/>
      <c r="F1606" s="296"/>
      <c r="G1606" s="296"/>
      <c r="H1606" s="296"/>
      <c r="I1606" s="296"/>
      <c r="J1606" s="296"/>
      <c r="K1606" s="104">
        <f t="shared" si="90"/>
        <v>0</v>
      </c>
    </row>
    <row r="1607" spans="1:11" ht="15.75" customHeight="1" x14ac:dyDescent="0.25">
      <c r="A1607" s="1">
        <v>817</v>
      </c>
      <c r="B1607" s="101" t="str">
        <f>IF('proje ve personel bilgileri'!A830&lt;&gt;0,('proje ve personel bilgileri'!A830)," ")</f>
        <v xml:space="preserve"> </v>
      </c>
      <c r="C1607" s="105"/>
      <c r="D1607" s="296"/>
      <c r="E1607" s="296"/>
      <c r="F1607" s="296"/>
      <c r="G1607" s="296"/>
      <c r="H1607" s="296"/>
      <c r="I1607" s="296"/>
      <c r="J1607" s="296"/>
      <c r="K1607" s="104">
        <f t="shared" si="90"/>
        <v>0</v>
      </c>
    </row>
    <row r="1608" spans="1:11" ht="15.75" customHeight="1" x14ac:dyDescent="0.25">
      <c r="A1608" s="2">
        <v>818</v>
      </c>
      <c r="B1608" s="101" t="str">
        <f>IF('proje ve personel bilgileri'!A831&lt;&gt;0,('proje ve personel bilgileri'!A831)," ")</f>
        <v xml:space="preserve"> </v>
      </c>
      <c r="C1608" s="105"/>
      <c r="D1608" s="296"/>
      <c r="E1608" s="296"/>
      <c r="F1608" s="296"/>
      <c r="G1608" s="296"/>
      <c r="H1608" s="296"/>
      <c r="I1608" s="296"/>
      <c r="J1608" s="296"/>
      <c r="K1608" s="104">
        <f t="shared" si="90"/>
        <v>0</v>
      </c>
    </row>
    <row r="1609" spans="1:11" ht="15.75" customHeight="1" x14ac:dyDescent="0.25">
      <c r="A1609" s="1">
        <v>819</v>
      </c>
      <c r="B1609" s="101" t="str">
        <f>IF('proje ve personel bilgileri'!A832&lt;&gt;0,('proje ve personel bilgileri'!A832)," ")</f>
        <v xml:space="preserve"> </v>
      </c>
      <c r="C1609" s="105"/>
      <c r="D1609" s="296"/>
      <c r="E1609" s="296"/>
      <c r="F1609" s="296"/>
      <c r="G1609" s="296"/>
      <c r="H1609" s="296"/>
      <c r="I1609" s="296"/>
      <c r="J1609" s="296"/>
      <c r="K1609" s="104">
        <f t="shared" si="90"/>
        <v>0</v>
      </c>
    </row>
    <row r="1610" spans="1:11" ht="15.75" customHeight="1" x14ac:dyDescent="0.25">
      <c r="A1610" s="2">
        <v>820</v>
      </c>
      <c r="B1610" s="101" t="str">
        <f>IF('proje ve personel bilgileri'!A833&lt;&gt;0,('proje ve personel bilgileri'!A833)," ")</f>
        <v xml:space="preserve"> </v>
      </c>
      <c r="C1610" s="105"/>
      <c r="D1610" s="296"/>
      <c r="E1610" s="296"/>
      <c r="F1610" s="296"/>
      <c r="G1610" s="296"/>
      <c r="H1610" s="296"/>
      <c r="I1610" s="296"/>
      <c r="J1610" s="296"/>
      <c r="K1610" s="104">
        <f t="shared" si="90"/>
        <v>0</v>
      </c>
    </row>
    <row r="1611" spans="1:11" ht="15.75" customHeight="1" x14ac:dyDescent="0.25">
      <c r="A1611" s="1">
        <v>821</v>
      </c>
      <c r="B1611" s="101" t="str">
        <f>IF('proje ve personel bilgileri'!A834&lt;&gt;0,('proje ve personel bilgileri'!A834)," ")</f>
        <v xml:space="preserve"> </v>
      </c>
      <c r="C1611" s="105"/>
      <c r="D1611" s="296"/>
      <c r="E1611" s="296"/>
      <c r="F1611" s="296"/>
      <c r="G1611" s="296"/>
      <c r="H1611" s="296"/>
      <c r="I1611" s="296"/>
      <c r="J1611" s="296"/>
      <c r="K1611" s="104">
        <f t="shared" si="90"/>
        <v>0</v>
      </c>
    </row>
    <row r="1612" spans="1:11" ht="15.75" customHeight="1" x14ac:dyDescent="0.25">
      <c r="A1612" s="2">
        <v>822</v>
      </c>
      <c r="B1612" s="101" t="str">
        <f>IF('proje ve personel bilgileri'!A835&lt;&gt;0,('proje ve personel bilgileri'!A835)," ")</f>
        <v xml:space="preserve"> </v>
      </c>
      <c r="C1612" s="105"/>
      <c r="D1612" s="296"/>
      <c r="E1612" s="296"/>
      <c r="F1612" s="296"/>
      <c r="G1612" s="296"/>
      <c r="H1612" s="296"/>
      <c r="I1612" s="296"/>
      <c r="J1612" s="296"/>
      <c r="K1612" s="104">
        <f t="shared" si="90"/>
        <v>0</v>
      </c>
    </row>
    <row r="1613" spans="1:11" ht="15.75" customHeight="1" x14ac:dyDescent="0.25">
      <c r="A1613" s="1">
        <v>823</v>
      </c>
      <c r="B1613" s="101" t="str">
        <f>IF('proje ve personel bilgileri'!A836&lt;&gt;0,('proje ve personel bilgileri'!A836)," ")</f>
        <v xml:space="preserve"> </v>
      </c>
      <c r="C1613" s="105"/>
      <c r="D1613" s="296"/>
      <c r="E1613" s="296"/>
      <c r="F1613" s="296"/>
      <c r="G1613" s="296"/>
      <c r="H1613" s="296"/>
      <c r="I1613" s="296"/>
      <c r="J1613" s="296"/>
      <c r="K1613" s="104">
        <f t="shared" si="90"/>
        <v>0</v>
      </c>
    </row>
    <row r="1614" spans="1:11" ht="15.75" customHeight="1" x14ac:dyDescent="0.25">
      <c r="A1614" s="2">
        <v>824</v>
      </c>
      <c r="B1614" s="101" t="str">
        <f>IF('proje ve personel bilgileri'!A837&lt;&gt;0,('proje ve personel bilgileri'!A837)," ")</f>
        <v xml:space="preserve"> </v>
      </c>
      <c r="C1614" s="105"/>
      <c r="D1614" s="296"/>
      <c r="E1614" s="296"/>
      <c r="F1614" s="296"/>
      <c r="G1614" s="296"/>
      <c r="H1614" s="296"/>
      <c r="I1614" s="296"/>
      <c r="J1614" s="296"/>
      <c r="K1614" s="104">
        <f t="shared" si="90"/>
        <v>0</v>
      </c>
    </row>
    <row r="1615" spans="1:11" ht="15.75" customHeight="1" x14ac:dyDescent="0.25">
      <c r="A1615" s="1">
        <v>825</v>
      </c>
      <c r="B1615" s="101" t="str">
        <f>IF('proje ve personel bilgileri'!A838&lt;&gt;0,('proje ve personel bilgileri'!A838)," ")</f>
        <v xml:space="preserve"> </v>
      </c>
      <c r="C1615" s="105"/>
      <c r="D1615" s="296"/>
      <c r="E1615" s="296"/>
      <c r="F1615" s="296"/>
      <c r="G1615" s="296"/>
      <c r="H1615" s="296"/>
      <c r="I1615" s="296"/>
      <c r="J1615" s="296"/>
      <c r="K1615" s="104">
        <f t="shared" si="90"/>
        <v>0</v>
      </c>
    </row>
    <row r="1616" spans="1:11" ht="15.75" customHeight="1" x14ac:dyDescent="0.25">
      <c r="A1616" s="2">
        <v>826</v>
      </c>
      <c r="B1616" s="101" t="str">
        <f>IF('proje ve personel bilgileri'!A839&lt;&gt;0,('proje ve personel bilgileri'!A839)," ")</f>
        <v xml:space="preserve"> </v>
      </c>
      <c r="C1616" s="105"/>
      <c r="D1616" s="296"/>
      <c r="E1616" s="296"/>
      <c r="F1616" s="296"/>
      <c r="G1616" s="296"/>
      <c r="H1616" s="296"/>
      <c r="I1616" s="296"/>
      <c r="J1616" s="296"/>
      <c r="K1616" s="104">
        <f t="shared" si="90"/>
        <v>0</v>
      </c>
    </row>
    <row r="1617" spans="1:11" ht="15.75" customHeight="1" x14ac:dyDescent="0.25">
      <c r="A1617" s="1">
        <v>827</v>
      </c>
      <c r="B1617" s="101" t="str">
        <f>IF('proje ve personel bilgileri'!A840&lt;&gt;0,('proje ve personel bilgileri'!A840)," ")</f>
        <v xml:space="preserve"> </v>
      </c>
      <c r="C1617" s="105"/>
      <c r="D1617" s="296"/>
      <c r="E1617" s="296"/>
      <c r="F1617" s="296"/>
      <c r="G1617" s="296"/>
      <c r="H1617" s="296"/>
      <c r="I1617" s="296"/>
      <c r="J1617" s="296"/>
      <c r="K1617" s="104">
        <f t="shared" si="90"/>
        <v>0</v>
      </c>
    </row>
    <row r="1618" spans="1:11" ht="15" customHeight="1" x14ac:dyDescent="0.25">
      <c r="A1618" s="2">
        <v>828</v>
      </c>
      <c r="B1618" s="101" t="str">
        <f>IF('proje ve personel bilgileri'!A841&lt;&gt;0,('proje ve personel bilgileri'!A841)," ")</f>
        <v xml:space="preserve"> </v>
      </c>
      <c r="C1618" s="105"/>
      <c r="D1618" s="296"/>
      <c r="E1618" s="296"/>
      <c r="F1618" s="296"/>
      <c r="G1618" s="296"/>
      <c r="H1618" s="296"/>
      <c r="I1618" s="296"/>
      <c r="J1618" s="296"/>
      <c r="K1618" s="104">
        <f t="shared" si="90"/>
        <v>0</v>
      </c>
    </row>
    <row r="1619" spans="1:11" ht="15.75" customHeight="1" x14ac:dyDescent="0.25">
      <c r="A1619" s="341" t="s">
        <v>99</v>
      </c>
      <c r="B1619" s="342"/>
      <c r="C1619" s="7" t="str">
        <f t="shared" ref="C1619:J1619" si="91">IF($K$28&lt;&gt;0,SUM(C1601:C1618)," ")</f>
        <v xml:space="preserve"> </v>
      </c>
      <c r="D1619" s="8" t="str">
        <f t="shared" si="91"/>
        <v xml:space="preserve"> </v>
      </c>
      <c r="E1619" s="8" t="str">
        <f t="shared" si="91"/>
        <v xml:space="preserve"> </v>
      </c>
      <c r="F1619" s="8" t="str">
        <f t="shared" si="91"/>
        <v xml:space="preserve"> </v>
      </c>
      <c r="G1619" s="8" t="str">
        <f t="shared" si="91"/>
        <v xml:space="preserve"> </v>
      </c>
      <c r="H1619" s="8" t="str">
        <f t="shared" si="91"/>
        <v xml:space="preserve"> </v>
      </c>
      <c r="I1619" s="8" t="str">
        <f t="shared" si="91"/>
        <v xml:space="preserve"> </v>
      </c>
      <c r="J1619" s="8" t="str">
        <f t="shared" si="91"/>
        <v xml:space="preserve"> </v>
      </c>
      <c r="K1619" s="9">
        <f>SUM(K1601:K1618)+K1583</f>
        <v>0</v>
      </c>
    </row>
    <row r="1620" spans="1:11" ht="15" customHeight="1" x14ac:dyDescent="0.25">
      <c r="A1620" s="300"/>
    </row>
    <row r="1621" spans="1:11" ht="15" customHeight="1" x14ac:dyDescent="0.25">
      <c r="A1621" s="332" t="s">
        <v>100</v>
      </c>
      <c r="B1621" s="332"/>
      <c r="C1621" s="332"/>
      <c r="D1621" s="332"/>
      <c r="E1621" s="332"/>
      <c r="F1621" s="332"/>
      <c r="G1621" s="332"/>
      <c r="H1621" s="332"/>
      <c r="I1621" s="332"/>
      <c r="J1621" s="332"/>
      <c r="K1621" s="332"/>
    </row>
    <row r="1622" spans="1:11" ht="15" customHeight="1" x14ac:dyDescent="0.25">
      <c r="A1622" s="51"/>
    </row>
    <row r="1623" spans="1:11" ht="15" customHeight="1" x14ac:dyDescent="0.25">
      <c r="A1623" s="298" t="s">
        <v>101</v>
      </c>
    </row>
    <row r="1624" spans="1:11" ht="15" customHeight="1" x14ac:dyDescent="0.25">
      <c r="C1624" s="298" t="s">
        <v>102</v>
      </c>
      <c r="E1624" s="298" t="s">
        <v>103</v>
      </c>
    </row>
    <row r="1628" spans="1:11" ht="15.75" customHeight="1" x14ac:dyDescent="0.25">
      <c r="A1628" s="348" t="s">
        <v>85</v>
      </c>
      <c r="B1628" s="348"/>
      <c r="C1628" s="348"/>
      <c r="D1628" s="348"/>
      <c r="E1628" s="348"/>
      <c r="F1628" s="348"/>
      <c r="G1628" s="348"/>
      <c r="H1628" s="348"/>
      <c r="I1628" s="348"/>
      <c r="J1628" s="348"/>
      <c r="K1628" s="348"/>
    </row>
    <row r="1629" spans="1:11" ht="15" customHeight="1" x14ac:dyDescent="0.25">
      <c r="A1629" s="70"/>
      <c r="B1629" s="70"/>
      <c r="C1629" s="70"/>
      <c r="D1629" s="70"/>
      <c r="E1629" s="70"/>
      <c r="F1629" s="78">
        <f>'proje ve personel bilgileri'!$B$5</f>
        <v>0</v>
      </c>
      <c r="G1629" s="72">
        <f>IF('proje ve personel bilgileri'!$B$6=1,"/ Haziran ayına aittir.",(IF('proje ve personel bilgileri'!$B$6=2,"/ Aralık ayına aittir.",0)))</f>
        <v>0</v>
      </c>
      <c r="H1629" s="70"/>
      <c r="I1629" s="70"/>
      <c r="J1629" s="70"/>
      <c r="K1629" s="70"/>
    </row>
    <row r="1630" spans="1:11" ht="18.75" customHeight="1" x14ac:dyDescent="0.25">
      <c r="K1630" s="4" t="s">
        <v>86</v>
      </c>
    </row>
    <row r="1631" spans="1:11" ht="15.75" customHeight="1" x14ac:dyDescent="0.25">
      <c r="A1631" s="349" t="s">
        <v>2</v>
      </c>
      <c r="B1631" s="350"/>
      <c r="C1631" s="351">
        <f>'proje ve personel bilgileri'!$B$2</f>
        <v>0</v>
      </c>
      <c r="D1631" s="352"/>
      <c r="E1631" s="352"/>
      <c r="F1631" s="352"/>
      <c r="G1631" s="352"/>
      <c r="H1631" s="352"/>
      <c r="I1631" s="352"/>
      <c r="J1631" s="352"/>
      <c r="K1631" s="353"/>
    </row>
    <row r="1632" spans="1:11" ht="15.75" customHeight="1" x14ac:dyDescent="0.25">
      <c r="A1632" s="354" t="s">
        <v>4</v>
      </c>
      <c r="B1632" s="355"/>
      <c r="C1632" s="356">
        <f>'proje ve personel bilgileri'!$B$3</f>
        <v>0</v>
      </c>
      <c r="D1632" s="357"/>
      <c r="E1632" s="357"/>
      <c r="F1632" s="357"/>
      <c r="G1632" s="357"/>
      <c r="H1632" s="357"/>
      <c r="I1632" s="357"/>
      <c r="J1632" s="357"/>
      <c r="K1632" s="358"/>
    </row>
    <row r="1633" spans="1:11" ht="15" customHeight="1" x14ac:dyDescent="0.25">
      <c r="A1633" s="343" t="s">
        <v>87</v>
      </c>
      <c r="B1633" s="343" t="s">
        <v>15</v>
      </c>
      <c r="C1633" s="343" t="s">
        <v>88</v>
      </c>
      <c r="D1633" s="344" t="s">
        <v>89</v>
      </c>
      <c r="E1633" s="346"/>
      <c r="F1633" s="347"/>
      <c r="G1633" s="343" t="s">
        <v>90</v>
      </c>
      <c r="H1633" s="333" t="s">
        <v>91</v>
      </c>
      <c r="I1633" s="333" t="s">
        <v>92</v>
      </c>
      <c r="J1633" s="333" t="s">
        <v>93</v>
      </c>
      <c r="K1633" s="336" t="s">
        <v>94</v>
      </c>
    </row>
    <row r="1634" spans="1:11" ht="15.75" customHeight="1" x14ac:dyDescent="0.25">
      <c r="A1634" s="338"/>
      <c r="B1634" s="338"/>
      <c r="C1634" s="338"/>
      <c r="D1634" s="345"/>
      <c r="E1634" s="339" t="s">
        <v>95</v>
      </c>
      <c r="F1634" s="340"/>
      <c r="G1634" s="338"/>
      <c r="H1634" s="334"/>
      <c r="I1634" s="334"/>
      <c r="J1634" s="334"/>
      <c r="K1634" s="337"/>
    </row>
    <row r="1635" spans="1:11" ht="60.75" customHeight="1" x14ac:dyDescent="0.25">
      <c r="A1635" s="338"/>
      <c r="B1635" s="338"/>
      <c r="C1635" s="338"/>
      <c r="D1635" s="345"/>
      <c r="E1635" s="5" t="s">
        <v>106</v>
      </c>
      <c r="F1635" s="5" t="s">
        <v>97</v>
      </c>
      <c r="G1635" s="338"/>
      <c r="H1635" s="334"/>
      <c r="I1635" s="335"/>
      <c r="J1635" s="335"/>
      <c r="K1635" s="338"/>
    </row>
    <row r="1636" spans="1:11" ht="15.75" customHeight="1" x14ac:dyDescent="0.25">
      <c r="A1636" s="338"/>
      <c r="B1636" s="338"/>
      <c r="C1636" s="338"/>
      <c r="D1636" s="345"/>
      <c r="E1636" s="6" t="s">
        <v>98</v>
      </c>
      <c r="F1636" s="6" t="s">
        <v>98</v>
      </c>
      <c r="G1636" s="294" t="s">
        <v>98</v>
      </c>
      <c r="H1636" s="294" t="s">
        <v>98</v>
      </c>
      <c r="I1636" s="297" t="s">
        <v>98</v>
      </c>
      <c r="J1636" s="6" t="s">
        <v>98</v>
      </c>
      <c r="K1636" s="338"/>
    </row>
    <row r="1637" spans="1:11" ht="15.75" customHeight="1" x14ac:dyDescent="0.25">
      <c r="A1637" s="1">
        <v>829</v>
      </c>
      <c r="B1637" s="101" t="str">
        <f>IF('proje ve personel bilgileri'!A842&lt;&gt;0,('proje ve personel bilgileri'!A842)," ")</f>
        <v xml:space="preserve"> </v>
      </c>
      <c r="C1637" s="102"/>
      <c r="D1637" s="103"/>
      <c r="E1637" s="103"/>
      <c r="F1637" s="103"/>
      <c r="G1637" s="103"/>
      <c r="H1637" s="103"/>
      <c r="I1637" s="103"/>
      <c r="J1637" s="103"/>
      <c r="K1637" s="104">
        <f t="shared" ref="K1637:K1654" si="92">IF(D1637&lt;&gt;0,SUM(D1637+E1637+F1637+G1637-H1637-I1637-J1637),0)</f>
        <v>0</v>
      </c>
    </row>
    <row r="1638" spans="1:11" ht="15.75" customHeight="1" x14ac:dyDescent="0.25">
      <c r="A1638" s="2">
        <v>830</v>
      </c>
      <c r="B1638" s="101" t="str">
        <f>IF('proje ve personel bilgileri'!A843&lt;&gt;0,('proje ve personel bilgileri'!A843)," ")</f>
        <v xml:space="preserve"> </v>
      </c>
      <c r="C1638" s="105"/>
      <c r="D1638" s="296"/>
      <c r="E1638" s="296"/>
      <c r="F1638" s="296"/>
      <c r="G1638" s="296"/>
      <c r="H1638" s="296"/>
      <c r="I1638" s="296"/>
      <c r="J1638" s="296"/>
      <c r="K1638" s="104">
        <f t="shared" si="92"/>
        <v>0</v>
      </c>
    </row>
    <row r="1639" spans="1:11" ht="15.75" customHeight="1" x14ac:dyDescent="0.25">
      <c r="A1639" s="1">
        <v>831</v>
      </c>
      <c r="B1639" s="101" t="str">
        <f>IF('proje ve personel bilgileri'!A844&lt;&gt;0,('proje ve personel bilgileri'!A844)," ")</f>
        <v xml:space="preserve"> </v>
      </c>
      <c r="C1639" s="105"/>
      <c r="D1639" s="296"/>
      <c r="E1639" s="296"/>
      <c r="F1639" s="296"/>
      <c r="G1639" s="296"/>
      <c r="H1639" s="296"/>
      <c r="I1639" s="296"/>
      <c r="J1639" s="296"/>
      <c r="K1639" s="104">
        <f t="shared" si="92"/>
        <v>0</v>
      </c>
    </row>
    <row r="1640" spans="1:11" ht="15.75" customHeight="1" x14ac:dyDescent="0.25">
      <c r="A1640" s="2">
        <v>832</v>
      </c>
      <c r="B1640" s="101" t="str">
        <f>IF('proje ve personel bilgileri'!A845&lt;&gt;0,('proje ve personel bilgileri'!A845)," ")</f>
        <v xml:space="preserve"> </v>
      </c>
      <c r="C1640" s="105"/>
      <c r="D1640" s="296"/>
      <c r="E1640" s="296"/>
      <c r="F1640" s="296"/>
      <c r="G1640" s="296"/>
      <c r="H1640" s="296"/>
      <c r="I1640" s="296"/>
      <c r="J1640" s="296"/>
      <c r="K1640" s="104">
        <f t="shared" si="92"/>
        <v>0</v>
      </c>
    </row>
    <row r="1641" spans="1:11" ht="15.75" customHeight="1" x14ac:dyDescent="0.25">
      <c r="A1641" s="1">
        <v>833</v>
      </c>
      <c r="B1641" s="101" t="str">
        <f>IF('proje ve personel bilgileri'!A846&lt;&gt;0,('proje ve personel bilgileri'!A846)," ")</f>
        <v xml:space="preserve"> </v>
      </c>
      <c r="C1641" s="105"/>
      <c r="D1641" s="296"/>
      <c r="E1641" s="296"/>
      <c r="F1641" s="296"/>
      <c r="G1641" s="296"/>
      <c r="H1641" s="296"/>
      <c r="I1641" s="296"/>
      <c r="J1641" s="296"/>
      <c r="K1641" s="104">
        <f t="shared" si="92"/>
        <v>0</v>
      </c>
    </row>
    <row r="1642" spans="1:11" ht="15.75" customHeight="1" x14ac:dyDescent="0.25">
      <c r="A1642" s="2">
        <v>834</v>
      </c>
      <c r="B1642" s="101" t="str">
        <f>IF('proje ve personel bilgileri'!A847&lt;&gt;0,('proje ve personel bilgileri'!A847)," ")</f>
        <v xml:space="preserve"> </v>
      </c>
      <c r="C1642" s="105"/>
      <c r="D1642" s="296"/>
      <c r="E1642" s="296"/>
      <c r="F1642" s="296"/>
      <c r="G1642" s="296"/>
      <c r="H1642" s="296"/>
      <c r="I1642" s="296"/>
      <c r="J1642" s="296"/>
      <c r="K1642" s="104">
        <f t="shared" si="92"/>
        <v>0</v>
      </c>
    </row>
    <row r="1643" spans="1:11" ht="15.75" customHeight="1" x14ac:dyDescent="0.25">
      <c r="A1643" s="1">
        <v>835</v>
      </c>
      <c r="B1643" s="101" t="str">
        <f>IF('proje ve personel bilgileri'!A848&lt;&gt;0,('proje ve personel bilgileri'!A848)," ")</f>
        <v xml:space="preserve"> </v>
      </c>
      <c r="C1643" s="105"/>
      <c r="D1643" s="296"/>
      <c r="E1643" s="296"/>
      <c r="F1643" s="296"/>
      <c r="G1643" s="296"/>
      <c r="H1643" s="296"/>
      <c r="I1643" s="296"/>
      <c r="J1643" s="296"/>
      <c r="K1643" s="104">
        <f t="shared" si="92"/>
        <v>0</v>
      </c>
    </row>
    <row r="1644" spans="1:11" ht="15.75" customHeight="1" x14ac:dyDescent="0.25">
      <c r="A1644" s="2">
        <v>836</v>
      </c>
      <c r="B1644" s="101" t="str">
        <f>IF('proje ve personel bilgileri'!A849&lt;&gt;0,('proje ve personel bilgileri'!A849)," ")</f>
        <v xml:space="preserve"> </v>
      </c>
      <c r="C1644" s="105"/>
      <c r="D1644" s="296"/>
      <c r="E1644" s="296"/>
      <c r="F1644" s="296"/>
      <c r="G1644" s="296"/>
      <c r="H1644" s="296"/>
      <c r="I1644" s="296"/>
      <c r="J1644" s="296"/>
      <c r="K1644" s="104">
        <f t="shared" si="92"/>
        <v>0</v>
      </c>
    </row>
    <row r="1645" spans="1:11" ht="15.75" customHeight="1" x14ac:dyDescent="0.25">
      <c r="A1645" s="1">
        <v>837</v>
      </c>
      <c r="B1645" s="101" t="str">
        <f>IF('proje ve personel bilgileri'!A850&lt;&gt;0,('proje ve personel bilgileri'!A850)," ")</f>
        <v xml:space="preserve"> </v>
      </c>
      <c r="C1645" s="105"/>
      <c r="D1645" s="296"/>
      <c r="E1645" s="296"/>
      <c r="F1645" s="296"/>
      <c r="G1645" s="296"/>
      <c r="H1645" s="296"/>
      <c r="I1645" s="296"/>
      <c r="J1645" s="296"/>
      <c r="K1645" s="104">
        <f t="shared" si="92"/>
        <v>0</v>
      </c>
    </row>
    <row r="1646" spans="1:11" ht="15.75" customHeight="1" x14ac:dyDescent="0.25">
      <c r="A1646" s="2">
        <v>838</v>
      </c>
      <c r="B1646" s="101" t="str">
        <f>IF('proje ve personel bilgileri'!A851&lt;&gt;0,('proje ve personel bilgileri'!A851)," ")</f>
        <v xml:space="preserve"> </v>
      </c>
      <c r="C1646" s="105"/>
      <c r="D1646" s="296"/>
      <c r="E1646" s="296"/>
      <c r="F1646" s="296"/>
      <c r="G1646" s="296"/>
      <c r="H1646" s="296"/>
      <c r="I1646" s="296"/>
      <c r="J1646" s="296"/>
      <c r="K1646" s="104">
        <f t="shared" si="92"/>
        <v>0</v>
      </c>
    </row>
    <row r="1647" spans="1:11" ht="15.75" customHeight="1" x14ac:dyDescent="0.25">
      <c r="A1647" s="1">
        <v>839</v>
      </c>
      <c r="B1647" s="101" t="str">
        <f>IF('proje ve personel bilgileri'!A852&lt;&gt;0,('proje ve personel bilgileri'!A852)," ")</f>
        <v xml:space="preserve"> </v>
      </c>
      <c r="C1647" s="105"/>
      <c r="D1647" s="296"/>
      <c r="E1647" s="296"/>
      <c r="F1647" s="296"/>
      <c r="G1647" s="296"/>
      <c r="H1647" s="296"/>
      <c r="I1647" s="296"/>
      <c r="J1647" s="296"/>
      <c r="K1647" s="104">
        <f t="shared" si="92"/>
        <v>0</v>
      </c>
    </row>
    <row r="1648" spans="1:11" ht="15.75" customHeight="1" x14ac:dyDescent="0.25">
      <c r="A1648" s="2">
        <v>840</v>
      </c>
      <c r="B1648" s="101" t="str">
        <f>IF('proje ve personel bilgileri'!A853&lt;&gt;0,('proje ve personel bilgileri'!A853)," ")</f>
        <v xml:space="preserve"> </v>
      </c>
      <c r="C1648" s="105"/>
      <c r="D1648" s="296"/>
      <c r="E1648" s="296"/>
      <c r="F1648" s="296"/>
      <c r="G1648" s="296"/>
      <c r="H1648" s="296"/>
      <c r="I1648" s="296"/>
      <c r="J1648" s="296"/>
      <c r="K1648" s="104">
        <f t="shared" si="92"/>
        <v>0</v>
      </c>
    </row>
    <row r="1649" spans="1:11" ht="15.75" customHeight="1" x14ac:dyDescent="0.25">
      <c r="A1649" s="1">
        <v>841</v>
      </c>
      <c r="B1649" s="101" t="str">
        <f>IF('proje ve personel bilgileri'!A854&lt;&gt;0,('proje ve personel bilgileri'!A854)," ")</f>
        <v xml:space="preserve"> </v>
      </c>
      <c r="C1649" s="105"/>
      <c r="D1649" s="296"/>
      <c r="E1649" s="296"/>
      <c r="F1649" s="296"/>
      <c r="G1649" s="296"/>
      <c r="H1649" s="296"/>
      <c r="I1649" s="296"/>
      <c r="J1649" s="296"/>
      <c r="K1649" s="104">
        <f t="shared" si="92"/>
        <v>0</v>
      </c>
    </row>
    <row r="1650" spans="1:11" ht="15.75" customHeight="1" x14ac:dyDescent="0.25">
      <c r="A1650" s="2">
        <v>842</v>
      </c>
      <c r="B1650" s="101" t="str">
        <f>IF('proje ve personel bilgileri'!A855&lt;&gt;0,('proje ve personel bilgileri'!A855)," ")</f>
        <v xml:space="preserve"> </v>
      </c>
      <c r="C1650" s="105"/>
      <c r="D1650" s="296"/>
      <c r="E1650" s="296"/>
      <c r="F1650" s="296"/>
      <c r="G1650" s="296"/>
      <c r="H1650" s="296"/>
      <c r="I1650" s="296"/>
      <c r="J1650" s="296"/>
      <c r="K1650" s="104">
        <f t="shared" si="92"/>
        <v>0</v>
      </c>
    </row>
    <row r="1651" spans="1:11" ht="15.75" customHeight="1" x14ac:dyDescent="0.25">
      <c r="A1651" s="1">
        <v>843</v>
      </c>
      <c r="B1651" s="101" t="str">
        <f>IF('proje ve personel bilgileri'!A856&lt;&gt;0,('proje ve personel bilgileri'!A856)," ")</f>
        <v xml:space="preserve"> </v>
      </c>
      <c r="C1651" s="105"/>
      <c r="D1651" s="296"/>
      <c r="E1651" s="296"/>
      <c r="F1651" s="296"/>
      <c r="G1651" s="296"/>
      <c r="H1651" s="296"/>
      <c r="I1651" s="296"/>
      <c r="J1651" s="296"/>
      <c r="K1651" s="104">
        <f t="shared" si="92"/>
        <v>0</v>
      </c>
    </row>
    <row r="1652" spans="1:11" ht="15.75" customHeight="1" x14ac:dyDescent="0.25">
      <c r="A1652" s="2">
        <v>844</v>
      </c>
      <c r="B1652" s="101" t="str">
        <f>IF('proje ve personel bilgileri'!A857&lt;&gt;0,('proje ve personel bilgileri'!A857)," ")</f>
        <v xml:space="preserve"> </v>
      </c>
      <c r="C1652" s="105"/>
      <c r="D1652" s="296"/>
      <c r="E1652" s="296"/>
      <c r="F1652" s="296"/>
      <c r="G1652" s="296"/>
      <c r="H1652" s="296"/>
      <c r="I1652" s="296"/>
      <c r="J1652" s="296"/>
      <c r="K1652" s="104">
        <f t="shared" si="92"/>
        <v>0</v>
      </c>
    </row>
    <row r="1653" spans="1:11" ht="15.75" customHeight="1" x14ac:dyDescent="0.25">
      <c r="A1653" s="1">
        <v>845</v>
      </c>
      <c r="B1653" s="101" t="str">
        <f>IF('proje ve personel bilgileri'!A858&lt;&gt;0,('proje ve personel bilgileri'!A858)," ")</f>
        <v xml:space="preserve"> </v>
      </c>
      <c r="C1653" s="105"/>
      <c r="D1653" s="296"/>
      <c r="E1653" s="296"/>
      <c r="F1653" s="296"/>
      <c r="G1653" s="296"/>
      <c r="H1653" s="296"/>
      <c r="I1653" s="296"/>
      <c r="J1653" s="296"/>
      <c r="K1653" s="104">
        <f t="shared" si="92"/>
        <v>0</v>
      </c>
    </row>
    <row r="1654" spans="1:11" ht="15" customHeight="1" x14ac:dyDescent="0.25">
      <c r="A1654" s="2">
        <v>846</v>
      </c>
      <c r="B1654" s="101" t="str">
        <f>IF('proje ve personel bilgileri'!A859&lt;&gt;0,('proje ve personel bilgileri'!A859)," ")</f>
        <v xml:space="preserve"> </v>
      </c>
      <c r="C1654" s="105"/>
      <c r="D1654" s="296"/>
      <c r="E1654" s="296"/>
      <c r="F1654" s="296"/>
      <c r="G1654" s="296"/>
      <c r="H1654" s="296"/>
      <c r="I1654" s="296"/>
      <c r="J1654" s="296"/>
      <c r="K1654" s="104">
        <f t="shared" si="92"/>
        <v>0</v>
      </c>
    </row>
    <row r="1655" spans="1:11" ht="15.75" customHeight="1" x14ac:dyDescent="0.25">
      <c r="A1655" s="341" t="s">
        <v>99</v>
      </c>
      <c r="B1655" s="342"/>
      <c r="C1655" s="7" t="str">
        <f t="shared" ref="C1655:J1655" si="93">IF($K$28&lt;&gt;0,SUM(C1637:C1654)," ")</f>
        <v xml:space="preserve"> </v>
      </c>
      <c r="D1655" s="8" t="str">
        <f t="shared" si="93"/>
        <v xml:space="preserve"> </v>
      </c>
      <c r="E1655" s="8" t="str">
        <f t="shared" si="93"/>
        <v xml:space="preserve"> </v>
      </c>
      <c r="F1655" s="8" t="str">
        <f t="shared" si="93"/>
        <v xml:space="preserve"> </v>
      </c>
      <c r="G1655" s="8" t="str">
        <f t="shared" si="93"/>
        <v xml:space="preserve"> </v>
      </c>
      <c r="H1655" s="8" t="str">
        <f t="shared" si="93"/>
        <v xml:space="preserve"> </v>
      </c>
      <c r="I1655" s="8" t="str">
        <f t="shared" si="93"/>
        <v xml:space="preserve"> </v>
      </c>
      <c r="J1655" s="8" t="str">
        <f t="shared" si="93"/>
        <v xml:space="preserve"> </v>
      </c>
      <c r="K1655" s="9">
        <f>SUM(K1637:K1654)+K1619</f>
        <v>0</v>
      </c>
    </row>
    <row r="1656" spans="1:11" ht="15" customHeight="1" x14ac:dyDescent="0.25">
      <c r="A1656" s="300"/>
    </row>
    <row r="1657" spans="1:11" ht="15" customHeight="1" x14ac:dyDescent="0.25">
      <c r="A1657" s="332" t="s">
        <v>100</v>
      </c>
      <c r="B1657" s="332"/>
      <c r="C1657" s="332"/>
      <c r="D1657" s="332"/>
      <c r="E1657" s="332"/>
      <c r="F1657" s="332"/>
      <c r="G1657" s="332"/>
      <c r="H1657" s="332"/>
      <c r="I1657" s="332"/>
      <c r="J1657" s="332"/>
      <c r="K1657" s="332"/>
    </row>
    <row r="1658" spans="1:11" ht="15" customHeight="1" x14ac:dyDescent="0.25">
      <c r="A1658" s="51"/>
    </row>
    <row r="1659" spans="1:11" ht="15" customHeight="1" x14ac:dyDescent="0.25">
      <c r="A1659" s="298" t="s">
        <v>101</v>
      </c>
    </row>
    <row r="1660" spans="1:11" ht="15" customHeight="1" x14ac:dyDescent="0.25">
      <c r="C1660" s="298" t="s">
        <v>102</v>
      </c>
      <c r="E1660" s="298" t="s">
        <v>103</v>
      </c>
    </row>
    <row r="1664" spans="1:11" ht="15.75" customHeight="1" x14ac:dyDescent="0.25">
      <c r="A1664" s="348" t="s">
        <v>85</v>
      </c>
      <c r="B1664" s="348"/>
      <c r="C1664" s="348"/>
      <c r="D1664" s="348"/>
      <c r="E1664" s="348"/>
      <c r="F1664" s="348"/>
      <c r="G1664" s="348"/>
      <c r="H1664" s="348"/>
      <c r="I1664" s="348"/>
      <c r="J1664" s="348"/>
      <c r="K1664" s="348"/>
    </row>
    <row r="1665" spans="1:11" ht="15" customHeight="1" x14ac:dyDescent="0.25">
      <c r="A1665" s="70"/>
      <c r="B1665" s="70"/>
      <c r="C1665" s="70"/>
      <c r="D1665" s="70"/>
      <c r="E1665" s="70"/>
      <c r="F1665" s="78">
        <f>'proje ve personel bilgileri'!$B$5</f>
        <v>0</v>
      </c>
      <c r="G1665" s="72">
        <f>IF('proje ve personel bilgileri'!$B$6=1,"/ Haziran ayına aittir.",(IF('proje ve personel bilgileri'!$B$6=2,"/ Aralık ayına aittir.",0)))</f>
        <v>0</v>
      </c>
      <c r="H1665" s="70"/>
      <c r="I1665" s="70"/>
      <c r="J1665" s="70"/>
      <c r="K1665" s="70"/>
    </row>
    <row r="1666" spans="1:11" ht="18.75" customHeight="1" x14ac:dyDescent="0.25">
      <c r="K1666" s="4" t="s">
        <v>86</v>
      </c>
    </row>
    <row r="1667" spans="1:11" ht="15.75" customHeight="1" x14ac:dyDescent="0.25">
      <c r="A1667" s="349" t="s">
        <v>2</v>
      </c>
      <c r="B1667" s="350"/>
      <c r="C1667" s="351">
        <f>'proje ve personel bilgileri'!$B$2</f>
        <v>0</v>
      </c>
      <c r="D1667" s="352"/>
      <c r="E1667" s="352"/>
      <c r="F1667" s="352"/>
      <c r="G1667" s="352"/>
      <c r="H1667" s="352"/>
      <c r="I1667" s="352"/>
      <c r="J1667" s="352"/>
      <c r="K1667" s="353"/>
    </row>
    <row r="1668" spans="1:11" ht="15.75" customHeight="1" x14ac:dyDescent="0.25">
      <c r="A1668" s="354" t="s">
        <v>4</v>
      </c>
      <c r="B1668" s="355"/>
      <c r="C1668" s="356">
        <f>'proje ve personel bilgileri'!$B$3</f>
        <v>0</v>
      </c>
      <c r="D1668" s="357"/>
      <c r="E1668" s="357"/>
      <c r="F1668" s="357"/>
      <c r="G1668" s="357"/>
      <c r="H1668" s="357"/>
      <c r="I1668" s="357"/>
      <c r="J1668" s="357"/>
      <c r="K1668" s="358"/>
    </row>
    <row r="1669" spans="1:11" ht="15" customHeight="1" x14ac:dyDescent="0.25">
      <c r="A1669" s="343" t="s">
        <v>87</v>
      </c>
      <c r="B1669" s="343" t="s">
        <v>15</v>
      </c>
      <c r="C1669" s="343" t="s">
        <v>88</v>
      </c>
      <c r="D1669" s="344" t="s">
        <v>89</v>
      </c>
      <c r="E1669" s="346"/>
      <c r="F1669" s="347"/>
      <c r="G1669" s="343" t="s">
        <v>90</v>
      </c>
      <c r="H1669" s="333" t="s">
        <v>91</v>
      </c>
      <c r="I1669" s="333" t="s">
        <v>92</v>
      </c>
      <c r="J1669" s="333" t="s">
        <v>93</v>
      </c>
      <c r="K1669" s="336" t="s">
        <v>94</v>
      </c>
    </row>
    <row r="1670" spans="1:11" ht="15.75" customHeight="1" x14ac:dyDescent="0.25">
      <c r="A1670" s="338"/>
      <c r="B1670" s="338"/>
      <c r="C1670" s="338"/>
      <c r="D1670" s="345"/>
      <c r="E1670" s="339" t="s">
        <v>95</v>
      </c>
      <c r="F1670" s="340"/>
      <c r="G1670" s="338"/>
      <c r="H1670" s="334"/>
      <c r="I1670" s="334"/>
      <c r="J1670" s="334"/>
      <c r="K1670" s="337"/>
    </row>
    <row r="1671" spans="1:11" ht="60.75" customHeight="1" x14ac:dyDescent="0.25">
      <c r="A1671" s="338"/>
      <c r="B1671" s="338"/>
      <c r="C1671" s="338"/>
      <c r="D1671" s="345"/>
      <c r="E1671" s="5" t="s">
        <v>106</v>
      </c>
      <c r="F1671" s="5" t="s">
        <v>97</v>
      </c>
      <c r="G1671" s="338"/>
      <c r="H1671" s="334"/>
      <c r="I1671" s="335"/>
      <c r="J1671" s="335"/>
      <c r="K1671" s="338"/>
    </row>
    <row r="1672" spans="1:11" ht="15.75" customHeight="1" x14ac:dyDescent="0.25">
      <c r="A1672" s="338"/>
      <c r="B1672" s="338"/>
      <c r="C1672" s="338"/>
      <c r="D1672" s="345"/>
      <c r="E1672" s="6" t="s">
        <v>98</v>
      </c>
      <c r="F1672" s="6" t="s">
        <v>98</v>
      </c>
      <c r="G1672" s="294" t="s">
        <v>98</v>
      </c>
      <c r="H1672" s="294" t="s">
        <v>98</v>
      </c>
      <c r="I1672" s="297" t="s">
        <v>98</v>
      </c>
      <c r="J1672" s="6" t="s">
        <v>98</v>
      </c>
      <c r="K1672" s="338"/>
    </row>
    <row r="1673" spans="1:11" ht="15.75" customHeight="1" x14ac:dyDescent="0.25">
      <c r="A1673" s="1">
        <v>847</v>
      </c>
      <c r="B1673" s="101" t="str">
        <f>IF('proje ve personel bilgileri'!A860&lt;&gt;0,('proje ve personel bilgileri'!A860)," ")</f>
        <v xml:space="preserve"> </v>
      </c>
      <c r="C1673" s="102"/>
      <c r="D1673" s="103"/>
      <c r="E1673" s="103"/>
      <c r="F1673" s="103"/>
      <c r="G1673" s="103"/>
      <c r="H1673" s="103"/>
      <c r="I1673" s="103"/>
      <c r="J1673" s="103"/>
      <c r="K1673" s="104">
        <f t="shared" ref="K1673:K1690" si="94">IF(D1673&lt;&gt;0,SUM(D1673+E1673+F1673+G1673-H1673-I1673-J1673),0)</f>
        <v>0</v>
      </c>
    </row>
    <row r="1674" spans="1:11" ht="15.75" customHeight="1" x14ac:dyDescent="0.25">
      <c r="A1674" s="2">
        <v>848</v>
      </c>
      <c r="B1674" s="101" t="str">
        <f>IF('proje ve personel bilgileri'!A861&lt;&gt;0,('proje ve personel bilgileri'!A861)," ")</f>
        <v xml:space="preserve"> </v>
      </c>
      <c r="C1674" s="105"/>
      <c r="D1674" s="296"/>
      <c r="E1674" s="296"/>
      <c r="F1674" s="296"/>
      <c r="G1674" s="296"/>
      <c r="H1674" s="296"/>
      <c r="I1674" s="296"/>
      <c r="J1674" s="296"/>
      <c r="K1674" s="104">
        <f t="shared" si="94"/>
        <v>0</v>
      </c>
    </row>
    <row r="1675" spans="1:11" ht="15.75" customHeight="1" x14ac:dyDescent="0.25">
      <c r="A1675" s="1">
        <v>849</v>
      </c>
      <c r="B1675" s="101" t="str">
        <f>IF('proje ve personel bilgileri'!A862&lt;&gt;0,('proje ve personel bilgileri'!A862)," ")</f>
        <v xml:space="preserve"> </v>
      </c>
      <c r="C1675" s="105"/>
      <c r="D1675" s="296"/>
      <c r="E1675" s="296"/>
      <c r="F1675" s="296"/>
      <c r="G1675" s="296"/>
      <c r="H1675" s="296"/>
      <c r="I1675" s="296"/>
      <c r="J1675" s="296"/>
      <c r="K1675" s="104">
        <f t="shared" si="94"/>
        <v>0</v>
      </c>
    </row>
    <row r="1676" spans="1:11" ht="15.75" customHeight="1" x14ac:dyDescent="0.25">
      <c r="A1676" s="2">
        <v>850</v>
      </c>
      <c r="B1676" s="101" t="str">
        <f>IF('proje ve personel bilgileri'!A863&lt;&gt;0,('proje ve personel bilgileri'!A863)," ")</f>
        <v xml:space="preserve"> </v>
      </c>
      <c r="C1676" s="105"/>
      <c r="D1676" s="296"/>
      <c r="E1676" s="296"/>
      <c r="F1676" s="296"/>
      <c r="G1676" s="296"/>
      <c r="H1676" s="296"/>
      <c r="I1676" s="296"/>
      <c r="J1676" s="296"/>
      <c r="K1676" s="104">
        <f t="shared" si="94"/>
        <v>0</v>
      </c>
    </row>
    <row r="1677" spans="1:11" ht="15.75" customHeight="1" x14ac:dyDescent="0.25">
      <c r="A1677" s="1">
        <v>851</v>
      </c>
      <c r="B1677" s="101" t="str">
        <f>IF('proje ve personel bilgileri'!A864&lt;&gt;0,('proje ve personel bilgileri'!A864)," ")</f>
        <v xml:space="preserve"> </v>
      </c>
      <c r="C1677" s="105"/>
      <c r="D1677" s="296"/>
      <c r="E1677" s="296"/>
      <c r="F1677" s="296"/>
      <c r="G1677" s="296"/>
      <c r="H1677" s="296"/>
      <c r="I1677" s="296"/>
      <c r="J1677" s="296"/>
      <c r="K1677" s="104">
        <f t="shared" si="94"/>
        <v>0</v>
      </c>
    </row>
    <row r="1678" spans="1:11" ht="15.75" customHeight="1" x14ac:dyDescent="0.25">
      <c r="A1678" s="2">
        <v>852</v>
      </c>
      <c r="B1678" s="101" t="str">
        <f>IF('proje ve personel bilgileri'!A865&lt;&gt;0,('proje ve personel bilgileri'!A865)," ")</f>
        <v xml:space="preserve"> </v>
      </c>
      <c r="C1678" s="105"/>
      <c r="D1678" s="296"/>
      <c r="E1678" s="296"/>
      <c r="F1678" s="296"/>
      <c r="G1678" s="296"/>
      <c r="H1678" s="296"/>
      <c r="I1678" s="296"/>
      <c r="J1678" s="296"/>
      <c r="K1678" s="104">
        <f t="shared" si="94"/>
        <v>0</v>
      </c>
    </row>
    <row r="1679" spans="1:11" ht="15.75" customHeight="1" x14ac:dyDescent="0.25">
      <c r="A1679" s="1">
        <v>853</v>
      </c>
      <c r="B1679" s="101" t="str">
        <f>IF('proje ve personel bilgileri'!A866&lt;&gt;0,('proje ve personel bilgileri'!A866)," ")</f>
        <v xml:space="preserve"> </v>
      </c>
      <c r="C1679" s="105"/>
      <c r="D1679" s="296"/>
      <c r="E1679" s="296"/>
      <c r="F1679" s="296"/>
      <c r="G1679" s="296"/>
      <c r="H1679" s="296"/>
      <c r="I1679" s="296"/>
      <c r="J1679" s="296"/>
      <c r="K1679" s="104">
        <f t="shared" si="94"/>
        <v>0</v>
      </c>
    </row>
    <row r="1680" spans="1:11" ht="15.75" customHeight="1" x14ac:dyDescent="0.25">
      <c r="A1680" s="2">
        <v>854</v>
      </c>
      <c r="B1680" s="101" t="str">
        <f>IF('proje ve personel bilgileri'!A867&lt;&gt;0,('proje ve personel bilgileri'!A867)," ")</f>
        <v xml:space="preserve"> </v>
      </c>
      <c r="C1680" s="105"/>
      <c r="D1680" s="296"/>
      <c r="E1680" s="296"/>
      <c r="F1680" s="296"/>
      <c r="G1680" s="296"/>
      <c r="H1680" s="296"/>
      <c r="I1680" s="296"/>
      <c r="J1680" s="296"/>
      <c r="K1680" s="104">
        <f t="shared" si="94"/>
        <v>0</v>
      </c>
    </row>
    <row r="1681" spans="1:11" ht="15.75" customHeight="1" x14ac:dyDescent="0.25">
      <c r="A1681" s="1">
        <v>855</v>
      </c>
      <c r="B1681" s="101" t="str">
        <f>IF('proje ve personel bilgileri'!A868&lt;&gt;0,('proje ve personel bilgileri'!A868)," ")</f>
        <v xml:space="preserve"> </v>
      </c>
      <c r="C1681" s="105"/>
      <c r="D1681" s="296"/>
      <c r="E1681" s="296"/>
      <c r="F1681" s="296"/>
      <c r="G1681" s="296"/>
      <c r="H1681" s="296"/>
      <c r="I1681" s="296"/>
      <c r="J1681" s="296"/>
      <c r="K1681" s="104">
        <f t="shared" si="94"/>
        <v>0</v>
      </c>
    </row>
    <row r="1682" spans="1:11" ht="15.75" customHeight="1" x14ac:dyDescent="0.25">
      <c r="A1682" s="2">
        <v>856</v>
      </c>
      <c r="B1682" s="101" t="str">
        <f>IF('proje ve personel bilgileri'!A869&lt;&gt;0,('proje ve personel bilgileri'!A869)," ")</f>
        <v xml:space="preserve"> </v>
      </c>
      <c r="C1682" s="105"/>
      <c r="D1682" s="296"/>
      <c r="E1682" s="296"/>
      <c r="F1682" s="296"/>
      <c r="G1682" s="296"/>
      <c r="H1682" s="296"/>
      <c r="I1682" s="296"/>
      <c r="J1682" s="296"/>
      <c r="K1682" s="104">
        <f t="shared" si="94"/>
        <v>0</v>
      </c>
    </row>
    <row r="1683" spans="1:11" ht="15.75" customHeight="1" x14ac:dyDescent="0.25">
      <c r="A1683" s="1">
        <v>857</v>
      </c>
      <c r="B1683" s="101" t="str">
        <f>IF('proje ve personel bilgileri'!A870&lt;&gt;0,('proje ve personel bilgileri'!A870)," ")</f>
        <v xml:space="preserve"> </v>
      </c>
      <c r="C1683" s="105"/>
      <c r="D1683" s="296"/>
      <c r="E1683" s="296"/>
      <c r="F1683" s="296"/>
      <c r="G1683" s="296"/>
      <c r="H1683" s="296"/>
      <c r="I1683" s="296"/>
      <c r="J1683" s="296"/>
      <c r="K1683" s="104">
        <f t="shared" si="94"/>
        <v>0</v>
      </c>
    </row>
    <row r="1684" spans="1:11" ht="15.75" customHeight="1" x14ac:dyDescent="0.25">
      <c r="A1684" s="2">
        <v>858</v>
      </c>
      <c r="B1684" s="101" t="str">
        <f>IF('proje ve personel bilgileri'!A871&lt;&gt;0,('proje ve personel bilgileri'!A871)," ")</f>
        <v xml:space="preserve"> </v>
      </c>
      <c r="C1684" s="105"/>
      <c r="D1684" s="296"/>
      <c r="E1684" s="296"/>
      <c r="F1684" s="296"/>
      <c r="G1684" s="296"/>
      <c r="H1684" s="296"/>
      <c r="I1684" s="296"/>
      <c r="J1684" s="296"/>
      <c r="K1684" s="104">
        <f t="shared" si="94"/>
        <v>0</v>
      </c>
    </row>
    <row r="1685" spans="1:11" ht="15.75" customHeight="1" x14ac:dyDescent="0.25">
      <c r="A1685" s="1">
        <v>859</v>
      </c>
      <c r="B1685" s="101" t="str">
        <f>IF('proje ve personel bilgileri'!A872&lt;&gt;0,('proje ve personel bilgileri'!A872)," ")</f>
        <v xml:space="preserve"> </v>
      </c>
      <c r="C1685" s="105"/>
      <c r="D1685" s="296"/>
      <c r="E1685" s="296"/>
      <c r="F1685" s="296"/>
      <c r="G1685" s="296"/>
      <c r="H1685" s="296"/>
      <c r="I1685" s="296"/>
      <c r="J1685" s="296"/>
      <c r="K1685" s="104">
        <f t="shared" si="94"/>
        <v>0</v>
      </c>
    </row>
    <row r="1686" spans="1:11" ht="15.75" customHeight="1" x14ac:dyDescent="0.25">
      <c r="A1686" s="2">
        <v>860</v>
      </c>
      <c r="B1686" s="101" t="str">
        <f>IF('proje ve personel bilgileri'!A873&lt;&gt;0,('proje ve personel bilgileri'!A873)," ")</f>
        <v xml:space="preserve"> </v>
      </c>
      <c r="C1686" s="105"/>
      <c r="D1686" s="296"/>
      <c r="E1686" s="296"/>
      <c r="F1686" s="296"/>
      <c r="G1686" s="296"/>
      <c r="H1686" s="296"/>
      <c r="I1686" s="296"/>
      <c r="J1686" s="296"/>
      <c r="K1686" s="104">
        <f t="shared" si="94"/>
        <v>0</v>
      </c>
    </row>
    <row r="1687" spans="1:11" ht="15.75" customHeight="1" x14ac:dyDescent="0.25">
      <c r="A1687" s="1">
        <v>861</v>
      </c>
      <c r="B1687" s="101" t="str">
        <f>IF('proje ve personel bilgileri'!A874&lt;&gt;0,('proje ve personel bilgileri'!A874)," ")</f>
        <v xml:space="preserve"> </v>
      </c>
      <c r="C1687" s="105"/>
      <c r="D1687" s="296"/>
      <c r="E1687" s="296"/>
      <c r="F1687" s="296"/>
      <c r="G1687" s="296"/>
      <c r="H1687" s="296"/>
      <c r="I1687" s="296"/>
      <c r="J1687" s="296"/>
      <c r="K1687" s="104">
        <f t="shared" si="94"/>
        <v>0</v>
      </c>
    </row>
    <row r="1688" spans="1:11" ht="15.75" customHeight="1" x14ac:dyDescent="0.25">
      <c r="A1688" s="2">
        <v>862</v>
      </c>
      <c r="B1688" s="101" t="str">
        <f>IF('proje ve personel bilgileri'!A875&lt;&gt;0,('proje ve personel bilgileri'!A875)," ")</f>
        <v xml:space="preserve"> </v>
      </c>
      <c r="C1688" s="105"/>
      <c r="D1688" s="296"/>
      <c r="E1688" s="296"/>
      <c r="F1688" s="296"/>
      <c r="G1688" s="296"/>
      <c r="H1688" s="296"/>
      <c r="I1688" s="296"/>
      <c r="J1688" s="296"/>
      <c r="K1688" s="104">
        <f t="shared" si="94"/>
        <v>0</v>
      </c>
    </row>
    <row r="1689" spans="1:11" ht="15.75" customHeight="1" x14ac:dyDescent="0.25">
      <c r="A1689" s="1">
        <v>863</v>
      </c>
      <c r="B1689" s="101" t="str">
        <f>IF('proje ve personel bilgileri'!A876&lt;&gt;0,('proje ve personel bilgileri'!A876)," ")</f>
        <v xml:space="preserve"> </v>
      </c>
      <c r="C1689" s="105"/>
      <c r="D1689" s="296"/>
      <c r="E1689" s="296"/>
      <c r="F1689" s="296"/>
      <c r="G1689" s="296"/>
      <c r="H1689" s="296"/>
      <c r="I1689" s="296"/>
      <c r="J1689" s="296"/>
      <c r="K1689" s="104">
        <f t="shared" si="94"/>
        <v>0</v>
      </c>
    </row>
    <row r="1690" spans="1:11" ht="15" customHeight="1" x14ac:dyDescent="0.25">
      <c r="A1690" s="2">
        <v>864</v>
      </c>
      <c r="B1690" s="101" t="str">
        <f>IF('proje ve personel bilgileri'!A877&lt;&gt;0,('proje ve personel bilgileri'!A877)," ")</f>
        <v xml:space="preserve"> </v>
      </c>
      <c r="C1690" s="105"/>
      <c r="D1690" s="296"/>
      <c r="E1690" s="296"/>
      <c r="F1690" s="296"/>
      <c r="G1690" s="296"/>
      <c r="H1690" s="296"/>
      <c r="I1690" s="296"/>
      <c r="J1690" s="296"/>
      <c r="K1690" s="104">
        <f t="shared" si="94"/>
        <v>0</v>
      </c>
    </row>
    <row r="1691" spans="1:11" ht="15.75" customHeight="1" x14ac:dyDescent="0.25">
      <c r="A1691" s="341" t="s">
        <v>99</v>
      </c>
      <c r="B1691" s="342"/>
      <c r="C1691" s="7" t="str">
        <f t="shared" ref="C1691:J1691" si="95">IF($K$28&lt;&gt;0,SUM(C1673:C1690)," ")</f>
        <v xml:space="preserve"> </v>
      </c>
      <c r="D1691" s="8" t="str">
        <f t="shared" si="95"/>
        <v xml:space="preserve"> </v>
      </c>
      <c r="E1691" s="8" t="str">
        <f t="shared" si="95"/>
        <v xml:space="preserve"> </v>
      </c>
      <c r="F1691" s="8" t="str">
        <f t="shared" si="95"/>
        <v xml:space="preserve"> </v>
      </c>
      <c r="G1691" s="8" t="str">
        <f t="shared" si="95"/>
        <v xml:space="preserve"> </v>
      </c>
      <c r="H1691" s="8" t="str">
        <f t="shared" si="95"/>
        <v xml:space="preserve"> </v>
      </c>
      <c r="I1691" s="8" t="str">
        <f t="shared" si="95"/>
        <v xml:space="preserve"> </v>
      </c>
      <c r="J1691" s="8" t="str">
        <f t="shared" si="95"/>
        <v xml:space="preserve"> </v>
      </c>
      <c r="K1691" s="9">
        <f>SUM(K1673:K1690)+K1655</f>
        <v>0</v>
      </c>
    </row>
    <row r="1692" spans="1:11" ht="15" customHeight="1" x14ac:dyDescent="0.25">
      <c r="A1692" s="300"/>
    </row>
    <row r="1693" spans="1:11" ht="15" customHeight="1" x14ac:dyDescent="0.25">
      <c r="A1693" s="332" t="s">
        <v>100</v>
      </c>
      <c r="B1693" s="332"/>
      <c r="C1693" s="332"/>
      <c r="D1693" s="332"/>
      <c r="E1693" s="332"/>
      <c r="F1693" s="332"/>
      <c r="G1693" s="332"/>
      <c r="H1693" s="332"/>
      <c r="I1693" s="332"/>
      <c r="J1693" s="332"/>
      <c r="K1693" s="332"/>
    </row>
    <row r="1694" spans="1:11" ht="15" customHeight="1" x14ac:dyDescent="0.25">
      <c r="A1694" s="51"/>
    </row>
    <row r="1695" spans="1:11" ht="15" customHeight="1" x14ac:dyDescent="0.25">
      <c r="A1695" s="298" t="s">
        <v>101</v>
      </c>
    </row>
    <row r="1696" spans="1:11" ht="15" customHeight="1" x14ac:dyDescent="0.25">
      <c r="C1696" s="298" t="s">
        <v>102</v>
      </c>
      <c r="E1696" s="298" t="s">
        <v>103</v>
      </c>
    </row>
    <row r="1700" spans="1:11" ht="15.75" customHeight="1" x14ac:dyDescent="0.25">
      <c r="A1700" s="348" t="s">
        <v>85</v>
      </c>
      <c r="B1700" s="348"/>
      <c r="C1700" s="348"/>
      <c r="D1700" s="348"/>
      <c r="E1700" s="348"/>
      <c r="F1700" s="348"/>
      <c r="G1700" s="348"/>
      <c r="H1700" s="348"/>
      <c r="I1700" s="348"/>
      <c r="J1700" s="348"/>
      <c r="K1700" s="348"/>
    </row>
    <row r="1701" spans="1:11" ht="15" customHeight="1" x14ac:dyDescent="0.25">
      <c r="A1701" s="70"/>
      <c r="B1701" s="70"/>
      <c r="C1701" s="70"/>
      <c r="D1701" s="70"/>
      <c r="E1701" s="70"/>
      <c r="F1701" s="78">
        <f>'proje ve personel bilgileri'!$B$5</f>
        <v>0</v>
      </c>
      <c r="G1701" s="72">
        <f>IF('proje ve personel bilgileri'!$B$6=1,"/ Haziran ayına aittir.",(IF('proje ve personel bilgileri'!$B$6=2,"/ Aralık ayına aittir.",0)))</f>
        <v>0</v>
      </c>
      <c r="H1701" s="70"/>
      <c r="I1701" s="70"/>
      <c r="J1701" s="70"/>
      <c r="K1701" s="70"/>
    </row>
    <row r="1702" spans="1:11" ht="18.75" customHeight="1" x14ac:dyDescent="0.25">
      <c r="K1702" s="4" t="s">
        <v>86</v>
      </c>
    </row>
    <row r="1703" spans="1:11" ht="15.75" customHeight="1" x14ac:dyDescent="0.25">
      <c r="A1703" s="349" t="s">
        <v>2</v>
      </c>
      <c r="B1703" s="350"/>
      <c r="C1703" s="351">
        <f>'proje ve personel bilgileri'!$B$2</f>
        <v>0</v>
      </c>
      <c r="D1703" s="352"/>
      <c r="E1703" s="352"/>
      <c r="F1703" s="352"/>
      <c r="G1703" s="352"/>
      <c r="H1703" s="352"/>
      <c r="I1703" s="352"/>
      <c r="J1703" s="352"/>
      <c r="K1703" s="353"/>
    </row>
    <row r="1704" spans="1:11" ht="15.75" customHeight="1" x14ac:dyDescent="0.25">
      <c r="A1704" s="354" t="s">
        <v>4</v>
      </c>
      <c r="B1704" s="355"/>
      <c r="C1704" s="356">
        <f>'proje ve personel bilgileri'!$B$3</f>
        <v>0</v>
      </c>
      <c r="D1704" s="357"/>
      <c r="E1704" s="357"/>
      <c r="F1704" s="357"/>
      <c r="G1704" s="357"/>
      <c r="H1704" s="357"/>
      <c r="I1704" s="357"/>
      <c r="J1704" s="357"/>
      <c r="K1704" s="358"/>
    </row>
    <row r="1705" spans="1:11" ht="15" customHeight="1" x14ac:dyDescent="0.25">
      <c r="A1705" s="343" t="s">
        <v>87</v>
      </c>
      <c r="B1705" s="343" t="s">
        <v>15</v>
      </c>
      <c r="C1705" s="343" t="s">
        <v>88</v>
      </c>
      <c r="D1705" s="344" t="s">
        <v>89</v>
      </c>
      <c r="E1705" s="346"/>
      <c r="F1705" s="347"/>
      <c r="G1705" s="343" t="s">
        <v>90</v>
      </c>
      <c r="H1705" s="333" t="s">
        <v>91</v>
      </c>
      <c r="I1705" s="333" t="s">
        <v>92</v>
      </c>
      <c r="J1705" s="333" t="s">
        <v>93</v>
      </c>
      <c r="K1705" s="336" t="s">
        <v>94</v>
      </c>
    </row>
    <row r="1706" spans="1:11" ht="15.75" customHeight="1" x14ac:dyDescent="0.25">
      <c r="A1706" s="338"/>
      <c r="B1706" s="338"/>
      <c r="C1706" s="338"/>
      <c r="D1706" s="345"/>
      <c r="E1706" s="339" t="s">
        <v>95</v>
      </c>
      <c r="F1706" s="340"/>
      <c r="G1706" s="338"/>
      <c r="H1706" s="334"/>
      <c r="I1706" s="334"/>
      <c r="J1706" s="334"/>
      <c r="K1706" s="337"/>
    </row>
    <row r="1707" spans="1:11" ht="60.75" customHeight="1" x14ac:dyDescent="0.25">
      <c r="A1707" s="338"/>
      <c r="B1707" s="338"/>
      <c r="C1707" s="338"/>
      <c r="D1707" s="345"/>
      <c r="E1707" s="5" t="s">
        <v>106</v>
      </c>
      <c r="F1707" s="5" t="s">
        <v>97</v>
      </c>
      <c r="G1707" s="338"/>
      <c r="H1707" s="334"/>
      <c r="I1707" s="335"/>
      <c r="J1707" s="335"/>
      <c r="K1707" s="338"/>
    </row>
    <row r="1708" spans="1:11" ht="15.75" customHeight="1" x14ac:dyDescent="0.25">
      <c r="A1708" s="338"/>
      <c r="B1708" s="338"/>
      <c r="C1708" s="338"/>
      <c r="D1708" s="345"/>
      <c r="E1708" s="6" t="s">
        <v>98</v>
      </c>
      <c r="F1708" s="6" t="s">
        <v>98</v>
      </c>
      <c r="G1708" s="294" t="s">
        <v>98</v>
      </c>
      <c r="H1708" s="294" t="s">
        <v>98</v>
      </c>
      <c r="I1708" s="297" t="s">
        <v>98</v>
      </c>
      <c r="J1708" s="6" t="s">
        <v>98</v>
      </c>
      <c r="K1708" s="338"/>
    </row>
    <row r="1709" spans="1:11" ht="15.75" customHeight="1" x14ac:dyDescent="0.25">
      <c r="A1709" s="1">
        <v>865</v>
      </c>
      <c r="B1709" s="101" t="str">
        <f>IF('proje ve personel bilgileri'!A878&lt;&gt;0,('proje ve personel bilgileri'!A878)," ")</f>
        <v xml:space="preserve"> </v>
      </c>
      <c r="C1709" s="102"/>
      <c r="D1709" s="103"/>
      <c r="E1709" s="103"/>
      <c r="F1709" s="103"/>
      <c r="G1709" s="103"/>
      <c r="H1709" s="103"/>
      <c r="I1709" s="103"/>
      <c r="J1709" s="103"/>
      <c r="K1709" s="104">
        <f t="shared" ref="K1709:K1726" si="96">IF(D1709&lt;&gt;0,SUM(D1709+E1709+F1709+G1709-H1709-I1709-J1709),0)</f>
        <v>0</v>
      </c>
    </row>
    <row r="1710" spans="1:11" ht="15.75" customHeight="1" x14ac:dyDescent="0.25">
      <c r="A1710" s="2">
        <v>866</v>
      </c>
      <c r="B1710" s="101" t="str">
        <f>IF('proje ve personel bilgileri'!A879&lt;&gt;0,('proje ve personel bilgileri'!A879)," ")</f>
        <v xml:space="preserve"> </v>
      </c>
      <c r="C1710" s="105"/>
      <c r="D1710" s="296"/>
      <c r="E1710" s="296"/>
      <c r="F1710" s="296"/>
      <c r="G1710" s="296"/>
      <c r="H1710" s="296"/>
      <c r="I1710" s="296"/>
      <c r="J1710" s="296"/>
      <c r="K1710" s="104">
        <f t="shared" si="96"/>
        <v>0</v>
      </c>
    </row>
    <row r="1711" spans="1:11" ht="15.75" customHeight="1" x14ac:dyDescent="0.25">
      <c r="A1711" s="1">
        <v>867</v>
      </c>
      <c r="B1711" s="101" t="str">
        <f>IF('proje ve personel bilgileri'!A880&lt;&gt;0,('proje ve personel bilgileri'!A880)," ")</f>
        <v xml:space="preserve"> </v>
      </c>
      <c r="C1711" s="105"/>
      <c r="D1711" s="296"/>
      <c r="E1711" s="296"/>
      <c r="F1711" s="296"/>
      <c r="G1711" s="296"/>
      <c r="H1711" s="296"/>
      <c r="I1711" s="296"/>
      <c r="J1711" s="296"/>
      <c r="K1711" s="104">
        <f t="shared" si="96"/>
        <v>0</v>
      </c>
    </row>
    <row r="1712" spans="1:11" ht="15.75" customHeight="1" x14ac:dyDescent="0.25">
      <c r="A1712" s="2">
        <v>868</v>
      </c>
      <c r="B1712" s="101" t="str">
        <f>IF('proje ve personel bilgileri'!A881&lt;&gt;0,('proje ve personel bilgileri'!A881)," ")</f>
        <v xml:space="preserve"> </v>
      </c>
      <c r="C1712" s="105"/>
      <c r="D1712" s="296"/>
      <c r="E1712" s="296"/>
      <c r="F1712" s="296"/>
      <c r="G1712" s="296"/>
      <c r="H1712" s="296"/>
      <c r="I1712" s="296"/>
      <c r="J1712" s="296"/>
      <c r="K1712" s="104">
        <f t="shared" si="96"/>
        <v>0</v>
      </c>
    </row>
    <row r="1713" spans="1:11" ht="15.75" customHeight="1" x14ac:dyDescent="0.25">
      <c r="A1713" s="1">
        <v>869</v>
      </c>
      <c r="B1713" s="101" t="str">
        <f>IF('proje ve personel bilgileri'!A882&lt;&gt;0,('proje ve personel bilgileri'!A882)," ")</f>
        <v xml:space="preserve"> </v>
      </c>
      <c r="C1713" s="105"/>
      <c r="D1713" s="296"/>
      <c r="E1713" s="296"/>
      <c r="F1713" s="296"/>
      <c r="G1713" s="296"/>
      <c r="H1713" s="296"/>
      <c r="I1713" s="296"/>
      <c r="J1713" s="296"/>
      <c r="K1713" s="104">
        <f t="shared" si="96"/>
        <v>0</v>
      </c>
    </row>
    <row r="1714" spans="1:11" ht="15.75" customHeight="1" x14ac:dyDescent="0.25">
      <c r="A1714" s="2">
        <v>870</v>
      </c>
      <c r="B1714" s="101" t="str">
        <f>IF('proje ve personel bilgileri'!A883&lt;&gt;0,('proje ve personel bilgileri'!A883)," ")</f>
        <v xml:space="preserve"> </v>
      </c>
      <c r="C1714" s="105"/>
      <c r="D1714" s="296"/>
      <c r="E1714" s="296"/>
      <c r="F1714" s="296"/>
      <c r="G1714" s="296"/>
      <c r="H1714" s="296"/>
      <c r="I1714" s="296"/>
      <c r="J1714" s="296"/>
      <c r="K1714" s="104">
        <f t="shared" si="96"/>
        <v>0</v>
      </c>
    </row>
    <row r="1715" spans="1:11" ht="15.75" customHeight="1" x14ac:dyDescent="0.25">
      <c r="A1715" s="1">
        <v>871</v>
      </c>
      <c r="B1715" s="101" t="str">
        <f>IF('proje ve personel bilgileri'!A884&lt;&gt;0,('proje ve personel bilgileri'!A884)," ")</f>
        <v xml:space="preserve"> </v>
      </c>
      <c r="C1715" s="105"/>
      <c r="D1715" s="296"/>
      <c r="E1715" s="296"/>
      <c r="F1715" s="296"/>
      <c r="G1715" s="296"/>
      <c r="H1715" s="296"/>
      <c r="I1715" s="296"/>
      <c r="J1715" s="296"/>
      <c r="K1715" s="104">
        <f t="shared" si="96"/>
        <v>0</v>
      </c>
    </row>
    <row r="1716" spans="1:11" ht="15.75" customHeight="1" x14ac:dyDescent="0.25">
      <c r="A1716" s="2">
        <v>872</v>
      </c>
      <c r="B1716" s="101" t="str">
        <f>IF('proje ve personel bilgileri'!A885&lt;&gt;0,('proje ve personel bilgileri'!A885)," ")</f>
        <v xml:space="preserve"> </v>
      </c>
      <c r="C1716" s="105"/>
      <c r="D1716" s="296"/>
      <c r="E1716" s="296"/>
      <c r="F1716" s="296"/>
      <c r="G1716" s="296"/>
      <c r="H1716" s="296"/>
      <c r="I1716" s="296"/>
      <c r="J1716" s="296"/>
      <c r="K1716" s="104">
        <f t="shared" si="96"/>
        <v>0</v>
      </c>
    </row>
    <row r="1717" spans="1:11" ht="15.75" customHeight="1" x14ac:dyDescent="0.25">
      <c r="A1717" s="1">
        <v>873</v>
      </c>
      <c r="B1717" s="101" t="str">
        <f>IF('proje ve personel bilgileri'!A886&lt;&gt;0,('proje ve personel bilgileri'!A886)," ")</f>
        <v xml:space="preserve"> </v>
      </c>
      <c r="C1717" s="105"/>
      <c r="D1717" s="296"/>
      <c r="E1717" s="296"/>
      <c r="F1717" s="296"/>
      <c r="G1717" s="296"/>
      <c r="H1717" s="296"/>
      <c r="I1717" s="296"/>
      <c r="J1717" s="296"/>
      <c r="K1717" s="104">
        <f t="shared" si="96"/>
        <v>0</v>
      </c>
    </row>
    <row r="1718" spans="1:11" ht="15.75" customHeight="1" x14ac:dyDescent="0.25">
      <c r="A1718" s="2">
        <v>874</v>
      </c>
      <c r="B1718" s="101" t="str">
        <f>IF('proje ve personel bilgileri'!A887&lt;&gt;0,('proje ve personel bilgileri'!A887)," ")</f>
        <v xml:space="preserve"> </v>
      </c>
      <c r="C1718" s="105"/>
      <c r="D1718" s="296"/>
      <c r="E1718" s="296"/>
      <c r="F1718" s="296"/>
      <c r="G1718" s="296"/>
      <c r="H1718" s="296"/>
      <c r="I1718" s="296"/>
      <c r="J1718" s="296"/>
      <c r="K1718" s="104">
        <f t="shared" si="96"/>
        <v>0</v>
      </c>
    </row>
    <row r="1719" spans="1:11" ht="15.75" customHeight="1" x14ac:dyDescent="0.25">
      <c r="A1719" s="1">
        <v>875</v>
      </c>
      <c r="B1719" s="101" t="str">
        <f>IF('proje ve personel bilgileri'!A888&lt;&gt;0,('proje ve personel bilgileri'!A888)," ")</f>
        <v xml:space="preserve"> </v>
      </c>
      <c r="C1719" s="105"/>
      <c r="D1719" s="296"/>
      <c r="E1719" s="296"/>
      <c r="F1719" s="296"/>
      <c r="G1719" s="296"/>
      <c r="H1719" s="296"/>
      <c r="I1719" s="296"/>
      <c r="J1719" s="296"/>
      <c r="K1719" s="104">
        <f t="shared" si="96"/>
        <v>0</v>
      </c>
    </row>
    <row r="1720" spans="1:11" ht="15.75" customHeight="1" x14ac:dyDescent="0.25">
      <c r="A1720" s="2">
        <v>876</v>
      </c>
      <c r="B1720" s="101" t="str">
        <f>IF('proje ve personel bilgileri'!A889&lt;&gt;0,('proje ve personel bilgileri'!A889)," ")</f>
        <v xml:space="preserve"> </v>
      </c>
      <c r="C1720" s="105"/>
      <c r="D1720" s="296"/>
      <c r="E1720" s="296"/>
      <c r="F1720" s="296"/>
      <c r="G1720" s="296"/>
      <c r="H1720" s="296"/>
      <c r="I1720" s="296"/>
      <c r="J1720" s="296"/>
      <c r="K1720" s="104">
        <f t="shared" si="96"/>
        <v>0</v>
      </c>
    </row>
    <row r="1721" spans="1:11" ht="15.75" customHeight="1" x14ac:dyDescent="0.25">
      <c r="A1721" s="1">
        <v>877</v>
      </c>
      <c r="B1721" s="101" t="str">
        <f>IF('proje ve personel bilgileri'!A890&lt;&gt;0,('proje ve personel bilgileri'!A890)," ")</f>
        <v xml:space="preserve"> </v>
      </c>
      <c r="C1721" s="105"/>
      <c r="D1721" s="296"/>
      <c r="E1721" s="296"/>
      <c r="F1721" s="296"/>
      <c r="G1721" s="296"/>
      <c r="H1721" s="296"/>
      <c r="I1721" s="296"/>
      <c r="J1721" s="296"/>
      <c r="K1721" s="104">
        <f t="shared" si="96"/>
        <v>0</v>
      </c>
    </row>
    <row r="1722" spans="1:11" ht="15.75" customHeight="1" x14ac:dyDescent="0.25">
      <c r="A1722" s="2">
        <v>878</v>
      </c>
      <c r="B1722" s="101" t="str">
        <f>IF('proje ve personel bilgileri'!A891&lt;&gt;0,('proje ve personel bilgileri'!A891)," ")</f>
        <v xml:space="preserve"> </v>
      </c>
      <c r="C1722" s="105"/>
      <c r="D1722" s="296"/>
      <c r="E1722" s="296"/>
      <c r="F1722" s="296"/>
      <c r="G1722" s="296"/>
      <c r="H1722" s="296"/>
      <c r="I1722" s="296"/>
      <c r="J1722" s="296"/>
      <c r="K1722" s="104">
        <f t="shared" si="96"/>
        <v>0</v>
      </c>
    </row>
    <row r="1723" spans="1:11" ht="15.75" customHeight="1" x14ac:dyDescent="0.25">
      <c r="A1723" s="1">
        <v>879</v>
      </c>
      <c r="B1723" s="101" t="str">
        <f>IF('proje ve personel bilgileri'!A892&lt;&gt;0,('proje ve personel bilgileri'!A892)," ")</f>
        <v xml:space="preserve"> </v>
      </c>
      <c r="C1723" s="105"/>
      <c r="D1723" s="296"/>
      <c r="E1723" s="296"/>
      <c r="F1723" s="296"/>
      <c r="G1723" s="296"/>
      <c r="H1723" s="296"/>
      <c r="I1723" s="296"/>
      <c r="J1723" s="296"/>
      <c r="K1723" s="104">
        <f t="shared" si="96"/>
        <v>0</v>
      </c>
    </row>
    <row r="1724" spans="1:11" ht="15.75" customHeight="1" x14ac:dyDescent="0.25">
      <c r="A1724" s="2">
        <v>880</v>
      </c>
      <c r="B1724" s="101" t="str">
        <f>IF('proje ve personel bilgileri'!A893&lt;&gt;0,('proje ve personel bilgileri'!A893)," ")</f>
        <v xml:space="preserve"> </v>
      </c>
      <c r="C1724" s="105"/>
      <c r="D1724" s="296"/>
      <c r="E1724" s="296"/>
      <c r="F1724" s="296"/>
      <c r="G1724" s="296"/>
      <c r="H1724" s="296"/>
      <c r="I1724" s="296"/>
      <c r="J1724" s="296"/>
      <c r="K1724" s="104">
        <f t="shared" si="96"/>
        <v>0</v>
      </c>
    </row>
    <row r="1725" spans="1:11" ht="15.75" customHeight="1" x14ac:dyDescent="0.25">
      <c r="A1725" s="1">
        <v>881</v>
      </c>
      <c r="B1725" s="101" t="str">
        <f>IF('proje ve personel bilgileri'!A894&lt;&gt;0,('proje ve personel bilgileri'!A894)," ")</f>
        <v xml:space="preserve"> </v>
      </c>
      <c r="C1725" s="105"/>
      <c r="D1725" s="296"/>
      <c r="E1725" s="296"/>
      <c r="F1725" s="296"/>
      <c r="G1725" s="296"/>
      <c r="H1725" s="296"/>
      <c r="I1725" s="296"/>
      <c r="J1725" s="296"/>
      <c r="K1725" s="104">
        <f t="shared" si="96"/>
        <v>0</v>
      </c>
    </row>
    <row r="1726" spans="1:11" ht="15" customHeight="1" x14ac:dyDescent="0.25">
      <c r="A1726" s="2">
        <v>882</v>
      </c>
      <c r="B1726" s="101" t="str">
        <f>IF('proje ve personel bilgileri'!A895&lt;&gt;0,('proje ve personel bilgileri'!A895)," ")</f>
        <v xml:space="preserve"> </v>
      </c>
      <c r="C1726" s="105"/>
      <c r="D1726" s="296"/>
      <c r="E1726" s="296"/>
      <c r="F1726" s="296"/>
      <c r="G1726" s="296"/>
      <c r="H1726" s="296"/>
      <c r="I1726" s="296"/>
      <c r="J1726" s="296"/>
      <c r="K1726" s="104">
        <f t="shared" si="96"/>
        <v>0</v>
      </c>
    </row>
    <row r="1727" spans="1:11" ht="15.75" customHeight="1" x14ac:dyDescent="0.25">
      <c r="A1727" s="341" t="s">
        <v>99</v>
      </c>
      <c r="B1727" s="342"/>
      <c r="C1727" s="7" t="str">
        <f t="shared" ref="C1727:J1727" si="97">IF($K$28&lt;&gt;0,SUM(C1709:C1726)," ")</f>
        <v xml:space="preserve"> </v>
      </c>
      <c r="D1727" s="8" t="str">
        <f t="shared" si="97"/>
        <v xml:space="preserve"> </v>
      </c>
      <c r="E1727" s="8" t="str">
        <f t="shared" si="97"/>
        <v xml:space="preserve"> </v>
      </c>
      <c r="F1727" s="8" t="str">
        <f t="shared" si="97"/>
        <v xml:space="preserve"> </v>
      </c>
      <c r="G1727" s="8" t="str">
        <f t="shared" si="97"/>
        <v xml:space="preserve"> </v>
      </c>
      <c r="H1727" s="8" t="str">
        <f t="shared" si="97"/>
        <v xml:space="preserve"> </v>
      </c>
      <c r="I1727" s="8" t="str">
        <f t="shared" si="97"/>
        <v xml:space="preserve"> </v>
      </c>
      <c r="J1727" s="8" t="str">
        <f t="shared" si="97"/>
        <v xml:space="preserve"> </v>
      </c>
      <c r="K1727" s="9">
        <f>SUM(K1709:K1726)+K1691</f>
        <v>0</v>
      </c>
    </row>
    <row r="1728" spans="1:11" ht="15" customHeight="1" x14ac:dyDescent="0.25">
      <c r="A1728" s="300"/>
    </row>
    <row r="1729" spans="1:11" ht="15" customHeight="1" x14ac:dyDescent="0.25">
      <c r="A1729" s="332" t="s">
        <v>100</v>
      </c>
      <c r="B1729" s="332"/>
      <c r="C1729" s="332"/>
      <c r="D1729" s="332"/>
      <c r="E1729" s="332"/>
      <c r="F1729" s="332"/>
      <c r="G1729" s="332"/>
      <c r="H1729" s="332"/>
      <c r="I1729" s="332"/>
      <c r="J1729" s="332"/>
      <c r="K1729" s="332"/>
    </row>
    <row r="1730" spans="1:11" ht="15" customHeight="1" x14ac:dyDescent="0.25">
      <c r="A1730" s="51"/>
    </row>
    <row r="1731" spans="1:11" ht="15" customHeight="1" x14ac:dyDescent="0.25">
      <c r="A1731" s="298" t="s">
        <v>101</v>
      </c>
    </row>
    <row r="1732" spans="1:11" ht="15" customHeight="1" x14ac:dyDescent="0.25">
      <c r="C1732" s="298" t="s">
        <v>102</v>
      </c>
      <c r="E1732" s="298" t="s">
        <v>103</v>
      </c>
    </row>
    <row r="1736" spans="1:11" ht="15.75" customHeight="1" x14ac:dyDescent="0.25">
      <c r="A1736" s="348" t="s">
        <v>85</v>
      </c>
      <c r="B1736" s="348"/>
      <c r="C1736" s="348"/>
      <c r="D1736" s="348"/>
      <c r="E1736" s="348"/>
      <c r="F1736" s="348"/>
      <c r="G1736" s="348"/>
      <c r="H1736" s="348"/>
      <c r="I1736" s="348"/>
      <c r="J1736" s="348"/>
      <c r="K1736" s="348"/>
    </row>
    <row r="1737" spans="1:11" ht="15" customHeight="1" x14ac:dyDescent="0.25">
      <c r="A1737" s="70"/>
      <c r="B1737" s="70"/>
      <c r="C1737" s="70"/>
      <c r="D1737" s="70"/>
      <c r="E1737" s="70"/>
      <c r="F1737" s="78">
        <f>'proje ve personel bilgileri'!$B$5</f>
        <v>0</v>
      </c>
      <c r="G1737" s="72">
        <f>IF('proje ve personel bilgileri'!$B$6=1,"/ Haziran ayına aittir.",(IF('proje ve personel bilgileri'!$B$6=2,"/ Aralık ayına aittir.",0)))</f>
        <v>0</v>
      </c>
      <c r="H1737" s="70"/>
      <c r="I1737" s="70"/>
      <c r="J1737" s="70"/>
      <c r="K1737" s="70"/>
    </row>
    <row r="1738" spans="1:11" ht="18.75" customHeight="1" x14ac:dyDescent="0.25">
      <c r="K1738" s="4" t="s">
        <v>86</v>
      </c>
    </row>
    <row r="1739" spans="1:11" ht="15.75" customHeight="1" x14ac:dyDescent="0.25">
      <c r="A1739" s="349" t="s">
        <v>2</v>
      </c>
      <c r="B1739" s="350"/>
      <c r="C1739" s="351">
        <f>'proje ve personel bilgileri'!$B$2</f>
        <v>0</v>
      </c>
      <c r="D1739" s="352"/>
      <c r="E1739" s="352"/>
      <c r="F1739" s="352"/>
      <c r="G1739" s="352"/>
      <c r="H1739" s="352"/>
      <c r="I1739" s="352"/>
      <c r="J1739" s="352"/>
      <c r="K1739" s="353"/>
    </row>
    <row r="1740" spans="1:11" ht="15.75" customHeight="1" x14ac:dyDescent="0.25">
      <c r="A1740" s="354" t="s">
        <v>4</v>
      </c>
      <c r="B1740" s="355"/>
      <c r="C1740" s="356">
        <f>'proje ve personel bilgileri'!$B$3</f>
        <v>0</v>
      </c>
      <c r="D1740" s="357"/>
      <c r="E1740" s="357"/>
      <c r="F1740" s="357"/>
      <c r="G1740" s="357"/>
      <c r="H1740" s="357"/>
      <c r="I1740" s="357"/>
      <c r="J1740" s="357"/>
      <c r="K1740" s="358"/>
    </row>
    <row r="1741" spans="1:11" ht="15" customHeight="1" x14ac:dyDescent="0.25">
      <c r="A1741" s="343" t="s">
        <v>87</v>
      </c>
      <c r="B1741" s="343" t="s">
        <v>15</v>
      </c>
      <c r="C1741" s="343" t="s">
        <v>88</v>
      </c>
      <c r="D1741" s="344" t="s">
        <v>89</v>
      </c>
      <c r="E1741" s="346"/>
      <c r="F1741" s="347"/>
      <c r="G1741" s="343" t="s">
        <v>90</v>
      </c>
      <c r="H1741" s="333" t="s">
        <v>91</v>
      </c>
      <c r="I1741" s="333" t="s">
        <v>92</v>
      </c>
      <c r="J1741" s="333" t="s">
        <v>93</v>
      </c>
      <c r="K1741" s="336" t="s">
        <v>94</v>
      </c>
    </row>
    <row r="1742" spans="1:11" ht="15.75" customHeight="1" x14ac:dyDescent="0.25">
      <c r="A1742" s="338"/>
      <c r="B1742" s="338"/>
      <c r="C1742" s="338"/>
      <c r="D1742" s="345"/>
      <c r="E1742" s="339" t="s">
        <v>95</v>
      </c>
      <c r="F1742" s="340"/>
      <c r="G1742" s="338"/>
      <c r="H1742" s="334"/>
      <c r="I1742" s="334"/>
      <c r="J1742" s="334"/>
      <c r="K1742" s="337"/>
    </row>
    <row r="1743" spans="1:11" ht="60.75" customHeight="1" x14ac:dyDescent="0.25">
      <c r="A1743" s="338"/>
      <c r="B1743" s="338"/>
      <c r="C1743" s="338"/>
      <c r="D1743" s="345"/>
      <c r="E1743" s="5" t="s">
        <v>106</v>
      </c>
      <c r="F1743" s="5" t="s">
        <v>97</v>
      </c>
      <c r="G1743" s="338"/>
      <c r="H1743" s="334"/>
      <c r="I1743" s="335"/>
      <c r="J1743" s="335"/>
      <c r="K1743" s="338"/>
    </row>
    <row r="1744" spans="1:11" ht="15.75" customHeight="1" x14ac:dyDescent="0.25">
      <c r="A1744" s="338"/>
      <c r="B1744" s="338"/>
      <c r="C1744" s="338"/>
      <c r="D1744" s="345"/>
      <c r="E1744" s="6" t="s">
        <v>98</v>
      </c>
      <c r="F1744" s="6" t="s">
        <v>98</v>
      </c>
      <c r="G1744" s="294" t="s">
        <v>98</v>
      </c>
      <c r="H1744" s="294" t="s">
        <v>98</v>
      </c>
      <c r="I1744" s="297" t="s">
        <v>98</v>
      </c>
      <c r="J1744" s="6" t="s">
        <v>98</v>
      </c>
      <c r="K1744" s="338"/>
    </row>
    <row r="1745" spans="1:11" ht="15.75" customHeight="1" x14ac:dyDescent="0.25">
      <c r="A1745" s="1">
        <v>883</v>
      </c>
      <c r="B1745" s="101" t="str">
        <f>IF('proje ve personel bilgileri'!A896&lt;&gt;0,('proje ve personel bilgileri'!A896)," ")</f>
        <v xml:space="preserve"> </v>
      </c>
      <c r="C1745" s="102"/>
      <c r="D1745" s="103"/>
      <c r="E1745" s="103"/>
      <c r="F1745" s="103"/>
      <c r="G1745" s="103"/>
      <c r="H1745" s="103"/>
      <c r="I1745" s="103"/>
      <c r="J1745" s="103"/>
      <c r="K1745" s="104">
        <f t="shared" ref="K1745:K1762" si="98">IF(D1745&lt;&gt;0,SUM(D1745+E1745+F1745+G1745-H1745-I1745-J1745),0)</f>
        <v>0</v>
      </c>
    </row>
    <row r="1746" spans="1:11" ht="15.75" customHeight="1" x14ac:dyDescent="0.25">
      <c r="A1746" s="2">
        <v>884</v>
      </c>
      <c r="B1746" s="101" t="str">
        <f>IF('proje ve personel bilgileri'!A897&lt;&gt;0,('proje ve personel bilgileri'!A897)," ")</f>
        <v xml:space="preserve"> </v>
      </c>
      <c r="C1746" s="105"/>
      <c r="D1746" s="296"/>
      <c r="E1746" s="296"/>
      <c r="F1746" s="296"/>
      <c r="G1746" s="296"/>
      <c r="H1746" s="296"/>
      <c r="I1746" s="296"/>
      <c r="J1746" s="296"/>
      <c r="K1746" s="104">
        <f t="shared" si="98"/>
        <v>0</v>
      </c>
    </row>
    <row r="1747" spans="1:11" ht="15.75" customHeight="1" x14ac:dyDescent="0.25">
      <c r="A1747" s="1">
        <v>885</v>
      </c>
      <c r="B1747" s="101" t="str">
        <f>IF('proje ve personel bilgileri'!A898&lt;&gt;0,('proje ve personel bilgileri'!A898)," ")</f>
        <v xml:space="preserve"> </v>
      </c>
      <c r="C1747" s="105"/>
      <c r="D1747" s="296"/>
      <c r="E1747" s="296"/>
      <c r="F1747" s="296"/>
      <c r="G1747" s="296"/>
      <c r="H1747" s="296"/>
      <c r="I1747" s="296"/>
      <c r="J1747" s="296"/>
      <c r="K1747" s="104">
        <f t="shared" si="98"/>
        <v>0</v>
      </c>
    </row>
    <row r="1748" spans="1:11" ht="15.75" customHeight="1" x14ac:dyDescent="0.25">
      <c r="A1748" s="2">
        <v>886</v>
      </c>
      <c r="B1748" s="101" t="str">
        <f>IF('proje ve personel bilgileri'!A899&lt;&gt;0,('proje ve personel bilgileri'!A899)," ")</f>
        <v xml:space="preserve"> </v>
      </c>
      <c r="C1748" s="105"/>
      <c r="D1748" s="296"/>
      <c r="E1748" s="296"/>
      <c r="F1748" s="296"/>
      <c r="G1748" s="296"/>
      <c r="H1748" s="296"/>
      <c r="I1748" s="296"/>
      <c r="J1748" s="296"/>
      <c r="K1748" s="104">
        <f t="shared" si="98"/>
        <v>0</v>
      </c>
    </row>
    <row r="1749" spans="1:11" ht="15.75" customHeight="1" x14ac:dyDescent="0.25">
      <c r="A1749" s="1">
        <v>887</v>
      </c>
      <c r="B1749" s="101" t="str">
        <f>IF('proje ve personel bilgileri'!A900&lt;&gt;0,('proje ve personel bilgileri'!A900)," ")</f>
        <v xml:space="preserve"> </v>
      </c>
      <c r="C1749" s="105"/>
      <c r="D1749" s="296"/>
      <c r="E1749" s="296"/>
      <c r="F1749" s="296"/>
      <c r="G1749" s="296"/>
      <c r="H1749" s="296"/>
      <c r="I1749" s="296"/>
      <c r="J1749" s="296"/>
      <c r="K1749" s="104">
        <f t="shared" si="98"/>
        <v>0</v>
      </c>
    </row>
    <row r="1750" spans="1:11" ht="15.75" customHeight="1" x14ac:dyDescent="0.25">
      <c r="A1750" s="2">
        <v>888</v>
      </c>
      <c r="B1750" s="101" t="str">
        <f>IF('proje ve personel bilgileri'!A901&lt;&gt;0,('proje ve personel bilgileri'!A901)," ")</f>
        <v xml:space="preserve"> </v>
      </c>
      <c r="C1750" s="105"/>
      <c r="D1750" s="296"/>
      <c r="E1750" s="296"/>
      <c r="F1750" s="296"/>
      <c r="G1750" s="296"/>
      <c r="H1750" s="296"/>
      <c r="I1750" s="296"/>
      <c r="J1750" s="296"/>
      <c r="K1750" s="104">
        <f t="shared" si="98"/>
        <v>0</v>
      </c>
    </row>
    <row r="1751" spans="1:11" ht="15.75" customHeight="1" x14ac:dyDescent="0.25">
      <c r="A1751" s="1">
        <v>889</v>
      </c>
      <c r="B1751" s="101" t="str">
        <f>IF('proje ve personel bilgileri'!A902&lt;&gt;0,('proje ve personel bilgileri'!A902)," ")</f>
        <v xml:space="preserve"> </v>
      </c>
      <c r="C1751" s="105"/>
      <c r="D1751" s="296"/>
      <c r="E1751" s="296"/>
      <c r="F1751" s="296"/>
      <c r="G1751" s="296"/>
      <c r="H1751" s="296"/>
      <c r="I1751" s="296"/>
      <c r="J1751" s="296"/>
      <c r="K1751" s="104">
        <f t="shared" si="98"/>
        <v>0</v>
      </c>
    </row>
    <row r="1752" spans="1:11" ht="15.75" customHeight="1" x14ac:dyDescent="0.25">
      <c r="A1752" s="2">
        <v>890</v>
      </c>
      <c r="B1752" s="101" t="str">
        <f>IF('proje ve personel bilgileri'!A903&lt;&gt;0,('proje ve personel bilgileri'!A903)," ")</f>
        <v xml:space="preserve"> </v>
      </c>
      <c r="C1752" s="105"/>
      <c r="D1752" s="296"/>
      <c r="E1752" s="296"/>
      <c r="F1752" s="296"/>
      <c r="G1752" s="296"/>
      <c r="H1752" s="296"/>
      <c r="I1752" s="296"/>
      <c r="J1752" s="296"/>
      <c r="K1752" s="104">
        <f t="shared" si="98"/>
        <v>0</v>
      </c>
    </row>
    <row r="1753" spans="1:11" ht="15.75" customHeight="1" x14ac:dyDescent="0.25">
      <c r="A1753" s="1">
        <v>891</v>
      </c>
      <c r="B1753" s="101" t="str">
        <f>IF('proje ve personel bilgileri'!A904&lt;&gt;0,('proje ve personel bilgileri'!A904)," ")</f>
        <v xml:space="preserve"> </v>
      </c>
      <c r="C1753" s="105"/>
      <c r="D1753" s="296"/>
      <c r="E1753" s="296"/>
      <c r="F1753" s="296"/>
      <c r="G1753" s="296"/>
      <c r="H1753" s="296"/>
      <c r="I1753" s="296"/>
      <c r="J1753" s="296"/>
      <c r="K1753" s="104">
        <f t="shared" si="98"/>
        <v>0</v>
      </c>
    </row>
    <row r="1754" spans="1:11" ht="15.75" customHeight="1" x14ac:dyDescent="0.25">
      <c r="A1754" s="2">
        <v>892</v>
      </c>
      <c r="B1754" s="101" t="str">
        <f>IF('proje ve personel bilgileri'!A905&lt;&gt;0,('proje ve personel bilgileri'!A905)," ")</f>
        <v xml:space="preserve"> </v>
      </c>
      <c r="C1754" s="105"/>
      <c r="D1754" s="296"/>
      <c r="E1754" s="296"/>
      <c r="F1754" s="296"/>
      <c r="G1754" s="296"/>
      <c r="H1754" s="296"/>
      <c r="I1754" s="296"/>
      <c r="J1754" s="296"/>
      <c r="K1754" s="104">
        <f t="shared" si="98"/>
        <v>0</v>
      </c>
    </row>
    <row r="1755" spans="1:11" ht="15.75" customHeight="1" x14ac:dyDescent="0.25">
      <c r="A1755" s="1">
        <v>893</v>
      </c>
      <c r="B1755" s="101" t="str">
        <f>IF('proje ve personel bilgileri'!A906&lt;&gt;0,('proje ve personel bilgileri'!A906)," ")</f>
        <v xml:space="preserve"> </v>
      </c>
      <c r="C1755" s="105"/>
      <c r="D1755" s="296"/>
      <c r="E1755" s="296"/>
      <c r="F1755" s="296"/>
      <c r="G1755" s="296"/>
      <c r="H1755" s="296"/>
      <c r="I1755" s="296"/>
      <c r="J1755" s="296"/>
      <c r="K1755" s="104">
        <f t="shared" si="98"/>
        <v>0</v>
      </c>
    </row>
    <row r="1756" spans="1:11" ht="15.75" customHeight="1" x14ac:dyDescent="0.25">
      <c r="A1756" s="2">
        <v>894</v>
      </c>
      <c r="B1756" s="101" t="str">
        <f>IF('proje ve personel bilgileri'!A907&lt;&gt;0,('proje ve personel bilgileri'!A907)," ")</f>
        <v xml:space="preserve"> </v>
      </c>
      <c r="C1756" s="105"/>
      <c r="D1756" s="296"/>
      <c r="E1756" s="296"/>
      <c r="F1756" s="296"/>
      <c r="G1756" s="296"/>
      <c r="H1756" s="296"/>
      <c r="I1756" s="296"/>
      <c r="J1756" s="296"/>
      <c r="K1756" s="104">
        <f t="shared" si="98"/>
        <v>0</v>
      </c>
    </row>
    <row r="1757" spans="1:11" ht="15.75" customHeight="1" x14ac:dyDescent="0.25">
      <c r="A1757" s="1">
        <v>895</v>
      </c>
      <c r="B1757" s="101" t="str">
        <f>IF('proje ve personel bilgileri'!A908&lt;&gt;0,('proje ve personel bilgileri'!A908)," ")</f>
        <v xml:space="preserve"> </v>
      </c>
      <c r="C1757" s="105"/>
      <c r="D1757" s="296"/>
      <c r="E1757" s="296"/>
      <c r="F1757" s="296"/>
      <c r="G1757" s="296"/>
      <c r="H1757" s="296"/>
      <c r="I1757" s="296"/>
      <c r="J1757" s="296"/>
      <c r="K1757" s="104">
        <f t="shared" si="98"/>
        <v>0</v>
      </c>
    </row>
    <row r="1758" spans="1:11" ht="15.75" customHeight="1" x14ac:dyDescent="0.25">
      <c r="A1758" s="2">
        <v>896</v>
      </c>
      <c r="B1758" s="101" t="str">
        <f>IF('proje ve personel bilgileri'!A909&lt;&gt;0,('proje ve personel bilgileri'!A909)," ")</f>
        <v xml:space="preserve"> </v>
      </c>
      <c r="C1758" s="105"/>
      <c r="D1758" s="296"/>
      <c r="E1758" s="296"/>
      <c r="F1758" s="296"/>
      <c r="G1758" s="296"/>
      <c r="H1758" s="296"/>
      <c r="I1758" s="296"/>
      <c r="J1758" s="296"/>
      <c r="K1758" s="104">
        <f t="shared" si="98"/>
        <v>0</v>
      </c>
    </row>
    <row r="1759" spans="1:11" ht="15.75" customHeight="1" x14ac:dyDescent="0.25">
      <c r="A1759" s="1">
        <v>897</v>
      </c>
      <c r="B1759" s="101" t="str">
        <f>IF('proje ve personel bilgileri'!A910&lt;&gt;0,('proje ve personel bilgileri'!A910)," ")</f>
        <v xml:space="preserve"> </v>
      </c>
      <c r="C1759" s="105"/>
      <c r="D1759" s="296"/>
      <c r="E1759" s="296"/>
      <c r="F1759" s="296"/>
      <c r="G1759" s="296"/>
      <c r="H1759" s="296"/>
      <c r="I1759" s="296"/>
      <c r="J1759" s="296"/>
      <c r="K1759" s="104">
        <f t="shared" si="98"/>
        <v>0</v>
      </c>
    </row>
    <row r="1760" spans="1:11" ht="15.75" customHeight="1" x14ac:dyDescent="0.25">
      <c r="A1760" s="2">
        <v>898</v>
      </c>
      <c r="B1760" s="101" t="str">
        <f>IF('proje ve personel bilgileri'!A911&lt;&gt;0,('proje ve personel bilgileri'!A911)," ")</f>
        <v xml:space="preserve"> </v>
      </c>
      <c r="C1760" s="105"/>
      <c r="D1760" s="296"/>
      <c r="E1760" s="296"/>
      <c r="F1760" s="296"/>
      <c r="G1760" s="296"/>
      <c r="H1760" s="296"/>
      <c r="I1760" s="296"/>
      <c r="J1760" s="296"/>
      <c r="K1760" s="104">
        <f t="shared" si="98"/>
        <v>0</v>
      </c>
    </row>
    <row r="1761" spans="1:11" ht="15.75" customHeight="1" x14ac:dyDescent="0.25">
      <c r="A1761" s="1">
        <v>899</v>
      </c>
      <c r="B1761" s="101" t="str">
        <f>IF('proje ve personel bilgileri'!A912&lt;&gt;0,('proje ve personel bilgileri'!A912)," ")</f>
        <v xml:space="preserve"> </v>
      </c>
      <c r="C1761" s="105"/>
      <c r="D1761" s="296"/>
      <c r="E1761" s="296"/>
      <c r="F1761" s="296"/>
      <c r="G1761" s="296"/>
      <c r="H1761" s="296"/>
      <c r="I1761" s="296"/>
      <c r="J1761" s="296"/>
      <c r="K1761" s="104">
        <f t="shared" si="98"/>
        <v>0</v>
      </c>
    </row>
    <row r="1762" spans="1:11" ht="15" customHeight="1" x14ac:dyDescent="0.25">
      <c r="A1762" s="2">
        <v>900</v>
      </c>
      <c r="B1762" s="101" t="str">
        <f>IF('proje ve personel bilgileri'!A913&lt;&gt;0,('proje ve personel bilgileri'!A913)," ")</f>
        <v xml:space="preserve"> </v>
      </c>
      <c r="C1762" s="105"/>
      <c r="D1762" s="296"/>
      <c r="E1762" s="296"/>
      <c r="F1762" s="296"/>
      <c r="G1762" s="296"/>
      <c r="H1762" s="296"/>
      <c r="I1762" s="296"/>
      <c r="J1762" s="296"/>
      <c r="K1762" s="104">
        <f t="shared" si="98"/>
        <v>0</v>
      </c>
    </row>
    <row r="1763" spans="1:11" ht="15.75" customHeight="1" x14ac:dyDescent="0.25">
      <c r="A1763" s="341" t="s">
        <v>99</v>
      </c>
      <c r="B1763" s="342"/>
      <c r="C1763" s="7" t="str">
        <f t="shared" ref="C1763:J1763" si="99">IF($K$28&lt;&gt;0,SUM(C1745:C1762)," ")</f>
        <v xml:space="preserve"> </v>
      </c>
      <c r="D1763" s="8" t="str">
        <f t="shared" si="99"/>
        <v xml:space="preserve"> </v>
      </c>
      <c r="E1763" s="8" t="str">
        <f t="shared" si="99"/>
        <v xml:space="preserve"> </v>
      </c>
      <c r="F1763" s="8" t="str">
        <f t="shared" si="99"/>
        <v xml:space="preserve"> </v>
      </c>
      <c r="G1763" s="8" t="str">
        <f t="shared" si="99"/>
        <v xml:space="preserve"> </v>
      </c>
      <c r="H1763" s="8" t="str">
        <f t="shared" si="99"/>
        <v xml:space="preserve"> </v>
      </c>
      <c r="I1763" s="8" t="str">
        <f t="shared" si="99"/>
        <v xml:space="preserve"> </v>
      </c>
      <c r="J1763" s="8" t="str">
        <f t="shared" si="99"/>
        <v xml:space="preserve"> </v>
      </c>
      <c r="K1763" s="9">
        <f>SUM(K1745:K1762)+K1727</f>
        <v>0</v>
      </c>
    </row>
    <row r="1764" spans="1:11" ht="15" customHeight="1" x14ac:dyDescent="0.25">
      <c r="A1764" s="300"/>
    </row>
    <row r="1765" spans="1:11" ht="15" customHeight="1" x14ac:dyDescent="0.25">
      <c r="A1765" s="332" t="s">
        <v>100</v>
      </c>
      <c r="B1765" s="332"/>
      <c r="C1765" s="332"/>
      <c r="D1765" s="332"/>
      <c r="E1765" s="332"/>
      <c r="F1765" s="332"/>
      <c r="G1765" s="332"/>
      <c r="H1765" s="332"/>
      <c r="I1765" s="332"/>
      <c r="J1765" s="332"/>
      <c r="K1765" s="332"/>
    </row>
    <row r="1766" spans="1:11" ht="15" customHeight="1" x14ac:dyDescent="0.25">
      <c r="A1766" s="51"/>
    </row>
    <row r="1767" spans="1:11" ht="15" customHeight="1" x14ac:dyDescent="0.25">
      <c r="A1767" s="298" t="s">
        <v>101</v>
      </c>
    </row>
    <row r="1768" spans="1:11" ht="15" customHeight="1" x14ac:dyDescent="0.25">
      <c r="C1768" s="298" t="s">
        <v>102</v>
      </c>
      <c r="E1768" s="298" t="s">
        <v>103</v>
      </c>
    </row>
    <row r="1772" spans="1:11" ht="15.75" customHeight="1" x14ac:dyDescent="0.25">
      <c r="A1772" s="348" t="s">
        <v>85</v>
      </c>
      <c r="B1772" s="348"/>
      <c r="C1772" s="348"/>
      <c r="D1772" s="348"/>
      <c r="E1772" s="348"/>
      <c r="F1772" s="348"/>
      <c r="G1772" s="348"/>
      <c r="H1772" s="348"/>
      <c r="I1772" s="348"/>
      <c r="J1772" s="348"/>
      <c r="K1772" s="348"/>
    </row>
    <row r="1773" spans="1:11" ht="15" customHeight="1" x14ac:dyDescent="0.25">
      <c r="A1773" s="70"/>
      <c r="B1773" s="70"/>
      <c r="C1773" s="70"/>
      <c r="D1773" s="70"/>
      <c r="E1773" s="70"/>
      <c r="F1773" s="78">
        <f>'proje ve personel bilgileri'!$B$5</f>
        <v>0</v>
      </c>
      <c r="G1773" s="72">
        <f>IF('proje ve personel bilgileri'!$B$6=1,"/ Haziran ayına aittir.",(IF('proje ve personel bilgileri'!$B$6=2,"/ Aralık ayına aittir.",0)))</f>
        <v>0</v>
      </c>
      <c r="H1773" s="70"/>
      <c r="I1773" s="70"/>
      <c r="J1773" s="70"/>
      <c r="K1773" s="70"/>
    </row>
    <row r="1774" spans="1:11" ht="18.75" customHeight="1" x14ac:dyDescent="0.25">
      <c r="K1774" s="4" t="s">
        <v>86</v>
      </c>
    </row>
    <row r="1775" spans="1:11" ht="15.75" customHeight="1" x14ac:dyDescent="0.25">
      <c r="A1775" s="349" t="s">
        <v>2</v>
      </c>
      <c r="B1775" s="350"/>
      <c r="C1775" s="351">
        <f>'proje ve personel bilgileri'!$B$2</f>
        <v>0</v>
      </c>
      <c r="D1775" s="352"/>
      <c r="E1775" s="352"/>
      <c r="F1775" s="352"/>
      <c r="G1775" s="352"/>
      <c r="H1775" s="352"/>
      <c r="I1775" s="352"/>
      <c r="J1775" s="352"/>
      <c r="K1775" s="353"/>
    </row>
    <row r="1776" spans="1:11" ht="15.75" customHeight="1" x14ac:dyDescent="0.25">
      <c r="A1776" s="354" t="s">
        <v>4</v>
      </c>
      <c r="B1776" s="355"/>
      <c r="C1776" s="356">
        <f>'proje ve personel bilgileri'!$B$3</f>
        <v>0</v>
      </c>
      <c r="D1776" s="357"/>
      <c r="E1776" s="357"/>
      <c r="F1776" s="357"/>
      <c r="G1776" s="357"/>
      <c r="H1776" s="357"/>
      <c r="I1776" s="357"/>
      <c r="J1776" s="357"/>
      <c r="K1776" s="358"/>
    </row>
    <row r="1777" spans="1:11" ht="15" customHeight="1" x14ac:dyDescent="0.25">
      <c r="A1777" s="343" t="s">
        <v>87</v>
      </c>
      <c r="B1777" s="343" t="s">
        <v>15</v>
      </c>
      <c r="C1777" s="343" t="s">
        <v>88</v>
      </c>
      <c r="D1777" s="344" t="s">
        <v>89</v>
      </c>
      <c r="E1777" s="346"/>
      <c r="F1777" s="347"/>
      <c r="G1777" s="343" t="s">
        <v>90</v>
      </c>
      <c r="H1777" s="333" t="s">
        <v>91</v>
      </c>
      <c r="I1777" s="333" t="s">
        <v>92</v>
      </c>
      <c r="J1777" s="333" t="s">
        <v>93</v>
      </c>
      <c r="K1777" s="336" t="s">
        <v>94</v>
      </c>
    </row>
    <row r="1778" spans="1:11" ht="15.75" customHeight="1" x14ac:dyDescent="0.25">
      <c r="A1778" s="338"/>
      <c r="B1778" s="338"/>
      <c r="C1778" s="338"/>
      <c r="D1778" s="345"/>
      <c r="E1778" s="339" t="s">
        <v>95</v>
      </c>
      <c r="F1778" s="340"/>
      <c r="G1778" s="338"/>
      <c r="H1778" s="334"/>
      <c r="I1778" s="334"/>
      <c r="J1778" s="334"/>
      <c r="K1778" s="337"/>
    </row>
    <row r="1779" spans="1:11" ht="60.75" customHeight="1" x14ac:dyDescent="0.25">
      <c r="A1779" s="338"/>
      <c r="B1779" s="338"/>
      <c r="C1779" s="338"/>
      <c r="D1779" s="345"/>
      <c r="E1779" s="5" t="s">
        <v>106</v>
      </c>
      <c r="F1779" s="5" t="s">
        <v>97</v>
      </c>
      <c r="G1779" s="338"/>
      <c r="H1779" s="334"/>
      <c r="I1779" s="335"/>
      <c r="J1779" s="335"/>
      <c r="K1779" s="338"/>
    </row>
    <row r="1780" spans="1:11" ht="15.75" customHeight="1" x14ac:dyDescent="0.25">
      <c r="A1780" s="338"/>
      <c r="B1780" s="338"/>
      <c r="C1780" s="338"/>
      <c r="D1780" s="345"/>
      <c r="E1780" s="6" t="s">
        <v>98</v>
      </c>
      <c r="F1780" s="6" t="s">
        <v>98</v>
      </c>
      <c r="G1780" s="294" t="s">
        <v>98</v>
      </c>
      <c r="H1780" s="294" t="s">
        <v>98</v>
      </c>
      <c r="I1780" s="297" t="s">
        <v>98</v>
      </c>
      <c r="J1780" s="6" t="s">
        <v>98</v>
      </c>
      <c r="K1780" s="338"/>
    </row>
    <row r="1781" spans="1:11" ht="15.75" customHeight="1" x14ac:dyDescent="0.25">
      <c r="A1781" s="1">
        <v>901</v>
      </c>
      <c r="B1781" s="101" t="str">
        <f>IF('proje ve personel bilgileri'!A914&lt;&gt;0,('proje ve personel bilgileri'!A914)," ")</f>
        <v xml:space="preserve"> </v>
      </c>
      <c r="C1781" s="102"/>
      <c r="D1781" s="103"/>
      <c r="E1781" s="103"/>
      <c r="F1781" s="103"/>
      <c r="G1781" s="103"/>
      <c r="H1781" s="103"/>
      <c r="I1781" s="103"/>
      <c r="J1781" s="103"/>
      <c r="K1781" s="104">
        <f t="shared" ref="K1781:K1798" si="100">IF(D1781&lt;&gt;0,SUM(D1781+E1781+F1781+G1781-H1781-I1781-J1781),0)</f>
        <v>0</v>
      </c>
    </row>
    <row r="1782" spans="1:11" ht="15.75" customHeight="1" x14ac:dyDescent="0.25">
      <c r="A1782" s="2">
        <v>902</v>
      </c>
      <c r="B1782" s="101" t="str">
        <f>IF('proje ve personel bilgileri'!A915&lt;&gt;0,('proje ve personel bilgileri'!A915)," ")</f>
        <v xml:space="preserve"> </v>
      </c>
      <c r="C1782" s="105"/>
      <c r="D1782" s="296"/>
      <c r="E1782" s="296"/>
      <c r="F1782" s="296"/>
      <c r="G1782" s="296"/>
      <c r="H1782" s="296"/>
      <c r="I1782" s="296"/>
      <c r="J1782" s="296"/>
      <c r="K1782" s="104">
        <f t="shared" si="100"/>
        <v>0</v>
      </c>
    </row>
    <row r="1783" spans="1:11" ht="15.75" customHeight="1" x14ac:dyDescent="0.25">
      <c r="A1783" s="1">
        <v>903</v>
      </c>
      <c r="B1783" s="101" t="str">
        <f>IF('proje ve personel bilgileri'!A916&lt;&gt;0,('proje ve personel bilgileri'!A916)," ")</f>
        <v xml:space="preserve"> </v>
      </c>
      <c r="C1783" s="105"/>
      <c r="D1783" s="296"/>
      <c r="E1783" s="296"/>
      <c r="F1783" s="296"/>
      <c r="G1783" s="296"/>
      <c r="H1783" s="296"/>
      <c r="I1783" s="296"/>
      <c r="J1783" s="296"/>
      <c r="K1783" s="104">
        <f t="shared" si="100"/>
        <v>0</v>
      </c>
    </row>
    <row r="1784" spans="1:11" ht="15.75" customHeight="1" x14ac:dyDescent="0.25">
      <c r="A1784" s="2">
        <v>904</v>
      </c>
      <c r="B1784" s="101" t="str">
        <f>IF('proje ve personel bilgileri'!A917&lt;&gt;0,('proje ve personel bilgileri'!A917)," ")</f>
        <v xml:space="preserve"> </v>
      </c>
      <c r="C1784" s="105"/>
      <c r="D1784" s="296"/>
      <c r="E1784" s="296"/>
      <c r="F1784" s="296"/>
      <c r="G1784" s="296"/>
      <c r="H1784" s="296"/>
      <c r="I1784" s="296"/>
      <c r="J1784" s="296"/>
      <c r="K1784" s="104">
        <f t="shared" si="100"/>
        <v>0</v>
      </c>
    </row>
    <row r="1785" spans="1:11" ht="15.75" customHeight="1" x14ac:dyDescent="0.25">
      <c r="A1785" s="1">
        <v>905</v>
      </c>
      <c r="B1785" s="101" t="str">
        <f>IF('proje ve personel bilgileri'!A918&lt;&gt;0,('proje ve personel bilgileri'!A918)," ")</f>
        <v xml:space="preserve"> </v>
      </c>
      <c r="C1785" s="105"/>
      <c r="D1785" s="296"/>
      <c r="E1785" s="296"/>
      <c r="F1785" s="296"/>
      <c r="G1785" s="296"/>
      <c r="H1785" s="296"/>
      <c r="I1785" s="296"/>
      <c r="J1785" s="296"/>
      <c r="K1785" s="104">
        <f t="shared" si="100"/>
        <v>0</v>
      </c>
    </row>
    <row r="1786" spans="1:11" ht="15.75" customHeight="1" x14ac:dyDescent="0.25">
      <c r="A1786" s="2">
        <v>906</v>
      </c>
      <c r="B1786" s="101" t="str">
        <f>IF('proje ve personel bilgileri'!A919&lt;&gt;0,('proje ve personel bilgileri'!A919)," ")</f>
        <v xml:space="preserve"> </v>
      </c>
      <c r="C1786" s="105"/>
      <c r="D1786" s="296"/>
      <c r="E1786" s="296"/>
      <c r="F1786" s="296"/>
      <c r="G1786" s="296"/>
      <c r="H1786" s="296"/>
      <c r="I1786" s="296"/>
      <c r="J1786" s="296"/>
      <c r="K1786" s="104">
        <f t="shared" si="100"/>
        <v>0</v>
      </c>
    </row>
    <row r="1787" spans="1:11" ht="15.75" customHeight="1" x14ac:dyDescent="0.25">
      <c r="A1787" s="1">
        <v>907</v>
      </c>
      <c r="B1787" s="101" t="str">
        <f>IF('proje ve personel bilgileri'!A920&lt;&gt;0,('proje ve personel bilgileri'!A920)," ")</f>
        <v xml:space="preserve"> </v>
      </c>
      <c r="C1787" s="105"/>
      <c r="D1787" s="296"/>
      <c r="E1787" s="296"/>
      <c r="F1787" s="296"/>
      <c r="G1787" s="296"/>
      <c r="H1787" s="296"/>
      <c r="I1787" s="296"/>
      <c r="J1787" s="296"/>
      <c r="K1787" s="104">
        <f t="shared" si="100"/>
        <v>0</v>
      </c>
    </row>
    <row r="1788" spans="1:11" ht="15.75" customHeight="1" x14ac:dyDescent="0.25">
      <c r="A1788" s="2">
        <v>908</v>
      </c>
      <c r="B1788" s="101" t="str">
        <f>IF('proje ve personel bilgileri'!A921&lt;&gt;0,('proje ve personel bilgileri'!A921)," ")</f>
        <v xml:space="preserve"> </v>
      </c>
      <c r="C1788" s="105"/>
      <c r="D1788" s="296"/>
      <c r="E1788" s="296"/>
      <c r="F1788" s="296"/>
      <c r="G1788" s="296"/>
      <c r="H1788" s="296"/>
      <c r="I1788" s="296"/>
      <c r="J1788" s="296"/>
      <c r="K1788" s="104">
        <f t="shared" si="100"/>
        <v>0</v>
      </c>
    </row>
    <row r="1789" spans="1:11" ht="15.75" customHeight="1" x14ac:dyDescent="0.25">
      <c r="A1789" s="1">
        <v>909</v>
      </c>
      <c r="B1789" s="101" t="str">
        <f>IF('proje ve personel bilgileri'!A922&lt;&gt;0,('proje ve personel bilgileri'!A922)," ")</f>
        <v xml:space="preserve"> </v>
      </c>
      <c r="C1789" s="105"/>
      <c r="D1789" s="296"/>
      <c r="E1789" s="296"/>
      <c r="F1789" s="296"/>
      <c r="G1789" s="296"/>
      <c r="H1789" s="296"/>
      <c r="I1789" s="296"/>
      <c r="J1789" s="296"/>
      <c r="K1789" s="104">
        <f t="shared" si="100"/>
        <v>0</v>
      </c>
    </row>
    <row r="1790" spans="1:11" ht="15.75" customHeight="1" x14ac:dyDescent="0.25">
      <c r="A1790" s="2">
        <v>910</v>
      </c>
      <c r="B1790" s="101" t="str">
        <f>IF('proje ve personel bilgileri'!A923&lt;&gt;0,('proje ve personel bilgileri'!A923)," ")</f>
        <v xml:space="preserve"> </v>
      </c>
      <c r="C1790" s="105"/>
      <c r="D1790" s="296"/>
      <c r="E1790" s="296"/>
      <c r="F1790" s="296"/>
      <c r="G1790" s="296"/>
      <c r="H1790" s="296"/>
      <c r="I1790" s="296"/>
      <c r="J1790" s="296"/>
      <c r="K1790" s="104">
        <f t="shared" si="100"/>
        <v>0</v>
      </c>
    </row>
    <row r="1791" spans="1:11" ht="15.75" customHeight="1" x14ac:dyDescent="0.25">
      <c r="A1791" s="1">
        <v>911</v>
      </c>
      <c r="B1791" s="101" t="str">
        <f>IF('proje ve personel bilgileri'!A924&lt;&gt;0,('proje ve personel bilgileri'!A924)," ")</f>
        <v xml:space="preserve"> </v>
      </c>
      <c r="C1791" s="105"/>
      <c r="D1791" s="296"/>
      <c r="E1791" s="296"/>
      <c r="F1791" s="296"/>
      <c r="G1791" s="296"/>
      <c r="H1791" s="296"/>
      <c r="I1791" s="296"/>
      <c r="J1791" s="296"/>
      <c r="K1791" s="104">
        <f t="shared" si="100"/>
        <v>0</v>
      </c>
    </row>
    <row r="1792" spans="1:11" ht="15.75" customHeight="1" x14ac:dyDescent="0.25">
      <c r="A1792" s="2">
        <v>912</v>
      </c>
      <c r="B1792" s="101" t="str">
        <f>IF('proje ve personel bilgileri'!A925&lt;&gt;0,('proje ve personel bilgileri'!A925)," ")</f>
        <v xml:space="preserve"> </v>
      </c>
      <c r="C1792" s="105"/>
      <c r="D1792" s="296"/>
      <c r="E1792" s="296"/>
      <c r="F1792" s="296"/>
      <c r="G1792" s="296"/>
      <c r="H1792" s="296"/>
      <c r="I1792" s="296"/>
      <c r="J1792" s="296"/>
      <c r="K1792" s="104">
        <f t="shared" si="100"/>
        <v>0</v>
      </c>
    </row>
    <row r="1793" spans="1:11" ht="15.75" customHeight="1" x14ac:dyDescent="0.25">
      <c r="A1793" s="1">
        <v>913</v>
      </c>
      <c r="B1793" s="101" t="str">
        <f>IF('proje ve personel bilgileri'!A926&lt;&gt;0,('proje ve personel bilgileri'!A926)," ")</f>
        <v xml:space="preserve"> </v>
      </c>
      <c r="C1793" s="105"/>
      <c r="D1793" s="296"/>
      <c r="E1793" s="296"/>
      <c r="F1793" s="296"/>
      <c r="G1793" s="296"/>
      <c r="H1793" s="296"/>
      <c r="I1793" s="296"/>
      <c r="J1793" s="296"/>
      <c r="K1793" s="104">
        <f t="shared" si="100"/>
        <v>0</v>
      </c>
    </row>
    <row r="1794" spans="1:11" ht="15.75" customHeight="1" x14ac:dyDescent="0.25">
      <c r="A1794" s="2">
        <v>914</v>
      </c>
      <c r="B1794" s="101" t="str">
        <f>IF('proje ve personel bilgileri'!A927&lt;&gt;0,('proje ve personel bilgileri'!A927)," ")</f>
        <v xml:space="preserve"> </v>
      </c>
      <c r="C1794" s="105"/>
      <c r="D1794" s="296"/>
      <c r="E1794" s="296"/>
      <c r="F1794" s="296"/>
      <c r="G1794" s="296"/>
      <c r="H1794" s="296"/>
      <c r="I1794" s="296"/>
      <c r="J1794" s="296"/>
      <c r="K1794" s="104">
        <f t="shared" si="100"/>
        <v>0</v>
      </c>
    </row>
    <row r="1795" spans="1:11" ht="15.75" customHeight="1" x14ac:dyDescent="0.25">
      <c r="A1795" s="1">
        <v>915</v>
      </c>
      <c r="B1795" s="101" t="str">
        <f>IF('proje ve personel bilgileri'!A928&lt;&gt;0,('proje ve personel bilgileri'!A928)," ")</f>
        <v xml:space="preserve"> </v>
      </c>
      <c r="C1795" s="105"/>
      <c r="D1795" s="296"/>
      <c r="E1795" s="296"/>
      <c r="F1795" s="296"/>
      <c r="G1795" s="296"/>
      <c r="H1795" s="296"/>
      <c r="I1795" s="296"/>
      <c r="J1795" s="296"/>
      <c r="K1795" s="104">
        <f t="shared" si="100"/>
        <v>0</v>
      </c>
    </row>
    <row r="1796" spans="1:11" ht="15.75" customHeight="1" x14ac:dyDescent="0.25">
      <c r="A1796" s="2">
        <v>916</v>
      </c>
      <c r="B1796" s="101" t="str">
        <f>IF('proje ve personel bilgileri'!A929&lt;&gt;0,('proje ve personel bilgileri'!A929)," ")</f>
        <v xml:space="preserve"> </v>
      </c>
      <c r="C1796" s="105"/>
      <c r="D1796" s="296"/>
      <c r="E1796" s="296"/>
      <c r="F1796" s="296"/>
      <c r="G1796" s="296"/>
      <c r="H1796" s="296"/>
      <c r="I1796" s="296"/>
      <c r="J1796" s="296"/>
      <c r="K1796" s="104">
        <f t="shared" si="100"/>
        <v>0</v>
      </c>
    </row>
    <row r="1797" spans="1:11" ht="15.75" customHeight="1" x14ac:dyDescent="0.25">
      <c r="A1797" s="1">
        <v>917</v>
      </c>
      <c r="B1797" s="101" t="str">
        <f>IF('proje ve personel bilgileri'!A930&lt;&gt;0,('proje ve personel bilgileri'!A930)," ")</f>
        <v xml:space="preserve"> </v>
      </c>
      <c r="C1797" s="105"/>
      <c r="D1797" s="296"/>
      <c r="E1797" s="296"/>
      <c r="F1797" s="296"/>
      <c r="G1797" s="296"/>
      <c r="H1797" s="296"/>
      <c r="I1797" s="296"/>
      <c r="J1797" s="296"/>
      <c r="K1797" s="104">
        <f t="shared" si="100"/>
        <v>0</v>
      </c>
    </row>
    <row r="1798" spans="1:11" ht="15" customHeight="1" x14ac:dyDescent="0.25">
      <c r="A1798" s="2">
        <v>918</v>
      </c>
      <c r="B1798" s="101" t="str">
        <f>IF('proje ve personel bilgileri'!A931&lt;&gt;0,('proje ve personel bilgileri'!A931)," ")</f>
        <v xml:space="preserve"> </v>
      </c>
      <c r="C1798" s="105"/>
      <c r="D1798" s="296"/>
      <c r="E1798" s="296"/>
      <c r="F1798" s="296"/>
      <c r="G1798" s="296"/>
      <c r="H1798" s="296"/>
      <c r="I1798" s="296"/>
      <c r="J1798" s="296"/>
      <c r="K1798" s="104">
        <f t="shared" si="100"/>
        <v>0</v>
      </c>
    </row>
    <row r="1799" spans="1:11" ht="15.75" customHeight="1" x14ac:dyDescent="0.25">
      <c r="A1799" s="341" t="s">
        <v>99</v>
      </c>
      <c r="B1799" s="342"/>
      <c r="C1799" s="7" t="str">
        <f t="shared" ref="C1799:J1799" si="101">IF($K$28&lt;&gt;0,SUM(C1781:C1798)," ")</f>
        <v xml:space="preserve"> </v>
      </c>
      <c r="D1799" s="8" t="str">
        <f t="shared" si="101"/>
        <v xml:space="preserve"> </v>
      </c>
      <c r="E1799" s="8" t="str">
        <f t="shared" si="101"/>
        <v xml:space="preserve"> </v>
      </c>
      <c r="F1799" s="8" t="str">
        <f t="shared" si="101"/>
        <v xml:space="preserve"> </v>
      </c>
      <c r="G1799" s="8" t="str">
        <f t="shared" si="101"/>
        <v xml:space="preserve"> </v>
      </c>
      <c r="H1799" s="8" t="str">
        <f t="shared" si="101"/>
        <v xml:space="preserve"> </v>
      </c>
      <c r="I1799" s="8" t="str">
        <f t="shared" si="101"/>
        <v xml:space="preserve"> </v>
      </c>
      <c r="J1799" s="8" t="str">
        <f t="shared" si="101"/>
        <v xml:space="preserve"> </v>
      </c>
      <c r="K1799" s="9">
        <f>SUM(K1781:K1798)+K1763</f>
        <v>0</v>
      </c>
    </row>
    <row r="1800" spans="1:11" ht="15" customHeight="1" x14ac:dyDescent="0.25">
      <c r="A1800" s="300"/>
    </row>
    <row r="1801" spans="1:11" ht="15" customHeight="1" x14ac:dyDescent="0.25">
      <c r="A1801" s="332" t="s">
        <v>100</v>
      </c>
      <c r="B1801" s="332"/>
      <c r="C1801" s="332"/>
      <c r="D1801" s="332"/>
      <c r="E1801" s="332"/>
      <c r="F1801" s="332"/>
      <c r="G1801" s="332"/>
      <c r="H1801" s="332"/>
      <c r="I1801" s="332"/>
      <c r="J1801" s="332"/>
      <c r="K1801" s="332"/>
    </row>
    <row r="1802" spans="1:11" ht="15" customHeight="1" x14ac:dyDescent="0.25">
      <c r="A1802" s="51"/>
    </row>
    <row r="1803" spans="1:11" ht="15" customHeight="1" x14ac:dyDescent="0.25">
      <c r="A1803" s="298" t="s">
        <v>101</v>
      </c>
    </row>
    <row r="1804" spans="1:11" ht="15" customHeight="1" x14ac:dyDescent="0.25">
      <c r="C1804" s="298" t="s">
        <v>102</v>
      </c>
      <c r="E1804" s="298" t="s">
        <v>103</v>
      </c>
    </row>
    <row r="1808" spans="1:11" ht="15.75" customHeight="1" x14ac:dyDescent="0.25">
      <c r="A1808" s="348" t="s">
        <v>85</v>
      </c>
      <c r="B1808" s="348"/>
      <c r="C1808" s="348"/>
      <c r="D1808" s="348"/>
      <c r="E1808" s="348"/>
      <c r="F1808" s="348"/>
      <c r="G1808" s="348"/>
      <c r="H1808" s="348"/>
      <c r="I1808" s="348"/>
      <c r="J1808" s="348"/>
      <c r="K1808" s="348"/>
    </row>
    <row r="1809" spans="1:11" ht="15" customHeight="1" x14ac:dyDescent="0.25">
      <c r="A1809" s="70"/>
      <c r="B1809" s="70"/>
      <c r="C1809" s="70"/>
      <c r="D1809" s="70"/>
      <c r="E1809" s="70"/>
      <c r="F1809" s="78">
        <f>'proje ve personel bilgileri'!$B$5</f>
        <v>0</v>
      </c>
      <c r="G1809" s="72">
        <f>IF('proje ve personel bilgileri'!$B$6=1,"/ Haziran ayına aittir.",(IF('proje ve personel bilgileri'!$B$6=2,"/ Aralık ayına aittir.",0)))</f>
        <v>0</v>
      </c>
      <c r="H1809" s="70"/>
      <c r="I1809" s="70"/>
      <c r="J1809" s="70"/>
      <c r="K1809" s="70"/>
    </row>
    <row r="1810" spans="1:11" ht="18.75" customHeight="1" x14ac:dyDescent="0.25">
      <c r="K1810" s="4" t="s">
        <v>86</v>
      </c>
    </row>
    <row r="1811" spans="1:11" ht="15.75" customHeight="1" x14ac:dyDescent="0.25">
      <c r="A1811" s="349" t="s">
        <v>2</v>
      </c>
      <c r="B1811" s="350"/>
      <c r="C1811" s="351">
        <f>'proje ve personel bilgileri'!$B$2</f>
        <v>0</v>
      </c>
      <c r="D1811" s="352"/>
      <c r="E1811" s="352"/>
      <c r="F1811" s="352"/>
      <c r="G1811" s="352"/>
      <c r="H1811" s="352"/>
      <c r="I1811" s="352"/>
      <c r="J1811" s="352"/>
      <c r="K1811" s="353"/>
    </row>
    <row r="1812" spans="1:11" ht="15.75" customHeight="1" x14ac:dyDescent="0.25">
      <c r="A1812" s="354" t="s">
        <v>4</v>
      </c>
      <c r="B1812" s="355"/>
      <c r="C1812" s="356">
        <f>'proje ve personel bilgileri'!$B$3</f>
        <v>0</v>
      </c>
      <c r="D1812" s="357"/>
      <c r="E1812" s="357"/>
      <c r="F1812" s="357"/>
      <c r="G1812" s="357"/>
      <c r="H1812" s="357"/>
      <c r="I1812" s="357"/>
      <c r="J1812" s="357"/>
      <c r="K1812" s="358"/>
    </row>
    <row r="1813" spans="1:11" ht="15" customHeight="1" x14ac:dyDescent="0.25">
      <c r="A1813" s="343" t="s">
        <v>87</v>
      </c>
      <c r="B1813" s="343" t="s">
        <v>15</v>
      </c>
      <c r="C1813" s="343" t="s">
        <v>88</v>
      </c>
      <c r="D1813" s="344" t="s">
        <v>89</v>
      </c>
      <c r="E1813" s="346"/>
      <c r="F1813" s="347"/>
      <c r="G1813" s="343" t="s">
        <v>90</v>
      </c>
      <c r="H1813" s="333" t="s">
        <v>91</v>
      </c>
      <c r="I1813" s="333" t="s">
        <v>92</v>
      </c>
      <c r="J1813" s="333" t="s">
        <v>93</v>
      </c>
      <c r="K1813" s="336" t="s">
        <v>94</v>
      </c>
    </row>
    <row r="1814" spans="1:11" ht="15.75" customHeight="1" x14ac:dyDescent="0.25">
      <c r="A1814" s="338"/>
      <c r="B1814" s="338"/>
      <c r="C1814" s="338"/>
      <c r="D1814" s="345"/>
      <c r="E1814" s="339" t="s">
        <v>95</v>
      </c>
      <c r="F1814" s="340"/>
      <c r="G1814" s="338"/>
      <c r="H1814" s="334"/>
      <c r="I1814" s="334"/>
      <c r="J1814" s="334"/>
      <c r="K1814" s="337"/>
    </row>
    <row r="1815" spans="1:11" ht="60.75" customHeight="1" x14ac:dyDescent="0.25">
      <c r="A1815" s="338"/>
      <c r="B1815" s="338"/>
      <c r="C1815" s="338"/>
      <c r="D1815" s="345"/>
      <c r="E1815" s="5" t="s">
        <v>106</v>
      </c>
      <c r="F1815" s="5" t="s">
        <v>97</v>
      </c>
      <c r="G1815" s="338"/>
      <c r="H1815" s="334"/>
      <c r="I1815" s="335"/>
      <c r="J1815" s="335"/>
      <c r="K1815" s="338"/>
    </row>
    <row r="1816" spans="1:11" ht="15.75" customHeight="1" x14ac:dyDescent="0.25">
      <c r="A1816" s="338"/>
      <c r="B1816" s="338"/>
      <c r="C1816" s="338"/>
      <c r="D1816" s="345"/>
      <c r="E1816" s="6" t="s">
        <v>98</v>
      </c>
      <c r="F1816" s="6" t="s">
        <v>98</v>
      </c>
      <c r="G1816" s="294" t="s">
        <v>98</v>
      </c>
      <c r="H1816" s="294" t="s">
        <v>98</v>
      </c>
      <c r="I1816" s="297" t="s">
        <v>98</v>
      </c>
      <c r="J1816" s="6" t="s">
        <v>98</v>
      </c>
      <c r="K1816" s="338"/>
    </row>
    <row r="1817" spans="1:11" ht="15.75" customHeight="1" x14ac:dyDescent="0.25">
      <c r="A1817" s="1">
        <v>919</v>
      </c>
      <c r="B1817" s="101" t="str">
        <f>IF('proje ve personel bilgileri'!A932&lt;&gt;0,('proje ve personel bilgileri'!A932)," ")</f>
        <v xml:space="preserve"> </v>
      </c>
      <c r="C1817" s="102"/>
      <c r="D1817" s="103"/>
      <c r="E1817" s="103"/>
      <c r="F1817" s="103"/>
      <c r="G1817" s="103"/>
      <c r="H1817" s="103"/>
      <c r="I1817" s="103"/>
      <c r="J1817" s="103"/>
      <c r="K1817" s="104">
        <f t="shared" ref="K1817:K1834" si="102">IF(D1817&lt;&gt;0,SUM(D1817+E1817+F1817+G1817-H1817-I1817-J1817),0)</f>
        <v>0</v>
      </c>
    </row>
    <row r="1818" spans="1:11" ht="15.75" customHeight="1" x14ac:dyDescent="0.25">
      <c r="A1818" s="2">
        <v>920</v>
      </c>
      <c r="B1818" s="101" t="str">
        <f>IF('proje ve personel bilgileri'!A933&lt;&gt;0,('proje ve personel bilgileri'!A933)," ")</f>
        <v xml:space="preserve"> </v>
      </c>
      <c r="C1818" s="105"/>
      <c r="D1818" s="296"/>
      <c r="E1818" s="296"/>
      <c r="F1818" s="296"/>
      <c r="G1818" s="296"/>
      <c r="H1818" s="296"/>
      <c r="I1818" s="296"/>
      <c r="J1818" s="296"/>
      <c r="K1818" s="104">
        <f t="shared" si="102"/>
        <v>0</v>
      </c>
    </row>
    <row r="1819" spans="1:11" ht="15.75" customHeight="1" x14ac:dyDescent="0.25">
      <c r="A1819" s="1">
        <v>921</v>
      </c>
      <c r="B1819" s="101" t="str">
        <f>IF('proje ve personel bilgileri'!A934&lt;&gt;0,('proje ve personel bilgileri'!A934)," ")</f>
        <v xml:space="preserve"> </v>
      </c>
      <c r="C1819" s="105"/>
      <c r="D1819" s="296"/>
      <c r="E1819" s="296"/>
      <c r="F1819" s="296"/>
      <c r="G1819" s="296"/>
      <c r="H1819" s="296"/>
      <c r="I1819" s="296"/>
      <c r="J1819" s="296"/>
      <c r="K1819" s="104">
        <f t="shared" si="102"/>
        <v>0</v>
      </c>
    </row>
    <row r="1820" spans="1:11" ht="15.75" customHeight="1" x14ac:dyDescent="0.25">
      <c r="A1820" s="2">
        <v>922</v>
      </c>
      <c r="B1820" s="101" t="str">
        <f>IF('proje ve personel bilgileri'!A935&lt;&gt;0,('proje ve personel bilgileri'!A935)," ")</f>
        <v xml:space="preserve"> </v>
      </c>
      <c r="C1820" s="105"/>
      <c r="D1820" s="296"/>
      <c r="E1820" s="296"/>
      <c r="F1820" s="296"/>
      <c r="G1820" s="296"/>
      <c r="H1820" s="296"/>
      <c r="I1820" s="296"/>
      <c r="J1820" s="296"/>
      <c r="K1820" s="104">
        <f t="shared" si="102"/>
        <v>0</v>
      </c>
    </row>
    <row r="1821" spans="1:11" ht="15.75" customHeight="1" x14ac:dyDescent="0.25">
      <c r="A1821" s="1">
        <v>923</v>
      </c>
      <c r="B1821" s="101" t="str">
        <f>IF('proje ve personel bilgileri'!A936&lt;&gt;0,('proje ve personel bilgileri'!A936)," ")</f>
        <v xml:space="preserve"> </v>
      </c>
      <c r="C1821" s="105"/>
      <c r="D1821" s="296"/>
      <c r="E1821" s="296"/>
      <c r="F1821" s="296"/>
      <c r="G1821" s="296"/>
      <c r="H1821" s="296"/>
      <c r="I1821" s="296"/>
      <c r="J1821" s="296"/>
      <c r="K1821" s="104">
        <f t="shared" si="102"/>
        <v>0</v>
      </c>
    </row>
    <row r="1822" spans="1:11" ht="15.75" customHeight="1" x14ac:dyDescent="0.25">
      <c r="A1822" s="2">
        <v>924</v>
      </c>
      <c r="B1822" s="101" t="str">
        <f>IF('proje ve personel bilgileri'!A937&lt;&gt;0,('proje ve personel bilgileri'!A937)," ")</f>
        <v xml:space="preserve"> </v>
      </c>
      <c r="C1822" s="105"/>
      <c r="D1822" s="296"/>
      <c r="E1822" s="296"/>
      <c r="F1822" s="296"/>
      <c r="G1822" s="296"/>
      <c r="H1822" s="296"/>
      <c r="I1822" s="296"/>
      <c r="J1822" s="296"/>
      <c r="K1822" s="104">
        <f t="shared" si="102"/>
        <v>0</v>
      </c>
    </row>
    <row r="1823" spans="1:11" ht="15.75" customHeight="1" x14ac:dyDescent="0.25">
      <c r="A1823" s="1">
        <v>925</v>
      </c>
      <c r="B1823" s="101" t="str">
        <f>IF('proje ve personel bilgileri'!A938&lt;&gt;0,('proje ve personel bilgileri'!A938)," ")</f>
        <v xml:space="preserve"> </v>
      </c>
      <c r="C1823" s="105"/>
      <c r="D1823" s="296"/>
      <c r="E1823" s="296"/>
      <c r="F1823" s="296"/>
      <c r="G1823" s="296"/>
      <c r="H1823" s="296"/>
      <c r="I1823" s="296"/>
      <c r="J1823" s="296"/>
      <c r="K1823" s="104">
        <f t="shared" si="102"/>
        <v>0</v>
      </c>
    </row>
    <row r="1824" spans="1:11" ht="15.75" customHeight="1" x14ac:dyDescent="0.25">
      <c r="A1824" s="2">
        <v>926</v>
      </c>
      <c r="B1824" s="101" t="str">
        <f>IF('proje ve personel bilgileri'!A939&lt;&gt;0,('proje ve personel bilgileri'!A939)," ")</f>
        <v xml:space="preserve"> </v>
      </c>
      <c r="C1824" s="105"/>
      <c r="D1824" s="296"/>
      <c r="E1824" s="296"/>
      <c r="F1824" s="296"/>
      <c r="G1824" s="296"/>
      <c r="H1824" s="296"/>
      <c r="I1824" s="296"/>
      <c r="J1824" s="296"/>
      <c r="K1824" s="104">
        <f t="shared" si="102"/>
        <v>0</v>
      </c>
    </row>
    <row r="1825" spans="1:11" ht="15.75" customHeight="1" x14ac:dyDescent="0.25">
      <c r="A1825" s="1">
        <v>927</v>
      </c>
      <c r="B1825" s="101" t="str">
        <f>IF('proje ve personel bilgileri'!A940&lt;&gt;0,('proje ve personel bilgileri'!A940)," ")</f>
        <v xml:space="preserve"> </v>
      </c>
      <c r="C1825" s="105"/>
      <c r="D1825" s="296"/>
      <c r="E1825" s="296"/>
      <c r="F1825" s="296"/>
      <c r="G1825" s="296"/>
      <c r="H1825" s="296"/>
      <c r="I1825" s="296"/>
      <c r="J1825" s="296"/>
      <c r="K1825" s="104">
        <f t="shared" si="102"/>
        <v>0</v>
      </c>
    </row>
    <row r="1826" spans="1:11" ht="15.75" customHeight="1" x14ac:dyDescent="0.25">
      <c r="A1826" s="2">
        <v>928</v>
      </c>
      <c r="B1826" s="101" t="str">
        <f>IF('proje ve personel bilgileri'!A941&lt;&gt;0,('proje ve personel bilgileri'!A941)," ")</f>
        <v xml:space="preserve"> </v>
      </c>
      <c r="C1826" s="105"/>
      <c r="D1826" s="296"/>
      <c r="E1826" s="296"/>
      <c r="F1826" s="296"/>
      <c r="G1826" s="296"/>
      <c r="H1826" s="296"/>
      <c r="I1826" s="296"/>
      <c r="J1826" s="296"/>
      <c r="K1826" s="104">
        <f t="shared" si="102"/>
        <v>0</v>
      </c>
    </row>
    <row r="1827" spans="1:11" ht="15.75" customHeight="1" x14ac:dyDescent="0.25">
      <c r="A1827" s="1">
        <v>929</v>
      </c>
      <c r="B1827" s="101" t="str">
        <f>IF('proje ve personel bilgileri'!A942&lt;&gt;0,('proje ve personel bilgileri'!A942)," ")</f>
        <v xml:space="preserve"> </v>
      </c>
      <c r="C1827" s="105"/>
      <c r="D1827" s="296"/>
      <c r="E1827" s="296"/>
      <c r="F1827" s="296"/>
      <c r="G1827" s="296"/>
      <c r="H1827" s="296"/>
      <c r="I1827" s="296"/>
      <c r="J1827" s="296"/>
      <c r="K1827" s="104">
        <f t="shared" si="102"/>
        <v>0</v>
      </c>
    </row>
    <row r="1828" spans="1:11" ht="15.75" customHeight="1" x14ac:dyDescent="0.25">
      <c r="A1828" s="2">
        <v>930</v>
      </c>
      <c r="B1828" s="101" t="str">
        <f>IF('proje ve personel bilgileri'!A943&lt;&gt;0,('proje ve personel bilgileri'!A943)," ")</f>
        <v xml:space="preserve"> </v>
      </c>
      <c r="C1828" s="105"/>
      <c r="D1828" s="296"/>
      <c r="E1828" s="296"/>
      <c r="F1828" s="296"/>
      <c r="G1828" s="296"/>
      <c r="H1828" s="296"/>
      <c r="I1828" s="296"/>
      <c r="J1828" s="296"/>
      <c r="K1828" s="104">
        <f t="shared" si="102"/>
        <v>0</v>
      </c>
    </row>
    <row r="1829" spans="1:11" ht="15.75" customHeight="1" x14ac:dyDescent="0.25">
      <c r="A1829" s="1">
        <v>931</v>
      </c>
      <c r="B1829" s="101" t="str">
        <f>IF('proje ve personel bilgileri'!A944&lt;&gt;0,('proje ve personel bilgileri'!A944)," ")</f>
        <v xml:space="preserve"> </v>
      </c>
      <c r="C1829" s="105"/>
      <c r="D1829" s="296"/>
      <c r="E1829" s="296"/>
      <c r="F1829" s="296"/>
      <c r="G1829" s="296"/>
      <c r="H1829" s="296"/>
      <c r="I1829" s="296"/>
      <c r="J1829" s="296"/>
      <c r="K1829" s="104">
        <f t="shared" si="102"/>
        <v>0</v>
      </c>
    </row>
    <row r="1830" spans="1:11" ht="15.75" customHeight="1" x14ac:dyDescent="0.25">
      <c r="A1830" s="2">
        <v>932</v>
      </c>
      <c r="B1830" s="101" t="str">
        <f>IF('proje ve personel bilgileri'!A945&lt;&gt;0,('proje ve personel bilgileri'!A945)," ")</f>
        <v xml:space="preserve"> </v>
      </c>
      <c r="C1830" s="105"/>
      <c r="D1830" s="296"/>
      <c r="E1830" s="296"/>
      <c r="F1830" s="296"/>
      <c r="G1830" s="296"/>
      <c r="H1830" s="296"/>
      <c r="I1830" s="296"/>
      <c r="J1830" s="296"/>
      <c r="K1830" s="104">
        <f t="shared" si="102"/>
        <v>0</v>
      </c>
    </row>
    <row r="1831" spans="1:11" ht="15.75" customHeight="1" x14ac:dyDescent="0.25">
      <c r="A1831" s="1">
        <v>933</v>
      </c>
      <c r="B1831" s="101" t="str">
        <f>IF('proje ve personel bilgileri'!A946&lt;&gt;0,('proje ve personel bilgileri'!A946)," ")</f>
        <v xml:space="preserve"> </v>
      </c>
      <c r="C1831" s="105"/>
      <c r="D1831" s="296"/>
      <c r="E1831" s="296"/>
      <c r="F1831" s="296"/>
      <c r="G1831" s="296"/>
      <c r="H1831" s="296"/>
      <c r="I1831" s="296"/>
      <c r="J1831" s="296"/>
      <c r="K1831" s="104">
        <f t="shared" si="102"/>
        <v>0</v>
      </c>
    </row>
    <row r="1832" spans="1:11" ht="15.75" customHeight="1" x14ac:dyDescent="0.25">
      <c r="A1832" s="2">
        <v>934</v>
      </c>
      <c r="B1832" s="101" t="str">
        <f>IF('proje ve personel bilgileri'!A947&lt;&gt;0,('proje ve personel bilgileri'!A947)," ")</f>
        <v xml:space="preserve"> </v>
      </c>
      <c r="C1832" s="105"/>
      <c r="D1832" s="296"/>
      <c r="E1832" s="296"/>
      <c r="F1832" s="296"/>
      <c r="G1832" s="296"/>
      <c r="H1832" s="296"/>
      <c r="I1832" s="296"/>
      <c r="J1832" s="296"/>
      <c r="K1832" s="104">
        <f t="shared" si="102"/>
        <v>0</v>
      </c>
    </row>
    <row r="1833" spans="1:11" ht="15.75" customHeight="1" x14ac:dyDescent="0.25">
      <c r="A1833" s="1">
        <v>935</v>
      </c>
      <c r="B1833" s="101" t="str">
        <f>IF('proje ve personel bilgileri'!A948&lt;&gt;0,('proje ve personel bilgileri'!A948)," ")</f>
        <v xml:space="preserve"> </v>
      </c>
      <c r="C1833" s="105"/>
      <c r="D1833" s="296"/>
      <c r="E1833" s="296"/>
      <c r="F1833" s="296"/>
      <c r="G1833" s="296"/>
      <c r="H1833" s="296"/>
      <c r="I1833" s="296"/>
      <c r="J1833" s="296"/>
      <c r="K1833" s="104">
        <f t="shared" si="102"/>
        <v>0</v>
      </c>
    </row>
    <row r="1834" spans="1:11" ht="15" customHeight="1" x14ac:dyDescent="0.25">
      <c r="A1834" s="2">
        <v>936</v>
      </c>
      <c r="B1834" s="101" t="str">
        <f>IF('proje ve personel bilgileri'!A949&lt;&gt;0,('proje ve personel bilgileri'!A949)," ")</f>
        <v xml:space="preserve"> </v>
      </c>
      <c r="C1834" s="105"/>
      <c r="D1834" s="296"/>
      <c r="E1834" s="296"/>
      <c r="F1834" s="296"/>
      <c r="G1834" s="296"/>
      <c r="H1834" s="296"/>
      <c r="I1834" s="296"/>
      <c r="J1834" s="296"/>
      <c r="K1834" s="104">
        <f t="shared" si="102"/>
        <v>0</v>
      </c>
    </row>
    <row r="1835" spans="1:11" ht="15.75" customHeight="1" x14ac:dyDescent="0.25">
      <c r="A1835" s="341" t="s">
        <v>99</v>
      </c>
      <c r="B1835" s="342"/>
      <c r="C1835" s="7" t="str">
        <f t="shared" ref="C1835:J1835" si="103">IF($K$28&lt;&gt;0,SUM(C1817:C1834)," ")</f>
        <v xml:space="preserve"> </v>
      </c>
      <c r="D1835" s="8" t="str">
        <f t="shared" si="103"/>
        <v xml:space="preserve"> </v>
      </c>
      <c r="E1835" s="8" t="str">
        <f t="shared" si="103"/>
        <v xml:space="preserve"> </v>
      </c>
      <c r="F1835" s="8" t="str">
        <f t="shared" si="103"/>
        <v xml:space="preserve"> </v>
      </c>
      <c r="G1835" s="8" t="str">
        <f t="shared" si="103"/>
        <v xml:space="preserve"> </v>
      </c>
      <c r="H1835" s="8" t="str">
        <f t="shared" si="103"/>
        <v xml:space="preserve"> </v>
      </c>
      <c r="I1835" s="8" t="str">
        <f t="shared" si="103"/>
        <v xml:space="preserve"> </v>
      </c>
      <c r="J1835" s="8" t="str">
        <f t="shared" si="103"/>
        <v xml:space="preserve"> </v>
      </c>
      <c r="K1835" s="9">
        <f>SUM(K1817:K1834)+K1799</f>
        <v>0</v>
      </c>
    </row>
    <row r="1836" spans="1:11" ht="15" customHeight="1" x14ac:dyDescent="0.25">
      <c r="A1836" s="300"/>
    </row>
    <row r="1837" spans="1:11" ht="15" customHeight="1" x14ac:dyDescent="0.25">
      <c r="A1837" s="332" t="s">
        <v>100</v>
      </c>
      <c r="B1837" s="332"/>
      <c r="C1837" s="332"/>
      <c r="D1837" s="332"/>
      <c r="E1837" s="332"/>
      <c r="F1837" s="332"/>
      <c r="G1837" s="332"/>
      <c r="H1837" s="332"/>
      <c r="I1837" s="332"/>
      <c r="J1837" s="332"/>
      <c r="K1837" s="332"/>
    </row>
    <row r="1838" spans="1:11" ht="15" customHeight="1" x14ac:dyDescent="0.25">
      <c r="A1838" s="51"/>
    </row>
    <row r="1839" spans="1:11" ht="15" customHeight="1" x14ac:dyDescent="0.25">
      <c r="A1839" s="298" t="s">
        <v>101</v>
      </c>
    </row>
    <row r="1840" spans="1:11" ht="15" customHeight="1" x14ac:dyDescent="0.25">
      <c r="C1840" s="298" t="s">
        <v>102</v>
      </c>
      <c r="E1840" s="298" t="s">
        <v>103</v>
      </c>
    </row>
    <row r="1844" spans="1:11" ht="15.75" customHeight="1" x14ac:dyDescent="0.25">
      <c r="A1844" s="348" t="s">
        <v>85</v>
      </c>
      <c r="B1844" s="348"/>
      <c r="C1844" s="348"/>
      <c r="D1844" s="348"/>
      <c r="E1844" s="348"/>
      <c r="F1844" s="348"/>
      <c r="G1844" s="348"/>
      <c r="H1844" s="348"/>
      <c r="I1844" s="348"/>
      <c r="J1844" s="348"/>
      <c r="K1844" s="348"/>
    </row>
    <row r="1845" spans="1:11" ht="15" customHeight="1" x14ac:dyDescent="0.25">
      <c r="A1845" s="70"/>
      <c r="B1845" s="70"/>
      <c r="C1845" s="70"/>
      <c r="D1845" s="70"/>
      <c r="E1845" s="70"/>
      <c r="F1845" s="78">
        <f>'proje ve personel bilgileri'!$B$5</f>
        <v>0</v>
      </c>
      <c r="G1845" s="72">
        <f>IF('proje ve personel bilgileri'!$B$6=1,"/ Haziran ayına aittir.",(IF('proje ve personel bilgileri'!$B$6=2,"/ Aralık ayına aittir.",0)))</f>
        <v>0</v>
      </c>
      <c r="H1845" s="70"/>
      <c r="I1845" s="70"/>
      <c r="J1845" s="70"/>
      <c r="K1845" s="70"/>
    </row>
    <row r="1846" spans="1:11" ht="18.75" customHeight="1" x14ac:dyDescent="0.25">
      <c r="K1846" s="4" t="s">
        <v>86</v>
      </c>
    </row>
    <row r="1847" spans="1:11" ht="15.75" customHeight="1" x14ac:dyDescent="0.25">
      <c r="A1847" s="349" t="s">
        <v>2</v>
      </c>
      <c r="B1847" s="350"/>
      <c r="C1847" s="351">
        <f>'proje ve personel bilgileri'!$B$2</f>
        <v>0</v>
      </c>
      <c r="D1847" s="352"/>
      <c r="E1847" s="352"/>
      <c r="F1847" s="352"/>
      <c r="G1847" s="352"/>
      <c r="H1847" s="352"/>
      <c r="I1847" s="352"/>
      <c r="J1847" s="352"/>
      <c r="K1847" s="353"/>
    </row>
    <row r="1848" spans="1:11" ht="15.75" customHeight="1" x14ac:dyDescent="0.25">
      <c r="A1848" s="354" t="s">
        <v>4</v>
      </c>
      <c r="B1848" s="355"/>
      <c r="C1848" s="356">
        <f>'proje ve personel bilgileri'!$B$3</f>
        <v>0</v>
      </c>
      <c r="D1848" s="357"/>
      <c r="E1848" s="357"/>
      <c r="F1848" s="357"/>
      <c r="G1848" s="357"/>
      <c r="H1848" s="357"/>
      <c r="I1848" s="357"/>
      <c r="J1848" s="357"/>
      <c r="K1848" s="358"/>
    </row>
    <row r="1849" spans="1:11" ht="15" customHeight="1" x14ac:dyDescent="0.25">
      <c r="A1849" s="343" t="s">
        <v>87</v>
      </c>
      <c r="B1849" s="343" t="s">
        <v>15</v>
      </c>
      <c r="C1849" s="343" t="s">
        <v>88</v>
      </c>
      <c r="D1849" s="344" t="s">
        <v>89</v>
      </c>
      <c r="E1849" s="346"/>
      <c r="F1849" s="347"/>
      <c r="G1849" s="343" t="s">
        <v>90</v>
      </c>
      <c r="H1849" s="333" t="s">
        <v>91</v>
      </c>
      <c r="I1849" s="333" t="s">
        <v>92</v>
      </c>
      <c r="J1849" s="333" t="s">
        <v>93</v>
      </c>
      <c r="K1849" s="336" t="s">
        <v>94</v>
      </c>
    </row>
    <row r="1850" spans="1:11" ht="15.75" customHeight="1" x14ac:dyDescent="0.25">
      <c r="A1850" s="338"/>
      <c r="B1850" s="338"/>
      <c r="C1850" s="338"/>
      <c r="D1850" s="345"/>
      <c r="E1850" s="339" t="s">
        <v>95</v>
      </c>
      <c r="F1850" s="340"/>
      <c r="G1850" s="338"/>
      <c r="H1850" s="334"/>
      <c r="I1850" s="334"/>
      <c r="J1850" s="334"/>
      <c r="K1850" s="337"/>
    </row>
    <row r="1851" spans="1:11" ht="60.75" customHeight="1" x14ac:dyDescent="0.25">
      <c r="A1851" s="338"/>
      <c r="B1851" s="338"/>
      <c r="C1851" s="338"/>
      <c r="D1851" s="345"/>
      <c r="E1851" s="5" t="s">
        <v>106</v>
      </c>
      <c r="F1851" s="5" t="s">
        <v>97</v>
      </c>
      <c r="G1851" s="338"/>
      <c r="H1851" s="334"/>
      <c r="I1851" s="335"/>
      <c r="J1851" s="335"/>
      <c r="K1851" s="338"/>
    </row>
    <row r="1852" spans="1:11" ht="15.75" customHeight="1" x14ac:dyDescent="0.25">
      <c r="A1852" s="338"/>
      <c r="B1852" s="338"/>
      <c r="C1852" s="338"/>
      <c r="D1852" s="345"/>
      <c r="E1852" s="6" t="s">
        <v>98</v>
      </c>
      <c r="F1852" s="6" t="s">
        <v>98</v>
      </c>
      <c r="G1852" s="294" t="s">
        <v>98</v>
      </c>
      <c r="H1852" s="294" t="s">
        <v>98</v>
      </c>
      <c r="I1852" s="297" t="s">
        <v>98</v>
      </c>
      <c r="J1852" s="6" t="s">
        <v>98</v>
      </c>
      <c r="K1852" s="338"/>
    </row>
    <row r="1853" spans="1:11" ht="15.75" customHeight="1" x14ac:dyDescent="0.25">
      <c r="A1853" s="1">
        <v>937</v>
      </c>
      <c r="B1853" s="101" t="str">
        <f>IF('proje ve personel bilgileri'!A950&lt;&gt;0,('proje ve personel bilgileri'!A950)," ")</f>
        <v xml:space="preserve"> </v>
      </c>
      <c r="C1853" s="102"/>
      <c r="D1853" s="103"/>
      <c r="E1853" s="103"/>
      <c r="F1853" s="103"/>
      <c r="G1853" s="103"/>
      <c r="H1853" s="103"/>
      <c r="I1853" s="103"/>
      <c r="J1853" s="103"/>
      <c r="K1853" s="104">
        <f t="shared" ref="K1853:K1870" si="104">IF(D1853&lt;&gt;0,SUM(D1853+E1853+F1853+G1853-H1853-I1853-J1853),0)</f>
        <v>0</v>
      </c>
    </row>
    <row r="1854" spans="1:11" ht="15.75" customHeight="1" x14ac:dyDescent="0.25">
      <c r="A1854" s="2">
        <v>938</v>
      </c>
      <c r="B1854" s="101" t="str">
        <f>IF('proje ve personel bilgileri'!A951&lt;&gt;0,('proje ve personel bilgileri'!A951)," ")</f>
        <v xml:space="preserve"> </v>
      </c>
      <c r="C1854" s="105"/>
      <c r="D1854" s="296"/>
      <c r="E1854" s="296"/>
      <c r="F1854" s="296"/>
      <c r="G1854" s="296"/>
      <c r="H1854" s="296"/>
      <c r="I1854" s="296"/>
      <c r="J1854" s="296"/>
      <c r="K1854" s="104">
        <f t="shared" si="104"/>
        <v>0</v>
      </c>
    </row>
    <row r="1855" spans="1:11" ht="15.75" customHeight="1" x14ac:dyDescent="0.25">
      <c r="A1855" s="1">
        <v>939</v>
      </c>
      <c r="B1855" s="101" t="str">
        <f>IF('proje ve personel bilgileri'!A952&lt;&gt;0,('proje ve personel bilgileri'!A952)," ")</f>
        <v xml:space="preserve"> </v>
      </c>
      <c r="C1855" s="105"/>
      <c r="D1855" s="296"/>
      <c r="E1855" s="296"/>
      <c r="F1855" s="296"/>
      <c r="G1855" s="296"/>
      <c r="H1855" s="296"/>
      <c r="I1855" s="296"/>
      <c r="J1855" s="296"/>
      <c r="K1855" s="104">
        <f t="shared" si="104"/>
        <v>0</v>
      </c>
    </row>
    <row r="1856" spans="1:11" ht="15.75" customHeight="1" x14ac:dyDescent="0.25">
      <c r="A1856" s="2">
        <v>940</v>
      </c>
      <c r="B1856" s="101" t="str">
        <f>IF('proje ve personel bilgileri'!A953&lt;&gt;0,('proje ve personel bilgileri'!A953)," ")</f>
        <v xml:space="preserve"> </v>
      </c>
      <c r="C1856" s="105"/>
      <c r="D1856" s="296"/>
      <c r="E1856" s="296"/>
      <c r="F1856" s="296"/>
      <c r="G1856" s="296"/>
      <c r="H1856" s="296"/>
      <c r="I1856" s="296"/>
      <c r="J1856" s="296"/>
      <c r="K1856" s="104">
        <f t="shared" si="104"/>
        <v>0</v>
      </c>
    </row>
    <row r="1857" spans="1:11" ht="15.75" customHeight="1" x14ac:dyDescent="0.25">
      <c r="A1857" s="1">
        <v>941</v>
      </c>
      <c r="B1857" s="101" t="str">
        <f>IF('proje ve personel bilgileri'!A954&lt;&gt;0,('proje ve personel bilgileri'!A954)," ")</f>
        <v xml:space="preserve"> </v>
      </c>
      <c r="C1857" s="105"/>
      <c r="D1857" s="296"/>
      <c r="E1857" s="296"/>
      <c r="F1857" s="296"/>
      <c r="G1857" s="296"/>
      <c r="H1857" s="296"/>
      <c r="I1857" s="296"/>
      <c r="J1857" s="296"/>
      <c r="K1857" s="104">
        <f t="shared" si="104"/>
        <v>0</v>
      </c>
    </row>
    <row r="1858" spans="1:11" ht="15.75" customHeight="1" x14ac:dyDescent="0.25">
      <c r="A1858" s="2">
        <v>942</v>
      </c>
      <c r="B1858" s="101" t="str">
        <f>IF('proje ve personel bilgileri'!A955&lt;&gt;0,('proje ve personel bilgileri'!A955)," ")</f>
        <v xml:space="preserve"> </v>
      </c>
      <c r="C1858" s="105"/>
      <c r="D1858" s="296"/>
      <c r="E1858" s="296"/>
      <c r="F1858" s="296"/>
      <c r="G1858" s="296"/>
      <c r="H1858" s="296"/>
      <c r="I1858" s="296"/>
      <c r="J1858" s="296"/>
      <c r="K1858" s="104">
        <f t="shared" si="104"/>
        <v>0</v>
      </c>
    </row>
    <row r="1859" spans="1:11" ht="15.75" customHeight="1" x14ac:dyDescent="0.25">
      <c r="A1859" s="1">
        <v>943</v>
      </c>
      <c r="B1859" s="101" t="str">
        <f>IF('proje ve personel bilgileri'!A956&lt;&gt;0,('proje ve personel bilgileri'!A956)," ")</f>
        <v xml:space="preserve"> </v>
      </c>
      <c r="C1859" s="105"/>
      <c r="D1859" s="296"/>
      <c r="E1859" s="296"/>
      <c r="F1859" s="296"/>
      <c r="G1859" s="296"/>
      <c r="H1859" s="296"/>
      <c r="I1859" s="296"/>
      <c r="J1859" s="296"/>
      <c r="K1859" s="104">
        <f t="shared" si="104"/>
        <v>0</v>
      </c>
    </row>
    <row r="1860" spans="1:11" ht="15.75" customHeight="1" x14ac:dyDescent="0.25">
      <c r="A1860" s="2">
        <v>944</v>
      </c>
      <c r="B1860" s="101" t="str">
        <f>IF('proje ve personel bilgileri'!A957&lt;&gt;0,('proje ve personel bilgileri'!A957)," ")</f>
        <v xml:space="preserve"> </v>
      </c>
      <c r="C1860" s="105"/>
      <c r="D1860" s="296"/>
      <c r="E1860" s="296"/>
      <c r="F1860" s="296"/>
      <c r="G1860" s="296"/>
      <c r="H1860" s="296"/>
      <c r="I1860" s="296"/>
      <c r="J1860" s="296"/>
      <c r="K1860" s="104">
        <f t="shared" si="104"/>
        <v>0</v>
      </c>
    </row>
    <row r="1861" spans="1:11" ht="15.75" customHeight="1" x14ac:dyDescent="0.25">
      <c r="A1861" s="1">
        <v>945</v>
      </c>
      <c r="B1861" s="101" t="str">
        <f>IF('proje ve personel bilgileri'!A958&lt;&gt;0,('proje ve personel bilgileri'!A958)," ")</f>
        <v xml:space="preserve"> </v>
      </c>
      <c r="C1861" s="105"/>
      <c r="D1861" s="296"/>
      <c r="E1861" s="296"/>
      <c r="F1861" s="296"/>
      <c r="G1861" s="296"/>
      <c r="H1861" s="296"/>
      <c r="I1861" s="296"/>
      <c r="J1861" s="296"/>
      <c r="K1861" s="104">
        <f t="shared" si="104"/>
        <v>0</v>
      </c>
    </row>
    <row r="1862" spans="1:11" ht="15.75" customHeight="1" x14ac:dyDescent="0.25">
      <c r="A1862" s="2">
        <v>946</v>
      </c>
      <c r="B1862" s="101" t="str">
        <f>IF('proje ve personel bilgileri'!A959&lt;&gt;0,('proje ve personel bilgileri'!A959)," ")</f>
        <v xml:space="preserve"> </v>
      </c>
      <c r="C1862" s="105"/>
      <c r="D1862" s="296"/>
      <c r="E1862" s="296"/>
      <c r="F1862" s="296"/>
      <c r="G1862" s="296"/>
      <c r="H1862" s="296"/>
      <c r="I1862" s="296"/>
      <c r="J1862" s="296"/>
      <c r="K1862" s="104">
        <f t="shared" si="104"/>
        <v>0</v>
      </c>
    </row>
    <row r="1863" spans="1:11" ht="15.75" customHeight="1" x14ac:dyDescent="0.25">
      <c r="A1863" s="1">
        <v>947</v>
      </c>
      <c r="B1863" s="101" t="str">
        <f>IF('proje ve personel bilgileri'!A960&lt;&gt;0,('proje ve personel bilgileri'!A960)," ")</f>
        <v xml:space="preserve"> </v>
      </c>
      <c r="C1863" s="105"/>
      <c r="D1863" s="296"/>
      <c r="E1863" s="296"/>
      <c r="F1863" s="296"/>
      <c r="G1863" s="296"/>
      <c r="H1863" s="296"/>
      <c r="I1863" s="296"/>
      <c r="J1863" s="296"/>
      <c r="K1863" s="104">
        <f t="shared" si="104"/>
        <v>0</v>
      </c>
    </row>
    <row r="1864" spans="1:11" ht="15.75" customHeight="1" x14ac:dyDescent="0.25">
      <c r="A1864" s="2">
        <v>948</v>
      </c>
      <c r="B1864" s="101" t="str">
        <f>IF('proje ve personel bilgileri'!A961&lt;&gt;0,('proje ve personel bilgileri'!A961)," ")</f>
        <v xml:space="preserve"> </v>
      </c>
      <c r="C1864" s="105"/>
      <c r="D1864" s="296"/>
      <c r="E1864" s="296"/>
      <c r="F1864" s="296"/>
      <c r="G1864" s="296"/>
      <c r="H1864" s="296"/>
      <c r="I1864" s="296"/>
      <c r="J1864" s="296"/>
      <c r="K1864" s="104">
        <f t="shared" si="104"/>
        <v>0</v>
      </c>
    </row>
    <row r="1865" spans="1:11" ht="15.75" customHeight="1" x14ac:dyDescent="0.25">
      <c r="A1865" s="1">
        <v>949</v>
      </c>
      <c r="B1865" s="101" t="str">
        <f>IF('proje ve personel bilgileri'!A962&lt;&gt;0,('proje ve personel bilgileri'!A962)," ")</f>
        <v xml:space="preserve"> </v>
      </c>
      <c r="C1865" s="105"/>
      <c r="D1865" s="296"/>
      <c r="E1865" s="296"/>
      <c r="F1865" s="296"/>
      <c r="G1865" s="296"/>
      <c r="H1865" s="296"/>
      <c r="I1865" s="296"/>
      <c r="J1865" s="296"/>
      <c r="K1865" s="104">
        <f t="shared" si="104"/>
        <v>0</v>
      </c>
    </row>
    <row r="1866" spans="1:11" ht="15.75" customHeight="1" x14ac:dyDescent="0.25">
      <c r="A1866" s="2">
        <v>950</v>
      </c>
      <c r="B1866" s="101" t="str">
        <f>IF('proje ve personel bilgileri'!A963&lt;&gt;0,('proje ve personel bilgileri'!A963)," ")</f>
        <v xml:space="preserve"> </v>
      </c>
      <c r="C1866" s="105"/>
      <c r="D1866" s="296"/>
      <c r="E1866" s="296"/>
      <c r="F1866" s="296"/>
      <c r="G1866" s="296"/>
      <c r="H1866" s="296"/>
      <c r="I1866" s="296"/>
      <c r="J1866" s="296"/>
      <c r="K1866" s="104">
        <f t="shared" si="104"/>
        <v>0</v>
      </c>
    </row>
    <row r="1867" spans="1:11" ht="15.75" customHeight="1" x14ac:dyDescent="0.25">
      <c r="A1867" s="1">
        <v>951</v>
      </c>
      <c r="B1867" s="101" t="str">
        <f>IF('proje ve personel bilgileri'!A964&lt;&gt;0,('proje ve personel bilgileri'!A964)," ")</f>
        <v xml:space="preserve"> </v>
      </c>
      <c r="C1867" s="105"/>
      <c r="D1867" s="296"/>
      <c r="E1867" s="296"/>
      <c r="F1867" s="296"/>
      <c r="G1867" s="296"/>
      <c r="H1867" s="296"/>
      <c r="I1867" s="296"/>
      <c r="J1867" s="296"/>
      <c r="K1867" s="104">
        <f t="shared" si="104"/>
        <v>0</v>
      </c>
    </row>
    <row r="1868" spans="1:11" ht="15.75" customHeight="1" x14ac:dyDescent="0.25">
      <c r="A1868" s="2">
        <v>952</v>
      </c>
      <c r="B1868" s="101" t="str">
        <f>IF('proje ve personel bilgileri'!A965&lt;&gt;0,('proje ve personel bilgileri'!A965)," ")</f>
        <v xml:space="preserve"> </v>
      </c>
      <c r="C1868" s="105"/>
      <c r="D1868" s="296"/>
      <c r="E1868" s="296"/>
      <c r="F1868" s="296"/>
      <c r="G1868" s="296"/>
      <c r="H1868" s="296"/>
      <c r="I1868" s="296"/>
      <c r="J1868" s="296"/>
      <c r="K1868" s="104">
        <f t="shared" si="104"/>
        <v>0</v>
      </c>
    </row>
    <row r="1869" spans="1:11" ht="15.75" customHeight="1" x14ac:dyDescent="0.25">
      <c r="A1869" s="1">
        <v>953</v>
      </c>
      <c r="B1869" s="101" t="str">
        <f>IF('proje ve personel bilgileri'!A966&lt;&gt;0,('proje ve personel bilgileri'!A966)," ")</f>
        <v xml:space="preserve"> </v>
      </c>
      <c r="C1869" s="105"/>
      <c r="D1869" s="296"/>
      <c r="E1869" s="296"/>
      <c r="F1869" s="296"/>
      <c r="G1869" s="296"/>
      <c r="H1869" s="296"/>
      <c r="I1869" s="296"/>
      <c r="J1869" s="296"/>
      <c r="K1869" s="104">
        <f t="shared" si="104"/>
        <v>0</v>
      </c>
    </row>
    <row r="1870" spans="1:11" ht="15" customHeight="1" x14ac:dyDescent="0.25">
      <c r="A1870" s="2">
        <v>954</v>
      </c>
      <c r="B1870" s="101" t="str">
        <f>IF('proje ve personel bilgileri'!A967&lt;&gt;0,('proje ve personel bilgileri'!A967)," ")</f>
        <v xml:space="preserve"> </v>
      </c>
      <c r="C1870" s="105"/>
      <c r="D1870" s="296"/>
      <c r="E1870" s="296"/>
      <c r="F1870" s="296"/>
      <c r="G1870" s="296"/>
      <c r="H1870" s="296"/>
      <c r="I1870" s="296"/>
      <c r="J1870" s="296"/>
      <c r="K1870" s="104">
        <f t="shared" si="104"/>
        <v>0</v>
      </c>
    </row>
    <row r="1871" spans="1:11" ht="15.75" customHeight="1" x14ac:dyDescent="0.25">
      <c r="A1871" s="341" t="s">
        <v>99</v>
      </c>
      <c r="B1871" s="342"/>
      <c r="C1871" s="7" t="str">
        <f t="shared" ref="C1871:J1871" si="105">IF($K$28&lt;&gt;0,SUM(C1853:C1870)," ")</f>
        <v xml:space="preserve"> </v>
      </c>
      <c r="D1871" s="8" t="str">
        <f t="shared" si="105"/>
        <v xml:space="preserve"> </v>
      </c>
      <c r="E1871" s="8" t="str">
        <f t="shared" si="105"/>
        <v xml:space="preserve"> </v>
      </c>
      <c r="F1871" s="8" t="str">
        <f t="shared" si="105"/>
        <v xml:space="preserve"> </v>
      </c>
      <c r="G1871" s="8" t="str">
        <f t="shared" si="105"/>
        <v xml:space="preserve"> </v>
      </c>
      <c r="H1871" s="8" t="str">
        <f t="shared" si="105"/>
        <v xml:space="preserve"> </v>
      </c>
      <c r="I1871" s="8" t="str">
        <f t="shared" si="105"/>
        <v xml:space="preserve"> </v>
      </c>
      <c r="J1871" s="8" t="str">
        <f t="shared" si="105"/>
        <v xml:space="preserve"> </v>
      </c>
      <c r="K1871" s="9">
        <f>SUM(K1853:K1870)+K1835</f>
        <v>0</v>
      </c>
    </row>
    <row r="1872" spans="1:11" ht="15" customHeight="1" x14ac:dyDescent="0.25">
      <c r="A1872" s="300"/>
    </row>
    <row r="1873" spans="1:11" ht="15" customHeight="1" x14ac:dyDescent="0.25">
      <c r="A1873" s="332" t="s">
        <v>100</v>
      </c>
      <c r="B1873" s="332"/>
      <c r="C1873" s="332"/>
      <c r="D1873" s="332"/>
      <c r="E1873" s="332"/>
      <c r="F1873" s="332"/>
      <c r="G1873" s="332"/>
      <c r="H1873" s="332"/>
      <c r="I1873" s="332"/>
      <c r="J1873" s="332"/>
      <c r="K1873" s="332"/>
    </row>
    <row r="1874" spans="1:11" ht="15" customHeight="1" x14ac:dyDescent="0.25">
      <c r="A1874" s="51"/>
    </row>
    <row r="1875" spans="1:11" ht="15" customHeight="1" x14ac:dyDescent="0.25">
      <c r="A1875" s="298" t="s">
        <v>101</v>
      </c>
    </row>
    <row r="1876" spans="1:11" ht="15" customHeight="1" x14ac:dyDescent="0.25">
      <c r="C1876" s="298" t="s">
        <v>102</v>
      </c>
      <c r="E1876" s="298" t="s">
        <v>103</v>
      </c>
    </row>
    <row r="1880" spans="1:11" ht="15.75" customHeight="1" x14ac:dyDescent="0.25">
      <c r="A1880" s="348" t="s">
        <v>85</v>
      </c>
      <c r="B1880" s="348"/>
      <c r="C1880" s="348"/>
      <c r="D1880" s="348"/>
      <c r="E1880" s="348"/>
      <c r="F1880" s="348"/>
      <c r="G1880" s="348"/>
      <c r="H1880" s="348"/>
      <c r="I1880" s="348"/>
      <c r="J1880" s="348"/>
      <c r="K1880" s="348"/>
    </row>
    <row r="1881" spans="1:11" ht="15" customHeight="1" x14ac:dyDescent="0.25">
      <c r="A1881" s="70"/>
      <c r="B1881" s="70"/>
      <c r="C1881" s="70"/>
      <c r="D1881" s="70"/>
      <c r="E1881" s="70"/>
      <c r="F1881" s="78">
        <f>'proje ve personel bilgileri'!$B$5</f>
        <v>0</v>
      </c>
      <c r="G1881" s="72">
        <f>IF('proje ve personel bilgileri'!$B$6=1,"/ Haziran ayına aittir.",(IF('proje ve personel bilgileri'!$B$6=2,"/ Aralık ayına aittir.",0)))</f>
        <v>0</v>
      </c>
      <c r="H1881" s="70"/>
      <c r="I1881" s="70"/>
      <c r="J1881" s="70"/>
      <c r="K1881" s="70"/>
    </row>
    <row r="1882" spans="1:11" ht="18.75" customHeight="1" x14ac:dyDescent="0.25">
      <c r="K1882" s="4" t="s">
        <v>86</v>
      </c>
    </row>
    <row r="1883" spans="1:11" ht="15.75" customHeight="1" x14ac:dyDescent="0.25">
      <c r="A1883" s="349" t="s">
        <v>2</v>
      </c>
      <c r="B1883" s="350"/>
      <c r="C1883" s="351">
        <f>'proje ve personel bilgileri'!$B$2</f>
        <v>0</v>
      </c>
      <c r="D1883" s="352"/>
      <c r="E1883" s="352"/>
      <c r="F1883" s="352"/>
      <c r="G1883" s="352"/>
      <c r="H1883" s="352"/>
      <c r="I1883" s="352"/>
      <c r="J1883" s="352"/>
      <c r="K1883" s="353"/>
    </row>
    <row r="1884" spans="1:11" ht="15.75" customHeight="1" x14ac:dyDescent="0.25">
      <c r="A1884" s="354" t="s">
        <v>4</v>
      </c>
      <c r="B1884" s="355"/>
      <c r="C1884" s="356">
        <f>'proje ve personel bilgileri'!$B$3</f>
        <v>0</v>
      </c>
      <c r="D1884" s="357"/>
      <c r="E1884" s="357"/>
      <c r="F1884" s="357"/>
      <c r="G1884" s="357"/>
      <c r="H1884" s="357"/>
      <c r="I1884" s="357"/>
      <c r="J1884" s="357"/>
      <c r="K1884" s="358"/>
    </row>
    <row r="1885" spans="1:11" ht="15" customHeight="1" x14ac:dyDescent="0.25">
      <c r="A1885" s="343" t="s">
        <v>87</v>
      </c>
      <c r="B1885" s="343" t="s">
        <v>15</v>
      </c>
      <c r="C1885" s="343" t="s">
        <v>88</v>
      </c>
      <c r="D1885" s="344" t="s">
        <v>89</v>
      </c>
      <c r="E1885" s="346"/>
      <c r="F1885" s="347"/>
      <c r="G1885" s="343" t="s">
        <v>90</v>
      </c>
      <c r="H1885" s="333" t="s">
        <v>91</v>
      </c>
      <c r="I1885" s="333" t="s">
        <v>92</v>
      </c>
      <c r="J1885" s="333" t="s">
        <v>93</v>
      </c>
      <c r="K1885" s="336" t="s">
        <v>94</v>
      </c>
    </row>
    <row r="1886" spans="1:11" ht="15.75" customHeight="1" x14ac:dyDescent="0.25">
      <c r="A1886" s="338"/>
      <c r="B1886" s="338"/>
      <c r="C1886" s="338"/>
      <c r="D1886" s="345"/>
      <c r="E1886" s="339" t="s">
        <v>95</v>
      </c>
      <c r="F1886" s="340"/>
      <c r="G1886" s="338"/>
      <c r="H1886" s="334"/>
      <c r="I1886" s="334"/>
      <c r="J1886" s="334"/>
      <c r="K1886" s="337"/>
    </row>
    <row r="1887" spans="1:11" ht="60.75" customHeight="1" x14ac:dyDescent="0.25">
      <c r="A1887" s="338"/>
      <c r="B1887" s="338"/>
      <c r="C1887" s="338"/>
      <c r="D1887" s="345"/>
      <c r="E1887" s="5" t="s">
        <v>106</v>
      </c>
      <c r="F1887" s="5" t="s">
        <v>97</v>
      </c>
      <c r="G1887" s="338"/>
      <c r="H1887" s="334"/>
      <c r="I1887" s="335"/>
      <c r="J1887" s="335"/>
      <c r="K1887" s="338"/>
    </row>
    <row r="1888" spans="1:11" ht="15.75" customHeight="1" x14ac:dyDescent="0.25">
      <c r="A1888" s="338"/>
      <c r="B1888" s="338"/>
      <c r="C1888" s="338"/>
      <c r="D1888" s="345"/>
      <c r="E1888" s="6" t="s">
        <v>98</v>
      </c>
      <c r="F1888" s="6" t="s">
        <v>98</v>
      </c>
      <c r="G1888" s="294" t="s">
        <v>98</v>
      </c>
      <c r="H1888" s="294" t="s">
        <v>98</v>
      </c>
      <c r="I1888" s="297" t="s">
        <v>98</v>
      </c>
      <c r="J1888" s="6" t="s">
        <v>98</v>
      </c>
      <c r="K1888" s="338"/>
    </row>
    <row r="1889" spans="1:11" ht="15.75" customHeight="1" x14ac:dyDescent="0.25">
      <c r="A1889" s="1">
        <v>955</v>
      </c>
      <c r="B1889" s="101" t="str">
        <f>IF('proje ve personel bilgileri'!A968&lt;&gt;0,('proje ve personel bilgileri'!A968)," ")</f>
        <v xml:space="preserve"> </v>
      </c>
      <c r="C1889" s="102"/>
      <c r="D1889" s="103"/>
      <c r="E1889" s="103"/>
      <c r="F1889" s="103"/>
      <c r="G1889" s="103"/>
      <c r="H1889" s="103"/>
      <c r="I1889" s="103"/>
      <c r="J1889" s="103"/>
      <c r="K1889" s="104">
        <f t="shared" ref="K1889:K1906" si="106">IF(D1889&lt;&gt;0,SUM(D1889+E1889+F1889+G1889-H1889-I1889-J1889),0)</f>
        <v>0</v>
      </c>
    </row>
    <row r="1890" spans="1:11" ht="15.75" customHeight="1" x14ac:dyDescent="0.25">
      <c r="A1890" s="2">
        <v>956</v>
      </c>
      <c r="B1890" s="101" t="str">
        <f>IF('proje ve personel bilgileri'!A969&lt;&gt;0,('proje ve personel bilgileri'!A969)," ")</f>
        <v xml:space="preserve"> </v>
      </c>
      <c r="C1890" s="105"/>
      <c r="D1890" s="296"/>
      <c r="E1890" s="296"/>
      <c r="F1890" s="296"/>
      <c r="G1890" s="296"/>
      <c r="H1890" s="296"/>
      <c r="I1890" s="296"/>
      <c r="J1890" s="296"/>
      <c r="K1890" s="104">
        <f t="shared" si="106"/>
        <v>0</v>
      </c>
    </row>
    <row r="1891" spans="1:11" ht="15.75" customHeight="1" x14ac:dyDescent="0.25">
      <c r="A1891" s="1">
        <v>957</v>
      </c>
      <c r="B1891" s="101" t="str">
        <f>IF('proje ve personel bilgileri'!A970&lt;&gt;0,('proje ve personel bilgileri'!A970)," ")</f>
        <v xml:space="preserve"> </v>
      </c>
      <c r="C1891" s="105"/>
      <c r="D1891" s="296"/>
      <c r="E1891" s="296"/>
      <c r="F1891" s="296"/>
      <c r="G1891" s="296"/>
      <c r="H1891" s="296"/>
      <c r="I1891" s="296"/>
      <c r="J1891" s="296"/>
      <c r="K1891" s="104">
        <f t="shared" si="106"/>
        <v>0</v>
      </c>
    </row>
    <row r="1892" spans="1:11" ht="15.75" customHeight="1" x14ac:dyDescent="0.25">
      <c r="A1892" s="2">
        <v>958</v>
      </c>
      <c r="B1892" s="101" t="str">
        <f>IF('proje ve personel bilgileri'!A971&lt;&gt;0,('proje ve personel bilgileri'!A971)," ")</f>
        <v xml:space="preserve"> </v>
      </c>
      <c r="C1892" s="105"/>
      <c r="D1892" s="296"/>
      <c r="E1892" s="296"/>
      <c r="F1892" s="296"/>
      <c r="G1892" s="296"/>
      <c r="H1892" s="296"/>
      <c r="I1892" s="296"/>
      <c r="J1892" s="296"/>
      <c r="K1892" s="104">
        <f t="shared" si="106"/>
        <v>0</v>
      </c>
    </row>
    <row r="1893" spans="1:11" ht="15.75" customHeight="1" x14ac:dyDescent="0.25">
      <c r="A1893" s="1">
        <v>959</v>
      </c>
      <c r="B1893" s="101" t="str">
        <f>IF('proje ve personel bilgileri'!A972&lt;&gt;0,('proje ve personel bilgileri'!A972)," ")</f>
        <v xml:space="preserve"> </v>
      </c>
      <c r="C1893" s="105"/>
      <c r="D1893" s="296"/>
      <c r="E1893" s="296"/>
      <c r="F1893" s="296"/>
      <c r="G1893" s="296"/>
      <c r="H1893" s="296"/>
      <c r="I1893" s="296"/>
      <c r="J1893" s="296"/>
      <c r="K1893" s="104">
        <f t="shared" si="106"/>
        <v>0</v>
      </c>
    </row>
    <row r="1894" spans="1:11" ht="15.75" customHeight="1" x14ac:dyDescent="0.25">
      <c r="A1894" s="2">
        <v>960</v>
      </c>
      <c r="B1894" s="101" t="str">
        <f>IF('proje ve personel bilgileri'!A973&lt;&gt;0,('proje ve personel bilgileri'!A973)," ")</f>
        <v xml:space="preserve"> </v>
      </c>
      <c r="C1894" s="105"/>
      <c r="D1894" s="296"/>
      <c r="E1894" s="296"/>
      <c r="F1894" s="296"/>
      <c r="G1894" s="296"/>
      <c r="H1894" s="296"/>
      <c r="I1894" s="296"/>
      <c r="J1894" s="296"/>
      <c r="K1894" s="104">
        <f t="shared" si="106"/>
        <v>0</v>
      </c>
    </row>
    <row r="1895" spans="1:11" ht="15.75" customHeight="1" x14ac:dyDescent="0.25">
      <c r="A1895" s="1">
        <v>961</v>
      </c>
      <c r="B1895" s="101" t="str">
        <f>IF('proje ve personel bilgileri'!A974&lt;&gt;0,('proje ve personel bilgileri'!A974)," ")</f>
        <v xml:space="preserve"> </v>
      </c>
      <c r="C1895" s="105"/>
      <c r="D1895" s="296"/>
      <c r="E1895" s="296"/>
      <c r="F1895" s="296"/>
      <c r="G1895" s="296"/>
      <c r="H1895" s="296"/>
      <c r="I1895" s="296"/>
      <c r="J1895" s="296"/>
      <c r="K1895" s="104">
        <f t="shared" si="106"/>
        <v>0</v>
      </c>
    </row>
    <row r="1896" spans="1:11" ht="15.75" customHeight="1" x14ac:dyDescent="0.25">
      <c r="A1896" s="2">
        <v>962</v>
      </c>
      <c r="B1896" s="101" t="str">
        <f>IF('proje ve personel bilgileri'!A975&lt;&gt;0,('proje ve personel bilgileri'!A975)," ")</f>
        <v xml:space="preserve"> </v>
      </c>
      <c r="C1896" s="105"/>
      <c r="D1896" s="296"/>
      <c r="E1896" s="296"/>
      <c r="F1896" s="296"/>
      <c r="G1896" s="296"/>
      <c r="H1896" s="296"/>
      <c r="I1896" s="296"/>
      <c r="J1896" s="296"/>
      <c r="K1896" s="104">
        <f t="shared" si="106"/>
        <v>0</v>
      </c>
    </row>
    <row r="1897" spans="1:11" ht="15.75" customHeight="1" x14ac:dyDescent="0.25">
      <c r="A1897" s="1">
        <v>963</v>
      </c>
      <c r="B1897" s="101" t="str">
        <f>IF('proje ve personel bilgileri'!A976&lt;&gt;0,('proje ve personel bilgileri'!A976)," ")</f>
        <v xml:space="preserve"> </v>
      </c>
      <c r="C1897" s="105"/>
      <c r="D1897" s="296"/>
      <c r="E1897" s="296"/>
      <c r="F1897" s="296"/>
      <c r="G1897" s="296"/>
      <c r="H1897" s="296"/>
      <c r="I1897" s="296"/>
      <c r="J1897" s="296"/>
      <c r="K1897" s="104">
        <f t="shared" si="106"/>
        <v>0</v>
      </c>
    </row>
    <row r="1898" spans="1:11" ht="15.75" customHeight="1" x14ac:dyDescent="0.25">
      <c r="A1898" s="2">
        <v>964</v>
      </c>
      <c r="B1898" s="101" t="str">
        <f>IF('proje ve personel bilgileri'!A977&lt;&gt;0,('proje ve personel bilgileri'!A977)," ")</f>
        <v xml:space="preserve"> </v>
      </c>
      <c r="C1898" s="105"/>
      <c r="D1898" s="296"/>
      <c r="E1898" s="296"/>
      <c r="F1898" s="296"/>
      <c r="G1898" s="296"/>
      <c r="H1898" s="296"/>
      <c r="I1898" s="296"/>
      <c r="J1898" s="296"/>
      <c r="K1898" s="104">
        <f t="shared" si="106"/>
        <v>0</v>
      </c>
    </row>
    <row r="1899" spans="1:11" ht="15.75" customHeight="1" x14ac:dyDescent="0.25">
      <c r="A1899" s="1">
        <v>965</v>
      </c>
      <c r="B1899" s="101" t="str">
        <f>IF('proje ve personel bilgileri'!A978&lt;&gt;0,('proje ve personel bilgileri'!A978)," ")</f>
        <v xml:space="preserve"> </v>
      </c>
      <c r="C1899" s="105"/>
      <c r="D1899" s="296"/>
      <c r="E1899" s="296"/>
      <c r="F1899" s="296"/>
      <c r="G1899" s="296"/>
      <c r="H1899" s="296"/>
      <c r="I1899" s="296"/>
      <c r="J1899" s="296"/>
      <c r="K1899" s="104">
        <f t="shared" si="106"/>
        <v>0</v>
      </c>
    </row>
    <row r="1900" spans="1:11" ht="15.75" customHeight="1" x14ac:dyDescent="0.25">
      <c r="A1900" s="2">
        <v>966</v>
      </c>
      <c r="B1900" s="101" t="str">
        <f>IF('proje ve personel bilgileri'!A979&lt;&gt;0,('proje ve personel bilgileri'!A979)," ")</f>
        <v xml:space="preserve"> </v>
      </c>
      <c r="C1900" s="105"/>
      <c r="D1900" s="296"/>
      <c r="E1900" s="296"/>
      <c r="F1900" s="296"/>
      <c r="G1900" s="296"/>
      <c r="H1900" s="296"/>
      <c r="I1900" s="296"/>
      <c r="J1900" s="296"/>
      <c r="K1900" s="104">
        <f t="shared" si="106"/>
        <v>0</v>
      </c>
    </row>
    <row r="1901" spans="1:11" ht="15.75" customHeight="1" x14ac:dyDescent="0.25">
      <c r="A1901" s="1">
        <v>967</v>
      </c>
      <c r="B1901" s="101" t="str">
        <f>IF('proje ve personel bilgileri'!A980&lt;&gt;0,('proje ve personel bilgileri'!A980)," ")</f>
        <v xml:space="preserve"> </v>
      </c>
      <c r="C1901" s="105"/>
      <c r="D1901" s="296"/>
      <c r="E1901" s="296"/>
      <c r="F1901" s="296"/>
      <c r="G1901" s="296"/>
      <c r="H1901" s="296"/>
      <c r="I1901" s="296"/>
      <c r="J1901" s="296"/>
      <c r="K1901" s="104">
        <f t="shared" si="106"/>
        <v>0</v>
      </c>
    </row>
    <row r="1902" spans="1:11" ht="15.75" customHeight="1" x14ac:dyDescent="0.25">
      <c r="A1902" s="2">
        <v>968</v>
      </c>
      <c r="B1902" s="101" t="str">
        <f>IF('proje ve personel bilgileri'!A981&lt;&gt;0,('proje ve personel bilgileri'!A981)," ")</f>
        <v xml:space="preserve"> </v>
      </c>
      <c r="C1902" s="105"/>
      <c r="D1902" s="296"/>
      <c r="E1902" s="296"/>
      <c r="F1902" s="296"/>
      <c r="G1902" s="296"/>
      <c r="H1902" s="296"/>
      <c r="I1902" s="296"/>
      <c r="J1902" s="296"/>
      <c r="K1902" s="104">
        <f t="shared" si="106"/>
        <v>0</v>
      </c>
    </row>
    <row r="1903" spans="1:11" ht="15.75" customHeight="1" x14ac:dyDescent="0.25">
      <c r="A1903" s="1">
        <v>969</v>
      </c>
      <c r="B1903" s="101" t="str">
        <f>IF('proje ve personel bilgileri'!A982&lt;&gt;0,('proje ve personel bilgileri'!A982)," ")</f>
        <v xml:space="preserve"> </v>
      </c>
      <c r="C1903" s="105"/>
      <c r="D1903" s="296"/>
      <c r="E1903" s="296"/>
      <c r="F1903" s="296"/>
      <c r="G1903" s="296"/>
      <c r="H1903" s="296"/>
      <c r="I1903" s="296"/>
      <c r="J1903" s="296"/>
      <c r="K1903" s="104">
        <f t="shared" si="106"/>
        <v>0</v>
      </c>
    </row>
    <row r="1904" spans="1:11" ht="15.75" customHeight="1" x14ac:dyDescent="0.25">
      <c r="A1904" s="2">
        <v>970</v>
      </c>
      <c r="B1904" s="101" t="str">
        <f>IF('proje ve personel bilgileri'!A983&lt;&gt;0,('proje ve personel bilgileri'!A983)," ")</f>
        <v xml:space="preserve"> </v>
      </c>
      <c r="C1904" s="105"/>
      <c r="D1904" s="296"/>
      <c r="E1904" s="296"/>
      <c r="F1904" s="296"/>
      <c r="G1904" s="296"/>
      <c r="H1904" s="296"/>
      <c r="I1904" s="296"/>
      <c r="J1904" s="296"/>
      <c r="K1904" s="104">
        <f t="shared" si="106"/>
        <v>0</v>
      </c>
    </row>
    <row r="1905" spans="1:11" ht="15.75" customHeight="1" x14ac:dyDescent="0.25">
      <c r="A1905" s="1">
        <v>971</v>
      </c>
      <c r="B1905" s="101" t="str">
        <f>IF('proje ve personel bilgileri'!A984&lt;&gt;0,('proje ve personel bilgileri'!A984)," ")</f>
        <v xml:space="preserve"> </v>
      </c>
      <c r="C1905" s="105"/>
      <c r="D1905" s="296"/>
      <c r="E1905" s="296"/>
      <c r="F1905" s="296"/>
      <c r="G1905" s="296"/>
      <c r="H1905" s="296"/>
      <c r="I1905" s="296"/>
      <c r="J1905" s="296"/>
      <c r="K1905" s="104">
        <f t="shared" si="106"/>
        <v>0</v>
      </c>
    </row>
    <row r="1906" spans="1:11" ht="15" customHeight="1" x14ac:dyDescent="0.25">
      <c r="A1906" s="2">
        <v>972</v>
      </c>
      <c r="B1906" s="101" t="str">
        <f>IF('proje ve personel bilgileri'!A985&lt;&gt;0,('proje ve personel bilgileri'!A985)," ")</f>
        <v xml:space="preserve"> </v>
      </c>
      <c r="C1906" s="105"/>
      <c r="D1906" s="296"/>
      <c r="E1906" s="296"/>
      <c r="F1906" s="296"/>
      <c r="G1906" s="296"/>
      <c r="H1906" s="296"/>
      <c r="I1906" s="296"/>
      <c r="J1906" s="296"/>
      <c r="K1906" s="104">
        <f t="shared" si="106"/>
        <v>0</v>
      </c>
    </row>
    <row r="1907" spans="1:11" ht="15.75" customHeight="1" x14ac:dyDescent="0.25">
      <c r="A1907" s="341" t="s">
        <v>99</v>
      </c>
      <c r="B1907" s="342"/>
      <c r="C1907" s="7" t="str">
        <f t="shared" ref="C1907:J1907" si="107">IF($K$28&lt;&gt;0,SUM(C1889:C1906)," ")</f>
        <v xml:space="preserve"> </v>
      </c>
      <c r="D1907" s="8" t="str">
        <f t="shared" si="107"/>
        <v xml:space="preserve"> </v>
      </c>
      <c r="E1907" s="8" t="str">
        <f t="shared" si="107"/>
        <v xml:space="preserve"> </v>
      </c>
      <c r="F1907" s="8" t="str">
        <f t="shared" si="107"/>
        <v xml:space="preserve"> </v>
      </c>
      <c r="G1907" s="8" t="str">
        <f t="shared" si="107"/>
        <v xml:space="preserve"> </v>
      </c>
      <c r="H1907" s="8" t="str">
        <f t="shared" si="107"/>
        <v xml:space="preserve"> </v>
      </c>
      <c r="I1907" s="8" t="str">
        <f t="shared" si="107"/>
        <v xml:space="preserve"> </v>
      </c>
      <c r="J1907" s="8" t="str">
        <f t="shared" si="107"/>
        <v xml:space="preserve"> </v>
      </c>
      <c r="K1907" s="9">
        <f>SUM(K1889:K1906)+K1871</f>
        <v>0</v>
      </c>
    </row>
    <row r="1908" spans="1:11" ht="15" customHeight="1" x14ac:dyDescent="0.25">
      <c r="A1908" s="300"/>
    </row>
    <row r="1909" spans="1:11" ht="15" customHeight="1" x14ac:dyDescent="0.25">
      <c r="A1909" s="332" t="s">
        <v>100</v>
      </c>
      <c r="B1909" s="332"/>
      <c r="C1909" s="332"/>
      <c r="D1909" s="332"/>
      <c r="E1909" s="332"/>
      <c r="F1909" s="332"/>
      <c r="G1909" s="332"/>
      <c r="H1909" s="332"/>
      <c r="I1909" s="332"/>
      <c r="J1909" s="332"/>
      <c r="K1909" s="332"/>
    </row>
    <row r="1910" spans="1:11" ht="15" customHeight="1" x14ac:dyDescent="0.25">
      <c r="A1910" s="51"/>
    </row>
    <row r="1911" spans="1:11" ht="15" customHeight="1" x14ac:dyDescent="0.25">
      <c r="A1911" s="298" t="s">
        <v>101</v>
      </c>
    </row>
    <row r="1912" spans="1:11" ht="15" customHeight="1" x14ac:dyDescent="0.25">
      <c r="C1912" s="298" t="s">
        <v>102</v>
      </c>
      <c r="E1912" s="298" t="s">
        <v>103</v>
      </c>
    </row>
    <row r="1916" spans="1:11" ht="15.75" customHeight="1" x14ac:dyDescent="0.25">
      <c r="A1916" s="348" t="s">
        <v>85</v>
      </c>
      <c r="B1916" s="348"/>
      <c r="C1916" s="348"/>
      <c r="D1916" s="348"/>
      <c r="E1916" s="348"/>
      <c r="F1916" s="348"/>
      <c r="G1916" s="348"/>
      <c r="H1916" s="348"/>
      <c r="I1916" s="348"/>
      <c r="J1916" s="348"/>
      <c r="K1916" s="348"/>
    </row>
    <row r="1917" spans="1:11" ht="15" customHeight="1" x14ac:dyDescent="0.25">
      <c r="A1917" s="70"/>
      <c r="B1917" s="70"/>
      <c r="C1917" s="70"/>
      <c r="D1917" s="70"/>
      <c r="E1917" s="70"/>
      <c r="F1917" s="78">
        <f>'proje ve personel bilgileri'!$B$5</f>
        <v>0</v>
      </c>
      <c r="G1917" s="72">
        <f>IF('proje ve personel bilgileri'!$B$6=1,"/ Haziran ayına aittir.",(IF('proje ve personel bilgileri'!$B$6=2,"/ Aralık ayına aittir.",0)))</f>
        <v>0</v>
      </c>
      <c r="H1917" s="70"/>
      <c r="I1917" s="70"/>
      <c r="J1917" s="70"/>
      <c r="K1917" s="70"/>
    </row>
    <row r="1918" spans="1:11" ht="18.75" customHeight="1" x14ac:dyDescent="0.25">
      <c r="K1918" s="4" t="s">
        <v>86</v>
      </c>
    </row>
    <row r="1919" spans="1:11" ht="15.75" customHeight="1" x14ac:dyDescent="0.25">
      <c r="A1919" s="349" t="s">
        <v>2</v>
      </c>
      <c r="B1919" s="350"/>
      <c r="C1919" s="351">
        <f>'proje ve personel bilgileri'!$B$2</f>
        <v>0</v>
      </c>
      <c r="D1919" s="352"/>
      <c r="E1919" s="352"/>
      <c r="F1919" s="352"/>
      <c r="G1919" s="352"/>
      <c r="H1919" s="352"/>
      <c r="I1919" s="352"/>
      <c r="J1919" s="352"/>
      <c r="K1919" s="353"/>
    </row>
    <row r="1920" spans="1:11" ht="15.75" customHeight="1" x14ac:dyDescent="0.25">
      <c r="A1920" s="354" t="s">
        <v>4</v>
      </c>
      <c r="B1920" s="355"/>
      <c r="C1920" s="356">
        <f>'proje ve personel bilgileri'!$B$3</f>
        <v>0</v>
      </c>
      <c r="D1920" s="357"/>
      <c r="E1920" s="357"/>
      <c r="F1920" s="357"/>
      <c r="G1920" s="357"/>
      <c r="H1920" s="357"/>
      <c r="I1920" s="357"/>
      <c r="J1920" s="357"/>
      <c r="K1920" s="358"/>
    </row>
    <row r="1921" spans="1:11" ht="15" customHeight="1" x14ac:dyDescent="0.25">
      <c r="A1921" s="343" t="s">
        <v>87</v>
      </c>
      <c r="B1921" s="343" t="s">
        <v>15</v>
      </c>
      <c r="C1921" s="343" t="s">
        <v>88</v>
      </c>
      <c r="D1921" s="344" t="s">
        <v>89</v>
      </c>
      <c r="E1921" s="346"/>
      <c r="F1921" s="347"/>
      <c r="G1921" s="343" t="s">
        <v>90</v>
      </c>
      <c r="H1921" s="333" t="s">
        <v>91</v>
      </c>
      <c r="I1921" s="333" t="s">
        <v>92</v>
      </c>
      <c r="J1921" s="333" t="s">
        <v>93</v>
      </c>
      <c r="K1921" s="336" t="s">
        <v>94</v>
      </c>
    </row>
    <row r="1922" spans="1:11" ht="15.75" customHeight="1" x14ac:dyDescent="0.25">
      <c r="A1922" s="338"/>
      <c r="B1922" s="338"/>
      <c r="C1922" s="338"/>
      <c r="D1922" s="345"/>
      <c r="E1922" s="339" t="s">
        <v>95</v>
      </c>
      <c r="F1922" s="340"/>
      <c r="G1922" s="338"/>
      <c r="H1922" s="334"/>
      <c r="I1922" s="334"/>
      <c r="J1922" s="334"/>
      <c r="K1922" s="337"/>
    </row>
    <row r="1923" spans="1:11" ht="60.75" customHeight="1" x14ac:dyDescent="0.25">
      <c r="A1923" s="338"/>
      <c r="B1923" s="338"/>
      <c r="C1923" s="338"/>
      <c r="D1923" s="345"/>
      <c r="E1923" s="5" t="s">
        <v>106</v>
      </c>
      <c r="F1923" s="5" t="s">
        <v>97</v>
      </c>
      <c r="G1923" s="338"/>
      <c r="H1923" s="334"/>
      <c r="I1923" s="335"/>
      <c r="J1923" s="335"/>
      <c r="K1923" s="338"/>
    </row>
    <row r="1924" spans="1:11" ht="15.75" customHeight="1" x14ac:dyDescent="0.25">
      <c r="A1924" s="338"/>
      <c r="B1924" s="338"/>
      <c r="C1924" s="338"/>
      <c r="D1924" s="345"/>
      <c r="E1924" s="6" t="s">
        <v>98</v>
      </c>
      <c r="F1924" s="6" t="s">
        <v>98</v>
      </c>
      <c r="G1924" s="294" t="s">
        <v>98</v>
      </c>
      <c r="H1924" s="294" t="s">
        <v>98</v>
      </c>
      <c r="I1924" s="297" t="s">
        <v>98</v>
      </c>
      <c r="J1924" s="6" t="s">
        <v>98</v>
      </c>
      <c r="K1924" s="338"/>
    </row>
    <row r="1925" spans="1:11" ht="15.75" customHeight="1" x14ac:dyDescent="0.25">
      <c r="A1925" s="1">
        <v>973</v>
      </c>
      <c r="B1925" s="101" t="str">
        <f>IF('proje ve personel bilgileri'!A986&lt;&gt;0,('proje ve personel bilgileri'!A986)," ")</f>
        <v xml:space="preserve"> </v>
      </c>
      <c r="C1925" s="102"/>
      <c r="D1925" s="103"/>
      <c r="E1925" s="103"/>
      <c r="F1925" s="103"/>
      <c r="G1925" s="103"/>
      <c r="H1925" s="103"/>
      <c r="I1925" s="103"/>
      <c r="J1925" s="103"/>
      <c r="K1925" s="104">
        <f t="shared" ref="K1925:K1942" si="108">IF(D1925&lt;&gt;0,SUM(D1925+E1925+F1925+G1925-H1925-I1925-J1925),0)</f>
        <v>0</v>
      </c>
    </row>
    <row r="1926" spans="1:11" ht="15.75" customHeight="1" x14ac:dyDescent="0.25">
      <c r="A1926" s="2">
        <v>974</v>
      </c>
      <c r="B1926" s="101" t="str">
        <f>IF('proje ve personel bilgileri'!A987&lt;&gt;0,('proje ve personel bilgileri'!A987)," ")</f>
        <v xml:space="preserve"> </v>
      </c>
      <c r="C1926" s="105"/>
      <c r="D1926" s="296"/>
      <c r="E1926" s="296"/>
      <c r="F1926" s="296"/>
      <c r="G1926" s="296"/>
      <c r="H1926" s="296"/>
      <c r="I1926" s="296"/>
      <c r="J1926" s="296"/>
      <c r="K1926" s="104">
        <f t="shared" si="108"/>
        <v>0</v>
      </c>
    </row>
    <row r="1927" spans="1:11" ht="15.75" customHeight="1" x14ac:dyDescent="0.25">
      <c r="A1927" s="1">
        <v>975</v>
      </c>
      <c r="B1927" s="101" t="str">
        <f>IF('proje ve personel bilgileri'!A988&lt;&gt;0,('proje ve personel bilgileri'!A988)," ")</f>
        <v xml:space="preserve"> </v>
      </c>
      <c r="C1927" s="105"/>
      <c r="D1927" s="296"/>
      <c r="E1927" s="296"/>
      <c r="F1927" s="296"/>
      <c r="G1927" s="296"/>
      <c r="H1927" s="296"/>
      <c r="I1927" s="296"/>
      <c r="J1927" s="296"/>
      <c r="K1927" s="104">
        <f t="shared" si="108"/>
        <v>0</v>
      </c>
    </row>
    <row r="1928" spans="1:11" ht="15.75" customHeight="1" x14ac:dyDescent="0.25">
      <c r="A1928" s="2">
        <v>976</v>
      </c>
      <c r="B1928" s="101" t="str">
        <f>IF('proje ve personel bilgileri'!A989&lt;&gt;0,('proje ve personel bilgileri'!A989)," ")</f>
        <v xml:space="preserve"> </v>
      </c>
      <c r="C1928" s="105"/>
      <c r="D1928" s="296"/>
      <c r="E1928" s="296"/>
      <c r="F1928" s="296"/>
      <c r="G1928" s="296"/>
      <c r="H1928" s="296"/>
      <c r="I1928" s="296"/>
      <c r="J1928" s="296"/>
      <c r="K1928" s="104">
        <f t="shared" si="108"/>
        <v>0</v>
      </c>
    </row>
    <row r="1929" spans="1:11" ht="15.75" customHeight="1" x14ac:dyDescent="0.25">
      <c r="A1929" s="1">
        <v>977</v>
      </c>
      <c r="B1929" s="101" t="str">
        <f>IF('proje ve personel bilgileri'!A990&lt;&gt;0,('proje ve personel bilgileri'!A990)," ")</f>
        <v xml:space="preserve"> </v>
      </c>
      <c r="C1929" s="105"/>
      <c r="D1929" s="296"/>
      <c r="E1929" s="296"/>
      <c r="F1929" s="296"/>
      <c r="G1929" s="296"/>
      <c r="H1929" s="296"/>
      <c r="I1929" s="296"/>
      <c r="J1929" s="296"/>
      <c r="K1929" s="104">
        <f t="shared" si="108"/>
        <v>0</v>
      </c>
    </row>
    <row r="1930" spans="1:11" ht="15.75" customHeight="1" x14ac:dyDescent="0.25">
      <c r="A1930" s="2">
        <v>978</v>
      </c>
      <c r="B1930" s="101" t="str">
        <f>IF('proje ve personel bilgileri'!A991&lt;&gt;0,('proje ve personel bilgileri'!A991)," ")</f>
        <v xml:space="preserve"> </v>
      </c>
      <c r="C1930" s="105"/>
      <c r="D1930" s="296"/>
      <c r="E1930" s="296"/>
      <c r="F1930" s="296"/>
      <c r="G1930" s="296"/>
      <c r="H1930" s="296"/>
      <c r="I1930" s="296"/>
      <c r="J1930" s="296"/>
      <c r="K1930" s="104">
        <f t="shared" si="108"/>
        <v>0</v>
      </c>
    </row>
    <row r="1931" spans="1:11" ht="15.75" customHeight="1" x14ac:dyDescent="0.25">
      <c r="A1931" s="1">
        <v>979</v>
      </c>
      <c r="B1931" s="101" t="str">
        <f>IF('proje ve personel bilgileri'!A992&lt;&gt;0,('proje ve personel bilgileri'!A992)," ")</f>
        <v xml:space="preserve"> </v>
      </c>
      <c r="C1931" s="105"/>
      <c r="D1931" s="296"/>
      <c r="E1931" s="296"/>
      <c r="F1931" s="296"/>
      <c r="G1931" s="296"/>
      <c r="H1931" s="296"/>
      <c r="I1931" s="296"/>
      <c r="J1931" s="296"/>
      <c r="K1931" s="104">
        <f t="shared" si="108"/>
        <v>0</v>
      </c>
    </row>
    <row r="1932" spans="1:11" ht="15.75" customHeight="1" x14ac:dyDescent="0.25">
      <c r="A1932" s="2">
        <v>980</v>
      </c>
      <c r="B1932" s="101" t="str">
        <f>IF('proje ve personel bilgileri'!A993&lt;&gt;0,('proje ve personel bilgileri'!A993)," ")</f>
        <v xml:space="preserve"> </v>
      </c>
      <c r="C1932" s="105"/>
      <c r="D1932" s="296"/>
      <c r="E1932" s="296"/>
      <c r="F1932" s="296"/>
      <c r="G1932" s="296"/>
      <c r="H1932" s="296"/>
      <c r="I1932" s="296"/>
      <c r="J1932" s="296"/>
      <c r="K1932" s="104">
        <f t="shared" si="108"/>
        <v>0</v>
      </c>
    </row>
    <row r="1933" spans="1:11" ht="15.75" customHeight="1" x14ac:dyDescent="0.25">
      <c r="A1933" s="1">
        <v>981</v>
      </c>
      <c r="B1933" s="101" t="str">
        <f>IF('proje ve personel bilgileri'!A994&lt;&gt;0,('proje ve personel bilgileri'!A994)," ")</f>
        <v xml:space="preserve"> </v>
      </c>
      <c r="C1933" s="105"/>
      <c r="D1933" s="296"/>
      <c r="E1933" s="296"/>
      <c r="F1933" s="296"/>
      <c r="G1933" s="296"/>
      <c r="H1933" s="296"/>
      <c r="I1933" s="296"/>
      <c r="J1933" s="296"/>
      <c r="K1933" s="104">
        <f t="shared" si="108"/>
        <v>0</v>
      </c>
    </row>
    <row r="1934" spans="1:11" ht="15.75" customHeight="1" x14ac:dyDescent="0.25">
      <c r="A1934" s="2">
        <v>982</v>
      </c>
      <c r="B1934" s="101" t="str">
        <f>IF('proje ve personel bilgileri'!A995&lt;&gt;0,('proje ve personel bilgileri'!A995)," ")</f>
        <v xml:space="preserve"> </v>
      </c>
      <c r="C1934" s="105"/>
      <c r="D1934" s="296"/>
      <c r="E1934" s="296"/>
      <c r="F1934" s="296"/>
      <c r="G1934" s="296"/>
      <c r="H1934" s="296"/>
      <c r="I1934" s="296"/>
      <c r="J1934" s="296"/>
      <c r="K1934" s="104">
        <f t="shared" si="108"/>
        <v>0</v>
      </c>
    </row>
    <row r="1935" spans="1:11" ht="15.75" customHeight="1" x14ac:dyDescent="0.25">
      <c r="A1935" s="1">
        <v>983</v>
      </c>
      <c r="B1935" s="101" t="str">
        <f>IF('proje ve personel bilgileri'!A996&lt;&gt;0,('proje ve personel bilgileri'!A996)," ")</f>
        <v xml:space="preserve"> </v>
      </c>
      <c r="C1935" s="105"/>
      <c r="D1935" s="296"/>
      <c r="E1935" s="296"/>
      <c r="F1935" s="296"/>
      <c r="G1935" s="296"/>
      <c r="H1935" s="296"/>
      <c r="I1935" s="296"/>
      <c r="J1935" s="296"/>
      <c r="K1935" s="104">
        <f t="shared" si="108"/>
        <v>0</v>
      </c>
    </row>
    <row r="1936" spans="1:11" ht="15.75" customHeight="1" x14ac:dyDescent="0.25">
      <c r="A1936" s="2">
        <v>984</v>
      </c>
      <c r="B1936" s="101" t="str">
        <f>IF('proje ve personel bilgileri'!A997&lt;&gt;0,('proje ve personel bilgileri'!A997)," ")</f>
        <v xml:space="preserve"> </v>
      </c>
      <c r="C1936" s="105"/>
      <c r="D1936" s="296"/>
      <c r="E1936" s="296"/>
      <c r="F1936" s="296"/>
      <c r="G1936" s="296"/>
      <c r="H1936" s="296"/>
      <c r="I1936" s="296"/>
      <c r="J1936" s="296"/>
      <c r="K1936" s="104">
        <f t="shared" si="108"/>
        <v>0</v>
      </c>
    </row>
    <row r="1937" spans="1:11" ht="15.75" customHeight="1" x14ac:dyDescent="0.25">
      <c r="A1937" s="1">
        <v>985</v>
      </c>
      <c r="B1937" s="101" t="str">
        <f>IF('proje ve personel bilgileri'!A998&lt;&gt;0,('proje ve personel bilgileri'!A998)," ")</f>
        <v xml:space="preserve"> </v>
      </c>
      <c r="C1937" s="105"/>
      <c r="D1937" s="296"/>
      <c r="E1937" s="296"/>
      <c r="F1937" s="296"/>
      <c r="G1937" s="296"/>
      <c r="H1937" s="296"/>
      <c r="I1937" s="296"/>
      <c r="J1937" s="296"/>
      <c r="K1937" s="104">
        <f t="shared" si="108"/>
        <v>0</v>
      </c>
    </row>
    <row r="1938" spans="1:11" ht="15.75" customHeight="1" x14ac:dyDescent="0.25">
      <c r="A1938" s="2">
        <v>986</v>
      </c>
      <c r="B1938" s="101" t="str">
        <f>IF('proje ve personel bilgileri'!A999&lt;&gt;0,('proje ve personel bilgileri'!A999)," ")</f>
        <v xml:space="preserve"> </v>
      </c>
      <c r="C1938" s="105"/>
      <c r="D1938" s="296"/>
      <c r="E1938" s="296"/>
      <c r="F1938" s="296"/>
      <c r="G1938" s="296"/>
      <c r="H1938" s="296"/>
      <c r="I1938" s="296"/>
      <c r="J1938" s="296"/>
      <c r="K1938" s="104">
        <f t="shared" si="108"/>
        <v>0</v>
      </c>
    </row>
    <row r="1939" spans="1:11" ht="15.75" customHeight="1" x14ac:dyDescent="0.25">
      <c r="A1939" s="1">
        <v>987</v>
      </c>
      <c r="B1939" s="101" t="str">
        <f>IF('proje ve personel bilgileri'!A1000&lt;&gt;0,('proje ve personel bilgileri'!A1000)," ")</f>
        <v xml:space="preserve"> </v>
      </c>
      <c r="C1939" s="105"/>
      <c r="D1939" s="296"/>
      <c r="E1939" s="296"/>
      <c r="F1939" s="296"/>
      <c r="G1939" s="296"/>
      <c r="H1939" s="296"/>
      <c r="I1939" s="296"/>
      <c r="J1939" s="296"/>
      <c r="K1939" s="104">
        <f t="shared" si="108"/>
        <v>0</v>
      </c>
    </row>
    <row r="1940" spans="1:11" ht="15.75" customHeight="1" x14ac:dyDescent="0.25">
      <c r="A1940" s="2">
        <v>988</v>
      </c>
      <c r="B1940" s="101" t="str">
        <f>IF('proje ve personel bilgileri'!A1001&lt;&gt;0,('proje ve personel bilgileri'!A1001)," ")</f>
        <v xml:space="preserve"> </v>
      </c>
      <c r="C1940" s="105"/>
      <c r="D1940" s="296"/>
      <c r="E1940" s="296"/>
      <c r="F1940" s="296"/>
      <c r="G1940" s="296"/>
      <c r="H1940" s="296"/>
      <c r="I1940" s="296"/>
      <c r="J1940" s="296"/>
      <c r="K1940" s="104">
        <f t="shared" si="108"/>
        <v>0</v>
      </c>
    </row>
    <row r="1941" spans="1:11" ht="15.75" customHeight="1" x14ac:dyDescent="0.25">
      <c r="A1941" s="1">
        <v>989</v>
      </c>
      <c r="B1941" s="101" t="str">
        <f>IF('proje ve personel bilgileri'!A1002&lt;&gt;0,('proje ve personel bilgileri'!A1002)," ")</f>
        <v xml:space="preserve"> </v>
      </c>
      <c r="C1941" s="105"/>
      <c r="D1941" s="296"/>
      <c r="E1941" s="296"/>
      <c r="F1941" s="296"/>
      <c r="G1941" s="296"/>
      <c r="H1941" s="296"/>
      <c r="I1941" s="296"/>
      <c r="J1941" s="296"/>
      <c r="K1941" s="104">
        <f t="shared" si="108"/>
        <v>0</v>
      </c>
    </row>
    <row r="1942" spans="1:11" ht="15" customHeight="1" x14ac:dyDescent="0.25">
      <c r="A1942" s="2">
        <v>990</v>
      </c>
      <c r="B1942" s="101" t="str">
        <f>IF('proje ve personel bilgileri'!A1003&lt;&gt;0,('proje ve personel bilgileri'!A1003)," ")</f>
        <v xml:space="preserve"> </v>
      </c>
      <c r="C1942" s="105"/>
      <c r="D1942" s="296"/>
      <c r="E1942" s="296"/>
      <c r="F1942" s="296"/>
      <c r="G1942" s="296"/>
      <c r="H1942" s="296"/>
      <c r="I1942" s="296"/>
      <c r="J1942" s="296"/>
      <c r="K1942" s="104">
        <f t="shared" si="108"/>
        <v>0</v>
      </c>
    </row>
    <row r="1943" spans="1:11" ht="15.75" customHeight="1" x14ac:dyDescent="0.25">
      <c r="A1943" s="341" t="s">
        <v>99</v>
      </c>
      <c r="B1943" s="342"/>
      <c r="C1943" s="7" t="str">
        <f t="shared" ref="C1943:J1943" si="109">IF($K$28&lt;&gt;0,SUM(C1925:C1942)," ")</f>
        <v xml:space="preserve"> </v>
      </c>
      <c r="D1943" s="8" t="str">
        <f t="shared" si="109"/>
        <v xml:space="preserve"> </v>
      </c>
      <c r="E1943" s="8" t="str">
        <f t="shared" si="109"/>
        <v xml:space="preserve"> </v>
      </c>
      <c r="F1943" s="8" t="str">
        <f t="shared" si="109"/>
        <v xml:space="preserve"> </v>
      </c>
      <c r="G1943" s="8" t="str">
        <f t="shared" si="109"/>
        <v xml:space="preserve"> </v>
      </c>
      <c r="H1943" s="8" t="str">
        <f t="shared" si="109"/>
        <v xml:space="preserve"> </v>
      </c>
      <c r="I1943" s="8" t="str">
        <f t="shared" si="109"/>
        <v xml:space="preserve"> </v>
      </c>
      <c r="J1943" s="8" t="str">
        <f t="shared" si="109"/>
        <v xml:space="preserve"> </v>
      </c>
      <c r="K1943" s="9">
        <f>SUM(K1925:K1942)+K1907</f>
        <v>0</v>
      </c>
    </row>
    <row r="1944" spans="1:11" ht="15" customHeight="1" x14ac:dyDescent="0.25">
      <c r="A1944" s="300"/>
    </row>
    <row r="1945" spans="1:11" ht="15" customHeight="1" x14ac:dyDescent="0.25">
      <c r="A1945" s="332" t="s">
        <v>100</v>
      </c>
      <c r="B1945" s="332"/>
      <c r="C1945" s="332"/>
      <c r="D1945" s="332"/>
      <c r="E1945" s="332"/>
      <c r="F1945" s="332"/>
      <c r="G1945" s="332"/>
      <c r="H1945" s="332"/>
      <c r="I1945" s="332"/>
      <c r="J1945" s="332"/>
      <c r="K1945" s="332"/>
    </row>
    <row r="1946" spans="1:11" ht="15" customHeight="1" x14ac:dyDescent="0.25">
      <c r="A1946" s="51"/>
    </row>
    <row r="1947" spans="1:11" ht="15" customHeight="1" x14ac:dyDescent="0.25">
      <c r="A1947" s="298" t="s">
        <v>101</v>
      </c>
    </row>
    <row r="1948" spans="1:11" ht="15" customHeight="1" x14ac:dyDescent="0.25">
      <c r="C1948" s="298" t="s">
        <v>102</v>
      </c>
      <c r="E1948" s="298" t="s">
        <v>103</v>
      </c>
    </row>
    <row r="1952" spans="1:11" ht="15.75" customHeight="1" x14ac:dyDescent="0.25">
      <c r="A1952" s="348" t="s">
        <v>85</v>
      </c>
      <c r="B1952" s="348"/>
      <c r="C1952" s="348"/>
      <c r="D1952" s="348"/>
      <c r="E1952" s="348"/>
      <c r="F1952" s="348"/>
      <c r="G1952" s="348"/>
      <c r="H1952" s="348"/>
      <c r="I1952" s="348"/>
      <c r="J1952" s="348"/>
      <c r="K1952" s="348"/>
    </row>
    <row r="1953" spans="1:11" ht="15" customHeight="1" x14ac:dyDescent="0.25">
      <c r="A1953" s="70"/>
      <c r="B1953" s="70"/>
      <c r="C1953" s="70"/>
      <c r="D1953" s="70"/>
      <c r="E1953" s="70"/>
      <c r="F1953" s="78">
        <f>'proje ve personel bilgileri'!$B$5</f>
        <v>0</v>
      </c>
      <c r="G1953" s="72">
        <f>IF('proje ve personel bilgileri'!$B$6=1,"/ Haziran ayına aittir.",(IF('proje ve personel bilgileri'!$B$6=2,"/ Aralık ayına aittir.",0)))</f>
        <v>0</v>
      </c>
      <c r="H1953" s="70"/>
      <c r="I1953" s="70"/>
      <c r="J1953" s="70"/>
      <c r="K1953" s="70"/>
    </row>
    <row r="1954" spans="1:11" ht="18.75" customHeight="1" x14ac:dyDescent="0.25">
      <c r="K1954" s="4" t="s">
        <v>86</v>
      </c>
    </row>
    <row r="1955" spans="1:11" ht="15.75" customHeight="1" x14ac:dyDescent="0.25">
      <c r="A1955" s="349" t="s">
        <v>2</v>
      </c>
      <c r="B1955" s="350"/>
      <c r="C1955" s="351">
        <f>'proje ve personel bilgileri'!$B$2</f>
        <v>0</v>
      </c>
      <c r="D1955" s="352"/>
      <c r="E1955" s="352"/>
      <c r="F1955" s="352"/>
      <c r="G1955" s="352"/>
      <c r="H1955" s="352"/>
      <c r="I1955" s="352"/>
      <c r="J1955" s="352"/>
      <c r="K1955" s="353"/>
    </row>
    <row r="1956" spans="1:11" ht="15.75" customHeight="1" x14ac:dyDescent="0.25">
      <c r="A1956" s="354" t="s">
        <v>4</v>
      </c>
      <c r="B1956" s="355"/>
      <c r="C1956" s="356">
        <f>'proje ve personel bilgileri'!$B$3</f>
        <v>0</v>
      </c>
      <c r="D1956" s="357"/>
      <c r="E1956" s="357"/>
      <c r="F1956" s="357"/>
      <c r="G1956" s="357"/>
      <c r="H1956" s="357"/>
      <c r="I1956" s="357"/>
      <c r="J1956" s="357"/>
      <c r="K1956" s="358"/>
    </row>
    <row r="1957" spans="1:11" ht="15" customHeight="1" x14ac:dyDescent="0.25">
      <c r="A1957" s="343" t="s">
        <v>87</v>
      </c>
      <c r="B1957" s="343" t="s">
        <v>15</v>
      </c>
      <c r="C1957" s="343" t="s">
        <v>88</v>
      </c>
      <c r="D1957" s="344" t="s">
        <v>89</v>
      </c>
      <c r="E1957" s="346"/>
      <c r="F1957" s="347"/>
      <c r="G1957" s="343" t="s">
        <v>90</v>
      </c>
      <c r="H1957" s="333" t="s">
        <v>91</v>
      </c>
      <c r="I1957" s="333" t="s">
        <v>92</v>
      </c>
      <c r="J1957" s="333" t="s">
        <v>93</v>
      </c>
      <c r="K1957" s="336" t="s">
        <v>94</v>
      </c>
    </row>
    <row r="1958" spans="1:11" ht="15.75" customHeight="1" x14ac:dyDescent="0.25">
      <c r="A1958" s="338"/>
      <c r="B1958" s="338"/>
      <c r="C1958" s="338"/>
      <c r="D1958" s="345"/>
      <c r="E1958" s="339" t="s">
        <v>95</v>
      </c>
      <c r="F1958" s="340"/>
      <c r="G1958" s="338"/>
      <c r="H1958" s="334"/>
      <c r="I1958" s="334"/>
      <c r="J1958" s="334"/>
      <c r="K1958" s="337"/>
    </row>
    <row r="1959" spans="1:11" ht="60.75" customHeight="1" x14ac:dyDescent="0.25">
      <c r="A1959" s="338"/>
      <c r="B1959" s="338"/>
      <c r="C1959" s="338"/>
      <c r="D1959" s="345"/>
      <c r="E1959" s="5" t="s">
        <v>106</v>
      </c>
      <c r="F1959" s="5" t="s">
        <v>97</v>
      </c>
      <c r="G1959" s="338"/>
      <c r="H1959" s="334"/>
      <c r="I1959" s="335"/>
      <c r="J1959" s="335"/>
      <c r="K1959" s="338"/>
    </row>
    <row r="1960" spans="1:11" ht="15.75" customHeight="1" x14ac:dyDescent="0.25">
      <c r="A1960" s="338"/>
      <c r="B1960" s="338"/>
      <c r="C1960" s="338"/>
      <c r="D1960" s="345"/>
      <c r="E1960" s="6" t="s">
        <v>98</v>
      </c>
      <c r="F1960" s="6" t="s">
        <v>98</v>
      </c>
      <c r="G1960" s="294" t="s">
        <v>98</v>
      </c>
      <c r="H1960" s="294" t="s">
        <v>98</v>
      </c>
      <c r="I1960" s="297" t="s">
        <v>98</v>
      </c>
      <c r="J1960" s="6" t="s">
        <v>98</v>
      </c>
      <c r="K1960" s="338"/>
    </row>
    <row r="1961" spans="1:11" ht="15.75" customHeight="1" x14ac:dyDescent="0.25">
      <c r="A1961" s="1">
        <v>991</v>
      </c>
      <c r="B1961" s="101" t="str">
        <f>IF('proje ve personel bilgileri'!A1004&lt;&gt;0,('proje ve personel bilgileri'!A1004)," ")</f>
        <v xml:space="preserve"> </v>
      </c>
      <c r="C1961" s="102"/>
      <c r="D1961" s="103"/>
      <c r="E1961" s="103"/>
      <c r="F1961" s="103"/>
      <c r="G1961" s="103"/>
      <c r="H1961" s="103"/>
      <c r="I1961" s="103"/>
      <c r="J1961" s="103"/>
      <c r="K1961" s="104">
        <f t="shared" ref="K1961:K1978" si="110">IF(D1961&lt;&gt;0,SUM(D1961+E1961+F1961+G1961-H1961-I1961-J1961),0)</f>
        <v>0</v>
      </c>
    </row>
    <row r="1962" spans="1:11" ht="15.75" customHeight="1" x14ac:dyDescent="0.25">
      <c r="A1962" s="2">
        <v>992</v>
      </c>
      <c r="B1962" s="101" t="str">
        <f>IF('proje ve personel bilgileri'!A1005&lt;&gt;0,('proje ve personel bilgileri'!A1005)," ")</f>
        <v xml:space="preserve"> </v>
      </c>
      <c r="C1962" s="105"/>
      <c r="D1962" s="296"/>
      <c r="E1962" s="296"/>
      <c r="F1962" s="296"/>
      <c r="G1962" s="296"/>
      <c r="H1962" s="296"/>
      <c r="I1962" s="296"/>
      <c r="J1962" s="296"/>
      <c r="K1962" s="104">
        <f t="shared" si="110"/>
        <v>0</v>
      </c>
    </row>
    <row r="1963" spans="1:11" ht="15.75" customHeight="1" x14ac:dyDescent="0.25">
      <c r="A1963" s="1">
        <v>993</v>
      </c>
      <c r="B1963" s="101" t="str">
        <f>IF('proje ve personel bilgileri'!A1006&lt;&gt;0,('proje ve personel bilgileri'!A1006)," ")</f>
        <v xml:space="preserve"> </v>
      </c>
      <c r="C1963" s="105"/>
      <c r="D1963" s="296"/>
      <c r="E1963" s="296"/>
      <c r="F1963" s="296"/>
      <c r="G1963" s="296"/>
      <c r="H1963" s="296"/>
      <c r="I1963" s="296"/>
      <c r="J1963" s="296"/>
      <c r="K1963" s="104">
        <f t="shared" si="110"/>
        <v>0</v>
      </c>
    </row>
    <row r="1964" spans="1:11" ht="15.75" customHeight="1" x14ac:dyDescent="0.25">
      <c r="A1964" s="2">
        <v>994</v>
      </c>
      <c r="B1964" s="101" t="str">
        <f>IF('proje ve personel bilgileri'!A1007&lt;&gt;0,('proje ve personel bilgileri'!A1007)," ")</f>
        <v xml:space="preserve"> </v>
      </c>
      <c r="C1964" s="105"/>
      <c r="D1964" s="296"/>
      <c r="E1964" s="296"/>
      <c r="F1964" s="296"/>
      <c r="G1964" s="296"/>
      <c r="H1964" s="296"/>
      <c r="I1964" s="296"/>
      <c r="J1964" s="296"/>
      <c r="K1964" s="104">
        <f t="shared" si="110"/>
        <v>0</v>
      </c>
    </row>
    <row r="1965" spans="1:11" ht="15.75" customHeight="1" x14ac:dyDescent="0.25">
      <c r="A1965" s="1">
        <v>995</v>
      </c>
      <c r="B1965" s="101" t="str">
        <f>IF('proje ve personel bilgileri'!A1008&lt;&gt;0,('proje ve personel bilgileri'!A1008)," ")</f>
        <v xml:space="preserve"> </v>
      </c>
      <c r="C1965" s="105"/>
      <c r="D1965" s="296"/>
      <c r="E1965" s="296"/>
      <c r="F1965" s="296"/>
      <c r="G1965" s="296"/>
      <c r="H1965" s="296"/>
      <c r="I1965" s="296"/>
      <c r="J1965" s="296"/>
      <c r="K1965" s="104">
        <f t="shared" si="110"/>
        <v>0</v>
      </c>
    </row>
    <row r="1966" spans="1:11" ht="15.75" customHeight="1" x14ac:dyDescent="0.25">
      <c r="A1966" s="2">
        <v>996</v>
      </c>
      <c r="B1966" s="101" t="str">
        <f>IF('proje ve personel bilgileri'!A1009&lt;&gt;0,('proje ve personel bilgileri'!A1009)," ")</f>
        <v xml:space="preserve"> </v>
      </c>
      <c r="C1966" s="105"/>
      <c r="D1966" s="296"/>
      <c r="E1966" s="296"/>
      <c r="F1966" s="296"/>
      <c r="G1966" s="296"/>
      <c r="H1966" s="296"/>
      <c r="I1966" s="296"/>
      <c r="J1966" s="296"/>
      <c r="K1966" s="104">
        <f t="shared" si="110"/>
        <v>0</v>
      </c>
    </row>
    <row r="1967" spans="1:11" ht="15.75" customHeight="1" x14ac:dyDescent="0.25">
      <c r="A1967" s="1">
        <v>997</v>
      </c>
      <c r="B1967" s="101" t="str">
        <f>IF('proje ve personel bilgileri'!A1010&lt;&gt;0,('proje ve personel bilgileri'!A1010)," ")</f>
        <v xml:space="preserve"> </v>
      </c>
      <c r="C1967" s="105"/>
      <c r="D1967" s="296"/>
      <c r="E1967" s="296"/>
      <c r="F1967" s="296"/>
      <c r="G1967" s="296"/>
      <c r="H1967" s="296"/>
      <c r="I1967" s="296"/>
      <c r="J1967" s="296"/>
      <c r="K1967" s="104">
        <f t="shared" si="110"/>
        <v>0</v>
      </c>
    </row>
    <row r="1968" spans="1:11" ht="15.75" customHeight="1" x14ac:dyDescent="0.25">
      <c r="A1968" s="2">
        <v>998</v>
      </c>
      <c r="B1968" s="101" t="str">
        <f>IF('proje ve personel bilgileri'!A1011&lt;&gt;0,('proje ve personel bilgileri'!A1011)," ")</f>
        <v xml:space="preserve"> </v>
      </c>
      <c r="C1968" s="105"/>
      <c r="D1968" s="296"/>
      <c r="E1968" s="296"/>
      <c r="F1968" s="296"/>
      <c r="G1968" s="296"/>
      <c r="H1968" s="296"/>
      <c r="I1968" s="296"/>
      <c r="J1968" s="296"/>
      <c r="K1968" s="104">
        <f t="shared" si="110"/>
        <v>0</v>
      </c>
    </row>
    <row r="1969" spans="1:11" ht="15.75" customHeight="1" x14ac:dyDescent="0.25">
      <c r="A1969" s="1">
        <v>999</v>
      </c>
      <c r="B1969" s="101" t="str">
        <f>IF('proje ve personel bilgileri'!A1012&lt;&gt;0,('proje ve personel bilgileri'!A1012)," ")</f>
        <v xml:space="preserve"> </v>
      </c>
      <c r="C1969" s="105"/>
      <c r="D1969" s="296"/>
      <c r="E1969" s="296"/>
      <c r="F1969" s="296"/>
      <c r="G1969" s="296"/>
      <c r="H1969" s="296"/>
      <c r="I1969" s="296"/>
      <c r="J1969" s="296"/>
      <c r="K1969" s="104">
        <f t="shared" si="110"/>
        <v>0</v>
      </c>
    </row>
    <row r="1970" spans="1:11" ht="15.75" customHeight="1" x14ac:dyDescent="0.25">
      <c r="A1970" s="2">
        <v>1000</v>
      </c>
      <c r="B1970" s="101" t="str">
        <f>IF('proje ve personel bilgileri'!A1013&lt;&gt;0,('proje ve personel bilgileri'!A1013)," ")</f>
        <v xml:space="preserve"> </v>
      </c>
      <c r="C1970" s="105"/>
      <c r="D1970" s="296"/>
      <c r="E1970" s="296"/>
      <c r="F1970" s="296"/>
      <c r="G1970" s="296"/>
      <c r="H1970" s="296"/>
      <c r="I1970" s="296"/>
      <c r="J1970" s="296"/>
      <c r="K1970" s="104">
        <f t="shared" si="110"/>
        <v>0</v>
      </c>
    </row>
    <row r="1971" spans="1:11" ht="15.75" customHeight="1" x14ac:dyDescent="0.25">
      <c r="A1971" s="1">
        <v>1001</v>
      </c>
      <c r="B1971" s="101" t="str">
        <f>IF('proje ve personel bilgileri'!A1014&lt;&gt;0,('proje ve personel bilgileri'!A1014)," ")</f>
        <v xml:space="preserve"> </v>
      </c>
      <c r="C1971" s="105"/>
      <c r="D1971" s="296"/>
      <c r="E1971" s="296"/>
      <c r="F1971" s="296"/>
      <c r="G1971" s="296"/>
      <c r="H1971" s="296"/>
      <c r="I1971" s="296"/>
      <c r="J1971" s="296"/>
      <c r="K1971" s="104">
        <f t="shared" si="110"/>
        <v>0</v>
      </c>
    </row>
    <row r="1972" spans="1:11" ht="15.75" customHeight="1" x14ac:dyDescent="0.25">
      <c r="A1972" s="2">
        <v>1002</v>
      </c>
      <c r="B1972" s="101" t="str">
        <f>IF('proje ve personel bilgileri'!A1015&lt;&gt;0,('proje ve personel bilgileri'!A1015)," ")</f>
        <v xml:space="preserve"> </v>
      </c>
      <c r="C1972" s="105"/>
      <c r="D1972" s="296"/>
      <c r="E1972" s="296"/>
      <c r="F1972" s="296"/>
      <c r="G1972" s="296"/>
      <c r="H1972" s="296"/>
      <c r="I1972" s="296"/>
      <c r="J1972" s="296"/>
      <c r="K1972" s="104">
        <f t="shared" si="110"/>
        <v>0</v>
      </c>
    </row>
    <row r="1973" spans="1:11" ht="15.75" customHeight="1" x14ac:dyDescent="0.25">
      <c r="A1973" s="1">
        <v>1003</v>
      </c>
      <c r="B1973" s="101" t="str">
        <f>IF('proje ve personel bilgileri'!A1016&lt;&gt;0,('proje ve personel bilgileri'!A1016)," ")</f>
        <v xml:space="preserve"> </v>
      </c>
      <c r="C1973" s="105"/>
      <c r="D1973" s="296"/>
      <c r="E1973" s="296"/>
      <c r="F1973" s="296"/>
      <c r="G1973" s="296"/>
      <c r="H1973" s="296"/>
      <c r="I1973" s="296"/>
      <c r="J1973" s="296"/>
      <c r="K1973" s="104">
        <f t="shared" si="110"/>
        <v>0</v>
      </c>
    </row>
    <row r="1974" spans="1:11" ht="15.75" customHeight="1" x14ac:dyDescent="0.25">
      <c r="A1974" s="2">
        <v>1004</v>
      </c>
      <c r="B1974" s="101" t="str">
        <f>IF('proje ve personel bilgileri'!A1017&lt;&gt;0,('proje ve personel bilgileri'!A1017)," ")</f>
        <v xml:space="preserve"> </v>
      </c>
      <c r="C1974" s="105"/>
      <c r="D1974" s="296"/>
      <c r="E1974" s="296"/>
      <c r="F1974" s="296"/>
      <c r="G1974" s="296"/>
      <c r="H1974" s="296"/>
      <c r="I1974" s="296"/>
      <c r="J1974" s="296"/>
      <c r="K1974" s="104">
        <f t="shared" si="110"/>
        <v>0</v>
      </c>
    </row>
    <row r="1975" spans="1:11" ht="15.75" customHeight="1" x14ac:dyDescent="0.25">
      <c r="A1975" s="1">
        <v>1005</v>
      </c>
      <c r="B1975" s="101" t="str">
        <f>IF('proje ve personel bilgileri'!A1018&lt;&gt;0,('proje ve personel bilgileri'!A1018)," ")</f>
        <v xml:space="preserve"> </v>
      </c>
      <c r="C1975" s="105"/>
      <c r="D1975" s="296"/>
      <c r="E1975" s="296"/>
      <c r="F1975" s="296"/>
      <c r="G1975" s="296"/>
      <c r="H1975" s="296"/>
      <c r="I1975" s="296"/>
      <c r="J1975" s="296"/>
      <c r="K1975" s="104">
        <f t="shared" si="110"/>
        <v>0</v>
      </c>
    </row>
    <row r="1976" spans="1:11" ht="15.75" customHeight="1" x14ac:dyDescent="0.25">
      <c r="A1976" s="2">
        <v>1006</v>
      </c>
      <c r="B1976" s="101" t="str">
        <f>IF('proje ve personel bilgileri'!A1019&lt;&gt;0,('proje ve personel bilgileri'!A1019)," ")</f>
        <v xml:space="preserve"> </v>
      </c>
      <c r="C1976" s="105"/>
      <c r="D1976" s="296"/>
      <c r="E1976" s="296"/>
      <c r="F1976" s="296"/>
      <c r="G1976" s="296"/>
      <c r="H1976" s="296"/>
      <c r="I1976" s="296"/>
      <c r="J1976" s="296"/>
      <c r="K1976" s="104">
        <f t="shared" si="110"/>
        <v>0</v>
      </c>
    </row>
    <row r="1977" spans="1:11" ht="15.75" customHeight="1" x14ac:dyDescent="0.25">
      <c r="A1977" s="1">
        <v>1007</v>
      </c>
      <c r="B1977" s="101" t="str">
        <f>IF('proje ve personel bilgileri'!A1020&lt;&gt;0,('proje ve personel bilgileri'!A1020)," ")</f>
        <v xml:space="preserve"> </v>
      </c>
      <c r="C1977" s="105"/>
      <c r="D1977" s="296"/>
      <c r="E1977" s="296"/>
      <c r="F1977" s="296"/>
      <c r="G1977" s="296"/>
      <c r="H1977" s="296"/>
      <c r="I1977" s="296"/>
      <c r="J1977" s="296"/>
      <c r="K1977" s="104">
        <f t="shared" si="110"/>
        <v>0</v>
      </c>
    </row>
    <row r="1978" spans="1:11" ht="15" customHeight="1" x14ac:dyDescent="0.25">
      <c r="A1978" s="2">
        <v>1008</v>
      </c>
      <c r="B1978" s="101" t="str">
        <f>IF('proje ve personel bilgileri'!A1021&lt;&gt;0,('proje ve personel bilgileri'!A1021)," ")</f>
        <v xml:space="preserve"> </v>
      </c>
      <c r="C1978" s="105"/>
      <c r="D1978" s="296"/>
      <c r="E1978" s="296"/>
      <c r="F1978" s="296"/>
      <c r="G1978" s="296"/>
      <c r="H1978" s="296"/>
      <c r="I1978" s="296"/>
      <c r="J1978" s="296"/>
      <c r="K1978" s="104">
        <f t="shared" si="110"/>
        <v>0</v>
      </c>
    </row>
    <row r="1979" spans="1:11" ht="15.75" customHeight="1" x14ac:dyDescent="0.25">
      <c r="A1979" s="341" t="s">
        <v>99</v>
      </c>
      <c r="B1979" s="342"/>
      <c r="C1979" s="7" t="str">
        <f t="shared" ref="C1979:J1979" si="111">IF($K$28&lt;&gt;0,SUM(C1961:C1978)," ")</f>
        <v xml:space="preserve"> </v>
      </c>
      <c r="D1979" s="8" t="str">
        <f t="shared" si="111"/>
        <v xml:space="preserve"> </v>
      </c>
      <c r="E1979" s="8" t="str">
        <f t="shared" si="111"/>
        <v xml:space="preserve"> </v>
      </c>
      <c r="F1979" s="8" t="str">
        <f t="shared" si="111"/>
        <v xml:space="preserve"> </v>
      </c>
      <c r="G1979" s="8" t="str">
        <f t="shared" si="111"/>
        <v xml:space="preserve"> </v>
      </c>
      <c r="H1979" s="8" t="str">
        <f t="shared" si="111"/>
        <v xml:space="preserve"> </v>
      </c>
      <c r="I1979" s="8" t="str">
        <f t="shared" si="111"/>
        <v xml:space="preserve"> </v>
      </c>
      <c r="J1979" s="8" t="str">
        <f t="shared" si="111"/>
        <v xml:space="preserve"> </v>
      </c>
      <c r="K1979" s="9">
        <f>SUM(K1961:K1978)+K1943</f>
        <v>0</v>
      </c>
    </row>
    <row r="1980" spans="1:11" ht="15" customHeight="1" x14ac:dyDescent="0.25">
      <c r="A1980" s="300"/>
    </row>
    <row r="1981" spans="1:11" ht="15" customHeight="1" x14ac:dyDescent="0.25">
      <c r="A1981" s="332" t="s">
        <v>100</v>
      </c>
      <c r="B1981" s="332"/>
      <c r="C1981" s="332"/>
      <c r="D1981" s="332"/>
      <c r="E1981" s="332"/>
      <c r="F1981" s="332"/>
      <c r="G1981" s="332"/>
      <c r="H1981" s="332"/>
      <c r="I1981" s="332"/>
      <c r="J1981" s="332"/>
      <c r="K1981" s="332"/>
    </row>
    <row r="1982" spans="1:11" ht="15" customHeight="1" x14ac:dyDescent="0.25">
      <c r="A1982" s="51"/>
    </row>
    <row r="1983" spans="1:11" ht="15" customHeight="1" x14ac:dyDescent="0.25">
      <c r="A1983" s="298" t="s">
        <v>101</v>
      </c>
    </row>
    <row r="1984" spans="1:11" ht="15" customHeight="1" x14ac:dyDescent="0.25">
      <c r="C1984" s="298" t="s">
        <v>102</v>
      </c>
      <c r="E1984" s="298" t="s">
        <v>103</v>
      </c>
    </row>
  </sheetData>
  <sheetProtection password="D0BF" sheet="1"/>
  <mergeCells count="1008">
    <mergeCell ref="A35:K35"/>
    <mergeCell ref="C38:K38"/>
    <mergeCell ref="C39:K39"/>
    <mergeCell ref="H40:H42"/>
    <mergeCell ref="K40:K43"/>
    <mergeCell ref="B40:B43"/>
    <mergeCell ref="D40:D43"/>
    <mergeCell ref="E40:F40"/>
    <mergeCell ref="C40:C43"/>
    <mergeCell ref="A28:B28"/>
    <mergeCell ref="E7:F7"/>
    <mergeCell ref="A5:B5"/>
    <mergeCell ref="B6:B9"/>
    <mergeCell ref="C6:C9"/>
    <mergeCell ref="D6:D9"/>
    <mergeCell ref="E6:F6"/>
    <mergeCell ref="A40:A43"/>
    <mergeCell ref="J6:J8"/>
    <mergeCell ref="C74:K74"/>
    <mergeCell ref="K75:K78"/>
    <mergeCell ref="A99:K99"/>
    <mergeCell ref="E111:F111"/>
    <mergeCell ref="A74:B74"/>
    <mergeCell ref="A105:K105"/>
    <mergeCell ref="H75:H77"/>
    <mergeCell ref="D75:D78"/>
    <mergeCell ref="G75:G77"/>
    <mergeCell ref="C109:K109"/>
    <mergeCell ref="E75:F75"/>
    <mergeCell ref="A108:B108"/>
    <mergeCell ref="A109:B109"/>
    <mergeCell ref="E76:F76"/>
    <mergeCell ref="A64:K64"/>
    <mergeCell ref="E41:F41"/>
    <mergeCell ref="A38:B38"/>
    <mergeCell ref="A39:B39"/>
    <mergeCell ref="I40:I42"/>
    <mergeCell ref="J40:J42"/>
    <mergeCell ref="I75:I77"/>
    <mergeCell ref="J75:J77"/>
    <mergeCell ref="A70:K70"/>
    <mergeCell ref="C73:K73"/>
    <mergeCell ref="G40:G42"/>
    <mergeCell ref="A73:B73"/>
    <mergeCell ref="A62:B62"/>
    <mergeCell ref="A144:B144"/>
    <mergeCell ref="E146:F146"/>
    <mergeCell ref="A167:B167"/>
    <mergeCell ref="A145:A148"/>
    <mergeCell ref="C144:K144"/>
    <mergeCell ref="K145:K148"/>
    <mergeCell ref="A169:K169"/>
    <mergeCell ref="I145:I147"/>
    <mergeCell ref="J145:J147"/>
    <mergeCell ref="A143:B143"/>
    <mergeCell ref="A132:B132"/>
    <mergeCell ref="E110:F110"/>
    <mergeCell ref="G110:G112"/>
    <mergeCell ref="A110:A113"/>
    <mergeCell ref="B110:B113"/>
    <mergeCell ref="C143:K143"/>
    <mergeCell ref="I110:I112"/>
    <mergeCell ref="J110:J112"/>
    <mergeCell ref="H110:H112"/>
    <mergeCell ref="A140:K140"/>
    <mergeCell ref="C110:C113"/>
    <mergeCell ref="D110:D113"/>
    <mergeCell ref="K110:K113"/>
    <mergeCell ref="A134:K134"/>
    <mergeCell ref="E145:F145"/>
    <mergeCell ref="G145:G147"/>
    <mergeCell ref="C178:K178"/>
    <mergeCell ref="C179:K179"/>
    <mergeCell ref="C145:C148"/>
    <mergeCell ref="D180:D183"/>
    <mergeCell ref="E180:F180"/>
    <mergeCell ref="A175:K175"/>
    <mergeCell ref="B145:B148"/>
    <mergeCell ref="D145:D148"/>
    <mergeCell ref="K180:K183"/>
    <mergeCell ref="H145:H147"/>
    <mergeCell ref="A178:B178"/>
    <mergeCell ref="A179:B179"/>
    <mergeCell ref="A285:A288"/>
    <mergeCell ref="A202:B202"/>
    <mergeCell ref="A248:B248"/>
    <mergeCell ref="A249:B249"/>
    <mergeCell ref="A245:K245"/>
    <mergeCell ref="C248:K248"/>
    <mergeCell ref="C249:K249"/>
    <mergeCell ref="A210:K210"/>
    <mergeCell ref="E215:F215"/>
    <mergeCell ref="H215:H217"/>
    <mergeCell ref="E216:F216"/>
    <mergeCell ref="A204:K204"/>
    <mergeCell ref="K250:K253"/>
    <mergeCell ref="C283:K283"/>
    <mergeCell ref="C284:K284"/>
    <mergeCell ref="G215:G217"/>
    <mergeCell ref="A239:K239"/>
    <mergeCell ref="H180:H182"/>
    <mergeCell ref="E181:F181"/>
    <mergeCell ref="C213:K213"/>
    <mergeCell ref="D425:D428"/>
    <mergeCell ref="E425:F425"/>
    <mergeCell ref="G425:G427"/>
    <mergeCell ref="H355:H357"/>
    <mergeCell ref="E321:F321"/>
    <mergeCell ref="A425:A428"/>
    <mergeCell ref="E320:F320"/>
    <mergeCell ref="G320:G322"/>
    <mergeCell ref="H320:H322"/>
    <mergeCell ref="A355:A358"/>
    <mergeCell ref="B355:B358"/>
    <mergeCell ref="C355:C358"/>
    <mergeCell ref="D355:D358"/>
    <mergeCell ref="E355:F355"/>
    <mergeCell ref="G355:G357"/>
    <mergeCell ref="A320:A323"/>
    <mergeCell ref="B320:B323"/>
    <mergeCell ref="C705:C708"/>
    <mergeCell ref="D705:D708"/>
    <mergeCell ref="E705:F705"/>
    <mergeCell ref="G705:G707"/>
    <mergeCell ref="E601:F601"/>
    <mergeCell ref="H565:H567"/>
    <mergeCell ref="G600:G602"/>
    <mergeCell ref="H600:H602"/>
    <mergeCell ref="G635:G637"/>
    <mergeCell ref="H495:H497"/>
    <mergeCell ref="E461:F461"/>
    <mergeCell ref="G530:G532"/>
    <mergeCell ref="A565:A568"/>
    <mergeCell ref="E460:F460"/>
    <mergeCell ref="G460:G462"/>
    <mergeCell ref="H460:H462"/>
    <mergeCell ref="A495:A498"/>
    <mergeCell ref="B495:B498"/>
    <mergeCell ref="C495:C498"/>
    <mergeCell ref="D495:D498"/>
    <mergeCell ref="E495:F495"/>
    <mergeCell ref="A552:B552"/>
    <mergeCell ref="A530:A533"/>
    <mergeCell ref="B530:B533"/>
    <mergeCell ref="C530:C533"/>
    <mergeCell ref="A460:A463"/>
    <mergeCell ref="B460:B463"/>
    <mergeCell ref="D880:D883"/>
    <mergeCell ref="B845:B848"/>
    <mergeCell ref="C845:C848"/>
    <mergeCell ref="D845:D848"/>
    <mergeCell ref="E845:F845"/>
    <mergeCell ref="G845:G847"/>
    <mergeCell ref="A832:B832"/>
    <mergeCell ref="A810:A813"/>
    <mergeCell ref="B810:B813"/>
    <mergeCell ref="C810:C813"/>
    <mergeCell ref="D810:D813"/>
    <mergeCell ref="G810:G812"/>
    <mergeCell ref="H810:H812"/>
    <mergeCell ref="E810:F810"/>
    <mergeCell ref="C740:C743"/>
    <mergeCell ref="D740:D743"/>
    <mergeCell ref="E740:F740"/>
    <mergeCell ref="G740:G742"/>
    <mergeCell ref="A1:K1"/>
    <mergeCell ref="C4:K4"/>
    <mergeCell ref="C5:K5"/>
    <mergeCell ref="K6:K9"/>
    <mergeCell ref="A30:K30"/>
    <mergeCell ref="G6:G8"/>
    <mergeCell ref="H6:H8"/>
    <mergeCell ref="A6:A9"/>
    <mergeCell ref="A4:B4"/>
    <mergeCell ref="I6:I8"/>
    <mergeCell ref="C108:K108"/>
    <mergeCell ref="A97:B97"/>
    <mergeCell ref="A75:A78"/>
    <mergeCell ref="B75:B78"/>
    <mergeCell ref="C75:C78"/>
    <mergeCell ref="A951:A954"/>
    <mergeCell ref="B951:B954"/>
    <mergeCell ref="C951:C954"/>
    <mergeCell ref="D951:D954"/>
    <mergeCell ref="E951:F951"/>
    <mergeCell ref="A949:B949"/>
    <mergeCell ref="A950:B950"/>
    <mergeCell ref="E916:F916"/>
    <mergeCell ref="A937:B937"/>
    <mergeCell ref="A915:A918"/>
    <mergeCell ref="B915:B918"/>
    <mergeCell ref="C915:C918"/>
    <mergeCell ref="D915:D918"/>
    <mergeCell ref="E915:F915"/>
    <mergeCell ref="H845:H847"/>
    <mergeCell ref="G915:G917"/>
    <mergeCell ref="A913:B913"/>
    <mergeCell ref="C214:K214"/>
    <mergeCell ref="K215:K218"/>
    <mergeCell ref="I180:I182"/>
    <mergeCell ref="J180:J182"/>
    <mergeCell ref="I215:I217"/>
    <mergeCell ref="J215:J217"/>
    <mergeCell ref="A180:A183"/>
    <mergeCell ref="B180:B183"/>
    <mergeCell ref="C180:C183"/>
    <mergeCell ref="A237:B237"/>
    <mergeCell ref="A215:A218"/>
    <mergeCell ref="B215:B218"/>
    <mergeCell ref="A213:B213"/>
    <mergeCell ref="A214:B214"/>
    <mergeCell ref="G180:G182"/>
    <mergeCell ref="C215:C218"/>
    <mergeCell ref="D215:D218"/>
    <mergeCell ref="K285:K288"/>
    <mergeCell ref="A309:K309"/>
    <mergeCell ref="A315:K315"/>
    <mergeCell ref="C318:K318"/>
    <mergeCell ref="C319:K319"/>
    <mergeCell ref="A318:B318"/>
    <mergeCell ref="A319:B319"/>
    <mergeCell ref="E286:F286"/>
    <mergeCell ref="A307:B307"/>
    <mergeCell ref="B285:B288"/>
    <mergeCell ref="I285:I287"/>
    <mergeCell ref="J285:J287"/>
    <mergeCell ref="A283:B283"/>
    <mergeCell ref="A284:B284"/>
    <mergeCell ref="H250:H252"/>
    <mergeCell ref="I250:I252"/>
    <mergeCell ref="J250:J252"/>
    <mergeCell ref="H285:H287"/>
    <mergeCell ref="E251:F251"/>
    <mergeCell ref="A272:B272"/>
    <mergeCell ref="A250:A253"/>
    <mergeCell ref="B250:B253"/>
    <mergeCell ref="C250:C253"/>
    <mergeCell ref="D250:D253"/>
    <mergeCell ref="E250:F250"/>
    <mergeCell ref="C285:C288"/>
    <mergeCell ref="D285:D288"/>
    <mergeCell ref="E285:F285"/>
    <mergeCell ref="G285:G287"/>
    <mergeCell ref="A274:K274"/>
    <mergeCell ref="A280:K280"/>
    <mergeCell ref="G250:G252"/>
    <mergeCell ref="K355:K358"/>
    <mergeCell ref="A379:K379"/>
    <mergeCell ref="A385:K385"/>
    <mergeCell ref="C388:K388"/>
    <mergeCell ref="C389:K389"/>
    <mergeCell ref="A388:B388"/>
    <mergeCell ref="A389:B389"/>
    <mergeCell ref="E356:F356"/>
    <mergeCell ref="A377:B377"/>
    <mergeCell ref="I355:I357"/>
    <mergeCell ref="J355:J357"/>
    <mergeCell ref="K320:K323"/>
    <mergeCell ref="A344:K344"/>
    <mergeCell ref="A350:K350"/>
    <mergeCell ref="C353:K353"/>
    <mergeCell ref="C354:K354"/>
    <mergeCell ref="A353:B353"/>
    <mergeCell ref="A354:B354"/>
    <mergeCell ref="C320:C323"/>
    <mergeCell ref="D320:D323"/>
    <mergeCell ref="A342:B342"/>
    <mergeCell ref="I320:I322"/>
    <mergeCell ref="J320:J322"/>
    <mergeCell ref="K425:K428"/>
    <mergeCell ref="A449:K449"/>
    <mergeCell ref="A455:K455"/>
    <mergeCell ref="C458:K458"/>
    <mergeCell ref="C459:K459"/>
    <mergeCell ref="A458:B458"/>
    <mergeCell ref="A459:B459"/>
    <mergeCell ref="E426:F426"/>
    <mergeCell ref="A447:B447"/>
    <mergeCell ref="B425:B428"/>
    <mergeCell ref="I425:I427"/>
    <mergeCell ref="J425:J427"/>
    <mergeCell ref="K390:K393"/>
    <mergeCell ref="A414:K414"/>
    <mergeCell ref="A420:K420"/>
    <mergeCell ref="C423:K423"/>
    <mergeCell ref="C424:K424"/>
    <mergeCell ref="A423:B423"/>
    <mergeCell ref="A424:B424"/>
    <mergeCell ref="H390:H392"/>
    <mergeCell ref="I390:I392"/>
    <mergeCell ref="G390:G392"/>
    <mergeCell ref="J390:J392"/>
    <mergeCell ref="H425:H427"/>
    <mergeCell ref="E391:F391"/>
    <mergeCell ref="A412:B412"/>
    <mergeCell ref="A390:A393"/>
    <mergeCell ref="B390:B393"/>
    <mergeCell ref="C390:C393"/>
    <mergeCell ref="D390:D393"/>
    <mergeCell ref="E390:F390"/>
    <mergeCell ref="C425:C428"/>
    <mergeCell ref="K495:K498"/>
    <mergeCell ref="A519:K519"/>
    <mergeCell ref="A525:K525"/>
    <mergeCell ref="C528:K528"/>
    <mergeCell ref="C529:K529"/>
    <mergeCell ref="A528:B528"/>
    <mergeCell ref="A529:B529"/>
    <mergeCell ref="E496:F496"/>
    <mergeCell ref="A517:B517"/>
    <mergeCell ref="G495:G497"/>
    <mergeCell ref="I495:I497"/>
    <mergeCell ref="J495:J497"/>
    <mergeCell ref="K460:K463"/>
    <mergeCell ref="A484:K484"/>
    <mergeCell ref="A490:K490"/>
    <mergeCell ref="C493:K493"/>
    <mergeCell ref="C494:K494"/>
    <mergeCell ref="A493:B493"/>
    <mergeCell ref="A494:B494"/>
    <mergeCell ref="C460:C463"/>
    <mergeCell ref="D460:D463"/>
    <mergeCell ref="A482:B482"/>
    <mergeCell ref="I460:I462"/>
    <mergeCell ref="J460:J462"/>
    <mergeCell ref="K565:K568"/>
    <mergeCell ref="A589:K589"/>
    <mergeCell ref="A595:K595"/>
    <mergeCell ref="C598:K598"/>
    <mergeCell ref="C599:K599"/>
    <mergeCell ref="A598:B598"/>
    <mergeCell ref="A599:B599"/>
    <mergeCell ref="E566:F566"/>
    <mergeCell ref="A587:B587"/>
    <mergeCell ref="B565:B568"/>
    <mergeCell ref="I565:I567"/>
    <mergeCell ref="J565:J567"/>
    <mergeCell ref="K530:K533"/>
    <mergeCell ref="A554:K554"/>
    <mergeCell ref="A560:K560"/>
    <mergeCell ref="C563:K563"/>
    <mergeCell ref="C564:K564"/>
    <mergeCell ref="A563:B563"/>
    <mergeCell ref="A564:B564"/>
    <mergeCell ref="H530:H532"/>
    <mergeCell ref="I530:I532"/>
    <mergeCell ref="E531:F531"/>
    <mergeCell ref="J530:J532"/>
    <mergeCell ref="C565:C568"/>
    <mergeCell ref="D565:D568"/>
    <mergeCell ref="E565:F565"/>
    <mergeCell ref="D530:D533"/>
    <mergeCell ref="E530:F530"/>
    <mergeCell ref="G565:G567"/>
    <mergeCell ref="K635:K638"/>
    <mergeCell ref="A659:K659"/>
    <mergeCell ref="A665:K665"/>
    <mergeCell ref="C668:K668"/>
    <mergeCell ref="C669:K669"/>
    <mergeCell ref="A668:B668"/>
    <mergeCell ref="A669:B669"/>
    <mergeCell ref="E636:F636"/>
    <mergeCell ref="A657:B657"/>
    <mergeCell ref="A635:A638"/>
    <mergeCell ref="I635:I637"/>
    <mergeCell ref="J635:J637"/>
    <mergeCell ref="K600:K603"/>
    <mergeCell ref="A624:K624"/>
    <mergeCell ref="A630:K630"/>
    <mergeCell ref="C633:K633"/>
    <mergeCell ref="C634:K634"/>
    <mergeCell ref="A633:B633"/>
    <mergeCell ref="A634:B634"/>
    <mergeCell ref="C600:C603"/>
    <mergeCell ref="D600:D603"/>
    <mergeCell ref="E600:F600"/>
    <mergeCell ref="I600:I602"/>
    <mergeCell ref="J600:J602"/>
    <mergeCell ref="A600:A603"/>
    <mergeCell ref="B600:B603"/>
    <mergeCell ref="B635:B638"/>
    <mergeCell ref="C635:C638"/>
    <mergeCell ref="D635:D638"/>
    <mergeCell ref="E635:F635"/>
    <mergeCell ref="A622:B622"/>
    <mergeCell ref="H635:H637"/>
    <mergeCell ref="K705:K708"/>
    <mergeCell ref="A729:K729"/>
    <mergeCell ref="A735:K735"/>
    <mergeCell ref="C738:K738"/>
    <mergeCell ref="C739:K739"/>
    <mergeCell ref="A738:B738"/>
    <mergeCell ref="A739:B739"/>
    <mergeCell ref="E706:F706"/>
    <mergeCell ref="A727:B727"/>
    <mergeCell ref="A705:A708"/>
    <mergeCell ref="I705:I707"/>
    <mergeCell ref="J705:J707"/>
    <mergeCell ref="K670:K673"/>
    <mergeCell ref="A694:K694"/>
    <mergeCell ref="A700:K700"/>
    <mergeCell ref="C703:K703"/>
    <mergeCell ref="C704:K704"/>
    <mergeCell ref="A703:B703"/>
    <mergeCell ref="A704:B704"/>
    <mergeCell ref="I670:I672"/>
    <mergeCell ref="J670:J672"/>
    <mergeCell ref="G670:G672"/>
    <mergeCell ref="H705:H707"/>
    <mergeCell ref="H670:H672"/>
    <mergeCell ref="E671:F671"/>
    <mergeCell ref="A692:B692"/>
    <mergeCell ref="A670:A673"/>
    <mergeCell ref="B670:B673"/>
    <mergeCell ref="C670:C673"/>
    <mergeCell ref="D670:D673"/>
    <mergeCell ref="E670:F670"/>
    <mergeCell ref="B705:B708"/>
    <mergeCell ref="K775:K778"/>
    <mergeCell ref="A799:K799"/>
    <mergeCell ref="A805:K805"/>
    <mergeCell ref="C808:K808"/>
    <mergeCell ref="C809:K809"/>
    <mergeCell ref="A808:B808"/>
    <mergeCell ref="A809:B809"/>
    <mergeCell ref="E776:F776"/>
    <mergeCell ref="A797:B797"/>
    <mergeCell ref="I775:I777"/>
    <mergeCell ref="J775:J777"/>
    <mergeCell ref="K740:K743"/>
    <mergeCell ref="A764:K764"/>
    <mergeCell ref="A770:K770"/>
    <mergeCell ref="C773:K773"/>
    <mergeCell ref="C774:K774"/>
    <mergeCell ref="A773:B773"/>
    <mergeCell ref="A774:B774"/>
    <mergeCell ref="E741:F741"/>
    <mergeCell ref="A762:B762"/>
    <mergeCell ref="A740:A743"/>
    <mergeCell ref="I740:I742"/>
    <mergeCell ref="J740:J742"/>
    <mergeCell ref="H740:H742"/>
    <mergeCell ref="A775:A778"/>
    <mergeCell ref="B775:B778"/>
    <mergeCell ref="C775:C778"/>
    <mergeCell ref="D775:D778"/>
    <mergeCell ref="E775:F775"/>
    <mergeCell ref="G775:G777"/>
    <mergeCell ref="H775:H777"/>
    <mergeCell ref="B740:B743"/>
    <mergeCell ref="K845:K848"/>
    <mergeCell ref="A869:K869"/>
    <mergeCell ref="A875:K875"/>
    <mergeCell ref="C878:K878"/>
    <mergeCell ref="C879:K879"/>
    <mergeCell ref="A878:B878"/>
    <mergeCell ref="A879:B879"/>
    <mergeCell ref="E846:F846"/>
    <mergeCell ref="A867:B867"/>
    <mergeCell ref="A845:A848"/>
    <mergeCell ref="I845:I847"/>
    <mergeCell ref="J845:J847"/>
    <mergeCell ref="K810:K813"/>
    <mergeCell ref="A834:K834"/>
    <mergeCell ref="A840:K840"/>
    <mergeCell ref="C843:K843"/>
    <mergeCell ref="C844:K844"/>
    <mergeCell ref="A843:B843"/>
    <mergeCell ref="A844:B844"/>
    <mergeCell ref="I810:I812"/>
    <mergeCell ref="J810:J812"/>
    <mergeCell ref="E811:F811"/>
    <mergeCell ref="K951:K954"/>
    <mergeCell ref="A975:K975"/>
    <mergeCell ref="K915:K918"/>
    <mergeCell ref="A939:K939"/>
    <mergeCell ref="A946:K946"/>
    <mergeCell ref="C949:K949"/>
    <mergeCell ref="C950:K950"/>
    <mergeCell ref="H951:H953"/>
    <mergeCell ref="E952:F952"/>
    <mergeCell ref="A973:B973"/>
    <mergeCell ref="I951:I953"/>
    <mergeCell ref="J951:J953"/>
    <mergeCell ref="I915:I917"/>
    <mergeCell ref="J915:J917"/>
    <mergeCell ref="K880:K883"/>
    <mergeCell ref="A904:K904"/>
    <mergeCell ref="A910:K910"/>
    <mergeCell ref="C913:K913"/>
    <mergeCell ref="C914:K914"/>
    <mergeCell ref="E880:F880"/>
    <mergeCell ref="G880:G882"/>
    <mergeCell ref="H880:H882"/>
    <mergeCell ref="I880:I882"/>
    <mergeCell ref="J880:J882"/>
    <mergeCell ref="G951:G953"/>
    <mergeCell ref="A914:B914"/>
    <mergeCell ref="H915:H917"/>
    <mergeCell ref="E881:F881"/>
    <mergeCell ref="A902:B902"/>
    <mergeCell ref="A880:A883"/>
    <mergeCell ref="B880:B883"/>
    <mergeCell ref="C880:C883"/>
    <mergeCell ref="A1007:B1007"/>
    <mergeCell ref="A1009:K1009"/>
    <mergeCell ref="A1016:K1016"/>
    <mergeCell ref="A1019:B1019"/>
    <mergeCell ref="C1019:K1019"/>
    <mergeCell ref="G985:G987"/>
    <mergeCell ref="H985:H987"/>
    <mergeCell ref="I985:I987"/>
    <mergeCell ref="J985:J987"/>
    <mergeCell ref="K985:K988"/>
    <mergeCell ref="A985:A988"/>
    <mergeCell ref="B985:B988"/>
    <mergeCell ref="C985:C988"/>
    <mergeCell ref="D985:D988"/>
    <mergeCell ref="E985:F985"/>
    <mergeCell ref="E986:F986"/>
    <mergeCell ref="A980:K980"/>
    <mergeCell ref="A983:B983"/>
    <mergeCell ref="C983:K983"/>
    <mergeCell ref="A984:B984"/>
    <mergeCell ref="C984:K984"/>
    <mergeCell ref="A1056:B1056"/>
    <mergeCell ref="C1056:K1056"/>
    <mergeCell ref="J1057:J1059"/>
    <mergeCell ref="K1057:K1060"/>
    <mergeCell ref="E1058:F1058"/>
    <mergeCell ref="G1057:G1059"/>
    <mergeCell ref="H1057:H1059"/>
    <mergeCell ref="I1057:I1059"/>
    <mergeCell ref="E1057:F1057"/>
    <mergeCell ref="A1055:B1055"/>
    <mergeCell ref="C1055:K1055"/>
    <mergeCell ref="A1045:K1045"/>
    <mergeCell ref="A1052:K1052"/>
    <mergeCell ref="A1043:B1043"/>
    <mergeCell ref="A1020:B1020"/>
    <mergeCell ref="C1020:K1020"/>
    <mergeCell ref="B1021:B1024"/>
    <mergeCell ref="C1021:C1024"/>
    <mergeCell ref="D1021:D1024"/>
    <mergeCell ref="E1021:F1021"/>
    <mergeCell ref="I1021:I1023"/>
    <mergeCell ref="J1021:J1023"/>
    <mergeCell ref="K1021:K1024"/>
    <mergeCell ref="E1022:F1022"/>
    <mergeCell ref="G1021:G1023"/>
    <mergeCell ref="H1021:H1023"/>
    <mergeCell ref="A1021:A1024"/>
    <mergeCell ref="E1129:F1129"/>
    <mergeCell ref="G1129:G1131"/>
    <mergeCell ref="E1093:F1093"/>
    <mergeCell ref="G1093:G1095"/>
    <mergeCell ref="A1081:K1081"/>
    <mergeCell ref="A1088:K1088"/>
    <mergeCell ref="A1091:B1091"/>
    <mergeCell ref="C1091:K1091"/>
    <mergeCell ref="A1092:B1092"/>
    <mergeCell ref="C1092:K1092"/>
    <mergeCell ref="H1093:H1095"/>
    <mergeCell ref="I1093:I1095"/>
    <mergeCell ref="A1079:B1079"/>
    <mergeCell ref="A1057:A1060"/>
    <mergeCell ref="B1057:B1060"/>
    <mergeCell ref="C1057:C1060"/>
    <mergeCell ref="D1057:D1060"/>
    <mergeCell ref="A1153:K1153"/>
    <mergeCell ref="A1160:K1160"/>
    <mergeCell ref="A1163:B1163"/>
    <mergeCell ref="C1163:K1163"/>
    <mergeCell ref="A1164:B1164"/>
    <mergeCell ref="C1164:K1164"/>
    <mergeCell ref="H1165:H1167"/>
    <mergeCell ref="I1165:I1167"/>
    <mergeCell ref="A1151:B1151"/>
    <mergeCell ref="A1129:A1132"/>
    <mergeCell ref="B1129:B1132"/>
    <mergeCell ref="C1129:C1132"/>
    <mergeCell ref="D1129:D1132"/>
    <mergeCell ref="A1115:B1115"/>
    <mergeCell ref="A1093:A1096"/>
    <mergeCell ref="B1093:B1096"/>
    <mergeCell ref="C1093:C1096"/>
    <mergeCell ref="D1093:D1096"/>
    <mergeCell ref="H1129:H1131"/>
    <mergeCell ref="I1129:I1131"/>
    <mergeCell ref="J1093:J1095"/>
    <mergeCell ref="K1093:K1096"/>
    <mergeCell ref="E1094:F1094"/>
    <mergeCell ref="A1117:K1117"/>
    <mergeCell ref="A1124:K1124"/>
    <mergeCell ref="A1127:B1127"/>
    <mergeCell ref="C1127:K1127"/>
    <mergeCell ref="A1128:B1128"/>
    <mergeCell ref="C1128:K1128"/>
    <mergeCell ref="J1129:J1131"/>
    <mergeCell ref="K1129:K1132"/>
    <mergeCell ref="E1130:F1130"/>
    <mergeCell ref="A1187:B1187"/>
    <mergeCell ref="A1165:A1168"/>
    <mergeCell ref="B1165:B1168"/>
    <mergeCell ref="C1165:C1168"/>
    <mergeCell ref="D1165:D1168"/>
    <mergeCell ref="H1201:H1203"/>
    <mergeCell ref="I1201:I1203"/>
    <mergeCell ref="J1165:J1167"/>
    <mergeCell ref="K1165:K1168"/>
    <mergeCell ref="E1166:F1166"/>
    <mergeCell ref="A1189:K1189"/>
    <mergeCell ref="A1196:K1196"/>
    <mergeCell ref="A1199:B1199"/>
    <mergeCell ref="C1199:K1199"/>
    <mergeCell ref="A1200:B1200"/>
    <mergeCell ref="C1200:K1200"/>
    <mergeCell ref="J1201:J1203"/>
    <mergeCell ref="K1201:K1204"/>
    <mergeCell ref="E1202:F1202"/>
    <mergeCell ref="E1201:F1201"/>
    <mergeCell ref="G1201:G1203"/>
    <mergeCell ref="E1165:F1165"/>
    <mergeCell ref="G1165:G1167"/>
    <mergeCell ref="E1273:F1273"/>
    <mergeCell ref="G1273:G1275"/>
    <mergeCell ref="E1237:F1237"/>
    <mergeCell ref="G1237:G1239"/>
    <mergeCell ref="A1225:K1225"/>
    <mergeCell ref="A1232:K1232"/>
    <mergeCell ref="A1235:B1235"/>
    <mergeCell ref="C1235:K1235"/>
    <mergeCell ref="A1236:B1236"/>
    <mergeCell ref="C1236:K1236"/>
    <mergeCell ref="H1237:H1239"/>
    <mergeCell ref="I1237:I1239"/>
    <mergeCell ref="A1223:B1223"/>
    <mergeCell ref="A1201:A1204"/>
    <mergeCell ref="B1201:B1204"/>
    <mergeCell ref="C1201:C1204"/>
    <mergeCell ref="D1201:D1204"/>
    <mergeCell ref="A1297:K1297"/>
    <mergeCell ref="A1304:K1304"/>
    <mergeCell ref="A1307:B1307"/>
    <mergeCell ref="C1307:K1307"/>
    <mergeCell ref="A1308:B1308"/>
    <mergeCell ref="C1308:K1308"/>
    <mergeCell ref="H1309:H1311"/>
    <mergeCell ref="I1309:I1311"/>
    <mergeCell ref="A1295:B1295"/>
    <mergeCell ref="A1273:A1276"/>
    <mergeCell ref="B1273:B1276"/>
    <mergeCell ref="C1273:C1276"/>
    <mergeCell ref="D1273:D1276"/>
    <mergeCell ref="A1259:B1259"/>
    <mergeCell ref="A1237:A1240"/>
    <mergeCell ref="B1237:B1240"/>
    <mergeCell ref="C1237:C1240"/>
    <mergeCell ref="D1237:D1240"/>
    <mergeCell ref="H1273:H1275"/>
    <mergeCell ref="I1273:I1275"/>
    <mergeCell ref="J1237:J1239"/>
    <mergeCell ref="K1237:K1240"/>
    <mergeCell ref="E1238:F1238"/>
    <mergeCell ref="A1261:K1261"/>
    <mergeCell ref="A1268:K1268"/>
    <mergeCell ref="A1271:B1271"/>
    <mergeCell ref="C1271:K1271"/>
    <mergeCell ref="A1272:B1272"/>
    <mergeCell ref="C1272:K1272"/>
    <mergeCell ref="J1273:J1275"/>
    <mergeCell ref="K1273:K1276"/>
    <mergeCell ref="E1274:F1274"/>
    <mergeCell ref="A1331:B1331"/>
    <mergeCell ref="A1309:A1312"/>
    <mergeCell ref="B1309:B1312"/>
    <mergeCell ref="C1309:C1312"/>
    <mergeCell ref="D1309:D1312"/>
    <mergeCell ref="H1345:H1347"/>
    <mergeCell ref="I1345:I1347"/>
    <mergeCell ref="J1309:J1311"/>
    <mergeCell ref="K1309:K1312"/>
    <mergeCell ref="E1310:F1310"/>
    <mergeCell ref="A1333:K1333"/>
    <mergeCell ref="A1340:K1340"/>
    <mergeCell ref="A1343:B1343"/>
    <mergeCell ref="C1343:K1343"/>
    <mergeCell ref="A1344:B1344"/>
    <mergeCell ref="C1344:K1344"/>
    <mergeCell ref="J1345:J1347"/>
    <mergeCell ref="K1345:K1348"/>
    <mergeCell ref="E1346:F1346"/>
    <mergeCell ref="E1345:F1345"/>
    <mergeCell ref="G1345:G1347"/>
    <mergeCell ref="E1309:F1309"/>
    <mergeCell ref="G1309:G1311"/>
    <mergeCell ref="E1417:F1417"/>
    <mergeCell ref="G1417:G1419"/>
    <mergeCell ref="E1381:F1381"/>
    <mergeCell ref="G1381:G1383"/>
    <mergeCell ref="A1369:K1369"/>
    <mergeCell ref="A1376:K1376"/>
    <mergeCell ref="A1379:B1379"/>
    <mergeCell ref="C1379:K1379"/>
    <mergeCell ref="A1380:B1380"/>
    <mergeCell ref="C1380:K1380"/>
    <mergeCell ref="H1381:H1383"/>
    <mergeCell ref="I1381:I1383"/>
    <mergeCell ref="A1367:B1367"/>
    <mergeCell ref="A1345:A1348"/>
    <mergeCell ref="B1345:B1348"/>
    <mergeCell ref="C1345:C1348"/>
    <mergeCell ref="D1345:D1348"/>
    <mergeCell ref="A1441:K1441"/>
    <mergeCell ref="A1448:K1448"/>
    <mergeCell ref="A1451:B1451"/>
    <mergeCell ref="C1451:K1451"/>
    <mergeCell ref="A1452:B1452"/>
    <mergeCell ref="C1452:K1452"/>
    <mergeCell ref="H1453:H1455"/>
    <mergeCell ref="I1453:I1455"/>
    <mergeCell ref="A1439:B1439"/>
    <mergeCell ref="A1417:A1420"/>
    <mergeCell ref="B1417:B1420"/>
    <mergeCell ref="C1417:C1420"/>
    <mergeCell ref="D1417:D1420"/>
    <mergeCell ref="A1403:B1403"/>
    <mergeCell ref="A1381:A1384"/>
    <mergeCell ref="B1381:B1384"/>
    <mergeCell ref="C1381:C1384"/>
    <mergeCell ref="D1381:D1384"/>
    <mergeCell ref="H1417:H1419"/>
    <mergeCell ref="I1417:I1419"/>
    <mergeCell ref="J1381:J1383"/>
    <mergeCell ref="K1381:K1384"/>
    <mergeCell ref="E1382:F1382"/>
    <mergeCell ref="A1405:K1405"/>
    <mergeCell ref="A1412:K1412"/>
    <mergeCell ref="A1415:B1415"/>
    <mergeCell ref="C1415:K1415"/>
    <mergeCell ref="A1416:B1416"/>
    <mergeCell ref="C1416:K1416"/>
    <mergeCell ref="J1417:J1419"/>
    <mergeCell ref="K1417:K1420"/>
    <mergeCell ref="E1418:F1418"/>
    <mergeCell ref="A1475:B1475"/>
    <mergeCell ref="A1453:A1456"/>
    <mergeCell ref="B1453:B1456"/>
    <mergeCell ref="C1453:C1456"/>
    <mergeCell ref="D1453:D1456"/>
    <mergeCell ref="H1489:H1491"/>
    <mergeCell ref="I1489:I1491"/>
    <mergeCell ref="J1453:J1455"/>
    <mergeCell ref="K1453:K1456"/>
    <mergeCell ref="E1454:F1454"/>
    <mergeCell ref="A1477:K1477"/>
    <mergeCell ref="A1484:K1484"/>
    <mergeCell ref="A1487:B1487"/>
    <mergeCell ref="C1487:K1487"/>
    <mergeCell ref="A1488:B1488"/>
    <mergeCell ref="C1488:K1488"/>
    <mergeCell ref="J1489:J1491"/>
    <mergeCell ref="K1489:K1492"/>
    <mergeCell ref="E1490:F1490"/>
    <mergeCell ref="E1489:F1489"/>
    <mergeCell ref="G1489:G1491"/>
    <mergeCell ref="E1453:F1453"/>
    <mergeCell ref="G1453:G1455"/>
    <mergeCell ref="E1561:F1561"/>
    <mergeCell ref="G1561:G1563"/>
    <mergeCell ref="E1525:F1525"/>
    <mergeCell ref="G1525:G1527"/>
    <mergeCell ref="A1513:K1513"/>
    <mergeCell ref="A1520:K1520"/>
    <mergeCell ref="A1523:B1523"/>
    <mergeCell ref="C1523:K1523"/>
    <mergeCell ref="A1524:B1524"/>
    <mergeCell ref="C1524:K1524"/>
    <mergeCell ref="H1525:H1527"/>
    <mergeCell ref="I1525:I1527"/>
    <mergeCell ref="A1511:B1511"/>
    <mergeCell ref="A1489:A1492"/>
    <mergeCell ref="B1489:B1492"/>
    <mergeCell ref="C1489:C1492"/>
    <mergeCell ref="D1489:D1492"/>
    <mergeCell ref="A1585:K1585"/>
    <mergeCell ref="A1592:K1592"/>
    <mergeCell ref="A1595:B1595"/>
    <mergeCell ref="C1595:K1595"/>
    <mergeCell ref="A1596:B1596"/>
    <mergeCell ref="C1596:K1596"/>
    <mergeCell ref="H1597:H1599"/>
    <mergeCell ref="I1597:I1599"/>
    <mergeCell ref="A1583:B1583"/>
    <mergeCell ref="A1561:A1564"/>
    <mergeCell ref="B1561:B1564"/>
    <mergeCell ref="C1561:C1564"/>
    <mergeCell ref="D1561:D1564"/>
    <mergeCell ref="A1547:B1547"/>
    <mergeCell ref="A1525:A1528"/>
    <mergeCell ref="B1525:B1528"/>
    <mergeCell ref="C1525:C1528"/>
    <mergeCell ref="D1525:D1528"/>
    <mergeCell ref="H1561:H1563"/>
    <mergeCell ref="I1561:I1563"/>
    <mergeCell ref="J1525:J1527"/>
    <mergeCell ref="K1525:K1528"/>
    <mergeCell ref="E1526:F1526"/>
    <mergeCell ref="A1549:K1549"/>
    <mergeCell ref="A1556:K1556"/>
    <mergeCell ref="A1559:B1559"/>
    <mergeCell ref="C1559:K1559"/>
    <mergeCell ref="A1560:B1560"/>
    <mergeCell ref="C1560:K1560"/>
    <mergeCell ref="J1561:J1563"/>
    <mergeCell ref="K1561:K1564"/>
    <mergeCell ref="E1562:F1562"/>
    <mergeCell ref="A1619:B1619"/>
    <mergeCell ref="A1597:A1600"/>
    <mergeCell ref="B1597:B1600"/>
    <mergeCell ref="C1597:C1600"/>
    <mergeCell ref="D1597:D1600"/>
    <mergeCell ref="H1633:H1635"/>
    <mergeCell ref="I1633:I1635"/>
    <mergeCell ref="J1597:J1599"/>
    <mergeCell ref="K1597:K1600"/>
    <mergeCell ref="E1598:F1598"/>
    <mergeCell ref="A1621:K1621"/>
    <mergeCell ref="A1628:K1628"/>
    <mergeCell ref="A1631:B1631"/>
    <mergeCell ref="C1631:K1631"/>
    <mergeCell ref="A1632:B1632"/>
    <mergeCell ref="C1632:K1632"/>
    <mergeCell ref="J1633:J1635"/>
    <mergeCell ref="K1633:K1636"/>
    <mergeCell ref="E1634:F1634"/>
    <mergeCell ref="E1633:F1633"/>
    <mergeCell ref="G1633:G1635"/>
    <mergeCell ref="E1597:F1597"/>
    <mergeCell ref="G1597:G1599"/>
    <mergeCell ref="E1705:F1705"/>
    <mergeCell ref="G1705:G1707"/>
    <mergeCell ref="E1669:F1669"/>
    <mergeCell ref="G1669:G1671"/>
    <mergeCell ref="A1657:K1657"/>
    <mergeCell ref="A1664:K1664"/>
    <mergeCell ref="A1667:B1667"/>
    <mergeCell ref="C1667:K1667"/>
    <mergeCell ref="A1668:B1668"/>
    <mergeCell ref="C1668:K1668"/>
    <mergeCell ref="H1669:H1671"/>
    <mergeCell ref="I1669:I1671"/>
    <mergeCell ref="A1655:B1655"/>
    <mergeCell ref="A1633:A1636"/>
    <mergeCell ref="B1633:B1636"/>
    <mergeCell ref="C1633:C1636"/>
    <mergeCell ref="D1633:D1636"/>
    <mergeCell ref="A1729:K1729"/>
    <mergeCell ref="A1736:K1736"/>
    <mergeCell ref="A1739:B1739"/>
    <mergeCell ref="C1739:K1739"/>
    <mergeCell ref="A1740:B1740"/>
    <mergeCell ref="C1740:K1740"/>
    <mergeCell ref="H1741:H1743"/>
    <mergeCell ref="I1741:I1743"/>
    <mergeCell ref="A1727:B1727"/>
    <mergeCell ref="A1705:A1708"/>
    <mergeCell ref="B1705:B1708"/>
    <mergeCell ref="C1705:C1708"/>
    <mergeCell ref="D1705:D1708"/>
    <mergeCell ref="A1691:B1691"/>
    <mergeCell ref="A1669:A1672"/>
    <mergeCell ref="B1669:B1672"/>
    <mergeCell ref="C1669:C1672"/>
    <mergeCell ref="D1669:D1672"/>
    <mergeCell ref="H1705:H1707"/>
    <mergeCell ref="I1705:I1707"/>
    <mergeCell ref="J1669:J1671"/>
    <mergeCell ref="K1669:K1672"/>
    <mergeCell ref="E1670:F1670"/>
    <mergeCell ref="A1693:K1693"/>
    <mergeCell ref="A1700:K1700"/>
    <mergeCell ref="A1703:B1703"/>
    <mergeCell ref="C1703:K1703"/>
    <mergeCell ref="A1704:B1704"/>
    <mergeCell ref="C1704:K1704"/>
    <mergeCell ref="J1705:J1707"/>
    <mergeCell ref="K1705:K1708"/>
    <mergeCell ref="E1706:F1706"/>
    <mergeCell ref="A1763:B1763"/>
    <mergeCell ref="A1741:A1744"/>
    <mergeCell ref="B1741:B1744"/>
    <mergeCell ref="C1741:C1744"/>
    <mergeCell ref="D1741:D1744"/>
    <mergeCell ref="H1777:H1779"/>
    <mergeCell ref="I1777:I1779"/>
    <mergeCell ref="J1741:J1743"/>
    <mergeCell ref="K1741:K1744"/>
    <mergeCell ref="E1742:F1742"/>
    <mergeCell ref="A1765:K1765"/>
    <mergeCell ref="A1772:K1772"/>
    <mergeCell ref="A1775:B1775"/>
    <mergeCell ref="C1775:K1775"/>
    <mergeCell ref="A1776:B1776"/>
    <mergeCell ref="C1776:K1776"/>
    <mergeCell ref="J1777:J1779"/>
    <mergeCell ref="K1777:K1780"/>
    <mergeCell ref="E1778:F1778"/>
    <mergeCell ref="E1777:F1777"/>
    <mergeCell ref="G1777:G1779"/>
    <mergeCell ref="E1741:F1741"/>
    <mergeCell ref="G1741:G1743"/>
    <mergeCell ref="E1849:F1849"/>
    <mergeCell ref="G1849:G1851"/>
    <mergeCell ref="E1813:F1813"/>
    <mergeCell ref="G1813:G1815"/>
    <mergeCell ref="A1801:K1801"/>
    <mergeCell ref="A1808:K1808"/>
    <mergeCell ref="A1811:B1811"/>
    <mergeCell ref="C1811:K1811"/>
    <mergeCell ref="A1812:B1812"/>
    <mergeCell ref="C1812:K1812"/>
    <mergeCell ref="H1813:H1815"/>
    <mergeCell ref="I1813:I1815"/>
    <mergeCell ref="A1799:B1799"/>
    <mergeCell ref="A1777:A1780"/>
    <mergeCell ref="B1777:B1780"/>
    <mergeCell ref="C1777:C1780"/>
    <mergeCell ref="D1777:D1780"/>
    <mergeCell ref="A1873:K1873"/>
    <mergeCell ref="A1880:K1880"/>
    <mergeCell ref="A1883:B1883"/>
    <mergeCell ref="C1883:K1883"/>
    <mergeCell ref="A1884:B1884"/>
    <mergeCell ref="C1884:K1884"/>
    <mergeCell ref="H1885:H1887"/>
    <mergeCell ref="I1885:I1887"/>
    <mergeCell ref="A1871:B1871"/>
    <mergeCell ref="A1849:A1852"/>
    <mergeCell ref="B1849:B1852"/>
    <mergeCell ref="C1849:C1852"/>
    <mergeCell ref="D1849:D1852"/>
    <mergeCell ref="A1835:B1835"/>
    <mergeCell ref="A1813:A1816"/>
    <mergeCell ref="B1813:B1816"/>
    <mergeCell ref="C1813:C1816"/>
    <mergeCell ref="D1813:D1816"/>
    <mergeCell ref="H1849:H1851"/>
    <mergeCell ref="I1849:I1851"/>
    <mergeCell ref="J1813:J1815"/>
    <mergeCell ref="K1813:K1816"/>
    <mergeCell ref="E1814:F1814"/>
    <mergeCell ref="A1837:K1837"/>
    <mergeCell ref="A1844:K1844"/>
    <mergeCell ref="A1847:B1847"/>
    <mergeCell ref="C1847:K1847"/>
    <mergeCell ref="A1848:B1848"/>
    <mergeCell ref="C1848:K1848"/>
    <mergeCell ref="J1849:J1851"/>
    <mergeCell ref="K1849:K1852"/>
    <mergeCell ref="E1850:F1850"/>
    <mergeCell ref="A1943:B1943"/>
    <mergeCell ref="A1921:A1924"/>
    <mergeCell ref="B1921:B1924"/>
    <mergeCell ref="C1921:C1924"/>
    <mergeCell ref="D1921:D1924"/>
    <mergeCell ref="A1907:B1907"/>
    <mergeCell ref="A1885:A1888"/>
    <mergeCell ref="B1885:B1888"/>
    <mergeCell ref="C1885:C1888"/>
    <mergeCell ref="D1885:D1888"/>
    <mergeCell ref="H1921:H1923"/>
    <mergeCell ref="I1921:I1923"/>
    <mergeCell ref="J1885:J1887"/>
    <mergeCell ref="K1885:K1888"/>
    <mergeCell ref="E1886:F1886"/>
    <mergeCell ref="A1909:K1909"/>
    <mergeCell ref="A1916:K1916"/>
    <mergeCell ref="A1919:B1919"/>
    <mergeCell ref="C1919:K1919"/>
    <mergeCell ref="A1920:B1920"/>
    <mergeCell ref="C1920:K1920"/>
    <mergeCell ref="J1921:J1923"/>
    <mergeCell ref="K1921:K1924"/>
    <mergeCell ref="E1922:F1922"/>
    <mergeCell ref="E1921:F1921"/>
    <mergeCell ref="G1921:G1923"/>
    <mergeCell ref="E1885:F1885"/>
    <mergeCell ref="G1885:G1887"/>
    <mergeCell ref="A1981:K1981"/>
    <mergeCell ref="H1957:H1959"/>
    <mergeCell ref="I1957:I1959"/>
    <mergeCell ref="J1957:J1959"/>
    <mergeCell ref="K1957:K1960"/>
    <mergeCell ref="E1958:F1958"/>
    <mergeCell ref="A1979:B1979"/>
    <mergeCell ref="A1957:A1960"/>
    <mergeCell ref="B1957:B1960"/>
    <mergeCell ref="C1957:C1960"/>
    <mergeCell ref="D1957:D1960"/>
    <mergeCell ref="E1957:F1957"/>
    <mergeCell ref="G1957:G1959"/>
    <mergeCell ref="A1945:K1945"/>
    <mergeCell ref="A1952:K1952"/>
    <mergeCell ref="A1955:B1955"/>
    <mergeCell ref="C1955:K1955"/>
    <mergeCell ref="A1956:B1956"/>
    <mergeCell ref="C1956:K1956"/>
  </mergeCells>
  <pageMargins left="0.19685039370078999" right="0.19685039370078999" top="0.19685039370078999" bottom="0.19685039370078999" header="0" footer="0"/>
  <pageSetup paperSize="9" scale="95"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341"/>
  <sheetViews>
    <sheetView workbookViewId="0">
      <selection sqref="A1:S1"/>
    </sheetView>
  </sheetViews>
  <sheetFormatPr defaultColWidth="9.140625" defaultRowHeight="15" customHeight="1" x14ac:dyDescent="0.25"/>
  <cols>
    <col min="1" max="1" width="6.5703125" style="3" customWidth="1"/>
    <col min="2" max="2" width="10.140625" style="3" customWidth="1"/>
    <col min="3" max="3" width="11.85546875" style="3" customWidth="1"/>
    <col min="4" max="4" width="5.140625" style="3" customWidth="1"/>
    <col min="5" max="5" width="11.28515625" style="3" customWidth="1"/>
    <col min="6" max="6" width="5.5703125" style="3" customWidth="1"/>
    <col min="7" max="7" width="11.28515625" style="3" customWidth="1"/>
    <col min="8" max="8" width="5.5703125" style="3" customWidth="1"/>
    <col min="9" max="9" width="11.28515625" style="3" customWidth="1"/>
    <col min="10" max="10" width="5.5703125" style="3" customWidth="1"/>
    <col min="11" max="11" width="11.28515625" style="3" customWidth="1"/>
    <col min="12" max="12" width="5.28515625" style="3" customWidth="1"/>
    <col min="13" max="13" width="11.140625" style="3" customWidth="1"/>
    <col min="14" max="14" width="5.140625" style="3" customWidth="1"/>
    <col min="15" max="15" width="11.140625" style="3" customWidth="1"/>
    <col min="16" max="16" width="10.28515625" style="3" customWidth="1"/>
    <col min="17" max="17" width="11.140625" style="3" customWidth="1"/>
    <col min="18" max="18" width="9.140625" style="3"/>
    <col min="19" max="19" width="9.85546875" style="3" customWidth="1"/>
  </cols>
  <sheetData>
    <row r="1" spans="1:19" ht="15.75" customHeight="1" x14ac:dyDescent="0.25">
      <c r="A1" s="348" t="s">
        <v>108</v>
      </c>
      <c r="B1" s="348"/>
      <c r="C1" s="348"/>
      <c r="D1" s="348"/>
      <c r="E1" s="348"/>
      <c r="F1" s="348"/>
      <c r="G1" s="348"/>
      <c r="H1" s="348"/>
      <c r="I1" s="348"/>
      <c r="J1" s="348"/>
      <c r="K1" s="348"/>
      <c r="L1" s="348"/>
      <c r="M1" s="348"/>
      <c r="N1" s="348"/>
      <c r="O1" s="348"/>
      <c r="P1" s="348"/>
      <c r="Q1" s="348"/>
      <c r="R1" s="348"/>
      <c r="S1" s="348"/>
    </row>
    <row r="2" spans="1:19" ht="15" customHeight="1" x14ac:dyDescent="0.25">
      <c r="A2" s="68"/>
      <c r="B2" s="68"/>
      <c r="C2" s="68"/>
      <c r="D2" s="68"/>
      <c r="E2" s="68"/>
      <c r="F2" s="68"/>
      <c r="G2" s="68"/>
      <c r="H2" s="68"/>
      <c r="I2" s="69" t="str">
        <f>'proje ve personel bilgileri'!$B$7</f>
        <v>/</v>
      </c>
      <c r="J2" s="68" t="s">
        <v>109</v>
      </c>
      <c r="K2" s="68"/>
      <c r="L2" s="68"/>
      <c r="M2" s="68"/>
      <c r="N2" s="68"/>
      <c r="O2" s="68"/>
      <c r="P2" s="68"/>
      <c r="Q2" s="68"/>
      <c r="R2" s="68"/>
      <c r="S2" s="68"/>
    </row>
    <row r="3" spans="1:19" ht="18.75" customHeight="1" x14ac:dyDescent="0.25">
      <c r="R3" s="10" t="s">
        <v>110</v>
      </c>
    </row>
    <row r="4" spans="1:19" ht="15.75" customHeight="1" x14ac:dyDescent="0.25">
      <c r="A4" s="349" t="s">
        <v>2</v>
      </c>
      <c r="B4" s="350"/>
      <c r="C4" s="374">
        <f>'proje ve personel bilgileri'!$B$2</f>
        <v>0</v>
      </c>
      <c r="D4" s="375"/>
      <c r="E4" s="375"/>
      <c r="F4" s="375"/>
      <c r="G4" s="375"/>
      <c r="H4" s="375"/>
      <c r="I4" s="375"/>
      <c r="J4" s="375"/>
      <c r="K4" s="375"/>
      <c r="L4" s="375"/>
      <c r="M4" s="375"/>
      <c r="N4" s="375"/>
      <c r="O4" s="375"/>
      <c r="P4" s="375"/>
      <c r="Q4" s="375"/>
      <c r="R4" s="375"/>
      <c r="S4" s="376"/>
    </row>
    <row r="5" spans="1:19" ht="15.75" customHeight="1" x14ac:dyDescent="0.25">
      <c r="A5" s="349" t="s">
        <v>4</v>
      </c>
      <c r="B5" s="350"/>
      <c r="C5" s="374">
        <f>'proje ve personel bilgileri'!$B$3</f>
        <v>0</v>
      </c>
      <c r="D5" s="375"/>
      <c r="E5" s="375"/>
      <c r="F5" s="375"/>
      <c r="G5" s="375"/>
      <c r="H5" s="375"/>
      <c r="I5" s="375"/>
      <c r="J5" s="375"/>
      <c r="K5" s="375"/>
      <c r="L5" s="375"/>
      <c r="M5" s="375"/>
      <c r="N5" s="375"/>
      <c r="O5" s="375"/>
      <c r="P5" s="375"/>
      <c r="Q5" s="375"/>
      <c r="R5" s="375"/>
      <c r="S5" s="376"/>
    </row>
    <row r="6" spans="1:19" ht="41.25" customHeight="1" x14ac:dyDescent="0.25">
      <c r="A6" s="360" t="s">
        <v>87</v>
      </c>
      <c r="B6" s="368" t="s">
        <v>15</v>
      </c>
      <c r="C6" s="369"/>
      <c r="D6" s="368" t="s">
        <v>111</v>
      </c>
      <c r="E6" s="369"/>
      <c r="F6" s="368" t="s">
        <v>112</v>
      </c>
      <c r="G6" s="369"/>
      <c r="H6" s="366" t="s">
        <v>113</v>
      </c>
      <c r="I6" s="367"/>
      <c r="J6" s="366" t="s">
        <v>114</v>
      </c>
      <c r="K6" s="367"/>
      <c r="L6" s="366" t="s">
        <v>115</v>
      </c>
      <c r="M6" s="367"/>
      <c r="N6" s="368" t="s">
        <v>116</v>
      </c>
      <c r="O6" s="369"/>
      <c r="P6" s="362" t="s">
        <v>117</v>
      </c>
      <c r="Q6" s="286" t="s">
        <v>118</v>
      </c>
      <c r="R6" s="362" t="s">
        <v>119</v>
      </c>
      <c r="S6" s="362" t="s">
        <v>120</v>
      </c>
    </row>
    <row r="7" spans="1:19" ht="18.75" customHeight="1" x14ac:dyDescent="0.25">
      <c r="A7" s="361"/>
      <c r="B7" s="372"/>
      <c r="C7" s="373"/>
      <c r="D7" s="370"/>
      <c r="E7" s="371"/>
      <c r="F7" s="370"/>
      <c r="G7" s="371"/>
      <c r="H7" s="364" t="s">
        <v>121</v>
      </c>
      <c r="I7" s="365"/>
      <c r="J7" s="364" t="s">
        <v>122</v>
      </c>
      <c r="K7" s="365"/>
      <c r="L7" s="364" t="s">
        <v>123</v>
      </c>
      <c r="M7" s="365"/>
      <c r="N7" s="370"/>
      <c r="O7" s="371"/>
      <c r="P7" s="363"/>
      <c r="Q7" s="11" t="s">
        <v>124</v>
      </c>
      <c r="R7" s="363"/>
      <c r="S7" s="363"/>
    </row>
    <row r="8" spans="1:19" ht="27.75" customHeight="1" x14ac:dyDescent="0.25">
      <c r="A8" s="361"/>
      <c r="B8" s="372"/>
      <c r="C8" s="373"/>
      <c r="D8" s="360" t="s">
        <v>125</v>
      </c>
      <c r="E8" s="11" t="s">
        <v>126</v>
      </c>
      <c r="F8" s="360" t="s">
        <v>125</v>
      </c>
      <c r="G8" s="11" t="s">
        <v>126</v>
      </c>
      <c r="H8" s="360" t="s">
        <v>125</v>
      </c>
      <c r="I8" s="11" t="s">
        <v>126</v>
      </c>
      <c r="J8" s="360" t="s">
        <v>125</v>
      </c>
      <c r="K8" s="12" t="s">
        <v>126</v>
      </c>
      <c r="L8" s="360" t="s">
        <v>125</v>
      </c>
      <c r="M8" s="11" t="s">
        <v>126</v>
      </c>
      <c r="N8" s="360" t="s">
        <v>125</v>
      </c>
      <c r="O8" s="11" t="s">
        <v>126</v>
      </c>
      <c r="P8" s="363"/>
      <c r="Q8" s="11" t="s">
        <v>98</v>
      </c>
      <c r="R8" s="363"/>
      <c r="S8" s="363"/>
    </row>
    <row r="9" spans="1:19" ht="19.5" customHeight="1" x14ac:dyDescent="0.25">
      <c r="A9" s="361"/>
      <c r="B9" s="372"/>
      <c r="C9" s="373"/>
      <c r="D9" s="361"/>
      <c r="E9" s="11" t="s">
        <v>98</v>
      </c>
      <c r="F9" s="361"/>
      <c r="G9" s="11" t="s">
        <v>98</v>
      </c>
      <c r="H9" s="361"/>
      <c r="I9" s="11" t="s">
        <v>98</v>
      </c>
      <c r="J9" s="361"/>
      <c r="K9" s="12" t="s">
        <v>98</v>
      </c>
      <c r="L9" s="361"/>
      <c r="M9" s="11" t="s">
        <v>98</v>
      </c>
      <c r="N9" s="361"/>
      <c r="O9" s="11" t="s">
        <v>98</v>
      </c>
      <c r="P9" s="379"/>
      <c r="Q9" s="13"/>
      <c r="R9" s="363"/>
      <c r="S9" s="363"/>
    </row>
    <row r="10" spans="1:19" ht="15.75" customHeight="1" x14ac:dyDescent="0.25">
      <c r="A10" s="14">
        <v>1</v>
      </c>
      <c r="B10" s="378" t="str">
        <f>IF('proje ve personel bilgileri'!A14&lt;&gt;0,('proje ve personel bilgileri'!A14)," ")</f>
        <v xml:space="preserve"> </v>
      </c>
      <c r="C10" s="378"/>
      <c r="D10" s="248">
        <f>IF('G011A (Ocak-Temmuz)'!C10="",0,'G011A (Ocak-Temmuz)'!C10)</f>
        <v>0</v>
      </c>
      <c r="E10" s="249">
        <f>IF('G011A (Ocak-Temmuz)'!K10=" ",0,'G011A (Ocak-Temmuz)'!K10)</f>
        <v>0</v>
      </c>
      <c r="F10" s="248">
        <f>IF('G011A (Şubat-Ağustos)'!C10="",0,'G011A (Şubat-Ağustos)'!C10)</f>
        <v>0</v>
      </c>
      <c r="G10" s="249">
        <f>IF('G011A (Şubat-Ağustos)'!K10=" ",0,'G011A (Şubat-Ağustos)'!K10)</f>
        <v>0</v>
      </c>
      <c r="H10" s="248">
        <f>IF('G011A (Mart-Eylül)'!C10="",0,'G011A (Mart-Eylül)'!C10)</f>
        <v>0</v>
      </c>
      <c r="I10" s="249">
        <f>IF('G011A (Mart-Eylül)'!K10=" ",0,'G011A (Mart-Eylül)'!K10)</f>
        <v>0</v>
      </c>
      <c r="J10" s="248">
        <f>IF('G011A (Nisan-Ekim)'!C10="",0,'G011A (Nisan-Ekim)'!C10)</f>
        <v>0</v>
      </c>
      <c r="K10" s="249">
        <f>IF('G011A (Nisan-Ekim)'!K10="",0,'G011A (Nisan-Ekim)'!K10)</f>
        <v>0</v>
      </c>
      <c r="L10" s="248">
        <f>IF('G011A (Mayıs-Kasım)'!C10="",0,'G011A (Mayıs-Kasım)'!C10)</f>
        <v>0</v>
      </c>
      <c r="M10" s="249">
        <f>IF('G011A (Mayıs-Kasım)'!K10=" ",0,'G011A (Mayıs-Kasım)'!K10)</f>
        <v>0</v>
      </c>
      <c r="N10" s="248">
        <f>IF('G011A (Haziran-Aralık)'!C10="",0,'G011A (Haziran-Aralık)'!C10)</f>
        <v>0</v>
      </c>
      <c r="O10" s="249">
        <f>IF('G011A (Haziran-Aralık)'!K10="",0,'G011A (Haziran-Aralık)'!K10)</f>
        <v>0</v>
      </c>
      <c r="P10" s="248" t="str">
        <f>IF('proje ve personel bilgileri'!A14=0,"",SUM(D10+F10+H10+J10+L10+N10))</f>
        <v/>
      </c>
      <c r="Q10" s="249" t="str">
        <f>IF('proje ve personel bilgileri'!A14=0,"",SUM(E10+G10+I10+K10+M10+O10))</f>
        <v/>
      </c>
      <c r="R10" s="249" t="str">
        <f>IF('proje ve personel bilgileri'!A14&lt;&gt;0,(P10/30)," ")</f>
        <v xml:space="preserve"> </v>
      </c>
      <c r="S10" s="250" t="str">
        <f>IF('proje ve personel bilgileri'!A14&lt;&gt;0,(Q10/R10)," ")</f>
        <v xml:space="preserve"> </v>
      </c>
    </row>
    <row r="11" spans="1:19" ht="15.75" customHeight="1" x14ac:dyDescent="0.25">
      <c r="A11" s="15">
        <v>2</v>
      </c>
      <c r="B11" s="378" t="str">
        <f>IF('proje ve personel bilgileri'!A15&lt;&gt;0,('proje ve personel bilgileri'!A15)," ")</f>
        <v xml:space="preserve"> </v>
      </c>
      <c r="C11" s="378"/>
      <c r="D11" s="248">
        <f>IF('G011A (Ocak-Temmuz)'!C11="",0,'G011A (Ocak-Temmuz)'!C11)</f>
        <v>0</v>
      </c>
      <c r="E11" s="249">
        <f>IF('G011A (Ocak-Temmuz)'!K11=" ",0,'G011A (Ocak-Temmuz)'!K11)</f>
        <v>0</v>
      </c>
      <c r="F11" s="248">
        <f>IF('G011A (Şubat-Ağustos)'!C11="",0,'G011A (Şubat-Ağustos)'!C11)</f>
        <v>0</v>
      </c>
      <c r="G11" s="249">
        <f>IF('G011A (Şubat-Ağustos)'!K11=" ",0,'G011A (Şubat-Ağustos)'!K11)</f>
        <v>0</v>
      </c>
      <c r="H11" s="248">
        <f>IF('G011A (Mart-Eylül)'!C11="",0,'G011A (Mart-Eylül)'!C11)</f>
        <v>0</v>
      </c>
      <c r="I11" s="249">
        <f>IF('G011A (Mart-Eylül)'!K11=" ",0,'G011A (Mart-Eylül)'!K11)</f>
        <v>0</v>
      </c>
      <c r="J11" s="248">
        <f>IF('G011A (Nisan-Ekim)'!C11="",0,'G011A (Nisan-Ekim)'!C11)</f>
        <v>0</v>
      </c>
      <c r="K11" s="249">
        <f>IF('G011A (Nisan-Ekim)'!K11="",0,'G011A (Nisan-Ekim)'!K11)</f>
        <v>0</v>
      </c>
      <c r="L11" s="248">
        <f>IF('G011A (Mayıs-Kasım)'!C11="",0,'G011A (Mayıs-Kasım)'!C11)</f>
        <v>0</v>
      </c>
      <c r="M11" s="249">
        <f>IF('G011A (Mayıs-Kasım)'!K11=" ",0,'G011A (Mayıs-Kasım)'!K11)</f>
        <v>0</v>
      </c>
      <c r="N11" s="248">
        <f>IF('G011A (Haziran-Aralık)'!C11="",0,'G011A (Haziran-Aralık)'!C11)</f>
        <v>0</v>
      </c>
      <c r="O11" s="249">
        <f>IF('G011A (Haziran-Aralık)'!K11="",0,'G011A (Haziran-Aralık)'!K11)</f>
        <v>0</v>
      </c>
      <c r="P11" s="248" t="str">
        <f>IF('proje ve personel bilgileri'!A15=0,"",SUM(D11+F11+H11+J11+L11+N11))</f>
        <v/>
      </c>
      <c r="Q11" s="249" t="str">
        <f>IF('proje ve personel bilgileri'!A15=0,"",SUM(E11+G11+I11+K11+M11+O11))</f>
        <v/>
      </c>
      <c r="R11" s="249" t="str">
        <f>IF('proje ve personel bilgileri'!A15&lt;&gt;0,(P11/30)," ")</f>
        <v xml:space="preserve"> </v>
      </c>
      <c r="S11" s="250" t="str">
        <f>IF('proje ve personel bilgileri'!A15&lt;&gt;0,(Q11/R11)," ")</f>
        <v xml:space="preserve"> </v>
      </c>
    </row>
    <row r="12" spans="1:19" ht="15.75" customHeight="1" x14ac:dyDescent="0.25">
      <c r="A12" s="15">
        <v>3</v>
      </c>
      <c r="B12" s="378" t="str">
        <f>IF('proje ve personel bilgileri'!A16&lt;&gt;0,('proje ve personel bilgileri'!A16)," ")</f>
        <v xml:space="preserve"> </v>
      </c>
      <c r="C12" s="378"/>
      <c r="D12" s="248">
        <f>IF('G011A (Ocak-Temmuz)'!C12="",0,'G011A (Ocak-Temmuz)'!C12)</f>
        <v>0</v>
      </c>
      <c r="E12" s="249">
        <f>IF('G011A (Ocak-Temmuz)'!K12=" ",0,'G011A (Ocak-Temmuz)'!K12)</f>
        <v>0</v>
      </c>
      <c r="F12" s="248">
        <f>IF('G011A (Şubat-Ağustos)'!C12="",0,'G011A (Şubat-Ağustos)'!C12)</f>
        <v>0</v>
      </c>
      <c r="G12" s="249">
        <f>IF('G011A (Şubat-Ağustos)'!K12=" ",0,'G011A (Şubat-Ağustos)'!K12)</f>
        <v>0</v>
      </c>
      <c r="H12" s="248">
        <f>IF('G011A (Mart-Eylül)'!C12="",0,'G011A (Mart-Eylül)'!C12)</f>
        <v>0</v>
      </c>
      <c r="I12" s="249">
        <f>IF('G011A (Mart-Eylül)'!K12=" ",0,'G011A (Mart-Eylül)'!K12)</f>
        <v>0</v>
      </c>
      <c r="J12" s="248">
        <f>IF('G011A (Nisan-Ekim)'!C12="",0,'G011A (Nisan-Ekim)'!C12)</f>
        <v>0</v>
      </c>
      <c r="K12" s="249">
        <f>IF('G011A (Nisan-Ekim)'!K12="",0,'G011A (Nisan-Ekim)'!K12)</f>
        <v>0</v>
      </c>
      <c r="L12" s="248">
        <f>IF('G011A (Mayıs-Kasım)'!C12="",0,'G011A (Mayıs-Kasım)'!C12)</f>
        <v>0</v>
      </c>
      <c r="M12" s="249">
        <f>IF('G011A (Mayıs-Kasım)'!K12=" ",0,'G011A (Mayıs-Kasım)'!K12)</f>
        <v>0</v>
      </c>
      <c r="N12" s="248">
        <f>IF('G011A (Haziran-Aralık)'!C12="",0,'G011A (Haziran-Aralık)'!C12)</f>
        <v>0</v>
      </c>
      <c r="O12" s="249">
        <f>IF('G011A (Haziran-Aralık)'!K12="",0,'G011A (Haziran-Aralık)'!K12)</f>
        <v>0</v>
      </c>
      <c r="P12" s="248" t="str">
        <f>IF('proje ve personel bilgileri'!A16=0,"",SUM(D12+F12+H12+J12+L12+N12))</f>
        <v/>
      </c>
      <c r="Q12" s="249" t="str">
        <f>IF('proje ve personel bilgileri'!A16=0,"",SUM(E12+G12+I12+K12+M12+O12))</f>
        <v/>
      </c>
      <c r="R12" s="249" t="str">
        <f>IF('proje ve personel bilgileri'!A16&lt;&gt;0,(P12/30)," ")</f>
        <v xml:space="preserve"> </v>
      </c>
      <c r="S12" s="250" t="str">
        <f>IF('proje ve personel bilgileri'!A16&lt;&gt;0,(Q12/R12)," ")</f>
        <v xml:space="preserve"> </v>
      </c>
    </row>
    <row r="13" spans="1:19" ht="15.75" customHeight="1" x14ac:dyDescent="0.25">
      <c r="A13" s="15">
        <v>4</v>
      </c>
      <c r="B13" s="378" t="str">
        <f>IF('proje ve personel bilgileri'!A17&lt;&gt;0,('proje ve personel bilgileri'!A17)," ")</f>
        <v xml:space="preserve"> </v>
      </c>
      <c r="C13" s="378"/>
      <c r="D13" s="248">
        <f>IF('G011A (Ocak-Temmuz)'!C13="",0,'G011A (Ocak-Temmuz)'!C13)</f>
        <v>0</v>
      </c>
      <c r="E13" s="249">
        <f>IF('G011A (Ocak-Temmuz)'!K13=" ",0,'G011A (Ocak-Temmuz)'!K13)</f>
        <v>0</v>
      </c>
      <c r="F13" s="248">
        <f>IF('G011A (Şubat-Ağustos)'!C13="",0,'G011A (Şubat-Ağustos)'!C13)</f>
        <v>0</v>
      </c>
      <c r="G13" s="249">
        <f>IF('G011A (Şubat-Ağustos)'!K13=" ",0,'G011A (Şubat-Ağustos)'!K13)</f>
        <v>0</v>
      </c>
      <c r="H13" s="248">
        <f>IF('G011A (Mart-Eylül)'!C13="",0,'G011A (Mart-Eylül)'!C13)</f>
        <v>0</v>
      </c>
      <c r="I13" s="249">
        <f>IF('G011A (Mart-Eylül)'!K13=" ",0,'G011A (Mart-Eylül)'!K13)</f>
        <v>0</v>
      </c>
      <c r="J13" s="248">
        <f>IF('G011A (Nisan-Ekim)'!C13="",0,'G011A (Nisan-Ekim)'!C13)</f>
        <v>0</v>
      </c>
      <c r="K13" s="249">
        <f>IF('G011A (Nisan-Ekim)'!K13="",0,'G011A (Nisan-Ekim)'!K13)</f>
        <v>0</v>
      </c>
      <c r="L13" s="248">
        <f>IF('G011A (Mayıs-Kasım)'!C13="",0,'G011A (Mayıs-Kasım)'!C13)</f>
        <v>0</v>
      </c>
      <c r="M13" s="249">
        <f>IF('G011A (Mayıs-Kasım)'!K13=" ",0,'G011A (Mayıs-Kasım)'!K13)</f>
        <v>0</v>
      </c>
      <c r="N13" s="248">
        <f>IF('G011A (Haziran-Aralık)'!C13="",0,'G011A (Haziran-Aralık)'!C13)</f>
        <v>0</v>
      </c>
      <c r="O13" s="249">
        <f>IF('G011A (Haziran-Aralık)'!K13="",0,'G011A (Haziran-Aralık)'!K13)</f>
        <v>0</v>
      </c>
      <c r="P13" s="248" t="str">
        <f>IF('proje ve personel bilgileri'!A17=0,"",SUM(D13+F13+H13+J13+L13+N13))</f>
        <v/>
      </c>
      <c r="Q13" s="249" t="str">
        <f>IF('proje ve personel bilgileri'!A17=0,"",SUM(E13+G13+I13+K13+M13+O13))</f>
        <v/>
      </c>
      <c r="R13" s="249" t="str">
        <f>IF('proje ve personel bilgileri'!A17&lt;&gt;0,(P13/30)," ")</f>
        <v xml:space="preserve"> </v>
      </c>
      <c r="S13" s="250" t="str">
        <f>IF('proje ve personel bilgileri'!A17&lt;&gt;0,(Q13/R13)," ")</f>
        <v xml:space="preserve"> </v>
      </c>
    </row>
    <row r="14" spans="1:19" ht="15.75" customHeight="1" x14ac:dyDescent="0.25">
      <c r="A14" s="15">
        <v>5</v>
      </c>
      <c r="B14" s="378" t="str">
        <f>IF('proje ve personel bilgileri'!A18&lt;&gt;0,('proje ve personel bilgileri'!A18)," ")</f>
        <v xml:space="preserve"> </v>
      </c>
      <c r="C14" s="378"/>
      <c r="D14" s="248">
        <f>IF('G011A (Ocak-Temmuz)'!C14="",0,'G011A (Ocak-Temmuz)'!C14)</f>
        <v>0</v>
      </c>
      <c r="E14" s="249">
        <f>IF('G011A (Ocak-Temmuz)'!K14=" ",0,'G011A (Ocak-Temmuz)'!K14)</f>
        <v>0</v>
      </c>
      <c r="F14" s="248">
        <f>IF('G011A (Şubat-Ağustos)'!C14="",0,'G011A (Şubat-Ağustos)'!C14)</f>
        <v>0</v>
      </c>
      <c r="G14" s="249">
        <f>IF('G011A (Şubat-Ağustos)'!K14=" ",0,'G011A (Şubat-Ağustos)'!K14)</f>
        <v>0</v>
      </c>
      <c r="H14" s="248">
        <f>IF('G011A (Mart-Eylül)'!C14="",0,'G011A (Mart-Eylül)'!C14)</f>
        <v>0</v>
      </c>
      <c r="I14" s="249">
        <f>IF('G011A (Mart-Eylül)'!K14=" ",0,'G011A (Mart-Eylül)'!K14)</f>
        <v>0</v>
      </c>
      <c r="J14" s="248">
        <f>IF('G011A (Nisan-Ekim)'!C14="",0,'G011A (Nisan-Ekim)'!C14)</f>
        <v>0</v>
      </c>
      <c r="K14" s="249">
        <f>IF('G011A (Nisan-Ekim)'!K14="",0,'G011A (Nisan-Ekim)'!K14)</f>
        <v>0</v>
      </c>
      <c r="L14" s="248">
        <f>IF('G011A (Mayıs-Kasım)'!C14="",0,'G011A (Mayıs-Kasım)'!C14)</f>
        <v>0</v>
      </c>
      <c r="M14" s="249">
        <f>IF('G011A (Mayıs-Kasım)'!K14=" ",0,'G011A (Mayıs-Kasım)'!K14)</f>
        <v>0</v>
      </c>
      <c r="N14" s="248">
        <f>IF('G011A (Haziran-Aralık)'!C14="",0,'G011A (Haziran-Aralık)'!C14)</f>
        <v>0</v>
      </c>
      <c r="O14" s="249">
        <f>IF('G011A (Haziran-Aralık)'!K14="",0,'G011A (Haziran-Aralık)'!K14)</f>
        <v>0</v>
      </c>
      <c r="P14" s="248" t="str">
        <f>IF('proje ve personel bilgileri'!A18=0,"",SUM(D14+F14+H14+J14+L14+N14))</f>
        <v/>
      </c>
      <c r="Q14" s="249" t="str">
        <f>IF('proje ve personel bilgileri'!A18=0,"",SUM(E14+G14+I14+K14+M14+O14))</f>
        <v/>
      </c>
      <c r="R14" s="249" t="str">
        <f>IF('proje ve personel bilgileri'!A18&lt;&gt;0,(P14/30)," ")</f>
        <v xml:space="preserve"> </v>
      </c>
      <c r="S14" s="250" t="str">
        <f>IF('proje ve personel bilgileri'!A18&lt;&gt;0,(Q14/R14)," ")</f>
        <v xml:space="preserve"> </v>
      </c>
    </row>
    <row r="15" spans="1:19" ht="15.75" customHeight="1" x14ac:dyDescent="0.25">
      <c r="A15" s="15">
        <v>6</v>
      </c>
      <c r="B15" s="378" t="str">
        <f>IF('proje ve personel bilgileri'!A19&lt;&gt;0,('proje ve personel bilgileri'!A19)," ")</f>
        <v xml:space="preserve"> </v>
      </c>
      <c r="C15" s="378"/>
      <c r="D15" s="248">
        <f>IF('G011A (Ocak-Temmuz)'!C15="",0,'G011A (Ocak-Temmuz)'!C15)</f>
        <v>0</v>
      </c>
      <c r="E15" s="249">
        <f>IF('G011A (Ocak-Temmuz)'!K15=" ",0,'G011A (Ocak-Temmuz)'!K15)</f>
        <v>0</v>
      </c>
      <c r="F15" s="248">
        <f>IF('G011A (Şubat-Ağustos)'!C15="",0,'G011A (Şubat-Ağustos)'!C15)</f>
        <v>0</v>
      </c>
      <c r="G15" s="249">
        <f>IF('G011A (Şubat-Ağustos)'!K15=" ",0,'G011A (Şubat-Ağustos)'!K15)</f>
        <v>0</v>
      </c>
      <c r="H15" s="248">
        <f>IF('G011A (Mart-Eylül)'!C15="",0,'G011A (Mart-Eylül)'!C15)</f>
        <v>0</v>
      </c>
      <c r="I15" s="249">
        <f>IF('G011A (Mart-Eylül)'!K15=" ",0,'G011A (Mart-Eylül)'!K15)</f>
        <v>0</v>
      </c>
      <c r="J15" s="248">
        <f>IF('G011A (Nisan-Ekim)'!C15="",0,'G011A (Nisan-Ekim)'!C15)</f>
        <v>0</v>
      </c>
      <c r="K15" s="249">
        <f>IF('G011A (Nisan-Ekim)'!K15="",0,'G011A (Nisan-Ekim)'!K15)</f>
        <v>0</v>
      </c>
      <c r="L15" s="248">
        <f>IF('G011A (Mayıs-Kasım)'!C15="",0,'G011A (Mayıs-Kasım)'!C15)</f>
        <v>0</v>
      </c>
      <c r="M15" s="249">
        <f>IF('G011A (Mayıs-Kasım)'!K15=" ",0,'G011A (Mayıs-Kasım)'!K15)</f>
        <v>0</v>
      </c>
      <c r="N15" s="248">
        <f>IF('G011A (Haziran-Aralık)'!C15="",0,'G011A (Haziran-Aralık)'!C15)</f>
        <v>0</v>
      </c>
      <c r="O15" s="249">
        <f>IF('G011A (Haziran-Aralık)'!K15="",0,'G011A (Haziran-Aralık)'!K15)</f>
        <v>0</v>
      </c>
      <c r="P15" s="248" t="str">
        <f>IF('proje ve personel bilgileri'!A19=0,"",SUM(D15+F15+H15+J15+L15+N15))</f>
        <v/>
      </c>
      <c r="Q15" s="249" t="str">
        <f>IF('proje ve personel bilgileri'!A19=0,"",SUM(E15+G15+I15+K15+M15+O15))</f>
        <v/>
      </c>
      <c r="R15" s="249" t="str">
        <f>IF('proje ve personel bilgileri'!A19&lt;&gt;0,(P15/30)," ")</f>
        <v xml:space="preserve"> </v>
      </c>
      <c r="S15" s="250" t="str">
        <f>IF('proje ve personel bilgileri'!A19&lt;&gt;0,(Q15/R15)," ")</f>
        <v xml:space="preserve"> </v>
      </c>
    </row>
    <row r="16" spans="1:19" ht="15.75" customHeight="1" x14ac:dyDescent="0.25">
      <c r="A16" s="15">
        <v>7</v>
      </c>
      <c r="B16" s="378" t="str">
        <f>IF('proje ve personel bilgileri'!A20&lt;&gt;0,('proje ve personel bilgileri'!A20)," ")</f>
        <v xml:space="preserve"> </v>
      </c>
      <c r="C16" s="378"/>
      <c r="D16" s="248">
        <f>IF('G011A (Ocak-Temmuz)'!C16="",0,'G011A (Ocak-Temmuz)'!C16)</f>
        <v>0</v>
      </c>
      <c r="E16" s="249">
        <f>IF('G011A (Ocak-Temmuz)'!K16=" ",0,'G011A (Ocak-Temmuz)'!K16)</f>
        <v>0</v>
      </c>
      <c r="F16" s="248">
        <f>IF('G011A (Şubat-Ağustos)'!C16="",0,'G011A (Şubat-Ağustos)'!C16)</f>
        <v>0</v>
      </c>
      <c r="G16" s="249">
        <f>IF('G011A (Şubat-Ağustos)'!K16=" ",0,'G011A (Şubat-Ağustos)'!K16)</f>
        <v>0</v>
      </c>
      <c r="H16" s="248">
        <f>IF('G011A (Mart-Eylül)'!C16="",0,'G011A (Mart-Eylül)'!C16)</f>
        <v>0</v>
      </c>
      <c r="I16" s="249">
        <f>IF('G011A (Mart-Eylül)'!K16=" ",0,'G011A (Mart-Eylül)'!K16)</f>
        <v>0</v>
      </c>
      <c r="J16" s="248">
        <f>IF('G011A (Nisan-Ekim)'!C16="",0,'G011A (Nisan-Ekim)'!C16)</f>
        <v>0</v>
      </c>
      <c r="K16" s="249">
        <f>IF('G011A (Nisan-Ekim)'!K16="",0,'G011A (Nisan-Ekim)'!K16)</f>
        <v>0</v>
      </c>
      <c r="L16" s="248">
        <f>IF('G011A (Mayıs-Kasım)'!C16="",0,'G011A (Mayıs-Kasım)'!C16)</f>
        <v>0</v>
      </c>
      <c r="M16" s="249">
        <f>IF('G011A (Mayıs-Kasım)'!K16=" ",0,'G011A (Mayıs-Kasım)'!K16)</f>
        <v>0</v>
      </c>
      <c r="N16" s="248">
        <f>IF('G011A (Haziran-Aralık)'!C16="",0,'G011A (Haziran-Aralık)'!C16)</f>
        <v>0</v>
      </c>
      <c r="O16" s="249">
        <f>IF('G011A (Haziran-Aralık)'!K16="",0,'G011A (Haziran-Aralık)'!K16)</f>
        <v>0</v>
      </c>
      <c r="P16" s="248" t="str">
        <f>IF('proje ve personel bilgileri'!A20=0,"",SUM(D16+F16+H16+J16+L16+N16))</f>
        <v/>
      </c>
      <c r="Q16" s="249" t="str">
        <f>IF('proje ve personel bilgileri'!A20=0,"",SUM(E16+G16+I16+K16+M16+O16))</f>
        <v/>
      </c>
      <c r="R16" s="249" t="str">
        <f>IF('proje ve personel bilgileri'!A20&lt;&gt;0,(P16/30)," ")</f>
        <v xml:space="preserve"> </v>
      </c>
      <c r="S16" s="250" t="str">
        <f>IF('proje ve personel bilgileri'!A20&lt;&gt;0,(Q16/R16)," ")</f>
        <v xml:space="preserve"> </v>
      </c>
    </row>
    <row r="17" spans="1:19" ht="15.75" customHeight="1" x14ac:dyDescent="0.25">
      <c r="A17" s="15">
        <v>8</v>
      </c>
      <c r="B17" s="378" t="str">
        <f>IF('proje ve personel bilgileri'!A21&lt;&gt;0,('proje ve personel bilgileri'!A21)," ")</f>
        <v xml:space="preserve"> </v>
      </c>
      <c r="C17" s="378"/>
      <c r="D17" s="248">
        <f>IF('G011A (Ocak-Temmuz)'!C17="",0,'G011A (Ocak-Temmuz)'!C17)</f>
        <v>0</v>
      </c>
      <c r="E17" s="249">
        <f>IF('G011A (Ocak-Temmuz)'!K17=" ",0,'G011A (Ocak-Temmuz)'!K17)</f>
        <v>0</v>
      </c>
      <c r="F17" s="248">
        <f>IF('G011A (Şubat-Ağustos)'!C17="",0,'G011A (Şubat-Ağustos)'!C17)</f>
        <v>0</v>
      </c>
      <c r="G17" s="249">
        <f>IF('G011A (Şubat-Ağustos)'!K17=" ",0,'G011A (Şubat-Ağustos)'!K17)</f>
        <v>0</v>
      </c>
      <c r="H17" s="248">
        <f>IF('G011A (Mart-Eylül)'!C17="",0,'G011A (Mart-Eylül)'!C17)</f>
        <v>0</v>
      </c>
      <c r="I17" s="249">
        <f>IF('G011A (Mart-Eylül)'!K17=" ",0,'G011A (Mart-Eylül)'!K17)</f>
        <v>0</v>
      </c>
      <c r="J17" s="248">
        <f>IF('G011A (Nisan-Ekim)'!C17="",0,'G011A (Nisan-Ekim)'!C17)</f>
        <v>0</v>
      </c>
      <c r="K17" s="249">
        <f>IF('G011A (Nisan-Ekim)'!K17="",0,'G011A (Nisan-Ekim)'!K17)</f>
        <v>0</v>
      </c>
      <c r="L17" s="248">
        <f>IF('G011A (Mayıs-Kasım)'!C17="",0,'G011A (Mayıs-Kasım)'!C17)</f>
        <v>0</v>
      </c>
      <c r="M17" s="249">
        <f>IF('G011A (Mayıs-Kasım)'!K17=" ",0,'G011A (Mayıs-Kasım)'!K17)</f>
        <v>0</v>
      </c>
      <c r="N17" s="248">
        <f>IF('G011A (Haziran-Aralık)'!C17="",0,'G011A (Haziran-Aralık)'!C17)</f>
        <v>0</v>
      </c>
      <c r="O17" s="249">
        <f>IF('G011A (Haziran-Aralık)'!K17="",0,'G011A (Haziran-Aralık)'!K17)</f>
        <v>0</v>
      </c>
      <c r="P17" s="248" t="str">
        <f>IF('proje ve personel bilgileri'!A21=0,"",SUM(D17+F17+H17+J17+L17+N17))</f>
        <v/>
      </c>
      <c r="Q17" s="249" t="str">
        <f>IF('proje ve personel bilgileri'!A21=0,"",SUM(E17+G17+I17+K17+M17+O17))</f>
        <v/>
      </c>
      <c r="R17" s="249" t="str">
        <f>IF('proje ve personel bilgileri'!A21&lt;&gt;0,(P17/30)," ")</f>
        <v xml:space="preserve"> </v>
      </c>
      <c r="S17" s="250" t="str">
        <f>IF('proje ve personel bilgileri'!A21&lt;&gt;0,(Q17/R17)," ")</f>
        <v xml:space="preserve"> </v>
      </c>
    </row>
    <row r="18" spans="1:19" ht="15.75" customHeight="1" x14ac:dyDescent="0.25">
      <c r="A18" s="15">
        <v>9</v>
      </c>
      <c r="B18" s="378" t="str">
        <f>IF('proje ve personel bilgileri'!A22&lt;&gt;0,('proje ve personel bilgileri'!A22)," ")</f>
        <v xml:space="preserve"> </v>
      </c>
      <c r="C18" s="378"/>
      <c r="D18" s="248">
        <f>IF('G011A (Ocak-Temmuz)'!C18="",0,'G011A (Ocak-Temmuz)'!C18)</f>
        <v>0</v>
      </c>
      <c r="E18" s="249">
        <f>IF('G011A (Ocak-Temmuz)'!K18=" ",0,'G011A (Ocak-Temmuz)'!K18)</f>
        <v>0</v>
      </c>
      <c r="F18" s="248">
        <f>IF('G011A (Şubat-Ağustos)'!C18="",0,'G011A (Şubat-Ağustos)'!C18)</f>
        <v>0</v>
      </c>
      <c r="G18" s="249">
        <f>IF('G011A (Şubat-Ağustos)'!K18=" ",0,'G011A (Şubat-Ağustos)'!K18)</f>
        <v>0</v>
      </c>
      <c r="H18" s="248">
        <f>IF('G011A (Mart-Eylül)'!C18="",0,'G011A (Mart-Eylül)'!C18)</f>
        <v>0</v>
      </c>
      <c r="I18" s="249">
        <f>IF('G011A (Mart-Eylül)'!K18=" ",0,'G011A (Mart-Eylül)'!K18)</f>
        <v>0</v>
      </c>
      <c r="J18" s="248">
        <f>IF('G011A (Nisan-Ekim)'!C18="",0,'G011A (Nisan-Ekim)'!C18)</f>
        <v>0</v>
      </c>
      <c r="K18" s="249">
        <f>IF('G011A (Nisan-Ekim)'!K18="",0,'G011A (Nisan-Ekim)'!K18)</f>
        <v>0</v>
      </c>
      <c r="L18" s="248">
        <f>IF('G011A (Mayıs-Kasım)'!C18="",0,'G011A (Mayıs-Kasım)'!C18)</f>
        <v>0</v>
      </c>
      <c r="M18" s="249">
        <f>IF('G011A (Mayıs-Kasım)'!K18=" ",0,'G011A (Mayıs-Kasım)'!K18)</f>
        <v>0</v>
      </c>
      <c r="N18" s="248">
        <f>IF('G011A (Haziran-Aralık)'!C18="",0,'G011A (Haziran-Aralık)'!C18)</f>
        <v>0</v>
      </c>
      <c r="O18" s="249">
        <f>IF('G011A (Haziran-Aralık)'!K18="",0,'G011A (Haziran-Aralık)'!K18)</f>
        <v>0</v>
      </c>
      <c r="P18" s="248" t="str">
        <f>IF('proje ve personel bilgileri'!A22=0,"",SUM(D18+F18+H18+J18+L18+N18))</f>
        <v/>
      </c>
      <c r="Q18" s="249" t="str">
        <f>IF('proje ve personel bilgileri'!A22=0,"",SUM(E18+G18+I18+K18+M18+O18))</f>
        <v/>
      </c>
      <c r="R18" s="249" t="str">
        <f>IF('proje ve personel bilgileri'!A22&lt;&gt;0,(P18/30)," ")</f>
        <v xml:space="preserve"> </v>
      </c>
      <c r="S18" s="250" t="str">
        <f>IF('proje ve personel bilgileri'!A22&lt;&gt;0,(Q18/R18)," ")</f>
        <v xml:space="preserve"> </v>
      </c>
    </row>
    <row r="19" spans="1:19" ht="15.75" customHeight="1" x14ac:dyDescent="0.25">
      <c r="A19" s="15">
        <v>10</v>
      </c>
      <c r="B19" s="378" t="str">
        <f>IF('proje ve personel bilgileri'!A23&lt;&gt;0,('proje ve personel bilgileri'!A23)," ")</f>
        <v xml:space="preserve"> </v>
      </c>
      <c r="C19" s="378"/>
      <c r="D19" s="248">
        <f>IF('G011A (Ocak-Temmuz)'!C19="",0,'G011A (Ocak-Temmuz)'!C19)</f>
        <v>0</v>
      </c>
      <c r="E19" s="249">
        <f>IF('G011A (Ocak-Temmuz)'!K19=" ",0,'G011A (Ocak-Temmuz)'!K19)</f>
        <v>0</v>
      </c>
      <c r="F19" s="248">
        <f>IF('G011A (Şubat-Ağustos)'!C19="",0,'G011A (Şubat-Ağustos)'!C19)</f>
        <v>0</v>
      </c>
      <c r="G19" s="249">
        <f>IF('G011A (Şubat-Ağustos)'!K19=" ",0,'G011A (Şubat-Ağustos)'!K19)</f>
        <v>0</v>
      </c>
      <c r="H19" s="248">
        <f>IF('G011A (Mart-Eylül)'!C19="",0,'G011A (Mart-Eylül)'!C19)</f>
        <v>0</v>
      </c>
      <c r="I19" s="249">
        <f>IF('G011A (Mart-Eylül)'!K19=" ",0,'G011A (Mart-Eylül)'!K19)</f>
        <v>0</v>
      </c>
      <c r="J19" s="248">
        <f>IF('G011A (Nisan-Ekim)'!C19="",0,'G011A (Nisan-Ekim)'!C19)</f>
        <v>0</v>
      </c>
      <c r="K19" s="249">
        <f>IF('G011A (Nisan-Ekim)'!K19="",0,'G011A (Nisan-Ekim)'!K19)</f>
        <v>0</v>
      </c>
      <c r="L19" s="248">
        <f>IF('G011A (Mayıs-Kasım)'!C19="",0,'G011A (Mayıs-Kasım)'!C19)</f>
        <v>0</v>
      </c>
      <c r="M19" s="249">
        <f>IF('G011A (Mayıs-Kasım)'!K19=" ",0,'G011A (Mayıs-Kasım)'!K19)</f>
        <v>0</v>
      </c>
      <c r="N19" s="248">
        <f>IF('G011A (Haziran-Aralık)'!C19="",0,'G011A (Haziran-Aralık)'!C19)</f>
        <v>0</v>
      </c>
      <c r="O19" s="249">
        <f>IF('G011A (Haziran-Aralık)'!K19="",0,'G011A (Haziran-Aralık)'!K19)</f>
        <v>0</v>
      </c>
      <c r="P19" s="248" t="str">
        <f>IF('proje ve personel bilgileri'!A23=0,"",SUM(D19+F19+H19+J19+L19+N19))</f>
        <v/>
      </c>
      <c r="Q19" s="249" t="str">
        <f>IF('proje ve personel bilgileri'!A23=0,"",SUM(E19+G19+I19+K19+M19+O19))</f>
        <v/>
      </c>
      <c r="R19" s="249" t="str">
        <f>IF('proje ve personel bilgileri'!A23&lt;&gt;0,(P19/30)," ")</f>
        <v xml:space="preserve"> </v>
      </c>
      <c r="S19" s="250" t="str">
        <f>IF('proje ve personel bilgileri'!A23&lt;&gt;0,(Q19/R19)," ")</f>
        <v xml:space="preserve"> </v>
      </c>
    </row>
    <row r="20" spans="1:19" ht="15.75" customHeight="1" x14ac:dyDescent="0.25">
      <c r="A20" s="15">
        <v>11</v>
      </c>
      <c r="B20" s="378" t="str">
        <f>IF('proje ve personel bilgileri'!A24&lt;&gt;0,('proje ve personel bilgileri'!A24)," ")</f>
        <v xml:space="preserve"> </v>
      </c>
      <c r="C20" s="378"/>
      <c r="D20" s="248">
        <f>IF('G011A (Ocak-Temmuz)'!C20="",0,'G011A (Ocak-Temmuz)'!C20)</f>
        <v>0</v>
      </c>
      <c r="E20" s="249">
        <f>IF('G011A (Ocak-Temmuz)'!K20=" ",0,'G011A (Ocak-Temmuz)'!K20)</f>
        <v>0</v>
      </c>
      <c r="F20" s="248">
        <f>IF('G011A (Şubat-Ağustos)'!C20="",0,'G011A (Şubat-Ağustos)'!C20)</f>
        <v>0</v>
      </c>
      <c r="G20" s="249">
        <f>IF('G011A (Şubat-Ağustos)'!K20=" ",0,'G011A (Şubat-Ağustos)'!K20)</f>
        <v>0</v>
      </c>
      <c r="H20" s="248">
        <f>IF('G011A (Mart-Eylül)'!C20="",0,'G011A (Mart-Eylül)'!C20)</f>
        <v>0</v>
      </c>
      <c r="I20" s="249">
        <f>IF('G011A (Mart-Eylül)'!K20=" ",0,'G011A (Mart-Eylül)'!K20)</f>
        <v>0</v>
      </c>
      <c r="J20" s="248">
        <f>IF('G011A (Nisan-Ekim)'!C20="",0,'G011A (Nisan-Ekim)'!C20)</f>
        <v>0</v>
      </c>
      <c r="K20" s="249">
        <f>IF('G011A (Nisan-Ekim)'!K20="",0,'G011A (Nisan-Ekim)'!K20)</f>
        <v>0</v>
      </c>
      <c r="L20" s="248">
        <f>IF('G011A (Mayıs-Kasım)'!C20="",0,'G011A (Mayıs-Kasım)'!C20)</f>
        <v>0</v>
      </c>
      <c r="M20" s="249">
        <f>IF('G011A (Mayıs-Kasım)'!K20=" ",0,'G011A (Mayıs-Kasım)'!K20)</f>
        <v>0</v>
      </c>
      <c r="N20" s="248">
        <f>IF('G011A (Haziran-Aralık)'!C20="",0,'G011A (Haziran-Aralık)'!C20)</f>
        <v>0</v>
      </c>
      <c r="O20" s="249">
        <f>IF('G011A (Haziran-Aralık)'!K20="",0,'G011A (Haziran-Aralık)'!K20)</f>
        <v>0</v>
      </c>
      <c r="P20" s="248" t="str">
        <f>IF('proje ve personel bilgileri'!A24=0,"",SUM(D20+F20+H20+J20+L20+N20))</f>
        <v/>
      </c>
      <c r="Q20" s="249" t="str">
        <f>IF('proje ve personel bilgileri'!A24=0,"",SUM(E20+G20+I20+K20+M20+O20))</f>
        <v/>
      </c>
      <c r="R20" s="249" t="str">
        <f>IF('proje ve personel bilgileri'!A24&lt;&gt;0,(P20/30)," ")</f>
        <v xml:space="preserve"> </v>
      </c>
      <c r="S20" s="250" t="str">
        <f>IF('proje ve personel bilgileri'!A24&lt;&gt;0,(Q20/R20)," ")</f>
        <v xml:space="preserve"> </v>
      </c>
    </row>
    <row r="21" spans="1:19" ht="15.75" customHeight="1" x14ac:dyDescent="0.25">
      <c r="A21" s="15">
        <v>12</v>
      </c>
      <c r="B21" s="378" t="str">
        <f>IF('proje ve personel bilgileri'!A25&lt;&gt;0,('proje ve personel bilgileri'!A25)," ")</f>
        <v xml:space="preserve"> </v>
      </c>
      <c r="C21" s="378"/>
      <c r="D21" s="248">
        <f>IF('G011A (Ocak-Temmuz)'!C21="",0,'G011A (Ocak-Temmuz)'!C21)</f>
        <v>0</v>
      </c>
      <c r="E21" s="249">
        <f>IF('G011A (Ocak-Temmuz)'!K21=" ",0,'G011A (Ocak-Temmuz)'!K21)</f>
        <v>0</v>
      </c>
      <c r="F21" s="248">
        <f>IF('G011A (Şubat-Ağustos)'!C21="",0,'G011A (Şubat-Ağustos)'!C21)</f>
        <v>0</v>
      </c>
      <c r="G21" s="249">
        <f>IF('G011A (Şubat-Ağustos)'!K21=" ",0,'G011A (Şubat-Ağustos)'!K21)</f>
        <v>0</v>
      </c>
      <c r="H21" s="248">
        <f>IF('G011A (Mart-Eylül)'!C21="",0,'G011A (Mart-Eylül)'!C21)</f>
        <v>0</v>
      </c>
      <c r="I21" s="249">
        <f>IF('G011A (Mart-Eylül)'!K21=" ",0,'G011A (Mart-Eylül)'!K21)</f>
        <v>0</v>
      </c>
      <c r="J21" s="248">
        <f>IF('G011A (Nisan-Ekim)'!C21="",0,'G011A (Nisan-Ekim)'!C21)</f>
        <v>0</v>
      </c>
      <c r="K21" s="249">
        <f>IF('G011A (Nisan-Ekim)'!K21="",0,'G011A (Nisan-Ekim)'!K21)</f>
        <v>0</v>
      </c>
      <c r="L21" s="248">
        <f>IF('G011A (Mayıs-Kasım)'!C21="",0,'G011A (Mayıs-Kasım)'!C21)</f>
        <v>0</v>
      </c>
      <c r="M21" s="249">
        <f>IF('G011A (Mayıs-Kasım)'!K21=" ",0,'G011A (Mayıs-Kasım)'!K21)</f>
        <v>0</v>
      </c>
      <c r="N21" s="248">
        <f>IF('G011A (Haziran-Aralık)'!C21="",0,'G011A (Haziran-Aralık)'!C21)</f>
        <v>0</v>
      </c>
      <c r="O21" s="249">
        <f>IF('G011A (Haziran-Aralık)'!K21="",0,'G011A (Haziran-Aralık)'!K21)</f>
        <v>0</v>
      </c>
      <c r="P21" s="248" t="str">
        <f>IF('proje ve personel bilgileri'!A25=0,"",SUM(D21+F21+H21+J21+L21+N21))</f>
        <v/>
      </c>
      <c r="Q21" s="249" t="str">
        <f>IF('proje ve personel bilgileri'!A25=0,"",SUM(E21+G21+I21+K21+M21+O21))</f>
        <v/>
      </c>
      <c r="R21" s="249" t="str">
        <f>IF('proje ve personel bilgileri'!A25&lt;&gt;0,(P21/30)," ")</f>
        <v xml:space="preserve"> </v>
      </c>
      <c r="S21" s="250" t="str">
        <f>IF('proje ve personel bilgileri'!A25&lt;&gt;0,(Q21/R21)," ")</f>
        <v xml:space="preserve"> </v>
      </c>
    </row>
    <row r="22" spans="1:19" ht="15.75" customHeight="1" x14ac:dyDescent="0.25">
      <c r="A22" s="15">
        <v>13</v>
      </c>
      <c r="B22" s="378" t="str">
        <f>IF('proje ve personel bilgileri'!A26&lt;&gt;0,('proje ve personel bilgileri'!A26)," ")</f>
        <v xml:space="preserve"> </v>
      </c>
      <c r="C22" s="378"/>
      <c r="D22" s="248">
        <f>IF('G011A (Ocak-Temmuz)'!C22="",0,'G011A (Ocak-Temmuz)'!C22)</f>
        <v>0</v>
      </c>
      <c r="E22" s="249">
        <f>IF('G011A (Ocak-Temmuz)'!K22=" ",0,'G011A (Ocak-Temmuz)'!K22)</f>
        <v>0</v>
      </c>
      <c r="F22" s="248">
        <f>IF('G011A (Şubat-Ağustos)'!C22="",0,'G011A (Şubat-Ağustos)'!C22)</f>
        <v>0</v>
      </c>
      <c r="G22" s="249">
        <f>IF('G011A (Şubat-Ağustos)'!K22=" ",0,'G011A (Şubat-Ağustos)'!K22)</f>
        <v>0</v>
      </c>
      <c r="H22" s="248">
        <f>IF('G011A (Mart-Eylül)'!C22="",0,'G011A (Mart-Eylül)'!C22)</f>
        <v>0</v>
      </c>
      <c r="I22" s="249">
        <f>IF('G011A (Mart-Eylül)'!K22=" ",0,'G011A (Mart-Eylül)'!K22)</f>
        <v>0</v>
      </c>
      <c r="J22" s="248">
        <f>IF('G011A (Nisan-Ekim)'!C22="",0,'G011A (Nisan-Ekim)'!C22)</f>
        <v>0</v>
      </c>
      <c r="K22" s="249">
        <f>IF('G011A (Nisan-Ekim)'!K22="",0,'G011A (Nisan-Ekim)'!K22)</f>
        <v>0</v>
      </c>
      <c r="L22" s="248">
        <f>IF('G011A (Mayıs-Kasım)'!C22="",0,'G011A (Mayıs-Kasım)'!C22)</f>
        <v>0</v>
      </c>
      <c r="M22" s="249">
        <f>IF('G011A (Mayıs-Kasım)'!K22=" ",0,'G011A (Mayıs-Kasım)'!K22)</f>
        <v>0</v>
      </c>
      <c r="N22" s="248">
        <f>IF('G011A (Haziran-Aralık)'!C22="",0,'G011A (Haziran-Aralık)'!C22)</f>
        <v>0</v>
      </c>
      <c r="O22" s="249">
        <f>IF('G011A (Haziran-Aralık)'!K22="",0,'G011A (Haziran-Aralık)'!K22)</f>
        <v>0</v>
      </c>
      <c r="P22" s="248" t="str">
        <f>IF('proje ve personel bilgileri'!A26=0,"",SUM(D22+F22+H22+J22+L22+N22))</f>
        <v/>
      </c>
      <c r="Q22" s="249" t="str">
        <f>IF('proje ve personel bilgileri'!A26=0,"",SUM(E22+G22+I22+K22+M22+O22))</f>
        <v/>
      </c>
      <c r="R22" s="249" t="str">
        <f>IF('proje ve personel bilgileri'!A26&lt;&gt;0,(P22/30)," ")</f>
        <v xml:space="preserve"> </v>
      </c>
      <c r="S22" s="250" t="str">
        <f>IF('proje ve personel bilgileri'!A26&lt;&gt;0,(Q22/R22)," ")</f>
        <v xml:space="preserve"> </v>
      </c>
    </row>
    <row r="23" spans="1:19" ht="15.75" customHeight="1" x14ac:dyDescent="0.25">
      <c r="A23" s="15">
        <v>14</v>
      </c>
      <c r="B23" s="378" t="str">
        <f>IF('proje ve personel bilgileri'!A27&lt;&gt;0,('proje ve personel bilgileri'!A27)," ")</f>
        <v xml:space="preserve"> </v>
      </c>
      <c r="C23" s="378"/>
      <c r="D23" s="248">
        <f>IF('G011A (Ocak-Temmuz)'!C23="",0,'G011A (Ocak-Temmuz)'!C23)</f>
        <v>0</v>
      </c>
      <c r="E23" s="249">
        <f>IF('G011A (Ocak-Temmuz)'!K23=" ",0,'G011A (Ocak-Temmuz)'!K23)</f>
        <v>0</v>
      </c>
      <c r="F23" s="248">
        <f>IF('G011A (Şubat-Ağustos)'!C23="",0,'G011A (Şubat-Ağustos)'!C23)</f>
        <v>0</v>
      </c>
      <c r="G23" s="249">
        <f>IF('G011A (Şubat-Ağustos)'!K23=" ",0,'G011A (Şubat-Ağustos)'!K23)</f>
        <v>0</v>
      </c>
      <c r="H23" s="248">
        <f>IF('G011A (Mart-Eylül)'!C23="",0,'G011A (Mart-Eylül)'!C23)</f>
        <v>0</v>
      </c>
      <c r="I23" s="249">
        <f>IF('G011A (Mart-Eylül)'!K23=" ",0,'G011A (Mart-Eylül)'!K23)</f>
        <v>0</v>
      </c>
      <c r="J23" s="248">
        <f>IF('G011A (Nisan-Ekim)'!C23="",0,'G011A (Nisan-Ekim)'!C23)</f>
        <v>0</v>
      </c>
      <c r="K23" s="249">
        <f>IF('G011A (Nisan-Ekim)'!K23="",0,'G011A (Nisan-Ekim)'!K23)</f>
        <v>0</v>
      </c>
      <c r="L23" s="248">
        <f>IF('G011A (Mayıs-Kasım)'!C23="",0,'G011A (Mayıs-Kasım)'!C23)</f>
        <v>0</v>
      </c>
      <c r="M23" s="249">
        <f>IF('G011A (Mayıs-Kasım)'!K23=" ",0,'G011A (Mayıs-Kasım)'!K23)</f>
        <v>0</v>
      </c>
      <c r="N23" s="248">
        <f>IF('G011A (Haziran-Aralık)'!C23="",0,'G011A (Haziran-Aralık)'!C23)</f>
        <v>0</v>
      </c>
      <c r="O23" s="249">
        <f>IF('G011A (Haziran-Aralık)'!K23="",0,'G011A (Haziran-Aralık)'!K23)</f>
        <v>0</v>
      </c>
      <c r="P23" s="248" t="str">
        <f>IF('proje ve personel bilgileri'!A27=0,"",SUM(D23+F23+H23+J23+L23+N23))</f>
        <v/>
      </c>
      <c r="Q23" s="249" t="str">
        <f>IF('proje ve personel bilgileri'!A27=0,"",SUM(E23+G23+I23+K23+M23+O23))</f>
        <v/>
      </c>
      <c r="R23" s="249" t="str">
        <f>IF('proje ve personel bilgileri'!A27&lt;&gt;0,(P23/30)," ")</f>
        <v xml:space="preserve"> </v>
      </c>
      <c r="S23" s="250" t="str">
        <f>IF('proje ve personel bilgileri'!A27&lt;&gt;0,(Q23/R23)," ")</f>
        <v xml:space="preserve"> </v>
      </c>
    </row>
    <row r="24" spans="1:19" ht="15.75" customHeight="1" x14ac:dyDescent="0.25">
      <c r="A24" s="15">
        <v>15</v>
      </c>
      <c r="B24" s="378" t="str">
        <f>IF('proje ve personel bilgileri'!A28&lt;&gt;0,('proje ve personel bilgileri'!A28)," ")</f>
        <v xml:space="preserve"> </v>
      </c>
      <c r="C24" s="378"/>
      <c r="D24" s="248">
        <f>IF('G011A (Ocak-Temmuz)'!C24="",0,'G011A (Ocak-Temmuz)'!C24)</f>
        <v>0</v>
      </c>
      <c r="E24" s="249">
        <f>IF('G011A (Ocak-Temmuz)'!K24=" ",0,'G011A (Ocak-Temmuz)'!K24)</f>
        <v>0</v>
      </c>
      <c r="F24" s="248">
        <f>IF('G011A (Şubat-Ağustos)'!C24="",0,'G011A (Şubat-Ağustos)'!C24)</f>
        <v>0</v>
      </c>
      <c r="G24" s="249">
        <f>IF('G011A (Şubat-Ağustos)'!K24=" ",0,'G011A (Şubat-Ağustos)'!K24)</f>
        <v>0</v>
      </c>
      <c r="H24" s="248">
        <f>IF('G011A (Mart-Eylül)'!C24="",0,'G011A (Mart-Eylül)'!C24)</f>
        <v>0</v>
      </c>
      <c r="I24" s="249">
        <f>IF('G011A (Mart-Eylül)'!K24=" ",0,'G011A (Mart-Eylül)'!K24)</f>
        <v>0</v>
      </c>
      <c r="J24" s="248">
        <f>IF('G011A (Nisan-Ekim)'!C24="",0,'G011A (Nisan-Ekim)'!C24)</f>
        <v>0</v>
      </c>
      <c r="K24" s="249">
        <f>IF('G011A (Nisan-Ekim)'!K24="",0,'G011A (Nisan-Ekim)'!K24)</f>
        <v>0</v>
      </c>
      <c r="L24" s="248">
        <f>IF('G011A (Mayıs-Kasım)'!C24="",0,'G011A (Mayıs-Kasım)'!C24)</f>
        <v>0</v>
      </c>
      <c r="M24" s="249">
        <f>IF('G011A (Mayıs-Kasım)'!K24=" ",0,'G011A (Mayıs-Kasım)'!K24)</f>
        <v>0</v>
      </c>
      <c r="N24" s="248">
        <f>IF('G011A (Haziran-Aralık)'!C24="",0,'G011A (Haziran-Aralık)'!C24)</f>
        <v>0</v>
      </c>
      <c r="O24" s="249">
        <f>IF('G011A (Haziran-Aralık)'!K24="",0,'G011A (Haziran-Aralık)'!K24)</f>
        <v>0</v>
      </c>
      <c r="P24" s="248" t="str">
        <f>IF('proje ve personel bilgileri'!A28=0,"",SUM(D24+F24+H24+J24+L24+N24))</f>
        <v/>
      </c>
      <c r="Q24" s="249" t="str">
        <f>IF('proje ve personel bilgileri'!A28=0,"",SUM(E24+G24+I24+K24+M24+O24))</f>
        <v/>
      </c>
      <c r="R24" s="249" t="str">
        <f>IF('proje ve personel bilgileri'!A28&lt;&gt;0,(P24/30)," ")</f>
        <v xml:space="preserve"> </v>
      </c>
      <c r="S24" s="250" t="str">
        <f>IF('proje ve personel bilgileri'!A28&lt;&gt;0,(Q24/R24)," ")</f>
        <v xml:space="preserve"> </v>
      </c>
    </row>
    <row r="25" spans="1:19" ht="15.75" customHeight="1" x14ac:dyDescent="0.25">
      <c r="A25" s="15">
        <v>16</v>
      </c>
      <c r="B25" s="378" t="str">
        <f>IF('proje ve personel bilgileri'!A29&lt;&gt;0,('proje ve personel bilgileri'!A29)," ")</f>
        <v xml:space="preserve"> </v>
      </c>
      <c r="C25" s="378"/>
      <c r="D25" s="248">
        <f>IF('G011A (Ocak-Temmuz)'!C25="",0,'G011A (Ocak-Temmuz)'!C25)</f>
        <v>0</v>
      </c>
      <c r="E25" s="249">
        <f>IF('G011A (Ocak-Temmuz)'!K25=" ",0,'G011A (Ocak-Temmuz)'!K25)</f>
        <v>0</v>
      </c>
      <c r="F25" s="248">
        <f>IF('G011A (Şubat-Ağustos)'!C25="",0,'G011A (Şubat-Ağustos)'!C25)</f>
        <v>0</v>
      </c>
      <c r="G25" s="249">
        <f>IF('G011A (Şubat-Ağustos)'!K25=" ",0,'G011A (Şubat-Ağustos)'!K25)</f>
        <v>0</v>
      </c>
      <c r="H25" s="248">
        <f>IF('G011A (Mart-Eylül)'!C25="",0,'G011A (Mart-Eylül)'!C25)</f>
        <v>0</v>
      </c>
      <c r="I25" s="249">
        <f>IF('G011A (Mart-Eylül)'!K25=" ",0,'G011A (Mart-Eylül)'!K25)</f>
        <v>0</v>
      </c>
      <c r="J25" s="248">
        <f>IF('G011A (Nisan-Ekim)'!C25="",0,'G011A (Nisan-Ekim)'!C25)</f>
        <v>0</v>
      </c>
      <c r="K25" s="249">
        <f>IF('G011A (Nisan-Ekim)'!K25="",0,'G011A (Nisan-Ekim)'!K25)</f>
        <v>0</v>
      </c>
      <c r="L25" s="248">
        <f>IF('G011A (Mayıs-Kasım)'!C25="",0,'G011A (Mayıs-Kasım)'!C25)</f>
        <v>0</v>
      </c>
      <c r="M25" s="249">
        <f>IF('G011A (Mayıs-Kasım)'!K25=" ",0,'G011A (Mayıs-Kasım)'!K25)</f>
        <v>0</v>
      </c>
      <c r="N25" s="248">
        <f>IF('G011A (Haziran-Aralık)'!C25="",0,'G011A (Haziran-Aralık)'!C25)</f>
        <v>0</v>
      </c>
      <c r="O25" s="249">
        <f>IF('G011A (Haziran-Aralık)'!K25="",0,'G011A (Haziran-Aralık)'!K25)</f>
        <v>0</v>
      </c>
      <c r="P25" s="248" t="str">
        <f>IF('proje ve personel bilgileri'!A29=0,"",SUM(D25+F25+H25+J25+L25+N25))</f>
        <v/>
      </c>
      <c r="Q25" s="249" t="str">
        <f>IF('proje ve personel bilgileri'!A29=0,"",SUM(E25+G25+I25+K25+M25+O25))</f>
        <v/>
      </c>
      <c r="R25" s="249" t="str">
        <f>IF('proje ve personel bilgileri'!A29&lt;&gt;0,(P25/30)," ")</f>
        <v xml:space="preserve"> </v>
      </c>
      <c r="S25" s="250" t="str">
        <f>IF('proje ve personel bilgileri'!A29&lt;&gt;0,(Q25/R25)," ")</f>
        <v xml:space="preserve"> </v>
      </c>
    </row>
    <row r="26" spans="1:19" ht="15.75" customHeight="1" x14ac:dyDescent="0.25">
      <c r="A26" s="15">
        <v>17</v>
      </c>
      <c r="B26" s="378" t="str">
        <f>IF('proje ve personel bilgileri'!A30&lt;&gt;0,('proje ve personel bilgileri'!A30)," ")</f>
        <v xml:space="preserve"> </v>
      </c>
      <c r="C26" s="378"/>
      <c r="D26" s="248">
        <f>IF('G011A (Ocak-Temmuz)'!C26="",0,'G011A (Ocak-Temmuz)'!C26)</f>
        <v>0</v>
      </c>
      <c r="E26" s="249">
        <f>IF('G011A (Ocak-Temmuz)'!K26=" ",0,'G011A (Ocak-Temmuz)'!K26)</f>
        <v>0</v>
      </c>
      <c r="F26" s="248">
        <f>IF('G011A (Şubat-Ağustos)'!C26="",0,'G011A (Şubat-Ağustos)'!C26)</f>
        <v>0</v>
      </c>
      <c r="G26" s="249">
        <f>IF('G011A (Şubat-Ağustos)'!K26=" ",0,'G011A (Şubat-Ağustos)'!K26)</f>
        <v>0</v>
      </c>
      <c r="H26" s="248">
        <f>IF('G011A (Mart-Eylül)'!C26="",0,'G011A (Mart-Eylül)'!C26)</f>
        <v>0</v>
      </c>
      <c r="I26" s="249">
        <f>IF('G011A (Mart-Eylül)'!K26=" ",0,'G011A (Mart-Eylül)'!K26)</f>
        <v>0</v>
      </c>
      <c r="J26" s="248">
        <f>IF('G011A (Nisan-Ekim)'!C26="",0,'G011A (Nisan-Ekim)'!C26)</f>
        <v>0</v>
      </c>
      <c r="K26" s="249">
        <f>IF('G011A (Nisan-Ekim)'!K26="",0,'G011A (Nisan-Ekim)'!K26)</f>
        <v>0</v>
      </c>
      <c r="L26" s="248">
        <f>IF('G011A (Mayıs-Kasım)'!C26="",0,'G011A (Mayıs-Kasım)'!C26)</f>
        <v>0</v>
      </c>
      <c r="M26" s="249">
        <f>IF('G011A (Mayıs-Kasım)'!K26=" ",0,'G011A (Mayıs-Kasım)'!K26)</f>
        <v>0</v>
      </c>
      <c r="N26" s="248">
        <f>IF('G011A (Haziran-Aralık)'!C26="",0,'G011A (Haziran-Aralık)'!C26)</f>
        <v>0</v>
      </c>
      <c r="O26" s="249">
        <f>IF('G011A (Haziran-Aralık)'!K26="",0,'G011A (Haziran-Aralık)'!K26)</f>
        <v>0</v>
      </c>
      <c r="P26" s="248" t="str">
        <f>IF('proje ve personel bilgileri'!A30=0,"",SUM(D26+F26+H26+J26+L26+N26))</f>
        <v/>
      </c>
      <c r="Q26" s="249" t="str">
        <f>IF('proje ve personel bilgileri'!A30=0,"",SUM(E26+G26+I26+K26+M26+O26))</f>
        <v/>
      </c>
      <c r="R26" s="249" t="str">
        <f>IF('proje ve personel bilgileri'!A30&lt;&gt;0,(P26/30)," ")</f>
        <v xml:space="preserve"> </v>
      </c>
      <c r="S26" s="250" t="str">
        <f>IF('proje ve personel bilgileri'!A30&lt;&gt;0,(Q26/R26)," ")</f>
        <v xml:space="preserve"> </v>
      </c>
    </row>
    <row r="27" spans="1:19" ht="15.75" customHeight="1" x14ac:dyDescent="0.25">
      <c r="A27" s="16">
        <v>18</v>
      </c>
      <c r="B27" s="378" t="str">
        <f>IF('proje ve personel bilgileri'!A31&lt;&gt;0,('proje ve personel bilgileri'!A31)," ")</f>
        <v xml:space="preserve"> </v>
      </c>
      <c r="C27" s="378"/>
      <c r="D27" s="248">
        <f>IF('G011A (Ocak-Temmuz)'!C27="",0,'G011A (Ocak-Temmuz)'!C27)</f>
        <v>0</v>
      </c>
      <c r="E27" s="249">
        <f>IF('G011A (Ocak-Temmuz)'!K27=" ",0,'G011A (Ocak-Temmuz)'!K27)</f>
        <v>0</v>
      </c>
      <c r="F27" s="248">
        <f>IF('G011A (Şubat-Ağustos)'!C27="",0,'G011A (Şubat-Ağustos)'!C27)</f>
        <v>0</v>
      </c>
      <c r="G27" s="249">
        <f>IF('G011A (Şubat-Ağustos)'!K27=" ",0,'G011A (Şubat-Ağustos)'!K27)</f>
        <v>0</v>
      </c>
      <c r="H27" s="248">
        <f>IF('G011A (Mart-Eylül)'!C27="",0,'G011A (Mart-Eylül)'!C27)</f>
        <v>0</v>
      </c>
      <c r="I27" s="249">
        <f>IF('G011A (Mart-Eylül)'!K27=" ",0,'G011A (Mart-Eylül)'!K27)</f>
        <v>0</v>
      </c>
      <c r="J27" s="248">
        <f>IF('G011A (Nisan-Ekim)'!C27="",0,'G011A (Nisan-Ekim)'!C27)</f>
        <v>0</v>
      </c>
      <c r="K27" s="249">
        <f>IF('G011A (Nisan-Ekim)'!K27="",0,'G011A (Nisan-Ekim)'!K27)</f>
        <v>0</v>
      </c>
      <c r="L27" s="248">
        <f>IF('G011A (Mayıs-Kasım)'!C27="",0,'G011A (Mayıs-Kasım)'!C27)</f>
        <v>0</v>
      </c>
      <c r="M27" s="249">
        <f>IF('G011A (Mayıs-Kasım)'!K27=" ",0,'G011A (Mayıs-Kasım)'!K27)</f>
        <v>0</v>
      </c>
      <c r="N27" s="248">
        <f>IF('G011A (Haziran-Aralık)'!C27="",0,'G011A (Haziran-Aralık)'!C27)</f>
        <v>0</v>
      </c>
      <c r="O27" s="249">
        <f>IF('G011A (Haziran-Aralık)'!K27="",0,'G011A (Haziran-Aralık)'!K27)</f>
        <v>0</v>
      </c>
      <c r="P27" s="248" t="str">
        <f>IF('proje ve personel bilgileri'!A31=0,"",SUM(D27+F27+H27+J27+L27+N27))</f>
        <v/>
      </c>
      <c r="Q27" s="249" t="str">
        <f>IF('proje ve personel bilgileri'!A31=0,"",SUM(E27+G27+I27+K27+M27+O27))</f>
        <v/>
      </c>
      <c r="R27" s="249" t="str">
        <f>IF('proje ve personel bilgileri'!A31&lt;&gt;0,(P27/30)," ")</f>
        <v xml:space="preserve"> </v>
      </c>
      <c r="S27" s="250" t="str">
        <f>IF('proje ve personel bilgileri'!A31&lt;&gt;0,(Q27/R27)," ")</f>
        <v xml:space="preserve"> </v>
      </c>
    </row>
    <row r="28" spans="1:19" ht="15" customHeight="1" x14ac:dyDescent="0.25">
      <c r="A28" s="56"/>
      <c r="B28" s="56"/>
      <c r="C28" s="56"/>
      <c r="D28" s="56"/>
      <c r="E28" s="56"/>
      <c r="F28" s="56"/>
      <c r="G28" s="56"/>
      <c r="H28" s="56"/>
      <c r="I28" s="56"/>
      <c r="J28" s="56"/>
      <c r="K28" s="56"/>
      <c r="L28" s="56"/>
      <c r="M28" s="56"/>
      <c r="N28" s="56"/>
      <c r="O28" s="56"/>
      <c r="P28" s="56"/>
      <c r="Q28" s="56"/>
      <c r="R28" s="56"/>
      <c r="S28" s="56"/>
    </row>
    <row r="29" spans="1:19" ht="14.25" customHeight="1" x14ac:dyDescent="0.25">
      <c r="A29" s="332" t="s">
        <v>100</v>
      </c>
      <c r="B29" s="332"/>
      <c r="C29" s="332"/>
      <c r="D29" s="332"/>
      <c r="E29" s="332"/>
      <c r="F29" s="332"/>
      <c r="G29" s="332"/>
      <c r="H29" s="332"/>
      <c r="I29" s="332"/>
      <c r="J29" s="332"/>
      <c r="K29" s="332"/>
      <c r="L29" s="332"/>
      <c r="M29" s="332"/>
      <c r="N29" s="332"/>
      <c r="O29" s="332"/>
      <c r="P29" s="332"/>
      <c r="Q29" s="332"/>
      <c r="R29" s="332"/>
    </row>
    <row r="30" spans="1:19" ht="15" customHeight="1" x14ac:dyDescent="0.25">
      <c r="A30" s="287"/>
    </row>
    <row r="31" spans="1:19" ht="15" customHeight="1" x14ac:dyDescent="0.25">
      <c r="C31" s="57"/>
      <c r="E31" s="58"/>
      <c r="G31" s="57"/>
    </row>
    <row r="32" spans="1:19" ht="15" customHeight="1" x14ac:dyDescent="0.25">
      <c r="F32" s="288" t="s">
        <v>102</v>
      </c>
      <c r="J32" s="288" t="s">
        <v>103</v>
      </c>
      <c r="O32" s="74" t="s">
        <v>127</v>
      </c>
    </row>
    <row r="42" spans="1:19" ht="15.75" customHeight="1" x14ac:dyDescent="0.25">
      <c r="A42" s="348" t="s">
        <v>108</v>
      </c>
      <c r="B42" s="348"/>
      <c r="C42" s="348"/>
      <c r="D42" s="348"/>
      <c r="E42" s="348"/>
      <c r="F42" s="348"/>
      <c r="G42" s="348"/>
      <c r="H42" s="348"/>
      <c r="I42" s="348"/>
      <c r="J42" s="348"/>
      <c r="K42" s="348"/>
      <c r="L42" s="348"/>
      <c r="M42" s="348"/>
      <c r="N42" s="348"/>
      <c r="O42" s="348"/>
      <c r="P42" s="348"/>
      <c r="Q42" s="348"/>
      <c r="R42" s="348"/>
      <c r="S42" s="348"/>
    </row>
    <row r="43" spans="1:19" ht="15" customHeight="1" x14ac:dyDescent="0.25">
      <c r="A43" s="68"/>
      <c r="B43" s="68"/>
      <c r="C43" s="68"/>
      <c r="D43" s="68"/>
      <c r="E43" s="68"/>
      <c r="F43" s="68"/>
      <c r="G43" s="68"/>
      <c r="H43" s="68"/>
      <c r="I43" s="69" t="str">
        <f>'proje ve personel bilgileri'!$B$7</f>
        <v>/</v>
      </c>
      <c r="J43" s="68" t="s">
        <v>109</v>
      </c>
      <c r="K43" s="68"/>
      <c r="L43" s="68"/>
      <c r="M43" s="68"/>
      <c r="N43" s="68"/>
      <c r="O43" s="68"/>
      <c r="P43" s="68"/>
      <c r="Q43" s="68"/>
      <c r="R43" s="68"/>
      <c r="S43" s="68"/>
    </row>
    <row r="44" spans="1:19" ht="18.75" customHeight="1" x14ac:dyDescent="0.25">
      <c r="R44" s="10" t="s">
        <v>110</v>
      </c>
    </row>
    <row r="45" spans="1:19" ht="15.75" customHeight="1" x14ac:dyDescent="0.25">
      <c r="A45" s="349" t="s">
        <v>2</v>
      </c>
      <c r="B45" s="350"/>
      <c r="C45" s="374">
        <f>'proje ve personel bilgileri'!$B$2</f>
        <v>0</v>
      </c>
      <c r="D45" s="375"/>
      <c r="E45" s="375"/>
      <c r="F45" s="375"/>
      <c r="G45" s="375"/>
      <c r="H45" s="375"/>
      <c r="I45" s="375"/>
      <c r="J45" s="375"/>
      <c r="K45" s="375"/>
      <c r="L45" s="375"/>
      <c r="M45" s="375"/>
      <c r="N45" s="375"/>
      <c r="O45" s="375"/>
      <c r="P45" s="375"/>
      <c r="Q45" s="375"/>
      <c r="R45" s="375"/>
      <c r="S45" s="376"/>
    </row>
    <row r="46" spans="1:19" ht="15.75" customHeight="1" x14ac:dyDescent="0.25">
      <c r="A46" s="349" t="s">
        <v>4</v>
      </c>
      <c r="B46" s="350"/>
      <c r="C46" s="374">
        <f>'proje ve personel bilgileri'!$B$3</f>
        <v>0</v>
      </c>
      <c r="D46" s="375"/>
      <c r="E46" s="375"/>
      <c r="F46" s="375"/>
      <c r="G46" s="375"/>
      <c r="H46" s="375"/>
      <c r="I46" s="375"/>
      <c r="J46" s="375"/>
      <c r="K46" s="375"/>
      <c r="L46" s="375"/>
      <c r="M46" s="375"/>
      <c r="N46" s="375"/>
      <c r="O46" s="375"/>
      <c r="P46" s="375"/>
      <c r="Q46" s="375"/>
      <c r="R46" s="375"/>
      <c r="S46" s="376"/>
    </row>
    <row r="47" spans="1:19" ht="27.75" customHeight="1" x14ac:dyDescent="0.25">
      <c r="A47" s="360" t="s">
        <v>87</v>
      </c>
      <c r="B47" s="368" t="s">
        <v>15</v>
      </c>
      <c r="C47" s="369"/>
      <c r="D47" s="368" t="s">
        <v>111</v>
      </c>
      <c r="E47" s="369"/>
      <c r="F47" s="368" t="s">
        <v>112</v>
      </c>
      <c r="G47" s="369"/>
      <c r="H47" s="366" t="s">
        <v>113</v>
      </c>
      <c r="I47" s="367"/>
      <c r="J47" s="366" t="s">
        <v>114</v>
      </c>
      <c r="K47" s="367"/>
      <c r="L47" s="366" t="s">
        <v>115</v>
      </c>
      <c r="M47" s="367"/>
      <c r="N47" s="368" t="s">
        <v>116</v>
      </c>
      <c r="O47" s="369"/>
      <c r="P47" s="360" t="s">
        <v>117</v>
      </c>
      <c r="Q47" s="286" t="s">
        <v>118</v>
      </c>
      <c r="R47" s="362" t="s">
        <v>119</v>
      </c>
      <c r="S47" s="362" t="s">
        <v>120</v>
      </c>
    </row>
    <row r="48" spans="1:19" ht="15.75" customHeight="1" x14ac:dyDescent="0.25">
      <c r="A48" s="361"/>
      <c r="B48" s="372"/>
      <c r="C48" s="373"/>
      <c r="D48" s="370"/>
      <c r="E48" s="371"/>
      <c r="F48" s="370"/>
      <c r="G48" s="371"/>
      <c r="H48" s="364" t="s">
        <v>121</v>
      </c>
      <c r="I48" s="365"/>
      <c r="J48" s="364" t="s">
        <v>122</v>
      </c>
      <c r="K48" s="365"/>
      <c r="L48" s="364" t="s">
        <v>123</v>
      </c>
      <c r="M48" s="365"/>
      <c r="N48" s="370"/>
      <c r="O48" s="371"/>
      <c r="P48" s="361"/>
      <c r="Q48" s="11" t="s">
        <v>124</v>
      </c>
      <c r="R48" s="363"/>
      <c r="S48" s="363"/>
    </row>
    <row r="49" spans="1:19" ht="27.75" customHeight="1" x14ac:dyDescent="0.25">
      <c r="A49" s="361"/>
      <c r="B49" s="372"/>
      <c r="C49" s="373"/>
      <c r="D49" s="360" t="s">
        <v>125</v>
      </c>
      <c r="E49" s="11" t="s">
        <v>126</v>
      </c>
      <c r="F49" s="360" t="s">
        <v>125</v>
      </c>
      <c r="G49" s="11" t="s">
        <v>126</v>
      </c>
      <c r="H49" s="360" t="s">
        <v>125</v>
      </c>
      <c r="I49" s="11" t="s">
        <v>126</v>
      </c>
      <c r="J49" s="360" t="s">
        <v>125</v>
      </c>
      <c r="K49" s="12" t="s">
        <v>126</v>
      </c>
      <c r="L49" s="360" t="s">
        <v>125</v>
      </c>
      <c r="M49" s="11" t="s">
        <v>126</v>
      </c>
      <c r="N49" s="360" t="s">
        <v>125</v>
      </c>
      <c r="O49" s="11" t="s">
        <v>126</v>
      </c>
      <c r="P49" s="361"/>
      <c r="Q49" s="11" t="s">
        <v>98</v>
      </c>
      <c r="R49" s="363"/>
      <c r="S49" s="363"/>
    </row>
    <row r="50" spans="1:19" ht="15.75" customHeight="1" x14ac:dyDescent="0.25">
      <c r="A50" s="361"/>
      <c r="B50" s="372"/>
      <c r="C50" s="373"/>
      <c r="D50" s="361"/>
      <c r="E50" s="11" t="s">
        <v>98</v>
      </c>
      <c r="F50" s="361"/>
      <c r="G50" s="11" t="s">
        <v>98</v>
      </c>
      <c r="H50" s="361"/>
      <c r="I50" s="11" t="s">
        <v>98</v>
      </c>
      <c r="J50" s="361"/>
      <c r="K50" s="12" t="s">
        <v>98</v>
      </c>
      <c r="L50" s="361"/>
      <c r="M50" s="11" t="s">
        <v>98</v>
      </c>
      <c r="N50" s="361"/>
      <c r="O50" s="11" t="s">
        <v>98</v>
      </c>
      <c r="P50" s="361"/>
      <c r="Q50" s="13"/>
      <c r="R50" s="363"/>
      <c r="S50" s="363"/>
    </row>
    <row r="51" spans="1:19" ht="15.75" customHeight="1" x14ac:dyDescent="0.25">
      <c r="A51" s="14">
        <v>19</v>
      </c>
      <c r="B51" s="359" t="str">
        <f>IF('proje ve personel bilgileri'!A32&lt;&gt;0,('proje ve personel bilgileri'!A32)," ")</f>
        <v xml:space="preserve"> </v>
      </c>
      <c r="C51" s="359"/>
      <c r="D51" s="176">
        <f>IF('G011A (Ocak-Temmuz)'!C45="",0,'G011A (Ocak-Temmuz)'!C45)</f>
        <v>0</v>
      </c>
      <c r="E51" s="175">
        <f>IF('G011A (Ocak-Temmuz)'!K45=" ",0,'G011A (Ocak-Temmuz)'!K45)</f>
        <v>0</v>
      </c>
      <c r="F51" s="176">
        <f>IF('G011A (Şubat-Ağustos)'!C44="",0,'G011A (Şubat-Ağustos)'!C44)</f>
        <v>0</v>
      </c>
      <c r="G51" s="175">
        <f>IF('G011A (Şubat-Ağustos)'!K44=" ",0,'G011A (Şubat-Ağustos)'!K44)</f>
        <v>0</v>
      </c>
      <c r="H51" s="176">
        <f>IF('G011A (Mart-Eylül)'!C44="",0,'G011A (Mart-Eylül)'!C44)</f>
        <v>0</v>
      </c>
      <c r="I51" s="175">
        <f>IF('G011A (Mart-Eylül)'!K44=" ",0,'G011A (Mart-Eylül)'!K44)</f>
        <v>0</v>
      </c>
      <c r="J51" s="176">
        <f>IF('G011A (Nisan-Ekim)'!C44="",0,'G011A (Nisan-Ekim)'!C44)</f>
        <v>0</v>
      </c>
      <c r="K51" s="175">
        <f>IF('G011A (Nisan-Ekim)'!K44="",0,'G011A (Nisan-Ekim)'!K44)</f>
        <v>0</v>
      </c>
      <c r="L51" s="176">
        <f>IF('G011A (Mayıs-Kasım)'!C44="",0,'G011A (Mayıs-Kasım)'!C44)</f>
        <v>0</v>
      </c>
      <c r="M51" s="175">
        <f>IF('G011A (Mayıs-Kasım)'!K44=" ",0,'G011A (Mayıs-Kasım)'!K44)</f>
        <v>0</v>
      </c>
      <c r="N51" s="176">
        <f>IF('G011A (Haziran-Aralık)'!C44="",0,'G011A (Haziran-Aralık)'!C44)</f>
        <v>0</v>
      </c>
      <c r="O51" s="175">
        <f>IF('G011A (Haziran-Aralık)'!K44="",0,'G011A (Haziran-Aralık)'!K44)</f>
        <v>0</v>
      </c>
      <c r="P51" s="176" t="str">
        <f>IF('proje ve personel bilgileri'!A32=0,"",SUM(D51+F51+H51+J51+L51+N51))</f>
        <v/>
      </c>
      <c r="Q51" s="175" t="str">
        <f>IF('proje ve personel bilgileri'!A32=0,"",SUM(E51+G51+I51+K51+M51+O51))</f>
        <v/>
      </c>
      <c r="R51" s="175" t="str">
        <f>IF('proje ve personel bilgileri'!A32&lt;&gt;0,(P51/30)," ")</f>
        <v xml:space="preserve"> </v>
      </c>
      <c r="S51" s="177" t="str">
        <f>IF('proje ve personel bilgileri'!A32&lt;&gt;0,(Q51/R51)," ")</f>
        <v xml:space="preserve"> </v>
      </c>
    </row>
    <row r="52" spans="1:19" ht="15.75" customHeight="1" x14ac:dyDescent="0.25">
      <c r="A52" s="15">
        <v>20</v>
      </c>
      <c r="B52" s="359" t="str">
        <f>IF('proje ve personel bilgileri'!A33&lt;&gt;0,('proje ve personel bilgileri'!A33)," ")</f>
        <v xml:space="preserve"> </v>
      </c>
      <c r="C52" s="359"/>
      <c r="D52" s="176">
        <f>IF('G011A (Ocak-Temmuz)'!C46="",0,'G011A (Ocak-Temmuz)'!C46)</f>
        <v>0</v>
      </c>
      <c r="E52" s="175">
        <f>IF('G011A (Ocak-Temmuz)'!K46=" ",0,'G011A (Ocak-Temmuz)'!K46)</f>
        <v>0</v>
      </c>
      <c r="F52" s="176">
        <f>IF('G011A (Şubat-Ağustos)'!C45="",0,'G011A (Şubat-Ağustos)'!C45)</f>
        <v>0</v>
      </c>
      <c r="G52" s="175">
        <f>IF('G011A (Şubat-Ağustos)'!K45=" ",0,'G011A (Şubat-Ağustos)'!K45)</f>
        <v>0</v>
      </c>
      <c r="H52" s="176">
        <f>IF('G011A (Mart-Eylül)'!C45="",0,'G011A (Mart-Eylül)'!C45)</f>
        <v>0</v>
      </c>
      <c r="I52" s="175">
        <f>IF('G011A (Mart-Eylül)'!K45=" ",0,'G011A (Mart-Eylül)'!K45)</f>
        <v>0</v>
      </c>
      <c r="J52" s="176">
        <f>IF('G011A (Nisan-Ekim)'!C45="",0,'G011A (Nisan-Ekim)'!C45)</f>
        <v>0</v>
      </c>
      <c r="K52" s="175">
        <f>IF('G011A (Nisan-Ekim)'!K45="",0,'G011A (Nisan-Ekim)'!K45)</f>
        <v>0</v>
      </c>
      <c r="L52" s="176">
        <f>IF('G011A (Mayıs-Kasım)'!C45="",0,'G011A (Mayıs-Kasım)'!C45)</f>
        <v>0</v>
      </c>
      <c r="M52" s="175">
        <f>IF('G011A (Mayıs-Kasım)'!K45=" ",0,'G011A (Mayıs-Kasım)'!K45)</f>
        <v>0</v>
      </c>
      <c r="N52" s="176">
        <f>IF('G011A (Haziran-Aralık)'!C45="",0,'G011A (Haziran-Aralık)'!C45)</f>
        <v>0</v>
      </c>
      <c r="O52" s="175">
        <f>IF('G011A (Haziran-Aralık)'!K45="",0,'G011A (Haziran-Aralık)'!K45)</f>
        <v>0</v>
      </c>
      <c r="P52" s="176" t="str">
        <f>IF('proje ve personel bilgileri'!A33=0,"",SUM(D52+F52+H52+J52+L52+N52))</f>
        <v/>
      </c>
      <c r="Q52" s="175" t="str">
        <f>IF('proje ve personel bilgileri'!A33=0,"",SUM(E52+G52+I52+K52+M52+O52))</f>
        <v/>
      </c>
      <c r="R52" s="175" t="str">
        <f>IF('proje ve personel bilgileri'!A33&lt;&gt;0,(P52/30)," ")</f>
        <v xml:space="preserve"> </v>
      </c>
      <c r="S52" s="177" t="str">
        <f>IF('proje ve personel bilgileri'!A33&lt;&gt;0,(Q52/R52)," ")</f>
        <v xml:space="preserve"> </v>
      </c>
    </row>
    <row r="53" spans="1:19" ht="15.75" customHeight="1" x14ac:dyDescent="0.25">
      <c r="A53" s="14">
        <v>21</v>
      </c>
      <c r="B53" s="359" t="str">
        <f>IF('proje ve personel bilgileri'!A34&lt;&gt;0,('proje ve personel bilgileri'!A34)," ")</f>
        <v xml:space="preserve"> </v>
      </c>
      <c r="C53" s="359"/>
      <c r="D53" s="176">
        <f>IF('G011A (Ocak-Temmuz)'!C47="",0,'G011A (Ocak-Temmuz)'!C47)</f>
        <v>0</v>
      </c>
      <c r="E53" s="175">
        <f>IF('G011A (Ocak-Temmuz)'!K47=" ",0,'G011A (Ocak-Temmuz)'!K47)</f>
        <v>0</v>
      </c>
      <c r="F53" s="176">
        <f>IF('G011A (Şubat-Ağustos)'!C46="",0,'G011A (Şubat-Ağustos)'!C46)</f>
        <v>0</v>
      </c>
      <c r="G53" s="175">
        <f>IF('G011A (Şubat-Ağustos)'!K46=" ",0,'G011A (Şubat-Ağustos)'!K46)</f>
        <v>0</v>
      </c>
      <c r="H53" s="176">
        <f>IF('G011A (Mart-Eylül)'!C46="",0,'G011A (Mart-Eylül)'!C46)</f>
        <v>0</v>
      </c>
      <c r="I53" s="175">
        <f>IF('G011A (Mart-Eylül)'!K46=" ",0,'G011A (Mart-Eylül)'!K46)</f>
        <v>0</v>
      </c>
      <c r="J53" s="176">
        <f>IF('G011A (Nisan-Ekim)'!C46="",0,'G011A (Nisan-Ekim)'!C46)</f>
        <v>0</v>
      </c>
      <c r="K53" s="175">
        <f>IF('G011A (Nisan-Ekim)'!K46="",0,'G011A (Nisan-Ekim)'!K46)</f>
        <v>0</v>
      </c>
      <c r="L53" s="176">
        <f>IF('G011A (Mayıs-Kasım)'!C46="",0,'G011A (Mayıs-Kasım)'!C46)</f>
        <v>0</v>
      </c>
      <c r="M53" s="175">
        <f>IF('G011A (Mayıs-Kasım)'!K46=" ",0,'G011A (Mayıs-Kasım)'!K46)</f>
        <v>0</v>
      </c>
      <c r="N53" s="176">
        <f>IF('G011A (Haziran-Aralık)'!C46="",0,'G011A (Haziran-Aralık)'!C46)</f>
        <v>0</v>
      </c>
      <c r="O53" s="175">
        <f>IF('G011A (Haziran-Aralık)'!K46="",0,'G011A (Haziran-Aralık)'!K46)</f>
        <v>0</v>
      </c>
      <c r="P53" s="176" t="str">
        <f>IF('proje ve personel bilgileri'!A34=0,"",SUM(D53+F53+H53+J53+L53+N53))</f>
        <v/>
      </c>
      <c r="Q53" s="175" t="str">
        <f>IF('proje ve personel bilgileri'!A34=0,"",SUM(E53+G53+I53+K53+M53+O53))</f>
        <v/>
      </c>
      <c r="R53" s="175" t="str">
        <f>IF('proje ve personel bilgileri'!A34&lt;&gt;0,(P53/30)," ")</f>
        <v xml:space="preserve"> </v>
      </c>
      <c r="S53" s="177" t="str">
        <f>IF('proje ve personel bilgileri'!A34&lt;&gt;0,(Q53/R53)," ")</f>
        <v xml:space="preserve"> </v>
      </c>
    </row>
    <row r="54" spans="1:19" ht="15.75" customHeight="1" x14ac:dyDescent="0.25">
      <c r="A54" s="15">
        <v>22</v>
      </c>
      <c r="B54" s="359" t="str">
        <f>IF('proje ve personel bilgileri'!A35&lt;&gt;0,('proje ve personel bilgileri'!A35)," ")</f>
        <v xml:space="preserve"> </v>
      </c>
      <c r="C54" s="359"/>
      <c r="D54" s="176">
        <f>IF('G011A (Ocak-Temmuz)'!C48="",0,'G011A (Ocak-Temmuz)'!C48)</f>
        <v>0</v>
      </c>
      <c r="E54" s="175">
        <f>IF('G011A (Ocak-Temmuz)'!K48=" ",0,'G011A (Ocak-Temmuz)'!K48)</f>
        <v>0</v>
      </c>
      <c r="F54" s="176">
        <f>IF('G011A (Şubat-Ağustos)'!C47="",0,'G011A (Şubat-Ağustos)'!C47)</f>
        <v>0</v>
      </c>
      <c r="G54" s="175">
        <f>IF('G011A (Şubat-Ağustos)'!K47=" ",0,'G011A (Şubat-Ağustos)'!K47)</f>
        <v>0</v>
      </c>
      <c r="H54" s="176">
        <f>IF('G011A (Mart-Eylül)'!C47="",0,'G011A (Mart-Eylül)'!C47)</f>
        <v>0</v>
      </c>
      <c r="I54" s="175">
        <f>IF('G011A (Mart-Eylül)'!K47=" ",0,'G011A (Mart-Eylül)'!K47)</f>
        <v>0</v>
      </c>
      <c r="J54" s="176">
        <f>IF('G011A (Nisan-Ekim)'!C47="",0,'G011A (Nisan-Ekim)'!C47)</f>
        <v>0</v>
      </c>
      <c r="K54" s="175">
        <f>IF('G011A (Nisan-Ekim)'!K47="",0,'G011A (Nisan-Ekim)'!K47)</f>
        <v>0</v>
      </c>
      <c r="L54" s="176">
        <f>IF('G011A (Mayıs-Kasım)'!C47="",0,'G011A (Mayıs-Kasım)'!C47)</f>
        <v>0</v>
      </c>
      <c r="M54" s="175">
        <f>IF('G011A (Mayıs-Kasım)'!K47=" ",0,'G011A (Mayıs-Kasım)'!K47)</f>
        <v>0</v>
      </c>
      <c r="N54" s="176">
        <f>IF('G011A (Haziran-Aralık)'!C47="",0,'G011A (Haziran-Aralık)'!C47)</f>
        <v>0</v>
      </c>
      <c r="O54" s="175">
        <f>IF('G011A (Haziran-Aralık)'!K47="",0,'G011A (Haziran-Aralık)'!K47)</f>
        <v>0</v>
      </c>
      <c r="P54" s="176" t="str">
        <f>IF('proje ve personel bilgileri'!A35=0,"",SUM(D54+F54+H54+J54+L54+N54))</f>
        <v/>
      </c>
      <c r="Q54" s="175" t="str">
        <f>IF('proje ve personel bilgileri'!A35=0,"",SUM(E54+G54+I54+K54+M54+O54))</f>
        <v/>
      </c>
      <c r="R54" s="175" t="str">
        <f>IF('proje ve personel bilgileri'!A35&lt;&gt;0,(P54/30)," ")</f>
        <v xml:space="preserve"> </v>
      </c>
      <c r="S54" s="177" t="str">
        <f>IF('proje ve personel bilgileri'!A35&lt;&gt;0,(Q54/R54)," ")</f>
        <v xml:space="preserve"> </v>
      </c>
    </row>
    <row r="55" spans="1:19" ht="15.75" customHeight="1" x14ac:dyDescent="0.25">
      <c r="A55" s="14">
        <v>23</v>
      </c>
      <c r="B55" s="359" t="str">
        <f>IF('proje ve personel bilgileri'!A36&lt;&gt;0,('proje ve personel bilgileri'!A36)," ")</f>
        <v xml:space="preserve"> </v>
      </c>
      <c r="C55" s="359"/>
      <c r="D55" s="176">
        <f>IF('G011A (Ocak-Temmuz)'!C49="",0,'G011A (Ocak-Temmuz)'!C49)</f>
        <v>0</v>
      </c>
      <c r="E55" s="175">
        <f>IF('G011A (Ocak-Temmuz)'!K49=" ",0,'G011A (Ocak-Temmuz)'!K49)</f>
        <v>0</v>
      </c>
      <c r="F55" s="176">
        <f>IF('G011A (Şubat-Ağustos)'!C48="",0,'G011A (Şubat-Ağustos)'!C48)</f>
        <v>0</v>
      </c>
      <c r="G55" s="175">
        <f>IF('G011A (Şubat-Ağustos)'!K48=" ",0,'G011A (Şubat-Ağustos)'!K48)</f>
        <v>0</v>
      </c>
      <c r="H55" s="176">
        <f>IF('G011A (Mart-Eylül)'!C48="",0,'G011A (Mart-Eylül)'!C48)</f>
        <v>0</v>
      </c>
      <c r="I55" s="175">
        <f>IF('G011A (Mart-Eylül)'!K48=" ",0,'G011A (Mart-Eylül)'!K48)</f>
        <v>0</v>
      </c>
      <c r="J55" s="176">
        <f>IF('G011A (Nisan-Ekim)'!C48="",0,'G011A (Nisan-Ekim)'!C48)</f>
        <v>0</v>
      </c>
      <c r="K55" s="175">
        <f>IF('G011A (Nisan-Ekim)'!K48="",0,'G011A (Nisan-Ekim)'!K48)</f>
        <v>0</v>
      </c>
      <c r="L55" s="176">
        <f>IF('G011A (Mayıs-Kasım)'!C48="",0,'G011A (Mayıs-Kasım)'!C48)</f>
        <v>0</v>
      </c>
      <c r="M55" s="175">
        <f>IF('G011A (Mayıs-Kasım)'!K48=" ",0,'G011A (Mayıs-Kasım)'!K48)</f>
        <v>0</v>
      </c>
      <c r="N55" s="176">
        <f>IF('G011A (Haziran-Aralık)'!C48="",0,'G011A (Haziran-Aralık)'!C48)</f>
        <v>0</v>
      </c>
      <c r="O55" s="175">
        <f>IF('G011A (Haziran-Aralık)'!K48="",0,'G011A (Haziran-Aralık)'!K48)</f>
        <v>0</v>
      </c>
      <c r="P55" s="176" t="str">
        <f>IF('proje ve personel bilgileri'!A36=0,"",SUM(D55+F55+H55+J55+L55+N55))</f>
        <v/>
      </c>
      <c r="Q55" s="175" t="str">
        <f>IF('proje ve personel bilgileri'!A36=0,"",SUM(E55+G55+I55+K55+M55+O55))</f>
        <v/>
      </c>
      <c r="R55" s="175" t="str">
        <f>IF('proje ve personel bilgileri'!A36&lt;&gt;0,(P55/30)," ")</f>
        <v xml:space="preserve"> </v>
      </c>
      <c r="S55" s="177" t="str">
        <f>IF('proje ve personel bilgileri'!A36&lt;&gt;0,(Q55/R55)," ")</f>
        <v xml:space="preserve"> </v>
      </c>
    </row>
    <row r="56" spans="1:19" ht="15.75" customHeight="1" x14ac:dyDescent="0.25">
      <c r="A56" s="15">
        <v>24</v>
      </c>
      <c r="B56" s="359" t="str">
        <f>IF('proje ve personel bilgileri'!A37&lt;&gt;0,('proje ve personel bilgileri'!A37)," ")</f>
        <v xml:space="preserve"> </v>
      </c>
      <c r="C56" s="359"/>
      <c r="D56" s="176">
        <f>IF('G011A (Ocak-Temmuz)'!C50="",0,'G011A (Ocak-Temmuz)'!C50)</f>
        <v>0</v>
      </c>
      <c r="E56" s="175">
        <f>IF('G011A (Ocak-Temmuz)'!K50=" ",0,'G011A (Ocak-Temmuz)'!K50)</f>
        <v>0</v>
      </c>
      <c r="F56" s="176">
        <f>IF('G011A (Şubat-Ağustos)'!C49="",0,'G011A (Şubat-Ağustos)'!C49)</f>
        <v>0</v>
      </c>
      <c r="G56" s="175">
        <f>IF('G011A (Şubat-Ağustos)'!K49=" ",0,'G011A (Şubat-Ağustos)'!K49)</f>
        <v>0</v>
      </c>
      <c r="H56" s="176">
        <f>IF('G011A (Mart-Eylül)'!C49="",0,'G011A (Mart-Eylül)'!C49)</f>
        <v>0</v>
      </c>
      <c r="I56" s="175">
        <f>IF('G011A (Mart-Eylül)'!K49=" ",0,'G011A (Mart-Eylül)'!K49)</f>
        <v>0</v>
      </c>
      <c r="J56" s="176">
        <f>IF('G011A (Nisan-Ekim)'!C49="",0,'G011A (Nisan-Ekim)'!C49)</f>
        <v>0</v>
      </c>
      <c r="K56" s="175">
        <f>IF('G011A (Nisan-Ekim)'!K49="",0,'G011A (Nisan-Ekim)'!K49)</f>
        <v>0</v>
      </c>
      <c r="L56" s="176">
        <f>IF('G011A (Mayıs-Kasım)'!C49="",0,'G011A (Mayıs-Kasım)'!C49)</f>
        <v>0</v>
      </c>
      <c r="M56" s="175">
        <f>IF('G011A (Mayıs-Kasım)'!K49=" ",0,'G011A (Mayıs-Kasım)'!K49)</f>
        <v>0</v>
      </c>
      <c r="N56" s="176">
        <f>IF('G011A (Haziran-Aralık)'!C49="",0,'G011A (Haziran-Aralık)'!C49)</f>
        <v>0</v>
      </c>
      <c r="O56" s="175">
        <f>IF('G011A (Haziran-Aralık)'!K49="",0,'G011A (Haziran-Aralık)'!K49)</f>
        <v>0</v>
      </c>
      <c r="P56" s="176" t="str">
        <f>IF('proje ve personel bilgileri'!A37=0,"",SUM(D56+F56+H56+J56+L56+N56))</f>
        <v/>
      </c>
      <c r="Q56" s="175" t="str">
        <f>IF('proje ve personel bilgileri'!A37=0,"",SUM(E56+G56+I56+K56+M56+O56))</f>
        <v/>
      </c>
      <c r="R56" s="175" t="str">
        <f>IF('proje ve personel bilgileri'!A37&lt;&gt;0,(P56/30)," ")</f>
        <v xml:space="preserve"> </v>
      </c>
      <c r="S56" s="177" t="str">
        <f>IF('proje ve personel bilgileri'!A37&lt;&gt;0,(Q56/R56)," ")</f>
        <v xml:space="preserve"> </v>
      </c>
    </row>
    <row r="57" spans="1:19" ht="15.75" customHeight="1" x14ac:dyDescent="0.25">
      <c r="A57" s="14">
        <v>25</v>
      </c>
      <c r="B57" s="359" t="str">
        <f>IF('proje ve personel bilgileri'!A38&lt;&gt;0,('proje ve personel bilgileri'!A38)," ")</f>
        <v xml:space="preserve"> </v>
      </c>
      <c r="C57" s="359"/>
      <c r="D57" s="176">
        <f>IF('G011A (Ocak-Temmuz)'!C51="",0,'G011A (Ocak-Temmuz)'!C51)</f>
        <v>0</v>
      </c>
      <c r="E57" s="175">
        <f>IF('G011A (Ocak-Temmuz)'!K51=" ",0,'G011A (Ocak-Temmuz)'!K51)</f>
        <v>0</v>
      </c>
      <c r="F57" s="176">
        <f>IF('G011A (Şubat-Ağustos)'!C50="",0,'G011A (Şubat-Ağustos)'!C50)</f>
        <v>0</v>
      </c>
      <c r="G57" s="175">
        <f>IF('G011A (Şubat-Ağustos)'!K50=" ",0,'G011A (Şubat-Ağustos)'!K50)</f>
        <v>0</v>
      </c>
      <c r="H57" s="176">
        <f>IF('G011A (Mart-Eylül)'!C50="",0,'G011A (Mart-Eylül)'!C50)</f>
        <v>0</v>
      </c>
      <c r="I57" s="175">
        <f>IF('G011A (Mart-Eylül)'!K50=" ",0,'G011A (Mart-Eylül)'!K50)</f>
        <v>0</v>
      </c>
      <c r="J57" s="176">
        <f>IF('G011A (Nisan-Ekim)'!C50="",0,'G011A (Nisan-Ekim)'!C50)</f>
        <v>0</v>
      </c>
      <c r="K57" s="175">
        <f>IF('G011A (Nisan-Ekim)'!K50="",0,'G011A (Nisan-Ekim)'!K50)</f>
        <v>0</v>
      </c>
      <c r="L57" s="176">
        <f>IF('G011A (Mayıs-Kasım)'!C50="",0,'G011A (Mayıs-Kasım)'!C50)</f>
        <v>0</v>
      </c>
      <c r="M57" s="175">
        <f>IF('G011A (Mayıs-Kasım)'!K50=" ",0,'G011A (Mayıs-Kasım)'!K50)</f>
        <v>0</v>
      </c>
      <c r="N57" s="176">
        <f>IF('G011A (Haziran-Aralık)'!C50="",0,'G011A (Haziran-Aralık)'!C50)</f>
        <v>0</v>
      </c>
      <c r="O57" s="175">
        <f>IF('G011A (Haziran-Aralık)'!K50="",0,'G011A (Haziran-Aralık)'!K50)</f>
        <v>0</v>
      </c>
      <c r="P57" s="176" t="str">
        <f>IF('proje ve personel bilgileri'!A38=0,"",SUM(D57+F57+H57+J57+L57+N57))</f>
        <v/>
      </c>
      <c r="Q57" s="175" t="str">
        <f>IF('proje ve personel bilgileri'!A38=0,"",SUM(E57+G57+I57+K57+M57+O57))</f>
        <v/>
      </c>
      <c r="R57" s="175" t="str">
        <f>IF('proje ve personel bilgileri'!A38&lt;&gt;0,(P57/30)," ")</f>
        <v xml:space="preserve"> </v>
      </c>
      <c r="S57" s="177" t="str">
        <f>IF('proje ve personel bilgileri'!A38&lt;&gt;0,(Q57/R57)," ")</f>
        <v xml:space="preserve"> </v>
      </c>
    </row>
    <row r="58" spans="1:19" ht="15.75" customHeight="1" x14ac:dyDescent="0.25">
      <c r="A58" s="15">
        <v>26</v>
      </c>
      <c r="B58" s="359" t="str">
        <f>IF('proje ve personel bilgileri'!A39&lt;&gt;0,('proje ve personel bilgileri'!A39)," ")</f>
        <v xml:space="preserve"> </v>
      </c>
      <c r="C58" s="359"/>
      <c r="D58" s="176">
        <f>IF('G011A (Ocak-Temmuz)'!C52="",0,'G011A (Ocak-Temmuz)'!C52)</f>
        <v>0</v>
      </c>
      <c r="E58" s="175">
        <f>IF('G011A (Ocak-Temmuz)'!K52=" ",0,'G011A (Ocak-Temmuz)'!K52)</f>
        <v>0</v>
      </c>
      <c r="F58" s="176">
        <f>IF('G011A (Şubat-Ağustos)'!C51="",0,'G011A (Şubat-Ağustos)'!C51)</f>
        <v>0</v>
      </c>
      <c r="G58" s="175">
        <f>IF('G011A (Şubat-Ağustos)'!K51=" ",0,'G011A (Şubat-Ağustos)'!K51)</f>
        <v>0</v>
      </c>
      <c r="H58" s="176">
        <f>IF('G011A (Mart-Eylül)'!C51="",0,'G011A (Mart-Eylül)'!C51)</f>
        <v>0</v>
      </c>
      <c r="I58" s="175">
        <f>IF('G011A (Mart-Eylül)'!K51=" ",0,'G011A (Mart-Eylül)'!K51)</f>
        <v>0</v>
      </c>
      <c r="J58" s="176">
        <f>IF('G011A (Nisan-Ekim)'!C51="",0,'G011A (Nisan-Ekim)'!C51)</f>
        <v>0</v>
      </c>
      <c r="K58" s="175">
        <f>IF('G011A (Nisan-Ekim)'!K51="",0,'G011A (Nisan-Ekim)'!K51)</f>
        <v>0</v>
      </c>
      <c r="L58" s="176">
        <f>IF('G011A (Mayıs-Kasım)'!C51="",0,'G011A (Mayıs-Kasım)'!C51)</f>
        <v>0</v>
      </c>
      <c r="M58" s="175">
        <f>IF('G011A (Mayıs-Kasım)'!K51=" ",0,'G011A (Mayıs-Kasım)'!K51)</f>
        <v>0</v>
      </c>
      <c r="N58" s="176">
        <f>IF('G011A (Haziran-Aralık)'!C51="",0,'G011A (Haziran-Aralık)'!C51)</f>
        <v>0</v>
      </c>
      <c r="O58" s="175">
        <f>IF('G011A (Haziran-Aralık)'!K51="",0,'G011A (Haziran-Aralık)'!K51)</f>
        <v>0</v>
      </c>
      <c r="P58" s="176" t="str">
        <f>IF('proje ve personel bilgileri'!A39=0,"",SUM(D58+F58+H58+J58+L58+N58))</f>
        <v/>
      </c>
      <c r="Q58" s="175" t="str">
        <f>IF('proje ve personel bilgileri'!A39=0,"",SUM(E58+G58+I58+K58+M58+O58))</f>
        <v/>
      </c>
      <c r="R58" s="175" t="str">
        <f>IF('proje ve personel bilgileri'!A39&lt;&gt;0,(P58/30)," ")</f>
        <v xml:space="preserve"> </v>
      </c>
      <c r="S58" s="177" t="str">
        <f>IF('proje ve personel bilgileri'!A39&lt;&gt;0,(Q58/R58)," ")</f>
        <v xml:space="preserve"> </v>
      </c>
    </row>
    <row r="59" spans="1:19" ht="15.75" customHeight="1" x14ac:dyDescent="0.25">
      <c r="A59" s="14">
        <v>27</v>
      </c>
      <c r="B59" s="359" t="str">
        <f>IF('proje ve personel bilgileri'!A40&lt;&gt;0,('proje ve personel bilgileri'!A40)," ")</f>
        <v xml:space="preserve"> </v>
      </c>
      <c r="C59" s="359"/>
      <c r="D59" s="176">
        <f>IF('G011A (Ocak-Temmuz)'!C53="",0,'G011A (Ocak-Temmuz)'!C53)</f>
        <v>0</v>
      </c>
      <c r="E59" s="175">
        <f>IF('G011A (Ocak-Temmuz)'!K53=" ",0,'G011A (Ocak-Temmuz)'!K53)</f>
        <v>0</v>
      </c>
      <c r="F59" s="176">
        <f>IF('G011A (Şubat-Ağustos)'!C52="",0,'G011A (Şubat-Ağustos)'!C52)</f>
        <v>0</v>
      </c>
      <c r="G59" s="175">
        <f>IF('G011A (Şubat-Ağustos)'!K52=" ",0,'G011A (Şubat-Ağustos)'!K52)</f>
        <v>0</v>
      </c>
      <c r="H59" s="176">
        <f>IF('G011A (Mart-Eylül)'!C52="",0,'G011A (Mart-Eylül)'!C52)</f>
        <v>0</v>
      </c>
      <c r="I59" s="175">
        <f>IF('G011A (Mart-Eylül)'!K52=" ",0,'G011A (Mart-Eylül)'!K52)</f>
        <v>0</v>
      </c>
      <c r="J59" s="176">
        <f>IF('G011A (Nisan-Ekim)'!C52="",0,'G011A (Nisan-Ekim)'!C52)</f>
        <v>0</v>
      </c>
      <c r="K59" s="175">
        <f>IF('G011A (Nisan-Ekim)'!K52="",0,'G011A (Nisan-Ekim)'!K52)</f>
        <v>0</v>
      </c>
      <c r="L59" s="176">
        <f>IF('G011A (Mayıs-Kasım)'!C52="",0,'G011A (Mayıs-Kasım)'!C52)</f>
        <v>0</v>
      </c>
      <c r="M59" s="175">
        <f>IF('G011A (Mayıs-Kasım)'!K52=" ",0,'G011A (Mayıs-Kasım)'!K52)</f>
        <v>0</v>
      </c>
      <c r="N59" s="176">
        <f>IF('G011A (Haziran-Aralık)'!C52="",0,'G011A (Haziran-Aralık)'!C52)</f>
        <v>0</v>
      </c>
      <c r="O59" s="175">
        <f>IF('G011A (Haziran-Aralık)'!K52="",0,'G011A (Haziran-Aralık)'!K52)</f>
        <v>0</v>
      </c>
      <c r="P59" s="176" t="str">
        <f>IF('proje ve personel bilgileri'!A40=0,"",SUM(D59+F59+H59+J59+L59+N59))</f>
        <v/>
      </c>
      <c r="Q59" s="175" t="str">
        <f>IF('proje ve personel bilgileri'!A40=0,"",SUM(E59+G59+I59+K59+M59+O59))</f>
        <v/>
      </c>
      <c r="R59" s="175" t="str">
        <f>IF('proje ve personel bilgileri'!A40&lt;&gt;0,(P59/30)," ")</f>
        <v xml:space="preserve"> </v>
      </c>
      <c r="S59" s="177" t="str">
        <f>IF('proje ve personel bilgileri'!A40&lt;&gt;0,(Q59/R59)," ")</f>
        <v xml:space="preserve"> </v>
      </c>
    </row>
    <row r="60" spans="1:19" ht="15.75" customHeight="1" x14ac:dyDescent="0.25">
      <c r="A60" s="15">
        <v>28</v>
      </c>
      <c r="B60" s="359" t="str">
        <f>IF('proje ve personel bilgileri'!A41&lt;&gt;0,('proje ve personel bilgileri'!A41)," ")</f>
        <v xml:space="preserve"> </v>
      </c>
      <c r="C60" s="359"/>
      <c r="D60" s="176">
        <f>IF('G011A (Ocak-Temmuz)'!C54="",0,'G011A (Ocak-Temmuz)'!C54)</f>
        <v>0</v>
      </c>
      <c r="E60" s="175">
        <f>IF('G011A (Ocak-Temmuz)'!K54=" ",0,'G011A (Ocak-Temmuz)'!K54)</f>
        <v>0</v>
      </c>
      <c r="F60" s="176">
        <f>IF('G011A (Şubat-Ağustos)'!C53="",0,'G011A (Şubat-Ağustos)'!C53)</f>
        <v>0</v>
      </c>
      <c r="G60" s="175">
        <f>IF('G011A (Şubat-Ağustos)'!K53=" ",0,'G011A (Şubat-Ağustos)'!K53)</f>
        <v>0</v>
      </c>
      <c r="H60" s="176">
        <f>IF('G011A (Mart-Eylül)'!C53="",0,'G011A (Mart-Eylül)'!C53)</f>
        <v>0</v>
      </c>
      <c r="I60" s="175">
        <f>IF('G011A (Mart-Eylül)'!K53=" ",0,'G011A (Mart-Eylül)'!K53)</f>
        <v>0</v>
      </c>
      <c r="J60" s="176">
        <f>IF('G011A (Nisan-Ekim)'!C53="",0,'G011A (Nisan-Ekim)'!C53)</f>
        <v>0</v>
      </c>
      <c r="K60" s="175">
        <f>IF('G011A (Nisan-Ekim)'!K53="",0,'G011A (Nisan-Ekim)'!K53)</f>
        <v>0</v>
      </c>
      <c r="L60" s="176">
        <f>IF('G011A (Mayıs-Kasım)'!C53="",0,'G011A (Mayıs-Kasım)'!C53)</f>
        <v>0</v>
      </c>
      <c r="M60" s="175">
        <f>IF('G011A (Mayıs-Kasım)'!K53=" ",0,'G011A (Mayıs-Kasım)'!K53)</f>
        <v>0</v>
      </c>
      <c r="N60" s="176">
        <f>IF('G011A (Haziran-Aralık)'!C53="",0,'G011A (Haziran-Aralık)'!C53)</f>
        <v>0</v>
      </c>
      <c r="O60" s="175">
        <f>IF('G011A (Haziran-Aralık)'!K53="",0,'G011A (Haziran-Aralık)'!K53)</f>
        <v>0</v>
      </c>
      <c r="P60" s="176" t="str">
        <f>IF('proje ve personel bilgileri'!A41=0,"",SUM(D60+F60+H60+J60+L60+N60))</f>
        <v/>
      </c>
      <c r="Q60" s="175" t="str">
        <f>IF('proje ve personel bilgileri'!A41=0,"",SUM(E60+G60+I60+K60+M60+O60))</f>
        <v/>
      </c>
      <c r="R60" s="175" t="str">
        <f>IF('proje ve personel bilgileri'!A41&lt;&gt;0,(P60/30)," ")</f>
        <v xml:space="preserve"> </v>
      </c>
      <c r="S60" s="177" t="str">
        <f>IF('proje ve personel bilgileri'!A41&lt;&gt;0,(Q60/R60)," ")</f>
        <v xml:space="preserve"> </v>
      </c>
    </row>
    <row r="61" spans="1:19" ht="15.75" customHeight="1" x14ac:dyDescent="0.25">
      <c r="A61" s="14">
        <v>29</v>
      </c>
      <c r="B61" s="359" t="str">
        <f>IF('proje ve personel bilgileri'!A42&lt;&gt;0,('proje ve personel bilgileri'!A42)," ")</f>
        <v xml:space="preserve"> </v>
      </c>
      <c r="C61" s="359"/>
      <c r="D61" s="176">
        <f>IF('G011A (Ocak-Temmuz)'!C55="",0,'G011A (Ocak-Temmuz)'!C55)</f>
        <v>0</v>
      </c>
      <c r="E61" s="175">
        <f>IF('G011A (Ocak-Temmuz)'!K55=" ",0,'G011A (Ocak-Temmuz)'!K55)</f>
        <v>0</v>
      </c>
      <c r="F61" s="176">
        <f>IF('G011A (Şubat-Ağustos)'!C54="",0,'G011A (Şubat-Ağustos)'!C54)</f>
        <v>0</v>
      </c>
      <c r="G61" s="175">
        <f>IF('G011A (Şubat-Ağustos)'!K54=" ",0,'G011A (Şubat-Ağustos)'!K54)</f>
        <v>0</v>
      </c>
      <c r="H61" s="176">
        <f>IF('G011A (Mart-Eylül)'!C54="",0,'G011A (Mart-Eylül)'!C54)</f>
        <v>0</v>
      </c>
      <c r="I61" s="175">
        <f>IF('G011A (Mart-Eylül)'!K54=" ",0,'G011A (Mart-Eylül)'!K54)</f>
        <v>0</v>
      </c>
      <c r="J61" s="176">
        <f>IF('G011A (Nisan-Ekim)'!C54="",0,'G011A (Nisan-Ekim)'!C54)</f>
        <v>0</v>
      </c>
      <c r="K61" s="175">
        <f>IF('G011A (Nisan-Ekim)'!K54="",0,'G011A (Nisan-Ekim)'!K54)</f>
        <v>0</v>
      </c>
      <c r="L61" s="176">
        <f>IF('G011A (Mayıs-Kasım)'!C54="",0,'G011A (Mayıs-Kasım)'!C54)</f>
        <v>0</v>
      </c>
      <c r="M61" s="175">
        <f>IF('G011A (Mayıs-Kasım)'!K54=" ",0,'G011A (Mayıs-Kasım)'!K54)</f>
        <v>0</v>
      </c>
      <c r="N61" s="176">
        <f>IF('G011A (Haziran-Aralık)'!C54="",0,'G011A (Haziran-Aralık)'!C54)</f>
        <v>0</v>
      </c>
      <c r="O61" s="175">
        <f>IF('G011A (Haziran-Aralık)'!K54="",0,'G011A (Haziran-Aralık)'!K54)</f>
        <v>0</v>
      </c>
      <c r="P61" s="176" t="str">
        <f>IF('proje ve personel bilgileri'!A42=0,"",SUM(D61+F61+H61+J61+L61+N61))</f>
        <v/>
      </c>
      <c r="Q61" s="175" t="str">
        <f>IF('proje ve personel bilgileri'!A42=0,"",SUM(E61+G61+I61+K61+M61+O61))</f>
        <v/>
      </c>
      <c r="R61" s="175" t="str">
        <f>IF('proje ve personel bilgileri'!A42&lt;&gt;0,(P61/30)," ")</f>
        <v xml:space="preserve"> </v>
      </c>
      <c r="S61" s="177" t="str">
        <f>IF('proje ve personel bilgileri'!A42&lt;&gt;0,(Q61/R61)," ")</f>
        <v xml:space="preserve"> </v>
      </c>
    </row>
    <row r="62" spans="1:19" ht="15.75" customHeight="1" x14ac:dyDescent="0.25">
      <c r="A62" s="15">
        <v>30</v>
      </c>
      <c r="B62" s="359" t="str">
        <f>IF('proje ve personel bilgileri'!A43&lt;&gt;0,('proje ve personel bilgileri'!A43)," ")</f>
        <v xml:space="preserve"> </v>
      </c>
      <c r="C62" s="359"/>
      <c r="D62" s="176">
        <f>IF('G011A (Ocak-Temmuz)'!C56="",0,'G011A (Ocak-Temmuz)'!C56)</f>
        <v>0</v>
      </c>
      <c r="E62" s="175">
        <f>IF('G011A (Ocak-Temmuz)'!K56=" ",0,'G011A (Ocak-Temmuz)'!K56)</f>
        <v>0</v>
      </c>
      <c r="F62" s="176">
        <f>IF('G011A (Şubat-Ağustos)'!C55="",0,'G011A (Şubat-Ağustos)'!C55)</f>
        <v>0</v>
      </c>
      <c r="G62" s="175">
        <f>IF('G011A (Şubat-Ağustos)'!K55=" ",0,'G011A (Şubat-Ağustos)'!K55)</f>
        <v>0</v>
      </c>
      <c r="H62" s="176">
        <f>IF('G011A (Mart-Eylül)'!C55="",0,'G011A (Mart-Eylül)'!C55)</f>
        <v>0</v>
      </c>
      <c r="I62" s="175">
        <f>IF('G011A (Mart-Eylül)'!K55=" ",0,'G011A (Mart-Eylül)'!K55)</f>
        <v>0</v>
      </c>
      <c r="J62" s="176">
        <f>IF('G011A (Nisan-Ekim)'!C55="",0,'G011A (Nisan-Ekim)'!C55)</f>
        <v>0</v>
      </c>
      <c r="K62" s="175">
        <f>IF('G011A (Nisan-Ekim)'!K55="",0,'G011A (Nisan-Ekim)'!K55)</f>
        <v>0</v>
      </c>
      <c r="L62" s="176">
        <f>IF('G011A (Mayıs-Kasım)'!C55="",0,'G011A (Mayıs-Kasım)'!C55)</f>
        <v>0</v>
      </c>
      <c r="M62" s="175">
        <f>IF('G011A (Mayıs-Kasım)'!K55=" ",0,'G011A (Mayıs-Kasım)'!K55)</f>
        <v>0</v>
      </c>
      <c r="N62" s="176">
        <f>IF('G011A (Haziran-Aralık)'!C55="",0,'G011A (Haziran-Aralık)'!C55)</f>
        <v>0</v>
      </c>
      <c r="O62" s="175">
        <f>IF('G011A (Haziran-Aralık)'!K55="",0,'G011A (Haziran-Aralık)'!K55)</f>
        <v>0</v>
      </c>
      <c r="P62" s="176" t="str">
        <f>IF('proje ve personel bilgileri'!A43=0,"",SUM(D62+F62+H62+J62+L62+N62))</f>
        <v/>
      </c>
      <c r="Q62" s="175" t="str">
        <f>IF('proje ve personel bilgileri'!A43=0,"",SUM(E62+G62+I62+K62+M62+O62))</f>
        <v/>
      </c>
      <c r="R62" s="175" t="str">
        <f>IF('proje ve personel bilgileri'!A43&lt;&gt;0,(P62/30)," ")</f>
        <v xml:space="preserve"> </v>
      </c>
      <c r="S62" s="177" t="str">
        <f>IF('proje ve personel bilgileri'!A43&lt;&gt;0,(Q62/R62)," ")</f>
        <v xml:space="preserve"> </v>
      </c>
    </row>
    <row r="63" spans="1:19" ht="15.75" customHeight="1" x14ac:dyDescent="0.25">
      <c r="A63" s="14">
        <v>31</v>
      </c>
      <c r="B63" s="359" t="str">
        <f>IF('proje ve personel bilgileri'!A44&lt;&gt;0,('proje ve personel bilgileri'!A44)," ")</f>
        <v xml:space="preserve"> </v>
      </c>
      <c r="C63" s="359"/>
      <c r="D63" s="176">
        <f>IF('G011A (Ocak-Temmuz)'!C57="",0,'G011A (Ocak-Temmuz)'!C57)</f>
        <v>0</v>
      </c>
      <c r="E63" s="175">
        <f>IF('G011A (Ocak-Temmuz)'!K57=" ",0,'G011A (Ocak-Temmuz)'!K57)</f>
        <v>0</v>
      </c>
      <c r="F63" s="176">
        <f>IF('G011A (Şubat-Ağustos)'!C56="",0,'G011A (Şubat-Ağustos)'!C56)</f>
        <v>0</v>
      </c>
      <c r="G63" s="175">
        <f>IF('G011A (Şubat-Ağustos)'!K56=" ",0,'G011A (Şubat-Ağustos)'!K56)</f>
        <v>0</v>
      </c>
      <c r="H63" s="176">
        <f>IF('G011A (Mart-Eylül)'!C56="",0,'G011A (Mart-Eylül)'!C56)</f>
        <v>0</v>
      </c>
      <c r="I63" s="175">
        <f>IF('G011A (Mart-Eylül)'!K56=" ",0,'G011A (Mart-Eylül)'!K56)</f>
        <v>0</v>
      </c>
      <c r="J63" s="176">
        <f>IF('G011A (Nisan-Ekim)'!C56="",0,'G011A (Nisan-Ekim)'!C56)</f>
        <v>0</v>
      </c>
      <c r="K63" s="175">
        <f>IF('G011A (Nisan-Ekim)'!K56="",0,'G011A (Nisan-Ekim)'!K56)</f>
        <v>0</v>
      </c>
      <c r="L63" s="176">
        <f>IF('G011A (Mayıs-Kasım)'!C56="",0,'G011A (Mayıs-Kasım)'!C56)</f>
        <v>0</v>
      </c>
      <c r="M63" s="175">
        <f>IF('G011A (Mayıs-Kasım)'!K56=" ",0,'G011A (Mayıs-Kasım)'!K56)</f>
        <v>0</v>
      </c>
      <c r="N63" s="176">
        <f>IF('G011A (Haziran-Aralık)'!C56="",0,'G011A (Haziran-Aralık)'!C56)</f>
        <v>0</v>
      </c>
      <c r="O63" s="175">
        <f>IF('G011A (Haziran-Aralık)'!K56="",0,'G011A (Haziran-Aralık)'!K56)</f>
        <v>0</v>
      </c>
      <c r="P63" s="176" t="str">
        <f>IF('proje ve personel bilgileri'!A44=0,"",SUM(D63+F63+H63+J63+L63+N63))</f>
        <v/>
      </c>
      <c r="Q63" s="175" t="str">
        <f>IF('proje ve personel bilgileri'!A44=0,"",SUM(E63+G63+I63+K63+M63+O63))</f>
        <v/>
      </c>
      <c r="R63" s="175" t="str">
        <f>IF('proje ve personel bilgileri'!A44&lt;&gt;0,(P63/30)," ")</f>
        <v xml:space="preserve"> </v>
      </c>
      <c r="S63" s="177" t="str">
        <f>IF('proje ve personel bilgileri'!A44&lt;&gt;0,(Q63/R63)," ")</f>
        <v xml:space="preserve"> </v>
      </c>
    </row>
    <row r="64" spans="1:19" ht="15.75" customHeight="1" x14ac:dyDescent="0.25">
      <c r="A64" s="15">
        <v>32</v>
      </c>
      <c r="B64" s="359" t="str">
        <f>IF('proje ve personel bilgileri'!A45&lt;&gt;0,('proje ve personel bilgileri'!A45)," ")</f>
        <v xml:space="preserve"> </v>
      </c>
      <c r="C64" s="359"/>
      <c r="D64" s="176">
        <f>IF('G011A (Ocak-Temmuz)'!C58="",0,'G011A (Ocak-Temmuz)'!C58)</f>
        <v>0</v>
      </c>
      <c r="E64" s="175">
        <f>IF('G011A (Ocak-Temmuz)'!K58=" ",0,'G011A (Ocak-Temmuz)'!K58)</f>
        <v>0</v>
      </c>
      <c r="F64" s="176">
        <f>IF('G011A (Şubat-Ağustos)'!C57="",0,'G011A (Şubat-Ağustos)'!C57)</f>
        <v>0</v>
      </c>
      <c r="G64" s="175">
        <f>IF('G011A (Şubat-Ağustos)'!K57=" ",0,'G011A (Şubat-Ağustos)'!K57)</f>
        <v>0</v>
      </c>
      <c r="H64" s="176">
        <f>IF('G011A (Mart-Eylül)'!C57="",0,'G011A (Mart-Eylül)'!C57)</f>
        <v>0</v>
      </c>
      <c r="I64" s="175">
        <f>IF('G011A (Mart-Eylül)'!K57=" ",0,'G011A (Mart-Eylül)'!K57)</f>
        <v>0</v>
      </c>
      <c r="J64" s="176">
        <f>IF('G011A (Nisan-Ekim)'!C57="",0,'G011A (Nisan-Ekim)'!C57)</f>
        <v>0</v>
      </c>
      <c r="K64" s="175">
        <f>IF('G011A (Nisan-Ekim)'!K57="",0,'G011A (Nisan-Ekim)'!K57)</f>
        <v>0</v>
      </c>
      <c r="L64" s="176">
        <f>IF('G011A (Mayıs-Kasım)'!C57="",0,'G011A (Mayıs-Kasım)'!C57)</f>
        <v>0</v>
      </c>
      <c r="M64" s="175">
        <f>IF('G011A (Mayıs-Kasım)'!K57=" ",0,'G011A (Mayıs-Kasım)'!K57)</f>
        <v>0</v>
      </c>
      <c r="N64" s="176">
        <f>IF('G011A (Haziran-Aralık)'!C57="",0,'G011A (Haziran-Aralık)'!C57)</f>
        <v>0</v>
      </c>
      <c r="O64" s="175">
        <f>IF('G011A (Haziran-Aralık)'!K57="",0,'G011A (Haziran-Aralık)'!K57)</f>
        <v>0</v>
      </c>
      <c r="P64" s="176" t="str">
        <f>IF('proje ve personel bilgileri'!A45=0,"",SUM(D64+F64+H64+J64+L64+N64))</f>
        <v/>
      </c>
      <c r="Q64" s="175" t="str">
        <f>IF('proje ve personel bilgileri'!A45=0,"",SUM(E64+G64+I64+K64+M64+O64))</f>
        <v/>
      </c>
      <c r="R64" s="175" t="str">
        <f>IF('proje ve personel bilgileri'!A45&lt;&gt;0,(P64/30)," ")</f>
        <v xml:space="preserve"> </v>
      </c>
      <c r="S64" s="177" t="str">
        <f>IF('proje ve personel bilgileri'!A45&lt;&gt;0,(Q64/R64)," ")</f>
        <v xml:space="preserve"> </v>
      </c>
    </row>
    <row r="65" spans="1:19" ht="15.75" customHeight="1" x14ac:dyDescent="0.25">
      <c r="A65" s="14">
        <v>33</v>
      </c>
      <c r="B65" s="359" t="str">
        <f>IF('proje ve personel bilgileri'!A46&lt;&gt;0,('proje ve personel bilgileri'!A46)," ")</f>
        <v xml:space="preserve"> </v>
      </c>
      <c r="C65" s="359"/>
      <c r="D65" s="176">
        <f>IF('G011A (Ocak-Temmuz)'!C59="",0,'G011A (Ocak-Temmuz)'!C59)</f>
        <v>0</v>
      </c>
      <c r="E65" s="175">
        <f>IF('G011A (Ocak-Temmuz)'!K59=" ",0,'G011A (Ocak-Temmuz)'!K59)</f>
        <v>0</v>
      </c>
      <c r="F65" s="176">
        <f>IF('G011A (Şubat-Ağustos)'!C58="",0,'G011A (Şubat-Ağustos)'!C58)</f>
        <v>0</v>
      </c>
      <c r="G65" s="175">
        <f>IF('G011A (Şubat-Ağustos)'!K58=" ",0,'G011A (Şubat-Ağustos)'!K58)</f>
        <v>0</v>
      </c>
      <c r="H65" s="176">
        <f>IF('G011A (Mart-Eylül)'!C58="",0,'G011A (Mart-Eylül)'!C58)</f>
        <v>0</v>
      </c>
      <c r="I65" s="175">
        <f>IF('G011A (Mart-Eylül)'!K58=" ",0,'G011A (Mart-Eylül)'!K58)</f>
        <v>0</v>
      </c>
      <c r="J65" s="176">
        <f>IF('G011A (Nisan-Ekim)'!C58="",0,'G011A (Nisan-Ekim)'!C58)</f>
        <v>0</v>
      </c>
      <c r="K65" s="175">
        <f>IF('G011A (Nisan-Ekim)'!K58="",0,'G011A (Nisan-Ekim)'!K58)</f>
        <v>0</v>
      </c>
      <c r="L65" s="176">
        <f>IF('G011A (Mayıs-Kasım)'!C58="",0,'G011A (Mayıs-Kasım)'!C58)</f>
        <v>0</v>
      </c>
      <c r="M65" s="175">
        <f>IF('G011A (Mayıs-Kasım)'!K58=" ",0,'G011A (Mayıs-Kasım)'!K58)</f>
        <v>0</v>
      </c>
      <c r="N65" s="176">
        <f>IF('G011A (Haziran-Aralık)'!C58="",0,'G011A (Haziran-Aralık)'!C58)</f>
        <v>0</v>
      </c>
      <c r="O65" s="175">
        <f>IF('G011A (Haziran-Aralık)'!K58="",0,'G011A (Haziran-Aralık)'!K58)</f>
        <v>0</v>
      </c>
      <c r="P65" s="176" t="str">
        <f>IF('proje ve personel bilgileri'!A46=0,"",SUM(D65+F65+H65+J65+L65+N65))</f>
        <v/>
      </c>
      <c r="Q65" s="175" t="str">
        <f>IF('proje ve personel bilgileri'!A46=0,"",SUM(E65+G65+I65+K65+M65+O65))</f>
        <v/>
      </c>
      <c r="R65" s="175" t="str">
        <f>IF('proje ve personel bilgileri'!A46&lt;&gt;0,(P65/30)," ")</f>
        <v xml:space="preserve"> </v>
      </c>
      <c r="S65" s="177" t="str">
        <f>IF('proje ve personel bilgileri'!A46&lt;&gt;0,(Q65/R65)," ")</f>
        <v xml:space="preserve"> </v>
      </c>
    </row>
    <row r="66" spans="1:19" ht="15.75" customHeight="1" x14ac:dyDescent="0.25">
      <c r="A66" s="15">
        <v>34</v>
      </c>
      <c r="B66" s="359" t="str">
        <f>IF('proje ve personel bilgileri'!A47&lt;&gt;0,('proje ve personel bilgileri'!A47)," ")</f>
        <v xml:space="preserve"> </v>
      </c>
      <c r="C66" s="359"/>
      <c r="D66" s="176">
        <f>IF('G011A (Ocak-Temmuz)'!C60="",0,'G011A (Ocak-Temmuz)'!C60)</f>
        <v>0</v>
      </c>
      <c r="E66" s="175">
        <f>IF('G011A (Ocak-Temmuz)'!K60=" ",0,'G011A (Ocak-Temmuz)'!K60)</f>
        <v>0</v>
      </c>
      <c r="F66" s="176">
        <f>IF('G011A (Şubat-Ağustos)'!C59="",0,'G011A (Şubat-Ağustos)'!C59)</f>
        <v>0</v>
      </c>
      <c r="G66" s="175">
        <f>IF('G011A (Şubat-Ağustos)'!K59=" ",0,'G011A (Şubat-Ağustos)'!K59)</f>
        <v>0</v>
      </c>
      <c r="H66" s="176">
        <f>IF('G011A (Mart-Eylül)'!C59="",0,'G011A (Mart-Eylül)'!C59)</f>
        <v>0</v>
      </c>
      <c r="I66" s="175">
        <f>IF('G011A (Mart-Eylül)'!K59=" ",0,'G011A (Mart-Eylül)'!K59)</f>
        <v>0</v>
      </c>
      <c r="J66" s="176">
        <f>IF('G011A (Nisan-Ekim)'!C59="",0,'G011A (Nisan-Ekim)'!C59)</f>
        <v>0</v>
      </c>
      <c r="K66" s="175">
        <f>IF('G011A (Nisan-Ekim)'!K59="",0,'G011A (Nisan-Ekim)'!K59)</f>
        <v>0</v>
      </c>
      <c r="L66" s="176">
        <f>IF('G011A (Mayıs-Kasım)'!C59="",0,'G011A (Mayıs-Kasım)'!C59)</f>
        <v>0</v>
      </c>
      <c r="M66" s="175">
        <f>IF('G011A (Mayıs-Kasım)'!K59=" ",0,'G011A (Mayıs-Kasım)'!K59)</f>
        <v>0</v>
      </c>
      <c r="N66" s="176">
        <f>IF('G011A (Haziran-Aralık)'!C59="",0,'G011A (Haziran-Aralık)'!C59)</f>
        <v>0</v>
      </c>
      <c r="O66" s="175">
        <f>IF('G011A (Haziran-Aralık)'!K59="",0,'G011A (Haziran-Aralık)'!K59)</f>
        <v>0</v>
      </c>
      <c r="P66" s="176" t="str">
        <f>IF('proje ve personel bilgileri'!A47=0,"",SUM(D66+F66+H66+J66+L66+N66))</f>
        <v/>
      </c>
      <c r="Q66" s="175" t="str">
        <f>IF('proje ve personel bilgileri'!A47=0,"",SUM(E66+G66+I66+K66+M66+O66))</f>
        <v/>
      </c>
      <c r="R66" s="175" t="str">
        <f>IF('proje ve personel bilgileri'!A47&lt;&gt;0,(P66/30)," ")</f>
        <v xml:space="preserve"> </v>
      </c>
      <c r="S66" s="177" t="str">
        <f>IF('proje ve personel bilgileri'!A47&lt;&gt;0,(Q66/R66)," ")</f>
        <v xml:space="preserve"> </v>
      </c>
    </row>
    <row r="67" spans="1:19" ht="15.75" customHeight="1" x14ac:dyDescent="0.25">
      <c r="A67" s="14">
        <v>35</v>
      </c>
      <c r="B67" s="359" t="str">
        <f>IF('proje ve personel bilgileri'!A48&lt;&gt;0,('proje ve personel bilgileri'!A48)," ")</f>
        <v xml:space="preserve"> </v>
      </c>
      <c r="C67" s="359"/>
      <c r="D67" s="176">
        <f>IF('G011A (Ocak-Temmuz)'!C61="",0,'G011A (Ocak-Temmuz)'!C61)</f>
        <v>0</v>
      </c>
      <c r="E67" s="175">
        <f>IF('G011A (Ocak-Temmuz)'!K61=" ",0,'G011A (Ocak-Temmuz)'!K61)</f>
        <v>0</v>
      </c>
      <c r="F67" s="176">
        <f>IF('G011A (Şubat-Ağustos)'!C60="",0,'G011A (Şubat-Ağustos)'!C60)</f>
        <v>0</v>
      </c>
      <c r="G67" s="175">
        <f>IF('G011A (Şubat-Ağustos)'!K60=" ",0,'G011A (Şubat-Ağustos)'!K60)</f>
        <v>0</v>
      </c>
      <c r="H67" s="176">
        <f>IF('G011A (Mart-Eylül)'!C60="",0,'G011A (Mart-Eylül)'!C60)</f>
        <v>0</v>
      </c>
      <c r="I67" s="175">
        <f>IF('G011A (Mart-Eylül)'!K60=" ",0,'G011A (Mart-Eylül)'!K60)</f>
        <v>0</v>
      </c>
      <c r="J67" s="176">
        <f>IF('G011A (Nisan-Ekim)'!C60="",0,'G011A (Nisan-Ekim)'!C60)</f>
        <v>0</v>
      </c>
      <c r="K67" s="175">
        <f>IF('G011A (Nisan-Ekim)'!K60="",0,'G011A (Nisan-Ekim)'!K60)</f>
        <v>0</v>
      </c>
      <c r="L67" s="176">
        <f>IF('G011A (Mayıs-Kasım)'!C60="",0,'G011A (Mayıs-Kasım)'!C60)</f>
        <v>0</v>
      </c>
      <c r="M67" s="175">
        <f>IF('G011A (Mayıs-Kasım)'!K60=" ",0,'G011A (Mayıs-Kasım)'!K60)</f>
        <v>0</v>
      </c>
      <c r="N67" s="176">
        <f>IF('G011A (Haziran-Aralık)'!C60="",0,'G011A (Haziran-Aralık)'!C60)</f>
        <v>0</v>
      </c>
      <c r="O67" s="175">
        <f>IF('G011A (Haziran-Aralık)'!K60="",0,'G011A (Haziran-Aralık)'!K60)</f>
        <v>0</v>
      </c>
      <c r="P67" s="176" t="str">
        <f>IF('proje ve personel bilgileri'!A48=0,"",SUM(D67+F67+H67+J67+L67+N67))</f>
        <v/>
      </c>
      <c r="Q67" s="175" t="str">
        <f>IF('proje ve personel bilgileri'!A48=0,"",SUM(E67+G67+I67+K67+M67+O67))</f>
        <v/>
      </c>
      <c r="R67" s="175" t="str">
        <f>IF('proje ve personel bilgileri'!A48&lt;&gt;0,(P67/30)," ")</f>
        <v xml:space="preserve"> </v>
      </c>
      <c r="S67" s="177" t="str">
        <f>IF('proje ve personel bilgileri'!A48&lt;&gt;0,(Q67/R67)," ")</f>
        <v xml:space="preserve"> </v>
      </c>
    </row>
    <row r="68" spans="1:19" ht="15" customHeight="1" x14ac:dyDescent="0.25">
      <c r="A68" s="15">
        <v>36</v>
      </c>
      <c r="B68" s="359" t="str">
        <f>IF('proje ve personel bilgileri'!A49&lt;&gt;0,('proje ve personel bilgileri'!A49)," ")</f>
        <v xml:space="preserve"> </v>
      </c>
      <c r="C68" s="359"/>
      <c r="D68" s="176">
        <f>IF('G011A (Ocak-Temmuz)'!C62="",0,'G011A (Ocak-Temmuz)'!C62)</f>
        <v>0</v>
      </c>
      <c r="E68" s="175">
        <f>IF('G011A (Ocak-Temmuz)'!K62=" ",0,'G011A (Ocak-Temmuz)'!K62)</f>
        <v>0</v>
      </c>
      <c r="F68" s="176">
        <f>IF('G011A (Şubat-Ağustos)'!C61="",0,'G011A (Şubat-Ağustos)'!C61)</f>
        <v>0</v>
      </c>
      <c r="G68" s="175">
        <f>IF('G011A (Şubat-Ağustos)'!K61=" ",0,'G011A (Şubat-Ağustos)'!K61)</f>
        <v>0</v>
      </c>
      <c r="H68" s="176">
        <f>IF('G011A (Mart-Eylül)'!C61="",0,'G011A (Mart-Eylül)'!C61)</f>
        <v>0</v>
      </c>
      <c r="I68" s="175">
        <f>IF('G011A (Mart-Eylül)'!K61=" ",0,'G011A (Mart-Eylül)'!K61)</f>
        <v>0</v>
      </c>
      <c r="J68" s="176">
        <f>IF('G011A (Nisan-Ekim)'!C61="",0,'G011A (Nisan-Ekim)'!C61)</f>
        <v>0</v>
      </c>
      <c r="K68" s="175">
        <f>IF('G011A (Nisan-Ekim)'!K61="",0,'G011A (Nisan-Ekim)'!K61)</f>
        <v>0</v>
      </c>
      <c r="L68" s="176">
        <f>IF('G011A (Mayıs-Kasım)'!C61="",0,'G011A (Mayıs-Kasım)'!C61)</f>
        <v>0</v>
      </c>
      <c r="M68" s="175">
        <f>IF('G011A (Mayıs-Kasım)'!K61=" ",0,'G011A (Mayıs-Kasım)'!K61)</f>
        <v>0</v>
      </c>
      <c r="N68" s="176">
        <f>IF('G011A (Haziran-Aralık)'!C61="",0,'G011A (Haziran-Aralık)'!C61)</f>
        <v>0</v>
      </c>
      <c r="O68" s="175">
        <f>IF('G011A (Haziran-Aralık)'!K61="",0,'G011A (Haziran-Aralık)'!K61)</f>
        <v>0</v>
      </c>
      <c r="P68" s="176" t="str">
        <f>IF('proje ve personel bilgileri'!A49=0,"",SUM(D68+F68+H68+J68+L68+N68))</f>
        <v/>
      </c>
      <c r="Q68" s="175" t="str">
        <f>IF('proje ve personel bilgileri'!A49=0,"",SUM(E68+G68+I68+K68+M68+O68))</f>
        <v/>
      </c>
      <c r="R68" s="175" t="str">
        <f>IF('proje ve personel bilgileri'!A49&lt;&gt;0,(P68/30)," ")</f>
        <v xml:space="preserve"> </v>
      </c>
      <c r="S68" s="177" t="str">
        <f>IF('proje ve personel bilgileri'!A49&lt;&gt;0,(Q68/R68)," ")</f>
        <v xml:space="preserve"> </v>
      </c>
    </row>
    <row r="69" spans="1:19" ht="15" customHeight="1" x14ac:dyDescent="0.25">
      <c r="A69" s="56"/>
      <c r="B69" s="56"/>
      <c r="C69" s="56"/>
      <c r="D69" s="56"/>
      <c r="E69" s="56"/>
      <c r="F69" s="56"/>
      <c r="G69" s="56"/>
      <c r="H69" s="56"/>
      <c r="I69" s="56"/>
      <c r="J69" s="56"/>
      <c r="K69" s="56"/>
      <c r="L69" s="56"/>
      <c r="M69" s="56"/>
      <c r="N69" s="56"/>
      <c r="O69" s="56"/>
      <c r="P69" s="56"/>
      <c r="Q69" s="56"/>
      <c r="R69" s="56"/>
      <c r="S69" s="56"/>
    </row>
    <row r="70" spans="1:19" ht="15" customHeight="1" x14ac:dyDescent="0.25">
      <c r="A70" s="332" t="s">
        <v>100</v>
      </c>
      <c r="B70" s="332"/>
      <c r="C70" s="332"/>
      <c r="D70" s="332"/>
      <c r="E70" s="332"/>
      <c r="F70" s="332"/>
      <c r="G70" s="332"/>
      <c r="H70" s="332"/>
      <c r="I70" s="332"/>
      <c r="J70" s="332"/>
      <c r="K70" s="332"/>
      <c r="L70" s="332"/>
      <c r="M70" s="332"/>
      <c r="N70" s="332"/>
      <c r="O70" s="332"/>
      <c r="P70" s="332"/>
      <c r="Q70" s="332"/>
      <c r="R70" s="332"/>
    </row>
    <row r="71" spans="1:19" ht="15" customHeight="1" x14ac:dyDescent="0.25">
      <c r="A71" s="287"/>
    </row>
    <row r="72" spans="1:19" ht="15" customHeight="1" x14ac:dyDescent="0.25">
      <c r="C72" s="57"/>
      <c r="E72" s="58"/>
      <c r="G72" s="57"/>
    </row>
    <row r="73" spans="1:19" ht="15" customHeight="1" x14ac:dyDescent="0.25">
      <c r="F73" s="288" t="s">
        <v>102</v>
      </c>
      <c r="J73" s="288" t="s">
        <v>103</v>
      </c>
      <c r="O73" s="74" t="s">
        <v>127</v>
      </c>
    </row>
    <row r="84" spans="1:19" ht="15.75" customHeight="1" x14ac:dyDescent="0.25">
      <c r="A84" s="348" t="s">
        <v>108</v>
      </c>
      <c r="B84" s="348"/>
      <c r="C84" s="348"/>
      <c r="D84" s="348"/>
      <c r="E84" s="348"/>
      <c r="F84" s="348"/>
      <c r="G84" s="348"/>
      <c r="H84" s="348"/>
      <c r="I84" s="348"/>
      <c r="J84" s="348"/>
      <c r="K84" s="348"/>
      <c r="L84" s="348"/>
      <c r="M84" s="348"/>
      <c r="N84" s="348"/>
      <c r="O84" s="348"/>
      <c r="P84" s="348"/>
      <c r="Q84" s="348"/>
      <c r="R84" s="348"/>
      <c r="S84" s="348"/>
    </row>
    <row r="85" spans="1:19" ht="15" customHeight="1" x14ac:dyDescent="0.25">
      <c r="A85" s="68"/>
      <c r="B85" s="68"/>
      <c r="C85" s="68"/>
      <c r="D85" s="68"/>
      <c r="E85" s="68"/>
      <c r="F85" s="68"/>
      <c r="G85" s="68"/>
      <c r="H85" s="68"/>
      <c r="I85" s="69" t="str">
        <f>'proje ve personel bilgileri'!$B$7</f>
        <v>/</v>
      </c>
      <c r="J85" s="68" t="s">
        <v>109</v>
      </c>
      <c r="K85" s="68"/>
      <c r="L85" s="68"/>
      <c r="M85" s="68"/>
      <c r="N85" s="68"/>
      <c r="O85" s="68"/>
      <c r="P85" s="68"/>
      <c r="Q85" s="68"/>
      <c r="R85" s="68"/>
      <c r="S85" s="68"/>
    </row>
    <row r="86" spans="1:19" ht="18.75" customHeight="1" x14ac:dyDescent="0.25">
      <c r="R86" s="10" t="s">
        <v>110</v>
      </c>
    </row>
    <row r="87" spans="1:19" ht="15.75" customHeight="1" x14ac:dyDescent="0.25">
      <c r="A87" s="349" t="s">
        <v>2</v>
      </c>
      <c r="B87" s="350"/>
      <c r="C87" s="374">
        <f>'proje ve personel bilgileri'!$B$2</f>
        <v>0</v>
      </c>
      <c r="D87" s="375"/>
      <c r="E87" s="375"/>
      <c r="F87" s="375"/>
      <c r="G87" s="375"/>
      <c r="H87" s="375"/>
      <c r="I87" s="375"/>
      <c r="J87" s="375"/>
      <c r="K87" s="375"/>
      <c r="L87" s="375"/>
      <c r="M87" s="375"/>
      <c r="N87" s="375"/>
      <c r="O87" s="375"/>
      <c r="P87" s="375"/>
      <c r="Q87" s="375"/>
      <c r="R87" s="375"/>
      <c r="S87" s="376"/>
    </row>
    <row r="88" spans="1:19" ht="15.75" customHeight="1" x14ac:dyDescent="0.25">
      <c r="A88" s="349" t="s">
        <v>4</v>
      </c>
      <c r="B88" s="350"/>
      <c r="C88" s="374">
        <f>'proje ve personel bilgileri'!$B$3</f>
        <v>0</v>
      </c>
      <c r="D88" s="375"/>
      <c r="E88" s="375"/>
      <c r="F88" s="375"/>
      <c r="G88" s="375"/>
      <c r="H88" s="375"/>
      <c r="I88" s="375"/>
      <c r="J88" s="375"/>
      <c r="K88" s="375"/>
      <c r="L88" s="375"/>
      <c r="M88" s="375"/>
      <c r="N88" s="375"/>
      <c r="O88" s="375"/>
      <c r="P88" s="375"/>
      <c r="Q88" s="375"/>
      <c r="R88" s="375"/>
      <c r="S88" s="376"/>
    </row>
    <row r="89" spans="1:19" ht="27.75" customHeight="1" x14ac:dyDescent="0.25">
      <c r="A89" s="360" t="s">
        <v>87</v>
      </c>
      <c r="B89" s="368" t="s">
        <v>15</v>
      </c>
      <c r="C89" s="369"/>
      <c r="D89" s="368" t="s">
        <v>111</v>
      </c>
      <c r="E89" s="369"/>
      <c r="F89" s="368" t="s">
        <v>112</v>
      </c>
      <c r="G89" s="369"/>
      <c r="H89" s="366" t="s">
        <v>113</v>
      </c>
      <c r="I89" s="367"/>
      <c r="J89" s="366" t="s">
        <v>114</v>
      </c>
      <c r="K89" s="367"/>
      <c r="L89" s="366" t="s">
        <v>115</v>
      </c>
      <c r="M89" s="367"/>
      <c r="N89" s="368" t="s">
        <v>116</v>
      </c>
      <c r="O89" s="369"/>
      <c r="P89" s="360" t="s">
        <v>117</v>
      </c>
      <c r="Q89" s="286" t="s">
        <v>118</v>
      </c>
      <c r="R89" s="362" t="s">
        <v>119</v>
      </c>
      <c r="S89" s="362" t="s">
        <v>120</v>
      </c>
    </row>
    <row r="90" spans="1:19" ht="15.75" customHeight="1" x14ac:dyDescent="0.25">
      <c r="A90" s="361"/>
      <c r="B90" s="372"/>
      <c r="C90" s="373"/>
      <c r="D90" s="370"/>
      <c r="E90" s="371"/>
      <c r="F90" s="370"/>
      <c r="G90" s="371"/>
      <c r="H90" s="364" t="s">
        <v>121</v>
      </c>
      <c r="I90" s="365"/>
      <c r="J90" s="364" t="s">
        <v>122</v>
      </c>
      <c r="K90" s="365"/>
      <c r="L90" s="364" t="s">
        <v>123</v>
      </c>
      <c r="M90" s="365"/>
      <c r="N90" s="370"/>
      <c r="O90" s="371"/>
      <c r="P90" s="361"/>
      <c r="Q90" s="11" t="s">
        <v>124</v>
      </c>
      <c r="R90" s="363"/>
      <c r="S90" s="363"/>
    </row>
    <row r="91" spans="1:19" ht="27.75" customHeight="1" x14ac:dyDescent="0.25">
      <c r="A91" s="361"/>
      <c r="B91" s="372"/>
      <c r="C91" s="373"/>
      <c r="D91" s="360" t="s">
        <v>125</v>
      </c>
      <c r="E91" s="11" t="s">
        <v>126</v>
      </c>
      <c r="F91" s="360" t="s">
        <v>125</v>
      </c>
      <c r="G91" s="11" t="s">
        <v>126</v>
      </c>
      <c r="H91" s="360" t="s">
        <v>125</v>
      </c>
      <c r="I91" s="11" t="s">
        <v>126</v>
      </c>
      <c r="J91" s="360" t="s">
        <v>125</v>
      </c>
      <c r="K91" s="12" t="s">
        <v>126</v>
      </c>
      <c r="L91" s="360" t="s">
        <v>125</v>
      </c>
      <c r="M91" s="11" t="s">
        <v>126</v>
      </c>
      <c r="N91" s="360" t="s">
        <v>125</v>
      </c>
      <c r="O91" s="11" t="s">
        <v>126</v>
      </c>
      <c r="P91" s="361"/>
      <c r="Q91" s="11" t="s">
        <v>98</v>
      </c>
      <c r="R91" s="363"/>
      <c r="S91" s="363"/>
    </row>
    <row r="92" spans="1:19" ht="15.75" customHeight="1" x14ac:dyDescent="0.25">
      <c r="A92" s="361"/>
      <c r="B92" s="372"/>
      <c r="C92" s="373"/>
      <c r="D92" s="361"/>
      <c r="E92" s="11" t="s">
        <v>98</v>
      </c>
      <c r="F92" s="361"/>
      <c r="G92" s="11" t="s">
        <v>98</v>
      </c>
      <c r="H92" s="361"/>
      <c r="I92" s="11" t="s">
        <v>98</v>
      </c>
      <c r="J92" s="361"/>
      <c r="K92" s="12" t="s">
        <v>98</v>
      </c>
      <c r="L92" s="361"/>
      <c r="M92" s="11" t="s">
        <v>98</v>
      </c>
      <c r="N92" s="361"/>
      <c r="O92" s="11" t="s">
        <v>98</v>
      </c>
      <c r="P92" s="361"/>
      <c r="Q92" s="13"/>
      <c r="R92" s="363"/>
      <c r="S92" s="363"/>
    </row>
    <row r="93" spans="1:19" ht="15.75" customHeight="1" x14ac:dyDescent="0.25">
      <c r="A93" s="14">
        <v>37</v>
      </c>
      <c r="B93" s="359" t="str">
        <f>IF('proje ve personel bilgileri'!A50&lt;&gt;0,('proje ve personel bilgileri'!A50)," ")</f>
        <v xml:space="preserve"> </v>
      </c>
      <c r="C93" s="359"/>
      <c r="D93" s="176">
        <f>IF('G011A (Ocak-Temmuz)'!C80="",0,'G011A (Ocak-Temmuz)'!C80)</f>
        <v>0</v>
      </c>
      <c r="E93" s="175">
        <f>IF('G011A (Ocak-Temmuz)'!K80=" ",0,'G011A (Ocak-Temmuz)'!K80)</f>
        <v>0</v>
      </c>
      <c r="F93" s="176">
        <f>IF('G011A (Şubat-Ağustos)'!C79="",0,'G011A (Şubat-Ağustos)'!C79)</f>
        <v>0</v>
      </c>
      <c r="G93" s="175">
        <f>IF('G011A (Şubat-Ağustos)'!K79=" ",0,'G011A (Şubat-Ağustos)'!K79)</f>
        <v>0</v>
      </c>
      <c r="H93" s="176">
        <f>IF('G011A (Mart-Eylül)'!C79="",0,'G011A (Mart-Eylül)'!C79)</f>
        <v>0</v>
      </c>
      <c r="I93" s="175">
        <f>IF('G011A (Mart-Eylül)'!K79=" ",0,'G011A (Mart-Eylül)'!K79)</f>
        <v>0</v>
      </c>
      <c r="J93" s="176">
        <f>IF('G011A (Nisan-Ekim)'!C79="",0,'G011A (Nisan-Ekim)'!C79)</f>
        <v>0</v>
      </c>
      <c r="K93" s="175">
        <f>IF('G011A (Nisan-Ekim)'!K79="",0,'G011A (Nisan-Ekim)'!K79)</f>
        <v>0</v>
      </c>
      <c r="L93" s="176">
        <f>IF('G011A (Mayıs-Kasım)'!C79="",0,'G011A (Mayıs-Kasım)'!C79)</f>
        <v>0</v>
      </c>
      <c r="M93" s="175">
        <f>IF('G011A (Mayıs-Kasım)'!K79=" ",0,'G011A (Mayıs-Kasım)'!K79)</f>
        <v>0</v>
      </c>
      <c r="N93" s="176">
        <f>IF('G011A (Haziran-Aralık)'!C79="",0,'G011A (Haziran-Aralık)'!C79)</f>
        <v>0</v>
      </c>
      <c r="O93" s="175">
        <f>IF('G011A (Haziran-Aralık)'!K79="",0,'G011A (Haziran-Aralık)'!K79)</f>
        <v>0</v>
      </c>
      <c r="P93" s="176" t="str">
        <f>IF('proje ve personel bilgileri'!A50=0,"",SUM(D93+F93+H93+J93+L93+N93))</f>
        <v/>
      </c>
      <c r="Q93" s="175" t="str">
        <f>IF('proje ve personel bilgileri'!A50=0,"",SUM(E93+G93+I93+K93+M93+O93))</f>
        <v/>
      </c>
      <c r="R93" s="175" t="str">
        <f>IF('proje ve personel bilgileri'!A50&lt;&gt;0,(P93/30)," ")</f>
        <v xml:space="preserve"> </v>
      </c>
      <c r="S93" s="177" t="str">
        <f>IF('proje ve personel bilgileri'!A50&lt;&gt;0,(Q93/R93)," ")</f>
        <v xml:space="preserve"> </v>
      </c>
    </row>
    <row r="94" spans="1:19" ht="15.75" customHeight="1" x14ac:dyDescent="0.25">
      <c r="A94" s="15">
        <v>38</v>
      </c>
      <c r="B94" s="359" t="str">
        <f>IF('proje ve personel bilgileri'!A51&lt;&gt;0,('proje ve personel bilgileri'!A51)," ")</f>
        <v xml:space="preserve"> </v>
      </c>
      <c r="C94" s="359"/>
      <c r="D94" s="176">
        <f>IF('G011A (Ocak-Temmuz)'!C81="",0,'G011A (Ocak-Temmuz)'!C81)</f>
        <v>0</v>
      </c>
      <c r="E94" s="175">
        <f>IF('G011A (Ocak-Temmuz)'!K81=" ",0,'G011A (Ocak-Temmuz)'!K81)</f>
        <v>0</v>
      </c>
      <c r="F94" s="176">
        <f>IF('G011A (Şubat-Ağustos)'!C80="",0,'G011A (Şubat-Ağustos)'!C80)</f>
        <v>0</v>
      </c>
      <c r="G94" s="175">
        <f>IF('G011A (Şubat-Ağustos)'!K80=" ",0,'G011A (Şubat-Ağustos)'!K80)</f>
        <v>0</v>
      </c>
      <c r="H94" s="176">
        <f>IF('G011A (Mart-Eylül)'!C80="",0,'G011A (Mart-Eylül)'!C80)</f>
        <v>0</v>
      </c>
      <c r="I94" s="175">
        <f>IF('G011A (Mart-Eylül)'!K80=" ",0,'G011A (Mart-Eylül)'!K80)</f>
        <v>0</v>
      </c>
      <c r="J94" s="176">
        <f>IF('G011A (Nisan-Ekim)'!C80="",0,'G011A (Nisan-Ekim)'!C80)</f>
        <v>0</v>
      </c>
      <c r="K94" s="175">
        <f>IF('G011A (Nisan-Ekim)'!K80="",0,'G011A (Nisan-Ekim)'!K80)</f>
        <v>0</v>
      </c>
      <c r="L94" s="176">
        <f>IF('G011A (Mayıs-Kasım)'!C80="",0,'G011A (Mayıs-Kasım)'!C80)</f>
        <v>0</v>
      </c>
      <c r="M94" s="175">
        <f>IF('G011A (Mayıs-Kasım)'!K80=" ",0,'G011A (Mayıs-Kasım)'!K80)</f>
        <v>0</v>
      </c>
      <c r="N94" s="176">
        <f>IF('G011A (Haziran-Aralık)'!C80="",0,'G011A (Haziran-Aralık)'!C80)</f>
        <v>0</v>
      </c>
      <c r="O94" s="175">
        <f>IF('G011A (Haziran-Aralık)'!K80="",0,'G011A (Haziran-Aralık)'!K80)</f>
        <v>0</v>
      </c>
      <c r="P94" s="176" t="str">
        <f>IF('proje ve personel bilgileri'!A51=0,"",SUM(D94+F94+H94+J94+L94+N94))</f>
        <v/>
      </c>
      <c r="Q94" s="175" t="str">
        <f>IF('proje ve personel bilgileri'!A51=0,"",SUM(E94+G94+I94+K94+M94+O94))</f>
        <v/>
      </c>
      <c r="R94" s="175" t="str">
        <f>IF('proje ve personel bilgileri'!A51&lt;&gt;0,(P94/30)," ")</f>
        <v xml:space="preserve"> </v>
      </c>
      <c r="S94" s="177" t="str">
        <f>IF('proje ve personel bilgileri'!A51&lt;&gt;0,(Q94/R94)," ")</f>
        <v xml:space="preserve"> </v>
      </c>
    </row>
    <row r="95" spans="1:19" ht="15.75" customHeight="1" x14ac:dyDescent="0.25">
      <c r="A95" s="14">
        <v>39</v>
      </c>
      <c r="B95" s="359" t="str">
        <f>IF('proje ve personel bilgileri'!A52&lt;&gt;0,('proje ve personel bilgileri'!A52)," ")</f>
        <v xml:space="preserve"> </v>
      </c>
      <c r="C95" s="359"/>
      <c r="D95" s="176">
        <f>IF('G011A (Ocak-Temmuz)'!C82="",0,'G011A (Ocak-Temmuz)'!C82)</f>
        <v>0</v>
      </c>
      <c r="E95" s="175">
        <f>IF('G011A (Ocak-Temmuz)'!K82=" ",0,'G011A (Ocak-Temmuz)'!K82)</f>
        <v>0</v>
      </c>
      <c r="F95" s="176">
        <f>IF('G011A (Şubat-Ağustos)'!C81="",0,'G011A (Şubat-Ağustos)'!C81)</f>
        <v>0</v>
      </c>
      <c r="G95" s="175">
        <f>IF('G011A (Şubat-Ağustos)'!K81=" ",0,'G011A (Şubat-Ağustos)'!K81)</f>
        <v>0</v>
      </c>
      <c r="H95" s="176">
        <f>IF('G011A (Mart-Eylül)'!C81="",0,'G011A (Mart-Eylül)'!C81)</f>
        <v>0</v>
      </c>
      <c r="I95" s="175">
        <f>IF('G011A (Mart-Eylül)'!K81=" ",0,'G011A (Mart-Eylül)'!K81)</f>
        <v>0</v>
      </c>
      <c r="J95" s="176">
        <f>IF('G011A (Nisan-Ekim)'!C81="",0,'G011A (Nisan-Ekim)'!C81)</f>
        <v>0</v>
      </c>
      <c r="K95" s="175">
        <f>IF('G011A (Nisan-Ekim)'!K81="",0,'G011A (Nisan-Ekim)'!K81)</f>
        <v>0</v>
      </c>
      <c r="L95" s="176">
        <f>IF('G011A (Mayıs-Kasım)'!C81="",0,'G011A (Mayıs-Kasım)'!C81)</f>
        <v>0</v>
      </c>
      <c r="M95" s="175">
        <f>IF('G011A (Mayıs-Kasım)'!K81=" ",0,'G011A (Mayıs-Kasım)'!K81)</f>
        <v>0</v>
      </c>
      <c r="N95" s="176">
        <f>IF('G011A (Haziran-Aralık)'!C81="",0,'G011A (Haziran-Aralık)'!C81)</f>
        <v>0</v>
      </c>
      <c r="O95" s="175">
        <f>IF('G011A (Haziran-Aralık)'!K81="",0,'G011A (Haziran-Aralık)'!K81)</f>
        <v>0</v>
      </c>
      <c r="P95" s="176" t="str">
        <f>IF('proje ve personel bilgileri'!A52=0,"",SUM(D95+F95+H95+J95+L95+N95))</f>
        <v/>
      </c>
      <c r="Q95" s="175" t="str">
        <f>IF('proje ve personel bilgileri'!A52=0,"",SUM(E95+G95+I95+K95+M95+O95))</f>
        <v/>
      </c>
      <c r="R95" s="175" t="str">
        <f>IF('proje ve personel bilgileri'!A52&lt;&gt;0,(P95/30)," ")</f>
        <v xml:space="preserve"> </v>
      </c>
      <c r="S95" s="177" t="str">
        <f>IF('proje ve personel bilgileri'!A52&lt;&gt;0,(Q95/R95)," ")</f>
        <v xml:space="preserve"> </v>
      </c>
    </row>
    <row r="96" spans="1:19" ht="15.75" customHeight="1" x14ac:dyDescent="0.25">
      <c r="A96" s="15">
        <v>40</v>
      </c>
      <c r="B96" s="359" t="str">
        <f>IF('proje ve personel bilgileri'!A53&lt;&gt;0,('proje ve personel bilgileri'!A53)," ")</f>
        <v xml:space="preserve"> </v>
      </c>
      <c r="C96" s="359"/>
      <c r="D96" s="176">
        <f>IF('G011A (Ocak-Temmuz)'!C83="",0,'G011A (Ocak-Temmuz)'!C83)</f>
        <v>0</v>
      </c>
      <c r="E96" s="175">
        <f>IF('G011A (Ocak-Temmuz)'!K83=" ",0,'G011A (Ocak-Temmuz)'!K83)</f>
        <v>0</v>
      </c>
      <c r="F96" s="176">
        <f>IF('G011A (Şubat-Ağustos)'!C82="",0,'G011A (Şubat-Ağustos)'!C82)</f>
        <v>0</v>
      </c>
      <c r="G96" s="175">
        <f>IF('G011A (Şubat-Ağustos)'!K82=" ",0,'G011A (Şubat-Ağustos)'!K82)</f>
        <v>0</v>
      </c>
      <c r="H96" s="176">
        <f>IF('G011A (Mart-Eylül)'!C82="",0,'G011A (Mart-Eylül)'!C82)</f>
        <v>0</v>
      </c>
      <c r="I96" s="175">
        <f>IF('G011A (Mart-Eylül)'!K82=" ",0,'G011A (Mart-Eylül)'!K82)</f>
        <v>0</v>
      </c>
      <c r="J96" s="176">
        <f>IF('G011A (Nisan-Ekim)'!C82="",0,'G011A (Nisan-Ekim)'!C82)</f>
        <v>0</v>
      </c>
      <c r="K96" s="175">
        <f>IF('G011A (Nisan-Ekim)'!K82="",0,'G011A (Nisan-Ekim)'!K82)</f>
        <v>0</v>
      </c>
      <c r="L96" s="176">
        <f>IF('G011A (Mayıs-Kasım)'!C82="",0,'G011A (Mayıs-Kasım)'!C82)</f>
        <v>0</v>
      </c>
      <c r="M96" s="175">
        <f>IF('G011A (Mayıs-Kasım)'!K82=" ",0,'G011A (Mayıs-Kasım)'!K82)</f>
        <v>0</v>
      </c>
      <c r="N96" s="176">
        <f>IF('G011A (Haziran-Aralık)'!C82="",0,'G011A (Haziran-Aralık)'!C82)</f>
        <v>0</v>
      </c>
      <c r="O96" s="175">
        <f>IF('G011A (Haziran-Aralık)'!K82="",0,'G011A (Haziran-Aralık)'!K82)</f>
        <v>0</v>
      </c>
      <c r="P96" s="176" t="str">
        <f>IF('proje ve personel bilgileri'!A53=0,"",SUM(D96+F96+H96+J96+L96+N96))</f>
        <v/>
      </c>
      <c r="Q96" s="175" t="str">
        <f>IF('proje ve personel bilgileri'!A53=0,"",SUM(E96+G96+I96+K96+M96+O96))</f>
        <v/>
      </c>
      <c r="R96" s="175" t="str">
        <f>IF('proje ve personel bilgileri'!A53&lt;&gt;0,(P96/30)," ")</f>
        <v xml:space="preserve"> </v>
      </c>
      <c r="S96" s="177" t="str">
        <f>IF('proje ve personel bilgileri'!A53&lt;&gt;0,(Q96/R96)," ")</f>
        <v xml:space="preserve"> </v>
      </c>
    </row>
    <row r="97" spans="1:19" ht="15.75" customHeight="1" x14ac:dyDescent="0.25">
      <c r="A97" s="14">
        <v>41</v>
      </c>
      <c r="B97" s="359" t="str">
        <f>IF('proje ve personel bilgileri'!A54&lt;&gt;0,('proje ve personel bilgileri'!A54)," ")</f>
        <v xml:space="preserve"> </v>
      </c>
      <c r="C97" s="359"/>
      <c r="D97" s="176">
        <f>IF('G011A (Ocak-Temmuz)'!C84="",0,'G011A (Ocak-Temmuz)'!C84)</f>
        <v>0</v>
      </c>
      <c r="E97" s="175">
        <f>IF('G011A (Ocak-Temmuz)'!K84=" ",0,'G011A (Ocak-Temmuz)'!K84)</f>
        <v>0</v>
      </c>
      <c r="F97" s="176">
        <f>IF('G011A (Şubat-Ağustos)'!C83="",0,'G011A (Şubat-Ağustos)'!C83)</f>
        <v>0</v>
      </c>
      <c r="G97" s="175">
        <f>IF('G011A (Şubat-Ağustos)'!K83=" ",0,'G011A (Şubat-Ağustos)'!K83)</f>
        <v>0</v>
      </c>
      <c r="H97" s="176">
        <f>IF('G011A (Mart-Eylül)'!C83="",0,'G011A (Mart-Eylül)'!C83)</f>
        <v>0</v>
      </c>
      <c r="I97" s="175">
        <f>IF('G011A (Mart-Eylül)'!K83=" ",0,'G011A (Mart-Eylül)'!K83)</f>
        <v>0</v>
      </c>
      <c r="J97" s="176">
        <f>IF('G011A (Nisan-Ekim)'!C83="",0,'G011A (Nisan-Ekim)'!C83)</f>
        <v>0</v>
      </c>
      <c r="K97" s="175">
        <f>IF('G011A (Nisan-Ekim)'!K83="",0,'G011A (Nisan-Ekim)'!K83)</f>
        <v>0</v>
      </c>
      <c r="L97" s="176">
        <f>IF('G011A (Mayıs-Kasım)'!C83="",0,'G011A (Mayıs-Kasım)'!C83)</f>
        <v>0</v>
      </c>
      <c r="M97" s="175">
        <f>IF('G011A (Mayıs-Kasım)'!K83=" ",0,'G011A (Mayıs-Kasım)'!K83)</f>
        <v>0</v>
      </c>
      <c r="N97" s="176">
        <f>IF('G011A (Haziran-Aralık)'!C83="",0,'G011A (Haziran-Aralık)'!C83)</f>
        <v>0</v>
      </c>
      <c r="O97" s="175">
        <f>IF('G011A (Haziran-Aralık)'!K83="",0,'G011A (Haziran-Aralık)'!K83)</f>
        <v>0</v>
      </c>
      <c r="P97" s="176" t="str">
        <f>IF('proje ve personel bilgileri'!A54=0,"",SUM(D97+F97+H97+J97+L97+N97))</f>
        <v/>
      </c>
      <c r="Q97" s="175" t="str">
        <f>IF('proje ve personel bilgileri'!A54=0,"",SUM(E97+G97+I97+K97+M97+O97))</f>
        <v/>
      </c>
      <c r="R97" s="175" t="str">
        <f>IF('proje ve personel bilgileri'!A54&lt;&gt;0,(P97/30)," ")</f>
        <v xml:space="preserve"> </v>
      </c>
      <c r="S97" s="177" t="str">
        <f>IF('proje ve personel bilgileri'!A54&lt;&gt;0,(Q97/R97)," ")</f>
        <v xml:space="preserve"> </v>
      </c>
    </row>
    <row r="98" spans="1:19" ht="15.75" customHeight="1" x14ac:dyDescent="0.25">
      <c r="A98" s="15">
        <v>42</v>
      </c>
      <c r="B98" s="359" t="str">
        <f>IF('proje ve personel bilgileri'!A55&lt;&gt;0,('proje ve personel bilgileri'!A55)," ")</f>
        <v xml:space="preserve"> </v>
      </c>
      <c r="C98" s="359"/>
      <c r="D98" s="176">
        <f>IF('G011A (Ocak-Temmuz)'!C85="",0,'G011A (Ocak-Temmuz)'!C85)</f>
        <v>0</v>
      </c>
      <c r="E98" s="175">
        <f>IF('G011A (Ocak-Temmuz)'!K85=" ",0,'G011A (Ocak-Temmuz)'!K85)</f>
        <v>0</v>
      </c>
      <c r="F98" s="176">
        <f>IF('G011A (Şubat-Ağustos)'!C84="",0,'G011A (Şubat-Ağustos)'!C84)</f>
        <v>0</v>
      </c>
      <c r="G98" s="175">
        <f>IF('G011A (Şubat-Ağustos)'!K84=" ",0,'G011A (Şubat-Ağustos)'!K84)</f>
        <v>0</v>
      </c>
      <c r="H98" s="176">
        <f>IF('G011A (Mart-Eylül)'!C84="",0,'G011A (Mart-Eylül)'!C84)</f>
        <v>0</v>
      </c>
      <c r="I98" s="175">
        <f>IF('G011A (Mart-Eylül)'!K84=" ",0,'G011A (Mart-Eylül)'!K84)</f>
        <v>0</v>
      </c>
      <c r="J98" s="176">
        <f>IF('G011A (Nisan-Ekim)'!C84="",0,'G011A (Nisan-Ekim)'!C84)</f>
        <v>0</v>
      </c>
      <c r="K98" s="175">
        <f>IF('G011A (Nisan-Ekim)'!K84="",0,'G011A (Nisan-Ekim)'!K84)</f>
        <v>0</v>
      </c>
      <c r="L98" s="176">
        <f>IF('G011A (Mayıs-Kasım)'!C84="",0,'G011A (Mayıs-Kasım)'!C84)</f>
        <v>0</v>
      </c>
      <c r="M98" s="175">
        <f>IF('G011A (Mayıs-Kasım)'!K84=" ",0,'G011A (Mayıs-Kasım)'!K84)</f>
        <v>0</v>
      </c>
      <c r="N98" s="176">
        <f>IF('G011A (Haziran-Aralık)'!C84="",0,'G011A (Haziran-Aralık)'!C84)</f>
        <v>0</v>
      </c>
      <c r="O98" s="175">
        <f>IF('G011A (Haziran-Aralık)'!K84="",0,'G011A (Haziran-Aralık)'!K84)</f>
        <v>0</v>
      </c>
      <c r="P98" s="176" t="str">
        <f>IF('proje ve personel bilgileri'!A55=0,"",SUM(D98+F98+H98+J98+L98+N98))</f>
        <v/>
      </c>
      <c r="Q98" s="175" t="str">
        <f>IF('proje ve personel bilgileri'!A55=0,"",SUM(E98+G98+I98+K98+M98+O98))</f>
        <v/>
      </c>
      <c r="R98" s="175" t="str">
        <f>IF('proje ve personel bilgileri'!A55&lt;&gt;0,(P98/30)," ")</f>
        <v xml:space="preserve"> </v>
      </c>
      <c r="S98" s="177" t="str">
        <f>IF('proje ve personel bilgileri'!A55&lt;&gt;0,(Q98/R98)," ")</f>
        <v xml:space="preserve"> </v>
      </c>
    </row>
    <row r="99" spans="1:19" ht="15.75" customHeight="1" x14ac:dyDescent="0.25">
      <c r="A99" s="14">
        <v>43</v>
      </c>
      <c r="B99" s="359" t="str">
        <f>IF('proje ve personel bilgileri'!A56&lt;&gt;0,('proje ve personel bilgileri'!A56)," ")</f>
        <v xml:space="preserve"> </v>
      </c>
      <c r="C99" s="359"/>
      <c r="D99" s="176">
        <f>IF('G011A (Ocak-Temmuz)'!C86="",0,'G011A (Ocak-Temmuz)'!C86)</f>
        <v>0</v>
      </c>
      <c r="E99" s="175">
        <f>IF('G011A (Ocak-Temmuz)'!K86=" ",0,'G011A (Ocak-Temmuz)'!K86)</f>
        <v>0</v>
      </c>
      <c r="F99" s="176">
        <f>IF('G011A (Şubat-Ağustos)'!C85="",0,'G011A (Şubat-Ağustos)'!C85)</f>
        <v>0</v>
      </c>
      <c r="G99" s="175">
        <f>IF('G011A (Şubat-Ağustos)'!K85=" ",0,'G011A (Şubat-Ağustos)'!K85)</f>
        <v>0</v>
      </c>
      <c r="H99" s="176">
        <f>IF('G011A (Mart-Eylül)'!C85="",0,'G011A (Mart-Eylül)'!C85)</f>
        <v>0</v>
      </c>
      <c r="I99" s="175">
        <f>IF('G011A (Mart-Eylül)'!K85=" ",0,'G011A (Mart-Eylül)'!K85)</f>
        <v>0</v>
      </c>
      <c r="J99" s="176">
        <f>IF('G011A (Nisan-Ekim)'!C85="",0,'G011A (Nisan-Ekim)'!C85)</f>
        <v>0</v>
      </c>
      <c r="K99" s="175">
        <f>IF('G011A (Nisan-Ekim)'!K85="",0,'G011A (Nisan-Ekim)'!K85)</f>
        <v>0</v>
      </c>
      <c r="L99" s="176">
        <f>IF('G011A (Mayıs-Kasım)'!C85="",0,'G011A (Mayıs-Kasım)'!C85)</f>
        <v>0</v>
      </c>
      <c r="M99" s="175">
        <f>IF('G011A (Mayıs-Kasım)'!K85=" ",0,'G011A (Mayıs-Kasım)'!K85)</f>
        <v>0</v>
      </c>
      <c r="N99" s="176">
        <f>IF('G011A (Haziran-Aralık)'!C85="",0,'G011A (Haziran-Aralık)'!C85)</f>
        <v>0</v>
      </c>
      <c r="O99" s="175">
        <f>IF('G011A (Haziran-Aralık)'!K85="",0,'G011A (Haziran-Aralık)'!K85)</f>
        <v>0</v>
      </c>
      <c r="P99" s="176" t="str">
        <f>IF('proje ve personel bilgileri'!A56=0,"",SUM(D99+F99+H99+J99+L99+N99))</f>
        <v/>
      </c>
      <c r="Q99" s="175" t="str">
        <f>IF('proje ve personel bilgileri'!A56=0,"",SUM(E99+G99+I99+K99+M99+O99))</f>
        <v/>
      </c>
      <c r="R99" s="175" t="str">
        <f>IF('proje ve personel bilgileri'!A56&lt;&gt;0,(P99/30)," ")</f>
        <v xml:space="preserve"> </v>
      </c>
      <c r="S99" s="177" t="str">
        <f>IF('proje ve personel bilgileri'!A56&lt;&gt;0,(Q99/R99)," ")</f>
        <v xml:space="preserve"> </v>
      </c>
    </row>
    <row r="100" spans="1:19" ht="15.75" customHeight="1" x14ac:dyDescent="0.25">
      <c r="A100" s="15">
        <v>44</v>
      </c>
      <c r="B100" s="359" t="str">
        <f>IF('proje ve personel bilgileri'!A57&lt;&gt;0,('proje ve personel bilgileri'!A57)," ")</f>
        <v xml:space="preserve"> </v>
      </c>
      <c r="C100" s="359"/>
      <c r="D100" s="176">
        <f>IF('G011A (Ocak-Temmuz)'!C87="",0,'G011A (Ocak-Temmuz)'!C87)</f>
        <v>0</v>
      </c>
      <c r="E100" s="175">
        <f>IF('G011A (Ocak-Temmuz)'!K87=" ",0,'G011A (Ocak-Temmuz)'!K87)</f>
        <v>0</v>
      </c>
      <c r="F100" s="176">
        <f>IF('G011A (Şubat-Ağustos)'!C86="",0,'G011A (Şubat-Ağustos)'!C86)</f>
        <v>0</v>
      </c>
      <c r="G100" s="175">
        <f>IF('G011A (Şubat-Ağustos)'!K86=" ",0,'G011A (Şubat-Ağustos)'!K86)</f>
        <v>0</v>
      </c>
      <c r="H100" s="176">
        <f>IF('G011A (Mart-Eylül)'!C86="",0,'G011A (Mart-Eylül)'!C86)</f>
        <v>0</v>
      </c>
      <c r="I100" s="175">
        <f>IF('G011A (Mart-Eylül)'!K86=" ",0,'G011A (Mart-Eylül)'!K86)</f>
        <v>0</v>
      </c>
      <c r="J100" s="176">
        <f>IF('G011A (Nisan-Ekim)'!C86="",0,'G011A (Nisan-Ekim)'!C86)</f>
        <v>0</v>
      </c>
      <c r="K100" s="175">
        <f>IF('G011A (Nisan-Ekim)'!K86="",0,'G011A (Nisan-Ekim)'!K86)</f>
        <v>0</v>
      </c>
      <c r="L100" s="176">
        <f>IF('G011A (Mayıs-Kasım)'!C86="",0,'G011A (Mayıs-Kasım)'!C86)</f>
        <v>0</v>
      </c>
      <c r="M100" s="175">
        <f>IF('G011A (Mayıs-Kasım)'!K86=" ",0,'G011A (Mayıs-Kasım)'!K86)</f>
        <v>0</v>
      </c>
      <c r="N100" s="176">
        <f>IF('G011A (Haziran-Aralık)'!C86="",0,'G011A (Haziran-Aralık)'!C86)</f>
        <v>0</v>
      </c>
      <c r="O100" s="175">
        <f>IF('G011A (Haziran-Aralık)'!K86="",0,'G011A (Haziran-Aralık)'!K86)</f>
        <v>0</v>
      </c>
      <c r="P100" s="176" t="str">
        <f>IF('proje ve personel bilgileri'!A57=0,"",SUM(D100+F100+H100+J100+L100+N100))</f>
        <v/>
      </c>
      <c r="Q100" s="175" t="str">
        <f>IF('proje ve personel bilgileri'!A57=0,"",SUM(E100+G100+I100+K100+M100+O100))</f>
        <v/>
      </c>
      <c r="R100" s="175" t="str">
        <f>IF('proje ve personel bilgileri'!A57&lt;&gt;0,(P100/30)," ")</f>
        <v xml:space="preserve"> </v>
      </c>
      <c r="S100" s="177" t="str">
        <f>IF('proje ve personel bilgileri'!A57&lt;&gt;0,(Q100/R100)," ")</f>
        <v xml:space="preserve"> </v>
      </c>
    </row>
    <row r="101" spans="1:19" ht="15.75" customHeight="1" x14ac:dyDescent="0.25">
      <c r="A101" s="14">
        <v>45</v>
      </c>
      <c r="B101" s="359" t="str">
        <f>IF('proje ve personel bilgileri'!A58&lt;&gt;0,('proje ve personel bilgileri'!A58)," ")</f>
        <v xml:space="preserve"> </v>
      </c>
      <c r="C101" s="359"/>
      <c r="D101" s="176">
        <f>IF('G011A (Ocak-Temmuz)'!C88="",0,'G011A (Ocak-Temmuz)'!C88)</f>
        <v>0</v>
      </c>
      <c r="E101" s="175">
        <f>IF('G011A (Ocak-Temmuz)'!K88=" ",0,'G011A (Ocak-Temmuz)'!K88)</f>
        <v>0</v>
      </c>
      <c r="F101" s="176">
        <f>IF('G011A (Şubat-Ağustos)'!C87="",0,'G011A (Şubat-Ağustos)'!C87)</f>
        <v>0</v>
      </c>
      <c r="G101" s="175">
        <f>IF('G011A (Şubat-Ağustos)'!K87=" ",0,'G011A (Şubat-Ağustos)'!K87)</f>
        <v>0</v>
      </c>
      <c r="H101" s="176">
        <f>IF('G011A (Mart-Eylül)'!C87="",0,'G011A (Mart-Eylül)'!C87)</f>
        <v>0</v>
      </c>
      <c r="I101" s="175">
        <f>IF('G011A (Mart-Eylül)'!K87=" ",0,'G011A (Mart-Eylül)'!K87)</f>
        <v>0</v>
      </c>
      <c r="J101" s="176">
        <f>IF('G011A (Nisan-Ekim)'!C87="",0,'G011A (Nisan-Ekim)'!C87)</f>
        <v>0</v>
      </c>
      <c r="K101" s="175">
        <f>IF('G011A (Nisan-Ekim)'!K87="",0,'G011A (Nisan-Ekim)'!K87)</f>
        <v>0</v>
      </c>
      <c r="L101" s="176">
        <f>IF('G011A (Mayıs-Kasım)'!C87="",0,'G011A (Mayıs-Kasım)'!C87)</f>
        <v>0</v>
      </c>
      <c r="M101" s="175">
        <f>IF('G011A (Mayıs-Kasım)'!K87=" ",0,'G011A (Mayıs-Kasım)'!K87)</f>
        <v>0</v>
      </c>
      <c r="N101" s="176">
        <f>IF('G011A (Haziran-Aralık)'!C87="",0,'G011A (Haziran-Aralık)'!C87)</f>
        <v>0</v>
      </c>
      <c r="O101" s="175">
        <f>IF('G011A (Haziran-Aralık)'!K87="",0,'G011A (Haziran-Aralık)'!K87)</f>
        <v>0</v>
      </c>
      <c r="P101" s="176" t="str">
        <f>IF('proje ve personel bilgileri'!A58=0,"",SUM(D101+F101+H101+J101+L101+N101))</f>
        <v/>
      </c>
      <c r="Q101" s="175" t="str">
        <f>IF('proje ve personel bilgileri'!A58=0,"",SUM(E101+G101+I101+K101+M101+O101))</f>
        <v/>
      </c>
      <c r="R101" s="175" t="str">
        <f>IF('proje ve personel bilgileri'!A58&lt;&gt;0,(P101/30)," ")</f>
        <v xml:space="preserve"> </v>
      </c>
      <c r="S101" s="177" t="str">
        <f>IF('proje ve personel bilgileri'!A58&lt;&gt;0,(Q101/R101)," ")</f>
        <v xml:space="preserve"> </v>
      </c>
    </row>
    <row r="102" spans="1:19" ht="15.75" customHeight="1" x14ac:dyDescent="0.25">
      <c r="A102" s="15">
        <v>46</v>
      </c>
      <c r="B102" s="359" t="str">
        <f>IF('proje ve personel bilgileri'!A59&lt;&gt;0,('proje ve personel bilgileri'!A59)," ")</f>
        <v xml:space="preserve"> </v>
      </c>
      <c r="C102" s="359"/>
      <c r="D102" s="176">
        <f>IF('G011A (Ocak-Temmuz)'!C89="",0,'G011A (Ocak-Temmuz)'!C89)</f>
        <v>0</v>
      </c>
      <c r="E102" s="175">
        <f>IF('G011A (Ocak-Temmuz)'!K89=" ",0,'G011A (Ocak-Temmuz)'!K89)</f>
        <v>0</v>
      </c>
      <c r="F102" s="176">
        <f>IF('G011A (Şubat-Ağustos)'!C88="",0,'G011A (Şubat-Ağustos)'!C88)</f>
        <v>0</v>
      </c>
      <c r="G102" s="175">
        <f>IF('G011A (Şubat-Ağustos)'!K88=" ",0,'G011A (Şubat-Ağustos)'!K88)</f>
        <v>0</v>
      </c>
      <c r="H102" s="176">
        <f>IF('G011A (Mart-Eylül)'!C88="",0,'G011A (Mart-Eylül)'!C88)</f>
        <v>0</v>
      </c>
      <c r="I102" s="175">
        <f>IF('G011A (Mart-Eylül)'!K88=" ",0,'G011A (Mart-Eylül)'!K88)</f>
        <v>0</v>
      </c>
      <c r="J102" s="176">
        <f>IF('G011A (Nisan-Ekim)'!C88="",0,'G011A (Nisan-Ekim)'!C88)</f>
        <v>0</v>
      </c>
      <c r="K102" s="175">
        <f>IF('G011A (Nisan-Ekim)'!K88="",0,'G011A (Nisan-Ekim)'!K88)</f>
        <v>0</v>
      </c>
      <c r="L102" s="176">
        <f>IF('G011A (Mayıs-Kasım)'!C88="",0,'G011A (Mayıs-Kasım)'!C88)</f>
        <v>0</v>
      </c>
      <c r="M102" s="175">
        <f>IF('G011A (Mayıs-Kasım)'!K88=" ",0,'G011A (Mayıs-Kasım)'!K88)</f>
        <v>0</v>
      </c>
      <c r="N102" s="176">
        <f>IF('G011A (Haziran-Aralık)'!C88="",0,'G011A (Haziran-Aralık)'!C88)</f>
        <v>0</v>
      </c>
      <c r="O102" s="175">
        <f>IF('G011A (Haziran-Aralık)'!K88="",0,'G011A (Haziran-Aralık)'!K88)</f>
        <v>0</v>
      </c>
      <c r="P102" s="176" t="str">
        <f>IF('proje ve personel bilgileri'!A59=0,"",SUM(D102+F102+H102+J102+L102+N102))</f>
        <v/>
      </c>
      <c r="Q102" s="175" t="str">
        <f>IF('proje ve personel bilgileri'!A59=0,"",SUM(E102+G102+I102+K102+M102+O102))</f>
        <v/>
      </c>
      <c r="R102" s="175" t="str">
        <f>IF('proje ve personel bilgileri'!A59&lt;&gt;0,(P102/30)," ")</f>
        <v xml:space="preserve"> </v>
      </c>
      <c r="S102" s="177" t="str">
        <f>IF('proje ve personel bilgileri'!A59&lt;&gt;0,(Q102/R102)," ")</f>
        <v xml:space="preserve"> </v>
      </c>
    </row>
    <row r="103" spans="1:19" ht="15.75" customHeight="1" x14ac:dyDescent="0.25">
      <c r="A103" s="14">
        <v>47</v>
      </c>
      <c r="B103" s="359" t="str">
        <f>IF('proje ve personel bilgileri'!A60&lt;&gt;0,('proje ve personel bilgileri'!A60)," ")</f>
        <v xml:space="preserve"> </v>
      </c>
      <c r="C103" s="359"/>
      <c r="D103" s="176">
        <f>IF('G011A (Ocak-Temmuz)'!C90="",0,'G011A (Ocak-Temmuz)'!C90)</f>
        <v>0</v>
      </c>
      <c r="E103" s="175">
        <f>IF('G011A (Ocak-Temmuz)'!K90=" ",0,'G011A (Ocak-Temmuz)'!K90)</f>
        <v>0</v>
      </c>
      <c r="F103" s="176">
        <f>IF('G011A (Şubat-Ağustos)'!C89="",0,'G011A (Şubat-Ağustos)'!C89)</f>
        <v>0</v>
      </c>
      <c r="G103" s="175">
        <f>IF('G011A (Şubat-Ağustos)'!K89=" ",0,'G011A (Şubat-Ağustos)'!K89)</f>
        <v>0</v>
      </c>
      <c r="H103" s="176">
        <f>IF('G011A (Mart-Eylül)'!C89="",0,'G011A (Mart-Eylül)'!C89)</f>
        <v>0</v>
      </c>
      <c r="I103" s="175">
        <f>IF('G011A (Mart-Eylül)'!K89=" ",0,'G011A (Mart-Eylül)'!K89)</f>
        <v>0</v>
      </c>
      <c r="J103" s="176">
        <f>IF('G011A (Nisan-Ekim)'!C89="",0,'G011A (Nisan-Ekim)'!C89)</f>
        <v>0</v>
      </c>
      <c r="K103" s="175">
        <f>IF('G011A (Nisan-Ekim)'!K89="",0,'G011A (Nisan-Ekim)'!K89)</f>
        <v>0</v>
      </c>
      <c r="L103" s="176">
        <f>IF('G011A (Mayıs-Kasım)'!C89="",0,'G011A (Mayıs-Kasım)'!C89)</f>
        <v>0</v>
      </c>
      <c r="M103" s="175">
        <f>IF('G011A (Mayıs-Kasım)'!K89=" ",0,'G011A (Mayıs-Kasım)'!K89)</f>
        <v>0</v>
      </c>
      <c r="N103" s="176">
        <f>IF('G011A (Haziran-Aralık)'!C89="",0,'G011A (Haziran-Aralık)'!C89)</f>
        <v>0</v>
      </c>
      <c r="O103" s="175">
        <f>IF('G011A (Haziran-Aralık)'!K89="",0,'G011A (Haziran-Aralık)'!K89)</f>
        <v>0</v>
      </c>
      <c r="P103" s="176" t="str">
        <f>IF('proje ve personel bilgileri'!A60=0,"",SUM(D103+F103+H103+J103+L103+N103))</f>
        <v/>
      </c>
      <c r="Q103" s="175" t="str">
        <f>IF('proje ve personel bilgileri'!A60=0,"",SUM(E103+G103+I103+K103+M103+O103))</f>
        <v/>
      </c>
      <c r="R103" s="175" t="str">
        <f>IF('proje ve personel bilgileri'!A60&lt;&gt;0,(P103/30)," ")</f>
        <v xml:space="preserve"> </v>
      </c>
      <c r="S103" s="177" t="str">
        <f>IF('proje ve personel bilgileri'!A60&lt;&gt;0,(Q103/R103)," ")</f>
        <v xml:space="preserve"> </v>
      </c>
    </row>
    <row r="104" spans="1:19" ht="15.75" customHeight="1" x14ac:dyDescent="0.25">
      <c r="A104" s="15">
        <v>48</v>
      </c>
      <c r="B104" s="359" t="str">
        <f>IF('proje ve personel bilgileri'!A61&lt;&gt;0,('proje ve personel bilgileri'!A61)," ")</f>
        <v xml:space="preserve"> </v>
      </c>
      <c r="C104" s="359"/>
      <c r="D104" s="176">
        <f>IF('G011A (Ocak-Temmuz)'!C91="",0,'G011A (Ocak-Temmuz)'!C91)</f>
        <v>0</v>
      </c>
      <c r="E104" s="175">
        <f>IF('G011A (Ocak-Temmuz)'!K91=" ",0,'G011A (Ocak-Temmuz)'!K91)</f>
        <v>0</v>
      </c>
      <c r="F104" s="176">
        <f>IF('G011A (Şubat-Ağustos)'!C90="",0,'G011A (Şubat-Ağustos)'!C90)</f>
        <v>0</v>
      </c>
      <c r="G104" s="175">
        <f>IF('G011A (Şubat-Ağustos)'!K90=" ",0,'G011A (Şubat-Ağustos)'!K90)</f>
        <v>0</v>
      </c>
      <c r="H104" s="176">
        <f>IF('G011A (Mart-Eylül)'!C90="",0,'G011A (Mart-Eylül)'!C90)</f>
        <v>0</v>
      </c>
      <c r="I104" s="175">
        <f>IF('G011A (Mart-Eylül)'!K90=" ",0,'G011A (Mart-Eylül)'!K90)</f>
        <v>0</v>
      </c>
      <c r="J104" s="176">
        <f>IF('G011A (Nisan-Ekim)'!C90="",0,'G011A (Nisan-Ekim)'!C90)</f>
        <v>0</v>
      </c>
      <c r="K104" s="175">
        <f>IF('G011A (Nisan-Ekim)'!K90="",0,'G011A (Nisan-Ekim)'!K90)</f>
        <v>0</v>
      </c>
      <c r="L104" s="176">
        <f>IF('G011A (Mayıs-Kasım)'!C90="",0,'G011A (Mayıs-Kasım)'!C90)</f>
        <v>0</v>
      </c>
      <c r="M104" s="175">
        <f>IF('G011A (Mayıs-Kasım)'!K90=" ",0,'G011A (Mayıs-Kasım)'!K90)</f>
        <v>0</v>
      </c>
      <c r="N104" s="176">
        <f>IF('G011A (Haziran-Aralık)'!C90="",0,'G011A (Haziran-Aralık)'!C90)</f>
        <v>0</v>
      </c>
      <c r="O104" s="175">
        <f>IF('G011A (Haziran-Aralık)'!K90="",0,'G011A (Haziran-Aralık)'!K90)</f>
        <v>0</v>
      </c>
      <c r="P104" s="176" t="str">
        <f>IF('proje ve personel bilgileri'!A61=0,"",SUM(D104+F104+H104+J104+L104+N104))</f>
        <v/>
      </c>
      <c r="Q104" s="175" t="str">
        <f>IF('proje ve personel bilgileri'!A61=0,"",SUM(E104+G104+I104+K104+M104+O104))</f>
        <v/>
      </c>
      <c r="R104" s="175" t="str">
        <f>IF('proje ve personel bilgileri'!A61&lt;&gt;0,(P104/30)," ")</f>
        <v xml:space="preserve"> </v>
      </c>
      <c r="S104" s="177" t="str">
        <f>IF('proje ve personel bilgileri'!A61&lt;&gt;0,(Q104/R104)," ")</f>
        <v xml:space="preserve"> </v>
      </c>
    </row>
    <row r="105" spans="1:19" ht="15.75" customHeight="1" x14ac:dyDescent="0.25">
      <c r="A105" s="14">
        <v>49</v>
      </c>
      <c r="B105" s="359" t="str">
        <f>IF('proje ve personel bilgileri'!A62&lt;&gt;0,('proje ve personel bilgileri'!A62)," ")</f>
        <v xml:space="preserve"> </v>
      </c>
      <c r="C105" s="359"/>
      <c r="D105" s="176">
        <f>IF('G011A (Ocak-Temmuz)'!C92="",0,'G011A (Ocak-Temmuz)'!C92)</f>
        <v>0</v>
      </c>
      <c r="E105" s="175">
        <f>IF('G011A (Ocak-Temmuz)'!K92=" ",0,'G011A (Ocak-Temmuz)'!K92)</f>
        <v>0</v>
      </c>
      <c r="F105" s="176">
        <f>IF('G011A (Şubat-Ağustos)'!C91="",0,'G011A (Şubat-Ağustos)'!C91)</f>
        <v>0</v>
      </c>
      <c r="G105" s="175">
        <f>IF('G011A (Şubat-Ağustos)'!K91=" ",0,'G011A (Şubat-Ağustos)'!K91)</f>
        <v>0</v>
      </c>
      <c r="H105" s="176">
        <f>IF('G011A (Mart-Eylül)'!C91="",0,'G011A (Mart-Eylül)'!C91)</f>
        <v>0</v>
      </c>
      <c r="I105" s="175">
        <f>IF('G011A (Mart-Eylül)'!K91=" ",0,'G011A (Mart-Eylül)'!K91)</f>
        <v>0</v>
      </c>
      <c r="J105" s="176">
        <f>IF('G011A (Nisan-Ekim)'!C91="",0,'G011A (Nisan-Ekim)'!C91)</f>
        <v>0</v>
      </c>
      <c r="K105" s="175">
        <f>IF('G011A (Nisan-Ekim)'!K91="",0,'G011A (Nisan-Ekim)'!K91)</f>
        <v>0</v>
      </c>
      <c r="L105" s="176">
        <f>IF('G011A (Mayıs-Kasım)'!C91="",0,'G011A (Mayıs-Kasım)'!C91)</f>
        <v>0</v>
      </c>
      <c r="M105" s="175">
        <f>IF('G011A (Mayıs-Kasım)'!K91=" ",0,'G011A (Mayıs-Kasım)'!K91)</f>
        <v>0</v>
      </c>
      <c r="N105" s="176">
        <f>IF('G011A (Haziran-Aralık)'!C91="",0,'G011A (Haziran-Aralık)'!C91)</f>
        <v>0</v>
      </c>
      <c r="O105" s="175">
        <f>IF('G011A (Haziran-Aralık)'!K91="",0,'G011A (Haziran-Aralık)'!K91)</f>
        <v>0</v>
      </c>
      <c r="P105" s="176" t="str">
        <f>IF('proje ve personel bilgileri'!A62=0,"",SUM(D105+F105+H105+J105+L105+N105))</f>
        <v/>
      </c>
      <c r="Q105" s="175" t="str">
        <f>IF('proje ve personel bilgileri'!A62=0,"",SUM(E105+G105+I105+K105+M105+O105))</f>
        <v/>
      </c>
      <c r="R105" s="175" t="str">
        <f>IF('proje ve personel bilgileri'!A62&lt;&gt;0,(P105/30)," ")</f>
        <v xml:space="preserve"> </v>
      </c>
      <c r="S105" s="177" t="str">
        <f>IF('proje ve personel bilgileri'!A62&lt;&gt;0,(Q105/R105)," ")</f>
        <v xml:space="preserve"> </v>
      </c>
    </row>
    <row r="106" spans="1:19" ht="15.75" customHeight="1" x14ac:dyDescent="0.25">
      <c r="A106" s="15">
        <v>50</v>
      </c>
      <c r="B106" s="359" t="str">
        <f>IF('proje ve personel bilgileri'!A63&lt;&gt;0,('proje ve personel bilgileri'!A63)," ")</f>
        <v xml:space="preserve"> </v>
      </c>
      <c r="C106" s="359"/>
      <c r="D106" s="176">
        <f>IF('G011A (Ocak-Temmuz)'!C93="",0,'G011A (Ocak-Temmuz)'!C93)</f>
        <v>0</v>
      </c>
      <c r="E106" s="175">
        <f>IF('G011A (Ocak-Temmuz)'!K93=" ",0,'G011A (Ocak-Temmuz)'!K93)</f>
        <v>0</v>
      </c>
      <c r="F106" s="176">
        <f>IF('G011A (Şubat-Ağustos)'!C92="",0,'G011A (Şubat-Ağustos)'!C92)</f>
        <v>0</v>
      </c>
      <c r="G106" s="175">
        <f>IF('G011A (Şubat-Ağustos)'!K92=" ",0,'G011A (Şubat-Ağustos)'!K92)</f>
        <v>0</v>
      </c>
      <c r="H106" s="176">
        <f>IF('G011A (Mart-Eylül)'!C92="",0,'G011A (Mart-Eylül)'!C92)</f>
        <v>0</v>
      </c>
      <c r="I106" s="175">
        <f>IF('G011A (Mart-Eylül)'!K92=" ",0,'G011A (Mart-Eylül)'!K92)</f>
        <v>0</v>
      </c>
      <c r="J106" s="176">
        <f>IF('G011A (Nisan-Ekim)'!C92="",0,'G011A (Nisan-Ekim)'!C92)</f>
        <v>0</v>
      </c>
      <c r="K106" s="175">
        <f>IF('G011A (Nisan-Ekim)'!K92="",0,'G011A (Nisan-Ekim)'!K92)</f>
        <v>0</v>
      </c>
      <c r="L106" s="176">
        <f>IF('G011A (Mayıs-Kasım)'!C92="",0,'G011A (Mayıs-Kasım)'!C92)</f>
        <v>0</v>
      </c>
      <c r="M106" s="175">
        <f>IF('G011A (Mayıs-Kasım)'!K92=" ",0,'G011A (Mayıs-Kasım)'!K92)</f>
        <v>0</v>
      </c>
      <c r="N106" s="176">
        <f>IF('G011A (Haziran-Aralık)'!C92="",0,'G011A (Haziran-Aralık)'!C92)</f>
        <v>0</v>
      </c>
      <c r="O106" s="175">
        <f>IF('G011A (Haziran-Aralık)'!K92="",0,'G011A (Haziran-Aralık)'!K92)</f>
        <v>0</v>
      </c>
      <c r="P106" s="176" t="str">
        <f>IF('proje ve personel bilgileri'!A63=0,"",SUM(D106+F106+H106+J106+L106+N106))</f>
        <v/>
      </c>
      <c r="Q106" s="175" t="str">
        <f>IF('proje ve personel bilgileri'!A63=0,"",SUM(E106+G106+I106+K106+M106+O106))</f>
        <v/>
      </c>
      <c r="R106" s="175" t="str">
        <f>IF('proje ve personel bilgileri'!A63&lt;&gt;0,(P106/30)," ")</f>
        <v xml:space="preserve"> </v>
      </c>
      <c r="S106" s="177" t="str">
        <f>IF('proje ve personel bilgileri'!A63&lt;&gt;0,(Q106/R106)," ")</f>
        <v xml:space="preserve"> </v>
      </c>
    </row>
    <row r="107" spans="1:19" ht="15.75" customHeight="1" x14ac:dyDescent="0.25">
      <c r="A107" s="14">
        <v>51</v>
      </c>
      <c r="B107" s="359" t="str">
        <f>IF('proje ve personel bilgileri'!A64&lt;&gt;0,('proje ve personel bilgileri'!A64)," ")</f>
        <v xml:space="preserve"> </v>
      </c>
      <c r="C107" s="359"/>
      <c r="D107" s="176">
        <f>IF('G011A (Ocak-Temmuz)'!C94="",0,'G011A (Ocak-Temmuz)'!C94)</f>
        <v>0</v>
      </c>
      <c r="E107" s="175">
        <f>IF('G011A (Ocak-Temmuz)'!K94=" ",0,'G011A (Ocak-Temmuz)'!K94)</f>
        <v>0</v>
      </c>
      <c r="F107" s="176">
        <f>IF('G011A (Şubat-Ağustos)'!C93="",0,'G011A (Şubat-Ağustos)'!C93)</f>
        <v>0</v>
      </c>
      <c r="G107" s="175">
        <f>IF('G011A (Şubat-Ağustos)'!K93=" ",0,'G011A (Şubat-Ağustos)'!K93)</f>
        <v>0</v>
      </c>
      <c r="H107" s="176">
        <f>IF('G011A (Mart-Eylül)'!C93="",0,'G011A (Mart-Eylül)'!C93)</f>
        <v>0</v>
      </c>
      <c r="I107" s="175">
        <f>IF('G011A (Mart-Eylül)'!K93=" ",0,'G011A (Mart-Eylül)'!K93)</f>
        <v>0</v>
      </c>
      <c r="J107" s="176">
        <f>IF('G011A (Nisan-Ekim)'!C93="",0,'G011A (Nisan-Ekim)'!C93)</f>
        <v>0</v>
      </c>
      <c r="K107" s="175">
        <f>IF('G011A (Nisan-Ekim)'!K93="",0,'G011A (Nisan-Ekim)'!K93)</f>
        <v>0</v>
      </c>
      <c r="L107" s="176">
        <f>IF('G011A (Mayıs-Kasım)'!C93="",0,'G011A (Mayıs-Kasım)'!C93)</f>
        <v>0</v>
      </c>
      <c r="M107" s="175">
        <f>IF('G011A (Mayıs-Kasım)'!K93=" ",0,'G011A (Mayıs-Kasım)'!K93)</f>
        <v>0</v>
      </c>
      <c r="N107" s="176">
        <f>IF('G011A (Haziran-Aralık)'!C93="",0,'G011A (Haziran-Aralık)'!C93)</f>
        <v>0</v>
      </c>
      <c r="O107" s="175">
        <f>IF('G011A (Haziran-Aralık)'!K93="",0,'G011A (Haziran-Aralık)'!K93)</f>
        <v>0</v>
      </c>
      <c r="P107" s="176" t="str">
        <f>IF('proje ve personel bilgileri'!A64=0,"",SUM(D107+F107+H107+J107+L107+N107))</f>
        <v/>
      </c>
      <c r="Q107" s="175" t="str">
        <f>IF('proje ve personel bilgileri'!A64=0,"",SUM(E107+G107+I107+K107+M107+O107))</f>
        <v/>
      </c>
      <c r="R107" s="175" t="str">
        <f>IF('proje ve personel bilgileri'!A64&lt;&gt;0,(P107/30)," ")</f>
        <v xml:space="preserve"> </v>
      </c>
      <c r="S107" s="177" t="str">
        <f>IF('proje ve personel bilgileri'!A64&lt;&gt;0,(Q107/R107)," ")</f>
        <v xml:space="preserve"> </v>
      </c>
    </row>
    <row r="108" spans="1:19" ht="15.75" customHeight="1" x14ac:dyDescent="0.25">
      <c r="A108" s="15">
        <v>52</v>
      </c>
      <c r="B108" s="359" t="str">
        <f>IF('proje ve personel bilgileri'!A65&lt;&gt;0,('proje ve personel bilgileri'!A65)," ")</f>
        <v xml:space="preserve"> </v>
      </c>
      <c r="C108" s="359"/>
      <c r="D108" s="176">
        <f>IF('G011A (Ocak-Temmuz)'!C95="",0,'G011A (Ocak-Temmuz)'!C95)</f>
        <v>0</v>
      </c>
      <c r="E108" s="175">
        <f>IF('G011A (Ocak-Temmuz)'!K95=" ",0,'G011A (Ocak-Temmuz)'!K95)</f>
        <v>0</v>
      </c>
      <c r="F108" s="176">
        <f>IF('G011A (Şubat-Ağustos)'!C94="",0,'G011A (Şubat-Ağustos)'!C94)</f>
        <v>0</v>
      </c>
      <c r="G108" s="175">
        <f>IF('G011A (Şubat-Ağustos)'!K94=" ",0,'G011A (Şubat-Ağustos)'!K94)</f>
        <v>0</v>
      </c>
      <c r="H108" s="176">
        <f>IF('G011A (Mart-Eylül)'!C94="",0,'G011A (Mart-Eylül)'!C94)</f>
        <v>0</v>
      </c>
      <c r="I108" s="175">
        <f>IF('G011A (Mart-Eylül)'!K94=" ",0,'G011A (Mart-Eylül)'!K94)</f>
        <v>0</v>
      </c>
      <c r="J108" s="176">
        <f>IF('G011A (Nisan-Ekim)'!C94="",0,'G011A (Nisan-Ekim)'!C94)</f>
        <v>0</v>
      </c>
      <c r="K108" s="175">
        <f>IF('G011A (Nisan-Ekim)'!K94="",0,'G011A (Nisan-Ekim)'!K94)</f>
        <v>0</v>
      </c>
      <c r="L108" s="176">
        <f>IF('G011A (Mayıs-Kasım)'!C94="",0,'G011A (Mayıs-Kasım)'!C94)</f>
        <v>0</v>
      </c>
      <c r="M108" s="175">
        <f>IF('G011A (Mayıs-Kasım)'!K94=" ",0,'G011A (Mayıs-Kasım)'!K94)</f>
        <v>0</v>
      </c>
      <c r="N108" s="176">
        <f>IF('G011A (Haziran-Aralık)'!C94="",0,'G011A (Haziran-Aralık)'!C94)</f>
        <v>0</v>
      </c>
      <c r="O108" s="175">
        <f>IF('G011A (Haziran-Aralık)'!K94="",0,'G011A (Haziran-Aralık)'!K94)</f>
        <v>0</v>
      </c>
      <c r="P108" s="176" t="str">
        <f>IF('proje ve personel bilgileri'!A65=0,"",SUM(D108+F108+H108+J108+L108+N108))</f>
        <v/>
      </c>
      <c r="Q108" s="175" t="str">
        <f>IF('proje ve personel bilgileri'!A65=0,"",SUM(E108+G108+I108+K108+M108+O108))</f>
        <v/>
      </c>
      <c r="R108" s="175" t="str">
        <f>IF('proje ve personel bilgileri'!A65&lt;&gt;0,(P108/30)," ")</f>
        <v xml:space="preserve"> </v>
      </c>
      <c r="S108" s="177" t="str">
        <f>IF('proje ve personel bilgileri'!A65&lt;&gt;0,(Q108/R108)," ")</f>
        <v xml:space="preserve"> </v>
      </c>
    </row>
    <row r="109" spans="1:19" ht="15.75" customHeight="1" x14ac:dyDescent="0.25">
      <c r="A109" s="14">
        <v>53</v>
      </c>
      <c r="B109" s="359" t="str">
        <f>IF('proje ve personel bilgileri'!A66&lt;&gt;0,('proje ve personel bilgileri'!A66)," ")</f>
        <v xml:space="preserve"> </v>
      </c>
      <c r="C109" s="359"/>
      <c r="D109" s="176">
        <f>IF('G011A (Ocak-Temmuz)'!C96="",0,'G011A (Ocak-Temmuz)'!C96)</f>
        <v>0</v>
      </c>
      <c r="E109" s="175">
        <f>IF('G011A (Ocak-Temmuz)'!K96=" ",0,'G011A (Ocak-Temmuz)'!K96)</f>
        <v>0</v>
      </c>
      <c r="F109" s="176">
        <f>IF('G011A (Şubat-Ağustos)'!C95="",0,'G011A (Şubat-Ağustos)'!C95)</f>
        <v>0</v>
      </c>
      <c r="G109" s="175">
        <f>IF('G011A (Şubat-Ağustos)'!K95=" ",0,'G011A (Şubat-Ağustos)'!K95)</f>
        <v>0</v>
      </c>
      <c r="H109" s="176">
        <f>IF('G011A (Mart-Eylül)'!C95="",0,'G011A (Mart-Eylül)'!C95)</f>
        <v>0</v>
      </c>
      <c r="I109" s="175">
        <f>IF('G011A (Mart-Eylül)'!K95=" ",0,'G011A (Mart-Eylül)'!K95)</f>
        <v>0</v>
      </c>
      <c r="J109" s="176">
        <f>IF('G011A (Nisan-Ekim)'!C95="",0,'G011A (Nisan-Ekim)'!C95)</f>
        <v>0</v>
      </c>
      <c r="K109" s="175">
        <f>IF('G011A (Nisan-Ekim)'!K95="",0,'G011A (Nisan-Ekim)'!K95)</f>
        <v>0</v>
      </c>
      <c r="L109" s="176">
        <f>IF('G011A (Mayıs-Kasım)'!C95="",0,'G011A (Mayıs-Kasım)'!C95)</f>
        <v>0</v>
      </c>
      <c r="M109" s="175">
        <f>IF('G011A (Mayıs-Kasım)'!K95=" ",0,'G011A (Mayıs-Kasım)'!K95)</f>
        <v>0</v>
      </c>
      <c r="N109" s="176">
        <f>IF('G011A (Haziran-Aralık)'!C95="",0,'G011A (Haziran-Aralık)'!C95)</f>
        <v>0</v>
      </c>
      <c r="O109" s="175">
        <f>IF('G011A (Haziran-Aralık)'!K95="",0,'G011A (Haziran-Aralık)'!K95)</f>
        <v>0</v>
      </c>
      <c r="P109" s="176" t="str">
        <f>IF('proje ve personel bilgileri'!A66=0,"",SUM(D109+F109+H109+J109+L109+N109))</f>
        <v/>
      </c>
      <c r="Q109" s="175" t="str">
        <f>IF('proje ve personel bilgileri'!A66=0,"",SUM(E109+G109+I109+K109+M109+O109))</f>
        <v/>
      </c>
      <c r="R109" s="175" t="str">
        <f>IF('proje ve personel bilgileri'!A66&lt;&gt;0,(P109/30)," ")</f>
        <v xml:space="preserve"> </v>
      </c>
      <c r="S109" s="177" t="str">
        <f>IF('proje ve personel bilgileri'!A66&lt;&gt;0,(Q109/R109)," ")</f>
        <v xml:space="preserve"> </v>
      </c>
    </row>
    <row r="110" spans="1:19" ht="15" customHeight="1" x14ac:dyDescent="0.25">
      <c r="A110" s="15">
        <v>54</v>
      </c>
      <c r="B110" s="359" t="str">
        <f>IF('proje ve personel bilgileri'!A67&lt;&gt;0,('proje ve personel bilgileri'!A67)," ")</f>
        <v xml:space="preserve"> </v>
      </c>
      <c r="C110" s="359"/>
      <c r="D110" s="176">
        <f>IF('G011A (Ocak-Temmuz)'!C97="",0,'G011A (Ocak-Temmuz)'!C97)</f>
        <v>0</v>
      </c>
      <c r="E110" s="175">
        <f>IF('G011A (Ocak-Temmuz)'!K97=" ",0,'G011A (Ocak-Temmuz)'!K97)</f>
        <v>0</v>
      </c>
      <c r="F110" s="176">
        <f>IF('G011A (Şubat-Ağustos)'!C96="",0,'G011A (Şubat-Ağustos)'!C96)</f>
        <v>0</v>
      </c>
      <c r="G110" s="175">
        <f>IF('G011A (Şubat-Ağustos)'!K96=" ",0,'G011A (Şubat-Ağustos)'!K96)</f>
        <v>0</v>
      </c>
      <c r="H110" s="176">
        <f>IF('G011A (Mart-Eylül)'!C96="",0,'G011A (Mart-Eylül)'!C96)</f>
        <v>0</v>
      </c>
      <c r="I110" s="175">
        <f>IF('G011A (Mart-Eylül)'!K96=" ",0,'G011A (Mart-Eylül)'!K96)</f>
        <v>0</v>
      </c>
      <c r="J110" s="176">
        <f>IF('G011A (Nisan-Ekim)'!C96="",0,'G011A (Nisan-Ekim)'!C96)</f>
        <v>0</v>
      </c>
      <c r="K110" s="175">
        <f>IF('G011A (Nisan-Ekim)'!K96="",0,'G011A (Nisan-Ekim)'!K96)</f>
        <v>0</v>
      </c>
      <c r="L110" s="176">
        <f>IF('G011A (Mayıs-Kasım)'!C96="",0,'G011A (Mayıs-Kasım)'!C96)</f>
        <v>0</v>
      </c>
      <c r="M110" s="175">
        <f>IF('G011A (Mayıs-Kasım)'!K96=" ",0,'G011A (Mayıs-Kasım)'!K96)</f>
        <v>0</v>
      </c>
      <c r="N110" s="176">
        <f>IF('G011A (Haziran-Aralık)'!C96="",0,'G011A (Haziran-Aralık)'!C96)</f>
        <v>0</v>
      </c>
      <c r="O110" s="175">
        <f>IF('G011A (Haziran-Aralık)'!K96="",0,'G011A (Haziran-Aralık)'!K96)</f>
        <v>0</v>
      </c>
      <c r="P110" s="176" t="str">
        <f>IF('proje ve personel bilgileri'!A67=0,"",SUM(D110+F110+H110+J110+L110+N110))</f>
        <v/>
      </c>
      <c r="Q110" s="175" t="str">
        <f>IF('proje ve personel bilgileri'!A67=0,"",SUM(E110+G110+I110+K110+M110+O110))</f>
        <v/>
      </c>
      <c r="R110" s="175" t="str">
        <f>IF('proje ve personel bilgileri'!A67&lt;&gt;0,(P110/30)," ")</f>
        <v xml:space="preserve"> </v>
      </c>
      <c r="S110" s="177" t="str">
        <f>IF('proje ve personel bilgileri'!A67&lt;&gt;0,(Q110/R110)," ")</f>
        <v xml:space="preserve"> </v>
      </c>
    </row>
    <row r="111" spans="1:19" ht="15" customHeight="1" x14ac:dyDescent="0.25">
      <c r="A111" s="56"/>
      <c r="B111" s="56"/>
      <c r="C111" s="56"/>
      <c r="D111" s="56"/>
      <c r="E111" s="56"/>
      <c r="F111" s="56"/>
      <c r="G111" s="56"/>
      <c r="H111" s="56"/>
      <c r="I111" s="56"/>
      <c r="J111" s="56"/>
      <c r="K111" s="56"/>
      <c r="L111" s="56"/>
      <c r="M111" s="56"/>
      <c r="N111" s="56"/>
      <c r="O111" s="56"/>
      <c r="P111" s="56"/>
      <c r="Q111" s="56"/>
      <c r="R111" s="56"/>
      <c r="S111" s="56"/>
    </row>
    <row r="112" spans="1:19" ht="15" customHeight="1" x14ac:dyDescent="0.25">
      <c r="A112" s="332" t="s">
        <v>100</v>
      </c>
      <c r="B112" s="332"/>
      <c r="C112" s="332"/>
      <c r="D112" s="332"/>
      <c r="E112" s="332"/>
      <c r="F112" s="332"/>
      <c r="G112" s="332"/>
      <c r="H112" s="332"/>
      <c r="I112" s="332"/>
      <c r="J112" s="332"/>
      <c r="K112" s="332"/>
      <c r="L112" s="332"/>
      <c r="M112" s="332"/>
      <c r="N112" s="332"/>
      <c r="O112" s="332"/>
      <c r="P112" s="332"/>
      <c r="Q112" s="332"/>
      <c r="R112" s="332"/>
    </row>
    <row r="113" spans="1:19" ht="15" customHeight="1" x14ac:dyDescent="0.25">
      <c r="A113" s="287"/>
    </row>
    <row r="114" spans="1:19" ht="15" customHeight="1" x14ac:dyDescent="0.25">
      <c r="C114" s="57"/>
      <c r="E114" s="58"/>
      <c r="G114" s="57"/>
    </row>
    <row r="115" spans="1:19" ht="15" customHeight="1" x14ac:dyDescent="0.25">
      <c r="F115" s="288" t="s">
        <v>102</v>
      </c>
      <c r="J115" s="288" t="s">
        <v>103</v>
      </c>
      <c r="O115" s="74" t="s">
        <v>127</v>
      </c>
    </row>
    <row r="126" spans="1:19" ht="15.75" customHeight="1" x14ac:dyDescent="0.25">
      <c r="A126" s="348" t="s">
        <v>108</v>
      </c>
      <c r="B126" s="348"/>
      <c r="C126" s="348"/>
      <c r="D126" s="348"/>
      <c r="E126" s="348"/>
      <c r="F126" s="348"/>
      <c r="G126" s="348"/>
      <c r="H126" s="348"/>
      <c r="I126" s="348"/>
      <c r="J126" s="348"/>
      <c r="K126" s="348"/>
      <c r="L126" s="348"/>
      <c r="M126" s="348"/>
      <c r="N126" s="348"/>
      <c r="O126" s="348"/>
      <c r="P126" s="348"/>
      <c r="Q126" s="348"/>
      <c r="R126" s="348"/>
      <c r="S126" s="348"/>
    </row>
    <row r="127" spans="1:19" ht="15" customHeight="1" x14ac:dyDescent="0.25">
      <c r="A127" s="68"/>
      <c r="B127" s="68"/>
      <c r="C127" s="68"/>
      <c r="D127" s="68"/>
      <c r="E127" s="68"/>
      <c r="F127" s="68"/>
      <c r="G127" s="68"/>
      <c r="H127" s="68"/>
      <c r="I127" s="69" t="str">
        <f>'proje ve personel bilgileri'!$B$7</f>
        <v>/</v>
      </c>
      <c r="J127" s="68" t="s">
        <v>109</v>
      </c>
      <c r="K127" s="68"/>
      <c r="L127" s="68"/>
      <c r="M127" s="68"/>
      <c r="N127" s="68"/>
      <c r="O127" s="68"/>
      <c r="P127" s="68"/>
      <c r="Q127" s="68"/>
      <c r="R127" s="68"/>
      <c r="S127" s="68"/>
    </row>
    <row r="128" spans="1:19" ht="18.75" customHeight="1" x14ac:dyDescent="0.25">
      <c r="R128" s="10" t="s">
        <v>110</v>
      </c>
    </row>
    <row r="129" spans="1:19" ht="15.75" customHeight="1" x14ac:dyDescent="0.25">
      <c r="A129" s="349" t="s">
        <v>2</v>
      </c>
      <c r="B129" s="350"/>
      <c r="C129" s="374">
        <f>'proje ve personel bilgileri'!$B$2</f>
        <v>0</v>
      </c>
      <c r="D129" s="375"/>
      <c r="E129" s="375"/>
      <c r="F129" s="375"/>
      <c r="G129" s="375"/>
      <c r="H129" s="375"/>
      <c r="I129" s="375"/>
      <c r="J129" s="375"/>
      <c r="K129" s="375"/>
      <c r="L129" s="375"/>
      <c r="M129" s="375"/>
      <c r="N129" s="375"/>
      <c r="O129" s="375"/>
      <c r="P129" s="375"/>
      <c r="Q129" s="375"/>
      <c r="R129" s="375"/>
      <c r="S129" s="376"/>
    </row>
    <row r="130" spans="1:19" ht="15.75" customHeight="1" x14ac:dyDescent="0.25">
      <c r="A130" s="349" t="s">
        <v>4</v>
      </c>
      <c r="B130" s="350"/>
      <c r="C130" s="374">
        <f>'proje ve personel bilgileri'!$B$3</f>
        <v>0</v>
      </c>
      <c r="D130" s="375"/>
      <c r="E130" s="375"/>
      <c r="F130" s="375"/>
      <c r="G130" s="375"/>
      <c r="H130" s="375"/>
      <c r="I130" s="375"/>
      <c r="J130" s="375"/>
      <c r="K130" s="375"/>
      <c r="L130" s="375"/>
      <c r="M130" s="375"/>
      <c r="N130" s="375"/>
      <c r="O130" s="375"/>
      <c r="P130" s="375"/>
      <c r="Q130" s="375"/>
      <c r="R130" s="375"/>
      <c r="S130" s="376"/>
    </row>
    <row r="131" spans="1:19" ht="27.75" customHeight="1" x14ac:dyDescent="0.25">
      <c r="A131" s="360" t="s">
        <v>87</v>
      </c>
      <c r="B131" s="368" t="s">
        <v>15</v>
      </c>
      <c r="C131" s="369"/>
      <c r="D131" s="368" t="s">
        <v>111</v>
      </c>
      <c r="E131" s="369"/>
      <c r="F131" s="368" t="s">
        <v>112</v>
      </c>
      <c r="G131" s="369"/>
      <c r="H131" s="366" t="s">
        <v>113</v>
      </c>
      <c r="I131" s="367"/>
      <c r="J131" s="366" t="s">
        <v>114</v>
      </c>
      <c r="K131" s="367"/>
      <c r="L131" s="366" t="s">
        <v>115</v>
      </c>
      <c r="M131" s="367"/>
      <c r="N131" s="368" t="s">
        <v>116</v>
      </c>
      <c r="O131" s="369"/>
      <c r="P131" s="360" t="s">
        <v>117</v>
      </c>
      <c r="Q131" s="286" t="s">
        <v>118</v>
      </c>
      <c r="R131" s="362" t="s">
        <v>119</v>
      </c>
      <c r="S131" s="362" t="s">
        <v>120</v>
      </c>
    </row>
    <row r="132" spans="1:19" ht="15.75" customHeight="1" x14ac:dyDescent="0.25">
      <c r="A132" s="361"/>
      <c r="B132" s="372"/>
      <c r="C132" s="373"/>
      <c r="D132" s="370"/>
      <c r="E132" s="371"/>
      <c r="F132" s="370"/>
      <c r="G132" s="371"/>
      <c r="H132" s="364" t="s">
        <v>121</v>
      </c>
      <c r="I132" s="365"/>
      <c r="J132" s="364" t="s">
        <v>122</v>
      </c>
      <c r="K132" s="365"/>
      <c r="L132" s="364" t="s">
        <v>123</v>
      </c>
      <c r="M132" s="365"/>
      <c r="N132" s="370"/>
      <c r="O132" s="371"/>
      <c r="P132" s="361"/>
      <c r="Q132" s="11" t="s">
        <v>124</v>
      </c>
      <c r="R132" s="363"/>
      <c r="S132" s="363"/>
    </row>
    <row r="133" spans="1:19" ht="27.75" customHeight="1" x14ac:dyDescent="0.25">
      <c r="A133" s="361"/>
      <c r="B133" s="372"/>
      <c r="C133" s="373"/>
      <c r="D133" s="360" t="s">
        <v>125</v>
      </c>
      <c r="E133" s="11" t="s">
        <v>126</v>
      </c>
      <c r="F133" s="360" t="s">
        <v>125</v>
      </c>
      <c r="G133" s="11" t="s">
        <v>126</v>
      </c>
      <c r="H133" s="360" t="s">
        <v>125</v>
      </c>
      <c r="I133" s="11" t="s">
        <v>126</v>
      </c>
      <c r="J133" s="360" t="s">
        <v>125</v>
      </c>
      <c r="K133" s="12" t="s">
        <v>126</v>
      </c>
      <c r="L133" s="360" t="s">
        <v>125</v>
      </c>
      <c r="M133" s="11" t="s">
        <v>126</v>
      </c>
      <c r="N133" s="360" t="s">
        <v>125</v>
      </c>
      <c r="O133" s="11" t="s">
        <v>126</v>
      </c>
      <c r="P133" s="361"/>
      <c r="Q133" s="11" t="s">
        <v>98</v>
      </c>
      <c r="R133" s="363"/>
      <c r="S133" s="363"/>
    </row>
    <row r="134" spans="1:19" ht="15.75" customHeight="1" x14ac:dyDescent="0.25">
      <c r="A134" s="361"/>
      <c r="B134" s="372"/>
      <c r="C134" s="373"/>
      <c r="D134" s="361"/>
      <c r="E134" s="11" t="s">
        <v>98</v>
      </c>
      <c r="F134" s="361"/>
      <c r="G134" s="11" t="s">
        <v>98</v>
      </c>
      <c r="H134" s="361"/>
      <c r="I134" s="11" t="s">
        <v>98</v>
      </c>
      <c r="J134" s="361"/>
      <c r="K134" s="12" t="s">
        <v>98</v>
      </c>
      <c r="L134" s="361"/>
      <c r="M134" s="11" t="s">
        <v>98</v>
      </c>
      <c r="N134" s="361"/>
      <c r="O134" s="11" t="s">
        <v>98</v>
      </c>
      <c r="P134" s="361"/>
      <c r="Q134" s="13"/>
      <c r="R134" s="363"/>
      <c r="S134" s="363"/>
    </row>
    <row r="135" spans="1:19" ht="15.75" customHeight="1" x14ac:dyDescent="0.25">
      <c r="A135" s="14">
        <v>55</v>
      </c>
      <c r="B135" s="359" t="str">
        <f>IF('proje ve personel bilgileri'!A68&lt;&gt;0,('proje ve personel bilgileri'!A68)," ")</f>
        <v xml:space="preserve"> </v>
      </c>
      <c r="C135" s="359"/>
      <c r="D135" s="176">
        <f>IF('G011A (Ocak-Temmuz)'!C115="",0,'G011A (Ocak-Temmuz)'!C115)</f>
        <v>0</v>
      </c>
      <c r="E135" s="175">
        <f>IF('G011A (Ocak-Temmuz)'!K115=" ",0,'G011A (Ocak-Temmuz)'!K115)</f>
        <v>0</v>
      </c>
      <c r="F135" s="176">
        <f>IF('G011A (Şubat-Ağustos)'!C113="",0,'G011A (Şubat-Ağustos)'!C113)</f>
        <v>0</v>
      </c>
      <c r="G135" s="175">
        <f>IF('G011A (Şubat-Ağustos)'!K113=" ",0,'G011A (Şubat-Ağustos)'!K113)</f>
        <v>0</v>
      </c>
      <c r="H135" s="176">
        <f>IF('G011A (Mart-Eylül)'!C113="",0,'G011A (Mart-Eylül)'!C113)</f>
        <v>0</v>
      </c>
      <c r="I135" s="175">
        <f>IF('G011A (Mart-Eylül)'!K113=" ",0,'G011A (Mart-Eylül)'!K113)</f>
        <v>0</v>
      </c>
      <c r="J135" s="176">
        <f>IF('G011A (Nisan-Ekim)'!C112="",0,'G011A (Nisan-Ekim)'!C112)</f>
        <v>0</v>
      </c>
      <c r="K135" s="175">
        <f>IF('G011A (Nisan-Ekim)'!K112="",0,'G011A (Nisan-Ekim)'!K112)</f>
        <v>0</v>
      </c>
      <c r="L135" s="176">
        <f>IF('G011A (Mayıs-Kasım)'!C113="",0,'G011A (Mayıs-Kasım)'!C113)</f>
        <v>0</v>
      </c>
      <c r="M135" s="175">
        <f>IF('G011A (Mayıs-Kasım)'!K113=" ",0,'G011A (Mayıs-Kasım)'!K113)</f>
        <v>0</v>
      </c>
      <c r="N135" s="176">
        <f>IF('G011A (Haziran-Aralık)'!C114="",0,'G011A (Haziran-Aralık)'!C114)</f>
        <v>0</v>
      </c>
      <c r="O135" s="175">
        <f>IF('G011A (Haziran-Aralık)'!K114="",0,'G011A (Haziran-Aralık)'!K114)</f>
        <v>0</v>
      </c>
      <c r="P135" s="176" t="str">
        <f>IF('proje ve personel bilgileri'!A68=0,"",SUM(D135+F135+H135+J135+L135+N135))</f>
        <v/>
      </c>
      <c r="Q135" s="175" t="str">
        <f>IF('proje ve personel bilgileri'!A68=0,"",SUM(E135+G135+I135+K135+M135+O135))</f>
        <v/>
      </c>
      <c r="R135" s="175" t="str">
        <f>IF('proje ve personel bilgileri'!A68&lt;&gt;0,(P135/30)," ")</f>
        <v xml:space="preserve"> </v>
      </c>
      <c r="S135" s="177" t="str">
        <f>IF('proje ve personel bilgileri'!A68&lt;&gt;0,(Q135/R135)," ")</f>
        <v xml:space="preserve"> </v>
      </c>
    </row>
    <row r="136" spans="1:19" ht="15.75" customHeight="1" x14ac:dyDescent="0.25">
      <c r="A136" s="15">
        <v>56</v>
      </c>
      <c r="B136" s="359" t="str">
        <f>IF('proje ve personel bilgileri'!A69&lt;&gt;0,('proje ve personel bilgileri'!A69)," ")</f>
        <v xml:space="preserve"> </v>
      </c>
      <c r="C136" s="359"/>
      <c r="D136" s="176">
        <f>IF('G011A (Ocak-Temmuz)'!C116="",0,'G011A (Ocak-Temmuz)'!C116)</f>
        <v>0</v>
      </c>
      <c r="E136" s="175">
        <f>IF('G011A (Ocak-Temmuz)'!K116=" ",0,'G011A (Ocak-Temmuz)'!K116)</f>
        <v>0</v>
      </c>
      <c r="F136" s="176">
        <f>IF('G011A (Şubat-Ağustos)'!C114="",0,'G011A (Şubat-Ağustos)'!C114)</f>
        <v>0</v>
      </c>
      <c r="G136" s="175">
        <f>IF('G011A (Şubat-Ağustos)'!K114=" ",0,'G011A (Şubat-Ağustos)'!K114)</f>
        <v>0</v>
      </c>
      <c r="H136" s="176">
        <f>IF('G011A (Mart-Eylül)'!C114="",0,'G011A (Mart-Eylül)'!C114)</f>
        <v>0</v>
      </c>
      <c r="I136" s="175">
        <f>IF('G011A (Mart-Eylül)'!K114=" ",0,'G011A (Mart-Eylül)'!K114)</f>
        <v>0</v>
      </c>
      <c r="J136" s="176">
        <f>IF('G011A (Nisan-Ekim)'!C113="",0,'G011A (Nisan-Ekim)'!C113)</f>
        <v>0</v>
      </c>
      <c r="K136" s="175">
        <f>IF('G011A (Nisan-Ekim)'!K113="",0,'G011A (Nisan-Ekim)'!K113)</f>
        <v>0</v>
      </c>
      <c r="L136" s="176">
        <f>IF('G011A (Mayıs-Kasım)'!C114="",0,'G011A (Mayıs-Kasım)'!C114)</f>
        <v>0</v>
      </c>
      <c r="M136" s="175">
        <f>IF('G011A (Mayıs-Kasım)'!K114=" ",0,'G011A (Mayıs-Kasım)'!K114)</f>
        <v>0</v>
      </c>
      <c r="N136" s="176">
        <f>IF('G011A (Haziran-Aralık)'!C115="",0,'G011A (Haziran-Aralık)'!C115)</f>
        <v>0</v>
      </c>
      <c r="O136" s="175">
        <f>IF('G011A (Haziran-Aralık)'!K115="",0,'G011A (Haziran-Aralık)'!K115)</f>
        <v>0</v>
      </c>
      <c r="P136" s="176" t="str">
        <f>IF('proje ve personel bilgileri'!A69=0,"",SUM(D136+F136+H136+J136+L136+N136))</f>
        <v/>
      </c>
      <c r="Q136" s="175" t="str">
        <f>IF('proje ve personel bilgileri'!A69=0,"",SUM(E136+G136+I136+K136+M136+O136))</f>
        <v/>
      </c>
      <c r="R136" s="175" t="str">
        <f>IF('proje ve personel bilgileri'!A69&lt;&gt;0,(P136/30)," ")</f>
        <v xml:space="preserve"> </v>
      </c>
      <c r="S136" s="177" t="str">
        <f>IF('proje ve personel bilgileri'!A69&lt;&gt;0,(Q136/R136)," ")</f>
        <v xml:space="preserve"> </v>
      </c>
    </row>
    <row r="137" spans="1:19" ht="15.75" customHeight="1" x14ac:dyDescent="0.25">
      <c r="A137" s="14">
        <v>57</v>
      </c>
      <c r="B137" s="359" t="str">
        <f>IF('proje ve personel bilgileri'!A70&lt;&gt;0,('proje ve personel bilgileri'!A70)," ")</f>
        <v xml:space="preserve"> </v>
      </c>
      <c r="C137" s="359"/>
      <c r="D137" s="176">
        <f>IF('G011A (Ocak-Temmuz)'!C117="",0,'G011A (Ocak-Temmuz)'!C117)</f>
        <v>0</v>
      </c>
      <c r="E137" s="175">
        <f>IF('G011A (Ocak-Temmuz)'!K117=" ",0,'G011A (Ocak-Temmuz)'!K117)</f>
        <v>0</v>
      </c>
      <c r="F137" s="176">
        <f>IF('G011A (Şubat-Ağustos)'!C115="",0,'G011A (Şubat-Ağustos)'!C115)</f>
        <v>0</v>
      </c>
      <c r="G137" s="175">
        <f>IF('G011A (Şubat-Ağustos)'!K115=" ",0,'G011A (Şubat-Ağustos)'!K115)</f>
        <v>0</v>
      </c>
      <c r="H137" s="176">
        <f>IF('G011A (Mart-Eylül)'!C115="",0,'G011A (Mart-Eylül)'!C115)</f>
        <v>0</v>
      </c>
      <c r="I137" s="175">
        <f>IF('G011A (Mart-Eylül)'!K115=" ",0,'G011A (Mart-Eylül)'!K115)</f>
        <v>0</v>
      </c>
      <c r="J137" s="176">
        <f>IF('G011A (Nisan-Ekim)'!C114="",0,'G011A (Nisan-Ekim)'!C114)</f>
        <v>0</v>
      </c>
      <c r="K137" s="175">
        <f>IF('G011A (Nisan-Ekim)'!K114="",0,'G011A (Nisan-Ekim)'!K114)</f>
        <v>0</v>
      </c>
      <c r="L137" s="176">
        <f>IF('G011A (Mayıs-Kasım)'!C115="",0,'G011A (Mayıs-Kasım)'!C115)</f>
        <v>0</v>
      </c>
      <c r="M137" s="175">
        <f>IF('G011A (Mayıs-Kasım)'!K115=" ",0,'G011A (Mayıs-Kasım)'!K115)</f>
        <v>0</v>
      </c>
      <c r="N137" s="176">
        <f>IF('G011A (Haziran-Aralık)'!C116="",0,'G011A (Haziran-Aralık)'!C116)</f>
        <v>0</v>
      </c>
      <c r="O137" s="175">
        <f>IF('G011A (Haziran-Aralık)'!K116="",0,'G011A (Haziran-Aralık)'!K116)</f>
        <v>0</v>
      </c>
      <c r="P137" s="176" t="str">
        <f>IF('proje ve personel bilgileri'!A70=0,"",SUM(D137+F137+H137+J137+L137+N137))</f>
        <v/>
      </c>
      <c r="Q137" s="175" t="str">
        <f>IF('proje ve personel bilgileri'!A70=0,"",SUM(E137+G137+I137+K137+M137+O137))</f>
        <v/>
      </c>
      <c r="R137" s="175" t="str">
        <f>IF('proje ve personel bilgileri'!A70&lt;&gt;0,(P137/30)," ")</f>
        <v xml:space="preserve"> </v>
      </c>
      <c r="S137" s="177" t="str">
        <f>IF('proje ve personel bilgileri'!A70&lt;&gt;0,(Q137/R137)," ")</f>
        <v xml:space="preserve"> </v>
      </c>
    </row>
    <row r="138" spans="1:19" ht="15.75" customHeight="1" x14ac:dyDescent="0.25">
      <c r="A138" s="15">
        <v>58</v>
      </c>
      <c r="B138" s="359" t="str">
        <f>IF('proje ve personel bilgileri'!A71&lt;&gt;0,('proje ve personel bilgileri'!A71)," ")</f>
        <v xml:space="preserve"> </v>
      </c>
      <c r="C138" s="359"/>
      <c r="D138" s="176">
        <f>IF('G011A (Ocak-Temmuz)'!C118="",0,'G011A (Ocak-Temmuz)'!C118)</f>
        <v>0</v>
      </c>
      <c r="E138" s="175">
        <f>IF('G011A (Ocak-Temmuz)'!K118=" ",0,'G011A (Ocak-Temmuz)'!K118)</f>
        <v>0</v>
      </c>
      <c r="F138" s="176">
        <f>IF('G011A (Şubat-Ağustos)'!C116="",0,'G011A (Şubat-Ağustos)'!C116)</f>
        <v>0</v>
      </c>
      <c r="G138" s="175">
        <f>IF('G011A (Şubat-Ağustos)'!K116=" ",0,'G011A (Şubat-Ağustos)'!K116)</f>
        <v>0</v>
      </c>
      <c r="H138" s="176">
        <f>IF('G011A (Mart-Eylül)'!C116="",0,'G011A (Mart-Eylül)'!C116)</f>
        <v>0</v>
      </c>
      <c r="I138" s="175">
        <f>IF('G011A (Mart-Eylül)'!K116=" ",0,'G011A (Mart-Eylül)'!K116)</f>
        <v>0</v>
      </c>
      <c r="J138" s="176">
        <f>IF('G011A (Nisan-Ekim)'!C115="",0,'G011A (Nisan-Ekim)'!C115)</f>
        <v>0</v>
      </c>
      <c r="K138" s="175">
        <f>IF('G011A (Nisan-Ekim)'!K115="",0,'G011A (Nisan-Ekim)'!K115)</f>
        <v>0</v>
      </c>
      <c r="L138" s="176">
        <f>IF('G011A (Mayıs-Kasım)'!C116="",0,'G011A (Mayıs-Kasım)'!C116)</f>
        <v>0</v>
      </c>
      <c r="M138" s="175">
        <f>IF('G011A (Mayıs-Kasım)'!K116=" ",0,'G011A (Mayıs-Kasım)'!K116)</f>
        <v>0</v>
      </c>
      <c r="N138" s="176">
        <f>IF('G011A (Haziran-Aralık)'!C117="",0,'G011A (Haziran-Aralık)'!C117)</f>
        <v>0</v>
      </c>
      <c r="O138" s="175">
        <f>IF('G011A (Haziran-Aralık)'!K117="",0,'G011A (Haziran-Aralık)'!K117)</f>
        <v>0</v>
      </c>
      <c r="P138" s="176" t="str">
        <f>IF('proje ve personel bilgileri'!A71=0,"",SUM(D138+F138+H138+J138+L138+N138))</f>
        <v/>
      </c>
      <c r="Q138" s="175" t="str">
        <f>IF('proje ve personel bilgileri'!A71=0,"",SUM(E138+G138+I138+K138+M138+O138))</f>
        <v/>
      </c>
      <c r="R138" s="175" t="str">
        <f>IF('proje ve personel bilgileri'!A71&lt;&gt;0,(P138/30)," ")</f>
        <v xml:space="preserve"> </v>
      </c>
      <c r="S138" s="177" t="str">
        <f>IF('proje ve personel bilgileri'!A71&lt;&gt;0,(Q138/R138)," ")</f>
        <v xml:space="preserve"> </v>
      </c>
    </row>
    <row r="139" spans="1:19" ht="15.75" customHeight="1" x14ac:dyDescent="0.25">
      <c r="A139" s="14">
        <v>59</v>
      </c>
      <c r="B139" s="359" t="str">
        <f>IF('proje ve personel bilgileri'!A72&lt;&gt;0,('proje ve personel bilgileri'!A72)," ")</f>
        <v xml:space="preserve"> </v>
      </c>
      <c r="C139" s="359"/>
      <c r="D139" s="176">
        <f>IF('G011A (Ocak-Temmuz)'!C119="",0,'G011A (Ocak-Temmuz)'!C119)</f>
        <v>0</v>
      </c>
      <c r="E139" s="175">
        <f>IF('G011A (Ocak-Temmuz)'!K119=" ",0,'G011A (Ocak-Temmuz)'!K119)</f>
        <v>0</v>
      </c>
      <c r="F139" s="176">
        <f>IF('G011A (Şubat-Ağustos)'!C117="",0,'G011A (Şubat-Ağustos)'!C117)</f>
        <v>0</v>
      </c>
      <c r="G139" s="175">
        <f>IF('G011A (Şubat-Ağustos)'!K117=" ",0,'G011A (Şubat-Ağustos)'!K117)</f>
        <v>0</v>
      </c>
      <c r="H139" s="176">
        <f>IF('G011A (Mart-Eylül)'!C117="",0,'G011A (Mart-Eylül)'!C117)</f>
        <v>0</v>
      </c>
      <c r="I139" s="175">
        <f>IF('G011A (Mart-Eylül)'!K117=" ",0,'G011A (Mart-Eylül)'!K117)</f>
        <v>0</v>
      </c>
      <c r="J139" s="176">
        <f>IF('G011A (Nisan-Ekim)'!C116="",0,'G011A (Nisan-Ekim)'!C116)</f>
        <v>0</v>
      </c>
      <c r="K139" s="175">
        <f>IF('G011A (Nisan-Ekim)'!K116="",0,'G011A (Nisan-Ekim)'!K116)</f>
        <v>0</v>
      </c>
      <c r="L139" s="176">
        <f>IF('G011A (Mayıs-Kasım)'!C117="",0,'G011A (Mayıs-Kasım)'!C117)</f>
        <v>0</v>
      </c>
      <c r="M139" s="175">
        <f>IF('G011A (Mayıs-Kasım)'!K117=" ",0,'G011A (Mayıs-Kasım)'!K117)</f>
        <v>0</v>
      </c>
      <c r="N139" s="176">
        <f>IF('G011A (Haziran-Aralık)'!C118="",0,'G011A (Haziran-Aralık)'!C118)</f>
        <v>0</v>
      </c>
      <c r="O139" s="175">
        <f>IF('G011A (Haziran-Aralık)'!K118="",0,'G011A (Haziran-Aralık)'!K118)</f>
        <v>0</v>
      </c>
      <c r="P139" s="176" t="str">
        <f>IF('proje ve personel bilgileri'!A72=0,"",SUM(D139+F139+H139+J139+L139+N139))</f>
        <v/>
      </c>
      <c r="Q139" s="175" t="str">
        <f>IF('proje ve personel bilgileri'!A72=0,"",SUM(E139+G139+I139+K139+M139+O139))</f>
        <v/>
      </c>
      <c r="R139" s="175" t="str">
        <f>IF('proje ve personel bilgileri'!A72&lt;&gt;0,(P139/30)," ")</f>
        <v xml:space="preserve"> </v>
      </c>
      <c r="S139" s="177" t="str">
        <f>IF('proje ve personel bilgileri'!A72&lt;&gt;0,(Q139/R139)," ")</f>
        <v xml:space="preserve"> </v>
      </c>
    </row>
    <row r="140" spans="1:19" ht="15.75" customHeight="1" x14ac:dyDescent="0.25">
      <c r="A140" s="15">
        <v>60</v>
      </c>
      <c r="B140" s="359" t="str">
        <f>IF('proje ve personel bilgileri'!A73&lt;&gt;0,('proje ve personel bilgileri'!A73)," ")</f>
        <v xml:space="preserve"> </v>
      </c>
      <c r="C140" s="359"/>
      <c r="D140" s="176">
        <f>IF('G011A (Ocak-Temmuz)'!C120="",0,'G011A (Ocak-Temmuz)'!C120)</f>
        <v>0</v>
      </c>
      <c r="E140" s="175">
        <f>IF('G011A (Ocak-Temmuz)'!K120=" ",0,'G011A (Ocak-Temmuz)'!K120)</f>
        <v>0</v>
      </c>
      <c r="F140" s="176">
        <f>IF('G011A (Şubat-Ağustos)'!C118="",0,'G011A (Şubat-Ağustos)'!C118)</f>
        <v>0</v>
      </c>
      <c r="G140" s="175">
        <f>IF('G011A (Şubat-Ağustos)'!K118=" ",0,'G011A (Şubat-Ağustos)'!K118)</f>
        <v>0</v>
      </c>
      <c r="H140" s="176">
        <f>IF('G011A (Mart-Eylül)'!C118="",0,'G011A (Mart-Eylül)'!C118)</f>
        <v>0</v>
      </c>
      <c r="I140" s="175">
        <f>IF('G011A (Mart-Eylül)'!K118=" ",0,'G011A (Mart-Eylül)'!K118)</f>
        <v>0</v>
      </c>
      <c r="J140" s="176">
        <f>IF('G011A (Nisan-Ekim)'!C117="",0,'G011A (Nisan-Ekim)'!C117)</f>
        <v>0</v>
      </c>
      <c r="K140" s="175">
        <f>IF('G011A (Nisan-Ekim)'!K117="",0,'G011A (Nisan-Ekim)'!K117)</f>
        <v>0</v>
      </c>
      <c r="L140" s="176">
        <f>IF('G011A (Mayıs-Kasım)'!C118="",0,'G011A (Mayıs-Kasım)'!C118)</f>
        <v>0</v>
      </c>
      <c r="M140" s="175">
        <f>IF('G011A (Mayıs-Kasım)'!K118=" ",0,'G011A (Mayıs-Kasım)'!K118)</f>
        <v>0</v>
      </c>
      <c r="N140" s="176">
        <f>IF('G011A (Haziran-Aralık)'!C119="",0,'G011A (Haziran-Aralık)'!C119)</f>
        <v>0</v>
      </c>
      <c r="O140" s="175">
        <f>IF('G011A (Haziran-Aralık)'!K119="",0,'G011A (Haziran-Aralık)'!K119)</f>
        <v>0</v>
      </c>
      <c r="P140" s="176" t="str">
        <f>IF('proje ve personel bilgileri'!A73=0,"",SUM(D140+F140+H140+J140+L140+N140))</f>
        <v/>
      </c>
      <c r="Q140" s="175" t="str">
        <f>IF('proje ve personel bilgileri'!A73=0,"",SUM(E140+G140+I140+K140+M140+O140))</f>
        <v/>
      </c>
      <c r="R140" s="175" t="str">
        <f>IF('proje ve personel bilgileri'!A73&lt;&gt;0,(P140/30)," ")</f>
        <v xml:space="preserve"> </v>
      </c>
      <c r="S140" s="177" t="str">
        <f>IF('proje ve personel bilgileri'!A73&lt;&gt;0,(Q140/R140)," ")</f>
        <v xml:space="preserve"> </v>
      </c>
    </row>
    <row r="141" spans="1:19" ht="15.75" customHeight="1" x14ac:dyDescent="0.25">
      <c r="A141" s="14">
        <v>61</v>
      </c>
      <c r="B141" s="359" t="str">
        <f>IF('proje ve personel bilgileri'!A74&lt;&gt;0,('proje ve personel bilgileri'!A74)," ")</f>
        <v xml:space="preserve"> </v>
      </c>
      <c r="C141" s="359"/>
      <c r="D141" s="176">
        <f>IF('G011A (Ocak-Temmuz)'!C121="",0,'G011A (Ocak-Temmuz)'!C121)</f>
        <v>0</v>
      </c>
      <c r="E141" s="175">
        <f>IF('G011A (Ocak-Temmuz)'!K121=" ",0,'G011A (Ocak-Temmuz)'!K121)</f>
        <v>0</v>
      </c>
      <c r="F141" s="176">
        <f>IF('G011A (Şubat-Ağustos)'!C119="",0,'G011A (Şubat-Ağustos)'!C119)</f>
        <v>0</v>
      </c>
      <c r="G141" s="175">
        <f>IF('G011A (Şubat-Ağustos)'!K119=" ",0,'G011A (Şubat-Ağustos)'!K119)</f>
        <v>0</v>
      </c>
      <c r="H141" s="176">
        <f>IF('G011A (Mart-Eylül)'!C119="",0,'G011A (Mart-Eylül)'!C119)</f>
        <v>0</v>
      </c>
      <c r="I141" s="175">
        <f>IF('G011A (Mart-Eylül)'!K119=" ",0,'G011A (Mart-Eylül)'!K119)</f>
        <v>0</v>
      </c>
      <c r="J141" s="176">
        <f>IF('G011A (Nisan-Ekim)'!C118="",0,'G011A (Nisan-Ekim)'!C118)</f>
        <v>0</v>
      </c>
      <c r="K141" s="175">
        <f>IF('G011A (Nisan-Ekim)'!K118="",0,'G011A (Nisan-Ekim)'!K118)</f>
        <v>0</v>
      </c>
      <c r="L141" s="176">
        <f>IF('G011A (Mayıs-Kasım)'!C119="",0,'G011A (Mayıs-Kasım)'!C119)</f>
        <v>0</v>
      </c>
      <c r="M141" s="175">
        <f>IF('G011A (Mayıs-Kasım)'!K119=" ",0,'G011A (Mayıs-Kasım)'!K119)</f>
        <v>0</v>
      </c>
      <c r="N141" s="176">
        <f>IF('G011A (Haziran-Aralık)'!C120="",0,'G011A (Haziran-Aralık)'!C120)</f>
        <v>0</v>
      </c>
      <c r="O141" s="175">
        <f>IF('G011A (Haziran-Aralık)'!K120="",0,'G011A (Haziran-Aralık)'!K120)</f>
        <v>0</v>
      </c>
      <c r="P141" s="176" t="str">
        <f>IF('proje ve personel bilgileri'!A74=0,"",SUM(D141+F141+H141+J141+L141+N141))</f>
        <v/>
      </c>
      <c r="Q141" s="175" t="str">
        <f>IF('proje ve personel bilgileri'!A74=0,"",SUM(E141+G141+I141+K141+M141+O141))</f>
        <v/>
      </c>
      <c r="R141" s="175" t="str">
        <f>IF('proje ve personel bilgileri'!A74&lt;&gt;0,(P141/30)," ")</f>
        <v xml:space="preserve"> </v>
      </c>
      <c r="S141" s="177" t="str">
        <f>IF('proje ve personel bilgileri'!A74&lt;&gt;0,(Q141/R141)," ")</f>
        <v xml:space="preserve"> </v>
      </c>
    </row>
    <row r="142" spans="1:19" ht="15.75" customHeight="1" x14ac:dyDescent="0.25">
      <c r="A142" s="15">
        <v>62</v>
      </c>
      <c r="B142" s="359" t="str">
        <f>IF('proje ve personel bilgileri'!A75&lt;&gt;0,('proje ve personel bilgileri'!A75)," ")</f>
        <v xml:space="preserve"> </v>
      </c>
      <c r="C142" s="359"/>
      <c r="D142" s="176">
        <f>IF('G011A (Ocak-Temmuz)'!C122="",0,'G011A (Ocak-Temmuz)'!C122)</f>
        <v>0</v>
      </c>
      <c r="E142" s="175">
        <f>IF('G011A (Ocak-Temmuz)'!K122=" ",0,'G011A (Ocak-Temmuz)'!K122)</f>
        <v>0</v>
      </c>
      <c r="F142" s="176">
        <f>IF('G011A (Şubat-Ağustos)'!C120="",0,'G011A (Şubat-Ağustos)'!C120)</f>
        <v>0</v>
      </c>
      <c r="G142" s="175">
        <f>IF('G011A (Şubat-Ağustos)'!K120=" ",0,'G011A (Şubat-Ağustos)'!K120)</f>
        <v>0</v>
      </c>
      <c r="H142" s="176">
        <f>IF('G011A (Mart-Eylül)'!C120="",0,'G011A (Mart-Eylül)'!C120)</f>
        <v>0</v>
      </c>
      <c r="I142" s="175">
        <f>IF('G011A (Mart-Eylül)'!K120=" ",0,'G011A (Mart-Eylül)'!K120)</f>
        <v>0</v>
      </c>
      <c r="J142" s="176">
        <f>IF('G011A (Nisan-Ekim)'!C119="",0,'G011A (Nisan-Ekim)'!C119)</f>
        <v>0</v>
      </c>
      <c r="K142" s="175">
        <f>IF('G011A (Nisan-Ekim)'!K119="",0,'G011A (Nisan-Ekim)'!K119)</f>
        <v>0</v>
      </c>
      <c r="L142" s="176">
        <f>IF('G011A (Mayıs-Kasım)'!C120="",0,'G011A (Mayıs-Kasım)'!C120)</f>
        <v>0</v>
      </c>
      <c r="M142" s="175">
        <f>IF('G011A (Mayıs-Kasım)'!K120=" ",0,'G011A (Mayıs-Kasım)'!K120)</f>
        <v>0</v>
      </c>
      <c r="N142" s="176">
        <f>IF('G011A (Haziran-Aralık)'!C121="",0,'G011A (Haziran-Aralık)'!C121)</f>
        <v>0</v>
      </c>
      <c r="O142" s="175">
        <f>IF('G011A (Haziran-Aralık)'!K121="",0,'G011A (Haziran-Aralık)'!K121)</f>
        <v>0</v>
      </c>
      <c r="P142" s="176" t="str">
        <f>IF('proje ve personel bilgileri'!A75=0,"",SUM(D142+F142+H142+J142+L142+N142))</f>
        <v/>
      </c>
      <c r="Q142" s="175" t="str">
        <f>IF('proje ve personel bilgileri'!A75=0,"",SUM(E142+G142+I142+K142+M142+O142))</f>
        <v/>
      </c>
      <c r="R142" s="175" t="str">
        <f>IF('proje ve personel bilgileri'!A75&lt;&gt;0,(P142/30)," ")</f>
        <v xml:space="preserve"> </v>
      </c>
      <c r="S142" s="177" t="str">
        <f>IF('proje ve personel bilgileri'!A75&lt;&gt;0,(Q142/R142)," ")</f>
        <v xml:space="preserve"> </v>
      </c>
    </row>
    <row r="143" spans="1:19" ht="15.75" customHeight="1" x14ac:dyDescent="0.25">
      <c r="A143" s="14">
        <v>63</v>
      </c>
      <c r="B143" s="359" t="str">
        <f>IF('proje ve personel bilgileri'!A76&lt;&gt;0,('proje ve personel bilgileri'!A76)," ")</f>
        <v xml:space="preserve"> </v>
      </c>
      <c r="C143" s="359"/>
      <c r="D143" s="176">
        <f>IF('G011A (Ocak-Temmuz)'!C123="",0,'G011A (Ocak-Temmuz)'!C123)</f>
        <v>0</v>
      </c>
      <c r="E143" s="175">
        <f>IF('G011A (Ocak-Temmuz)'!K123=" ",0,'G011A (Ocak-Temmuz)'!K123)</f>
        <v>0</v>
      </c>
      <c r="F143" s="176">
        <f>IF('G011A (Şubat-Ağustos)'!C121="",0,'G011A (Şubat-Ağustos)'!C121)</f>
        <v>0</v>
      </c>
      <c r="G143" s="175">
        <f>IF('G011A (Şubat-Ağustos)'!K121=" ",0,'G011A (Şubat-Ağustos)'!K121)</f>
        <v>0</v>
      </c>
      <c r="H143" s="176">
        <f>IF('G011A (Mart-Eylül)'!C121="",0,'G011A (Mart-Eylül)'!C121)</f>
        <v>0</v>
      </c>
      <c r="I143" s="175">
        <f>IF('G011A (Mart-Eylül)'!K121=" ",0,'G011A (Mart-Eylül)'!K121)</f>
        <v>0</v>
      </c>
      <c r="J143" s="176">
        <f>IF('G011A (Nisan-Ekim)'!C120="",0,'G011A (Nisan-Ekim)'!C120)</f>
        <v>0</v>
      </c>
      <c r="K143" s="175">
        <f>IF('G011A (Nisan-Ekim)'!K120="",0,'G011A (Nisan-Ekim)'!K120)</f>
        <v>0</v>
      </c>
      <c r="L143" s="176">
        <f>IF('G011A (Mayıs-Kasım)'!C121="",0,'G011A (Mayıs-Kasım)'!C121)</f>
        <v>0</v>
      </c>
      <c r="M143" s="175">
        <f>IF('G011A (Mayıs-Kasım)'!K121=" ",0,'G011A (Mayıs-Kasım)'!K121)</f>
        <v>0</v>
      </c>
      <c r="N143" s="176">
        <f>IF('G011A (Haziran-Aralık)'!C122="",0,'G011A (Haziran-Aralık)'!C122)</f>
        <v>0</v>
      </c>
      <c r="O143" s="175">
        <f>IF('G011A (Haziran-Aralık)'!K122="",0,'G011A (Haziran-Aralık)'!K122)</f>
        <v>0</v>
      </c>
      <c r="P143" s="176" t="str">
        <f>IF('proje ve personel bilgileri'!A76=0,"",SUM(D143+F143+H143+J143+L143+N143))</f>
        <v/>
      </c>
      <c r="Q143" s="175" t="str">
        <f>IF('proje ve personel bilgileri'!A76=0,"",SUM(E143+G143+I143+K143+M143+O143))</f>
        <v/>
      </c>
      <c r="R143" s="175" t="str">
        <f>IF('proje ve personel bilgileri'!A76&lt;&gt;0,(P143/30)," ")</f>
        <v xml:space="preserve"> </v>
      </c>
      <c r="S143" s="177" t="str">
        <f>IF('proje ve personel bilgileri'!A76&lt;&gt;0,(Q143/R143)," ")</f>
        <v xml:space="preserve"> </v>
      </c>
    </row>
    <row r="144" spans="1:19" ht="15.75" customHeight="1" x14ac:dyDescent="0.25">
      <c r="A144" s="15">
        <v>64</v>
      </c>
      <c r="B144" s="359" t="str">
        <f>IF('proje ve personel bilgileri'!A77&lt;&gt;0,('proje ve personel bilgileri'!A77)," ")</f>
        <v xml:space="preserve"> </v>
      </c>
      <c r="C144" s="359"/>
      <c r="D144" s="176">
        <f>IF('G011A (Ocak-Temmuz)'!C124="",0,'G011A (Ocak-Temmuz)'!C124)</f>
        <v>0</v>
      </c>
      <c r="E144" s="175">
        <f>IF('G011A (Ocak-Temmuz)'!K124=" ",0,'G011A (Ocak-Temmuz)'!K124)</f>
        <v>0</v>
      </c>
      <c r="F144" s="176">
        <f>IF('G011A (Şubat-Ağustos)'!C122="",0,'G011A (Şubat-Ağustos)'!C122)</f>
        <v>0</v>
      </c>
      <c r="G144" s="175">
        <f>IF('G011A (Şubat-Ağustos)'!K122=" ",0,'G011A (Şubat-Ağustos)'!K122)</f>
        <v>0</v>
      </c>
      <c r="H144" s="176">
        <f>IF('G011A (Mart-Eylül)'!C122="",0,'G011A (Mart-Eylül)'!C122)</f>
        <v>0</v>
      </c>
      <c r="I144" s="175">
        <f>IF('G011A (Mart-Eylül)'!K122=" ",0,'G011A (Mart-Eylül)'!K122)</f>
        <v>0</v>
      </c>
      <c r="J144" s="176">
        <f>IF('G011A (Nisan-Ekim)'!C121="",0,'G011A (Nisan-Ekim)'!C121)</f>
        <v>0</v>
      </c>
      <c r="K144" s="175">
        <f>IF('G011A (Nisan-Ekim)'!K121="",0,'G011A (Nisan-Ekim)'!K121)</f>
        <v>0</v>
      </c>
      <c r="L144" s="176">
        <f>IF('G011A (Mayıs-Kasım)'!C122="",0,'G011A (Mayıs-Kasım)'!C122)</f>
        <v>0</v>
      </c>
      <c r="M144" s="175">
        <f>IF('G011A (Mayıs-Kasım)'!K122=" ",0,'G011A (Mayıs-Kasım)'!K122)</f>
        <v>0</v>
      </c>
      <c r="N144" s="176">
        <f>IF('G011A (Haziran-Aralık)'!C123="",0,'G011A (Haziran-Aralık)'!C123)</f>
        <v>0</v>
      </c>
      <c r="O144" s="175">
        <f>IF('G011A (Haziran-Aralık)'!K123="",0,'G011A (Haziran-Aralık)'!K123)</f>
        <v>0</v>
      </c>
      <c r="P144" s="176" t="str">
        <f>IF('proje ve personel bilgileri'!A77=0,"",SUM(D144+F144+H144+J144+L144+N144))</f>
        <v/>
      </c>
      <c r="Q144" s="175" t="str">
        <f>IF('proje ve personel bilgileri'!A77=0,"",SUM(E144+G144+I144+K144+M144+O144))</f>
        <v/>
      </c>
      <c r="R144" s="175" t="str">
        <f>IF('proje ve personel bilgileri'!A77&lt;&gt;0,(P144/30)," ")</f>
        <v xml:space="preserve"> </v>
      </c>
      <c r="S144" s="177" t="str">
        <f>IF('proje ve personel bilgileri'!A77&lt;&gt;0,(Q144/R144)," ")</f>
        <v xml:space="preserve"> </v>
      </c>
    </row>
    <row r="145" spans="1:19" ht="15.75" customHeight="1" x14ac:dyDescent="0.25">
      <c r="A145" s="14">
        <v>65</v>
      </c>
      <c r="B145" s="359" t="str">
        <f>IF('proje ve personel bilgileri'!A78&lt;&gt;0,('proje ve personel bilgileri'!A78)," ")</f>
        <v xml:space="preserve"> </v>
      </c>
      <c r="C145" s="359"/>
      <c r="D145" s="176">
        <f>IF('G011A (Ocak-Temmuz)'!C125="",0,'G011A (Ocak-Temmuz)'!C125)</f>
        <v>0</v>
      </c>
      <c r="E145" s="175">
        <f>IF('G011A (Ocak-Temmuz)'!K125=" ",0,'G011A (Ocak-Temmuz)'!K125)</f>
        <v>0</v>
      </c>
      <c r="F145" s="176">
        <f>IF('G011A (Şubat-Ağustos)'!C123="",0,'G011A (Şubat-Ağustos)'!C123)</f>
        <v>0</v>
      </c>
      <c r="G145" s="175">
        <f>IF('G011A (Şubat-Ağustos)'!K123=" ",0,'G011A (Şubat-Ağustos)'!K123)</f>
        <v>0</v>
      </c>
      <c r="H145" s="176">
        <f>IF('G011A (Mart-Eylül)'!C123="",0,'G011A (Mart-Eylül)'!C123)</f>
        <v>0</v>
      </c>
      <c r="I145" s="175">
        <f>IF('G011A (Mart-Eylül)'!K123=" ",0,'G011A (Mart-Eylül)'!K123)</f>
        <v>0</v>
      </c>
      <c r="J145" s="176">
        <f>IF('G011A (Nisan-Ekim)'!C122="",0,'G011A (Nisan-Ekim)'!C122)</f>
        <v>0</v>
      </c>
      <c r="K145" s="175">
        <f>IF('G011A (Nisan-Ekim)'!K122="",0,'G011A (Nisan-Ekim)'!K122)</f>
        <v>0</v>
      </c>
      <c r="L145" s="176">
        <f>IF('G011A (Mayıs-Kasım)'!C123="",0,'G011A (Mayıs-Kasım)'!C123)</f>
        <v>0</v>
      </c>
      <c r="M145" s="175">
        <f>IF('G011A (Mayıs-Kasım)'!K123=" ",0,'G011A (Mayıs-Kasım)'!K123)</f>
        <v>0</v>
      </c>
      <c r="N145" s="176">
        <f>IF('G011A (Haziran-Aralık)'!C124="",0,'G011A (Haziran-Aralık)'!C124)</f>
        <v>0</v>
      </c>
      <c r="O145" s="175">
        <f>IF('G011A (Haziran-Aralık)'!K124="",0,'G011A (Haziran-Aralık)'!K124)</f>
        <v>0</v>
      </c>
      <c r="P145" s="176" t="str">
        <f>IF('proje ve personel bilgileri'!A78=0,"",SUM(D145+F145+H145+J145+L145+N145))</f>
        <v/>
      </c>
      <c r="Q145" s="175" t="str">
        <f>IF('proje ve personel bilgileri'!A78=0,"",SUM(E145+G145+I145+K145+M145+O145))</f>
        <v/>
      </c>
      <c r="R145" s="175" t="str">
        <f>IF('proje ve personel bilgileri'!A78&lt;&gt;0,(P145/30)," ")</f>
        <v xml:space="preserve"> </v>
      </c>
      <c r="S145" s="177" t="str">
        <f>IF('proje ve personel bilgileri'!A78&lt;&gt;0,(Q145/R145)," ")</f>
        <v xml:space="preserve"> </v>
      </c>
    </row>
    <row r="146" spans="1:19" ht="15.75" customHeight="1" x14ac:dyDescent="0.25">
      <c r="A146" s="15">
        <v>66</v>
      </c>
      <c r="B146" s="359" t="str">
        <f>IF('proje ve personel bilgileri'!A79&lt;&gt;0,('proje ve personel bilgileri'!A79)," ")</f>
        <v xml:space="preserve"> </v>
      </c>
      <c r="C146" s="359"/>
      <c r="D146" s="176">
        <f>IF('G011A (Ocak-Temmuz)'!C126="",0,'G011A (Ocak-Temmuz)'!C126)</f>
        <v>0</v>
      </c>
      <c r="E146" s="175">
        <f>IF('G011A (Ocak-Temmuz)'!K126=" ",0,'G011A (Ocak-Temmuz)'!K126)</f>
        <v>0</v>
      </c>
      <c r="F146" s="176">
        <f>IF('G011A (Şubat-Ağustos)'!C124="",0,'G011A (Şubat-Ağustos)'!C124)</f>
        <v>0</v>
      </c>
      <c r="G146" s="175">
        <f>IF('G011A (Şubat-Ağustos)'!K124=" ",0,'G011A (Şubat-Ağustos)'!K124)</f>
        <v>0</v>
      </c>
      <c r="H146" s="176">
        <f>IF('G011A (Mart-Eylül)'!C124="",0,'G011A (Mart-Eylül)'!C124)</f>
        <v>0</v>
      </c>
      <c r="I146" s="175">
        <f>IF('G011A (Mart-Eylül)'!K124=" ",0,'G011A (Mart-Eylül)'!K124)</f>
        <v>0</v>
      </c>
      <c r="J146" s="176">
        <f>IF('G011A (Nisan-Ekim)'!C123="",0,'G011A (Nisan-Ekim)'!C123)</f>
        <v>0</v>
      </c>
      <c r="K146" s="175">
        <f>IF('G011A (Nisan-Ekim)'!K123="",0,'G011A (Nisan-Ekim)'!K123)</f>
        <v>0</v>
      </c>
      <c r="L146" s="176">
        <f>IF('G011A (Mayıs-Kasım)'!C124="",0,'G011A (Mayıs-Kasım)'!C124)</f>
        <v>0</v>
      </c>
      <c r="M146" s="175">
        <f>IF('G011A (Mayıs-Kasım)'!K124=" ",0,'G011A (Mayıs-Kasım)'!K124)</f>
        <v>0</v>
      </c>
      <c r="N146" s="176">
        <f>IF('G011A (Haziran-Aralık)'!C125="",0,'G011A (Haziran-Aralık)'!C125)</f>
        <v>0</v>
      </c>
      <c r="O146" s="175">
        <f>IF('G011A (Haziran-Aralık)'!K125="",0,'G011A (Haziran-Aralık)'!K125)</f>
        <v>0</v>
      </c>
      <c r="P146" s="176" t="str">
        <f>IF('proje ve personel bilgileri'!A79=0,"",SUM(D146+F146+H146+J146+L146+N146))</f>
        <v/>
      </c>
      <c r="Q146" s="175" t="str">
        <f>IF('proje ve personel bilgileri'!A79=0,"",SUM(E146+G146+I146+K146+M146+O146))</f>
        <v/>
      </c>
      <c r="R146" s="175" t="str">
        <f>IF('proje ve personel bilgileri'!A79&lt;&gt;0,(P146/30)," ")</f>
        <v xml:space="preserve"> </v>
      </c>
      <c r="S146" s="177" t="str">
        <f>IF('proje ve personel bilgileri'!A79&lt;&gt;0,(Q146/R146)," ")</f>
        <v xml:space="preserve"> </v>
      </c>
    </row>
    <row r="147" spans="1:19" ht="15.75" customHeight="1" x14ac:dyDescent="0.25">
      <c r="A147" s="14">
        <v>67</v>
      </c>
      <c r="B147" s="359" t="str">
        <f>IF('proje ve personel bilgileri'!A80&lt;&gt;0,('proje ve personel bilgileri'!A80)," ")</f>
        <v xml:space="preserve"> </v>
      </c>
      <c r="C147" s="359"/>
      <c r="D147" s="176">
        <f>IF('G011A (Ocak-Temmuz)'!C127="",0,'G011A (Ocak-Temmuz)'!C127)</f>
        <v>0</v>
      </c>
      <c r="E147" s="175">
        <f>IF('G011A (Ocak-Temmuz)'!K127=" ",0,'G011A (Ocak-Temmuz)'!K127)</f>
        <v>0</v>
      </c>
      <c r="F147" s="176">
        <f>IF('G011A (Şubat-Ağustos)'!C125="",0,'G011A (Şubat-Ağustos)'!C125)</f>
        <v>0</v>
      </c>
      <c r="G147" s="175">
        <f>IF('G011A (Şubat-Ağustos)'!K125=" ",0,'G011A (Şubat-Ağustos)'!K125)</f>
        <v>0</v>
      </c>
      <c r="H147" s="176">
        <f>IF('G011A (Mart-Eylül)'!C125="",0,'G011A (Mart-Eylül)'!C125)</f>
        <v>0</v>
      </c>
      <c r="I147" s="175">
        <f>IF('G011A (Mart-Eylül)'!K125=" ",0,'G011A (Mart-Eylül)'!K125)</f>
        <v>0</v>
      </c>
      <c r="J147" s="176">
        <f>IF('G011A (Nisan-Ekim)'!C124="",0,'G011A (Nisan-Ekim)'!C124)</f>
        <v>0</v>
      </c>
      <c r="K147" s="175">
        <f>IF('G011A (Nisan-Ekim)'!K124="",0,'G011A (Nisan-Ekim)'!K124)</f>
        <v>0</v>
      </c>
      <c r="L147" s="176">
        <f>IF('G011A (Mayıs-Kasım)'!C125="",0,'G011A (Mayıs-Kasım)'!C125)</f>
        <v>0</v>
      </c>
      <c r="M147" s="175">
        <f>IF('G011A (Mayıs-Kasım)'!K125=" ",0,'G011A (Mayıs-Kasım)'!K125)</f>
        <v>0</v>
      </c>
      <c r="N147" s="176">
        <f>IF('G011A (Haziran-Aralık)'!C126="",0,'G011A (Haziran-Aralık)'!C126)</f>
        <v>0</v>
      </c>
      <c r="O147" s="175">
        <f>IF('G011A (Haziran-Aralık)'!K126="",0,'G011A (Haziran-Aralık)'!K126)</f>
        <v>0</v>
      </c>
      <c r="P147" s="176" t="str">
        <f>IF('proje ve personel bilgileri'!A80=0,"",SUM(D147+F147+H147+J147+L147+N147))</f>
        <v/>
      </c>
      <c r="Q147" s="175" t="str">
        <f>IF('proje ve personel bilgileri'!A80=0,"",SUM(E147+G147+I147+K147+M147+O147))</f>
        <v/>
      </c>
      <c r="R147" s="175" t="str">
        <f>IF('proje ve personel bilgileri'!A80&lt;&gt;0,(P147/30)," ")</f>
        <v xml:space="preserve"> </v>
      </c>
      <c r="S147" s="177" t="str">
        <f>IF('proje ve personel bilgileri'!A80&lt;&gt;0,(Q147/R147)," ")</f>
        <v xml:space="preserve"> </v>
      </c>
    </row>
    <row r="148" spans="1:19" ht="15.75" customHeight="1" x14ac:dyDescent="0.25">
      <c r="A148" s="15">
        <v>68</v>
      </c>
      <c r="B148" s="359" t="str">
        <f>IF('proje ve personel bilgileri'!A81&lt;&gt;0,('proje ve personel bilgileri'!A81)," ")</f>
        <v xml:space="preserve"> </v>
      </c>
      <c r="C148" s="359"/>
      <c r="D148" s="176">
        <f>IF('G011A (Ocak-Temmuz)'!C128="",0,'G011A (Ocak-Temmuz)'!C128)</f>
        <v>0</v>
      </c>
      <c r="E148" s="175">
        <f>IF('G011A (Ocak-Temmuz)'!K128=" ",0,'G011A (Ocak-Temmuz)'!K128)</f>
        <v>0</v>
      </c>
      <c r="F148" s="176">
        <f>IF('G011A (Şubat-Ağustos)'!C126="",0,'G011A (Şubat-Ağustos)'!C126)</f>
        <v>0</v>
      </c>
      <c r="G148" s="175">
        <f>IF('G011A (Şubat-Ağustos)'!K126=" ",0,'G011A (Şubat-Ağustos)'!K126)</f>
        <v>0</v>
      </c>
      <c r="H148" s="176">
        <f>IF('G011A (Mart-Eylül)'!C126="",0,'G011A (Mart-Eylül)'!C126)</f>
        <v>0</v>
      </c>
      <c r="I148" s="175">
        <f>IF('G011A (Mart-Eylül)'!K126=" ",0,'G011A (Mart-Eylül)'!K126)</f>
        <v>0</v>
      </c>
      <c r="J148" s="176">
        <f>IF('G011A (Nisan-Ekim)'!C125="",0,'G011A (Nisan-Ekim)'!C125)</f>
        <v>0</v>
      </c>
      <c r="K148" s="175">
        <f>IF('G011A (Nisan-Ekim)'!K125="",0,'G011A (Nisan-Ekim)'!K125)</f>
        <v>0</v>
      </c>
      <c r="L148" s="176">
        <f>IF('G011A (Mayıs-Kasım)'!C126="",0,'G011A (Mayıs-Kasım)'!C126)</f>
        <v>0</v>
      </c>
      <c r="M148" s="175">
        <f>IF('G011A (Mayıs-Kasım)'!K126=" ",0,'G011A (Mayıs-Kasım)'!K126)</f>
        <v>0</v>
      </c>
      <c r="N148" s="176">
        <f>IF('G011A (Haziran-Aralık)'!C127="",0,'G011A (Haziran-Aralık)'!C127)</f>
        <v>0</v>
      </c>
      <c r="O148" s="175">
        <f>IF('G011A (Haziran-Aralık)'!K127="",0,'G011A (Haziran-Aralık)'!K127)</f>
        <v>0</v>
      </c>
      <c r="P148" s="176" t="str">
        <f>IF('proje ve personel bilgileri'!A81=0,"",SUM(D148+F148+H148+J148+L148+N148))</f>
        <v/>
      </c>
      <c r="Q148" s="175" t="str">
        <f>IF('proje ve personel bilgileri'!A81=0,"",SUM(E148+G148+I148+K148+M148+O148))</f>
        <v/>
      </c>
      <c r="R148" s="175" t="str">
        <f>IF('proje ve personel bilgileri'!A81&lt;&gt;0,(P148/30)," ")</f>
        <v xml:space="preserve"> </v>
      </c>
      <c r="S148" s="177" t="str">
        <f>IF('proje ve personel bilgileri'!A81&lt;&gt;0,(Q148/R148)," ")</f>
        <v xml:space="preserve"> </v>
      </c>
    </row>
    <row r="149" spans="1:19" ht="15.75" customHeight="1" x14ac:dyDescent="0.25">
      <c r="A149" s="14">
        <v>69</v>
      </c>
      <c r="B149" s="359" t="str">
        <f>IF('proje ve personel bilgileri'!A82&lt;&gt;0,('proje ve personel bilgileri'!A82)," ")</f>
        <v xml:space="preserve"> </v>
      </c>
      <c r="C149" s="359"/>
      <c r="D149" s="176">
        <f>IF('G011A (Ocak-Temmuz)'!C129="",0,'G011A (Ocak-Temmuz)'!C129)</f>
        <v>0</v>
      </c>
      <c r="E149" s="175">
        <f>IF('G011A (Ocak-Temmuz)'!K129=" ",0,'G011A (Ocak-Temmuz)'!K129)</f>
        <v>0</v>
      </c>
      <c r="F149" s="176">
        <f>IF('G011A (Şubat-Ağustos)'!C127="",0,'G011A (Şubat-Ağustos)'!C127)</f>
        <v>0</v>
      </c>
      <c r="G149" s="175">
        <f>IF('G011A (Şubat-Ağustos)'!K127=" ",0,'G011A (Şubat-Ağustos)'!K127)</f>
        <v>0</v>
      </c>
      <c r="H149" s="176">
        <f>IF('G011A (Mart-Eylül)'!C127="",0,'G011A (Mart-Eylül)'!C127)</f>
        <v>0</v>
      </c>
      <c r="I149" s="175">
        <f>IF('G011A (Mart-Eylül)'!K127=" ",0,'G011A (Mart-Eylül)'!K127)</f>
        <v>0</v>
      </c>
      <c r="J149" s="176">
        <f>IF('G011A (Nisan-Ekim)'!C126="",0,'G011A (Nisan-Ekim)'!C126)</f>
        <v>0</v>
      </c>
      <c r="K149" s="175">
        <f>IF('G011A (Nisan-Ekim)'!K126="",0,'G011A (Nisan-Ekim)'!K126)</f>
        <v>0</v>
      </c>
      <c r="L149" s="176">
        <f>IF('G011A (Mayıs-Kasım)'!C127="",0,'G011A (Mayıs-Kasım)'!C127)</f>
        <v>0</v>
      </c>
      <c r="M149" s="175">
        <f>IF('G011A (Mayıs-Kasım)'!K127=" ",0,'G011A (Mayıs-Kasım)'!K127)</f>
        <v>0</v>
      </c>
      <c r="N149" s="176">
        <f>IF('G011A (Haziran-Aralık)'!C128="",0,'G011A (Haziran-Aralık)'!C128)</f>
        <v>0</v>
      </c>
      <c r="O149" s="175">
        <f>IF('G011A (Haziran-Aralık)'!K128="",0,'G011A (Haziran-Aralık)'!K128)</f>
        <v>0</v>
      </c>
      <c r="P149" s="176" t="str">
        <f>IF('proje ve personel bilgileri'!A82=0,"",SUM(D149+F149+H149+J149+L149+N149))</f>
        <v/>
      </c>
      <c r="Q149" s="175" t="str">
        <f>IF('proje ve personel bilgileri'!A82=0,"",SUM(E149+G149+I149+K149+M149+O149))</f>
        <v/>
      </c>
      <c r="R149" s="175" t="str">
        <f>IF('proje ve personel bilgileri'!A82&lt;&gt;0,(P149/30)," ")</f>
        <v xml:space="preserve"> </v>
      </c>
      <c r="S149" s="177" t="str">
        <f>IF('proje ve personel bilgileri'!A82&lt;&gt;0,(Q149/R149)," ")</f>
        <v xml:space="preserve"> </v>
      </c>
    </row>
    <row r="150" spans="1:19" ht="15.75" customHeight="1" x14ac:dyDescent="0.25">
      <c r="A150" s="15">
        <v>70</v>
      </c>
      <c r="B150" s="359" t="str">
        <f>IF('proje ve personel bilgileri'!A83&lt;&gt;0,('proje ve personel bilgileri'!A83)," ")</f>
        <v xml:space="preserve"> </v>
      </c>
      <c r="C150" s="359"/>
      <c r="D150" s="176">
        <f>IF('G011A (Ocak-Temmuz)'!C130="",0,'G011A (Ocak-Temmuz)'!C130)</f>
        <v>0</v>
      </c>
      <c r="E150" s="175">
        <f>IF('G011A (Ocak-Temmuz)'!K130=" ",0,'G011A (Ocak-Temmuz)'!K130)</f>
        <v>0</v>
      </c>
      <c r="F150" s="176">
        <f>IF('G011A (Şubat-Ağustos)'!C128="",0,'G011A (Şubat-Ağustos)'!C128)</f>
        <v>0</v>
      </c>
      <c r="G150" s="175">
        <f>IF('G011A (Şubat-Ağustos)'!K128=" ",0,'G011A (Şubat-Ağustos)'!K128)</f>
        <v>0</v>
      </c>
      <c r="H150" s="176">
        <f>IF('G011A (Mart-Eylül)'!C128="",0,'G011A (Mart-Eylül)'!C128)</f>
        <v>0</v>
      </c>
      <c r="I150" s="175">
        <f>IF('G011A (Mart-Eylül)'!K128=" ",0,'G011A (Mart-Eylül)'!K128)</f>
        <v>0</v>
      </c>
      <c r="J150" s="176">
        <f>IF('G011A (Nisan-Ekim)'!C127="",0,'G011A (Nisan-Ekim)'!C127)</f>
        <v>0</v>
      </c>
      <c r="K150" s="175">
        <f>IF('G011A (Nisan-Ekim)'!K127="",0,'G011A (Nisan-Ekim)'!K127)</f>
        <v>0</v>
      </c>
      <c r="L150" s="176">
        <f>IF('G011A (Mayıs-Kasım)'!C128="",0,'G011A (Mayıs-Kasım)'!C128)</f>
        <v>0</v>
      </c>
      <c r="M150" s="175">
        <f>IF('G011A (Mayıs-Kasım)'!K128=" ",0,'G011A (Mayıs-Kasım)'!K128)</f>
        <v>0</v>
      </c>
      <c r="N150" s="176">
        <f>IF('G011A (Haziran-Aralık)'!C129="",0,'G011A (Haziran-Aralık)'!C129)</f>
        <v>0</v>
      </c>
      <c r="O150" s="175">
        <f>IF('G011A (Haziran-Aralık)'!K129="",0,'G011A (Haziran-Aralık)'!K129)</f>
        <v>0</v>
      </c>
      <c r="P150" s="176" t="str">
        <f>IF('proje ve personel bilgileri'!A83=0,"",SUM(D150+F150+H150+J150+L150+N150))</f>
        <v/>
      </c>
      <c r="Q150" s="175" t="str">
        <f>IF('proje ve personel bilgileri'!A83=0,"",SUM(E150+G150+I150+K150+M150+O150))</f>
        <v/>
      </c>
      <c r="R150" s="175" t="str">
        <f>IF('proje ve personel bilgileri'!A83&lt;&gt;0,(P150/30)," ")</f>
        <v xml:space="preserve"> </v>
      </c>
      <c r="S150" s="177" t="str">
        <f>IF('proje ve personel bilgileri'!A83&lt;&gt;0,(Q150/R150)," ")</f>
        <v xml:space="preserve"> </v>
      </c>
    </row>
    <row r="151" spans="1:19" ht="15.75" customHeight="1" x14ac:dyDescent="0.25">
      <c r="A151" s="14">
        <v>71</v>
      </c>
      <c r="B151" s="359" t="str">
        <f>IF('proje ve personel bilgileri'!A84&lt;&gt;0,('proje ve personel bilgileri'!A84)," ")</f>
        <v xml:space="preserve"> </v>
      </c>
      <c r="C151" s="359"/>
      <c r="D151" s="176">
        <f>IF('G011A (Ocak-Temmuz)'!C131="",0,'G011A (Ocak-Temmuz)'!C131)</f>
        <v>0</v>
      </c>
      <c r="E151" s="175">
        <f>IF('G011A (Ocak-Temmuz)'!K131=" ",0,'G011A (Ocak-Temmuz)'!K131)</f>
        <v>0</v>
      </c>
      <c r="F151" s="176">
        <f>IF('G011A (Şubat-Ağustos)'!C129="",0,'G011A (Şubat-Ağustos)'!C129)</f>
        <v>0</v>
      </c>
      <c r="G151" s="175">
        <f>IF('G011A (Şubat-Ağustos)'!K129=" ",0,'G011A (Şubat-Ağustos)'!K129)</f>
        <v>0</v>
      </c>
      <c r="H151" s="176">
        <f>IF('G011A (Mart-Eylül)'!C129="",0,'G011A (Mart-Eylül)'!C129)</f>
        <v>0</v>
      </c>
      <c r="I151" s="175">
        <f>IF('G011A (Mart-Eylül)'!K129=" ",0,'G011A (Mart-Eylül)'!K129)</f>
        <v>0</v>
      </c>
      <c r="J151" s="176">
        <f>IF('G011A (Nisan-Ekim)'!C128="",0,'G011A (Nisan-Ekim)'!C128)</f>
        <v>0</v>
      </c>
      <c r="K151" s="175">
        <f>IF('G011A (Nisan-Ekim)'!K128="",0,'G011A (Nisan-Ekim)'!K128)</f>
        <v>0</v>
      </c>
      <c r="L151" s="176">
        <f>IF('G011A (Mayıs-Kasım)'!C129="",0,'G011A (Mayıs-Kasım)'!C129)</f>
        <v>0</v>
      </c>
      <c r="M151" s="175">
        <f>IF('G011A (Mayıs-Kasım)'!K129=" ",0,'G011A (Mayıs-Kasım)'!K129)</f>
        <v>0</v>
      </c>
      <c r="N151" s="176">
        <f>IF('G011A (Haziran-Aralık)'!C130="",0,'G011A (Haziran-Aralık)'!C130)</f>
        <v>0</v>
      </c>
      <c r="O151" s="175">
        <f>IF('G011A (Haziran-Aralık)'!K130="",0,'G011A (Haziran-Aralık)'!K130)</f>
        <v>0</v>
      </c>
      <c r="P151" s="176" t="str">
        <f>IF('proje ve personel bilgileri'!A84=0,"",SUM(D151+F151+H151+J151+L151+N151))</f>
        <v/>
      </c>
      <c r="Q151" s="175" t="str">
        <f>IF('proje ve personel bilgileri'!A84=0,"",SUM(E151+G151+I151+K151+M151+O151))</f>
        <v/>
      </c>
      <c r="R151" s="175" t="str">
        <f>IF('proje ve personel bilgileri'!A84&lt;&gt;0,(P151/30)," ")</f>
        <v xml:space="preserve"> </v>
      </c>
      <c r="S151" s="177" t="str">
        <f>IF('proje ve personel bilgileri'!A84&lt;&gt;0,(Q151/R151)," ")</f>
        <v xml:space="preserve"> </v>
      </c>
    </row>
    <row r="152" spans="1:19" ht="15" customHeight="1" x14ac:dyDescent="0.25">
      <c r="A152" s="15">
        <v>72</v>
      </c>
      <c r="B152" s="359" t="str">
        <f>IF('proje ve personel bilgileri'!A85&lt;&gt;0,('proje ve personel bilgileri'!A85)," ")</f>
        <v xml:space="preserve"> </v>
      </c>
      <c r="C152" s="359"/>
      <c r="D152" s="176">
        <f>IF('G011A (Ocak-Temmuz)'!C132="",0,'G011A (Ocak-Temmuz)'!C132)</f>
        <v>0</v>
      </c>
      <c r="E152" s="175">
        <f>IF('G011A (Ocak-Temmuz)'!K132=" ",0,'G011A (Ocak-Temmuz)'!K132)</f>
        <v>0</v>
      </c>
      <c r="F152" s="176">
        <f>IF('G011A (Şubat-Ağustos)'!C130="",0,'G011A (Şubat-Ağustos)'!C130)</f>
        <v>0</v>
      </c>
      <c r="G152" s="175">
        <f>IF('G011A (Şubat-Ağustos)'!K130=" ",0,'G011A (Şubat-Ağustos)'!K130)</f>
        <v>0</v>
      </c>
      <c r="H152" s="176">
        <f>IF('G011A (Mart-Eylül)'!C130="",0,'G011A (Mart-Eylül)'!C130)</f>
        <v>0</v>
      </c>
      <c r="I152" s="175">
        <f>IF('G011A (Mart-Eylül)'!K130=" ",0,'G011A (Mart-Eylül)'!K130)</f>
        <v>0</v>
      </c>
      <c r="J152" s="176">
        <f>IF('G011A (Nisan-Ekim)'!C129="",0,'G011A (Nisan-Ekim)'!C129)</f>
        <v>0</v>
      </c>
      <c r="K152" s="175">
        <f>IF('G011A (Nisan-Ekim)'!K129="",0,'G011A (Nisan-Ekim)'!K129)</f>
        <v>0</v>
      </c>
      <c r="L152" s="176">
        <f>IF('G011A (Mayıs-Kasım)'!C130="",0,'G011A (Mayıs-Kasım)'!C130)</f>
        <v>0</v>
      </c>
      <c r="M152" s="175">
        <f>IF('G011A (Mayıs-Kasım)'!K130=" ",0,'G011A (Mayıs-Kasım)'!K130)</f>
        <v>0</v>
      </c>
      <c r="N152" s="176">
        <f>IF('G011A (Haziran-Aralık)'!C131="",0,'G011A (Haziran-Aralık)'!C131)</f>
        <v>0</v>
      </c>
      <c r="O152" s="175">
        <f>IF('G011A (Haziran-Aralık)'!K131="",0,'G011A (Haziran-Aralık)'!K131)</f>
        <v>0</v>
      </c>
      <c r="P152" s="176" t="str">
        <f>IF('proje ve personel bilgileri'!A85=0,"",SUM(D152+F152+H152+J152+L152+N152))</f>
        <v/>
      </c>
      <c r="Q152" s="175" t="str">
        <f>IF('proje ve personel bilgileri'!A85=0,"",SUM(E152+G152+I152+K152+M152+O152))</f>
        <v/>
      </c>
      <c r="R152" s="175" t="str">
        <f>IF('proje ve personel bilgileri'!A85&lt;&gt;0,(P152/30)," ")</f>
        <v xml:space="preserve"> </v>
      </c>
      <c r="S152" s="177" t="str">
        <f>IF('proje ve personel bilgileri'!A85&lt;&gt;0,(Q152/R152)," ")</f>
        <v xml:space="preserve"> </v>
      </c>
    </row>
    <row r="153" spans="1:19" ht="15" customHeight="1" x14ac:dyDescent="0.25">
      <c r="A153" s="56"/>
      <c r="B153" s="56"/>
      <c r="C153" s="56"/>
      <c r="D153" s="56"/>
      <c r="E153" s="56"/>
      <c r="F153" s="56"/>
      <c r="G153" s="56"/>
      <c r="H153" s="56"/>
      <c r="I153" s="56"/>
      <c r="J153" s="56"/>
      <c r="K153" s="56"/>
      <c r="L153" s="56"/>
      <c r="M153" s="56"/>
      <c r="N153" s="56"/>
      <c r="O153" s="56"/>
      <c r="P153" s="56"/>
      <c r="Q153" s="56"/>
      <c r="R153" s="56"/>
      <c r="S153" s="56"/>
    </row>
    <row r="154" spans="1:19" ht="15" customHeight="1" x14ac:dyDescent="0.25">
      <c r="A154" s="332" t="s">
        <v>100</v>
      </c>
      <c r="B154" s="332"/>
      <c r="C154" s="332"/>
      <c r="D154" s="332"/>
      <c r="E154" s="332"/>
      <c r="F154" s="332"/>
      <c r="G154" s="332"/>
      <c r="H154" s="332"/>
      <c r="I154" s="332"/>
      <c r="J154" s="332"/>
      <c r="K154" s="332"/>
      <c r="L154" s="332"/>
      <c r="M154" s="332"/>
      <c r="N154" s="332"/>
      <c r="O154" s="332"/>
      <c r="P154" s="332"/>
      <c r="Q154" s="332"/>
      <c r="R154" s="332"/>
    </row>
    <row r="155" spans="1:19" ht="15" customHeight="1" x14ac:dyDescent="0.25">
      <c r="A155" s="287"/>
    </row>
    <row r="156" spans="1:19" ht="15" customHeight="1" x14ac:dyDescent="0.25">
      <c r="C156" s="57"/>
      <c r="E156" s="58"/>
      <c r="G156" s="57"/>
    </row>
    <row r="157" spans="1:19" ht="15" customHeight="1" x14ac:dyDescent="0.25">
      <c r="F157" s="288" t="s">
        <v>102</v>
      </c>
      <c r="J157" s="288" t="s">
        <v>103</v>
      </c>
      <c r="O157" s="74" t="s">
        <v>127</v>
      </c>
    </row>
    <row r="168" spans="1:19" ht="15.75" customHeight="1" x14ac:dyDescent="0.25">
      <c r="A168" s="348" t="s">
        <v>108</v>
      </c>
      <c r="B168" s="348"/>
      <c r="C168" s="348"/>
      <c r="D168" s="348"/>
      <c r="E168" s="348"/>
      <c r="F168" s="348"/>
      <c r="G168" s="348"/>
      <c r="H168" s="348"/>
      <c r="I168" s="348"/>
      <c r="J168" s="348"/>
      <c r="K168" s="348"/>
      <c r="L168" s="348"/>
      <c r="M168" s="348"/>
      <c r="N168" s="348"/>
      <c r="O168" s="348"/>
      <c r="P168" s="348"/>
      <c r="Q168" s="348"/>
      <c r="R168" s="348"/>
      <c r="S168" s="348"/>
    </row>
    <row r="169" spans="1:19" ht="15" customHeight="1" x14ac:dyDescent="0.25">
      <c r="A169" s="68"/>
      <c r="B169" s="68"/>
      <c r="C169" s="68"/>
      <c r="D169" s="68"/>
      <c r="E169" s="68"/>
      <c r="F169" s="68"/>
      <c r="G169" s="68"/>
      <c r="H169" s="68"/>
      <c r="I169" s="69" t="str">
        <f>'proje ve personel bilgileri'!$B$7</f>
        <v>/</v>
      </c>
      <c r="J169" s="68" t="s">
        <v>109</v>
      </c>
      <c r="K169" s="68"/>
      <c r="L169" s="68"/>
      <c r="M169" s="68"/>
      <c r="N169" s="68"/>
      <c r="O169" s="68"/>
      <c r="P169" s="68"/>
      <c r="Q169" s="68"/>
      <c r="R169" s="68"/>
      <c r="S169" s="68"/>
    </row>
    <row r="170" spans="1:19" ht="18.75" customHeight="1" x14ac:dyDescent="0.25">
      <c r="R170" s="10" t="s">
        <v>110</v>
      </c>
    </row>
    <row r="171" spans="1:19" ht="15.75" customHeight="1" x14ac:dyDescent="0.25">
      <c r="A171" s="349" t="s">
        <v>2</v>
      </c>
      <c r="B171" s="350"/>
      <c r="C171" s="374">
        <f>'proje ve personel bilgileri'!$B$2</f>
        <v>0</v>
      </c>
      <c r="D171" s="375"/>
      <c r="E171" s="375"/>
      <c r="F171" s="375"/>
      <c r="G171" s="375"/>
      <c r="H171" s="375"/>
      <c r="I171" s="375"/>
      <c r="J171" s="375"/>
      <c r="K171" s="375"/>
      <c r="L171" s="375"/>
      <c r="M171" s="375"/>
      <c r="N171" s="375"/>
      <c r="O171" s="375"/>
      <c r="P171" s="375"/>
      <c r="Q171" s="375"/>
      <c r="R171" s="375"/>
      <c r="S171" s="376"/>
    </row>
    <row r="172" spans="1:19" ht="15.75" customHeight="1" x14ac:dyDescent="0.25">
      <c r="A172" s="349" t="s">
        <v>4</v>
      </c>
      <c r="B172" s="350"/>
      <c r="C172" s="374">
        <f>'proje ve personel bilgileri'!$B$3</f>
        <v>0</v>
      </c>
      <c r="D172" s="375"/>
      <c r="E172" s="375"/>
      <c r="F172" s="375"/>
      <c r="G172" s="375"/>
      <c r="H172" s="375"/>
      <c r="I172" s="375"/>
      <c r="J172" s="375"/>
      <c r="K172" s="375"/>
      <c r="L172" s="375"/>
      <c r="M172" s="375"/>
      <c r="N172" s="375"/>
      <c r="O172" s="375"/>
      <c r="P172" s="375"/>
      <c r="Q172" s="375"/>
      <c r="R172" s="375"/>
      <c r="S172" s="376"/>
    </row>
    <row r="173" spans="1:19" ht="27.75" customHeight="1" x14ac:dyDescent="0.25">
      <c r="A173" s="360" t="s">
        <v>87</v>
      </c>
      <c r="B173" s="368" t="s">
        <v>15</v>
      </c>
      <c r="C173" s="369"/>
      <c r="D173" s="368" t="s">
        <v>111</v>
      </c>
      <c r="E173" s="369"/>
      <c r="F173" s="368" t="s">
        <v>112</v>
      </c>
      <c r="G173" s="369"/>
      <c r="H173" s="366" t="s">
        <v>113</v>
      </c>
      <c r="I173" s="367"/>
      <c r="J173" s="366" t="s">
        <v>114</v>
      </c>
      <c r="K173" s="367"/>
      <c r="L173" s="366" t="s">
        <v>115</v>
      </c>
      <c r="M173" s="367"/>
      <c r="N173" s="368" t="s">
        <v>116</v>
      </c>
      <c r="O173" s="369"/>
      <c r="P173" s="360" t="s">
        <v>117</v>
      </c>
      <c r="Q173" s="286" t="s">
        <v>118</v>
      </c>
      <c r="R173" s="362" t="s">
        <v>119</v>
      </c>
      <c r="S173" s="362" t="s">
        <v>120</v>
      </c>
    </row>
    <row r="174" spans="1:19" ht="15.75" customHeight="1" x14ac:dyDescent="0.25">
      <c r="A174" s="361"/>
      <c r="B174" s="372"/>
      <c r="C174" s="373"/>
      <c r="D174" s="370"/>
      <c r="E174" s="371"/>
      <c r="F174" s="370"/>
      <c r="G174" s="371"/>
      <c r="H174" s="364" t="s">
        <v>121</v>
      </c>
      <c r="I174" s="365"/>
      <c r="J174" s="364" t="s">
        <v>122</v>
      </c>
      <c r="K174" s="365"/>
      <c r="L174" s="364" t="s">
        <v>123</v>
      </c>
      <c r="M174" s="365"/>
      <c r="N174" s="370"/>
      <c r="O174" s="371"/>
      <c r="P174" s="361"/>
      <c r="Q174" s="11" t="s">
        <v>124</v>
      </c>
      <c r="R174" s="363"/>
      <c r="S174" s="363"/>
    </row>
    <row r="175" spans="1:19" ht="27.75" customHeight="1" x14ac:dyDescent="0.25">
      <c r="A175" s="361"/>
      <c r="B175" s="372"/>
      <c r="C175" s="373"/>
      <c r="D175" s="360" t="s">
        <v>125</v>
      </c>
      <c r="E175" s="11" t="s">
        <v>126</v>
      </c>
      <c r="F175" s="360" t="s">
        <v>125</v>
      </c>
      <c r="G175" s="11" t="s">
        <v>126</v>
      </c>
      <c r="H175" s="360" t="s">
        <v>125</v>
      </c>
      <c r="I175" s="11" t="s">
        <v>126</v>
      </c>
      <c r="J175" s="360" t="s">
        <v>125</v>
      </c>
      <c r="K175" s="12" t="s">
        <v>126</v>
      </c>
      <c r="L175" s="360" t="s">
        <v>125</v>
      </c>
      <c r="M175" s="11" t="s">
        <v>126</v>
      </c>
      <c r="N175" s="360" t="s">
        <v>125</v>
      </c>
      <c r="O175" s="11" t="s">
        <v>126</v>
      </c>
      <c r="P175" s="361"/>
      <c r="Q175" s="11" t="s">
        <v>98</v>
      </c>
      <c r="R175" s="363"/>
      <c r="S175" s="363"/>
    </row>
    <row r="176" spans="1:19" ht="15.75" customHeight="1" x14ac:dyDescent="0.25">
      <c r="A176" s="361"/>
      <c r="B176" s="372"/>
      <c r="C176" s="373"/>
      <c r="D176" s="361"/>
      <c r="E176" s="11" t="s">
        <v>98</v>
      </c>
      <c r="F176" s="361"/>
      <c r="G176" s="11" t="s">
        <v>98</v>
      </c>
      <c r="H176" s="361"/>
      <c r="I176" s="11" t="s">
        <v>98</v>
      </c>
      <c r="J176" s="361"/>
      <c r="K176" s="12" t="s">
        <v>98</v>
      </c>
      <c r="L176" s="361"/>
      <c r="M176" s="11" t="s">
        <v>98</v>
      </c>
      <c r="N176" s="361"/>
      <c r="O176" s="11" t="s">
        <v>98</v>
      </c>
      <c r="P176" s="361"/>
      <c r="Q176" s="13"/>
      <c r="R176" s="363"/>
      <c r="S176" s="363"/>
    </row>
    <row r="177" spans="1:19" ht="15.75" customHeight="1" x14ac:dyDescent="0.25">
      <c r="A177" s="14">
        <v>73</v>
      </c>
      <c r="B177" s="359" t="str">
        <f>IF('proje ve personel bilgileri'!A86&lt;&gt;0,('proje ve personel bilgileri'!A86)," ")</f>
        <v xml:space="preserve"> </v>
      </c>
      <c r="C177" s="359"/>
      <c r="D177" s="176">
        <f>IF('G011A (Ocak-Temmuz)'!C149="",0,'G011A (Ocak-Temmuz)'!C149)</f>
        <v>0</v>
      </c>
      <c r="E177" s="175">
        <f>IF('G011A (Ocak-Temmuz)'!K149=" ",0,'G011A (Ocak-Temmuz)'!K149)</f>
        <v>0</v>
      </c>
      <c r="F177" s="176">
        <f>IF('G011A (Şubat-Ağustos)'!C147="",0,'G011A (Şubat-Ağustos)'!C147)</f>
        <v>0</v>
      </c>
      <c r="G177" s="175">
        <f>IF('G011A (Şubat-Ağustos)'!K147=" ",0,'G011A (Şubat-Ağustos)'!K147)</f>
        <v>0</v>
      </c>
      <c r="H177" s="176">
        <f>IF('G011A (Mart-Eylül)'!C147="",0,'G011A (Mart-Eylül)'!C147)</f>
        <v>0</v>
      </c>
      <c r="I177" s="175">
        <f>IF('G011A (Mart-Eylül)'!M147=" ",0,'G011A (Mart-Eylül)'!K147)</f>
        <v>0</v>
      </c>
      <c r="J177" s="176">
        <f>IF('G011A (Nisan-Ekim)'!C146="",0,'G011A (Nisan-Ekim)'!C146)</f>
        <v>0</v>
      </c>
      <c r="K177" s="175">
        <f>IF('G011A (Nisan-Ekim)'!K146="",0,'G011A (Nisan-Ekim)'!K146)</f>
        <v>0</v>
      </c>
      <c r="L177" s="176">
        <f>IF('G011A (Mayıs-Kasım)'!C147="",0,'G011A (Mayıs-Kasım)'!C147)</f>
        <v>0</v>
      </c>
      <c r="M177" s="175">
        <f>IF('G011A (Mayıs-Kasım)'!K147=" ",0,'G011A (Mayıs-Kasım)'!K147)</f>
        <v>0</v>
      </c>
      <c r="N177" s="176">
        <f>IF('G011A (Haziran-Aralık)'!C149="",0,'G011A (Haziran-Aralık)'!C149)</f>
        <v>0</v>
      </c>
      <c r="O177" s="175">
        <f>IF('G011A (Haziran-Aralık)'!K149="",0,'G011A (Haziran-Aralık)'!K149)</f>
        <v>0</v>
      </c>
      <c r="P177" s="176" t="str">
        <f>IF('proje ve personel bilgileri'!A86=0,"",SUM(D177+F177+H177+J177+L177+N177))</f>
        <v/>
      </c>
      <c r="Q177" s="175" t="str">
        <f>IF('proje ve personel bilgileri'!A86=0,"",SUM(E177+G177+I177+K177+M177+O177))</f>
        <v/>
      </c>
      <c r="R177" s="175" t="str">
        <f>IF('proje ve personel bilgileri'!A86&lt;&gt;0,(P177/30)," ")</f>
        <v xml:space="preserve"> </v>
      </c>
      <c r="S177" s="177" t="str">
        <f>IF('proje ve personel bilgileri'!A86&lt;&gt;0,(Q177/R177)," ")</f>
        <v xml:space="preserve"> </v>
      </c>
    </row>
    <row r="178" spans="1:19" ht="15.75" customHeight="1" x14ac:dyDescent="0.25">
      <c r="A178" s="15">
        <v>74</v>
      </c>
      <c r="B178" s="359" t="str">
        <f>IF('proje ve personel bilgileri'!A87&lt;&gt;0,('proje ve personel bilgileri'!A87)," ")</f>
        <v xml:space="preserve"> </v>
      </c>
      <c r="C178" s="359"/>
      <c r="D178" s="176">
        <f>IF('G011A (Ocak-Temmuz)'!C150="",0,'G011A (Ocak-Temmuz)'!C150)</f>
        <v>0</v>
      </c>
      <c r="E178" s="175">
        <f>IF('G011A (Ocak-Temmuz)'!K150=" ",0,'G011A (Ocak-Temmuz)'!K150)</f>
        <v>0</v>
      </c>
      <c r="F178" s="176">
        <f>IF('G011A (Şubat-Ağustos)'!C148="",0,'G011A (Şubat-Ağustos)'!C148)</f>
        <v>0</v>
      </c>
      <c r="G178" s="175">
        <f>IF('G011A (Şubat-Ağustos)'!K148=" ",0,'G011A (Şubat-Ağustos)'!K148)</f>
        <v>0</v>
      </c>
      <c r="H178" s="176">
        <f>IF('G011A (Mart-Eylül)'!C148="",0,'G011A (Mart-Eylül)'!C148)</f>
        <v>0</v>
      </c>
      <c r="I178" s="175">
        <f>IF('G011A (Mart-Eylül)'!M148=" ",0,'G011A (Mart-Eylül)'!K148)</f>
        <v>0</v>
      </c>
      <c r="J178" s="176">
        <f>IF('G011A (Nisan-Ekim)'!C147="",0,'G011A (Nisan-Ekim)'!C147)</f>
        <v>0</v>
      </c>
      <c r="K178" s="175">
        <f>IF('G011A (Nisan-Ekim)'!K147="",0,'G011A (Nisan-Ekim)'!K147)</f>
        <v>0</v>
      </c>
      <c r="L178" s="176">
        <f>IF('G011A (Mayıs-Kasım)'!C148="",0,'G011A (Mayıs-Kasım)'!C148)</f>
        <v>0</v>
      </c>
      <c r="M178" s="175">
        <f>IF('G011A (Mayıs-Kasım)'!K148=" ",0,'G011A (Mayıs-Kasım)'!K148)</f>
        <v>0</v>
      </c>
      <c r="N178" s="176">
        <f>IF('G011A (Haziran-Aralık)'!C150="",0,'G011A (Haziran-Aralık)'!C150)</f>
        <v>0</v>
      </c>
      <c r="O178" s="175">
        <f>IF('G011A (Haziran-Aralık)'!K150="",0,'G011A (Haziran-Aralık)'!K150)</f>
        <v>0</v>
      </c>
      <c r="P178" s="176" t="str">
        <f>IF('proje ve personel bilgileri'!A87=0,"",SUM(D178+F178+H178+J178+L178+N178))</f>
        <v/>
      </c>
      <c r="Q178" s="175" t="str">
        <f>IF('proje ve personel bilgileri'!A87=0,"",SUM(E178+G178+I178+K178+M178+O178))</f>
        <v/>
      </c>
      <c r="R178" s="175" t="str">
        <f>IF('proje ve personel bilgileri'!A87&lt;&gt;0,(P178/30)," ")</f>
        <v xml:space="preserve"> </v>
      </c>
      <c r="S178" s="177" t="str">
        <f>IF('proje ve personel bilgileri'!A87&lt;&gt;0,(Q178/R178)," ")</f>
        <v xml:space="preserve"> </v>
      </c>
    </row>
    <row r="179" spans="1:19" ht="15.75" customHeight="1" x14ac:dyDescent="0.25">
      <c r="A179" s="14">
        <v>75</v>
      </c>
      <c r="B179" s="359" t="str">
        <f>IF('proje ve personel bilgileri'!A88&lt;&gt;0,('proje ve personel bilgileri'!A88)," ")</f>
        <v xml:space="preserve"> </v>
      </c>
      <c r="C179" s="359"/>
      <c r="D179" s="176">
        <f>IF('G011A (Ocak-Temmuz)'!C151="",0,'G011A (Ocak-Temmuz)'!C151)</f>
        <v>0</v>
      </c>
      <c r="E179" s="175">
        <f>IF('G011A (Ocak-Temmuz)'!K151=" ",0,'G011A (Ocak-Temmuz)'!K151)</f>
        <v>0</v>
      </c>
      <c r="F179" s="176">
        <f>IF('G011A (Şubat-Ağustos)'!C149="",0,'G011A (Şubat-Ağustos)'!C149)</f>
        <v>0</v>
      </c>
      <c r="G179" s="175">
        <f>IF('G011A (Şubat-Ağustos)'!K149=" ",0,'G011A (Şubat-Ağustos)'!K149)</f>
        <v>0</v>
      </c>
      <c r="H179" s="176">
        <f>IF('G011A (Mart-Eylül)'!C149="",0,'G011A (Mart-Eylül)'!C149)</f>
        <v>0</v>
      </c>
      <c r="I179" s="175">
        <f>IF('G011A (Mart-Eylül)'!M149=" ",0,'G011A (Mart-Eylül)'!K149)</f>
        <v>0</v>
      </c>
      <c r="J179" s="176">
        <f>IF('G011A (Nisan-Ekim)'!C148="",0,'G011A (Nisan-Ekim)'!C148)</f>
        <v>0</v>
      </c>
      <c r="K179" s="175">
        <f>IF('G011A (Nisan-Ekim)'!K148="",0,'G011A (Nisan-Ekim)'!K148)</f>
        <v>0</v>
      </c>
      <c r="L179" s="176">
        <f>IF('G011A (Mayıs-Kasım)'!C149="",0,'G011A (Mayıs-Kasım)'!C149)</f>
        <v>0</v>
      </c>
      <c r="M179" s="175">
        <f>IF('G011A (Mayıs-Kasım)'!K149=" ",0,'G011A (Mayıs-Kasım)'!K149)</f>
        <v>0</v>
      </c>
      <c r="N179" s="176">
        <f>IF('G011A (Haziran-Aralık)'!C151="",0,'G011A (Haziran-Aralık)'!C151)</f>
        <v>0</v>
      </c>
      <c r="O179" s="175">
        <f>IF('G011A (Haziran-Aralık)'!K151="",0,'G011A (Haziran-Aralık)'!K151)</f>
        <v>0</v>
      </c>
      <c r="P179" s="176" t="str">
        <f>IF('proje ve personel bilgileri'!A88=0,"",SUM(D179+F179+H179+J179+L179+N179))</f>
        <v/>
      </c>
      <c r="Q179" s="175" t="str">
        <f>IF('proje ve personel bilgileri'!A88=0,"",SUM(E179+G179+I179+K179+M179+O179))</f>
        <v/>
      </c>
      <c r="R179" s="175" t="str">
        <f>IF('proje ve personel bilgileri'!A88&lt;&gt;0,(P179/30)," ")</f>
        <v xml:space="preserve"> </v>
      </c>
      <c r="S179" s="177" t="str">
        <f>IF('proje ve personel bilgileri'!A88&lt;&gt;0,(Q179/R179)," ")</f>
        <v xml:space="preserve"> </v>
      </c>
    </row>
    <row r="180" spans="1:19" ht="15.75" customHeight="1" x14ac:dyDescent="0.25">
      <c r="A180" s="15">
        <v>76</v>
      </c>
      <c r="B180" s="359" t="str">
        <f>IF('proje ve personel bilgileri'!A89&lt;&gt;0,('proje ve personel bilgileri'!A89)," ")</f>
        <v xml:space="preserve"> </v>
      </c>
      <c r="C180" s="359"/>
      <c r="D180" s="176">
        <f>IF('G011A (Ocak-Temmuz)'!C152="",0,'G011A (Ocak-Temmuz)'!C152)</f>
        <v>0</v>
      </c>
      <c r="E180" s="175">
        <f>IF('G011A (Ocak-Temmuz)'!K152=" ",0,'G011A (Ocak-Temmuz)'!K152)</f>
        <v>0</v>
      </c>
      <c r="F180" s="176">
        <f>IF('G011A (Şubat-Ağustos)'!C150="",0,'G011A (Şubat-Ağustos)'!C150)</f>
        <v>0</v>
      </c>
      <c r="G180" s="175">
        <f>IF('G011A (Şubat-Ağustos)'!K150=" ",0,'G011A (Şubat-Ağustos)'!K150)</f>
        <v>0</v>
      </c>
      <c r="H180" s="176">
        <f>IF('G011A (Mart-Eylül)'!C150="",0,'G011A (Mart-Eylül)'!C150)</f>
        <v>0</v>
      </c>
      <c r="I180" s="175">
        <f>IF('G011A (Mart-Eylül)'!M150=" ",0,'G011A (Mart-Eylül)'!K150)</f>
        <v>0</v>
      </c>
      <c r="J180" s="176">
        <f>IF('G011A (Nisan-Ekim)'!C149="",0,'G011A (Nisan-Ekim)'!C149)</f>
        <v>0</v>
      </c>
      <c r="K180" s="175">
        <f>IF('G011A (Nisan-Ekim)'!K149="",0,'G011A (Nisan-Ekim)'!K149)</f>
        <v>0</v>
      </c>
      <c r="L180" s="176">
        <f>IF('G011A (Mayıs-Kasım)'!C150="",0,'G011A (Mayıs-Kasım)'!C150)</f>
        <v>0</v>
      </c>
      <c r="M180" s="175">
        <f>IF('G011A (Mayıs-Kasım)'!K150=" ",0,'G011A (Mayıs-Kasım)'!K150)</f>
        <v>0</v>
      </c>
      <c r="N180" s="176">
        <f>IF('G011A (Haziran-Aralık)'!C152="",0,'G011A (Haziran-Aralık)'!C152)</f>
        <v>0</v>
      </c>
      <c r="O180" s="175">
        <f>IF('G011A (Haziran-Aralık)'!K152="",0,'G011A (Haziran-Aralık)'!K152)</f>
        <v>0</v>
      </c>
      <c r="P180" s="176" t="str">
        <f>IF('proje ve personel bilgileri'!A89=0,"",SUM(D180+F180+H180+J180+L180+N180))</f>
        <v/>
      </c>
      <c r="Q180" s="175" t="str">
        <f>IF('proje ve personel bilgileri'!A89=0,"",SUM(E180+G180+I180+K180+M180+O180))</f>
        <v/>
      </c>
      <c r="R180" s="175" t="str">
        <f>IF('proje ve personel bilgileri'!A89&lt;&gt;0,(P180/30)," ")</f>
        <v xml:space="preserve"> </v>
      </c>
      <c r="S180" s="177" t="str">
        <f>IF('proje ve personel bilgileri'!A89&lt;&gt;0,(Q180/R180)," ")</f>
        <v xml:space="preserve"> </v>
      </c>
    </row>
    <row r="181" spans="1:19" ht="15.75" customHeight="1" x14ac:dyDescent="0.25">
      <c r="A181" s="14">
        <v>77</v>
      </c>
      <c r="B181" s="359" t="str">
        <f>IF('proje ve personel bilgileri'!A90&lt;&gt;0,('proje ve personel bilgileri'!A90)," ")</f>
        <v xml:space="preserve"> </v>
      </c>
      <c r="C181" s="359"/>
      <c r="D181" s="176">
        <f>IF('G011A (Ocak-Temmuz)'!C153="",0,'G011A (Ocak-Temmuz)'!C153)</f>
        <v>0</v>
      </c>
      <c r="E181" s="175">
        <f>IF('G011A (Ocak-Temmuz)'!K153=" ",0,'G011A (Ocak-Temmuz)'!K153)</f>
        <v>0</v>
      </c>
      <c r="F181" s="176">
        <f>IF('G011A (Şubat-Ağustos)'!C151="",0,'G011A (Şubat-Ağustos)'!C151)</f>
        <v>0</v>
      </c>
      <c r="G181" s="175">
        <f>IF('G011A (Şubat-Ağustos)'!K151=" ",0,'G011A (Şubat-Ağustos)'!K151)</f>
        <v>0</v>
      </c>
      <c r="H181" s="176">
        <f>IF('G011A (Mart-Eylül)'!C151="",0,'G011A (Mart-Eylül)'!C151)</f>
        <v>0</v>
      </c>
      <c r="I181" s="175">
        <f>IF('G011A (Mart-Eylül)'!M151=" ",0,'G011A (Mart-Eylül)'!K151)</f>
        <v>0</v>
      </c>
      <c r="J181" s="176">
        <f>IF('G011A (Nisan-Ekim)'!C150="",0,'G011A (Nisan-Ekim)'!C150)</f>
        <v>0</v>
      </c>
      <c r="K181" s="175">
        <f>IF('G011A (Nisan-Ekim)'!K150="",0,'G011A (Nisan-Ekim)'!K150)</f>
        <v>0</v>
      </c>
      <c r="L181" s="176">
        <f>IF('G011A (Mayıs-Kasım)'!C151="",0,'G011A (Mayıs-Kasım)'!C151)</f>
        <v>0</v>
      </c>
      <c r="M181" s="175">
        <f>IF('G011A (Mayıs-Kasım)'!K151=" ",0,'G011A (Mayıs-Kasım)'!K151)</f>
        <v>0</v>
      </c>
      <c r="N181" s="176">
        <f>IF('G011A (Haziran-Aralık)'!C153="",0,'G011A (Haziran-Aralık)'!C153)</f>
        <v>0</v>
      </c>
      <c r="O181" s="175">
        <f>IF('G011A (Haziran-Aralık)'!K153="",0,'G011A (Haziran-Aralık)'!K153)</f>
        <v>0</v>
      </c>
      <c r="P181" s="176" t="str">
        <f>IF('proje ve personel bilgileri'!A90=0,"",SUM(D181+F181+H181+J181+L181+N181))</f>
        <v/>
      </c>
      <c r="Q181" s="175" t="str">
        <f>IF('proje ve personel bilgileri'!A90=0,"",SUM(E181+G181+I181+K181+M181+O181))</f>
        <v/>
      </c>
      <c r="R181" s="175" t="str">
        <f>IF('proje ve personel bilgileri'!A90&lt;&gt;0,(P181/30)," ")</f>
        <v xml:space="preserve"> </v>
      </c>
      <c r="S181" s="177" t="str">
        <f>IF('proje ve personel bilgileri'!A90&lt;&gt;0,(Q181/R181)," ")</f>
        <v xml:space="preserve"> </v>
      </c>
    </row>
    <row r="182" spans="1:19" ht="15.75" customHeight="1" x14ac:dyDescent="0.25">
      <c r="A182" s="15">
        <v>78</v>
      </c>
      <c r="B182" s="359" t="str">
        <f>IF('proje ve personel bilgileri'!A91&lt;&gt;0,('proje ve personel bilgileri'!A91)," ")</f>
        <v xml:space="preserve"> </v>
      </c>
      <c r="C182" s="359"/>
      <c r="D182" s="176">
        <f>IF('G011A (Ocak-Temmuz)'!C154="",0,'G011A (Ocak-Temmuz)'!C154)</f>
        <v>0</v>
      </c>
      <c r="E182" s="175">
        <f>IF('G011A (Ocak-Temmuz)'!K154=" ",0,'G011A (Ocak-Temmuz)'!K154)</f>
        <v>0</v>
      </c>
      <c r="F182" s="176">
        <f>IF('G011A (Şubat-Ağustos)'!C152="",0,'G011A (Şubat-Ağustos)'!C152)</f>
        <v>0</v>
      </c>
      <c r="G182" s="175">
        <f>IF('G011A (Şubat-Ağustos)'!K152=" ",0,'G011A (Şubat-Ağustos)'!K152)</f>
        <v>0</v>
      </c>
      <c r="H182" s="176">
        <f>IF('G011A (Mart-Eylül)'!C152="",0,'G011A (Mart-Eylül)'!C152)</f>
        <v>0</v>
      </c>
      <c r="I182" s="175">
        <f>IF('G011A (Mart-Eylül)'!M152=" ",0,'G011A (Mart-Eylül)'!K152)</f>
        <v>0</v>
      </c>
      <c r="J182" s="176">
        <f>IF('G011A (Nisan-Ekim)'!C151="",0,'G011A (Nisan-Ekim)'!C151)</f>
        <v>0</v>
      </c>
      <c r="K182" s="175">
        <f>IF('G011A (Nisan-Ekim)'!K151="",0,'G011A (Nisan-Ekim)'!K151)</f>
        <v>0</v>
      </c>
      <c r="L182" s="176">
        <f>IF('G011A (Mayıs-Kasım)'!C152="",0,'G011A (Mayıs-Kasım)'!C152)</f>
        <v>0</v>
      </c>
      <c r="M182" s="175">
        <f>IF('G011A (Mayıs-Kasım)'!K152=" ",0,'G011A (Mayıs-Kasım)'!K152)</f>
        <v>0</v>
      </c>
      <c r="N182" s="176">
        <f>IF('G011A (Haziran-Aralık)'!C154="",0,'G011A (Haziran-Aralık)'!C154)</f>
        <v>0</v>
      </c>
      <c r="O182" s="175">
        <f>IF('G011A (Haziran-Aralık)'!K154="",0,'G011A (Haziran-Aralık)'!K154)</f>
        <v>0</v>
      </c>
      <c r="P182" s="176" t="str">
        <f>IF('proje ve personel bilgileri'!A91=0,"",SUM(D182+F182+H182+J182+L182+N182))</f>
        <v/>
      </c>
      <c r="Q182" s="175" t="str">
        <f>IF('proje ve personel bilgileri'!A91=0,"",SUM(E182+G182+I182+K182+M182+O182))</f>
        <v/>
      </c>
      <c r="R182" s="175" t="str">
        <f>IF('proje ve personel bilgileri'!A91&lt;&gt;0,(P182/30)," ")</f>
        <v xml:space="preserve"> </v>
      </c>
      <c r="S182" s="177" t="str">
        <f>IF('proje ve personel bilgileri'!A91&lt;&gt;0,(Q182/R182)," ")</f>
        <v xml:space="preserve"> </v>
      </c>
    </row>
    <row r="183" spans="1:19" ht="15.75" customHeight="1" x14ac:dyDescent="0.25">
      <c r="A183" s="14">
        <v>79</v>
      </c>
      <c r="B183" s="359" t="str">
        <f>IF('proje ve personel bilgileri'!A92&lt;&gt;0,('proje ve personel bilgileri'!A92)," ")</f>
        <v xml:space="preserve"> </v>
      </c>
      <c r="C183" s="359"/>
      <c r="D183" s="176">
        <f>IF('G011A (Ocak-Temmuz)'!C155="",0,'G011A (Ocak-Temmuz)'!C155)</f>
        <v>0</v>
      </c>
      <c r="E183" s="175">
        <f>IF('G011A (Ocak-Temmuz)'!K155=" ",0,'G011A (Ocak-Temmuz)'!K155)</f>
        <v>0</v>
      </c>
      <c r="F183" s="176">
        <f>IF('G011A (Şubat-Ağustos)'!C153="",0,'G011A (Şubat-Ağustos)'!C153)</f>
        <v>0</v>
      </c>
      <c r="G183" s="175">
        <f>IF('G011A (Şubat-Ağustos)'!K153=" ",0,'G011A (Şubat-Ağustos)'!K153)</f>
        <v>0</v>
      </c>
      <c r="H183" s="176">
        <f>IF('G011A (Mart-Eylül)'!C153="",0,'G011A (Mart-Eylül)'!C153)</f>
        <v>0</v>
      </c>
      <c r="I183" s="175">
        <f>IF('G011A (Mart-Eylül)'!M153=" ",0,'G011A (Mart-Eylül)'!K153)</f>
        <v>0</v>
      </c>
      <c r="J183" s="176">
        <f>IF('G011A (Nisan-Ekim)'!C152="",0,'G011A (Nisan-Ekim)'!C152)</f>
        <v>0</v>
      </c>
      <c r="K183" s="175">
        <f>IF('G011A (Nisan-Ekim)'!K152="",0,'G011A (Nisan-Ekim)'!K152)</f>
        <v>0</v>
      </c>
      <c r="L183" s="176">
        <f>IF('G011A (Mayıs-Kasım)'!C153="",0,'G011A (Mayıs-Kasım)'!C153)</f>
        <v>0</v>
      </c>
      <c r="M183" s="175">
        <f>IF('G011A (Mayıs-Kasım)'!K153=" ",0,'G011A (Mayıs-Kasım)'!K153)</f>
        <v>0</v>
      </c>
      <c r="N183" s="176">
        <f>IF('G011A (Haziran-Aralık)'!C155="",0,'G011A (Haziran-Aralık)'!C155)</f>
        <v>0</v>
      </c>
      <c r="O183" s="175">
        <f>IF('G011A (Haziran-Aralık)'!K155="",0,'G011A (Haziran-Aralık)'!K155)</f>
        <v>0</v>
      </c>
      <c r="P183" s="176" t="str">
        <f>IF('proje ve personel bilgileri'!A92=0,"",SUM(D183+F183+H183+J183+L183+N183))</f>
        <v/>
      </c>
      <c r="Q183" s="175" t="str">
        <f>IF('proje ve personel bilgileri'!A92=0,"",SUM(E183+G183+I183+K183+M183+O183))</f>
        <v/>
      </c>
      <c r="R183" s="175" t="str">
        <f>IF('proje ve personel bilgileri'!A92&lt;&gt;0,(P183/30)," ")</f>
        <v xml:space="preserve"> </v>
      </c>
      <c r="S183" s="177" t="str">
        <f>IF('proje ve personel bilgileri'!A92&lt;&gt;0,(Q183/R183)," ")</f>
        <v xml:space="preserve"> </v>
      </c>
    </row>
    <row r="184" spans="1:19" ht="15.75" customHeight="1" x14ac:dyDescent="0.25">
      <c r="A184" s="15">
        <v>80</v>
      </c>
      <c r="B184" s="359" t="str">
        <f>IF('proje ve personel bilgileri'!A93&lt;&gt;0,('proje ve personel bilgileri'!A93)," ")</f>
        <v xml:space="preserve"> </v>
      </c>
      <c r="C184" s="359"/>
      <c r="D184" s="176">
        <f>IF('G011A (Ocak-Temmuz)'!C156="",0,'G011A (Ocak-Temmuz)'!C156)</f>
        <v>0</v>
      </c>
      <c r="E184" s="175">
        <f>IF('G011A (Ocak-Temmuz)'!K156=" ",0,'G011A (Ocak-Temmuz)'!K156)</f>
        <v>0</v>
      </c>
      <c r="F184" s="176">
        <f>IF('G011A (Şubat-Ağustos)'!C154="",0,'G011A (Şubat-Ağustos)'!C154)</f>
        <v>0</v>
      </c>
      <c r="G184" s="175">
        <f>IF('G011A (Şubat-Ağustos)'!K154=" ",0,'G011A (Şubat-Ağustos)'!K154)</f>
        <v>0</v>
      </c>
      <c r="H184" s="176">
        <f>IF('G011A (Mart-Eylül)'!C154="",0,'G011A (Mart-Eylül)'!C154)</f>
        <v>0</v>
      </c>
      <c r="I184" s="175">
        <f>IF('G011A (Mart-Eylül)'!M154=" ",0,'G011A (Mart-Eylül)'!K154)</f>
        <v>0</v>
      </c>
      <c r="J184" s="176">
        <f>IF('G011A (Nisan-Ekim)'!C153="",0,'G011A (Nisan-Ekim)'!C153)</f>
        <v>0</v>
      </c>
      <c r="K184" s="175">
        <f>IF('G011A (Nisan-Ekim)'!K153="",0,'G011A (Nisan-Ekim)'!K153)</f>
        <v>0</v>
      </c>
      <c r="L184" s="176">
        <f>IF('G011A (Mayıs-Kasım)'!C154="",0,'G011A (Mayıs-Kasım)'!C154)</f>
        <v>0</v>
      </c>
      <c r="M184" s="175">
        <f>IF('G011A (Mayıs-Kasım)'!K154=" ",0,'G011A (Mayıs-Kasım)'!K154)</f>
        <v>0</v>
      </c>
      <c r="N184" s="176">
        <f>IF('G011A (Haziran-Aralık)'!C156="",0,'G011A (Haziran-Aralık)'!C156)</f>
        <v>0</v>
      </c>
      <c r="O184" s="175">
        <f>IF('G011A (Haziran-Aralık)'!K156="",0,'G011A (Haziran-Aralık)'!K156)</f>
        <v>0</v>
      </c>
      <c r="P184" s="176" t="str">
        <f>IF('proje ve personel bilgileri'!A93=0,"",SUM(D184+F184+H184+J184+L184+N184))</f>
        <v/>
      </c>
      <c r="Q184" s="175" t="str">
        <f>IF('proje ve personel bilgileri'!A93=0,"",SUM(E184+G184+I184+K184+M184+O184))</f>
        <v/>
      </c>
      <c r="R184" s="175" t="str">
        <f>IF('proje ve personel bilgileri'!A93&lt;&gt;0,(P184/30)," ")</f>
        <v xml:space="preserve"> </v>
      </c>
      <c r="S184" s="177" t="str">
        <f>IF('proje ve personel bilgileri'!A93&lt;&gt;0,(Q184/R184)," ")</f>
        <v xml:space="preserve"> </v>
      </c>
    </row>
    <row r="185" spans="1:19" ht="15.75" customHeight="1" x14ac:dyDescent="0.25">
      <c r="A185" s="14">
        <v>81</v>
      </c>
      <c r="B185" s="359" t="str">
        <f>IF('proje ve personel bilgileri'!A94&lt;&gt;0,('proje ve personel bilgileri'!A94)," ")</f>
        <v xml:space="preserve"> </v>
      </c>
      <c r="C185" s="359"/>
      <c r="D185" s="176">
        <f>IF('G011A (Ocak-Temmuz)'!C157="",0,'G011A (Ocak-Temmuz)'!C157)</f>
        <v>0</v>
      </c>
      <c r="E185" s="175">
        <f>IF('G011A (Ocak-Temmuz)'!K157=" ",0,'G011A (Ocak-Temmuz)'!K157)</f>
        <v>0</v>
      </c>
      <c r="F185" s="176">
        <f>IF('G011A (Şubat-Ağustos)'!C155="",0,'G011A (Şubat-Ağustos)'!C155)</f>
        <v>0</v>
      </c>
      <c r="G185" s="175">
        <f>IF('G011A (Şubat-Ağustos)'!K155=" ",0,'G011A (Şubat-Ağustos)'!K155)</f>
        <v>0</v>
      </c>
      <c r="H185" s="176">
        <f>IF('G011A (Mart-Eylül)'!C155="",0,'G011A (Mart-Eylül)'!C155)</f>
        <v>0</v>
      </c>
      <c r="I185" s="175">
        <f>IF('G011A (Mart-Eylül)'!M155=" ",0,'G011A (Mart-Eylül)'!K155)</f>
        <v>0</v>
      </c>
      <c r="J185" s="176">
        <f>IF('G011A (Nisan-Ekim)'!C154="",0,'G011A (Nisan-Ekim)'!C154)</f>
        <v>0</v>
      </c>
      <c r="K185" s="175">
        <f>IF('G011A (Nisan-Ekim)'!K154="",0,'G011A (Nisan-Ekim)'!K154)</f>
        <v>0</v>
      </c>
      <c r="L185" s="176">
        <f>IF('G011A (Mayıs-Kasım)'!C155="",0,'G011A (Mayıs-Kasım)'!C155)</f>
        <v>0</v>
      </c>
      <c r="M185" s="175">
        <f>IF('G011A (Mayıs-Kasım)'!K155=" ",0,'G011A (Mayıs-Kasım)'!K155)</f>
        <v>0</v>
      </c>
      <c r="N185" s="176">
        <f>IF('G011A (Haziran-Aralık)'!C157="",0,'G011A (Haziran-Aralık)'!C157)</f>
        <v>0</v>
      </c>
      <c r="O185" s="175">
        <f>IF('G011A (Haziran-Aralık)'!K157="",0,'G011A (Haziran-Aralık)'!K157)</f>
        <v>0</v>
      </c>
      <c r="P185" s="176" t="str">
        <f>IF('proje ve personel bilgileri'!A94=0,"",SUM(D185+F185+H185+J185+L185+N185))</f>
        <v/>
      </c>
      <c r="Q185" s="175" t="str">
        <f>IF('proje ve personel bilgileri'!A94=0,"",SUM(E185+G185+I185+K185+M185+O185))</f>
        <v/>
      </c>
      <c r="R185" s="175" t="str">
        <f>IF('proje ve personel bilgileri'!A94&lt;&gt;0,(P185/30)," ")</f>
        <v xml:space="preserve"> </v>
      </c>
      <c r="S185" s="177" t="str">
        <f>IF('proje ve personel bilgileri'!A94&lt;&gt;0,(Q185/R185)," ")</f>
        <v xml:space="preserve"> </v>
      </c>
    </row>
    <row r="186" spans="1:19" ht="15.75" customHeight="1" x14ac:dyDescent="0.25">
      <c r="A186" s="15">
        <v>82</v>
      </c>
      <c r="B186" s="359" t="str">
        <f>IF('proje ve personel bilgileri'!A95&lt;&gt;0,('proje ve personel bilgileri'!A95)," ")</f>
        <v xml:space="preserve"> </v>
      </c>
      <c r="C186" s="359"/>
      <c r="D186" s="176">
        <f>IF('G011A (Ocak-Temmuz)'!C158="",0,'G011A (Ocak-Temmuz)'!C158)</f>
        <v>0</v>
      </c>
      <c r="E186" s="175">
        <f>IF('G011A (Ocak-Temmuz)'!K158=" ",0,'G011A (Ocak-Temmuz)'!K158)</f>
        <v>0</v>
      </c>
      <c r="F186" s="176">
        <f>IF('G011A (Şubat-Ağustos)'!C156="",0,'G011A (Şubat-Ağustos)'!C156)</f>
        <v>0</v>
      </c>
      <c r="G186" s="175">
        <f>IF('G011A (Şubat-Ağustos)'!K156=" ",0,'G011A (Şubat-Ağustos)'!K156)</f>
        <v>0</v>
      </c>
      <c r="H186" s="176">
        <f>IF('G011A (Mart-Eylül)'!C156="",0,'G011A (Mart-Eylül)'!C156)</f>
        <v>0</v>
      </c>
      <c r="I186" s="175">
        <f>IF('G011A (Mart-Eylül)'!M156=" ",0,'G011A (Mart-Eylül)'!K156)</f>
        <v>0</v>
      </c>
      <c r="J186" s="176">
        <f>IF('G011A (Nisan-Ekim)'!C155="",0,'G011A (Nisan-Ekim)'!C155)</f>
        <v>0</v>
      </c>
      <c r="K186" s="175">
        <f>IF('G011A (Nisan-Ekim)'!K155="",0,'G011A (Nisan-Ekim)'!K155)</f>
        <v>0</v>
      </c>
      <c r="L186" s="176">
        <f>IF('G011A (Mayıs-Kasım)'!C156="",0,'G011A (Mayıs-Kasım)'!C156)</f>
        <v>0</v>
      </c>
      <c r="M186" s="175">
        <f>IF('G011A (Mayıs-Kasım)'!K156=" ",0,'G011A (Mayıs-Kasım)'!K156)</f>
        <v>0</v>
      </c>
      <c r="N186" s="176">
        <f>IF('G011A (Haziran-Aralık)'!C158="",0,'G011A (Haziran-Aralık)'!C158)</f>
        <v>0</v>
      </c>
      <c r="O186" s="175">
        <f>IF('G011A (Haziran-Aralık)'!K158="",0,'G011A (Haziran-Aralık)'!K158)</f>
        <v>0</v>
      </c>
      <c r="P186" s="176" t="str">
        <f>IF('proje ve personel bilgileri'!A95=0,"",SUM(D186+F186+H186+J186+L186+N186))</f>
        <v/>
      </c>
      <c r="Q186" s="175" t="str">
        <f>IF('proje ve personel bilgileri'!A95=0,"",SUM(E186+G186+I186+K186+M186+O186))</f>
        <v/>
      </c>
      <c r="R186" s="175" t="str">
        <f>IF('proje ve personel bilgileri'!A95&lt;&gt;0,(P186/30)," ")</f>
        <v xml:space="preserve"> </v>
      </c>
      <c r="S186" s="177" t="str">
        <f>IF('proje ve personel bilgileri'!A95&lt;&gt;0,(Q186/R186)," ")</f>
        <v xml:space="preserve"> </v>
      </c>
    </row>
    <row r="187" spans="1:19" ht="15.75" customHeight="1" x14ac:dyDescent="0.25">
      <c r="A187" s="14">
        <v>83</v>
      </c>
      <c r="B187" s="359" t="str">
        <f>IF('proje ve personel bilgileri'!A96&lt;&gt;0,('proje ve personel bilgileri'!A96)," ")</f>
        <v xml:space="preserve"> </v>
      </c>
      <c r="C187" s="359"/>
      <c r="D187" s="176">
        <f>IF('G011A (Ocak-Temmuz)'!C159="",0,'G011A (Ocak-Temmuz)'!C159)</f>
        <v>0</v>
      </c>
      <c r="E187" s="175">
        <f>IF('G011A (Ocak-Temmuz)'!K159=" ",0,'G011A (Ocak-Temmuz)'!K159)</f>
        <v>0</v>
      </c>
      <c r="F187" s="176">
        <f>IF('G011A (Şubat-Ağustos)'!C157="",0,'G011A (Şubat-Ağustos)'!C157)</f>
        <v>0</v>
      </c>
      <c r="G187" s="175">
        <f>IF('G011A (Şubat-Ağustos)'!K157=" ",0,'G011A (Şubat-Ağustos)'!K157)</f>
        <v>0</v>
      </c>
      <c r="H187" s="176">
        <f>IF('G011A (Mart-Eylül)'!C157="",0,'G011A (Mart-Eylül)'!C157)</f>
        <v>0</v>
      </c>
      <c r="I187" s="175">
        <f>IF('G011A (Mart-Eylül)'!M157=" ",0,'G011A (Mart-Eylül)'!K157)</f>
        <v>0</v>
      </c>
      <c r="J187" s="176">
        <f>IF('G011A (Nisan-Ekim)'!C156="",0,'G011A (Nisan-Ekim)'!C156)</f>
        <v>0</v>
      </c>
      <c r="K187" s="175">
        <f>IF('G011A (Nisan-Ekim)'!K156="",0,'G011A (Nisan-Ekim)'!K156)</f>
        <v>0</v>
      </c>
      <c r="L187" s="176">
        <f>IF('G011A (Mayıs-Kasım)'!C157="",0,'G011A (Mayıs-Kasım)'!C157)</f>
        <v>0</v>
      </c>
      <c r="M187" s="175">
        <f>IF('G011A (Mayıs-Kasım)'!K157=" ",0,'G011A (Mayıs-Kasım)'!K157)</f>
        <v>0</v>
      </c>
      <c r="N187" s="176">
        <f>IF('G011A (Haziran-Aralık)'!C159="",0,'G011A (Haziran-Aralık)'!C159)</f>
        <v>0</v>
      </c>
      <c r="O187" s="175">
        <f>IF('G011A (Haziran-Aralık)'!K159="",0,'G011A (Haziran-Aralık)'!K159)</f>
        <v>0</v>
      </c>
      <c r="P187" s="176" t="str">
        <f>IF('proje ve personel bilgileri'!A96=0,"",SUM(D187+F187+H187+J187+L187+N187))</f>
        <v/>
      </c>
      <c r="Q187" s="175" t="str">
        <f>IF('proje ve personel bilgileri'!A96=0,"",SUM(E187+G187+I187+K187+M187+O187))</f>
        <v/>
      </c>
      <c r="R187" s="175" t="str">
        <f>IF('proje ve personel bilgileri'!A96&lt;&gt;0,(P187/30)," ")</f>
        <v xml:space="preserve"> </v>
      </c>
      <c r="S187" s="177" t="str">
        <f>IF('proje ve personel bilgileri'!A96&lt;&gt;0,(Q187/R187)," ")</f>
        <v xml:space="preserve"> </v>
      </c>
    </row>
    <row r="188" spans="1:19" ht="15.75" customHeight="1" x14ac:dyDescent="0.25">
      <c r="A188" s="15">
        <v>84</v>
      </c>
      <c r="B188" s="359" t="str">
        <f>IF('proje ve personel bilgileri'!A97&lt;&gt;0,('proje ve personel bilgileri'!A97)," ")</f>
        <v xml:space="preserve"> </v>
      </c>
      <c r="C188" s="359"/>
      <c r="D188" s="176">
        <f>IF('G011A (Ocak-Temmuz)'!C160="",0,'G011A (Ocak-Temmuz)'!C160)</f>
        <v>0</v>
      </c>
      <c r="E188" s="175">
        <f>IF('G011A (Ocak-Temmuz)'!K160=" ",0,'G011A (Ocak-Temmuz)'!K160)</f>
        <v>0</v>
      </c>
      <c r="F188" s="176">
        <f>IF('G011A (Şubat-Ağustos)'!C158="",0,'G011A (Şubat-Ağustos)'!C158)</f>
        <v>0</v>
      </c>
      <c r="G188" s="175">
        <f>IF('G011A (Şubat-Ağustos)'!K158=" ",0,'G011A (Şubat-Ağustos)'!K158)</f>
        <v>0</v>
      </c>
      <c r="H188" s="176">
        <f>IF('G011A (Mart-Eylül)'!C158="",0,'G011A (Mart-Eylül)'!C158)</f>
        <v>0</v>
      </c>
      <c r="I188" s="175">
        <f>IF('G011A (Mart-Eylül)'!M158=" ",0,'G011A (Mart-Eylül)'!K158)</f>
        <v>0</v>
      </c>
      <c r="J188" s="176">
        <f>IF('G011A (Nisan-Ekim)'!C157="",0,'G011A (Nisan-Ekim)'!C157)</f>
        <v>0</v>
      </c>
      <c r="K188" s="175">
        <f>IF('G011A (Nisan-Ekim)'!K157="",0,'G011A (Nisan-Ekim)'!K157)</f>
        <v>0</v>
      </c>
      <c r="L188" s="176">
        <f>IF('G011A (Mayıs-Kasım)'!C158="",0,'G011A (Mayıs-Kasım)'!C158)</f>
        <v>0</v>
      </c>
      <c r="M188" s="175">
        <f>IF('G011A (Mayıs-Kasım)'!K158=" ",0,'G011A (Mayıs-Kasım)'!K158)</f>
        <v>0</v>
      </c>
      <c r="N188" s="176">
        <f>IF('G011A (Haziran-Aralık)'!C160="",0,'G011A (Haziran-Aralık)'!C160)</f>
        <v>0</v>
      </c>
      <c r="O188" s="175">
        <f>IF('G011A (Haziran-Aralık)'!K160="",0,'G011A (Haziran-Aralık)'!K160)</f>
        <v>0</v>
      </c>
      <c r="P188" s="176" t="str">
        <f>IF('proje ve personel bilgileri'!A97=0,"",SUM(D188+F188+H188+J188+L188+N188))</f>
        <v/>
      </c>
      <c r="Q188" s="175" t="str">
        <f>IF('proje ve personel bilgileri'!A97=0,"",SUM(E188+G188+I188+K188+M188+O188))</f>
        <v/>
      </c>
      <c r="R188" s="175" t="str">
        <f>IF('proje ve personel bilgileri'!A97&lt;&gt;0,(P188/30)," ")</f>
        <v xml:space="preserve"> </v>
      </c>
      <c r="S188" s="177" t="str">
        <f>IF('proje ve personel bilgileri'!A97&lt;&gt;0,(Q188/R188)," ")</f>
        <v xml:space="preserve"> </v>
      </c>
    </row>
    <row r="189" spans="1:19" ht="15.75" customHeight="1" x14ac:dyDescent="0.25">
      <c r="A189" s="14">
        <v>85</v>
      </c>
      <c r="B189" s="359" t="str">
        <f>IF('proje ve personel bilgileri'!A98&lt;&gt;0,('proje ve personel bilgileri'!A98)," ")</f>
        <v xml:space="preserve"> </v>
      </c>
      <c r="C189" s="359"/>
      <c r="D189" s="176">
        <f>IF('G011A (Ocak-Temmuz)'!C161="",0,'G011A (Ocak-Temmuz)'!C161)</f>
        <v>0</v>
      </c>
      <c r="E189" s="175">
        <f>IF('G011A (Ocak-Temmuz)'!K161=" ",0,'G011A (Ocak-Temmuz)'!K161)</f>
        <v>0</v>
      </c>
      <c r="F189" s="176">
        <f>IF('G011A (Şubat-Ağustos)'!C159="",0,'G011A (Şubat-Ağustos)'!C159)</f>
        <v>0</v>
      </c>
      <c r="G189" s="175">
        <f>IF('G011A (Şubat-Ağustos)'!K159=" ",0,'G011A (Şubat-Ağustos)'!K159)</f>
        <v>0</v>
      </c>
      <c r="H189" s="176">
        <f>IF('G011A (Mart-Eylül)'!C159="",0,'G011A (Mart-Eylül)'!C159)</f>
        <v>0</v>
      </c>
      <c r="I189" s="175">
        <f>IF('G011A (Mart-Eylül)'!M159=" ",0,'G011A (Mart-Eylül)'!K159)</f>
        <v>0</v>
      </c>
      <c r="J189" s="176">
        <f>IF('G011A (Nisan-Ekim)'!C158="",0,'G011A (Nisan-Ekim)'!C158)</f>
        <v>0</v>
      </c>
      <c r="K189" s="175">
        <f>IF('G011A (Nisan-Ekim)'!K158="",0,'G011A (Nisan-Ekim)'!K158)</f>
        <v>0</v>
      </c>
      <c r="L189" s="176">
        <f>IF('G011A (Mayıs-Kasım)'!C159="",0,'G011A (Mayıs-Kasım)'!C159)</f>
        <v>0</v>
      </c>
      <c r="M189" s="175">
        <f>IF('G011A (Mayıs-Kasım)'!K159=" ",0,'G011A (Mayıs-Kasım)'!K159)</f>
        <v>0</v>
      </c>
      <c r="N189" s="176">
        <f>IF('G011A (Haziran-Aralık)'!C161="",0,'G011A (Haziran-Aralık)'!C161)</f>
        <v>0</v>
      </c>
      <c r="O189" s="175">
        <f>IF('G011A (Haziran-Aralık)'!K161="",0,'G011A (Haziran-Aralık)'!K161)</f>
        <v>0</v>
      </c>
      <c r="P189" s="176" t="str">
        <f>IF('proje ve personel bilgileri'!A98=0,"",SUM(D189+F189+H189+J189+L189+N189))</f>
        <v/>
      </c>
      <c r="Q189" s="175" t="str">
        <f>IF('proje ve personel bilgileri'!A98=0,"",SUM(E189+G189+I189+K189+M189+O189))</f>
        <v/>
      </c>
      <c r="R189" s="175" t="str">
        <f>IF('proje ve personel bilgileri'!A98&lt;&gt;0,(P189/30)," ")</f>
        <v xml:space="preserve"> </v>
      </c>
      <c r="S189" s="177" t="str">
        <f>IF('proje ve personel bilgileri'!A98&lt;&gt;0,(Q189/R189)," ")</f>
        <v xml:space="preserve"> </v>
      </c>
    </row>
    <row r="190" spans="1:19" ht="15.75" customHeight="1" x14ac:dyDescent="0.25">
      <c r="A190" s="15">
        <v>86</v>
      </c>
      <c r="B190" s="359" t="str">
        <f>IF('proje ve personel bilgileri'!A99&lt;&gt;0,('proje ve personel bilgileri'!A99)," ")</f>
        <v xml:space="preserve"> </v>
      </c>
      <c r="C190" s="359"/>
      <c r="D190" s="176">
        <f>IF('G011A (Ocak-Temmuz)'!C162="",0,'G011A (Ocak-Temmuz)'!C162)</f>
        <v>0</v>
      </c>
      <c r="E190" s="175">
        <f>IF('G011A (Ocak-Temmuz)'!K162=" ",0,'G011A (Ocak-Temmuz)'!K162)</f>
        <v>0</v>
      </c>
      <c r="F190" s="176">
        <f>IF('G011A (Şubat-Ağustos)'!C160="",0,'G011A (Şubat-Ağustos)'!C160)</f>
        <v>0</v>
      </c>
      <c r="G190" s="175">
        <f>IF('G011A (Şubat-Ağustos)'!K160=" ",0,'G011A (Şubat-Ağustos)'!K160)</f>
        <v>0</v>
      </c>
      <c r="H190" s="176">
        <f>IF('G011A (Mart-Eylül)'!C160="",0,'G011A (Mart-Eylül)'!C160)</f>
        <v>0</v>
      </c>
      <c r="I190" s="175">
        <f>IF('G011A (Mart-Eylül)'!M160=" ",0,'G011A (Mart-Eylül)'!K160)</f>
        <v>0</v>
      </c>
      <c r="J190" s="176">
        <f>IF('G011A (Nisan-Ekim)'!C159="",0,'G011A (Nisan-Ekim)'!C159)</f>
        <v>0</v>
      </c>
      <c r="K190" s="175">
        <f>IF('G011A (Nisan-Ekim)'!K159="",0,'G011A (Nisan-Ekim)'!K159)</f>
        <v>0</v>
      </c>
      <c r="L190" s="176">
        <f>IF('G011A (Mayıs-Kasım)'!C160="",0,'G011A (Mayıs-Kasım)'!C160)</f>
        <v>0</v>
      </c>
      <c r="M190" s="175">
        <f>IF('G011A (Mayıs-Kasım)'!K160=" ",0,'G011A (Mayıs-Kasım)'!K160)</f>
        <v>0</v>
      </c>
      <c r="N190" s="176">
        <f>IF('G011A (Haziran-Aralık)'!C162="",0,'G011A (Haziran-Aralık)'!C162)</f>
        <v>0</v>
      </c>
      <c r="O190" s="175">
        <f>IF('G011A (Haziran-Aralık)'!K162="",0,'G011A (Haziran-Aralık)'!K162)</f>
        <v>0</v>
      </c>
      <c r="P190" s="176" t="str">
        <f>IF('proje ve personel bilgileri'!A99=0,"",SUM(D190+F190+H190+J190+L190+N190))</f>
        <v/>
      </c>
      <c r="Q190" s="175" t="str">
        <f>IF('proje ve personel bilgileri'!A99=0,"",SUM(E190+G190+I190+K190+M190+O190))</f>
        <v/>
      </c>
      <c r="R190" s="175" t="str">
        <f>IF('proje ve personel bilgileri'!A99&lt;&gt;0,(P190/30)," ")</f>
        <v xml:space="preserve"> </v>
      </c>
      <c r="S190" s="177" t="str">
        <f>IF('proje ve personel bilgileri'!A99&lt;&gt;0,(Q190/R190)," ")</f>
        <v xml:space="preserve"> </v>
      </c>
    </row>
    <row r="191" spans="1:19" ht="15.75" customHeight="1" x14ac:dyDescent="0.25">
      <c r="A191" s="14">
        <v>87</v>
      </c>
      <c r="B191" s="359" t="str">
        <f>IF('proje ve personel bilgileri'!A100&lt;&gt;0,('proje ve personel bilgileri'!A100)," ")</f>
        <v xml:space="preserve"> </v>
      </c>
      <c r="C191" s="359"/>
      <c r="D191" s="176">
        <f>IF('G011A (Ocak-Temmuz)'!C163="",0,'G011A (Ocak-Temmuz)'!C163)</f>
        <v>0</v>
      </c>
      <c r="E191" s="175">
        <f>IF('G011A (Ocak-Temmuz)'!K163=" ",0,'G011A (Ocak-Temmuz)'!K163)</f>
        <v>0</v>
      </c>
      <c r="F191" s="176">
        <f>IF('G011A (Şubat-Ağustos)'!C161="",0,'G011A (Şubat-Ağustos)'!C161)</f>
        <v>0</v>
      </c>
      <c r="G191" s="175">
        <f>IF('G011A (Şubat-Ağustos)'!K161=" ",0,'G011A (Şubat-Ağustos)'!K161)</f>
        <v>0</v>
      </c>
      <c r="H191" s="176">
        <f>IF('G011A (Mart-Eylül)'!C161="",0,'G011A (Mart-Eylül)'!C161)</f>
        <v>0</v>
      </c>
      <c r="I191" s="175">
        <f>IF('G011A (Mart-Eylül)'!M161=" ",0,'G011A (Mart-Eylül)'!K161)</f>
        <v>0</v>
      </c>
      <c r="J191" s="176">
        <f>IF('G011A (Nisan-Ekim)'!C160="",0,'G011A (Nisan-Ekim)'!C160)</f>
        <v>0</v>
      </c>
      <c r="K191" s="175">
        <f>IF('G011A (Nisan-Ekim)'!K160="",0,'G011A (Nisan-Ekim)'!K160)</f>
        <v>0</v>
      </c>
      <c r="L191" s="176">
        <f>IF('G011A (Mayıs-Kasım)'!C161="",0,'G011A (Mayıs-Kasım)'!C161)</f>
        <v>0</v>
      </c>
      <c r="M191" s="175">
        <f>IF('G011A (Mayıs-Kasım)'!K161=" ",0,'G011A (Mayıs-Kasım)'!K161)</f>
        <v>0</v>
      </c>
      <c r="N191" s="176">
        <f>IF('G011A (Haziran-Aralık)'!C163="",0,'G011A (Haziran-Aralık)'!C163)</f>
        <v>0</v>
      </c>
      <c r="O191" s="175">
        <f>IF('G011A (Haziran-Aralık)'!K163="",0,'G011A (Haziran-Aralık)'!K163)</f>
        <v>0</v>
      </c>
      <c r="P191" s="176" t="str">
        <f>IF('proje ve personel bilgileri'!A100=0,"",SUM(D191+F191+H191+J191+L191+N191))</f>
        <v/>
      </c>
      <c r="Q191" s="175" t="str">
        <f>IF('proje ve personel bilgileri'!A100=0,"",SUM(E191+G191+I191+K191+M191+O191))</f>
        <v/>
      </c>
      <c r="R191" s="175" t="str">
        <f>IF('proje ve personel bilgileri'!A100&lt;&gt;0,(P191/30)," ")</f>
        <v xml:space="preserve"> </v>
      </c>
      <c r="S191" s="177" t="str">
        <f>IF('proje ve personel bilgileri'!A100&lt;&gt;0,(Q191/R191)," ")</f>
        <v xml:space="preserve"> </v>
      </c>
    </row>
    <row r="192" spans="1:19" ht="15.75" customHeight="1" x14ac:dyDescent="0.25">
      <c r="A192" s="15">
        <v>88</v>
      </c>
      <c r="B192" s="359" t="str">
        <f>IF('proje ve personel bilgileri'!A101&lt;&gt;0,('proje ve personel bilgileri'!A101)," ")</f>
        <v xml:space="preserve"> </v>
      </c>
      <c r="C192" s="359"/>
      <c r="D192" s="176">
        <f>IF('G011A (Ocak-Temmuz)'!C164="",0,'G011A (Ocak-Temmuz)'!C164)</f>
        <v>0</v>
      </c>
      <c r="E192" s="175">
        <f>IF('G011A (Ocak-Temmuz)'!K164=" ",0,'G011A (Ocak-Temmuz)'!K164)</f>
        <v>0</v>
      </c>
      <c r="F192" s="176">
        <f>IF('G011A (Şubat-Ağustos)'!C162="",0,'G011A (Şubat-Ağustos)'!C162)</f>
        <v>0</v>
      </c>
      <c r="G192" s="175">
        <f>IF('G011A (Şubat-Ağustos)'!K162=" ",0,'G011A (Şubat-Ağustos)'!K162)</f>
        <v>0</v>
      </c>
      <c r="H192" s="176">
        <f>IF('G011A (Mart-Eylül)'!C162="",0,'G011A (Mart-Eylül)'!C162)</f>
        <v>0</v>
      </c>
      <c r="I192" s="175">
        <f>IF('G011A (Mart-Eylül)'!M162=" ",0,'G011A (Mart-Eylül)'!K162)</f>
        <v>0</v>
      </c>
      <c r="J192" s="176">
        <f>IF('G011A (Nisan-Ekim)'!C161="",0,'G011A (Nisan-Ekim)'!C161)</f>
        <v>0</v>
      </c>
      <c r="K192" s="175">
        <f>IF('G011A (Nisan-Ekim)'!K161="",0,'G011A (Nisan-Ekim)'!K161)</f>
        <v>0</v>
      </c>
      <c r="L192" s="176">
        <f>IF('G011A (Mayıs-Kasım)'!C162="",0,'G011A (Mayıs-Kasım)'!C162)</f>
        <v>0</v>
      </c>
      <c r="M192" s="175">
        <f>IF('G011A (Mayıs-Kasım)'!K162=" ",0,'G011A (Mayıs-Kasım)'!K162)</f>
        <v>0</v>
      </c>
      <c r="N192" s="176">
        <f>IF('G011A (Haziran-Aralık)'!C164="",0,'G011A (Haziran-Aralık)'!C164)</f>
        <v>0</v>
      </c>
      <c r="O192" s="175">
        <f>IF('G011A (Haziran-Aralık)'!K164="",0,'G011A (Haziran-Aralık)'!K164)</f>
        <v>0</v>
      </c>
      <c r="P192" s="176" t="str">
        <f>IF('proje ve personel bilgileri'!A101=0,"",SUM(D192+F192+H192+J192+L192+N192))</f>
        <v/>
      </c>
      <c r="Q192" s="175" t="str">
        <f>IF('proje ve personel bilgileri'!A101=0,"",SUM(E192+G192+I192+K192+M192+O192))</f>
        <v/>
      </c>
      <c r="R192" s="175" t="str">
        <f>IF('proje ve personel bilgileri'!A101&lt;&gt;0,(P192/30)," ")</f>
        <v xml:space="preserve"> </v>
      </c>
      <c r="S192" s="177" t="str">
        <f>IF('proje ve personel bilgileri'!A101&lt;&gt;0,(Q192/R192)," ")</f>
        <v xml:space="preserve"> </v>
      </c>
    </row>
    <row r="193" spans="1:19" ht="15.75" customHeight="1" x14ac:dyDescent="0.25">
      <c r="A193" s="14">
        <v>89</v>
      </c>
      <c r="B193" s="359" t="str">
        <f>IF('proje ve personel bilgileri'!A102&lt;&gt;0,('proje ve personel bilgileri'!A102)," ")</f>
        <v xml:space="preserve"> </v>
      </c>
      <c r="C193" s="359"/>
      <c r="D193" s="176">
        <f>IF('G011A (Ocak-Temmuz)'!C165="",0,'G011A (Ocak-Temmuz)'!C165)</f>
        <v>0</v>
      </c>
      <c r="E193" s="175">
        <f>IF('G011A (Ocak-Temmuz)'!K165=" ",0,'G011A (Ocak-Temmuz)'!K165)</f>
        <v>0</v>
      </c>
      <c r="F193" s="176">
        <f>IF('G011A (Şubat-Ağustos)'!C163="",0,'G011A (Şubat-Ağustos)'!C163)</f>
        <v>0</v>
      </c>
      <c r="G193" s="175">
        <f>IF('G011A (Şubat-Ağustos)'!K163=" ",0,'G011A (Şubat-Ağustos)'!K163)</f>
        <v>0</v>
      </c>
      <c r="H193" s="176">
        <f>IF('G011A (Mart-Eylül)'!C163="",0,'G011A (Mart-Eylül)'!C163)</f>
        <v>0</v>
      </c>
      <c r="I193" s="175">
        <f>IF('G011A (Mart-Eylül)'!M163=" ",0,'G011A (Mart-Eylül)'!K163)</f>
        <v>0</v>
      </c>
      <c r="J193" s="176">
        <f>IF('G011A (Nisan-Ekim)'!C162="",0,'G011A (Nisan-Ekim)'!C162)</f>
        <v>0</v>
      </c>
      <c r="K193" s="175">
        <f>IF('G011A (Nisan-Ekim)'!K162="",0,'G011A (Nisan-Ekim)'!K162)</f>
        <v>0</v>
      </c>
      <c r="L193" s="176">
        <f>IF('G011A (Mayıs-Kasım)'!C163="",0,'G011A (Mayıs-Kasım)'!C163)</f>
        <v>0</v>
      </c>
      <c r="M193" s="175">
        <f>IF('G011A (Mayıs-Kasım)'!K163=" ",0,'G011A (Mayıs-Kasım)'!K163)</f>
        <v>0</v>
      </c>
      <c r="N193" s="176">
        <f>IF('G011A (Haziran-Aralık)'!C165="",0,'G011A (Haziran-Aralık)'!C165)</f>
        <v>0</v>
      </c>
      <c r="O193" s="175">
        <f>IF('G011A (Haziran-Aralık)'!K165="",0,'G011A (Haziran-Aralık)'!K165)</f>
        <v>0</v>
      </c>
      <c r="P193" s="176" t="str">
        <f>IF('proje ve personel bilgileri'!A102=0,"",SUM(D193+F193+H193+J193+L193+N193))</f>
        <v/>
      </c>
      <c r="Q193" s="175" t="str">
        <f>IF('proje ve personel bilgileri'!A102=0,"",SUM(E193+G193+I193+K193+M193+O193))</f>
        <v/>
      </c>
      <c r="R193" s="175" t="str">
        <f>IF('proje ve personel bilgileri'!A102&lt;&gt;0,(P193/30)," ")</f>
        <v xml:space="preserve"> </v>
      </c>
      <c r="S193" s="177" t="str">
        <f>IF('proje ve personel bilgileri'!A102&lt;&gt;0,(Q193/R193)," ")</f>
        <v xml:space="preserve"> </v>
      </c>
    </row>
    <row r="194" spans="1:19" ht="15" customHeight="1" x14ac:dyDescent="0.25">
      <c r="A194" s="15">
        <v>90</v>
      </c>
      <c r="B194" s="359" t="str">
        <f>IF('proje ve personel bilgileri'!A103&lt;&gt;0,('proje ve personel bilgileri'!A103)," ")</f>
        <v xml:space="preserve"> </v>
      </c>
      <c r="C194" s="359"/>
      <c r="D194" s="176">
        <f>IF('G011A (Ocak-Temmuz)'!C166="",0,'G011A (Ocak-Temmuz)'!C166)</f>
        <v>0</v>
      </c>
      <c r="E194" s="175">
        <f>IF('G011A (Ocak-Temmuz)'!K166=" ",0,'G011A (Ocak-Temmuz)'!K166)</f>
        <v>0</v>
      </c>
      <c r="F194" s="176">
        <f>IF('G011A (Şubat-Ağustos)'!C164="",0,'G011A (Şubat-Ağustos)'!C164)</f>
        <v>0</v>
      </c>
      <c r="G194" s="175">
        <f>IF('G011A (Şubat-Ağustos)'!K164=" ",0,'G011A (Şubat-Ağustos)'!K164)</f>
        <v>0</v>
      </c>
      <c r="H194" s="176">
        <f>IF('G011A (Mart-Eylül)'!C164="",0,'G011A (Mart-Eylül)'!C164)</f>
        <v>0</v>
      </c>
      <c r="I194" s="175">
        <f>IF('G011A (Mart-Eylül)'!M164=" ",0,'G011A (Mart-Eylül)'!K164)</f>
        <v>0</v>
      </c>
      <c r="J194" s="176">
        <f>IF('G011A (Nisan-Ekim)'!C163="",0,'G011A (Nisan-Ekim)'!C163)</f>
        <v>0</v>
      </c>
      <c r="K194" s="175">
        <f>IF('G011A (Nisan-Ekim)'!K163="",0,'G011A (Nisan-Ekim)'!K163)</f>
        <v>0</v>
      </c>
      <c r="L194" s="176">
        <f>IF('G011A (Mayıs-Kasım)'!C164="",0,'G011A (Mayıs-Kasım)'!C164)</f>
        <v>0</v>
      </c>
      <c r="M194" s="175">
        <f>IF('G011A (Mayıs-Kasım)'!K164=" ",0,'G011A (Mayıs-Kasım)'!K164)</f>
        <v>0</v>
      </c>
      <c r="N194" s="176">
        <f>IF('G011A (Haziran-Aralık)'!C166="",0,'G011A (Haziran-Aralık)'!C166)</f>
        <v>0</v>
      </c>
      <c r="O194" s="175">
        <f>IF('G011A (Haziran-Aralık)'!K166="",0,'G011A (Haziran-Aralık)'!K166)</f>
        <v>0</v>
      </c>
      <c r="P194" s="176" t="str">
        <f>IF('proje ve personel bilgileri'!A103=0,"",SUM(D194+F194+H194+J194+L194+N194))</f>
        <v/>
      </c>
      <c r="Q194" s="175" t="str">
        <f>IF('proje ve personel bilgileri'!A103=0,"",SUM(E194+G194+I194+K194+M194+O194))</f>
        <v/>
      </c>
      <c r="R194" s="175" t="str">
        <f>IF('proje ve personel bilgileri'!A103&lt;&gt;0,(P194/30)," ")</f>
        <v xml:space="preserve"> </v>
      </c>
      <c r="S194" s="177" t="str">
        <f>IF('proje ve personel bilgileri'!A103&lt;&gt;0,(Q194/R194)," ")</f>
        <v xml:space="preserve"> </v>
      </c>
    </row>
    <row r="195" spans="1:19" ht="15" customHeight="1" x14ac:dyDescent="0.25">
      <c r="A195" s="56"/>
      <c r="B195" s="56"/>
      <c r="C195" s="56"/>
      <c r="D195" s="56"/>
      <c r="E195" s="56"/>
      <c r="F195" s="56"/>
      <c r="G195" s="56"/>
      <c r="H195" s="56"/>
      <c r="I195" s="56"/>
      <c r="J195" s="56"/>
      <c r="K195" s="56"/>
      <c r="L195" s="56"/>
      <c r="M195" s="56"/>
      <c r="N195" s="56"/>
      <c r="O195" s="56"/>
      <c r="P195" s="56"/>
      <c r="Q195" s="56"/>
      <c r="R195" s="56"/>
      <c r="S195" s="56"/>
    </row>
    <row r="196" spans="1:19" ht="15" customHeight="1" x14ac:dyDescent="0.25">
      <c r="A196" s="332" t="s">
        <v>100</v>
      </c>
      <c r="B196" s="332"/>
      <c r="C196" s="332"/>
      <c r="D196" s="332"/>
      <c r="E196" s="332"/>
      <c r="F196" s="332"/>
      <c r="G196" s="332"/>
      <c r="H196" s="332"/>
      <c r="I196" s="332"/>
      <c r="J196" s="332"/>
      <c r="K196" s="332"/>
      <c r="L196" s="332"/>
      <c r="M196" s="332"/>
      <c r="N196" s="332"/>
      <c r="O196" s="332"/>
      <c r="P196" s="332"/>
      <c r="Q196" s="332"/>
      <c r="R196" s="332"/>
    </row>
    <row r="197" spans="1:19" ht="15" customHeight="1" x14ac:dyDescent="0.25">
      <c r="A197" s="287"/>
    </row>
    <row r="198" spans="1:19" ht="15" customHeight="1" x14ac:dyDescent="0.25">
      <c r="C198" s="57"/>
      <c r="E198" s="58"/>
      <c r="G198" s="57"/>
    </row>
    <row r="199" spans="1:19" ht="15" customHeight="1" x14ac:dyDescent="0.25">
      <c r="F199" s="288" t="s">
        <v>102</v>
      </c>
      <c r="J199" s="288" t="s">
        <v>103</v>
      </c>
      <c r="O199" s="74" t="s">
        <v>127</v>
      </c>
    </row>
    <row r="210" spans="1:19" ht="15.75" customHeight="1" x14ac:dyDescent="0.25">
      <c r="A210" s="348" t="s">
        <v>108</v>
      </c>
      <c r="B210" s="348"/>
      <c r="C210" s="348"/>
      <c r="D210" s="348"/>
      <c r="E210" s="348"/>
      <c r="F210" s="348"/>
      <c r="G210" s="348"/>
      <c r="H210" s="348"/>
      <c r="I210" s="348"/>
      <c r="J210" s="348"/>
      <c r="K210" s="348"/>
      <c r="L210" s="348"/>
      <c r="M210" s="348"/>
      <c r="N210" s="348"/>
      <c r="O210" s="348"/>
      <c r="P210" s="348"/>
      <c r="Q210" s="348"/>
      <c r="R210" s="348"/>
      <c r="S210" s="348"/>
    </row>
    <row r="211" spans="1:19" ht="15" customHeight="1" x14ac:dyDescent="0.25">
      <c r="A211" s="68"/>
      <c r="B211" s="68"/>
      <c r="C211" s="68"/>
      <c r="D211" s="68"/>
      <c r="E211" s="68"/>
      <c r="F211" s="68"/>
      <c r="G211" s="68"/>
      <c r="H211" s="68"/>
      <c r="I211" s="69" t="str">
        <f>'proje ve personel bilgileri'!$B$7</f>
        <v>/</v>
      </c>
      <c r="J211" s="68" t="s">
        <v>109</v>
      </c>
      <c r="K211" s="68"/>
      <c r="L211" s="68"/>
      <c r="M211" s="68"/>
      <c r="N211" s="68"/>
      <c r="O211" s="68"/>
      <c r="P211" s="68"/>
      <c r="Q211" s="68"/>
      <c r="R211" s="68"/>
      <c r="S211" s="68"/>
    </row>
    <row r="212" spans="1:19" ht="18.75" customHeight="1" x14ac:dyDescent="0.25">
      <c r="R212" s="10" t="s">
        <v>110</v>
      </c>
    </row>
    <row r="213" spans="1:19" ht="15.75" customHeight="1" x14ac:dyDescent="0.25">
      <c r="A213" s="349" t="s">
        <v>2</v>
      </c>
      <c r="B213" s="350"/>
      <c r="C213" s="374">
        <f>'proje ve personel bilgileri'!$B$2</f>
        <v>0</v>
      </c>
      <c r="D213" s="375"/>
      <c r="E213" s="375"/>
      <c r="F213" s="375"/>
      <c r="G213" s="375"/>
      <c r="H213" s="375"/>
      <c r="I213" s="375"/>
      <c r="J213" s="375"/>
      <c r="K213" s="375"/>
      <c r="L213" s="375"/>
      <c r="M213" s="375"/>
      <c r="N213" s="375"/>
      <c r="O213" s="375"/>
      <c r="P213" s="375"/>
      <c r="Q213" s="375"/>
      <c r="R213" s="375"/>
      <c r="S213" s="376"/>
    </row>
    <row r="214" spans="1:19" ht="15.75" customHeight="1" x14ac:dyDescent="0.25">
      <c r="A214" s="349" t="s">
        <v>4</v>
      </c>
      <c r="B214" s="350"/>
      <c r="C214" s="374">
        <f>'proje ve personel bilgileri'!$B$3</f>
        <v>0</v>
      </c>
      <c r="D214" s="375"/>
      <c r="E214" s="375"/>
      <c r="F214" s="375"/>
      <c r="G214" s="375"/>
      <c r="H214" s="375"/>
      <c r="I214" s="375"/>
      <c r="J214" s="375"/>
      <c r="K214" s="375"/>
      <c r="L214" s="375"/>
      <c r="M214" s="375"/>
      <c r="N214" s="375"/>
      <c r="O214" s="375"/>
      <c r="P214" s="375"/>
      <c r="Q214" s="375"/>
      <c r="R214" s="375"/>
      <c r="S214" s="376"/>
    </row>
    <row r="215" spans="1:19" ht="27.75" customHeight="1" x14ac:dyDescent="0.25">
      <c r="A215" s="360" t="s">
        <v>87</v>
      </c>
      <c r="B215" s="368" t="s">
        <v>15</v>
      </c>
      <c r="C215" s="369"/>
      <c r="D215" s="368" t="s">
        <v>111</v>
      </c>
      <c r="E215" s="369"/>
      <c r="F215" s="368" t="s">
        <v>112</v>
      </c>
      <c r="G215" s="369"/>
      <c r="H215" s="366" t="s">
        <v>113</v>
      </c>
      <c r="I215" s="367"/>
      <c r="J215" s="366" t="s">
        <v>114</v>
      </c>
      <c r="K215" s="367"/>
      <c r="L215" s="366" t="s">
        <v>115</v>
      </c>
      <c r="M215" s="367"/>
      <c r="N215" s="368" t="s">
        <v>116</v>
      </c>
      <c r="O215" s="369"/>
      <c r="P215" s="360" t="s">
        <v>117</v>
      </c>
      <c r="Q215" s="286" t="s">
        <v>118</v>
      </c>
      <c r="R215" s="362" t="s">
        <v>119</v>
      </c>
      <c r="S215" s="362" t="s">
        <v>120</v>
      </c>
    </row>
    <row r="216" spans="1:19" ht="15.75" customHeight="1" x14ac:dyDescent="0.25">
      <c r="A216" s="361"/>
      <c r="B216" s="372"/>
      <c r="C216" s="373"/>
      <c r="D216" s="370"/>
      <c r="E216" s="371"/>
      <c r="F216" s="370"/>
      <c r="G216" s="371"/>
      <c r="H216" s="364" t="s">
        <v>121</v>
      </c>
      <c r="I216" s="365"/>
      <c r="J216" s="364" t="s">
        <v>122</v>
      </c>
      <c r="K216" s="365"/>
      <c r="L216" s="364" t="s">
        <v>123</v>
      </c>
      <c r="M216" s="365"/>
      <c r="N216" s="370"/>
      <c r="O216" s="371"/>
      <c r="P216" s="361"/>
      <c r="Q216" s="11" t="s">
        <v>124</v>
      </c>
      <c r="R216" s="363"/>
      <c r="S216" s="363"/>
    </row>
    <row r="217" spans="1:19" ht="27.75" customHeight="1" x14ac:dyDescent="0.25">
      <c r="A217" s="361"/>
      <c r="B217" s="372"/>
      <c r="C217" s="373"/>
      <c r="D217" s="360" t="s">
        <v>125</v>
      </c>
      <c r="E217" s="11" t="s">
        <v>126</v>
      </c>
      <c r="F217" s="360" t="s">
        <v>125</v>
      </c>
      <c r="G217" s="11" t="s">
        <v>126</v>
      </c>
      <c r="H217" s="360" t="s">
        <v>125</v>
      </c>
      <c r="I217" s="11" t="s">
        <v>126</v>
      </c>
      <c r="J217" s="360" t="s">
        <v>125</v>
      </c>
      <c r="K217" s="12" t="s">
        <v>126</v>
      </c>
      <c r="L217" s="360" t="s">
        <v>125</v>
      </c>
      <c r="M217" s="11" t="s">
        <v>126</v>
      </c>
      <c r="N217" s="360" t="s">
        <v>125</v>
      </c>
      <c r="O217" s="11" t="s">
        <v>126</v>
      </c>
      <c r="P217" s="361"/>
      <c r="Q217" s="11" t="s">
        <v>98</v>
      </c>
      <c r="R217" s="363"/>
      <c r="S217" s="363"/>
    </row>
    <row r="218" spans="1:19" ht="21.75" customHeight="1" x14ac:dyDescent="0.25">
      <c r="A218" s="361"/>
      <c r="B218" s="372"/>
      <c r="C218" s="373"/>
      <c r="D218" s="361"/>
      <c r="E218" s="11" t="s">
        <v>98</v>
      </c>
      <c r="F218" s="361"/>
      <c r="G218" s="11" t="s">
        <v>98</v>
      </c>
      <c r="H218" s="361"/>
      <c r="I218" s="11" t="s">
        <v>98</v>
      </c>
      <c r="J218" s="361"/>
      <c r="K218" s="12" t="s">
        <v>98</v>
      </c>
      <c r="L218" s="361"/>
      <c r="M218" s="11" t="s">
        <v>98</v>
      </c>
      <c r="N218" s="361"/>
      <c r="O218" s="11" t="s">
        <v>98</v>
      </c>
      <c r="P218" s="361"/>
      <c r="Q218" s="13"/>
      <c r="R218" s="363"/>
      <c r="S218" s="363"/>
    </row>
    <row r="219" spans="1:19" ht="15.75" customHeight="1" x14ac:dyDescent="0.25">
      <c r="A219" s="14">
        <v>91</v>
      </c>
      <c r="B219" s="359" t="str">
        <f>IF('proje ve personel bilgileri'!A104&lt;&gt;0,('proje ve personel bilgileri'!A104)," ")</f>
        <v xml:space="preserve"> </v>
      </c>
      <c r="C219" s="359"/>
      <c r="D219" s="176">
        <f>IF('G011A (Ocak-Temmuz)'!C183="",0,'G011A (Ocak-Temmuz)'!C183)</f>
        <v>0</v>
      </c>
      <c r="E219" s="175">
        <f>IF('G011A (Ocak-Temmuz)'!K183=" ",0,'G011A (Ocak-Temmuz)'!K183)</f>
        <v>0</v>
      </c>
      <c r="F219" s="176">
        <f>IF('G011A (Şubat-Ağustos)'!C180="",0,'G011A (Şubat-Ağustos)'!C180)</f>
        <v>0</v>
      </c>
      <c r="G219" s="175">
        <f>IF('G011A (Şubat-Ağustos)'!K180=" ",0,'G011A (Şubat-Ağustos)'!K180)</f>
        <v>0</v>
      </c>
      <c r="H219" s="176">
        <f>IF('G011A (Mart-Eylül)'!C181="",0,'G011A (Mart-Eylül)'!C181)</f>
        <v>0</v>
      </c>
      <c r="I219" s="175">
        <f>IF('G011A (Mart-Eylül)'!K181=" ",0,'G011A (Mart-Eylül)'!K181)</f>
        <v>0</v>
      </c>
      <c r="J219" s="176">
        <f>IF('G011A (Nisan-Ekim)'!C181="",0,'G011A (Nisan-Ekim)'!C181)</f>
        <v>0</v>
      </c>
      <c r="K219" s="175">
        <f>IF('G011A (Nisan-Ekim)'!K181="",0,'G011A (Nisan-Ekim)'!K181)</f>
        <v>0</v>
      </c>
      <c r="L219" s="176">
        <f>IF('G011A (Mayıs-Kasım)'!C180="",0,'G011A (Mayıs-Kasım)'!C180)</f>
        <v>0</v>
      </c>
      <c r="M219" s="175">
        <f>IF('G011A (Mayıs-Kasım)'!K180=" ",0,'G011A (Mayıs-Kasım)'!K180)</f>
        <v>0</v>
      </c>
      <c r="N219" s="176">
        <f>IF('G011A (Haziran-Aralık)'!C184="",0,'G011A (Haziran-Aralık)'!C184)</f>
        <v>0</v>
      </c>
      <c r="O219" s="175">
        <f>IF('G011A (Haziran-Aralık)'!K184="",0,'G011A (Haziran-Aralık)'!K184)</f>
        <v>0</v>
      </c>
      <c r="P219" s="176" t="str">
        <f>IF('proje ve personel bilgileri'!A104=0,"",SUM(D219+F219+H219+J219+L219+N219))</f>
        <v/>
      </c>
      <c r="Q219" s="175" t="str">
        <f>IF('proje ve personel bilgileri'!A104=0,"",SUM(E219+G219+I219+K219+M219+O219))</f>
        <v/>
      </c>
      <c r="R219" s="175" t="str">
        <f>IF('proje ve personel bilgileri'!A104&lt;&gt;0,(P219/30)," ")</f>
        <v xml:space="preserve"> </v>
      </c>
      <c r="S219" s="177" t="str">
        <f>IF('proje ve personel bilgileri'!A104&lt;&gt;0,(Q219/R219)," ")</f>
        <v xml:space="preserve"> </v>
      </c>
    </row>
    <row r="220" spans="1:19" ht="15.75" customHeight="1" x14ac:dyDescent="0.25">
      <c r="A220" s="15">
        <v>92</v>
      </c>
      <c r="B220" s="359" t="str">
        <f>IF('proje ve personel bilgileri'!A105&lt;&gt;0,('proje ve personel bilgileri'!A105)," ")</f>
        <v xml:space="preserve"> </v>
      </c>
      <c r="C220" s="359"/>
      <c r="D220" s="176">
        <f>IF('G011A (Ocak-Temmuz)'!C184="",0,'G011A (Ocak-Temmuz)'!C184)</f>
        <v>0</v>
      </c>
      <c r="E220" s="175">
        <f>IF('G011A (Ocak-Temmuz)'!K184=" ",0,'G011A (Ocak-Temmuz)'!K184)</f>
        <v>0</v>
      </c>
      <c r="F220" s="176">
        <f>IF('G011A (Şubat-Ağustos)'!C181="",0,'G011A (Şubat-Ağustos)'!C181)</f>
        <v>0</v>
      </c>
      <c r="G220" s="175">
        <f>IF('G011A (Şubat-Ağustos)'!K181=" ",0,'G011A (Şubat-Ağustos)'!K181)</f>
        <v>0</v>
      </c>
      <c r="H220" s="176">
        <f>IF('G011A (Mart-Eylül)'!C182="",0,'G011A (Mart-Eylül)'!C182)</f>
        <v>0</v>
      </c>
      <c r="I220" s="175">
        <f>IF('G011A (Mart-Eylül)'!K182=" ",0,'G011A (Mart-Eylül)'!K182)</f>
        <v>0</v>
      </c>
      <c r="J220" s="176">
        <f>IF('G011A (Nisan-Ekim)'!C182="",0,'G011A (Nisan-Ekim)'!C182)</f>
        <v>0</v>
      </c>
      <c r="K220" s="175">
        <f>IF('G011A (Nisan-Ekim)'!K182="",0,'G011A (Nisan-Ekim)'!K182)</f>
        <v>0</v>
      </c>
      <c r="L220" s="176">
        <f>IF('G011A (Mayıs-Kasım)'!C181="",0,'G011A (Mayıs-Kasım)'!C181)</f>
        <v>0</v>
      </c>
      <c r="M220" s="175">
        <f>IF('G011A (Mayıs-Kasım)'!K181=" ",0,'G011A (Mayıs-Kasım)'!K181)</f>
        <v>0</v>
      </c>
      <c r="N220" s="176">
        <f>IF('G011A (Haziran-Aralık)'!C185="",0,'G011A (Haziran-Aralık)'!C185)</f>
        <v>0</v>
      </c>
      <c r="O220" s="175">
        <f>IF('G011A (Haziran-Aralık)'!K185="",0,'G011A (Haziran-Aralık)'!K185)</f>
        <v>0</v>
      </c>
      <c r="P220" s="176" t="str">
        <f>IF('proje ve personel bilgileri'!A105=0,"",SUM(D220+F220+H220+J220+L220+N220))</f>
        <v/>
      </c>
      <c r="Q220" s="175" t="str">
        <f>IF('proje ve personel bilgileri'!A105=0,"",SUM(E220+G220+I220+K220+M220+O220))</f>
        <v/>
      </c>
      <c r="R220" s="175" t="str">
        <f>IF('proje ve personel bilgileri'!A105&lt;&gt;0,(P220/30)," ")</f>
        <v xml:space="preserve"> </v>
      </c>
      <c r="S220" s="177" t="str">
        <f>IF('proje ve personel bilgileri'!A105&lt;&gt;0,(Q220/R220)," ")</f>
        <v xml:space="preserve"> </v>
      </c>
    </row>
    <row r="221" spans="1:19" ht="15.75" customHeight="1" x14ac:dyDescent="0.25">
      <c r="A221" s="14">
        <v>93</v>
      </c>
      <c r="B221" s="359" t="str">
        <f>IF('proje ve personel bilgileri'!A106&lt;&gt;0,('proje ve personel bilgileri'!A106)," ")</f>
        <v xml:space="preserve"> </v>
      </c>
      <c r="C221" s="359"/>
      <c r="D221" s="176">
        <f>IF('G011A (Ocak-Temmuz)'!C185="",0,'G011A (Ocak-Temmuz)'!C185)</f>
        <v>0</v>
      </c>
      <c r="E221" s="175">
        <f>IF('G011A (Ocak-Temmuz)'!K185=" ",0,'G011A (Ocak-Temmuz)'!K185)</f>
        <v>0</v>
      </c>
      <c r="F221" s="176">
        <f>IF('G011A (Şubat-Ağustos)'!C182="",0,'G011A (Şubat-Ağustos)'!C182)</f>
        <v>0</v>
      </c>
      <c r="G221" s="175">
        <f>IF('G011A (Şubat-Ağustos)'!K182=" ",0,'G011A (Şubat-Ağustos)'!K182)</f>
        <v>0</v>
      </c>
      <c r="H221" s="176">
        <f>IF('G011A (Mart-Eylül)'!C183="",0,'G011A (Mart-Eylül)'!C183)</f>
        <v>0</v>
      </c>
      <c r="I221" s="175">
        <f>IF('G011A (Mart-Eylül)'!K183=" ",0,'G011A (Mart-Eylül)'!K183)</f>
        <v>0</v>
      </c>
      <c r="J221" s="176">
        <f>IF('G011A (Nisan-Ekim)'!C183="",0,'G011A (Nisan-Ekim)'!C183)</f>
        <v>0</v>
      </c>
      <c r="K221" s="175">
        <f>IF('G011A (Nisan-Ekim)'!K183="",0,'G011A (Nisan-Ekim)'!K183)</f>
        <v>0</v>
      </c>
      <c r="L221" s="176">
        <f>IF('G011A (Mayıs-Kasım)'!C182="",0,'G011A (Mayıs-Kasım)'!C182)</f>
        <v>0</v>
      </c>
      <c r="M221" s="175">
        <f>IF('G011A (Mayıs-Kasım)'!K182=" ",0,'G011A (Mayıs-Kasım)'!K182)</f>
        <v>0</v>
      </c>
      <c r="N221" s="176">
        <f>IF('G011A (Haziran-Aralık)'!C186="",0,'G011A (Haziran-Aralık)'!C186)</f>
        <v>0</v>
      </c>
      <c r="O221" s="175">
        <f>IF('G011A (Haziran-Aralık)'!K186="",0,'G011A (Haziran-Aralık)'!K186)</f>
        <v>0</v>
      </c>
      <c r="P221" s="176" t="str">
        <f>IF('proje ve personel bilgileri'!A106=0,"",SUM(D221+F221+H221+J221+L221+N221))</f>
        <v/>
      </c>
      <c r="Q221" s="175" t="str">
        <f>IF('proje ve personel bilgileri'!A106=0,"",SUM(E221+G221+I221+K221+M221+O221))</f>
        <v/>
      </c>
      <c r="R221" s="175" t="str">
        <f>IF('proje ve personel bilgileri'!A106&lt;&gt;0,(P221/30)," ")</f>
        <v xml:space="preserve"> </v>
      </c>
      <c r="S221" s="177" t="str">
        <f>IF('proje ve personel bilgileri'!A106&lt;&gt;0,(Q221/R221)," ")</f>
        <v xml:space="preserve"> </v>
      </c>
    </row>
    <row r="222" spans="1:19" ht="15.75" customHeight="1" x14ac:dyDescent="0.25">
      <c r="A222" s="15">
        <v>94</v>
      </c>
      <c r="B222" s="359" t="str">
        <f>IF('proje ve personel bilgileri'!A107&lt;&gt;0,('proje ve personel bilgileri'!A107)," ")</f>
        <v xml:space="preserve"> </v>
      </c>
      <c r="C222" s="359"/>
      <c r="D222" s="176">
        <f>IF('G011A (Ocak-Temmuz)'!C186="",0,'G011A (Ocak-Temmuz)'!C186)</f>
        <v>0</v>
      </c>
      <c r="E222" s="175">
        <f>IF('G011A (Ocak-Temmuz)'!K186=" ",0,'G011A (Ocak-Temmuz)'!K186)</f>
        <v>0</v>
      </c>
      <c r="F222" s="176">
        <f>IF('G011A (Şubat-Ağustos)'!C183="",0,'G011A (Şubat-Ağustos)'!C183)</f>
        <v>0</v>
      </c>
      <c r="G222" s="175">
        <f>IF('G011A (Şubat-Ağustos)'!K183=" ",0,'G011A (Şubat-Ağustos)'!K183)</f>
        <v>0</v>
      </c>
      <c r="H222" s="176">
        <f>IF('G011A (Mart-Eylül)'!C184="",0,'G011A (Mart-Eylül)'!C184)</f>
        <v>0</v>
      </c>
      <c r="I222" s="175">
        <f>IF('G011A (Mart-Eylül)'!K184=" ",0,'G011A (Mart-Eylül)'!K184)</f>
        <v>0</v>
      </c>
      <c r="J222" s="176">
        <f>IF('G011A (Nisan-Ekim)'!C184="",0,'G011A (Nisan-Ekim)'!C184)</f>
        <v>0</v>
      </c>
      <c r="K222" s="175">
        <f>IF('G011A (Nisan-Ekim)'!K184="",0,'G011A (Nisan-Ekim)'!K184)</f>
        <v>0</v>
      </c>
      <c r="L222" s="176">
        <f>IF('G011A (Mayıs-Kasım)'!C183="",0,'G011A (Mayıs-Kasım)'!C183)</f>
        <v>0</v>
      </c>
      <c r="M222" s="175">
        <f>IF('G011A (Mayıs-Kasım)'!K183=" ",0,'G011A (Mayıs-Kasım)'!K183)</f>
        <v>0</v>
      </c>
      <c r="N222" s="176">
        <f>IF('G011A (Haziran-Aralık)'!C187="",0,'G011A (Haziran-Aralık)'!C187)</f>
        <v>0</v>
      </c>
      <c r="O222" s="175">
        <f>IF('G011A (Haziran-Aralık)'!K187="",0,'G011A (Haziran-Aralık)'!K187)</f>
        <v>0</v>
      </c>
      <c r="P222" s="176" t="str">
        <f>IF('proje ve personel bilgileri'!A107=0,"",SUM(D222+F222+H222+J222+L222+N222))</f>
        <v/>
      </c>
      <c r="Q222" s="175" t="str">
        <f>IF('proje ve personel bilgileri'!A107=0,"",SUM(E222+G222+I222+K222+M222+O222))</f>
        <v/>
      </c>
      <c r="R222" s="175" t="str">
        <f>IF('proje ve personel bilgileri'!A107&lt;&gt;0,(P222/30)," ")</f>
        <v xml:space="preserve"> </v>
      </c>
      <c r="S222" s="177" t="str">
        <f>IF('proje ve personel bilgileri'!A107&lt;&gt;0,(Q222/R222)," ")</f>
        <v xml:space="preserve"> </v>
      </c>
    </row>
    <row r="223" spans="1:19" ht="15.75" customHeight="1" x14ac:dyDescent="0.25">
      <c r="A223" s="14">
        <v>95</v>
      </c>
      <c r="B223" s="359" t="str">
        <f>IF('proje ve personel bilgileri'!A108&lt;&gt;0,('proje ve personel bilgileri'!A108)," ")</f>
        <v xml:space="preserve"> </v>
      </c>
      <c r="C223" s="359"/>
      <c r="D223" s="176">
        <f>IF('G011A (Ocak-Temmuz)'!C187="",0,'G011A (Ocak-Temmuz)'!C187)</f>
        <v>0</v>
      </c>
      <c r="E223" s="175">
        <f>IF('G011A (Ocak-Temmuz)'!K187=" ",0,'G011A (Ocak-Temmuz)'!K187)</f>
        <v>0</v>
      </c>
      <c r="F223" s="176">
        <f>IF('G011A (Şubat-Ağustos)'!C184="",0,'G011A (Şubat-Ağustos)'!C184)</f>
        <v>0</v>
      </c>
      <c r="G223" s="175">
        <f>IF('G011A (Şubat-Ağustos)'!K184=" ",0,'G011A (Şubat-Ağustos)'!K184)</f>
        <v>0</v>
      </c>
      <c r="H223" s="176">
        <f>IF('G011A (Mart-Eylül)'!C185="",0,'G011A (Mart-Eylül)'!C185)</f>
        <v>0</v>
      </c>
      <c r="I223" s="175">
        <f>IF('G011A (Mart-Eylül)'!K185=" ",0,'G011A (Mart-Eylül)'!K185)</f>
        <v>0</v>
      </c>
      <c r="J223" s="176">
        <f>IF('G011A (Nisan-Ekim)'!C185="",0,'G011A (Nisan-Ekim)'!C185)</f>
        <v>0</v>
      </c>
      <c r="K223" s="175">
        <f>IF('G011A (Nisan-Ekim)'!K185="",0,'G011A (Nisan-Ekim)'!K185)</f>
        <v>0</v>
      </c>
      <c r="L223" s="176">
        <f>IF('G011A (Mayıs-Kasım)'!C184="",0,'G011A (Mayıs-Kasım)'!C184)</f>
        <v>0</v>
      </c>
      <c r="M223" s="175">
        <f>IF('G011A (Mayıs-Kasım)'!K184=" ",0,'G011A (Mayıs-Kasım)'!K184)</f>
        <v>0</v>
      </c>
      <c r="N223" s="176">
        <f>IF('G011A (Haziran-Aralık)'!C188="",0,'G011A (Haziran-Aralık)'!C188)</f>
        <v>0</v>
      </c>
      <c r="O223" s="175">
        <f>IF('G011A (Haziran-Aralık)'!K188="",0,'G011A (Haziran-Aralık)'!K188)</f>
        <v>0</v>
      </c>
      <c r="P223" s="176" t="str">
        <f>IF('proje ve personel bilgileri'!A108=0,"",SUM(D223+F223+H223+J223+L223+N223))</f>
        <v/>
      </c>
      <c r="Q223" s="175" t="str">
        <f>IF('proje ve personel bilgileri'!A108=0,"",SUM(E223+G223+I223+K223+M223+O223))</f>
        <v/>
      </c>
      <c r="R223" s="175" t="str">
        <f>IF('proje ve personel bilgileri'!A108&lt;&gt;0,(P223/30)," ")</f>
        <v xml:space="preserve"> </v>
      </c>
      <c r="S223" s="177" t="str">
        <f>IF('proje ve personel bilgileri'!A108&lt;&gt;0,(Q223/R223)," ")</f>
        <v xml:space="preserve"> </v>
      </c>
    </row>
    <row r="224" spans="1:19" ht="15.75" customHeight="1" x14ac:dyDescent="0.25">
      <c r="A224" s="15">
        <v>96</v>
      </c>
      <c r="B224" s="359" t="str">
        <f>IF('proje ve personel bilgileri'!A109&lt;&gt;0,('proje ve personel bilgileri'!A109)," ")</f>
        <v xml:space="preserve"> </v>
      </c>
      <c r="C224" s="359"/>
      <c r="D224" s="176">
        <f>IF('G011A (Ocak-Temmuz)'!C188="",0,'G011A (Ocak-Temmuz)'!C188)</f>
        <v>0</v>
      </c>
      <c r="E224" s="175">
        <f>IF('G011A (Ocak-Temmuz)'!K188=" ",0,'G011A (Ocak-Temmuz)'!K188)</f>
        <v>0</v>
      </c>
      <c r="F224" s="176">
        <f>IF('G011A (Şubat-Ağustos)'!C185="",0,'G011A (Şubat-Ağustos)'!C185)</f>
        <v>0</v>
      </c>
      <c r="G224" s="175">
        <f>IF('G011A (Şubat-Ağustos)'!K185=" ",0,'G011A (Şubat-Ağustos)'!K185)</f>
        <v>0</v>
      </c>
      <c r="H224" s="176">
        <f>IF('G011A (Mart-Eylül)'!C186="",0,'G011A (Mart-Eylül)'!C186)</f>
        <v>0</v>
      </c>
      <c r="I224" s="175">
        <f>IF('G011A (Mart-Eylül)'!K186=" ",0,'G011A (Mart-Eylül)'!K186)</f>
        <v>0</v>
      </c>
      <c r="J224" s="176">
        <f>IF('G011A (Nisan-Ekim)'!C186="",0,'G011A (Nisan-Ekim)'!C186)</f>
        <v>0</v>
      </c>
      <c r="K224" s="175">
        <f>IF('G011A (Nisan-Ekim)'!K186="",0,'G011A (Nisan-Ekim)'!K186)</f>
        <v>0</v>
      </c>
      <c r="L224" s="176">
        <f>IF('G011A (Mayıs-Kasım)'!C185="",0,'G011A (Mayıs-Kasım)'!C185)</f>
        <v>0</v>
      </c>
      <c r="M224" s="175">
        <f>IF('G011A (Mayıs-Kasım)'!K185=" ",0,'G011A (Mayıs-Kasım)'!K185)</f>
        <v>0</v>
      </c>
      <c r="N224" s="176">
        <f>IF('G011A (Haziran-Aralık)'!C189="",0,'G011A (Haziran-Aralık)'!C189)</f>
        <v>0</v>
      </c>
      <c r="O224" s="175">
        <f>IF('G011A (Haziran-Aralık)'!K189="",0,'G011A (Haziran-Aralık)'!K189)</f>
        <v>0</v>
      </c>
      <c r="P224" s="176" t="str">
        <f>IF('proje ve personel bilgileri'!A109=0,"",SUM(D224+F224+H224+J224+L224+N224))</f>
        <v/>
      </c>
      <c r="Q224" s="175" t="str">
        <f>IF('proje ve personel bilgileri'!A109=0,"",SUM(E224+G224+I224+K224+M224+O224))</f>
        <v/>
      </c>
      <c r="R224" s="175" t="str">
        <f>IF('proje ve personel bilgileri'!A109&lt;&gt;0,(P224/30)," ")</f>
        <v xml:space="preserve"> </v>
      </c>
      <c r="S224" s="177" t="str">
        <f>IF('proje ve personel bilgileri'!A109&lt;&gt;0,(Q224/R224)," ")</f>
        <v xml:space="preserve"> </v>
      </c>
    </row>
    <row r="225" spans="1:19" ht="15.75" customHeight="1" x14ac:dyDescent="0.25">
      <c r="A225" s="14">
        <v>97</v>
      </c>
      <c r="B225" s="359" t="str">
        <f>IF('proje ve personel bilgileri'!A110&lt;&gt;0,('proje ve personel bilgileri'!A110)," ")</f>
        <v xml:space="preserve"> </v>
      </c>
      <c r="C225" s="359"/>
      <c r="D225" s="176">
        <f>IF('G011A (Ocak-Temmuz)'!C189="",0,'G011A (Ocak-Temmuz)'!C189)</f>
        <v>0</v>
      </c>
      <c r="E225" s="175">
        <f>IF('G011A (Ocak-Temmuz)'!K189=" ",0,'G011A (Ocak-Temmuz)'!K189)</f>
        <v>0</v>
      </c>
      <c r="F225" s="176">
        <f>IF('G011A (Şubat-Ağustos)'!C186="",0,'G011A (Şubat-Ağustos)'!C186)</f>
        <v>0</v>
      </c>
      <c r="G225" s="175">
        <f>IF('G011A (Şubat-Ağustos)'!K186=" ",0,'G011A (Şubat-Ağustos)'!K186)</f>
        <v>0</v>
      </c>
      <c r="H225" s="176">
        <f>IF('G011A (Mart-Eylül)'!C187="",0,'G011A (Mart-Eylül)'!C187)</f>
        <v>0</v>
      </c>
      <c r="I225" s="175">
        <f>IF('G011A (Mart-Eylül)'!K187=" ",0,'G011A (Mart-Eylül)'!K187)</f>
        <v>0</v>
      </c>
      <c r="J225" s="176">
        <f>IF('G011A (Nisan-Ekim)'!C187="",0,'G011A (Nisan-Ekim)'!C187)</f>
        <v>0</v>
      </c>
      <c r="K225" s="175">
        <f>IF('G011A (Nisan-Ekim)'!K187="",0,'G011A (Nisan-Ekim)'!K187)</f>
        <v>0</v>
      </c>
      <c r="L225" s="176">
        <f>IF('G011A (Mayıs-Kasım)'!C186="",0,'G011A (Mayıs-Kasım)'!C186)</f>
        <v>0</v>
      </c>
      <c r="M225" s="175">
        <f>IF('G011A (Mayıs-Kasım)'!K186=" ",0,'G011A (Mayıs-Kasım)'!K186)</f>
        <v>0</v>
      </c>
      <c r="N225" s="176">
        <f>IF('G011A (Haziran-Aralık)'!C190="",0,'G011A (Haziran-Aralık)'!C190)</f>
        <v>0</v>
      </c>
      <c r="O225" s="175">
        <f>IF('G011A (Haziran-Aralık)'!K190="",0,'G011A (Haziran-Aralık)'!K190)</f>
        <v>0</v>
      </c>
      <c r="P225" s="176" t="str">
        <f>IF('proje ve personel bilgileri'!A110=0,"",SUM(D225+F225+H225+J225+L225+N225))</f>
        <v/>
      </c>
      <c r="Q225" s="175" t="str">
        <f>IF('proje ve personel bilgileri'!A110=0,"",SUM(E225+G225+I225+K225+M225+O225))</f>
        <v/>
      </c>
      <c r="R225" s="175" t="str">
        <f>IF('proje ve personel bilgileri'!A110&lt;&gt;0,(P225/30)," ")</f>
        <v xml:space="preserve"> </v>
      </c>
      <c r="S225" s="177" t="str">
        <f>IF('proje ve personel bilgileri'!A110&lt;&gt;0,(Q225/R225)," ")</f>
        <v xml:space="preserve"> </v>
      </c>
    </row>
    <row r="226" spans="1:19" ht="15.75" customHeight="1" x14ac:dyDescent="0.25">
      <c r="A226" s="15">
        <v>98</v>
      </c>
      <c r="B226" s="359" t="str">
        <f>IF('proje ve personel bilgileri'!A111&lt;&gt;0,('proje ve personel bilgileri'!A111)," ")</f>
        <v xml:space="preserve"> </v>
      </c>
      <c r="C226" s="359"/>
      <c r="D226" s="176">
        <f>IF('G011A (Ocak-Temmuz)'!C190="",0,'G011A (Ocak-Temmuz)'!C190)</f>
        <v>0</v>
      </c>
      <c r="E226" s="175">
        <f>IF('G011A (Ocak-Temmuz)'!K190=" ",0,'G011A (Ocak-Temmuz)'!K190)</f>
        <v>0</v>
      </c>
      <c r="F226" s="176">
        <f>IF('G011A (Şubat-Ağustos)'!C187="",0,'G011A (Şubat-Ağustos)'!C187)</f>
        <v>0</v>
      </c>
      <c r="G226" s="175">
        <f>IF('G011A (Şubat-Ağustos)'!K187=" ",0,'G011A (Şubat-Ağustos)'!K187)</f>
        <v>0</v>
      </c>
      <c r="H226" s="176">
        <f>IF('G011A (Mart-Eylül)'!C188="",0,'G011A (Mart-Eylül)'!C188)</f>
        <v>0</v>
      </c>
      <c r="I226" s="175">
        <f>IF('G011A (Mart-Eylül)'!K188=" ",0,'G011A (Mart-Eylül)'!K188)</f>
        <v>0</v>
      </c>
      <c r="J226" s="176">
        <f>IF('G011A (Nisan-Ekim)'!C188="",0,'G011A (Nisan-Ekim)'!C188)</f>
        <v>0</v>
      </c>
      <c r="K226" s="175">
        <f>IF('G011A (Nisan-Ekim)'!K188="",0,'G011A (Nisan-Ekim)'!K188)</f>
        <v>0</v>
      </c>
      <c r="L226" s="176">
        <f>IF('G011A (Mayıs-Kasım)'!C187="",0,'G011A (Mayıs-Kasım)'!C187)</f>
        <v>0</v>
      </c>
      <c r="M226" s="175">
        <f>IF('G011A (Mayıs-Kasım)'!K187=" ",0,'G011A (Mayıs-Kasım)'!K187)</f>
        <v>0</v>
      </c>
      <c r="N226" s="176">
        <f>IF('G011A (Haziran-Aralık)'!C191="",0,'G011A (Haziran-Aralık)'!C191)</f>
        <v>0</v>
      </c>
      <c r="O226" s="175">
        <f>IF('G011A (Haziran-Aralık)'!K191="",0,'G011A (Haziran-Aralık)'!K191)</f>
        <v>0</v>
      </c>
      <c r="P226" s="176" t="str">
        <f>IF('proje ve personel bilgileri'!A111=0,"",SUM(D226+F226+H226+J226+L226+N226))</f>
        <v/>
      </c>
      <c r="Q226" s="175" t="str">
        <f>IF('proje ve personel bilgileri'!A111=0,"",SUM(E226+G226+I226+K226+M226+O226))</f>
        <v/>
      </c>
      <c r="R226" s="175" t="str">
        <f>IF('proje ve personel bilgileri'!A111&lt;&gt;0,(P226/30)," ")</f>
        <v xml:space="preserve"> </v>
      </c>
      <c r="S226" s="177" t="str">
        <f>IF('proje ve personel bilgileri'!A111&lt;&gt;0,(Q226/R226)," ")</f>
        <v xml:space="preserve"> </v>
      </c>
    </row>
    <row r="227" spans="1:19" ht="15.75" customHeight="1" x14ac:dyDescent="0.25">
      <c r="A227" s="14">
        <v>99</v>
      </c>
      <c r="B227" s="359" t="str">
        <f>IF('proje ve personel bilgileri'!A112&lt;&gt;0,('proje ve personel bilgileri'!A112)," ")</f>
        <v xml:space="preserve"> </v>
      </c>
      <c r="C227" s="359"/>
      <c r="D227" s="176">
        <f>IF('G011A (Ocak-Temmuz)'!C191="",0,'G011A (Ocak-Temmuz)'!C191)</f>
        <v>0</v>
      </c>
      <c r="E227" s="175">
        <f>IF('G011A (Ocak-Temmuz)'!K191=" ",0,'G011A (Ocak-Temmuz)'!K191)</f>
        <v>0</v>
      </c>
      <c r="F227" s="176">
        <f>IF('G011A (Şubat-Ağustos)'!C188="",0,'G011A (Şubat-Ağustos)'!C188)</f>
        <v>0</v>
      </c>
      <c r="G227" s="175">
        <f>IF('G011A (Şubat-Ağustos)'!K188=" ",0,'G011A (Şubat-Ağustos)'!K188)</f>
        <v>0</v>
      </c>
      <c r="H227" s="176">
        <f>IF('G011A (Mart-Eylül)'!C189="",0,'G011A (Mart-Eylül)'!C189)</f>
        <v>0</v>
      </c>
      <c r="I227" s="175">
        <f>IF('G011A (Mart-Eylül)'!K189=" ",0,'G011A (Mart-Eylül)'!K189)</f>
        <v>0</v>
      </c>
      <c r="J227" s="176">
        <f>IF('G011A (Nisan-Ekim)'!C189="",0,'G011A (Nisan-Ekim)'!C189)</f>
        <v>0</v>
      </c>
      <c r="K227" s="175">
        <f>IF('G011A (Nisan-Ekim)'!K189="",0,'G011A (Nisan-Ekim)'!K189)</f>
        <v>0</v>
      </c>
      <c r="L227" s="176">
        <f>IF('G011A (Mayıs-Kasım)'!C188="",0,'G011A (Mayıs-Kasım)'!C188)</f>
        <v>0</v>
      </c>
      <c r="M227" s="175">
        <f>IF('G011A (Mayıs-Kasım)'!K188=" ",0,'G011A (Mayıs-Kasım)'!K188)</f>
        <v>0</v>
      </c>
      <c r="N227" s="176">
        <f>IF('G011A (Haziran-Aralık)'!C192="",0,'G011A (Haziran-Aralık)'!C192)</f>
        <v>0</v>
      </c>
      <c r="O227" s="175">
        <f>IF('G011A (Haziran-Aralık)'!K192="",0,'G011A (Haziran-Aralık)'!K192)</f>
        <v>0</v>
      </c>
      <c r="P227" s="176" t="str">
        <f>IF('proje ve personel bilgileri'!A112=0,"",SUM(D227+F227+H227+J227+L227+N227))</f>
        <v/>
      </c>
      <c r="Q227" s="175" t="str">
        <f>IF('proje ve personel bilgileri'!A112=0,"",SUM(E227+G227+I227+K227+M227+O227))</f>
        <v/>
      </c>
      <c r="R227" s="175" t="str">
        <f>IF('proje ve personel bilgileri'!A112&lt;&gt;0,(P227/30)," ")</f>
        <v xml:space="preserve"> </v>
      </c>
      <c r="S227" s="177" t="str">
        <f>IF('proje ve personel bilgileri'!A112&lt;&gt;0,(Q227/R227)," ")</f>
        <v xml:space="preserve"> </v>
      </c>
    </row>
    <row r="228" spans="1:19" ht="15.75" customHeight="1" x14ac:dyDescent="0.25">
      <c r="A228" s="15">
        <v>100</v>
      </c>
      <c r="B228" s="359" t="str">
        <f>IF('proje ve personel bilgileri'!A113&lt;&gt;0,('proje ve personel bilgileri'!A113)," ")</f>
        <v xml:space="preserve"> </v>
      </c>
      <c r="C228" s="359"/>
      <c r="D228" s="176">
        <f>IF('G011A (Ocak-Temmuz)'!C192="",0,'G011A (Ocak-Temmuz)'!C192)</f>
        <v>0</v>
      </c>
      <c r="E228" s="175">
        <f>IF('G011A (Ocak-Temmuz)'!K192=" ",0,'G011A (Ocak-Temmuz)'!K192)</f>
        <v>0</v>
      </c>
      <c r="F228" s="176">
        <f>IF('G011A (Şubat-Ağustos)'!C189="",0,'G011A (Şubat-Ağustos)'!C189)</f>
        <v>0</v>
      </c>
      <c r="G228" s="175">
        <f>IF('G011A (Şubat-Ağustos)'!K189=" ",0,'G011A (Şubat-Ağustos)'!K189)</f>
        <v>0</v>
      </c>
      <c r="H228" s="176">
        <f>IF('G011A (Mart-Eylül)'!C190="",0,'G011A (Mart-Eylül)'!C190)</f>
        <v>0</v>
      </c>
      <c r="I228" s="175">
        <f>IF('G011A (Mart-Eylül)'!K190=" ",0,'G011A (Mart-Eylül)'!K190)</f>
        <v>0</v>
      </c>
      <c r="J228" s="176">
        <f>IF('G011A (Nisan-Ekim)'!C190="",0,'G011A (Nisan-Ekim)'!C190)</f>
        <v>0</v>
      </c>
      <c r="K228" s="175">
        <f>IF('G011A (Nisan-Ekim)'!K190="",0,'G011A (Nisan-Ekim)'!K190)</f>
        <v>0</v>
      </c>
      <c r="L228" s="176">
        <f>IF('G011A (Mayıs-Kasım)'!C189="",0,'G011A (Mayıs-Kasım)'!C189)</f>
        <v>0</v>
      </c>
      <c r="M228" s="175">
        <f>IF('G011A (Mayıs-Kasım)'!K189=" ",0,'G011A (Mayıs-Kasım)'!K189)</f>
        <v>0</v>
      </c>
      <c r="N228" s="176">
        <f>IF('G011A (Haziran-Aralık)'!C193="",0,'G011A (Haziran-Aralık)'!C193)</f>
        <v>0</v>
      </c>
      <c r="O228" s="175">
        <f>IF('G011A (Haziran-Aralık)'!K193="",0,'G011A (Haziran-Aralık)'!K193)</f>
        <v>0</v>
      </c>
      <c r="P228" s="176" t="str">
        <f>IF('proje ve personel bilgileri'!A113=0,"",SUM(D228+F228+H228+J228+L228+N228))</f>
        <v/>
      </c>
      <c r="Q228" s="175" t="str">
        <f>IF('proje ve personel bilgileri'!A113=0,"",SUM(E228+G228+I228+K228+M228+O228))</f>
        <v/>
      </c>
      <c r="R228" s="175" t="str">
        <f>IF('proje ve personel bilgileri'!A113&lt;&gt;0,(P228/30)," ")</f>
        <v xml:space="preserve"> </v>
      </c>
      <c r="S228" s="177" t="str">
        <f>IF('proje ve personel bilgileri'!A113&lt;&gt;0,(Q228/R228)," ")</f>
        <v xml:space="preserve"> </v>
      </c>
    </row>
    <row r="229" spans="1:19" ht="15.75" customHeight="1" x14ac:dyDescent="0.25">
      <c r="A229" s="14">
        <v>101</v>
      </c>
      <c r="B229" s="359" t="str">
        <f>IF('proje ve personel bilgileri'!A114&lt;&gt;0,('proje ve personel bilgileri'!A114)," ")</f>
        <v xml:space="preserve"> </v>
      </c>
      <c r="C229" s="359"/>
      <c r="D229" s="176">
        <f>IF('G011A (Ocak-Temmuz)'!C193="",0,'G011A (Ocak-Temmuz)'!C193)</f>
        <v>0</v>
      </c>
      <c r="E229" s="175">
        <f>IF('G011A (Ocak-Temmuz)'!K193=" ",0,'G011A (Ocak-Temmuz)'!K193)</f>
        <v>0</v>
      </c>
      <c r="F229" s="176">
        <f>IF('G011A (Şubat-Ağustos)'!C190="",0,'G011A (Şubat-Ağustos)'!C190)</f>
        <v>0</v>
      </c>
      <c r="G229" s="175">
        <f>IF('G011A (Şubat-Ağustos)'!K190=" ",0,'G011A (Şubat-Ağustos)'!K190)</f>
        <v>0</v>
      </c>
      <c r="H229" s="176">
        <f>IF('G011A (Mart-Eylül)'!C191="",0,'G011A (Mart-Eylül)'!C191)</f>
        <v>0</v>
      </c>
      <c r="I229" s="175">
        <f>IF('G011A (Mart-Eylül)'!K191=" ",0,'G011A (Mart-Eylül)'!K191)</f>
        <v>0</v>
      </c>
      <c r="J229" s="176">
        <f>IF('G011A (Nisan-Ekim)'!C191="",0,'G011A (Nisan-Ekim)'!C191)</f>
        <v>0</v>
      </c>
      <c r="K229" s="175">
        <f>IF('G011A (Nisan-Ekim)'!K191="",0,'G011A (Nisan-Ekim)'!K191)</f>
        <v>0</v>
      </c>
      <c r="L229" s="176">
        <f>IF('G011A (Mayıs-Kasım)'!C190="",0,'G011A (Mayıs-Kasım)'!C190)</f>
        <v>0</v>
      </c>
      <c r="M229" s="175">
        <f>IF('G011A (Mayıs-Kasım)'!K190=" ",0,'G011A (Mayıs-Kasım)'!K190)</f>
        <v>0</v>
      </c>
      <c r="N229" s="176">
        <f>IF('G011A (Haziran-Aralık)'!C194="",0,'G011A (Haziran-Aralık)'!C194)</f>
        <v>0</v>
      </c>
      <c r="O229" s="175">
        <f>IF('G011A (Haziran-Aralık)'!K194="",0,'G011A (Haziran-Aralık)'!K194)</f>
        <v>0</v>
      </c>
      <c r="P229" s="176" t="str">
        <f>IF('proje ve personel bilgileri'!A114=0,"",SUM(D229+F229+H229+J229+L229+N229))</f>
        <v/>
      </c>
      <c r="Q229" s="175" t="str">
        <f>IF('proje ve personel bilgileri'!A114=0,"",SUM(E229+G229+I229+K229+M229+O229))</f>
        <v/>
      </c>
      <c r="R229" s="175" t="str">
        <f>IF('proje ve personel bilgileri'!A114&lt;&gt;0,(P229/30)," ")</f>
        <v xml:space="preserve"> </v>
      </c>
      <c r="S229" s="177" t="str">
        <f>IF('proje ve personel bilgileri'!A114&lt;&gt;0,(Q229/R229)," ")</f>
        <v xml:space="preserve"> </v>
      </c>
    </row>
    <row r="230" spans="1:19" ht="15.75" customHeight="1" x14ac:dyDescent="0.25">
      <c r="A230" s="15">
        <v>102</v>
      </c>
      <c r="B230" s="359" t="str">
        <f>IF('proje ve personel bilgileri'!A115&lt;&gt;0,('proje ve personel bilgileri'!A115)," ")</f>
        <v xml:space="preserve"> </v>
      </c>
      <c r="C230" s="359"/>
      <c r="D230" s="176">
        <f>IF('G011A (Ocak-Temmuz)'!C194="",0,'G011A (Ocak-Temmuz)'!C194)</f>
        <v>0</v>
      </c>
      <c r="E230" s="175">
        <f>IF('G011A (Ocak-Temmuz)'!K194=" ",0,'G011A (Ocak-Temmuz)'!K194)</f>
        <v>0</v>
      </c>
      <c r="F230" s="176">
        <f>IF('G011A (Şubat-Ağustos)'!C191="",0,'G011A (Şubat-Ağustos)'!C191)</f>
        <v>0</v>
      </c>
      <c r="G230" s="175">
        <f>IF('G011A (Şubat-Ağustos)'!K191=" ",0,'G011A (Şubat-Ağustos)'!K191)</f>
        <v>0</v>
      </c>
      <c r="H230" s="176">
        <f>IF('G011A (Mart-Eylül)'!C192="",0,'G011A (Mart-Eylül)'!C192)</f>
        <v>0</v>
      </c>
      <c r="I230" s="175">
        <f>IF('G011A (Mart-Eylül)'!K192=" ",0,'G011A (Mart-Eylül)'!K192)</f>
        <v>0</v>
      </c>
      <c r="J230" s="176">
        <f>IF('G011A (Nisan-Ekim)'!C192="",0,'G011A (Nisan-Ekim)'!C192)</f>
        <v>0</v>
      </c>
      <c r="K230" s="175">
        <f>IF('G011A (Nisan-Ekim)'!K192="",0,'G011A (Nisan-Ekim)'!K192)</f>
        <v>0</v>
      </c>
      <c r="L230" s="176">
        <f>IF('G011A (Mayıs-Kasım)'!C191="",0,'G011A (Mayıs-Kasım)'!C191)</f>
        <v>0</v>
      </c>
      <c r="M230" s="175">
        <f>IF('G011A (Mayıs-Kasım)'!K191=" ",0,'G011A (Mayıs-Kasım)'!K191)</f>
        <v>0</v>
      </c>
      <c r="N230" s="176">
        <f>IF('G011A (Haziran-Aralık)'!C195="",0,'G011A (Haziran-Aralık)'!C195)</f>
        <v>0</v>
      </c>
      <c r="O230" s="175">
        <f>IF('G011A (Haziran-Aralık)'!K195="",0,'G011A (Haziran-Aralık)'!K195)</f>
        <v>0</v>
      </c>
      <c r="P230" s="176" t="str">
        <f>IF('proje ve personel bilgileri'!A115=0,"",SUM(D230+F230+H230+J230+L230+N230))</f>
        <v/>
      </c>
      <c r="Q230" s="175" t="str">
        <f>IF('proje ve personel bilgileri'!A115=0,"",SUM(E230+G230+I230+K230+M230+O230))</f>
        <v/>
      </c>
      <c r="R230" s="175" t="str">
        <f>IF('proje ve personel bilgileri'!A115&lt;&gt;0,(P230/30)," ")</f>
        <v xml:space="preserve"> </v>
      </c>
      <c r="S230" s="177" t="str">
        <f>IF('proje ve personel bilgileri'!A115&lt;&gt;0,(Q230/R230)," ")</f>
        <v xml:space="preserve"> </v>
      </c>
    </row>
    <row r="231" spans="1:19" ht="15.75" customHeight="1" x14ac:dyDescent="0.25">
      <c r="A231" s="14">
        <v>103</v>
      </c>
      <c r="B231" s="359" t="str">
        <f>IF('proje ve personel bilgileri'!A116&lt;&gt;0,('proje ve personel bilgileri'!A116)," ")</f>
        <v xml:space="preserve"> </v>
      </c>
      <c r="C231" s="359"/>
      <c r="D231" s="176">
        <f>IF('G011A (Ocak-Temmuz)'!C195="",0,'G011A (Ocak-Temmuz)'!C195)</f>
        <v>0</v>
      </c>
      <c r="E231" s="175">
        <f>IF('G011A (Ocak-Temmuz)'!K195=" ",0,'G011A (Ocak-Temmuz)'!K195)</f>
        <v>0</v>
      </c>
      <c r="F231" s="176">
        <f>IF('G011A (Şubat-Ağustos)'!C192="",0,'G011A (Şubat-Ağustos)'!C192)</f>
        <v>0</v>
      </c>
      <c r="G231" s="175">
        <f>IF('G011A (Şubat-Ağustos)'!K192=" ",0,'G011A (Şubat-Ağustos)'!K192)</f>
        <v>0</v>
      </c>
      <c r="H231" s="176">
        <f>IF('G011A (Mart-Eylül)'!C193="",0,'G011A (Mart-Eylül)'!C193)</f>
        <v>0</v>
      </c>
      <c r="I231" s="175">
        <f>IF('G011A (Mart-Eylül)'!K193=" ",0,'G011A (Mart-Eylül)'!K193)</f>
        <v>0</v>
      </c>
      <c r="J231" s="176">
        <f>IF('G011A (Nisan-Ekim)'!C193="",0,'G011A (Nisan-Ekim)'!C193)</f>
        <v>0</v>
      </c>
      <c r="K231" s="175">
        <f>IF('G011A (Nisan-Ekim)'!K193="",0,'G011A (Nisan-Ekim)'!K193)</f>
        <v>0</v>
      </c>
      <c r="L231" s="176">
        <f>IF('G011A (Mayıs-Kasım)'!C192="",0,'G011A (Mayıs-Kasım)'!C192)</f>
        <v>0</v>
      </c>
      <c r="M231" s="175">
        <f>IF('G011A (Mayıs-Kasım)'!K192=" ",0,'G011A (Mayıs-Kasım)'!K192)</f>
        <v>0</v>
      </c>
      <c r="N231" s="176">
        <f>IF('G011A (Haziran-Aralık)'!C196="",0,'G011A (Haziran-Aralık)'!C196)</f>
        <v>0</v>
      </c>
      <c r="O231" s="175">
        <f>IF('G011A (Haziran-Aralık)'!K196="",0,'G011A (Haziran-Aralık)'!K196)</f>
        <v>0</v>
      </c>
      <c r="P231" s="176" t="str">
        <f>IF('proje ve personel bilgileri'!A116=0,"",SUM(D231+F231+H231+J231+L231+N231))</f>
        <v/>
      </c>
      <c r="Q231" s="175" t="str">
        <f>IF('proje ve personel bilgileri'!A116=0,"",SUM(E231+G231+I231+K231+M231+O231))</f>
        <v/>
      </c>
      <c r="R231" s="175" t="str">
        <f>IF('proje ve personel bilgileri'!A116&lt;&gt;0,(P231/30)," ")</f>
        <v xml:space="preserve"> </v>
      </c>
      <c r="S231" s="177" t="str">
        <f>IF('proje ve personel bilgileri'!A116&lt;&gt;0,(Q231/R231)," ")</f>
        <v xml:space="preserve"> </v>
      </c>
    </row>
    <row r="232" spans="1:19" ht="15.75" customHeight="1" x14ac:dyDescent="0.25">
      <c r="A232" s="15">
        <v>104</v>
      </c>
      <c r="B232" s="359" t="str">
        <f>IF('proje ve personel bilgileri'!A117&lt;&gt;0,('proje ve personel bilgileri'!A117)," ")</f>
        <v xml:space="preserve"> </v>
      </c>
      <c r="C232" s="359"/>
      <c r="D232" s="176">
        <f>IF('G011A (Ocak-Temmuz)'!C196="",0,'G011A (Ocak-Temmuz)'!C196)</f>
        <v>0</v>
      </c>
      <c r="E232" s="175">
        <f>IF('G011A (Ocak-Temmuz)'!K196=" ",0,'G011A (Ocak-Temmuz)'!K196)</f>
        <v>0</v>
      </c>
      <c r="F232" s="176">
        <f>IF('G011A (Şubat-Ağustos)'!C193="",0,'G011A (Şubat-Ağustos)'!C193)</f>
        <v>0</v>
      </c>
      <c r="G232" s="175">
        <f>IF('G011A (Şubat-Ağustos)'!K193=" ",0,'G011A (Şubat-Ağustos)'!K193)</f>
        <v>0</v>
      </c>
      <c r="H232" s="176">
        <f>IF('G011A (Mart-Eylül)'!C194="",0,'G011A (Mart-Eylül)'!C194)</f>
        <v>0</v>
      </c>
      <c r="I232" s="175">
        <f>IF('G011A (Mart-Eylül)'!K194=" ",0,'G011A (Mart-Eylül)'!K194)</f>
        <v>0</v>
      </c>
      <c r="J232" s="176">
        <f>IF('G011A (Nisan-Ekim)'!C194="",0,'G011A (Nisan-Ekim)'!C194)</f>
        <v>0</v>
      </c>
      <c r="K232" s="175">
        <f>IF('G011A (Nisan-Ekim)'!K194="",0,'G011A (Nisan-Ekim)'!K194)</f>
        <v>0</v>
      </c>
      <c r="L232" s="176">
        <f>IF('G011A (Mayıs-Kasım)'!C193="",0,'G011A (Mayıs-Kasım)'!C193)</f>
        <v>0</v>
      </c>
      <c r="M232" s="175">
        <f>IF('G011A (Mayıs-Kasım)'!K193=" ",0,'G011A (Mayıs-Kasım)'!K193)</f>
        <v>0</v>
      </c>
      <c r="N232" s="176">
        <f>IF('G011A (Haziran-Aralık)'!C197="",0,'G011A (Haziran-Aralık)'!C197)</f>
        <v>0</v>
      </c>
      <c r="O232" s="175">
        <f>IF('G011A (Haziran-Aralık)'!K197="",0,'G011A (Haziran-Aralık)'!K197)</f>
        <v>0</v>
      </c>
      <c r="P232" s="176" t="str">
        <f>IF('proje ve personel bilgileri'!A117=0,"",SUM(D232+F232+H232+J232+L232+N232))</f>
        <v/>
      </c>
      <c r="Q232" s="175" t="str">
        <f>IF('proje ve personel bilgileri'!A117=0,"",SUM(E232+G232+I232+K232+M232+O232))</f>
        <v/>
      </c>
      <c r="R232" s="175" t="str">
        <f>IF('proje ve personel bilgileri'!A117&lt;&gt;0,(P232/30)," ")</f>
        <v xml:space="preserve"> </v>
      </c>
      <c r="S232" s="177" t="str">
        <f>IF('proje ve personel bilgileri'!A117&lt;&gt;0,(Q232/R232)," ")</f>
        <v xml:space="preserve"> </v>
      </c>
    </row>
    <row r="233" spans="1:19" ht="15.75" customHeight="1" x14ac:dyDescent="0.25">
      <c r="A233" s="14">
        <v>105</v>
      </c>
      <c r="B233" s="359" t="str">
        <f>IF('proje ve personel bilgileri'!A118&lt;&gt;0,('proje ve personel bilgileri'!A118)," ")</f>
        <v xml:space="preserve"> </v>
      </c>
      <c r="C233" s="359"/>
      <c r="D233" s="176">
        <f>IF('G011A (Ocak-Temmuz)'!C197="",0,'G011A (Ocak-Temmuz)'!C197)</f>
        <v>0</v>
      </c>
      <c r="E233" s="175">
        <f>IF('G011A (Ocak-Temmuz)'!K197=" ",0,'G011A (Ocak-Temmuz)'!K197)</f>
        <v>0</v>
      </c>
      <c r="F233" s="176">
        <f>IF('G011A (Şubat-Ağustos)'!C194="",0,'G011A (Şubat-Ağustos)'!C194)</f>
        <v>0</v>
      </c>
      <c r="G233" s="175">
        <f>IF('G011A (Şubat-Ağustos)'!K194=" ",0,'G011A (Şubat-Ağustos)'!K194)</f>
        <v>0</v>
      </c>
      <c r="H233" s="176">
        <f>IF('G011A (Mart-Eylül)'!C195="",0,'G011A (Mart-Eylül)'!C195)</f>
        <v>0</v>
      </c>
      <c r="I233" s="175">
        <f>IF('G011A (Mart-Eylül)'!K195=" ",0,'G011A (Mart-Eylül)'!K195)</f>
        <v>0</v>
      </c>
      <c r="J233" s="176">
        <f>IF('G011A (Nisan-Ekim)'!C195="",0,'G011A (Nisan-Ekim)'!C195)</f>
        <v>0</v>
      </c>
      <c r="K233" s="175">
        <f>IF('G011A (Nisan-Ekim)'!K195="",0,'G011A (Nisan-Ekim)'!K195)</f>
        <v>0</v>
      </c>
      <c r="L233" s="176">
        <f>IF('G011A (Mayıs-Kasım)'!C194="",0,'G011A (Mayıs-Kasım)'!C194)</f>
        <v>0</v>
      </c>
      <c r="M233" s="175">
        <f>IF('G011A (Mayıs-Kasım)'!K194=" ",0,'G011A (Mayıs-Kasım)'!K194)</f>
        <v>0</v>
      </c>
      <c r="N233" s="176">
        <f>IF('G011A (Haziran-Aralık)'!C198="",0,'G011A (Haziran-Aralık)'!C198)</f>
        <v>0</v>
      </c>
      <c r="O233" s="175">
        <f>IF('G011A (Haziran-Aralık)'!K198="",0,'G011A (Haziran-Aralık)'!K198)</f>
        <v>0</v>
      </c>
      <c r="P233" s="176" t="str">
        <f>IF('proje ve personel bilgileri'!A118=0,"",SUM(D233+F233+H233+J233+L233+N233))</f>
        <v/>
      </c>
      <c r="Q233" s="175" t="str">
        <f>IF('proje ve personel bilgileri'!A118=0,"",SUM(E233+G233+I233+K233+M233+O233))</f>
        <v/>
      </c>
      <c r="R233" s="175" t="str">
        <f>IF('proje ve personel bilgileri'!A118&lt;&gt;0,(P233/30)," ")</f>
        <v xml:space="preserve"> </v>
      </c>
      <c r="S233" s="177" t="str">
        <f>IF('proje ve personel bilgileri'!A118&lt;&gt;0,(Q233/R233)," ")</f>
        <v xml:space="preserve"> </v>
      </c>
    </row>
    <row r="234" spans="1:19" ht="15.75" customHeight="1" x14ac:dyDescent="0.25">
      <c r="A234" s="15">
        <v>106</v>
      </c>
      <c r="B234" s="359" t="str">
        <f>IF('proje ve personel bilgileri'!A119&lt;&gt;0,('proje ve personel bilgileri'!A119)," ")</f>
        <v xml:space="preserve"> </v>
      </c>
      <c r="C234" s="359"/>
      <c r="D234" s="176">
        <f>IF('G011A (Ocak-Temmuz)'!C198="",0,'G011A (Ocak-Temmuz)'!C198)</f>
        <v>0</v>
      </c>
      <c r="E234" s="175">
        <f>IF('G011A (Ocak-Temmuz)'!K198=" ",0,'G011A (Ocak-Temmuz)'!K198)</f>
        <v>0</v>
      </c>
      <c r="F234" s="176">
        <f>IF('G011A (Şubat-Ağustos)'!C195="",0,'G011A (Şubat-Ağustos)'!C195)</f>
        <v>0</v>
      </c>
      <c r="G234" s="175">
        <f>IF('G011A (Şubat-Ağustos)'!K195=" ",0,'G011A (Şubat-Ağustos)'!K195)</f>
        <v>0</v>
      </c>
      <c r="H234" s="176">
        <f>IF('G011A (Mart-Eylül)'!C196="",0,'G011A (Mart-Eylül)'!C196)</f>
        <v>0</v>
      </c>
      <c r="I234" s="175">
        <f>IF('G011A (Mart-Eylül)'!K196=" ",0,'G011A (Mart-Eylül)'!K196)</f>
        <v>0</v>
      </c>
      <c r="J234" s="176">
        <f>IF('G011A (Nisan-Ekim)'!C196="",0,'G011A (Nisan-Ekim)'!C196)</f>
        <v>0</v>
      </c>
      <c r="K234" s="175">
        <f>IF('G011A (Nisan-Ekim)'!K196="",0,'G011A (Nisan-Ekim)'!K196)</f>
        <v>0</v>
      </c>
      <c r="L234" s="176">
        <f>IF('G011A (Mayıs-Kasım)'!C195="",0,'G011A (Mayıs-Kasım)'!C195)</f>
        <v>0</v>
      </c>
      <c r="M234" s="175">
        <f>IF('G011A (Mayıs-Kasım)'!K195=" ",0,'G011A (Mayıs-Kasım)'!K195)</f>
        <v>0</v>
      </c>
      <c r="N234" s="176">
        <f>IF('G011A (Haziran-Aralık)'!C199="",0,'G011A (Haziran-Aralık)'!C199)</f>
        <v>0</v>
      </c>
      <c r="O234" s="175">
        <f>IF('G011A (Haziran-Aralık)'!K199="",0,'G011A (Haziran-Aralık)'!K199)</f>
        <v>0</v>
      </c>
      <c r="P234" s="176" t="str">
        <f>IF('proje ve personel bilgileri'!A119=0,"",SUM(D234+F234+H234+J234+L234+N234))</f>
        <v/>
      </c>
      <c r="Q234" s="175" t="str">
        <f>IF('proje ve personel bilgileri'!A119=0,"",SUM(E234+G234+I234+K234+M234+O234))</f>
        <v/>
      </c>
      <c r="R234" s="175" t="str">
        <f>IF('proje ve personel bilgileri'!A119&lt;&gt;0,(P234/30)," ")</f>
        <v xml:space="preserve"> </v>
      </c>
      <c r="S234" s="177" t="str">
        <f>IF('proje ve personel bilgileri'!A119&lt;&gt;0,(Q234/R234)," ")</f>
        <v xml:space="preserve"> </v>
      </c>
    </row>
    <row r="235" spans="1:19" ht="15.75" customHeight="1" x14ac:dyDescent="0.25">
      <c r="A235" s="14">
        <v>107</v>
      </c>
      <c r="B235" s="359" t="str">
        <f>IF('proje ve personel bilgileri'!A120&lt;&gt;0,('proje ve personel bilgileri'!A120)," ")</f>
        <v xml:space="preserve"> </v>
      </c>
      <c r="C235" s="359"/>
      <c r="D235" s="176">
        <f>IF('G011A (Ocak-Temmuz)'!C199="",0,'G011A (Ocak-Temmuz)'!C199)</f>
        <v>0</v>
      </c>
      <c r="E235" s="175">
        <f>IF('G011A (Ocak-Temmuz)'!K199=" ",0,'G011A (Ocak-Temmuz)'!K199)</f>
        <v>0</v>
      </c>
      <c r="F235" s="176">
        <f>IF('G011A (Şubat-Ağustos)'!C196="",0,'G011A (Şubat-Ağustos)'!C196)</f>
        <v>0</v>
      </c>
      <c r="G235" s="175">
        <f>IF('G011A (Şubat-Ağustos)'!K196=" ",0,'G011A (Şubat-Ağustos)'!K196)</f>
        <v>0</v>
      </c>
      <c r="H235" s="176">
        <f>IF('G011A (Mart-Eylül)'!C197="",0,'G011A (Mart-Eylül)'!C197)</f>
        <v>0</v>
      </c>
      <c r="I235" s="175">
        <f>IF('G011A (Mart-Eylül)'!K197=" ",0,'G011A (Mart-Eylül)'!K197)</f>
        <v>0</v>
      </c>
      <c r="J235" s="176">
        <f>IF('G011A (Nisan-Ekim)'!C197="",0,'G011A (Nisan-Ekim)'!C197)</f>
        <v>0</v>
      </c>
      <c r="K235" s="175">
        <f>IF('G011A (Nisan-Ekim)'!K197="",0,'G011A (Nisan-Ekim)'!K197)</f>
        <v>0</v>
      </c>
      <c r="L235" s="176">
        <f>IF('G011A (Mayıs-Kasım)'!C196="",0,'G011A (Mayıs-Kasım)'!C196)</f>
        <v>0</v>
      </c>
      <c r="M235" s="175">
        <f>IF('G011A (Mayıs-Kasım)'!K196=" ",0,'G011A (Mayıs-Kasım)'!K196)</f>
        <v>0</v>
      </c>
      <c r="N235" s="176">
        <f>IF('G011A (Haziran-Aralık)'!C200="",0,'G011A (Haziran-Aralık)'!C200)</f>
        <v>0</v>
      </c>
      <c r="O235" s="175">
        <f>IF('G011A (Haziran-Aralık)'!K200="",0,'G011A (Haziran-Aralık)'!K200)</f>
        <v>0</v>
      </c>
      <c r="P235" s="176" t="str">
        <f>IF('proje ve personel bilgileri'!A120=0,"",SUM(D235+F235+H235+J235+L235+N235))</f>
        <v/>
      </c>
      <c r="Q235" s="175" t="str">
        <f>IF('proje ve personel bilgileri'!A120=0,"",SUM(E235+G235+I235+K235+M235+O235))</f>
        <v/>
      </c>
      <c r="R235" s="175" t="str">
        <f>IF('proje ve personel bilgileri'!A120&lt;&gt;0,(P235/30)," ")</f>
        <v xml:space="preserve"> </v>
      </c>
      <c r="S235" s="177" t="str">
        <f>IF('proje ve personel bilgileri'!A120&lt;&gt;0,(Q235/R235)," ")</f>
        <v xml:space="preserve"> </v>
      </c>
    </row>
    <row r="236" spans="1:19" ht="15" customHeight="1" x14ac:dyDescent="0.25">
      <c r="A236" s="15">
        <v>108</v>
      </c>
      <c r="B236" s="359" t="str">
        <f>IF('proje ve personel bilgileri'!A121&lt;&gt;0,('proje ve personel bilgileri'!A121)," ")</f>
        <v xml:space="preserve"> </v>
      </c>
      <c r="C236" s="359"/>
      <c r="D236" s="176">
        <f>IF('G011A (Ocak-Temmuz)'!C200="",0,'G011A (Ocak-Temmuz)'!C200)</f>
        <v>0</v>
      </c>
      <c r="E236" s="175">
        <f>IF('G011A (Ocak-Temmuz)'!K200=" ",0,'G011A (Ocak-Temmuz)'!K200)</f>
        <v>0</v>
      </c>
      <c r="F236" s="176">
        <f>IF('G011A (Şubat-Ağustos)'!C197="",0,'G011A (Şubat-Ağustos)'!C197)</f>
        <v>0</v>
      </c>
      <c r="G236" s="175">
        <f>IF('G011A (Şubat-Ağustos)'!K197=" ",0,'G011A (Şubat-Ağustos)'!K197)</f>
        <v>0</v>
      </c>
      <c r="H236" s="176">
        <f>IF('G011A (Mart-Eylül)'!C198="",0,'G011A (Mart-Eylül)'!C198)</f>
        <v>0</v>
      </c>
      <c r="I236" s="175">
        <f>IF('G011A (Mart-Eylül)'!K198=" ",0,'G011A (Mart-Eylül)'!K198)</f>
        <v>0</v>
      </c>
      <c r="J236" s="176">
        <f>IF('G011A (Nisan-Ekim)'!C198="",0,'G011A (Nisan-Ekim)'!C198)</f>
        <v>0</v>
      </c>
      <c r="K236" s="175">
        <f>IF('G011A (Nisan-Ekim)'!K198="",0,'G011A (Nisan-Ekim)'!K198)</f>
        <v>0</v>
      </c>
      <c r="L236" s="176">
        <f>IF('G011A (Mayıs-Kasım)'!C197="",0,'G011A (Mayıs-Kasım)'!C197)</f>
        <v>0</v>
      </c>
      <c r="M236" s="175">
        <f>IF('G011A (Mayıs-Kasım)'!K197=" ",0,'G011A (Mayıs-Kasım)'!K197)</f>
        <v>0</v>
      </c>
      <c r="N236" s="176">
        <f>IF('G011A (Haziran-Aralık)'!C201="",0,'G011A (Haziran-Aralık)'!C201)</f>
        <v>0</v>
      </c>
      <c r="O236" s="175">
        <f>IF('G011A (Haziran-Aralık)'!K201="",0,'G011A (Haziran-Aralık)'!K201)</f>
        <v>0</v>
      </c>
      <c r="P236" s="176" t="str">
        <f>IF('proje ve personel bilgileri'!A121=0,"",SUM(D236+F236+H236+J236+L236+N236))</f>
        <v/>
      </c>
      <c r="Q236" s="175" t="str">
        <f>IF('proje ve personel bilgileri'!A121=0,"",SUM(E236+G236+I236+K236+M236+O236))</f>
        <v/>
      </c>
      <c r="R236" s="175" t="str">
        <f>IF('proje ve personel bilgileri'!A121&lt;&gt;0,(P236/30)," ")</f>
        <v xml:space="preserve"> </v>
      </c>
      <c r="S236" s="177" t="str">
        <f>IF('proje ve personel bilgileri'!A121&lt;&gt;0,(Q236/R236)," ")</f>
        <v xml:space="preserve"> </v>
      </c>
    </row>
    <row r="237" spans="1:19" ht="15" customHeight="1" x14ac:dyDescent="0.25">
      <c r="A237" s="56"/>
      <c r="B237" s="56"/>
      <c r="C237" s="56"/>
      <c r="D237" s="56"/>
      <c r="E237" s="56"/>
      <c r="F237" s="56"/>
      <c r="G237" s="56"/>
      <c r="H237" s="56"/>
      <c r="I237" s="56"/>
      <c r="J237" s="56"/>
      <c r="K237" s="56"/>
      <c r="L237" s="56"/>
      <c r="M237" s="56"/>
      <c r="N237" s="56"/>
      <c r="O237" s="56"/>
      <c r="P237" s="59"/>
      <c r="Q237" s="60"/>
      <c r="R237" s="60"/>
      <c r="S237" s="60"/>
    </row>
    <row r="238" spans="1:19" ht="15" customHeight="1" x14ac:dyDescent="0.25">
      <c r="A238" s="332" t="s">
        <v>100</v>
      </c>
      <c r="B238" s="332"/>
      <c r="C238" s="332"/>
      <c r="D238" s="332"/>
      <c r="E238" s="332"/>
      <c r="F238" s="332"/>
      <c r="G238" s="332"/>
      <c r="H238" s="332"/>
      <c r="I238" s="332"/>
      <c r="J238" s="332"/>
      <c r="K238" s="332"/>
      <c r="L238" s="332"/>
      <c r="M238" s="332"/>
      <c r="N238" s="332"/>
      <c r="O238" s="332"/>
      <c r="P238" s="332"/>
      <c r="Q238" s="332"/>
      <c r="R238" s="332"/>
    </row>
    <row r="239" spans="1:19" ht="15" customHeight="1" x14ac:dyDescent="0.25">
      <c r="A239" s="287"/>
    </row>
    <row r="240" spans="1:19" ht="15" customHeight="1" x14ac:dyDescent="0.25">
      <c r="C240" s="57"/>
      <c r="E240" s="58"/>
      <c r="G240" s="57"/>
    </row>
    <row r="241" spans="1:19" ht="15" customHeight="1" x14ac:dyDescent="0.25">
      <c r="F241" s="288" t="s">
        <v>102</v>
      </c>
      <c r="J241" s="288" t="s">
        <v>103</v>
      </c>
      <c r="O241" s="74" t="s">
        <v>127</v>
      </c>
    </row>
    <row r="252" spans="1:19" ht="15.75" customHeight="1" x14ac:dyDescent="0.25">
      <c r="A252" s="348" t="s">
        <v>108</v>
      </c>
      <c r="B252" s="348"/>
      <c r="C252" s="348"/>
      <c r="D252" s="348"/>
      <c r="E252" s="348"/>
      <c r="F252" s="348"/>
      <c r="G252" s="348"/>
      <c r="H252" s="348"/>
      <c r="I252" s="348"/>
      <c r="J252" s="348"/>
      <c r="K252" s="348"/>
      <c r="L252" s="348"/>
      <c r="M252" s="348"/>
      <c r="N252" s="348"/>
      <c r="O252" s="348"/>
      <c r="P252" s="348"/>
      <c r="Q252" s="348"/>
      <c r="R252" s="348"/>
      <c r="S252" s="348"/>
    </row>
    <row r="253" spans="1:19" ht="15" customHeight="1" x14ac:dyDescent="0.25">
      <c r="A253" s="68"/>
      <c r="B253" s="68"/>
      <c r="C253" s="68"/>
      <c r="D253" s="68"/>
      <c r="E253" s="68"/>
      <c r="F253" s="68"/>
      <c r="G253" s="68"/>
      <c r="H253" s="68"/>
      <c r="I253" s="69" t="str">
        <f>'proje ve personel bilgileri'!$B$7</f>
        <v>/</v>
      </c>
      <c r="J253" s="68" t="s">
        <v>109</v>
      </c>
      <c r="K253" s="68"/>
      <c r="L253" s="68"/>
      <c r="M253" s="68"/>
      <c r="N253" s="68"/>
      <c r="O253" s="68"/>
      <c r="P253" s="68"/>
      <c r="Q253" s="68"/>
      <c r="R253" s="68"/>
      <c r="S253" s="68"/>
    </row>
    <row r="254" spans="1:19" ht="18.75" customHeight="1" x14ac:dyDescent="0.25">
      <c r="R254" s="10" t="s">
        <v>110</v>
      </c>
    </row>
    <row r="255" spans="1:19" ht="15.75" customHeight="1" x14ac:dyDescent="0.25">
      <c r="A255" s="349" t="s">
        <v>2</v>
      </c>
      <c r="B255" s="350"/>
      <c r="C255" s="374">
        <f>'proje ve personel bilgileri'!$B$2</f>
        <v>0</v>
      </c>
      <c r="D255" s="375"/>
      <c r="E255" s="375"/>
      <c r="F255" s="375"/>
      <c r="G255" s="375"/>
      <c r="H255" s="375"/>
      <c r="I255" s="375"/>
      <c r="J255" s="375"/>
      <c r="K255" s="375"/>
      <c r="L255" s="375"/>
      <c r="M255" s="375"/>
      <c r="N255" s="375"/>
      <c r="O255" s="375"/>
      <c r="P255" s="375"/>
      <c r="Q255" s="375"/>
      <c r="R255" s="375"/>
      <c r="S255" s="376"/>
    </row>
    <row r="256" spans="1:19" ht="15.75" customHeight="1" x14ac:dyDescent="0.25">
      <c r="A256" s="349" t="s">
        <v>4</v>
      </c>
      <c r="B256" s="350"/>
      <c r="C256" s="374">
        <f>'proje ve personel bilgileri'!$B$3</f>
        <v>0</v>
      </c>
      <c r="D256" s="375"/>
      <c r="E256" s="375"/>
      <c r="F256" s="375"/>
      <c r="G256" s="375"/>
      <c r="H256" s="375"/>
      <c r="I256" s="375"/>
      <c r="J256" s="375"/>
      <c r="K256" s="375"/>
      <c r="L256" s="375"/>
      <c r="M256" s="375"/>
      <c r="N256" s="375"/>
      <c r="O256" s="375"/>
      <c r="P256" s="375"/>
      <c r="Q256" s="375"/>
      <c r="R256" s="375"/>
      <c r="S256" s="376"/>
    </row>
    <row r="257" spans="1:19" ht="27.75" customHeight="1" x14ac:dyDescent="0.25">
      <c r="A257" s="360" t="s">
        <v>87</v>
      </c>
      <c r="B257" s="368" t="s">
        <v>15</v>
      </c>
      <c r="C257" s="369"/>
      <c r="D257" s="368" t="s">
        <v>111</v>
      </c>
      <c r="E257" s="369"/>
      <c r="F257" s="368" t="s">
        <v>112</v>
      </c>
      <c r="G257" s="369"/>
      <c r="H257" s="366" t="s">
        <v>113</v>
      </c>
      <c r="I257" s="367"/>
      <c r="J257" s="366" t="s">
        <v>114</v>
      </c>
      <c r="K257" s="367"/>
      <c r="L257" s="366" t="s">
        <v>115</v>
      </c>
      <c r="M257" s="367"/>
      <c r="N257" s="368" t="s">
        <v>116</v>
      </c>
      <c r="O257" s="369"/>
      <c r="P257" s="360" t="s">
        <v>117</v>
      </c>
      <c r="Q257" s="286" t="s">
        <v>118</v>
      </c>
      <c r="R257" s="362" t="s">
        <v>119</v>
      </c>
      <c r="S257" s="362" t="s">
        <v>120</v>
      </c>
    </row>
    <row r="258" spans="1:19" ht="15.75" customHeight="1" x14ac:dyDescent="0.25">
      <c r="A258" s="361"/>
      <c r="B258" s="372"/>
      <c r="C258" s="373"/>
      <c r="D258" s="370"/>
      <c r="E258" s="371"/>
      <c r="F258" s="370"/>
      <c r="G258" s="371"/>
      <c r="H258" s="364" t="s">
        <v>121</v>
      </c>
      <c r="I258" s="365"/>
      <c r="J258" s="364" t="s">
        <v>122</v>
      </c>
      <c r="K258" s="365"/>
      <c r="L258" s="364" t="s">
        <v>123</v>
      </c>
      <c r="M258" s="365"/>
      <c r="N258" s="370"/>
      <c r="O258" s="371"/>
      <c r="P258" s="361"/>
      <c r="Q258" s="11" t="s">
        <v>124</v>
      </c>
      <c r="R258" s="363"/>
      <c r="S258" s="363"/>
    </row>
    <row r="259" spans="1:19" ht="27.75" customHeight="1" x14ac:dyDescent="0.25">
      <c r="A259" s="361"/>
      <c r="B259" s="372"/>
      <c r="C259" s="373"/>
      <c r="D259" s="360" t="s">
        <v>125</v>
      </c>
      <c r="E259" s="11" t="s">
        <v>126</v>
      </c>
      <c r="F259" s="360" t="s">
        <v>125</v>
      </c>
      <c r="G259" s="11" t="s">
        <v>126</v>
      </c>
      <c r="H259" s="360" t="s">
        <v>125</v>
      </c>
      <c r="I259" s="11" t="s">
        <v>126</v>
      </c>
      <c r="J259" s="360" t="s">
        <v>125</v>
      </c>
      <c r="K259" s="12" t="s">
        <v>126</v>
      </c>
      <c r="L259" s="360" t="s">
        <v>125</v>
      </c>
      <c r="M259" s="11" t="s">
        <v>126</v>
      </c>
      <c r="N259" s="360" t="s">
        <v>125</v>
      </c>
      <c r="O259" s="11" t="s">
        <v>126</v>
      </c>
      <c r="P259" s="361"/>
      <c r="Q259" s="11" t="s">
        <v>98</v>
      </c>
      <c r="R259" s="363"/>
      <c r="S259" s="363"/>
    </row>
    <row r="260" spans="1:19" ht="15.75" customHeight="1" x14ac:dyDescent="0.25">
      <c r="A260" s="361"/>
      <c r="B260" s="372"/>
      <c r="C260" s="373"/>
      <c r="D260" s="361"/>
      <c r="E260" s="11" t="s">
        <v>98</v>
      </c>
      <c r="F260" s="361"/>
      <c r="G260" s="11" t="s">
        <v>98</v>
      </c>
      <c r="H260" s="361"/>
      <c r="I260" s="11" t="s">
        <v>98</v>
      </c>
      <c r="J260" s="361"/>
      <c r="K260" s="12" t="s">
        <v>98</v>
      </c>
      <c r="L260" s="361"/>
      <c r="M260" s="11" t="s">
        <v>98</v>
      </c>
      <c r="N260" s="361"/>
      <c r="O260" s="11" t="s">
        <v>98</v>
      </c>
      <c r="P260" s="361"/>
      <c r="Q260" s="13"/>
      <c r="R260" s="363"/>
      <c r="S260" s="363"/>
    </row>
    <row r="261" spans="1:19" ht="15.75" customHeight="1" x14ac:dyDescent="0.25">
      <c r="A261" s="14">
        <v>109</v>
      </c>
      <c r="B261" s="359" t="str">
        <f>IF('proje ve personel bilgileri'!A122&lt;&gt;0,('proje ve personel bilgileri'!A122)," ")</f>
        <v xml:space="preserve"> </v>
      </c>
      <c r="C261" s="359"/>
      <c r="D261" s="176">
        <f>IF('G011A (Ocak-Temmuz)'!C217="",0,'G011A (Ocak-Temmuz)'!C217)</f>
        <v>0</v>
      </c>
      <c r="E261" s="175">
        <f>IF('G011A (Ocak-Temmuz)'!K217=" ",0,'G011A (Ocak-Temmuz)'!K217)</f>
        <v>0</v>
      </c>
      <c r="F261" s="176">
        <f>IF('G011A (Şubat-Ağustos)'!C214="",0,'G011A (Şubat-Ağustos)'!C214)</f>
        <v>0</v>
      </c>
      <c r="G261" s="175">
        <f>IF('G011A (Şubat-Ağustos)'!K214=" ",0,'G011A (Şubat-Ağustos)'!K214)</f>
        <v>0</v>
      </c>
      <c r="H261" s="176">
        <f>IF('G011A (Mart-Eylül)'!C215="",0,'G011A (Mart-Eylül)'!C215)</f>
        <v>0</v>
      </c>
      <c r="I261" s="175">
        <f>IF('G011A (Mart-Eylül)'!K215=" ",0,'G011A (Mart-Eylül)'!K215)</f>
        <v>0</v>
      </c>
      <c r="J261" s="176">
        <f>IF('G011A (Nisan-Ekim)'!C214="",0,'G011A (Nisan-Ekim)'!C214)</f>
        <v>0</v>
      </c>
      <c r="K261" s="175">
        <f>IF('G011A (Nisan-Ekim)'!K214="",0,'G011A (Nisan-Ekim)'!K214)</f>
        <v>0</v>
      </c>
      <c r="L261" s="176">
        <f>IF('G011A (Mayıs-Kasım)'!C215="",0,'G011A (Mayıs-Kasım)'!C215)</f>
        <v>0</v>
      </c>
      <c r="M261" s="175">
        <f>IF('G011A (Mayıs-Kasım)'!K215=" ",0,'G011A (Mayıs-Kasım)'!K215)</f>
        <v>0</v>
      </c>
      <c r="N261" s="176">
        <f>IF('G011A (Haziran-Aralık)'!C219="",0,'G011A (Haziran-Aralık)'!C219)</f>
        <v>0</v>
      </c>
      <c r="O261" s="175">
        <f>IF('G011A (Haziran-Aralık)'!K219="",0,'G011A (Haziran-Aralık)'!K219)</f>
        <v>0</v>
      </c>
      <c r="P261" s="176" t="str">
        <f>IF('proje ve personel bilgileri'!A122=0,"",SUM(D261+F261+H261+J261+L261+N261))</f>
        <v/>
      </c>
      <c r="Q261" s="175" t="str">
        <f>IF('proje ve personel bilgileri'!A122=0,"",SUM(E261+G261+I261+K261+M261+O261))</f>
        <v/>
      </c>
      <c r="R261" s="178" t="str">
        <f>IF('proje ve personel bilgileri'!A122&lt;&gt;0,(P261/30)," ")</f>
        <v xml:space="preserve"> </v>
      </c>
      <c r="S261" s="179" t="str">
        <f>IF('proje ve personel bilgileri'!A122&lt;&gt;0,(Q261/R261)," ")</f>
        <v xml:space="preserve"> </v>
      </c>
    </row>
    <row r="262" spans="1:19" ht="15.75" customHeight="1" x14ac:dyDescent="0.25">
      <c r="A262" s="15">
        <v>110</v>
      </c>
      <c r="B262" s="359" t="str">
        <f>IF('proje ve personel bilgileri'!A123&lt;&gt;0,('proje ve personel bilgileri'!A123)," ")</f>
        <v xml:space="preserve"> </v>
      </c>
      <c r="C262" s="359"/>
      <c r="D262" s="176">
        <f>IF('G011A (Ocak-Temmuz)'!C218="",0,'G011A (Ocak-Temmuz)'!C218)</f>
        <v>0</v>
      </c>
      <c r="E262" s="175">
        <f>IF('G011A (Ocak-Temmuz)'!K218=" ",0,'G011A (Ocak-Temmuz)'!K218)</f>
        <v>0</v>
      </c>
      <c r="F262" s="176">
        <f>IF('G011A (Şubat-Ağustos)'!C215="",0,'G011A (Şubat-Ağustos)'!C215)</f>
        <v>0</v>
      </c>
      <c r="G262" s="175">
        <f>IF('G011A (Şubat-Ağustos)'!K215=" ",0,'G011A (Şubat-Ağustos)'!K215)</f>
        <v>0</v>
      </c>
      <c r="H262" s="176">
        <f>IF('G011A (Mart-Eylül)'!C216="",0,'G011A (Mart-Eylül)'!C216)</f>
        <v>0</v>
      </c>
      <c r="I262" s="175">
        <f>IF('G011A (Mart-Eylül)'!K216=" ",0,'G011A (Mart-Eylül)'!K216)</f>
        <v>0</v>
      </c>
      <c r="J262" s="176">
        <f>IF('G011A (Nisan-Ekim)'!C215="",0,'G011A (Nisan-Ekim)'!C215)</f>
        <v>0</v>
      </c>
      <c r="K262" s="175">
        <f>IF('G011A (Nisan-Ekim)'!K215="",0,'G011A (Nisan-Ekim)'!K215)</f>
        <v>0</v>
      </c>
      <c r="L262" s="176">
        <f>IF('G011A (Mayıs-Kasım)'!C216="",0,'G011A (Mayıs-Kasım)'!C216)</f>
        <v>0</v>
      </c>
      <c r="M262" s="175">
        <f>IF('G011A (Mayıs-Kasım)'!K216=" ",0,'G011A (Mayıs-Kasım)'!K216)</f>
        <v>0</v>
      </c>
      <c r="N262" s="176">
        <f>IF('G011A (Haziran-Aralık)'!C220="",0,'G011A (Haziran-Aralık)'!C220)</f>
        <v>0</v>
      </c>
      <c r="O262" s="175">
        <f>IF('G011A (Haziran-Aralık)'!K220="",0,'G011A (Haziran-Aralık)'!K220)</f>
        <v>0</v>
      </c>
      <c r="P262" s="176" t="str">
        <f>IF('proje ve personel bilgileri'!A123=0,"",SUM(D262+F262+H262+J262+L262+N262))</f>
        <v/>
      </c>
      <c r="Q262" s="175" t="str">
        <f>IF('proje ve personel bilgileri'!A123=0,"",SUM(E262+G262+I262+K262+M262+O262))</f>
        <v/>
      </c>
      <c r="R262" s="178" t="str">
        <f>IF('proje ve personel bilgileri'!A123&lt;&gt;0,(P262/30)," ")</f>
        <v xml:space="preserve"> </v>
      </c>
      <c r="S262" s="179" t="str">
        <f>IF('proje ve personel bilgileri'!A123&lt;&gt;0,(Q262/R262)," ")</f>
        <v xml:space="preserve"> </v>
      </c>
    </row>
    <row r="263" spans="1:19" ht="15.75" customHeight="1" x14ac:dyDescent="0.25">
      <c r="A263" s="14">
        <v>111</v>
      </c>
      <c r="B263" s="359" t="str">
        <f>IF('proje ve personel bilgileri'!A124&lt;&gt;0,('proje ve personel bilgileri'!A124)," ")</f>
        <v xml:space="preserve"> </v>
      </c>
      <c r="C263" s="359"/>
      <c r="D263" s="176">
        <f>IF('G011A (Ocak-Temmuz)'!C219="",0,'G011A (Ocak-Temmuz)'!C219)</f>
        <v>0</v>
      </c>
      <c r="E263" s="175">
        <f>IF('G011A (Ocak-Temmuz)'!K219=" ",0,'G011A (Ocak-Temmuz)'!K219)</f>
        <v>0</v>
      </c>
      <c r="F263" s="176">
        <f>IF('G011A (Şubat-Ağustos)'!C216="",0,'G011A (Şubat-Ağustos)'!C216)</f>
        <v>0</v>
      </c>
      <c r="G263" s="175">
        <f>IF('G011A (Şubat-Ağustos)'!K216=" ",0,'G011A (Şubat-Ağustos)'!K216)</f>
        <v>0</v>
      </c>
      <c r="H263" s="176">
        <f>IF('G011A (Mart-Eylül)'!C217="",0,'G011A (Mart-Eylül)'!C217)</f>
        <v>0</v>
      </c>
      <c r="I263" s="175">
        <f>IF('G011A (Mart-Eylül)'!K217=" ",0,'G011A (Mart-Eylül)'!K217)</f>
        <v>0</v>
      </c>
      <c r="J263" s="176">
        <f>IF('G011A (Nisan-Ekim)'!C216="",0,'G011A (Nisan-Ekim)'!C216)</f>
        <v>0</v>
      </c>
      <c r="K263" s="175">
        <f>IF('G011A (Nisan-Ekim)'!K216="",0,'G011A (Nisan-Ekim)'!K216)</f>
        <v>0</v>
      </c>
      <c r="L263" s="176">
        <f>IF('G011A (Mayıs-Kasım)'!C217="",0,'G011A (Mayıs-Kasım)'!C217)</f>
        <v>0</v>
      </c>
      <c r="M263" s="175">
        <f>IF('G011A (Mayıs-Kasım)'!K217=" ",0,'G011A (Mayıs-Kasım)'!K217)</f>
        <v>0</v>
      </c>
      <c r="N263" s="176">
        <f>IF('G011A (Haziran-Aralık)'!C221="",0,'G011A (Haziran-Aralık)'!C221)</f>
        <v>0</v>
      </c>
      <c r="O263" s="175">
        <f>IF('G011A (Haziran-Aralık)'!K221="",0,'G011A (Haziran-Aralık)'!K221)</f>
        <v>0</v>
      </c>
      <c r="P263" s="176" t="str">
        <f>IF('proje ve personel bilgileri'!A124=0,"",SUM(D263+F263+H263+J263+L263+N263))</f>
        <v/>
      </c>
      <c r="Q263" s="175" t="str">
        <f>IF('proje ve personel bilgileri'!A124=0,"",SUM(E263+G263+I263+K263+M263+O263))</f>
        <v/>
      </c>
      <c r="R263" s="178" t="str">
        <f>IF('proje ve personel bilgileri'!A124&lt;&gt;0,(P263/30)," ")</f>
        <v xml:space="preserve"> </v>
      </c>
      <c r="S263" s="179" t="str">
        <f>IF('proje ve personel bilgileri'!A124&lt;&gt;0,(Q263/R263)," ")</f>
        <v xml:space="preserve"> </v>
      </c>
    </row>
    <row r="264" spans="1:19" ht="15.75" customHeight="1" x14ac:dyDescent="0.25">
      <c r="A264" s="15">
        <v>112</v>
      </c>
      <c r="B264" s="359" t="str">
        <f>IF('proje ve personel bilgileri'!A125&lt;&gt;0,('proje ve personel bilgileri'!A125)," ")</f>
        <v xml:space="preserve"> </v>
      </c>
      <c r="C264" s="359"/>
      <c r="D264" s="176">
        <f>IF('G011A (Ocak-Temmuz)'!C220="",0,'G011A (Ocak-Temmuz)'!C220)</f>
        <v>0</v>
      </c>
      <c r="E264" s="175">
        <f>IF('G011A (Ocak-Temmuz)'!K220=" ",0,'G011A (Ocak-Temmuz)'!K220)</f>
        <v>0</v>
      </c>
      <c r="F264" s="176">
        <f>IF('G011A (Şubat-Ağustos)'!C217="",0,'G011A (Şubat-Ağustos)'!C217)</f>
        <v>0</v>
      </c>
      <c r="G264" s="175">
        <f>IF('G011A (Şubat-Ağustos)'!K217=" ",0,'G011A (Şubat-Ağustos)'!K217)</f>
        <v>0</v>
      </c>
      <c r="H264" s="176">
        <f>IF('G011A (Mart-Eylül)'!C218="",0,'G011A (Mart-Eylül)'!C218)</f>
        <v>0</v>
      </c>
      <c r="I264" s="175">
        <f>IF('G011A (Mart-Eylül)'!K218=" ",0,'G011A (Mart-Eylül)'!K218)</f>
        <v>0</v>
      </c>
      <c r="J264" s="176">
        <f>IF('G011A (Nisan-Ekim)'!C217="",0,'G011A (Nisan-Ekim)'!C217)</f>
        <v>0</v>
      </c>
      <c r="K264" s="175">
        <f>IF('G011A (Nisan-Ekim)'!K217="",0,'G011A (Nisan-Ekim)'!K217)</f>
        <v>0</v>
      </c>
      <c r="L264" s="176">
        <f>IF('G011A (Mayıs-Kasım)'!C218="",0,'G011A (Mayıs-Kasım)'!C218)</f>
        <v>0</v>
      </c>
      <c r="M264" s="175">
        <f>IF('G011A (Mayıs-Kasım)'!K218=" ",0,'G011A (Mayıs-Kasım)'!K218)</f>
        <v>0</v>
      </c>
      <c r="N264" s="176">
        <f>IF('G011A (Haziran-Aralık)'!C222="",0,'G011A (Haziran-Aralık)'!C222)</f>
        <v>0</v>
      </c>
      <c r="O264" s="175">
        <f>IF('G011A (Haziran-Aralık)'!K222="",0,'G011A (Haziran-Aralık)'!K222)</f>
        <v>0</v>
      </c>
      <c r="P264" s="176" t="str">
        <f>IF('proje ve personel bilgileri'!A125=0,"",SUM(D264+F264+H264+J264+L264+N264))</f>
        <v/>
      </c>
      <c r="Q264" s="175" t="str">
        <f>IF('proje ve personel bilgileri'!A125=0,"",SUM(E264+G264+I264+K264+M264+O264))</f>
        <v/>
      </c>
      <c r="R264" s="178" t="str">
        <f>IF('proje ve personel bilgileri'!A125&lt;&gt;0,(P264/30)," ")</f>
        <v xml:space="preserve"> </v>
      </c>
      <c r="S264" s="179" t="str">
        <f>IF('proje ve personel bilgileri'!A125&lt;&gt;0,(Q264/R264)," ")</f>
        <v xml:space="preserve"> </v>
      </c>
    </row>
    <row r="265" spans="1:19" ht="15.75" customHeight="1" x14ac:dyDescent="0.25">
      <c r="A265" s="14">
        <v>113</v>
      </c>
      <c r="B265" s="359" t="str">
        <f>IF('proje ve personel bilgileri'!A126&lt;&gt;0,('proje ve personel bilgileri'!A126)," ")</f>
        <v xml:space="preserve"> </v>
      </c>
      <c r="C265" s="359"/>
      <c r="D265" s="176">
        <f>IF('G011A (Ocak-Temmuz)'!C221="",0,'G011A (Ocak-Temmuz)'!C221)</f>
        <v>0</v>
      </c>
      <c r="E265" s="175">
        <f>IF('G011A (Ocak-Temmuz)'!K221=" ",0,'G011A (Ocak-Temmuz)'!K221)</f>
        <v>0</v>
      </c>
      <c r="F265" s="176">
        <f>IF('G011A (Şubat-Ağustos)'!C218="",0,'G011A (Şubat-Ağustos)'!C218)</f>
        <v>0</v>
      </c>
      <c r="G265" s="175">
        <f>IF('G011A (Şubat-Ağustos)'!K218=" ",0,'G011A (Şubat-Ağustos)'!K218)</f>
        <v>0</v>
      </c>
      <c r="H265" s="176">
        <f>IF('G011A (Mart-Eylül)'!C219="",0,'G011A (Mart-Eylül)'!C219)</f>
        <v>0</v>
      </c>
      <c r="I265" s="175">
        <f>IF('G011A (Mart-Eylül)'!K219=" ",0,'G011A (Mart-Eylül)'!K219)</f>
        <v>0</v>
      </c>
      <c r="J265" s="176">
        <f>IF('G011A (Nisan-Ekim)'!C218="",0,'G011A (Nisan-Ekim)'!C218)</f>
        <v>0</v>
      </c>
      <c r="K265" s="175">
        <f>IF('G011A (Nisan-Ekim)'!K218="",0,'G011A (Nisan-Ekim)'!K218)</f>
        <v>0</v>
      </c>
      <c r="L265" s="176">
        <f>IF('G011A (Mayıs-Kasım)'!C219="",0,'G011A (Mayıs-Kasım)'!C219)</f>
        <v>0</v>
      </c>
      <c r="M265" s="175">
        <f>IF('G011A (Mayıs-Kasım)'!K219=" ",0,'G011A (Mayıs-Kasım)'!K219)</f>
        <v>0</v>
      </c>
      <c r="N265" s="176">
        <f>IF('G011A (Haziran-Aralık)'!C223="",0,'G011A (Haziran-Aralık)'!C223)</f>
        <v>0</v>
      </c>
      <c r="O265" s="175">
        <f>IF('G011A (Haziran-Aralık)'!K223="",0,'G011A (Haziran-Aralık)'!K223)</f>
        <v>0</v>
      </c>
      <c r="P265" s="176" t="str">
        <f>IF('proje ve personel bilgileri'!A126=0,"",SUM(D265+F265+H265+J265+L265+N265))</f>
        <v/>
      </c>
      <c r="Q265" s="175" t="str">
        <f>IF('proje ve personel bilgileri'!A126=0,"",SUM(E265+G265+I265+K265+M265+O265))</f>
        <v/>
      </c>
      <c r="R265" s="178" t="str">
        <f>IF('proje ve personel bilgileri'!A126&lt;&gt;0,(P265/30)," ")</f>
        <v xml:space="preserve"> </v>
      </c>
      <c r="S265" s="179" t="str">
        <f>IF('proje ve personel bilgileri'!A126&lt;&gt;0,(Q265/R265)," ")</f>
        <v xml:space="preserve"> </v>
      </c>
    </row>
    <row r="266" spans="1:19" ht="15.75" customHeight="1" x14ac:dyDescent="0.25">
      <c r="A266" s="15">
        <v>114</v>
      </c>
      <c r="B266" s="359" t="str">
        <f>IF('proje ve personel bilgileri'!A127&lt;&gt;0,('proje ve personel bilgileri'!A127)," ")</f>
        <v xml:space="preserve"> </v>
      </c>
      <c r="C266" s="359"/>
      <c r="D266" s="176">
        <f>IF('G011A (Ocak-Temmuz)'!C222="",0,'G011A (Ocak-Temmuz)'!C222)</f>
        <v>0</v>
      </c>
      <c r="E266" s="175">
        <f>IF('G011A (Ocak-Temmuz)'!K222=" ",0,'G011A (Ocak-Temmuz)'!K222)</f>
        <v>0</v>
      </c>
      <c r="F266" s="176">
        <f>IF('G011A (Şubat-Ağustos)'!C219="",0,'G011A (Şubat-Ağustos)'!C219)</f>
        <v>0</v>
      </c>
      <c r="G266" s="175">
        <f>IF('G011A (Şubat-Ağustos)'!K219=" ",0,'G011A (Şubat-Ağustos)'!K219)</f>
        <v>0</v>
      </c>
      <c r="H266" s="176">
        <f>IF('G011A (Mart-Eylül)'!C220="",0,'G011A (Mart-Eylül)'!C220)</f>
        <v>0</v>
      </c>
      <c r="I266" s="175">
        <f>IF('G011A (Mart-Eylül)'!K220=" ",0,'G011A (Mart-Eylül)'!K220)</f>
        <v>0</v>
      </c>
      <c r="J266" s="176">
        <f>IF('G011A (Nisan-Ekim)'!C219="",0,'G011A (Nisan-Ekim)'!C219)</f>
        <v>0</v>
      </c>
      <c r="K266" s="175">
        <f>IF('G011A (Nisan-Ekim)'!K219="",0,'G011A (Nisan-Ekim)'!K219)</f>
        <v>0</v>
      </c>
      <c r="L266" s="176">
        <f>IF('G011A (Mayıs-Kasım)'!C220="",0,'G011A (Mayıs-Kasım)'!C220)</f>
        <v>0</v>
      </c>
      <c r="M266" s="175">
        <f>IF('G011A (Mayıs-Kasım)'!K220=" ",0,'G011A (Mayıs-Kasım)'!K220)</f>
        <v>0</v>
      </c>
      <c r="N266" s="176">
        <f>IF('G011A (Haziran-Aralık)'!C224="",0,'G011A (Haziran-Aralık)'!C224)</f>
        <v>0</v>
      </c>
      <c r="O266" s="175">
        <f>IF('G011A (Haziran-Aralık)'!K224="",0,'G011A (Haziran-Aralık)'!K224)</f>
        <v>0</v>
      </c>
      <c r="P266" s="176" t="str">
        <f>IF('proje ve personel bilgileri'!A127=0,"",SUM(D266+F266+H266+J266+L266+N266))</f>
        <v/>
      </c>
      <c r="Q266" s="175" t="str">
        <f>IF('proje ve personel bilgileri'!A127=0,"",SUM(E266+G266+I266+K266+M266+O266))</f>
        <v/>
      </c>
      <c r="R266" s="178" t="str">
        <f>IF('proje ve personel bilgileri'!A127&lt;&gt;0,(P266/30)," ")</f>
        <v xml:space="preserve"> </v>
      </c>
      <c r="S266" s="179" t="str">
        <f>IF('proje ve personel bilgileri'!A127&lt;&gt;0,(Q266/R266)," ")</f>
        <v xml:space="preserve"> </v>
      </c>
    </row>
    <row r="267" spans="1:19" ht="15.75" customHeight="1" x14ac:dyDescent="0.25">
      <c r="A267" s="14">
        <v>115</v>
      </c>
      <c r="B267" s="359" t="str">
        <f>IF('proje ve personel bilgileri'!A128&lt;&gt;0,('proje ve personel bilgileri'!A128)," ")</f>
        <v xml:space="preserve"> </v>
      </c>
      <c r="C267" s="359"/>
      <c r="D267" s="176">
        <f>IF('G011A (Ocak-Temmuz)'!C223="",0,'G011A (Ocak-Temmuz)'!C223)</f>
        <v>0</v>
      </c>
      <c r="E267" s="175">
        <f>IF('G011A (Ocak-Temmuz)'!K223=" ",0,'G011A (Ocak-Temmuz)'!K223)</f>
        <v>0</v>
      </c>
      <c r="F267" s="176">
        <f>IF('G011A (Şubat-Ağustos)'!C220="",0,'G011A (Şubat-Ağustos)'!C220)</f>
        <v>0</v>
      </c>
      <c r="G267" s="175">
        <f>IF('G011A (Şubat-Ağustos)'!K220=" ",0,'G011A (Şubat-Ağustos)'!K220)</f>
        <v>0</v>
      </c>
      <c r="H267" s="176">
        <f>IF('G011A (Mart-Eylül)'!C221="",0,'G011A (Mart-Eylül)'!C221)</f>
        <v>0</v>
      </c>
      <c r="I267" s="175">
        <f>IF('G011A (Mart-Eylül)'!K221=" ",0,'G011A (Mart-Eylül)'!K221)</f>
        <v>0</v>
      </c>
      <c r="J267" s="176">
        <f>IF('G011A (Nisan-Ekim)'!C220="",0,'G011A (Nisan-Ekim)'!C220)</f>
        <v>0</v>
      </c>
      <c r="K267" s="175">
        <f>IF('G011A (Nisan-Ekim)'!K220="",0,'G011A (Nisan-Ekim)'!K220)</f>
        <v>0</v>
      </c>
      <c r="L267" s="176">
        <f>IF('G011A (Mayıs-Kasım)'!C221="",0,'G011A (Mayıs-Kasım)'!C221)</f>
        <v>0</v>
      </c>
      <c r="M267" s="175">
        <f>IF('G011A (Mayıs-Kasım)'!K221=" ",0,'G011A (Mayıs-Kasım)'!K221)</f>
        <v>0</v>
      </c>
      <c r="N267" s="176">
        <f>IF('G011A (Haziran-Aralık)'!C225="",0,'G011A (Haziran-Aralık)'!C225)</f>
        <v>0</v>
      </c>
      <c r="O267" s="175">
        <f>IF('G011A (Haziran-Aralık)'!K225="",0,'G011A (Haziran-Aralık)'!K225)</f>
        <v>0</v>
      </c>
      <c r="P267" s="176" t="str">
        <f>IF('proje ve personel bilgileri'!A128=0,"",SUM(D267+F267+H267+J267+L267+N267))</f>
        <v/>
      </c>
      <c r="Q267" s="175" t="str">
        <f>IF('proje ve personel bilgileri'!A128=0,"",SUM(E267+G267+I267+K267+M267+O267))</f>
        <v/>
      </c>
      <c r="R267" s="178" t="str">
        <f>IF('proje ve personel bilgileri'!A128&lt;&gt;0,(P267/30)," ")</f>
        <v xml:space="preserve"> </v>
      </c>
      <c r="S267" s="179" t="str">
        <f>IF('proje ve personel bilgileri'!A128&lt;&gt;0,(Q267/R267)," ")</f>
        <v xml:space="preserve"> </v>
      </c>
    </row>
    <row r="268" spans="1:19" ht="15.75" customHeight="1" x14ac:dyDescent="0.25">
      <c r="A268" s="15">
        <v>116</v>
      </c>
      <c r="B268" s="359" t="str">
        <f>IF('proje ve personel bilgileri'!A129&lt;&gt;0,('proje ve personel bilgileri'!A129)," ")</f>
        <v xml:space="preserve"> </v>
      </c>
      <c r="C268" s="359"/>
      <c r="D268" s="176">
        <f>IF('G011A (Ocak-Temmuz)'!C224="",0,'G011A (Ocak-Temmuz)'!C224)</f>
        <v>0</v>
      </c>
      <c r="E268" s="175">
        <f>IF('G011A (Ocak-Temmuz)'!K224=" ",0,'G011A (Ocak-Temmuz)'!K224)</f>
        <v>0</v>
      </c>
      <c r="F268" s="176">
        <f>IF('G011A (Şubat-Ağustos)'!C221="",0,'G011A (Şubat-Ağustos)'!C221)</f>
        <v>0</v>
      </c>
      <c r="G268" s="175">
        <f>IF('G011A (Şubat-Ağustos)'!K221=" ",0,'G011A (Şubat-Ağustos)'!K221)</f>
        <v>0</v>
      </c>
      <c r="H268" s="176">
        <f>IF('G011A (Mart-Eylül)'!C222="",0,'G011A (Mart-Eylül)'!C222)</f>
        <v>0</v>
      </c>
      <c r="I268" s="175">
        <f>IF('G011A (Mart-Eylül)'!K222=" ",0,'G011A (Mart-Eylül)'!K222)</f>
        <v>0</v>
      </c>
      <c r="J268" s="176">
        <f>IF('G011A (Nisan-Ekim)'!C221="",0,'G011A (Nisan-Ekim)'!C221)</f>
        <v>0</v>
      </c>
      <c r="K268" s="175">
        <f>IF('G011A (Nisan-Ekim)'!K221="",0,'G011A (Nisan-Ekim)'!K221)</f>
        <v>0</v>
      </c>
      <c r="L268" s="176">
        <f>IF('G011A (Mayıs-Kasım)'!C222="",0,'G011A (Mayıs-Kasım)'!C222)</f>
        <v>0</v>
      </c>
      <c r="M268" s="175">
        <f>IF('G011A (Mayıs-Kasım)'!K222=" ",0,'G011A (Mayıs-Kasım)'!K222)</f>
        <v>0</v>
      </c>
      <c r="N268" s="176">
        <f>IF('G011A (Haziran-Aralık)'!C226="",0,'G011A (Haziran-Aralık)'!C226)</f>
        <v>0</v>
      </c>
      <c r="O268" s="175">
        <f>IF('G011A (Haziran-Aralık)'!K226="",0,'G011A (Haziran-Aralık)'!K226)</f>
        <v>0</v>
      </c>
      <c r="P268" s="176" t="str">
        <f>IF('proje ve personel bilgileri'!A129=0,"",SUM(D268+F268+H268+J268+L268+N268))</f>
        <v/>
      </c>
      <c r="Q268" s="175" t="str">
        <f>IF('proje ve personel bilgileri'!A129=0,"",SUM(E268+G268+I268+K268+M268+O268))</f>
        <v/>
      </c>
      <c r="R268" s="178" t="str">
        <f>IF('proje ve personel bilgileri'!A129&lt;&gt;0,(P268/30)," ")</f>
        <v xml:space="preserve"> </v>
      </c>
      <c r="S268" s="179" t="str">
        <f>IF('proje ve personel bilgileri'!A129&lt;&gt;0,(Q268/R268)," ")</f>
        <v xml:space="preserve"> </v>
      </c>
    </row>
    <row r="269" spans="1:19" ht="15.75" customHeight="1" x14ac:dyDescent="0.25">
      <c r="A269" s="14">
        <v>117</v>
      </c>
      <c r="B269" s="359" t="str">
        <f>IF('proje ve personel bilgileri'!A130&lt;&gt;0,('proje ve personel bilgileri'!A130)," ")</f>
        <v xml:space="preserve"> </v>
      </c>
      <c r="C269" s="359"/>
      <c r="D269" s="176">
        <f>IF('G011A (Ocak-Temmuz)'!C225="",0,'G011A (Ocak-Temmuz)'!C225)</f>
        <v>0</v>
      </c>
      <c r="E269" s="175">
        <f>IF('G011A (Ocak-Temmuz)'!K225=" ",0,'G011A (Ocak-Temmuz)'!K225)</f>
        <v>0</v>
      </c>
      <c r="F269" s="176">
        <f>IF('G011A (Şubat-Ağustos)'!C222="",0,'G011A (Şubat-Ağustos)'!C222)</f>
        <v>0</v>
      </c>
      <c r="G269" s="175">
        <f>IF('G011A (Şubat-Ağustos)'!K222=" ",0,'G011A (Şubat-Ağustos)'!K222)</f>
        <v>0</v>
      </c>
      <c r="H269" s="176">
        <f>IF('G011A (Mart-Eylül)'!C223="",0,'G011A (Mart-Eylül)'!C223)</f>
        <v>0</v>
      </c>
      <c r="I269" s="175">
        <f>IF('G011A (Mart-Eylül)'!K223=" ",0,'G011A (Mart-Eylül)'!K223)</f>
        <v>0</v>
      </c>
      <c r="J269" s="176">
        <f>IF('G011A (Nisan-Ekim)'!C222="",0,'G011A (Nisan-Ekim)'!C222)</f>
        <v>0</v>
      </c>
      <c r="K269" s="175">
        <f>IF('G011A (Nisan-Ekim)'!K222="",0,'G011A (Nisan-Ekim)'!K222)</f>
        <v>0</v>
      </c>
      <c r="L269" s="176">
        <f>IF('G011A (Mayıs-Kasım)'!C223="",0,'G011A (Mayıs-Kasım)'!C223)</f>
        <v>0</v>
      </c>
      <c r="M269" s="175">
        <f>IF('G011A (Mayıs-Kasım)'!K223=" ",0,'G011A (Mayıs-Kasım)'!K223)</f>
        <v>0</v>
      </c>
      <c r="N269" s="176">
        <f>IF('G011A (Haziran-Aralık)'!C227="",0,'G011A (Haziran-Aralık)'!C227)</f>
        <v>0</v>
      </c>
      <c r="O269" s="175">
        <f>IF('G011A (Haziran-Aralık)'!K227="",0,'G011A (Haziran-Aralık)'!K227)</f>
        <v>0</v>
      </c>
      <c r="P269" s="176" t="str">
        <f>IF('proje ve personel bilgileri'!A130=0,"",SUM(D269+F269+H269+J269+L269+N269))</f>
        <v/>
      </c>
      <c r="Q269" s="175" t="str">
        <f>IF('proje ve personel bilgileri'!A130=0,"",SUM(E269+G269+I269+K269+M269+O269))</f>
        <v/>
      </c>
      <c r="R269" s="178" t="str">
        <f>IF('proje ve personel bilgileri'!A130&lt;&gt;0,(P269/30)," ")</f>
        <v xml:space="preserve"> </v>
      </c>
      <c r="S269" s="179" t="str">
        <f>IF('proje ve personel bilgileri'!A130&lt;&gt;0,(Q269/R269)," ")</f>
        <v xml:space="preserve"> </v>
      </c>
    </row>
    <row r="270" spans="1:19" ht="15.75" customHeight="1" x14ac:dyDescent="0.25">
      <c r="A270" s="15">
        <v>118</v>
      </c>
      <c r="B270" s="359" t="str">
        <f>IF('proje ve personel bilgileri'!A131&lt;&gt;0,('proje ve personel bilgileri'!A131)," ")</f>
        <v xml:space="preserve"> </v>
      </c>
      <c r="C270" s="359"/>
      <c r="D270" s="176">
        <f>IF('G011A (Ocak-Temmuz)'!C226="",0,'G011A (Ocak-Temmuz)'!C226)</f>
        <v>0</v>
      </c>
      <c r="E270" s="175">
        <f>IF('G011A (Ocak-Temmuz)'!K226=" ",0,'G011A (Ocak-Temmuz)'!K226)</f>
        <v>0</v>
      </c>
      <c r="F270" s="176">
        <f>IF('G011A (Şubat-Ağustos)'!C223="",0,'G011A (Şubat-Ağustos)'!C223)</f>
        <v>0</v>
      </c>
      <c r="G270" s="175">
        <f>IF('G011A (Şubat-Ağustos)'!K223=" ",0,'G011A (Şubat-Ağustos)'!K223)</f>
        <v>0</v>
      </c>
      <c r="H270" s="176">
        <f>IF('G011A (Mart-Eylül)'!C224="",0,'G011A (Mart-Eylül)'!C224)</f>
        <v>0</v>
      </c>
      <c r="I270" s="175">
        <f>IF('G011A (Mart-Eylül)'!K224=" ",0,'G011A (Mart-Eylül)'!K224)</f>
        <v>0</v>
      </c>
      <c r="J270" s="176">
        <f>IF('G011A (Nisan-Ekim)'!C223="",0,'G011A (Nisan-Ekim)'!C223)</f>
        <v>0</v>
      </c>
      <c r="K270" s="175">
        <f>IF('G011A (Nisan-Ekim)'!K223="",0,'G011A (Nisan-Ekim)'!K223)</f>
        <v>0</v>
      </c>
      <c r="L270" s="176">
        <f>IF('G011A (Mayıs-Kasım)'!C224="",0,'G011A (Mayıs-Kasım)'!C224)</f>
        <v>0</v>
      </c>
      <c r="M270" s="175">
        <f>IF('G011A (Mayıs-Kasım)'!K224=" ",0,'G011A (Mayıs-Kasım)'!K224)</f>
        <v>0</v>
      </c>
      <c r="N270" s="176">
        <f>IF('G011A (Haziran-Aralık)'!C228="",0,'G011A (Haziran-Aralık)'!C228)</f>
        <v>0</v>
      </c>
      <c r="O270" s="175">
        <f>IF('G011A (Haziran-Aralık)'!K228="",0,'G011A (Haziran-Aralık)'!K228)</f>
        <v>0</v>
      </c>
      <c r="P270" s="176" t="str">
        <f>IF('proje ve personel bilgileri'!A131=0,"",SUM(D270+F270+H270+J270+L270+N270))</f>
        <v/>
      </c>
      <c r="Q270" s="175" t="str">
        <f>IF('proje ve personel bilgileri'!A131=0,"",SUM(E270+G270+I270+K270+M270+O270))</f>
        <v/>
      </c>
      <c r="R270" s="178" t="str">
        <f>IF('proje ve personel bilgileri'!A131&lt;&gt;0,(P270/30)," ")</f>
        <v xml:space="preserve"> </v>
      </c>
      <c r="S270" s="179" t="str">
        <f>IF('proje ve personel bilgileri'!A131&lt;&gt;0,(Q270/R270)," ")</f>
        <v xml:space="preserve"> </v>
      </c>
    </row>
    <row r="271" spans="1:19" ht="15.75" customHeight="1" x14ac:dyDescent="0.25">
      <c r="A271" s="14">
        <v>119</v>
      </c>
      <c r="B271" s="359" t="str">
        <f>IF('proje ve personel bilgileri'!A132&lt;&gt;0,('proje ve personel bilgileri'!A132)," ")</f>
        <v xml:space="preserve"> </v>
      </c>
      <c r="C271" s="359"/>
      <c r="D271" s="176">
        <f>IF('G011A (Ocak-Temmuz)'!C227="",0,'G011A (Ocak-Temmuz)'!C227)</f>
        <v>0</v>
      </c>
      <c r="E271" s="175">
        <f>IF('G011A (Ocak-Temmuz)'!K227=" ",0,'G011A (Ocak-Temmuz)'!K227)</f>
        <v>0</v>
      </c>
      <c r="F271" s="176">
        <f>IF('G011A (Şubat-Ağustos)'!C224="",0,'G011A (Şubat-Ağustos)'!C224)</f>
        <v>0</v>
      </c>
      <c r="G271" s="175">
        <f>IF('G011A (Şubat-Ağustos)'!K224=" ",0,'G011A (Şubat-Ağustos)'!K224)</f>
        <v>0</v>
      </c>
      <c r="H271" s="176">
        <f>IF('G011A (Mart-Eylül)'!C225="",0,'G011A (Mart-Eylül)'!C225)</f>
        <v>0</v>
      </c>
      <c r="I271" s="175">
        <f>IF('G011A (Mart-Eylül)'!K225=" ",0,'G011A (Mart-Eylül)'!K225)</f>
        <v>0</v>
      </c>
      <c r="J271" s="176">
        <f>IF('G011A (Nisan-Ekim)'!C224="",0,'G011A (Nisan-Ekim)'!C224)</f>
        <v>0</v>
      </c>
      <c r="K271" s="175">
        <f>IF('G011A (Nisan-Ekim)'!K224="",0,'G011A (Nisan-Ekim)'!K224)</f>
        <v>0</v>
      </c>
      <c r="L271" s="176">
        <f>IF('G011A (Mayıs-Kasım)'!C225="",0,'G011A (Mayıs-Kasım)'!C225)</f>
        <v>0</v>
      </c>
      <c r="M271" s="175">
        <f>IF('G011A (Mayıs-Kasım)'!K225=" ",0,'G011A (Mayıs-Kasım)'!K225)</f>
        <v>0</v>
      </c>
      <c r="N271" s="176">
        <f>IF('G011A (Haziran-Aralık)'!C229="",0,'G011A (Haziran-Aralık)'!C229)</f>
        <v>0</v>
      </c>
      <c r="O271" s="175">
        <f>IF('G011A (Haziran-Aralık)'!K229="",0,'G011A (Haziran-Aralık)'!K229)</f>
        <v>0</v>
      </c>
      <c r="P271" s="176" t="str">
        <f>IF('proje ve personel bilgileri'!A132=0,"",SUM(D271+F271+H271+J271+L271+N271))</f>
        <v/>
      </c>
      <c r="Q271" s="175" t="str">
        <f>IF('proje ve personel bilgileri'!A132=0,"",SUM(E271+G271+I271+K271+M271+O271))</f>
        <v/>
      </c>
      <c r="R271" s="178" t="str">
        <f>IF('proje ve personel bilgileri'!A132&lt;&gt;0,(P271/30)," ")</f>
        <v xml:space="preserve"> </v>
      </c>
      <c r="S271" s="179" t="str">
        <f>IF('proje ve personel bilgileri'!A132&lt;&gt;0,(Q271/R271)," ")</f>
        <v xml:space="preserve"> </v>
      </c>
    </row>
    <row r="272" spans="1:19" ht="15.75" customHeight="1" x14ac:dyDescent="0.25">
      <c r="A272" s="15">
        <v>120</v>
      </c>
      <c r="B272" s="359" t="str">
        <f>IF('proje ve personel bilgileri'!A133&lt;&gt;0,('proje ve personel bilgileri'!A133)," ")</f>
        <v xml:space="preserve"> </v>
      </c>
      <c r="C272" s="359"/>
      <c r="D272" s="176">
        <f>IF('G011A (Ocak-Temmuz)'!C228="",0,'G011A (Ocak-Temmuz)'!C228)</f>
        <v>0</v>
      </c>
      <c r="E272" s="175">
        <f>IF('G011A (Ocak-Temmuz)'!K228=" ",0,'G011A (Ocak-Temmuz)'!K228)</f>
        <v>0</v>
      </c>
      <c r="F272" s="176">
        <f>IF('G011A (Şubat-Ağustos)'!C225="",0,'G011A (Şubat-Ağustos)'!C225)</f>
        <v>0</v>
      </c>
      <c r="G272" s="175">
        <f>IF('G011A (Şubat-Ağustos)'!K225=" ",0,'G011A (Şubat-Ağustos)'!K225)</f>
        <v>0</v>
      </c>
      <c r="H272" s="176">
        <f>IF('G011A (Mart-Eylül)'!C226="",0,'G011A (Mart-Eylül)'!C226)</f>
        <v>0</v>
      </c>
      <c r="I272" s="175">
        <f>IF('G011A (Mart-Eylül)'!K226=" ",0,'G011A (Mart-Eylül)'!K226)</f>
        <v>0</v>
      </c>
      <c r="J272" s="176">
        <f>IF('G011A (Nisan-Ekim)'!C225="",0,'G011A (Nisan-Ekim)'!C225)</f>
        <v>0</v>
      </c>
      <c r="K272" s="175">
        <f>IF('G011A (Nisan-Ekim)'!K225="",0,'G011A (Nisan-Ekim)'!K225)</f>
        <v>0</v>
      </c>
      <c r="L272" s="176">
        <f>IF('G011A (Mayıs-Kasım)'!C226="",0,'G011A (Mayıs-Kasım)'!C226)</f>
        <v>0</v>
      </c>
      <c r="M272" s="175">
        <f>IF('G011A (Mayıs-Kasım)'!K226=" ",0,'G011A (Mayıs-Kasım)'!K226)</f>
        <v>0</v>
      </c>
      <c r="N272" s="176">
        <f>IF('G011A (Haziran-Aralık)'!C230="",0,'G011A (Haziran-Aralık)'!C230)</f>
        <v>0</v>
      </c>
      <c r="O272" s="175">
        <f>IF('G011A (Haziran-Aralık)'!K230="",0,'G011A (Haziran-Aralık)'!K230)</f>
        <v>0</v>
      </c>
      <c r="P272" s="176" t="str">
        <f>IF('proje ve personel bilgileri'!A133=0,"",SUM(D272+F272+H272+J272+L272+N272))</f>
        <v/>
      </c>
      <c r="Q272" s="175" t="str">
        <f>IF('proje ve personel bilgileri'!A133=0,"",SUM(E272+G272+I272+K272+M272+O272))</f>
        <v/>
      </c>
      <c r="R272" s="178" t="str">
        <f>IF('proje ve personel bilgileri'!A133&lt;&gt;0,(P272/30)," ")</f>
        <v xml:space="preserve"> </v>
      </c>
      <c r="S272" s="179" t="str">
        <f>IF('proje ve personel bilgileri'!A133&lt;&gt;0,(Q272/R272)," ")</f>
        <v xml:space="preserve"> </v>
      </c>
    </row>
    <row r="273" spans="1:19" ht="15.75" customHeight="1" x14ac:dyDescent="0.25">
      <c r="A273" s="14">
        <v>121</v>
      </c>
      <c r="B273" s="359" t="str">
        <f>IF('proje ve personel bilgileri'!A134&lt;&gt;0,('proje ve personel bilgileri'!A134)," ")</f>
        <v xml:space="preserve"> </v>
      </c>
      <c r="C273" s="359"/>
      <c r="D273" s="176">
        <f>IF('G011A (Ocak-Temmuz)'!C229="",0,'G011A (Ocak-Temmuz)'!C229)</f>
        <v>0</v>
      </c>
      <c r="E273" s="175">
        <f>IF('G011A (Ocak-Temmuz)'!K229=" ",0,'G011A (Ocak-Temmuz)'!K229)</f>
        <v>0</v>
      </c>
      <c r="F273" s="176">
        <f>IF('G011A (Şubat-Ağustos)'!C226="",0,'G011A (Şubat-Ağustos)'!C226)</f>
        <v>0</v>
      </c>
      <c r="G273" s="175">
        <f>IF('G011A (Şubat-Ağustos)'!K226=" ",0,'G011A (Şubat-Ağustos)'!K226)</f>
        <v>0</v>
      </c>
      <c r="H273" s="176">
        <f>IF('G011A (Mart-Eylül)'!C227="",0,'G011A (Mart-Eylül)'!C227)</f>
        <v>0</v>
      </c>
      <c r="I273" s="175">
        <f>IF('G011A (Mart-Eylül)'!K227=" ",0,'G011A (Mart-Eylül)'!K227)</f>
        <v>0</v>
      </c>
      <c r="J273" s="176">
        <f>IF('G011A (Nisan-Ekim)'!C226="",0,'G011A (Nisan-Ekim)'!C226)</f>
        <v>0</v>
      </c>
      <c r="K273" s="175">
        <f>IF('G011A (Nisan-Ekim)'!K226="",0,'G011A (Nisan-Ekim)'!K226)</f>
        <v>0</v>
      </c>
      <c r="L273" s="176">
        <f>IF('G011A (Mayıs-Kasım)'!C227="",0,'G011A (Mayıs-Kasım)'!C227)</f>
        <v>0</v>
      </c>
      <c r="M273" s="175">
        <f>IF('G011A (Mayıs-Kasım)'!K227=" ",0,'G011A (Mayıs-Kasım)'!K227)</f>
        <v>0</v>
      </c>
      <c r="N273" s="176">
        <f>IF('G011A (Haziran-Aralık)'!C231="",0,'G011A (Haziran-Aralık)'!C231)</f>
        <v>0</v>
      </c>
      <c r="O273" s="175">
        <f>IF('G011A (Haziran-Aralık)'!K231="",0,'G011A (Haziran-Aralık)'!K231)</f>
        <v>0</v>
      </c>
      <c r="P273" s="176" t="str">
        <f>IF('proje ve personel bilgileri'!A134=0,"",SUM(D273+F273+H273+J273+L273+N273))</f>
        <v/>
      </c>
      <c r="Q273" s="175" t="str">
        <f>IF('proje ve personel bilgileri'!A134=0,"",SUM(E273+G273+I273+K273+M273+O273))</f>
        <v/>
      </c>
      <c r="R273" s="178" t="str">
        <f>IF('proje ve personel bilgileri'!A134&lt;&gt;0,(P273/30)," ")</f>
        <v xml:space="preserve"> </v>
      </c>
      <c r="S273" s="179" t="str">
        <f>IF('proje ve personel bilgileri'!A134&lt;&gt;0,(Q273/R273)," ")</f>
        <v xml:space="preserve"> </v>
      </c>
    </row>
    <row r="274" spans="1:19" ht="15.75" customHeight="1" x14ac:dyDescent="0.25">
      <c r="A274" s="15">
        <v>122</v>
      </c>
      <c r="B274" s="359" t="str">
        <f>IF('proje ve personel bilgileri'!A135&lt;&gt;0,('proje ve personel bilgileri'!A135)," ")</f>
        <v xml:space="preserve"> </v>
      </c>
      <c r="C274" s="359"/>
      <c r="D274" s="176">
        <f>IF('G011A (Ocak-Temmuz)'!C230="",0,'G011A (Ocak-Temmuz)'!C230)</f>
        <v>0</v>
      </c>
      <c r="E274" s="175">
        <f>IF('G011A (Ocak-Temmuz)'!K230=" ",0,'G011A (Ocak-Temmuz)'!K230)</f>
        <v>0</v>
      </c>
      <c r="F274" s="176">
        <f>IF('G011A (Şubat-Ağustos)'!C227="",0,'G011A (Şubat-Ağustos)'!C227)</f>
        <v>0</v>
      </c>
      <c r="G274" s="175">
        <f>IF('G011A (Şubat-Ağustos)'!K227=" ",0,'G011A (Şubat-Ağustos)'!K227)</f>
        <v>0</v>
      </c>
      <c r="H274" s="176">
        <f>IF('G011A (Mart-Eylül)'!C228="",0,'G011A (Mart-Eylül)'!C228)</f>
        <v>0</v>
      </c>
      <c r="I274" s="175">
        <f>IF('G011A (Mart-Eylül)'!K228=" ",0,'G011A (Mart-Eylül)'!K228)</f>
        <v>0</v>
      </c>
      <c r="J274" s="176">
        <f>IF('G011A (Nisan-Ekim)'!C227="",0,'G011A (Nisan-Ekim)'!C227)</f>
        <v>0</v>
      </c>
      <c r="K274" s="175">
        <f>IF('G011A (Nisan-Ekim)'!K227="",0,'G011A (Nisan-Ekim)'!K227)</f>
        <v>0</v>
      </c>
      <c r="L274" s="176">
        <f>IF('G011A (Mayıs-Kasım)'!C228="",0,'G011A (Mayıs-Kasım)'!C228)</f>
        <v>0</v>
      </c>
      <c r="M274" s="175">
        <f>IF('G011A (Mayıs-Kasım)'!K228=" ",0,'G011A (Mayıs-Kasım)'!K228)</f>
        <v>0</v>
      </c>
      <c r="N274" s="176">
        <f>IF('G011A (Haziran-Aralık)'!C232="",0,'G011A (Haziran-Aralık)'!C232)</f>
        <v>0</v>
      </c>
      <c r="O274" s="175">
        <f>IF('G011A (Haziran-Aralık)'!K232="",0,'G011A (Haziran-Aralık)'!K232)</f>
        <v>0</v>
      </c>
      <c r="P274" s="176" t="str">
        <f>IF('proje ve personel bilgileri'!A135=0,"",SUM(D274+F274+H274+J274+L274+N274))</f>
        <v/>
      </c>
      <c r="Q274" s="175" t="str">
        <f>IF('proje ve personel bilgileri'!A135=0,"",SUM(E274+G274+I274+K274+M274+O274))</f>
        <v/>
      </c>
      <c r="R274" s="178" t="str">
        <f>IF('proje ve personel bilgileri'!A135&lt;&gt;0,(P274/30)," ")</f>
        <v xml:space="preserve"> </v>
      </c>
      <c r="S274" s="179" t="str">
        <f>IF('proje ve personel bilgileri'!A135&lt;&gt;0,(Q274/R274)," ")</f>
        <v xml:space="preserve"> </v>
      </c>
    </row>
    <row r="275" spans="1:19" ht="15.75" customHeight="1" x14ac:dyDescent="0.25">
      <c r="A275" s="14">
        <v>123</v>
      </c>
      <c r="B275" s="359" t="str">
        <f>IF('proje ve personel bilgileri'!A136&lt;&gt;0,('proje ve personel bilgileri'!A136)," ")</f>
        <v xml:space="preserve"> </v>
      </c>
      <c r="C275" s="359"/>
      <c r="D275" s="176">
        <f>IF('G011A (Ocak-Temmuz)'!C231="",0,'G011A (Ocak-Temmuz)'!C231)</f>
        <v>0</v>
      </c>
      <c r="E275" s="175">
        <f>IF('G011A (Ocak-Temmuz)'!K231=" ",0,'G011A (Ocak-Temmuz)'!K231)</f>
        <v>0</v>
      </c>
      <c r="F275" s="176">
        <f>IF('G011A (Şubat-Ağustos)'!C228="",0,'G011A (Şubat-Ağustos)'!C228)</f>
        <v>0</v>
      </c>
      <c r="G275" s="175">
        <f>IF('G011A (Şubat-Ağustos)'!K228=" ",0,'G011A (Şubat-Ağustos)'!K228)</f>
        <v>0</v>
      </c>
      <c r="H275" s="176">
        <f>IF('G011A (Mart-Eylül)'!C229="",0,'G011A (Mart-Eylül)'!C229)</f>
        <v>0</v>
      </c>
      <c r="I275" s="175">
        <f>IF('G011A (Mart-Eylül)'!K229=" ",0,'G011A (Mart-Eylül)'!K229)</f>
        <v>0</v>
      </c>
      <c r="J275" s="176">
        <f>IF('G011A (Nisan-Ekim)'!C228="",0,'G011A (Nisan-Ekim)'!C228)</f>
        <v>0</v>
      </c>
      <c r="K275" s="175">
        <f>IF('G011A (Nisan-Ekim)'!K228="",0,'G011A (Nisan-Ekim)'!K228)</f>
        <v>0</v>
      </c>
      <c r="L275" s="176">
        <f>IF('G011A (Mayıs-Kasım)'!C229="",0,'G011A (Mayıs-Kasım)'!C229)</f>
        <v>0</v>
      </c>
      <c r="M275" s="175">
        <f>IF('G011A (Mayıs-Kasım)'!K229=" ",0,'G011A (Mayıs-Kasım)'!K229)</f>
        <v>0</v>
      </c>
      <c r="N275" s="176">
        <f>IF('G011A (Haziran-Aralık)'!C233="",0,'G011A (Haziran-Aralık)'!C233)</f>
        <v>0</v>
      </c>
      <c r="O275" s="175">
        <f>IF('G011A (Haziran-Aralık)'!K233="",0,'G011A (Haziran-Aralık)'!K233)</f>
        <v>0</v>
      </c>
      <c r="P275" s="176" t="str">
        <f>IF('proje ve personel bilgileri'!A136=0,"",SUM(D275+F275+H275+J275+L275+N275))</f>
        <v/>
      </c>
      <c r="Q275" s="175" t="str">
        <f>IF('proje ve personel bilgileri'!A136=0,"",SUM(E275+G275+I275+K275+M275+O275))</f>
        <v/>
      </c>
      <c r="R275" s="178" t="str">
        <f>IF('proje ve personel bilgileri'!A136&lt;&gt;0,(P275/30)," ")</f>
        <v xml:space="preserve"> </v>
      </c>
      <c r="S275" s="179" t="str">
        <f>IF('proje ve personel bilgileri'!A136&lt;&gt;0,(Q275/R275)," ")</f>
        <v xml:space="preserve"> </v>
      </c>
    </row>
    <row r="276" spans="1:19" ht="15.75" customHeight="1" x14ac:dyDescent="0.25">
      <c r="A276" s="15">
        <v>124</v>
      </c>
      <c r="B276" s="359" t="str">
        <f>IF('proje ve personel bilgileri'!A137&lt;&gt;0,('proje ve personel bilgileri'!A137)," ")</f>
        <v xml:space="preserve"> </v>
      </c>
      <c r="C276" s="359"/>
      <c r="D276" s="176">
        <f>IF('G011A (Ocak-Temmuz)'!C232="",0,'G011A (Ocak-Temmuz)'!C232)</f>
        <v>0</v>
      </c>
      <c r="E276" s="175">
        <f>IF('G011A (Ocak-Temmuz)'!K232=" ",0,'G011A (Ocak-Temmuz)'!K232)</f>
        <v>0</v>
      </c>
      <c r="F276" s="176">
        <f>IF('G011A (Şubat-Ağustos)'!C229="",0,'G011A (Şubat-Ağustos)'!C229)</f>
        <v>0</v>
      </c>
      <c r="G276" s="175">
        <f>IF('G011A (Şubat-Ağustos)'!K229=" ",0,'G011A (Şubat-Ağustos)'!K229)</f>
        <v>0</v>
      </c>
      <c r="H276" s="176">
        <f>IF('G011A (Mart-Eylül)'!C230="",0,'G011A (Mart-Eylül)'!C230)</f>
        <v>0</v>
      </c>
      <c r="I276" s="175">
        <f>IF('G011A (Mart-Eylül)'!K230=" ",0,'G011A (Mart-Eylül)'!K230)</f>
        <v>0</v>
      </c>
      <c r="J276" s="176">
        <f>IF('G011A (Nisan-Ekim)'!C229="",0,'G011A (Nisan-Ekim)'!C229)</f>
        <v>0</v>
      </c>
      <c r="K276" s="175">
        <f>IF('G011A (Nisan-Ekim)'!K229="",0,'G011A (Nisan-Ekim)'!K229)</f>
        <v>0</v>
      </c>
      <c r="L276" s="176">
        <f>IF('G011A (Mayıs-Kasım)'!C230="",0,'G011A (Mayıs-Kasım)'!C230)</f>
        <v>0</v>
      </c>
      <c r="M276" s="175">
        <f>IF('G011A (Mayıs-Kasım)'!K230=" ",0,'G011A (Mayıs-Kasım)'!K230)</f>
        <v>0</v>
      </c>
      <c r="N276" s="176">
        <f>IF('G011A (Haziran-Aralık)'!C234="",0,'G011A (Haziran-Aralık)'!C234)</f>
        <v>0</v>
      </c>
      <c r="O276" s="175">
        <f>IF('G011A (Haziran-Aralık)'!K234="",0,'G011A (Haziran-Aralık)'!K234)</f>
        <v>0</v>
      </c>
      <c r="P276" s="176" t="str">
        <f>IF('proje ve personel bilgileri'!A137=0,"",SUM(D276+F276+H276+J276+L276+N276))</f>
        <v/>
      </c>
      <c r="Q276" s="175" t="str">
        <f>IF('proje ve personel bilgileri'!A137=0,"",SUM(E276+G276+I276+K276+M276+O276))</f>
        <v/>
      </c>
      <c r="R276" s="178" t="str">
        <f>IF('proje ve personel bilgileri'!A137&lt;&gt;0,(P276/30)," ")</f>
        <v xml:space="preserve"> </v>
      </c>
      <c r="S276" s="179" t="str">
        <f>IF('proje ve personel bilgileri'!A137&lt;&gt;0,(Q276/R276)," ")</f>
        <v xml:space="preserve"> </v>
      </c>
    </row>
    <row r="277" spans="1:19" ht="15.75" customHeight="1" x14ac:dyDescent="0.25">
      <c r="A277" s="14">
        <v>125</v>
      </c>
      <c r="B277" s="359" t="str">
        <f>IF('proje ve personel bilgileri'!A138&lt;&gt;0,('proje ve personel bilgileri'!A138)," ")</f>
        <v xml:space="preserve"> </v>
      </c>
      <c r="C277" s="359"/>
      <c r="D277" s="176">
        <f>IF('G011A (Ocak-Temmuz)'!C233="",0,'G011A (Ocak-Temmuz)'!C233)</f>
        <v>0</v>
      </c>
      <c r="E277" s="175">
        <f>IF('G011A (Ocak-Temmuz)'!K233=" ",0,'G011A (Ocak-Temmuz)'!K233)</f>
        <v>0</v>
      </c>
      <c r="F277" s="176">
        <f>IF('G011A (Şubat-Ağustos)'!C230="",0,'G011A (Şubat-Ağustos)'!C230)</f>
        <v>0</v>
      </c>
      <c r="G277" s="175">
        <f>IF('G011A (Şubat-Ağustos)'!K230=" ",0,'G011A (Şubat-Ağustos)'!K230)</f>
        <v>0</v>
      </c>
      <c r="H277" s="176">
        <f>IF('G011A (Mart-Eylül)'!C231="",0,'G011A (Mart-Eylül)'!C231)</f>
        <v>0</v>
      </c>
      <c r="I277" s="175">
        <f>IF('G011A (Mart-Eylül)'!K231=" ",0,'G011A (Mart-Eylül)'!K231)</f>
        <v>0</v>
      </c>
      <c r="J277" s="176">
        <f>IF('G011A (Nisan-Ekim)'!C230="",0,'G011A (Nisan-Ekim)'!C230)</f>
        <v>0</v>
      </c>
      <c r="K277" s="175">
        <f>IF('G011A (Nisan-Ekim)'!K230="",0,'G011A (Nisan-Ekim)'!K230)</f>
        <v>0</v>
      </c>
      <c r="L277" s="176">
        <f>IF('G011A (Mayıs-Kasım)'!C231="",0,'G011A (Mayıs-Kasım)'!C231)</f>
        <v>0</v>
      </c>
      <c r="M277" s="175">
        <f>IF('G011A (Mayıs-Kasım)'!K231=" ",0,'G011A (Mayıs-Kasım)'!K231)</f>
        <v>0</v>
      </c>
      <c r="N277" s="176">
        <f>IF('G011A (Haziran-Aralık)'!C235="",0,'G011A (Haziran-Aralık)'!C235)</f>
        <v>0</v>
      </c>
      <c r="O277" s="175">
        <f>IF('G011A (Haziran-Aralık)'!K235="",0,'G011A (Haziran-Aralık)'!K235)</f>
        <v>0</v>
      </c>
      <c r="P277" s="176" t="str">
        <f>IF('proje ve personel bilgileri'!A138=0,"",SUM(D277+F277+H277+J277+L277+N277))</f>
        <v/>
      </c>
      <c r="Q277" s="175" t="str">
        <f>IF('proje ve personel bilgileri'!A138=0,"",SUM(E277+G277+I277+K277+M277+O277))</f>
        <v/>
      </c>
      <c r="R277" s="178" t="str">
        <f>IF('proje ve personel bilgileri'!A138&lt;&gt;0,(P277/30)," ")</f>
        <v xml:space="preserve"> </v>
      </c>
      <c r="S277" s="179" t="str">
        <f>IF('proje ve personel bilgileri'!A138&lt;&gt;0,(Q277/R277)," ")</f>
        <v xml:space="preserve"> </v>
      </c>
    </row>
    <row r="278" spans="1:19" ht="15.75" customHeight="1" x14ac:dyDescent="0.25">
      <c r="A278" s="15">
        <v>126</v>
      </c>
      <c r="B278" s="359" t="str">
        <f>IF('proje ve personel bilgileri'!A139&lt;&gt;0,('proje ve personel bilgileri'!A139)," ")</f>
        <v xml:space="preserve"> </v>
      </c>
      <c r="C278" s="359"/>
      <c r="D278" s="176">
        <f>IF('G011A (Ocak-Temmuz)'!C234="",0,'G011A (Ocak-Temmuz)'!C234)</f>
        <v>0</v>
      </c>
      <c r="E278" s="175">
        <f>IF('G011A (Ocak-Temmuz)'!K234=" ",0,'G011A (Ocak-Temmuz)'!K234)</f>
        <v>0</v>
      </c>
      <c r="F278" s="176">
        <f>IF('G011A (Şubat-Ağustos)'!C231="",0,'G011A (Şubat-Ağustos)'!C231)</f>
        <v>0</v>
      </c>
      <c r="G278" s="175">
        <f>IF('G011A (Şubat-Ağustos)'!K231=" ",0,'G011A (Şubat-Ağustos)'!K231)</f>
        <v>0</v>
      </c>
      <c r="H278" s="176">
        <f>IF('G011A (Mart-Eylül)'!C232="",0,'G011A (Mart-Eylül)'!C232)</f>
        <v>0</v>
      </c>
      <c r="I278" s="175">
        <f>IF('G011A (Mart-Eylül)'!K232=" ",0,'G011A (Mart-Eylül)'!K232)</f>
        <v>0</v>
      </c>
      <c r="J278" s="176">
        <f>IF('G011A (Nisan-Ekim)'!C231="",0,'G011A (Nisan-Ekim)'!C231)</f>
        <v>0</v>
      </c>
      <c r="K278" s="175">
        <f>IF('G011A (Nisan-Ekim)'!K231="",0,'G011A (Nisan-Ekim)'!K231)</f>
        <v>0</v>
      </c>
      <c r="L278" s="176">
        <f>IF('G011A (Mayıs-Kasım)'!C232="",0,'G011A (Mayıs-Kasım)'!C232)</f>
        <v>0</v>
      </c>
      <c r="M278" s="175">
        <f>IF('G011A (Mayıs-Kasım)'!K232=" ",0,'G011A (Mayıs-Kasım)'!K232)</f>
        <v>0</v>
      </c>
      <c r="N278" s="176">
        <f>IF('G011A (Haziran-Aralık)'!C236="",0,'G011A (Haziran-Aralık)'!C236)</f>
        <v>0</v>
      </c>
      <c r="O278" s="175">
        <f>IF('G011A (Haziran-Aralık)'!K236="",0,'G011A (Haziran-Aralık)'!K236)</f>
        <v>0</v>
      </c>
      <c r="P278" s="176" t="str">
        <f>IF('proje ve personel bilgileri'!A139=0,"",SUM(D278+F278+H278+J278+L278+N278))</f>
        <v/>
      </c>
      <c r="Q278" s="175" t="str">
        <f>IF('proje ve personel bilgileri'!A139=0,"",SUM(E278+G278+I278+K278+M278+O278))</f>
        <v/>
      </c>
      <c r="R278" s="178" t="str">
        <f>IF('proje ve personel bilgileri'!A139&lt;&gt;0,(P278/30)," ")</f>
        <v xml:space="preserve"> </v>
      </c>
      <c r="S278" s="179" t="str">
        <f>IF('proje ve personel bilgileri'!A139&lt;&gt;0,(Q278/R278)," ")</f>
        <v xml:space="preserve"> </v>
      </c>
    </row>
    <row r="279" spans="1:19" ht="15" customHeight="1" x14ac:dyDescent="0.25">
      <c r="A279" s="56"/>
      <c r="B279" s="56"/>
      <c r="C279" s="56"/>
      <c r="D279" s="56"/>
      <c r="E279" s="56"/>
      <c r="F279" s="56"/>
      <c r="G279" s="56"/>
      <c r="H279" s="56"/>
      <c r="I279" s="56"/>
      <c r="J279" s="56"/>
      <c r="K279" s="56"/>
      <c r="L279" s="56"/>
      <c r="M279" s="56"/>
      <c r="N279" s="56"/>
      <c r="O279" s="56"/>
      <c r="P279" s="56"/>
      <c r="Q279" s="56"/>
      <c r="R279" s="56"/>
      <c r="S279" s="56"/>
    </row>
    <row r="280" spans="1:19" ht="15" customHeight="1" x14ac:dyDescent="0.25">
      <c r="A280" s="332" t="s">
        <v>100</v>
      </c>
      <c r="B280" s="332"/>
      <c r="C280" s="332"/>
      <c r="D280" s="332"/>
      <c r="E280" s="332"/>
      <c r="F280" s="332"/>
      <c r="G280" s="332"/>
      <c r="H280" s="332"/>
      <c r="I280" s="332"/>
      <c r="J280" s="332"/>
      <c r="K280" s="332"/>
      <c r="L280" s="332"/>
      <c r="M280" s="332"/>
      <c r="N280" s="332"/>
      <c r="O280" s="332"/>
      <c r="P280" s="332"/>
      <c r="Q280" s="332"/>
      <c r="R280" s="332"/>
    </row>
    <row r="281" spans="1:19" ht="15" customHeight="1" x14ac:dyDescent="0.25">
      <c r="A281" s="287"/>
    </row>
    <row r="282" spans="1:19" ht="15" customHeight="1" x14ac:dyDescent="0.25">
      <c r="C282" s="57"/>
      <c r="E282" s="58"/>
      <c r="G282" s="57"/>
    </row>
    <row r="283" spans="1:19" ht="15" customHeight="1" x14ac:dyDescent="0.25">
      <c r="F283" s="288" t="s">
        <v>102</v>
      </c>
      <c r="J283" s="288" t="s">
        <v>103</v>
      </c>
      <c r="O283" s="74" t="s">
        <v>127</v>
      </c>
    </row>
    <row r="294" spans="1:19" ht="15.75" customHeight="1" x14ac:dyDescent="0.25">
      <c r="A294" s="348" t="s">
        <v>108</v>
      </c>
      <c r="B294" s="348"/>
      <c r="C294" s="348"/>
      <c r="D294" s="348"/>
      <c r="E294" s="348"/>
      <c r="F294" s="348"/>
      <c r="G294" s="348"/>
      <c r="H294" s="348"/>
      <c r="I294" s="348"/>
      <c r="J294" s="348"/>
      <c r="K294" s="348"/>
      <c r="L294" s="348"/>
      <c r="M294" s="348"/>
      <c r="N294" s="348"/>
      <c r="O294" s="348"/>
      <c r="P294" s="348"/>
      <c r="Q294" s="348"/>
      <c r="R294" s="348"/>
      <c r="S294" s="348"/>
    </row>
    <row r="295" spans="1:19" ht="15" customHeight="1" x14ac:dyDescent="0.25">
      <c r="A295" s="68"/>
      <c r="B295" s="68"/>
      <c r="C295" s="68"/>
      <c r="D295" s="68"/>
      <c r="E295" s="68"/>
      <c r="F295" s="68"/>
      <c r="G295" s="68"/>
      <c r="H295" s="68"/>
      <c r="I295" s="69" t="str">
        <f>'proje ve personel bilgileri'!$B$7</f>
        <v>/</v>
      </c>
      <c r="J295" s="68" t="s">
        <v>109</v>
      </c>
      <c r="K295" s="68"/>
      <c r="L295" s="68"/>
      <c r="M295" s="68"/>
      <c r="N295" s="68"/>
      <c r="O295" s="68"/>
      <c r="P295" s="68"/>
      <c r="Q295" s="68"/>
      <c r="R295" s="68"/>
      <c r="S295" s="68"/>
    </row>
    <row r="296" spans="1:19" ht="18.75" customHeight="1" x14ac:dyDescent="0.25">
      <c r="R296" s="10" t="s">
        <v>110</v>
      </c>
    </row>
    <row r="297" spans="1:19" ht="15.75" customHeight="1" x14ac:dyDescent="0.25">
      <c r="A297" s="349" t="s">
        <v>2</v>
      </c>
      <c r="B297" s="350"/>
      <c r="C297" s="374">
        <f>'proje ve personel bilgileri'!$B$2</f>
        <v>0</v>
      </c>
      <c r="D297" s="375"/>
      <c r="E297" s="375"/>
      <c r="F297" s="375"/>
      <c r="G297" s="375"/>
      <c r="H297" s="375"/>
      <c r="I297" s="375"/>
      <c r="J297" s="375"/>
      <c r="K297" s="375"/>
      <c r="L297" s="375"/>
      <c r="M297" s="375"/>
      <c r="N297" s="375"/>
      <c r="O297" s="375"/>
      <c r="P297" s="375"/>
      <c r="Q297" s="375"/>
      <c r="R297" s="375"/>
      <c r="S297" s="376"/>
    </row>
    <row r="298" spans="1:19" ht="15.75" customHeight="1" x14ac:dyDescent="0.25">
      <c r="A298" s="349" t="s">
        <v>4</v>
      </c>
      <c r="B298" s="350"/>
      <c r="C298" s="374">
        <f>'proje ve personel bilgileri'!$B$3</f>
        <v>0</v>
      </c>
      <c r="D298" s="375"/>
      <c r="E298" s="375"/>
      <c r="F298" s="375"/>
      <c r="G298" s="375"/>
      <c r="H298" s="375"/>
      <c r="I298" s="375"/>
      <c r="J298" s="375"/>
      <c r="K298" s="375"/>
      <c r="L298" s="375"/>
      <c r="M298" s="375"/>
      <c r="N298" s="375"/>
      <c r="O298" s="375"/>
      <c r="P298" s="375"/>
      <c r="Q298" s="375"/>
      <c r="R298" s="375"/>
      <c r="S298" s="376"/>
    </row>
    <row r="299" spans="1:19" ht="27.75" customHeight="1" x14ac:dyDescent="0.25">
      <c r="A299" s="360" t="s">
        <v>87</v>
      </c>
      <c r="B299" s="368" t="s">
        <v>15</v>
      </c>
      <c r="C299" s="369"/>
      <c r="D299" s="368" t="s">
        <v>111</v>
      </c>
      <c r="E299" s="369"/>
      <c r="F299" s="368" t="s">
        <v>112</v>
      </c>
      <c r="G299" s="369"/>
      <c r="H299" s="366" t="s">
        <v>113</v>
      </c>
      <c r="I299" s="367"/>
      <c r="J299" s="366" t="s">
        <v>114</v>
      </c>
      <c r="K299" s="367"/>
      <c r="L299" s="366" t="s">
        <v>115</v>
      </c>
      <c r="M299" s="367"/>
      <c r="N299" s="368" t="s">
        <v>116</v>
      </c>
      <c r="O299" s="369"/>
      <c r="P299" s="360" t="s">
        <v>117</v>
      </c>
      <c r="Q299" s="286" t="s">
        <v>118</v>
      </c>
      <c r="R299" s="362" t="s">
        <v>119</v>
      </c>
      <c r="S299" s="362" t="s">
        <v>120</v>
      </c>
    </row>
    <row r="300" spans="1:19" ht="15.75" customHeight="1" x14ac:dyDescent="0.25">
      <c r="A300" s="361"/>
      <c r="B300" s="372"/>
      <c r="C300" s="373"/>
      <c r="D300" s="370"/>
      <c r="E300" s="371"/>
      <c r="F300" s="370"/>
      <c r="G300" s="371"/>
      <c r="H300" s="364" t="s">
        <v>121</v>
      </c>
      <c r="I300" s="365"/>
      <c r="J300" s="364" t="s">
        <v>122</v>
      </c>
      <c r="K300" s="365"/>
      <c r="L300" s="364" t="s">
        <v>123</v>
      </c>
      <c r="M300" s="365"/>
      <c r="N300" s="370"/>
      <c r="O300" s="371"/>
      <c r="P300" s="361"/>
      <c r="Q300" s="11" t="s">
        <v>124</v>
      </c>
      <c r="R300" s="363"/>
      <c r="S300" s="363"/>
    </row>
    <row r="301" spans="1:19" ht="27.75" customHeight="1" x14ac:dyDescent="0.25">
      <c r="A301" s="361"/>
      <c r="B301" s="372"/>
      <c r="C301" s="373"/>
      <c r="D301" s="360" t="s">
        <v>125</v>
      </c>
      <c r="E301" s="11" t="s">
        <v>126</v>
      </c>
      <c r="F301" s="360" t="s">
        <v>125</v>
      </c>
      <c r="G301" s="11" t="s">
        <v>126</v>
      </c>
      <c r="H301" s="360" t="s">
        <v>125</v>
      </c>
      <c r="I301" s="11" t="s">
        <v>126</v>
      </c>
      <c r="J301" s="360" t="s">
        <v>125</v>
      </c>
      <c r="K301" s="12" t="s">
        <v>126</v>
      </c>
      <c r="L301" s="360" t="s">
        <v>125</v>
      </c>
      <c r="M301" s="11" t="s">
        <v>126</v>
      </c>
      <c r="N301" s="360" t="s">
        <v>125</v>
      </c>
      <c r="O301" s="11" t="s">
        <v>126</v>
      </c>
      <c r="P301" s="361"/>
      <c r="Q301" s="11" t="s">
        <v>98</v>
      </c>
      <c r="R301" s="363"/>
      <c r="S301" s="363"/>
    </row>
    <row r="302" spans="1:19" ht="15.75" customHeight="1" x14ac:dyDescent="0.25">
      <c r="A302" s="361"/>
      <c r="B302" s="372"/>
      <c r="C302" s="373"/>
      <c r="D302" s="361"/>
      <c r="E302" s="11" t="s">
        <v>98</v>
      </c>
      <c r="F302" s="361"/>
      <c r="G302" s="11" t="s">
        <v>98</v>
      </c>
      <c r="H302" s="361"/>
      <c r="I302" s="11" t="s">
        <v>98</v>
      </c>
      <c r="J302" s="361"/>
      <c r="K302" s="12" t="s">
        <v>98</v>
      </c>
      <c r="L302" s="361"/>
      <c r="M302" s="11" t="s">
        <v>98</v>
      </c>
      <c r="N302" s="361"/>
      <c r="O302" s="11" t="s">
        <v>98</v>
      </c>
      <c r="P302" s="361"/>
      <c r="Q302" s="13"/>
      <c r="R302" s="363"/>
      <c r="S302" s="363"/>
    </row>
    <row r="303" spans="1:19" ht="15.75" customHeight="1" x14ac:dyDescent="0.25">
      <c r="A303" s="14">
        <v>127</v>
      </c>
      <c r="B303" s="359" t="str">
        <f>IF('proje ve personel bilgileri'!A140&lt;&gt;0,('proje ve personel bilgileri'!A140)," ")</f>
        <v xml:space="preserve"> </v>
      </c>
      <c r="C303" s="359"/>
      <c r="D303" s="176">
        <f>IF('G011A (Ocak-Temmuz)'!C252="",0,'G011A (Ocak-Temmuz)'!C252)</f>
        <v>0</v>
      </c>
      <c r="E303" s="175">
        <f>IF('G011A (Ocak-Temmuz)'!K252=" ",0,'G011A (Ocak-Temmuz)'!K252)</f>
        <v>0</v>
      </c>
      <c r="F303" s="176">
        <f>IF('G011A (Şubat-Ağustos)'!C248="",0,'G011A (Şubat-Ağustos)'!C248)</f>
        <v>0</v>
      </c>
      <c r="G303" s="175">
        <f>IF('G011A (Şubat-Ağustos)'!K248=" ",0,'G011A (Şubat-Ağustos)'!K248)</f>
        <v>0</v>
      </c>
      <c r="H303" s="176">
        <f>IF('G011A (Mart-Eylül)'!C249="",0,'G011A (Mart-Eylül)'!C249)</f>
        <v>0</v>
      </c>
      <c r="I303" s="175">
        <f>IF('G011A (Mart-Eylül)'!K249=" ",0,'G011A (Mart-Eylül)'!K249)</f>
        <v>0</v>
      </c>
      <c r="J303" s="176">
        <f>IF('G011A (Nisan-Ekim)'!C249="",0,'G011A (Nisan-Ekim)'!C249)</f>
        <v>0</v>
      </c>
      <c r="K303" s="175">
        <f>IF('G011A (Nisan-Ekim)'!K249="",0,'G011A (Nisan-Ekim)'!K249)</f>
        <v>0</v>
      </c>
      <c r="L303" s="176">
        <f>IF('G011A (Mayıs-Kasım)'!C248="",0,'G011A (Mayıs-Kasım)'!C248)</f>
        <v>0</v>
      </c>
      <c r="M303" s="175">
        <f>IF('G011A (Mayıs-Kasım)'!K248=" ",0,'G011A (Mayıs-Kasım)'!K248)</f>
        <v>0</v>
      </c>
      <c r="N303" s="176">
        <f>IF('G011A (Haziran-Aralık)'!C254="",0,'G011A (Haziran-Aralık)'!C254)</f>
        <v>0</v>
      </c>
      <c r="O303" s="175">
        <f>IF('G011A (Haziran-Aralık)'!K254="",0,'G011A (Haziran-Aralık)'!K254)</f>
        <v>0</v>
      </c>
      <c r="P303" s="176" t="str">
        <f>IF('proje ve personel bilgileri'!A140=0,"",SUM(D303+F303+H303+J303+L303+N303))</f>
        <v/>
      </c>
      <c r="Q303" s="175" t="str">
        <f>IF('proje ve personel bilgileri'!A140=0,"",SUM(E303+G303+I303+K303+M303+O303))</f>
        <v/>
      </c>
      <c r="R303" s="180" t="str">
        <f>IF('proje ve personel bilgileri'!A140&lt;&gt;0,(P303/30)," ")</f>
        <v xml:space="preserve"> </v>
      </c>
      <c r="S303" s="181" t="str">
        <f>IF('proje ve personel bilgileri'!A140&lt;&gt;0,(Q303/R303)," ")</f>
        <v xml:space="preserve"> </v>
      </c>
    </row>
    <row r="304" spans="1:19" ht="15.75" customHeight="1" x14ac:dyDescent="0.25">
      <c r="A304" s="15">
        <v>128</v>
      </c>
      <c r="B304" s="359" t="str">
        <f>IF('proje ve personel bilgileri'!A141&lt;&gt;0,('proje ve personel bilgileri'!A141)," ")</f>
        <v xml:space="preserve"> </v>
      </c>
      <c r="C304" s="359"/>
      <c r="D304" s="176">
        <f>IF('G011A (Ocak-Temmuz)'!C253="",0,'G011A (Ocak-Temmuz)'!C253)</f>
        <v>0</v>
      </c>
      <c r="E304" s="175">
        <f>IF('G011A (Ocak-Temmuz)'!K253=" ",0,'G011A (Ocak-Temmuz)'!K253)</f>
        <v>0</v>
      </c>
      <c r="F304" s="176">
        <f>IF('G011A (Şubat-Ağustos)'!C249="",0,'G011A (Şubat-Ağustos)'!C249)</f>
        <v>0</v>
      </c>
      <c r="G304" s="175">
        <f>IF('G011A (Şubat-Ağustos)'!K249=" ",0,'G011A (Şubat-Ağustos)'!K249)</f>
        <v>0</v>
      </c>
      <c r="H304" s="176">
        <f>IF('G011A (Mart-Eylül)'!C250="",0,'G011A (Mart-Eylül)'!C250)</f>
        <v>0</v>
      </c>
      <c r="I304" s="175">
        <f>IF('G011A (Mart-Eylül)'!K250=" ",0,'G011A (Mart-Eylül)'!K250)</f>
        <v>0</v>
      </c>
      <c r="J304" s="176">
        <f>IF('G011A (Nisan-Ekim)'!C250="",0,'G011A (Nisan-Ekim)'!C250)</f>
        <v>0</v>
      </c>
      <c r="K304" s="175">
        <f>IF('G011A (Nisan-Ekim)'!K250="",0,'G011A (Nisan-Ekim)'!K250)</f>
        <v>0</v>
      </c>
      <c r="L304" s="176">
        <f>IF('G011A (Mayıs-Kasım)'!C249="",0,'G011A (Mayıs-Kasım)'!C249)</f>
        <v>0</v>
      </c>
      <c r="M304" s="175">
        <f>IF('G011A (Mayıs-Kasım)'!K249=" ",0,'G011A (Mayıs-Kasım)'!K249)</f>
        <v>0</v>
      </c>
      <c r="N304" s="176">
        <f>IF('G011A (Haziran-Aralık)'!C255="",0,'G011A (Haziran-Aralık)'!C255)</f>
        <v>0</v>
      </c>
      <c r="O304" s="175">
        <f>IF('G011A (Haziran-Aralık)'!K255="",0,'G011A (Haziran-Aralık)'!K255)</f>
        <v>0</v>
      </c>
      <c r="P304" s="176" t="str">
        <f>IF('proje ve personel bilgileri'!A141=0,"",SUM(D304+F304+H304+J304+L304+N304))</f>
        <v/>
      </c>
      <c r="Q304" s="175" t="str">
        <f>IF('proje ve personel bilgileri'!A141=0,"",SUM(E304+G304+I304+K304+M304+O304))</f>
        <v/>
      </c>
      <c r="R304" s="180" t="str">
        <f>IF('proje ve personel bilgileri'!A141&lt;&gt;0,(P304/30)," ")</f>
        <v xml:space="preserve"> </v>
      </c>
      <c r="S304" s="181" t="str">
        <f>IF('proje ve personel bilgileri'!A141&lt;&gt;0,(Q304/R304)," ")</f>
        <v xml:space="preserve"> </v>
      </c>
    </row>
    <row r="305" spans="1:19" ht="15.75" customHeight="1" x14ac:dyDescent="0.25">
      <c r="A305" s="14">
        <v>129</v>
      </c>
      <c r="B305" s="359" t="str">
        <f>IF('proje ve personel bilgileri'!A142&lt;&gt;0,('proje ve personel bilgileri'!A142)," ")</f>
        <v xml:space="preserve"> </v>
      </c>
      <c r="C305" s="359"/>
      <c r="D305" s="176">
        <f>IF('G011A (Ocak-Temmuz)'!C254="",0,'G011A (Ocak-Temmuz)'!C254)</f>
        <v>0</v>
      </c>
      <c r="E305" s="175">
        <f>IF('G011A (Ocak-Temmuz)'!K254=" ",0,'G011A (Ocak-Temmuz)'!K254)</f>
        <v>0</v>
      </c>
      <c r="F305" s="176">
        <f>IF('G011A (Şubat-Ağustos)'!C250="",0,'G011A (Şubat-Ağustos)'!C250)</f>
        <v>0</v>
      </c>
      <c r="G305" s="175">
        <f>IF('G011A (Şubat-Ağustos)'!K250=" ",0,'G011A (Şubat-Ağustos)'!K250)</f>
        <v>0</v>
      </c>
      <c r="H305" s="176">
        <f>IF('G011A (Mart-Eylül)'!C251="",0,'G011A (Mart-Eylül)'!C251)</f>
        <v>0</v>
      </c>
      <c r="I305" s="175">
        <f>IF('G011A (Mart-Eylül)'!K251=" ",0,'G011A (Mart-Eylül)'!K251)</f>
        <v>0</v>
      </c>
      <c r="J305" s="176">
        <f>IF('G011A (Nisan-Ekim)'!C251="",0,'G011A (Nisan-Ekim)'!C251)</f>
        <v>0</v>
      </c>
      <c r="K305" s="175">
        <f>IF('G011A (Nisan-Ekim)'!K251="",0,'G011A (Nisan-Ekim)'!K251)</f>
        <v>0</v>
      </c>
      <c r="L305" s="176">
        <f>IF('G011A (Mayıs-Kasım)'!C250="",0,'G011A (Mayıs-Kasım)'!C250)</f>
        <v>0</v>
      </c>
      <c r="M305" s="175">
        <f>IF('G011A (Mayıs-Kasım)'!K250=" ",0,'G011A (Mayıs-Kasım)'!K250)</f>
        <v>0</v>
      </c>
      <c r="N305" s="176">
        <f>IF('G011A (Haziran-Aralık)'!C256="",0,'G011A (Haziran-Aralık)'!C256)</f>
        <v>0</v>
      </c>
      <c r="O305" s="175">
        <f>IF('G011A (Haziran-Aralık)'!K256="",0,'G011A (Haziran-Aralık)'!K256)</f>
        <v>0</v>
      </c>
      <c r="P305" s="176" t="str">
        <f>IF('proje ve personel bilgileri'!A142=0,"",SUM(D305+F305+H305+J305+L305+N305))</f>
        <v/>
      </c>
      <c r="Q305" s="175" t="str">
        <f>IF('proje ve personel bilgileri'!A142=0,"",SUM(E305+G305+I305+K305+M305+O305))</f>
        <v/>
      </c>
      <c r="R305" s="180" t="str">
        <f>IF('proje ve personel bilgileri'!A142&lt;&gt;0,(P305/30)," ")</f>
        <v xml:space="preserve"> </v>
      </c>
      <c r="S305" s="181" t="str">
        <f>IF('proje ve personel bilgileri'!A142&lt;&gt;0,(Q305/R305)," ")</f>
        <v xml:space="preserve"> </v>
      </c>
    </row>
    <row r="306" spans="1:19" ht="15.75" customHeight="1" x14ac:dyDescent="0.25">
      <c r="A306" s="15">
        <v>130</v>
      </c>
      <c r="B306" s="359" t="str">
        <f>IF('proje ve personel bilgileri'!A143&lt;&gt;0,('proje ve personel bilgileri'!A143)," ")</f>
        <v xml:space="preserve"> </v>
      </c>
      <c r="C306" s="359"/>
      <c r="D306" s="176">
        <f>IF('G011A (Ocak-Temmuz)'!C255="",0,'G011A (Ocak-Temmuz)'!C255)</f>
        <v>0</v>
      </c>
      <c r="E306" s="175">
        <f>IF('G011A (Ocak-Temmuz)'!K255=" ",0,'G011A (Ocak-Temmuz)'!K255)</f>
        <v>0</v>
      </c>
      <c r="F306" s="176">
        <f>IF('G011A (Şubat-Ağustos)'!C251="",0,'G011A (Şubat-Ağustos)'!C251)</f>
        <v>0</v>
      </c>
      <c r="G306" s="175">
        <f>IF('G011A (Şubat-Ağustos)'!K251=" ",0,'G011A (Şubat-Ağustos)'!K251)</f>
        <v>0</v>
      </c>
      <c r="H306" s="176">
        <f>IF('G011A (Mart-Eylül)'!C252="",0,'G011A (Mart-Eylül)'!C252)</f>
        <v>0</v>
      </c>
      <c r="I306" s="175">
        <f>IF('G011A (Mart-Eylül)'!K252=" ",0,'G011A (Mart-Eylül)'!K252)</f>
        <v>0</v>
      </c>
      <c r="J306" s="176">
        <f>IF('G011A (Nisan-Ekim)'!C252="",0,'G011A (Nisan-Ekim)'!C252)</f>
        <v>0</v>
      </c>
      <c r="K306" s="175">
        <f>IF('G011A (Nisan-Ekim)'!K252="",0,'G011A (Nisan-Ekim)'!K252)</f>
        <v>0</v>
      </c>
      <c r="L306" s="176">
        <f>IF('G011A (Mayıs-Kasım)'!C251="",0,'G011A (Mayıs-Kasım)'!C251)</f>
        <v>0</v>
      </c>
      <c r="M306" s="175">
        <f>IF('G011A (Mayıs-Kasım)'!K251=" ",0,'G011A (Mayıs-Kasım)'!K251)</f>
        <v>0</v>
      </c>
      <c r="N306" s="176">
        <f>IF('G011A (Haziran-Aralık)'!C257="",0,'G011A (Haziran-Aralık)'!C257)</f>
        <v>0</v>
      </c>
      <c r="O306" s="175">
        <f>IF('G011A (Haziran-Aralık)'!K257="",0,'G011A (Haziran-Aralık)'!K257)</f>
        <v>0</v>
      </c>
      <c r="P306" s="176" t="str">
        <f>IF('proje ve personel bilgileri'!A143=0,"",SUM(D306+F306+H306+J306+L306+N306))</f>
        <v/>
      </c>
      <c r="Q306" s="175" t="str">
        <f>IF('proje ve personel bilgileri'!A143=0,"",SUM(E306+G306+I306+K306+M306+O306))</f>
        <v/>
      </c>
      <c r="R306" s="180" t="str">
        <f>IF('proje ve personel bilgileri'!A143&lt;&gt;0,(P306/30)," ")</f>
        <v xml:space="preserve"> </v>
      </c>
      <c r="S306" s="181" t="str">
        <f>IF('proje ve personel bilgileri'!A143&lt;&gt;0,(Q306/R306)," ")</f>
        <v xml:space="preserve"> </v>
      </c>
    </row>
    <row r="307" spans="1:19" ht="15.75" customHeight="1" x14ac:dyDescent="0.25">
      <c r="A307" s="14">
        <v>131</v>
      </c>
      <c r="B307" s="359" t="str">
        <f>IF('proje ve personel bilgileri'!A144&lt;&gt;0,('proje ve personel bilgileri'!A144)," ")</f>
        <v xml:space="preserve"> </v>
      </c>
      <c r="C307" s="359"/>
      <c r="D307" s="176">
        <f>IF('G011A (Ocak-Temmuz)'!C256="",0,'G011A (Ocak-Temmuz)'!C256)</f>
        <v>0</v>
      </c>
      <c r="E307" s="175">
        <f>IF('G011A (Ocak-Temmuz)'!K256=" ",0,'G011A (Ocak-Temmuz)'!K256)</f>
        <v>0</v>
      </c>
      <c r="F307" s="176">
        <f>IF('G011A (Şubat-Ağustos)'!C252="",0,'G011A (Şubat-Ağustos)'!C252)</f>
        <v>0</v>
      </c>
      <c r="G307" s="175">
        <f>IF('G011A (Şubat-Ağustos)'!K252=" ",0,'G011A (Şubat-Ağustos)'!K252)</f>
        <v>0</v>
      </c>
      <c r="H307" s="176">
        <f>IF('G011A (Mart-Eylül)'!C253="",0,'G011A (Mart-Eylül)'!C253)</f>
        <v>0</v>
      </c>
      <c r="I307" s="175">
        <f>IF('G011A (Mart-Eylül)'!K253=" ",0,'G011A (Mart-Eylül)'!K253)</f>
        <v>0</v>
      </c>
      <c r="J307" s="176">
        <f>IF('G011A (Nisan-Ekim)'!C253="",0,'G011A (Nisan-Ekim)'!C253)</f>
        <v>0</v>
      </c>
      <c r="K307" s="175">
        <f>IF('G011A (Nisan-Ekim)'!K253="",0,'G011A (Nisan-Ekim)'!K253)</f>
        <v>0</v>
      </c>
      <c r="L307" s="176">
        <f>IF('G011A (Mayıs-Kasım)'!C252="",0,'G011A (Mayıs-Kasım)'!C252)</f>
        <v>0</v>
      </c>
      <c r="M307" s="175">
        <f>IF('G011A (Mayıs-Kasım)'!K252=" ",0,'G011A (Mayıs-Kasım)'!K252)</f>
        <v>0</v>
      </c>
      <c r="N307" s="176">
        <f>IF('G011A (Haziran-Aralık)'!C258="",0,'G011A (Haziran-Aralık)'!C258)</f>
        <v>0</v>
      </c>
      <c r="O307" s="175">
        <f>IF('G011A (Haziran-Aralık)'!K258="",0,'G011A (Haziran-Aralık)'!K258)</f>
        <v>0</v>
      </c>
      <c r="P307" s="176" t="str">
        <f>IF('proje ve personel bilgileri'!A144=0,"",SUM(D307+F307+H307+J307+L307+N307))</f>
        <v/>
      </c>
      <c r="Q307" s="175" t="str">
        <f>IF('proje ve personel bilgileri'!A144=0,"",SUM(E307+G307+I307+K307+M307+O307))</f>
        <v/>
      </c>
      <c r="R307" s="180" t="str">
        <f>IF('proje ve personel bilgileri'!A144&lt;&gt;0,(P307/30)," ")</f>
        <v xml:space="preserve"> </v>
      </c>
      <c r="S307" s="181" t="str">
        <f>IF('proje ve personel bilgileri'!A144&lt;&gt;0,(Q307/R307)," ")</f>
        <v xml:space="preserve"> </v>
      </c>
    </row>
    <row r="308" spans="1:19" ht="15.75" customHeight="1" x14ac:dyDescent="0.25">
      <c r="A308" s="15">
        <v>132</v>
      </c>
      <c r="B308" s="359" t="str">
        <f>IF('proje ve personel bilgileri'!A145&lt;&gt;0,('proje ve personel bilgileri'!A145)," ")</f>
        <v xml:space="preserve"> </v>
      </c>
      <c r="C308" s="359"/>
      <c r="D308" s="176">
        <f>IF('G011A (Ocak-Temmuz)'!C257="",0,'G011A (Ocak-Temmuz)'!C257)</f>
        <v>0</v>
      </c>
      <c r="E308" s="175">
        <f>IF('G011A (Ocak-Temmuz)'!K257=" ",0,'G011A (Ocak-Temmuz)'!K257)</f>
        <v>0</v>
      </c>
      <c r="F308" s="176">
        <f>IF('G011A (Şubat-Ağustos)'!C253="",0,'G011A (Şubat-Ağustos)'!C253)</f>
        <v>0</v>
      </c>
      <c r="G308" s="175">
        <f>IF('G011A (Şubat-Ağustos)'!K253=" ",0,'G011A (Şubat-Ağustos)'!K253)</f>
        <v>0</v>
      </c>
      <c r="H308" s="176">
        <f>IF('G011A (Mart-Eylül)'!C254="",0,'G011A (Mart-Eylül)'!C254)</f>
        <v>0</v>
      </c>
      <c r="I308" s="175">
        <f>IF('G011A (Mart-Eylül)'!K254=" ",0,'G011A (Mart-Eylül)'!K254)</f>
        <v>0</v>
      </c>
      <c r="J308" s="176">
        <f>IF('G011A (Nisan-Ekim)'!C254="",0,'G011A (Nisan-Ekim)'!C254)</f>
        <v>0</v>
      </c>
      <c r="K308" s="175">
        <f>IF('G011A (Nisan-Ekim)'!K254="",0,'G011A (Nisan-Ekim)'!K254)</f>
        <v>0</v>
      </c>
      <c r="L308" s="176">
        <f>IF('G011A (Mayıs-Kasım)'!C253="",0,'G011A (Mayıs-Kasım)'!C253)</f>
        <v>0</v>
      </c>
      <c r="M308" s="175">
        <f>IF('G011A (Mayıs-Kasım)'!K253=" ",0,'G011A (Mayıs-Kasım)'!K253)</f>
        <v>0</v>
      </c>
      <c r="N308" s="176">
        <f>IF('G011A (Haziran-Aralık)'!C259="",0,'G011A (Haziran-Aralık)'!C259)</f>
        <v>0</v>
      </c>
      <c r="O308" s="175">
        <f>IF('G011A (Haziran-Aralık)'!K259="",0,'G011A (Haziran-Aralık)'!K259)</f>
        <v>0</v>
      </c>
      <c r="P308" s="176" t="str">
        <f>IF('proje ve personel bilgileri'!A145=0,"",SUM(D308+F308+H308+J308+L308+N308))</f>
        <v/>
      </c>
      <c r="Q308" s="175" t="str">
        <f>IF('proje ve personel bilgileri'!A145=0,"",SUM(E308+G308+I308+K308+M308+O308))</f>
        <v/>
      </c>
      <c r="R308" s="180" t="str">
        <f>IF('proje ve personel bilgileri'!A145&lt;&gt;0,(P308/30)," ")</f>
        <v xml:space="preserve"> </v>
      </c>
      <c r="S308" s="181" t="str">
        <f>IF('proje ve personel bilgileri'!A145&lt;&gt;0,(Q308/R308)," ")</f>
        <v xml:space="preserve"> </v>
      </c>
    </row>
    <row r="309" spans="1:19" ht="15.75" customHeight="1" x14ac:dyDescent="0.25">
      <c r="A309" s="14">
        <v>133</v>
      </c>
      <c r="B309" s="359" t="str">
        <f>IF('proje ve personel bilgileri'!A146&lt;&gt;0,('proje ve personel bilgileri'!A146)," ")</f>
        <v xml:space="preserve"> </v>
      </c>
      <c r="C309" s="359"/>
      <c r="D309" s="176">
        <f>IF('G011A (Ocak-Temmuz)'!C258="",0,'G011A (Ocak-Temmuz)'!C258)</f>
        <v>0</v>
      </c>
      <c r="E309" s="175">
        <f>IF('G011A (Ocak-Temmuz)'!K258=" ",0,'G011A (Ocak-Temmuz)'!K258)</f>
        <v>0</v>
      </c>
      <c r="F309" s="176">
        <f>IF('G011A (Şubat-Ağustos)'!C254="",0,'G011A (Şubat-Ağustos)'!C254)</f>
        <v>0</v>
      </c>
      <c r="G309" s="175">
        <f>IF('G011A (Şubat-Ağustos)'!K254=" ",0,'G011A (Şubat-Ağustos)'!K254)</f>
        <v>0</v>
      </c>
      <c r="H309" s="176">
        <f>IF('G011A (Mart-Eylül)'!C255="",0,'G011A (Mart-Eylül)'!C255)</f>
        <v>0</v>
      </c>
      <c r="I309" s="175">
        <f>IF('G011A (Mart-Eylül)'!K255=" ",0,'G011A (Mart-Eylül)'!K255)</f>
        <v>0</v>
      </c>
      <c r="J309" s="176">
        <f>IF('G011A (Nisan-Ekim)'!C255="",0,'G011A (Nisan-Ekim)'!C255)</f>
        <v>0</v>
      </c>
      <c r="K309" s="175">
        <f>IF('G011A (Nisan-Ekim)'!K255="",0,'G011A (Nisan-Ekim)'!K255)</f>
        <v>0</v>
      </c>
      <c r="L309" s="176">
        <f>IF('G011A (Mayıs-Kasım)'!C254="",0,'G011A (Mayıs-Kasım)'!C254)</f>
        <v>0</v>
      </c>
      <c r="M309" s="175">
        <f>IF('G011A (Mayıs-Kasım)'!K254=" ",0,'G011A (Mayıs-Kasım)'!K254)</f>
        <v>0</v>
      </c>
      <c r="N309" s="176">
        <f>IF('G011A (Haziran-Aralık)'!C260="",0,'G011A (Haziran-Aralık)'!C260)</f>
        <v>0</v>
      </c>
      <c r="O309" s="175">
        <f>IF('G011A (Haziran-Aralık)'!K260="",0,'G011A (Haziran-Aralık)'!K260)</f>
        <v>0</v>
      </c>
      <c r="P309" s="176" t="str">
        <f>IF('proje ve personel bilgileri'!A146=0,"",SUM(D309+F309+H309+J309+L309+N309))</f>
        <v/>
      </c>
      <c r="Q309" s="175" t="str">
        <f>IF('proje ve personel bilgileri'!A146=0,"",SUM(E309+G309+I309+K309+M309+O309))</f>
        <v/>
      </c>
      <c r="R309" s="180" t="str">
        <f>IF('proje ve personel bilgileri'!A146&lt;&gt;0,(P309/30)," ")</f>
        <v xml:space="preserve"> </v>
      </c>
      <c r="S309" s="181" t="str">
        <f>IF('proje ve personel bilgileri'!A146&lt;&gt;0,(Q309/R309)," ")</f>
        <v xml:space="preserve"> </v>
      </c>
    </row>
    <row r="310" spans="1:19" ht="15.75" customHeight="1" x14ac:dyDescent="0.25">
      <c r="A310" s="15">
        <v>134</v>
      </c>
      <c r="B310" s="359" t="str">
        <f>IF('proje ve personel bilgileri'!A147&lt;&gt;0,('proje ve personel bilgileri'!A147)," ")</f>
        <v xml:space="preserve"> </v>
      </c>
      <c r="C310" s="359"/>
      <c r="D310" s="176">
        <f>IF('G011A (Ocak-Temmuz)'!C259="",0,'G011A (Ocak-Temmuz)'!C259)</f>
        <v>0</v>
      </c>
      <c r="E310" s="175">
        <f>IF('G011A (Ocak-Temmuz)'!K259=" ",0,'G011A (Ocak-Temmuz)'!K259)</f>
        <v>0</v>
      </c>
      <c r="F310" s="176">
        <f>IF('G011A (Şubat-Ağustos)'!C255="",0,'G011A (Şubat-Ağustos)'!C255)</f>
        <v>0</v>
      </c>
      <c r="G310" s="175">
        <f>IF('G011A (Şubat-Ağustos)'!K255=" ",0,'G011A (Şubat-Ağustos)'!K255)</f>
        <v>0</v>
      </c>
      <c r="H310" s="176">
        <f>IF('G011A (Mart-Eylül)'!C256="",0,'G011A (Mart-Eylül)'!C256)</f>
        <v>0</v>
      </c>
      <c r="I310" s="175">
        <f>IF('G011A (Mart-Eylül)'!K256=" ",0,'G011A (Mart-Eylül)'!K256)</f>
        <v>0</v>
      </c>
      <c r="J310" s="176">
        <f>IF('G011A (Nisan-Ekim)'!C256="",0,'G011A (Nisan-Ekim)'!C256)</f>
        <v>0</v>
      </c>
      <c r="K310" s="175">
        <f>IF('G011A (Nisan-Ekim)'!K256="",0,'G011A (Nisan-Ekim)'!K256)</f>
        <v>0</v>
      </c>
      <c r="L310" s="176">
        <f>IF('G011A (Mayıs-Kasım)'!C255="",0,'G011A (Mayıs-Kasım)'!C255)</f>
        <v>0</v>
      </c>
      <c r="M310" s="175">
        <f>IF('G011A (Mayıs-Kasım)'!K255=" ",0,'G011A (Mayıs-Kasım)'!K255)</f>
        <v>0</v>
      </c>
      <c r="N310" s="176">
        <f>IF('G011A (Haziran-Aralık)'!C261="",0,'G011A (Haziran-Aralık)'!C261)</f>
        <v>0</v>
      </c>
      <c r="O310" s="175">
        <f>IF('G011A (Haziran-Aralık)'!K261="",0,'G011A (Haziran-Aralık)'!K261)</f>
        <v>0</v>
      </c>
      <c r="P310" s="176" t="str">
        <f>IF('proje ve personel bilgileri'!A147=0,"",SUM(D310+F310+H310+J310+L310+N310))</f>
        <v/>
      </c>
      <c r="Q310" s="175" t="str">
        <f>IF('proje ve personel bilgileri'!A147=0,"",SUM(E310+G310+I310+K310+M310+O310))</f>
        <v/>
      </c>
      <c r="R310" s="180" t="str">
        <f>IF('proje ve personel bilgileri'!A147&lt;&gt;0,(P310/30)," ")</f>
        <v xml:space="preserve"> </v>
      </c>
      <c r="S310" s="181" t="str">
        <f>IF('proje ve personel bilgileri'!A147&lt;&gt;0,(Q310/R310)," ")</f>
        <v xml:space="preserve"> </v>
      </c>
    </row>
    <row r="311" spans="1:19" ht="15.75" customHeight="1" x14ac:dyDescent="0.25">
      <c r="A311" s="14">
        <v>135</v>
      </c>
      <c r="B311" s="359" t="str">
        <f>IF('proje ve personel bilgileri'!A148&lt;&gt;0,('proje ve personel bilgileri'!A148)," ")</f>
        <v xml:space="preserve"> </v>
      </c>
      <c r="C311" s="359"/>
      <c r="D311" s="176">
        <f>IF('G011A (Ocak-Temmuz)'!C260="",0,'G011A (Ocak-Temmuz)'!C260)</f>
        <v>0</v>
      </c>
      <c r="E311" s="175">
        <f>IF('G011A (Ocak-Temmuz)'!K260=" ",0,'G011A (Ocak-Temmuz)'!K260)</f>
        <v>0</v>
      </c>
      <c r="F311" s="176">
        <f>IF('G011A (Şubat-Ağustos)'!C256="",0,'G011A (Şubat-Ağustos)'!C256)</f>
        <v>0</v>
      </c>
      <c r="G311" s="175">
        <f>IF('G011A (Şubat-Ağustos)'!K256=" ",0,'G011A (Şubat-Ağustos)'!K256)</f>
        <v>0</v>
      </c>
      <c r="H311" s="176">
        <f>IF('G011A (Mart-Eylül)'!C257="",0,'G011A (Mart-Eylül)'!C257)</f>
        <v>0</v>
      </c>
      <c r="I311" s="175">
        <f>IF('G011A (Mart-Eylül)'!K257=" ",0,'G011A (Mart-Eylül)'!K257)</f>
        <v>0</v>
      </c>
      <c r="J311" s="176">
        <f>IF('G011A (Nisan-Ekim)'!C257="",0,'G011A (Nisan-Ekim)'!C257)</f>
        <v>0</v>
      </c>
      <c r="K311" s="175">
        <f>IF('G011A (Nisan-Ekim)'!K257="",0,'G011A (Nisan-Ekim)'!K257)</f>
        <v>0</v>
      </c>
      <c r="L311" s="176">
        <f>IF('G011A (Mayıs-Kasım)'!C256="",0,'G011A (Mayıs-Kasım)'!C256)</f>
        <v>0</v>
      </c>
      <c r="M311" s="175">
        <f>IF('G011A (Mayıs-Kasım)'!K256=" ",0,'G011A (Mayıs-Kasım)'!K256)</f>
        <v>0</v>
      </c>
      <c r="N311" s="176">
        <f>IF('G011A (Haziran-Aralık)'!C262="",0,'G011A (Haziran-Aralık)'!C262)</f>
        <v>0</v>
      </c>
      <c r="O311" s="175">
        <f>IF('G011A (Haziran-Aralık)'!K262="",0,'G011A (Haziran-Aralık)'!K262)</f>
        <v>0</v>
      </c>
      <c r="P311" s="176" t="str">
        <f>IF('proje ve personel bilgileri'!A148=0,"",SUM(D311+F311+H311+J311+L311+N311))</f>
        <v/>
      </c>
      <c r="Q311" s="175" t="str">
        <f>IF('proje ve personel bilgileri'!A148=0,"",SUM(E311+G311+I311+K311+M311+O311))</f>
        <v/>
      </c>
      <c r="R311" s="180" t="str">
        <f>IF('proje ve personel bilgileri'!A148&lt;&gt;0,(P311/30)," ")</f>
        <v xml:space="preserve"> </v>
      </c>
      <c r="S311" s="181" t="str">
        <f>IF('proje ve personel bilgileri'!A148&lt;&gt;0,(Q311/R311)," ")</f>
        <v xml:space="preserve"> </v>
      </c>
    </row>
    <row r="312" spans="1:19" ht="15.75" customHeight="1" x14ac:dyDescent="0.25">
      <c r="A312" s="15">
        <v>136</v>
      </c>
      <c r="B312" s="359" t="str">
        <f>IF('proje ve personel bilgileri'!A149&lt;&gt;0,('proje ve personel bilgileri'!A149)," ")</f>
        <v xml:space="preserve"> </v>
      </c>
      <c r="C312" s="359"/>
      <c r="D312" s="176">
        <f>IF('G011A (Ocak-Temmuz)'!C261="",0,'G011A (Ocak-Temmuz)'!C261)</f>
        <v>0</v>
      </c>
      <c r="E312" s="175">
        <f>IF('G011A (Ocak-Temmuz)'!K261=" ",0,'G011A (Ocak-Temmuz)'!K261)</f>
        <v>0</v>
      </c>
      <c r="F312" s="176">
        <f>IF('G011A (Şubat-Ağustos)'!C257="",0,'G011A (Şubat-Ağustos)'!C257)</f>
        <v>0</v>
      </c>
      <c r="G312" s="175">
        <f>IF('G011A (Şubat-Ağustos)'!K257=" ",0,'G011A (Şubat-Ağustos)'!K257)</f>
        <v>0</v>
      </c>
      <c r="H312" s="176">
        <f>IF('G011A (Mart-Eylül)'!C258="",0,'G011A (Mart-Eylül)'!C258)</f>
        <v>0</v>
      </c>
      <c r="I312" s="175">
        <f>IF('G011A (Mart-Eylül)'!K258=" ",0,'G011A (Mart-Eylül)'!K258)</f>
        <v>0</v>
      </c>
      <c r="J312" s="176">
        <f>IF('G011A (Nisan-Ekim)'!C258="",0,'G011A (Nisan-Ekim)'!C258)</f>
        <v>0</v>
      </c>
      <c r="K312" s="175">
        <f>IF('G011A (Nisan-Ekim)'!K258="",0,'G011A (Nisan-Ekim)'!K258)</f>
        <v>0</v>
      </c>
      <c r="L312" s="176">
        <f>IF('G011A (Mayıs-Kasım)'!C257="",0,'G011A (Mayıs-Kasım)'!C257)</f>
        <v>0</v>
      </c>
      <c r="M312" s="175">
        <f>IF('G011A (Mayıs-Kasım)'!K257=" ",0,'G011A (Mayıs-Kasım)'!K257)</f>
        <v>0</v>
      </c>
      <c r="N312" s="176">
        <f>IF('G011A (Haziran-Aralık)'!C263="",0,'G011A (Haziran-Aralık)'!C263)</f>
        <v>0</v>
      </c>
      <c r="O312" s="175">
        <f>IF('G011A (Haziran-Aralık)'!K263="",0,'G011A (Haziran-Aralık)'!K263)</f>
        <v>0</v>
      </c>
      <c r="P312" s="176" t="str">
        <f>IF('proje ve personel bilgileri'!A149=0,"",SUM(D312+F312+H312+J312+L312+N312))</f>
        <v/>
      </c>
      <c r="Q312" s="175" t="str">
        <f>IF('proje ve personel bilgileri'!A149=0,"",SUM(E312+G312+I312+K312+M312+O312))</f>
        <v/>
      </c>
      <c r="R312" s="180" t="str">
        <f>IF('proje ve personel bilgileri'!A149&lt;&gt;0,(P312/30)," ")</f>
        <v xml:space="preserve"> </v>
      </c>
      <c r="S312" s="181" t="str">
        <f>IF('proje ve personel bilgileri'!A149&lt;&gt;0,(Q312/R312)," ")</f>
        <v xml:space="preserve"> </v>
      </c>
    </row>
    <row r="313" spans="1:19" ht="15.75" customHeight="1" x14ac:dyDescent="0.25">
      <c r="A313" s="14">
        <v>137</v>
      </c>
      <c r="B313" s="359" t="str">
        <f>IF('proje ve personel bilgileri'!A150&lt;&gt;0,('proje ve personel bilgileri'!A150)," ")</f>
        <v xml:space="preserve"> </v>
      </c>
      <c r="C313" s="359"/>
      <c r="D313" s="176">
        <f>IF('G011A (Ocak-Temmuz)'!C262="",0,'G011A (Ocak-Temmuz)'!C262)</f>
        <v>0</v>
      </c>
      <c r="E313" s="175">
        <f>IF('G011A (Ocak-Temmuz)'!K262=" ",0,'G011A (Ocak-Temmuz)'!K262)</f>
        <v>0</v>
      </c>
      <c r="F313" s="176">
        <f>IF('G011A (Şubat-Ağustos)'!C258="",0,'G011A (Şubat-Ağustos)'!C258)</f>
        <v>0</v>
      </c>
      <c r="G313" s="175">
        <f>IF('G011A (Şubat-Ağustos)'!K258=" ",0,'G011A (Şubat-Ağustos)'!K258)</f>
        <v>0</v>
      </c>
      <c r="H313" s="176">
        <f>IF('G011A (Mart-Eylül)'!C259="",0,'G011A (Mart-Eylül)'!C259)</f>
        <v>0</v>
      </c>
      <c r="I313" s="175">
        <f>IF('G011A (Mart-Eylül)'!K259=" ",0,'G011A (Mart-Eylül)'!K259)</f>
        <v>0</v>
      </c>
      <c r="J313" s="176">
        <f>IF('G011A (Nisan-Ekim)'!C259="",0,'G011A (Nisan-Ekim)'!C259)</f>
        <v>0</v>
      </c>
      <c r="K313" s="175">
        <f>IF('G011A (Nisan-Ekim)'!K259="",0,'G011A (Nisan-Ekim)'!K259)</f>
        <v>0</v>
      </c>
      <c r="L313" s="176">
        <f>IF('G011A (Mayıs-Kasım)'!C258="",0,'G011A (Mayıs-Kasım)'!C258)</f>
        <v>0</v>
      </c>
      <c r="M313" s="175">
        <f>IF('G011A (Mayıs-Kasım)'!K258=" ",0,'G011A (Mayıs-Kasım)'!K258)</f>
        <v>0</v>
      </c>
      <c r="N313" s="176">
        <f>IF('G011A (Haziran-Aralık)'!C264="",0,'G011A (Haziran-Aralık)'!C264)</f>
        <v>0</v>
      </c>
      <c r="O313" s="175">
        <f>IF('G011A (Haziran-Aralık)'!K264="",0,'G011A (Haziran-Aralık)'!K264)</f>
        <v>0</v>
      </c>
      <c r="P313" s="176" t="str">
        <f>IF('proje ve personel bilgileri'!A150=0,"",SUM(D313+F313+H313+J313+L313+N313))</f>
        <v/>
      </c>
      <c r="Q313" s="175" t="str">
        <f>IF('proje ve personel bilgileri'!A150=0,"",SUM(E313+G313+I313+K313+M313+O313))</f>
        <v/>
      </c>
      <c r="R313" s="180" t="str">
        <f>IF('proje ve personel bilgileri'!A150&lt;&gt;0,(P313/30)," ")</f>
        <v xml:space="preserve"> </v>
      </c>
      <c r="S313" s="181" t="str">
        <f>IF('proje ve personel bilgileri'!A150&lt;&gt;0,(Q313/R313)," ")</f>
        <v xml:space="preserve"> </v>
      </c>
    </row>
    <row r="314" spans="1:19" ht="15.75" customHeight="1" x14ac:dyDescent="0.25">
      <c r="A314" s="15">
        <v>138</v>
      </c>
      <c r="B314" s="359" t="str">
        <f>IF('proje ve personel bilgileri'!A151&lt;&gt;0,('proje ve personel bilgileri'!A151)," ")</f>
        <v xml:space="preserve"> </v>
      </c>
      <c r="C314" s="359"/>
      <c r="D314" s="176">
        <f>IF('G011A (Ocak-Temmuz)'!C263="",0,'G011A (Ocak-Temmuz)'!C263)</f>
        <v>0</v>
      </c>
      <c r="E314" s="175">
        <f>IF('G011A (Ocak-Temmuz)'!K263=" ",0,'G011A (Ocak-Temmuz)'!K263)</f>
        <v>0</v>
      </c>
      <c r="F314" s="176">
        <f>IF('G011A (Şubat-Ağustos)'!C259="",0,'G011A (Şubat-Ağustos)'!C259)</f>
        <v>0</v>
      </c>
      <c r="G314" s="175">
        <f>IF('G011A (Şubat-Ağustos)'!K259=" ",0,'G011A (Şubat-Ağustos)'!K259)</f>
        <v>0</v>
      </c>
      <c r="H314" s="176">
        <f>IF('G011A (Mart-Eylül)'!C260="",0,'G011A (Mart-Eylül)'!C260)</f>
        <v>0</v>
      </c>
      <c r="I314" s="175">
        <f>IF('G011A (Mart-Eylül)'!K260=" ",0,'G011A (Mart-Eylül)'!K260)</f>
        <v>0</v>
      </c>
      <c r="J314" s="176">
        <f>IF('G011A (Nisan-Ekim)'!C260="",0,'G011A (Nisan-Ekim)'!C260)</f>
        <v>0</v>
      </c>
      <c r="K314" s="175">
        <f>IF('G011A (Nisan-Ekim)'!K260="",0,'G011A (Nisan-Ekim)'!K260)</f>
        <v>0</v>
      </c>
      <c r="L314" s="176">
        <f>IF('G011A (Mayıs-Kasım)'!C259="",0,'G011A (Mayıs-Kasım)'!C259)</f>
        <v>0</v>
      </c>
      <c r="M314" s="175">
        <f>IF('G011A (Mayıs-Kasım)'!K259=" ",0,'G011A (Mayıs-Kasım)'!K259)</f>
        <v>0</v>
      </c>
      <c r="N314" s="176">
        <f>IF('G011A (Haziran-Aralık)'!C265="",0,'G011A (Haziran-Aralık)'!C265)</f>
        <v>0</v>
      </c>
      <c r="O314" s="175">
        <f>IF('G011A (Haziran-Aralık)'!K265="",0,'G011A (Haziran-Aralık)'!K265)</f>
        <v>0</v>
      </c>
      <c r="P314" s="176" t="str">
        <f>IF('proje ve personel bilgileri'!A151=0,"",SUM(D314+F314+H314+J314+L314+N314))</f>
        <v/>
      </c>
      <c r="Q314" s="175" t="str">
        <f>IF('proje ve personel bilgileri'!A151=0,"",SUM(E314+G314+I314+K314+M314+O314))</f>
        <v/>
      </c>
      <c r="R314" s="180" t="str">
        <f>IF('proje ve personel bilgileri'!A151&lt;&gt;0,(P314/30)," ")</f>
        <v xml:space="preserve"> </v>
      </c>
      <c r="S314" s="181" t="str">
        <f>IF('proje ve personel bilgileri'!A151&lt;&gt;0,(Q314/R314)," ")</f>
        <v xml:space="preserve"> </v>
      </c>
    </row>
    <row r="315" spans="1:19" ht="15.75" customHeight="1" x14ac:dyDescent="0.25">
      <c r="A315" s="14">
        <v>139</v>
      </c>
      <c r="B315" s="359" t="str">
        <f>IF('proje ve personel bilgileri'!A152&lt;&gt;0,('proje ve personel bilgileri'!A152)," ")</f>
        <v xml:space="preserve"> </v>
      </c>
      <c r="C315" s="359"/>
      <c r="D315" s="176">
        <f>IF('G011A (Ocak-Temmuz)'!C264="",0,'G011A (Ocak-Temmuz)'!C264)</f>
        <v>0</v>
      </c>
      <c r="E315" s="175">
        <f>IF('G011A (Ocak-Temmuz)'!K264=" ",0,'G011A (Ocak-Temmuz)'!K264)</f>
        <v>0</v>
      </c>
      <c r="F315" s="176">
        <f>IF('G011A (Şubat-Ağustos)'!C260="",0,'G011A (Şubat-Ağustos)'!C260)</f>
        <v>0</v>
      </c>
      <c r="G315" s="175">
        <f>IF('G011A (Şubat-Ağustos)'!K260=" ",0,'G011A (Şubat-Ağustos)'!K260)</f>
        <v>0</v>
      </c>
      <c r="H315" s="176">
        <f>IF('G011A (Mart-Eylül)'!C261="",0,'G011A (Mart-Eylül)'!C261)</f>
        <v>0</v>
      </c>
      <c r="I315" s="175">
        <f>IF('G011A (Mart-Eylül)'!K261=" ",0,'G011A (Mart-Eylül)'!K261)</f>
        <v>0</v>
      </c>
      <c r="J315" s="176">
        <f>IF('G011A (Nisan-Ekim)'!C261="",0,'G011A (Nisan-Ekim)'!C261)</f>
        <v>0</v>
      </c>
      <c r="K315" s="175">
        <f>IF('G011A (Nisan-Ekim)'!K261="",0,'G011A (Nisan-Ekim)'!K261)</f>
        <v>0</v>
      </c>
      <c r="L315" s="176">
        <f>IF('G011A (Mayıs-Kasım)'!C260="",0,'G011A (Mayıs-Kasım)'!C260)</f>
        <v>0</v>
      </c>
      <c r="M315" s="175">
        <f>IF('G011A (Mayıs-Kasım)'!K260=" ",0,'G011A (Mayıs-Kasım)'!K260)</f>
        <v>0</v>
      </c>
      <c r="N315" s="176">
        <f>IF('G011A (Haziran-Aralık)'!C266="",0,'G011A (Haziran-Aralık)'!C266)</f>
        <v>0</v>
      </c>
      <c r="O315" s="175">
        <f>IF('G011A (Haziran-Aralık)'!K266="",0,'G011A (Haziran-Aralık)'!K266)</f>
        <v>0</v>
      </c>
      <c r="P315" s="176" t="str">
        <f>IF('proje ve personel bilgileri'!A152=0,"",SUM(D315+F315+H315+J315+L315+N315))</f>
        <v/>
      </c>
      <c r="Q315" s="175" t="str">
        <f>IF('proje ve personel bilgileri'!A152=0,"",SUM(E315+G315+I315+K315+M315+O315))</f>
        <v/>
      </c>
      <c r="R315" s="180" t="str">
        <f>IF('proje ve personel bilgileri'!A152&lt;&gt;0,(P315/30)," ")</f>
        <v xml:space="preserve"> </v>
      </c>
      <c r="S315" s="181" t="str">
        <f>IF('proje ve personel bilgileri'!A152&lt;&gt;0,(Q315/R315)," ")</f>
        <v xml:space="preserve"> </v>
      </c>
    </row>
    <row r="316" spans="1:19" ht="15.75" customHeight="1" x14ac:dyDescent="0.25">
      <c r="A316" s="15">
        <v>140</v>
      </c>
      <c r="B316" s="359" t="str">
        <f>IF('proje ve personel bilgileri'!A153&lt;&gt;0,('proje ve personel bilgileri'!A153)," ")</f>
        <v xml:space="preserve"> </v>
      </c>
      <c r="C316" s="359"/>
      <c r="D316" s="176">
        <f>IF('G011A (Ocak-Temmuz)'!C265="",0,'G011A (Ocak-Temmuz)'!C265)</f>
        <v>0</v>
      </c>
      <c r="E316" s="175">
        <f>IF('G011A (Ocak-Temmuz)'!K265=" ",0,'G011A (Ocak-Temmuz)'!K265)</f>
        <v>0</v>
      </c>
      <c r="F316" s="176">
        <f>IF('G011A (Şubat-Ağustos)'!C261="",0,'G011A (Şubat-Ağustos)'!C261)</f>
        <v>0</v>
      </c>
      <c r="G316" s="175">
        <f>IF('G011A (Şubat-Ağustos)'!K261=" ",0,'G011A (Şubat-Ağustos)'!K261)</f>
        <v>0</v>
      </c>
      <c r="H316" s="176">
        <f>IF('G011A (Mart-Eylül)'!C262="",0,'G011A (Mart-Eylül)'!C262)</f>
        <v>0</v>
      </c>
      <c r="I316" s="175">
        <f>IF('G011A (Mart-Eylül)'!K262=" ",0,'G011A (Mart-Eylül)'!K262)</f>
        <v>0</v>
      </c>
      <c r="J316" s="176">
        <f>IF('G011A (Nisan-Ekim)'!C262="",0,'G011A (Nisan-Ekim)'!C262)</f>
        <v>0</v>
      </c>
      <c r="K316" s="175">
        <f>IF('G011A (Nisan-Ekim)'!K262="",0,'G011A (Nisan-Ekim)'!K262)</f>
        <v>0</v>
      </c>
      <c r="L316" s="176">
        <f>IF('G011A (Mayıs-Kasım)'!C261="",0,'G011A (Mayıs-Kasım)'!C261)</f>
        <v>0</v>
      </c>
      <c r="M316" s="175">
        <f>IF('G011A (Mayıs-Kasım)'!K261=" ",0,'G011A (Mayıs-Kasım)'!K261)</f>
        <v>0</v>
      </c>
      <c r="N316" s="176">
        <f>IF('G011A (Haziran-Aralık)'!C267="",0,'G011A (Haziran-Aralık)'!C267)</f>
        <v>0</v>
      </c>
      <c r="O316" s="175">
        <f>IF('G011A (Haziran-Aralık)'!K267="",0,'G011A (Haziran-Aralık)'!K267)</f>
        <v>0</v>
      </c>
      <c r="P316" s="176" t="str">
        <f>IF('proje ve personel bilgileri'!A153=0,"",SUM(D316+F316+H316+J316+L316+N316))</f>
        <v/>
      </c>
      <c r="Q316" s="175" t="str">
        <f>IF('proje ve personel bilgileri'!A153=0,"",SUM(E316+G316+I316+K316+M316+O316))</f>
        <v/>
      </c>
      <c r="R316" s="180" t="str">
        <f>IF('proje ve personel bilgileri'!A153&lt;&gt;0,(P316/30)," ")</f>
        <v xml:space="preserve"> </v>
      </c>
      <c r="S316" s="181" t="str">
        <f>IF('proje ve personel bilgileri'!A153&lt;&gt;0,(Q316/R316)," ")</f>
        <v xml:space="preserve"> </v>
      </c>
    </row>
    <row r="317" spans="1:19" ht="15.75" customHeight="1" x14ac:dyDescent="0.25">
      <c r="A317" s="14">
        <v>141</v>
      </c>
      <c r="B317" s="359" t="str">
        <f>IF('proje ve personel bilgileri'!A154&lt;&gt;0,('proje ve personel bilgileri'!A154)," ")</f>
        <v xml:space="preserve"> </v>
      </c>
      <c r="C317" s="359"/>
      <c r="D317" s="176">
        <f>IF('G011A (Ocak-Temmuz)'!C266="",0,'G011A (Ocak-Temmuz)'!C266)</f>
        <v>0</v>
      </c>
      <c r="E317" s="175">
        <f>IF('G011A (Ocak-Temmuz)'!K266=" ",0,'G011A (Ocak-Temmuz)'!K266)</f>
        <v>0</v>
      </c>
      <c r="F317" s="176">
        <f>IF('G011A (Şubat-Ağustos)'!C262="",0,'G011A (Şubat-Ağustos)'!C262)</f>
        <v>0</v>
      </c>
      <c r="G317" s="175">
        <f>IF('G011A (Şubat-Ağustos)'!K262=" ",0,'G011A (Şubat-Ağustos)'!K262)</f>
        <v>0</v>
      </c>
      <c r="H317" s="176">
        <f>IF('G011A (Mart-Eylül)'!C263="",0,'G011A (Mart-Eylül)'!C263)</f>
        <v>0</v>
      </c>
      <c r="I317" s="175">
        <f>IF('G011A (Mart-Eylül)'!K263=" ",0,'G011A (Mart-Eylül)'!K263)</f>
        <v>0</v>
      </c>
      <c r="J317" s="176">
        <f>IF('G011A (Nisan-Ekim)'!C263="",0,'G011A (Nisan-Ekim)'!C263)</f>
        <v>0</v>
      </c>
      <c r="K317" s="175">
        <f>IF('G011A (Nisan-Ekim)'!K263="",0,'G011A (Nisan-Ekim)'!K263)</f>
        <v>0</v>
      </c>
      <c r="L317" s="176">
        <f>IF('G011A (Mayıs-Kasım)'!C262="",0,'G011A (Mayıs-Kasım)'!C262)</f>
        <v>0</v>
      </c>
      <c r="M317" s="175">
        <f>IF('G011A (Mayıs-Kasım)'!K262=" ",0,'G011A (Mayıs-Kasım)'!K262)</f>
        <v>0</v>
      </c>
      <c r="N317" s="176">
        <f>IF('G011A (Haziran-Aralık)'!C268="",0,'G011A (Haziran-Aralık)'!C268)</f>
        <v>0</v>
      </c>
      <c r="O317" s="175">
        <f>IF('G011A (Haziran-Aralık)'!K268="",0,'G011A (Haziran-Aralık)'!K268)</f>
        <v>0</v>
      </c>
      <c r="P317" s="176" t="str">
        <f>IF('proje ve personel bilgileri'!A154=0,"",SUM(D317+F317+H317+J317+L317+N317))</f>
        <v/>
      </c>
      <c r="Q317" s="175" t="str">
        <f>IF('proje ve personel bilgileri'!A154=0,"",SUM(E317+G317+I317+K317+M317+O317))</f>
        <v/>
      </c>
      <c r="R317" s="180" t="str">
        <f>IF('proje ve personel bilgileri'!A154&lt;&gt;0,(P317/30)," ")</f>
        <v xml:space="preserve"> </v>
      </c>
      <c r="S317" s="181" t="str">
        <f>IF('proje ve personel bilgileri'!A154&lt;&gt;0,(Q317/R317)," ")</f>
        <v xml:space="preserve"> </v>
      </c>
    </row>
    <row r="318" spans="1:19" ht="15.75" customHeight="1" x14ac:dyDescent="0.25">
      <c r="A318" s="15">
        <v>142</v>
      </c>
      <c r="B318" s="359" t="str">
        <f>IF('proje ve personel bilgileri'!A155&lt;&gt;0,('proje ve personel bilgileri'!A155)," ")</f>
        <v xml:space="preserve"> </v>
      </c>
      <c r="C318" s="359"/>
      <c r="D318" s="176">
        <f>IF('G011A (Ocak-Temmuz)'!C267="",0,'G011A (Ocak-Temmuz)'!C267)</f>
        <v>0</v>
      </c>
      <c r="E318" s="175">
        <f>IF('G011A (Ocak-Temmuz)'!K267=" ",0,'G011A (Ocak-Temmuz)'!K267)</f>
        <v>0</v>
      </c>
      <c r="F318" s="176">
        <f>IF('G011A (Şubat-Ağustos)'!C263="",0,'G011A (Şubat-Ağustos)'!C263)</f>
        <v>0</v>
      </c>
      <c r="G318" s="175">
        <f>IF('G011A (Şubat-Ağustos)'!K263=" ",0,'G011A (Şubat-Ağustos)'!K263)</f>
        <v>0</v>
      </c>
      <c r="H318" s="176">
        <f>IF('G011A (Mart-Eylül)'!C264="",0,'G011A (Mart-Eylül)'!C264)</f>
        <v>0</v>
      </c>
      <c r="I318" s="175">
        <f>IF('G011A (Mart-Eylül)'!K264=" ",0,'G011A (Mart-Eylül)'!K264)</f>
        <v>0</v>
      </c>
      <c r="J318" s="176">
        <f>IF('G011A (Nisan-Ekim)'!C264="",0,'G011A (Nisan-Ekim)'!C264)</f>
        <v>0</v>
      </c>
      <c r="K318" s="175">
        <f>IF('G011A (Nisan-Ekim)'!K264="",0,'G011A (Nisan-Ekim)'!K264)</f>
        <v>0</v>
      </c>
      <c r="L318" s="176">
        <f>IF('G011A (Mayıs-Kasım)'!C263="",0,'G011A (Mayıs-Kasım)'!C263)</f>
        <v>0</v>
      </c>
      <c r="M318" s="175">
        <f>IF('G011A (Mayıs-Kasım)'!K263=" ",0,'G011A (Mayıs-Kasım)'!K263)</f>
        <v>0</v>
      </c>
      <c r="N318" s="176">
        <f>IF('G011A (Haziran-Aralık)'!C269="",0,'G011A (Haziran-Aralık)'!C269)</f>
        <v>0</v>
      </c>
      <c r="O318" s="175">
        <f>IF('G011A (Haziran-Aralık)'!K269="",0,'G011A (Haziran-Aralık)'!K269)</f>
        <v>0</v>
      </c>
      <c r="P318" s="176" t="str">
        <f>IF('proje ve personel bilgileri'!A155=0,"",SUM(D318+F318+H318+J318+L318+N318))</f>
        <v/>
      </c>
      <c r="Q318" s="175" t="str">
        <f>IF('proje ve personel bilgileri'!A155=0,"",SUM(E318+G318+I318+K318+M318+O318))</f>
        <v/>
      </c>
      <c r="R318" s="180" t="str">
        <f>IF('proje ve personel bilgileri'!A155&lt;&gt;0,(P318/30)," ")</f>
        <v xml:space="preserve"> </v>
      </c>
      <c r="S318" s="181" t="str">
        <f>IF('proje ve personel bilgileri'!A155&lt;&gt;0,(Q318/R318)," ")</f>
        <v xml:space="preserve"> </v>
      </c>
    </row>
    <row r="319" spans="1:19" ht="15.75" customHeight="1" x14ac:dyDescent="0.25">
      <c r="A319" s="14">
        <v>143</v>
      </c>
      <c r="B319" s="359" t="str">
        <f>IF('proje ve personel bilgileri'!A156&lt;&gt;0,('proje ve personel bilgileri'!A156)," ")</f>
        <v xml:space="preserve"> </v>
      </c>
      <c r="C319" s="359"/>
      <c r="D319" s="176">
        <f>IF('G011A (Ocak-Temmuz)'!C268="",0,'G011A (Ocak-Temmuz)'!C268)</f>
        <v>0</v>
      </c>
      <c r="E319" s="175">
        <f>IF('G011A (Ocak-Temmuz)'!K268=" ",0,'G011A (Ocak-Temmuz)'!K268)</f>
        <v>0</v>
      </c>
      <c r="F319" s="176">
        <f>IF('G011A (Şubat-Ağustos)'!C264="",0,'G011A (Şubat-Ağustos)'!C264)</f>
        <v>0</v>
      </c>
      <c r="G319" s="175">
        <f>IF('G011A (Şubat-Ağustos)'!K264=" ",0,'G011A (Şubat-Ağustos)'!K264)</f>
        <v>0</v>
      </c>
      <c r="H319" s="176">
        <f>IF('G011A (Mart-Eylül)'!C265="",0,'G011A (Mart-Eylül)'!C265)</f>
        <v>0</v>
      </c>
      <c r="I319" s="175">
        <f>IF('G011A (Mart-Eylül)'!K265=" ",0,'G011A (Mart-Eylül)'!K265)</f>
        <v>0</v>
      </c>
      <c r="J319" s="176">
        <f>IF('G011A (Nisan-Ekim)'!C265="",0,'G011A (Nisan-Ekim)'!C265)</f>
        <v>0</v>
      </c>
      <c r="K319" s="175">
        <f>IF('G011A (Nisan-Ekim)'!K265="",0,'G011A (Nisan-Ekim)'!K265)</f>
        <v>0</v>
      </c>
      <c r="L319" s="176">
        <f>IF('G011A (Mayıs-Kasım)'!C264="",0,'G011A (Mayıs-Kasım)'!C264)</f>
        <v>0</v>
      </c>
      <c r="M319" s="175">
        <f>IF('G011A (Mayıs-Kasım)'!K264=" ",0,'G011A (Mayıs-Kasım)'!K264)</f>
        <v>0</v>
      </c>
      <c r="N319" s="176">
        <f>IF('G011A (Haziran-Aralık)'!C270="",0,'G011A (Haziran-Aralık)'!C270)</f>
        <v>0</v>
      </c>
      <c r="O319" s="175">
        <f>IF('G011A (Haziran-Aralık)'!K270="",0,'G011A (Haziran-Aralık)'!K270)</f>
        <v>0</v>
      </c>
      <c r="P319" s="176" t="str">
        <f>IF('proje ve personel bilgileri'!A156=0,"",SUM(D319+F319+H319+J319+L319+N319))</f>
        <v/>
      </c>
      <c r="Q319" s="175" t="str">
        <f>IF('proje ve personel bilgileri'!A156=0,"",SUM(E319+G319+I319+K319+M319+O319))</f>
        <v/>
      </c>
      <c r="R319" s="180" t="str">
        <f>IF('proje ve personel bilgileri'!A156&lt;&gt;0,(P319/30)," ")</f>
        <v xml:space="preserve"> </v>
      </c>
      <c r="S319" s="181" t="str">
        <f>IF('proje ve personel bilgileri'!A156&lt;&gt;0,(Q319/R319)," ")</f>
        <v xml:space="preserve"> </v>
      </c>
    </row>
    <row r="320" spans="1:19" ht="15.75" customHeight="1" x14ac:dyDescent="0.25">
      <c r="A320" s="15">
        <v>144</v>
      </c>
      <c r="B320" s="359" t="str">
        <f>IF('proje ve personel bilgileri'!A157&lt;&gt;0,('proje ve personel bilgileri'!A157)," ")</f>
        <v xml:space="preserve"> </v>
      </c>
      <c r="C320" s="359"/>
      <c r="D320" s="176">
        <f>IF('G011A (Ocak-Temmuz)'!C269="",0,'G011A (Ocak-Temmuz)'!C269)</f>
        <v>0</v>
      </c>
      <c r="E320" s="175">
        <f>IF('G011A (Ocak-Temmuz)'!K269=" ",0,'G011A (Ocak-Temmuz)'!K269)</f>
        <v>0</v>
      </c>
      <c r="F320" s="176">
        <f>IF('G011A (Şubat-Ağustos)'!C265="",0,'G011A (Şubat-Ağustos)'!C265)</f>
        <v>0</v>
      </c>
      <c r="G320" s="175">
        <f>IF('G011A (Şubat-Ağustos)'!K265=" ",0,'G011A (Şubat-Ağustos)'!K265)</f>
        <v>0</v>
      </c>
      <c r="H320" s="176">
        <f>IF('G011A (Mart-Eylül)'!C266="",0,'G011A (Mart-Eylül)'!C266)</f>
        <v>0</v>
      </c>
      <c r="I320" s="175">
        <f>IF('G011A (Mart-Eylül)'!K266=" ",0,'G011A (Mart-Eylül)'!K266)</f>
        <v>0</v>
      </c>
      <c r="J320" s="176">
        <f>IF('G011A (Nisan-Ekim)'!C266="",0,'G011A (Nisan-Ekim)'!C266)</f>
        <v>0</v>
      </c>
      <c r="K320" s="175">
        <f>IF('G011A (Nisan-Ekim)'!K266="",0,'G011A (Nisan-Ekim)'!K266)</f>
        <v>0</v>
      </c>
      <c r="L320" s="176">
        <f>IF('G011A (Mayıs-Kasım)'!C265="",0,'G011A (Mayıs-Kasım)'!C265)</f>
        <v>0</v>
      </c>
      <c r="M320" s="175">
        <f>IF('G011A (Mayıs-Kasım)'!K265=" ",0,'G011A (Mayıs-Kasım)'!K265)</f>
        <v>0</v>
      </c>
      <c r="N320" s="176">
        <f>IF('G011A (Haziran-Aralık)'!C271="",0,'G011A (Haziran-Aralık)'!C271)</f>
        <v>0</v>
      </c>
      <c r="O320" s="175">
        <f>IF('G011A (Haziran-Aralık)'!K271="",0,'G011A (Haziran-Aralık)'!K271)</f>
        <v>0</v>
      </c>
      <c r="P320" s="176" t="str">
        <f>IF('proje ve personel bilgileri'!A157=0,"",SUM(D320+F320+H320+J320+L320+N320))</f>
        <v/>
      </c>
      <c r="Q320" s="175" t="str">
        <f>IF('proje ve personel bilgileri'!A157=0,"",SUM(E320+G320+I320+K320+M320+O320))</f>
        <v/>
      </c>
      <c r="R320" s="180" t="str">
        <f>IF('proje ve personel bilgileri'!A157&lt;&gt;0,(P320/30)," ")</f>
        <v xml:space="preserve"> </v>
      </c>
      <c r="S320" s="181" t="str">
        <f>IF('proje ve personel bilgileri'!A157&lt;&gt;0,(Q320/R320)," ")</f>
        <v xml:space="preserve"> </v>
      </c>
    </row>
    <row r="321" spans="1:19" ht="15" customHeight="1" x14ac:dyDescent="0.25">
      <c r="A321" s="56"/>
      <c r="B321" s="56"/>
      <c r="C321" s="56"/>
      <c r="D321" s="56"/>
      <c r="E321" s="56"/>
      <c r="F321" s="56"/>
      <c r="G321" s="56"/>
      <c r="H321" s="56"/>
      <c r="I321" s="56"/>
      <c r="J321" s="56"/>
      <c r="K321" s="56"/>
      <c r="L321" s="56"/>
      <c r="M321" s="56"/>
      <c r="N321" s="56"/>
      <c r="O321" s="56"/>
      <c r="P321" s="56"/>
      <c r="Q321" s="56"/>
      <c r="R321" s="56"/>
      <c r="S321" s="56"/>
    </row>
    <row r="322" spans="1:19" ht="15" customHeight="1" x14ac:dyDescent="0.25">
      <c r="A322" s="332" t="s">
        <v>100</v>
      </c>
      <c r="B322" s="332"/>
      <c r="C322" s="332"/>
      <c r="D322" s="332"/>
      <c r="E322" s="332"/>
      <c r="F322" s="332"/>
      <c r="G322" s="332"/>
      <c r="H322" s="332"/>
      <c r="I322" s="332"/>
      <c r="J322" s="332"/>
      <c r="K322" s="332"/>
      <c r="L322" s="332"/>
      <c r="M322" s="332"/>
      <c r="N322" s="332"/>
      <c r="O322" s="332"/>
      <c r="P322" s="332"/>
      <c r="Q322" s="332"/>
      <c r="R322" s="332"/>
    </row>
    <row r="323" spans="1:19" ht="15" customHeight="1" x14ac:dyDescent="0.25">
      <c r="A323" s="287"/>
    </row>
    <row r="324" spans="1:19" ht="15" customHeight="1" x14ac:dyDescent="0.25">
      <c r="C324" s="57"/>
      <c r="E324" s="58"/>
      <c r="G324" s="57"/>
    </row>
    <row r="325" spans="1:19" ht="15" customHeight="1" x14ac:dyDescent="0.25">
      <c r="F325" s="288" t="s">
        <v>102</v>
      </c>
      <c r="J325" s="288" t="s">
        <v>103</v>
      </c>
      <c r="O325" s="74" t="s">
        <v>127</v>
      </c>
    </row>
    <row r="336" spans="1:19" ht="15.75" customHeight="1" x14ac:dyDescent="0.25">
      <c r="A336" s="348" t="s">
        <v>108</v>
      </c>
      <c r="B336" s="348"/>
      <c r="C336" s="348"/>
      <c r="D336" s="348"/>
      <c r="E336" s="348"/>
      <c r="F336" s="348"/>
      <c r="G336" s="348"/>
      <c r="H336" s="348"/>
      <c r="I336" s="348"/>
      <c r="J336" s="348"/>
      <c r="K336" s="348"/>
      <c r="L336" s="348"/>
      <c r="M336" s="348"/>
      <c r="N336" s="348"/>
      <c r="O336" s="348"/>
      <c r="P336" s="348"/>
      <c r="Q336" s="348"/>
      <c r="R336" s="348"/>
      <c r="S336" s="348"/>
    </row>
    <row r="337" spans="1:19" ht="15" customHeight="1" x14ac:dyDescent="0.25">
      <c r="A337" s="68"/>
      <c r="B337" s="68"/>
      <c r="C337" s="68"/>
      <c r="D337" s="68"/>
      <c r="E337" s="68"/>
      <c r="F337" s="68"/>
      <c r="G337" s="68"/>
      <c r="H337" s="68"/>
      <c r="I337" s="69" t="str">
        <f>'proje ve personel bilgileri'!$B$7</f>
        <v>/</v>
      </c>
      <c r="J337" s="68" t="s">
        <v>109</v>
      </c>
      <c r="K337" s="68"/>
      <c r="L337" s="68"/>
      <c r="M337" s="68"/>
      <c r="N337" s="68"/>
      <c r="O337" s="68"/>
      <c r="P337" s="68"/>
      <c r="Q337" s="68"/>
      <c r="R337" s="68"/>
      <c r="S337" s="68"/>
    </row>
    <row r="338" spans="1:19" ht="18.75" customHeight="1" x14ac:dyDescent="0.25">
      <c r="R338" s="10" t="s">
        <v>110</v>
      </c>
    </row>
    <row r="339" spans="1:19" ht="15.75" customHeight="1" x14ac:dyDescent="0.25">
      <c r="A339" s="349" t="s">
        <v>2</v>
      </c>
      <c r="B339" s="350"/>
      <c r="C339" s="374">
        <f>'proje ve personel bilgileri'!$B$2</f>
        <v>0</v>
      </c>
      <c r="D339" s="375"/>
      <c r="E339" s="375"/>
      <c r="F339" s="375"/>
      <c r="G339" s="375"/>
      <c r="H339" s="375"/>
      <c r="I339" s="375"/>
      <c r="J339" s="375"/>
      <c r="K339" s="375"/>
      <c r="L339" s="375"/>
      <c r="M339" s="375"/>
      <c r="N339" s="375"/>
      <c r="O339" s="375"/>
      <c r="P339" s="375"/>
      <c r="Q339" s="375"/>
      <c r="R339" s="375"/>
      <c r="S339" s="376"/>
    </row>
    <row r="340" spans="1:19" ht="15.75" customHeight="1" x14ac:dyDescent="0.25">
      <c r="A340" s="349" t="s">
        <v>4</v>
      </c>
      <c r="B340" s="350"/>
      <c r="C340" s="374">
        <f>'proje ve personel bilgileri'!$B$3</f>
        <v>0</v>
      </c>
      <c r="D340" s="375"/>
      <c r="E340" s="375"/>
      <c r="F340" s="375"/>
      <c r="G340" s="375"/>
      <c r="H340" s="375"/>
      <c r="I340" s="375"/>
      <c r="J340" s="375"/>
      <c r="K340" s="375"/>
      <c r="L340" s="375"/>
      <c r="M340" s="375"/>
      <c r="N340" s="375"/>
      <c r="O340" s="375"/>
      <c r="P340" s="375"/>
      <c r="Q340" s="375"/>
      <c r="R340" s="375"/>
      <c r="S340" s="376"/>
    </row>
    <row r="341" spans="1:19" ht="27.75" customHeight="1" x14ac:dyDescent="0.25">
      <c r="A341" s="360" t="s">
        <v>87</v>
      </c>
      <c r="B341" s="368" t="s">
        <v>15</v>
      </c>
      <c r="C341" s="369"/>
      <c r="D341" s="368" t="s">
        <v>111</v>
      </c>
      <c r="E341" s="369"/>
      <c r="F341" s="368" t="s">
        <v>112</v>
      </c>
      <c r="G341" s="369"/>
      <c r="H341" s="366" t="s">
        <v>113</v>
      </c>
      <c r="I341" s="367"/>
      <c r="J341" s="366" t="s">
        <v>114</v>
      </c>
      <c r="K341" s="367"/>
      <c r="L341" s="366" t="s">
        <v>115</v>
      </c>
      <c r="M341" s="367"/>
      <c r="N341" s="368" t="s">
        <v>116</v>
      </c>
      <c r="O341" s="369"/>
      <c r="P341" s="360" t="s">
        <v>117</v>
      </c>
      <c r="Q341" s="286" t="s">
        <v>118</v>
      </c>
      <c r="R341" s="362" t="s">
        <v>119</v>
      </c>
      <c r="S341" s="362" t="s">
        <v>120</v>
      </c>
    </row>
    <row r="342" spans="1:19" ht="15.75" customHeight="1" x14ac:dyDescent="0.25">
      <c r="A342" s="361"/>
      <c r="B342" s="372"/>
      <c r="C342" s="373"/>
      <c r="D342" s="370"/>
      <c r="E342" s="371"/>
      <c r="F342" s="370"/>
      <c r="G342" s="371"/>
      <c r="H342" s="364" t="s">
        <v>121</v>
      </c>
      <c r="I342" s="365"/>
      <c r="J342" s="364" t="s">
        <v>122</v>
      </c>
      <c r="K342" s="365"/>
      <c r="L342" s="364" t="s">
        <v>123</v>
      </c>
      <c r="M342" s="365"/>
      <c r="N342" s="370"/>
      <c r="O342" s="371"/>
      <c r="P342" s="361"/>
      <c r="Q342" s="11" t="s">
        <v>124</v>
      </c>
      <c r="R342" s="363"/>
      <c r="S342" s="363"/>
    </row>
    <row r="343" spans="1:19" ht="27.75" customHeight="1" x14ac:dyDescent="0.25">
      <c r="A343" s="361"/>
      <c r="B343" s="372"/>
      <c r="C343" s="373"/>
      <c r="D343" s="360" t="s">
        <v>125</v>
      </c>
      <c r="E343" s="11" t="s">
        <v>126</v>
      </c>
      <c r="F343" s="360" t="s">
        <v>125</v>
      </c>
      <c r="G343" s="11" t="s">
        <v>126</v>
      </c>
      <c r="H343" s="360" t="s">
        <v>125</v>
      </c>
      <c r="I343" s="11" t="s">
        <v>126</v>
      </c>
      <c r="J343" s="360" t="s">
        <v>125</v>
      </c>
      <c r="K343" s="12" t="s">
        <v>126</v>
      </c>
      <c r="L343" s="360" t="s">
        <v>125</v>
      </c>
      <c r="M343" s="11" t="s">
        <v>126</v>
      </c>
      <c r="N343" s="360" t="s">
        <v>125</v>
      </c>
      <c r="O343" s="11" t="s">
        <v>126</v>
      </c>
      <c r="P343" s="361"/>
      <c r="Q343" s="11" t="s">
        <v>98</v>
      </c>
      <c r="R343" s="363"/>
      <c r="S343" s="363"/>
    </row>
    <row r="344" spans="1:19" ht="15.75" customHeight="1" x14ac:dyDescent="0.25">
      <c r="A344" s="361"/>
      <c r="B344" s="372"/>
      <c r="C344" s="373"/>
      <c r="D344" s="361"/>
      <c r="E344" s="11" t="s">
        <v>98</v>
      </c>
      <c r="F344" s="361"/>
      <c r="G344" s="11" t="s">
        <v>98</v>
      </c>
      <c r="H344" s="361"/>
      <c r="I344" s="11" t="s">
        <v>98</v>
      </c>
      <c r="J344" s="361"/>
      <c r="K344" s="12" t="s">
        <v>98</v>
      </c>
      <c r="L344" s="361"/>
      <c r="M344" s="11" t="s">
        <v>98</v>
      </c>
      <c r="N344" s="361"/>
      <c r="O344" s="11" t="s">
        <v>98</v>
      </c>
      <c r="P344" s="361"/>
      <c r="Q344" s="13"/>
      <c r="R344" s="363"/>
      <c r="S344" s="363"/>
    </row>
    <row r="345" spans="1:19" ht="15.75" customHeight="1" x14ac:dyDescent="0.25">
      <c r="A345" s="14">
        <v>145</v>
      </c>
      <c r="B345" s="359" t="str">
        <f>IF('proje ve personel bilgileri'!A158&lt;&gt;0,('proje ve personel bilgileri'!A158)," ")</f>
        <v xml:space="preserve"> </v>
      </c>
      <c r="C345" s="359"/>
      <c r="D345" s="176">
        <f>IF('G011A (Ocak-Temmuz)'!C286="",0,'G011A (Ocak-Temmuz)'!C286)</f>
        <v>0</v>
      </c>
      <c r="E345" s="175">
        <f>IF('G011A (Ocak-Temmuz)'!K286=" ",0,'G011A (Ocak-Temmuz)'!K286)</f>
        <v>0</v>
      </c>
      <c r="F345" s="176">
        <f>IF('G011A (Şubat-Ağustos)'!C282="",0,'G011A (Şubat-Ağustos)'!C282)</f>
        <v>0</v>
      </c>
      <c r="G345" s="175">
        <f>IF('G011A (Şubat-Ağustos)'!K282=" ",0,'G011A (Şubat-Ağustos)'!K282)</f>
        <v>0</v>
      </c>
      <c r="H345" s="176">
        <f>IF('G011A (Mart-Eylül)'!C283="",0,'G011A (Mart-Eylül)'!C283)</f>
        <v>0</v>
      </c>
      <c r="I345" s="175">
        <f>IF('G011A (Mart-Eylül)'!K283=" ",0,'G011A (Mart-Eylül)'!K283)</f>
        <v>0</v>
      </c>
      <c r="J345" s="176">
        <f>IF('G011A (Nisan-Ekim)'!C282="",0,'G011A (Nisan-Ekim)'!C282)</f>
        <v>0</v>
      </c>
      <c r="K345" s="175">
        <f>IF('G011A (Nisan-Ekim)'!K282="",0,'G011A (Nisan-Ekim)'!K282)</f>
        <v>0</v>
      </c>
      <c r="L345" s="176">
        <f>IF('G011A (Mayıs-Kasım)'!C283="",0,'G011A (Mayıs-Kasım)'!C283)</f>
        <v>0</v>
      </c>
      <c r="M345" s="175">
        <f>IF('G011A (Mayıs-Kasım)'!K283=" ",0,'G011A (Mayıs-Kasım)'!K283)</f>
        <v>0</v>
      </c>
      <c r="N345" s="176">
        <f>IF('G011A (Haziran-Aralık)'!C289="",0,'G011A (Haziran-Aralık)'!C289)</f>
        <v>0</v>
      </c>
      <c r="O345" s="175">
        <f>IF('G011A (Haziran-Aralık)'!K289="",0,'G011A (Haziran-Aralık)'!K289)</f>
        <v>0</v>
      </c>
      <c r="P345" s="176" t="str">
        <f>IF('proje ve personel bilgileri'!A158=0,"",SUM(D345+F345+H345+J345+L345+N345))</f>
        <v/>
      </c>
      <c r="Q345" s="175" t="str">
        <f>IF('proje ve personel bilgileri'!A158=0,"",SUM(E345+G345+I345+K345+M345+O345))</f>
        <v/>
      </c>
      <c r="R345" s="180" t="str">
        <f>IF('proje ve personel bilgileri'!A158&lt;&gt;0,(P345/30)," ")</f>
        <v xml:space="preserve"> </v>
      </c>
      <c r="S345" s="181" t="str">
        <f>IF('proje ve personel bilgileri'!A158&lt;&gt;0,(Q345/R345)," ")</f>
        <v xml:space="preserve"> </v>
      </c>
    </row>
    <row r="346" spans="1:19" ht="15.75" customHeight="1" x14ac:dyDescent="0.25">
      <c r="A346" s="15">
        <v>146</v>
      </c>
      <c r="B346" s="359" t="str">
        <f>IF('proje ve personel bilgileri'!A159&lt;&gt;0,('proje ve personel bilgileri'!A159)," ")</f>
        <v xml:space="preserve"> </v>
      </c>
      <c r="C346" s="359"/>
      <c r="D346" s="176">
        <f>IF('G011A (Ocak-Temmuz)'!C287="",0,'G011A (Ocak-Temmuz)'!C287)</f>
        <v>0</v>
      </c>
      <c r="E346" s="175">
        <f>IF('G011A (Ocak-Temmuz)'!K287=" ",0,'G011A (Ocak-Temmuz)'!K287)</f>
        <v>0</v>
      </c>
      <c r="F346" s="176">
        <f>IF('G011A (Şubat-Ağustos)'!C283="",0,'G011A (Şubat-Ağustos)'!C283)</f>
        <v>0</v>
      </c>
      <c r="G346" s="175">
        <f>IF('G011A (Şubat-Ağustos)'!K283=" ",0,'G011A (Şubat-Ağustos)'!K283)</f>
        <v>0</v>
      </c>
      <c r="H346" s="176">
        <f>IF('G011A (Mart-Eylül)'!C284="",0,'G011A (Mart-Eylül)'!C284)</f>
        <v>0</v>
      </c>
      <c r="I346" s="175">
        <f>IF('G011A (Mart-Eylül)'!K284=" ",0,'G011A (Mart-Eylül)'!K284)</f>
        <v>0</v>
      </c>
      <c r="J346" s="176">
        <f>IF('G011A (Nisan-Ekim)'!C283="",0,'G011A (Nisan-Ekim)'!C283)</f>
        <v>0</v>
      </c>
      <c r="K346" s="175">
        <f>IF('G011A (Nisan-Ekim)'!K283="",0,'G011A (Nisan-Ekim)'!K283)</f>
        <v>0</v>
      </c>
      <c r="L346" s="176">
        <f>IF('G011A (Mayıs-Kasım)'!C284="",0,'G011A (Mayıs-Kasım)'!C284)</f>
        <v>0</v>
      </c>
      <c r="M346" s="175">
        <f>IF('G011A (Mayıs-Kasım)'!K284=" ",0,'G011A (Mayıs-Kasım)'!K284)</f>
        <v>0</v>
      </c>
      <c r="N346" s="176">
        <f>IF('G011A (Haziran-Aralık)'!C290="",0,'G011A (Haziran-Aralık)'!C290)</f>
        <v>0</v>
      </c>
      <c r="O346" s="175">
        <f>IF('G011A (Haziran-Aralık)'!K290="",0,'G011A (Haziran-Aralık)'!K290)</f>
        <v>0</v>
      </c>
      <c r="P346" s="176" t="str">
        <f>IF('proje ve personel bilgileri'!A159=0,"",SUM(D346+F346+H346+J346+L346+N346))</f>
        <v/>
      </c>
      <c r="Q346" s="175" t="str">
        <f>IF('proje ve personel bilgileri'!A159=0,"",SUM(E346+G346+I346+K346+M346+O346))</f>
        <v/>
      </c>
      <c r="R346" s="180" t="str">
        <f>IF('proje ve personel bilgileri'!A159&lt;&gt;0,(P346/30)," ")</f>
        <v xml:space="preserve"> </v>
      </c>
      <c r="S346" s="181" t="str">
        <f>IF('proje ve personel bilgileri'!A159&lt;&gt;0,(Q346/R346)," ")</f>
        <v xml:space="preserve"> </v>
      </c>
    </row>
    <row r="347" spans="1:19" ht="15.75" customHeight="1" x14ac:dyDescent="0.25">
      <c r="A347" s="14">
        <v>147</v>
      </c>
      <c r="B347" s="359" t="str">
        <f>IF('proje ve personel bilgileri'!A160&lt;&gt;0,('proje ve personel bilgileri'!A160)," ")</f>
        <v xml:space="preserve"> </v>
      </c>
      <c r="C347" s="359"/>
      <c r="D347" s="176">
        <f>IF('G011A (Ocak-Temmuz)'!C288="",0,'G011A (Ocak-Temmuz)'!C288)</f>
        <v>0</v>
      </c>
      <c r="E347" s="175">
        <f>IF('G011A (Ocak-Temmuz)'!K288=" ",0,'G011A (Ocak-Temmuz)'!K288)</f>
        <v>0</v>
      </c>
      <c r="F347" s="176">
        <f>IF('G011A (Şubat-Ağustos)'!C284="",0,'G011A (Şubat-Ağustos)'!C284)</f>
        <v>0</v>
      </c>
      <c r="G347" s="175">
        <f>IF('G011A (Şubat-Ağustos)'!K284=" ",0,'G011A (Şubat-Ağustos)'!K284)</f>
        <v>0</v>
      </c>
      <c r="H347" s="176">
        <f>IF('G011A (Mart-Eylül)'!C285="",0,'G011A (Mart-Eylül)'!C285)</f>
        <v>0</v>
      </c>
      <c r="I347" s="175">
        <f>IF('G011A (Mart-Eylül)'!K285=" ",0,'G011A (Mart-Eylül)'!K285)</f>
        <v>0</v>
      </c>
      <c r="J347" s="176">
        <f>IF('G011A (Nisan-Ekim)'!C284="",0,'G011A (Nisan-Ekim)'!C284)</f>
        <v>0</v>
      </c>
      <c r="K347" s="175">
        <f>IF('G011A (Nisan-Ekim)'!K284="",0,'G011A (Nisan-Ekim)'!K284)</f>
        <v>0</v>
      </c>
      <c r="L347" s="176">
        <f>IF('G011A (Mayıs-Kasım)'!C285="",0,'G011A (Mayıs-Kasım)'!C285)</f>
        <v>0</v>
      </c>
      <c r="M347" s="175">
        <f>IF('G011A (Mayıs-Kasım)'!K285=" ",0,'G011A (Mayıs-Kasım)'!K285)</f>
        <v>0</v>
      </c>
      <c r="N347" s="176">
        <f>IF('G011A (Haziran-Aralık)'!C291="",0,'G011A (Haziran-Aralık)'!C291)</f>
        <v>0</v>
      </c>
      <c r="O347" s="175">
        <f>IF('G011A (Haziran-Aralık)'!K291="",0,'G011A (Haziran-Aralık)'!K291)</f>
        <v>0</v>
      </c>
      <c r="P347" s="176" t="str">
        <f>IF('proje ve personel bilgileri'!A160=0,"",SUM(D347+F347+H347+J347+L347+N347))</f>
        <v/>
      </c>
      <c r="Q347" s="175" t="str">
        <f>IF('proje ve personel bilgileri'!A160=0,"",SUM(E347+G347+I347+K347+M347+O347))</f>
        <v/>
      </c>
      <c r="R347" s="180" t="str">
        <f>IF('proje ve personel bilgileri'!A160&lt;&gt;0,(P347/30)," ")</f>
        <v xml:space="preserve"> </v>
      </c>
      <c r="S347" s="181" t="str">
        <f>IF('proje ve personel bilgileri'!A160&lt;&gt;0,(Q347/R347)," ")</f>
        <v xml:space="preserve"> </v>
      </c>
    </row>
    <row r="348" spans="1:19" ht="15.75" customHeight="1" x14ac:dyDescent="0.25">
      <c r="A348" s="15">
        <v>148</v>
      </c>
      <c r="B348" s="359" t="str">
        <f>IF('proje ve personel bilgileri'!A161&lt;&gt;0,('proje ve personel bilgileri'!A161)," ")</f>
        <v xml:space="preserve"> </v>
      </c>
      <c r="C348" s="359"/>
      <c r="D348" s="176">
        <f>IF('G011A (Ocak-Temmuz)'!C289="",0,'G011A (Ocak-Temmuz)'!C289)</f>
        <v>0</v>
      </c>
      <c r="E348" s="175">
        <f>IF('G011A (Ocak-Temmuz)'!K289=" ",0,'G011A (Ocak-Temmuz)'!K289)</f>
        <v>0</v>
      </c>
      <c r="F348" s="176">
        <f>IF('G011A (Şubat-Ağustos)'!C285="",0,'G011A (Şubat-Ağustos)'!C285)</f>
        <v>0</v>
      </c>
      <c r="G348" s="175">
        <f>IF('G011A (Şubat-Ağustos)'!K285=" ",0,'G011A (Şubat-Ağustos)'!K285)</f>
        <v>0</v>
      </c>
      <c r="H348" s="176">
        <f>IF('G011A (Mart-Eylül)'!C286="",0,'G011A (Mart-Eylül)'!C286)</f>
        <v>0</v>
      </c>
      <c r="I348" s="175">
        <f>IF('G011A (Mart-Eylül)'!K286=" ",0,'G011A (Mart-Eylül)'!K286)</f>
        <v>0</v>
      </c>
      <c r="J348" s="176">
        <f>IF('G011A (Nisan-Ekim)'!C285="",0,'G011A (Nisan-Ekim)'!C285)</f>
        <v>0</v>
      </c>
      <c r="K348" s="175">
        <f>IF('G011A (Nisan-Ekim)'!K285="",0,'G011A (Nisan-Ekim)'!K285)</f>
        <v>0</v>
      </c>
      <c r="L348" s="176">
        <f>IF('G011A (Mayıs-Kasım)'!C286="",0,'G011A (Mayıs-Kasım)'!C286)</f>
        <v>0</v>
      </c>
      <c r="M348" s="175">
        <f>IF('G011A (Mayıs-Kasım)'!K286=" ",0,'G011A (Mayıs-Kasım)'!K286)</f>
        <v>0</v>
      </c>
      <c r="N348" s="176">
        <f>IF('G011A (Haziran-Aralık)'!C292="",0,'G011A (Haziran-Aralık)'!C292)</f>
        <v>0</v>
      </c>
      <c r="O348" s="175">
        <f>IF('G011A (Haziran-Aralık)'!K292="",0,'G011A (Haziran-Aralık)'!K292)</f>
        <v>0</v>
      </c>
      <c r="P348" s="176" t="str">
        <f>IF('proje ve personel bilgileri'!A161=0,"",SUM(D348+F348+H348+J348+L348+N348))</f>
        <v/>
      </c>
      <c r="Q348" s="175" t="str">
        <f>IF('proje ve personel bilgileri'!A161=0,"",SUM(E348+G348+I348+K348+M348+O348))</f>
        <v/>
      </c>
      <c r="R348" s="180" t="str">
        <f>IF('proje ve personel bilgileri'!A161&lt;&gt;0,(P348/30)," ")</f>
        <v xml:space="preserve"> </v>
      </c>
      <c r="S348" s="181" t="str">
        <f>IF('proje ve personel bilgileri'!A161&lt;&gt;0,(Q348/R348)," ")</f>
        <v xml:space="preserve"> </v>
      </c>
    </row>
    <row r="349" spans="1:19" ht="15.75" customHeight="1" x14ac:dyDescent="0.25">
      <c r="A349" s="14">
        <v>149</v>
      </c>
      <c r="B349" s="359" t="str">
        <f>IF('proje ve personel bilgileri'!A162&lt;&gt;0,('proje ve personel bilgileri'!A162)," ")</f>
        <v xml:space="preserve"> </v>
      </c>
      <c r="C349" s="359"/>
      <c r="D349" s="176">
        <f>IF('G011A (Ocak-Temmuz)'!C290="",0,'G011A (Ocak-Temmuz)'!C290)</f>
        <v>0</v>
      </c>
      <c r="E349" s="175">
        <f>IF('G011A (Ocak-Temmuz)'!K290=" ",0,'G011A (Ocak-Temmuz)'!K290)</f>
        <v>0</v>
      </c>
      <c r="F349" s="176">
        <f>IF('G011A (Şubat-Ağustos)'!C286="",0,'G011A (Şubat-Ağustos)'!C286)</f>
        <v>0</v>
      </c>
      <c r="G349" s="175">
        <f>IF('G011A (Şubat-Ağustos)'!K286=" ",0,'G011A (Şubat-Ağustos)'!K286)</f>
        <v>0</v>
      </c>
      <c r="H349" s="176">
        <f>IF('G011A (Mart-Eylül)'!C287="",0,'G011A (Mart-Eylül)'!C287)</f>
        <v>0</v>
      </c>
      <c r="I349" s="175">
        <f>IF('G011A (Mart-Eylül)'!K287=" ",0,'G011A (Mart-Eylül)'!K287)</f>
        <v>0</v>
      </c>
      <c r="J349" s="176">
        <f>IF('G011A (Nisan-Ekim)'!C286="",0,'G011A (Nisan-Ekim)'!C286)</f>
        <v>0</v>
      </c>
      <c r="K349" s="175">
        <f>IF('G011A (Nisan-Ekim)'!K286="",0,'G011A (Nisan-Ekim)'!K286)</f>
        <v>0</v>
      </c>
      <c r="L349" s="176">
        <f>IF('G011A (Mayıs-Kasım)'!C287="",0,'G011A (Mayıs-Kasım)'!C287)</f>
        <v>0</v>
      </c>
      <c r="M349" s="175">
        <f>IF('G011A (Mayıs-Kasım)'!K287=" ",0,'G011A (Mayıs-Kasım)'!K287)</f>
        <v>0</v>
      </c>
      <c r="N349" s="176">
        <f>IF('G011A (Haziran-Aralık)'!C293="",0,'G011A (Haziran-Aralık)'!C293)</f>
        <v>0</v>
      </c>
      <c r="O349" s="175">
        <f>IF('G011A (Haziran-Aralık)'!K293="",0,'G011A (Haziran-Aralık)'!K293)</f>
        <v>0</v>
      </c>
      <c r="P349" s="176" t="str">
        <f>IF('proje ve personel bilgileri'!A162=0,"",SUM(D349+F349+H349+J349+L349+N349))</f>
        <v/>
      </c>
      <c r="Q349" s="175" t="str">
        <f>IF('proje ve personel bilgileri'!A162=0,"",SUM(E349+G349+I349+K349+M349+O349))</f>
        <v/>
      </c>
      <c r="R349" s="180" t="str">
        <f>IF('proje ve personel bilgileri'!A162&lt;&gt;0,(P349/30)," ")</f>
        <v xml:space="preserve"> </v>
      </c>
      <c r="S349" s="181" t="str">
        <f>IF('proje ve personel bilgileri'!A162&lt;&gt;0,(Q349/R349)," ")</f>
        <v xml:space="preserve"> </v>
      </c>
    </row>
    <row r="350" spans="1:19" ht="15.75" customHeight="1" x14ac:dyDescent="0.25">
      <c r="A350" s="15">
        <v>150</v>
      </c>
      <c r="B350" s="359" t="str">
        <f>IF('proje ve personel bilgileri'!A163&lt;&gt;0,('proje ve personel bilgileri'!A163)," ")</f>
        <v xml:space="preserve"> </v>
      </c>
      <c r="C350" s="359"/>
      <c r="D350" s="176">
        <f>IF('G011A (Ocak-Temmuz)'!C291="",0,'G011A (Ocak-Temmuz)'!C291)</f>
        <v>0</v>
      </c>
      <c r="E350" s="175">
        <f>IF('G011A (Ocak-Temmuz)'!K291=" ",0,'G011A (Ocak-Temmuz)'!K291)</f>
        <v>0</v>
      </c>
      <c r="F350" s="176">
        <f>IF('G011A (Şubat-Ağustos)'!C287="",0,'G011A (Şubat-Ağustos)'!C287)</f>
        <v>0</v>
      </c>
      <c r="G350" s="175">
        <f>IF('G011A (Şubat-Ağustos)'!K287=" ",0,'G011A (Şubat-Ağustos)'!K287)</f>
        <v>0</v>
      </c>
      <c r="H350" s="176">
        <f>IF('G011A (Mart-Eylül)'!C288="",0,'G011A (Mart-Eylül)'!C288)</f>
        <v>0</v>
      </c>
      <c r="I350" s="175">
        <f>IF('G011A (Mart-Eylül)'!K288=" ",0,'G011A (Mart-Eylül)'!K288)</f>
        <v>0</v>
      </c>
      <c r="J350" s="176">
        <f>IF('G011A (Nisan-Ekim)'!C287="",0,'G011A (Nisan-Ekim)'!C287)</f>
        <v>0</v>
      </c>
      <c r="K350" s="175">
        <f>IF('G011A (Nisan-Ekim)'!K287="",0,'G011A (Nisan-Ekim)'!K287)</f>
        <v>0</v>
      </c>
      <c r="L350" s="176">
        <f>IF('G011A (Mayıs-Kasım)'!C288="",0,'G011A (Mayıs-Kasım)'!C288)</f>
        <v>0</v>
      </c>
      <c r="M350" s="175">
        <f>IF('G011A (Mayıs-Kasım)'!K288=" ",0,'G011A (Mayıs-Kasım)'!K288)</f>
        <v>0</v>
      </c>
      <c r="N350" s="176">
        <f>IF('G011A (Haziran-Aralık)'!C294="",0,'G011A (Haziran-Aralık)'!C294)</f>
        <v>0</v>
      </c>
      <c r="O350" s="175">
        <f>IF('G011A (Haziran-Aralık)'!K294="",0,'G011A (Haziran-Aralık)'!K294)</f>
        <v>0</v>
      </c>
      <c r="P350" s="176" t="str">
        <f>IF('proje ve personel bilgileri'!A163=0,"",SUM(D350+F350+H350+J350+L350+N350))</f>
        <v/>
      </c>
      <c r="Q350" s="175" t="str">
        <f>IF('proje ve personel bilgileri'!A163=0,"",SUM(E350+G350+I350+K350+M350+O350))</f>
        <v/>
      </c>
      <c r="R350" s="180" t="str">
        <f>IF('proje ve personel bilgileri'!A163&lt;&gt;0,(P350/30)," ")</f>
        <v xml:space="preserve"> </v>
      </c>
      <c r="S350" s="181" t="str">
        <f>IF('proje ve personel bilgileri'!A163&lt;&gt;0,(Q350/R350)," ")</f>
        <v xml:space="preserve"> </v>
      </c>
    </row>
    <row r="351" spans="1:19" ht="15.75" customHeight="1" x14ac:dyDescent="0.25">
      <c r="A351" s="14">
        <v>151</v>
      </c>
      <c r="B351" s="359" t="str">
        <f>IF('proje ve personel bilgileri'!A164&lt;&gt;0,('proje ve personel bilgileri'!A164)," ")</f>
        <v xml:space="preserve"> </v>
      </c>
      <c r="C351" s="359"/>
      <c r="D351" s="176">
        <f>IF('G011A (Ocak-Temmuz)'!C292="",0,'G011A (Ocak-Temmuz)'!C292)</f>
        <v>0</v>
      </c>
      <c r="E351" s="175">
        <f>IF('G011A (Ocak-Temmuz)'!K292=" ",0,'G011A (Ocak-Temmuz)'!K292)</f>
        <v>0</v>
      </c>
      <c r="F351" s="176">
        <f>IF('G011A (Şubat-Ağustos)'!C288="",0,'G011A (Şubat-Ağustos)'!C288)</f>
        <v>0</v>
      </c>
      <c r="G351" s="175">
        <f>IF('G011A (Şubat-Ağustos)'!K288=" ",0,'G011A (Şubat-Ağustos)'!K288)</f>
        <v>0</v>
      </c>
      <c r="H351" s="176">
        <f>IF('G011A (Mart-Eylül)'!C289="",0,'G011A (Mart-Eylül)'!C289)</f>
        <v>0</v>
      </c>
      <c r="I351" s="175">
        <f>IF('G011A (Mart-Eylül)'!K289=" ",0,'G011A (Mart-Eylül)'!K289)</f>
        <v>0</v>
      </c>
      <c r="J351" s="176">
        <f>IF('G011A (Nisan-Ekim)'!C288="",0,'G011A (Nisan-Ekim)'!C288)</f>
        <v>0</v>
      </c>
      <c r="K351" s="175">
        <f>IF('G011A (Nisan-Ekim)'!K288="",0,'G011A (Nisan-Ekim)'!K288)</f>
        <v>0</v>
      </c>
      <c r="L351" s="176">
        <f>IF('G011A (Mayıs-Kasım)'!C289="",0,'G011A (Mayıs-Kasım)'!C289)</f>
        <v>0</v>
      </c>
      <c r="M351" s="175">
        <f>IF('G011A (Mayıs-Kasım)'!K289=" ",0,'G011A (Mayıs-Kasım)'!K289)</f>
        <v>0</v>
      </c>
      <c r="N351" s="176">
        <f>IF('G011A (Haziran-Aralık)'!C295="",0,'G011A (Haziran-Aralık)'!C295)</f>
        <v>0</v>
      </c>
      <c r="O351" s="175">
        <f>IF('G011A (Haziran-Aralık)'!K295="",0,'G011A (Haziran-Aralık)'!K295)</f>
        <v>0</v>
      </c>
      <c r="P351" s="176" t="str">
        <f>IF('proje ve personel bilgileri'!A164=0,"",SUM(D351+F351+H351+J351+L351+N351))</f>
        <v/>
      </c>
      <c r="Q351" s="175" t="str">
        <f>IF('proje ve personel bilgileri'!A164=0,"",SUM(E351+G351+I351+K351+M351+O351))</f>
        <v/>
      </c>
      <c r="R351" s="180" t="str">
        <f>IF('proje ve personel bilgileri'!A164&lt;&gt;0,(P351/30)," ")</f>
        <v xml:space="preserve"> </v>
      </c>
      <c r="S351" s="181" t="str">
        <f>IF('proje ve personel bilgileri'!A164&lt;&gt;0,(Q351/R351)," ")</f>
        <v xml:space="preserve"> </v>
      </c>
    </row>
    <row r="352" spans="1:19" ht="15.75" customHeight="1" x14ac:dyDescent="0.25">
      <c r="A352" s="15">
        <v>152</v>
      </c>
      <c r="B352" s="359" t="str">
        <f>IF('proje ve personel bilgileri'!A165&lt;&gt;0,('proje ve personel bilgileri'!A165)," ")</f>
        <v xml:space="preserve"> </v>
      </c>
      <c r="C352" s="359"/>
      <c r="D352" s="176">
        <f>IF('G011A (Ocak-Temmuz)'!C293="",0,'G011A (Ocak-Temmuz)'!C293)</f>
        <v>0</v>
      </c>
      <c r="E352" s="175">
        <f>IF('G011A (Ocak-Temmuz)'!K293=" ",0,'G011A (Ocak-Temmuz)'!K293)</f>
        <v>0</v>
      </c>
      <c r="F352" s="176">
        <f>IF('G011A (Şubat-Ağustos)'!C289="",0,'G011A (Şubat-Ağustos)'!C289)</f>
        <v>0</v>
      </c>
      <c r="G352" s="175">
        <f>IF('G011A (Şubat-Ağustos)'!K289=" ",0,'G011A (Şubat-Ağustos)'!K289)</f>
        <v>0</v>
      </c>
      <c r="H352" s="176">
        <f>IF('G011A (Mart-Eylül)'!C290="",0,'G011A (Mart-Eylül)'!C290)</f>
        <v>0</v>
      </c>
      <c r="I352" s="175">
        <f>IF('G011A (Mart-Eylül)'!K290=" ",0,'G011A (Mart-Eylül)'!K290)</f>
        <v>0</v>
      </c>
      <c r="J352" s="176">
        <f>IF('G011A (Nisan-Ekim)'!C289="",0,'G011A (Nisan-Ekim)'!C289)</f>
        <v>0</v>
      </c>
      <c r="K352" s="175">
        <f>IF('G011A (Nisan-Ekim)'!K289="",0,'G011A (Nisan-Ekim)'!K289)</f>
        <v>0</v>
      </c>
      <c r="L352" s="176">
        <f>IF('G011A (Mayıs-Kasım)'!C290="",0,'G011A (Mayıs-Kasım)'!C290)</f>
        <v>0</v>
      </c>
      <c r="M352" s="175">
        <f>IF('G011A (Mayıs-Kasım)'!K290=" ",0,'G011A (Mayıs-Kasım)'!K290)</f>
        <v>0</v>
      </c>
      <c r="N352" s="176">
        <f>IF('G011A (Haziran-Aralık)'!C296="",0,'G011A (Haziran-Aralık)'!C296)</f>
        <v>0</v>
      </c>
      <c r="O352" s="175">
        <f>IF('G011A (Haziran-Aralık)'!K296="",0,'G011A (Haziran-Aralık)'!K296)</f>
        <v>0</v>
      </c>
      <c r="P352" s="176" t="str">
        <f>IF('proje ve personel bilgileri'!A165=0,"",SUM(D352+F352+H352+J352+L352+N352))</f>
        <v/>
      </c>
      <c r="Q352" s="175" t="str">
        <f>IF('proje ve personel bilgileri'!A165=0,"",SUM(E352+G352+I352+K352+M352+O352))</f>
        <v/>
      </c>
      <c r="R352" s="180" t="str">
        <f>IF('proje ve personel bilgileri'!A165&lt;&gt;0,(P352/30)," ")</f>
        <v xml:space="preserve"> </v>
      </c>
      <c r="S352" s="181" t="str">
        <f>IF('proje ve personel bilgileri'!A165&lt;&gt;0,(Q352/R352)," ")</f>
        <v xml:space="preserve"> </v>
      </c>
    </row>
    <row r="353" spans="1:19" ht="15.75" customHeight="1" x14ac:dyDescent="0.25">
      <c r="A353" s="14">
        <v>153</v>
      </c>
      <c r="B353" s="359" t="str">
        <f>IF('proje ve personel bilgileri'!A166&lt;&gt;0,('proje ve personel bilgileri'!A166)," ")</f>
        <v xml:space="preserve"> </v>
      </c>
      <c r="C353" s="359"/>
      <c r="D353" s="176">
        <f>IF('G011A (Ocak-Temmuz)'!C294="",0,'G011A (Ocak-Temmuz)'!C294)</f>
        <v>0</v>
      </c>
      <c r="E353" s="175">
        <f>IF('G011A (Ocak-Temmuz)'!K294=" ",0,'G011A (Ocak-Temmuz)'!K294)</f>
        <v>0</v>
      </c>
      <c r="F353" s="176">
        <f>IF('G011A (Şubat-Ağustos)'!C290="",0,'G011A (Şubat-Ağustos)'!C290)</f>
        <v>0</v>
      </c>
      <c r="G353" s="175">
        <f>IF('G011A (Şubat-Ağustos)'!K290=" ",0,'G011A (Şubat-Ağustos)'!K290)</f>
        <v>0</v>
      </c>
      <c r="H353" s="176">
        <f>IF('G011A (Mart-Eylül)'!C291="",0,'G011A (Mart-Eylül)'!C291)</f>
        <v>0</v>
      </c>
      <c r="I353" s="175">
        <f>IF('G011A (Mart-Eylül)'!K291=" ",0,'G011A (Mart-Eylül)'!K291)</f>
        <v>0</v>
      </c>
      <c r="J353" s="176">
        <f>IF('G011A (Nisan-Ekim)'!C290="",0,'G011A (Nisan-Ekim)'!C290)</f>
        <v>0</v>
      </c>
      <c r="K353" s="175">
        <f>IF('G011A (Nisan-Ekim)'!K290="",0,'G011A (Nisan-Ekim)'!K290)</f>
        <v>0</v>
      </c>
      <c r="L353" s="176">
        <f>IF('G011A (Mayıs-Kasım)'!C291="",0,'G011A (Mayıs-Kasım)'!C291)</f>
        <v>0</v>
      </c>
      <c r="M353" s="175">
        <f>IF('G011A (Mayıs-Kasım)'!K291=" ",0,'G011A (Mayıs-Kasım)'!K291)</f>
        <v>0</v>
      </c>
      <c r="N353" s="176">
        <f>IF('G011A (Haziran-Aralık)'!C297="",0,'G011A (Haziran-Aralık)'!C297)</f>
        <v>0</v>
      </c>
      <c r="O353" s="175">
        <f>IF('G011A (Haziran-Aralık)'!K297="",0,'G011A (Haziran-Aralık)'!K297)</f>
        <v>0</v>
      </c>
      <c r="P353" s="176" t="str">
        <f>IF('proje ve personel bilgileri'!A166=0,"",SUM(D353+F353+H353+J353+L353+N353))</f>
        <v/>
      </c>
      <c r="Q353" s="175" t="str">
        <f>IF('proje ve personel bilgileri'!A166=0,"",SUM(E353+G353+I353+K353+M353+O353))</f>
        <v/>
      </c>
      <c r="R353" s="180" t="str">
        <f>IF('proje ve personel bilgileri'!A166&lt;&gt;0,(P353/30)," ")</f>
        <v xml:space="preserve"> </v>
      </c>
      <c r="S353" s="181" t="str">
        <f>IF('proje ve personel bilgileri'!A166&lt;&gt;0,(Q353/R353)," ")</f>
        <v xml:space="preserve"> </v>
      </c>
    </row>
    <row r="354" spans="1:19" ht="15.75" customHeight="1" x14ac:dyDescent="0.25">
      <c r="A354" s="15">
        <v>154</v>
      </c>
      <c r="B354" s="359" t="str">
        <f>IF('proje ve personel bilgileri'!A167&lt;&gt;0,('proje ve personel bilgileri'!A167)," ")</f>
        <v xml:space="preserve"> </v>
      </c>
      <c r="C354" s="359"/>
      <c r="D354" s="176">
        <f>IF('G011A (Ocak-Temmuz)'!C295="",0,'G011A (Ocak-Temmuz)'!C295)</f>
        <v>0</v>
      </c>
      <c r="E354" s="175">
        <f>IF('G011A (Ocak-Temmuz)'!K295=" ",0,'G011A (Ocak-Temmuz)'!K295)</f>
        <v>0</v>
      </c>
      <c r="F354" s="176">
        <f>IF('G011A (Şubat-Ağustos)'!C291="",0,'G011A (Şubat-Ağustos)'!C291)</f>
        <v>0</v>
      </c>
      <c r="G354" s="175">
        <f>IF('G011A (Şubat-Ağustos)'!K291=" ",0,'G011A (Şubat-Ağustos)'!K291)</f>
        <v>0</v>
      </c>
      <c r="H354" s="176">
        <f>IF('G011A (Mart-Eylül)'!C292="",0,'G011A (Mart-Eylül)'!C292)</f>
        <v>0</v>
      </c>
      <c r="I354" s="175">
        <f>IF('G011A (Mart-Eylül)'!K292=" ",0,'G011A (Mart-Eylül)'!K292)</f>
        <v>0</v>
      </c>
      <c r="J354" s="176">
        <f>IF('G011A (Nisan-Ekim)'!C291="",0,'G011A (Nisan-Ekim)'!C291)</f>
        <v>0</v>
      </c>
      <c r="K354" s="175">
        <f>IF('G011A (Nisan-Ekim)'!K291="",0,'G011A (Nisan-Ekim)'!K291)</f>
        <v>0</v>
      </c>
      <c r="L354" s="176">
        <f>IF('G011A (Mayıs-Kasım)'!C292="",0,'G011A (Mayıs-Kasım)'!C292)</f>
        <v>0</v>
      </c>
      <c r="M354" s="175">
        <f>IF('G011A (Mayıs-Kasım)'!K292=" ",0,'G011A (Mayıs-Kasım)'!K292)</f>
        <v>0</v>
      </c>
      <c r="N354" s="176">
        <f>IF('G011A (Haziran-Aralık)'!C298="",0,'G011A (Haziran-Aralık)'!C298)</f>
        <v>0</v>
      </c>
      <c r="O354" s="175">
        <f>IF('G011A (Haziran-Aralık)'!K298="",0,'G011A (Haziran-Aralık)'!K298)</f>
        <v>0</v>
      </c>
      <c r="P354" s="176" t="str">
        <f>IF('proje ve personel bilgileri'!A167=0,"",SUM(D354+F354+H354+J354+L354+N354))</f>
        <v/>
      </c>
      <c r="Q354" s="175" t="str">
        <f>IF('proje ve personel bilgileri'!A167=0,"",SUM(E354+G354+I354+K354+M354+O354))</f>
        <v/>
      </c>
      <c r="R354" s="180" t="str">
        <f>IF('proje ve personel bilgileri'!A167&lt;&gt;0,(P354/30)," ")</f>
        <v xml:space="preserve"> </v>
      </c>
      <c r="S354" s="181" t="str">
        <f>IF('proje ve personel bilgileri'!A167&lt;&gt;0,(Q354/R354)," ")</f>
        <v xml:space="preserve"> </v>
      </c>
    </row>
    <row r="355" spans="1:19" ht="15.75" customHeight="1" x14ac:dyDescent="0.25">
      <c r="A355" s="14">
        <v>155</v>
      </c>
      <c r="B355" s="359" t="str">
        <f>IF('proje ve personel bilgileri'!A168&lt;&gt;0,('proje ve personel bilgileri'!A168)," ")</f>
        <v xml:space="preserve"> </v>
      </c>
      <c r="C355" s="359"/>
      <c r="D355" s="176">
        <f>IF('G011A (Ocak-Temmuz)'!C296="",0,'G011A (Ocak-Temmuz)'!C296)</f>
        <v>0</v>
      </c>
      <c r="E355" s="175">
        <f>IF('G011A (Ocak-Temmuz)'!K296=" ",0,'G011A (Ocak-Temmuz)'!K296)</f>
        <v>0</v>
      </c>
      <c r="F355" s="176">
        <f>IF('G011A (Şubat-Ağustos)'!C292="",0,'G011A (Şubat-Ağustos)'!C292)</f>
        <v>0</v>
      </c>
      <c r="G355" s="175">
        <f>IF('G011A (Şubat-Ağustos)'!K292=" ",0,'G011A (Şubat-Ağustos)'!K292)</f>
        <v>0</v>
      </c>
      <c r="H355" s="176">
        <f>IF('G011A (Mart-Eylül)'!C293="",0,'G011A (Mart-Eylül)'!C293)</f>
        <v>0</v>
      </c>
      <c r="I355" s="175">
        <f>IF('G011A (Mart-Eylül)'!K293=" ",0,'G011A (Mart-Eylül)'!K293)</f>
        <v>0</v>
      </c>
      <c r="J355" s="176">
        <f>IF('G011A (Nisan-Ekim)'!C292="",0,'G011A (Nisan-Ekim)'!C292)</f>
        <v>0</v>
      </c>
      <c r="K355" s="175">
        <f>IF('G011A (Nisan-Ekim)'!K292="",0,'G011A (Nisan-Ekim)'!K292)</f>
        <v>0</v>
      </c>
      <c r="L355" s="176">
        <f>IF('G011A (Mayıs-Kasım)'!C293="",0,'G011A (Mayıs-Kasım)'!C293)</f>
        <v>0</v>
      </c>
      <c r="M355" s="175">
        <f>IF('G011A (Mayıs-Kasım)'!K293=" ",0,'G011A (Mayıs-Kasım)'!K293)</f>
        <v>0</v>
      </c>
      <c r="N355" s="176">
        <f>IF('G011A (Haziran-Aralık)'!C299="",0,'G011A (Haziran-Aralık)'!C299)</f>
        <v>0</v>
      </c>
      <c r="O355" s="175">
        <f>IF('G011A (Haziran-Aralık)'!K299="",0,'G011A (Haziran-Aralık)'!K299)</f>
        <v>0</v>
      </c>
      <c r="P355" s="176" t="str">
        <f>IF('proje ve personel bilgileri'!A168=0,"",SUM(D355+F355+H355+J355+L355+N355))</f>
        <v/>
      </c>
      <c r="Q355" s="175" t="str">
        <f>IF('proje ve personel bilgileri'!A168=0,"",SUM(E355+G355+I355+K355+M355+O355))</f>
        <v/>
      </c>
      <c r="R355" s="180" t="str">
        <f>IF('proje ve personel bilgileri'!A168&lt;&gt;0,(P355/30)," ")</f>
        <v xml:space="preserve"> </v>
      </c>
      <c r="S355" s="181" t="str">
        <f>IF('proje ve personel bilgileri'!A168&lt;&gt;0,(Q355/R355)," ")</f>
        <v xml:space="preserve"> </v>
      </c>
    </row>
    <row r="356" spans="1:19" ht="15.75" customHeight="1" x14ac:dyDescent="0.25">
      <c r="A356" s="15">
        <v>156</v>
      </c>
      <c r="B356" s="359" t="str">
        <f>IF('proje ve personel bilgileri'!A169&lt;&gt;0,('proje ve personel bilgileri'!A169)," ")</f>
        <v xml:space="preserve"> </v>
      </c>
      <c r="C356" s="359"/>
      <c r="D356" s="176">
        <f>IF('G011A (Ocak-Temmuz)'!C297="",0,'G011A (Ocak-Temmuz)'!C297)</f>
        <v>0</v>
      </c>
      <c r="E356" s="175">
        <f>IF('G011A (Ocak-Temmuz)'!K297=" ",0,'G011A (Ocak-Temmuz)'!K297)</f>
        <v>0</v>
      </c>
      <c r="F356" s="176">
        <f>IF('G011A (Şubat-Ağustos)'!C293="",0,'G011A (Şubat-Ağustos)'!C293)</f>
        <v>0</v>
      </c>
      <c r="G356" s="175">
        <f>IF('G011A (Şubat-Ağustos)'!K293=" ",0,'G011A (Şubat-Ağustos)'!K293)</f>
        <v>0</v>
      </c>
      <c r="H356" s="176">
        <f>IF('G011A (Mart-Eylül)'!C294="",0,'G011A (Mart-Eylül)'!C294)</f>
        <v>0</v>
      </c>
      <c r="I356" s="175">
        <f>IF('G011A (Mart-Eylül)'!K294=" ",0,'G011A (Mart-Eylül)'!K294)</f>
        <v>0</v>
      </c>
      <c r="J356" s="176">
        <f>IF('G011A (Nisan-Ekim)'!C293="",0,'G011A (Nisan-Ekim)'!C293)</f>
        <v>0</v>
      </c>
      <c r="K356" s="175">
        <f>IF('G011A (Nisan-Ekim)'!K293="",0,'G011A (Nisan-Ekim)'!K293)</f>
        <v>0</v>
      </c>
      <c r="L356" s="176">
        <f>IF('G011A (Mayıs-Kasım)'!C294="",0,'G011A (Mayıs-Kasım)'!C294)</f>
        <v>0</v>
      </c>
      <c r="M356" s="175">
        <f>IF('G011A (Mayıs-Kasım)'!K294=" ",0,'G011A (Mayıs-Kasım)'!K294)</f>
        <v>0</v>
      </c>
      <c r="N356" s="176">
        <f>IF('G011A (Haziran-Aralık)'!C300="",0,'G011A (Haziran-Aralık)'!C300)</f>
        <v>0</v>
      </c>
      <c r="O356" s="175">
        <f>IF('G011A (Haziran-Aralık)'!K300="",0,'G011A (Haziran-Aralık)'!K300)</f>
        <v>0</v>
      </c>
      <c r="P356" s="176" t="str">
        <f>IF('proje ve personel bilgileri'!A169=0,"",SUM(D356+F356+H356+J356+L356+N356))</f>
        <v/>
      </c>
      <c r="Q356" s="175" t="str">
        <f>IF('proje ve personel bilgileri'!A169=0,"",SUM(E356+G356+I356+K356+M356+O356))</f>
        <v/>
      </c>
      <c r="R356" s="180" t="str">
        <f>IF('proje ve personel bilgileri'!A169&lt;&gt;0,(P356/30)," ")</f>
        <v xml:space="preserve"> </v>
      </c>
      <c r="S356" s="181" t="str">
        <f>IF('proje ve personel bilgileri'!A169&lt;&gt;0,(Q356/R356)," ")</f>
        <v xml:space="preserve"> </v>
      </c>
    </row>
    <row r="357" spans="1:19" ht="15.75" customHeight="1" x14ac:dyDescent="0.25">
      <c r="A357" s="14">
        <v>157</v>
      </c>
      <c r="B357" s="359" t="str">
        <f>IF('proje ve personel bilgileri'!A170&lt;&gt;0,('proje ve personel bilgileri'!A170)," ")</f>
        <v xml:space="preserve"> </v>
      </c>
      <c r="C357" s="359"/>
      <c r="D357" s="176">
        <f>IF('G011A (Ocak-Temmuz)'!C298="",0,'G011A (Ocak-Temmuz)'!C298)</f>
        <v>0</v>
      </c>
      <c r="E357" s="175">
        <f>IF('G011A (Ocak-Temmuz)'!K298=" ",0,'G011A (Ocak-Temmuz)'!K298)</f>
        <v>0</v>
      </c>
      <c r="F357" s="176">
        <f>IF('G011A (Şubat-Ağustos)'!C294="",0,'G011A (Şubat-Ağustos)'!C294)</f>
        <v>0</v>
      </c>
      <c r="G357" s="175">
        <f>IF('G011A (Şubat-Ağustos)'!K294=" ",0,'G011A (Şubat-Ağustos)'!K294)</f>
        <v>0</v>
      </c>
      <c r="H357" s="176">
        <f>IF('G011A (Mart-Eylül)'!C295="",0,'G011A (Mart-Eylül)'!C295)</f>
        <v>0</v>
      </c>
      <c r="I357" s="175">
        <f>IF('G011A (Mart-Eylül)'!K295=" ",0,'G011A (Mart-Eylül)'!K295)</f>
        <v>0</v>
      </c>
      <c r="J357" s="176">
        <f>IF('G011A (Nisan-Ekim)'!C294="",0,'G011A (Nisan-Ekim)'!C294)</f>
        <v>0</v>
      </c>
      <c r="K357" s="175">
        <f>IF('G011A (Nisan-Ekim)'!K294="",0,'G011A (Nisan-Ekim)'!K294)</f>
        <v>0</v>
      </c>
      <c r="L357" s="176">
        <f>IF('G011A (Mayıs-Kasım)'!C295="",0,'G011A (Mayıs-Kasım)'!C295)</f>
        <v>0</v>
      </c>
      <c r="M357" s="175">
        <f>IF('G011A (Mayıs-Kasım)'!K295=" ",0,'G011A (Mayıs-Kasım)'!K295)</f>
        <v>0</v>
      </c>
      <c r="N357" s="176">
        <f>IF('G011A (Haziran-Aralık)'!C301="",0,'G011A (Haziran-Aralık)'!C301)</f>
        <v>0</v>
      </c>
      <c r="O357" s="175">
        <f>IF('G011A (Haziran-Aralık)'!K301="",0,'G011A (Haziran-Aralık)'!K301)</f>
        <v>0</v>
      </c>
      <c r="P357" s="176" t="str">
        <f>IF('proje ve personel bilgileri'!A170=0,"",SUM(D357+F357+H357+J357+L357+N357))</f>
        <v/>
      </c>
      <c r="Q357" s="175" t="str">
        <f>IF('proje ve personel bilgileri'!A170=0,"",SUM(E357+G357+I357+K357+M357+O357))</f>
        <v/>
      </c>
      <c r="R357" s="180" t="str">
        <f>IF('proje ve personel bilgileri'!A170&lt;&gt;0,(P357/30)," ")</f>
        <v xml:space="preserve"> </v>
      </c>
      <c r="S357" s="181" t="str">
        <f>IF('proje ve personel bilgileri'!A170&lt;&gt;0,(Q357/R357)," ")</f>
        <v xml:space="preserve"> </v>
      </c>
    </row>
    <row r="358" spans="1:19" ht="15.75" customHeight="1" x14ac:dyDescent="0.25">
      <c r="A358" s="15">
        <v>158</v>
      </c>
      <c r="B358" s="359" t="str">
        <f>IF('proje ve personel bilgileri'!A171&lt;&gt;0,('proje ve personel bilgileri'!A171)," ")</f>
        <v xml:space="preserve"> </v>
      </c>
      <c r="C358" s="359"/>
      <c r="D358" s="176">
        <f>IF('G011A (Ocak-Temmuz)'!C299="",0,'G011A (Ocak-Temmuz)'!C299)</f>
        <v>0</v>
      </c>
      <c r="E358" s="175">
        <f>IF('G011A (Ocak-Temmuz)'!K299=" ",0,'G011A (Ocak-Temmuz)'!K299)</f>
        <v>0</v>
      </c>
      <c r="F358" s="176">
        <f>IF('G011A (Şubat-Ağustos)'!C295="",0,'G011A (Şubat-Ağustos)'!C295)</f>
        <v>0</v>
      </c>
      <c r="G358" s="175">
        <f>IF('G011A (Şubat-Ağustos)'!K295=" ",0,'G011A (Şubat-Ağustos)'!K295)</f>
        <v>0</v>
      </c>
      <c r="H358" s="176">
        <f>IF('G011A (Mart-Eylül)'!C296="",0,'G011A (Mart-Eylül)'!C296)</f>
        <v>0</v>
      </c>
      <c r="I358" s="175">
        <f>IF('G011A (Mart-Eylül)'!K296=" ",0,'G011A (Mart-Eylül)'!K296)</f>
        <v>0</v>
      </c>
      <c r="J358" s="176">
        <f>IF('G011A (Nisan-Ekim)'!C295="",0,'G011A (Nisan-Ekim)'!C295)</f>
        <v>0</v>
      </c>
      <c r="K358" s="175">
        <f>IF('G011A (Nisan-Ekim)'!K295="",0,'G011A (Nisan-Ekim)'!K295)</f>
        <v>0</v>
      </c>
      <c r="L358" s="176">
        <f>IF('G011A (Mayıs-Kasım)'!C296="",0,'G011A (Mayıs-Kasım)'!C296)</f>
        <v>0</v>
      </c>
      <c r="M358" s="175">
        <f>IF('G011A (Mayıs-Kasım)'!K296=" ",0,'G011A (Mayıs-Kasım)'!K296)</f>
        <v>0</v>
      </c>
      <c r="N358" s="176">
        <f>IF('G011A (Haziran-Aralık)'!C302="",0,'G011A (Haziran-Aralık)'!C302)</f>
        <v>0</v>
      </c>
      <c r="O358" s="175">
        <f>IF('G011A (Haziran-Aralık)'!K302="",0,'G011A (Haziran-Aralık)'!K302)</f>
        <v>0</v>
      </c>
      <c r="P358" s="176" t="str">
        <f>IF('proje ve personel bilgileri'!A171=0,"",SUM(D358+F358+H358+J358+L358+N358))</f>
        <v/>
      </c>
      <c r="Q358" s="175" t="str">
        <f>IF('proje ve personel bilgileri'!A171=0,"",SUM(E358+G358+I358+K358+M358+O358))</f>
        <v/>
      </c>
      <c r="R358" s="180" t="str">
        <f>IF('proje ve personel bilgileri'!A171&lt;&gt;0,(P358/30)," ")</f>
        <v xml:space="preserve"> </v>
      </c>
      <c r="S358" s="181" t="str">
        <f>IF('proje ve personel bilgileri'!A171&lt;&gt;0,(Q358/R358)," ")</f>
        <v xml:space="preserve"> </v>
      </c>
    </row>
    <row r="359" spans="1:19" ht="15.75" customHeight="1" x14ac:dyDescent="0.25">
      <c r="A359" s="14">
        <v>159</v>
      </c>
      <c r="B359" s="359" t="str">
        <f>IF('proje ve personel bilgileri'!A172&lt;&gt;0,('proje ve personel bilgileri'!A172)," ")</f>
        <v xml:space="preserve"> </v>
      </c>
      <c r="C359" s="359"/>
      <c r="D359" s="176">
        <f>IF('G011A (Ocak-Temmuz)'!C300="",0,'G011A (Ocak-Temmuz)'!C300)</f>
        <v>0</v>
      </c>
      <c r="E359" s="175">
        <f>IF('G011A (Ocak-Temmuz)'!K300=" ",0,'G011A (Ocak-Temmuz)'!K300)</f>
        <v>0</v>
      </c>
      <c r="F359" s="176">
        <f>IF('G011A (Şubat-Ağustos)'!C296="",0,'G011A (Şubat-Ağustos)'!C296)</f>
        <v>0</v>
      </c>
      <c r="G359" s="175">
        <f>IF('G011A (Şubat-Ağustos)'!K296=" ",0,'G011A (Şubat-Ağustos)'!K296)</f>
        <v>0</v>
      </c>
      <c r="H359" s="176">
        <f>IF('G011A (Mart-Eylül)'!C297="",0,'G011A (Mart-Eylül)'!C297)</f>
        <v>0</v>
      </c>
      <c r="I359" s="175">
        <f>IF('G011A (Mart-Eylül)'!K297=" ",0,'G011A (Mart-Eylül)'!K297)</f>
        <v>0</v>
      </c>
      <c r="J359" s="176">
        <f>IF('G011A (Nisan-Ekim)'!C296="",0,'G011A (Nisan-Ekim)'!C296)</f>
        <v>0</v>
      </c>
      <c r="K359" s="175">
        <f>IF('G011A (Nisan-Ekim)'!K296="",0,'G011A (Nisan-Ekim)'!K296)</f>
        <v>0</v>
      </c>
      <c r="L359" s="176">
        <f>IF('G011A (Mayıs-Kasım)'!C297="",0,'G011A (Mayıs-Kasım)'!C297)</f>
        <v>0</v>
      </c>
      <c r="M359" s="175">
        <f>IF('G011A (Mayıs-Kasım)'!K297=" ",0,'G011A (Mayıs-Kasım)'!K297)</f>
        <v>0</v>
      </c>
      <c r="N359" s="176">
        <f>IF('G011A (Haziran-Aralık)'!C303="",0,'G011A (Haziran-Aralık)'!C303)</f>
        <v>0</v>
      </c>
      <c r="O359" s="175">
        <f>IF('G011A (Haziran-Aralık)'!K303="",0,'G011A (Haziran-Aralık)'!K303)</f>
        <v>0</v>
      </c>
      <c r="P359" s="176" t="str">
        <f>IF('proje ve personel bilgileri'!A172=0,"",SUM(D359+F359+H359+J359+L359+N359))</f>
        <v/>
      </c>
      <c r="Q359" s="175" t="str">
        <f>IF('proje ve personel bilgileri'!A172=0,"",SUM(E359+G359+I359+K359+M359+O359))</f>
        <v/>
      </c>
      <c r="R359" s="180" t="str">
        <f>IF('proje ve personel bilgileri'!A172&lt;&gt;0,(P359/30)," ")</f>
        <v xml:space="preserve"> </v>
      </c>
      <c r="S359" s="181" t="str">
        <f>IF('proje ve personel bilgileri'!A172&lt;&gt;0,(Q359/R359)," ")</f>
        <v xml:space="preserve"> </v>
      </c>
    </row>
    <row r="360" spans="1:19" ht="15.75" customHeight="1" x14ac:dyDescent="0.25">
      <c r="A360" s="15">
        <v>160</v>
      </c>
      <c r="B360" s="359" t="str">
        <f>IF('proje ve personel bilgileri'!A173&lt;&gt;0,('proje ve personel bilgileri'!A173)," ")</f>
        <v xml:space="preserve"> </v>
      </c>
      <c r="C360" s="359"/>
      <c r="D360" s="176">
        <f>IF('G011A (Ocak-Temmuz)'!C301="",0,'G011A (Ocak-Temmuz)'!C301)</f>
        <v>0</v>
      </c>
      <c r="E360" s="175">
        <f>IF('G011A (Ocak-Temmuz)'!K301=" ",0,'G011A (Ocak-Temmuz)'!K301)</f>
        <v>0</v>
      </c>
      <c r="F360" s="176">
        <f>IF('G011A (Şubat-Ağustos)'!C297="",0,'G011A (Şubat-Ağustos)'!C297)</f>
        <v>0</v>
      </c>
      <c r="G360" s="175">
        <f>IF('G011A (Şubat-Ağustos)'!K297=" ",0,'G011A (Şubat-Ağustos)'!K297)</f>
        <v>0</v>
      </c>
      <c r="H360" s="176">
        <f>IF('G011A (Mart-Eylül)'!C298="",0,'G011A (Mart-Eylül)'!C298)</f>
        <v>0</v>
      </c>
      <c r="I360" s="175">
        <f>IF('G011A (Mart-Eylül)'!K298=" ",0,'G011A (Mart-Eylül)'!K298)</f>
        <v>0</v>
      </c>
      <c r="J360" s="176">
        <f>IF('G011A (Nisan-Ekim)'!C297="",0,'G011A (Nisan-Ekim)'!C297)</f>
        <v>0</v>
      </c>
      <c r="K360" s="175">
        <f>IF('G011A (Nisan-Ekim)'!K297="",0,'G011A (Nisan-Ekim)'!K297)</f>
        <v>0</v>
      </c>
      <c r="L360" s="176">
        <f>IF('G011A (Mayıs-Kasım)'!C298="",0,'G011A (Mayıs-Kasım)'!C298)</f>
        <v>0</v>
      </c>
      <c r="M360" s="175">
        <f>IF('G011A (Mayıs-Kasım)'!K298=" ",0,'G011A (Mayıs-Kasım)'!K298)</f>
        <v>0</v>
      </c>
      <c r="N360" s="176">
        <f>IF('G011A (Haziran-Aralık)'!C304="",0,'G011A (Haziran-Aralık)'!C304)</f>
        <v>0</v>
      </c>
      <c r="O360" s="175">
        <f>IF('G011A (Haziran-Aralık)'!K304="",0,'G011A (Haziran-Aralık)'!K304)</f>
        <v>0</v>
      </c>
      <c r="P360" s="176" t="str">
        <f>IF('proje ve personel bilgileri'!A173=0,"",SUM(D360+F360+H360+J360+L360+N360))</f>
        <v/>
      </c>
      <c r="Q360" s="175" t="str">
        <f>IF('proje ve personel bilgileri'!A173=0,"",SUM(E360+G360+I360+K360+M360+O360))</f>
        <v/>
      </c>
      <c r="R360" s="180" t="str">
        <f>IF('proje ve personel bilgileri'!A173&lt;&gt;0,(P360/30)," ")</f>
        <v xml:space="preserve"> </v>
      </c>
      <c r="S360" s="181" t="str">
        <f>IF('proje ve personel bilgileri'!A173&lt;&gt;0,(Q360/R360)," ")</f>
        <v xml:space="preserve"> </v>
      </c>
    </row>
    <row r="361" spans="1:19" ht="15.75" customHeight="1" x14ac:dyDescent="0.25">
      <c r="A361" s="14">
        <v>161</v>
      </c>
      <c r="B361" s="359" t="str">
        <f>IF('proje ve personel bilgileri'!A174&lt;&gt;0,('proje ve personel bilgileri'!A174)," ")</f>
        <v xml:space="preserve"> </v>
      </c>
      <c r="C361" s="359"/>
      <c r="D361" s="176">
        <f>IF('G011A (Ocak-Temmuz)'!C302="",0,'G011A (Ocak-Temmuz)'!C302)</f>
        <v>0</v>
      </c>
      <c r="E361" s="175">
        <f>IF('G011A (Ocak-Temmuz)'!K302=" ",0,'G011A (Ocak-Temmuz)'!K302)</f>
        <v>0</v>
      </c>
      <c r="F361" s="176">
        <f>IF('G011A (Şubat-Ağustos)'!C298="",0,'G011A (Şubat-Ağustos)'!C298)</f>
        <v>0</v>
      </c>
      <c r="G361" s="175">
        <f>IF('G011A (Şubat-Ağustos)'!K298=" ",0,'G011A (Şubat-Ağustos)'!K298)</f>
        <v>0</v>
      </c>
      <c r="H361" s="176">
        <f>IF('G011A (Mart-Eylül)'!C299="",0,'G011A (Mart-Eylül)'!C299)</f>
        <v>0</v>
      </c>
      <c r="I361" s="175">
        <f>IF('G011A (Mart-Eylül)'!K299=" ",0,'G011A (Mart-Eylül)'!K299)</f>
        <v>0</v>
      </c>
      <c r="J361" s="176">
        <f>IF('G011A (Nisan-Ekim)'!C298="",0,'G011A (Nisan-Ekim)'!C298)</f>
        <v>0</v>
      </c>
      <c r="K361" s="175">
        <f>IF('G011A (Nisan-Ekim)'!K298="",0,'G011A (Nisan-Ekim)'!K298)</f>
        <v>0</v>
      </c>
      <c r="L361" s="176">
        <f>IF('G011A (Mayıs-Kasım)'!C299="",0,'G011A (Mayıs-Kasım)'!C299)</f>
        <v>0</v>
      </c>
      <c r="M361" s="175">
        <f>IF('G011A (Mayıs-Kasım)'!K299=" ",0,'G011A (Mayıs-Kasım)'!K299)</f>
        <v>0</v>
      </c>
      <c r="N361" s="176">
        <f>IF('G011A (Haziran-Aralık)'!C305="",0,'G011A (Haziran-Aralık)'!C305)</f>
        <v>0</v>
      </c>
      <c r="O361" s="175">
        <f>IF('G011A (Haziran-Aralık)'!K305="",0,'G011A (Haziran-Aralık)'!K305)</f>
        <v>0</v>
      </c>
      <c r="P361" s="176" t="str">
        <f>IF('proje ve personel bilgileri'!A174=0,"",SUM(D361+F361+H361+J361+L361+N361))</f>
        <v/>
      </c>
      <c r="Q361" s="175" t="str">
        <f>IF('proje ve personel bilgileri'!A174=0,"",SUM(E361+G361+I361+K361+M361+O361))</f>
        <v/>
      </c>
      <c r="R361" s="180" t="str">
        <f>IF('proje ve personel bilgileri'!A174&lt;&gt;0,(P361/30)," ")</f>
        <v xml:space="preserve"> </v>
      </c>
      <c r="S361" s="181" t="str">
        <f>IF('proje ve personel bilgileri'!A174&lt;&gt;0,(Q361/R361)," ")</f>
        <v xml:space="preserve"> </v>
      </c>
    </row>
    <row r="362" spans="1:19" ht="15.75" customHeight="1" x14ac:dyDescent="0.25">
      <c r="A362" s="15">
        <v>162</v>
      </c>
      <c r="B362" s="359" t="str">
        <f>IF('proje ve personel bilgileri'!A175&lt;&gt;0,('proje ve personel bilgileri'!A175)," ")</f>
        <v xml:space="preserve"> </v>
      </c>
      <c r="C362" s="359"/>
      <c r="D362" s="176">
        <f>IF('G011A (Ocak-Temmuz)'!C303="",0,'G011A (Ocak-Temmuz)'!C303)</f>
        <v>0</v>
      </c>
      <c r="E362" s="175">
        <f>IF('G011A (Ocak-Temmuz)'!K303=" ",0,'G011A (Ocak-Temmuz)'!K303)</f>
        <v>0</v>
      </c>
      <c r="F362" s="176">
        <f>IF('G011A (Şubat-Ağustos)'!C299="",0,'G011A (Şubat-Ağustos)'!C299)</f>
        <v>0</v>
      </c>
      <c r="G362" s="175">
        <f>IF('G011A (Şubat-Ağustos)'!K299=" ",0,'G011A (Şubat-Ağustos)'!K299)</f>
        <v>0</v>
      </c>
      <c r="H362" s="176">
        <f>IF('G011A (Mart-Eylül)'!C300="",0,'G011A (Mart-Eylül)'!C300)</f>
        <v>0</v>
      </c>
      <c r="I362" s="175">
        <f>IF('G011A (Mart-Eylül)'!K300=" ",0,'G011A (Mart-Eylül)'!K300)</f>
        <v>0</v>
      </c>
      <c r="J362" s="176">
        <f>IF('G011A (Nisan-Ekim)'!C299="",0,'G011A (Nisan-Ekim)'!C299)</f>
        <v>0</v>
      </c>
      <c r="K362" s="175">
        <f>IF('G011A (Nisan-Ekim)'!K299="",0,'G011A (Nisan-Ekim)'!K299)</f>
        <v>0</v>
      </c>
      <c r="L362" s="176">
        <f>IF('G011A (Mayıs-Kasım)'!C300="",0,'G011A (Mayıs-Kasım)'!C300)</f>
        <v>0</v>
      </c>
      <c r="M362" s="175">
        <f>IF('G011A (Mayıs-Kasım)'!K300=" ",0,'G011A (Mayıs-Kasım)'!K300)</f>
        <v>0</v>
      </c>
      <c r="N362" s="176">
        <f>IF('G011A (Haziran-Aralık)'!C306="",0,'G011A (Haziran-Aralık)'!C306)</f>
        <v>0</v>
      </c>
      <c r="O362" s="175">
        <f>IF('G011A (Haziran-Aralık)'!K306="",0,'G011A (Haziran-Aralık)'!K306)</f>
        <v>0</v>
      </c>
      <c r="P362" s="176" t="str">
        <f>IF('proje ve personel bilgileri'!A175=0,"",SUM(D362+F362+H362+J362+L362+N362))</f>
        <v/>
      </c>
      <c r="Q362" s="175" t="str">
        <f>IF('proje ve personel bilgileri'!A175=0,"",SUM(E362+G362+I362+K362+M362+O362))</f>
        <v/>
      </c>
      <c r="R362" s="180" t="str">
        <f>IF('proje ve personel bilgileri'!A175&lt;&gt;0,(P362/30)," ")</f>
        <v xml:space="preserve"> </v>
      </c>
      <c r="S362" s="181" t="str">
        <f>IF('proje ve personel bilgileri'!A175&lt;&gt;0,(Q362/R362)," ")</f>
        <v xml:space="preserve"> </v>
      </c>
    </row>
    <row r="363" spans="1:19" ht="15" customHeight="1" x14ac:dyDescent="0.25">
      <c r="A363" s="56"/>
      <c r="B363" s="56"/>
      <c r="C363" s="56"/>
      <c r="D363" s="56"/>
      <c r="E363" s="56"/>
      <c r="F363" s="56"/>
      <c r="G363" s="56"/>
      <c r="H363" s="56"/>
      <c r="I363" s="56"/>
      <c r="J363" s="56"/>
      <c r="K363" s="56"/>
      <c r="L363" s="56"/>
      <c r="M363" s="56"/>
      <c r="N363" s="56"/>
      <c r="O363" s="56"/>
      <c r="P363" s="56"/>
      <c r="Q363" s="56"/>
      <c r="R363" s="56"/>
      <c r="S363" s="56"/>
    </row>
    <row r="364" spans="1:19" ht="15" customHeight="1" x14ac:dyDescent="0.25">
      <c r="A364" s="332" t="s">
        <v>100</v>
      </c>
      <c r="B364" s="332"/>
      <c r="C364" s="332"/>
      <c r="D364" s="332"/>
      <c r="E364" s="332"/>
      <c r="F364" s="332"/>
      <c r="G364" s="332"/>
      <c r="H364" s="332"/>
      <c r="I364" s="332"/>
      <c r="J364" s="332"/>
      <c r="K364" s="332"/>
      <c r="L364" s="332"/>
      <c r="M364" s="332"/>
      <c r="N364" s="332"/>
      <c r="O364" s="332"/>
      <c r="P364" s="332"/>
      <c r="Q364" s="332"/>
      <c r="R364" s="332"/>
    </row>
    <row r="365" spans="1:19" ht="15" customHeight="1" x14ac:dyDescent="0.25">
      <c r="A365" s="287"/>
    </row>
    <row r="366" spans="1:19" ht="15" customHeight="1" x14ac:dyDescent="0.25">
      <c r="C366" s="57"/>
      <c r="E366" s="58"/>
      <c r="G366" s="57"/>
    </row>
    <row r="367" spans="1:19" ht="15" customHeight="1" x14ac:dyDescent="0.25">
      <c r="F367" s="288" t="s">
        <v>102</v>
      </c>
      <c r="J367" s="288" t="s">
        <v>103</v>
      </c>
      <c r="O367" s="74" t="s">
        <v>127</v>
      </c>
    </row>
    <row r="378" spans="1:19" ht="15.75" customHeight="1" x14ac:dyDescent="0.25">
      <c r="A378" s="348" t="s">
        <v>108</v>
      </c>
      <c r="B378" s="348"/>
      <c r="C378" s="348"/>
      <c r="D378" s="348"/>
      <c r="E378" s="348"/>
      <c r="F378" s="348"/>
      <c r="G378" s="348"/>
      <c r="H378" s="348"/>
      <c r="I378" s="348"/>
      <c r="J378" s="348"/>
      <c r="K378" s="348"/>
      <c r="L378" s="348"/>
      <c r="M378" s="348"/>
      <c r="N378" s="348"/>
      <c r="O378" s="348"/>
      <c r="P378" s="348"/>
      <c r="Q378" s="348"/>
      <c r="R378" s="348"/>
      <c r="S378" s="348"/>
    </row>
    <row r="379" spans="1:19" ht="15" customHeight="1" x14ac:dyDescent="0.25">
      <c r="A379" s="68"/>
      <c r="B379" s="68"/>
      <c r="C379" s="68"/>
      <c r="D379" s="68"/>
      <c r="E379" s="68"/>
      <c r="F379" s="68"/>
      <c r="G379" s="68"/>
      <c r="H379" s="68"/>
      <c r="I379" s="69" t="str">
        <f>'proje ve personel bilgileri'!$B$7</f>
        <v>/</v>
      </c>
      <c r="J379" s="68" t="s">
        <v>109</v>
      </c>
      <c r="K379" s="68"/>
      <c r="L379" s="68"/>
      <c r="M379" s="68"/>
      <c r="N379" s="68"/>
      <c r="O379" s="68"/>
      <c r="P379" s="68"/>
      <c r="Q379" s="68"/>
      <c r="R379" s="68"/>
      <c r="S379" s="68"/>
    </row>
    <row r="380" spans="1:19" ht="18.75" customHeight="1" x14ac:dyDescent="0.25">
      <c r="R380" s="10" t="s">
        <v>110</v>
      </c>
    </row>
    <row r="381" spans="1:19" ht="15.75" customHeight="1" x14ac:dyDescent="0.25">
      <c r="A381" s="349" t="s">
        <v>2</v>
      </c>
      <c r="B381" s="350"/>
      <c r="C381" s="374">
        <f>'proje ve personel bilgileri'!$B$2</f>
        <v>0</v>
      </c>
      <c r="D381" s="375"/>
      <c r="E381" s="375"/>
      <c r="F381" s="375"/>
      <c r="G381" s="375"/>
      <c r="H381" s="375"/>
      <c r="I381" s="375"/>
      <c r="J381" s="375"/>
      <c r="K381" s="375"/>
      <c r="L381" s="375"/>
      <c r="M381" s="375"/>
      <c r="N381" s="375"/>
      <c r="O381" s="375"/>
      <c r="P381" s="375"/>
      <c r="Q381" s="375"/>
      <c r="R381" s="375"/>
      <c r="S381" s="376"/>
    </row>
    <row r="382" spans="1:19" ht="15.75" customHeight="1" x14ac:dyDescent="0.25">
      <c r="A382" s="349" t="s">
        <v>4</v>
      </c>
      <c r="B382" s="350"/>
      <c r="C382" s="374">
        <f>'proje ve personel bilgileri'!$B$3</f>
        <v>0</v>
      </c>
      <c r="D382" s="375"/>
      <c r="E382" s="375"/>
      <c r="F382" s="375"/>
      <c r="G382" s="375"/>
      <c r="H382" s="375"/>
      <c r="I382" s="375"/>
      <c r="J382" s="375"/>
      <c r="K382" s="375"/>
      <c r="L382" s="375"/>
      <c r="M382" s="375"/>
      <c r="N382" s="375"/>
      <c r="O382" s="375"/>
      <c r="P382" s="375"/>
      <c r="Q382" s="375"/>
      <c r="R382" s="375"/>
      <c r="S382" s="376"/>
    </row>
    <row r="383" spans="1:19" ht="27.75" customHeight="1" x14ac:dyDescent="0.25">
      <c r="A383" s="360" t="s">
        <v>87</v>
      </c>
      <c r="B383" s="368" t="s">
        <v>15</v>
      </c>
      <c r="C383" s="369"/>
      <c r="D383" s="368" t="s">
        <v>111</v>
      </c>
      <c r="E383" s="369"/>
      <c r="F383" s="368" t="s">
        <v>112</v>
      </c>
      <c r="G383" s="369"/>
      <c r="H383" s="366" t="s">
        <v>113</v>
      </c>
      <c r="I383" s="367"/>
      <c r="J383" s="366" t="s">
        <v>114</v>
      </c>
      <c r="K383" s="367"/>
      <c r="L383" s="366" t="s">
        <v>115</v>
      </c>
      <c r="M383" s="367"/>
      <c r="N383" s="368" t="s">
        <v>116</v>
      </c>
      <c r="O383" s="369"/>
      <c r="P383" s="360" t="s">
        <v>117</v>
      </c>
      <c r="Q383" s="286" t="s">
        <v>118</v>
      </c>
      <c r="R383" s="362" t="s">
        <v>119</v>
      </c>
      <c r="S383" s="362" t="s">
        <v>120</v>
      </c>
    </row>
    <row r="384" spans="1:19" ht="15.75" customHeight="1" x14ac:dyDescent="0.25">
      <c r="A384" s="361"/>
      <c r="B384" s="372"/>
      <c r="C384" s="373"/>
      <c r="D384" s="370"/>
      <c r="E384" s="371"/>
      <c r="F384" s="370"/>
      <c r="G384" s="371"/>
      <c r="H384" s="364" t="s">
        <v>121</v>
      </c>
      <c r="I384" s="365"/>
      <c r="J384" s="364" t="s">
        <v>122</v>
      </c>
      <c r="K384" s="365"/>
      <c r="L384" s="364" t="s">
        <v>123</v>
      </c>
      <c r="M384" s="365"/>
      <c r="N384" s="370"/>
      <c r="O384" s="371"/>
      <c r="P384" s="361"/>
      <c r="Q384" s="11" t="s">
        <v>124</v>
      </c>
      <c r="R384" s="363"/>
      <c r="S384" s="363"/>
    </row>
    <row r="385" spans="1:19" ht="27.75" customHeight="1" x14ac:dyDescent="0.25">
      <c r="A385" s="361"/>
      <c r="B385" s="372"/>
      <c r="C385" s="373"/>
      <c r="D385" s="360" t="s">
        <v>125</v>
      </c>
      <c r="E385" s="11" t="s">
        <v>126</v>
      </c>
      <c r="F385" s="360" t="s">
        <v>125</v>
      </c>
      <c r="G385" s="11" t="s">
        <v>126</v>
      </c>
      <c r="H385" s="360" t="s">
        <v>125</v>
      </c>
      <c r="I385" s="11" t="s">
        <v>126</v>
      </c>
      <c r="J385" s="360" t="s">
        <v>125</v>
      </c>
      <c r="K385" s="12" t="s">
        <v>126</v>
      </c>
      <c r="L385" s="360" t="s">
        <v>125</v>
      </c>
      <c r="M385" s="11" t="s">
        <v>126</v>
      </c>
      <c r="N385" s="360" t="s">
        <v>125</v>
      </c>
      <c r="O385" s="11" t="s">
        <v>126</v>
      </c>
      <c r="P385" s="361"/>
      <c r="Q385" s="11" t="s">
        <v>98</v>
      </c>
      <c r="R385" s="363"/>
      <c r="S385" s="363"/>
    </row>
    <row r="386" spans="1:19" ht="15.75" customHeight="1" x14ac:dyDescent="0.25">
      <c r="A386" s="361"/>
      <c r="B386" s="372"/>
      <c r="C386" s="373"/>
      <c r="D386" s="361"/>
      <c r="E386" s="11" t="s">
        <v>98</v>
      </c>
      <c r="F386" s="361"/>
      <c r="G386" s="11" t="s">
        <v>98</v>
      </c>
      <c r="H386" s="361"/>
      <c r="I386" s="11" t="s">
        <v>98</v>
      </c>
      <c r="J386" s="361"/>
      <c r="K386" s="12" t="s">
        <v>98</v>
      </c>
      <c r="L386" s="361"/>
      <c r="M386" s="11" t="s">
        <v>98</v>
      </c>
      <c r="N386" s="361"/>
      <c r="O386" s="11" t="s">
        <v>98</v>
      </c>
      <c r="P386" s="361"/>
      <c r="Q386" s="13"/>
      <c r="R386" s="363"/>
      <c r="S386" s="363"/>
    </row>
    <row r="387" spans="1:19" ht="15.75" customHeight="1" x14ac:dyDescent="0.25">
      <c r="A387" s="14">
        <v>163</v>
      </c>
      <c r="B387" s="359" t="str">
        <f>IF('proje ve personel bilgileri'!A176&lt;&gt;0,('proje ve personel bilgileri'!A176)," ")</f>
        <v xml:space="preserve"> </v>
      </c>
      <c r="C387" s="359"/>
      <c r="D387" s="176">
        <f>IF('G011A (Ocak-Temmuz)'!C320="",0,'G011A (Ocak-Temmuz)'!C320)</f>
        <v>0</v>
      </c>
      <c r="E387" s="175">
        <f>IF('G011A (Ocak-Temmuz)'!K320=" ",0,'G011A (Ocak-Temmuz)'!K320)</f>
        <v>0</v>
      </c>
      <c r="F387" s="176">
        <f>IF('G011A (Şubat-Ağustos)'!C316="",0,'G011A (Şubat-Ağustos)'!C316)</f>
        <v>0</v>
      </c>
      <c r="G387" s="175">
        <f>IF('G011A (Şubat-Ağustos)'!K316=" ",0,'G011A (Şubat-Ağustos)'!K316)</f>
        <v>0</v>
      </c>
      <c r="H387" s="176">
        <f>IF('G011A (Mart-Eylül)'!C317="",0,'G011A (Mart-Eylül)'!C317)</f>
        <v>0</v>
      </c>
      <c r="I387" s="175">
        <f>IF('G011A (Mart-Eylül)'!K317=" ",0,'G011A (Mart-Eylül)'!K317)</f>
        <v>0</v>
      </c>
      <c r="J387" s="176">
        <f>IF('G011A (Nisan-Ekim)'!C317="",0,'G011A (Nisan-Ekim)'!C317)</f>
        <v>0</v>
      </c>
      <c r="K387" s="175">
        <f>IF('G011A (Nisan-Ekim)'!K317="",0,'G011A (Nisan-Ekim)'!K317)</f>
        <v>0</v>
      </c>
      <c r="L387" s="176">
        <f>IF('G011A (Mayıs-Kasım)'!C316="",0,'G011A (Mayıs-Kasım)'!C316)</f>
        <v>0</v>
      </c>
      <c r="M387" s="175">
        <f>IF('G011A (Mayıs-Kasım)'!K316=" ",0,'G011A (Mayıs-Kasım)'!K316)</f>
        <v>0</v>
      </c>
      <c r="N387" s="176">
        <f>IF('G011A (Haziran-Aralık)'!C324="",0,'G011A (Haziran-Aralık)'!C324)</f>
        <v>0</v>
      </c>
      <c r="O387" s="175">
        <f>IF('G011A (Haziran-Aralık)'!K324="",0,'G011A (Haziran-Aralık)'!K324)</f>
        <v>0</v>
      </c>
      <c r="P387" s="176" t="str">
        <f>IF('proje ve personel bilgileri'!A176=0,"",SUM(D387+F387+H387+J387+L387+N387))</f>
        <v/>
      </c>
      <c r="Q387" s="175" t="str">
        <f>IF('proje ve personel bilgileri'!A176=0,"",SUM(E387+G387+I387+K387+M387+O387))</f>
        <v/>
      </c>
      <c r="R387" s="180" t="str">
        <f>IF('proje ve personel bilgileri'!A176&lt;&gt;0,(P387/30)," ")</f>
        <v xml:space="preserve"> </v>
      </c>
      <c r="S387" s="181" t="str">
        <f>IF('proje ve personel bilgileri'!A176&lt;&gt;0,(Q387/R387)," ")</f>
        <v xml:space="preserve"> </v>
      </c>
    </row>
    <row r="388" spans="1:19" ht="15.75" customHeight="1" x14ac:dyDescent="0.25">
      <c r="A388" s="15">
        <v>164</v>
      </c>
      <c r="B388" s="359" t="str">
        <f>IF('proje ve personel bilgileri'!A177&lt;&gt;0,('proje ve personel bilgileri'!A177)," ")</f>
        <v xml:space="preserve"> </v>
      </c>
      <c r="C388" s="359"/>
      <c r="D388" s="176">
        <f>IF('G011A (Ocak-Temmuz)'!C321="",0,'G011A (Ocak-Temmuz)'!C321)</f>
        <v>0</v>
      </c>
      <c r="E388" s="175">
        <f>IF('G011A (Ocak-Temmuz)'!K321=" ",0,'G011A (Ocak-Temmuz)'!K321)</f>
        <v>0</v>
      </c>
      <c r="F388" s="176">
        <f>IF('G011A (Şubat-Ağustos)'!C317="",0,'G011A (Şubat-Ağustos)'!C317)</f>
        <v>0</v>
      </c>
      <c r="G388" s="175">
        <f>IF('G011A (Şubat-Ağustos)'!K317=" ",0,'G011A (Şubat-Ağustos)'!K317)</f>
        <v>0</v>
      </c>
      <c r="H388" s="176">
        <f>IF('G011A (Mart-Eylül)'!C318="",0,'G011A (Mart-Eylül)'!C318)</f>
        <v>0</v>
      </c>
      <c r="I388" s="175">
        <f>IF('G011A (Mart-Eylül)'!K318=" ",0,'G011A (Mart-Eylül)'!K318)</f>
        <v>0</v>
      </c>
      <c r="J388" s="176">
        <f>IF('G011A (Nisan-Ekim)'!C318="",0,'G011A (Nisan-Ekim)'!C318)</f>
        <v>0</v>
      </c>
      <c r="K388" s="175">
        <f>IF('G011A (Nisan-Ekim)'!K318="",0,'G011A (Nisan-Ekim)'!K318)</f>
        <v>0</v>
      </c>
      <c r="L388" s="176">
        <f>IF('G011A (Mayıs-Kasım)'!C317="",0,'G011A (Mayıs-Kasım)'!C317)</f>
        <v>0</v>
      </c>
      <c r="M388" s="175">
        <f>IF('G011A (Mayıs-Kasım)'!K317=" ",0,'G011A (Mayıs-Kasım)'!K317)</f>
        <v>0</v>
      </c>
      <c r="N388" s="176">
        <f>IF('G011A (Haziran-Aralık)'!C325="",0,'G011A (Haziran-Aralık)'!C325)</f>
        <v>0</v>
      </c>
      <c r="O388" s="175">
        <f>IF('G011A (Haziran-Aralık)'!K325="",0,'G011A (Haziran-Aralık)'!K325)</f>
        <v>0</v>
      </c>
      <c r="P388" s="176" t="str">
        <f>IF('proje ve personel bilgileri'!A177=0,"",SUM(D388+F388+H388+J388+L388+N388))</f>
        <v/>
      </c>
      <c r="Q388" s="175" t="str">
        <f>IF('proje ve personel bilgileri'!A177=0,"",SUM(E388+G388+I388+K388+M388+O388))</f>
        <v/>
      </c>
      <c r="R388" s="180" t="str">
        <f>IF('proje ve personel bilgileri'!A177&lt;&gt;0,(P388/30)," ")</f>
        <v xml:space="preserve"> </v>
      </c>
      <c r="S388" s="181" t="str">
        <f>IF('proje ve personel bilgileri'!A177&lt;&gt;0,(Q388/R388)," ")</f>
        <v xml:space="preserve"> </v>
      </c>
    </row>
    <row r="389" spans="1:19" ht="15.75" customHeight="1" x14ac:dyDescent="0.25">
      <c r="A389" s="14">
        <v>165</v>
      </c>
      <c r="B389" s="359" t="str">
        <f>IF('proje ve personel bilgileri'!A178&lt;&gt;0,('proje ve personel bilgileri'!A178)," ")</f>
        <v xml:space="preserve"> </v>
      </c>
      <c r="C389" s="359"/>
      <c r="D389" s="176">
        <f>IF('G011A (Ocak-Temmuz)'!C322="",0,'G011A (Ocak-Temmuz)'!C322)</f>
        <v>0</v>
      </c>
      <c r="E389" s="175">
        <f>IF('G011A (Ocak-Temmuz)'!K322=" ",0,'G011A (Ocak-Temmuz)'!K322)</f>
        <v>0</v>
      </c>
      <c r="F389" s="176">
        <f>IF('G011A (Şubat-Ağustos)'!C318="",0,'G011A (Şubat-Ağustos)'!C318)</f>
        <v>0</v>
      </c>
      <c r="G389" s="175">
        <f>IF('G011A (Şubat-Ağustos)'!K318=" ",0,'G011A (Şubat-Ağustos)'!K318)</f>
        <v>0</v>
      </c>
      <c r="H389" s="176">
        <f>IF('G011A (Mart-Eylül)'!C319="",0,'G011A (Mart-Eylül)'!C319)</f>
        <v>0</v>
      </c>
      <c r="I389" s="175">
        <f>IF('G011A (Mart-Eylül)'!K319=" ",0,'G011A (Mart-Eylül)'!K319)</f>
        <v>0</v>
      </c>
      <c r="J389" s="176">
        <f>IF('G011A (Nisan-Ekim)'!C319="",0,'G011A (Nisan-Ekim)'!C319)</f>
        <v>0</v>
      </c>
      <c r="K389" s="175">
        <f>IF('G011A (Nisan-Ekim)'!K319="",0,'G011A (Nisan-Ekim)'!K319)</f>
        <v>0</v>
      </c>
      <c r="L389" s="176">
        <f>IF('G011A (Mayıs-Kasım)'!C318="",0,'G011A (Mayıs-Kasım)'!C318)</f>
        <v>0</v>
      </c>
      <c r="M389" s="175">
        <f>IF('G011A (Mayıs-Kasım)'!K318=" ",0,'G011A (Mayıs-Kasım)'!K318)</f>
        <v>0</v>
      </c>
      <c r="N389" s="176">
        <f>IF('G011A (Haziran-Aralık)'!C326="",0,'G011A (Haziran-Aralık)'!C326)</f>
        <v>0</v>
      </c>
      <c r="O389" s="175">
        <f>IF('G011A (Haziran-Aralık)'!K326="",0,'G011A (Haziran-Aralık)'!K326)</f>
        <v>0</v>
      </c>
      <c r="P389" s="176" t="str">
        <f>IF('proje ve personel bilgileri'!A178=0,"",SUM(D389+F389+H389+J389+L389+N389))</f>
        <v/>
      </c>
      <c r="Q389" s="175" t="str">
        <f>IF('proje ve personel bilgileri'!A178=0,"",SUM(E389+G389+I389+K389+M389+O389))</f>
        <v/>
      </c>
      <c r="R389" s="180" t="str">
        <f>IF('proje ve personel bilgileri'!A178&lt;&gt;0,(P389/30)," ")</f>
        <v xml:space="preserve"> </v>
      </c>
      <c r="S389" s="181" t="str">
        <f>IF('proje ve personel bilgileri'!A178&lt;&gt;0,(Q389/R389)," ")</f>
        <v xml:space="preserve"> </v>
      </c>
    </row>
    <row r="390" spans="1:19" ht="15.75" customHeight="1" x14ac:dyDescent="0.25">
      <c r="A390" s="15">
        <v>166</v>
      </c>
      <c r="B390" s="359" t="str">
        <f>IF('proje ve personel bilgileri'!A179&lt;&gt;0,('proje ve personel bilgileri'!A179)," ")</f>
        <v xml:space="preserve"> </v>
      </c>
      <c r="C390" s="359"/>
      <c r="D390" s="176">
        <f>IF('G011A (Ocak-Temmuz)'!C323="",0,'G011A (Ocak-Temmuz)'!C323)</f>
        <v>0</v>
      </c>
      <c r="E390" s="175">
        <f>IF('G011A (Ocak-Temmuz)'!K323=" ",0,'G011A (Ocak-Temmuz)'!K323)</f>
        <v>0</v>
      </c>
      <c r="F390" s="176">
        <f>IF('G011A (Şubat-Ağustos)'!C319="",0,'G011A (Şubat-Ağustos)'!C319)</f>
        <v>0</v>
      </c>
      <c r="G390" s="175">
        <f>IF('G011A (Şubat-Ağustos)'!K319=" ",0,'G011A (Şubat-Ağustos)'!K319)</f>
        <v>0</v>
      </c>
      <c r="H390" s="176">
        <f>IF('G011A (Mart-Eylül)'!C320="",0,'G011A (Mart-Eylül)'!C320)</f>
        <v>0</v>
      </c>
      <c r="I390" s="175">
        <f>IF('G011A (Mart-Eylül)'!K320=" ",0,'G011A (Mart-Eylül)'!K320)</f>
        <v>0</v>
      </c>
      <c r="J390" s="176">
        <f>IF('G011A (Nisan-Ekim)'!C320="",0,'G011A (Nisan-Ekim)'!C320)</f>
        <v>0</v>
      </c>
      <c r="K390" s="175">
        <f>IF('G011A (Nisan-Ekim)'!K320="",0,'G011A (Nisan-Ekim)'!K320)</f>
        <v>0</v>
      </c>
      <c r="L390" s="176">
        <f>IF('G011A (Mayıs-Kasım)'!C319="",0,'G011A (Mayıs-Kasım)'!C319)</f>
        <v>0</v>
      </c>
      <c r="M390" s="175">
        <f>IF('G011A (Mayıs-Kasım)'!K319=" ",0,'G011A (Mayıs-Kasım)'!K319)</f>
        <v>0</v>
      </c>
      <c r="N390" s="176">
        <f>IF('G011A (Haziran-Aralık)'!C327="",0,'G011A (Haziran-Aralık)'!C327)</f>
        <v>0</v>
      </c>
      <c r="O390" s="175">
        <f>IF('G011A (Haziran-Aralık)'!K327="",0,'G011A (Haziran-Aralık)'!K327)</f>
        <v>0</v>
      </c>
      <c r="P390" s="176" t="str">
        <f>IF('proje ve personel bilgileri'!A179=0,"",SUM(D390+F390+H390+J390+L390+N390))</f>
        <v/>
      </c>
      <c r="Q390" s="175" t="str">
        <f>IF('proje ve personel bilgileri'!A179=0,"",SUM(E390+G390+I390+K390+M390+O390))</f>
        <v/>
      </c>
      <c r="R390" s="180" t="str">
        <f>IF('proje ve personel bilgileri'!A179&lt;&gt;0,(P390/30)," ")</f>
        <v xml:space="preserve"> </v>
      </c>
      <c r="S390" s="181" t="str">
        <f>IF('proje ve personel bilgileri'!A179&lt;&gt;0,(Q390/R390)," ")</f>
        <v xml:space="preserve"> </v>
      </c>
    </row>
    <row r="391" spans="1:19" ht="15.75" customHeight="1" x14ac:dyDescent="0.25">
      <c r="A391" s="14">
        <v>167</v>
      </c>
      <c r="B391" s="359" t="str">
        <f>IF('proje ve personel bilgileri'!A180&lt;&gt;0,('proje ve personel bilgileri'!A180)," ")</f>
        <v xml:space="preserve"> </v>
      </c>
      <c r="C391" s="359"/>
      <c r="D391" s="176">
        <f>IF('G011A (Ocak-Temmuz)'!C324="",0,'G011A (Ocak-Temmuz)'!C324)</f>
        <v>0</v>
      </c>
      <c r="E391" s="175">
        <f>IF('G011A (Ocak-Temmuz)'!K324=" ",0,'G011A (Ocak-Temmuz)'!K324)</f>
        <v>0</v>
      </c>
      <c r="F391" s="176">
        <f>IF('G011A (Şubat-Ağustos)'!C320="",0,'G011A (Şubat-Ağustos)'!C320)</f>
        <v>0</v>
      </c>
      <c r="G391" s="175">
        <f>IF('G011A (Şubat-Ağustos)'!K320=" ",0,'G011A (Şubat-Ağustos)'!K320)</f>
        <v>0</v>
      </c>
      <c r="H391" s="176">
        <f>IF('G011A (Mart-Eylül)'!C321="",0,'G011A (Mart-Eylül)'!C321)</f>
        <v>0</v>
      </c>
      <c r="I391" s="175">
        <f>IF('G011A (Mart-Eylül)'!K321=" ",0,'G011A (Mart-Eylül)'!K321)</f>
        <v>0</v>
      </c>
      <c r="J391" s="176">
        <f>IF('G011A (Nisan-Ekim)'!C321="",0,'G011A (Nisan-Ekim)'!C321)</f>
        <v>0</v>
      </c>
      <c r="K391" s="175">
        <f>IF('G011A (Nisan-Ekim)'!K321="",0,'G011A (Nisan-Ekim)'!K321)</f>
        <v>0</v>
      </c>
      <c r="L391" s="176">
        <f>IF('G011A (Mayıs-Kasım)'!C320="",0,'G011A (Mayıs-Kasım)'!C320)</f>
        <v>0</v>
      </c>
      <c r="M391" s="175">
        <f>IF('G011A (Mayıs-Kasım)'!K320=" ",0,'G011A (Mayıs-Kasım)'!K320)</f>
        <v>0</v>
      </c>
      <c r="N391" s="176">
        <f>IF('G011A (Haziran-Aralık)'!C328="",0,'G011A (Haziran-Aralık)'!C328)</f>
        <v>0</v>
      </c>
      <c r="O391" s="175">
        <f>IF('G011A (Haziran-Aralık)'!K328="",0,'G011A (Haziran-Aralık)'!K328)</f>
        <v>0</v>
      </c>
      <c r="P391" s="176" t="str">
        <f>IF('proje ve personel bilgileri'!A180=0,"",SUM(D391+F391+H391+J391+L391+N391))</f>
        <v/>
      </c>
      <c r="Q391" s="175" t="str">
        <f>IF('proje ve personel bilgileri'!A180=0,"",SUM(E391+G391+I391+K391+M391+O391))</f>
        <v/>
      </c>
      <c r="R391" s="180" t="str">
        <f>IF('proje ve personel bilgileri'!A180&lt;&gt;0,(P391/30)," ")</f>
        <v xml:space="preserve"> </v>
      </c>
      <c r="S391" s="181" t="str">
        <f>IF('proje ve personel bilgileri'!A180&lt;&gt;0,(Q391/R391)," ")</f>
        <v xml:space="preserve"> </v>
      </c>
    </row>
    <row r="392" spans="1:19" ht="15.75" customHeight="1" x14ac:dyDescent="0.25">
      <c r="A392" s="15">
        <v>168</v>
      </c>
      <c r="B392" s="359" t="str">
        <f>IF('proje ve personel bilgileri'!A181&lt;&gt;0,('proje ve personel bilgileri'!A181)," ")</f>
        <v xml:space="preserve"> </v>
      </c>
      <c r="C392" s="359"/>
      <c r="D392" s="176">
        <f>IF('G011A (Ocak-Temmuz)'!C325="",0,'G011A (Ocak-Temmuz)'!C325)</f>
        <v>0</v>
      </c>
      <c r="E392" s="175">
        <f>IF('G011A (Ocak-Temmuz)'!K325=" ",0,'G011A (Ocak-Temmuz)'!K325)</f>
        <v>0</v>
      </c>
      <c r="F392" s="176">
        <f>IF('G011A (Şubat-Ağustos)'!C321="",0,'G011A (Şubat-Ağustos)'!C321)</f>
        <v>0</v>
      </c>
      <c r="G392" s="175">
        <f>IF('G011A (Şubat-Ağustos)'!K321=" ",0,'G011A (Şubat-Ağustos)'!K321)</f>
        <v>0</v>
      </c>
      <c r="H392" s="176">
        <f>IF('G011A (Mart-Eylül)'!C322="",0,'G011A (Mart-Eylül)'!C322)</f>
        <v>0</v>
      </c>
      <c r="I392" s="175">
        <f>IF('G011A (Mart-Eylül)'!K322=" ",0,'G011A (Mart-Eylül)'!K322)</f>
        <v>0</v>
      </c>
      <c r="J392" s="176">
        <f>IF('G011A (Nisan-Ekim)'!C322="",0,'G011A (Nisan-Ekim)'!C322)</f>
        <v>0</v>
      </c>
      <c r="K392" s="175">
        <f>IF('G011A (Nisan-Ekim)'!K322="",0,'G011A (Nisan-Ekim)'!K322)</f>
        <v>0</v>
      </c>
      <c r="L392" s="176">
        <f>IF('G011A (Mayıs-Kasım)'!C321="",0,'G011A (Mayıs-Kasım)'!C321)</f>
        <v>0</v>
      </c>
      <c r="M392" s="175">
        <f>IF('G011A (Mayıs-Kasım)'!K321=" ",0,'G011A (Mayıs-Kasım)'!K321)</f>
        <v>0</v>
      </c>
      <c r="N392" s="176">
        <f>IF('G011A (Haziran-Aralık)'!C329="",0,'G011A (Haziran-Aralık)'!C329)</f>
        <v>0</v>
      </c>
      <c r="O392" s="175">
        <f>IF('G011A (Haziran-Aralık)'!K329="",0,'G011A (Haziran-Aralık)'!K329)</f>
        <v>0</v>
      </c>
      <c r="P392" s="176" t="str">
        <f>IF('proje ve personel bilgileri'!A181=0,"",SUM(D392+F392+H392+J392+L392+N392))</f>
        <v/>
      </c>
      <c r="Q392" s="175" t="str">
        <f>IF('proje ve personel bilgileri'!A181=0,"",SUM(E392+G392+I392+K392+M392+O392))</f>
        <v/>
      </c>
      <c r="R392" s="180" t="str">
        <f>IF('proje ve personel bilgileri'!A181&lt;&gt;0,(P392/30)," ")</f>
        <v xml:space="preserve"> </v>
      </c>
      <c r="S392" s="181" t="str">
        <f>IF('proje ve personel bilgileri'!A181&lt;&gt;0,(Q392/R392)," ")</f>
        <v xml:space="preserve"> </v>
      </c>
    </row>
    <row r="393" spans="1:19" ht="15.75" customHeight="1" x14ac:dyDescent="0.25">
      <c r="A393" s="14">
        <v>169</v>
      </c>
      <c r="B393" s="359" t="str">
        <f>IF('proje ve personel bilgileri'!A182&lt;&gt;0,('proje ve personel bilgileri'!A182)," ")</f>
        <v xml:space="preserve"> </v>
      </c>
      <c r="C393" s="359"/>
      <c r="D393" s="176">
        <f>IF('G011A (Ocak-Temmuz)'!C326="",0,'G011A (Ocak-Temmuz)'!C326)</f>
        <v>0</v>
      </c>
      <c r="E393" s="175">
        <f>IF('G011A (Ocak-Temmuz)'!K326=" ",0,'G011A (Ocak-Temmuz)'!K326)</f>
        <v>0</v>
      </c>
      <c r="F393" s="176">
        <f>IF('G011A (Şubat-Ağustos)'!C322="",0,'G011A (Şubat-Ağustos)'!C322)</f>
        <v>0</v>
      </c>
      <c r="G393" s="175">
        <f>IF('G011A (Şubat-Ağustos)'!K322=" ",0,'G011A (Şubat-Ağustos)'!K322)</f>
        <v>0</v>
      </c>
      <c r="H393" s="176">
        <f>IF('G011A (Mart-Eylül)'!C323="",0,'G011A (Mart-Eylül)'!C323)</f>
        <v>0</v>
      </c>
      <c r="I393" s="175">
        <f>IF('G011A (Mart-Eylül)'!K323=" ",0,'G011A (Mart-Eylül)'!K323)</f>
        <v>0</v>
      </c>
      <c r="J393" s="176">
        <f>IF('G011A (Nisan-Ekim)'!C323="",0,'G011A (Nisan-Ekim)'!C323)</f>
        <v>0</v>
      </c>
      <c r="K393" s="175">
        <f>IF('G011A (Nisan-Ekim)'!K323="",0,'G011A (Nisan-Ekim)'!K323)</f>
        <v>0</v>
      </c>
      <c r="L393" s="176">
        <f>IF('G011A (Mayıs-Kasım)'!C322="",0,'G011A (Mayıs-Kasım)'!C322)</f>
        <v>0</v>
      </c>
      <c r="M393" s="175">
        <f>IF('G011A (Mayıs-Kasım)'!K322=" ",0,'G011A (Mayıs-Kasım)'!K322)</f>
        <v>0</v>
      </c>
      <c r="N393" s="176">
        <f>IF('G011A (Haziran-Aralık)'!C330="",0,'G011A (Haziran-Aralık)'!C330)</f>
        <v>0</v>
      </c>
      <c r="O393" s="175">
        <f>IF('G011A (Haziran-Aralık)'!K330="",0,'G011A (Haziran-Aralık)'!K330)</f>
        <v>0</v>
      </c>
      <c r="P393" s="176" t="str">
        <f>IF('proje ve personel bilgileri'!A182=0,"",SUM(D393+F393+H393+J393+L393+N393))</f>
        <v/>
      </c>
      <c r="Q393" s="175" t="str">
        <f>IF('proje ve personel bilgileri'!A182=0,"",SUM(E393+G393+I393+K393+M393+O393))</f>
        <v/>
      </c>
      <c r="R393" s="180" t="str">
        <f>IF('proje ve personel bilgileri'!A182&lt;&gt;0,(P393/30)," ")</f>
        <v xml:space="preserve"> </v>
      </c>
      <c r="S393" s="181" t="str">
        <f>IF('proje ve personel bilgileri'!A182&lt;&gt;0,(Q393/R393)," ")</f>
        <v xml:space="preserve"> </v>
      </c>
    </row>
    <row r="394" spans="1:19" ht="15.75" customHeight="1" x14ac:dyDescent="0.25">
      <c r="A394" s="15">
        <v>170</v>
      </c>
      <c r="B394" s="359" t="str">
        <f>IF('proje ve personel bilgileri'!A183&lt;&gt;0,('proje ve personel bilgileri'!A183)," ")</f>
        <v xml:space="preserve"> </v>
      </c>
      <c r="C394" s="359"/>
      <c r="D394" s="176">
        <f>IF('G011A (Ocak-Temmuz)'!C327="",0,'G011A (Ocak-Temmuz)'!C327)</f>
        <v>0</v>
      </c>
      <c r="E394" s="175">
        <f>IF('G011A (Ocak-Temmuz)'!K327=" ",0,'G011A (Ocak-Temmuz)'!K327)</f>
        <v>0</v>
      </c>
      <c r="F394" s="176">
        <f>IF('G011A (Şubat-Ağustos)'!C323="",0,'G011A (Şubat-Ağustos)'!C323)</f>
        <v>0</v>
      </c>
      <c r="G394" s="175">
        <f>IF('G011A (Şubat-Ağustos)'!K323=" ",0,'G011A (Şubat-Ağustos)'!K323)</f>
        <v>0</v>
      </c>
      <c r="H394" s="176">
        <f>IF('G011A (Mart-Eylül)'!C324="",0,'G011A (Mart-Eylül)'!C324)</f>
        <v>0</v>
      </c>
      <c r="I394" s="175">
        <f>IF('G011A (Mart-Eylül)'!K324=" ",0,'G011A (Mart-Eylül)'!K324)</f>
        <v>0</v>
      </c>
      <c r="J394" s="176">
        <f>IF('G011A (Nisan-Ekim)'!C324="",0,'G011A (Nisan-Ekim)'!C324)</f>
        <v>0</v>
      </c>
      <c r="K394" s="175">
        <f>IF('G011A (Nisan-Ekim)'!K324="",0,'G011A (Nisan-Ekim)'!K324)</f>
        <v>0</v>
      </c>
      <c r="L394" s="176">
        <f>IF('G011A (Mayıs-Kasım)'!C323="",0,'G011A (Mayıs-Kasım)'!C323)</f>
        <v>0</v>
      </c>
      <c r="M394" s="175">
        <f>IF('G011A (Mayıs-Kasım)'!K323=" ",0,'G011A (Mayıs-Kasım)'!K323)</f>
        <v>0</v>
      </c>
      <c r="N394" s="176">
        <f>IF('G011A (Haziran-Aralık)'!C331="",0,'G011A (Haziran-Aralık)'!C331)</f>
        <v>0</v>
      </c>
      <c r="O394" s="175">
        <f>IF('G011A (Haziran-Aralık)'!K331="",0,'G011A (Haziran-Aralık)'!K331)</f>
        <v>0</v>
      </c>
      <c r="P394" s="176" t="str">
        <f>IF('proje ve personel bilgileri'!A183=0,"",SUM(D394+F394+H394+J394+L394+N394))</f>
        <v/>
      </c>
      <c r="Q394" s="175" t="str">
        <f>IF('proje ve personel bilgileri'!A183=0,"",SUM(E394+G394+I394+K394+M394+O394))</f>
        <v/>
      </c>
      <c r="R394" s="180" t="str">
        <f>IF('proje ve personel bilgileri'!A183&lt;&gt;0,(P394/30)," ")</f>
        <v xml:space="preserve"> </v>
      </c>
      <c r="S394" s="181" t="str">
        <f>IF('proje ve personel bilgileri'!A183&lt;&gt;0,(Q394/R394)," ")</f>
        <v xml:space="preserve"> </v>
      </c>
    </row>
    <row r="395" spans="1:19" ht="15.75" customHeight="1" x14ac:dyDescent="0.25">
      <c r="A395" s="14">
        <v>171</v>
      </c>
      <c r="B395" s="359" t="str">
        <f>IF('proje ve personel bilgileri'!A184&lt;&gt;0,('proje ve personel bilgileri'!A184)," ")</f>
        <v xml:space="preserve"> </v>
      </c>
      <c r="C395" s="359"/>
      <c r="D395" s="176">
        <f>IF('G011A (Ocak-Temmuz)'!C328="",0,'G011A (Ocak-Temmuz)'!C328)</f>
        <v>0</v>
      </c>
      <c r="E395" s="175">
        <f>IF('G011A (Ocak-Temmuz)'!K328=" ",0,'G011A (Ocak-Temmuz)'!K328)</f>
        <v>0</v>
      </c>
      <c r="F395" s="176">
        <f>IF('G011A (Şubat-Ağustos)'!C324="",0,'G011A (Şubat-Ağustos)'!C324)</f>
        <v>0</v>
      </c>
      <c r="G395" s="175">
        <f>IF('G011A (Şubat-Ağustos)'!K324=" ",0,'G011A (Şubat-Ağustos)'!K324)</f>
        <v>0</v>
      </c>
      <c r="H395" s="176">
        <f>IF('G011A (Mart-Eylül)'!C325="",0,'G011A (Mart-Eylül)'!C325)</f>
        <v>0</v>
      </c>
      <c r="I395" s="175">
        <f>IF('G011A (Mart-Eylül)'!K325=" ",0,'G011A (Mart-Eylül)'!K325)</f>
        <v>0</v>
      </c>
      <c r="J395" s="176">
        <f>IF('G011A (Nisan-Ekim)'!C325="",0,'G011A (Nisan-Ekim)'!C325)</f>
        <v>0</v>
      </c>
      <c r="K395" s="175">
        <f>IF('G011A (Nisan-Ekim)'!K325="",0,'G011A (Nisan-Ekim)'!K325)</f>
        <v>0</v>
      </c>
      <c r="L395" s="176">
        <f>IF('G011A (Mayıs-Kasım)'!C324="",0,'G011A (Mayıs-Kasım)'!C324)</f>
        <v>0</v>
      </c>
      <c r="M395" s="175">
        <f>IF('G011A (Mayıs-Kasım)'!K324=" ",0,'G011A (Mayıs-Kasım)'!K324)</f>
        <v>0</v>
      </c>
      <c r="N395" s="176">
        <f>IF('G011A (Haziran-Aralık)'!C332="",0,'G011A (Haziran-Aralık)'!C332)</f>
        <v>0</v>
      </c>
      <c r="O395" s="175">
        <f>IF('G011A (Haziran-Aralık)'!K332="",0,'G011A (Haziran-Aralık)'!K332)</f>
        <v>0</v>
      </c>
      <c r="P395" s="176" t="str">
        <f>IF('proje ve personel bilgileri'!A184=0,"",SUM(D395+F395+H395+J395+L395+N395))</f>
        <v/>
      </c>
      <c r="Q395" s="175" t="str">
        <f>IF('proje ve personel bilgileri'!A184=0,"",SUM(E395+G395+I395+K395+M395+O395))</f>
        <v/>
      </c>
      <c r="R395" s="180" t="str">
        <f>IF('proje ve personel bilgileri'!A184&lt;&gt;0,(P395/30)," ")</f>
        <v xml:space="preserve"> </v>
      </c>
      <c r="S395" s="181" t="str">
        <f>IF('proje ve personel bilgileri'!A184&lt;&gt;0,(Q395/R395)," ")</f>
        <v xml:space="preserve"> </v>
      </c>
    </row>
    <row r="396" spans="1:19" ht="15.75" customHeight="1" x14ac:dyDescent="0.25">
      <c r="A396" s="15">
        <v>172</v>
      </c>
      <c r="B396" s="359" t="str">
        <f>IF('proje ve personel bilgileri'!A185&lt;&gt;0,('proje ve personel bilgileri'!A185)," ")</f>
        <v xml:space="preserve"> </v>
      </c>
      <c r="C396" s="359"/>
      <c r="D396" s="176">
        <f>IF('G011A (Ocak-Temmuz)'!C329="",0,'G011A (Ocak-Temmuz)'!C329)</f>
        <v>0</v>
      </c>
      <c r="E396" s="175">
        <f>IF('G011A (Ocak-Temmuz)'!K329=" ",0,'G011A (Ocak-Temmuz)'!K329)</f>
        <v>0</v>
      </c>
      <c r="F396" s="176">
        <f>IF('G011A (Şubat-Ağustos)'!C325="",0,'G011A (Şubat-Ağustos)'!C325)</f>
        <v>0</v>
      </c>
      <c r="G396" s="175">
        <f>IF('G011A (Şubat-Ağustos)'!K325=" ",0,'G011A (Şubat-Ağustos)'!K325)</f>
        <v>0</v>
      </c>
      <c r="H396" s="176">
        <f>IF('G011A (Mart-Eylül)'!C326="",0,'G011A (Mart-Eylül)'!C326)</f>
        <v>0</v>
      </c>
      <c r="I396" s="175">
        <f>IF('G011A (Mart-Eylül)'!K326=" ",0,'G011A (Mart-Eylül)'!K326)</f>
        <v>0</v>
      </c>
      <c r="J396" s="176">
        <f>IF('G011A (Nisan-Ekim)'!C326="",0,'G011A (Nisan-Ekim)'!C326)</f>
        <v>0</v>
      </c>
      <c r="K396" s="175">
        <f>IF('G011A (Nisan-Ekim)'!K326="",0,'G011A (Nisan-Ekim)'!K326)</f>
        <v>0</v>
      </c>
      <c r="L396" s="176">
        <f>IF('G011A (Mayıs-Kasım)'!C325="",0,'G011A (Mayıs-Kasım)'!C325)</f>
        <v>0</v>
      </c>
      <c r="M396" s="175">
        <f>IF('G011A (Mayıs-Kasım)'!K325=" ",0,'G011A (Mayıs-Kasım)'!K325)</f>
        <v>0</v>
      </c>
      <c r="N396" s="176">
        <f>IF('G011A (Haziran-Aralık)'!C333="",0,'G011A (Haziran-Aralık)'!C333)</f>
        <v>0</v>
      </c>
      <c r="O396" s="175">
        <f>IF('G011A (Haziran-Aralık)'!K333="",0,'G011A (Haziran-Aralık)'!K333)</f>
        <v>0</v>
      </c>
      <c r="P396" s="176" t="str">
        <f>IF('proje ve personel bilgileri'!A185=0,"",SUM(D396+F396+H396+J396+L396+N396))</f>
        <v/>
      </c>
      <c r="Q396" s="175" t="str">
        <f>IF('proje ve personel bilgileri'!A185=0,"",SUM(E396+G396+I396+K396+M396+O396))</f>
        <v/>
      </c>
      <c r="R396" s="180" t="str">
        <f>IF('proje ve personel bilgileri'!A185&lt;&gt;0,(P396/30)," ")</f>
        <v xml:space="preserve"> </v>
      </c>
      <c r="S396" s="181" t="str">
        <f>IF('proje ve personel bilgileri'!A185&lt;&gt;0,(Q396/R396)," ")</f>
        <v xml:space="preserve"> </v>
      </c>
    </row>
    <row r="397" spans="1:19" ht="15.75" customHeight="1" x14ac:dyDescent="0.25">
      <c r="A397" s="14">
        <v>173</v>
      </c>
      <c r="B397" s="359" t="str">
        <f>IF('proje ve personel bilgileri'!A186&lt;&gt;0,('proje ve personel bilgileri'!A186)," ")</f>
        <v xml:space="preserve"> </v>
      </c>
      <c r="C397" s="359"/>
      <c r="D397" s="176">
        <f>IF('G011A (Ocak-Temmuz)'!C330="",0,'G011A (Ocak-Temmuz)'!C330)</f>
        <v>0</v>
      </c>
      <c r="E397" s="175">
        <f>IF('G011A (Ocak-Temmuz)'!K330=" ",0,'G011A (Ocak-Temmuz)'!K330)</f>
        <v>0</v>
      </c>
      <c r="F397" s="176">
        <f>IF('G011A (Şubat-Ağustos)'!C326="",0,'G011A (Şubat-Ağustos)'!C326)</f>
        <v>0</v>
      </c>
      <c r="G397" s="175">
        <f>IF('G011A (Şubat-Ağustos)'!K326=" ",0,'G011A (Şubat-Ağustos)'!K326)</f>
        <v>0</v>
      </c>
      <c r="H397" s="176">
        <f>IF('G011A (Mart-Eylül)'!C327="",0,'G011A (Mart-Eylül)'!C327)</f>
        <v>0</v>
      </c>
      <c r="I397" s="175">
        <f>IF('G011A (Mart-Eylül)'!K327=" ",0,'G011A (Mart-Eylül)'!K327)</f>
        <v>0</v>
      </c>
      <c r="J397" s="176">
        <f>IF('G011A (Nisan-Ekim)'!C327="",0,'G011A (Nisan-Ekim)'!C327)</f>
        <v>0</v>
      </c>
      <c r="K397" s="175">
        <f>IF('G011A (Nisan-Ekim)'!K327="",0,'G011A (Nisan-Ekim)'!K327)</f>
        <v>0</v>
      </c>
      <c r="L397" s="176">
        <f>IF('G011A (Mayıs-Kasım)'!C326="",0,'G011A (Mayıs-Kasım)'!C326)</f>
        <v>0</v>
      </c>
      <c r="M397" s="175">
        <f>IF('G011A (Mayıs-Kasım)'!K326=" ",0,'G011A (Mayıs-Kasım)'!K326)</f>
        <v>0</v>
      </c>
      <c r="N397" s="176">
        <f>IF('G011A (Haziran-Aralık)'!C334="",0,'G011A (Haziran-Aralık)'!C334)</f>
        <v>0</v>
      </c>
      <c r="O397" s="175">
        <f>IF('G011A (Haziran-Aralık)'!K334="",0,'G011A (Haziran-Aralık)'!K334)</f>
        <v>0</v>
      </c>
      <c r="P397" s="176" t="str">
        <f>IF('proje ve personel bilgileri'!A186=0,"",SUM(D397+F397+H397+J397+L397+N397))</f>
        <v/>
      </c>
      <c r="Q397" s="175" t="str">
        <f>IF('proje ve personel bilgileri'!A186=0,"",SUM(E397+G397+I397+K397+M397+O397))</f>
        <v/>
      </c>
      <c r="R397" s="180" t="str">
        <f>IF('proje ve personel bilgileri'!A186&lt;&gt;0,(P397/30)," ")</f>
        <v xml:space="preserve"> </v>
      </c>
      <c r="S397" s="181" t="str">
        <f>IF('proje ve personel bilgileri'!A186&lt;&gt;0,(Q397/R397)," ")</f>
        <v xml:space="preserve"> </v>
      </c>
    </row>
    <row r="398" spans="1:19" ht="15.75" customHeight="1" x14ac:dyDescent="0.25">
      <c r="A398" s="15">
        <v>174</v>
      </c>
      <c r="B398" s="359" t="str">
        <f>IF('proje ve personel bilgileri'!A187&lt;&gt;0,('proje ve personel bilgileri'!A187)," ")</f>
        <v xml:space="preserve"> </v>
      </c>
      <c r="C398" s="359"/>
      <c r="D398" s="176">
        <f>IF('G011A (Ocak-Temmuz)'!C331="",0,'G011A (Ocak-Temmuz)'!C331)</f>
        <v>0</v>
      </c>
      <c r="E398" s="175">
        <f>IF('G011A (Ocak-Temmuz)'!K331=" ",0,'G011A (Ocak-Temmuz)'!K331)</f>
        <v>0</v>
      </c>
      <c r="F398" s="176">
        <f>IF('G011A (Şubat-Ağustos)'!C327="",0,'G011A (Şubat-Ağustos)'!C327)</f>
        <v>0</v>
      </c>
      <c r="G398" s="175">
        <f>IF('G011A (Şubat-Ağustos)'!K327=" ",0,'G011A (Şubat-Ağustos)'!K327)</f>
        <v>0</v>
      </c>
      <c r="H398" s="176">
        <f>IF('G011A (Mart-Eylül)'!C328="",0,'G011A (Mart-Eylül)'!C328)</f>
        <v>0</v>
      </c>
      <c r="I398" s="175">
        <f>IF('G011A (Mart-Eylül)'!K328=" ",0,'G011A (Mart-Eylül)'!K328)</f>
        <v>0</v>
      </c>
      <c r="J398" s="176">
        <f>IF('G011A (Nisan-Ekim)'!C328="",0,'G011A (Nisan-Ekim)'!C328)</f>
        <v>0</v>
      </c>
      <c r="K398" s="175">
        <f>IF('G011A (Nisan-Ekim)'!K328="",0,'G011A (Nisan-Ekim)'!K328)</f>
        <v>0</v>
      </c>
      <c r="L398" s="176">
        <f>IF('G011A (Mayıs-Kasım)'!C327="",0,'G011A (Mayıs-Kasım)'!C327)</f>
        <v>0</v>
      </c>
      <c r="M398" s="175">
        <f>IF('G011A (Mayıs-Kasım)'!K327=" ",0,'G011A (Mayıs-Kasım)'!K327)</f>
        <v>0</v>
      </c>
      <c r="N398" s="176">
        <f>IF('G011A (Haziran-Aralık)'!C335="",0,'G011A (Haziran-Aralık)'!C335)</f>
        <v>0</v>
      </c>
      <c r="O398" s="175">
        <f>IF('G011A (Haziran-Aralık)'!K335="",0,'G011A (Haziran-Aralık)'!K335)</f>
        <v>0</v>
      </c>
      <c r="P398" s="176" t="str">
        <f>IF('proje ve personel bilgileri'!A187=0,"",SUM(D398+F398+H398+J398+L398+N398))</f>
        <v/>
      </c>
      <c r="Q398" s="175" t="str">
        <f>IF('proje ve personel bilgileri'!A187=0,"",SUM(E398+G398+I398+K398+M398+O398))</f>
        <v/>
      </c>
      <c r="R398" s="180" t="str">
        <f>IF('proje ve personel bilgileri'!A187&lt;&gt;0,(P398/30)," ")</f>
        <v xml:space="preserve"> </v>
      </c>
      <c r="S398" s="181" t="str">
        <f>IF('proje ve personel bilgileri'!A187&lt;&gt;0,(Q398/R398)," ")</f>
        <v xml:space="preserve"> </v>
      </c>
    </row>
    <row r="399" spans="1:19" ht="15.75" customHeight="1" x14ac:dyDescent="0.25">
      <c r="A399" s="14">
        <v>175</v>
      </c>
      <c r="B399" s="359" t="str">
        <f>IF('proje ve personel bilgileri'!A188&lt;&gt;0,('proje ve personel bilgileri'!A188)," ")</f>
        <v xml:space="preserve"> </v>
      </c>
      <c r="C399" s="359"/>
      <c r="D399" s="176">
        <f>IF('G011A (Ocak-Temmuz)'!C332="",0,'G011A (Ocak-Temmuz)'!C332)</f>
        <v>0</v>
      </c>
      <c r="E399" s="175">
        <f>IF('G011A (Ocak-Temmuz)'!K332=" ",0,'G011A (Ocak-Temmuz)'!K332)</f>
        <v>0</v>
      </c>
      <c r="F399" s="176">
        <f>IF('G011A (Şubat-Ağustos)'!C328="",0,'G011A (Şubat-Ağustos)'!C328)</f>
        <v>0</v>
      </c>
      <c r="G399" s="175">
        <f>IF('G011A (Şubat-Ağustos)'!K328=" ",0,'G011A (Şubat-Ağustos)'!K328)</f>
        <v>0</v>
      </c>
      <c r="H399" s="176">
        <f>IF('G011A (Mart-Eylül)'!C329="",0,'G011A (Mart-Eylül)'!C329)</f>
        <v>0</v>
      </c>
      <c r="I399" s="175">
        <f>IF('G011A (Mart-Eylül)'!K329=" ",0,'G011A (Mart-Eylül)'!K329)</f>
        <v>0</v>
      </c>
      <c r="J399" s="176">
        <f>IF('G011A (Nisan-Ekim)'!C329="",0,'G011A (Nisan-Ekim)'!C329)</f>
        <v>0</v>
      </c>
      <c r="K399" s="175">
        <f>IF('G011A (Nisan-Ekim)'!K329="",0,'G011A (Nisan-Ekim)'!K329)</f>
        <v>0</v>
      </c>
      <c r="L399" s="176">
        <f>IF('G011A (Mayıs-Kasım)'!C328="",0,'G011A (Mayıs-Kasım)'!C328)</f>
        <v>0</v>
      </c>
      <c r="M399" s="175">
        <f>IF('G011A (Mayıs-Kasım)'!K328=" ",0,'G011A (Mayıs-Kasım)'!K328)</f>
        <v>0</v>
      </c>
      <c r="N399" s="176">
        <f>IF('G011A (Haziran-Aralık)'!C336="",0,'G011A (Haziran-Aralık)'!C336)</f>
        <v>0</v>
      </c>
      <c r="O399" s="175">
        <f>IF('G011A (Haziran-Aralık)'!K336="",0,'G011A (Haziran-Aralık)'!K336)</f>
        <v>0</v>
      </c>
      <c r="P399" s="176" t="str">
        <f>IF('proje ve personel bilgileri'!A188=0,"",SUM(D399+F399+H399+J399+L399+N399))</f>
        <v/>
      </c>
      <c r="Q399" s="175" t="str">
        <f>IF('proje ve personel bilgileri'!A188=0,"",SUM(E399+G399+I399+K399+M399+O399))</f>
        <v/>
      </c>
      <c r="R399" s="180" t="str">
        <f>IF('proje ve personel bilgileri'!A188&lt;&gt;0,(P399/30)," ")</f>
        <v xml:space="preserve"> </v>
      </c>
      <c r="S399" s="181" t="str">
        <f>IF('proje ve personel bilgileri'!A188&lt;&gt;0,(Q399/R399)," ")</f>
        <v xml:space="preserve"> </v>
      </c>
    </row>
    <row r="400" spans="1:19" ht="15.75" customHeight="1" x14ac:dyDescent="0.25">
      <c r="A400" s="15">
        <v>176</v>
      </c>
      <c r="B400" s="359" t="str">
        <f>IF('proje ve personel bilgileri'!A189&lt;&gt;0,('proje ve personel bilgileri'!A189)," ")</f>
        <v xml:space="preserve"> </v>
      </c>
      <c r="C400" s="359"/>
      <c r="D400" s="176">
        <f>IF('G011A (Ocak-Temmuz)'!C333="",0,'G011A (Ocak-Temmuz)'!C333)</f>
        <v>0</v>
      </c>
      <c r="E400" s="175">
        <f>IF('G011A (Ocak-Temmuz)'!K333=" ",0,'G011A (Ocak-Temmuz)'!K333)</f>
        <v>0</v>
      </c>
      <c r="F400" s="176">
        <f>IF('G011A (Şubat-Ağustos)'!C329="",0,'G011A (Şubat-Ağustos)'!C329)</f>
        <v>0</v>
      </c>
      <c r="G400" s="175">
        <f>IF('G011A (Şubat-Ağustos)'!K329=" ",0,'G011A (Şubat-Ağustos)'!K329)</f>
        <v>0</v>
      </c>
      <c r="H400" s="176">
        <f>IF('G011A (Mart-Eylül)'!C330="",0,'G011A (Mart-Eylül)'!C330)</f>
        <v>0</v>
      </c>
      <c r="I400" s="175">
        <f>IF('G011A (Mart-Eylül)'!K330=" ",0,'G011A (Mart-Eylül)'!K330)</f>
        <v>0</v>
      </c>
      <c r="J400" s="176">
        <f>IF('G011A (Nisan-Ekim)'!C330="",0,'G011A (Nisan-Ekim)'!C330)</f>
        <v>0</v>
      </c>
      <c r="K400" s="175">
        <f>IF('G011A (Nisan-Ekim)'!K330="",0,'G011A (Nisan-Ekim)'!K330)</f>
        <v>0</v>
      </c>
      <c r="L400" s="176">
        <f>IF('G011A (Mayıs-Kasım)'!C329="",0,'G011A (Mayıs-Kasım)'!C329)</f>
        <v>0</v>
      </c>
      <c r="M400" s="175">
        <f>IF('G011A (Mayıs-Kasım)'!K329=" ",0,'G011A (Mayıs-Kasım)'!K329)</f>
        <v>0</v>
      </c>
      <c r="N400" s="176">
        <f>IF('G011A (Haziran-Aralık)'!C337="",0,'G011A (Haziran-Aralık)'!C337)</f>
        <v>0</v>
      </c>
      <c r="O400" s="175">
        <f>IF('G011A (Haziran-Aralık)'!K337="",0,'G011A (Haziran-Aralık)'!K337)</f>
        <v>0</v>
      </c>
      <c r="P400" s="176" t="str">
        <f>IF('proje ve personel bilgileri'!A189=0,"",SUM(D400+F400+H400+J400+L400+N400))</f>
        <v/>
      </c>
      <c r="Q400" s="175" t="str">
        <f>IF('proje ve personel bilgileri'!A189=0,"",SUM(E400+G400+I400+K400+M400+O400))</f>
        <v/>
      </c>
      <c r="R400" s="180" t="str">
        <f>IF('proje ve personel bilgileri'!A189&lt;&gt;0,(P400/30)," ")</f>
        <v xml:space="preserve"> </v>
      </c>
      <c r="S400" s="181" t="str">
        <f>IF('proje ve personel bilgileri'!A189&lt;&gt;0,(Q400/R400)," ")</f>
        <v xml:space="preserve"> </v>
      </c>
    </row>
    <row r="401" spans="1:19" ht="15.75" customHeight="1" x14ac:dyDescent="0.25">
      <c r="A401" s="14">
        <v>177</v>
      </c>
      <c r="B401" s="359" t="str">
        <f>IF('proje ve personel bilgileri'!A190&lt;&gt;0,('proje ve personel bilgileri'!A190)," ")</f>
        <v xml:space="preserve"> </v>
      </c>
      <c r="C401" s="359"/>
      <c r="D401" s="176">
        <f>IF('G011A (Ocak-Temmuz)'!C334="",0,'G011A (Ocak-Temmuz)'!C334)</f>
        <v>0</v>
      </c>
      <c r="E401" s="175">
        <f>IF('G011A (Ocak-Temmuz)'!K334=" ",0,'G011A (Ocak-Temmuz)'!K334)</f>
        <v>0</v>
      </c>
      <c r="F401" s="176">
        <f>IF('G011A (Şubat-Ağustos)'!C330="",0,'G011A (Şubat-Ağustos)'!C330)</f>
        <v>0</v>
      </c>
      <c r="G401" s="175">
        <f>IF('G011A (Şubat-Ağustos)'!K330=" ",0,'G011A (Şubat-Ağustos)'!K330)</f>
        <v>0</v>
      </c>
      <c r="H401" s="176">
        <f>IF('G011A (Mart-Eylül)'!C331="",0,'G011A (Mart-Eylül)'!C331)</f>
        <v>0</v>
      </c>
      <c r="I401" s="175">
        <f>IF('G011A (Mart-Eylül)'!K331=" ",0,'G011A (Mart-Eylül)'!K331)</f>
        <v>0</v>
      </c>
      <c r="J401" s="176">
        <f>IF('G011A (Nisan-Ekim)'!C331="",0,'G011A (Nisan-Ekim)'!C331)</f>
        <v>0</v>
      </c>
      <c r="K401" s="175">
        <f>IF('G011A (Nisan-Ekim)'!K331="",0,'G011A (Nisan-Ekim)'!K331)</f>
        <v>0</v>
      </c>
      <c r="L401" s="176">
        <f>IF('G011A (Mayıs-Kasım)'!C330="",0,'G011A (Mayıs-Kasım)'!C330)</f>
        <v>0</v>
      </c>
      <c r="M401" s="175">
        <f>IF('G011A (Mayıs-Kasım)'!K330=" ",0,'G011A (Mayıs-Kasım)'!K330)</f>
        <v>0</v>
      </c>
      <c r="N401" s="176">
        <f>IF('G011A (Haziran-Aralık)'!C338="",0,'G011A (Haziran-Aralık)'!C338)</f>
        <v>0</v>
      </c>
      <c r="O401" s="175">
        <f>IF('G011A (Haziran-Aralık)'!K338="",0,'G011A (Haziran-Aralık)'!K338)</f>
        <v>0</v>
      </c>
      <c r="P401" s="176" t="str">
        <f>IF('proje ve personel bilgileri'!A190=0,"",SUM(D401+F401+H401+J401+L401+N401))</f>
        <v/>
      </c>
      <c r="Q401" s="175" t="str">
        <f>IF('proje ve personel bilgileri'!A190=0,"",SUM(E401+G401+I401+K401+M401+O401))</f>
        <v/>
      </c>
      <c r="R401" s="180" t="str">
        <f>IF('proje ve personel bilgileri'!A190&lt;&gt;0,(P401/30)," ")</f>
        <v xml:space="preserve"> </v>
      </c>
      <c r="S401" s="181" t="str">
        <f>IF('proje ve personel bilgileri'!A190&lt;&gt;0,(Q401/R401)," ")</f>
        <v xml:space="preserve"> </v>
      </c>
    </row>
    <row r="402" spans="1:19" ht="15.75" customHeight="1" x14ac:dyDescent="0.25">
      <c r="A402" s="15">
        <v>178</v>
      </c>
      <c r="B402" s="359" t="str">
        <f>IF('proje ve personel bilgileri'!A191&lt;&gt;0,('proje ve personel bilgileri'!A191)," ")</f>
        <v xml:space="preserve"> </v>
      </c>
      <c r="C402" s="359"/>
      <c r="D402" s="176">
        <f>IF('G011A (Ocak-Temmuz)'!C335="",0,'G011A (Ocak-Temmuz)'!C335)</f>
        <v>0</v>
      </c>
      <c r="E402" s="175">
        <f>IF('G011A (Ocak-Temmuz)'!K335=" ",0,'G011A (Ocak-Temmuz)'!K335)</f>
        <v>0</v>
      </c>
      <c r="F402" s="176">
        <f>IF('G011A (Şubat-Ağustos)'!C331="",0,'G011A (Şubat-Ağustos)'!C331)</f>
        <v>0</v>
      </c>
      <c r="G402" s="175">
        <f>IF('G011A (Şubat-Ağustos)'!K331=" ",0,'G011A (Şubat-Ağustos)'!K331)</f>
        <v>0</v>
      </c>
      <c r="H402" s="176">
        <f>IF('G011A (Mart-Eylül)'!C332="",0,'G011A (Mart-Eylül)'!C332)</f>
        <v>0</v>
      </c>
      <c r="I402" s="175">
        <f>IF('G011A (Mart-Eylül)'!K332=" ",0,'G011A (Mart-Eylül)'!K332)</f>
        <v>0</v>
      </c>
      <c r="J402" s="176">
        <f>IF('G011A (Nisan-Ekim)'!C332="",0,'G011A (Nisan-Ekim)'!C332)</f>
        <v>0</v>
      </c>
      <c r="K402" s="175">
        <f>IF('G011A (Nisan-Ekim)'!K332="",0,'G011A (Nisan-Ekim)'!K332)</f>
        <v>0</v>
      </c>
      <c r="L402" s="176">
        <f>IF('G011A (Mayıs-Kasım)'!C331="",0,'G011A (Mayıs-Kasım)'!C331)</f>
        <v>0</v>
      </c>
      <c r="M402" s="175">
        <f>IF('G011A (Mayıs-Kasım)'!K331=" ",0,'G011A (Mayıs-Kasım)'!K331)</f>
        <v>0</v>
      </c>
      <c r="N402" s="176">
        <f>IF('G011A (Haziran-Aralık)'!C339="",0,'G011A (Haziran-Aralık)'!C339)</f>
        <v>0</v>
      </c>
      <c r="O402" s="175">
        <f>IF('G011A (Haziran-Aralık)'!K339="",0,'G011A (Haziran-Aralık)'!K339)</f>
        <v>0</v>
      </c>
      <c r="P402" s="176" t="str">
        <f>IF('proje ve personel bilgileri'!A191=0,"",SUM(D402+F402+H402+J402+L402+N402))</f>
        <v/>
      </c>
      <c r="Q402" s="175" t="str">
        <f>IF('proje ve personel bilgileri'!A191=0,"",SUM(E402+G402+I402+K402+M402+O402))</f>
        <v/>
      </c>
      <c r="R402" s="180" t="str">
        <f>IF('proje ve personel bilgileri'!A191&lt;&gt;0,(P402/30)," ")</f>
        <v xml:space="preserve"> </v>
      </c>
      <c r="S402" s="181" t="str">
        <f>IF('proje ve personel bilgileri'!A191&lt;&gt;0,(Q402/R402)," ")</f>
        <v xml:space="preserve"> </v>
      </c>
    </row>
    <row r="403" spans="1:19" ht="15.75" customHeight="1" x14ac:dyDescent="0.25">
      <c r="A403" s="14">
        <v>179</v>
      </c>
      <c r="B403" s="359" t="str">
        <f>IF('proje ve personel bilgileri'!A192&lt;&gt;0,('proje ve personel bilgileri'!A192)," ")</f>
        <v xml:space="preserve"> </v>
      </c>
      <c r="C403" s="359"/>
      <c r="D403" s="176">
        <f>IF('G011A (Ocak-Temmuz)'!C336="",0,'G011A (Ocak-Temmuz)'!C336)</f>
        <v>0</v>
      </c>
      <c r="E403" s="175">
        <f>IF('G011A (Ocak-Temmuz)'!K336=" ",0,'G011A (Ocak-Temmuz)'!K336)</f>
        <v>0</v>
      </c>
      <c r="F403" s="176">
        <f>IF('G011A (Şubat-Ağustos)'!C332="",0,'G011A (Şubat-Ağustos)'!C332)</f>
        <v>0</v>
      </c>
      <c r="G403" s="175">
        <f>IF('G011A (Şubat-Ağustos)'!K332=" ",0,'G011A (Şubat-Ağustos)'!K332)</f>
        <v>0</v>
      </c>
      <c r="H403" s="176">
        <f>IF('G011A (Mart-Eylül)'!C333="",0,'G011A (Mart-Eylül)'!C333)</f>
        <v>0</v>
      </c>
      <c r="I403" s="175">
        <f>IF('G011A (Mart-Eylül)'!K333=" ",0,'G011A (Mart-Eylül)'!K333)</f>
        <v>0</v>
      </c>
      <c r="J403" s="176">
        <f>IF('G011A (Nisan-Ekim)'!C333="",0,'G011A (Nisan-Ekim)'!C333)</f>
        <v>0</v>
      </c>
      <c r="K403" s="175">
        <f>IF('G011A (Nisan-Ekim)'!K333="",0,'G011A (Nisan-Ekim)'!K333)</f>
        <v>0</v>
      </c>
      <c r="L403" s="176">
        <f>IF('G011A (Mayıs-Kasım)'!C332="",0,'G011A (Mayıs-Kasım)'!C332)</f>
        <v>0</v>
      </c>
      <c r="M403" s="175">
        <f>IF('G011A (Mayıs-Kasım)'!K332=" ",0,'G011A (Mayıs-Kasım)'!K332)</f>
        <v>0</v>
      </c>
      <c r="N403" s="176">
        <f>IF('G011A (Haziran-Aralık)'!C340="",0,'G011A (Haziran-Aralık)'!C340)</f>
        <v>0</v>
      </c>
      <c r="O403" s="175">
        <f>IF('G011A (Haziran-Aralık)'!K340="",0,'G011A (Haziran-Aralık)'!K340)</f>
        <v>0</v>
      </c>
      <c r="P403" s="176" t="str">
        <f>IF('proje ve personel bilgileri'!A192=0,"",SUM(D403+F403+H403+J403+L403+N403))</f>
        <v/>
      </c>
      <c r="Q403" s="175" t="str">
        <f>IF('proje ve personel bilgileri'!A192=0,"",SUM(E403+G403+I403+K403+M403+O403))</f>
        <v/>
      </c>
      <c r="R403" s="180" t="str">
        <f>IF('proje ve personel bilgileri'!A192&lt;&gt;0,(P403/30)," ")</f>
        <v xml:space="preserve"> </v>
      </c>
      <c r="S403" s="181" t="str">
        <f>IF('proje ve personel bilgileri'!A192&lt;&gt;0,(Q403/R403)," ")</f>
        <v xml:space="preserve"> </v>
      </c>
    </row>
    <row r="404" spans="1:19" ht="15.75" customHeight="1" x14ac:dyDescent="0.25">
      <c r="A404" s="15">
        <v>180</v>
      </c>
      <c r="B404" s="359" t="str">
        <f>IF('proje ve personel bilgileri'!A193&lt;&gt;0,('proje ve personel bilgileri'!A193)," ")</f>
        <v xml:space="preserve"> </v>
      </c>
      <c r="C404" s="359"/>
      <c r="D404" s="176">
        <f>IF('G011A (Ocak-Temmuz)'!C337="",0,'G011A (Ocak-Temmuz)'!C337)</f>
        <v>0</v>
      </c>
      <c r="E404" s="175">
        <f>IF('G011A (Ocak-Temmuz)'!K337=" ",0,'G011A (Ocak-Temmuz)'!K337)</f>
        <v>0</v>
      </c>
      <c r="F404" s="176">
        <f>IF('G011A (Şubat-Ağustos)'!C333="",0,'G011A (Şubat-Ağustos)'!C333)</f>
        <v>0</v>
      </c>
      <c r="G404" s="175">
        <f>IF('G011A (Şubat-Ağustos)'!K333=" ",0,'G011A (Şubat-Ağustos)'!K333)</f>
        <v>0</v>
      </c>
      <c r="H404" s="176">
        <f>IF('G011A (Mart-Eylül)'!C334="",0,'G011A (Mart-Eylül)'!C334)</f>
        <v>0</v>
      </c>
      <c r="I404" s="175">
        <f>IF('G011A (Mart-Eylül)'!K334=" ",0,'G011A (Mart-Eylül)'!K334)</f>
        <v>0</v>
      </c>
      <c r="J404" s="176">
        <f>IF('G011A (Nisan-Ekim)'!C334="",0,'G011A (Nisan-Ekim)'!C334)</f>
        <v>0</v>
      </c>
      <c r="K404" s="175">
        <f>IF('G011A (Nisan-Ekim)'!K334="",0,'G011A (Nisan-Ekim)'!K334)</f>
        <v>0</v>
      </c>
      <c r="L404" s="176">
        <f>IF('G011A (Mayıs-Kasım)'!C333="",0,'G011A (Mayıs-Kasım)'!C333)</f>
        <v>0</v>
      </c>
      <c r="M404" s="175">
        <f>IF('G011A (Mayıs-Kasım)'!K333=" ",0,'G011A (Mayıs-Kasım)'!K333)</f>
        <v>0</v>
      </c>
      <c r="N404" s="176">
        <f>IF('G011A (Haziran-Aralık)'!C341="",0,'G011A (Haziran-Aralık)'!C341)</f>
        <v>0</v>
      </c>
      <c r="O404" s="175">
        <f>IF('G011A (Haziran-Aralık)'!K341="",0,'G011A (Haziran-Aralık)'!K341)</f>
        <v>0</v>
      </c>
      <c r="P404" s="176" t="str">
        <f>IF('proje ve personel bilgileri'!A193=0,"",SUM(D404+F404+H404+J404+L404+N404))</f>
        <v/>
      </c>
      <c r="Q404" s="175" t="str">
        <f>IF('proje ve personel bilgileri'!A193=0,"",SUM(E404+G404+I404+K404+M404+O404))</f>
        <v/>
      </c>
      <c r="R404" s="180" t="str">
        <f>IF('proje ve personel bilgileri'!A193&lt;&gt;0,(P404/30)," ")</f>
        <v xml:space="preserve"> </v>
      </c>
      <c r="S404" s="181" t="str">
        <f>IF('proje ve personel bilgileri'!A193&lt;&gt;0,(Q404/R404)," ")</f>
        <v xml:space="preserve"> </v>
      </c>
    </row>
    <row r="405" spans="1:19" ht="15" customHeight="1" x14ac:dyDescent="0.25">
      <c r="A405" s="56"/>
      <c r="B405" s="56"/>
      <c r="C405" s="56"/>
      <c r="D405" s="56"/>
      <c r="E405" s="56"/>
      <c r="F405" s="56"/>
      <c r="G405" s="56"/>
      <c r="H405" s="56"/>
      <c r="I405" s="56"/>
      <c r="J405" s="56"/>
      <c r="K405" s="56"/>
      <c r="L405" s="56"/>
      <c r="M405" s="56"/>
      <c r="N405" s="56"/>
      <c r="O405" s="56"/>
      <c r="P405" s="56"/>
      <c r="Q405" s="56"/>
      <c r="R405" s="56"/>
      <c r="S405" s="56"/>
    </row>
    <row r="406" spans="1:19" ht="15" customHeight="1" x14ac:dyDescent="0.25">
      <c r="A406" s="332" t="s">
        <v>100</v>
      </c>
      <c r="B406" s="332"/>
      <c r="C406" s="332"/>
      <c r="D406" s="332"/>
      <c r="E406" s="332"/>
      <c r="F406" s="332"/>
      <c r="G406" s="332"/>
      <c r="H406" s="332"/>
      <c r="I406" s="332"/>
      <c r="J406" s="332"/>
      <c r="K406" s="332"/>
      <c r="L406" s="332"/>
      <c r="M406" s="332"/>
      <c r="N406" s="332"/>
      <c r="O406" s="332"/>
      <c r="P406" s="332"/>
      <c r="Q406" s="332"/>
      <c r="R406" s="332"/>
    </row>
    <row r="407" spans="1:19" ht="15" customHeight="1" x14ac:dyDescent="0.25">
      <c r="A407" s="287"/>
    </row>
    <row r="408" spans="1:19" ht="15" customHeight="1" x14ac:dyDescent="0.25">
      <c r="C408" s="57"/>
      <c r="E408" s="58"/>
      <c r="G408" s="57"/>
    </row>
    <row r="409" spans="1:19" ht="15" customHeight="1" x14ac:dyDescent="0.25">
      <c r="F409" s="288" t="s">
        <v>102</v>
      </c>
      <c r="J409" s="288" t="s">
        <v>103</v>
      </c>
      <c r="O409" s="74" t="s">
        <v>127</v>
      </c>
    </row>
    <row r="420" spans="1:19" ht="15.75" customHeight="1" x14ac:dyDescent="0.25">
      <c r="A420" s="348" t="s">
        <v>108</v>
      </c>
      <c r="B420" s="348"/>
      <c r="C420" s="348"/>
      <c r="D420" s="348"/>
      <c r="E420" s="348"/>
      <c r="F420" s="348"/>
      <c r="G420" s="348"/>
      <c r="H420" s="348"/>
      <c r="I420" s="348"/>
      <c r="J420" s="348"/>
      <c r="K420" s="348"/>
      <c r="L420" s="348"/>
      <c r="M420" s="348"/>
      <c r="N420" s="348"/>
      <c r="O420" s="348"/>
      <c r="P420" s="348"/>
      <c r="Q420" s="348"/>
      <c r="R420" s="348"/>
      <c r="S420" s="348"/>
    </row>
    <row r="421" spans="1:19" ht="15" customHeight="1" x14ac:dyDescent="0.25">
      <c r="A421" s="68"/>
      <c r="B421" s="68"/>
      <c r="C421" s="68"/>
      <c r="D421" s="68"/>
      <c r="E421" s="68"/>
      <c r="F421" s="68"/>
      <c r="G421" s="68"/>
      <c r="H421" s="68"/>
      <c r="I421" s="69" t="str">
        <f>'proje ve personel bilgileri'!$B$7</f>
        <v>/</v>
      </c>
      <c r="J421" s="68" t="s">
        <v>109</v>
      </c>
      <c r="K421" s="68"/>
      <c r="L421" s="68"/>
      <c r="M421" s="68"/>
      <c r="N421" s="68"/>
      <c r="O421" s="68"/>
      <c r="P421" s="68"/>
      <c r="Q421" s="68"/>
      <c r="R421" s="68"/>
      <c r="S421" s="68"/>
    </row>
    <row r="422" spans="1:19" ht="18.75" customHeight="1" x14ac:dyDescent="0.25">
      <c r="R422" s="10" t="s">
        <v>110</v>
      </c>
    </row>
    <row r="423" spans="1:19" ht="15.75" customHeight="1" x14ac:dyDescent="0.25">
      <c r="A423" s="349" t="s">
        <v>2</v>
      </c>
      <c r="B423" s="350"/>
      <c r="C423" s="374">
        <f>'proje ve personel bilgileri'!$B$2</f>
        <v>0</v>
      </c>
      <c r="D423" s="375"/>
      <c r="E423" s="375"/>
      <c r="F423" s="375"/>
      <c r="G423" s="375"/>
      <c r="H423" s="375"/>
      <c r="I423" s="375"/>
      <c r="J423" s="375"/>
      <c r="K423" s="375"/>
      <c r="L423" s="375"/>
      <c r="M423" s="375"/>
      <c r="N423" s="375"/>
      <c r="O423" s="375"/>
      <c r="P423" s="375"/>
      <c r="Q423" s="375"/>
      <c r="R423" s="375"/>
      <c r="S423" s="376"/>
    </row>
    <row r="424" spans="1:19" ht="15.75" customHeight="1" x14ac:dyDescent="0.25">
      <c r="A424" s="349" t="s">
        <v>4</v>
      </c>
      <c r="B424" s="350"/>
      <c r="C424" s="374">
        <f>'proje ve personel bilgileri'!$B$3</f>
        <v>0</v>
      </c>
      <c r="D424" s="375"/>
      <c r="E424" s="375"/>
      <c r="F424" s="375"/>
      <c r="G424" s="375"/>
      <c r="H424" s="375"/>
      <c r="I424" s="375"/>
      <c r="J424" s="375"/>
      <c r="K424" s="375"/>
      <c r="L424" s="375"/>
      <c r="M424" s="375"/>
      <c r="N424" s="375"/>
      <c r="O424" s="375"/>
      <c r="P424" s="375"/>
      <c r="Q424" s="375"/>
      <c r="R424" s="375"/>
      <c r="S424" s="376"/>
    </row>
    <row r="425" spans="1:19" ht="27.75" customHeight="1" x14ac:dyDescent="0.25">
      <c r="A425" s="360" t="s">
        <v>87</v>
      </c>
      <c r="B425" s="368" t="s">
        <v>15</v>
      </c>
      <c r="C425" s="369"/>
      <c r="D425" s="368" t="s">
        <v>111</v>
      </c>
      <c r="E425" s="369"/>
      <c r="F425" s="368" t="s">
        <v>112</v>
      </c>
      <c r="G425" s="369"/>
      <c r="H425" s="366" t="s">
        <v>113</v>
      </c>
      <c r="I425" s="367"/>
      <c r="J425" s="366" t="s">
        <v>114</v>
      </c>
      <c r="K425" s="367"/>
      <c r="L425" s="366" t="s">
        <v>115</v>
      </c>
      <c r="M425" s="367"/>
      <c r="N425" s="368" t="s">
        <v>116</v>
      </c>
      <c r="O425" s="369"/>
      <c r="P425" s="360" t="s">
        <v>117</v>
      </c>
      <c r="Q425" s="286" t="s">
        <v>118</v>
      </c>
      <c r="R425" s="362" t="s">
        <v>119</v>
      </c>
      <c r="S425" s="362" t="s">
        <v>120</v>
      </c>
    </row>
    <row r="426" spans="1:19" ht="15.75" customHeight="1" x14ac:dyDescent="0.25">
      <c r="A426" s="361"/>
      <c r="B426" s="372"/>
      <c r="C426" s="373"/>
      <c r="D426" s="370"/>
      <c r="E426" s="371"/>
      <c r="F426" s="370"/>
      <c r="G426" s="371"/>
      <c r="H426" s="364" t="s">
        <v>121</v>
      </c>
      <c r="I426" s="365"/>
      <c r="J426" s="364" t="s">
        <v>122</v>
      </c>
      <c r="K426" s="365"/>
      <c r="L426" s="364" t="s">
        <v>123</v>
      </c>
      <c r="M426" s="365"/>
      <c r="N426" s="370"/>
      <c r="O426" s="371"/>
      <c r="P426" s="361"/>
      <c r="Q426" s="11" t="s">
        <v>124</v>
      </c>
      <c r="R426" s="363"/>
      <c r="S426" s="363"/>
    </row>
    <row r="427" spans="1:19" ht="27.75" customHeight="1" x14ac:dyDescent="0.25">
      <c r="A427" s="361"/>
      <c r="B427" s="372"/>
      <c r="C427" s="373"/>
      <c r="D427" s="360" t="s">
        <v>125</v>
      </c>
      <c r="E427" s="11" t="s">
        <v>126</v>
      </c>
      <c r="F427" s="360" t="s">
        <v>125</v>
      </c>
      <c r="G427" s="11" t="s">
        <v>126</v>
      </c>
      <c r="H427" s="360" t="s">
        <v>125</v>
      </c>
      <c r="I427" s="11" t="s">
        <v>126</v>
      </c>
      <c r="J427" s="360" t="s">
        <v>125</v>
      </c>
      <c r="K427" s="12" t="s">
        <v>126</v>
      </c>
      <c r="L427" s="360" t="s">
        <v>125</v>
      </c>
      <c r="M427" s="11" t="s">
        <v>126</v>
      </c>
      <c r="N427" s="360" t="s">
        <v>125</v>
      </c>
      <c r="O427" s="11" t="s">
        <v>126</v>
      </c>
      <c r="P427" s="361"/>
      <c r="Q427" s="11" t="s">
        <v>98</v>
      </c>
      <c r="R427" s="363"/>
      <c r="S427" s="363"/>
    </row>
    <row r="428" spans="1:19" ht="15.75" customHeight="1" x14ac:dyDescent="0.25">
      <c r="A428" s="361"/>
      <c r="B428" s="372"/>
      <c r="C428" s="373"/>
      <c r="D428" s="361"/>
      <c r="E428" s="11" t="s">
        <v>98</v>
      </c>
      <c r="F428" s="361"/>
      <c r="G428" s="11" t="s">
        <v>98</v>
      </c>
      <c r="H428" s="361"/>
      <c r="I428" s="11" t="s">
        <v>98</v>
      </c>
      <c r="J428" s="361"/>
      <c r="K428" s="12" t="s">
        <v>98</v>
      </c>
      <c r="L428" s="361"/>
      <c r="M428" s="11" t="s">
        <v>98</v>
      </c>
      <c r="N428" s="361"/>
      <c r="O428" s="11" t="s">
        <v>98</v>
      </c>
      <c r="P428" s="361"/>
      <c r="Q428" s="13"/>
      <c r="R428" s="363"/>
      <c r="S428" s="363"/>
    </row>
    <row r="429" spans="1:19" ht="15.75" customHeight="1" x14ac:dyDescent="0.25">
      <c r="A429" s="14">
        <v>181</v>
      </c>
      <c r="B429" s="359" t="str">
        <f>IF('proje ve personel bilgileri'!A194&lt;&gt;0,('proje ve personel bilgileri'!A194)," ")</f>
        <v xml:space="preserve"> </v>
      </c>
      <c r="C429" s="359"/>
      <c r="D429" s="176">
        <f>IF('G011A (Ocak-Temmuz)'!C354="",0,'G011A (Ocak-Temmuz)'!C354)</f>
        <v>0</v>
      </c>
      <c r="E429" s="175">
        <f>IF('G011A (Ocak-Temmuz)'!K354=" ",0,'G011A (Ocak-Temmuz)'!K354)</f>
        <v>0</v>
      </c>
      <c r="F429" s="176">
        <f>IF('G011A (Şubat-Ağustos)'!C351="",0,'G011A (Şubat-Ağustos)'!C351)</f>
        <v>0</v>
      </c>
      <c r="G429" s="175">
        <f>IF('G011A (Şubat-Ağustos)'!K351=" ",0,'G011A (Şubat-Ağustos)'!K351)</f>
        <v>0</v>
      </c>
      <c r="H429" s="176">
        <f>IF('G011A (Mart-Eylül)'!C351="",0,'G011A (Mart-Eylül)'!C351)</f>
        <v>0</v>
      </c>
      <c r="I429" s="175">
        <f>IF('G011A (Mart-Eylül)'!K351=" ",0,'G011A (Mart-Eylül)'!K351)</f>
        <v>0</v>
      </c>
      <c r="J429" s="176">
        <f>IF('G011A (Nisan-Ekim)'!C351="",0,'G011A (Nisan-Ekim)'!C351)</f>
        <v>0</v>
      </c>
      <c r="K429" s="175">
        <f>IF('G011A (Nisan-Ekim)'!K351="",0,'G011A (Nisan-Ekim)'!K351)</f>
        <v>0</v>
      </c>
      <c r="L429" s="176">
        <f>IF('G011A (Mayıs-Kasım)'!C351="",0,'G011A (Mayıs-Kasım)'!C351)</f>
        <v>0</v>
      </c>
      <c r="M429" s="175">
        <f>IF('G011A (Mayıs-Kasım)'!K351=" ",0,'G011A (Mayıs-Kasım)'!K351)</f>
        <v>0</v>
      </c>
      <c r="N429" s="176">
        <f>IF('G011A (Haziran-Aralık)'!C359="",0,'G011A (Haziran-Aralık)'!C359)</f>
        <v>0</v>
      </c>
      <c r="O429" s="175">
        <f>IF('G011A (Haziran-Aralık)'!K359="",0,'G011A (Haziran-Aralık)'!K359)</f>
        <v>0</v>
      </c>
      <c r="P429" s="176" t="str">
        <f>IF('proje ve personel bilgileri'!A194=0,"",SUM(D429+F429+H429+J429+L429+N429))</f>
        <v/>
      </c>
      <c r="Q429" s="175" t="str">
        <f>IF('proje ve personel bilgileri'!A194=0,"",SUM(E429+G429+I429+K429+M429+O429))</f>
        <v/>
      </c>
      <c r="R429" s="180" t="str">
        <f>IF('proje ve personel bilgileri'!A194&lt;&gt;0,(P429/30)," ")</f>
        <v xml:space="preserve"> </v>
      </c>
      <c r="S429" s="181" t="str">
        <f>IF('proje ve personel bilgileri'!A194&lt;&gt;0,(Q429/R429)," ")</f>
        <v xml:space="preserve"> </v>
      </c>
    </row>
    <row r="430" spans="1:19" ht="15.75" customHeight="1" x14ac:dyDescent="0.25">
      <c r="A430" s="15">
        <v>182</v>
      </c>
      <c r="B430" s="359" t="str">
        <f>IF('proje ve personel bilgileri'!A195&lt;&gt;0,('proje ve personel bilgileri'!A195)," ")</f>
        <v xml:space="preserve"> </v>
      </c>
      <c r="C430" s="359"/>
      <c r="D430" s="176">
        <f>IF('G011A (Ocak-Temmuz)'!C355="",0,'G011A (Ocak-Temmuz)'!C355)</f>
        <v>0</v>
      </c>
      <c r="E430" s="175">
        <f>IF('G011A (Ocak-Temmuz)'!K355=" ",0,'G011A (Ocak-Temmuz)'!K355)</f>
        <v>0</v>
      </c>
      <c r="F430" s="176">
        <f>IF('G011A (Şubat-Ağustos)'!C352="",0,'G011A (Şubat-Ağustos)'!C352)</f>
        <v>0</v>
      </c>
      <c r="G430" s="175">
        <f>IF('G011A (Şubat-Ağustos)'!K352=" ",0,'G011A (Şubat-Ağustos)'!K352)</f>
        <v>0</v>
      </c>
      <c r="H430" s="176">
        <f>IF('G011A (Mart-Eylül)'!C352="",0,'G011A (Mart-Eylül)'!C352)</f>
        <v>0</v>
      </c>
      <c r="I430" s="175">
        <f>IF('G011A (Mart-Eylül)'!K352=" ",0,'G011A (Mart-Eylül)'!K352)</f>
        <v>0</v>
      </c>
      <c r="J430" s="176">
        <f>IF('G011A (Nisan-Ekim)'!C352="",0,'G011A (Nisan-Ekim)'!C352)</f>
        <v>0</v>
      </c>
      <c r="K430" s="175">
        <f>IF('G011A (Nisan-Ekim)'!K352="",0,'G011A (Nisan-Ekim)'!K352)</f>
        <v>0</v>
      </c>
      <c r="L430" s="176">
        <f>IF('G011A (Mayıs-Kasım)'!C352="",0,'G011A (Mayıs-Kasım)'!C352)</f>
        <v>0</v>
      </c>
      <c r="M430" s="175">
        <f>IF('G011A (Mayıs-Kasım)'!K352=" ",0,'G011A (Mayıs-Kasım)'!K352)</f>
        <v>0</v>
      </c>
      <c r="N430" s="176">
        <f>IF('G011A (Haziran-Aralık)'!C360="",0,'G011A (Haziran-Aralık)'!C360)</f>
        <v>0</v>
      </c>
      <c r="O430" s="175">
        <f>IF('G011A (Haziran-Aralık)'!K360="",0,'G011A (Haziran-Aralık)'!K360)</f>
        <v>0</v>
      </c>
      <c r="P430" s="176" t="str">
        <f>IF('proje ve personel bilgileri'!A195=0,"",SUM(D430+F430+H430+J430+L430+N430))</f>
        <v/>
      </c>
      <c r="Q430" s="175" t="str">
        <f>IF('proje ve personel bilgileri'!A195=0,"",SUM(E430+G430+I430+K430+M430+O430))</f>
        <v/>
      </c>
      <c r="R430" s="180" t="str">
        <f>IF('proje ve personel bilgileri'!A195&lt;&gt;0,(P430/30)," ")</f>
        <v xml:space="preserve"> </v>
      </c>
      <c r="S430" s="181" t="str">
        <f>IF('proje ve personel bilgileri'!A195&lt;&gt;0,(Q430/R430)," ")</f>
        <v xml:space="preserve"> </v>
      </c>
    </row>
    <row r="431" spans="1:19" ht="15.75" customHeight="1" x14ac:dyDescent="0.25">
      <c r="A431" s="14">
        <v>183</v>
      </c>
      <c r="B431" s="359" t="str">
        <f>IF('proje ve personel bilgileri'!A196&lt;&gt;0,('proje ve personel bilgileri'!A196)," ")</f>
        <v xml:space="preserve"> </v>
      </c>
      <c r="C431" s="359"/>
      <c r="D431" s="176">
        <f>IF('G011A (Ocak-Temmuz)'!C356="",0,'G011A (Ocak-Temmuz)'!C356)</f>
        <v>0</v>
      </c>
      <c r="E431" s="175">
        <f>IF('G011A (Ocak-Temmuz)'!K356=" ",0,'G011A (Ocak-Temmuz)'!K356)</f>
        <v>0</v>
      </c>
      <c r="F431" s="176">
        <f>IF('G011A (Şubat-Ağustos)'!C353="",0,'G011A (Şubat-Ağustos)'!C353)</f>
        <v>0</v>
      </c>
      <c r="G431" s="175">
        <f>IF('G011A (Şubat-Ağustos)'!K353=" ",0,'G011A (Şubat-Ağustos)'!K353)</f>
        <v>0</v>
      </c>
      <c r="H431" s="176">
        <f>IF('G011A (Mart-Eylül)'!C353="",0,'G011A (Mart-Eylül)'!C353)</f>
        <v>0</v>
      </c>
      <c r="I431" s="175">
        <f>IF('G011A (Mart-Eylül)'!K353=" ",0,'G011A (Mart-Eylül)'!K353)</f>
        <v>0</v>
      </c>
      <c r="J431" s="176">
        <f>IF('G011A (Nisan-Ekim)'!C353="",0,'G011A (Nisan-Ekim)'!C353)</f>
        <v>0</v>
      </c>
      <c r="K431" s="175">
        <f>IF('G011A (Nisan-Ekim)'!K353="",0,'G011A (Nisan-Ekim)'!K353)</f>
        <v>0</v>
      </c>
      <c r="L431" s="176">
        <f>IF('G011A (Mayıs-Kasım)'!C353="",0,'G011A (Mayıs-Kasım)'!C353)</f>
        <v>0</v>
      </c>
      <c r="M431" s="175">
        <f>IF('G011A (Mayıs-Kasım)'!K353=" ",0,'G011A (Mayıs-Kasım)'!K353)</f>
        <v>0</v>
      </c>
      <c r="N431" s="176">
        <f>IF('G011A (Haziran-Aralık)'!C361="",0,'G011A (Haziran-Aralık)'!C361)</f>
        <v>0</v>
      </c>
      <c r="O431" s="175">
        <f>IF('G011A (Haziran-Aralık)'!K361="",0,'G011A (Haziran-Aralık)'!K361)</f>
        <v>0</v>
      </c>
      <c r="P431" s="176" t="str">
        <f>IF('proje ve personel bilgileri'!A196=0,"",SUM(D431+F431+H431+J431+L431+N431))</f>
        <v/>
      </c>
      <c r="Q431" s="175" t="str">
        <f>IF('proje ve personel bilgileri'!A196=0,"",SUM(E431+G431+I431+K431+M431+O431))</f>
        <v/>
      </c>
      <c r="R431" s="180" t="str">
        <f>IF('proje ve personel bilgileri'!A196&lt;&gt;0,(P431/30)," ")</f>
        <v xml:space="preserve"> </v>
      </c>
      <c r="S431" s="181" t="str">
        <f>IF('proje ve personel bilgileri'!A196&lt;&gt;0,(Q431/R431)," ")</f>
        <v xml:space="preserve"> </v>
      </c>
    </row>
    <row r="432" spans="1:19" ht="15.75" customHeight="1" x14ac:dyDescent="0.25">
      <c r="A432" s="15">
        <v>184</v>
      </c>
      <c r="B432" s="359" t="str">
        <f>IF('proje ve personel bilgileri'!A197&lt;&gt;0,('proje ve personel bilgileri'!A197)," ")</f>
        <v xml:space="preserve"> </v>
      </c>
      <c r="C432" s="359"/>
      <c r="D432" s="176">
        <f>IF('G011A (Ocak-Temmuz)'!C357="",0,'G011A (Ocak-Temmuz)'!C357)</f>
        <v>0</v>
      </c>
      <c r="E432" s="175">
        <f>IF('G011A (Ocak-Temmuz)'!K357=" ",0,'G011A (Ocak-Temmuz)'!K357)</f>
        <v>0</v>
      </c>
      <c r="F432" s="176">
        <f>IF('G011A (Şubat-Ağustos)'!C354="",0,'G011A (Şubat-Ağustos)'!C354)</f>
        <v>0</v>
      </c>
      <c r="G432" s="175">
        <f>IF('G011A (Şubat-Ağustos)'!K354=" ",0,'G011A (Şubat-Ağustos)'!K354)</f>
        <v>0</v>
      </c>
      <c r="H432" s="176">
        <f>IF('G011A (Mart-Eylül)'!C354="",0,'G011A (Mart-Eylül)'!C354)</f>
        <v>0</v>
      </c>
      <c r="I432" s="175">
        <f>IF('G011A (Mart-Eylül)'!K354=" ",0,'G011A (Mart-Eylül)'!K354)</f>
        <v>0</v>
      </c>
      <c r="J432" s="176">
        <f>IF('G011A (Nisan-Ekim)'!C354="",0,'G011A (Nisan-Ekim)'!C354)</f>
        <v>0</v>
      </c>
      <c r="K432" s="175">
        <f>IF('G011A (Nisan-Ekim)'!K354="",0,'G011A (Nisan-Ekim)'!K354)</f>
        <v>0</v>
      </c>
      <c r="L432" s="176">
        <f>IF('G011A (Mayıs-Kasım)'!C354="",0,'G011A (Mayıs-Kasım)'!C354)</f>
        <v>0</v>
      </c>
      <c r="M432" s="175">
        <f>IF('G011A (Mayıs-Kasım)'!K354=" ",0,'G011A (Mayıs-Kasım)'!K354)</f>
        <v>0</v>
      </c>
      <c r="N432" s="176">
        <f>IF('G011A (Haziran-Aralık)'!C362="",0,'G011A (Haziran-Aralık)'!C362)</f>
        <v>0</v>
      </c>
      <c r="O432" s="175">
        <f>IF('G011A (Haziran-Aralık)'!K362="",0,'G011A (Haziran-Aralık)'!K362)</f>
        <v>0</v>
      </c>
      <c r="P432" s="176" t="str">
        <f>IF('proje ve personel bilgileri'!A197=0,"",SUM(D432+F432+H432+J432+L432+N432))</f>
        <v/>
      </c>
      <c r="Q432" s="175" t="str">
        <f>IF('proje ve personel bilgileri'!A197=0,"",SUM(E432+G432+I432+K432+M432+O432))</f>
        <v/>
      </c>
      <c r="R432" s="180" t="str">
        <f>IF('proje ve personel bilgileri'!A197&lt;&gt;0,(P432/30)," ")</f>
        <v xml:space="preserve"> </v>
      </c>
      <c r="S432" s="181" t="str">
        <f>IF('proje ve personel bilgileri'!A197&lt;&gt;0,(Q432/R432)," ")</f>
        <v xml:space="preserve"> </v>
      </c>
    </row>
    <row r="433" spans="1:19" ht="15.75" customHeight="1" x14ac:dyDescent="0.25">
      <c r="A433" s="14">
        <v>185</v>
      </c>
      <c r="B433" s="359" t="str">
        <f>IF('proje ve personel bilgileri'!A198&lt;&gt;0,('proje ve personel bilgileri'!A198)," ")</f>
        <v xml:space="preserve"> </v>
      </c>
      <c r="C433" s="359"/>
      <c r="D433" s="176">
        <f>IF('G011A (Ocak-Temmuz)'!C358="",0,'G011A (Ocak-Temmuz)'!C358)</f>
        <v>0</v>
      </c>
      <c r="E433" s="175">
        <f>IF('G011A (Ocak-Temmuz)'!K358=" ",0,'G011A (Ocak-Temmuz)'!K358)</f>
        <v>0</v>
      </c>
      <c r="F433" s="176">
        <f>IF('G011A (Şubat-Ağustos)'!C355="",0,'G011A (Şubat-Ağustos)'!C355)</f>
        <v>0</v>
      </c>
      <c r="G433" s="175">
        <f>IF('G011A (Şubat-Ağustos)'!K355=" ",0,'G011A (Şubat-Ağustos)'!K355)</f>
        <v>0</v>
      </c>
      <c r="H433" s="176">
        <f>IF('G011A (Mart-Eylül)'!C355="",0,'G011A (Mart-Eylül)'!C355)</f>
        <v>0</v>
      </c>
      <c r="I433" s="175">
        <f>IF('G011A (Mart-Eylül)'!K355=" ",0,'G011A (Mart-Eylül)'!K355)</f>
        <v>0</v>
      </c>
      <c r="J433" s="176">
        <f>IF('G011A (Nisan-Ekim)'!C355="",0,'G011A (Nisan-Ekim)'!C355)</f>
        <v>0</v>
      </c>
      <c r="K433" s="175">
        <f>IF('G011A (Nisan-Ekim)'!K355="",0,'G011A (Nisan-Ekim)'!K355)</f>
        <v>0</v>
      </c>
      <c r="L433" s="176">
        <f>IF('G011A (Mayıs-Kasım)'!C355="",0,'G011A (Mayıs-Kasım)'!C355)</f>
        <v>0</v>
      </c>
      <c r="M433" s="175">
        <f>IF('G011A (Mayıs-Kasım)'!K355=" ",0,'G011A (Mayıs-Kasım)'!K355)</f>
        <v>0</v>
      </c>
      <c r="N433" s="176">
        <f>IF('G011A (Haziran-Aralık)'!C363="",0,'G011A (Haziran-Aralık)'!C363)</f>
        <v>0</v>
      </c>
      <c r="O433" s="175">
        <f>IF('G011A (Haziran-Aralık)'!K363="",0,'G011A (Haziran-Aralık)'!K363)</f>
        <v>0</v>
      </c>
      <c r="P433" s="176" t="str">
        <f>IF('proje ve personel bilgileri'!A198=0,"",SUM(D433+F433+H433+J433+L433+N433))</f>
        <v/>
      </c>
      <c r="Q433" s="175" t="str">
        <f>IF('proje ve personel bilgileri'!A198=0,"",SUM(E433+G433+I433+K433+M433+O433))</f>
        <v/>
      </c>
      <c r="R433" s="180" t="str">
        <f>IF('proje ve personel bilgileri'!A198&lt;&gt;0,(P433/30)," ")</f>
        <v xml:space="preserve"> </v>
      </c>
      <c r="S433" s="181" t="str">
        <f>IF('proje ve personel bilgileri'!A198&lt;&gt;0,(Q433/R433)," ")</f>
        <v xml:space="preserve"> </v>
      </c>
    </row>
    <row r="434" spans="1:19" ht="15.75" customHeight="1" x14ac:dyDescent="0.25">
      <c r="A434" s="15">
        <v>186</v>
      </c>
      <c r="B434" s="359" t="str">
        <f>IF('proje ve personel bilgileri'!A199&lt;&gt;0,('proje ve personel bilgileri'!A199)," ")</f>
        <v xml:space="preserve"> </v>
      </c>
      <c r="C434" s="359"/>
      <c r="D434" s="176">
        <f>IF('G011A (Ocak-Temmuz)'!C359="",0,'G011A (Ocak-Temmuz)'!C359)</f>
        <v>0</v>
      </c>
      <c r="E434" s="175">
        <f>IF('G011A (Ocak-Temmuz)'!K359=" ",0,'G011A (Ocak-Temmuz)'!K359)</f>
        <v>0</v>
      </c>
      <c r="F434" s="176">
        <f>IF('G011A (Şubat-Ağustos)'!C356="",0,'G011A (Şubat-Ağustos)'!C356)</f>
        <v>0</v>
      </c>
      <c r="G434" s="175">
        <f>IF('G011A (Şubat-Ağustos)'!K356=" ",0,'G011A (Şubat-Ağustos)'!K356)</f>
        <v>0</v>
      </c>
      <c r="H434" s="176">
        <f>IF('G011A (Mart-Eylül)'!C356="",0,'G011A (Mart-Eylül)'!C356)</f>
        <v>0</v>
      </c>
      <c r="I434" s="175">
        <f>IF('G011A (Mart-Eylül)'!K356=" ",0,'G011A (Mart-Eylül)'!K356)</f>
        <v>0</v>
      </c>
      <c r="J434" s="176">
        <f>IF('G011A (Nisan-Ekim)'!C356="",0,'G011A (Nisan-Ekim)'!C356)</f>
        <v>0</v>
      </c>
      <c r="K434" s="175">
        <f>IF('G011A (Nisan-Ekim)'!K356="",0,'G011A (Nisan-Ekim)'!K356)</f>
        <v>0</v>
      </c>
      <c r="L434" s="176">
        <f>IF('G011A (Mayıs-Kasım)'!C356="",0,'G011A (Mayıs-Kasım)'!C356)</f>
        <v>0</v>
      </c>
      <c r="M434" s="175">
        <f>IF('G011A (Mayıs-Kasım)'!K356=" ",0,'G011A (Mayıs-Kasım)'!K356)</f>
        <v>0</v>
      </c>
      <c r="N434" s="176">
        <f>IF('G011A (Haziran-Aralık)'!C364="",0,'G011A (Haziran-Aralık)'!C364)</f>
        <v>0</v>
      </c>
      <c r="O434" s="175">
        <f>IF('G011A (Haziran-Aralık)'!K364="",0,'G011A (Haziran-Aralık)'!K364)</f>
        <v>0</v>
      </c>
      <c r="P434" s="176" t="str">
        <f>IF('proje ve personel bilgileri'!A199=0,"",SUM(D434+F434+H434+J434+L434+N434))</f>
        <v/>
      </c>
      <c r="Q434" s="175" t="str">
        <f>IF('proje ve personel bilgileri'!A199=0,"",SUM(E434+G434+I434+K434+M434+O434))</f>
        <v/>
      </c>
      <c r="R434" s="180" t="str">
        <f>IF('proje ve personel bilgileri'!A199&lt;&gt;0,(P434/30)," ")</f>
        <v xml:space="preserve"> </v>
      </c>
      <c r="S434" s="181" t="str">
        <f>IF('proje ve personel bilgileri'!A199&lt;&gt;0,(Q434/R434)," ")</f>
        <v xml:space="preserve"> </v>
      </c>
    </row>
    <row r="435" spans="1:19" ht="15.75" customHeight="1" x14ac:dyDescent="0.25">
      <c r="A435" s="14">
        <v>187</v>
      </c>
      <c r="B435" s="359" t="str">
        <f>IF('proje ve personel bilgileri'!A200&lt;&gt;0,('proje ve personel bilgileri'!A200)," ")</f>
        <v xml:space="preserve"> </v>
      </c>
      <c r="C435" s="359"/>
      <c r="D435" s="176">
        <f>IF('G011A (Ocak-Temmuz)'!C360="",0,'G011A (Ocak-Temmuz)'!C360)</f>
        <v>0</v>
      </c>
      <c r="E435" s="175">
        <f>IF('G011A (Ocak-Temmuz)'!K360=" ",0,'G011A (Ocak-Temmuz)'!K360)</f>
        <v>0</v>
      </c>
      <c r="F435" s="176">
        <f>IF('G011A (Şubat-Ağustos)'!C357="",0,'G011A (Şubat-Ağustos)'!C357)</f>
        <v>0</v>
      </c>
      <c r="G435" s="175">
        <f>IF('G011A (Şubat-Ağustos)'!K357=" ",0,'G011A (Şubat-Ağustos)'!K357)</f>
        <v>0</v>
      </c>
      <c r="H435" s="176">
        <f>IF('G011A (Mart-Eylül)'!C357="",0,'G011A (Mart-Eylül)'!C357)</f>
        <v>0</v>
      </c>
      <c r="I435" s="175">
        <f>IF('G011A (Mart-Eylül)'!K357=" ",0,'G011A (Mart-Eylül)'!K357)</f>
        <v>0</v>
      </c>
      <c r="J435" s="176">
        <f>IF('G011A (Nisan-Ekim)'!C357="",0,'G011A (Nisan-Ekim)'!C357)</f>
        <v>0</v>
      </c>
      <c r="K435" s="175">
        <f>IF('G011A (Nisan-Ekim)'!K357="",0,'G011A (Nisan-Ekim)'!K357)</f>
        <v>0</v>
      </c>
      <c r="L435" s="176">
        <f>IF('G011A (Mayıs-Kasım)'!C357="",0,'G011A (Mayıs-Kasım)'!C357)</f>
        <v>0</v>
      </c>
      <c r="M435" s="175">
        <f>IF('G011A (Mayıs-Kasım)'!K357=" ",0,'G011A (Mayıs-Kasım)'!K357)</f>
        <v>0</v>
      </c>
      <c r="N435" s="176">
        <f>IF('G011A (Haziran-Aralık)'!C365="",0,'G011A (Haziran-Aralık)'!C365)</f>
        <v>0</v>
      </c>
      <c r="O435" s="175">
        <f>IF('G011A (Haziran-Aralık)'!K365="",0,'G011A (Haziran-Aralık)'!K365)</f>
        <v>0</v>
      </c>
      <c r="P435" s="176" t="str">
        <f>IF('proje ve personel bilgileri'!A200=0,"",SUM(D435+F435+H435+J435+L435+N435))</f>
        <v/>
      </c>
      <c r="Q435" s="175" t="str">
        <f>IF('proje ve personel bilgileri'!A200=0,"",SUM(E435+G435+I435+K435+M435+O435))</f>
        <v/>
      </c>
      <c r="R435" s="180" t="str">
        <f>IF('proje ve personel bilgileri'!A200&lt;&gt;0,(P435/30)," ")</f>
        <v xml:space="preserve"> </v>
      </c>
      <c r="S435" s="181" t="str">
        <f>IF('proje ve personel bilgileri'!A200&lt;&gt;0,(Q435/R435)," ")</f>
        <v xml:space="preserve"> </v>
      </c>
    </row>
    <row r="436" spans="1:19" ht="15.75" customHeight="1" x14ac:dyDescent="0.25">
      <c r="A436" s="15">
        <v>188</v>
      </c>
      <c r="B436" s="359" t="str">
        <f>IF('proje ve personel bilgileri'!A201&lt;&gt;0,('proje ve personel bilgileri'!A201)," ")</f>
        <v xml:space="preserve"> </v>
      </c>
      <c r="C436" s="359"/>
      <c r="D436" s="176">
        <f>IF('G011A (Ocak-Temmuz)'!C361="",0,'G011A (Ocak-Temmuz)'!C361)</f>
        <v>0</v>
      </c>
      <c r="E436" s="175">
        <f>IF('G011A (Ocak-Temmuz)'!K361=" ",0,'G011A (Ocak-Temmuz)'!K361)</f>
        <v>0</v>
      </c>
      <c r="F436" s="176">
        <f>IF('G011A (Şubat-Ağustos)'!C358="",0,'G011A (Şubat-Ağustos)'!C358)</f>
        <v>0</v>
      </c>
      <c r="G436" s="175">
        <f>IF('G011A (Şubat-Ağustos)'!K358=" ",0,'G011A (Şubat-Ağustos)'!K358)</f>
        <v>0</v>
      </c>
      <c r="H436" s="176">
        <f>IF('G011A (Mart-Eylül)'!C358="",0,'G011A (Mart-Eylül)'!C358)</f>
        <v>0</v>
      </c>
      <c r="I436" s="175">
        <f>IF('G011A (Mart-Eylül)'!K358=" ",0,'G011A (Mart-Eylül)'!K358)</f>
        <v>0</v>
      </c>
      <c r="J436" s="176">
        <f>IF('G011A (Nisan-Ekim)'!C358="",0,'G011A (Nisan-Ekim)'!C358)</f>
        <v>0</v>
      </c>
      <c r="K436" s="175">
        <f>IF('G011A (Nisan-Ekim)'!K358="",0,'G011A (Nisan-Ekim)'!K358)</f>
        <v>0</v>
      </c>
      <c r="L436" s="176">
        <f>IF('G011A (Mayıs-Kasım)'!C358="",0,'G011A (Mayıs-Kasım)'!C358)</f>
        <v>0</v>
      </c>
      <c r="M436" s="175">
        <f>IF('G011A (Mayıs-Kasım)'!K358=" ",0,'G011A (Mayıs-Kasım)'!K358)</f>
        <v>0</v>
      </c>
      <c r="N436" s="176">
        <f>IF('G011A (Haziran-Aralık)'!C366="",0,'G011A (Haziran-Aralık)'!C366)</f>
        <v>0</v>
      </c>
      <c r="O436" s="175">
        <f>IF('G011A (Haziran-Aralık)'!K366="",0,'G011A (Haziran-Aralık)'!K366)</f>
        <v>0</v>
      </c>
      <c r="P436" s="176" t="str">
        <f>IF('proje ve personel bilgileri'!A201=0,"",SUM(D436+F436+H436+J436+L436+N436))</f>
        <v/>
      </c>
      <c r="Q436" s="175" t="str">
        <f>IF('proje ve personel bilgileri'!A201=0,"",SUM(E436+G436+I436+K436+M436+O436))</f>
        <v/>
      </c>
      <c r="R436" s="180" t="str">
        <f>IF('proje ve personel bilgileri'!A201&lt;&gt;0,(P436/30)," ")</f>
        <v xml:space="preserve"> </v>
      </c>
      <c r="S436" s="181" t="str">
        <f>IF('proje ve personel bilgileri'!A201&lt;&gt;0,(Q436/R436)," ")</f>
        <v xml:space="preserve"> </v>
      </c>
    </row>
    <row r="437" spans="1:19" ht="15.75" customHeight="1" x14ac:dyDescent="0.25">
      <c r="A437" s="14">
        <v>189</v>
      </c>
      <c r="B437" s="359" t="str">
        <f>IF('proje ve personel bilgileri'!A202&lt;&gt;0,('proje ve personel bilgileri'!A202)," ")</f>
        <v xml:space="preserve"> </v>
      </c>
      <c r="C437" s="359"/>
      <c r="D437" s="176">
        <f>IF('G011A (Ocak-Temmuz)'!C362="",0,'G011A (Ocak-Temmuz)'!C362)</f>
        <v>0</v>
      </c>
      <c r="E437" s="175">
        <f>IF('G011A (Ocak-Temmuz)'!K362=" ",0,'G011A (Ocak-Temmuz)'!K362)</f>
        <v>0</v>
      </c>
      <c r="F437" s="176">
        <f>IF('G011A (Şubat-Ağustos)'!C359="",0,'G011A (Şubat-Ağustos)'!C359)</f>
        <v>0</v>
      </c>
      <c r="G437" s="175">
        <f>IF('G011A (Şubat-Ağustos)'!K359=" ",0,'G011A (Şubat-Ağustos)'!K359)</f>
        <v>0</v>
      </c>
      <c r="H437" s="176">
        <f>IF('G011A (Mart-Eylül)'!C359="",0,'G011A (Mart-Eylül)'!C359)</f>
        <v>0</v>
      </c>
      <c r="I437" s="175">
        <f>IF('G011A (Mart-Eylül)'!K359=" ",0,'G011A (Mart-Eylül)'!K359)</f>
        <v>0</v>
      </c>
      <c r="J437" s="176">
        <f>IF('G011A (Nisan-Ekim)'!C359="",0,'G011A (Nisan-Ekim)'!C359)</f>
        <v>0</v>
      </c>
      <c r="K437" s="175">
        <f>IF('G011A (Nisan-Ekim)'!K359="",0,'G011A (Nisan-Ekim)'!K359)</f>
        <v>0</v>
      </c>
      <c r="L437" s="176">
        <f>IF('G011A (Mayıs-Kasım)'!C359="",0,'G011A (Mayıs-Kasım)'!C359)</f>
        <v>0</v>
      </c>
      <c r="M437" s="175">
        <f>IF('G011A (Mayıs-Kasım)'!K359=" ",0,'G011A (Mayıs-Kasım)'!K359)</f>
        <v>0</v>
      </c>
      <c r="N437" s="176">
        <f>IF('G011A (Haziran-Aralık)'!C367="",0,'G011A (Haziran-Aralık)'!C367)</f>
        <v>0</v>
      </c>
      <c r="O437" s="175">
        <f>IF('G011A (Haziran-Aralık)'!K367="",0,'G011A (Haziran-Aralık)'!K367)</f>
        <v>0</v>
      </c>
      <c r="P437" s="176" t="str">
        <f>IF('proje ve personel bilgileri'!A202=0,"",SUM(D437+F437+H437+J437+L437+N437))</f>
        <v/>
      </c>
      <c r="Q437" s="175" t="str">
        <f>IF('proje ve personel bilgileri'!A202=0,"",SUM(E437+G437+I437+K437+M437+O437))</f>
        <v/>
      </c>
      <c r="R437" s="180" t="str">
        <f>IF('proje ve personel bilgileri'!A202&lt;&gt;0,(P437/30)," ")</f>
        <v xml:space="preserve"> </v>
      </c>
      <c r="S437" s="181" t="str">
        <f>IF('proje ve personel bilgileri'!A202&lt;&gt;0,(Q437/R437)," ")</f>
        <v xml:space="preserve"> </v>
      </c>
    </row>
    <row r="438" spans="1:19" ht="15.75" customHeight="1" x14ac:dyDescent="0.25">
      <c r="A438" s="15">
        <v>190</v>
      </c>
      <c r="B438" s="359" t="str">
        <f>IF('proje ve personel bilgileri'!A203&lt;&gt;0,('proje ve personel bilgileri'!A203)," ")</f>
        <v xml:space="preserve"> </v>
      </c>
      <c r="C438" s="359"/>
      <c r="D438" s="176">
        <f>IF('G011A (Ocak-Temmuz)'!C363="",0,'G011A (Ocak-Temmuz)'!C363)</f>
        <v>0</v>
      </c>
      <c r="E438" s="175">
        <f>IF('G011A (Ocak-Temmuz)'!K363=" ",0,'G011A (Ocak-Temmuz)'!K363)</f>
        <v>0</v>
      </c>
      <c r="F438" s="176">
        <f>IF('G011A (Şubat-Ağustos)'!C360="",0,'G011A (Şubat-Ağustos)'!C360)</f>
        <v>0</v>
      </c>
      <c r="G438" s="175">
        <f>IF('G011A (Şubat-Ağustos)'!K360=" ",0,'G011A (Şubat-Ağustos)'!K360)</f>
        <v>0</v>
      </c>
      <c r="H438" s="176">
        <f>IF('G011A (Mart-Eylül)'!C360="",0,'G011A (Mart-Eylül)'!C360)</f>
        <v>0</v>
      </c>
      <c r="I438" s="175">
        <f>IF('G011A (Mart-Eylül)'!K360=" ",0,'G011A (Mart-Eylül)'!K360)</f>
        <v>0</v>
      </c>
      <c r="J438" s="176">
        <f>IF('G011A (Nisan-Ekim)'!C360="",0,'G011A (Nisan-Ekim)'!C360)</f>
        <v>0</v>
      </c>
      <c r="K438" s="175">
        <f>IF('G011A (Nisan-Ekim)'!K360="",0,'G011A (Nisan-Ekim)'!K360)</f>
        <v>0</v>
      </c>
      <c r="L438" s="176">
        <f>IF('G011A (Mayıs-Kasım)'!C360="",0,'G011A (Mayıs-Kasım)'!C360)</f>
        <v>0</v>
      </c>
      <c r="M438" s="175">
        <f>IF('G011A (Mayıs-Kasım)'!K360=" ",0,'G011A (Mayıs-Kasım)'!K360)</f>
        <v>0</v>
      </c>
      <c r="N438" s="176">
        <f>IF('G011A (Haziran-Aralık)'!C368="",0,'G011A (Haziran-Aralık)'!C368)</f>
        <v>0</v>
      </c>
      <c r="O438" s="175">
        <f>IF('G011A (Haziran-Aralık)'!K368="",0,'G011A (Haziran-Aralık)'!K368)</f>
        <v>0</v>
      </c>
      <c r="P438" s="176" t="str">
        <f>IF('proje ve personel bilgileri'!A203=0,"",SUM(D438+F438+H438+J438+L438+N438))</f>
        <v/>
      </c>
      <c r="Q438" s="175" t="str">
        <f>IF('proje ve personel bilgileri'!A203=0,"",SUM(E438+G438+I438+K438+M438+O438))</f>
        <v/>
      </c>
      <c r="R438" s="180" t="str">
        <f>IF('proje ve personel bilgileri'!A203&lt;&gt;0,(P438/30)," ")</f>
        <v xml:space="preserve"> </v>
      </c>
      <c r="S438" s="181" t="str">
        <f>IF('proje ve personel bilgileri'!A203&lt;&gt;0,(Q438/R438)," ")</f>
        <v xml:space="preserve"> </v>
      </c>
    </row>
    <row r="439" spans="1:19" ht="15.75" customHeight="1" x14ac:dyDescent="0.25">
      <c r="A439" s="14">
        <v>191</v>
      </c>
      <c r="B439" s="359" t="str">
        <f>IF('proje ve personel bilgileri'!A204&lt;&gt;0,('proje ve personel bilgileri'!A204)," ")</f>
        <v xml:space="preserve"> </v>
      </c>
      <c r="C439" s="359"/>
      <c r="D439" s="176">
        <f>IF('G011A (Ocak-Temmuz)'!C364="",0,'G011A (Ocak-Temmuz)'!C364)</f>
        <v>0</v>
      </c>
      <c r="E439" s="175">
        <f>IF('G011A (Ocak-Temmuz)'!K364=" ",0,'G011A (Ocak-Temmuz)'!K364)</f>
        <v>0</v>
      </c>
      <c r="F439" s="176">
        <f>IF('G011A (Şubat-Ağustos)'!C361="",0,'G011A (Şubat-Ağustos)'!C361)</f>
        <v>0</v>
      </c>
      <c r="G439" s="175">
        <f>IF('G011A (Şubat-Ağustos)'!K361=" ",0,'G011A (Şubat-Ağustos)'!K361)</f>
        <v>0</v>
      </c>
      <c r="H439" s="176">
        <f>IF('G011A (Mart-Eylül)'!C361="",0,'G011A (Mart-Eylül)'!C361)</f>
        <v>0</v>
      </c>
      <c r="I439" s="175">
        <f>IF('G011A (Mart-Eylül)'!K361=" ",0,'G011A (Mart-Eylül)'!K361)</f>
        <v>0</v>
      </c>
      <c r="J439" s="176">
        <f>IF('G011A (Nisan-Ekim)'!C361="",0,'G011A (Nisan-Ekim)'!C361)</f>
        <v>0</v>
      </c>
      <c r="K439" s="175">
        <f>IF('G011A (Nisan-Ekim)'!K361="",0,'G011A (Nisan-Ekim)'!K361)</f>
        <v>0</v>
      </c>
      <c r="L439" s="176">
        <f>IF('G011A (Mayıs-Kasım)'!C361="",0,'G011A (Mayıs-Kasım)'!C361)</f>
        <v>0</v>
      </c>
      <c r="M439" s="175">
        <f>IF('G011A (Mayıs-Kasım)'!K361=" ",0,'G011A (Mayıs-Kasım)'!K361)</f>
        <v>0</v>
      </c>
      <c r="N439" s="176">
        <f>IF('G011A (Haziran-Aralık)'!C369="",0,'G011A (Haziran-Aralık)'!C369)</f>
        <v>0</v>
      </c>
      <c r="O439" s="175">
        <f>IF('G011A (Haziran-Aralık)'!K369="",0,'G011A (Haziran-Aralık)'!K369)</f>
        <v>0</v>
      </c>
      <c r="P439" s="176" t="str">
        <f>IF('proje ve personel bilgileri'!A204=0,"",SUM(D439+F439+H439+J439+L439+N439))</f>
        <v/>
      </c>
      <c r="Q439" s="175" t="str">
        <f>IF('proje ve personel bilgileri'!A204=0,"",SUM(E439+G439+I439+K439+M439+O439))</f>
        <v/>
      </c>
      <c r="R439" s="180" t="str">
        <f>IF('proje ve personel bilgileri'!A204&lt;&gt;0,(P439/30)," ")</f>
        <v xml:space="preserve"> </v>
      </c>
      <c r="S439" s="181" t="str">
        <f>IF('proje ve personel bilgileri'!A204&lt;&gt;0,(Q439/R439)," ")</f>
        <v xml:space="preserve"> </v>
      </c>
    </row>
    <row r="440" spans="1:19" ht="15.75" customHeight="1" x14ac:dyDescent="0.25">
      <c r="A440" s="15">
        <v>192</v>
      </c>
      <c r="B440" s="359" t="str">
        <f>IF('proje ve personel bilgileri'!A205&lt;&gt;0,('proje ve personel bilgileri'!A205)," ")</f>
        <v xml:space="preserve"> </v>
      </c>
      <c r="C440" s="359"/>
      <c r="D440" s="176">
        <f>IF('G011A (Ocak-Temmuz)'!C365="",0,'G011A (Ocak-Temmuz)'!C365)</f>
        <v>0</v>
      </c>
      <c r="E440" s="175">
        <f>IF('G011A (Ocak-Temmuz)'!K365=" ",0,'G011A (Ocak-Temmuz)'!K365)</f>
        <v>0</v>
      </c>
      <c r="F440" s="176">
        <f>IF('G011A (Şubat-Ağustos)'!C362="",0,'G011A (Şubat-Ağustos)'!C362)</f>
        <v>0</v>
      </c>
      <c r="G440" s="175">
        <f>IF('G011A (Şubat-Ağustos)'!K362=" ",0,'G011A (Şubat-Ağustos)'!K362)</f>
        <v>0</v>
      </c>
      <c r="H440" s="176">
        <f>IF('G011A (Mart-Eylül)'!C362="",0,'G011A (Mart-Eylül)'!C362)</f>
        <v>0</v>
      </c>
      <c r="I440" s="175">
        <f>IF('G011A (Mart-Eylül)'!K362=" ",0,'G011A (Mart-Eylül)'!K362)</f>
        <v>0</v>
      </c>
      <c r="J440" s="176">
        <f>IF('G011A (Nisan-Ekim)'!C362="",0,'G011A (Nisan-Ekim)'!C362)</f>
        <v>0</v>
      </c>
      <c r="K440" s="175">
        <f>IF('G011A (Nisan-Ekim)'!K362="",0,'G011A (Nisan-Ekim)'!K362)</f>
        <v>0</v>
      </c>
      <c r="L440" s="176">
        <f>IF('G011A (Mayıs-Kasım)'!C362="",0,'G011A (Mayıs-Kasım)'!C362)</f>
        <v>0</v>
      </c>
      <c r="M440" s="175">
        <f>IF('G011A (Mayıs-Kasım)'!K362=" ",0,'G011A (Mayıs-Kasım)'!K362)</f>
        <v>0</v>
      </c>
      <c r="N440" s="176">
        <f>IF('G011A (Haziran-Aralık)'!C370="",0,'G011A (Haziran-Aralık)'!C370)</f>
        <v>0</v>
      </c>
      <c r="O440" s="175">
        <f>IF('G011A (Haziran-Aralık)'!K370="",0,'G011A (Haziran-Aralık)'!K370)</f>
        <v>0</v>
      </c>
      <c r="P440" s="176" t="str">
        <f>IF('proje ve personel bilgileri'!A205=0,"",SUM(D440+F440+H440+J440+L440+N440))</f>
        <v/>
      </c>
      <c r="Q440" s="175" t="str">
        <f>IF('proje ve personel bilgileri'!A205=0,"",SUM(E440+G440+I440+K440+M440+O440))</f>
        <v/>
      </c>
      <c r="R440" s="180" t="str">
        <f>IF('proje ve personel bilgileri'!A205&lt;&gt;0,(P440/30)," ")</f>
        <v xml:space="preserve"> </v>
      </c>
      <c r="S440" s="181" t="str">
        <f>IF('proje ve personel bilgileri'!A205&lt;&gt;0,(Q440/R440)," ")</f>
        <v xml:space="preserve"> </v>
      </c>
    </row>
    <row r="441" spans="1:19" ht="15.75" customHeight="1" x14ac:dyDescent="0.25">
      <c r="A441" s="14">
        <v>193</v>
      </c>
      <c r="B441" s="359" t="str">
        <f>IF('proje ve personel bilgileri'!A206&lt;&gt;0,('proje ve personel bilgileri'!A206)," ")</f>
        <v xml:space="preserve"> </v>
      </c>
      <c r="C441" s="359"/>
      <c r="D441" s="176">
        <f>IF('G011A (Ocak-Temmuz)'!C366="",0,'G011A (Ocak-Temmuz)'!C366)</f>
        <v>0</v>
      </c>
      <c r="E441" s="175">
        <f>IF('G011A (Ocak-Temmuz)'!K366=" ",0,'G011A (Ocak-Temmuz)'!K366)</f>
        <v>0</v>
      </c>
      <c r="F441" s="176">
        <f>IF('G011A (Şubat-Ağustos)'!C363="",0,'G011A (Şubat-Ağustos)'!C363)</f>
        <v>0</v>
      </c>
      <c r="G441" s="175">
        <f>IF('G011A (Şubat-Ağustos)'!K363=" ",0,'G011A (Şubat-Ağustos)'!K363)</f>
        <v>0</v>
      </c>
      <c r="H441" s="176">
        <f>IF('G011A (Mart-Eylül)'!C363="",0,'G011A (Mart-Eylül)'!C363)</f>
        <v>0</v>
      </c>
      <c r="I441" s="175">
        <f>IF('G011A (Mart-Eylül)'!K363=" ",0,'G011A (Mart-Eylül)'!K363)</f>
        <v>0</v>
      </c>
      <c r="J441" s="176">
        <f>IF('G011A (Nisan-Ekim)'!C363="",0,'G011A (Nisan-Ekim)'!C363)</f>
        <v>0</v>
      </c>
      <c r="K441" s="175">
        <f>IF('G011A (Nisan-Ekim)'!K363="",0,'G011A (Nisan-Ekim)'!K363)</f>
        <v>0</v>
      </c>
      <c r="L441" s="176">
        <f>IF('G011A (Mayıs-Kasım)'!C363="",0,'G011A (Mayıs-Kasım)'!C363)</f>
        <v>0</v>
      </c>
      <c r="M441" s="175">
        <f>IF('G011A (Mayıs-Kasım)'!K363=" ",0,'G011A (Mayıs-Kasım)'!K363)</f>
        <v>0</v>
      </c>
      <c r="N441" s="176">
        <f>IF('G011A (Haziran-Aralık)'!C371="",0,'G011A (Haziran-Aralık)'!C371)</f>
        <v>0</v>
      </c>
      <c r="O441" s="175">
        <f>IF('G011A (Haziran-Aralık)'!K371="",0,'G011A (Haziran-Aralık)'!K371)</f>
        <v>0</v>
      </c>
      <c r="P441" s="176" t="str">
        <f>IF('proje ve personel bilgileri'!A206=0,"",SUM(D441+F441+H441+J441+L441+N441))</f>
        <v/>
      </c>
      <c r="Q441" s="175" t="str">
        <f>IF('proje ve personel bilgileri'!A206=0,"",SUM(E441+G441+I441+K441+M441+O441))</f>
        <v/>
      </c>
      <c r="R441" s="180" t="str">
        <f>IF('proje ve personel bilgileri'!A206&lt;&gt;0,(P441/30)," ")</f>
        <v xml:space="preserve"> </v>
      </c>
      <c r="S441" s="181" t="str">
        <f>IF('proje ve personel bilgileri'!A206&lt;&gt;0,(Q441/R441)," ")</f>
        <v xml:space="preserve"> </v>
      </c>
    </row>
    <row r="442" spans="1:19" ht="15.75" customHeight="1" x14ac:dyDescent="0.25">
      <c r="A442" s="15">
        <v>194</v>
      </c>
      <c r="B442" s="359" t="str">
        <f>IF('proje ve personel bilgileri'!A207&lt;&gt;0,('proje ve personel bilgileri'!A207)," ")</f>
        <v xml:space="preserve"> </v>
      </c>
      <c r="C442" s="359"/>
      <c r="D442" s="176">
        <f>IF('G011A (Ocak-Temmuz)'!C367="",0,'G011A (Ocak-Temmuz)'!C367)</f>
        <v>0</v>
      </c>
      <c r="E442" s="175">
        <f>IF('G011A (Ocak-Temmuz)'!K367=" ",0,'G011A (Ocak-Temmuz)'!K367)</f>
        <v>0</v>
      </c>
      <c r="F442" s="176">
        <f>IF('G011A (Şubat-Ağustos)'!C364="",0,'G011A (Şubat-Ağustos)'!C364)</f>
        <v>0</v>
      </c>
      <c r="G442" s="175">
        <f>IF('G011A (Şubat-Ağustos)'!K364=" ",0,'G011A (Şubat-Ağustos)'!K364)</f>
        <v>0</v>
      </c>
      <c r="H442" s="176">
        <f>IF('G011A (Mart-Eylül)'!C364="",0,'G011A (Mart-Eylül)'!C364)</f>
        <v>0</v>
      </c>
      <c r="I442" s="175">
        <f>IF('G011A (Mart-Eylül)'!K364=" ",0,'G011A (Mart-Eylül)'!K364)</f>
        <v>0</v>
      </c>
      <c r="J442" s="176">
        <f>IF('G011A (Nisan-Ekim)'!C364="",0,'G011A (Nisan-Ekim)'!C364)</f>
        <v>0</v>
      </c>
      <c r="K442" s="175">
        <f>IF('G011A (Nisan-Ekim)'!K364="",0,'G011A (Nisan-Ekim)'!K364)</f>
        <v>0</v>
      </c>
      <c r="L442" s="176">
        <f>IF('G011A (Mayıs-Kasım)'!C364="",0,'G011A (Mayıs-Kasım)'!C364)</f>
        <v>0</v>
      </c>
      <c r="M442" s="175">
        <f>IF('G011A (Mayıs-Kasım)'!K364=" ",0,'G011A (Mayıs-Kasım)'!K364)</f>
        <v>0</v>
      </c>
      <c r="N442" s="176">
        <f>IF('G011A (Haziran-Aralık)'!C372="",0,'G011A (Haziran-Aralık)'!C372)</f>
        <v>0</v>
      </c>
      <c r="O442" s="175">
        <f>IF('G011A (Haziran-Aralık)'!K372="",0,'G011A (Haziran-Aralık)'!K372)</f>
        <v>0</v>
      </c>
      <c r="P442" s="176" t="str">
        <f>IF('proje ve personel bilgileri'!A207=0,"",SUM(D442+F442+H442+J442+L442+N442))</f>
        <v/>
      </c>
      <c r="Q442" s="175" t="str">
        <f>IF('proje ve personel bilgileri'!A207=0,"",SUM(E442+G442+I442+K442+M442+O442))</f>
        <v/>
      </c>
      <c r="R442" s="180" t="str">
        <f>IF('proje ve personel bilgileri'!A207&lt;&gt;0,(P442/30)," ")</f>
        <v xml:space="preserve"> </v>
      </c>
      <c r="S442" s="181" t="str">
        <f>IF('proje ve personel bilgileri'!A207&lt;&gt;0,(Q442/R442)," ")</f>
        <v xml:space="preserve"> </v>
      </c>
    </row>
    <row r="443" spans="1:19" ht="15.75" customHeight="1" x14ac:dyDescent="0.25">
      <c r="A443" s="14">
        <v>195</v>
      </c>
      <c r="B443" s="359" t="str">
        <f>IF('proje ve personel bilgileri'!A208&lt;&gt;0,('proje ve personel bilgileri'!A208)," ")</f>
        <v xml:space="preserve"> </v>
      </c>
      <c r="C443" s="359"/>
      <c r="D443" s="176">
        <f>IF('G011A (Ocak-Temmuz)'!C368="",0,'G011A (Ocak-Temmuz)'!C368)</f>
        <v>0</v>
      </c>
      <c r="E443" s="175">
        <f>IF('G011A (Ocak-Temmuz)'!K368=" ",0,'G011A (Ocak-Temmuz)'!K368)</f>
        <v>0</v>
      </c>
      <c r="F443" s="176">
        <f>IF('G011A (Şubat-Ağustos)'!C365="",0,'G011A (Şubat-Ağustos)'!C365)</f>
        <v>0</v>
      </c>
      <c r="G443" s="175">
        <f>IF('G011A (Şubat-Ağustos)'!K365=" ",0,'G011A (Şubat-Ağustos)'!K365)</f>
        <v>0</v>
      </c>
      <c r="H443" s="176">
        <f>IF('G011A (Mart-Eylül)'!C365="",0,'G011A (Mart-Eylül)'!C365)</f>
        <v>0</v>
      </c>
      <c r="I443" s="175">
        <f>IF('G011A (Mart-Eylül)'!K365=" ",0,'G011A (Mart-Eylül)'!K365)</f>
        <v>0</v>
      </c>
      <c r="J443" s="176">
        <f>IF('G011A (Nisan-Ekim)'!C365="",0,'G011A (Nisan-Ekim)'!C365)</f>
        <v>0</v>
      </c>
      <c r="K443" s="175">
        <f>IF('G011A (Nisan-Ekim)'!K365="",0,'G011A (Nisan-Ekim)'!K365)</f>
        <v>0</v>
      </c>
      <c r="L443" s="176">
        <f>IF('G011A (Mayıs-Kasım)'!C365="",0,'G011A (Mayıs-Kasım)'!C365)</f>
        <v>0</v>
      </c>
      <c r="M443" s="175">
        <f>IF('G011A (Mayıs-Kasım)'!K365=" ",0,'G011A (Mayıs-Kasım)'!K365)</f>
        <v>0</v>
      </c>
      <c r="N443" s="176">
        <f>IF('G011A (Haziran-Aralık)'!C373="",0,'G011A (Haziran-Aralık)'!C373)</f>
        <v>0</v>
      </c>
      <c r="O443" s="175">
        <f>IF('G011A (Haziran-Aralık)'!K373="",0,'G011A (Haziran-Aralık)'!K373)</f>
        <v>0</v>
      </c>
      <c r="P443" s="176" t="str">
        <f>IF('proje ve personel bilgileri'!A208=0,"",SUM(D443+F443+H443+J443+L443+N443))</f>
        <v/>
      </c>
      <c r="Q443" s="175" t="str">
        <f>IF('proje ve personel bilgileri'!A208=0,"",SUM(E443+G443+I443+K443+M443+O443))</f>
        <v/>
      </c>
      <c r="R443" s="180" t="str">
        <f>IF('proje ve personel bilgileri'!A208&lt;&gt;0,(P443/30)," ")</f>
        <v xml:space="preserve"> </v>
      </c>
      <c r="S443" s="181" t="str">
        <f>IF('proje ve personel bilgileri'!A208&lt;&gt;0,(Q443/R443)," ")</f>
        <v xml:space="preserve"> </v>
      </c>
    </row>
    <row r="444" spans="1:19" ht="15.75" customHeight="1" x14ac:dyDescent="0.25">
      <c r="A444" s="15">
        <v>196</v>
      </c>
      <c r="B444" s="359" t="str">
        <f>IF('proje ve personel bilgileri'!A209&lt;&gt;0,('proje ve personel bilgileri'!A209)," ")</f>
        <v xml:space="preserve"> </v>
      </c>
      <c r="C444" s="359"/>
      <c r="D444" s="176">
        <f>IF('G011A (Ocak-Temmuz)'!C369="",0,'G011A (Ocak-Temmuz)'!C369)</f>
        <v>0</v>
      </c>
      <c r="E444" s="175">
        <f>IF('G011A (Ocak-Temmuz)'!K369=" ",0,'G011A (Ocak-Temmuz)'!K369)</f>
        <v>0</v>
      </c>
      <c r="F444" s="176">
        <f>IF('G011A (Şubat-Ağustos)'!C366="",0,'G011A (Şubat-Ağustos)'!C366)</f>
        <v>0</v>
      </c>
      <c r="G444" s="175">
        <f>IF('G011A (Şubat-Ağustos)'!K366=" ",0,'G011A (Şubat-Ağustos)'!K366)</f>
        <v>0</v>
      </c>
      <c r="H444" s="176">
        <f>IF('G011A (Mart-Eylül)'!C366="",0,'G011A (Mart-Eylül)'!C366)</f>
        <v>0</v>
      </c>
      <c r="I444" s="175">
        <f>IF('G011A (Mart-Eylül)'!K366=" ",0,'G011A (Mart-Eylül)'!K366)</f>
        <v>0</v>
      </c>
      <c r="J444" s="176">
        <f>IF('G011A (Nisan-Ekim)'!C366="",0,'G011A (Nisan-Ekim)'!C366)</f>
        <v>0</v>
      </c>
      <c r="K444" s="175">
        <f>IF('G011A (Nisan-Ekim)'!K366="",0,'G011A (Nisan-Ekim)'!K366)</f>
        <v>0</v>
      </c>
      <c r="L444" s="176">
        <f>IF('G011A (Mayıs-Kasım)'!C366="",0,'G011A (Mayıs-Kasım)'!C366)</f>
        <v>0</v>
      </c>
      <c r="M444" s="175">
        <f>IF('G011A (Mayıs-Kasım)'!K366=" ",0,'G011A (Mayıs-Kasım)'!K366)</f>
        <v>0</v>
      </c>
      <c r="N444" s="176">
        <f>IF('G011A (Haziran-Aralık)'!C374="",0,'G011A (Haziran-Aralık)'!C374)</f>
        <v>0</v>
      </c>
      <c r="O444" s="175">
        <f>IF('G011A (Haziran-Aralık)'!K374="",0,'G011A (Haziran-Aralık)'!K374)</f>
        <v>0</v>
      </c>
      <c r="P444" s="176" t="str">
        <f>IF('proje ve personel bilgileri'!A209=0,"",SUM(D444+F444+H444+J444+L444+N444))</f>
        <v/>
      </c>
      <c r="Q444" s="175" t="str">
        <f>IF('proje ve personel bilgileri'!A209=0,"",SUM(E444+G444+I444+K444+M444+O444))</f>
        <v/>
      </c>
      <c r="R444" s="180" t="str">
        <f>IF('proje ve personel bilgileri'!A209&lt;&gt;0,(P444/30)," ")</f>
        <v xml:space="preserve"> </v>
      </c>
      <c r="S444" s="181" t="str">
        <f>IF('proje ve personel bilgileri'!A209&lt;&gt;0,(Q444/R444)," ")</f>
        <v xml:space="preserve"> </v>
      </c>
    </row>
    <row r="445" spans="1:19" ht="15.75" customHeight="1" x14ac:dyDescent="0.25">
      <c r="A445" s="14">
        <v>197</v>
      </c>
      <c r="B445" s="359" t="str">
        <f>IF('proje ve personel bilgileri'!A210&lt;&gt;0,('proje ve personel bilgileri'!A210)," ")</f>
        <v xml:space="preserve"> </v>
      </c>
      <c r="C445" s="359"/>
      <c r="D445" s="176">
        <f>IF('G011A (Ocak-Temmuz)'!C370="",0,'G011A (Ocak-Temmuz)'!C370)</f>
        <v>0</v>
      </c>
      <c r="E445" s="175">
        <f>IF('G011A (Ocak-Temmuz)'!K370=" ",0,'G011A (Ocak-Temmuz)'!K370)</f>
        <v>0</v>
      </c>
      <c r="F445" s="176">
        <f>IF('G011A (Şubat-Ağustos)'!C367="",0,'G011A (Şubat-Ağustos)'!C367)</f>
        <v>0</v>
      </c>
      <c r="G445" s="175">
        <f>IF('G011A (Şubat-Ağustos)'!K367=" ",0,'G011A (Şubat-Ağustos)'!K367)</f>
        <v>0</v>
      </c>
      <c r="H445" s="176">
        <f>IF('G011A (Mart-Eylül)'!C367="",0,'G011A (Mart-Eylül)'!C367)</f>
        <v>0</v>
      </c>
      <c r="I445" s="175">
        <f>IF('G011A (Mart-Eylül)'!K367=" ",0,'G011A (Mart-Eylül)'!K367)</f>
        <v>0</v>
      </c>
      <c r="J445" s="176">
        <f>IF('G011A (Nisan-Ekim)'!C367="",0,'G011A (Nisan-Ekim)'!C367)</f>
        <v>0</v>
      </c>
      <c r="K445" s="175">
        <f>IF('G011A (Nisan-Ekim)'!K367="",0,'G011A (Nisan-Ekim)'!K367)</f>
        <v>0</v>
      </c>
      <c r="L445" s="176">
        <f>IF('G011A (Mayıs-Kasım)'!C367="",0,'G011A (Mayıs-Kasım)'!C367)</f>
        <v>0</v>
      </c>
      <c r="M445" s="175">
        <f>IF('G011A (Mayıs-Kasım)'!K367=" ",0,'G011A (Mayıs-Kasım)'!K367)</f>
        <v>0</v>
      </c>
      <c r="N445" s="176">
        <f>IF('G011A (Haziran-Aralık)'!C375="",0,'G011A (Haziran-Aralık)'!C375)</f>
        <v>0</v>
      </c>
      <c r="O445" s="175">
        <f>IF('G011A (Haziran-Aralık)'!K375="",0,'G011A (Haziran-Aralık)'!K375)</f>
        <v>0</v>
      </c>
      <c r="P445" s="176" t="str">
        <f>IF('proje ve personel bilgileri'!A210=0,"",SUM(D445+F445+H445+J445+L445+N445))</f>
        <v/>
      </c>
      <c r="Q445" s="175" t="str">
        <f>IF('proje ve personel bilgileri'!A210=0,"",SUM(E445+G445+I445+K445+M445+O445))</f>
        <v/>
      </c>
      <c r="R445" s="180" t="str">
        <f>IF('proje ve personel bilgileri'!A210&lt;&gt;0,(P445/30)," ")</f>
        <v xml:space="preserve"> </v>
      </c>
      <c r="S445" s="181" t="str">
        <f>IF('proje ve personel bilgileri'!A210&lt;&gt;0,(Q445/R445)," ")</f>
        <v xml:space="preserve"> </v>
      </c>
    </row>
    <row r="446" spans="1:19" ht="15.75" customHeight="1" x14ac:dyDescent="0.25">
      <c r="A446" s="15">
        <v>198</v>
      </c>
      <c r="B446" s="359" t="str">
        <f>IF('proje ve personel bilgileri'!A211&lt;&gt;0,('proje ve personel bilgileri'!A211)," ")</f>
        <v xml:space="preserve"> </v>
      </c>
      <c r="C446" s="359"/>
      <c r="D446" s="176">
        <f>IF('G011A (Ocak-Temmuz)'!C371="",0,'G011A (Ocak-Temmuz)'!C371)</f>
        <v>0</v>
      </c>
      <c r="E446" s="175">
        <f>IF('G011A (Ocak-Temmuz)'!K371=" ",0,'G011A (Ocak-Temmuz)'!K371)</f>
        <v>0</v>
      </c>
      <c r="F446" s="176">
        <f>IF('G011A (Şubat-Ağustos)'!C368="",0,'G011A (Şubat-Ağustos)'!C368)</f>
        <v>0</v>
      </c>
      <c r="G446" s="175">
        <f>IF('G011A (Şubat-Ağustos)'!K368=" ",0,'G011A (Şubat-Ağustos)'!K368)</f>
        <v>0</v>
      </c>
      <c r="H446" s="176">
        <f>IF('G011A (Mart-Eylül)'!C368="",0,'G011A (Mart-Eylül)'!C368)</f>
        <v>0</v>
      </c>
      <c r="I446" s="175">
        <f>IF('G011A (Mart-Eylül)'!K368=" ",0,'G011A (Mart-Eylül)'!K368)</f>
        <v>0</v>
      </c>
      <c r="J446" s="176">
        <f>IF('G011A (Nisan-Ekim)'!C368="",0,'G011A (Nisan-Ekim)'!C368)</f>
        <v>0</v>
      </c>
      <c r="K446" s="175">
        <f>IF('G011A (Nisan-Ekim)'!K368="",0,'G011A (Nisan-Ekim)'!K368)</f>
        <v>0</v>
      </c>
      <c r="L446" s="176">
        <f>IF('G011A (Mayıs-Kasım)'!C368="",0,'G011A (Mayıs-Kasım)'!C368)</f>
        <v>0</v>
      </c>
      <c r="M446" s="175">
        <f>IF('G011A (Mayıs-Kasım)'!K368=" ",0,'G011A (Mayıs-Kasım)'!K368)</f>
        <v>0</v>
      </c>
      <c r="N446" s="176">
        <f>IF('G011A (Haziran-Aralık)'!C376="",0,'G011A (Haziran-Aralık)'!C376)</f>
        <v>0</v>
      </c>
      <c r="O446" s="175">
        <f>IF('G011A (Haziran-Aralık)'!K376="",0,'G011A (Haziran-Aralık)'!K376)</f>
        <v>0</v>
      </c>
      <c r="P446" s="176" t="str">
        <f>IF('proje ve personel bilgileri'!A211=0,"",SUM(D446+F446+H446+J446+L446+N446))</f>
        <v/>
      </c>
      <c r="Q446" s="175" t="str">
        <f>IF('proje ve personel bilgileri'!A211=0,"",SUM(E446+G446+I446+K446+M446+O446))</f>
        <v/>
      </c>
      <c r="R446" s="180" t="str">
        <f>IF('proje ve personel bilgileri'!A211&lt;&gt;0,(P446/30)," ")</f>
        <v xml:space="preserve"> </v>
      </c>
      <c r="S446" s="181" t="str">
        <f>IF('proje ve personel bilgileri'!A211&lt;&gt;0,(Q446/R446)," ")</f>
        <v xml:space="preserve"> </v>
      </c>
    </row>
    <row r="447" spans="1:19" ht="15" customHeight="1" x14ac:dyDescent="0.25">
      <c r="A447" s="56"/>
      <c r="B447" s="56"/>
      <c r="C447" s="56"/>
      <c r="D447" s="56"/>
      <c r="E447" s="56"/>
      <c r="F447" s="56"/>
      <c r="G447" s="56"/>
      <c r="H447" s="56"/>
      <c r="I447" s="56"/>
      <c r="J447" s="56"/>
      <c r="K447" s="56"/>
      <c r="L447" s="56"/>
      <c r="M447" s="56"/>
      <c r="N447" s="56"/>
      <c r="O447" s="56"/>
      <c r="P447" s="56"/>
      <c r="Q447" s="56"/>
      <c r="R447" s="56"/>
      <c r="S447" s="56"/>
    </row>
    <row r="448" spans="1:19" ht="15" customHeight="1" x14ac:dyDescent="0.25">
      <c r="A448" s="332" t="s">
        <v>100</v>
      </c>
      <c r="B448" s="332"/>
      <c r="C448" s="332"/>
      <c r="D448" s="332"/>
      <c r="E448" s="332"/>
      <c r="F448" s="332"/>
      <c r="G448" s="332"/>
      <c r="H448" s="332"/>
      <c r="I448" s="332"/>
      <c r="J448" s="332"/>
      <c r="K448" s="332"/>
      <c r="L448" s="332"/>
      <c r="M448" s="332"/>
      <c r="N448" s="332"/>
      <c r="O448" s="332"/>
      <c r="P448" s="332"/>
      <c r="Q448" s="332"/>
      <c r="R448" s="332"/>
    </row>
    <row r="449" spans="1:19" ht="15" customHeight="1" x14ac:dyDescent="0.25">
      <c r="A449" s="287"/>
    </row>
    <row r="450" spans="1:19" ht="15" customHeight="1" x14ac:dyDescent="0.25">
      <c r="C450" s="57"/>
      <c r="E450" s="58"/>
      <c r="G450" s="57"/>
    </row>
    <row r="451" spans="1:19" ht="15" customHeight="1" x14ac:dyDescent="0.25">
      <c r="F451" s="288" t="s">
        <v>102</v>
      </c>
      <c r="J451" s="288" t="s">
        <v>103</v>
      </c>
      <c r="O451" s="74" t="s">
        <v>127</v>
      </c>
    </row>
    <row r="462" spans="1:19" ht="15.75" customHeight="1" x14ac:dyDescent="0.25">
      <c r="A462" s="348" t="s">
        <v>108</v>
      </c>
      <c r="B462" s="348"/>
      <c r="C462" s="348"/>
      <c r="D462" s="348"/>
      <c r="E462" s="348"/>
      <c r="F462" s="348"/>
      <c r="G462" s="348"/>
      <c r="H462" s="348"/>
      <c r="I462" s="348"/>
      <c r="J462" s="348"/>
      <c r="K462" s="348"/>
      <c r="L462" s="348"/>
      <c r="M462" s="348"/>
      <c r="N462" s="348"/>
      <c r="O462" s="348"/>
      <c r="P462" s="348"/>
      <c r="Q462" s="348"/>
      <c r="R462" s="348"/>
      <c r="S462" s="348"/>
    </row>
    <row r="463" spans="1:19" ht="15" customHeight="1" x14ac:dyDescent="0.25">
      <c r="A463" s="68"/>
      <c r="B463" s="68"/>
      <c r="C463" s="68"/>
      <c r="D463" s="68"/>
      <c r="E463" s="68"/>
      <c r="F463" s="68"/>
      <c r="G463" s="68"/>
      <c r="H463" s="68"/>
      <c r="I463" s="69" t="str">
        <f>'proje ve personel bilgileri'!$B$7</f>
        <v>/</v>
      </c>
      <c r="J463" s="68" t="s">
        <v>109</v>
      </c>
      <c r="K463" s="68"/>
      <c r="L463" s="68"/>
      <c r="M463" s="68"/>
      <c r="N463" s="68"/>
      <c r="O463" s="68"/>
      <c r="P463" s="68"/>
      <c r="Q463" s="68"/>
      <c r="R463" s="68"/>
      <c r="S463" s="68"/>
    </row>
    <row r="464" spans="1:19" ht="18.75" customHeight="1" x14ac:dyDescent="0.25">
      <c r="R464" s="10" t="s">
        <v>110</v>
      </c>
    </row>
    <row r="465" spans="1:19" ht="15.75" customHeight="1" x14ac:dyDescent="0.25">
      <c r="A465" s="349" t="s">
        <v>2</v>
      </c>
      <c r="B465" s="350"/>
      <c r="C465" s="374">
        <f>'proje ve personel bilgileri'!$B$2</f>
        <v>0</v>
      </c>
      <c r="D465" s="375"/>
      <c r="E465" s="375"/>
      <c r="F465" s="375"/>
      <c r="G465" s="375"/>
      <c r="H465" s="375"/>
      <c r="I465" s="375"/>
      <c r="J465" s="375"/>
      <c r="K465" s="375"/>
      <c r="L465" s="375"/>
      <c r="M465" s="375"/>
      <c r="N465" s="375"/>
      <c r="O465" s="375"/>
      <c r="P465" s="375"/>
      <c r="Q465" s="375"/>
      <c r="R465" s="375"/>
      <c r="S465" s="376"/>
    </row>
    <row r="466" spans="1:19" ht="15.75" customHeight="1" x14ac:dyDescent="0.25">
      <c r="A466" s="349" t="s">
        <v>4</v>
      </c>
      <c r="B466" s="350"/>
      <c r="C466" s="374">
        <f>'proje ve personel bilgileri'!$B$3</f>
        <v>0</v>
      </c>
      <c r="D466" s="375"/>
      <c r="E466" s="375"/>
      <c r="F466" s="375"/>
      <c r="G466" s="375"/>
      <c r="H466" s="375"/>
      <c r="I466" s="375"/>
      <c r="J466" s="375"/>
      <c r="K466" s="375"/>
      <c r="L466" s="375"/>
      <c r="M466" s="375"/>
      <c r="N466" s="375"/>
      <c r="O466" s="375"/>
      <c r="P466" s="375"/>
      <c r="Q466" s="375"/>
      <c r="R466" s="375"/>
      <c r="S466" s="376"/>
    </row>
    <row r="467" spans="1:19" ht="27.75" customHeight="1" x14ac:dyDescent="0.25">
      <c r="A467" s="360" t="s">
        <v>87</v>
      </c>
      <c r="B467" s="368" t="s">
        <v>15</v>
      </c>
      <c r="C467" s="369"/>
      <c r="D467" s="368" t="s">
        <v>111</v>
      </c>
      <c r="E467" s="369"/>
      <c r="F467" s="368" t="s">
        <v>112</v>
      </c>
      <c r="G467" s="369"/>
      <c r="H467" s="366" t="s">
        <v>113</v>
      </c>
      <c r="I467" s="367"/>
      <c r="J467" s="366" t="s">
        <v>114</v>
      </c>
      <c r="K467" s="367"/>
      <c r="L467" s="366" t="s">
        <v>115</v>
      </c>
      <c r="M467" s="367"/>
      <c r="N467" s="368" t="s">
        <v>116</v>
      </c>
      <c r="O467" s="369"/>
      <c r="P467" s="360" t="s">
        <v>117</v>
      </c>
      <c r="Q467" s="286" t="s">
        <v>118</v>
      </c>
      <c r="R467" s="362" t="s">
        <v>119</v>
      </c>
      <c r="S467" s="362" t="s">
        <v>120</v>
      </c>
    </row>
    <row r="468" spans="1:19" ht="15.75" customHeight="1" x14ac:dyDescent="0.25">
      <c r="A468" s="361"/>
      <c r="B468" s="372"/>
      <c r="C468" s="373"/>
      <c r="D468" s="370"/>
      <c r="E468" s="371"/>
      <c r="F468" s="370"/>
      <c r="G468" s="371"/>
      <c r="H468" s="364" t="s">
        <v>121</v>
      </c>
      <c r="I468" s="365"/>
      <c r="J468" s="364" t="s">
        <v>122</v>
      </c>
      <c r="K468" s="365"/>
      <c r="L468" s="364" t="s">
        <v>123</v>
      </c>
      <c r="M468" s="365"/>
      <c r="N468" s="370"/>
      <c r="O468" s="371"/>
      <c r="P468" s="361"/>
      <c r="Q468" s="11" t="s">
        <v>124</v>
      </c>
      <c r="R468" s="363"/>
      <c r="S468" s="363"/>
    </row>
    <row r="469" spans="1:19" ht="27.75" customHeight="1" x14ac:dyDescent="0.25">
      <c r="A469" s="361"/>
      <c r="B469" s="372"/>
      <c r="C469" s="373"/>
      <c r="D469" s="360" t="s">
        <v>125</v>
      </c>
      <c r="E469" s="11" t="s">
        <v>126</v>
      </c>
      <c r="F469" s="360" t="s">
        <v>125</v>
      </c>
      <c r="G469" s="11" t="s">
        <v>126</v>
      </c>
      <c r="H469" s="360" t="s">
        <v>125</v>
      </c>
      <c r="I469" s="11" t="s">
        <v>126</v>
      </c>
      <c r="J469" s="360" t="s">
        <v>125</v>
      </c>
      <c r="K469" s="12" t="s">
        <v>126</v>
      </c>
      <c r="L469" s="360" t="s">
        <v>125</v>
      </c>
      <c r="M469" s="11" t="s">
        <v>126</v>
      </c>
      <c r="N469" s="360" t="s">
        <v>125</v>
      </c>
      <c r="O469" s="11" t="s">
        <v>126</v>
      </c>
      <c r="P469" s="361"/>
      <c r="Q469" s="11" t="s">
        <v>98</v>
      </c>
      <c r="R469" s="363"/>
      <c r="S469" s="363"/>
    </row>
    <row r="470" spans="1:19" ht="15.75" customHeight="1" x14ac:dyDescent="0.25">
      <c r="A470" s="361"/>
      <c r="B470" s="372"/>
      <c r="C470" s="373"/>
      <c r="D470" s="361"/>
      <c r="E470" s="11" t="s">
        <v>98</v>
      </c>
      <c r="F470" s="361"/>
      <c r="G470" s="11" t="s">
        <v>98</v>
      </c>
      <c r="H470" s="361"/>
      <c r="I470" s="11" t="s">
        <v>98</v>
      </c>
      <c r="J470" s="361"/>
      <c r="K470" s="12" t="s">
        <v>98</v>
      </c>
      <c r="L470" s="361"/>
      <c r="M470" s="11" t="s">
        <v>98</v>
      </c>
      <c r="N470" s="361"/>
      <c r="O470" s="11" t="s">
        <v>98</v>
      </c>
      <c r="P470" s="361"/>
      <c r="Q470" s="13"/>
      <c r="R470" s="363"/>
      <c r="S470" s="363"/>
    </row>
    <row r="471" spans="1:19" ht="15.75" customHeight="1" x14ac:dyDescent="0.25">
      <c r="A471" s="14">
        <v>199</v>
      </c>
      <c r="B471" s="359" t="str">
        <f>IF('proje ve personel bilgileri'!A212&lt;&gt;0,('proje ve personel bilgileri'!A212)," ")</f>
        <v xml:space="preserve"> </v>
      </c>
      <c r="C471" s="359"/>
      <c r="D471" s="176">
        <f>IF('G011A (Ocak-Temmuz)'!C389="",0,'G011A (Ocak-Temmuz)'!C389)</f>
        <v>0</v>
      </c>
      <c r="E471" s="175">
        <f>IF('G011A (Ocak-Temmuz)'!K389=" ",0,'G011A (Ocak-Temmuz)'!K389)</f>
        <v>0</v>
      </c>
      <c r="F471" s="176">
        <f>IF('G011A (Şubat-Ağustos)'!C384="",0,'G011A (Şubat-Ağustos)'!C384)</f>
        <v>0</v>
      </c>
      <c r="G471" s="175">
        <f>IF('G011A (Şubat-Ağustos)'!K384=" ",0,'G011A (Şubat-Ağustos)'!K384)</f>
        <v>0</v>
      </c>
      <c r="H471" s="176">
        <f>IF('G011A (Mart-Eylül)'!C385="",0,'G011A (Mart-Eylül)'!C385)</f>
        <v>0</v>
      </c>
      <c r="I471" s="175">
        <f>IF('G011A (Mart-Eylül)'!K385=" ",0,'G011A (Mart-Eylül)'!K385)</f>
        <v>0</v>
      </c>
      <c r="J471" s="176">
        <f>IF('G011A (Nisan-Ekim)'!C384="",0,'G011A (Nisan-Ekim)'!C384)</f>
        <v>0</v>
      </c>
      <c r="K471" s="175">
        <f>IF('G011A (Nisan-Ekim)'!K384="",0,'G011A (Nisan-Ekim)'!K384)</f>
        <v>0</v>
      </c>
      <c r="L471" s="176">
        <f>IF('G011A (Mayıs-Kasım)'!C384="",0,'G011A (Mayıs-Kasım)'!C384)</f>
        <v>0</v>
      </c>
      <c r="M471" s="175">
        <f>IF('G011A (Mayıs-Kasım)'!K384=" ",0,'G011A (Mayıs-Kasım)'!K384)</f>
        <v>0</v>
      </c>
      <c r="N471" s="176">
        <f>IF('G011A (Haziran-Aralık)'!C394="",0,'G011A (Haziran-Aralık)'!C394)</f>
        <v>0</v>
      </c>
      <c r="O471" s="175">
        <f>IF('G011A (Haziran-Aralık)'!K394="",0,'G011A (Haziran-Aralık)'!K394)</f>
        <v>0</v>
      </c>
      <c r="P471" s="176" t="str">
        <f>IF('proje ve personel bilgileri'!A212=0,"",SUM(D471+F471+H471+J471+L471+N471))</f>
        <v/>
      </c>
      <c r="Q471" s="175" t="str">
        <f>IF('proje ve personel bilgileri'!A212=0,"",SUM(E471+G471+I471+K471+M471+O471))</f>
        <v/>
      </c>
      <c r="R471" s="180" t="str">
        <f>IF('proje ve personel bilgileri'!A212&lt;&gt;0,(P471/30)," ")</f>
        <v xml:space="preserve"> </v>
      </c>
      <c r="S471" s="181" t="str">
        <f>IF('proje ve personel bilgileri'!A212&lt;&gt;0,(Q471/R471)," ")</f>
        <v xml:space="preserve"> </v>
      </c>
    </row>
    <row r="472" spans="1:19" ht="15.75" customHeight="1" x14ac:dyDescent="0.25">
      <c r="A472" s="15">
        <v>200</v>
      </c>
      <c r="B472" s="359" t="str">
        <f>IF('proje ve personel bilgileri'!A213&lt;&gt;0,('proje ve personel bilgileri'!A213)," ")</f>
        <v xml:space="preserve"> </v>
      </c>
      <c r="C472" s="359"/>
      <c r="D472" s="176">
        <f>IF('G011A (Ocak-Temmuz)'!C390="",0,'G011A (Ocak-Temmuz)'!C390)</f>
        <v>0</v>
      </c>
      <c r="E472" s="175">
        <f>IF('G011A (Ocak-Temmuz)'!K390=" ",0,'G011A (Ocak-Temmuz)'!K390)</f>
        <v>0</v>
      </c>
      <c r="F472" s="176">
        <f>IF('G011A (Şubat-Ağustos)'!C385="",0,'G011A (Şubat-Ağustos)'!C385)</f>
        <v>0</v>
      </c>
      <c r="G472" s="175">
        <f>IF('G011A (Şubat-Ağustos)'!K385=" ",0,'G011A (Şubat-Ağustos)'!K385)</f>
        <v>0</v>
      </c>
      <c r="H472" s="176">
        <f>IF('G011A (Mart-Eylül)'!C386="",0,'G011A (Mart-Eylül)'!C386)</f>
        <v>0</v>
      </c>
      <c r="I472" s="175">
        <f>IF('G011A (Mart-Eylül)'!K386=" ",0,'G011A (Mart-Eylül)'!K386)</f>
        <v>0</v>
      </c>
      <c r="J472" s="176">
        <f>IF('G011A (Nisan-Ekim)'!C385="",0,'G011A (Nisan-Ekim)'!C385)</f>
        <v>0</v>
      </c>
      <c r="K472" s="175">
        <f>IF('G011A (Nisan-Ekim)'!K385="",0,'G011A (Nisan-Ekim)'!K385)</f>
        <v>0</v>
      </c>
      <c r="L472" s="176">
        <f>IF('G011A (Mayıs-Kasım)'!C385="",0,'G011A (Mayıs-Kasım)'!C385)</f>
        <v>0</v>
      </c>
      <c r="M472" s="175">
        <f>IF('G011A (Mayıs-Kasım)'!K385=" ",0,'G011A (Mayıs-Kasım)'!K385)</f>
        <v>0</v>
      </c>
      <c r="N472" s="176">
        <f>IF('G011A (Haziran-Aralık)'!C395="",0,'G011A (Haziran-Aralık)'!C395)</f>
        <v>0</v>
      </c>
      <c r="O472" s="175">
        <f>IF('G011A (Haziran-Aralık)'!K395="",0,'G011A (Haziran-Aralık)'!K395)</f>
        <v>0</v>
      </c>
      <c r="P472" s="176" t="str">
        <f>IF('proje ve personel bilgileri'!A213=0,"",SUM(D472+F472+H472+J472+L472+N472))</f>
        <v/>
      </c>
      <c r="Q472" s="175" t="str">
        <f>IF('proje ve personel bilgileri'!A213=0,"",SUM(E472+G472+I472+K472+M472+O472))</f>
        <v/>
      </c>
      <c r="R472" s="180" t="str">
        <f>IF('proje ve personel bilgileri'!A213&lt;&gt;0,(P472/30)," ")</f>
        <v xml:space="preserve"> </v>
      </c>
      <c r="S472" s="181" t="str">
        <f>IF('proje ve personel bilgileri'!A213&lt;&gt;0,(Q472/R472)," ")</f>
        <v xml:space="preserve"> </v>
      </c>
    </row>
    <row r="473" spans="1:19" ht="15.75" customHeight="1" x14ac:dyDescent="0.25">
      <c r="A473" s="14">
        <v>201</v>
      </c>
      <c r="B473" s="359" t="str">
        <f>IF('proje ve personel bilgileri'!A214&lt;&gt;0,('proje ve personel bilgileri'!A214)," ")</f>
        <v xml:space="preserve"> </v>
      </c>
      <c r="C473" s="359"/>
      <c r="D473" s="176">
        <f>IF('G011A (Ocak-Temmuz)'!C391="",0,'G011A (Ocak-Temmuz)'!C391)</f>
        <v>0</v>
      </c>
      <c r="E473" s="175">
        <f>IF('G011A (Ocak-Temmuz)'!K391=" ",0,'G011A (Ocak-Temmuz)'!K391)</f>
        <v>0</v>
      </c>
      <c r="F473" s="176">
        <f>IF('G011A (Şubat-Ağustos)'!C386="",0,'G011A (Şubat-Ağustos)'!C386)</f>
        <v>0</v>
      </c>
      <c r="G473" s="175">
        <f>IF('G011A (Şubat-Ağustos)'!K386=" ",0,'G011A (Şubat-Ağustos)'!K386)</f>
        <v>0</v>
      </c>
      <c r="H473" s="176">
        <f>IF('G011A (Mart-Eylül)'!C387="",0,'G011A (Mart-Eylül)'!C387)</f>
        <v>0</v>
      </c>
      <c r="I473" s="175">
        <f>IF('G011A (Mart-Eylül)'!K387=" ",0,'G011A (Mart-Eylül)'!K387)</f>
        <v>0</v>
      </c>
      <c r="J473" s="176">
        <f>IF('G011A (Nisan-Ekim)'!C386="",0,'G011A (Nisan-Ekim)'!C386)</f>
        <v>0</v>
      </c>
      <c r="K473" s="175">
        <f>IF('G011A (Nisan-Ekim)'!K386="",0,'G011A (Nisan-Ekim)'!K386)</f>
        <v>0</v>
      </c>
      <c r="L473" s="176">
        <f>IF('G011A (Mayıs-Kasım)'!C386="",0,'G011A (Mayıs-Kasım)'!C386)</f>
        <v>0</v>
      </c>
      <c r="M473" s="175">
        <f>IF('G011A (Mayıs-Kasım)'!K386=" ",0,'G011A (Mayıs-Kasım)'!K386)</f>
        <v>0</v>
      </c>
      <c r="N473" s="176">
        <f>IF('G011A (Haziran-Aralık)'!C396="",0,'G011A (Haziran-Aralık)'!C396)</f>
        <v>0</v>
      </c>
      <c r="O473" s="175">
        <f>IF('G011A (Haziran-Aralık)'!K396="",0,'G011A (Haziran-Aralık)'!K396)</f>
        <v>0</v>
      </c>
      <c r="P473" s="176" t="str">
        <f>IF('proje ve personel bilgileri'!A214=0,"",SUM(D473+F473+H473+J473+L473+N473))</f>
        <v/>
      </c>
      <c r="Q473" s="175" t="str">
        <f>IF('proje ve personel bilgileri'!A214=0,"",SUM(E473+G473+I473+K473+M473+O473))</f>
        <v/>
      </c>
      <c r="R473" s="180" t="str">
        <f>IF('proje ve personel bilgileri'!A214&lt;&gt;0,(P473/30)," ")</f>
        <v xml:space="preserve"> </v>
      </c>
      <c r="S473" s="181" t="str">
        <f>IF('proje ve personel bilgileri'!A214&lt;&gt;0,(Q473/R473)," ")</f>
        <v xml:space="preserve"> </v>
      </c>
    </row>
    <row r="474" spans="1:19" ht="15.75" customHeight="1" x14ac:dyDescent="0.25">
      <c r="A474" s="15">
        <v>202</v>
      </c>
      <c r="B474" s="359" t="str">
        <f>IF('proje ve personel bilgileri'!A215&lt;&gt;0,('proje ve personel bilgileri'!A215)," ")</f>
        <v xml:space="preserve"> </v>
      </c>
      <c r="C474" s="359"/>
      <c r="D474" s="176">
        <f>IF('G011A (Ocak-Temmuz)'!C392="",0,'G011A (Ocak-Temmuz)'!C392)</f>
        <v>0</v>
      </c>
      <c r="E474" s="175">
        <f>IF('G011A (Ocak-Temmuz)'!K392=" ",0,'G011A (Ocak-Temmuz)'!K392)</f>
        <v>0</v>
      </c>
      <c r="F474" s="176">
        <f>IF('G011A (Şubat-Ağustos)'!C387="",0,'G011A (Şubat-Ağustos)'!C387)</f>
        <v>0</v>
      </c>
      <c r="G474" s="175">
        <f>IF('G011A (Şubat-Ağustos)'!K387=" ",0,'G011A (Şubat-Ağustos)'!K387)</f>
        <v>0</v>
      </c>
      <c r="H474" s="176">
        <f>IF('G011A (Mart-Eylül)'!C388="",0,'G011A (Mart-Eylül)'!C388)</f>
        <v>0</v>
      </c>
      <c r="I474" s="175">
        <f>IF('G011A (Mart-Eylül)'!K388=" ",0,'G011A (Mart-Eylül)'!K388)</f>
        <v>0</v>
      </c>
      <c r="J474" s="176">
        <f>IF('G011A (Nisan-Ekim)'!C387="",0,'G011A (Nisan-Ekim)'!C387)</f>
        <v>0</v>
      </c>
      <c r="K474" s="175">
        <f>IF('G011A (Nisan-Ekim)'!K387="",0,'G011A (Nisan-Ekim)'!K387)</f>
        <v>0</v>
      </c>
      <c r="L474" s="176">
        <f>IF('G011A (Mayıs-Kasım)'!C387="",0,'G011A (Mayıs-Kasım)'!C387)</f>
        <v>0</v>
      </c>
      <c r="M474" s="175">
        <f>IF('G011A (Mayıs-Kasım)'!K387=" ",0,'G011A (Mayıs-Kasım)'!K387)</f>
        <v>0</v>
      </c>
      <c r="N474" s="176">
        <f>IF('G011A (Haziran-Aralık)'!C397="",0,'G011A (Haziran-Aralık)'!C397)</f>
        <v>0</v>
      </c>
      <c r="O474" s="175">
        <f>IF('G011A (Haziran-Aralık)'!K397="",0,'G011A (Haziran-Aralık)'!K397)</f>
        <v>0</v>
      </c>
      <c r="P474" s="176" t="str">
        <f>IF('proje ve personel bilgileri'!A215=0,"",SUM(D474+F474+H474+J474+L474+N474))</f>
        <v/>
      </c>
      <c r="Q474" s="175" t="str">
        <f>IF('proje ve personel bilgileri'!A215=0,"",SUM(E474+G474+I474+K474+M474+O474))</f>
        <v/>
      </c>
      <c r="R474" s="180" t="str">
        <f>IF('proje ve personel bilgileri'!A215&lt;&gt;0,(P474/30)," ")</f>
        <v xml:space="preserve"> </v>
      </c>
      <c r="S474" s="181" t="str">
        <f>IF('proje ve personel bilgileri'!A215&lt;&gt;0,(Q474/R474)," ")</f>
        <v xml:space="preserve"> </v>
      </c>
    </row>
    <row r="475" spans="1:19" ht="15.75" customHeight="1" x14ac:dyDescent="0.25">
      <c r="A475" s="14">
        <v>203</v>
      </c>
      <c r="B475" s="359" t="str">
        <f>IF('proje ve personel bilgileri'!A216&lt;&gt;0,('proje ve personel bilgileri'!A216)," ")</f>
        <v xml:space="preserve"> </v>
      </c>
      <c r="C475" s="359"/>
      <c r="D475" s="176">
        <f>IF('G011A (Ocak-Temmuz)'!C393="",0,'G011A (Ocak-Temmuz)'!C393)</f>
        <v>0</v>
      </c>
      <c r="E475" s="175">
        <f>IF('G011A (Ocak-Temmuz)'!K393=" ",0,'G011A (Ocak-Temmuz)'!K393)</f>
        <v>0</v>
      </c>
      <c r="F475" s="176">
        <f>IF('G011A (Şubat-Ağustos)'!C388="",0,'G011A (Şubat-Ağustos)'!C388)</f>
        <v>0</v>
      </c>
      <c r="G475" s="175">
        <f>IF('G011A (Şubat-Ağustos)'!K388=" ",0,'G011A (Şubat-Ağustos)'!K388)</f>
        <v>0</v>
      </c>
      <c r="H475" s="176">
        <f>IF('G011A (Mart-Eylül)'!C389="",0,'G011A (Mart-Eylül)'!C389)</f>
        <v>0</v>
      </c>
      <c r="I475" s="175">
        <f>IF('G011A (Mart-Eylül)'!K389=" ",0,'G011A (Mart-Eylül)'!K389)</f>
        <v>0</v>
      </c>
      <c r="J475" s="176">
        <f>IF('G011A (Nisan-Ekim)'!C388="",0,'G011A (Nisan-Ekim)'!C388)</f>
        <v>0</v>
      </c>
      <c r="K475" s="175">
        <f>IF('G011A (Nisan-Ekim)'!K388="",0,'G011A (Nisan-Ekim)'!K388)</f>
        <v>0</v>
      </c>
      <c r="L475" s="176">
        <f>IF('G011A (Mayıs-Kasım)'!C388="",0,'G011A (Mayıs-Kasım)'!C388)</f>
        <v>0</v>
      </c>
      <c r="M475" s="175">
        <f>IF('G011A (Mayıs-Kasım)'!K388=" ",0,'G011A (Mayıs-Kasım)'!K388)</f>
        <v>0</v>
      </c>
      <c r="N475" s="176">
        <f>IF('G011A (Haziran-Aralık)'!C398="",0,'G011A (Haziran-Aralık)'!C398)</f>
        <v>0</v>
      </c>
      <c r="O475" s="175">
        <f>IF('G011A (Haziran-Aralık)'!K398="",0,'G011A (Haziran-Aralık)'!K398)</f>
        <v>0</v>
      </c>
      <c r="P475" s="176" t="str">
        <f>IF('proje ve personel bilgileri'!A216=0,"",SUM(D475+F475+H475+J475+L475+N475))</f>
        <v/>
      </c>
      <c r="Q475" s="175" t="str">
        <f>IF('proje ve personel bilgileri'!A216=0,"",SUM(E475+G475+I475+K475+M475+O475))</f>
        <v/>
      </c>
      <c r="R475" s="180" t="str">
        <f>IF('proje ve personel bilgileri'!A216&lt;&gt;0,(P475/30)," ")</f>
        <v xml:space="preserve"> </v>
      </c>
      <c r="S475" s="181" t="str">
        <f>IF('proje ve personel bilgileri'!A216&lt;&gt;0,(Q475/R475)," ")</f>
        <v xml:space="preserve"> </v>
      </c>
    </row>
    <row r="476" spans="1:19" ht="15.75" customHeight="1" x14ac:dyDescent="0.25">
      <c r="A476" s="15">
        <v>204</v>
      </c>
      <c r="B476" s="359" t="str">
        <f>IF('proje ve personel bilgileri'!A217&lt;&gt;0,('proje ve personel bilgileri'!A217)," ")</f>
        <v xml:space="preserve"> </v>
      </c>
      <c r="C476" s="359"/>
      <c r="D476" s="176">
        <f>IF('G011A (Ocak-Temmuz)'!C394="",0,'G011A (Ocak-Temmuz)'!C394)</f>
        <v>0</v>
      </c>
      <c r="E476" s="175">
        <f>IF('G011A (Ocak-Temmuz)'!K394=" ",0,'G011A (Ocak-Temmuz)'!K394)</f>
        <v>0</v>
      </c>
      <c r="F476" s="176">
        <f>IF('G011A (Şubat-Ağustos)'!C389="",0,'G011A (Şubat-Ağustos)'!C389)</f>
        <v>0</v>
      </c>
      <c r="G476" s="175">
        <f>IF('G011A (Şubat-Ağustos)'!K389=" ",0,'G011A (Şubat-Ağustos)'!K389)</f>
        <v>0</v>
      </c>
      <c r="H476" s="176">
        <f>IF('G011A (Mart-Eylül)'!C390="",0,'G011A (Mart-Eylül)'!C390)</f>
        <v>0</v>
      </c>
      <c r="I476" s="175">
        <f>IF('G011A (Mart-Eylül)'!K390=" ",0,'G011A (Mart-Eylül)'!K390)</f>
        <v>0</v>
      </c>
      <c r="J476" s="176">
        <f>IF('G011A (Nisan-Ekim)'!C389="",0,'G011A (Nisan-Ekim)'!C389)</f>
        <v>0</v>
      </c>
      <c r="K476" s="175">
        <f>IF('G011A (Nisan-Ekim)'!K389="",0,'G011A (Nisan-Ekim)'!K389)</f>
        <v>0</v>
      </c>
      <c r="L476" s="176">
        <f>IF('G011A (Mayıs-Kasım)'!C389="",0,'G011A (Mayıs-Kasım)'!C389)</f>
        <v>0</v>
      </c>
      <c r="M476" s="175">
        <f>IF('G011A (Mayıs-Kasım)'!K389=" ",0,'G011A (Mayıs-Kasım)'!K389)</f>
        <v>0</v>
      </c>
      <c r="N476" s="176">
        <f>IF('G011A (Haziran-Aralık)'!C399="",0,'G011A (Haziran-Aralık)'!C399)</f>
        <v>0</v>
      </c>
      <c r="O476" s="175">
        <f>IF('G011A (Haziran-Aralık)'!K399="",0,'G011A (Haziran-Aralık)'!K399)</f>
        <v>0</v>
      </c>
      <c r="P476" s="176" t="str">
        <f>IF('proje ve personel bilgileri'!A217=0,"",SUM(D476+F476+H476+J476+L476+N476))</f>
        <v/>
      </c>
      <c r="Q476" s="175" t="str">
        <f>IF('proje ve personel bilgileri'!A217=0,"",SUM(E476+G476+I476+K476+M476+O476))</f>
        <v/>
      </c>
      <c r="R476" s="180" t="str">
        <f>IF('proje ve personel bilgileri'!A217&lt;&gt;0,(P476/30)," ")</f>
        <v xml:space="preserve"> </v>
      </c>
      <c r="S476" s="181" t="str">
        <f>IF('proje ve personel bilgileri'!A217&lt;&gt;0,(Q476/R476)," ")</f>
        <v xml:space="preserve"> </v>
      </c>
    </row>
    <row r="477" spans="1:19" ht="15.75" customHeight="1" x14ac:dyDescent="0.25">
      <c r="A477" s="14">
        <v>205</v>
      </c>
      <c r="B477" s="359" t="str">
        <f>IF('proje ve personel bilgileri'!A218&lt;&gt;0,('proje ve personel bilgileri'!A218)," ")</f>
        <v xml:space="preserve"> </v>
      </c>
      <c r="C477" s="359"/>
      <c r="D477" s="176">
        <f>IF('G011A (Ocak-Temmuz)'!C395="",0,'G011A (Ocak-Temmuz)'!C395)</f>
        <v>0</v>
      </c>
      <c r="E477" s="175">
        <f>IF('G011A (Ocak-Temmuz)'!K395=" ",0,'G011A (Ocak-Temmuz)'!K395)</f>
        <v>0</v>
      </c>
      <c r="F477" s="176">
        <f>IF('G011A (Şubat-Ağustos)'!C390="",0,'G011A (Şubat-Ağustos)'!C390)</f>
        <v>0</v>
      </c>
      <c r="G477" s="175">
        <f>IF('G011A (Şubat-Ağustos)'!K390=" ",0,'G011A (Şubat-Ağustos)'!K390)</f>
        <v>0</v>
      </c>
      <c r="H477" s="176">
        <f>IF('G011A (Mart-Eylül)'!C391="",0,'G011A (Mart-Eylül)'!C391)</f>
        <v>0</v>
      </c>
      <c r="I477" s="175">
        <f>IF('G011A (Mart-Eylül)'!K391=" ",0,'G011A (Mart-Eylül)'!K391)</f>
        <v>0</v>
      </c>
      <c r="J477" s="176">
        <f>IF('G011A (Nisan-Ekim)'!C390="",0,'G011A (Nisan-Ekim)'!C390)</f>
        <v>0</v>
      </c>
      <c r="K477" s="175">
        <f>IF('G011A (Nisan-Ekim)'!K390="",0,'G011A (Nisan-Ekim)'!K390)</f>
        <v>0</v>
      </c>
      <c r="L477" s="176">
        <f>IF('G011A (Mayıs-Kasım)'!C390="",0,'G011A (Mayıs-Kasım)'!C390)</f>
        <v>0</v>
      </c>
      <c r="M477" s="175">
        <f>IF('G011A (Mayıs-Kasım)'!K390=" ",0,'G011A (Mayıs-Kasım)'!K390)</f>
        <v>0</v>
      </c>
      <c r="N477" s="176">
        <f>IF('G011A (Haziran-Aralık)'!C400="",0,'G011A (Haziran-Aralık)'!C400)</f>
        <v>0</v>
      </c>
      <c r="O477" s="175">
        <f>IF('G011A (Haziran-Aralık)'!K400="",0,'G011A (Haziran-Aralık)'!K400)</f>
        <v>0</v>
      </c>
      <c r="P477" s="176" t="str">
        <f>IF('proje ve personel bilgileri'!A218=0,"",SUM(D477+F477+H477+J477+L477+N477))</f>
        <v/>
      </c>
      <c r="Q477" s="175" t="str">
        <f>IF('proje ve personel bilgileri'!A218=0,"",SUM(E477+G477+I477+K477+M477+O477))</f>
        <v/>
      </c>
      <c r="R477" s="180" t="str">
        <f>IF('proje ve personel bilgileri'!A218&lt;&gt;0,(P477/30)," ")</f>
        <v xml:space="preserve"> </v>
      </c>
      <c r="S477" s="181" t="str">
        <f>IF('proje ve personel bilgileri'!A218&lt;&gt;0,(Q477/R477)," ")</f>
        <v xml:space="preserve"> </v>
      </c>
    </row>
    <row r="478" spans="1:19" ht="15.75" customHeight="1" x14ac:dyDescent="0.25">
      <c r="A478" s="15">
        <v>206</v>
      </c>
      <c r="B478" s="359" t="str">
        <f>IF('proje ve personel bilgileri'!A219&lt;&gt;0,('proje ve personel bilgileri'!A219)," ")</f>
        <v xml:space="preserve"> </v>
      </c>
      <c r="C478" s="359"/>
      <c r="D478" s="176">
        <f>IF('G011A (Ocak-Temmuz)'!C396="",0,'G011A (Ocak-Temmuz)'!C396)</f>
        <v>0</v>
      </c>
      <c r="E478" s="175">
        <f>IF('G011A (Ocak-Temmuz)'!K396=" ",0,'G011A (Ocak-Temmuz)'!K396)</f>
        <v>0</v>
      </c>
      <c r="F478" s="176">
        <f>IF('G011A (Şubat-Ağustos)'!C391="",0,'G011A (Şubat-Ağustos)'!C391)</f>
        <v>0</v>
      </c>
      <c r="G478" s="175">
        <f>IF('G011A (Şubat-Ağustos)'!K391=" ",0,'G011A (Şubat-Ağustos)'!K391)</f>
        <v>0</v>
      </c>
      <c r="H478" s="176">
        <f>IF('G011A (Mart-Eylül)'!C392="",0,'G011A (Mart-Eylül)'!C392)</f>
        <v>0</v>
      </c>
      <c r="I478" s="175">
        <f>IF('G011A (Mart-Eylül)'!K392=" ",0,'G011A (Mart-Eylül)'!K392)</f>
        <v>0</v>
      </c>
      <c r="J478" s="176">
        <f>IF('G011A (Nisan-Ekim)'!C391="",0,'G011A (Nisan-Ekim)'!C391)</f>
        <v>0</v>
      </c>
      <c r="K478" s="175">
        <f>IF('G011A (Nisan-Ekim)'!K391="",0,'G011A (Nisan-Ekim)'!K391)</f>
        <v>0</v>
      </c>
      <c r="L478" s="176">
        <f>IF('G011A (Mayıs-Kasım)'!C391="",0,'G011A (Mayıs-Kasım)'!C391)</f>
        <v>0</v>
      </c>
      <c r="M478" s="175">
        <f>IF('G011A (Mayıs-Kasım)'!K391=" ",0,'G011A (Mayıs-Kasım)'!K391)</f>
        <v>0</v>
      </c>
      <c r="N478" s="176">
        <f>IF('G011A (Haziran-Aralık)'!C401="",0,'G011A (Haziran-Aralık)'!C401)</f>
        <v>0</v>
      </c>
      <c r="O478" s="175">
        <f>IF('G011A (Haziran-Aralık)'!K401="",0,'G011A (Haziran-Aralık)'!K401)</f>
        <v>0</v>
      </c>
      <c r="P478" s="176" t="str">
        <f>IF('proje ve personel bilgileri'!A219=0,"",SUM(D478+F478+H478+J478+L478+N478))</f>
        <v/>
      </c>
      <c r="Q478" s="175" t="str">
        <f>IF('proje ve personel bilgileri'!A219=0,"",SUM(E478+G478+I478+K478+M478+O478))</f>
        <v/>
      </c>
      <c r="R478" s="180" t="str">
        <f>IF('proje ve personel bilgileri'!A219&lt;&gt;0,(P478/30)," ")</f>
        <v xml:space="preserve"> </v>
      </c>
      <c r="S478" s="181" t="str">
        <f>IF('proje ve personel bilgileri'!A219&lt;&gt;0,(Q478/R478)," ")</f>
        <v xml:space="preserve"> </v>
      </c>
    </row>
    <row r="479" spans="1:19" ht="15.75" customHeight="1" x14ac:dyDescent="0.25">
      <c r="A479" s="14">
        <v>207</v>
      </c>
      <c r="B479" s="359" t="str">
        <f>IF('proje ve personel bilgileri'!A220&lt;&gt;0,('proje ve personel bilgileri'!A220)," ")</f>
        <v xml:space="preserve"> </v>
      </c>
      <c r="C479" s="359"/>
      <c r="D479" s="176">
        <f>IF('G011A (Ocak-Temmuz)'!C397="",0,'G011A (Ocak-Temmuz)'!C397)</f>
        <v>0</v>
      </c>
      <c r="E479" s="175">
        <f>IF('G011A (Ocak-Temmuz)'!K397=" ",0,'G011A (Ocak-Temmuz)'!K397)</f>
        <v>0</v>
      </c>
      <c r="F479" s="176">
        <f>IF('G011A (Şubat-Ağustos)'!C392="",0,'G011A (Şubat-Ağustos)'!C392)</f>
        <v>0</v>
      </c>
      <c r="G479" s="175">
        <f>IF('G011A (Şubat-Ağustos)'!K392=" ",0,'G011A (Şubat-Ağustos)'!K392)</f>
        <v>0</v>
      </c>
      <c r="H479" s="176">
        <f>IF('G011A (Mart-Eylül)'!C393="",0,'G011A (Mart-Eylül)'!C393)</f>
        <v>0</v>
      </c>
      <c r="I479" s="175">
        <f>IF('G011A (Mart-Eylül)'!K393=" ",0,'G011A (Mart-Eylül)'!K393)</f>
        <v>0</v>
      </c>
      <c r="J479" s="176">
        <f>IF('G011A (Nisan-Ekim)'!C392="",0,'G011A (Nisan-Ekim)'!C392)</f>
        <v>0</v>
      </c>
      <c r="K479" s="175">
        <f>IF('G011A (Nisan-Ekim)'!K392="",0,'G011A (Nisan-Ekim)'!K392)</f>
        <v>0</v>
      </c>
      <c r="L479" s="176">
        <f>IF('G011A (Mayıs-Kasım)'!C392="",0,'G011A (Mayıs-Kasım)'!C392)</f>
        <v>0</v>
      </c>
      <c r="M479" s="175">
        <f>IF('G011A (Mayıs-Kasım)'!K392=" ",0,'G011A (Mayıs-Kasım)'!K392)</f>
        <v>0</v>
      </c>
      <c r="N479" s="176">
        <f>IF('G011A (Haziran-Aralık)'!C402="",0,'G011A (Haziran-Aralık)'!C402)</f>
        <v>0</v>
      </c>
      <c r="O479" s="175">
        <f>IF('G011A (Haziran-Aralık)'!K402="",0,'G011A (Haziran-Aralık)'!K402)</f>
        <v>0</v>
      </c>
      <c r="P479" s="176" t="str">
        <f>IF('proje ve personel bilgileri'!A220=0,"",SUM(D479+F479+H479+J479+L479+N479))</f>
        <v/>
      </c>
      <c r="Q479" s="175" t="str">
        <f>IF('proje ve personel bilgileri'!A220=0,"",SUM(E479+G479+I479+K479+M479+O479))</f>
        <v/>
      </c>
      <c r="R479" s="180" t="str">
        <f>IF('proje ve personel bilgileri'!A220&lt;&gt;0,(P479/30)," ")</f>
        <v xml:space="preserve"> </v>
      </c>
      <c r="S479" s="181" t="str">
        <f>IF('proje ve personel bilgileri'!A220&lt;&gt;0,(Q479/R479)," ")</f>
        <v xml:space="preserve"> </v>
      </c>
    </row>
    <row r="480" spans="1:19" ht="15.75" customHeight="1" x14ac:dyDescent="0.25">
      <c r="A480" s="15">
        <v>208</v>
      </c>
      <c r="B480" s="359" t="str">
        <f>IF('proje ve personel bilgileri'!A221&lt;&gt;0,('proje ve personel bilgileri'!A221)," ")</f>
        <v xml:space="preserve"> </v>
      </c>
      <c r="C480" s="359"/>
      <c r="D480" s="176">
        <f>IF('G011A (Ocak-Temmuz)'!C398="",0,'G011A (Ocak-Temmuz)'!C398)</f>
        <v>0</v>
      </c>
      <c r="E480" s="175">
        <f>IF('G011A (Ocak-Temmuz)'!K398=" ",0,'G011A (Ocak-Temmuz)'!K398)</f>
        <v>0</v>
      </c>
      <c r="F480" s="176">
        <f>IF('G011A (Şubat-Ağustos)'!C393="",0,'G011A (Şubat-Ağustos)'!C393)</f>
        <v>0</v>
      </c>
      <c r="G480" s="175">
        <f>IF('G011A (Şubat-Ağustos)'!K393=" ",0,'G011A (Şubat-Ağustos)'!K393)</f>
        <v>0</v>
      </c>
      <c r="H480" s="176">
        <f>IF('G011A (Mart-Eylül)'!C394="",0,'G011A (Mart-Eylül)'!C394)</f>
        <v>0</v>
      </c>
      <c r="I480" s="175">
        <f>IF('G011A (Mart-Eylül)'!K394=" ",0,'G011A (Mart-Eylül)'!K394)</f>
        <v>0</v>
      </c>
      <c r="J480" s="176">
        <f>IF('G011A (Nisan-Ekim)'!C393="",0,'G011A (Nisan-Ekim)'!C393)</f>
        <v>0</v>
      </c>
      <c r="K480" s="175">
        <f>IF('G011A (Nisan-Ekim)'!K393="",0,'G011A (Nisan-Ekim)'!K393)</f>
        <v>0</v>
      </c>
      <c r="L480" s="176">
        <f>IF('G011A (Mayıs-Kasım)'!C393="",0,'G011A (Mayıs-Kasım)'!C393)</f>
        <v>0</v>
      </c>
      <c r="M480" s="175">
        <f>IF('G011A (Mayıs-Kasım)'!K393=" ",0,'G011A (Mayıs-Kasım)'!K393)</f>
        <v>0</v>
      </c>
      <c r="N480" s="176">
        <f>IF('G011A (Haziran-Aralık)'!C403="",0,'G011A (Haziran-Aralık)'!C403)</f>
        <v>0</v>
      </c>
      <c r="O480" s="175">
        <f>IF('G011A (Haziran-Aralık)'!K403="",0,'G011A (Haziran-Aralık)'!K403)</f>
        <v>0</v>
      </c>
      <c r="P480" s="176" t="str">
        <f>IF('proje ve personel bilgileri'!A221=0,"",SUM(D480+F480+H480+J480+L480+N480))</f>
        <v/>
      </c>
      <c r="Q480" s="175" t="str">
        <f>IF('proje ve personel bilgileri'!A221=0,"",SUM(E480+G480+I480+K480+M480+O480))</f>
        <v/>
      </c>
      <c r="R480" s="180" t="str">
        <f>IF('proje ve personel bilgileri'!A221&lt;&gt;0,(P480/30)," ")</f>
        <v xml:space="preserve"> </v>
      </c>
      <c r="S480" s="181" t="str">
        <f>IF('proje ve personel bilgileri'!A221&lt;&gt;0,(Q480/R480)," ")</f>
        <v xml:space="preserve"> </v>
      </c>
    </row>
    <row r="481" spans="1:19" ht="15.75" customHeight="1" x14ac:dyDescent="0.25">
      <c r="A481" s="14">
        <v>209</v>
      </c>
      <c r="B481" s="359" t="str">
        <f>IF('proje ve personel bilgileri'!A222&lt;&gt;0,('proje ve personel bilgileri'!A222)," ")</f>
        <v xml:space="preserve"> </v>
      </c>
      <c r="C481" s="359"/>
      <c r="D481" s="176">
        <f>IF('G011A (Ocak-Temmuz)'!C399="",0,'G011A (Ocak-Temmuz)'!C399)</f>
        <v>0</v>
      </c>
      <c r="E481" s="175">
        <f>IF('G011A (Ocak-Temmuz)'!K399=" ",0,'G011A (Ocak-Temmuz)'!K399)</f>
        <v>0</v>
      </c>
      <c r="F481" s="176">
        <f>IF('G011A (Şubat-Ağustos)'!C394="",0,'G011A (Şubat-Ağustos)'!C394)</f>
        <v>0</v>
      </c>
      <c r="G481" s="175">
        <f>IF('G011A (Şubat-Ağustos)'!K394=" ",0,'G011A (Şubat-Ağustos)'!K394)</f>
        <v>0</v>
      </c>
      <c r="H481" s="176">
        <f>IF('G011A (Mart-Eylül)'!C395="",0,'G011A (Mart-Eylül)'!C395)</f>
        <v>0</v>
      </c>
      <c r="I481" s="175">
        <f>IF('G011A (Mart-Eylül)'!K395=" ",0,'G011A (Mart-Eylül)'!K395)</f>
        <v>0</v>
      </c>
      <c r="J481" s="176">
        <f>IF('G011A (Nisan-Ekim)'!C394="",0,'G011A (Nisan-Ekim)'!C394)</f>
        <v>0</v>
      </c>
      <c r="K481" s="175">
        <f>IF('G011A (Nisan-Ekim)'!K394="",0,'G011A (Nisan-Ekim)'!K394)</f>
        <v>0</v>
      </c>
      <c r="L481" s="176">
        <f>IF('G011A (Mayıs-Kasım)'!C394="",0,'G011A (Mayıs-Kasım)'!C394)</f>
        <v>0</v>
      </c>
      <c r="M481" s="175">
        <f>IF('G011A (Mayıs-Kasım)'!K394=" ",0,'G011A (Mayıs-Kasım)'!K394)</f>
        <v>0</v>
      </c>
      <c r="N481" s="176">
        <f>IF('G011A (Haziran-Aralık)'!C404="",0,'G011A (Haziran-Aralık)'!C404)</f>
        <v>0</v>
      </c>
      <c r="O481" s="175">
        <f>IF('G011A (Haziran-Aralık)'!K404="",0,'G011A (Haziran-Aralık)'!K404)</f>
        <v>0</v>
      </c>
      <c r="P481" s="176" t="str">
        <f>IF('proje ve personel bilgileri'!A222=0,"",SUM(D481+F481+H481+J481+L481+N481))</f>
        <v/>
      </c>
      <c r="Q481" s="175" t="str">
        <f>IF('proje ve personel bilgileri'!A222=0,"",SUM(E481+G481+I481+K481+M481+O481))</f>
        <v/>
      </c>
      <c r="R481" s="180" t="str">
        <f>IF('proje ve personel bilgileri'!A222&lt;&gt;0,(P481/30)," ")</f>
        <v xml:space="preserve"> </v>
      </c>
      <c r="S481" s="181" t="str">
        <f>IF('proje ve personel bilgileri'!A222&lt;&gt;0,(Q481/R481)," ")</f>
        <v xml:space="preserve"> </v>
      </c>
    </row>
    <row r="482" spans="1:19" ht="15.75" customHeight="1" x14ac:dyDescent="0.25">
      <c r="A482" s="15">
        <v>210</v>
      </c>
      <c r="B482" s="359" t="str">
        <f>IF('proje ve personel bilgileri'!A223&lt;&gt;0,('proje ve personel bilgileri'!A223)," ")</f>
        <v xml:space="preserve"> </v>
      </c>
      <c r="C482" s="359"/>
      <c r="D482" s="176">
        <f>IF('G011A (Ocak-Temmuz)'!C400="",0,'G011A (Ocak-Temmuz)'!C400)</f>
        <v>0</v>
      </c>
      <c r="E482" s="175">
        <f>IF('G011A (Ocak-Temmuz)'!K400=" ",0,'G011A (Ocak-Temmuz)'!K400)</f>
        <v>0</v>
      </c>
      <c r="F482" s="176">
        <f>IF('G011A (Şubat-Ağustos)'!C395="",0,'G011A (Şubat-Ağustos)'!C395)</f>
        <v>0</v>
      </c>
      <c r="G482" s="175">
        <f>IF('G011A (Şubat-Ağustos)'!K395=" ",0,'G011A (Şubat-Ağustos)'!K395)</f>
        <v>0</v>
      </c>
      <c r="H482" s="176">
        <f>IF('G011A (Mart-Eylül)'!C396="",0,'G011A (Mart-Eylül)'!C396)</f>
        <v>0</v>
      </c>
      <c r="I482" s="175">
        <f>IF('G011A (Mart-Eylül)'!K396=" ",0,'G011A (Mart-Eylül)'!K396)</f>
        <v>0</v>
      </c>
      <c r="J482" s="176">
        <f>IF('G011A (Nisan-Ekim)'!C395="",0,'G011A (Nisan-Ekim)'!C395)</f>
        <v>0</v>
      </c>
      <c r="K482" s="175">
        <f>IF('G011A (Nisan-Ekim)'!K395="",0,'G011A (Nisan-Ekim)'!K395)</f>
        <v>0</v>
      </c>
      <c r="L482" s="176">
        <f>IF('G011A (Mayıs-Kasım)'!C395="",0,'G011A (Mayıs-Kasım)'!C395)</f>
        <v>0</v>
      </c>
      <c r="M482" s="175">
        <f>IF('G011A (Mayıs-Kasım)'!K395=" ",0,'G011A (Mayıs-Kasım)'!K395)</f>
        <v>0</v>
      </c>
      <c r="N482" s="176">
        <f>IF('G011A (Haziran-Aralık)'!C405="",0,'G011A (Haziran-Aralık)'!C405)</f>
        <v>0</v>
      </c>
      <c r="O482" s="175">
        <f>IF('G011A (Haziran-Aralık)'!K405="",0,'G011A (Haziran-Aralık)'!K405)</f>
        <v>0</v>
      </c>
      <c r="P482" s="176" t="str">
        <f>IF('proje ve personel bilgileri'!A223=0,"",SUM(D482+F482+H482+J482+L482+N482))</f>
        <v/>
      </c>
      <c r="Q482" s="175" t="str">
        <f>IF('proje ve personel bilgileri'!A223=0,"",SUM(E482+G482+I482+K482+M482+O482))</f>
        <v/>
      </c>
      <c r="R482" s="180" t="str">
        <f>IF('proje ve personel bilgileri'!A223&lt;&gt;0,(P482/30)," ")</f>
        <v xml:space="preserve"> </v>
      </c>
      <c r="S482" s="181" t="str">
        <f>IF('proje ve personel bilgileri'!A223&lt;&gt;0,(Q482/R482)," ")</f>
        <v xml:space="preserve"> </v>
      </c>
    </row>
    <row r="483" spans="1:19" ht="15.75" customHeight="1" x14ac:dyDescent="0.25">
      <c r="A483" s="14">
        <v>211</v>
      </c>
      <c r="B483" s="359" t="str">
        <f>IF('proje ve personel bilgileri'!A224&lt;&gt;0,('proje ve personel bilgileri'!A224)," ")</f>
        <v xml:space="preserve"> </v>
      </c>
      <c r="C483" s="359"/>
      <c r="D483" s="176">
        <f>IF('G011A (Ocak-Temmuz)'!C401="",0,'G011A (Ocak-Temmuz)'!C401)</f>
        <v>0</v>
      </c>
      <c r="E483" s="175">
        <f>IF('G011A (Ocak-Temmuz)'!K401=" ",0,'G011A (Ocak-Temmuz)'!K401)</f>
        <v>0</v>
      </c>
      <c r="F483" s="176">
        <f>IF('G011A (Şubat-Ağustos)'!C396="",0,'G011A (Şubat-Ağustos)'!C396)</f>
        <v>0</v>
      </c>
      <c r="G483" s="175">
        <f>IF('G011A (Şubat-Ağustos)'!K396=" ",0,'G011A (Şubat-Ağustos)'!K396)</f>
        <v>0</v>
      </c>
      <c r="H483" s="176">
        <f>IF('G011A (Mart-Eylül)'!C397="",0,'G011A (Mart-Eylül)'!C397)</f>
        <v>0</v>
      </c>
      <c r="I483" s="175">
        <f>IF('G011A (Mart-Eylül)'!K397=" ",0,'G011A (Mart-Eylül)'!K397)</f>
        <v>0</v>
      </c>
      <c r="J483" s="176">
        <f>IF('G011A (Nisan-Ekim)'!C396="",0,'G011A (Nisan-Ekim)'!C396)</f>
        <v>0</v>
      </c>
      <c r="K483" s="175">
        <f>IF('G011A (Nisan-Ekim)'!K396="",0,'G011A (Nisan-Ekim)'!K396)</f>
        <v>0</v>
      </c>
      <c r="L483" s="176">
        <f>IF('G011A (Mayıs-Kasım)'!C396="",0,'G011A (Mayıs-Kasım)'!C396)</f>
        <v>0</v>
      </c>
      <c r="M483" s="175">
        <f>IF('G011A (Mayıs-Kasım)'!K396=" ",0,'G011A (Mayıs-Kasım)'!K396)</f>
        <v>0</v>
      </c>
      <c r="N483" s="176">
        <f>IF('G011A (Haziran-Aralık)'!C406="",0,'G011A (Haziran-Aralık)'!C406)</f>
        <v>0</v>
      </c>
      <c r="O483" s="175">
        <f>IF('G011A (Haziran-Aralık)'!K406="",0,'G011A (Haziran-Aralık)'!K406)</f>
        <v>0</v>
      </c>
      <c r="P483" s="176" t="str">
        <f>IF('proje ve personel bilgileri'!A224=0,"",SUM(D483+F483+H483+J483+L483+N483))</f>
        <v/>
      </c>
      <c r="Q483" s="175" t="str">
        <f>IF('proje ve personel bilgileri'!A224=0,"",SUM(E483+G483+I483+K483+M483+O483))</f>
        <v/>
      </c>
      <c r="R483" s="180" t="str">
        <f>IF('proje ve personel bilgileri'!A224&lt;&gt;0,(P483/30)," ")</f>
        <v xml:space="preserve"> </v>
      </c>
      <c r="S483" s="181" t="str">
        <f>IF('proje ve personel bilgileri'!A224&lt;&gt;0,(Q483/R483)," ")</f>
        <v xml:space="preserve"> </v>
      </c>
    </row>
    <row r="484" spans="1:19" ht="15.75" customHeight="1" x14ac:dyDescent="0.25">
      <c r="A484" s="15">
        <v>212</v>
      </c>
      <c r="B484" s="359" t="str">
        <f>IF('proje ve personel bilgileri'!A225&lt;&gt;0,('proje ve personel bilgileri'!A225)," ")</f>
        <v xml:space="preserve"> </v>
      </c>
      <c r="C484" s="359"/>
      <c r="D484" s="176">
        <f>IF('G011A (Ocak-Temmuz)'!C402="",0,'G011A (Ocak-Temmuz)'!C402)</f>
        <v>0</v>
      </c>
      <c r="E484" s="175">
        <f>IF('G011A (Ocak-Temmuz)'!K402=" ",0,'G011A (Ocak-Temmuz)'!K402)</f>
        <v>0</v>
      </c>
      <c r="F484" s="176">
        <f>IF('G011A (Şubat-Ağustos)'!C397="",0,'G011A (Şubat-Ağustos)'!C397)</f>
        <v>0</v>
      </c>
      <c r="G484" s="175">
        <f>IF('G011A (Şubat-Ağustos)'!K397=" ",0,'G011A (Şubat-Ağustos)'!K397)</f>
        <v>0</v>
      </c>
      <c r="H484" s="176">
        <f>IF('G011A (Mart-Eylül)'!C398="",0,'G011A (Mart-Eylül)'!C398)</f>
        <v>0</v>
      </c>
      <c r="I484" s="175">
        <f>IF('G011A (Mart-Eylül)'!K398=" ",0,'G011A (Mart-Eylül)'!K398)</f>
        <v>0</v>
      </c>
      <c r="J484" s="176">
        <f>IF('G011A (Nisan-Ekim)'!C397="",0,'G011A (Nisan-Ekim)'!C397)</f>
        <v>0</v>
      </c>
      <c r="K484" s="175">
        <f>IF('G011A (Nisan-Ekim)'!K397="",0,'G011A (Nisan-Ekim)'!K397)</f>
        <v>0</v>
      </c>
      <c r="L484" s="176">
        <f>IF('G011A (Mayıs-Kasım)'!C397="",0,'G011A (Mayıs-Kasım)'!C397)</f>
        <v>0</v>
      </c>
      <c r="M484" s="175">
        <f>IF('G011A (Mayıs-Kasım)'!K397=" ",0,'G011A (Mayıs-Kasım)'!K397)</f>
        <v>0</v>
      </c>
      <c r="N484" s="176">
        <f>IF('G011A (Haziran-Aralık)'!C407="",0,'G011A (Haziran-Aralık)'!C407)</f>
        <v>0</v>
      </c>
      <c r="O484" s="175">
        <f>IF('G011A (Haziran-Aralık)'!K407="",0,'G011A (Haziran-Aralık)'!K407)</f>
        <v>0</v>
      </c>
      <c r="P484" s="176" t="str">
        <f>IF('proje ve personel bilgileri'!A225=0,"",SUM(D484+F484+H484+J484+L484+N484))</f>
        <v/>
      </c>
      <c r="Q484" s="175" t="str">
        <f>IF('proje ve personel bilgileri'!A225=0,"",SUM(E484+G484+I484+K484+M484+O484))</f>
        <v/>
      </c>
      <c r="R484" s="180" t="str">
        <f>IF('proje ve personel bilgileri'!A225&lt;&gt;0,(P484/30)," ")</f>
        <v xml:space="preserve"> </v>
      </c>
      <c r="S484" s="181" t="str">
        <f>IF('proje ve personel bilgileri'!A225&lt;&gt;0,(Q484/R484)," ")</f>
        <v xml:space="preserve"> </v>
      </c>
    </row>
    <row r="485" spans="1:19" ht="15.75" customHeight="1" x14ac:dyDescent="0.25">
      <c r="A485" s="14">
        <v>213</v>
      </c>
      <c r="B485" s="359" t="str">
        <f>IF('proje ve personel bilgileri'!A226&lt;&gt;0,('proje ve personel bilgileri'!A226)," ")</f>
        <v xml:space="preserve"> </v>
      </c>
      <c r="C485" s="359"/>
      <c r="D485" s="176">
        <f>IF('G011A (Ocak-Temmuz)'!C403="",0,'G011A (Ocak-Temmuz)'!C403)</f>
        <v>0</v>
      </c>
      <c r="E485" s="175">
        <f>IF('G011A (Ocak-Temmuz)'!K403=" ",0,'G011A (Ocak-Temmuz)'!K403)</f>
        <v>0</v>
      </c>
      <c r="F485" s="176">
        <f>IF('G011A (Şubat-Ağustos)'!C398="",0,'G011A (Şubat-Ağustos)'!C398)</f>
        <v>0</v>
      </c>
      <c r="G485" s="175">
        <f>IF('G011A (Şubat-Ağustos)'!K398=" ",0,'G011A (Şubat-Ağustos)'!K398)</f>
        <v>0</v>
      </c>
      <c r="H485" s="176">
        <f>IF('G011A (Mart-Eylül)'!C399="",0,'G011A (Mart-Eylül)'!C399)</f>
        <v>0</v>
      </c>
      <c r="I485" s="175">
        <f>IF('G011A (Mart-Eylül)'!K399=" ",0,'G011A (Mart-Eylül)'!K399)</f>
        <v>0</v>
      </c>
      <c r="J485" s="176">
        <f>IF('G011A (Nisan-Ekim)'!C398="",0,'G011A (Nisan-Ekim)'!C398)</f>
        <v>0</v>
      </c>
      <c r="K485" s="175">
        <f>IF('G011A (Nisan-Ekim)'!K398="",0,'G011A (Nisan-Ekim)'!K398)</f>
        <v>0</v>
      </c>
      <c r="L485" s="176">
        <f>IF('G011A (Mayıs-Kasım)'!C398="",0,'G011A (Mayıs-Kasım)'!C398)</f>
        <v>0</v>
      </c>
      <c r="M485" s="175">
        <f>IF('G011A (Mayıs-Kasım)'!K398=" ",0,'G011A (Mayıs-Kasım)'!K398)</f>
        <v>0</v>
      </c>
      <c r="N485" s="176">
        <f>IF('G011A (Haziran-Aralık)'!C408="",0,'G011A (Haziran-Aralık)'!C408)</f>
        <v>0</v>
      </c>
      <c r="O485" s="175">
        <f>IF('G011A (Haziran-Aralık)'!K408="",0,'G011A (Haziran-Aralık)'!K408)</f>
        <v>0</v>
      </c>
      <c r="P485" s="176" t="str">
        <f>IF('proje ve personel bilgileri'!A226=0,"",SUM(D485+F485+H485+J485+L485+N485))</f>
        <v/>
      </c>
      <c r="Q485" s="175" t="str">
        <f>IF('proje ve personel bilgileri'!A226=0,"",SUM(E485+G485+I485+K485+M485+O485))</f>
        <v/>
      </c>
      <c r="R485" s="180" t="str">
        <f>IF('proje ve personel bilgileri'!A226&lt;&gt;0,(P485/30)," ")</f>
        <v xml:space="preserve"> </v>
      </c>
      <c r="S485" s="181" t="str">
        <f>IF('proje ve personel bilgileri'!A226&lt;&gt;0,(Q485/R485)," ")</f>
        <v xml:space="preserve"> </v>
      </c>
    </row>
    <row r="486" spans="1:19" ht="15.75" customHeight="1" x14ac:dyDescent="0.25">
      <c r="A486" s="15">
        <v>214</v>
      </c>
      <c r="B486" s="359" t="str">
        <f>IF('proje ve personel bilgileri'!A227&lt;&gt;0,('proje ve personel bilgileri'!A227)," ")</f>
        <v xml:space="preserve"> </v>
      </c>
      <c r="C486" s="359"/>
      <c r="D486" s="176">
        <f>IF('G011A (Ocak-Temmuz)'!C404="",0,'G011A (Ocak-Temmuz)'!C404)</f>
        <v>0</v>
      </c>
      <c r="E486" s="175">
        <f>IF('G011A (Ocak-Temmuz)'!K404=" ",0,'G011A (Ocak-Temmuz)'!K404)</f>
        <v>0</v>
      </c>
      <c r="F486" s="176">
        <f>IF('G011A (Şubat-Ağustos)'!C399="",0,'G011A (Şubat-Ağustos)'!C399)</f>
        <v>0</v>
      </c>
      <c r="G486" s="175">
        <f>IF('G011A (Şubat-Ağustos)'!K399=" ",0,'G011A (Şubat-Ağustos)'!K399)</f>
        <v>0</v>
      </c>
      <c r="H486" s="176">
        <f>IF('G011A (Mart-Eylül)'!C400="",0,'G011A (Mart-Eylül)'!C400)</f>
        <v>0</v>
      </c>
      <c r="I486" s="175">
        <f>IF('G011A (Mart-Eylül)'!K400=" ",0,'G011A (Mart-Eylül)'!K400)</f>
        <v>0</v>
      </c>
      <c r="J486" s="176">
        <f>IF('G011A (Nisan-Ekim)'!C399="",0,'G011A (Nisan-Ekim)'!C399)</f>
        <v>0</v>
      </c>
      <c r="K486" s="175">
        <f>IF('G011A (Nisan-Ekim)'!K399="",0,'G011A (Nisan-Ekim)'!K399)</f>
        <v>0</v>
      </c>
      <c r="L486" s="176">
        <f>IF('G011A (Mayıs-Kasım)'!C399="",0,'G011A (Mayıs-Kasım)'!C399)</f>
        <v>0</v>
      </c>
      <c r="M486" s="175">
        <f>IF('G011A (Mayıs-Kasım)'!K399=" ",0,'G011A (Mayıs-Kasım)'!K399)</f>
        <v>0</v>
      </c>
      <c r="N486" s="176">
        <f>IF('G011A (Haziran-Aralık)'!C409="",0,'G011A (Haziran-Aralık)'!C409)</f>
        <v>0</v>
      </c>
      <c r="O486" s="175">
        <f>IF('G011A (Haziran-Aralık)'!K409="",0,'G011A (Haziran-Aralık)'!K409)</f>
        <v>0</v>
      </c>
      <c r="P486" s="176" t="str">
        <f>IF('proje ve personel bilgileri'!A227=0,"",SUM(D486+F486+H486+J486+L486+N486))</f>
        <v/>
      </c>
      <c r="Q486" s="175" t="str">
        <f>IF('proje ve personel bilgileri'!A227=0,"",SUM(E486+G486+I486+K486+M486+O486))</f>
        <v/>
      </c>
      <c r="R486" s="180" t="str">
        <f>IF('proje ve personel bilgileri'!A227&lt;&gt;0,(P486/30)," ")</f>
        <v xml:space="preserve"> </v>
      </c>
      <c r="S486" s="181" t="str">
        <f>IF('proje ve personel bilgileri'!A227&lt;&gt;0,(Q486/R486)," ")</f>
        <v xml:space="preserve"> </v>
      </c>
    </row>
    <row r="487" spans="1:19" ht="15.75" customHeight="1" x14ac:dyDescent="0.25">
      <c r="A487" s="14">
        <v>215</v>
      </c>
      <c r="B487" s="359" t="str">
        <f>IF('proje ve personel bilgileri'!A228&lt;&gt;0,('proje ve personel bilgileri'!A228)," ")</f>
        <v xml:space="preserve"> </v>
      </c>
      <c r="C487" s="359"/>
      <c r="D487" s="176">
        <f>IF('G011A (Ocak-Temmuz)'!C405="",0,'G011A (Ocak-Temmuz)'!C405)</f>
        <v>0</v>
      </c>
      <c r="E487" s="175">
        <f>IF('G011A (Ocak-Temmuz)'!K405=" ",0,'G011A (Ocak-Temmuz)'!K405)</f>
        <v>0</v>
      </c>
      <c r="F487" s="176">
        <f>IF('G011A (Şubat-Ağustos)'!C400="",0,'G011A (Şubat-Ağustos)'!C400)</f>
        <v>0</v>
      </c>
      <c r="G487" s="175">
        <f>IF('G011A (Şubat-Ağustos)'!K400=" ",0,'G011A (Şubat-Ağustos)'!K400)</f>
        <v>0</v>
      </c>
      <c r="H487" s="176">
        <f>IF('G011A (Mart-Eylül)'!C401="",0,'G011A (Mart-Eylül)'!C401)</f>
        <v>0</v>
      </c>
      <c r="I487" s="175">
        <f>IF('G011A (Mart-Eylül)'!K401=" ",0,'G011A (Mart-Eylül)'!K401)</f>
        <v>0</v>
      </c>
      <c r="J487" s="176">
        <f>IF('G011A (Nisan-Ekim)'!C400="",0,'G011A (Nisan-Ekim)'!C400)</f>
        <v>0</v>
      </c>
      <c r="K487" s="175">
        <f>IF('G011A (Nisan-Ekim)'!K400="",0,'G011A (Nisan-Ekim)'!K400)</f>
        <v>0</v>
      </c>
      <c r="L487" s="176">
        <f>IF('G011A (Mayıs-Kasım)'!C400="",0,'G011A (Mayıs-Kasım)'!C400)</f>
        <v>0</v>
      </c>
      <c r="M487" s="175">
        <f>IF('G011A (Mayıs-Kasım)'!K400=" ",0,'G011A (Mayıs-Kasım)'!K400)</f>
        <v>0</v>
      </c>
      <c r="N487" s="176">
        <f>IF('G011A (Haziran-Aralık)'!C410="",0,'G011A (Haziran-Aralık)'!C410)</f>
        <v>0</v>
      </c>
      <c r="O487" s="175">
        <f>IF('G011A (Haziran-Aralık)'!K410="",0,'G011A (Haziran-Aralık)'!K410)</f>
        <v>0</v>
      </c>
      <c r="P487" s="176" t="str">
        <f>IF('proje ve personel bilgileri'!A228=0,"",SUM(D487+F487+H487+J487+L487+N487))</f>
        <v/>
      </c>
      <c r="Q487" s="175" t="str">
        <f>IF('proje ve personel bilgileri'!A228=0,"",SUM(E487+G487+I487+K487+M487+O487))</f>
        <v/>
      </c>
      <c r="R487" s="180" t="str">
        <f>IF('proje ve personel bilgileri'!A228&lt;&gt;0,(P487/30)," ")</f>
        <v xml:space="preserve"> </v>
      </c>
      <c r="S487" s="181" t="str">
        <f>IF('proje ve personel bilgileri'!A228&lt;&gt;0,(Q487/R487)," ")</f>
        <v xml:space="preserve"> </v>
      </c>
    </row>
    <row r="488" spans="1:19" ht="15.75" customHeight="1" x14ac:dyDescent="0.25">
      <c r="A488" s="15">
        <v>216</v>
      </c>
      <c r="B488" s="359" t="str">
        <f>IF('proje ve personel bilgileri'!A229&lt;&gt;0,('proje ve personel bilgileri'!A229)," ")</f>
        <v xml:space="preserve"> </v>
      </c>
      <c r="C488" s="359"/>
      <c r="D488" s="176">
        <f>IF('G011A (Ocak-Temmuz)'!C406="",0,'G011A (Ocak-Temmuz)'!C406)</f>
        <v>0</v>
      </c>
      <c r="E488" s="175">
        <f>IF('G011A (Ocak-Temmuz)'!K406=" ",0,'G011A (Ocak-Temmuz)'!K406)</f>
        <v>0</v>
      </c>
      <c r="F488" s="176">
        <f>IF('G011A (Şubat-Ağustos)'!C401="",0,'G011A (Şubat-Ağustos)'!C401)</f>
        <v>0</v>
      </c>
      <c r="G488" s="175">
        <f>IF('G011A (Şubat-Ağustos)'!K401=" ",0,'G011A (Şubat-Ağustos)'!K401)</f>
        <v>0</v>
      </c>
      <c r="H488" s="176">
        <f>IF('G011A (Mart-Eylül)'!C402="",0,'G011A (Mart-Eylül)'!C402)</f>
        <v>0</v>
      </c>
      <c r="I488" s="175">
        <f>IF('G011A (Mart-Eylül)'!K402=" ",0,'G011A (Mart-Eylül)'!K402)</f>
        <v>0</v>
      </c>
      <c r="J488" s="176">
        <f>IF('G011A (Nisan-Ekim)'!C401="",0,'G011A (Nisan-Ekim)'!C401)</f>
        <v>0</v>
      </c>
      <c r="K488" s="175">
        <f>IF('G011A (Nisan-Ekim)'!K401="",0,'G011A (Nisan-Ekim)'!K401)</f>
        <v>0</v>
      </c>
      <c r="L488" s="176">
        <f>IF('G011A (Mayıs-Kasım)'!C401="",0,'G011A (Mayıs-Kasım)'!C401)</f>
        <v>0</v>
      </c>
      <c r="M488" s="175">
        <f>IF('G011A (Mayıs-Kasım)'!K401=" ",0,'G011A (Mayıs-Kasım)'!K401)</f>
        <v>0</v>
      </c>
      <c r="N488" s="176">
        <f>IF('G011A (Haziran-Aralık)'!C411="",0,'G011A (Haziran-Aralık)'!C411)</f>
        <v>0</v>
      </c>
      <c r="O488" s="175">
        <f>IF('G011A (Haziran-Aralık)'!K411="",0,'G011A (Haziran-Aralık)'!K411)</f>
        <v>0</v>
      </c>
      <c r="P488" s="176" t="str">
        <f>IF('proje ve personel bilgileri'!A229=0,"",SUM(D488+F488+H488+J488+L488+N488))</f>
        <v/>
      </c>
      <c r="Q488" s="175" t="str">
        <f>IF('proje ve personel bilgileri'!A229=0,"",SUM(E488+G488+I488+K488+M488+O488))</f>
        <v/>
      </c>
      <c r="R488" s="180" t="str">
        <f>IF('proje ve personel bilgileri'!A229&lt;&gt;0,(P488/30)," ")</f>
        <v xml:space="preserve"> </v>
      </c>
      <c r="S488" s="181" t="str">
        <f>IF('proje ve personel bilgileri'!A229&lt;&gt;0,(Q488/R488)," ")</f>
        <v xml:space="preserve"> </v>
      </c>
    </row>
    <row r="489" spans="1:19" ht="15" customHeight="1" x14ac:dyDescent="0.25">
      <c r="A489" s="56"/>
      <c r="B489" s="56"/>
      <c r="C489" s="56"/>
      <c r="D489" s="56"/>
      <c r="E489" s="56"/>
      <c r="F489" s="56"/>
      <c r="G489" s="56"/>
      <c r="H489" s="56"/>
      <c r="I489" s="56"/>
      <c r="J489" s="56"/>
      <c r="K489" s="56"/>
      <c r="L489" s="56"/>
      <c r="M489" s="56"/>
      <c r="N489" s="56"/>
      <c r="O489" s="56"/>
      <c r="P489" s="56"/>
      <c r="Q489" s="56"/>
      <c r="R489" s="56"/>
      <c r="S489" s="56"/>
    </row>
    <row r="490" spans="1:19" ht="15" customHeight="1" x14ac:dyDescent="0.25">
      <c r="A490" s="332" t="s">
        <v>100</v>
      </c>
      <c r="B490" s="332"/>
      <c r="C490" s="332"/>
      <c r="D490" s="332"/>
      <c r="E490" s="332"/>
      <c r="F490" s="332"/>
      <c r="G490" s="332"/>
      <c r="H490" s="332"/>
      <c r="I490" s="332"/>
      <c r="J490" s="332"/>
      <c r="K490" s="332"/>
      <c r="L490" s="332"/>
      <c r="M490" s="332"/>
      <c r="N490" s="332"/>
      <c r="O490" s="332"/>
      <c r="P490" s="332"/>
      <c r="Q490" s="332"/>
      <c r="R490" s="332"/>
    </row>
    <row r="491" spans="1:19" ht="15" customHeight="1" x14ac:dyDescent="0.25">
      <c r="A491" s="287"/>
    </row>
    <row r="492" spans="1:19" ht="15" customHeight="1" x14ac:dyDescent="0.25">
      <c r="C492" s="57"/>
      <c r="E492" s="58"/>
      <c r="G492" s="57"/>
    </row>
    <row r="493" spans="1:19" ht="15" customHeight="1" x14ac:dyDescent="0.25">
      <c r="F493" s="288" t="s">
        <v>102</v>
      </c>
      <c r="J493" s="288" t="s">
        <v>103</v>
      </c>
      <c r="O493" s="74" t="s">
        <v>127</v>
      </c>
    </row>
    <row r="504" spans="1:19" ht="15.75" customHeight="1" x14ac:dyDescent="0.25">
      <c r="A504" s="348" t="s">
        <v>108</v>
      </c>
      <c r="B504" s="348"/>
      <c r="C504" s="348"/>
      <c r="D504" s="348"/>
      <c r="E504" s="348"/>
      <c r="F504" s="348"/>
      <c r="G504" s="348"/>
      <c r="H504" s="348"/>
      <c r="I504" s="348"/>
      <c r="J504" s="348"/>
      <c r="K504" s="348"/>
      <c r="L504" s="348"/>
      <c r="M504" s="348"/>
      <c r="N504" s="348"/>
      <c r="O504" s="348"/>
      <c r="P504" s="348"/>
      <c r="Q504" s="348"/>
      <c r="R504" s="348"/>
      <c r="S504" s="348"/>
    </row>
    <row r="505" spans="1:19" ht="15" customHeight="1" x14ac:dyDescent="0.25">
      <c r="A505" s="68"/>
      <c r="B505" s="68"/>
      <c r="C505" s="68"/>
      <c r="D505" s="68"/>
      <c r="E505" s="68"/>
      <c r="F505" s="68"/>
      <c r="G505" s="68"/>
      <c r="H505" s="68"/>
      <c r="I505" s="69" t="str">
        <f>'proje ve personel bilgileri'!$B$7</f>
        <v>/</v>
      </c>
      <c r="J505" s="68" t="s">
        <v>109</v>
      </c>
      <c r="K505" s="68"/>
      <c r="L505" s="68"/>
      <c r="M505" s="68"/>
      <c r="N505" s="68"/>
      <c r="O505" s="68"/>
      <c r="P505" s="68"/>
      <c r="Q505" s="68"/>
      <c r="R505" s="68"/>
      <c r="S505" s="68"/>
    </row>
    <row r="506" spans="1:19" ht="18.75" customHeight="1" x14ac:dyDescent="0.25">
      <c r="R506" s="10" t="s">
        <v>110</v>
      </c>
    </row>
    <row r="507" spans="1:19" ht="15.75" customHeight="1" x14ac:dyDescent="0.25">
      <c r="A507" s="349" t="s">
        <v>2</v>
      </c>
      <c r="B507" s="350"/>
      <c r="C507" s="374">
        <f>'proje ve personel bilgileri'!$B$2</f>
        <v>0</v>
      </c>
      <c r="D507" s="375"/>
      <c r="E507" s="375"/>
      <c r="F507" s="375"/>
      <c r="G507" s="375"/>
      <c r="H507" s="375"/>
      <c r="I507" s="375"/>
      <c r="J507" s="375"/>
      <c r="K507" s="375"/>
      <c r="L507" s="375"/>
      <c r="M507" s="375"/>
      <c r="N507" s="375"/>
      <c r="O507" s="375"/>
      <c r="P507" s="375"/>
      <c r="Q507" s="375"/>
      <c r="R507" s="375"/>
      <c r="S507" s="376"/>
    </row>
    <row r="508" spans="1:19" ht="15.75" customHeight="1" x14ac:dyDescent="0.25">
      <c r="A508" s="349" t="s">
        <v>4</v>
      </c>
      <c r="B508" s="350"/>
      <c r="C508" s="374">
        <f>'proje ve personel bilgileri'!$B$3</f>
        <v>0</v>
      </c>
      <c r="D508" s="375"/>
      <c r="E508" s="375"/>
      <c r="F508" s="375"/>
      <c r="G508" s="375"/>
      <c r="H508" s="375"/>
      <c r="I508" s="375"/>
      <c r="J508" s="375"/>
      <c r="K508" s="375"/>
      <c r="L508" s="375"/>
      <c r="M508" s="375"/>
      <c r="N508" s="375"/>
      <c r="O508" s="375"/>
      <c r="P508" s="375"/>
      <c r="Q508" s="375"/>
      <c r="R508" s="375"/>
      <c r="S508" s="376"/>
    </row>
    <row r="509" spans="1:19" ht="27.75" customHeight="1" x14ac:dyDescent="0.25">
      <c r="A509" s="360" t="s">
        <v>87</v>
      </c>
      <c r="B509" s="368" t="s">
        <v>15</v>
      </c>
      <c r="C509" s="369"/>
      <c r="D509" s="368" t="s">
        <v>111</v>
      </c>
      <c r="E509" s="369"/>
      <c r="F509" s="368" t="s">
        <v>112</v>
      </c>
      <c r="G509" s="369"/>
      <c r="H509" s="366" t="s">
        <v>113</v>
      </c>
      <c r="I509" s="367"/>
      <c r="J509" s="366" t="s">
        <v>114</v>
      </c>
      <c r="K509" s="367"/>
      <c r="L509" s="366" t="s">
        <v>115</v>
      </c>
      <c r="M509" s="367"/>
      <c r="N509" s="368" t="s">
        <v>116</v>
      </c>
      <c r="O509" s="369"/>
      <c r="P509" s="360" t="s">
        <v>117</v>
      </c>
      <c r="Q509" s="286" t="s">
        <v>118</v>
      </c>
      <c r="R509" s="362" t="s">
        <v>119</v>
      </c>
      <c r="S509" s="362" t="s">
        <v>120</v>
      </c>
    </row>
    <row r="510" spans="1:19" ht="15.75" customHeight="1" x14ac:dyDescent="0.25">
      <c r="A510" s="361"/>
      <c r="B510" s="372"/>
      <c r="C510" s="373"/>
      <c r="D510" s="370"/>
      <c r="E510" s="371"/>
      <c r="F510" s="370"/>
      <c r="G510" s="371"/>
      <c r="H510" s="364" t="s">
        <v>121</v>
      </c>
      <c r="I510" s="365"/>
      <c r="J510" s="364" t="s">
        <v>122</v>
      </c>
      <c r="K510" s="365"/>
      <c r="L510" s="364" t="s">
        <v>123</v>
      </c>
      <c r="M510" s="365"/>
      <c r="N510" s="370"/>
      <c r="O510" s="371"/>
      <c r="P510" s="361"/>
      <c r="Q510" s="11" t="s">
        <v>124</v>
      </c>
      <c r="R510" s="363"/>
      <c r="S510" s="363"/>
    </row>
    <row r="511" spans="1:19" ht="27.75" customHeight="1" x14ac:dyDescent="0.25">
      <c r="A511" s="361"/>
      <c r="B511" s="372"/>
      <c r="C511" s="373"/>
      <c r="D511" s="360" t="s">
        <v>125</v>
      </c>
      <c r="E511" s="11" t="s">
        <v>126</v>
      </c>
      <c r="F511" s="360" t="s">
        <v>125</v>
      </c>
      <c r="G511" s="11" t="s">
        <v>126</v>
      </c>
      <c r="H511" s="360" t="s">
        <v>125</v>
      </c>
      <c r="I511" s="11" t="s">
        <v>126</v>
      </c>
      <c r="J511" s="360" t="s">
        <v>125</v>
      </c>
      <c r="K511" s="12" t="s">
        <v>126</v>
      </c>
      <c r="L511" s="360" t="s">
        <v>125</v>
      </c>
      <c r="M511" s="11" t="s">
        <v>126</v>
      </c>
      <c r="N511" s="360" t="s">
        <v>125</v>
      </c>
      <c r="O511" s="11" t="s">
        <v>126</v>
      </c>
      <c r="P511" s="361"/>
      <c r="Q511" s="11" t="s">
        <v>98</v>
      </c>
      <c r="R511" s="363"/>
      <c r="S511" s="363"/>
    </row>
    <row r="512" spans="1:19" ht="15.75" customHeight="1" x14ac:dyDescent="0.25">
      <c r="A512" s="361"/>
      <c r="B512" s="372"/>
      <c r="C512" s="373"/>
      <c r="D512" s="361"/>
      <c r="E512" s="11" t="s">
        <v>98</v>
      </c>
      <c r="F512" s="361"/>
      <c r="G512" s="11" t="s">
        <v>98</v>
      </c>
      <c r="H512" s="361"/>
      <c r="I512" s="11" t="s">
        <v>98</v>
      </c>
      <c r="J512" s="361"/>
      <c r="K512" s="12" t="s">
        <v>98</v>
      </c>
      <c r="L512" s="361"/>
      <c r="M512" s="11" t="s">
        <v>98</v>
      </c>
      <c r="N512" s="361"/>
      <c r="O512" s="11" t="s">
        <v>98</v>
      </c>
      <c r="P512" s="361"/>
      <c r="Q512" s="13"/>
      <c r="R512" s="363"/>
      <c r="S512" s="363"/>
    </row>
    <row r="513" spans="1:19" ht="15.75" customHeight="1" x14ac:dyDescent="0.25">
      <c r="A513" s="14">
        <v>217</v>
      </c>
      <c r="B513" s="359" t="str">
        <f>IF('proje ve personel bilgileri'!A230&lt;&gt;0,('proje ve personel bilgileri'!A230)," ")</f>
        <v xml:space="preserve"> </v>
      </c>
      <c r="C513" s="359"/>
      <c r="D513" s="176">
        <f>IF('G011A (Ocak-Temmuz)'!C423="",0,'G011A (Ocak-Temmuz)'!C423)</f>
        <v>0</v>
      </c>
      <c r="E513" s="175">
        <f>IF('G011A (Ocak-Temmuz)'!K423=" ",0,'G011A (Ocak-Temmuz)'!K423)</f>
        <v>0</v>
      </c>
      <c r="F513" s="176">
        <f>IF('G011A (Şubat-Ağustos)'!C419="",0,'G011A (Şubat-Ağustos)'!C419)</f>
        <v>0</v>
      </c>
      <c r="G513" s="175">
        <f>IF('G011A (Şubat-Ağustos)'!K419=" ",0,'G011A (Şubat-Ağustos)'!K419)</f>
        <v>0</v>
      </c>
      <c r="H513" s="176">
        <f>IF('G011A (Mart-Eylül)'!C419="",0,'G011A (Mart-Eylül)'!C419)</f>
        <v>0</v>
      </c>
      <c r="I513" s="175">
        <f>IF('G011A (Mart-Eylül)'!K419=" ",0,'G011A (Mart-Eylül)'!K419)</f>
        <v>0</v>
      </c>
      <c r="J513" s="176">
        <f>IF('G011A (Nisan-Ekim)'!C419="",0,'G011A (Nisan-Ekim)'!C419)</f>
        <v>0</v>
      </c>
      <c r="K513" s="175">
        <f>IF('G011A (Nisan-Ekim)'!K419="",0,'G011A (Nisan-Ekim)'!K419)</f>
        <v>0</v>
      </c>
      <c r="L513" s="176">
        <f>IF('G011A (Mayıs-Kasım)'!C419="",0,'G011A (Mayıs-Kasım)'!C419)</f>
        <v>0</v>
      </c>
      <c r="M513" s="175">
        <f>IF('G011A (Mayıs-Kasım)'!K419=" ",0,'G011A (Mayıs-Kasım)'!K419)</f>
        <v>0</v>
      </c>
      <c r="N513" s="176">
        <f>IF('G011A (Haziran-Aralık)'!C429="",0,'G011A (Haziran-Aralık)'!C429)</f>
        <v>0</v>
      </c>
      <c r="O513" s="175">
        <f>IF('G011A (Haziran-Aralık)'!K429="",0,'G011A (Haziran-Aralık)'!K429)</f>
        <v>0</v>
      </c>
      <c r="P513" s="176" t="str">
        <f>IF('proje ve personel bilgileri'!A230=0,"",SUM(D513+F513+H513+J513+L513+N513))</f>
        <v/>
      </c>
      <c r="Q513" s="175" t="str">
        <f>IF('proje ve personel bilgileri'!A230=0,"",SUM(E513+G513+I513+K513+M513+O513))</f>
        <v/>
      </c>
      <c r="R513" s="180" t="str">
        <f>IF('proje ve personel bilgileri'!A230&lt;&gt;0,(P513/30)," ")</f>
        <v xml:space="preserve"> </v>
      </c>
      <c r="S513" s="181" t="str">
        <f>IF('proje ve personel bilgileri'!A230&lt;&gt;0,(Q513/R513)," ")</f>
        <v xml:space="preserve"> </v>
      </c>
    </row>
    <row r="514" spans="1:19" ht="15.75" customHeight="1" x14ac:dyDescent="0.25">
      <c r="A514" s="15">
        <v>218</v>
      </c>
      <c r="B514" s="359" t="str">
        <f>IF('proje ve personel bilgileri'!A231&lt;&gt;0,('proje ve personel bilgileri'!A231)," ")</f>
        <v xml:space="preserve"> </v>
      </c>
      <c r="C514" s="359"/>
      <c r="D514" s="176">
        <f>IF('G011A (Ocak-Temmuz)'!C424="",0,'G011A (Ocak-Temmuz)'!C424)</f>
        <v>0</v>
      </c>
      <c r="E514" s="175">
        <f>IF('G011A (Ocak-Temmuz)'!K424=" ",0,'G011A (Ocak-Temmuz)'!K424)</f>
        <v>0</v>
      </c>
      <c r="F514" s="176">
        <f>IF('G011A (Şubat-Ağustos)'!C420="",0,'G011A (Şubat-Ağustos)'!C420)</f>
        <v>0</v>
      </c>
      <c r="G514" s="175">
        <f>IF('G011A (Şubat-Ağustos)'!K420=" ",0,'G011A (Şubat-Ağustos)'!K420)</f>
        <v>0</v>
      </c>
      <c r="H514" s="176">
        <f>IF('G011A (Mart-Eylül)'!C420="",0,'G011A (Mart-Eylül)'!C420)</f>
        <v>0</v>
      </c>
      <c r="I514" s="175">
        <f>IF('G011A (Mart-Eylül)'!K420=" ",0,'G011A (Mart-Eylül)'!K420)</f>
        <v>0</v>
      </c>
      <c r="J514" s="176">
        <f>IF('G011A (Nisan-Ekim)'!C420="",0,'G011A (Nisan-Ekim)'!C420)</f>
        <v>0</v>
      </c>
      <c r="K514" s="175">
        <f>IF('G011A (Nisan-Ekim)'!K420="",0,'G011A (Nisan-Ekim)'!K420)</f>
        <v>0</v>
      </c>
      <c r="L514" s="176">
        <f>IF('G011A (Mayıs-Kasım)'!C420="",0,'G011A (Mayıs-Kasım)'!C420)</f>
        <v>0</v>
      </c>
      <c r="M514" s="175">
        <f>IF('G011A (Mayıs-Kasım)'!K420=" ",0,'G011A (Mayıs-Kasım)'!K420)</f>
        <v>0</v>
      </c>
      <c r="N514" s="176">
        <f>IF('G011A (Haziran-Aralık)'!C430="",0,'G011A (Haziran-Aralık)'!C430)</f>
        <v>0</v>
      </c>
      <c r="O514" s="175">
        <f>IF('G011A (Haziran-Aralık)'!K430="",0,'G011A (Haziran-Aralık)'!K430)</f>
        <v>0</v>
      </c>
      <c r="P514" s="176" t="str">
        <f>IF('proje ve personel bilgileri'!A231=0,"",SUM(D514+F514+H514+J514+L514+N514))</f>
        <v/>
      </c>
      <c r="Q514" s="175" t="str">
        <f>IF('proje ve personel bilgileri'!A231=0,"",SUM(E514+G514+I514+K514+M514+O514))</f>
        <v/>
      </c>
      <c r="R514" s="180" t="str">
        <f>IF('proje ve personel bilgileri'!A231&lt;&gt;0,(P514/30)," ")</f>
        <v xml:space="preserve"> </v>
      </c>
      <c r="S514" s="181" t="str">
        <f>IF('proje ve personel bilgileri'!A231&lt;&gt;0,(Q514/R514)," ")</f>
        <v xml:space="preserve"> </v>
      </c>
    </row>
    <row r="515" spans="1:19" ht="15.75" customHeight="1" x14ac:dyDescent="0.25">
      <c r="A515" s="14">
        <v>219</v>
      </c>
      <c r="B515" s="359" t="str">
        <f>IF('proje ve personel bilgileri'!A232&lt;&gt;0,('proje ve personel bilgileri'!A232)," ")</f>
        <v xml:space="preserve"> </v>
      </c>
      <c r="C515" s="359"/>
      <c r="D515" s="176">
        <f>IF('G011A (Ocak-Temmuz)'!C425="",0,'G011A (Ocak-Temmuz)'!C425)</f>
        <v>0</v>
      </c>
      <c r="E515" s="175">
        <f>IF('G011A (Ocak-Temmuz)'!K425=" ",0,'G011A (Ocak-Temmuz)'!K425)</f>
        <v>0</v>
      </c>
      <c r="F515" s="176">
        <f>IF('G011A (Şubat-Ağustos)'!C421="",0,'G011A (Şubat-Ağustos)'!C421)</f>
        <v>0</v>
      </c>
      <c r="G515" s="175">
        <f>IF('G011A (Şubat-Ağustos)'!K421=" ",0,'G011A (Şubat-Ağustos)'!K421)</f>
        <v>0</v>
      </c>
      <c r="H515" s="176">
        <f>IF('G011A (Mart-Eylül)'!C421="",0,'G011A (Mart-Eylül)'!C421)</f>
        <v>0</v>
      </c>
      <c r="I515" s="175">
        <f>IF('G011A (Mart-Eylül)'!K421=" ",0,'G011A (Mart-Eylül)'!K421)</f>
        <v>0</v>
      </c>
      <c r="J515" s="176">
        <f>IF('G011A (Nisan-Ekim)'!C421="",0,'G011A (Nisan-Ekim)'!C421)</f>
        <v>0</v>
      </c>
      <c r="K515" s="175">
        <f>IF('G011A (Nisan-Ekim)'!K421="",0,'G011A (Nisan-Ekim)'!K421)</f>
        <v>0</v>
      </c>
      <c r="L515" s="176">
        <f>IF('G011A (Mayıs-Kasım)'!C421="",0,'G011A (Mayıs-Kasım)'!C421)</f>
        <v>0</v>
      </c>
      <c r="M515" s="175">
        <f>IF('G011A (Mayıs-Kasım)'!K421=" ",0,'G011A (Mayıs-Kasım)'!K421)</f>
        <v>0</v>
      </c>
      <c r="N515" s="176">
        <f>IF('G011A (Haziran-Aralık)'!C431="",0,'G011A (Haziran-Aralık)'!C431)</f>
        <v>0</v>
      </c>
      <c r="O515" s="175">
        <f>IF('G011A (Haziran-Aralık)'!K431="",0,'G011A (Haziran-Aralık)'!K431)</f>
        <v>0</v>
      </c>
      <c r="P515" s="176" t="str">
        <f>IF('proje ve personel bilgileri'!A232=0,"",SUM(D515+F515+H515+J515+L515+N515))</f>
        <v/>
      </c>
      <c r="Q515" s="175" t="str">
        <f>IF('proje ve personel bilgileri'!A232=0,"",SUM(E515+G515+I515+K515+M515+O515))</f>
        <v/>
      </c>
      <c r="R515" s="180" t="str">
        <f>IF('proje ve personel bilgileri'!A232&lt;&gt;0,(P515/30)," ")</f>
        <v xml:space="preserve"> </v>
      </c>
      <c r="S515" s="181" t="str">
        <f>IF('proje ve personel bilgileri'!A232&lt;&gt;0,(Q515/R515)," ")</f>
        <v xml:space="preserve"> </v>
      </c>
    </row>
    <row r="516" spans="1:19" ht="15.75" customHeight="1" x14ac:dyDescent="0.25">
      <c r="A516" s="15">
        <v>220</v>
      </c>
      <c r="B516" s="359" t="str">
        <f>IF('proje ve personel bilgileri'!A233&lt;&gt;0,('proje ve personel bilgileri'!A233)," ")</f>
        <v xml:space="preserve"> </v>
      </c>
      <c r="C516" s="359"/>
      <c r="D516" s="176">
        <f>IF('G011A (Ocak-Temmuz)'!C426="",0,'G011A (Ocak-Temmuz)'!C426)</f>
        <v>0</v>
      </c>
      <c r="E516" s="175">
        <f>IF('G011A (Ocak-Temmuz)'!K426=" ",0,'G011A (Ocak-Temmuz)'!K426)</f>
        <v>0</v>
      </c>
      <c r="F516" s="176">
        <f>IF('G011A (Şubat-Ağustos)'!C422="",0,'G011A (Şubat-Ağustos)'!C422)</f>
        <v>0</v>
      </c>
      <c r="G516" s="175">
        <f>IF('G011A (Şubat-Ağustos)'!K422=" ",0,'G011A (Şubat-Ağustos)'!K422)</f>
        <v>0</v>
      </c>
      <c r="H516" s="176">
        <f>IF('G011A (Mart-Eylül)'!C422="",0,'G011A (Mart-Eylül)'!C422)</f>
        <v>0</v>
      </c>
      <c r="I516" s="175">
        <f>IF('G011A (Mart-Eylül)'!K422=" ",0,'G011A (Mart-Eylül)'!K422)</f>
        <v>0</v>
      </c>
      <c r="J516" s="176">
        <f>IF('G011A (Nisan-Ekim)'!C422="",0,'G011A (Nisan-Ekim)'!C422)</f>
        <v>0</v>
      </c>
      <c r="K516" s="175">
        <f>IF('G011A (Nisan-Ekim)'!K422="",0,'G011A (Nisan-Ekim)'!K422)</f>
        <v>0</v>
      </c>
      <c r="L516" s="176">
        <f>IF('G011A (Mayıs-Kasım)'!C422="",0,'G011A (Mayıs-Kasım)'!C422)</f>
        <v>0</v>
      </c>
      <c r="M516" s="175">
        <f>IF('G011A (Mayıs-Kasım)'!K422=" ",0,'G011A (Mayıs-Kasım)'!K422)</f>
        <v>0</v>
      </c>
      <c r="N516" s="176">
        <f>IF('G011A (Haziran-Aralık)'!C432="",0,'G011A (Haziran-Aralık)'!C432)</f>
        <v>0</v>
      </c>
      <c r="O516" s="175">
        <f>IF('G011A (Haziran-Aralık)'!K432="",0,'G011A (Haziran-Aralık)'!K432)</f>
        <v>0</v>
      </c>
      <c r="P516" s="176" t="str">
        <f>IF('proje ve personel bilgileri'!A233=0,"",SUM(D516+F516+H516+J516+L516+N516))</f>
        <v/>
      </c>
      <c r="Q516" s="175" t="str">
        <f>IF('proje ve personel bilgileri'!A233=0,"",SUM(E516+G516+I516+K516+M516+O516))</f>
        <v/>
      </c>
      <c r="R516" s="180" t="str">
        <f>IF('proje ve personel bilgileri'!A233&lt;&gt;0,(P516/30)," ")</f>
        <v xml:space="preserve"> </v>
      </c>
      <c r="S516" s="181" t="str">
        <f>IF('proje ve personel bilgileri'!A233&lt;&gt;0,(Q516/R516)," ")</f>
        <v xml:space="preserve"> </v>
      </c>
    </row>
    <row r="517" spans="1:19" ht="15.75" customHeight="1" x14ac:dyDescent="0.25">
      <c r="A517" s="14">
        <v>221</v>
      </c>
      <c r="B517" s="359" t="str">
        <f>IF('proje ve personel bilgileri'!A234&lt;&gt;0,('proje ve personel bilgileri'!A234)," ")</f>
        <v xml:space="preserve"> </v>
      </c>
      <c r="C517" s="359"/>
      <c r="D517" s="176">
        <f>IF('G011A (Ocak-Temmuz)'!C427="",0,'G011A (Ocak-Temmuz)'!C427)</f>
        <v>0</v>
      </c>
      <c r="E517" s="175">
        <f>IF('G011A (Ocak-Temmuz)'!K427=" ",0,'G011A (Ocak-Temmuz)'!K427)</f>
        <v>0</v>
      </c>
      <c r="F517" s="176">
        <f>IF('G011A (Şubat-Ağustos)'!C423="",0,'G011A (Şubat-Ağustos)'!C423)</f>
        <v>0</v>
      </c>
      <c r="G517" s="175">
        <f>IF('G011A (Şubat-Ağustos)'!K423=" ",0,'G011A (Şubat-Ağustos)'!K423)</f>
        <v>0</v>
      </c>
      <c r="H517" s="176">
        <f>IF('G011A (Mart-Eylül)'!C423="",0,'G011A (Mart-Eylül)'!C423)</f>
        <v>0</v>
      </c>
      <c r="I517" s="175">
        <f>IF('G011A (Mart-Eylül)'!K423=" ",0,'G011A (Mart-Eylül)'!K423)</f>
        <v>0</v>
      </c>
      <c r="J517" s="176">
        <f>IF('G011A (Nisan-Ekim)'!C423="",0,'G011A (Nisan-Ekim)'!C423)</f>
        <v>0</v>
      </c>
      <c r="K517" s="175">
        <f>IF('G011A (Nisan-Ekim)'!K423="",0,'G011A (Nisan-Ekim)'!K423)</f>
        <v>0</v>
      </c>
      <c r="L517" s="176">
        <f>IF('G011A (Mayıs-Kasım)'!C423="",0,'G011A (Mayıs-Kasım)'!C423)</f>
        <v>0</v>
      </c>
      <c r="M517" s="175">
        <f>IF('G011A (Mayıs-Kasım)'!K423=" ",0,'G011A (Mayıs-Kasım)'!K423)</f>
        <v>0</v>
      </c>
      <c r="N517" s="176">
        <f>IF('G011A (Haziran-Aralık)'!C433="",0,'G011A (Haziran-Aralık)'!C433)</f>
        <v>0</v>
      </c>
      <c r="O517" s="175">
        <f>IF('G011A (Haziran-Aralık)'!K433="",0,'G011A (Haziran-Aralık)'!K433)</f>
        <v>0</v>
      </c>
      <c r="P517" s="176" t="str">
        <f>IF('proje ve personel bilgileri'!A234=0,"",SUM(D517+F517+H517+J517+L517+N517))</f>
        <v/>
      </c>
      <c r="Q517" s="175" t="str">
        <f>IF('proje ve personel bilgileri'!A234=0,"",SUM(E517+G517+I517+K517+M517+O517))</f>
        <v/>
      </c>
      <c r="R517" s="180" t="str">
        <f>IF('proje ve personel bilgileri'!A234&lt;&gt;0,(P517/30)," ")</f>
        <v xml:space="preserve"> </v>
      </c>
      <c r="S517" s="181" t="str">
        <f>IF('proje ve personel bilgileri'!A234&lt;&gt;0,(Q517/R517)," ")</f>
        <v xml:space="preserve"> </v>
      </c>
    </row>
    <row r="518" spans="1:19" ht="15.75" customHeight="1" x14ac:dyDescent="0.25">
      <c r="A518" s="15">
        <v>222</v>
      </c>
      <c r="B518" s="359" t="str">
        <f>IF('proje ve personel bilgileri'!A235&lt;&gt;0,('proje ve personel bilgileri'!A235)," ")</f>
        <v xml:space="preserve"> </v>
      </c>
      <c r="C518" s="359"/>
      <c r="D518" s="176">
        <f>IF('G011A (Ocak-Temmuz)'!C428="",0,'G011A (Ocak-Temmuz)'!C428)</f>
        <v>0</v>
      </c>
      <c r="E518" s="175">
        <f>IF('G011A (Ocak-Temmuz)'!K428=" ",0,'G011A (Ocak-Temmuz)'!K428)</f>
        <v>0</v>
      </c>
      <c r="F518" s="176">
        <f>IF('G011A (Şubat-Ağustos)'!C424="",0,'G011A (Şubat-Ağustos)'!C424)</f>
        <v>0</v>
      </c>
      <c r="G518" s="175">
        <f>IF('G011A (Şubat-Ağustos)'!K424=" ",0,'G011A (Şubat-Ağustos)'!K424)</f>
        <v>0</v>
      </c>
      <c r="H518" s="176">
        <f>IF('G011A (Mart-Eylül)'!C424="",0,'G011A (Mart-Eylül)'!C424)</f>
        <v>0</v>
      </c>
      <c r="I518" s="175">
        <f>IF('G011A (Mart-Eylül)'!K424=" ",0,'G011A (Mart-Eylül)'!K424)</f>
        <v>0</v>
      </c>
      <c r="J518" s="176">
        <f>IF('G011A (Nisan-Ekim)'!C424="",0,'G011A (Nisan-Ekim)'!C424)</f>
        <v>0</v>
      </c>
      <c r="K518" s="175">
        <f>IF('G011A (Nisan-Ekim)'!K424="",0,'G011A (Nisan-Ekim)'!K424)</f>
        <v>0</v>
      </c>
      <c r="L518" s="176">
        <f>IF('G011A (Mayıs-Kasım)'!C424="",0,'G011A (Mayıs-Kasım)'!C424)</f>
        <v>0</v>
      </c>
      <c r="M518" s="175">
        <f>IF('G011A (Mayıs-Kasım)'!K424=" ",0,'G011A (Mayıs-Kasım)'!K424)</f>
        <v>0</v>
      </c>
      <c r="N518" s="176">
        <f>IF('G011A (Haziran-Aralık)'!C434="",0,'G011A (Haziran-Aralık)'!C434)</f>
        <v>0</v>
      </c>
      <c r="O518" s="175">
        <f>IF('G011A (Haziran-Aralık)'!K434="",0,'G011A (Haziran-Aralık)'!K434)</f>
        <v>0</v>
      </c>
      <c r="P518" s="176" t="str">
        <f>IF('proje ve personel bilgileri'!A235=0,"",SUM(D518+F518+H518+J518+L518+N518))</f>
        <v/>
      </c>
      <c r="Q518" s="175" t="str">
        <f>IF('proje ve personel bilgileri'!A235=0,"",SUM(E518+G518+I518+K518+M518+O518))</f>
        <v/>
      </c>
      <c r="R518" s="180" t="str">
        <f>IF('proje ve personel bilgileri'!A235&lt;&gt;0,(P518/30)," ")</f>
        <v xml:space="preserve"> </v>
      </c>
      <c r="S518" s="181" t="str">
        <f>IF('proje ve personel bilgileri'!A235&lt;&gt;0,(Q518/R518)," ")</f>
        <v xml:space="preserve"> </v>
      </c>
    </row>
    <row r="519" spans="1:19" ht="15.75" customHeight="1" x14ac:dyDescent="0.25">
      <c r="A519" s="14">
        <v>223</v>
      </c>
      <c r="B519" s="359" t="str">
        <f>IF('proje ve personel bilgileri'!A236&lt;&gt;0,('proje ve personel bilgileri'!A236)," ")</f>
        <v xml:space="preserve"> </v>
      </c>
      <c r="C519" s="359"/>
      <c r="D519" s="176">
        <f>IF('G011A (Ocak-Temmuz)'!C429="",0,'G011A (Ocak-Temmuz)'!C429)</f>
        <v>0</v>
      </c>
      <c r="E519" s="175">
        <f>IF('G011A (Ocak-Temmuz)'!K429=" ",0,'G011A (Ocak-Temmuz)'!K429)</f>
        <v>0</v>
      </c>
      <c r="F519" s="176">
        <f>IF('G011A (Şubat-Ağustos)'!C425="",0,'G011A (Şubat-Ağustos)'!C425)</f>
        <v>0</v>
      </c>
      <c r="G519" s="175">
        <f>IF('G011A (Şubat-Ağustos)'!K425=" ",0,'G011A (Şubat-Ağustos)'!K425)</f>
        <v>0</v>
      </c>
      <c r="H519" s="176">
        <f>IF('G011A (Mart-Eylül)'!C425="",0,'G011A (Mart-Eylül)'!C425)</f>
        <v>0</v>
      </c>
      <c r="I519" s="175">
        <f>IF('G011A (Mart-Eylül)'!K425=" ",0,'G011A (Mart-Eylül)'!K425)</f>
        <v>0</v>
      </c>
      <c r="J519" s="176">
        <f>IF('G011A (Nisan-Ekim)'!C425="",0,'G011A (Nisan-Ekim)'!C425)</f>
        <v>0</v>
      </c>
      <c r="K519" s="175">
        <f>IF('G011A (Nisan-Ekim)'!K425="",0,'G011A (Nisan-Ekim)'!K425)</f>
        <v>0</v>
      </c>
      <c r="L519" s="176">
        <f>IF('G011A (Mayıs-Kasım)'!C425="",0,'G011A (Mayıs-Kasım)'!C425)</f>
        <v>0</v>
      </c>
      <c r="M519" s="175">
        <f>IF('G011A (Mayıs-Kasım)'!K425=" ",0,'G011A (Mayıs-Kasım)'!K425)</f>
        <v>0</v>
      </c>
      <c r="N519" s="176">
        <f>IF('G011A (Haziran-Aralık)'!C435="",0,'G011A (Haziran-Aralık)'!C435)</f>
        <v>0</v>
      </c>
      <c r="O519" s="175">
        <f>IF('G011A (Haziran-Aralık)'!K435="",0,'G011A (Haziran-Aralık)'!K435)</f>
        <v>0</v>
      </c>
      <c r="P519" s="176" t="str">
        <f>IF('proje ve personel bilgileri'!A236=0,"",SUM(D519+F519+H519+J519+L519+N519))</f>
        <v/>
      </c>
      <c r="Q519" s="175" t="str">
        <f>IF('proje ve personel bilgileri'!A236=0,"",SUM(E519+G519+I519+K519+M519+O519))</f>
        <v/>
      </c>
      <c r="R519" s="180" t="str">
        <f>IF('proje ve personel bilgileri'!A236&lt;&gt;0,(P519/30)," ")</f>
        <v xml:space="preserve"> </v>
      </c>
      <c r="S519" s="181" t="str">
        <f>IF('proje ve personel bilgileri'!A236&lt;&gt;0,(Q519/R519)," ")</f>
        <v xml:space="preserve"> </v>
      </c>
    </row>
    <row r="520" spans="1:19" ht="15.75" customHeight="1" x14ac:dyDescent="0.25">
      <c r="A520" s="15">
        <v>224</v>
      </c>
      <c r="B520" s="359" t="str">
        <f>IF('proje ve personel bilgileri'!A237&lt;&gt;0,('proje ve personel bilgileri'!A237)," ")</f>
        <v xml:space="preserve"> </v>
      </c>
      <c r="C520" s="359"/>
      <c r="D520" s="176">
        <f>IF('G011A (Ocak-Temmuz)'!C430="",0,'G011A (Ocak-Temmuz)'!C430)</f>
        <v>0</v>
      </c>
      <c r="E520" s="175">
        <f>IF('G011A (Ocak-Temmuz)'!K430=" ",0,'G011A (Ocak-Temmuz)'!K430)</f>
        <v>0</v>
      </c>
      <c r="F520" s="176">
        <f>IF('G011A (Şubat-Ağustos)'!C426="",0,'G011A (Şubat-Ağustos)'!C426)</f>
        <v>0</v>
      </c>
      <c r="G520" s="175">
        <f>IF('G011A (Şubat-Ağustos)'!K426=" ",0,'G011A (Şubat-Ağustos)'!K426)</f>
        <v>0</v>
      </c>
      <c r="H520" s="176">
        <f>IF('G011A (Mart-Eylül)'!C426="",0,'G011A (Mart-Eylül)'!C426)</f>
        <v>0</v>
      </c>
      <c r="I520" s="175">
        <f>IF('G011A (Mart-Eylül)'!K426=" ",0,'G011A (Mart-Eylül)'!K426)</f>
        <v>0</v>
      </c>
      <c r="J520" s="176">
        <f>IF('G011A (Nisan-Ekim)'!C426="",0,'G011A (Nisan-Ekim)'!C426)</f>
        <v>0</v>
      </c>
      <c r="K520" s="175">
        <f>IF('G011A (Nisan-Ekim)'!K426="",0,'G011A (Nisan-Ekim)'!K426)</f>
        <v>0</v>
      </c>
      <c r="L520" s="176">
        <f>IF('G011A (Mayıs-Kasım)'!C426="",0,'G011A (Mayıs-Kasım)'!C426)</f>
        <v>0</v>
      </c>
      <c r="M520" s="175">
        <f>IF('G011A (Mayıs-Kasım)'!K426=" ",0,'G011A (Mayıs-Kasım)'!K426)</f>
        <v>0</v>
      </c>
      <c r="N520" s="176">
        <f>IF('G011A (Haziran-Aralık)'!C436="",0,'G011A (Haziran-Aralık)'!C436)</f>
        <v>0</v>
      </c>
      <c r="O520" s="175">
        <f>IF('G011A (Haziran-Aralık)'!K436="",0,'G011A (Haziran-Aralık)'!K436)</f>
        <v>0</v>
      </c>
      <c r="P520" s="176" t="str">
        <f>IF('proje ve personel bilgileri'!A237=0,"",SUM(D520+F520+H520+J520+L520+N520))</f>
        <v/>
      </c>
      <c r="Q520" s="175" t="str">
        <f>IF('proje ve personel bilgileri'!A237=0,"",SUM(E520+G520+I520+K520+M520+O520))</f>
        <v/>
      </c>
      <c r="R520" s="180" t="str">
        <f>IF('proje ve personel bilgileri'!A237&lt;&gt;0,(P520/30)," ")</f>
        <v xml:space="preserve"> </v>
      </c>
      <c r="S520" s="181" t="str">
        <f>IF('proje ve personel bilgileri'!A237&lt;&gt;0,(Q520/R520)," ")</f>
        <v xml:space="preserve"> </v>
      </c>
    </row>
    <row r="521" spans="1:19" ht="15.75" customHeight="1" x14ac:dyDescent="0.25">
      <c r="A521" s="14">
        <v>225</v>
      </c>
      <c r="B521" s="359" t="str">
        <f>IF('proje ve personel bilgileri'!A238&lt;&gt;0,('proje ve personel bilgileri'!A238)," ")</f>
        <v xml:space="preserve"> </v>
      </c>
      <c r="C521" s="359"/>
      <c r="D521" s="176">
        <f>IF('G011A (Ocak-Temmuz)'!C431="",0,'G011A (Ocak-Temmuz)'!C431)</f>
        <v>0</v>
      </c>
      <c r="E521" s="175">
        <f>IF('G011A (Ocak-Temmuz)'!K431=" ",0,'G011A (Ocak-Temmuz)'!K431)</f>
        <v>0</v>
      </c>
      <c r="F521" s="176">
        <f>IF('G011A (Şubat-Ağustos)'!C427="",0,'G011A (Şubat-Ağustos)'!C427)</f>
        <v>0</v>
      </c>
      <c r="G521" s="175">
        <f>IF('G011A (Şubat-Ağustos)'!K427=" ",0,'G011A (Şubat-Ağustos)'!K427)</f>
        <v>0</v>
      </c>
      <c r="H521" s="176">
        <f>IF('G011A (Mart-Eylül)'!C427="",0,'G011A (Mart-Eylül)'!C427)</f>
        <v>0</v>
      </c>
      <c r="I521" s="175">
        <f>IF('G011A (Mart-Eylül)'!K427=" ",0,'G011A (Mart-Eylül)'!K427)</f>
        <v>0</v>
      </c>
      <c r="J521" s="176">
        <f>IF('G011A (Nisan-Ekim)'!C427="",0,'G011A (Nisan-Ekim)'!C427)</f>
        <v>0</v>
      </c>
      <c r="K521" s="175">
        <f>IF('G011A (Nisan-Ekim)'!K427="",0,'G011A (Nisan-Ekim)'!K427)</f>
        <v>0</v>
      </c>
      <c r="L521" s="176">
        <f>IF('G011A (Mayıs-Kasım)'!C427="",0,'G011A (Mayıs-Kasım)'!C427)</f>
        <v>0</v>
      </c>
      <c r="M521" s="175">
        <f>IF('G011A (Mayıs-Kasım)'!K427=" ",0,'G011A (Mayıs-Kasım)'!K427)</f>
        <v>0</v>
      </c>
      <c r="N521" s="176">
        <f>IF('G011A (Haziran-Aralık)'!C437="",0,'G011A (Haziran-Aralık)'!C437)</f>
        <v>0</v>
      </c>
      <c r="O521" s="175">
        <f>IF('G011A (Haziran-Aralık)'!K437="",0,'G011A (Haziran-Aralık)'!K437)</f>
        <v>0</v>
      </c>
      <c r="P521" s="176" t="str">
        <f>IF('proje ve personel bilgileri'!A238=0,"",SUM(D521+F521+H521+J521+L521+N521))</f>
        <v/>
      </c>
      <c r="Q521" s="175" t="str">
        <f>IF('proje ve personel bilgileri'!A238=0,"",SUM(E521+G521+I521+K521+M521+O521))</f>
        <v/>
      </c>
      <c r="R521" s="180" t="str">
        <f>IF('proje ve personel bilgileri'!A238&lt;&gt;0,(P521/30)," ")</f>
        <v xml:space="preserve"> </v>
      </c>
      <c r="S521" s="181" t="str">
        <f>IF('proje ve personel bilgileri'!A238&lt;&gt;0,(Q521/R521)," ")</f>
        <v xml:space="preserve"> </v>
      </c>
    </row>
    <row r="522" spans="1:19" ht="15.75" customHeight="1" x14ac:dyDescent="0.25">
      <c r="A522" s="15">
        <v>226</v>
      </c>
      <c r="B522" s="359" t="str">
        <f>IF('proje ve personel bilgileri'!A239&lt;&gt;0,('proje ve personel bilgileri'!A239)," ")</f>
        <v xml:space="preserve"> </v>
      </c>
      <c r="C522" s="359"/>
      <c r="D522" s="176">
        <f>IF('G011A (Ocak-Temmuz)'!C432="",0,'G011A (Ocak-Temmuz)'!C432)</f>
        <v>0</v>
      </c>
      <c r="E522" s="175">
        <f>IF('G011A (Ocak-Temmuz)'!K432=" ",0,'G011A (Ocak-Temmuz)'!K432)</f>
        <v>0</v>
      </c>
      <c r="F522" s="176">
        <f>IF('G011A (Şubat-Ağustos)'!C428="",0,'G011A (Şubat-Ağustos)'!C428)</f>
        <v>0</v>
      </c>
      <c r="G522" s="175">
        <f>IF('G011A (Şubat-Ağustos)'!K428=" ",0,'G011A (Şubat-Ağustos)'!K428)</f>
        <v>0</v>
      </c>
      <c r="H522" s="176">
        <f>IF('G011A (Mart-Eylül)'!C428="",0,'G011A (Mart-Eylül)'!C428)</f>
        <v>0</v>
      </c>
      <c r="I522" s="175">
        <f>IF('G011A (Mart-Eylül)'!K428=" ",0,'G011A (Mart-Eylül)'!K428)</f>
        <v>0</v>
      </c>
      <c r="J522" s="176">
        <f>IF('G011A (Nisan-Ekim)'!C428="",0,'G011A (Nisan-Ekim)'!C428)</f>
        <v>0</v>
      </c>
      <c r="K522" s="175">
        <f>IF('G011A (Nisan-Ekim)'!K428="",0,'G011A (Nisan-Ekim)'!K428)</f>
        <v>0</v>
      </c>
      <c r="L522" s="176">
        <f>IF('G011A (Mayıs-Kasım)'!C428="",0,'G011A (Mayıs-Kasım)'!C428)</f>
        <v>0</v>
      </c>
      <c r="M522" s="175">
        <f>IF('G011A (Mayıs-Kasım)'!K428=" ",0,'G011A (Mayıs-Kasım)'!K428)</f>
        <v>0</v>
      </c>
      <c r="N522" s="176">
        <f>IF('G011A (Haziran-Aralık)'!C438="",0,'G011A (Haziran-Aralık)'!C438)</f>
        <v>0</v>
      </c>
      <c r="O522" s="175">
        <f>IF('G011A (Haziran-Aralık)'!K438="",0,'G011A (Haziran-Aralık)'!K438)</f>
        <v>0</v>
      </c>
      <c r="P522" s="176" t="str">
        <f>IF('proje ve personel bilgileri'!A239=0,"",SUM(D522+F522+H522+J522+L522+N522))</f>
        <v/>
      </c>
      <c r="Q522" s="175" t="str">
        <f>IF('proje ve personel bilgileri'!A239=0,"",SUM(E522+G522+I522+K522+M522+O522))</f>
        <v/>
      </c>
      <c r="R522" s="180" t="str">
        <f>IF('proje ve personel bilgileri'!A239&lt;&gt;0,(P522/30)," ")</f>
        <v xml:space="preserve"> </v>
      </c>
      <c r="S522" s="181" t="str">
        <f>IF('proje ve personel bilgileri'!A239&lt;&gt;0,(Q522/R522)," ")</f>
        <v xml:space="preserve"> </v>
      </c>
    </row>
    <row r="523" spans="1:19" ht="15.75" customHeight="1" x14ac:dyDescent="0.25">
      <c r="A523" s="14">
        <v>227</v>
      </c>
      <c r="B523" s="359" t="str">
        <f>IF('proje ve personel bilgileri'!A240&lt;&gt;0,('proje ve personel bilgileri'!A240)," ")</f>
        <v xml:space="preserve"> </v>
      </c>
      <c r="C523" s="359"/>
      <c r="D523" s="176">
        <f>IF('G011A (Ocak-Temmuz)'!C433="",0,'G011A (Ocak-Temmuz)'!C433)</f>
        <v>0</v>
      </c>
      <c r="E523" s="175">
        <f>IF('G011A (Ocak-Temmuz)'!K433=" ",0,'G011A (Ocak-Temmuz)'!K433)</f>
        <v>0</v>
      </c>
      <c r="F523" s="176">
        <f>IF('G011A (Şubat-Ağustos)'!C429="",0,'G011A (Şubat-Ağustos)'!C429)</f>
        <v>0</v>
      </c>
      <c r="G523" s="175">
        <f>IF('G011A (Şubat-Ağustos)'!K429=" ",0,'G011A (Şubat-Ağustos)'!K429)</f>
        <v>0</v>
      </c>
      <c r="H523" s="176">
        <f>IF('G011A (Mart-Eylül)'!C429="",0,'G011A (Mart-Eylül)'!C429)</f>
        <v>0</v>
      </c>
      <c r="I523" s="175">
        <f>IF('G011A (Mart-Eylül)'!K429=" ",0,'G011A (Mart-Eylül)'!K429)</f>
        <v>0</v>
      </c>
      <c r="J523" s="176">
        <f>IF('G011A (Nisan-Ekim)'!C429="",0,'G011A (Nisan-Ekim)'!C429)</f>
        <v>0</v>
      </c>
      <c r="K523" s="175">
        <f>IF('G011A (Nisan-Ekim)'!K429="",0,'G011A (Nisan-Ekim)'!K429)</f>
        <v>0</v>
      </c>
      <c r="L523" s="176">
        <f>IF('G011A (Mayıs-Kasım)'!C429="",0,'G011A (Mayıs-Kasım)'!C429)</f>
        <v>0</v>
      </c>
      <c r="M523" s="175">
        <f>IF('G011A (Mayıs-Kasım)'!K429=" ",0,'G011A (Mayıs-Kasım)'!K429)</f>
        <v>0</v>
      </c>
      <c r="N523" s="176">
        <f>IF('G011A (Haziran-Aralık)'!C439="",0,'G011A (Haziran-Aralık)'!C439)</f>
        <v>0</v>
      </c>
      <c r="O523" s="175">
        <f>IF('G011A (Haziran-Aralık)'!K439="",0,'G011A (Haziran-Aralık)'!K439)</f>
        <v>0</v>
      </c>
      <c r="P523" s="176" t="str">
        <f>IF('proje ve personel bilgileri'!A240=0,"",SUM(D523+F523+H523+J523+L523+N523))</f>
        <v/>
      </c>
      <c r="Q523" s="175" t="str">
        <f>IF('proje ve personel bilgileri'!A240=0,"",SUM(E523+G523+I523+K523+M523+O523))</f>
        <v/>
      </c>
      <c r="R523" s="180" t="str">
        <f>IF('proje ve personel bilgileri'!A240&lt;&gt;0,(P523/30)," ")</f>
        <v xml:space="preserve"> </v>
      </c>
      <c r="S523" s="181" t="str">
        <f>IF('proje ve personel bilgileri'!A240&lt;&gt;0,(Q523/R523)," ")</f>
        <v xml:space="preserve"> </v>
      </c>
    </row>
    <row r="524" spans="1:19" ht="15.75" customHeight="1" x14ac:dyDescent="0.25">
      <c r="A524" s="15">
        <v>228</v>
      </c>
      <c r="B524" s="359" t="str">
        <f>IF('proje ve personel bilgileri'!A241&lt;&gt;0,('proje ve personel bilgileri'!A241)," ")</f>
        <v xml:space="preserve"> </v>
      </c>
      <c r="C524" s="359"/>
      <c r="D524" s="176">
        <f>IF('G011A (Ocak-Temmuz)'!C434="",0,'G011A (Ocak-Temmuz)'!C434)</f>
        <v>0</v>
      </c>
      <c r="E524" s="175">
        <f>IF('G011A (Ocak-Temmuz)'!K434=" ",0,'G011A (Ocak-Temmuz)'!K434)</f>
        <v>0</v>
      </c>
      <c r="F524" s="176">
        <f>IF('G011A (Şubat-Ağustos)'!C430="",0,'G011A (Şubat-Ağustos)'!C430)</f>
        <v>0</v>
      </c>
      <c r="G524" s="175">
        <f>IF('G011A (Şubat-Ağustos)'!K430=" ",0,'G011A (Şubat-Ağustos)'!K430)</f>
        <v>0</v>
      </c>
      <c r="H524" s="176">
        <f>IF('G011A (Mart-Eylül)'!C430="",0,'G011A (Mart-Eylül)'!C430)</f>
        <v>0</v>
      </c>
      <c r="I524" s="175">
        <f>IF('G011A (Mart-Eylül)'!K430=" ",0,'G011A (Mart-Eylül)'!K430)</f>
        <v>0</v>
      </c>
      <c r="J524" s="176">
        <f>IF('G011A (Nisan-Ekim)'!C430="",0,'G011A (Nisan-Ekim)'!C430)</f>
        <v>0</v>
      </c>
      <c r="K524" s="175">
        <f>IF('G011A (Nisan-Ekim)'!K430="",0,'G011A (Nisan-Ekim)'!K430)</f>
        <v>0</v>
      </c>
      <c r="L524" s="176">
        <f>IF('G011A (Mayıs-Kasım)'!C430="",0,'G011A (Mayıs-Kasım)'!C430)</f>
        <v>0</v>
      </c>
      <c r="M524" s="175">
        <f>IF('G011A (Mayıs-Kasım)'!K430=" ",0,'G011A (Mayıs-Kasım)'!K430)</f>
        <v>0</v>
      </c>
      <c r="N524" s="176">
        <f>IF('G011A (Haziran-Aralık)'!C440="",0,'G011A (Haziran-Aralık)'!C440)</f>
        <v>0</v>
      </c>
      <c r="O524" s="175">
        <f>IF('G011A (Haziran-Aralık)'!K440="",0,'G011A (Haziran-Aralık)'!K440)</f>
        <v>0</v>
      </c>
      <c r="P524" s="176" t="str">
        <f>IF('proje ve personel bilgileri'!A241=0,"",SUM(D524+F524+H524+J524+L524+N524))</f>
        <v/>
      </c>
      <c r="Q524" s="175" t="str">
        <f>IF('proje ve personel bilgileri'!A241=0,"",SUM(E524+G524+I524+K524+M524+O524))</f>
        <v/>
      </c>
      <c r="R524" s="180" t="str">
        <f>IF('proje ve personel bilgileri'!A241&lt;&gt;0,(P524/30)," ")</f>
        <v xml:space="preserve"> </v>
      </c>
      <c r="S524" s="181" t="str">
        <f>IF('proje ve personel bilgileri'!A241&lt;&gt;0,(Q524/R524)," ")</f>
        <v xml:space="preserve"> </v>
      </c>
    </row>
    <row r="525" spans="1:19" ht="15.75" customHeight="1" x14ac:dyDescent="0.25">
      <c r="A525" s="14">
        <v>229</v>
      </c>
      <c r="B525" s="359" t="str">
        <f>IF('proje ve personel bilgileri'!A242&lt;&gt;0,('proje ve personel bilgileri'!A242)," ")</f>
        <v xml:space="preserve"> </v>
      </c>
      <c r="C525" s="359"/>
      <c r="D525" s="176">
        <f>IF('G011A (Ocak-Temmuz)'!C435="",0,'G011A (Ocak-Temmuz)'!C435)</f>
        <v>0</v>
      </c>
      <c r="E525" s="175">
        <f>IF('G011A (Ocak-Temmuz)'!K435=" ",0,'G011A (Ocak-Temmuz)'!K435)</f>
        <v>0</v>
      </c>
      <c r="F525" s="176">
        <f>IF('G011A (Şubat-Ağustos)'!C431="",0,'G011A (Şubat-Ağustos)'!C431)</f>
        <v>0</v>
      </c>
      <c r="G525" s="175">
        <f>IF('G011A (Şubat-Ağustos)'!K431=" ",0,'G011A (Şubat-Ağustos)'!K431)</f>
        <v>0</v>
      </c>
      <c r="H525" s="176">
        <f>IF('G011A (Mart-Eylül)'!C431="",0,'G011A (Mart-Eylül)'!C431)</f>
        <v>0</v>
      </c>
      <c r="I525" s="175">
        <f>IF('G011A (Mart-Eylül)'!K431=" ",0,'G011A (Mart-Eylül)'!K431)</f>
        <v>0</v>
      </c>
      <c r="J525" s="176">
        <f>IF('G011A (Nisan-Ekim)'!C431="",0,'G011A (Nisan-Ekim)'!C431)</f>
        <v>0</v>
      </c>
      <c r="K525" s="175">
        <f>IF('G011A (Nisan-Ekim)'!K431="",0,'G011A (Nisan-Ekim)'!K431)</f>
        <v>0</v>
      </c>
      <c r="L525" s="176">
        <f>IF('G011A (Mayıs-Kasım)'!C431="",0,'G011A (Mayıs-Kasım)'!C431)</f>
        <v>0</v>
      </c>
      <c r="M525" s="175">
        <f>IF('G011A (Mayıs-Kasım)'!K431=" ",0,'G011A (Mayıs-Kasım)'!K431)</f>
        <v>0</v>
      </c>
      <c r="N525" s="176">
        <f>IF('G011A (Haziran-Aralık)'!C441="",0,'G011A (Haziran-Aralık)'!C441)</f>
        <v>0</v>
      </c>
      <c r="O525" s="175">
        <f>IF('G011A (Haziran-Aralık)'!K441="",0,'G011A (Haziran-Aralık)'!K441)</f>
        <v>0</v>
      </c>
      <c r="P525" s="176" t="str">
        <f>IF('proje ve personel bilgileri'!A242=0,"",SUM(D525+F525+H525+J525+L525+N525))</f>
        <v/>
      </c>
      <c r="Q525" s="175" t="str">
        <f>IF('proje ve personel bilgileri'!A242=0,"",SUM(E525+G525+I525+K525+M525+O525))</f>
        <v/>
      </c>
      <c r="R525" s="180" t="str">
        <f>IF('proje ve personel bilgileri'!A242&lt;&gt;0,(P525/30)," ")</f>
        <v xml:space="preserve"> </v>
      </c>
      <c r="S525" s="181" t="str">
        <f>IF('proje ve personel bilgileri'!A242&lt;&gt;0,(Q525/R525)," ")</f>
        <v xml:space="preserve"> </v>
      </c>
    </row>
    <row r="526" spans="1:19" ht="15.75" customHeight="1" x14ac:dyDescent="0.25">
      <c r="A526" s="15">
        <v>230</v>
      </c>
      <c r="B526" s="359" t="str">
        <f>IF('proje ve personel bilgileri'!A243&lt;&gt;0,('proje ve personel bilgileri'!A243)," ")</f>
        <v xml:space="preserve"> </v>
      </c>
      <c r="C526" s="359"/>
      <c r="D526" s="176">
        <f>IF('G011A (Ocak-Temmuz)'!C436="",0,'G011A (Ocak-Temmuz)'!C436)</f>
        <v>0</v>
      </c>
      <c r="E526" s="175">
        <f>IF('G011A (Ocak-Temmuz)'!K436=" ",0,'G011A (Ocak-Temmuz)'!K436)</f>
        <v>0</v>
      </c>
      <c r="F526" s="176">
        <f>IF('G011A (Şubat-Ağustos)'!C432="",0,'G011A (Şubat-Ağustos)'!C432)</f>
        <v>0</v>
      </c>
      <c r="G526" s="175">
        <f>IF('G011A (Şubat-Ağustos)'!K432=" ",0,'G011A (Şubat-Ağustos)'!K432)</f>
        <v>0</v>
      </c>
      <c r="H526" s="176">
        <f>IF('G011A (Mart-Eylül)'!C432="",0,'G011A (Mart-Eylül)'!C432)</f>
        <v>0</v>
      </c>
      <c r="I526" s="175">
        <f>IF('G011A (Mart-Eylül)'!K432=" ",0,'G011A (Mart-Eylül)'!K432)</f>
        <v>0</v>
      </c>
      <c r="J526" s="176">
        <f>IF('G011A (Nisan-Ekim)'!C432="",0,'G011A (Nisan-Ekim)'!C432)</f>
        <v>0</v>
      </c>
      <c r="K526" s="175">
        <f>IF('G011A (Nisan-Ekim)'!K432="",0,'G011A (Nisan-Ekim)'!K432)</f>
        <v>0</v>
      </c>
      <c r="L526" s="176">
        <f>IF('G011A (Mayıs-Kasım)'!C432="",0,'G011A (Mayıs-Kasım)'!C432)</f>
        <v>0</v>
      </c>
      <c r="M526" s="175">
        <f>IF('G011A (Mayıs-Kasım)'!K432=" ",0,'G011A (Mayıs-Kasım)'!K432)</f>
        <v>0</v>
      </c>
      <c r="N526" s="176">
        <f>IF('G011A (Haziran-Aralık)'!C442="",0,'G011A (Haziran-Aralık)'!C442)</f>
        <v>0</v>
      </c>
      <c r="O526" s="175">
        <f>IF('G011A (Haziran-Aralık)'!K442="",0,'G011A (Haziran-Aralık)'!K442)</f>
        <v>0</v>
      </c>
      <c r="P526" s="176" t="str">
        <f>IF('proje ve personel bilgileri'!A243=0,"",SUM(D526+F526+H526+J526+L526+N526))</f>
        <v/>
      </c>
      <c r="Q526" s="175" t="str">
        <f>IF('proje ve personel bilgileri'!A243=0,"",SUM(E526+G526+I526+K526+M526+O526))</f>
        <v/>
      </c>
      <c r="R526" s="180" t="str">
        <f>IF('proje ve personel bilgileri'!A243&lt;&gt;0,(P526/30)," ")</f>
        <v xml:space="preserve"> </v>
      </c>
      <c r="S526" s="181" t="str">
        <f>IF('proje ve personel bilgileri'!A243&lt;&gt;0,(Q526/R526)," ")</f>
        <v xml:space="preserve"> </v>
      </c>
    </row>
    <row r="527" spans="1:19" ht="15.75" customHeight="1" x14ac:dyDescent="0.25">
      <c r="A527" s="14">
        <v>231</v>
      </c>
      <c r="B527" s="359" t="str">
        <f>IF('proje ve personel bilgileri'!A244&lt;&gt;0,('proje ve personel bilgileri'!A244)," ")</f>
        <v xml:space="preserve"> </v>
      </c>
      <c r="C527" s="359"/>
      <c r="D527" s="176">
        <f>IF('G011A (Ocak-Temmuz)'!C437="",0,'G011A (Ocak-Temmuz)'!C437)</f>
        <v>0</v>
      </c>
      <c r="E527" s="175">
        <f>IF('G011A (Ocak-Temmuz)'!K437=" ",0,'G011A (Ocak-Temmuz)'!K437)</f>
        <v>0</v>
      </c>
      <c r="F527" s="176">
        <f>IF('G011A (Şubat-Ağustos)'!C433="",0,'G011A (Şubat-Ağustos)'!C433)</f>
        <v>0</v>
      </c>
      <c r="G527" s="175">
        <f>IF('G011A (Şubat-Ağustos)'!K433=" ",0,'G011A (Şubat-Ağustos)'!K433)</f>
        <v>0</v>
      </c>
      <c r="H527" s="176">
        <f>IF('G011A (Mart-Eylül)'!C433="",0,'G011A (Mart-Eylül)'!C433)</f>
        <v>0</v>
      </c>
      <c r="I527" s="175">
        <f>IF('G011A (Mart-Eylül)'!K433=" ",0,'G011A (Mart-Eylül)'!K433)</f>
        <v>0</v>
      </c>
      <c r="J527" s="176">
        <f>IF('G011A (Nisan-Ekim)'!C433="",0,'G011A (Nisan-Ekim)'!C433)</f>
        <v>0</v>
      </c>
      <c r="K527" s="175">
        <f>IF('G011A (Nisan-Ekim)'!K433="",0,'G011A (Nisan-Ekim)'!K433)</f>
        <v>0</v>
      </c>
      <c r="L527" s="176">
        <f>IF('G011A (Mayıs-Kasım)'!C433="",0,'G011A (Mayıs-Kasım)'!C433)</f>
        <v>0</v>
      </c>
      <c r="M527" s="175">
        <f>IF('G011A (Mayıs-Kasım)'!K433=" ",0,'G011A (Mayıs-Kasım)'!K433)</f>
        <v>0</v>
      </c>
      <c r="N527" s="176">
        <f>IF('G011A (Haziran-Aralık)'!C443="",0,'G011A (Haziran-Aralık)'!C443)</f>
        <v>0</v>
      </c>
      <c r="O527" s="175">
        <f>IF('G011A (Haziran-Aralık)'!K443="",0,'G011A (Haziran-Aralık)'!K443)</f>
        <v>0</v>
      </c>
      <c r="P527" s="176" t="str">
        <f>IF('proje ve personel bilgileri'!A244=0,"",SUM(D527+F527+H527+J527+L527+N527))</f>
        <v/>
      </c>
      <c r="Q527" s="175" t="str">
        <f>IF('proje ve personel bilgileri'!A244=0,"",SUM(E527+G527+I527+K527+M527+O527))</f>
        <v/>
      </c>
      <c r="R527" s="180" t="str">
        <f>IF('proje ve personel bilgileri'!A244&lt;&gt;0,(P527/30)," ")</f>
        <v xml:space="preserve"> </v>
      </c>
      <c r="S527" s="181" t="str">
        <f>IF('proje ve personel bilgileri'!A244&lt;&gt;0,(Q527/R527)," ")</f>
        <v xml:space="preserve"> </v>
      </c>
    </row>
    <row r="528" spans="1:19" ht="15.75" customHeight="1" x14ac:dyDescent="0.25">
      <c r="A528" s="15">
        <v>232</v>
      </c>
      <c r="B528" s="359" t="str">
        <f>IF('proje ve personel bilgileri'!A245&lt;&gt;0,('proje ve personel bilgileri'!A245)," ")</f>
        <v xml:space="preserve"> </v>
      </c>
      <c r="C528" s="359"/>
      <c r="D528" s="176">
        <f>IF('G011A (Ocak-Temmuz)'!C438="",0,'G011A (Ocak-Temmuz)'!C438)</f>
        <v>0</v>
      </c>
      <c r="E528" s="175">
        <f>IF('G011A (Ocak-Temmuz)'!K438=" ",0,'G011A (Ocak-Temmuz)'!K438)</f>
        <v>0</v>
      </c>
      <c r="F528" s="176">
        <f>IF('G011A (Şubat-Ağustos)'!C434="",0,'G011A (Şubat-Ağustos)'!C434)</f>
        <v>0</v>
      </c>
      <c r="G528" s="175">
        <f>IF('G011A (Şubat-Ağustos)'!K434=" ",0,'G011A (Şubat-Ağustos)'!K434)</f>
        <v>0</v>
      </c>
      <c r="H528" s="176">
        <f>IF('G011A (Mart-Eylül)'!C434="",0,'G011A (Mart-Eylül)'!C434)</f>
        <v>0</v>
      </c>
      <c r="I528" s="175">
        <f>IF('G011A (Mart-Eylül)'!K434=" ",0,'G011A (Mart-Eylül)'!K434)</f>
        <v>0</v>
      </c>
      <c r="J528" s="176">
        <f>IF('G011A (Nisan-Ekim)'!C434="",0,'G011A (Nisan-Ekim)'!C434)</f>
        <v>0</v>
      </c>
      <c r="K528" s="175">
        <f>IF('G011A (Nisan-Ekim)'!K434="",0,'G011A (Nisan-Ekim)'!K434)</f>
        <v>0</v>
      </c>
      <c r="L528" s="176">
        <f>IF('G011A (Mayıs-Kasım)'!C434="",0,'G011A (Mayıs-Kasım)'!C434)</f>
        <v>0</v>
      </c>
      <c r="M528" s="175">
        <f>IF('G011A (Mayıs-Kasım)'!K434=" ",0,'G011A (Mayıs-Kasım)'!K434)</f>
        <v>0</v>
      </c>
      <c r="N528" s="176">
        <f>IF('G011A (Haziran-Aralık)'!C444="",0,'G011A (Haziran-Aralık)'!C444)</f>
        <v>0</v>
      </c>
      <c r="O528" s="175">
        <f>IF('G011A (Haziran-Aralık)'!K444="",0,'G011A (Haziran-Aralık)'!K444)</f>
        <v>0</v>
      </c>
      <c r="P528" s="176" t="str">
        <f>IF('proje ve personel bilgileri'!A245=0,"",SUM(D528+F528+H528+J528+L528+N528))</f>
        <v/>
      </c>
      <c r="Q528" s="175" t="str">
        <f>IF('proje ve personel bilgileri'!A245=0,"",SUM(E528+G528+I528+K528+M528+O528))</f>
        <v/>
      </c>
      <c r="R528" s="180" t="str">
        <f>IF('proje ve personel bilgileri'!A245&lt;&gt;0,(P528/30)," ")</f>
        <v xml:space="preserve"> </v>
      </c>
      <c r="S528" s="181" t="str">
        <f>IF('proje ve personel bilgileri'!A245&lt;&gt;0,(Q528/R528)," ")</f>
        <v xml:space="preserve"> </v>
      </c>
    </row>
    <row r="529" spans="1:19" ht="15.75" customHeight="1" x14ac:dyDescent="0.25">
      <c r="A529" s="14">
        <v>233</v>
      </c>
      <c r="B529" s="359" t="str">
        <f>IF('proje ve personel bilgileri'!A246&lt;&gt;0,('proje ve personel bilgileri'!A246)," ")</f>
        <v xml:space="preserve"> </v>
      </c>
      <c r="C529" s="359"/>
      <c r="D529" s="176">
        <f>IF('G011A (Ocak-Temmuz)'!C439="",0,'G011A (Ocak-Temmuz)'!C439)</f>
        <v>0</v>
      </c>
      <c r="E529" s="175">
        <f>IF('G011A (Ocak-Temmuz)'!K439=" ",0,'G011A (Ocak-Temmuz)'!K439)</f>
        <v>0</v>
      </c>
      <c r="F529" s="176">
        <f>IF('G011A (Şubat-Ağustos)'!C435="",0,'G011A (Şubat-Ağustos)'!C435)</f>
        <v>0</v>
      </c>
      <c r="G529" s="175">
        <f>IF('G011A (Şubat-Ağustos)'!K435=" ",0,'G011A (Şubat-Ağustos)'!K435)</f>
        <v>0</v>
      </c>
      <c r="H529" s="176">
        <f>IF('G011A (Mart-Eylül)'!C435="",0,'G011A (Mart-Eylül)'!C435)</f>
        <v>0</v>
      </c>
      <c r="I529" s="175">
        <f>IF('G011A (Mart-Eylül)'!K435=" ",0,'G011A (Mart-Eylül)'!K435)</f>
        <v>0</v>
      </c>
      <c r="J529" s="176">
        <f>IF('G011A (Nisan-Ekim)'!C435="",0,'G011A (Nisan-Ekim)'!C435)</f>
        <v>0</v>
      </c>
      <c r="K529" s="175">
        <f>IF('G011A (Nisan-Ekim)'!K435="",0,'G011A (Nisan-Ekim)'!K435)</f>
        <v>0</v>
      </c>
      <c r="L529" s="176">
        <f>IF('G011A (Mayıs-Kasım)'!C435="",0,'G011A (Mayıs-Kasım)'!C435)</f>
        <v>0</v>
      </c>
      <c r="M529" s="175">
        <f>IF('G011A (Mayıs-Kasım)'!K435=" ",0,'G011A (Mayıs-Kasım)'!K435)</f>
        <v>0</v>
      </c>
      <c r="N529" s="176">
        <f>IF('G011A (Haziran-Aralık)'!C445="",0,'G011A (Haziran-Aralık)'!C445)</f>
        <v>0</v>
      </c>
      <c r="O529" s="175">
        <f>IF('G011A (Haziran-Aralık)'!K445="",0,'G011A (Haziran-Aralık)'!K445)</f>
        <v>0</v>
      </c>
      <c r="P529" s="176" t="str">
        <f>IF('proje ve personel bilgileri'!A246=0,"",SUM(D529+F529+H529+J529+L529+N529))</f>
        <v/>
      </c>
      <c r="Q529" s="175" t="str">
        <f>IF('proje ve personel bilgileri'!A246=0,"",SUM(E529+G529+I529+K529+M529+O529))</f>
        <v/>
      </c>
      <c r="R529" s="180" t="str">
        <f>IF('proje ve personel bilgileri'!A246&lt;&gt;0,(P529/30)," ")</f>
        <v xml:space="preserve"> </v>
      </c>
      <c r="S529" s="181" t="str">
        <f>IF('proje ve personel bilgileri'!A246&lt;&gt;0,(Q529/R529)," ")</f>
        <v xml:space="preserve"> </v>
      </c>
    </row>
    <row r="530" spans="1:19" ht="15.75" customHeight="1" x14ac:dyDescent="0.25">
      <c r="A530" s="15">
        <v>234</v>
      </c>
      <c r="B530" s="359" t="str">
        <f>IF('proje ve personel bilgileri'!A247&lt;&gt;0,('proje ve personel bilgileri'!A247)," ")</f>
        <v xml:space="preserve"> </v>
      </c>
      <c r="C530" s="359"/>
      <c r="D530" s="176">
        <f>IF('G011A (Ocak-Temmuz)'!C440="",0,'G011A (Ocak-Temmuz)'!C440)</f>
        <v>0</v>
      </c>
      <c r="E530" s="175">
        <f>IF('G011A (Ocak-Temmuz)'!K440=" ",0,'G011A (Ocak-Temmuz)'!K440)</f>
        <v>0</v>
      </c>
      <c r="F530" s="176">
        <f>IF('G011A (Şubat-Ağustos)'!C436="",0,'G011A (Şubat-Ağustos)'!C436)</f>
        <v>0</v>
      </c>
      <c r="G530" s="175">
        <f>IF('G011A (Şubat-Ağustos)'!K436=" ",0,'G011A (Şubat-Ağustos)'!K436)</f>
        <v>0</v>
      </c>
      <c r="H530" s="176">
        <f>IF('G011A (Mart-Eylül)'!C436="",0,'G011A (Mart-Eylül)'!C436)</f>
        <v>0</v>
      </c>
      <c r="I530" s="175">
        <f>IF('G011A (Mart-Eylül)'!K436=" ",0,'G011A (Mart-Eylül)'!K436)</f>
        <v>0</v>
      </c>
      <c r="J530" s="176">
        <f>IF('G011A (Nisan-Ekim)'!C436="",0,'G011A (Nisan-Ekim)'!C436)</f>
        <v>0</v>
      </c>
      <c r="K530" s="175">
        <f>IF('G011A (Nisan-Ekim)'!K436="",0,'G011A (Nisan-Ekim)'!K436)</f>
        <v>0</v>
      </c>
      <c r="L530" s="176">
        <f>IF('G011A (Mayıs-Kasım)'!C436="",0,'G011A (Mayıs-Kasım)'!C436)</f>
        <v>0</v>
      </c>
      <c r="M530" s="175">
        <f>IF('G011A (Mayıs-Kasım)'!K436=" ",0,'G011A (Mayıs-Kasım)'!K436)</f>
        <v>0</v>
      </c>
      <c r="N530" s="176">
        <f>IF('G011A (Haziran-Aralık)'!C446="",0,'G011A (Haziran-Aralık)'!C446)</f>
        <v>0</v>
      </c>
      <c r="O530" s="175">
        <f>IF('G011A (Haziran-Aralık)'!K446="",0,'G011A (Haziran-Aralık)'!K446)</f>
        <v>0</v>
      </c>
      <c r="P530" s="176" t="str">
        <f>IF('proje ve personel bilgileri'!A247=0,"",SUM(D530+F530+H530+J530+L530+N530))</f>
        <v/>
      </c>
      <c r="Q530" s="175" t="str">
        <f>IF('proje ve personel bilgileri'!A247=0,"",SUM(E530+G530+I530+K530+M530+O530))</f>
        <v/>
      </c>
      <c r="R530" s="180" t="str">
        <f>IF('proje ve personel bilgileri'!A247&lt;&gt;0,(P530/30)," ")</f>
        <v xml:space="preserve"> </v>
      </c>
      <c r="S530" s="181" t="str">
        <f>IF('proje ve personel bilgileri'!A247&lt;&gt;0,(Q530/R530)," ")</f>
        <v xml:space="preserve"> </v>
      </c>
    </row>
    <row r="531" spans="1:19" ht="15" customHeight="1" x14ac:dyDescent="0.25">
      <c r="A531" s="56"/>
      <c r="B531" s="56"/>
      <c r="C531" s="56"/>
      <c r="D531" s="56"/>
      <c r="E531" s="56"/>
      <c r="F531" s="56"/>
      <c r="G531" s="56"/>
      <c r="H531" s="56"/>
      <c r="I531" s="56"/>
      <c r="J531" s="56"/>
      <c r="K531" s="56"/>
      <c r="L531" s="56"/>
      <c r="M531" s="56"/>
      <c r="N531" s="56"/>
      <c r="O531" s="56"/>
      <c r="P531" s="56"/>
      <c r="Q531" s="56"/>
      <c r="R531" s="56"/>
      <c r="S531" s="56"/>
    </row>
    <row r="532" spans="1:19" ht="15" customHeight="1" x14ac:dyDescent="0.25">
      <c r="A532" s="332" t="s">
        <v>100</v>
      </c>
      <c r="B532" s="332"/>
      <c r="C532" s="332"/>
      <c r="D532" s="332"/>
      <c r="E532" s="332"/>
      <c r="F532" s="332"/>
      <c r="G532" s="332"/>
      <c r="H532" s="332"/>
      <c r="I532" s="332"/>
      <c r="J532" s="332"/>
      <c r="K532" s="332"/>
      <c r="L532" s="332"/>
      <c r="M532" s="332"/>
      <c r="N532" s="332"/>
      <c r="O532" s="332"/>
      <c r="P532" s="332"/>
      <c r="Q532" s="332"/>
      <c r="R532" s="332"/>
    </row>
    <row r="533" spans="1:19" ht="15" customHeight="1" x14ac:dyDescent="0.25">
      <c r="A533" s="287"/>
    </row>
    <row r="534" spans="1:19" ht="15" customHeight="1" x14ac:dyDescent="0.25">
      <c r="C534" s="57"/>
      <c r="E534" s="58"/>
      <c r="G534" s="57"/>
    </row>
    <row r="535" spans="1:19" ht="15" customHeight="1" x14ac:dyDescent="0.25">
      <c r="F535" s="288" t="s">
        <v>102</v>
      </c>
      <c r="J535" s="288" t="s">
        <v>103</v>
      </c>
      <c r="O535" s="74" t="s">
        <v>127</v>
      </c>
    </row>
    <row r="546" spans="1:19" ht="15.75" customHeight="1" x14ac:dyDescent="0.25">
      <c r="A546" s="348" t="s">
        <v>108</v>
      </c>
      <c r="B546" s="348"/>
      <c r="C546" s="348"/>
      <c r="D546" s="348"/>
      <c r="E546" s="348"/>
      <c r="F546" s="348"/>
      <c r="G546" s="348"/>
      <c r="H546" s="348"/>
      <c r="I546" s="348"/>
      <c r="J546" s="348"/>
      <c r="K546" s="348"/>
      <c r="L546" s="348"/>
      <c r="M546" s="348"/>
      <c r="N546" s="348"/>
      <c r="O546" s="348"/>
      <c r="P546" s="348"/>
      <c r="Q546" s="348"/>
      <c r="R546" s="348"/>
      <c r="S546" s="348"/>
    </row>
    <row r="547" spans="1:19" ht="15" customHeight="1" x14ac:dyDescent="0.25">
      <c r="A547" s="68"/>
      <c r="B547" s="68"/>
      <c r="C547" s="68"/>
      <c r="D547" s="68"/>
      <c r="E547" s="68"/>
      <c r="F547" s="68"/>
      <c r="G547" s="68"/>
      <c r="H547" s="68"/>
      <c r="I547" s="69" t="str">
        <f>'proje ve personel bilgileri'!$B$7</f>
        <v>/</v>
      </c>
      <c r="J547" s="68" t="s">
        <v>109</v>
      </c>
      <c r="K547" s="68"/>
      <c r="L547" s="68"/>
      <c r="M547" s="68"/>
      <c r="N547" s="68"/>
      <c r="O547" s="68"/>
      <c r="P547" s="68"/>
      <c r="Q547" s="68"/>
      <c r="R547" s="68"/>
      <c r="S547" s="68"/>
    </row>
    <row r="548" spans="1:19" ht="18.75" customHeight="1" x14ac:dyDescent="0.25">
      <c r="R548" s="10" t="s">
        <v>110</v>
      </c>
    </row>
    <row r="549" spans="1:19" ht="15.75" customHeight="1" x14ac:dyDescent="0.25">
      <c r="A549" s="349" t="s">
        <v>2</v>
      </c>
      <c r="B549" s="350"/>
      <c r="C549" s="374">
        <f>'proje ve personel bilgileri'!$B$2</f>
        <v>0</v>
      </c>
      <c r="D549" s="375"/>
      <c r="E549" s="375"/>
      <c r="F549" s="375"/>
      <c r="G549" s="375"/>
      <c r="H549" s="375"/>
      <c r="I549" s="375"/>
      <c r="J549" s="375"/>
      <c r="K549" s="375"/>
      <c r="L549" s="375"/>
      <c r="M549" s="375"/>
      <c r="N549" s="375"/>
      <c r="O549" s="375"/>
      <c r="P549" s="375"/>
      <c r="Q549" s="375"/>
      <c r="R549" s="375"/>
      <c r="S549" s="376"/>
    </row>
    <row r="550" spans="1:19" ht="15.75" customHeight="1" x14ac:dyDescent="0.25">
      <c r="A550" s="349" t="s">
        <v>4</v>
      </c>
      <c r="B550" s="350"/>
      <c r="C550" s="374">
        <f>'proje ve personel bilgileri'!$B$3</f>
        <v>0</v>
      </c>
      <c r="D550" s="375"/>
      <c r="E550" s="375"/>
      <c r="F550" s="375"/>
      <c r="G550" s="375"/>
      <c r="H550" s="375"/>
      <c r="I550" s="375"/>
      <c r="J550" s="375"/>
      <c r="K550" s="375"/>
      <c r="L550" s="375"/>
      <c r="M550" s="375"/>
      <c r="N550" s="375"/>
      <c r="O550" s="375"/>
      <c r="P550" s="375"/>
      <c r="Q550" s="375"/>
      <c r="R550" s="375"/>
      <c r="S550" s="376"/>
    </row>
    <row r="551" spans="1:19" ht="27.75" customHeight="1" x14ac:dyDescent="0.25">
      <c r="A551" s="360" t="s">
        <v>87</v>
      </c>
      <c r="B551" s="368" t="s">
        <v>15</v>
      </c>
      <c r="C551" s="369"/>
      <c r="D551" s="368" t="s">
        <v>111</v>
      </c>
      <c r="E551" s="369"/>
      <c r="F551" s="368" t="s">
        <v>112</v>
      </c>
      <c r="G551" s="369"/>
      <c r="H551" s="366" t="s">
        <v>113</v>
      </c>
      <c r="I551" s="367"/>
      <c r="J551" s="366" t="s">
        <v>114</v>
      </c>
      <c r="K551" s="367"/>
      <c r="L551" s="366" t="s">
        <v>115</v>
      </c>
      <c r="M551" s="367"/>
      <c r="N551" s="368" t="s">
        <v>116</v>
      </c>
      <c r="O551" s="369"/>
      <c r="P551" s="360" t="s">
        <v>117</v>
      </c>
      <c r="Q551" s="286" t="s">
        <v>118</v>
      </c>
      <c r="R551" s="362" t="s">
        <v>119</v>
      </c>
      <c r="S551" s="362" t="s">
        <v>120</v>
      </c>
    </row>
    <row r="552" spans="1:19" ht="15.75" customHeight="1" x14ac:dyDescent="0.25">
      <c r="A552" s="361"/>
      <c r="B552" s="372"/>
      <c r="C552" s="373"/>
      <c r="D552" s="370"/>
      <c r="E552" s="371"/>
      <c r="F552" s="370"/>
      <c r="G552" s="371"/>
      <c r="H552" s="364" t="s">
        <v>121</v>
      </c>
      <c r="I552" s="365"/>
      <c r="J552" s="364" t="s">
        <v>122</v>
      </c>
      <c r="K552" s="365"/>
      <c r="L552" s="364" t="s">
        <v>123</v>
      </c>
      <c r="M552" s="365"/>
      <c r="N552" s="370"/>
      <c r="O552" s="371"/>
      <c r="P552" s="361"/>
      <c r="Q552" s="11" t="s">
        <v>124</v>
      </c>
      <c r="R552" s="363"/>
      <c r="S552" s="363"/>
    </row>
    <row r="553" spans="1:19" ht="27.75" customHeight="1" x14ac:dyDescent="0.25">
      <c r="A553" s="361"/>
      <c r="B553" s="372"/>
      <c r="C553" s="373"/>
      <c r="D553" s="360" t="s">
        <v>125</v>
      </c>
      <c r="E553" s="11" t="s">
        <v>126</v>
      </c>
      <c r="F553" s="360" t="s">
        <v>125</v>
      </c>
      <c r="G553" s="11" t="s">
        <v>126</v>
      </c>
      <c r="H553" s="360" t="s">
        <v>125</v>
      </c>
      <c r="I553" s="11" t="s">
        <v>126</v>
      </c>
      <c r="J553" s="360" t="s">
        <v>125</v>
      </c>
      <c r="K553" s="12" t="s">
        <v>126</v>
      </c>
      <c r="L553" s="360" t="s">
        <v>125</v>
      </c>
      <c r="M553" s="11" t="s">
        <v>126</v>
      </c>
      <c r="N553" s="360" t="s">
        <v>125</v>
      </c>
      <c r="O553" s="11" t="s">
        <v>126</v>
      </c>
      <c r="P553" s="361"/>
      <c r="Q553" s="11" t="s">
        <v>98</v>
      </c>
      <c r="R553" s="363"/>
      <c r="S553" s="363"/>
    </row>
    <row r="554" spans="1:19" ht="15.75" customHeight="1" x14ac:dyDescent="0.25">
      <c r="A554" s="361"/>
      <c r="B554" s="372"/>
      <c r="C554" s="373"/>
      <c r="D554" s="361"/>
      <c r="E554" s="11" t="s">
        <v>98</v>
      </c>
      <c r="F554" s="361"/>
      <c r="G554" s="11" t="s">
        <v>98</v>
      </c>
      <c r="H554" s="361"/>
      <c r="I554" s="11" t="s">
        <v>98</v>
      </c>
      <c r="J554" s="361"/>
      <c r="K554" s="12" t="s">
        <v>98</v>
      </c>
      <c r="L554" s="361"/>
      <c r="M554" s="11" t="s">
        <v>98</v>
      </c>
      <c r="N554" s="361"/>
      <c r="O554" s="11" t="s">
        <v>98</v>
      </c>
      <c r="P554" s="361"/>
      <c r="Q554" s="13"/>
      <c r="R554" s="363"/>
      <c r="S554" s="363"/>
    </row>
    <row r="555" spans="1:19" ht="15.75" customHeight="1" x14ac:dyDescent="0.25">
      <c r="A555" s="14">
        <v>235</v>
      </c>
      <c r="B555" s="359" t="str">
        <f>IF('proje ve personel bilgileri'!A248&lt;&gt;0,('proje ve personel bilgileri'!A248)," ")</f>
        <v xml:space="preserve"> </v>
      </c>
      <c r="C555" s="359"/>
      <c r="D555" s="176">
        <f>IF('G011A (Ocak-Temmuz)'!C458="",0,'G011A (Ocak-Temmuz)'!C458)</f>
        <v>0</v>
      </c>
      <c r="E555" s="175">
        <f>IF('G011A (Ocak-Temmuz)'!K458=" ",0,'G011A (Ocak-Temmuz)'!K458)</f>
        <v>0</v>
      </c>
      <c r="F555" s="176">
        <f>IF('G011A (Şubat-Ağustos)'!C453="",0,'G011A (Şubat-Ağustos)'!C453)</f>
        <v>0</v>
      </c>
      <c r="G555" s="175">
        <f>IF('G011A (Şubat-Ağustos)'!K453=" ",0,'G011A (Şubat-Ağustos)'!K453)</f>
        <v>0</v>
      </c>
      <c r="H555" s="176">
        <f>IF('G011A (Mart-Eylül)'!C453="",0,'G011A (Mart-Eylül)'!C453)</f>
        <v>0</v>
      </c>
      <c r="I555" s="175">
        <f>IF('G011A (Mart-Eylül)'!K453=" ",0,'G011A (Mart-Eylül)'!K453)</f>
        <v>0</v>
      </c>
      <c r="J555" s="176">
        <f>IF('G011A (Nisan-Ekim)'!C453="",0,'G011A (Nisan-Ekim)'!C453)</f>
        <v>0</v>
      </c>
      <c r="K555" s="175">
        <f>IF('G011A (Nisan-Ekim)'!K453="",0,'G011A (Nisan-Ekim)'!K453)</f>
        <v>0</v>
      </c>
      <c r="L555" s="176">
        <f>IF('G011A (Mayıs-Kasım)'!C452="",0,'G011A (Mayıs-Kasım)'!C452)</f>
        <v>0</v>
      </c>
      <c r="M555" s="175">
        <f>IF('G011A (Mayıs-Kasım)'!K452=" ",0,'G011A (Mayıs-Kasım)'!K452)</f>
        <v>0</v>
      </c>
      <c r="N555" s="176">
        <f>IF('G011A (Haziran-Aralık)'!C464="",0,'G011A (Haziran-Aralık)'!C464)</f>
        <v>0</v>
      </c>
      <c r="O555" s="175">
        <f>IF('G011A (Haziran-Aralık)'!K464="",0,'G011A (Haziran-Aralık)'!K464)</f>
        <v>0</v>
      </c>
      <c r="P555" s="176" t="str">
        <f>IF('proje ve personel bilgileri'!A248=0,"",SUM(D555+F555+H555+J555+L555+N555))</f>
        <v/>
      </c>
      <c r="Q555" s="175" t="str">
        <f>IF('proje ve personel bilgileri'!A248=0,"",SUM(E555+G555+I555+K555+M555+O555))</f>
        <v/>
      </c>
      <c r="R555" s="180" t="str">
        <f>IF('proje ve personel bilgileri'!A248&lt;&gt;0,(P555/30)," ")</f>
        <v xml:space="preserve"> </v>
      </c>
      <c r="S555" s="181" t="str">
        <f>IF('proje ve personel bilgileri'!A248&lt;&gt;0,(Q555/R555)," ")</f>
        <v xml:space="preserve"> </v>
      </c>
    </row>
    <row r="556" spans="1:19" ht="15.75" customHeight="1" x14ac:dyDescent="0.25">
      <c r="A556" s="15">
        <v>236</v>
      </c>
      <c r="B556" s="359" t="str">
        <f>IF('proje ve personel bilgileri'!A249&lt;&gt;0,('proje ve personel bilgileri'!A249)," ")</f>
        <v xml:space="preserve"> </v>
      </c>
      <c r="C556" s="359"/>
      <c r="D556" s="176">
        <f>IF('G011A (Ocak-Temmuz)'!C459="",0,'G011A (Ocak-Temmuz)'!C459)</f>
        <v>0</v>
      </c>
      <c r="E556" s="175">
        <f>IF('G011A (Ocak-Temmuz)'!K459=" ",0,'G011A (Ocak-Temmuz)'!K459)</f>
        <v>0</v>
      </c>
      <c r="F556" s="176">
        <f>IF('G011A (Şubat-Ağustos)'!C454="",0,'G011A (Şubat-Ağustos)'!C454)</f>
        <v>0</v>
      </c>
      <c r="G556" s="175">
        <f>IF('G011A (Şubat-Ağustos)'!K454=" ",0,'G011A (Şubat-Ağustos)'!K454)</f>
        <v>0</v>
      </c>
      <c r="H556" s="176">
        <f>IF('G011A (Mart-Eylül)'!C454="",0,'G011A (Mart-Eylül)'!C454)</f>
        <v>0</v>
      </c>
      <c r="I556" s="175">
        <f>IF('G011A (Mart-Eylül)'!K454=" ",0,'G011A (Mart-Eylül)'!K454)</f>
        <v>0</v>
      </c>
      <c r="J556" s="176">
        <f>IF('G011A (Nisan-Ekim)'!C454="",0,'G011A (Nisan-Ekim)'!C454)</f>
        <v>0</v>
      </c>
      <c r="K556" s="175">
        <f>IF('G011A (Nisan-Ekim)'!K454="",0,'G011A (Nisan-Ekim)'!K454)</f>
        <v>0</v>
      </c>
      <c r="L556" s="176">
        <f>IF('G011A (Mayıs-Kasım)'!C453="",0,'G011A (Mayıs-Kasım)'!C453)</f>
        <v>0</v>
      </c>
      <c r="M556" s="175">
        <f>IF('G011A (Mayıs-Kasım)'!K453=" ",0,'G011A (Mayıs-Kasım)'!K453)</f>
        <v>0</v>
      </c>
      <c r="N556" s="176">
        <f>IF('G011A (Haziran-Aralık)'!C465="",0,'G011A (Haziran-Aralık)'!C465)</f>
        <v>0</v>
      </c>
      <c r="O556" s="175">
        <f>IF('G011A (Haziran-Aralık)'!K465="",0,'G011A (Haziran-Aralık)'!K465)</f>
        <v>0</v>
      </c>
      <c r="P556" s="176" t="str">
        <f>IF('proje ve personel bilgileri'!A249=0,"",SUM(D556+F556+H556+J556+L556+N556))</f>
        <v/>
      </c>
      <c r="Q556" s="175" t="str">
        <f>IF('proje ve personel bilgileri'!A249=0,"",SUM(E556+G556+I556+K556+M556+O556))</f>
        <v/>
      </c>
      <c r="R556" s="180" t="str">
        <f>IF('proje ve personel bilgileri'!A249&lt;&gt;0,(P556/30)," ")</f>
        <v xml:space="preserve"> </v>
      </c>
      <c r="S556" s="181" t="str">
        <f>IF('proje ve personel bilgileri'!A249&lt;&gt;0,(Q556/R556)," ")</f>
        <v xml:space="preserve"> </v>
      </c>
    </row>
    <row r="557" spans="1:19" ht="15.75" customHeight="1" x14ac:dyDescent="0.25">
      <c r="A557" s="14">
        <v>237</v>
      </c>
      <c r="B557" s="359" t="str">
        <f>IF('proje ve personel bilgileri'!A250&lt;&gt;0,('proje ve personel bilgileri'!A250)," ")</f>
        <v xml:space="preserve"> </v>
      </c>
      <c r="C557" s="359"/>
      <c r="D557" s="176">
        <f>IF('G011A (Ocak-Temmuz)'!C460="",0,'G011A (Ocak-Temmuz)'!C460)</f>
        <v>0</v>
      </c>
      <c r="E557" s="175">
        <f>IF('G011A (Ocak-Temmuz)'!K460=" ",0,'G011A (Ocak-Temmuz)'!K460)</f>
        <v>0</v>
      </c>
      <c r="F557" s="176">
        <f>IF('G011A (Şubat-Ağustos)'!C455="",0,'G011A (Şubat-Ağustos)'!C455)</f>
        <v>0</v>
      </c>
      <c r="G557" s="175">
        <f>IF('G011A (Şubat-Ağustos)'!K455=" ",0,'G011A (Şubat-Ağustos)'!K455)</f>
        <v>0</v>
      </c>
      <c r="H557" s="176">
        <f>IF('G011A (Mart-Eylül)'!C455="",0,'G011A (Mart-Eylül)'!C455)</f>
        <v>0</v>
      </c>
      <c r="I557" s="175">
        <f>IF('G011A (Mart-Eylül)'!K455=" ",0,'G011A (Mart-Eylül)'!K455)</f>
        <v>0</v>
      </c>
      <c r="J557" s="176">
        <f>IF('G011A (Nisan-Ekim)'!C455="",0,'G011A (Nisan-Ekim)'!C455)</f>
        <v>0</v>
      </c>
      <c r="K557" s="175">
        <f>IF('G011A (Nisan-Ekim)'!K455="",0,'G011A (Nisan-Ekim)'!K455)</f>
        <v>0</v>
      </c>
      <c r="L557" s="176">
        <f>IF('G011A (Mayıs-Kasım)'!C454="",0,'G011A (Mayıs-Kasım)'!C454)</f>
        <v>0</v>
      </c>
      <c r="M557" s="175">
        <f>IF('G011A (Mayıs-Kasım)'!K454=" ",0,'G011A (Mayıs-Kasım)'!K454)</f>
        <v>0</v>
      </c>
      <c r="N557" s="176">
        <f>IF('G011A (Haziran-Aralık)'!C466="",0,'G011A (Haziran-Aralık)'!C466)</f>
        <v>0</v>
      </c>
      <c r="O557" s="175">
        <f>IF('G011A (Haziran-Aralık)'!K466="",0,'G011A (Haziran-Aralık)'!K466)</f>
        <v>0</v>
      </c>
      <c r="P557" s="176" t="str">
        <f>IF('proje ve personel bilgileri'!A250=0,"",SUM(D557+F557+H557+J557+L557+N557))</f>
        <v/>
      </c>
      <c r="Q557" s="175" t="str">
        <f>IF('proje ve personel bilgileri'!A250=0,"",SUM(E557+G557+I557+K557+M557+O557))</f>
        <v/>
      </c>
      <c r="R557" s="180" t="str">
        <f>IF('proje ve personel bilgileri'!A250&lt;&gt;0,(P557/30)," ")</f>
        <v xml:space="preserve"> </v>
      </c>
      <c r="S557" s="181" t="str">
        <f>IF('proje ve personel bilgileri'!A250&lt;&gt;0,(Q557/R557)," ")</f>
        <v xml:space="preserve"> </v>
      </c>
    </row>
    <row r="558" spans="1:19" ht="15.75" customHeight="1" x14ac:dyDescent="0.25">
      <c r="A558" s="15">
        <v>238</v>
      </c>
      <c r="B558" s="359" t="str">
        <f>IF('proje ve personel bilgileri'!A251&lt;&gt;0,('proje ve personel bilgileri'!A251)," ")</f>
        <v xml:space="preserve"> </v>
      </c>
      <c r="C558" s="359"/>
      <c r="D558" s="176">
        <f>IF('G011A (Ocak-Temmuz)'!C461="",0,'G011A (Ocak-Temmuz)'!C461)</f>
        <v>0</v>
      </c>
      <c r="E558" s="175">
        <f>IF('G011A (Ocak-Temmuz)'!K461=" ",0,'G011A (Ocak-Temmuz)'!K461)</f>
        <v>0</v>
      </c>
      <c r="F558" s="176">
        <f>IF('G011A (Şubat-Ağustos)'!C456="",0,'G011A (Şubat-Ağustos)'!C456)</f>
        <v>0</v>
      </c>
      <c r="G558" s="175">
        <f>IF('G011A (Şubat-Ağustos)'!K456=" ",0,'G011A (Şubat-Ağustos)'!K456)</f>
        <v>0</v>
      </c>
      <c r="H558" s="176">
        <f>IF('G011A (Mart-Eylül)'!C456="",0,'G011A (Mart-Eylül)'!C456)</f>
        <v>0</v>
      </c>
      <c r="I558" s="175">
        <f>IF('G011A (Mart-Eylül)'!K456=" ",0,'G011A (Mart-Eylül)'!K456)</f>
        <v>0</v>
      </c>
      <c r="J558" s="176">
        <f>IF('G011A (Nisan-Ekim)'!C456="",0,'G011A (Nisan-Ekim)'!C456)</f>
        <v>0</v>
      </c>
      <c r="K558" s="175">
        <f>IF('G011A (Nisan-Ekim)'!K456="",0,'G011A (Nisan-Ekim)'!K456)</f>
        <v>0</v>
      </c>
      <c r="L558" s="176">
        <f>IF('G011A (Mayıs-Kasım)'!C455="",0,'G011A (Mayıs-Kasım)'!C455)</f>
        <v>0</v>
      </c>
      <c r="M558" s="175">
        <f>IF('G011A (Mayıs-Kasım)'!K455=" ",0,'G011A (Mayıs-Kasım)'!K455)</f>
        <v>0</v>
      </c>
      <c r="N558" s="176">
        <f>IF('G011A (Haziran-Aralık)'!C467="",0,'G011A (Haziran-Aralık)'!C467)</f>
        <v>0</v>
      </c>
      <c r="O558" s="175">
        <f>IF('G011A (Haziran-Aralık)'!K467="",0,'G011A (Haziran-Aralık)'!K467)</f>
        <v>0</v>
      </c>
      <c r="P558" s="176" t="str">
        <f>IF('proje ve personel bilgileri'!A251=0,"",SUM(D558+F558+H558+J558+L558+N558))</f>
        <v/>
      </c>
      <c r="Q558" s="175" t="str">
        <f>IF('proje ve personel bilgileri'!A251=0,"",SUM(E558+G558+I558+K558+M558+O558))</f>
        <v/>
      </c>
      <c r="R558" s="180" t="str">
        <f>IF('proje ve personel bilgileri'!A251&lt;&gt;0,(P558/30)," ")</f>
        <v xml:space="preserve"> </v>
      </c>
      <c r="S558" s="181" t="str">
        <f>IF('proje ve personel bilgileri'!A251&lt;&gt;0,(Q558/R558)," ")</f>
        <v xml:space="preserve"> </v>
      </c>
    </row>
    <row r="559" spans="1:19" ht="15.75" customHeight="1" x14ac:dyDescent="0.25">
      <c r="A559" s="14">
        <v>239</v>
      </c>
      <c r="B559" s="359" t="str">
        <f>IF('proje ve personel bilgileri'!A252&lt;&gt;0,('proje ve personel bilgileri'!A252)," ")</f>
        <v xml:space="preserve"> </v>
      </c>
      <c r="C559" s="359"/>
      <c r="D559" s="176">
        <f>IF('G011A (Ocak-Temmuz)'!C462="",0,'G011A (Ocak-Temmuz)'!C462)</f>
        <v>0</v>
      </c>
      <c r="E559" s="175">
        <f>IF('G011A (Ocak-Temmuz)'!K462=" ",0,'G011A (Ocak-Temmuz)'!K462)</f>
        <v>0</v>
      </c>
      <c r="F559" s="176">
        <f>IF('G011A (Şubat-Ağustos)'!C457="",0,'G011A (Şubat-Ağustos)'!C457)</f>
        <v>0</v>
      </c>
      <c r="G559" s="175">
        <f>IF('G011A (Şubat-Ağustos)'!K457=" ",0,'G011A (Şubat-Ağustos)'!K457)</f>
        <v>0</v>
      </c>
      <c r="H559" s="176">
        <f>IF('G011A (Mart-Eylül)'!C457="",0,'G011A (Mart-Eylül)'!C457)</f>
        <v>0</v>
      </c>
      <c r="I559" s="175">
        <f>IF('G011A (Mart-Eylül)'!K457=" ",0,'G011A (Mart-Eylül)'!K457)</f>
        <v>0</v>
      </c>
      <c r="J559" s="176">
        <f>IF('G011A (Nisan-Ekim)'!C457="",0,'G011A (Nisan-Ekim)'!C457)</f>
        <v>0</v>
      </c>
      <c r="K559" s="175">
        <f>IF('G011A (Nisan-Ekim)'!K457="",0,'G011A (Nisan-Ekim)'!K457)</f>
        <v>0</v>
      </c>
      <c r="L559" s="176">
        <f>IF('G011A (Mayıs-Kasım)'!C456="",0,'G011A (Mayıs-Kasım)'!C456)</f>
        <v>0</v>
      </c>
      <c r="M559" s="175">
        <f>IF('G011A (Mayıs-Kasım)'!K456=" ",0,'G011A (Mayıs-Kasım)'!K456)</f>
        <v>0</v>
      </c>
      <c r="N559" s="176">
        <f>IF('G011A (Haziran-Aralık)'!C468="",0,'G011A (Haziran-Aralık)'!C468)</f>
        <v>0</v>
      </c>
      <c r="O559" s="175">
        <f>IF('G011A (Haziran-Aralık)'!K468="",0,'G011A (Haziran-Aralık)'!K468)</f>
        <v>0</v>
      </c>
      <c r="P559" s="176" t="str">
        <f>IF('proje ve personel bilgileri'!A252=0,"",SUM(D559+F559+H559+J559+L559+N559))</f>
        <v/>
      </c>
      <c r="Q559" s="175" t="str">
        <f>IF('proje ve personel bilgileri'!A252=0,"",SUM(E559+G559+I559+K559+M559+O559))</f>
        <v/>
      </c>
      <c r="R559" s="180" t="str">
        <f>IF('proje ve personel bilgileri'!A252&lt;&gt;0,(P559/30)," ")</f>
        <v xml:space="preserve"> </v>
      </c>
      <c r="S559" s="181" t="str">
        <f>IF('proje ve personel bilgileri'!A252&lt;&gt;0,(Q559/R559)," ")</f>
        <v xml:space="preserve"> </v>
      </c>
    </row>
    <row r="560" spans="1:19" ht="15.75" customHeight="1" x14ac:dyDescent="0.25">
      <c r="A560" s="15">
        <v>240</v>
      </c>
      <c r="B560" s="359" t="str">
        <f>IF('proje ve personel bilgileri'!A253&lt;&gt;0,('proje ve personel bilgileri'!A253)," ")</f>
        <v xml:space="preserve"> </v>
      </c>
      <c r="C560" s="359"/>
      <c r="D560" s="176">
        <f>IF('G011A (Ocak-Temmuz)'!C463="",0,'G011A (Ocak-Temmuz)'!C463)</f>
        <v>0</v>
      </c>
      <c r="E560" s="175">
        <f>IF('G011A (Ocak-Temmuz)'!K463=" ",0,'G011A (Ocak-Temmuz)'!K463)</f>
        <v>0</v>
      </c>
      <c r="F560" s="176">
        <f>IF('G011A (Şubat-Ağustos)'!C458="",0,'G011A (Şubat-Ağustos)'!C458)</f>
        <v>0</v>
      </c>
      <c r="G560" s="175">
        <f>IF('G011A (Şubat-Ağustos)'!K458=" ",0,'G011A (Şubat-Ağustos)'!K458)</f>
        <v>0</v>
      </c>
      <c r="H560" s="176">
        <f>IF('G011A (Mart-Eylül)'!C458="",0,'G011A (Mart-Eylül)'!C458)</f>
        <v>0</v>
      </c>
      <c r="I560" s="175">
        <f>IF('G011A (Mart-Eylül)'!K458=" ",0,'G011A (Mart-Eylül)'!K458)</f>
        <v>0</v>
      </c>
      <c r="J560" s="176">
        <f>IF('G011A (Nisan-Ekim)'!C458="",0,'G011A (Nisan-Ekim)'!C458)</f>
        <v>0</v>
      </c>
      <c r="K560" s="175">
        <f>IF('G011A (Nisan-Ekim)'!K458="",0,'G011A (Nisan-Ekim)'!K458)</f>
        <v>0</v>
      </c>
      <c r="L560" s="176">
        <f>IF('G011A (Mayıs-Kasım)'!C457="",0,'G011A (Mayıs-Kasım)'!C457)</f>
        <v>0</v>
      </c>
      <c r="M560" s="175">
        <f>IF('G011A (Mayıs-Kasım)'!K457=" ",0,'G011A (Mayıs-Kasım)'!K457)</f>
        <v>0</v>
      </c>
      <c r="N560" s="176">
        <f>IF('G011A (Haziran-Aralık)'!C469="",0,'G011A (Haziran-Aralık)'!C469)</f>
        <v>0</v>
      </c>
      <c r="O560" s="175">
        <f>IF('G011A (Haziran-Aralık)'!K469="",0,'G011A (Haziran-Aralık)'!K469)</f>
        <v>0</v>
      </c>
      <c r="P560" s="176" t="str">
        <f>IF('proje ve personel bilgileri'!A253=0,"",SUM(D560+F560+H560+J560+L560+N560))</f>
        <v/>
      </c>
      <c r="Q560" s="175" t="str">
        <f>IF('proje ve personel bilgileri'!A253=0,"",SUM(E560+G560+I560+K560+M560+O560))</f>
        <v/>
      </c>
      <c r="R560" s="180" t="str">
        <f>IF('proje ve personel bilgileri'!A253&lt;&gt;0,(P560/30)," ")</f>
        <v xml:space="preserve"> </v>
      </c>
      <c r="S560" s="181" t="str">
        <f>IF('proje ve personel bilgileri'!A253&lt;&gt;0,(Q560/R560)," ")</f>
        <v xml:space="preserve"> </v>
      </c>
    </row>
    <row r="561" spans="1:19" ht="15.75" customHeight="1" x14ac:dyDescent="0.25">
      <c r="A561" s="14">
        <v>241</v>
      </c>
      <c r="B561" s="359" t="str">
        <f>IF('proje ve personel bilgileri'!A254&lt;&gt;0,('proje ve personel bilgileri'!A254)," ")</f>
        <v xml:space="preserve"> </v>
      </c>
      <c r="C561" s="359"/>
      <c r="D561" s="176">
        <f>IF('G011A (Ocak-Temmuz)'!C464="",0,'G011A (Ocak-Temmuz)'!C464)</f>
        <v>0</v>
      </c>
      <c r="E561" s="175">
        <f>IF('G011A (Ocak-Temmuz)'!K464=" ",0,'G011A (Ocak-Temmuz)'!K464)</f>
        <v>0</v>
      </c>
      <c r="F561" s="176">
        <f>IF('G011A (Şubat-Ağustos)'!C459="",0,'G011A (Şubat-Ağustos)'!C459)</f>
        <v>0</v>
      </c>
      <c r="G561" s="175">
        <f>IF('G011A (Şubat-Ağustos)'!K459=" ",0,'G011A (Şubat-Ağustos)'!K459)</f>
        <v>0</v>
      </c>
      <c r="H561" s="176">
        <f>IF('G011A (Mart-Eylül)'!C459="",0,'G011A (Mart-Eylül)'!C459)</f>
        <v>0</v>
      </c>
      <c r="I561" s="175">
        <f>IF('G011A (Mart-Eylül)'!K459=" ",0,'G011A (Mart-Eylül)'!K459)</f>
        <v>0</v>
      </c>
      <c r="J561" s="176">
        <f>IF('G011A (Nisan-Ekim)'!C459="",0,'G011A (Nisan-Ekim)'!C459)</f>
        <v>0</v>
      </c>
      <c r="K561" s="175">
        <f>IF('G011A (Nisan-Ekim)'!K459="",0,'G011A (Nisan-Ekim)'!K459)</f>
        <v>0</v>
      </c>
      <c r="L561" s="176">
        <f>IF('G011A (Mayıs-Kasım)'!C458="",0,'G011A (Mayıs-Kasım)'!C458)</f>
        <v>0</v>
      </c>
      <c r="M561" s="175">
        <f>IF('G011A (Mayıs-Kasım)'!K458=" ",0,'G011A (Mayıs-Kasım)'!K458)</f>
        <v>0</v>
      </c>
      <c r="N561" s="176">
        <f>IF('G011A (Haziran-Aralık)'!C470="",0,'G011A (Haziran-Aralık)'!C470)</f>
        <v>0</v>
      </c>
      <c r="O561" s="175">
        <f>IF('G011A (Haziran-Aralık)'!K470="",0,'G011A (Haziran-Aralık)'!K470)</f>
        <v>0</v>
      </c>
      <c r="P561" s="176" t="str">
        <f>IF('proje ve personel bilgileri'!A254=0,"",SUM(D561+F561+H561+J561+L561+N561))</f>
        <v/>
      </c>
      <c r="Q561" s="175" t="str">
        <f>IF('proje ve personel bilgileri'!A254=0,"",SUM(E561+G561+I561+K561+M561+O561))</f>
        <v/>
      </c>
      <c r="R561" s="180" t="str">
        <f>IF('proje ve personel bilgileri'!A254&lt;&gt;0,(P561/30)," ")</f>
        <v xml:space="preserve"> </v>
      </c>
      <c r="S561" s="181" t="str">
        <f>IF('proje ve personel bilgileri'!A254&lt;&gt;0,(Q561/R561)," ")</f>
        <v xml:space="preserve"> </v>
      </c>
    </row>
    <row r="562" spans="1:19" ht="15.75" customHeight="1" x14ac:dyDescent="0.25">
      <c r="A562" s="15">
        <v>242</v>
      </c>
      <c r="B562" s="359" t="str">
        <f>IF('proje ve personel bilgileri'!A255&lt;&gt;0,('proje ve personel bilgileri'!A255)," ")</f>
        <v xml:space="preserve"> </v>
      </c>
      <c r="C562" s="359"/>
      <c r="D562" s="176">
        <f>IF('G011A (Ocak-Temmuz)'!C465="",0,'G011A (Ocak-Temmuz)'!C465)</f>
        <v>0</v>
      </c>
      <c r="E562" s="175">
        <f>IF('G011A (Ocak-Temmuz)'!K465=" ",0,'G011A (Ocak-Temmuz)'!K465)</f>
        <v>0</v>
      </c>
      <c r="F562" s="176">
        <f>IF('G011A (Şubat-Ağustos)'!C460="",0,'G011A (Şubat-Ağustos)'!C460)</f>
        <v>0</v>
      </c>
      <c r="G562" s="175">
        <f>IF('G011A (Şubat-Ağustos)'!K460=" ",0,'G011A (Şubat-Ağustos)'!K460)</f>
        <v>0</v>
      </c>
      <c r="H562" s="176">
        <f>IF('G011A (Mart-Eylül)'!C460="",0,'G011A (Mart-Eylül)'!C460)</f>
        <v>0</v>
      </c>
      <c r="I562" s="175">
        <f>IF('G011A (Mart-Eylül)'!K460=" ",0,'G011A (Mart-Eylül)'!K460)</f>
        <v>0</v>
      </c>
      <c r="J562" s="176">
        <f>IF('G011A (Nisan-Ekim)'!C460="",0,'G011A (Nisan-Ekim)'!C460)</f>
        <v>0</v>
      </c>
      <c r="K562" s="175">
        <f>IF('G011A (Nisan-Ekim)'!K460="",0,'G011A (Nisan-Ekim)'!K460)</f>
        <v>0</v>
      </c>
      <c r="L562" s="176">
        <f>IF('G011A (Mayıs-Kasım)'!C459="",0,'G011A (Mayıs-Kasım)'!C459)</f>
        <v>0</v>
      </c>
      <c r="M562" s="175">
        <f>IF('G011A (Mayıs-Kasım)'!K459=" ",0,'G011A (Mayıs-Kasım)'!K459)</f>
        <v>0</v>
      </c>
      <c r="N562" s="176">
        <f>IF('G011A (Haziran-Aralık)'!C471="",0,'G011A (Haziran-Aralık)'!C471)</f>
        <v>0</v>
      </c>
      <c r="O562" s="175">
        <f>IF('G011A (Haziran-Aralık)'!K471="",0,'G011A (Haziran-Aralık)'!K471)</f>
        <v>0</v>
      </c>
      <c r="P562" s="176" t="str">
        <f>IF('proje ve personel bilgileri'!A255=0,"",SUM(D562+F562+H562+J562+L562+N562))</f>
        <v/>
      </c>
      <c r="Q562" s="175" t="str">
        <f>IF('proje ve personel bilgileri'!A255=0,"",SUM(E562+G562+I562+K562+M562+O562))</f>
        <v/>
      </c>
      <c r="R562" s="180" t="str">
        <f>IF('proje ve personel bilgileri'!A255&lt;&gt;0,(P562/30)," ")</f>
        <v xml:space="preserve"> </v>
      </c>
      <c r="S562" s="181" t="str">
        <f>IF('proje ve personel bilgileri'!A255&lt;&gt;0,(Q562/R562)," ")</f>
        <v xml:space="preserve"> </v>
      </c>
    </row>
    <row r="563" spans="1:19" ht="15.75" customHeight="1" x14ac:dyDescent="0.25">
      <c r="A563" s="14">
        <v>243</v>
      </c>
      <c r="B563" s="359" t="str">
        <f>IF('proje ve personel bilgileri'!A256&lt;&gt;0,('proje ve personel bilgileri'!A256)," ")</f>
        <v xml:space="preserve"> </v>
      </c>
      <c r="C563" s="359"/>
      <c r="D563" s="176">
        <f>IF('G011A (Ocak-Temmuz)'!C466="",0,'G011A (Ocak-Temmuz)'!C466)</f>
        <v>0</v>
      </c>
      <c r="E563" s="175">
        <f>IF('G011A (Ocak-Temmuz)'!K466=" ",0,'G011A (Ocak-Temmuz)'!K466)</f>
        <v>0</v>
      </c>
      <c r="F563" s="176">
        <f>IF('G011A (Şubat-Ağustos)'!C461="",0,'G011A (Şubat-Ağustos)'!C461)</f>
        <v>0</v>
      </c>
      <c r="G563" s="175">
        <f>IF('G011A (Şubat-Ağustos)'!K461=" ",0,'G011A (Şubat-Ağustos)'!K461)</f>
        <v>0</v>
      </c>
      <c r="H563" s="176">
        <f>IF('G011A (Mart-Eylül)'!C461="",0,'G011A (Mart-Eylül)'!C461)</f>
        <v>0</v>
      </c>
      <c r="I563" s="175">
        <f>IF('G011A (Mart-Eylül)'!K461=" ",0,'G011A (Mart-Eylül)'!K461)</f>
        <v>0</v>
      </c>
      <c r="J563" s="176">
        <f>IF('G011A (Nisan-Ekim)'!C461="",0,'G011A (Nisan-Ekim)'!C461)</f>
        <v>0</v>
      </c>
      <c r="K563" s="175">
        <f>IF('G011A (Nisan-Ekim)'!K461="",0,'G011A (Nisan-Ekim)'!K461)</f>
        <v>0</v>
      </c>
      <c r="L563" s="176">
        <f>IF('G011A (Mayıs-Kasım)'!C460="",0,'G011A (Mayıs-Kasım)'!C460)</f>
        <v>0</v>
      </c>
      <c r="M563" s="175">
        <f>IF('G011A (Mayıs-Kasım)'!K460=" ",0,'G011A (Mayıs-Kasım)'!K460)</f>
        <v>0</v>
      </c>
      <c r="N563" s="176">
        <f>IF('G011A (Haziran-Aralık)'!C472="",0,'G011A (Haziran-Aralık)'!C472)</f>
        <v>0</v>
      </c>
      <c r="O563" s="175">
        <f>IF('G011A (Haziran-Aralık)'!K472="",0,'G011A (Haziran-Aralık)'!K472)</f>
        <v>0</v>
      </c>
      <c r="P563" s="176" t="str">
        <f>IF('proje ve personel bilgileri'!A256=0,"",SUM(D563+F563+H563+J563+L563+N563))</f>
        <v/>
      </c>
      <c r="Q563" s="175" t="str">
        <f>IF('proje ve personel bilgileri'!A256=0,"",SUM(E563+G563+I563+K563+M563+O563))</f>
        <v/>
      </c>
      <c r="R563" s="180" t="str">
        <f>IF('proje ve personel bilgileri'!A256&lt;&gt;0,(P563/30)," ")</f>
        <v xml:space="preserve"> </v>
      </c>
      <c r="S563" s="181" t="str">
        <f>IF('proje ve personel bilgileri'!A256&lt;&gt;0,(Q563/R563)," ")</f>
        <v xml:space="preserve"> </v>
      </c>
    </row>
    <row r="564" spans="1:19" ht="15.75" customHeight="1" x14ac:dyDescent="0.25">
      <c r="A564" s="15">
        <v>244</v>
      </c>
      <c r="B564" s="359" t="str">
        <f>IF('proje ve personel bilgileri'!A257&lt;&gt;0,('proje ve personel bilgileri'!A257)," ")</f>
        <v xml:space="preserve"> </v>
      </c>
      <c r="C564" s="359"/>
      <c r="D564" s="176">
        <f>IF('G011A (Ocak-Temmuz)'!C467="",0,'G011A (Ocak-Temmuz)'!C467)</f>
        <v>0</v>
      </c>
      <c r="E564" s="175">
        <f>IF('G011A (Ocak-Temmuz)'!K467=" ",0,'G011A (Ocak-Temmuz)'!K467)</f>
        <v>0</v>
      </c>
      <c r="F564" s="176">
        <f>IF('G011A (Şubat-Ağustos)'!C462="",0,'G011A (Şubat-Ağustos)'!C462)</f>
        <v>0</v>
      </c>
      <c r="G564" s="175">
        <f>IF('G011A (Şubat-Ağustos)'!K462=" ",0,'G011A (Şubat-Ağustos)'!K462)</f>
        <v>0</v>
      </c>
      <c r="H564" s="176">
        <f>IF('G011A (Mart-Eylül)'!C462="",0,'G011A (Mart-Eylül)'!C462)</f>
        <v>0</v>
      </c>
      <c r="I564" s="175">
        <f>IF('G011A (Mart-Eylül)'!K462=" ",0,'G011A (Mart-Eylül)'!K462)</f>
        <v>0</v>
      </c>
      <c r="J564" s="176">
        <f>IF('G011A (Nisan-Ekim)'!C462="",0,'G011A (Nisan-Ekim)'!C462)</f>
        <v>0</v>
      </c>
      <c r="K564" s="175">
        <f>IF('G011A (Nisan-Ekim)'!K462="",0,'G011A (Nisan-Ekim)'!K462)</f>
        <v>0</v>
      </c>
      <c r="L564" s="176">
        <f>IF('G011A (Mayıs-Kasım)'!C461="",0,'G011A (Mayıs-Kasım)'!C461)</f>
        <v>0</v>
      </c>
      <c r="M564" s="175">
        <f>IF('G011A (Mayıs-Kasım)'!K461=" ",0,'G011A (Mayıs-Kasım)'!K461)</f>
        <v>0</v>
      </c>
      <c r="N564" s="176">
        <f>IF('G011A (Haziran-Aralık)'!C473="",0,'G011A (Haziran-Aralık)'!C473)</f>
        <v>0</v>
      </c>
      <c r="O564" s="175">
        <f>IF('G011A (Haziran-Aralık)'!K473="",0,'G011A (Haziran-Aralık)'!K473)</f>
        <v>0</v>
      </c>
      <c r="P564" s="176" t="str">
        <f>IF('proje ve personel bilgileri'!A257=0,"",SUM(D564+F564+H564+J564+L564+N564))</f>
        <v/>
      </c>
      <c r="Q564" s="175" t="str">
        <f>IF('proje ve personel bilgileri'!A257=0,"",SUM(E564+G564+I564+K564+M564+O564))</f>
        <v/>
      </c>
      <c r="R564" s="180" t="str">
        <f>IF('proje ve personel bilgileri'!A257&lt;&gt;0,(P564/30)," ")</f>
        <v xml:space="preserve"> </v>
      </c>
      <c r="S564" s="181" t="str">
        <f>IF('proje ve personel bilgileri'!A257&lt;&gt;0,(Q564/R564)," ")</f>
        <v xml:space="preserve"> </v>
      </c>
    </row>
    <row r="565" spans="1:19" ht="15.75" customHeight="1" x14ac:dyDescent="0.25">
      <c r="A565" s="14">
        <v>245</v>
      </c>
      <c r="B565" s="359" t="str">
        <f>IF('proje ve personel bilgileri'!A258&lt;&gt;0,('proje ve personel bilgileri'!A258)," ")</f>
        <v xml:space="preserve"> </v>
      </c>
      <c r="C565" s="359"/>
      <c r="D565" s="176">
        <f>IF('G011A (Ocak-Temmuz)'!C468="",0,'G011A (Ocak-Temmuz)'!C468)</f>
        <v>0</v>
      </c>
      <c r="E565" s="175">
        <f>IF('G011A (Ocak-Temmuz)'!K468=" ",0,'G011A (Ocak-Temmuz)'!K468)</f>
        <v>0</v>
      </c>
      <c r="F565" s="176">
        <f>IF('G011A (Şubat-Ağustos)'!C463="",0,'G011A (Şubat-Ağustos)'!C463)</f>
        <v>0</v>
      </c>
      <c r="G565" s="175">
        <f>IF('G011A (Şubat-Ağustos)'!K463=" ",0,'G011A (Şubat-Ağustos)'!K463)</f>
        <v>0</v>
      </c>
      <c r="H565" s="176">
        <f>IF('G011A (Mart-Eylül)'!C463="",0,'G011A (Mart-Eylül)'!C463)</f>
        <v>0</v>
      </c>
      <c r="I565" s="175">
        <f>IF('G011A (Mart-Eylül)'!K463=" ",0,'G011A (Mart-Eylül)'!K463)</f>
        <v>0</v>
      </c>
      <c r="J565" s="176">
        <f>IF('G011A (Nisan-Ekim)'!C463="",0,'G011A (Nisan-Ekim)'!C463)</f>
        <v>0</v>
      </c>
      <c r="K565" s="175">
        <f>IF('G011A (Nisan-Ekim)'!K463="",0,'G011A (Nisan-Ekim)'!K463)</f>
        <v>0</v>
      </c>
      <c r="L565" s="176">
        <f>IF('G011A (Mayıs-Kasım)'!C462="",0,'G011A (Mayıs-Kasım)'!C462)</f>
        <v>0</v>
      </c>
      <c r="M565" s="175">
        <f>IF('G011A (Mayıs-Kasım)'!K462=" ",0,'G011A (Mayıs-Kasım)'!K462)</f>
        <v>0</v>
      </c>
      <c r="N565" s="176">
        <f>IF('G011A (Haziran-Aralık)'!C474="",0,'G011A (Haziran-Aralık)'!C474)</f>
        <v>0</v>
      </c>
      <c r="O565" s="175">
        <f>IF('G011A (Haziran-Aralık)'!K474="",0,'G011A (Haziran-Aralık)'!K474)</f>
        <v>0</v>
      </c>
      <c r="P565" s="176" t="str">
        <f>IF('proje ve personel bilgileri'!A258=0,"",SUM(D565+F565+H565+J565+L565+N565))</f>
        <v/>
      </c>
      <c r="Q565" s="175" t="str">
        <f>IF('proje ve personel bilgileri'!A258=0,"",SUM(E565+G565+I565+K565+M565+O565))</f>
        <v/>
      </c>
      <c r="R565" s="180" t="str">
        <f>IF('proje ve personel bilgileri'!A258&lt;&gt;0,(P565/30)," ")</f>
        <v xml:space="preserve"> </v>
      </c>
      <c r="S565" s="181" t="str">
        <f>IF('proje ve personel bilgileri'!A258&lt;&gt;0,(Q565/R565)," ")</f>
        <v xml:space="preserve"> </v>
      </c>
    </row>
    <row r="566" spans="1:19" ht="15.75" customHeight="1" x14ac:dyDescent="0.25">
      <c r="A566" s="15">
        <v>246</v>
      </c>
      <c r="B566" s="359" t="str">
        <f>IF('proje ve personel bilgileri'!A259&lt;&gt;0,('proje ve personel bilgileri'!A259)," ")</f>
        <v xml:space="preserve"> </v>
      </c>
      <c r="C566" s="359"/>
      <c r="D566" s="176">
        <f>IF('G011A (Ocak-Temmuz)'!C469="",0,'G011A (Ocak-Temmuz)'!C469)</f>
        <v>0</v>
      </c>
      <c r="E566" s="175">
        <f>IF('G011A (Ocak-Temmuz)'!K469=" ",0,'G011A (Ocak-Temmuz)'!K469)</f>
        <v>0</v>
      </c>
      <c r="F566" s="176">
        <f>IF('G011A (Şubat-Ağustos)'!C464="",0,'G011A (Şubat-Ağustos)'!C464)</f>
        <v>0</v>
      </c>
      <c r="G566" s="175">
        <f>IF('G011A (Şubat-Ağustos)'!K464=" ",0,'G011A (Şubat-Ağustos)'!K464)</f>
        <v>0</v>
      </c>
      <c r="H566" s="176">
        <f>IF('G011A (Mart-Eylül)'!C464="",0,'G011A (Mart-Eylül)'!C464)</f>
        <v>0</v>
      </c>
      <c r="I566" s="175">
        <f>IF('G011A (Mart-Eylül)'!K464=" ",0,'G011A (Mart-Eylül)'!K464)</f>
        <v>0</v>
      </c>
      <c r="J566" s="176">
        <f>IF('G011A (Nisan-Ekim)'!C464="",0,'G011A (Nisan-Ekim)'!C464)</f>
        <v>0</v>
      </c>
      <c r="K566" s="175">
        <f>IF('G011A (Nisan-Ekim)'!K464="",0,'G011A (Nisan-Ekim)'!K464)</f>
        <v>0</v>
      </c>
      <c r="L566" s="176">
        <f>IF('G011A (Mayıs-Kasım)'!C463="",0,'G011A (Mayıs-Kasım)'!C463)</f>
        <v>0</v>
      </c>
      <c r="M566" s="175">
        <f>IF('G011A (Mayıs-Kasım)'!K463=" ",0,'G011A (Mayıs-Kasım)'!K463)</f>
        <v>0</v>
      </c>
      <c r="N566" s="176">
        <f>IF('G011A (Haziran-Aralık)'!C475="",0,'G011A (Haziran-Aralık)'!C475)</f>
        <v>0</v>
      </c>
      <c r="O566" s="175">
        <f>IF('G011A (Haziran-Aralık)'!K475="",0,'G011A (Haziran-Aralık)'!K475)</f>
        <v>0</v>
      </c>
      <c r="P566" s="176" t="str">
        <f>IF('proje ve personel bilgileri'!A259=0,"",SUM(D566+F566+H566+J566+L566+N566))</f>
        <v/>
      </c>
      <c r="Q566" s="175" t="str">
        <f>IF('proje ve personel bilgileri'!A259=0,"",SUM(E566+G566+I566+K566+M566+O566))</f>
        <v/>
      </c>
      <c r="R566" s="180" t="str">
        <f>IF('proje ve personel bilgileri'!A259&lt;&gt;0,(P566/30)," ")</f>
        <v xml:space="preserve"> </v>
      </c>
      <c r="S566" s="181" t="str">
        <f>IF('proje ve personel bilgileri'!A259&lt;&gt;0,(Q566/R566)," ")</f>
        <v xml:space="preserve"> </v>
      </c>
    </row>
    <row r="567" spans="1:19" ht="15.75" customHeight="1" x14ac:dyDescent="0.25">
      <c r="A567" s="14">
        <v>247</v>
      </c>
      <c r="B567" s="359" t="str">
        <f>IF('proje ve personel bilgileri'!A260&lt;&gt;0,('proje ve personel bilgileri'!A260)," ")</f>
        <v xml:space="preserve"> </v>
      </c>
      <c r="C567" s="359"/>
      <c r="D567" s="176">
        <f>IF('G011A (Ocak-Temmuz)'!C470="",0,'G011A (Ocak-Temmuz)'!C470)</f>
        <v>0</v>
      </c>
      <c r="E567" s="175">
        <f>IF('G011A (Ocak-Temmuz)'!K470=" ",0,'G011A (Ocak-Temmuz)'!K470)</f>
        <v>0</v>
      </c>
      <c r="F567" s="176">
        <f>IF('G011A (Şubat-Ağustos)'!C465="",0,'G011A (Şubat-Ağustos)'!C465)</f>
        <v>0</v>
      </c>
      <c r="G567" s="175">
        <f>IF('G011A (Şubat-Ağustos)'!K465=" ",0,'G011A (Şubat-Ağustos)'!K465)</f>
        <v>0</v>
      </c>
      <c r="H567" s="176">
        <f>IF('G011A (Mart-Eylül)'!C465="",0,'G011A (Mart-Eylül)'!C465)</f>
        <v>0</v>
      </c>
      <c r="I567" s="175">
        <f>IF('G011A (Mart-Eylül)'!K465=" ",0,'G011A (Mart-Eylül)'!K465)</f>
        <v>0</v>
      </c>
      <c r="J567" s="176">
        <f>IF('G011A (Nisan-Ekim)'!C465="",0,'G011A (Nisan-Ekim)'!C465)</f>
        <v>0</v>
      </c>
      <c r="K567" s="175">
        <f>IF('G011A (Nisan-Ekim)'!K465="",0,'G011A (Nisan-Ekim)'!K465)</f>
        <v>0</v>
      </c>
      <c r="L567" s="176">
        <f>IF('G011A (Mayıs-Kasım)'!C464="",0,'G011A (Mayıs-Kasım)'!C464)</f>
        <v>0</v>
      </c>
      <c r="M567" s="175">
        <f>IF('G011A (Mayıs-Kasım)'!K464=" ",0,'G011A (Mayıs-Kasım)'!K464)</f>
        <v>0</v>
      </c>
      <c r="N567" s="176">
        <f>IF('G011A (Haziran-Aralık)'!C476="",0,'G011A (Haziran-Aralık)'!C476)</f>
        <v>0</v>
      </c>
      <c r="O567" s="175">
        <f>IF('G011A (Haziran-Aralık)'!K476="",0,'G011A (Haziran-Aralık)'!K476)</f>
        <v>0</v>
      </c>
      <c r="P567" s="176" t="str">
        <f>IF('proje ve personel bilgileri'!A260=0,"",SUM(D567+F567+H567+J567+L567+N567))</f>
        <v/>
      </c>
      <c r="Q567" s="175" t="str">
        <f>IF('proje ve personel bilgileri'!A260=0,"",SUM(E567+G567+I567+K567+M567+O567))</f>
        <v/>
      </c>
      <c r="R567" s="180" t="str">
        <f>IF('proje ve personel bilgileri'!A260&lt;&gt;0,(P567/30)," ")</f>
        <v xml:space="preserve"> </v>
      </c>
      <c r="S567" s="181" t="str">
        <f>IF('proje ve personel bilgileri'!A260&lt;&gt;0,(Q567/R567)," ")</f>
        <v xml:space="preserve"> </v>
      </c>
    </row>
    <row r="568" spans="1:19" ht="15.75" customHeight="1" x14ac:dyDescent="0.25">
      <c r="A568" s="15">
        <v>248</v>
      </c>
      <c r="B568" s="359" t="str">
        <f>IF('proje ve personel bilgileri'!A261&lt;&gt;0,('proje ve personel bilgileri'!A261)," ")</f>
        <v xml:space="preserve"> </v>
      </c>
      <c r="C568" s="359"/>
      <c r="D568" s="176">
        <f>IF('G011A (Ocak-Temmuz)'!C471="",0,'G011A (Ocak-Temmuz)'!C471)</f>
        <v>0</v>
      </c>
      <c r="E568" s="175">
        <f>IF('G011A (Ocak-Temmuz)'!K471=" ",0,'G011A (Ocak-Temmuz)'!K471)</f>
        <v>0</v>
      </c>
      <c r="F568" s="176">
        <f>IF('G011A (Şubat-Ağustos)'!C466="",0,'G011A (Şubat-Ağustos)'!C466)</f>
        <v>0</v>
      </c>
      <c r="G568" s="175">
        <f>IF('G011A (Şubat-Ağustos)'!K466=" ",0,'G011A (Şubat-Ağustos)'!K466)</f>
        <v>0</v>
      </c>
      <c r="H568" s="176">
        <f>IF('G011A (Mart-Eylül)'!C466="",0,'G011A (Mart-Eylül)'!C466)</f>
        <v>0</v>
      </c>
      <c r="I568" s="175">
        <f>IF('G011A (Mart-Eylül)'!K466=" ",0,'G011A (Mart-Eylül)'!K466)</f>
        <v>0</v>
      </c>
      <c r="J568" s="176">
        <f>IF('G011A (Nisan-Ekim)'!C466="",0,'G011A (Nisan-Ekim)'!C466)</f>
        <v>0</v>
      </c>
      <c r="K568" s="175">
        <f>IF('G011A (Nisan-Ekim)'!K466="",0,'G011A (Nisan-Ekim)'!K466)</f>
        <v>0</v>
      </c>
      <c r="L568" s="176">
        <f>IF('G011A (Mayıs-Kasım)'!C465="",0,'G011A (Mayıs-Kasım)'!C465)</f>
        <v>0</v>
      </c>
      <c r="M568" s="175">
        <f>IF('G011A (Mayıs-Kasım)'!K465=" ",0,'G011A (Mayıs-Kasım)'!K465)</f>
        <v>0</v>
      </c>
      <c r="N568" s="176">
        <f>IF('G011A (Haziran-Aralık)'!C477="",0,'G011A (Haziran-Aralık)'!C477)</f>
        <v>0</v>
      </c>
      <c r="O568" s="175">
        <f>IF('G011A (Haziran-Aralık)'!K477="",0,'G011A (Haziran-Aralık)'!K477)</f>
        <v>0</v>
      </c>
      <c r="P568" s="176" t="str">
        <f>IF('proje ve personel bilgileri'!A261=0,"",SUM(D568+F568+H568+J568+L568+N568))</f>
        <v/>
      </c>
      <c r="Q568" s="175" t="str">
        <f>IF('proje ve personel bilgileri'!A261=0,"",SUM(E568+G568+I568+K568+M568+O568))</f>
        <v/>
      </c>
      <c r="R568" s="180" t="str">
        <f>IF('proje ve personel bilgileri'!A261&lt;&gt;0,(P568/30)," ")</f>
        <v xml:space="preserve"> </v>
      </c>
      <c r="S568" s="181" t="str">
        <f>IF('proje ve personel bilgileri'!A261&lt;&gt;0,(Q568/R568)," ")</f>
        <v xml:space="preserve"> </v>
      </c>
    </row>
    <row r="569" spans="1:19" ht="15.75" customHeight="1" x14ac:dyDescent="0.25">
      <c r="A569" s="14">
        <v>249</v>
      </c>
      <c r="B569" s="359" t="str">
        <f>IF('proje ve personel bilgileri'!A262&lt;&gt;0,('proje ve personel bilgileri'!A262)," ")</f>
        <v xml:space="preserve"> </v>
      </c>
      <c r="C569" s="359"/>
      <c r="D569" s="176">
        <f>IF('G011A (Ocak-Temmuz)'!C472="",0,'G011A (Ocak-Temmuz)'!C472)</f>
        <v>0</v>
      </c>
      <c r="E569" s="175">
        <f>IF('G011A (Ocak-Temmuz)'!K472=" ",0,'G011A (Ocak-Temmuz)'!K472)</f>
        <v>0</v>
      </c>
      <c r="F569" s="176">
        <f>IF('G011A (Şubat-Ağustos)'!C467="",0,'G011A (Şubat-Ağustos)'!C467)</f>
        <v>0</v>
      </c>
      <c r="G569" s="175">
        <f>IF('G011A (Şubat-Ağustos)'!K467=" ",0,'G011A (Şubat-Ağustos)'!K467)</f>
        <v>0</v>
      </c>
      <c r="H569" s="176">
        <f>IF('G011A (Mart-Eylül)'!C467="",0,'G011A (Mart-Eylül)'!C467)</f>
        <v>0</v>
      </c>
      <c r="I569" s="175">
        <f>IF('G011A (Mart-Eylül)'!K467=" ",0,'G011A (Mart-Eylül)'!K467)</f>
        <v>0</v>
      </c>
      <c r="J569" s="176">
        <f>IF('G011A (Nisan-Ekim)'!C467="",0,'G011A (Nisan-Ekim)'!C467)</f>
        <v>0</v>
      </c>
      <c r="K569" s="175">
        <f>IF('G011A (Nisan-Ekim)'!K467="",0,'G011A (Nisan-Ekim)'!K467)</f>
        <v>0</v>
      </c>
      <c r="L569" s="176">
        <f>IF('G011A (Mayıs-Kasım)'!C466="",0,'G011A (Mayıs-Kasım)'!C466)</f>
        <v>0</v>
      </c>
      <c r="M569" s="175">
        <f>IF('G011A (Mayıs-Kasım)'!K466=" ",0,'G011A (Mayıs-Kasım)'!K466)</f>
        <v>0</v>
      </c>
      <c r="N569" s="176">
        <f>IF('G011A (Haziran-Aralık)'!C478="",0,'G011A (Haziran-Aralık)'!C478)</f>
        <v>0</v>
      </c>
      <c r="O569" s="175">
        <f>IF('G011A (Haziran-Aralık)'!K478="",0,'G011A (Haziran-Aralık)'!K478)</f>
        <v>0</v>
      </c>
      <c r="P569" s="176" t="str">
        <f>IF('proje ve personel bilgileri'!A262=0,"",SUM(D569+F569+H569+J569+L569+N569))</f>
        <v/>
      </c>
      <c r="Q569" s="175" t="str">
        <f>IF('proje ve personel bilgileri'!A262=0,"",SUM(E569+G569+I569+K569+M569+O569))</f>
        <v/>
      </c>
      <c r="R569" s="180" t="str">
        <f>IF('proje ve personel bilgileri'!A262&lt;&gt;0,(P569/30)," ")</f>
        <v xml:space="preserve"> </v>
      </c>
      <c r="S569" s="181" t="str">
        <f>IF('proje ve personel bilgileri'!A262&lt;&gt;0,(Q569/R569)," ")</f>
        <v xml:space="preserve"> </v>
      </c>
    </row>
    <row r="570" spans="1:19" ht="15.75" customHeight="1" x14ac:dyDescent="0.25">
      <c r="A570" s="15">
        <v>250</v>
      </c>
      <c r="B570" s="359" t="str">
        <f>IF('proje ve personel bilgileri'!A263&lt;&gt;0,('proje ve personel bilgileri'!A263)," ")</f>
        <v xml:space="preserve"> </v>
      </c>
      <c r="C570" s="359"/>
      <c r="D570" s="176">
        <f>IF('G011A (Ocak-Temmuz)'!C473="",0,'G011A (Ocak-Temmuz)'!C473)</f>
        <v>0</v>
      </c>
      <c r="E570" s="175">
        <f>IF('G011A (Ocak-Temmuz)'!K473=" ",0,'G011A (Ocak-Temmuz)'!K473)</f>
        <v>0</v>
      </c>
      <c r="F570" s="176">
        <f>IF('G011A (Şubat-Ağustos)'!C468="",0,'G011A (Şubat-Ağustos)'!C468)</f>
        <v>0</v>
      </c>
      <c r="G570" s="175">
        <f>IF('G011A (Şubat-Ağustos)'!K468=" ",0,'G011A (Şubat-Ağustos)'!K468)</f>
        <v>0</v>
      </c>
      <c r="H570" s="176">
        <f>IF('G011A (Mart-Eylül)'!C468="",0,'G011A (Mart-Eylül)'!C468)</f>
        <v>0</v>
      </c>
      <c r="I570" s="175">
        <f>IF('G011A (Mart-Eylül)'!K468=" ",0,'G011A (Mart-Eylül)'!K468)</f>
        <v>0</v>
      </c>
      <c r="J570" s="176">
        <f>IF('G011A (Nisan-Ekim)'!C468="",0,'G011A (Nisan-Ekim)'!C468)</f>
        <v>0</v>
      </c>
      <c r="K570" s="175">
        <f>IF('G011A (Nisan-Ekim)'!K468="",0,'G011A (Nisan-Ekim)'!K468)</f>
        <v>0</v>
      </c>
      <c r="L570" s="176">
        <f>IF('G011A (Mayıs-Kasım)'!C467="",0,'G011A (Mayıs-Kasım)'!C467)</f>
        <v>0</v>
      </c>
      <c r="M570" s="175">
        <f>IF('G011A (Mayıs-Kasım)'!K467=" ",0,'G011A (Mayıs-Kasım)'!K467)</f>
        <v>0</v>
      </c>
      <c r="N570" s="176">
        <f>IF('G011A (Haziran-Aralık)'!C479="",0,'G011A (Haziran-Aralık)'!C479)</f>
        <v>0</v>
      </c>
      <c r="O570" s="175">
        <f>IF('G011A (Haziran-Aralık)'!K479="",0,'G011A (Haziran-Aralık)'!K479)</f>
        <v>0</v>
      </c>
      <c r="P570" s="176" t="str">
        <f>IF('proje ve personel bilgileri'!A263=0,"",SUM(D570+F570+H570+J570+L570+N570))</f>
        <v/>
      </c>
      <c r="Q570" s="175" t="str">
        <f>IF('proje ve personel bilgileri'!A263=0,"",SUM(E570+G570+I570+K570+M570+O570))</f>
        <v/>
      </c>
      <c r="R570" s="180" t="str">
        <f>IF('proje ve personel bilgileri'!A263&lt;&gt;0,(P570/30)," ")</f>
        <v xml:space="preserve"> </v>
      </c>
      <c r="S570" s="181" t="str">
        <f>IF('proje ve personel bilgileri'!A263&lt;&gt;0,(Q570/R570)," ")</f>
        <v xml:space="preserve"> </v>
      </c>
    </row>
    <row r="571" spans="1:19" ht="15.75" customHeight="1" x14ac:dyDescent="0.25">
      <c r="A571" s="14">
        <v>251</v>
      </c>
      <c r="B571" s="359" t="str">
        <f>IF('proje ve personel bilgileri'!A264&lt;&gt;0,('proje ve personel bilgileri'!A264)," ")</f>
        <v xml:space="preserve"> </v>
      </c>
      <c r="C571" s="359"/>
      <c r="D571" s="176">
        <f>IF('G011A (Ocak-Temmuz)'!C474="",0,'G011A (Ocak-Temmuz)'!C474)</f>
        <v>0</v>
      </c>
      <c r="E571" s="175">
        <f>IF('G011A (Ocak-Temmuz)'!K474=" ",0,'G011A (Ocak-Temmuz)'!K474)</f>
        <v>0</v>
      </c>
      <c r="F571" s="176">
        <f>IF('G011A (Şubat-Ağustos)'!C469="",0,'G011A (Şubat-Ağustos)'!C469)</f>
        <v>0</v>
      </c>
      <c r="G571" s="175">
        <f>IF('G011A (Şubat-Ağustos)'!K469=" ",0,'G011A (Şubat-Ağustos)'!K469)</f>
        <v>0</v>
      </c>
      <c r="H571" s="176">
        <f>IF('G011A (Mart-Eylül)'!C469="",0,'G011A (Mart-Eylül)'!C469)</f>
        <v>0</v>
      </c>
      <c r="I571" s="175">
        <f>IF('G011A (Mart-Eylül)'!K469=" ",0,'G011A (Mart-Eylül)'!K469)</f>
        <v>0</v>
      </c>
      <c r="J571" s="176">
        <f>IF('G011A (Nisan-Ekim)'!C469="",0,'G011A (Nisan-Ekim)'!C469)</f>
        <v>0</v>
      </c>
      <c r="K571" s="175">
        <f>IF('G011A (Nisan-Ekim)'!K469="",0,'G011A (Nisan-Ekim)'!K469)</f>
        <v>0</v>
      </c>
      <c r="L571" s="176">
        <f>IF('G011A (Mayıs-Kasım)'!C468="",0,'G011A (Mayıs-Kasım)'!C468)</f>
        <v>0</v>
      </c>
      <c r="M571" s="175">
        <f>IF('G011A (Mayıs-Kasım)'!K468=" ",0,'G011A (Mayıs-Kasım)'!K468)</f>
        <v>0</v>
      </c>
      <c r="N571" s="176">
        <f>IF('G011A (Haziran-Aralık)'!C480="",0,'G011A (Haziran-Aralık)'!C480)</f>
        <v>0</v>
      </c>
      <c r="O571" s="175">
        <f>IF('G011A (Haziran-Aralık)'!K480="",0,'G011A (Haziran-Aralık)'!K480)</f>
        <v>0</v>
      </c>
      <c r="P571" s="176" t="str">
        <f>IF('proje ve personel bilgileri'!A264=0,"",SUM(D571+F571+H571+J571+L571+N571))</f>
        <v/>
      </c>
      <c r="Q571" s="175" t="str">
        <f>IF('proje ve personel bilgileri'!A264=0,"",SUM(E571+G571+I571+K571+M571+O571))</f>
        <v/>
      </c>
      <c r="R571" s="180" t="str">
        <f>IF('proje ve personel bilgileri'!A264&lt;&gt;0,(P571/30)," ")</f>
        <v xml:space="preserve"> </v>
      </c>
      <c r="S571" s="181" t="str">
        <f>IF('proje ve personel bilgileri'!A264&lt;&gt;0,(Q571/R571)," ")</f>
        <v xml:space="preserve"> </v>
      </c>
    </row>
    <row r="572" spans="1:19" ht="15.75" customHeight="1" x14ac:dyDescent="0.25">
      <c r="A572" s="15">
        <v>252</v>
      </c>
      <c r="B572" s="359" t="str">
        <f>IF('proje ve personel bilgileri'!A265&lt;&gt;0,('proje ve personel bilgileri'!A265)," ")</f>
        <v xml:space="preserve"> </v>
      </c>
      <c r="C572" s="359"/>
      <c r="D572" s="176">
        <f>IF('G011A (Ocak-Temmuz)'!C475="",0,'G011A (Ocak-Temmuz)'!C475)</f>
        <v>0</v>
      </c>
      <c r="E572" s="175">
        <f>IF('G011A (Ocak-Temmuz)'!K475=" ",0,'G011A (Ocak-Temmuz)'!K475)</f>
        <v>0</v>
      </c>
      <c r="F572" s="176">
        <f>IF('G011A (Şubat-Ağustos)'!C470="",0,'G011A (Şubat-Ağustos)'!C470)</f>
        <v>0</v>
      </c>
      <c r="G572" s="175">
        <f>IF('G011A (Şubat-Ağustos)'!K470=" ",0,'G011A (Şubat-Ağustos)'!K470)</f>
        <v>0</v>
      </c>
      <c r="H572" s="176">
        <f>IF('G011A (Mart-Eylül)'!C470="",0,'G011A (Mart-Eylül)'!C470)</f>
        <v>0</v>
      </c>
      <c r="I572" s="175">
        <f>IF('G011A (Mart-Eylül)'!K470=" ",0,'G011A (Mart-Eylül)'!K470)</f>
        <v>0</v>
      </c>
      <c r="J572" s="176">
        <f>IF('G011A (Nisan-Ekim)'!C470="",0,'G011A (Nisan-Ekim)'!C470)</f>
        <v>0</v>
      </c>
      <c r="K572" s="175">
        <f>IF('G011A (Nisan-Ekim)'!K470="",0,'G011A (Nisan-Ekim)'!K470)</f>
        <v>0</v>
      </c>
      <c r="L572" s="176">
        <f>IF('G011A (Mayıs-Kasım)'!C469="",0,'G011A (Mayıs-Kasım)'!C469)</f>
        <v>0</v>
      </c>
      <c r="M572" s="175">
        <f>IF('G011A (Mayıs-Kasım)'!K469=" ",0,'G011A (Mayıs-Kasım)'!K469)</f>
        <v>0</v>
      </c>
      <c r="N572" s="176">
        <f>IF('G011A (Haziran-Aralık)'!C481="",0,'G011A (Haziran-Aralık)'!C481)</f>
        <v>0</v>
      </c>
      <c r="O572" s="175">
        <f>IF('G011A (Haziran-Aralık)'!K481="",0,'G011A (Haziran-Aralık)'!K481)</f>
        <v>0</v>
      </c>
      <c r="P572" s="176" t="str">
        <f>IF('proje ve personel bilgileri'!A265=0,"",SUM(D572+F572+H572+J572+L572+N572))</f>
        <v/>
      </c>
      <c r="Q572" s="175" t="str">
        <f>IF('proje ve personel bilgileri'!A265=0,"",SUM(E572+G572+I572+K572+M572+O572))</f>
        <v/>
      </c>
      <c r="R572" s="180" t="str">
        <f>IF('proje ve personel bilgileri'!A265&lt;&gt;0,(P572/30)," ")</f>
        <v xml:space="preserve"> </v>
      </c>
      <c r="S572" s="181" t="str">
        <f>IF('proje ve personel bilgileri'!A265&lt;&gt;0,(Q572/R572)," ")</f>
        <v xml:space="preserve"> </v>
      </c>
    </row>
    <row r="573" spans="1:19" ht="15" customHeight="1" x14ac:dyDescent="0.25">
      <c r="A573" s="56"/>
      <c r="B573" s="56"/>
      <c r="C573" s="56"/>
      <c r="D573" s="56"/>
      <c r="E573" s="56"/>
      <c r="F573" s="56"/>
      <c r="G573" s="56"/>
      <c r="H573" s="56"/>
      <c r="I573" s="56"/>
      <c r="J573" s="56"/>
      <c r="K573" s="56"/>
      <c r="L573" s="56"/>
      <c r="M573" s="56"/>
      <c r="N573" s="56"/>
      <c r="O573" s="56"/>
      <c r="P573" s="56"/>
      <c r="Q573" s="56"/>
      <c r="R573" s="56"/>
      <c r="S573" s="56"/>
    </row>
    <row r="574" spans="1:19" ht="15" customHeight="1" x14ac:dyDescent="0.25">
      <c r="A574" s="332" t="s">
        <v>100</v>
      </c>
      <c r="B574" s="332"/>
      <c r="C574" s="332"/>
      <c r="D574" s="332"/>
      <c r="E574" s="332"/>
      <c r="F574" s="332"/>
      <c r="G574" s="332"/>
      <c r="H574" s="332"/>
      <c r="I574" s="332"/>
      <c r="J574" s="332"/>
      <c r="K574" s="332"/>
      <c r="L574" s="332"/>
      <c r="M574" s="332"/>
      <c r="N574" s="332"/>
      <c r="O574" s="332"/>
      <c r="P574" s="332"/>
      <c r="Q574" s="332"/>
      <c r="R574" s="332"/>
    </row>
    <row r="575" spans="1:19" ht="15" customHeight="1" x14ac:dyDescent="0.25">
      <c r="A575" s="287"/>
    </row>
    <row r="576" spans="1:19" ht="15" customHeight="1" x14ac:dyDescent="0.25">
      <c r="C576" s="57"/>
      <c r="E576" s="58"/>
      <c r="G576" s="57"/>
    </row>
    <row r="577" spans="1:19" ht="15" customHeight="1" x14ac:dyDescent="0.25">
      <c r="F577" s="288" t="s">
        <v>102</v>
      </c>
      <c r="J577" s="288" t="s">
        <v>103</v>
      </c>
      <c r="O577" s="74" t="s">
        <v>127</v>
      </c>
    </row>
    <row r="588" spans="1:19" ht="15.75" customHeight="1" x14ac:dyDescent="0.25">
      <c r="A588" s="348" t="s">
        <v>108</v>
      </c>
      <c r="B588" s="348"/>
      <c r="C588" s="348"/>
      <c r="D588" s="348"/>
      <c r="E588" s="348"/>
      <c r="F588" s="348"/>
      <c r="G588" s="348"/>
      <c r="H588" s="348"/>
      <c r="I588" s="348"/>
      <c r="J588" s="348"/>
      <c r="K588" s="348"/>
      <c r="L588" s="348"/>
      <c r="M588" s="348"/>
      <c r="N588" s="348"/>
      <c r="O588" s="348"/>
      <c r="P588" s="348"/>
      <c r="Q588" s="348"/>
      <c r="R588" s="348"/>
      <c r="S588" s="348"/>
    </row>
    <row r="589" spans="1:19" ht="15" customHeight="1" x14ac:dyDescent="0.25">
      <c r="A589" s="68"/>
      <c r="B589" s="68"/>
      <c r="C589" s="68"/>
      <c r="D589" s="68"/>
      <c r="E589" s="68"/>
      <c r="F589" s="68"/>
      <c r="G589" s="68"/>
      <c r="H589" s="68"/>
      <c r="I589" s="69" t="str">
        <f>'proje ve personel bilgileri'!$B$7</f>
        <v>/</v>
      </c>
      <c r="J589" s="68" t="s">
        <v>109</v>
      </c>
      <c r="K589" s="68"/>
      <c r="L589" s="68"/>
      <c r="M589" s="68"/>
      <c r="N589" s="68"/>
      <c r="O589" s="68"/>
      <c r="P589" s="68"/>
      <c r="Q589" s="68"/>
      <c r="R589" s="68"/>
      <c r="S589" s="68"/>
    </row>
    <row r="590" spans="1:19" ht="18.75" customHeight="1" x14ac:dyDescent="0.25">
      <c r="R590" s="10" t="s">
        <v>110</v>
      </c>
    </row>
    <row r="591" spans="1:19" ht="15.75" customHeight="1" x14ac:dyDescent="0.25">
      <c r="A591" s="349" t="s">
        <v>2</v>
      </c>
      <c r="B591" s="350"/>
      <c r="C591" s="374">
        <f>'proje ve personel bilgileri'!$B$2</f>
        <v>0</v>
      </c>
      <c r="D591" s="375"/>
      <c r="E591" s="375"/>
      <c r="F591" s="375"/>
      <c r="G591" s="375"/>
      <c r="H591" s="375"/>
      <c r="I591" s="375"/>
      <c r="J591" s="375"/>
      <c r="K591" s="375"/>
      <c r="L591" s="375"/>
      <c r="M591" s="375"/>
      <c r="N591" s="375"/>
      <c r="O591" s="375"/>
      <c r="P591" s="375"/>
      <c r="Q591" s="375"/>
      <c r="R591" s="375"/>
      <c r="S591" s="376"/>
    </row>
    <row r="592" spans="1:19" ht="15.75" customHeight="1" x14ac:dyDescent="0.25">
      <c r="A592" s="349" t="s">
        <v>4</v>
      </c>
      <c r="B592" s="350"/>
      <c r="C592" s="374">
        <f>'proje ve personel bilgileri'!$B$3</f>
        <v>0</v>
      </c>
      <c r="D592" s="375"/>
      <c r="E592" s="375"/>
      <c r="F592" s="375"/>
      <c r="G592" s="375"/>
      <c r="H592" s="375"/>
      <c r="I592" s="375"/>
      <c r="J592" s="375"/>
      <c r="K592" s="375"/>
      <c r="L592" s="375"/>
      <c r="M592" s="375"/>
      <c r="N592" s="375"/>
      <c r="O592" s="375"/>
      <c r="P592" s="375"/>
      <c r="Q592" s="375"/>
      <c r="R592" s="375"/>
      <c r="S592" s="376"/>
    </row>
    <row r="593" spans="1:19" ht="27.75" customHeight="1" x14ac:dyDescent="0.25">
      <c r="A593" s="360" t="s">
        <v>87</v>
      </c>
      <c r="B593" s="368" t="s">
        <v>15</v>
      </c>
      <c r="C593" s="369"/>
      <c r="D593" s="368" t="s">
        <v>111</v>
      </c>
      <c r="E593" s="369"/>
      <c r="F593" s="368" t="s">
        <v>112</v>
      </c>
      <c r="G593" s="369"/>
      <c r="H593" s="366" t="s">
        <v>113</v>
      </c>
      <c r="I593" s="367"/>
      <c r="J593" s="366" t="s">
        <v>114</v>
      </c>
      <c r="K593" s="367"/>
      <c r="L593" s="366" t="s">
        <v>115</v>
      </c>
      <c r="M593" s="367"/>
      <c r="N593" s="368" t="s">
        <v>116</v>
      </c>
      <c r="O593" s="369"/>
      <c r="P593" s="360" t="s">
        <v>117</v>
      </c>
      <c r="Q593" s="286" t="s">
        <v>118</v>
      </c>
      <c r="R593" s="362" t="s">
        <v>119</v>
      </c>
      <c r="S593" s="362" t="s">
        <v>120</v>
      </c>
    </row>
    <row r="594" spans="1:19" ht="24" customHeight="1" x14ac:dyDescent="0.25">
      <c r="A594" s="361"/>
      <c r="B594" s="372"/>
      <c r="C594" s="373"/>
      <c r="D594" s="370"/>
      <c r="E594" s="371"/>
      <c r="F594" s="370"/>
      <c r="G594" s="371"/>
      <c r="H594" s="364" t="s">
        <v>121</v>
      </c>
      <c r="I594" s="365"/>
      <c r="J594" s="364" t="s">
        <v>122</v>
      </c>
      <c r="K594" s="365"/>
      <c r="L594" s="364" t="s">
        <v>123</v>
      </c>
      <c r="M594" s="365"/>
      <c r="N594" s="370"/>
      <c r="O594" s="371"/>
      <c r="P594" s="361"/>
      <c r="Q594" s="11" t="s">
        <v>124</v>
      </c>
      <c r="R594" s="363"/>
      <c r="S594" s="363"/>
    </row>
    <row r="595" spans="1:19" ht="27.75" customHeight="1" x14ac:dyDescent="0.25">
      <c r="A595" s="361"/>
      <c r="B595" s="372"/>
      <c r="C595" s="373"/>
      <c r="D595" s="360" t="s">
        <v>125</v>
      </c>
      <c r="E595" s="11" t="s">
        <v>126</v>
      </c>
      <c r="F595" s="360" t="s">
        <v>125</v>
      </c>
      <c r="G595" s="11" t="s">
        <v>126</v>
      </c>
      <c r="H595" s="360" t="s">
        <v>125</v>
      </c>
      <c r="I595" s="11" t="s">
        <v>126</v>
      </c>
      <c r="J595" s="360" t="s">
        <v>125</v>
      </c>
      <c r="K595" s="12" t="s">
        <v>126</v>
      </c>
      <c r="L595" s="360" t="s">
        <v>125</v>
      </c>
      <c r="M595" s="11" t="s">
        <v>126</v>
      </c>
      <c r="N595" s="360" t="s">
        <v>125</v>
      </c>
      <c r="O595" s="11" t="s">
        <v>126</v>
      </c>
      <c r="P595" s="361"/>
      <c r="Q595" s="11" t="s">
        <v>98</v>
      </c>
      <c r="R595" s="363"/>
      <c r="S595" s="363"/>
    </row>
    <row r="596" spans="1:19" ht="15.75" customHeight="1" x14ac:dyDescent="0.25">
      <c r="A596" s="361"/>
      <c r="B596" s="372"/>
      <c r="C596" s="373"/>
      <c r="D596" s="361"/>
      <c r="E596" s="11" t="s">
        <v>98</v>
      </c>
      <c r="F596" s="361"/>
      <c r="G596" s="11" t="s">
        <v>98</v>
      </c>
      <c r="H596" s="361"/>
      <c r="I596" s="11" t="s">
        <v>98</v>
      </c>
      <c r="J596" s="361"/>
      <c r="K596" s="12" t="s">
        <v>98</v>
      </c>
      <c r="L596" s="361"/>
      <c r="M596" s="11" t="s">
        <v>98</v>
      </c>
      <c r="N596" s="361"/>
      <c r="O596" s="11" t="s">
        <v>98</v>
      </c>
      <c r="P596" s="361"/>
      <c r="Q596" s="13"/>
      <c r="R596" s="363"/>
      <c r="S596" s="363"/>
    </row>
    <row r="597" spans="1:19" ht="15.75" customHeight="1" x14ac:dyDescent="0.25">
      <c r="A597" s="14">
        <v>253</v>
      </c>
      <c r="B597" s="359" t="str">
        <f>IF('proje ve personel bilgileri'!A266&lt;&gt;0,('proje ve personel bilgileri'!A266)," ")</f>
        <v xml:space="preserve"> </v>
      </c>
      <c r="C597" s="359"/>
      <c r="D597" s="176">
        <f>IF('G011A (Ocak-Temmuz)'!C492="",0,'G011A (Ocak-Temmuz)'!C492)</f>
        <v>0</v>
      </c>
      <c r="E597" s="175">
        <f>IF('G011A (Ocak-Temmuz)'!K492=" ",0,'G011A (Ocak-Temmuz)'!K492)</f>
        <v>0</v>
      </c>
      <c r="F597" s="176">
        <f>IF('G011A (Şubat-Ağustos)'!C487="",0,'G011A (Şubat-Ağustos)'!C487)</f>
        <v>0</v>
      </c>
      <c r="G597" s="175">
        <f>IF('G011A (Şubat-Ağustos)'!K487=" ",0,'G011A (Şubat-Ağustos)'!K487)</f>
        <v>0</v>
      </c>
      <c r="H597" s="176">
        <f>IF('G011A (Mart-Eylül)'!C487="",0,'G011A (Mart-Eylül)'!C487)</f>
        <v>0</v>
      </c>
      <c r="I597" s="175">
        <f>IF('G011A (Mart-Eylül)'!K487=" ",0,'G011A (Mart-Eylül)'!K487)</f>
        <v>0</v>
      </c>
      <c r="J597" s="176">
        <f>IF('G011A (Nisan-Ekim)'!C487="",0,'G011A (Nisan-Ekim)'!C487)</f>
        <v>0</v>
      </c>
      <c r="K597" s="175">
        <f>IF('G011A (Nisan-Ekim)'!K487="",0,'G011A (Nisan-Ekim)'!K487)</f>
        <v>0</v>
      </c>
      <c r="L597" s="176">
        <f>IF('G011A (Mayıs-Kasım)'!C486="",0,'G011A (Mayıs-Kasım)'!C486)</f>
        <v>0</v>
      </c>
      <c r="M597" s="175">
        <f>IF('G011A (Mayıs-Kasım)'!K486=" ",0,'G011A (Mayıs-Kasım)'!K486)</f>
        <v>0</v>
      </c>
      <c r="N597" s="182">
        <f>IF('G011A (Haziran-Aralık)'!C499="",0,'G011A (Haziran-Aralık)'!C499)</f>
        <v>0</v>
      </c>
      <c r="O597" s="183">
        <f>IF('G011A (Haziran-Aralık)'!K499="",0,'G011A (Haziran-Aralık)'!K499)</f>
        <v>0</v>
      </c>
      <c r="P597" s="182" t="str">
        <f>IF('proje ve personel bilgileri'!A266=0,"",SUM(D597+F597+H597+J597+L597+N597))</f>
        <v/>
      </c>
      <c r="Q597" s="183" t="str">
        <f>IF('proje ve personel bilgileri'!A266=0,"",SUM(E597+G597+I597+K597+M597+O597))</f>
        <v/>
      </c>
      <c r="R597" s="184" t="str">
        <f>IF('proje ve personel bilgileri'!A266&lt;&gt;0,(P597/30)," ")</f>
        <v xml:space="preserve"> </v>
      </c>
      <c r="S597" s="185" t="str">
        <f>IF('proje ve personel bilgileri'!A266&lt;&gt;0,(Q597/R597)," ")</f>
        <v xml:space="preserve"> </v>
      </c>
    </row>
    <row r="598" spans="1:19" ht="15.75" customHeight="1" x14ac:dyDescent="0.25">
      <c r="A598" s="15">
        <v>254</v>
      </c>
      <c r="B598" s="359" t="str">
        <f>IF('proje ve personel bilgileri'!A267&lt;&gt;0,('proje ve personel bilgileri'!A267)," ")</f>
        <v xml:space="preserve"> </v>
      </c>
      <c r="C598" s="359"/>
      <c r="D598" s="176">
        <f>IF('G011A (Ocak-Temmuz)'!C493="",0,'G011A (Ocak-Temmuz)'!C493)</f>
        <v>0</v>
      </c>
      <c r="E598" s="175">
        <f>IF('G011A (Ocak-Temmuz)'!K493=" ",0,'G011A (Ocak-Temmuz)'!K493)</f>
        <v>0</v>
      </c>
      <c r="F598" s="176">
        <f>IF('G011A (Şubat-Ağustos)'!C488="",0,'G011A (Şubat-Ağustos)'!C488)</f>
        <v>0</v>
      </c>
      <c r="G598" s="175">
        <f>IF('G011A (Şubat-Ağustos)'!K488=" ",0,'G011A (Şubat-Ağustos)'!K488)</f>
        <v>0</v>
      </c>
      <c r="H598" s="176">
        <f>IF('G011A (Mart-Eylül)'!C488="",0,'G011A (Mart-Eylül)'!C488)</f>
        <v>0</v>
      </c>
      <c r="I598" s="175">
        <f>IF('G011A (Mart-Eylül)'!K488=" ",0,'G011A (Mart-Eylül)'!K488)</f>
        <v>0</v>
      </c>
      <c r="J598" s="176">
        <f>IF('G011A (Nisan-Ekim)'!C488="",0,'G011A (Nisan-Ekim)'!C488)</f>
        <v>0</v>
      </c>
      <c r="K598" s="175">
        <f>IF('G011A (Nisan-Ekim)'!K488="",0,'G011A (Nisan-Ekim)'!K488)</f>
        <v>0</v>
      </c>
      <c r="L598" s="176">
        <f>IF('G011A (Mayıs-Kasım)'!C487="",0,'G011A (Mayıs-Kasım)'!C487)</f>
        <v>0</v>
      </c>
      <c r="M598" s="175">
        <f>IF('G011A (Mayıs-Kasım)'!K487=" ",0,'G011A (Mayıs-Kasım)'!K487)</f>
        <v>0</v>
      </c>
      <c r="N598" s="182">
        <f>IF('G011A (Haziran-Aralık)'!C500="",0,'G011A (Haziran-Aralık)'!C500)</f>
        <v>0</v>
      </c>
      <c r="O598" s="183">
        <f>IF('G011A (Haziran-Aralık)'!K500="",0,'G011A (Haziran-Aralık)'!K500)</f>
        <v>0</v>
      </c>
      <c r="P598" s="182" t="str">
        <f>IF('proje ve personel bilgileri'!A267=0,"",SUM(D598+F598+H598+J598+L598+N598))</f>
        <v/>
      </c>
      <c r="Q598" s="183" t="str">
        <f>IF('proje ve personel bilgileri'!A267=0,"",SUM(E598+G598+I598+K598+M598+O598))</f>
        <v/>
      </c>
      <c r="R598" s="184" t="str">
        <f>IF('proje ve personel bilgileri'!A267&lt;&gt;0,(P598/30)," ")</f>
        <v xml:space="preserve"> </v>
      </c>
      <c r="S598" s="185" t="str">
        <f>IF('proje ve personel bilgileri'!A267&lt;&gt;0,(Q598/R598)," ")</f>
        <v xml:space="preserve"> </v>
      </c>
    </row>
    <row r="599" spans="1:19" ht="15.75" customHeight="1" x14ac:dyDescent="0.25">
      <c r="A599" s="14">
        <v>255</v>
      </c>
      <c r="B599" s="377" t="str">
        <f>IF('proje ve personel bilgileri'!A268&lt;&gt;0,('proje ve personel bilgileri'!A268)," ")</f>
        <v xml:space="preserve"> </v>
      </c>
      <c r="C599" s="377"/>
      <c r="D599" s="182">
        <f>IF('G011A (Ocak-Temmuz)'!C494="",0,'G011A (Ocak-Temmuz)'!C494)</f>
        <v>0</v>
      </c>
      <c r="E599" s="183">
        <f>IF('G011A (Ocak-Temmuz)'!K494=" ",0,'G011A (Ocak-Temmuz)'!K494)</f>
        <v>0</v>
      </c>
      <c r="F599" s="182">
        <f>IF('G011A (Şubat-Ağustos)'!C489="",0,'G011A (Şubat-Ağustos)'!C489)</f>
        <v>0</v>
      </c>
      <c r="G599" s="183">
        <f>IF('G011A (Şubat-Ağustos)'!K489=" ",0,'G011A (Şubat-Ağustos)'!K489)</f>
        <v>0</v>
      </c>
      <c r="H599" s="182">
        <f>IF('G011A (Mart-Eylül)'!C489="",0,'G011A (Mart-Eylül)'!C489)</f>
        <v>0</v>
      </c>
      <c r="I599" s="183">
        <f>IF('G011A (Mart-Eylül)'!K489=" ",0,'G011A (Mart-Eylül)'!K489)</f>
        <v>0</v>
      </c>
      <c r="J599" s="182">
        <f>IF('G011A (Nisan-Ekim)'!C489="",0,'G011A (Nisan-Ekim)'!C489)</f>
        <v>0</v>
      </c>
      <c r="K599" s="183">
        <f>IF('G011A (Nisan-Ekim)'!K489="",0,'G011A (Nisan-Ekim)'!K489)</f>
        <v>0</v>
      </c>
      <c r="L599" s="182">
        <f>IF('G011A (Mayıs-Kasım)'!C488="",0,'G011A (Mayıs-Kasım)'!C488)</f>
        <v>0</v>
      </c>
      <c r="M599" s="183">
        <f>IF('G011A (Mayıs-Kasım)'!K488=" ",0,'G011A (Mayıs-Kasım)'!K488)</f>
        <v>0</v>
      </c>
      <c r="N599" s="182">
        <f>IF('G011A (Haziran-Aralık)'!C501="",0,'G011A (Haziran-Aralık)'!C501)</f>
        <v>0</v>
      </c>
      <c r="O599" s="183">
        <f>IF('G011A (Haziran-Aralık)'!K501="",0,'G011A (Haziran-Aralık)'!K501)</f>
        <v>0</v>
      </c>
      <c r="P599" s="182" t="str">
        <f>IF('proje ve personel bilgileri'!A268=0,"",SUM(D599+F599+H599+J599+L599+N599))</f>
        <v/>
      </c>
      <c r="Q599" s="183" t="str">
        <f>IF('proje ve personel bilgileri'!A268=0,"",SUM(E599+G599+I599+K599+M599+O599))</f>
        <v/>
      </c>
      <c r="R599" s="184" t="str">
        <f>IF('proje ve personel bilgileri'!A268&lt;&gt;0,(P599/30)," ")</f>
        <v xml:space="preserve"> </v>
      </c>
      <c r="S599" s="185" t="str">
        <f>IF('proje ve personel bilgileri'!A268&lt;&gt;0,(Q599/R599)," ")</f>
        <v xml:space="preserve"> </v>
      </c>
    </row>
    <row r="600" spans="1:19" ht="15.75" customHeight="1" x14ac:dyDescent="0.25">
      <c r="A600" s="15">
        <v>256</v>
      </c>
      <c r="B600" s="377" t="str">
        <f>IF('proje ve personel bilgileri'!A269&lt;&gt;0,('proje ve personel bilgileri'!A269)," ")</f>
        <v xml:space="preserve"> </v>
      </c>
      <c r="C600" s="377"/>
      <c r="D600" s="182">
        <f>IF('G011A (Ocak-Temmuz)'!C495="",0,'G011A (Ocak-Temmuz)'!C495)</f>
        <v>0</v>
      </c>
      <c r="E600" s="183">
        <f>IF('G011A (Ocak-Temmuz)'!K495=" ",0,'G011A (Ocak-Temmuz)'!K495)</f>
        <v>0</v>
      </c>
      <c r="F600" s="182">
        <f>IF('G011A (Şubat-Ağustos)'!C490="",0,'G011A (Şubat-Ağustos)'!C490)</f>
        <v>0</v>
      </c>
      <c r="G600" s="183">
        <f>IF('G011A (Şubat-Ağustos)'!K490=" ",0,'G011A (Şubat-Ağustos)'!K490)</f>
        <v>0</v>
      </c>
      <c r="H600" s="182">
        <f>IF('G011A (Mart-Eylül)'!C490="",0,'G011A (Mart-Eylül)'!C490)</f>
        <v>0</v>
      </c>
      <c r="I600" s="183">
        <f>IF('G011A (Mart-Eylül)'!K490=" ",0,'G011A (Mart-Eylül)'!K490)</f>
        <v>0</v>
      </c>
      <c r="J600" s="182">
        <f>IF('G011A (Nisan-Ekim)'!C490="",0,'G011A (Nisan-Ekim)'!C490)</f>
        <v>0</v>
      </c>
      <c r="K600" s="183">
        <f>IF('G011A (Nisan-Ekim)'!K490="",0,'G011A (Nisan-Ekim)'!K490)</f>
        <v>0</v>
      </c>
      <c r="L600" s="182">
        <f>IF('G011A (Mayıs-Kasım)'!C489="",0,'G011A (Mayıs-Kasım)'!C489)</f>
        <v>0</v>
      </c>
      <c r="M600" s="183">
        <f>IF('G011A (Mayıs-Kasım)'!K489=" ",0,'G011A (Mayıs-Kasım)'!K489)</f>
        <v>0</v>
      </c>
      <c r="N600" s="182">
        <f>IF('G011A (Haziran-Aralık)'!C502="",0,'G011A (Haziran-Aralık)'!C502)</f>
        <v>0</v>
      </c>
      <c r="O600" s="183">
        <f>IF('G011A (Haziran-Aralık)'!K502="",0,'G011A (Haziran-Aralık)'!K502)</f>
        <v>0</v>
      </c>
      <c r="P600" s="182" t="str">
        <f>IF('proje ve personel bilgileri'!A269=0,"",SUM(D600+F600+H600+J600+L600+N600))</f>
        <v/>
      </c>
      <c r="Q600" s="183" t="str">
        <f>IF('proje ve personel bilgileri'!A269=0,"",SUM(E600+G600+I600+K600+M600+O600))</f>
        <v/>
      </c>
      <c r="R600" s="184" t="str">
        <f>IF('proje ve personel bilgileri'!A269&lt;&gt;0,(P600/30)," ")</f>
        <v xml:space="preserve"> </v>
      </c>
      <c r="S600" s="185" t="str">
        <f>IF('proje ve personel bilgileri'!A269&lt;&gt;0,(Q600/R600)," ")</f>
        <v xml:space="preserve"> </v>
      </c>
    </row>
    <row r="601" spans="1:19" ht="15.75" customHeight="1" x14ac:dyDescent="0.25">
      <c r="A601" s="14">
        <v>257</v>
      </c>
      <c r="B601" s="377" t="str">
        <f>IF('proje ve personel bilgileri'!A270&lt;&gt;0,('proje ve personel bilgileri'!A270)," ")</f>
        <v xml:space="preserve"> </v>
      </c>
      <c r="C601" s="377"/>
      <c r="D601" s="182">
        <f>IF('G011A (Ocak-Temmuz)'!C496="",0,'G011A (Ocak-Temmuz)'!C496)</f>
        <v>0</v>
      </c>
      <c r="E601" s="183">
        <f>IF('G011A (Ocak-Temmuz)'!K496=" ",0,'G011A (Ocak-Temmuz)'!K496)</f>
        <v>0</v>
      </c>
      <c r="F601" s="182">
        <f>IF('G011A (Şubat-Ağustos)'!C491="",0,'G011A (Şubat-Ağustos)'!C491)</f>
        <v>0</v>
      </c>
      <c r="G601" s="183">
        <f>IF('G011A (Şubat-Ağustos)'!K491=" ",0,'G011A (Şubat-Ağustos)'!K491)</f>
        <v>0</v>
      </c>
      <c r="H601" s="182">
        <f>IF('G011A (Mart-Eylül)'!C491="",0,'G011A (Mart-Eylül)'!C491)</f>
        <v>0</v>
      </c>
      <c r="I601" s="183">
        <f>IF('G011A (Mart-Eylül)'!K491=" ",0,'G011A (Mart-Eylül)'!K491)</f>
        <v>0</v>
      </c>
      <c r="J601" s="182">
        <f>IF('G011A (Nisan-Ekim)'!C491="",0,'G011A (Nisan-Ekim)'!C491)</f>
        <v>0</v>
      </c>
      <c r="K601" s="183">
        <f>IF('G011A (Nisan-Ekim)'!K491="",0,'G011A (Nisan-Ekim)'!K491)</f>
        <v>0</v>
      </c>
      <c r="L601" s="182">
        <f>IF('G011A (Mayıs-Kasım)'!C490="",0,'G011A (Mayıs-Kasım)'!C490)</f>
        <v>0</v>
      </c>
      <c r="M601" s="183">
        <f>IF('G011A (Mayıs-Kasım)'!K490=" ",0,'G011A (Mayıs-Kasım)'!K490)</f>
        <v>0</v>
      </c>
      <c r="N601" s="182">
        <f>IF('G011A (Haziran-Aralık)'!C503="",0,'G011A (Haziran-Aralık)'!C503)</f>
        <v>0</v>
      </c>
      <c r="O601" s="183">
        <f>IF('G011A (Haziran-Aralık)'!K503="",0,'G011A (Haziran-Aralık)'!K503)</f>
        <v>0</v>
      </c>
      <c r="P601" s="182" t="str">
        <f>IF('proje ve personel bilgileri'!A270=0,"",SUM(D601+F601+H601+J601+L601+N601))</f>
        <v/>
      </c>
      <c r="Q601" s="183" t="str">
        <f>IF('proje ve personel bilgileri'!A270=0,"",SUM(E601+G601+I601+K601+M601+O601))</f>
        <v/>
      </c>
      <c r="R601" s="184" t="str">
        <f>IF('proje ve personel bilgileri'!A270&lt;&gt;0,(P601/30)," ")</f>
        <v xml:space="preserve"> </v>
      </c>
      <c r="S601" s="185" t="str">
        <f>IF('proje ve personel bilgileri'!A270&lt;&gt;0,(Q601/R601)," ")</f>
        <v xml:space="preserve"> </v>
      </c>
    </row>
    <row r="602" spans="1:19" ht="15.75" customHeight="1" x14ac:dyDescent="0.25">
      <c r="A602" s="15">
        <v>258</v>
      </c>
      <c r="B602" s="377" t="str">
        <f>IF('proje ve personel bilgileri'!A271&lt;&gt;0,('proje ve personel bilgileri'!A271)," ")</f>
        <v xml:space="preserve"> </v>
      </c>
      <c r="C602" s="377"/>
      <c r="D602" s="182">
        <f>IF('G011A (Ocak-Temmuz)'!C497="",0,'G011A (Ocak-Temmuz)'!C497)</f>
        <v>0</v>
      </c>
      <c r="E602" s="183">
        <f>IF('G011A (Ocak-Temmuz)'!K497=" ",0,'G011A (Ocak-Temmuz)'!K497)</f>
        <v>0</v>
      </c>
      <c r="F602" s="182">
        <f>IF('G011A (Şubat-Ağustos)'!C492="",0,'G011A (Şubat-Ağustos)'!C492)</f>
        <v>0</v>
      </c>
      <c r="G602" s="183">
        <f>IF('G011A (Şubat-Ağustos)'!K492=" ",0,'G011A (Şubat-Ağustos)'!K492)</f>
        <v>0</v>
      </c>
      <c r="H602" s="182">
        <f>IF('G011A (Mart-Eylül)'!C492="",0,'G011A (Mart-Eylül)'!C492)</f>
        <v>0</v>
      </c>
      <c r="I602" s="183">
        <f>IF('G011A (Mart-Eylül)'!K492=" ",0,'G011A (Mart-Eylül)'!K492)</f>
        <v>0</v>
      </c>
      <c r="J602" s="182">
        <f>IF('G011A (Nisan-Ekim)'!C492="",0,'G011A (Nisan-Ekim)'!C492)</f>
        <v>0</v>
      </c>
      <c r="K602" s="183">
        <f>IF('G011A (Nisan-Ekim)'!K492="",0,'G011A (Nisan-Ekim)'!K492)</f>
        <v>0</v>
      </c>
      <c r="L602" s="182">
        <f>IF('G011A (Mayıs-Kasım)'!C491="",0,'G011A (Mayıs-Kasım)'!C491)</f>
        <v>0</v>
      </c>
      <c r="M602" s="183">
        <f>IF('G011A (Mayıs-Kasım)'!K491=" ",0,'G011A (Mayıs-Kasım)'!K491)</f>
        <v>0</v>
      </c>
      <c r="N602" s="182">
        <f>IF('G011A (Haziran-Aralık)'!C504="",0,'G011A (Haziran-Aralık)'!C504)</f>
        <v>0</v>
      </c>
      <c r="O602" s="183">
        <f>IF('G011A (Haziran-Aralık)'!K504="",0,'G011A (Haziran-Aralık)'!K504)</f>
        <v>0</v>
      </c>
      <c r="P602" s="182" t="str">
        <f>IF('proje ve personel bilgileri'!A271=0,"",SUM(D602+F602+H602+J602+L602+N602))</f>
        <v/>
      </c>
      <c r="Q602" s="183" t="str">
        <f>IF('proje ve personel bilgileri'!A271=0,"",SUM(E602+G602+I602+K602+M602+O602))</f>
        <v/>
      </c>
      <c r="R602" s="184" t="str">
        <f>IF('proje ve personel bilgileri'!A271&lt;&gt;0,(P602/30)," ")</f>
        <v xml:space="preserve"> </v>
      </c>
      <c r="S602" s="185" t="str">
        <f>IF('proje ve personel bilgileri'!A271&lt;&gt;0,(Q602/R602)," ")</f>
        <v xml:space="preserve"> </v>
      </c>
    </row>
    <row r="603" spans="1:19" ht="15.75" customHeight="1" x14ac:dyDescent="0.25">
      <c r="A603" s="14">
        <v>259</v>
      </c>
      <c r="B603" s="377" t="str">
        <f>IF('proje ve personel bilgileri'!A272&lt;&gt;0,('proje ve personel bilgileri'!A272)," ")</f>
        <v xml:space="preserve"> </v>
      </c>
      <c r="C603" s="377"/>
      <c r="D603" s="182">
        <f>IF('G011A (Ocak-Temmuz)'!C498="",0,'G011A (Ocak-Temmuz)'!C498)</f>
        <v>0</v>
      </c>
      <c r="E603" s="183">
        <f>IF('G011A (Ocak-Temmuz)'!K498=" ",0,'G011A (Ocak-Temmuz)'!K498)</f>
        <v>0</v>
      </c>
      <c r="F603" s="182">
        <f>IF('G011A (Şubat-Ağustos)'!C493="",0,'G011A (Şubat-Ağustos)'!C493)</f>
        <v>0</v>
      </c>
      <c r="G603" s="183">
        <f>IF('G011A (Şubat-Ağustos)'!K493=" ",0,'G011A (Şubat-Ağustos)'!K493)</f>
        <v>0</v>
      </c>
      <c r="H603" s="182">
        <f>IF('G011A (Mart-Eylül)'!C493="",0,'G011A (Mart-Eylül)'!C493)</f>
        <v>0</v>
      </c>
      <c r="I603" s="183">
        <f>IF('G011A (Mart-Eylül)'!K493=" ",0,'G011A (Mart-Eylül)'!K493)</f>
        <v>0</v>
      </c>
      <c r="J603" s="182">
        <f>IF('G011A (Nisan-Ekim)'!C493="",0,'G011A (Nisan-Ekim)'!C493)</f>
        <v>0</v>
      </c>
      <c r="K603" s="183">
        <f>IF('G011A (Nisan-Ekim)'!K493="",0,'G011A (Nisan-Ekim)'!K493)</f>
        <v>0</v>
      </c>
      <c r="L603" s="182">
        <f>IF('G011A (Mayıs-Kasım)'!C492="",0,'G011A (Mayıs-Kasım)'!C492)</f>
        <v>0</v>
      </c>
      <c r="M603" s="183">
        <f>IF('G011A (Mayıs-Kasım)'!K492=" ",0,'G011A (Mayıs-Kasım)'!K492)</f>
        <v>0</v>
      </c>
      <c r="N603" s="182">
        <f>IF('G011A (Haziran-Aralık)'!C505="",0,'G011A (Haziran-Aralık)'!C505)</f>
        <v>0</v>
      </c>
      <c r="O603" s="183">
        <f>IF('G011A (Haziran-Aralık)'!K505="",0,'G011A (Haziran-Aralık)'!K505)</f>
        <v>0</v>
      </c>
      <c r="P603" s="182" t="str">
        <f>IF('proje ve personel bilgileri'!A272=0,"",SUM(D603+F603+H603+J603+L603+N603))</f>
        <v/>
      </c>
      <c r="Q603" s="183" t="str">
        <f>IF('proje ve personel bilgileri'!A272=0,"",SUM(E603+G603+I603+K603+M603+O603))</f>
        <v/>
      </c>
      <c r="R603" s="184" t="str">
        <f>IF('proje ve personel bilgileri'!A272&lt;&gt;0,(P603/30)," ")</f>
        <v xml:space="preserve"> </v>
      </c>
      <c r="S603" s="185" t="str">
        <f>IF('proje ve personel bilgileri'!A272&lt;&gt;0,(Q603/R603)," ")</f>
        <v xml:space="preserve"> </v>
      </c>
    </row>
    <row r="604" spans="1:19" ht="15.75" customHeight="1" x14ac:dyDescent="0.25">
      <c r="A604" s="15">
        <v>260</v>
      </c>
      <c r="B604" s="377" t="str">
        <f>IF('proje ve personel bilgileri'!A273&lt;&gt;0,('proje ve personel bilgileri'!A273)," ")</f>
        <v xml:space="preserve"> </v>
      </c>
      <c r="C604" s="377"/>
      <c r="D604" s="182">
        <f>IF('G011A (Ocak-Temmuz)'!C499="",0,'G011A (Ocak-Temmuz)'!C499)</f>
        <v>0</v>
      </c>
      <c r="E604" s="183">
        <f>IF('G011A (Ocak-Temmuz)'!K499=" ",0,'G011A (Ocak-Temmuz)'!K499)</f>
        <v>0</v>
      </c>
      <c r="F604" s="182">
        <f>IF('G011A (Şubat-Ağustos)'!C494="",0,'G011A (Şubat-Ağustos)'!C494)</f>
        <v>0</v>
      </c>
      <c r="G604" s="183">
        <f>IF('G011A (Şubat-Ağustos)'!K494=" ",0,'G011A (Şubat-Ağustos)'!K494)</f>
        <v>0</v>
      </c>
      <c r="H604" s="182">
        <f>IF('G011A (Mart-Eylül)'!C494="",0,'G011A (Mart-Eylül)'!C494)</f>
        <v>0</v>
      </c>
      <c r="I604" s="183">
        <f>IF('G011A (Mart-Eylül)'!K494=" ",0,'G011A (Mart-Eylül)'!K494)</f>
        <v>0</v>
      </c>
      <c r="J604" s="182">
        <f>IF('G011A (Nisan-Ekim)'!C494="",0,'G011A (Nisan-Ekim)'!C494)</f>
        <v>0</v>
      </c>
      <c r="K604" s="183">
        <f>IF('G011A (Nisan-Ekim)'!K494="",0,'G011A (Nisan-Ekim)'!K494)</f>
        <v>0</v>
      </c>
      <c r="L604" s="182">
        <f>IF('G011A (Mayıs-Kasım)'!C493="",0,'G011A (Mayıs-Kasım)'!C493)</f>
        <v>0</v>
      </c>
      <c r="M604" s="183">
        <f>IF('G011A (Mayıs-Kasım)'!K493=" ",0,'G011A (Mayıs-Kasım)'!K493)</f>
        <v>0</v>
      </c>
      <c r="N604" s="182">
        <f>IF('G011A (Haziran-Aralık)'!C506="",0,'G011A (Haziran-Aralık)'!C506)</f>
        <v>0</v>
      </c>
      <c r="O604" s="183">
        <f>IF('G011A (Haziran-Aralık)'!K506="",0,'G011A (Haziran-Aralık)'!K506)</f>
        <v>0</v>
      </c>
      <c r="P604" s="182" t="str">
        <f>IF('proje ve personel bilgileri'!A273=0,"",SUM(D604+F604+H604+J604+L604+N604))</f>
        <v/>
      </c>
      <c r="Q604" s="183" t="str">
        <f>IF('proje ve personel bilgileri'!A273=0,"",SUM(E604+G604+I604+K604+M604+O604))</f>
        <v/>
      </c>
      <c r="R604" s="184" t="str">
        <f>IF('proje ve personel bilgileri'!A273&lt;&gt;0,(P604/30)," ")</f>
        <v xml:space="preserve"> </v>
      </c>
      <c r="S604" s="185" t="str">
        <f>IF('proje ve personel bilgileri'!A273&lt;&gt;0,(Q604/R604)," ")</f>
        <v xml:space="preserve"> </v>
      </c>
    </row>
    <row r="605" spans="1:19" ht="15.75" customHeight="1" x14ac:dyDescent="0.25">
      <c r="A605" s="14">
        <v>261</v>
      </c>
      <c r="B605" s="377" t="str">
        <f>IF('proje ve personel bilgileri'!A274&lt;&gt;0,('proje ve personel bilgileri'!A274)," ")</f>
        <v xml:space="preserve"> </v>
      </c>
      <c r="C605" s="377"/>
      <c r="D605" s="182">
        <f>IF('G011A (Ocak-Temmuz)'!C500="",0,'G011A (Ocak-Temmuz)'!C500)</f>
        <v>0</v>
      </c>
      <c r="E605" s="183">
        <f>IF('G011A (Ocak-Temmuz)'!K500=" ",0,'G011A (Ocak-Temmuz)'!K500)</f>
        <v>0</v>
      </c>
      <c r="F605" s="182">
        <f>IF('G011A (Şubat-Ağustos)'!C495="",0,'G011A (Şubat-Ağustos)'!C495)</f>
        <v>0</v>
      </c>
      <c r="G605" s="183">
        <f>IF('G011A (Şubat-Ağustos)'!K495=" ",0,'G011A (Şubat-Ağustos)'!K495)</f>
        <v>0</v>
      </c>
      <c r="H605" s="182">
        <f>IF('G011A (Mart-Eylül)'!C495="",0,'G011A (Mart-Eylül)'!C495)</f>
        <v>0</v>
      </c>
      <c r="I605" s="183">
        <f>IF('G011A (Mart-Eylül)'!K495=" ",0,'G011A (Mart-Eylül)'!K495)</f>
        <v>0</v>
      </c>
      <c r="J605" s="182">
        <f>IF('G011A (Nisan-Ekim)'!C495="",0,'G011A (Nisan-Ekim)'!C495)</f>
        <v>0</v>
      </c>
      <c r="K605" s="183">
        <f>IF('G011A (Nisan-Ekim)'!K495="",0,'G011A (Nisan-Ekim)'!K495)</f>
        <v>0</v>
      </c>
      <c r="L605" s="182">
        <f>IF('G011A (Mayıs-Kasım)'!C494="",0,'G011A (Mayıs-Kasım)'!C494)</f>
        <v>0</v>
      </c>
      <c r="M605" s="183">
        <f>IF('G011A (Mayıs-Kasım)'!K494=" ",0,'G011A (Mayıs-Kasım)'!K494)</f>
        <v>0</v>
      </c>
      <c r="N605" s="182">
        <f>IF('G011A (Haziran-Aralık)'!C507="",0,'G011A (Haziran-Aralık)'!C507)</f>
        <v>0</v>
      </c>
      <c r="O605" s="183">
        <f>IF('G011A (Haziran-Aralık)'!K507="",0,'G011A (Haziran-Aralık)'!K507)</f>
        <v>0</v>
      </c>
      <c r="P605" s="182" t="str">
        <f>IF('proje ve personel bilgileri'!A274=0,"",SUM(D605+F605+H605+J605+L605+N605))</f>
        <v/>
      </c>
      <c r="Q605" s="183" t="str">
        <f>IF('proje ve personel bilgileri'!A274=0,"",SUM(E605+G605+I605+K605+M605+O605))</f>
        <v/>
      </c>
      <c r="R605" s="184" t="str">
        <f>IF('proje ve personel bilgileri'!A274&lt;&gt;0,(P605/30)," ")</f>
        <v xml:space="preserve"> </v>
      </c>
      <c r="S605" s="185" t="str">
        <f>IF('proje ve personel bilgileri'!A274&lt;&gt;0,(Q605/R605)," ")</f>
        <v xml:space="preserve"> </v>
      </c>
    </row>
    <row r="606" spans="1:19" ht="15.75" customHeight="1" x14ac:dyDescent="0.25">
      <c r="A606" s="15">
        <v>262</v>
      </c>
      <c r="B606" s="377" t="str">
        <f>IF('proje ve personel bilgileri'!A275&lt;&gt;0,('proje ve personel bilgileri'!A275)," ")</f>
        <v xml:space="preserve"> </v>
      </c>
      <c r="C606" s="377"/>
      <c r="D606" s="182">
        <f>IF('G011A (Ocak-Temmuz)'!C501="",0,'G011A (Ocak-Temmuz)'!C501)</f>
        <v>0</v>
      </c>
      <c r="E606" s="183">
        <f>IF('G011A (Ocak-Temmuz)'!K501=" ",0,'G011A (Ocak-Temmuz)'!K501)</f>
        <v>0</v>
      </c>
      <c r="F606" s="182">
        <f>IF('G011A (Şubat-Ağustos)'!C496="",0,'G011A (Şubat-Ağustos)'!C496)</f>
        <v>0</v>
      </c>
      <c r="G606" s="183">
        <f>IF('G011A (Şubat-Ağustos)'!K496=" ",0,'G011A (Şubat-Ağustos)'!K496)</f>
        <v>0</v>
      </c>
      <c r="H606" s="182">
        <f>IF('G011A (Mart-Eylül)'!C496="",0,'G011A (Mart-Eylül)'!C496)</f>
        <v>0</v>
      </c>
      <c r="I606" s="183">
        <f>IF('G011A (Mart-Eylül)'!K496=" ",0,'G011A (Mart-Eylül)'!K496)</f>
        <v>0</v>
      </c>
      <c r="J606" s="182">
        <f>IF('G011A (Nisan-Ekim)'!C496="",0,'G011A (Nisan-Ekim)'!C496)</f>
        <v>0</v>
      </c>
      <c r="K606" s="183">
        <f>IF('G011A (Nisan-Ekim)'!K496="",0,'G011A (Nisan-Ekim)'!K496)</f>
        <v>0</v>
      </c>
      <c r="L606" s="182">
        <f>IF('G011A (Mayıs-Kasım)'!C495="",0,'G011A (Mayıs-Kasım)'!C495)</f>
        <v>0</v>
      </c>
      <c r="M606" s="183">
        <f>IF('G011A (Mayıs-Kasım)'!K495=" ",0,'G011A (Mayıs-Kasım)'!K495)</f>
        <v>0</v>
      </c>
      <c r="N606" s="182">
        <f>IF('G011A (Haziran-Aralık)'!C508="",0,'G011A (Haziran-Aralık)'!C508)</f>
        <v>0</v>
      </c>
      <c r="O606" s="183">
        <f>IF('G011A (Haziran-Aralık)'!K508="",0,'G011A (Haziran-Aralık)'!K508)</f>
        <v>0</v>
      </c>
      <c r="P606" s="182" t="str">
        <f>IF('proje ve personel bilgileri'!A275=0,"",SUM(D606+F606+H606+J606+L606+N606))</f>
        <v/>
      </c>
      <c r="Q606" s="183" t="str">
        <f>IF('proje ve personel bilgileri'!A275=0,"",SUM(E606+G606+I606+K606+M606+O606))</f>
        <v/>
      </c>
      <c r="R606" s="184" t="str">
        <f>IF('proje ve personel bilgileri'!A275&lt;&gt;0,(P606/30)," ")</f>
        <v xml:space="preserve"> </v>
      </c>
      <c r="S606" s="185" t="str">
        <f>IF('proje ve personel bilgileri'!A275&lt;&gt;0,(Q606/R606)," ")</f>
        <v xml:space="preserve"> </v>
      </c>
    </row>
    <row r="607" spans="1:19" ht="15.75" customHeight="1" x14ac:dyDescent="0.25">
      <c r="A607" s="14">
        <v>263</v>
      </c>
      <c r="B607" s="377" t="str">
        <f>IF('proje ve personel bilgileri'!A276&lt;&gt;0,('proje ve personel bilgileri'!A276)," ")</f>
        <v xml:space="preserve"> </v>
      </c>
      <c r="C607" s="377"/>
      <c r="D607" s="182">
        <f>IF('G011A (Ocak-Temmuz)'!C502="",0,'G011A (Ocak-Temmuz)'!C502)</f>
        <v>0</v>
      </c>
      <c r="E607" s="183">
        <f>IF('G011A (Ocak-Temmuz)'!K502=" ",0,'G011A (Ocak-Temmuz)'!K502)</f>
        <v>0</v>
      </c>
      <c r="F607" s="182">
        <f>IF('G011A (Şubat-Ağustos)'!C497="",0,'G011A (Şubat-Ağustos)'!C497)</f>
        <v>0</v>
      </c>
      <c r="G607" s="183">
        <f>IF('G011A (Şubat-Ağustos)'!K497=" ",0,'G011A (Şubat-Ağustos)'!K497)</f>
        <v>0</v>
      </c>
      <c r="H607" s="182">
        <f>IF('G011A (Mart-Eylül)'!C497="",0,'G011A (Mart-Eylül)'!C497)</f>
        <v>0</v>
      </c>
      <c r="I607" s="183">
        <f>IF('G011A (Mart-Eylül)'!K497=" ",0,'G011A (Mart-Eylül)'!K497)</f>
        <v>0</v>
      </c>
      <c r="J607" s="182">
        <f>IF('G011A (Nisan-Ekim)'!C497="",0,'G011A (Nisan-Ekim)'!C497)</f>
        <v>0</v>
      </c>
      <c r="K607" s="183">
        <f>IF('G011A (Nisan-Ekim)'!K497="",0,'G011A (Nisan-Ekim)'!K497)</f>
        <v>0</v>
      </c>
      <c r="L607" s="182">
        <f>IF('G011A (Mayıs-Kasım)'!C496="",0,'G011A (Mayıs-Kasım)'!C496)</f>
        <v>0</v>
      </c>
      <c r="M607" s="183">
        <f>IF('G011A (Mayıs-Kasım)'!K496=" ",0,'G011A (Mayıs-Kasım)'!K496)</f>
        <v>0</v>
      </c>
      <c r="N607" s="182">
        <f>IF('G011A (Haziran-Aralık)'!C509="",0,'G011A (Haziran-Aralık)'!C509)</f>
        <v>0</v>
      </c>
      <c r="O607" s="183">
        <f>IF('G011A (Haziran-Aralık)'!K509="",0,'G011A (Haziran-Aralık)'!K509)</f>
        <v>0</v>
      </c>
      <c r="P607" s="182" t="str">
        <f>IF('proje ve personel bilgileri'!A276=0,"",SUM(D607+F607+H607+J607+L607+N607))</f>
        <v/>
      </c>
      <c r="Q607" s="183" t="str">
        <f>IF('proje ve personel bilgileri'!A276=0,"",SUM(E607+G607+I607+K607+M607+O607))</f>
        <v/>
      </c>
      <c r="R607" s="184" t="str">
        <f>IF('proje ve personel bilgileri'!A276&lt;&gt;0,(P607/30)," ")</f>
        <v xml:space="preserve"> </v>
      </c>
      <c r="S607" s="185" t="str">
        <f>IF('proje ve personel bilgileri'!A276&lt;&gt;0,(Q607/R607)," ")</f>
        <v xml:space="preserve"> </v>
      </c>
    </row>
    <row r="608" spans="1:19" ht="15.75" customHeight="1" x14ac:dyDescent="0.25">
      <c r="A608" s="15">
        <v>264</v>
      </c>
      <c r="B608" s="377" t="str">
        <f>IF('proje ve personel bilgileri'!A277&lt;&gt;0,('proje ve personel bilgileri'!A277)," ")</f>
        <v xml:space="preserve"> </v>
      </c>
      <c r="C608" s="377"/>
      <c r="D608" s="182">
        <f>IF('G011A (Ocak-Temmuz)'!C503="",0,'G011A (Ocak-Temmuz)'!C503)</f>
        <v>0</v>
      </c>
      <c r="E608" s="183">
        <f>IF('G011A (Ocak-Temmuz)'!K503=" ",0,'G011A (Ocak-Temmuz)'!K503)</f>
        <v>0</v>
      </c>
      <c r="F608" s="182">
        <f>IF('G011A (Şubat-Ağustos)'!C498="",0,'G011A (Şubat-Ağustos)'!C498)</f>
        <v>0</v>
      </c>
      <c r="G608" s="183">
        <f>IF('G011A (Şubat-Ağustos)'!K498=" ",0,'G011A (Şubat-Ağustos)'!K498)</f>
        <v>0</v>
      </c>
      <c r="H608" s="182">
        <f>IF('G011A (Mart-Eylül)'!C498="",0,'G011A (Mart-Eylül)'!C498)</f>
        <v>0</v>
      </c>
      <c r="I608" s="183">
        <f>IF('G011A (Mart-Eylül)'!K498=" ",0,'G011A (Mart-Eylül)'!K498)</f>
        <v>0</v>
      </c>
      <c r="J608" s="182">
        <f>IF('G011A (Nisan-Ekim)'!C498="",0,'G011A (Nisan-Ekim)'!C498)</f>
        <v>0</v>
      </c>
      <c r="K608" s="183">
        <f>IF('G011A (Nisan-Ekim)'!K498="",0,'G011A (Nisan-Ekim)'!K498)</f>
        <v>0</v>
      </c>
      <c r="L608" s="182">
        <f>IF('G011A (Mayıs-Kasım)'!C497="",0,'G011A (Mayıs-Kasım)'!C497)</f>
        <v>0</v>
      </c>
      <c r="M608" s="183">
        <f>IF('G011A (Mayıs-Kasım)'!K497=" ",0,'G011A (Mayıs-Kasım)'!K497)</f>
        <v>0</v>
      </c>
      <c r="N608" s="182">
        <f>IF('G011A (Haziran-Aralık)'!C510="",0,'G011A (Haziran-Aralık)'!C510)</f>
        <v>0</v>
      </c>
      <c r="O608" s="183">
        <f>IF('G011A (Haziran-Aralık)'!K510="",0,'G011A (Haziran-Aralık)'!K510)</f>
        <v>0</v>
      </c>
      <c r="P608" s="182" t="str">
        <f>IF('proje ve personel bilgileri'!A277=0,"",SUM(D608+F608+H608+J608+L608+N608))</f>
        <v/>
      </c>
      <c r="Q608" s="183" t="str">
        <f>IF('proje ve personel bilgileri'!A277=0,"",SUM(E608+G608+I608+K608+M608+O608))</f>
        <v/>
      </c>
      <c r="R608" s="184" t="str">
        <f>IF('proje ve personel bilgileri'!A277&lt;&gt;0,(P608/30)," ")</f>
        <v xml:space="preserve"> </v>
      </c>
      <c r="S608" s="185" t="str">
        <f>IF('proje ve personel bilgileri'!A277&lt;&gt;0,(Q608/R608)," ")</f>
        <v xml:space="preserve"> </v>
      </c>
    </row>
    <row r="609" spans="1:19" ht="15.75" customHeight="1" x14ac:dyDescent="0.25">
      <c r="A609" s="14">
        <v>265</v>
      </c>
      <c r="B609" s="377" t="str">
        <f>IF('proje ve personel bilgileri'!A278&lt;&gt;0,('proje ve personel bilgileri'!A278)," ")</f>
        <v xml:space="preserve"> </v>
      </c>
      <c r="C609" s="377"/>
      <c r="D609" s="182">
        <f>IF('G011A (Ocak-Temmuz)'!C504="",0,'G011A (Ocak-Temmuz)'!C504)</f>
        <v>0</v>
      </c>
      <c r="E609" s="183">
        <f>IF('G011A (Ocak-Temmuz)'!K504=" ",0,'G011A (Ocak-Temmuz)'!K504)</f>
        <v>0</v>
      </c>
      <c r="F609" s="182">
        <f>IF('G011A (Şubat-Ağustos)'!C499="",0,'G011A (Şubat-Ağustos)'!C499)</f>
        <v>0</v>
      </c>
      <c r="G609" s="183">
        <f>IF('G011A (Şubat-Ağustos)'!K499=" ",0,'G011A (Şubat-Ağustos)'!K499)</f>
        <v>0</v>
      </c>
      <c r="H609" s="182">
        <f>IF('G011A (Mart-Eylül)'!C499="",0,'G011A (Mart-Eylül)'!C499)</f>
        <v>0</v>
      </c>
      <c r="I609" s="183">
        <f>IF('G011A (Mart-Eylül)'!K499=" ",0,'G011A (Mart-Eylül)'!K499)</f>
        <v>0</v>
      </c>
      <c r="J609" s="182">
        <f>IF('G011A (Nisan-Ekim)'!C499="",0,'G011A (Nisan-Ekim)'!C499)</f>
        <v>0</v>
      </c>
      <c r="K609" s="183">
        <f>IF('G011A (Nisan-Ekim)'!K499="",0,'G011A (Nisan-Ekim)'!K499)</f>
        <v>0</v>
      </c>
      <c r="L609" s="182">
        <f>IF('G011A (Mayıs-Kasım)'!C498="",0,'G011A (Mayıs-Kasım)'!C498)</f>
        <v>0</v>
      </c>
      <c r="M609" s="183">
        <f>IF('G011A (Mayıs-Kasım)'!K498=" ",0,'G011A (Mayıs-Kasım)'!K498)</f>
        <v>0</v>
      </c>
      <c r="N609" s="182">
        <f>IF('G011A (Haziran-Aralık)'!C511="",0,'G011A (Haziran-Aralık)'!C511)</f>
        <v>0</v>
      </c>
      <c r="O609" s="183">
        <f>IF('G011A (Haziran-Aralık)'!K511="",0,'G011A (Haziran-Aralık)'!K511)</f>
        <v>0</v>
      </c>
      <c r="P609" s="182" t="str">
        <f>IF('proje ve personel bilgileri'!A278=0,"",SUM(D609+F609+H609+J609+L609+N609))</f>
        <v/>
      </c>
      <c r="Q609" s="183" t="str">
        <f>IF('proje ve personel bilgileri'!A278=0,"",SUM(E609+G609+I609+K609+M609+O609))</f>
        <v/>
      </c>
      <c r="R609" s="184" t="str">
        <f>IF('proje ve personel bilgileri'!A278&lt;&gt;0,(P609/30)," ")</f>
        <v xml:space="preserve"> </v>
      </c>
      <c r="S609" s="185" t="str">
        <f>IF('proje ve personel bilgileri'!A278&lt;&gt;0,(Q609/R609)," ")</f>
        <v xml:space="preserve"> </v>
      </c>
    </row>
    <row r="610" spans="1:19" ht="15.75" customHeight="1" x14ac:dyDescent="0.25">
      <c r="A610" s="15">
        <v>266</v>
      </c>
      <c r="B610" s="377" t="str">
        <f>IF('proje ve personel bilgileri'!A279&lt;&gt;0,('proje ve personel bilgileri'!A279)," ")</f>
        <v xml:space="preserve"> </v>
      </c>
      <c r="C610" s="377"/>
      <c r="D610" s="182">
        <f>IF('G011A (Ocak-Temmuz)'!C505="",0,'G011A (Ocak-Temmuz)'!C505)</f>
        <v>0</v>
      </c>
      <c r="E610" s="183">
        <f>IF('G011A (Ocak-Temmuz)'!K505=" ",0,'G011A (Ocak-Temmuz)'!K505)</f>
        <v>0</v>
      </c>
      <c r="F610" s="182">
        <f>IF('G011A (Şubat-Ağustos)'!C500="",0,'G011A (Şubat-Ağustos)'!C500)</f>
        <v>0</v>
      </c>
      <c r="G610" s="183">
        <f>IF('G011A (Şubat-Ağustos)'!K500=" ",0,'G011A (Şubat-Ağustos)'!K500)</f>
        <v>0</v>
      </c>
      <c r="H610" s="182">
        <f>IF('G011A (Mart-Eylül)'!C500="",0,'G011A (Mart-Eylül)'!C500)</f>
        <v>0</v>
      </c>
      <c r="I610" s="183">
        <f>IF('G011A (Mart-Eylül)'!K500=" ",0,'G011A (Mart-Eylül)'!K500)</f>
        <v>0</v>
      </c>
      <c r="J610" s="182">
        <f>IF('G011A (Nisan-Ekim)'!C500="",0,'G011A (Nisan-Ekim)'!C500)</f>
        <v>0</v>
      </c>
      <c r="K610" s="183">
        <f>IF('G011A (Nisan-Ekim)'!K500="",0,'G011A (Nisan-Ekim)'!K500)</f>
        <v>0</v>
      </c>
      <c r="L610" s="182">
        <f>IF('G011A (Mayıs-Kasım)'!C499="",0,'G011A (Mayıs-Kasım)'!C499)</f>
        <v>0</v>
      </c>
      <c r="M610" s="183">
        <f>IF('G011A (Mayıs-Kasım)'!K499=" ",0,'G011A (Mayıs-Kasım)'!K499)</f>
        <v>0</v>
      </c>
      <c r="N610" s="182">
        <f>IF('G011A (Haziran-Aralık)'!C512="",0,'G011A (Haziran-Aralık)'!C512)</f>
        <v>0</v>
      </c>
      <c r="O610" s="183">
        <f>IF('G011A (Haziran-Aralık)'!K512="",0,'G011A (Haziran-Aralık)'!K512)</f>
        <v>0</v>
      </c>
      <c r="P610" s="182" t="str">
        <f>IF('proje ve personel bilgileri'!A279=0,"",SUM(D610+F610+H610+J610+L610+N610))</f>
        <v/>
      </c>
      <c r="Q610" s="183" t="str">
        <f>IF('proje ve personel bilgileri'!A279=0,"",SUM(E610+G610+I610+K610+M610+O610))</f>
        <v/>
      </c>
      <c r="R610" s="184" t="str">
        <f>IF('proje ve personel bilgileri'!A279&lt;&gt;0,(P610/30)," ")</f>
        <v xml:space="preserve"> </v>
      </c>
      <c r="S610" s="185" t="str">
        <f>IF('proje ve personel bilgileri'!A279&lt;&gt;0,(Q610/R610)," ")</f>
        <v xml:space="preserve"> </v>
      </c>
    </row>
    <row r="611" spans="1:19" ht="15.75" customHeight="1" x14ac:dyDescent="0.25">
      <c r="A611" s="14">
        <v>267</v>
      </c>
      <c r="B611" s="377" t="str">
        <f>IF('proje ve personel bilgileri'!A280&lt;&gt;0,('proje ve personel bilgileri'!A280)," ")</f>
        <v xml:space="preserve"> </v>
      </c>
      <c r="C611" s="377"/>
      <c r="D611" s="182">
        <f>IF('G011A (Ocak-Temmuz)'!C506="",0,'G011A (Ocak-Temmuz)'!C506)</f>
        <v>0</v>
      </c>
      <c r="E611" s="183">
        <f>IF('G011A (Ocak-Temmuz)'!K506=" ",0,'G011A (Ocak-Temmuz)'!K506)</f>
        <v>0</v>
      </c>
      <c r="F611" s="182">
        <f>IF('G011A (Şubat-Ağustos)'!C501="",0,'G011A (Şubat-Ağustos)'!C501)</f>
        <v>0</v>
      </c>
      <c r="G611" s="183">
        <f>IF('G011A (Şubat-Ağustos)'!K501=" ",0,'G011A (Şubat-Ağustos)'!K501)</f>
        <v>0</v>
      </c>
      <c r="H611" s="182">
        <f>IF('G011A (Mart-Eylül)'!C501="",0,'G011A (Mart-Eylül)'!C501)</f>
        <v>0</v>
      </c>
      <c r="I611" s="183">
        <f>IF('G011A (Mart-Eylül)'!K501=" ",0,'G011A (Mart-Eylül)'!K501)</f>
        <v>0</v>
      </c>
      <c r="J611" s="182">
        <f>IF('G011A (Nisan-Ekim)'!C501="",0,'G011A (Nisan-Ekim)'!C501)</f>
        <v>0</v>
      </c>
      <c r="K611" s="183">
        <f>IF('G011A (Nisan-Ekim)'!K501="",0,'G011A (Nisan-Ekim)'!K501)</f>
        <v>0</v>
      </c>
      <c r="L611" s="182">
        <f>IF('G011A (Mayıs-Kasım)'!C500="",0,'G011A (Mayıs-Kasım)'!C500)</f>
        <v>0</v>
      </c>
      <c r="M611" s="183">
        <f>IF('G011A (Mayıs-Kasım)'!K500=" ",0,'G011A (Mayıs-Kasım)'!K500)</f>
        <v>0</v>
      </c>
      <c r="N611" s="182">
        <f>IF('G011A (Haziran-Aralık)'!C513="",0,'G011A (Haziran-Aralık)'!C513)</f>
        <v>0</v>
      </c>
      <c r="O611" s="183">
        <f>IF('G011A (Haziran-Aralık)'!K513="",0,'G011A (Haziran-Aralık)'!K513)</f>
        <v>0</v>
      </c>
      <c r="P611" s="182" t="str">
        <f>IF('proje ve personel bilgileri'!A280=0,"",SUM(D611+F611+H611+J611+L611+N611))</f>
        <v/>
      </c>
      <c r="Q611" s="183" t="str">
        <f>IF('proje ve personel bilgileri'!A280=0,"",SUM(E611+G611+I611+K611+M611+O611))</f>
        <v/>
      </c>
      <c r="R611" s="184" t="str">
        <f>IF('proje ve personel bilgileri'!A280&lt;&gt;0,(P611/30)," ")</f>
        <v xml:space="preserve"> </v>
      </c>
      <c r="S611" s="185" t="str">
        <f>IF('proje ve personel bilgileri'!A280&lt;&gt;0,(Q611/R611)," ")</f>
        <v xml:space="preserve"> </v>
      </c>
    </row>
    <row r="612" spans="1:19" ht="15.75" customHeight="1" x14ac:dyDescent="0.25">
      <c r="A612" s="15">
        <v>268</v>
      </c>
      <c r="B612" s="377" t="str">
        <f>IF('proje ve personel bilgileri'!A281&lt;&gt;0,('proje ve personel bilgileri'!A281)," ")</f>
        <v xml:space="preserve"> </v>
      </c>
      <c r="C612" s="377"/>
      <c r="D612" s="182">
        <f>IF('G011A (Ocak-Temmuz)'!C507="",0,'G011A (Ocak-Temmuz)'!C507)</f>
        <v>0</v>
      </c>
      <c r="E612" s="183">
        <f>IF('G011A (Ocak-Temmuz)'!K507=" ",0,'G011A (Ocak-Temmuz)'!K507)</f>
        <v>0</v>
      </c>
      <c r="F612" s="182">
        <f>IF('G011A (Şubat-Ağustos)'!C502="",0,'G011A (Şubat-Ağustos)'!C502)</f>
        <v>0</v>
      </c>
      <c r="G612" s="183">
        <f>IF('G011A (Şubat-Ağustos)'!K502=" ",0,'G011A (Şubat-Ağustos)'!K502)</f>
        <v>0</v>
      </c>
      <c r="H612" s="182">
        <f>IF('G011A (Mart-Eylül)'!C502="",0,'G011A (Mart-Eylül)'!C502)</f>
        <v>0</v>
      </c>
      <c r="I612" s="183">
        <f>IF('G011A (Mart-Eylül)'!K502=" ",0,'G011A (Mart-Eylül)'!K502)</f>
        <v>0</v>
      </c>
      <c r="J612" s="182">
        <f>IF('G011A (Nisan-Ekim)'!C502="",0,'G011A (Nisan-Ekim)'!C502)</f>
        <v>0</v>
      </c>
      <c r="K612" s="183">
        <f>IF('G011A (Nisan-Ekim)'!K502="",0,'G011A (Nisan-Ekim)'!K502)</f>
        <v>0</v>
      </c>
      <c r="L612" s="182">
        <f>IF('G011A (Mayıs-Kasım)'!C501="",0,'G011A (Mayıs-Kasım)'!C501)</f>
        <v>0</v>
      </c>
      <c r="M612" s="183">
        <f>IF('G011A (Mayıs-Kasım)'!K501=" ",0,'G011A (Mayıs-Kasım)'!K501)</f>
        <v>0</v>
      </c>
      <c r="N612" s="182">
        <f>IF('G011A (Haziran-Aralık)'!C514="",0,'G011A (Haziran-Aralık)'!C514)</f>
        <v>0</v>
      </c>
      <c r="O612" s="183">
        <f>IF('G011A (Haziran-Aralık)'!K514="",0,'G011A (Haziran-Aralık)'!K514)</f>
        <v>0</v>
      </c>
      <c r="P612" s="182" t="str">
        <f>IF('proje ve personel bilgileri'!A281=0,"",SUM(D612+F612+H612+J612+L612+N612))</f>
        <v/>
      </c>
      <c r="Q612" s="183" t="str">
        <f>IF('proje ve personel bilgileri'!A281=0,"",SUM(E612+G612+I612+K612+M612+O612))</f>
        <v/>
      </c>
      <c r="R612" s="184" t="str">
        <f>IF('proje ve personel bilgileri'!A281&lt;&gt;0,(P612/30)," ")</f>
        <v xml:space="preserve"> </v>
      </c>
      <c r="S612" s="185" t="str">
        <f>IF('proje ve personel bilgileri'!A281&lt;&gt;0,(Q612/R612)," ")</f>
        <v xml:space="preserve"> </v>
      </c>
    </row>
    <row r="613" spans="1:19" ht="15.75" customHeight="1" x14ac:dyDescent="0.25">
      <c r="A613" s="14">
        <v>269</v>
      </c>
      <c r="B613" s="377" t="str">
        <f>IF('proje ve personel bilgileri'!A282&lt;&gt;0,('proje ve personel bilgileri'!A282)," ")</f>
        <v xml:space="preserve"> </v>
      </c>
      <c r="C613" s="377"/>
      <c r="D613" s="182">
        <f>IF('G011A (Ocak-Temmuz)'!C508="",0,'G011A (Ocak-Temmuz)'!C508)</f>
        <v>0</v>
      </c>
      <c r="E613" s="183">
        <f>IF('G011A (Ocak-Temmuz)'!K508=" ",0,'G011A (Ocak-Temmuz)'!K508)</f>
        <v>0</v>
      </c>
      <c r="F613" s="182">
        <f>IF('G011A (Şubat-Ağustos)'!C503="",0,'G011A (Şubat-Ağustos)'!C503)</f>
        <v>0</v>
      </c>
      <c r="G613" s="183">
        <f>IF('G011A (Şubat-Ağustos)'!K503=" ",0,'G011A (Şubat-Ağustos)'!K503)</f>
        <v>0</v>
      </c>
      <c r="H613" s="182">
        <f>IF('G011A (Mart-Eylül)'!C503="",0,'G011A (Mart-Eylül)'!C503)</f>
        <v>0</v>
      </c>
      <c r="I613" s="183">
        <f>IF('G011A (Mart-Eylül)'!K503=" ",0,'G011A (Mart-Eylül)'!K503)</f>
        <v>0</v>
      </c>
      <c r="J613" s="182">
        <f>IF('G011A (Nisan-Ekim)'!C503="",0,'G011A (Nisan-Ekim)'!C503)</f>
        <v>0</v>
      </c>
      <c r="K613" s="183">
        <f>IF('G011A (Nisan-Ekim)'!K503="",0,'G011A (Nisan-Ekim)'!K503)</f>
        <v>0</v>
      </c>
      <c r="L613" s="182">
        <f>IF('G011A (Mayıs-Kasım)'!C502="",0,'G011A (Mayıs-Kasım)'!C502)</f>
        <v>0</v>
      </c>
      <c r="M613" s="183">
        <f>IF('G011A (Mayıs-Kasım)'!K502=" ",0,'G011A (Mayıs-Kasım)'!K502)</f>
        <v>0</v>
      </c>
      <c r="N613" s="182">
        <f>IF('G011A (Haziran-Aralık)'!C515="",0,'G011A (Haziran-Aralık)'!C515)</f>
        <v>0</v>
      </c>
      <c r="O613" s="183">
        <f>IF('G011A (Haziran-Aralık)'!K515="",0,'G011A (Haziran-Aralık)'!K515)</f>
        <v>0</v>
      </c>
      <c r="P613" s="182" t="str">
        <f>IF('proje ve personel bilgileri'!A282=0,"",SUM(D613+F613+H613+J613+L613+N613))</f>
        <v/>
      </c>
      <c r="Q613" s="183" t="str">
        <f>IF('proje ve personel bilgileri'!A282=0,"",SUM(E613+G613+I613+K613+M613+O613))</f>
        <v/>
      </c>
      <c r="R613" s="184" t="str">
        <f>IF('proje ve personel bilgileri'!A282&lt;&gt;0,(P613/30)," ")</f>
        <v xml:space="preserve"> </v>
      </c>
      <c r="S613" s="185" t="str">
        <f>IF('proje ve personel bilgileri'!A282&lt;&gt;0,(Q613/R613)," ")</f>
        <v xml:space="preserve"> </v>
      </c>
    </row>
    <row r="614" spans="1:19" ht="15.75" customHeight="1" x14ac:dyDescent="0.25">
      <c r="A614" s="15">
        <v>270</v>
      </c>
      <c r="B614" s="377" t="str">
        <f>IF('proje ve personel bilgileri'!A283&lt;&gt;0,('proje ve personel bilgileri'!A283)," ")</f>
        <v xml:space="preserve"> </v>
      </c>
      <c r="C614" s="377"/>
      <c r="D614" s="182">
        <f>IF('G011A (Ocak-Temmuz)'!C509="",0,'G011A (Ocak-Temmuz)'!C509)</f>
        <v>0</v>
      </c>
      <c r="E614" s="183">
        <f>IF('G011A (Ocak-Temmuz)'!K509=" ",0,'G011A (Ocak-Temmuz)'!K509)</f>
        <v>0</v>
      </c>
      <c r="F614" s="182">
        <f>IF('G011A (Şubat-Ağustos)'!C504="",0,'G011A (Şubat-Ağustos)'!C504)</f>
        <v>0</v>
      </c>
      <c r="G614" s="183">
        <f>IF('G011A (Şubat-Ağustos)'!K504=" ",0,'G011A (Şubat-Ağustos)'!K504)</f>
        <v>0</v>
      </c>
      <c r="H614" s="182">
        <f>IF('G011A (Mart-Eylül)'!C504="",0,'G011A (Mart-Eylül)'!C504)</f>
        <v>0</v>
      </c>
      <c r="I614" s="183">
        <f>IF('G011A (Mart-Eylül)'!K504=" ",0,'G011A (Mart-Eylül)'!K504)</f>
        <v>0</v>
      </c>
      <c r="J614" s="182">
        <f>IF('G011A (Nisan-Ekim)'!C504="",0,'G011A (Nisan-Ekim)'!C504)</f>
        <v>0</v>
      </c>
      <c r="K614" s="183">
        <f>IF('G011A (Nisan-Ekim)'!K504="",0,'G011A (Nisan-Ekim)'!K504)</f>
        <v>0</v>
      </c>
      <c r="L614" s="182">
        <f>IF('G011A (Mayıs-Kasım)'!C503="",0,'G011A (Mayıs-Kasım)'!C503)</f>
        <v>0</v>
      </c>
      <c r="M614" s="183">
        <f>IF('G011A (Mayıs-Kasım)'!K503=" ",0,'G011A (Mayıs-Kasım)'!K503)</f>
        <v>0</v>
      </c>
      <c r="N614" s="182">
        <f>IF('G011A (Haziran-Aralık)'!C516="",0,'G011A (Haziran-Aralık)'!C516)</f>
        <v>0</v>
      </c>
      <c r="O614" s="183">
        <f>IF('G011A (Haziran-Aralık)'!K516="",0,'G011A (Haziran-Aralık)'!K516)</f>
        <v>0</v>
      </c>
      <c r="P614" s="182" t="str">
        <f>IF('proje ve personel bilgileri'!A283=0,"",SUM(D614+F614+H614+J614+L614+N614))</f>
        <v/>
      </c>
      <c r="Q614" s="183" t="str">
        <f>IF('proje ve personel bilgileri'!A283=0,"",SUM(E614+G614+I614+K614+M614+O614))</f>
        <v/>
      </c>
      <c r="R614" s="184" t="str">
        <f>IF('proje ve personel bilgileri'!A283&lt;&gt;0,(P614/30)," ")</f>
        <v xml:space="preserve"> </v>
      </c>
      <c r="S614" s="185" t="str">
        <f>IF('proje ve personel bilgileri'!A283&lt;&gt;0,(Q614/R614)," ")</f>
        <v xml:space="preserve"> </v>
      </c>
    </row>
    <row r="615" spans="1:19" ht="15" customHeight="1" x14ac:dyDescent="0.25">
      <c r="A615" s="56"/>
      <c r="B615" s="56"/>
      <c r="C615" s="56"/>
      <c r="D615" s="56"/>
      <c r="E615" s="56"/>
      <c r="F615" s="56"/>
      <c r="G615" s="56"/>
      <c r="H615" s="56"/>
      <c r="I615" s="56"/>
      <c r="J615" s="56"/>
      <c r="K615" s="56"/>
      <c r="L615" s="56"/>
      <c r="M615" s="56"/>
      <c r="N615" s="56"/>
      <c r="O615" s="56"/>
      <c r="P615" s="56"/>
      <c r="Q615" s="56"/>
      <c r="R615" s="56"/>
      <c r="S615" s="56"/>
    </row>
    <row r="616" spans="1:19" ht="15" customHeight="1" x14ac:dyDescent="0.25">
      <c r="A616" s="332" t="s">
        <v>100</v>
      </c>
      <c r="B616" s="332"/>
      <c r="C616" s="332"/>
      <c r="D616" s="332"/>
      <c r="E616" s="332"/>
      <c r="F616" s="332"/>
      <c r="G616" s="332"/>
      <c r="H616" s="332"/>
      <c r="I616" s="332"/>
      <c r="J616" s="332"/>
      <c r="K616" s="332"/>
      <c r="L616" s="332"/>
      <c r="M616" s="332"/>
      <c r="N616" s="332"/>
      <c r="O616" s="332"/>
      <c r="P616" s="332"/>
      <c r="Q616" s="332"/>
      <c r="R616" s="332"/>
    </row>
    <row r="617" spans="1:19" ht="15" customHeight="1" x14ac:dyDescent="0.25">
      <c r="A617" s="287"/>
    </row>
    <row r="618" spans="1:19" ht="15" customHeight="1" x14ac:dyDescent="0.25">
      <c r="C618" s="57"/>
      <c r="E618" s="58"/>
      <c r="G618" s="57"/>
    </row>
    <row r="619" spans="1:19" ht="15" customHeight="1" x14ac:dyDescent="0.25">
      <c r="F619" s="288" t="s">
        <v>102</v>
      </c>
      <c r="J619" s="288" t="s">
        <v>103</v>
      </c>
      <c r="O619" s="74" t="s">
        <v>127</v>
      </c>
    </row>
    <row r="630" spans="1:19" ht="15.75" customHeight="1" x14ac:dyDescent="0.25">
      <c r="A630" s="348" t="s">
        <v>108</v>
      </c>
      <c r="B630" s="348"/>
      <c r="C630" s="348"/>
      <c r="D630" s="348"/>
      <c r="E630" s="348"/>
      <c r="F630" s="348"/>
      <c r="G630" s="348"/>
      <c r="H630" s="348"/>
      <c r="I630" s="348"/>
      <c r="J630" s="348"/>
      <c r="K630" s="348"/>
      <c r="L630" s="348"/>
      <c r="M630" s="348"/>
      <c r="N630" s="348"/>
      <c r="O630" s="348"/>
      <c r="P630" s="348"/>
      <c r="Q630" s="348"/>
      <c r="R630" s="348"/>
      <c r="S630" s="348"/>
    </row>
    <row r="631" spans="1:19" ht="15" customHeight="1" x14ac:dyDescent="0.25">
      <c r="A631" s="68"/>
      <c r="B631" s="68"/>
      <c r="C631" s="68"/>
      <c r="D631" s="68"/>
      <c r="E631" s="68"/>
      <c r="F631" s="68"/>
      <c r="G631" s="68"/>
      <c r="H631" s="68"/>
      <c r="I631" s="69" t="str">
        <f>'proje ve personel bilgileri'!$B$7</f>
        <v>/</v>
      </c>
      <c r="J631" s="68" t="s">
        <v>109</v>
      </c>
      <c r="K631" s="68"/>
      <c r="L631" s="68"/>
      <c r="M631" s="68"/>
      <c r="N631" s="68"/>
      <c r="O631" s="68"/>
      <c r="P631" s="68"/>
      <c r="Q631" s="68"/>
      <c r="R631" s="68"/>
      <c r="S631" s="68"/>
    </row>
    <row r="632" spans="1:19" ht="18.75" customHeight="1" x14ac:dyDescent="0.25">
      <c r="R632" s="10" t="s">
        <v>110</v>
      </c>
    </row>
    <row r="633" spans="1:19" ht="15.75" customHeight="1" x14ac:dyDescent="0.25">
      <c r="A633" s="349" t="s">
        <v>2</v>
      </c>
      <c r="B633" s="350"/>
      <c r="C633" s="374">
        <f>'proje ve personel bilgileri'!$B$2</f>
        <v>0</v>
      </c>
      <c r="D633" s="375"/>
      <c r="E633" s="375"/>
      <c r="F633" s="375"/>
      <c r="G633" s="375"/>
      <c r="H633" s="375"/>
      <c r="I633" s="375"/>
      <c r="J633" s="375"/>
      <c r="K633" s="375"/>
      <c r="L633" s="375"/>
      <c r="M633" s="375"/>
      <c r="N633" s="375"/>
      <c r="O633" s="375"/>
      <c r="P633" s="375"/>
      <c r="Q633" s="375"/>
      <c r="R633" s="375"/>
      <c r="S633" s="376"/>
    </row>
    <row r="634" spans="1:19" ht="15.75" customHeight="1" x14ac:dyDescent="0.25">
      <c r="A634" s="349" t="s">
        <v>4</v>
      </c>
      <c r="B634" s="350"/>
      <c r="C634" s="374">
        <f>'proje ve personel bilgileri'!$B$3</f>
        <v>0</v>
      </c>
      <c r="D634" s="375"/>
      <c r="E634" s="375"/>
      <c r="F634" s="375"/>
      <c r="G634" s="375"/>
      <c r="H634" s="375"/>
      <c r="I634" s="375"/>
      <c r="J634" s="375"/>
      <c r="K634" s="375"/>
      <c r="L634" s="375"/>
      <c r="M634" s="375"/>
      <c r="N634" s="375"/>
      <c r="O634" s="375"/>
      <c r="P634" s="375"/>
      <c r="Q634" s="375"/>
      <c r="R634" s="375"/>
      <c r="S634" s="376"/>
    </row>
    <row r="635" spans="1:19" ht="27.75" customHeight="1" x14ac:dyDescent="0.25">
      <c r="A635" s="360" t="s">
        <v>87</v>
      </c>
      <c r="B635" s="368" t="s">
        <v>15</v>
      </c>
      <c r="C635" s="369"/>
      <c r="D635" s="368" t="s">
        <v>111</v>
      </c>
      <c r="E635" s="369"/>
      <c r="F635" s="368" t="s">
        <v>112</v>
      </c>
      <c r="G635" s="369"/>
      <c r="H635" s="366" t="s">
        <v>113</v>
      </c>
      <c r="I635" s="367"/>
      <c r="J635" s="366" t="s">
        <v>114</v>
      </c>
      <c r="K635" s="367"/>
      <c r="L635" s="366" t="s">
        <v>115</v>
      </c>
      <c r="M635" s="367"/>
      <c r="N635" s="368" t="s">
        <v>116</v>
      </c>
      <c r="O635" s="369"/>
      <c r="P635" s="360" t="s">
        <v>117</v>
      </c>
      <c r="Q635" s="286" t="s">
        <v>118</v>
      </c>
      <c r="R635" s="362" t="s">
        <v>119</v>
      </c>
      <c r="S635" s="362" t="s">
        <v>120</v>
      </c>
    </row>
    <row r="636" spans="1:19" ht="15.75" customHeight="1" x14ac:dyDescent="0.25">
      <c r="A636" s="361"/>
      <c r="B636" s="372"/>
      <c r="C636" s="373"/>
      <c r="D636" s="370"/>
      <c r="E636" s="371"/>
      <c r="F636" s="370"/>
      <c r="G636" s="371"/>
      <c r="H636" s="364" t="s">
        <v>121</v>
      </c>
      <c r="I636" s="365"/>
      <c r="J636" s="364" t="s">
        <v>122</v>
      </c>
      <c r="K636" s="365"/>
      <c r="L636" s="364" t="s">
        <v>123</v>
      </c>
      <c r="M636" s="365"/>
      <c r="N636" s="370"/>
      <c r="O636" s="371"/>
      <c r="P636" s="361"/>
      <c r="Q636" s="11" t="s">
        <v>124</v>
      </c>
      <c r="R636" s="363"/>
      <c r="S636" s="363"/>
    </row>
    <row r="637" spans="1:19" ht="27.75" customHeight="1" x14ac:dyDescent="0.25">
      <c r="A637" s="361"/>
      <c r="B637" s="372"/>
      <c r="C637" s="373"/>
      <c r="D637" s="360" t="s">
        <v>125</v>
      </c>
      <c r="E637" s="11" t="s">
        <v>126</v>
      </c>
      <c r="F637" s="360" t="s">
        <v>125</v>
      </c>
      <c r="G637" s="11" t="s">
        <v>126</v>
      </c>
      <c r="H637" s="360" t="s">
        <v>125</v>
      </c>
      <c r="I637" s="11" t="s">
        <v>126</v>
      </c>
      <c r="J637" s="360" t="s">
        <v>125</v>
      </c>
      <c r="K637" s="12" t="s">
        <v>126</v>
      </c>
      <c r="L637" s="360" t="s">
        <v>125</v>
      </c>
      <c r="M637" s="11" t="s">
        <v>126</v>
      </c>
      <c r="N637" s="360" t="s">
        <v>125</v>
      </c>
      <c r="O637" s="11" t="s">
        <v>126</v>
      </c>
      <c r="P637" s="361"/>
      <c r="Q637" s="11" t="s">
        <v>98</v>
      </c>
      <c r="R637" s="363"/>
      <c r="S637" s="363"/>
    </row>
    <row r="638" spans="1:19" ht="15.75" customHeight="1" x14ac:dyDescent="0.25">
      <c r="A638" s="361"/>
      <c r="B638" s="372"/>
      <c r="C638" s="373"/>
      <c r="D638" s="361"/>
      <c r="E638" s="11" t="s">
        <v>98</v>
      </c>
      <c r="F638" s="361"/>
      <c r="G638" s="11" t="s">
        <v>98</v>
      </c>
      <c r="H638" s="361"/>
      <c r="I638" s="11" t="s">
        <v>98</v>
      </c>
      <c r="J638" s="361"/>
      <c r="K638" s="12" t="s">
        <v>98</v>
      </c>
      <c r="L638" s="361"/>
      <c r="M638" s="11" t="s">
        <v>98</v>
      </c>
      <c r="N638" s="361"/>
      <c r="O638" s="11" t="s">
        <v>98</v>
      </c>
      <c r="P638" s="361"/>
      <c r="Q638" s="13"/>
      <c r="R638" s="363"/>
      <c r="S638" s="363"/>
    </row>
    <row r="639" spans="1:19" ht="15.75" customHeight="1" x14ac:dyDescent="0.25">
      <c r="A639" s="14">
        <v>271</v>
      </c>
      <c r="B639" s="359" t="str">
        <f>IF('proje ve personel bilgileri'!A284&lt;&gt;0,('proje ve personel bilgileri'!A284)," ")</f>
        <v xml:space="preserve"> </v>
      </c>
      <c r="C639" s="359"/>
      <c r="D639" s="176">
        <f>IF('G011A (Ocak-Temmuz)'!C526="",0,'G011A (Ocak-Temmuz)'!C526)</f>
        <v>0</v>
      </c>
      <c r="E639" s="175">
        <f>IF('G011A (Ocak-Temmuz)'!K526=" ",0,'G011A (Ocak-Temmuz)'!K526)</f>
        <v>0</v>
      </c>
      <c r="F639" s="176">
        <f>IF('G011A (Şubat-Ağustos)'!C521="",0,'G011A (Şubat-Ağustos)'!C521)</f>
        <v>0</v>
      </c>
      <c r="G639" s="175">
        <f>IF('G011A (Şubat-Ağustos)'!K521=" ",0,'G011A (Şubat-Ağustos)'!K521)</f>
        <v>0</v>
      </c>
      <c r="H639" s="176">
        <f>IF('G011A (Mart-Eylül)'!C521="",0,'G011A (Mart-Eylül)'!C521)</f>
        <v>0</v>
      </c>
      <c r="I639" s="175">
        <f>IF('G011A (Mart-Eylül)'!K521=" ",0,'G011A (Mart-Eylül)'!K521)</f>
        <v>0</v>
      </c>
      <c r="J639" s="176">
        <f>IF('G011A (Nisan-Ekim)'!C521="",0,'G011A (Nisan-Ekim)'!C521)</f>
        <v>0</v>
      </c>
      <c r="K639" s="175">
        <f>IF('G011A (Nisan-Ekim)'!K521="",0,'G011A (Nisan-Ekim)'!K521)</f>
        <v>0</v>
      </c>
      <c r="L639" s="176">
        <f>IF('G011A (Mayıs-Kasım)'!C521="",0,'G011A (Mayıs-Kasım)'!C521)</f>
        <v>0</v>
      </c>
      <c r="M639" s="175">
        <f>IF('G011A (Mayıs-Kasım)'!K521=" ",0,'G011A (Mayıs-Kasım)'!K521)</f>
        <v>0</v>
      </c>
      <c r="N639" s="176">
        <f>IF('G011A (Haziran-Aralık)'!C534="",0,'G011A (Haziran-Aralık)'!C534)</f>
        <v>0</v>
      </c>
      <c r="O639" s="175">
        <f>IF('G011A (Haziran-Aralık)'!K534="",0,'G011A (Haziran-Aralık)'!K534)</f>
        <v>0</v>
      </c>
      <c r="P639" s="176" t="str">
        <f>IF('proje ve personel bilgileri'!A284=0,"",SUM(D639+F639+H639+J639+L639+N639))</f>
        <v/>
      </c>
      <c r="Q639" s="175" t="str">
        <f>IF('proje ve personel bilgileri'!A284=0,"",SUM(E639+G639+I639+K639+M639+O639))</f>
        <v/>
      </c>
      <c r="R639" s="180" t="str">
        <f>IF('proje ve personel bilgileri'!A284&lt;&gt;0,(P639/30)," ")</f>
        <v xml:space="preserve"> </v>
      </c>
      <c r="S639" s="181" t="str">
        <f>IF('proje ve personel bilgileri'!A284&lt;&gt;0,(Q639/R639)," ")</f>
        <v xml:space="preserve"> </v>
      </c>
    </row>
    <row r="640" spans="1:19" ht="15.75" customHeight="1" x14ac:dyDescent="0.25">
      <c r="A640" s="15">
        <v>272</v>
      </c>
      <c r="B640" s="359" t="str">
        <f>IF('proje ve personel bilgileri'!A285&lt;&gt;0,('proje ve personel bilgileri'!A285)," ")</f>
        <v xml:space="preserve"> </v>
      </c>
      <c r="C640" s="359"/>
      <c r="D640" s="176">
        <f>IF('G011A (Ocak-Temmuz)'!C527="",0,'G011A (Ocak-Temmuz)'!C527)</f>
        <v>0</v>
      </c>
      <c r="E640" s="175">
        <f>IF('G011A (Ocak-Temmuz)'!K527=" ",0,'G011A (Ocak-Temmuz)'!K527)</f>
        <v>0</v>
      </c>
      <c r="F640" s="176">
        <f>IF('G011A (Şubat-Ağustos)'!C522="",0,'G011A (Şubat-Ağustos)'!C522)</f>
        <v>0</v>
      </c>
      <c r="G640" s="175">
        <f>IF('G011A (Şubat-Ağustos)'!K522=" ",0,'G011A (Şubat-Ağustos)'!K522)</f>
        <v>0</v>
      </c>
      <c r="H640" s="176">
        <f>IF('G011A (Mart-Eylül)'!C522="",0,'G011A (Mart-Eylül)'!C522)</f>
        <v>0</v>
      </c>
      <c r="I640" s="175">
        <f>IF('G011A (Mart-Eylül)'!K522=" ",0,'G011A (Mart-Eylül)'!K522)</f>
        <v>0</v>
      </c>
      <c r="J640" s="176">
        <f>IF('G011A (Nisan-Ekim)'!C522="",0,'G011A (Nisan-Ekim)'!C522)</f>
        <v>0</v>
      </c>
      <c r="K640" s="175">
        <f>IF('G011A (Nisan-Ekim)'!K522="",0,'G011A (Nisan-Ekim)'!K522)</f>
        <v>0</v>
      </c>
      <c r="L640" s="176">
        <f>IF('G011A (Mayıs-Kasım)'!C522="",0,'G011A (Mayıs-Kasım)'!C522)</f>
        <v>0</v>
      </c>
      <c r="M640" s="175">
        <f>IF('G011A (Mayıs-Kasım)'!K522=" ",0,'G011A (Mayıs-Kasım)'!K522)</f>
        <v>0</v>
      </c>
      <c r="N640" s="176">
        <f>IF('G011A (Haziran-Aralık)'!C535="",0,'G011A (Haziran-Aralık)'!C535)</f>
        <v>0</v>
      </c>
      <c r="O640" s="175">
        <f>IF('G011A (Haziran-Aralık)'!K535="",0,'G011A (Haziran-Aralık)'!K535)</f>
        <v>0</v>
      </c>
      <c r="P640" s="176" t="str">
        <f>IF('proje ve personel bilgileri'!A285=0,"",SUM(D640+F640+H640+J640+L640+N640))</f>
        <v/>
      </c>
      <c r="Q640" s="175" t="str">
        <f>IF('proje ve personel bilgileri'!A285=0,"",SUM(E640+G640+I640+K640+M640+O640))</f>
        <v/>
      </c>
      <c r="R640" s="180" t="str">
        <f>IF('proje ve personel bilgileri'!A285&lt;&gt;0,(P640/30)," ")</f>
        <v xml:space="preserve"> </v>
      </c>
      <c r="S640" s="181" t="str">
        <f>IF('proje ve personel bilgileri'!A285&lt;&gt;0,(Q640/R640)," ")</f>
        <v xml:space="preserve"> </v>
      </c>
    </row>
    <row r="641" spans="1:19" ht="15.75" customHeight="1" x14ac:dyDescent="0.25">
      <c r="A641" s="14">
        <v>273</v>
      </c>
      <c r="B641" s="359" t="str">
        <f>IF('proje ve personel bilgileri'!A286&lt;&gt;0,('proje ve personel bilgileri'!A286)," ")</f>
        <v xml:space="preserve"> </v>
      </c>
      <c r="C641" s="359"/>
      <c r="D641" s="176">
        <f>IF('G011A (Ocak-Temmuz)'!C528="",0,'G011A (Ocak-Temmuz)'!C528)</f>
        <v>0</v>
      </c>
      <c r="E641" s="175">
        <f>IF('G011A (Ocak-Temmuz)'!K528=" ",0,'G011A (Ocak-Temmuz)'!K528)</f>
        <v>0</v>
      </c>
      <c r="F641" s="176">
        <f>IF('G011A (Şubat-Ağustos)'!C523="",0,'G011A (Şubat-Ağustos)'!C523)</f>
        <v>0</v>
      </c>
      <c r="G641" s="175">
        <f>IF('G011A (Şubat-Ağustos)'!K523=" ",0,'G011A (Şubat-Ağustos)'!K523)</f>
        <v>0</v>
      </c>
      <c r="H641" s="176">
        <f>IF('G011A (Mart-Eylül)'!C523="",0,'G011A (Mart-Eylül)'!C523)</f>
        <v>0</v>
      </c>
      <c r="I641" s="175">
        <f>IF('G011A (Mart-Eylül)'!K523=" ",0,'G011A (Mart-Eylül)'!K523)</f>
        <v>0</v>
      </c>
      <c r="J641" s="176">
        <f>IF('G011A (Nisan-Ekim)'!C523="",0,'G011A (Nisan-Ekim)'!C523)</f>
        <v>0</v>
      </c>
      <c r="K641" s="175">
        <f>IF('G011A (Nisan-Ekim)'!K523="",0,'G011A (Nisan-Ekim)'!K523)</f>
        <v>0</v>
      </c>
      <c r="L641" s="176">
        <f>IF('G011A (Mayıs-Kasım)'!C523="",0,'G011A (Mayıs-Kasım)'!C523)</f>
        <v>0</v>
      </c>
      <c r="M641" s="175">
        <f>IF('G011A (Mayıs-Kasım)'!K523=" ",0,'G011A (Mayıs-Kasım)'!K523)</f>
        <v>0</v>
      </c>
      <c r="N641" s="176">
        <f>IF('G011A (Haziran-Aralık)'!C536="",0,'G011A (Haziran-Aralık)'!C536)</f>
        <v>0</v>
      </c>
      <c r="O641" s="175">
        <f>IF('G011A (Haziran-Aralık)'!K536="",0,'G011A (Haziran-Aralık)'!K536)</f>
        <v>0</v>
      </c>
      <c r="P641" s="176" t="str">
        <f>IF('proje ve personel bilgileri'!A286=0,"",SUM(D641+F641+H641+J641+L641+N641))</f>
        <v/>
      </c>
      <c r="Q641" s="175" t="str">
        <f>IF('proje ve personel bilgileri'!A286=0,"",SUM(E641+G641+I641+K641+M641+O641))</f>
        <v/>
      </c>
      <c r="R641" s="180" t="str">
        <f>IF('proje ve personel bilgileri'!A286&lt;&gt;0,(P641/30)," ")</f>
        <v xml:space="preserve"> </v>
      </c>
      <c r="S641" s="181" t="str">
        <f>IF('proje ve personel bilgileri'!A286&lt;&gt;0,(Q641/R641)," ")</f>
        <v xml:space="preserve"> </v>
      </c>
    </row>
    <row r="642" spans="1:19" ht="15.75" customHeight="1" x14ac:dyDescent="0.25">
      <c r="A642" s="15">
        <v>274</v>
      </c>
      <c r="B642" s="359" t="str">
        <f>IF('proje ve personel bilgileri'!A287&lt;&gt;0,('proje ve personel bilgileri'!A287)," ")</f>
        <v xml:space="preserve"> </v>
      </c>
      <c r="C642" s="359"/>
      <c r="D642" s="176">
        <f>IF('G011A (Ocak-Temmuz)'!C529="",0,'G011A (Ocak-Temmuz)'!C529)</f>
        <v>0</v>
      </c>
      <c r="E642" s="175">
        <f>IF('G011A (Ocak-Temmuz)'!K529=" ",0,'G011A (Ocak-Temmuz)'!K529)</f>
        <v>0</v>
      </c>
      <c r="F642" s="176">
        <f>IF('G011A (Şubat-Ağustos)'!C524="",0,'G011A (Şubat-Ağustos)'!C524)</f>
        <v>0</v>
      </c>
      <c r="G642" s="175">
        <f>IF('G011A (Şubat-Ağustos)'!K524=" ",0,'G011A (Şubat-Ağustos)'!K524)</f>
        <v>0</v>
      </c>
      <c r="H642" s="176">
        <f>IF('G011A (Mart-Eylül)'!C524="",0,'G011A (Mart-Eylül)'!C524)</f>
        <v>0</v>
      </c>
      <c r="I642" s="175">
        <f>IF('G011A (Mart-Eylül)'!K524=" ",0,'G011A (Mart-Eylül)'!K524)</f>
        <v>0</v>
      </c>
      <c r="J642" s="176">
        <f>IF('G011A (Nisan-Ekim)'!C524="",0,'G011A (Nisan-Ekim)'!C524)</f>
        <v>0</v>
      </c>
      <c r="K642" s="175">
        <f>IF('G011A (Nisan-Ekim)'!K524="",0,'G011A (Nisan-Ekim)'!K524)</f>
        <v>0</v>
      </c>
      <c r="L642" s="176">
        <f>IF('G011A (Mayıs-Kasım)'!C524="",0,'G011A (Mayıs-Kasım)'!C524)</f>
        <v>0</v>
      </c>
      <c r="M642" s="175">
        <f>IF('G011A (Mayıs-Kasım)'!K524=" ",0,'G011A (Mayıs-Kasım)'!K524)</f>
        <v>0</v>
      </c>
      <c r="N642" s="176">
        <f>IF('G011A (Haziran-Aralık)'!C537="",0,'G011A (Haziran-Aralık)'!C537)</f>
        <v>0</v>
      </c>
      <c r="O642" s="175">
        <f>IF('G011A (Haziran-Aralık)'!K537="",0,'G011A (Haziran-Aralık)'!K537)</f>
        <v>0</v>
      </c>
      <c r="P642" s="176" t="str">
        <f>IF('proje ve personel bilgileri'!A287=0,"",SUM(D642+F642+H642+J642+L642+N642))</f>
        <v/>
      </c>
      <c r="Q642" s="175" t="str">
        <f>IF('proje ve personel bilgileri'!A287=0,"",SUM(E642+G642+I642+K642+M642+O642))</f>
        <v/>
      </c>
      <c r="R642" s="180" t="str">
        <f>IF('proje ve personel bilgileri'!A287&lt;&gt;0,(P642/30)," ")</f>
        <v xml:space="preserve"> </v>
      </c>
      <c r="S642" s="181" t="str">
        <f>IF('proje ve personel bilgileri'!A287&lt;&gt;0,(Q642/R642)," ")</f>
        <v xml:space="preserve"> </v>
      </c>
    </row>
    <row r="643" spans="1:19" ht="15.75" customHeight="1" x14ac:dyDescent="0.25">
      <c r="A643" s="14">
        <v>275</v>
      </c>
      <c r="B643" s="359" t="str">
        <f>IF('proje ve personel bilgileri'!A288&lt;&gt;0,('proje ve personel bilgileri'!A288)," ")</f>
        <v xml:space="preserve"> </v>
      </c>
      <c r="C643" s="359"/>
      <c r="D643" s="176">
        <f>IF('G011A (Ocak-Temmuz)'!C530="",0,'G011A (Ocak-Temmuz)'!C530)</f>
        <v>0</v>
      </c>
      <c r="E643" s="175">
        <f>IF('G011A (Ocak-Temmuz)'!K530=" ",0,'G011A (Ocak-Temmuz)'!K530)</f>
        <v>0</v>
      </c>
      <c r="F643" s="176">
        <f>IF('G011A (Şubat-Ağustos)'!C525="",0,'G011A (Şubat-Ağustos)'!C525)</f>
        <v>0</v>
      </c>
      <c r="G643" s="175">
        <f>IF('G011A (Şubat-Ağustos)'!K525=" ",0,'G011A (Şubat-Ağustos)'!K525)</f>
        <v>0</v>
      </c>
      <c r="H643" s="176">
        <f>IF('G011A (Mart-Eylül)'!C525="",0,'G011A (Mart-Eylül)'!C525)</f>
        <v>0</v>
      </c>
      <c r="I643" s="175">
        <f>IF('G011A (Mart-Eylül)'!K525=" ",0,'G011A (Mart-Eylül)'!K525)</f>
        <v>0</v>
      </c>
      <c r="J643" s="176">
        <f>IF('G011A (Nisan-Ekim)'!C525="",0,'G011A (Nisan-Ekim)'!C525)</f>
        <v>0</v>
      </c>
      <c r="K643" s="175">
        <f>IF('G011A (Nisan-Ekim)'!K525="",0,'G011A (Nisan-Ekim)'!K525)</f>
        <v>0</v>
      </c>
      <c r="L643" s="176">
        <f>IF('G011A (Mayıs-Kasım)'!C525="",0,'G011A (Mayıs-Kasım)'!C525)</f>
        <v>0</v>
      </c>
      <c r="M643" s="175">
        <f>IF('G011A (Mayıs-Kasım)'!K525=" ",0,'G011A (Mayıs-Kasım)'!K525)</f>
        <v>0</v>
      </c>
      <c r="N643" s="176">
        <f>IF('G011A (Haziran-Aralık)'!C538="",0,'G011A (Haziran-Aralık)'!C538)</f>
        <v>0</v>
      </c>
      <c r="O643" s="175">
        <f>IF('G011A (Haziran-Aralık)'!K538="",0,'G011A (Haziran-Aralık)'!K538)</f>
        <v>0</v>
      </c>
      <c r="P643" s="176" t="str">
        <f>IF('proje ve personel bilgileri'!A288=0,"",SUM(D643+F643+H643+J643+L643+N643))</f>
        <v/>
      </c>
      <c r="Q643" s="175" t="str">
        <f>IF('proje ve personel bilgileri'!A288=0,"",SUM(E643+G643+I643+K643+M643+O643))</f>
        <v/>
      </c>
      <c r="R643" s="180" t="str">
        <f>IF('proje ve personel bilgileri'!A288&lt;&gt;0,(P643/30)," ")</f>
        <v xml:space="preserve"> </v>
      </c>
      <c r="S643" s="181" t="str">
        <f>IF('proje ve personel bilgileri'!A288&lt;&gt;0,(Q643/R643)," ")</f>
        <v xml:space="preserve"> </v>
      </c>
    </row>
    <row r="644" spans="1:19" ht="15.75" customHeight="1" x14ac:dyDescent="0.25">
      <c r="A644" s="15">
        <v>276</v>
      </c>
      <c r="B644" s="359" t="str">
        <f>IF('proje ve personel bilgileri'!A289&lt;&gt;0,('proje ve personel bilgileri'!A289)," ")</f>
        <v xml:space="preserve"> </v>
      </c>
      <c r="C644" s="359"/>
      <c r="D644" s="176">
        <f>IF('G011A (Ocak-Temmuz)'!C531="",0,'G011A (Ocak-Temmuz)'!C531)</f>
        <v>0</v>
      </c>
      <c r="E644" s="175">
        <f>IF('G011A (Ocak-Temmuz)'!K531=" ",0,'G011A (Ocak-Temmuz)'!K531)</f>
        <v>0</v>
      </c>
      <c r="F644" s="176">
        <f>IF('G011A (Şubat-Ağustos)'!C526="",0,'G011A (Şubat-Ağustos)'!C526)</f>
        <v>0</v>
      </c>
      <c r="G644" s="175">
        <f>IF('G011A (Şubat-Ağustos)'!K526=" ",0,'G011A (Şubat-Ağustos)'!K526)</f>
        <v>0</v>
      </c>
      <c r="H644" s="176">
        <f>IF('G011A (Mart-Eylül)'!C526="",0,'G011A (Mart-Eylül)'!C526)</f>
        <v>0</v>
      </c>
      <c r="I644" s="175">
        <f>IF('G011A (Mart-Eylül)'!K526=" ",0,'G011A (Mart-Eylül)'!K526)</f>
        <v>0</v>
      </c>
      <c r="J644" s="176">
        <f>IF('G011A (Nisan-Ekim)'!C526="",0,'G011A (Nisan-Ekim)'!C526)</f>
        <v>0</v>
      </c>
      <c r="K644" s="175">
        <f>IF('G011A (Nisan-Ekim)'!K526="",0,'G011A (Nisan-Ekim)'!K526)</f>
        <v>0</v>
      </c>
      <c r="L644" s="176">
        <f>IF('G011A (Mayıs-Kasım)'!C526="",0,'G011A (Mayıs-Kasım)'!C526)</f>
        <v>0</v>
      </c>
      <c r="M644" s="175">
        <f>IF('G011A (Mayıs-Kasım)'!K526=" ",0,'G011A (Mayıs-Kasım)'!K526)</f>
        <v>0</v>
      </c>
      <c r="N644" s="176">
        <f>IF('G011A (Haziran-Aralık)'!C539="",0,'G011A (Haziran-Aralık)'!C539)</f>
        <v>0</v>
      </c>
      <c r="O644" s="175">
        <f>IF('G011A (Haziran-Aralık)'!K539="",0,'G011A (Haziran-Aralık)'!K539)</f>
        <v>0</v>
      </c>
      <c r="P644" s="176" t="str">
        <f>IF('proje ve personel bilgileri'!A289=0,"",SUM(D644+F644+H644+J644+L644+N644))</f>
        <v/>
      </c>
      <c r="Q644" s="175" t="str">
        <f>IF('proje ve personel bilgileri'!A289=0,"",SUM(E644+G644+I644+K644+M644+O644))</f>
        <v/>
      </c>
      <c r="R644" s="180" t="str">
        <f>IF('proje ve personel bilgileri'!A289&lt;&gt;0,(P644/30)," ")</f>
        <v xml:space="preserve"> </v>
      </c>
      <c r="S644" s="181" t="str">
        <f>IF('proje ve personel bilgileri'!A289&lt;&gt;0,(Q644/R644)," ")</f>
        <v xml:space="preserve"> </v>
      </c>
    </row>
    <row r="645" spans="1:19" ht="15.75" customHeight="1" x14ac:dyDescent="0.25">
      <c r="A645" s="14">
        <v>277</v>
      </c>
      <c r="B645" s="359" t="str">
        <f>IF('proje ve personel bilgileri'!A290&lt;&gt;0,('proje ve personel bilgileri'!A290)," ")</f>
        <v xml:space="preserve"> </v>
      </c>
      <c r="C645" s="359"/>
      <c r="D645" s="176">
        <f>IF('G011A (Ocak-Temmuz)'!C532="",0,'G011A (Ocak-Temmuz)'!C532)</f>
        <v>0</v>
      </c>
      <c r="E645" s="175">
        <f>IF('G011A (Ocak-Temmuz)'!K532=" ",0,'G011A (Ocak-Temmuz)'!K532)</f>
        <v>0</v>
      </c>
      <c r="F645" s="176">
        <f>IF('G011A (Şubat-Ağustos)'!C527="",0,'G011A (Şubat-Ağustos)'!C527)</f>
        <v>0</v>
      </c>
      <c r="G645" s="175">
        <f>IF('G011A (Şubat-Ağustos)'!K527=" ",0,'G011A (Şubat-Ağustos)'!K527)</f>
        <v>0</v>
      </c>
      <c r="H645" s="176">
        <f>IF('G011A (Mart-Eylül)'!C527="",0,'G011A (Mart-Eylül)'!C527)</f>
        <v>0</v>
      </c>
      <c r="I645" s="175">
        <f>IF('G011A (Mart-Eylül)'!K527=" ",0,'G011A (Mart-Eylül)'!K527)</f>
        <v>0</v>
      </c>
      <c r="J645" s="176">
        <f>IF('G011A (Nisan-Ekim)'!C527="",0,'G011A (Nisan-Ekim)'!C527)</f>
        <v>0</v>
      </c>
      <c r="K645" s="175">
        <f>IF('G011A (Nisan-Ekim)'!K527="",0,'G011A (Nisan-Ekim)'!K527)</f>
        <v>0</v>
      </c>
      <c r="L645" s="176">
        <f>IF('G011A (Mayıs-Kasım)'!C527="",0,'G011A (Mayıs-Kasım)'!C527)</f>
        <v>0</v>
      </c>
      <c r="M645" s="175">
        <f>IF('G011A (Mayıs-Kasım)'!K527=" ",0,'G011A (Mayıs-Kasım)'!K527)</f>
        <v>0</v>
      </c>
      <c r="N645" s="176">
        <f>IF('G011A (Haziran-Aralık)'!C540="",0,'G011A (Haziran-Aralık)'!C540)</f>
        <v>0</v>
      </c>
      <c r="O645" s="175">
        <f>IF('G011A (Haziran-Aralık)'!K540="",0,'G011A (Haziran-Aralık)'!K540)</f>
        <v>0</v>
      </c>
      <c r="P645" s="176" t="str">
        <f>IF('proje ve personel bilgileri'!A290=0,"",SUM(D645+F645+H645+J645+L645+N645))</f>
        <v/>
      </c>
      <c r="Q645" s="175" t="str">
        <f>IF('proje ve personel bilgileri'!A290=0,"",SUM(E645+G645+I645+K645+M645+O645))</f>
        <v/>
      </c>
      <c r="R645" s="180" t="str">
        <f>IF('proje ve personel bilgileri'!A290&lt;&gt;0,(P645/30)," ")</f>
        <v xml:space="preserve"> </v>
      </c>
      <c r="S645" s="181" t="str">
        <f>IF('proje ve personel bilgileri'!A290&lt;&gt;0,(Q645/R645)," ")</f>
        <v xml:space="preserve"> </v>
      </c>
    </row>
    <row r="646" spans="1:19" ht="15.75" customHeight="1" x14ac:dyDescent="0.25">
      <c r="A646" s="15">
        <v>278</v>
      </c>
      <c r="B646" s="359" t="str">
        <f>IF('proje ve personel bilgileri'!A291&lt;&gt;0,('proje ve personel bilgileri'!A291)," ")</f>
        <v xml:space="preserve"> </v>
      </c>
      <c r="C646" s="359"/>
      <c r="D646" s="176">
        <f>IF('G011A (Ocak-Temmuz)'!C533="",0,'G011A (Ocak-Temmuz)'!C533)</f>
        <v>0</v>
      </c>
      <c r="E646" s="175">
        <f>IF('G011A (Ocak-Temmuz)'!K533=" ",0,'G011A (Ocak-Temmuz)'!K533)</f>
        <v>0</v>
      </c>
      <c r="F646" s="176">
        <f>IF('G011A (Şubat-Ağustos)'!C528="",0,'G011A (Şubat-Ağustos)'!C528)</f>
        <v>0</v>
      </c>
      <c r="G646" s="175">
        <f>IF('G011A (Şubat-Ağustos)'!K528=" ",0,'G011A (Şubat-Ağustos)'!K528)</f>
        <v>0</v>
      </c>
      <c r="H646" s="176">
        <f>IF('G011A (Mart-Eylül)'!C528="",0,'G011A (Mart-Eylül)'!C528)</f>
        <v>0</v>
      </c>
      <c r="I646" s="175">
        <f>IF('G011A (Mart-Eylül)'!K528=" ",0,'G011A (Mart-Eylül)'!K528)</f>
        <v>0</v>
      </c>
      <c r="J646" s="176">
        <f>IF('G011A (Nisan-Ekim)'!C528="",0,'G011A (Nisan-Ekim)'!C528)</f>
        <v>0</v>
      </c>
      <c r="K646" s="175">
        <f>IF('G011A (Nisan-Ekim)'!K528="",0,'G011A (Nisan-Ekim)'!K528)</f>
        <v>0</v>
      </c>
      <c r="L646" s="176">
        <f>IF('G011A (Mayıs-Kasım)'!C528="",0,'G011A (Mayıs-Kasım)'!C528)</f>
        <v>0</v>
      </c>
      <c r="M646" s="175">
        <f>IF('G011A (Mayıs-Kasım)'!K528=" ",0,'G011A (Mayıs-Kasım)'!K528)</f>
        <v>0</v>
      </c>
      <c r="N646" s="176">
        <f>IF('G011A (Haziran-Aralık)'!C541="",0,'G011A (Haziran-Aralık)'!C541)</f>
        <v>0</v>
      </c>
      <c r="O646" s="175">
        <f>IF('G011A (Haziran-Aralık)'!K541="",0,'G011A (Haziran-Aralık)'!K541)</f>
        <v>0</v>
      </c>
      <c r="P646" s="176" t="str">
        <f>IF('proje ve personel bilgileri'!A291=0,"",SUM(D646+F646+H646+J646+L646+N646))</f>
        <v/>
      </c>
      <c r="Q646" s="175" t="str">
        <f>IF('proje ve personel bilgileri'!A291=0,"",SUM(E646+G646+I646+K646+M646+O646))</f>
        <v/>
      </c>
      <c r="R646" s="180" t="str">
        <f>IF('proje ve personel bilgileri'!A291&lt;&gt;0,(P646/30)," ")</f>
        <v xml:space="preserve"> </v>
      </c>
      <c r="S646" s="181" t="str">
        <f>IF('proje ve personel bilgileri'!A291&lt;&gt;0,(Q646/R646)," ")</f>
        <v xml:space="preserve"> </v>
      </c>
    </row>
    <row r="647" spans="1:19" ht="15.75" customHeight="1" x14ac:dyDescent="0.25">
      <c r="A647" s="14">
        <v>279</v>
      </c>
      <c r="B647" s="359" t="str">
        <f>IF('proje ve personel bilgileri'!A292&lt;&gt;0,('proje ve personel bilgileri'!A292)," ")</f>
        <v xml:space="preserve"> </v>
      </c>
      <c r="C647" s="359"/>
      <c r="D647" s="176">
        <f>IF('G011A (Ocak-Temmuz)'!C534="",0,'G011A (Ocak-Temmuz)'!C534)</f>
        <v>0</v>
      </c>
      <c r="E647" s="175">
        <f>IF('G011A (Ocak-Temmuz)'!K534=" ",0,'G011A (Ocak-Temmuz)'!K534)</f>
        <v>0</v>
      </c>
      <c r="F647" s="176">
        <f>IF('G011A (Şubat-Ağustos)'!C529="",0,'G011A (Şubat-Ağustos)'!C529)</f>
        <v>0</v>
      </c>
      <c r="G647" s="175">
        <f>IF('G011A (Şubat-Ağustos)'!K529=" ",0,'G011A (Şubat-Ağustos)'!K529)</f>
        <v>0</v>
      </c>
      <c r="H647" s="176">
        <f>IF('G011A (Mart-Eylül)'!C529="",0,'G011A (Mart-Eylül)'!C529)</f>
        <v>0</v>
      </c>
      <c r="I647" s="175">
        <f>IF('G011A (Mart-Eylül)'!K529=" ",0,'G011A (Mart-Eylül)'!K529)</f>
        <v>0</v>
      </c>
      <c r="J647" s="176">
        <f>IF('G011A (Nisan-Ekim)'!C529="",0,'G011A (Nisan-Ekim)'!C529)</f>
        <v>0</v>
      </c>
      <c r="K647" s="175">
        <f>IF('G011A (Nisan-Ekim)'!K529="",0,'G011A (Nisan-Ekim)'!K529)</f>
        <v>0</v>
      </c>
      <c r="L647" s="176">
        <f>IF('G011A (Mayıs-Kasım)'!C529="",0,'G011A (Mayıs-Kasım)'!C529)</f>
        <v>0</v>
      </c>
      <c r="M647" s="175">
        <f>IF('G011A (Mayıs-Kasım)'!K529=" ",0,'G011A (Mayıs-Kasım)'!K529)</f>
        <v>0</v>
      </c>
      <c r="N647" s="176">
        <f>IF('G011A (Haziran-Aralık)'!C542="",0,'G011A (Haziran-Aralık)'!C542)</f>
        <v>0</v>
      </c>
      <c r="O647" s="175">
        <f>IF('G011A (Haziran-Aralık)'!K542="",0,'G011A (Haziran-Aralık)'!K542)</f>
        <v>0</v>
      </c>
      <c r="P647" s="176" t="str">
        <f>IF('proje ve personel bilgileri'!A292=0,"",SUM(D647+F647+H647+J647+L647+N647))</f>
        <v/>
      </c>
      <c r="Q647" s="175" t="str">
        <f>IF('proje ve personel bilgileri'!A292=0,"",SUM(E647+G647+I647+K647+M647+O647))</f>
        <v/>
      </c>
      <c r="R647" s="180" t="str">
        <f>IF('proje ve personel bilgileri'!A292&lt;&gt;0,(P647/30)," ")</f>
        <v xml:space="preserve"> </v>
      </c>
      <c r="S647" s="181" t="str">
        <f>IF('proje ve personel bilgileri'!A292&lt;&gt;0,(Q647/R647)," ")</f>
        <v xml:space="preserve"> </v>
      </c>
    </row>
    <row r="648" spans="1:19" ht="15.75" customHeight="1" x14ac:dyDescent="0.25">
      <c r="A648" s="15">
        <v>280</v>
      </c>
      <c r="B648" s="359" t="str">
        <f>IF('proje ve personel bilgileri'!A293&lt;&gt;0,('proje ve personel bilgileri'!A293)," ")</f>
        <v xml:space="preserve"> </v>
      </c>
      <c r="C648" s="359"/>
      <c r="D648" s="176">
        <f>IF('G011A (Ocak-Temmuz)'!C535="",0,'G011A (Ocak-Temmuz)'!C535)</f>
        <v>0</v>
      </c>
      <c r="E648" s="175">
        <f>IF('G011A (Ocak-Temmuz)'!K535=" ",0,'G011A (Ocak-Temmuz)'!K535)</f>
        <v>0</v>
      </c>
      <c r="F648" s="176">
        <f>IF('G011A (Şubat-Ağustos)'!C530="",0,'G011A (Şubat-Ağustos)'!C530)</f>
        <v>0</v>
      </c>
      <c r="G648" s="175">
        <f>IF('G011A (Şubat-Ağustos)'!K530=" ",0,'G011A (Şubat-Ağustos)'!K530)</f>
        <v>0</v>
      </c>
      <c r="H648" s="176">
        <f>IF('G011A (Mart-Eylül)'!C530="",0,'G011A (Mart-Eylül)'!C530)</f>
        <v>0</v>
      </c>
      <c r="I648" s="175">
        <f>IF('G011A (Mart-Eylül)'!K530=" ",0,'G011A (Mart-Eylül)'!K530)</f>
        <v>0</v>
      </c>
      <c r="J648" s="176">
        <f>IF('G011A (Nisan-Ekim)'!C530="",0,'G011A (Nisan-Ekim)'!C530)</f>
        <v>0</v>
      </c>
      <c r="K648" s="175">
        <f>IF('G011A (Nisan-Ekim)'!K530="",0,'G011A (Nisan-Ekim)'!K530)</f>
        <v>0</v>
      </c>
      <c r="L648" s="176">
        <f>IF('G011A (Mayıs-Kasım)'!C530="",0,'G011A (Mayıs-Kasım)'!C530)</f>
        <v>0</v>
      </c>
      <c r="M648" s="175">
        <f>IF('G011A (Mayıs-Kasım)'!K530=" ",0,'G011A (Mayıs-Kasım)'!K530)</f>
        <v>0</v>
      </c>
      <c r="N648" s="176">
        <f>IF('G011A (Haziran-Aralık)'!C543="",0,'G011A (Haziran-Aralık)'!C543)</f>
        <v>0</v>
      </c>
      <c r="O648" s="175">
        <f>IF('G011A (Haziran-Aralık)'!K543="",0,'G011A (Haziran-Aralık)'!K543)</f>
        <v>0</v>
      </c>
      <c r="P648" s="176" t="str">
        <f>IF('proje ve personel bilgileri'!A293=0,"",SUM(D648+F648+H648+J648+L648+N648))</f>
        <v/>
      </c>
      <c r="Q648" s="175" t="str">
        <f>IF('proje ve personel bilgileri'!A293=0,"",SUM(E648+G648+I648+K648+M648+O648))</f>
        <v/>
      </c>
      <c r="R648" s="180" t="str">
        <f>IF('proje ve personel bilgileri'!A293&lt;&gt;0,(P648/30)," ")</f>
        <v xml:space="preserve"> </v>
      </c>
      <c r="S648" s="181" t="str">
        <f>IF('proje ve personel bilgileri'!A293&lt;&gt;0,(Q648/R648)," ")</f>
        <v xml:space="preserve"> </v>
      </c>
    </row>
    <row r="649" spans="1:19" ht="15.75" customHeight="1" x14ac:dyDescent="0.25">
      <c r="A649" s="14">
        <v>281</v>
      </c>
      <c r="B649" s="359" t="str">
        <f>IF('proje ve personel bilgileri'!A294&lt;&gt;0,('proje ve personel bilgileri'!A294)," ")</f>
        <v xml:space="preserve"> </v>
      </c>
      <c r="C649" s="359"/>
      <c r="D649" s="176">
        <f>IF('G011A (Ocak-Temmuz)'!C536="",0,'G011A (Ocak-Temmuz)'!C536)</f>
        <v>0</v>
      </c>
      <c r="E649" s="175">
        <f>IF('G011A (Ocak-Temmuz)'!K536=" ",0,'G011A (Ocak-Temmuz)'!K536)</f>
        <v>0</v>
      </c>
      <c r="F649" s="176">
        <f>IF('G011A (Şubat-Ağustos)'!C531="",0,'G011A (Şubat-Ağustos)'!C531)</f>
        <v>0</v>
      </c>
      <c r="G649" s="175">
        <f>IF('G011A (Şubat-Ağustos)'!K531=" ",0,'G011A (Şubat-Ağustos)'!K531)</f>
        <v>0</v>
      </c>
      <c r="H649" s="176">
        <f>IF('G011A (Mart-Eylül)'!C531="",0,'G011A (Mart-Eylül)'!C531)</f>
        <v>0</v>
      </c>
      <c r="I649" s="175">
        <f>IF('G011A (Mart-Eylül)'!K531=" ",0,'G011A (Mart-Eylül)'!K531)</f>
        <v>0</v>
      </c>
      <c r="J649" s="176">
        <f>IF('G011A (Nisan-Ekim)'!C531="",0,'G011A (Nisan-Ekim)'!C531)</f>
        <v>0</v>
      </c>
      <c r="K649" s="175">
        <f>IF('G011A (Nisan-Ekim)'!K531="",0,'G011A (Nisan-Ekim)'!K531)</f>
        <v>0</v>
      </c>
      <c r="L649" s="176">
        <f>IF('G011A (Mayıs-Kasım)'!C531="",0,'G011A (Mayıs-Kasım)'!C531)</f>
        <v>0</v>
      </c>
      <c r="M649" s="175">
        <f>IF('G011A (Mayıs-Kasım)'!K531=" ",0,'G011A (Mayıs-Kasım)'!K531)</f>
        <v>0</v>
      </c>
      <c r="N649" s="176">
        <f>IF('G011A (Haziran-Aralık)'!C544="",0,'G011A (Haziran-Aralık)'!C544)</f>
        <v>0</v>
      </c>
      <c r="O649" s="175">
        <f>IF('G011A (Haziran-Aralık)'!K544="",0,'G011A (Haziran-Aralık)'!K544)</f>
        <v>0</v>
      </c>
      <c r="P649" s="176" t="str">
        <f>IF('proje ve personel bilgileri'!A294=0,"",SUM(D649+F649+H649+J649+L649+N649))</f>
        <v/>
      </c>
      <c r="Q649" s="175" t="str">
        <f>IF('proje ve personel bilgileri'!A294=0,"",SUM(E649+G649+I649+K649+M649+O649))</f>
        <v/>
      </c>
      <c r="R649" s="180" t="str">
        <f>IF('proje ve personel bilgileri'!A294&lt;&gt;0,(P649/30)," ")</f>
        <v xml:space="preserve"> </v>
      </c>
      <c r="S649" s="181" t="str">
        <f>IF('proje ve personel bilgileri'!A294&lt;&gt;0,(Q649/R649)," ")</f>
        <v xml:space="preserve"> </v>
      </c>
    </row>
    <row r="650" spans="1:19" ht="15.75" customHeight="1" x14ac:dyDescent="0.25">
      <c r="A650" s="15">
        <v>282</v>
      </c>
      <c r="B650" s="359" t="str">
        <f>IF('proje ve personel bilgileri'!A295&lt;&gt;0,('proje ve personel bilgileri'!A295)," ")</f>
        <v xml:space="preserve"> </v>
      </c>
      <c r="C650" s="359"/>
      <c r="D650" s="176">
        <f>IF('G011A (Ocak-Temmuz)'!C537="",0,'G011A (Ocak-Temmuz)'!C537)</f>
        <v>0</v>
      </c>
      <c r="E650" s="175">
        <f>IF('G011A (Ocak-Temmuz)'!K537=" ",0,'G011A (Ocak-Temmuz)'!K537)</f>
        <v>0</v>
      </c>
      <c r="F650" s="176">
        <f>IF('G011A (Şubat-Ağustos)'!C532="",0,'G011A (Şubat-Ağustos)'!C532)</f>
        <v>0</v>
      </c>
      <c r="G650" s="175">
        <f>IF('G011A (Şubat-Ağustos)'!K532=" ",0,'G011A (Şubat-Ağustos)'!K532)</f>
        <v>0</v>
      </c>
      <c r="H650" s="176">
        <f>IF('G011A (Mart-Eylül)'!C532="",0,'G011A (Mart-Eylül)'!C532)</f>
        <v>0</v>
      </c>
      <c r="I650" s="175">
        <f>IF('G011A (Mart-Eylül)'!K532=" ",0,'G011A (Mart-Eylül)'!K532)</f>
        <v>0</v>
      </c>
      <c r="J650" s="176">
        <f>IF('G011A (Nisan-Ekim)'!C532="",0,'G011A (Nisan-Ekim)'!C532)</f>
        <v>0</v>
      </c>
      <c r="K650" s="175">
        <f>IF('G011A (Nisan-Ekim)'!K532="",0,'G011A (Nisan-Ekim)'!K532)</f>
        <v>0</v>
      </c>
      <c r="L650" s="176">
        <f>IF('G011A (Mayıs-Kasım)'!C532="",0,'G011A (Mayıs-Kasım)'!C532)</f>
        <v>0</v>
      </c>
      <c r="M650" s="175">
        <f>IF('G011A (Mayıs-Kasım)'!K532=" ",0,'G011A (Mayıs-Kasım)'!K532)</f>
        <v>0</v>
      </c>
      <c r="N650" s="176">
        <f>IF('G011A (Haziran-Aralık)'!C545="",0,'G011A (Haziran-Aralık)'!C545)</f>
        <v>0</v>
      </c>
      <c r="O650" s="175">
        <f>IF('G011A (Haziran-Aralık)'!K545="",0,'G011A (Haziran-Aralık)'!K545)</f>
        <v>0</v>
      </c>
      <c r="P650" s="176" t="str">
        <f>IF('proje ve personel bilgileri'!A295=0,"",SUM(D650+F650+H650+J650+L650+N650))</f>
        <v/>
      </c>
      <c r="Q650" s="175" t="str">
        <f>IF('proje ve personel bilgileri'!A295=0,"",SUM(E650+G650+I650+K650+M650+O650))</f>
        <v/>
      </c>
      <c r="R650" s="180" t="str">
        <f>IF('proje ve personel bilgileri'!A295&lt;&gt;0,(P650/30)," ")</f>
        <v xml:space="preserve"> </v>
      </c>
      <c r="S650" s="181" t="str">
        <f>IF('proje ve personel bilgileri'!A295&lt;&gt;0,(Q650/R650)," ")</f>
        <v xml:space="preserve"> </v>
      </c>
    </row>
    <row r="651" spans="1:19" ht="15.75" customHeight="1" x14ac:dyDescent="0.25">
      <c r="A651" s="14">
        <v>283</v>
      </c>
      <c r="B651" s="359" t="str">
        <f>IF('proje ve personel bilgileri'!A296&lt;&gt;0,('proje ve personel bilgileri'!A296)," ")</f>
        <v xml:space="preserve"> </v>
      </c>
      <c r="C651" s="359"/>
      <c r="D651" s="176">
        <f>IF('G011A (Ocak-Temmuz)'!C538="",0,'G011A (Ocak-Temmuz)'!C538)</f>
        <v>0</v>
      </c>
      <c r="E651" s="175">
        <f>IF('G011A (Ocak-Temmuz)'!K538=" ",0,'G011A (Ocak-Temmuz)'!K538)</f>
        <v>0</v>
      </c>
      <c r="F651" s="176">
        <f>IF('G011A (Şubat-Ağustos)'!C533="",0,'G011A (Şubat-Ağustos)'!C533)</f>
        <v>0</v>
      </c>
      <c r="G651" s="175">
        <f>IF('G011A (Şubat-Ağustos)'!K533=" ",0,'G011A (Şubat-Ağustos)'!K533)</f>
        <v>0</v>
      </c>
      <c r="H651" s="176">
        <f>IF('G011A (Mart-Eylül)'!C533="",0,'G011A (Mart-Eylül)'!C533)</f>
        <v>0</v>
      </c>
      <c r="I651" s="175">
        <f>IF('G011A (Mart-Eylül)'!K533=" ",0,'G011A (Mart-Eylül)'!K533)</f>
        <v>0</v>
      </c>
      <c r="J651" s="176">
        <f>IF('G011A (Nisan-Ekim)'!C533="",0,'G011A (Nisan-Ekim)'!C533)</f>
        <v>0</v>
      </c>
      <c r="K651" s="175">
        <f>IF('G011A (Nisan-Ekim)'!K533="",0,'G011A (Nisan-Ekim)'!K533)</f>
        <v>0</v>
      </c>
      <c r="L651" s="176">
        <f>IF('G011A (Mayıs-Kasım)'!C533="",0,'G011A (Mayıs-Kasım)'!C533)</f>
        <v>0</v>
      </c>
      <c r="M651" s="175">
        <f>IF('G011A (Mayıs-Kasım)'!K533=" ",0,'G011A (Mayıs-Kasım)'!K533)</f>
        <v>0</v>
      </c>
      <c r="N651" s="176">
        <f>IF('G011A (Haziran-Aralık)'!C546="",0,'G011A (Haziran-Aralık)'!C546)</f>
        <v>0</v>
      </c>
      <c r="O651" s="175">
        <f>IF('G011A (Haziran-Aralık)'!K546="",0,'G011A (Haziran-Aralık)'!K546)</f>
        <v>0</v>
      </c>
      <c r="P651" s="176" t="str">
        <f>IF('proje ve personel bilgileri'!A296=0,"",SUM(D651+F651+H651+J651+L651+N651))</f>
        <v/>
      </c>
      <c r="Q651" s="175" t="str">
        <f>IF('proje ve personel bilgileri'!A296=0,"",SUM(E651+G651+I651+K651+M651+O651))</f>
        <v/>
      </c>
      <c r="R651" s="180" t="str">
        <f>IF('proje ve personel bilgileri'!A296&lt;&gt;0,(P651/30)," ")</f>
        <v xml:space="preserve"> </v>
      </c>
      <c r="S651" s="181" t="str">
        <f>IF('proje ve personel bilgileri'!A296&lt;&gt;0,(Q651/R651)," ")</f>
        <v xml:space="preserve"> </v>
      </c>
    </row>
    <row r="652" spans="1:19" ht="15.75" customHeight="1" x14ac:dyDescent="0.25">
      <c r="A652" s="15">
        <v>284</v>
      </c>
      <c r="B652" s="359" t="str">
        <f>IF('proje ve personel bilgileri'!A297&lt;&gt;0,('proje ve personel bilgileri'!A297)," ")</f>
        <v xml:space="preserve"> </v>
      </c>
      <c r="C652" s="359"/>
      <c r="D652" s="176">
        <f>IF('G011A (Ocak-Temmuz)'!C539="",0,'G011A (Ocak-Temmuz)'!C539)</f>
        <v>0</v>
      </c>
      <c r="E652" s="175">
        <f>IF('G011A (Ocak-Temmuz)'!K539=" ",0,'G011A (Ocak-Temmuz)'!K539)</f>
        <v>0</v>
      </c>
      <c r="F652" s="176">
        <f>IF('G011A (Şubat-Ağustos)'!C534="",0,'G011A (Şubat-Ağustos)'!C534)</f>
        <v>0</v>
      </c>
      <c r="G652" s="175">
        <f>IF('G011A (Şubat-Ağustos)'!K534=" ",0,'G011A (Şubat-Ağustos)'!K534)</f>
        <v>0</v>
      </c>
      <c r="H652" s="176">
        <f>IF('G011A (Mart-Eylül)'!C534="",0,'G011A (Mart-Eylül)'!C534)</f>
        <v>0</v>
      </c>
      <c r="I652" s="175">
        <f>IF('G011A (Mart-Eylül)'!K534=" ",0,'G011A (Mart-Eylül)'!K534)</f>
        <v>0</v>
      </c>
      <c r="J652" s="176">
        <f>IF('G011A (Nisan-Ekim)'!C534="",0,'G011A (Nisan-Ekim)'!C534)</f>
        <v>0</v>
      </c>
      <c r="K652" s="175">
        <f>IF('G011A (Nisan-Ekim)'!K534="",0,'G011A (Nisan-Ekim)'!K534)</f>
        <v>0</v>
      </c>
      <c r="L652" s="176">
        <f>IF('G011A (Mayıs-Kasım)'!C534="",0,'G011A (Mayıs-Kasım)'!C534)</f>
        <v>0</v>
      </c>
      <c r="M652" s="175">
        <f>IF('G011A (Mayıs-Kasım)'!K534=" ",0,'G011A (Mayıs-Kasım)'!K534)</f>
        <v>0</v>
      </c>
      <c r="N652" s="176">
        <f>IF('G011A (Haziran-Aralık)'!C547="",0,'G011A (Haziran-Aralık)'!C547)</f>
        <v>0</v>
      </c>
      <c r="O652" s="175">
        <f>IF('G011A (Haziran-Aralık)'!K547="",0,'G011A (Haziran-Aralık)'!K547)</f>
        <v>0</v>
      </c>
      <c r="P652" s="176" t="str">
        <f>IF('proje ve personel bilgileri'!A297=0,"",SUM(D652+F652+H652+J652+L652+N652))</f>
        <v/>
      </c>
      <c r="Q652" s="175" t="str">
        <f>IF('proje ve personel bilgileri'!A297=0,"",SUM(E652+G652+I652+K652+M652+O652))</f>
        <v/>
      </c>
      <c r="R652" s="180" t="str">
        <f>IF('proje ve personel bilgileri'!A297&lt;&gt;0,(P652/30)," ")</f>
        <v xml:space="preserve"> </v>
      </c>
      <c r="S652" s="181" t="str">
        <f>IF('proje ve personel bilgileri'!A297&lt;&gt;0,(Q652/R652)," ")</f>
        <v xml:space="preserve"> </v>
      </c>
    </row>
    <row r="653" spans="1:19" ht="15.75" customHeight="1" x14ac:dyDescent="0.25">
      <c r="A653" s="14">
        <v>285</v>
      </c>
      <c r="B653" s="359" t="str">
        <f>IF('proje ve personel bilgileri'!A298&lt;&gt;0,('proje ve personel bilgileri'!A298)," ")</f>
        <v xml:space="preserve"> </v>
      </c>
      <c r="C653" s="359"/>
      <c r="D653" s="176">
        <f>IF('G011A (Ocak-Temmuz)'!C540="",0,'G011A (Ocak-Temmuz)'!C540)</f>
        <v>0</v>
      </c>
      <c r="E653" s="175">
        <f>IF('G011A (Ocak-Temmuz)'!K540=" ",0,'G011A (Ocak-Temmuz)'!K540)</f>
        <v>0</v>
      </c>
      <c r="F653" s="176">
        <f>IF('G011A (Şubat-Ağustos)'!C535="",0,'G011A (Şubat-Ağustos)'!C535)</f>
        <v>0</v>
      </c>
      <c r="G653" s="175">
        <f>IF('G011A (Şubat-Ağustos)'!K535=" ",0,'G011A (Şubat-Ağustos)'!K535)</f>
        <v>0</v>
      </c>
      <c r="H653" s="176">
        <f>IF('G011A (Mart-Eylül)'!C535="",0,'G011A (Mart-Eylül)'!C535)</f>
        <v>0</v>
      </c>
      <c r="I653" s="175">
        <f>IF('G011A (Mart-Eylül)'!K535=" ",0,'G011A (Mart-Eylül)'!K535)</f>
        <v>0</v>
      </c>
      <c r="J653" s="176">
        <f>IF('G011A (Nisan-Ekim)'!C535="",0,'G011A (Nisan-Ekim)'!C535)</f>
        <v>0</v>
      </c>
      <c r="K653" s="175">
        <f>IF('G011A (Nisan-Ekim)'!K535="",0,'G011A (Nisan-Ekim)'!K535)</f>
        <v>0</v>
      </c>
      <c r="L653" s="176">
        <f>IF('G011A (Mayıs-Kasım)'!C535="",0,'G011A (Mayıs-Kasım)'!C535)</f>
        <v>0</v>
      </c>
      <c r="M653" s="175">
        <f>IF('G011A (Mayıs-Kasım)'!K535=" ",0,'G011A (Mayıs-Kasım)'!K535)</f>
        <v>0</v>
      </c>
      <c r="N653" s="176">
        <f>IF('G011A (Haziran-Aralık)'!C548="",0,'G011A (Haziran-Aralık)'!C548)</f>
        <v>0</v>
      </c>
      <c r="O653" s="175">
        <f>IF('G011A (Haziran-Aralık)'!K548="",0,'G011A (Haziran-Aralık)'!K548)</f>
        <v>0</v>
      </c>
      <c r="P653" s="176" t="str">
        <f>IF('proje ve personel bilgileri'!A298=0,"",SUM(D653+F653+H653+J653+L653+N653))</f>
        <v/>
      </c>
      <c r="Q653" s="175" t="str">
        <f>IF('proje ve personel bilgileri'!A298=0,"",SUM(E653+G653+I653+K653+M653+O653))</f>
        <v/>
      </c>
      <c r="R653" s="180" t="str">
        <f>IF('proje ve personel bilgileri'!A298&lt;&gt;0,(P653/30)," ")</f>
        <v xml:space="preserve"> </v>
      </c>
      <c r="S653" s="181" t="str">
        <f>IF('proje ve personel bilgileri'!A298&lt;&gt;0,(Q653/R653)," ")</f>
        <v xml:space="preserve"> </v>
      </c>
    </row>
    <row r="654" spans="1:19" ht="15.75" customHeight="1" x14ac:dyDescent="0.25">
      <c r="A654" s="15">
        <v>286</v>
      </c>
      <c r="B654" s="359" t="str">
        <f>IF('proje ve personel bilgileri'!A299&lt;&gt;0,('proje ve personel bilgileri'!A299)," ")</f>
        <v xml:space="preserve"> </v>
      </c>
      <c r="C654" s="359"/>
      <c r="D654" s="176">
        <f>IF('G011A (Ocak-Temmuz)'!C541="",0,'G011A (Ocak-Temmuz)'!C541)</f>
        <v>0</v>
      </c>
      <c r="E654" s="175">
        <f>IF('G011A (Ocak-Temmuz)'!K541=" ",0,'G011A (Ocak-Temmuz)'!K541)</f>
        <v>0</v>
      </c>
      <c r="F654" s="176">
        <f>IF('G011A (Şubat-Ağustos)'!C536="",0,'G011A (Şubat-Ağustos)'!C536)</f>
        <v>0</v>
      </c>
      <c r="G654" s="175">
        <f>IF('G011A (Şubat-Ağustos)'!K536=" ",0,'G011A (Şubat-Ağustos)'!K536)</f>
        <v>0</v>
      </c>
      <c r="H654" s="176">
        <f>IF('G011A (Mart-Eylül)'!C536="",0,'G011A (Mart-Eylül)'!C536)</f>
        <v>0</v>
      </c>
      <c r="I654" s="175">
        <f>IF('G011A (Mart-Eylül)'!K536=" ",0,'G011A (Mart-Eylül)'!K536)</f>
        <v>0</v>
      </c>
      <c r="J654" s="176">
        <f>IF('G011A (Nisan-Ekim)'!C536="",0,'G011A (Nisan-Ekim)'!C536)</f>
        <v>0</v>
      </c>
      <c r="K654" s="175">
        <f>IF('G011A (Nisan-Ekim)'!K536="",0,'G011A (Nisan-Ekim)'!K536)</f>
        <v>0</v>
      </c>
      <c r="L654" s="176">
        <f>IF('G011A (Mayıs-Kasım)'!C536="",0,'G011A (Mayıs-Kasım)'!C536)</f>
        <v>0</v>
      </c>
      <c r="M654" s="175">
        <f>IF('G011A (Mayıs-Kasım)'!K536=" ",0,'G011A (Mayıs-Kasım)'!K536)</f>
        <v>0</v>
      </c>
      <c r="N654" s="176">
        <f>IF('G011A (Haziran-Aralık)'!C549="",0,'G011A (Haziran-Aralık)'!C549)</f>
        <v>0</v>
      </c>
      <c r="O654" s="175">
        <f>IF('G011A (Haziran-Aralık)'!K549="",0,'G011A (Haziran-Aralık)'!K549)</f>
        <v>0</v>
      </c>
      <c r="P654" s="176" t="str">
        <f>IF('proje ve personel bilgileri'!A299=0,"",SUM(D654+F654+H654+J654+L654+N654))</f>
        <v/>
      </c>
      <c r="Q654" s="175" t="str">
        <f>IF('proje ve personel bilgileri'!A299=0,"",SUM(E654+G654+I654+K654+M654+O654))</f>
        <v/>
      </c>
      <c r="R654" s="180" t="str">
        <f>IF('proje ve personel bilgileri'!A299&lt;&gt;0,(P654/30)," ")</f>
        <v xml:space="preserve"> </v>
      </c>
      <c r="S654" s="181" t="str">
        <f>IF('proje ve personel bilgileri'!A299&lt;&gt;0,(Q654/R654)," ")</f>
        <v xml:space="preserve"> </v>
      </c>
    </row>
    <row r="655" spans="1:19" ht="15.75" customHeight="1" x14ac:dyDescent="0.25">
      <c r="A655" s="14">
        <v>287</v>
      </c>
      <c r="B655" s="359" t="str">
        <f>IF('proje ve personel bilgileri'!A300&lt;&gt;0,('proje ve personel bilgileri'!A300)," ")</f>
        <v xml:space="preserve"> </v>
      </c>
      <c r="C655" s="359"/>
      <c r="D655" s="176">
        <f>IF('G011A (Ocak-Temmuz)'!C542="",0,'G011A (Ocak-Temmuz)'!C542)</f>
        <v>0</v>
      </c>
      <c r="E655" s="175">
        <f>IF('G011A (Ocak-Temmuz)'!K542=" ",0,'G011A (Ocak-Temmuz)'!K542)</f>
        <v>0</v>
      </c>
      <c r="F655" s="176">
        <f>IF('G011A (Şubat-Ağustos)'!C537="",0,'G011A (Şubat-Ağustos)'!C537)</f>
        <v>0</v>
      </c>
      <c r="G655" s="175">
        <f>IF('G011A (Şubat-Ağustos)'!K537=" ",0,'G011A (Şubat-Ağustos)'!K537)</f>
        <v>0</v>
      </c>
      <c r="H655" s="176">
        <f>IF('G011A (Mart-Eylül)'!C537="",0,'G011A (Mart-Eylül)'!C537)</f>
        <v>0</v>
      </c>
      <c r="I655" s="175">
        <f>IF('G011A (Mart-Eylül)'!K537=" ",0,'G011A (Mart-Eylül)'!K537)</f>
        <v>0</v>
      </c>
      <c r="J655" s="176">
        <f>IF('G011A (Nisan-Ekim)'!C537="",0,'G011A (Nisan-Ekim)'!C537)</f>
        <v>0</v>
      </c>
      <c r="K655" s="175">
        <f>IF('G011A (Nisan-Ekim)'!K537="",0,'G011A (Nisan-Ekim)'!K537)</f>
        <v>0</v>
      </c>
      <c r="L655" s="176">
        <f>IF('G011A (Mayıs-Kasım)'!C537="",0,'G011A (Mayıs-Kasım)'!C537)</f>
        <v>0</v>
      </c>
      <c r="M655" s="175">
        <f>IF('G011A (Mayıs-Kasım)'!K537=" ",0,'G011A (Mayıs-Kasım)'!K537)</f>
        <v>0</v>
      </c>
      <c r="N655" s="176">
        <f>IF('G011A (Haziran-Aralık)'!C550="",0,'G011A (Haziran-Aralık)'!C550)</f>
        <v>0</v>
      </c>
      <c r="O655" s="175">
        <f>IF('G011A (Haziran-Aralık)'!K550="",0,'G011A (Haziran-Aralık)'!K550)</f>
        <v>0</v>
      </c>
      <c r="P655" s="176" t="str">
        <f>IF('proje ve personel bilgileri'!A300=0,"",SUM(D655+F655+H655+J655+L655+N655))</f>
        <v/>
      </c>
      <c r="Q655" s="175" t="str">
        <f>IF('proje ve personel bilgileri'!A300=0,"",SUM(E655+G655+I655+K655+M655+O655))</f>
        <v/>
      </c>
      <c r="R655" s="180" t="str">
        <f>IF('proje ve personel bilgileri'!A300&lt;&gt;0,(P655/30)," ")</f>
        <v xml:space="preserve"> </v>
      </c>
      <c r="S655" s="181" t="str">
        <f>IF('proje ve personel bilgileri'!A300&lt;&gt;0,(Q655/R655)," ")</f>
        <v xml:space="preserve"> </v>
      </c>
    </row>
    <row r="656" spans="1:19" ht="15.75" customHeight="1" x14ac:dyDescent="0.25">
      <c r="A656" s="15">
        <v>288</v>
      </c>
      <c r="B656" s="359" t="str">
        <f>IF('proje ve personel bilgileri'!A301&lt;&gt;0,('proje ve personel bilgileri'!A301)," ")</f>
        <v xml:space="preserve"> </v>
      </c>
      <c r="C656" s="359"/>
      <c r="D656" s="176">
        <f>IF('G011A (Ocak-Temmuz)'!C543="",0,'G011A (Ocak-Temmuz)'!C543)</f>
        <v>0</v>
      </c>
      <c r="E656" s="175">
        <f>IF('G011A (Ocak-Temmuz)'!K543=" ",0,'G011A (Ocak-Temmuz)'!K543)</f>
        <v>0</v>
      </c>
      <c r="F656" s="176">
        <f>IF('G011A (Şubat-Ağustos)'!C538="",0,'G011A (Şubat-Ağustos)'!C538)</f>
        <v>0</v>
      </c>
      <c r="G656" s="175">
        <f>IF('G011A (Şubat-Ağustos)'!K538=" ",0,'G011A (Şubat-Ağustos)'!K538)</f>
        <v>0</v>
      </c>
      <c r="H656" s="176">
        <f>IF('G011A (Mart-Eylül)'!C538="",0,'G011A (Mart-Eylül)'!C538)</f>
        <v>0</v>
      </c>
      <c r="I656" s="175">
        <f>IF('G011A (Mart-Eylül)'!K538=" ",0,'G011A (Mart-Eylül)'!K538)</f>
        <v>0</v>
      </c>
      <c r="J656" s="176">
        <f>IF('G011A (Nisan-Ekim)'!C538="",0,'G011A (Nisan-Ekim)'!C538)</f>
        <v>0</v>
      </c>
      <c r="K656" s="175">
        <f>IF('G011A (Nisan-Ekim)'!K538="",0,'G011A (Nisan-Ekim)'!K538)</f>
        <v>0</v>
      </c>
      <c r="L656" s="176">
        <f>IF('G011A (Mayıs-Kasım)'!C538="",0,'G011A (Mayıs-Kasım)'!C538)</f>
        <v>0</v>
      </c>
      <c r="M656" s="175">
        <f>IF('G011A (Mayıs-Kasım)'!K538=" ",0,'G011A (Mayıs-Kasım)'!K538)</f>
        <v>0</v>
      </c>
      <c r="N656" s="176">
        <f>IF('G011A (Haziran-Aralık)'!C551="",0,'G011A (Haziran-Aralık)'!C551)</f>
        <v>0</v>
      </c>
      <c r="O656" s="175">
        <f>IF('G011A (Haziran-Aralık)'!K551="",0,'G011A (Haziran-Aralık)'!K551)</f>
        <v>0</v>
      </c>
      <c r="P656" s="176" t="str">
        <f>IF('proje ve personel bilgileri'!A301=0,"",SUM(D656+F656+H656+J656+L656+N656))</f>
        <v/>
      </c>
      <c r="Q656" s="175" t="str">
        <f>IF('proje ve personel bilgileri'!A301=0,"",SUM(E656+G656+I656+K656+M656+O656))</f>
        <v/>
      </c>
      <c r="R656" s="180" t="str">
        <f>IF('proje ve personel bilgileri'!A301&lt;&gt;0,(P656/30)," ")</f>
        <v xml:space="preserve"> </v>
      </c>
      <c r="S656" s="181" t="str">
        <f>IF('proje ve personel bilgileri'!A301&lt;&gt;0,(Q656/R656)," ")</f>
        <v xml:space="preserve"> </v>
      </c>
    </row>
    <row r="657" spans="1:19" ht="15" customHeight="1" x14ac:dyDescent="0.25">
      <c r="A657" s="56"/>
      <c r="B657" s="56"/>
      <c r="C657" s="56"/>
      <c r="D657" s="56"/>
      <c r="E657" s="56"/>
      <c r="F657" s="56"/>
      <c r="G657" s="56"/>
      <c r="H657" s="56"/>
      <c r="I657" s="56"/>
      <c r="J657" s="56"/>
      <c r="K657" s="56"/>
      <c r="L657" s="56"/>
      <c r="M657" s="56"/>
      <c r="N657" s="56"/>
      <c r="O657" s="56"/>
      <c r="P657" s="56"/>
      <c r="Q657" s="56"/>
      <c r="R657" s="56"/>
      <c r="S657" s="56"/>
    </row>
    <row r="658" spans="1:19" ht="15" customHeight="1" x14ac:dyDescent="0.25">
      <c r="A658" s="332" t="s">
        <v>100</v>
      </c>
      <c r="B658" s="332"/>
      <c r="C658" s="332"/>
      <c r="D658" s="332"/>
      <c r="E658" s="332"/>
      <c r="F658" s="332"/>
      <c r="G658" s="332"/>
      <c r="H658" s="332"/>
      <c r="I658" s="332"/>
      <c r="J658" s="332"/>
      <c r="K658" s="332"/>
      <c r="L658" s="332"/>
      <c r="M658" s="332"/>
      <c r="N658" s="332"/>
      <c r="O658" s="332"/>
      <c r="P658" s="332"/>
      <c r="Q658" s="332"/>
      <c r="R658" s="332"/>
    </row>
    <row r="659" spans="1:19" ht="15" customHeight="1" x14ac:dyDescent="0.25">
      <c r="A659" s="287"/>
    </row>
    <row r="660" spans="1:19" ht="15" customHeight="1" x14ac:dyDescent="0.25">
      <c r="C660" s="57"/>
      <c r="E660" s="58"/>
      <c r="G660" s="57"/>
    </row>
    <row r="661" spans="1:19" ht="15" customHeight="1" x14ac:dyDescent="0.25">
      <c r="F661" s="288" t="s">
        <v>102</v>
      </c>
      <c r="J661" s="288" t="s">
        <v>103</v>
      </c>
      <c r="O661" s="74" t="s">
        <v>127</v>
      </c>
    </row>
    <row r="672" spans="1:19" ht="15.75" customHeight="1" x14ac:dyDescent="0.25">
      <c r="A672" s="348" t="s">
        <v>108</v>
      </c>
      <c r="B672" s="348"/>
      <c r="C672" s="348"/>
      <c r="D672" s="348"/>
      <c r="E672" s="348"/>
      <c r="F672" s="348"/>
      <c r="G672" s="348"/>
      <c r="H672" s="348"/>
      <c r="I672" s="348"/>
      <c r="J672" s="348"/>
      <c r="K672" s="348"/>
      <c r="L672" s="348"/>
      <c r="M672" s="348"/>
      <c r="N672" s="348"/>
      <c r="O672" s="348"/>
      <c r="P672" s="348"/>
      <c r="Q672" s="348"/>
      <c r="R672" s="348"/>
      <c r="S672" s="348"/>
    </row>
    <row r="673" spans="1:19" ht="15" customHeight="1" x14ac:dyDescent="0.25">
      <c r="A673" s="68"/>
      <c r="B673" s="68"/>
      <c r="C673" s="68"/>
      <c r="D673" s="68"/>
      <c r="E673" s="68"/>
      <c r="F673" s="68"/>
      <c r="G673" s="68"/>
      <c r="H673" s="68"/>
      <c r="I673" s="69" t="str">
        <f>'proje ve personel bilgileri'!$B$7</f>
        <v>/</v>
      </c>
      <c r="J673" s="68" t="s">
        <v>109</v>
      </c>
      <c r="K673" s="68"/>
      <c r="L673" s="68"/>
      <c r="M673" s="68"/>
      <c r="N673" s="68"/>
      <c r="O673" s="68"/>
      <c r="P673" s="68"/>
      <c r="Q673" s="68"/>
      <c r="R673" s="68"/>
      <c r="S673" s="68"/>
    </row>
    <row r="674" spans="1:19" ht="18.75" customHeight="1" x14ac:dyDescent="0.25">
      <c r="R674" s="10" t="s">
        <v>110</v>
      </c>
    </row>
    <row r="675" spans="1:19" ht="15.75" customHeight="1" x14ac:dyDescent="0.25">
      <c r="A675" s="349" t="s">
        <v>2</v>
      </c>
      <c r="B675" s="350"/>
      <c r="C675" s="374">
        <f>'proje ve personel bilgileri'!$B$2</f>
        <v>0</v>
      </c>
      <c r="D675" s="375"/>
      <c r="E675" s="375"/>
      <c r="F675" s="375"/>
      <c r="G675" s="375"/>
      <c r="H675" s="375"/>
      <c r="I675" s="375"/>
      <c r="J675" s="375"/>
      <c r="K675" s="375"/>
      <c r="L675" s="375"/>
      <c r="M675" s="375"/>
      <c r="N675" s="375"/>
      <c r="O675" s="375"/>
      <c r="P675" s="375"/>
      <c r="Q675" s="375"/>
      <c r="R675" s="375"/>
      <c r="S675" s="376"/>
    </row>
    <row r="676" spans="1:19" ht="15.75" customHeight="1" x14ac:dyDescent="0.25">
      <c r="A676" s="349" t="s">
        <v>4</v>
      </c>
      <c r="B676" s="350"/>
      <c r="C676" s="374">
        <f>'proje ve personel bilgileri'!$B$3</f>
        <v>0</v>
      </c>
      <c r="D676" s="375"/>
      <c r="E676" s="375"/>
      <c r="F676" s="375"/>
      <c r="G676" s="375"/>
      <c r="H676" s="375"/>
      <c r="I676" s="375"/>
      <c r="J676" s="375"/>
      <c r="K676" s="375"/>
      <c r="L676" s="375"/>
      <c r="M676" s="375"/>
      <c r="N676" s="375"/>
      <c r="O676" s="375"/>
      <c r="P676" s="375"/>
      <c r="Q676" s="375"/>
      <c r="R676" s="375"/>
      <c r="S676" s="376"/>
    </row>
    <row r="677" spans="1:19" ht="27.75" customHeight="1" x14ac:dyDescent="0.25">
      <c r="A677" s="360" t="s">
        <v>87</v>
      </c>
      <c r="B677" s="368" t="s">
        <v>15</v>
      </c>
      <c r="C677" s="369"/>
      <c r="D677" s="368" t="s">
        <v>111</v>
      </c>
      <c r="E677" s="369"/>
      <c r="F677" s="368" t="s">
        <v>112</v>
      </c>
      <c r="G677" s="369"/>
      <c r="H677" s="366" t="s">
        <v>113</v>
      </c>
      <c r="I677" s="367"/>
      <c r="J677" s="366" t="s">
        <v>114</v>
      </c>
      <c r="K677" s="367"/>
      <c r="L677" s="366" t="s">
        <v>115</v>
      </c>
      <c r="M677" s="367"/>
      <c r="N677" s="368" t="s">
        <v>116</v>
      </c>
      <c r="O677" s="369"/>
      <c r="P677" s="360" t="s">
        <v>117</v>
      </c>
      <c r="Q677" s="286" t="s">
        <v>118</v>
      </c>
      <c r="R677" s="362" t="s">
        <v>119</v>
      </c>
      <c r="S677" s="362" t="s">
        <v>120</v>
      </c>
    </row>
    <row r="678" spans="1:19" ht="15.75" customHeight="1" x14ac:dyDescent="0.25">
      <c r="A678" s="361"/>
      <c r="B678" s="372"/>
      <c r="C678" s="373"/>
      <c r="D678" s="370"/>
      <c r="E678" s="371"/>
      <c r="F678" s="370"/>
      <c r="G678" s="371"/>
      <c r="H678" s="364" t="s">
        <v>121</v>
      </c>
      <c r="I678" s="365"/>
      <c r="J678" s="364" t="s">
        <v>122</v>
      </c>
      <c r="K678" s="365"/>
      <c r="L678" s="364" t="s">
        <v>123</v>
      </c>
      <c r="M678" s="365"/>
      <c r="N678" s="370"/>
      <c r="O678" s="371"/>
      <c r="P678" s="361"/>
      <c r="Q678" s="11" t="s">
        <v>124</v>
      </c>
      <c r="R678" s="363"/>
      <c r="S678" s="363"/>
    </row>
    <row r="679" spans="1:19" ht="27.75" customHeight="1" x14ac:dyDescent="0.25">
      <c r="A679" s="361"/>
      <c r="B679" s="372"/>
      <c r="C679" s="373"/>
      <c r="D679" s="360" t="s">
        <v>125</v>
      </c>
      <c r="E679" s="11" t="s">
        <v>126</v>
      </c>
      <c r="F679" s="360" t="s">
        <v>125</v>
      </c>
      <c r="G679" s="11" t="s">
        <v>126</v>
      </c>
      <c r="H679" s="360" t="s">
        <v>125</v>
      </c>
      <c r="I679" s="11" t="s">
        <v>126</v>
      </c>
      <c r="J679" s="360" t="s">
        <v>125</v>
      </c>
      <c r="K679" s="12" t="s">
        <v>126</v>
      </c>
      <c r="L679" s="360" t="s">
        <v>125</v>
      </c>
      <c r="M679" s="11" t="s">
        <v>126</v>
      </c>
      <c r="N679" s="360" t="s">
        <v>125</v>
      </c>
      <c r="O679" s="11" t="s">
        <v>126</v>
      </c>
      <c r="P679" s="361"/>
      <c r="Q679" s="11" t="s">
        <v>98</v>
      </c>
      <c r="R679" s="363"/>
      <c r="S679" s="363"/>
    </row>
    <row r="680" spans="1:19" ht="15.75" customHeight="1" x14ac:dyDescent="0.25">
      <c r="A680" s="361"/>
      <c r="B680" s="372"/>
      <c r="C680" s="373"/>
      <c r="D680" s="361"/>
      <c r="E680" s="11" t="s">
        <v>98</v>
      </c>
      <c r="F680" s="361"/>
      <c r="G680" s="11" t="s">
        <v>98</v>
      </c>
      <c r="H680" s="361"/>
      <c r="I680" s="11" t="s">
        <v>98</v>
      </c>
      <c r="J680" s="361"/>
      <c r="K680" s="12" t="s">
        <v>98</v>
      </c>
      <c r="L680" s="361"/>
      <c r="M680" s="11" t="s">
        <v>98</v>
      </c>
      <c r="N680" s="361"/>
      <c r="O680" s="11" t="s">
        <v>98</v>
      </c>
      <c r="P680" s="361"/>
      <c r="Q680" s="13"/>
      <c r="R680" s="363"/>
      <c r="S680" s="363"/>
    </row>
    <row r="681" spans="1:19" ht="15.75" customHeight="1" x14ac:dyDescent="0.25">
      <c r="A681" s="14">
        <v>289</v>
      </c>
      <c r="B681" s="359" t="str">
        <f>IF('proje ve personel bilgileri'!A302&lt;&gt;0,('proje ve personel bilgileri'!A302)," ")</f>
        <v xml:space="preserve"> </v>
      </c>
      <c r="C681" s="359"/>
      <c r="D681" s="176">
        <f>IF('G011A (Ocak-Temmuz)'!C560="",0,'G011A (Ocak-Temmuz)'!C560)</f>
        <v>0</v>
      </c>
      <c r="E681" s="175">
        <f>IF('G011A (Ocak-Temmuz)'!K560=" ",0,'G011A (Ocak-Temmuz)'!K560)</f>
        <v>0</v>
      </c>
      <c r="F681" s="176">
        <f>IF('G011A (Şubat-Ağustos)'!C555="",0,'G011A (Şubat-Ağustos)'!C555)</f>
        <v>0</v>
      </c>
      <c r="G681" s="175">
        <f>IF('G011A (Şubat-Ağustos)'!K555=" ",0,'G011A (Şubat-Ağustos)'!K555)</f>
        <v>0</v>
      </c>
      <c r="H681" s="176">
        <f>IF('G011A (Mart-Eylül)'!C555="",0,'G011A (Mart-Eylül)'!C555)</f>
        <v>0</v>
      </c>
      <c r="I681" s="175">
        <f>IF('G011A (Mart-Eylül)'!K555=" ",0,'G011A (Mart-Eylül)'!K555)</f>
        <v>0</v>
      </c>
      <c r="J681" s="176">
        <f>IF('G011A (Nisan-Ekim)'!C555="",0,'G011A (Nisan-Ekim)'!C555)</f>
        <v>0</v>
      </c>
      <c r="K681" s="175">
        <f>IF('G011A (Nisan-Ekim)'!K555="",0,'G011A (Nisan-Ekim)'!K555)</f>
        <v>0</v>
      </c>
      <c r="L681" s="176">
        <f>IF('G011A (Mayıs-Kasım)'!C554="",0,'G011A (Mayıs-Kasım)'!C554)</f>
        <v>0</v>
      </c>
      <c r="M681" s="175">
        <f>IF('G011A (Mayıs-Kasım)'!K554=" ",0,'G011A (Mayıs-Kasım)'!K554)</f>
        <v>0</v>
      </c>
      <c r="N681" s="176">
        <f>IF('G011A (Haziran-Aralık)'!C569="",0,'G011A (Haziran-Aralık)'!C569)</f>
        <v>0</v>
      </c>
      <c r="O681" s="175">
        <f>IF('G011A (Haziran-Aralık)'!K569="",0,'G011A (Haziran-Aralık)'!K569)</f>
        <v>0</v>
      </c>
      <c r="P681" s="176" t="str">
        <f>IF('proje ve personel bilgileri'!A302=0,"",SUM(D681+F681+H681+J681+L681+N681))</f>
        <v/>
      </c>
      <c r="Q681" s="175" t="str">
        <f>IF('proje ve personel bilgileri'!A302=0,"",SUM(E681+G681+I681+K681+M681+O681))</f>
        <v/>
      </c>
      <c r="R681" s="180" t="str">
        <f>IF('proje ve personel bilgileri'!A302&lt;&gt;0,(P681/30)," ")</f>
        <v xml:space="preserve"> </v>
      </c>
      <c r="S681" s="181" t="str">
        <f>IF('proje ve personel bilgileri'!A302&lt;&gt;0,(Q681/R681)," ")</f>
        <v xml:space="preserve"> </v>
      </c>
    </row>
    <row r="682" spans="1:19" ht="15.75" customHeight="1" x14ac:dyDescent="0.25">
      <c r="A682" s="15">
        <v>290</v>
      </c>
      <c r="B682" s="359" t="str">
        <f>IF('proje ve personel bilgileri'!A303&lt;&gt;0,('proje ve personel bilgileri'!A303)," ")</f>
        <v xml:space="preserve"> </v>
      </c>
      <c r="C682" s="359"/>
      <c r="D682" s="176">
        <f>IF('G011A (Ocak-Temmuz)'!C561="",0,'G011A (Ocak-Temmuz)'!C561)</f>
        <v>0</v>
      </c>
      <c r="E682" s="175">
        <f>IF('G011A (Ocak-Temmuz)'!K561=" ",0,'G011A (Ocak-Temmuz)'!K561)</f>
        <v>0</v>
      </c>
      <c r="F682" s="176">
        <f>IF('G011A (Şubat-Ağustos)'!C556="",0,'G011A (Şubat-Ağustos)'!C556)</f>
        <v>0</v>
      </c>
      <c r="G682" s="175">
        <f>IF('G011A (Şubat-Ağustos)'!K556=" ",0,'G011A (Şubat-Ağustos)'!K556)</f>
        <v>0</v>
      </c>
      <c r="H682" s="176">
        <f>IF('G011A (Mart-Eylül)'!C556="",0,'G011A (Mart-Eylül)'!C556)</f>
        <v>0</v>
      </c>
      <c r="I682" s="175">
        <f>IF('G011A (Mart-Eylül)'!K556=" ",0,'G011A (Mart-Eylül)'!K556)</f>
        <v>0</v>
      </c>
      <c r="J682" s="176">
        <f>IF('G011A (Nisan-Ekim)'!C556="",0,'G011A (Nisan-Ekim)'!C556)</f>
        <v>0</v>
      </c>
      <c r="K682" s="175">
        <f>IF('G011A (Nisan-Ekim)'!K556="",0,'G011A (Nisan-Ekim)'!K556)</f>
        <v>0</v>
      </c>
      <c r="L682" s="176">
        <f>IF('G011A (Mayıs-Kasım)'!C555="",0,'G011A (Mayıs-Kasım)'!C555)</f>
        <v>0</v>
      </c>
      <c r="M682" s="175">
        <f>IF('G011A (Mayıs-Kasım)'!K555=" ",0,'G011A (Mayıs-Kasım)'!K555)</f>
        <v>0</v>
      </c>
      <c r="N682" s="176">
        <f>IF('G011A (Haziran-Aralık)'!C570="",0,'G011A (Haziran-Aralık)'!C570)</f>
        <v>0</v>
      </c>
      <c r="O682" s="175">
        <f>IF('G011A (Haziran-Aralık)'!K570="",0,'G011A (Haziran-Aralık)'!K570)</f>
        <v>0</v>
      </c>
      <c r="P682" s="176" t="str">
        <f>IF('proje ve personel bilgileri'!A303=0,"",SUM(D682+F682+H682+J682+L682+N682))</f>
        <v/>
      </c>
      <c r="Q682" s="175" t="str">
        <f>IF('proje ve personel bilgileri'!A303=0,"",SUM(E682+G682+I682+K682+M682+O682))</f>
        <v/>
      </c>
      <c r="R682" s="180" t="str">
        <f>IF('proje ve personel bilgileri'!A303&lt;&gt;0,(P682/30)," ")</f>
        <v xml:space="preserve"> </v>
      </c>
      <c r="S682" s="181" t="str">
        <f>IF('proje ve personel bilgileri'!A303&lt;&gt;0,(Q682/R682)," ")</f>
        <v xml:space="preserve"> </v>
      </c>
    </row>
    <row r="683" spans="1:19" ht="15.75" customHeight="1" x14ac:dyDescent="0.25">
      <c r="A683" s="14">
        <v>291</v>
      </c>
      <c r="B683" s="359" t="str">
        <f>IF('proje ve personel bilgileri'!A304&lt;&gt;0,('proje ve personel bilgileri'!A304)," ")</f>
        <v xml:space="preserve"> </v>
      </c>
      <c r="C683" s="359"/>
      <c r="D683" s="176">
        <f>IF('G011A (Ocak-Temmuz)'!C562="",0,'G011A (Ocak-Temmuz)'!C562)</f>
        <v>0</v>
      </c>
      <c r="E683" s="175">
        <f>IF('G011A (Ocak-Temmuz)'!K562=" ",0,'G011A (Ocak-Temmuz)'!K562)</f>
        <v>0</v>
      </c>
      <c r="F683" s="176">
        <f>IF('G011A (Şubat-Ağustos)'!C557="",0,'G011A (Şubat-Ağustos)'!C557)</f>
        <v>0</v>
      </c>
      <c r="G683" s="175">
        <f>IF('G011A (Şubat-Ağustos)'!K557=" ",0,'G011A (Şubat-Ağustos)'!K557)</f>
        <v>0</v>
      </c>
      <c r="H683" s="176">
        <f>IF('G011A (Mart-Eylül)'!C557="",0,'G011A (Mart-Eylül)'!C557)</f>
        <v>0</v>
      </c>
      <c r="I683" s="175">
        <f>IF('G011A (Mart-Eylül)'!K557=" ",0,'G011A (Mart-Eylül)'!K557)</f>
        <v>0</v>
      </c>
      <c r="J683" s="176">
        <f>IF('G011A (Nisan-Ekim)'!C557="",0,'G011A (Nisan-Ekim)'!C557)</f>
        <v>0</v>
      </c>
      <c r="K683" s="175">
        <f>IF('G011A (Nisan-Ekim)'!K557="",0,'G011A (Nisan-Ekim)'!K557)</f>
        <v>0</v>
      </c>
      <c r="L683" s="176">
        <f>IF('G011A (Mayıs-Kasım)'!C556="",0,'G011A (Mayıs-Kasım)'!C556)</f>
        <v>0</v>
      </c>
      <c r="M683" s="175">
        <f>IF('G011A (Mayıs-Kasım)'!K556=" ",0,'G011A (Mayıs-Kasım)'!K556)</f>
        <v>0</v>
      </c>
      <c r="N683" s="176">
        <f>IF('G011A (Haziran-Aralık)'!C571="",0,'G011A (Haziran-Aralık)'!C571)</f>
        <v>0</v>
      </c>
      <c r="O683" s="175">
        <f>IF('G011A (Haziran-Aralık)'!K571="",0,'G011A (Haziran-Aralık)'!K571)</f>
        <v>0</v>
      </c>
      <c r="P683" s="176" t="str">
        <f>IF('proje ve personel bilgileri'!A304=0,"",SUM(D683+F683+H683+J683+L683+N683))</f>
        <v/>
      </c>
      <c r="Q683" s="175" t="str">
        <f>IF('proje ve personel bilgileri'!A304=0,"",SUM(E683+G683+I683+K683+M683+O683))</f>
        <v/>
      </c>
      <c r="R683" s="180" t="str">
        <f>IF('proje ve personel bilgileri'!A304&lt;&gt;0,(P683/30)," ")</f>
        <v xml:space="preserve"> </v>
      </c>
      <c r="S683" s="181" t="str">
        <f>IF('proje ve personel bilgileri'!A304&lt;&gt;0,(Q683/R683)," ")</f>
        <v xml:space="preserve"> </v>
      </c>
    </row>
    <row r="684" spans="1:19" ht="15.75" customHeight="1" x14ac:dyDescent="0.25">
      <c r="A684" s="15">
        <v>292</v>
      </c>
      <c r="B684" s="359" t="str">
        <f>IF('proje ve personel bilgileri'!A305&lt;&gt;0,('proje ve personel bilgileri'!A305)," ")</f>
        <v xml:space="preserve"> </v>
      </c>
      <c r="C684" s="359"/>
      <c r="D684" s="176">
        <f>IF('G011A (Ocak-Temmuz)'!C563="",0,'G011A (Ocak-Temmuz)'!C563)</f>
        <v>0</v>
      </c>
      <c r="E684" s="175">
        <f>IF('G011A (Ocak-Temmuz)'!K563=" ",0,'G011A (Ocak-Temmuz)'!K563)</f>
        <v>0</v>
      </c>
      <c r="F684" s="176">
        <f>IF('G011A (Şubat-Ağustos)'!C558="",0,'G011A (Şubat-Ağustos)'!C558)</f>
        <v>0</v>
      </c>
      <c r="G684" s="175">
        <f>IF('G011A (Şubat-Ağustos)'!K558=" ",0,'G011A (Şubat-Ağustos)'!K558)</f>
        <v>0</v>
      </c>
      <c r="H684" s="176">
        <f>IF('G011A (Mart-Eylül)'!C558="",0,'G011A (Mart-Eylül)'!C558)</f>
        <v>0</v>
      </c>
      <c r="I684" s="175">
        <f>IF('G011A (Mart-Eylül)'!K558=" ",0,'G011A (Mart-Eylül)'!K558)</f>
        <v>0</v>
      </c>
      <c r="J684" s="176">
        <f>IF('G011A (Nisan-Ekim)'!C558="",0,'G011A (Nisan-Ekim)'!C558)</f>
        <v>0</v>
      </c>
      <c r="K684" s="175">
        <f>IF('G011A (Nisan-Ekim)'!K558="",0,'G011A (Nisan-Ekim)'!K558)</f>
        <v>0</v>
      </c>
      <c r="L684" s="176">
        <f>IF('G011A (Mayıs-Kasım)'!C557="",0,'G011A (Mayıs-Kasım)'!C557)</f>
        <v>0</v>
      </c>
      <c r="M684" s="175">
        <f>IF('G011A (Mayıs-Kasım)'!K557=" ",0,'G011A (Mayıs-Kasım)'!K557)</f>
        <v>0</v>
      </c>
      <c r="N684" s="176">
        <f>IF('G011A (Haziran-Aralık)'!C572="",0,'G011A (Haziran-Aralık)'!C572)</f>
        <v>0</v>
      </c>
      <c r="O684" s="175">
        <f>IF('G011A (Haziran-Aralık)'!K572="",0,'G011A (Haziran-Aralık)'!K572)</f>
        <v>0</v>
      </c>
      <c r="P684" s="176" t="str">
        <f>IF('proje ve personel bilgileri'!A305=0,"",SUM(D684+F684+H684+J684+L684+N684))</f>
        <v/>
      </c>
      <c r="Q684" s="175" t="str">
        <f>IF('proje ve personel bilgileri'!A305=0,"",SUM(E684+G684+I684+K684+M684+O684))</f>
        <v/>
      </c>
      <c r="R684" s="180" t="str">
        <f>IF('proje ve personel bilgileri'!A305&lt;&gt;0,(P684/30)," ")</f>
        <v xml:space="preserve"> </v>
      </c>
      <c r="S684" s="181" t="str">
        <f>IF('proje ve personel bilgileri'!A305&lt;&gt;0,(Q684/R684)," ")</f>
        <v xml:space="preserve"> </v>
      </c>
    </row>
    <row r="685" spans="1:19" ht="15.75" customHeight="1" x14ac:dyDescent="0.25">
      <c r="A685" s="14">
        <v>293</v>
      </c>
      <c r="B685" s="359" t="str">
        <f>IF('proje ve personel bilgileri'!A306&lt;&gt;0,('proje ve personel bilgileri'!A306)," ")</f>
        <v xml:space="preserve"> </v>
      </c>
      <c r="C685" s="359"/>
      <c r="D685" s="176">
        <f>IF('G011A (Ocak-Temmuz)'!C564="",0,'G011A (Ocak-Temmuz)'!C564)</f>
        <v>0</v>
      </c>
      <c r="E685" s="175">
        <f>IF('G011A (Ocak-Temmuz)'!K564=" ",0,'G011A (Ocak-Temmuz)'!K564)</f>
        <v>0</v>
      </c>
      <c r="F685" s="176">
        <f>IF('G011A (Şubat-Ağustos)'!C559="",0,'G011A (Şubat-Ağustos)'!C559)</f>
        <v>0</v>
      </c>
      <c r="G685" s="175">
        <f>IF('G011A (Şubat-Ağustos)'!K559=" ",0,'G011A (Şubat-Ağustos)'!K559)</f>
        <v>0</v>
      </c>
      <c r="H685" s="176">
        <f>IF('G011A (Mart-Eylül)'!C559="",0,'G011A (Mart-Eylül)'!C559)</f>
        <v>0</v>
      </c>
      <c r="I685" s="175">
        <f>IF('G011A (Mart-Eylül)'!K559=" ",0,'G011A (Mart-Eylül)'!K559)</f>
        <v>0</v>
      </c>
      <c r="J685" s="176">
        <f>IF('G011A (Nisan-Ekim)'!C559="",0,'G011A (Nisan-Ekim)'!C559)</f>
        <v>0</v>
      </c>
      <c r="K685" s="175">
        <f>IF('G011A (Nisan-Ekim)'!K559="",0,'G011A (Nisan-Ekim)'!K559)</f>
        <v>0</v>
      </c>
      <c r="L685" s="176">
        <f>IF('G011A (Mayıs-Kasım)'!C558="",0,'G011A (Mayıs-Kasım)'!C558)</f>
        <v>0</v>
      </c>
      <c r="M685" s="175">
        <f>IF('G011A (Mayıs-Kasım)'!K558=" ",0,'G011A (Mayıs-Kasım)'!K558)</f>
        <v>0</v>
      </c>
      <c r="N685" s="176">
        <f>IF('G011A (Haziran-Aralık)'!C573="",0,'G011A (Haziran-Aralık)'!C573)</f>
        <v>0</v>
      </c>
      <c r="O685" s="175">
        <f>IF('G011A (Haziran-Aralık)'!K573="",0,'G011A (Haziran-Aralık)'!K573)</f>
        <v>0</v>
      </c>
      <c r="P685" s="176" t="str">
        <f>IF('proje ve personel bilgileri'!A306=0,"",SUM(D685+F685+H685+J685+L685+N685))</f>
        <v/>
      </c>
      <c r="Q685" s="175" t="str">
        <f>IF('proje ve personel bilgileri'!A306=0,"",SUM(E685+G685+I685+K685+M685+O685))</f>
        <v/>
      </c>
      <c r="R685" s="180" t="str">
        <f>IF('proje ve personel bilgileri'!A306&lt;&gt;0,(P685/30)," ")</f>
        <v xml:space="preserve"> </v>
      </c>
      <c r="S685" s="181" t="str">
        <f>IF('proje ve personel bilgileri'!A306&lt;&gt;0,(Q685/R685)," ")</f>
        <v xml:space="preserve"> </v>
      </c>
    </row>
    <row r="686" spans="1:19" ht="15.75" customHeight="1" x14ac:dyDescent="0.25">
      <c r="A686" s="15">
        <v>294</v>
      </c>
      <c r="B686" s="359" t="str">
        <f>IF('proje ve personel bilgileri'!A307&lt;&gt;0,('proje ve personel bilgileri'!A307)," ")</f>
        <v xml:space="preserve"> </v>
      </c>
      <c r="C686" s="359"/>
      <c r="D686" s="176">
        <f>IF('G011A (Ocak-Temmuz)'!C565="",0,'G011A (Ocak-Temmuz)'!C565)</f>
        <v>0</v>
      </c>
      <c r="E686" s="175">
        <f>IF('G011A (Ocak-Temmuz)'!K565=" ",0,'G011A (Ocak-Temmuz)'!K565)</f>
        <v>0</v>
      </c>
      <c r="F686" s="176">
        <f>IF('G011A (Şubat-Ağustos)'!C560="",0,'G011A (Şubat-Ağustos)'!C560)</f>
        <v>0</v>
      </c>
      <c r="G686" s="175">
        <f>IF('G011A (Şubat-Ağustos)'!K560=" ",0,'G011A (Şubat-Ağustos)'!K560)</f>
        <v>0</v>
      </c>
      <c r="H686" s="176">
        <f>IF('G011A (Mart-Eylül)'!C560="",0,'G011A (Mart-Eylül)'!C560)</f>
        <v>0</v>
      </c>
      <c r="I686" s="175">
        <f>IF('G011A (Mart-Eylül)'!K560=" ",0,'G011A (Mart-Eylül)'!K560)</f>
        <v>0</v>
      </c>
      <c r="J686" s="176">
        <f>IF('G011A (Nisan-Ekim)'!C560="",0,'G011A (Nisan-Ekim)'!C560)</f>
        <v>0</v>
      </c>
      <c r="K686" s="175">
        <f>IF('G011A (Nisan-Ekim)'!K560="",0,'G011A (Nisan-Ekim)'!K560)</f>
        <v>0</v>
      </c>
      <c r="L686" s="176">
        <f>IF('G011A (Mayıs-Kasım)'!C559="",0,'G011A (Mayıs-Kasım)'!C559)</f>
        <v>0</v>
      </c>
      <c r="M686" s="175">
        <f>IF('G011A (Mayıs-Kasım)'!K559=" ",0,'G011A (Mayıs-Kasım)'!K559)</f>
        <v>0</v>
      </c>
      <c r="N686" s="176">
        <f>IF('G011A (Haziran-Aralık)'!C574="",0,'G011A (Haziran-Aralık)'!C574)</f>
        <v>0</v>
      </c>
      <c r="O686" s="175">
        <f>IF('G011A (Haziran-Aralık)'!K574="",0,'G011A (Haziran-Aralık)'!K574)</f>
        <v>0</v>
      </c>
      <c r="P686" s="176" t="str">
        <f>IF('proje ve personel bilgileri'!A307=0,"",SUM(D686+F686+H686+J686+L686+N686))</f>
        <v/>
      </c>
      <c r="Q686" s="175" t="str">
        <f>IF('proje ve personel bilgileri'!A307=0,"",SUM(E686+G686+I686+K686+M686+O686))</f>
        <v/>
      </c>
      <c r="R686" s="180" t="str">
        <f>IF('proje ve personel bilgileri'!A307&lt;&gt;0,(P686/30)," ")</f>
        <v xml:space="preserve"> </v>
      </c>
      <c r="S686" s="181" t="str">
        <f>IF('proje ve personel bilgileri'!A307&lt;&gt;0,(Q686/R686)," ")</f>
        <v xml:space="preserve"> </v>
      </c>
    </row>
    <row r="687" spans="1:19" ht="15.75" customHeight="1" x14ac:dyDescent="0.25">
      <c r="A687" s="14">
        <v>295</v>
      </c>
      <c r="B687" s="359" t="str">
        <f>IF('proje ve personel bilgileri'!A308&lt;&gt;0,('proje ve personel bilgileri'!A308)," ")</f>
        <v xml:space="preserve"> </v>
      </c>
      <c r="C687" s="359"/>
      <c r="D687" s="176">
        <f>IF('G011A (Ocak-Temmuz)'!C566="",0,'G011A (Ocak-Temmuz)'!C566)</f>
        <v>0</v>
      </c>
      <c r="E687" s="175">
        <f>IF('G011A (Ocak-Temmuz)'!K566=" ",0,'G011A (Ocak-Temmuz)'!K566)</f>
        <v>0</v>
      </c>
      <c r="F687" s="176">
        <f>IF('G011A (Şubat-Ağustos)'!C561="",0,'G011A (Şubat-Ağustos)'!C561)</f>
        <v>0</v>
      </c>
      <c r="G687" s="175">
        <f>IF('G011A (Şubat-Ağustos)'!K561=" ",0,'G011A (Şubat-Ağustos)'!K561)</f>
        <v>0</v>
      </c>
      <c r="H687" s="176">
        <f>IF('G011A (Mart-Eylül)'!C561="",0,'G011A (Mart-Eylül)'!C561)</f>
        <v>0</v>
      </c>
      <c r="I687" s="175">
        <f>IF('G011A (Mart-Eylül)'!K561=" ",0,'G011A (Mart-Eylül)'!K561)</f>
        <v>0</v>
      </c>
      <c r="J687" s="176">
        <f>IF('G011A (Nisan-Ekim)'!C561="",0,'G011A (Nisan-Ekim)'!C561)</f>
        <v>0</v>
      </c>
      <c r="K687" s="175">
        <f>IF('G011A (Nisan-Ekim)'!K561="",0,'G011A (Nisan-Ekim)'!K561)</f>
        <v>0</v>
      </c>
      <c r="L687" s="176">
        <f>IF('G011A (Mayıs-Kasım)'!C560="",0,'G011A (Mayıs-Kasım)'!C560)</f>
        <v>0</v>
      </c>
      <c r="M687" s="175">
        <f>IF('G011A (Mayıs-Kasım)'!K560=" ",0,'G011A (Mayıs-Kasım)'!K560)</f>
        <v>0</v>
      </c>
      <c r="N687" s="176">
        <f>IF('G011A (Haziran-Aralık)'!C575="",0,'G011A (Haziran-Aralık)'!C575)</f>
        <v>0</v>
      </c>
      <c r="O687" s="175">
        <f>IF('G011A (Haziran-Aralık)'!K575="",0,'G011A (Haziran-Aralık)'!K575)</f>
        <v>0</v>
      </c>
      <c r="P687" s="176" t="str">
        <f>IF('proje ve personel bilgileri'!A308=0,"",SUM(D687+F687+H687+J687+L687+N687))</f>
        <v/>
      </c>
      <c r="Q687" s="175" t="str">
        <f>IF('proje ve personel bilgileri'!A308=0,"",SUM(E687+G687+I687+K687+M687+O687))</f>
        <v/>
      </c>
      <c r="R687" s="180" t="str">
        <f>IF('proje ve personel bilgileri'!A308&lt;&gt;0,(P687/30)," ")</f>
        <v xml:space="preserve"> </v>
      </c>
      <c r="S687" s="181" t="str">
        <f>IF('proje ve personel bilgileri'!A308&lt;&gt;0,(Q687/R687)," ")</f>
        <v xml:space="preserve"> </v>
      </c>
    </row>
    <row r="688" spans="1:19" ht="15.75" customHeight="1" x14ac:dyDescent="0.25">
      <c r="A688" s="15">
        <v>296</v>
      </c>
      <c r="B688" s="359" t="str">
        <f>IF('proje ve personel bilgileri'!A309&lt;&gt;0,('proje ve personel bilgileri'!A309)," ")</f>
        <v xml:space="preserve"> </v>
      </c>
      <c r="C688" s="359"/>
      <c r="D688" s="176">
        <f>IF('G011A (Ocak-Temmuz)'!C567="",0,'G011A (Ocak-Temmuz)'!C567)</f>
        <v>0</v>
      </c>
      <c r="E688" s="175">
        <f>IF('G011A (Ocak-Temmuz)'!K567=" ",0,'G011A (Ocak-Temmuz)'!K567)</f>
        <v>0</v>
      </c>
      <c r="F688" s="176">
        <f>IF('G011A (Şubat-Ağustos)'!C562="",0,'G011A (Şubat-Ağustos)'!C562)</f>
        <v>0</v>
      </c>
      <c r="G688" s="175">
        <f>IF('G011A (Şubat-Ağustos)'!K562=" ",0,'G011A (Şubat-Ağustos)'!K562)</f>
        <v>0</v>
      </c>
      <c r="H688" s="176">
        <f>IF('G011A (Mart-Eylül)'!C562="",0,'G011A (Mart-Eylül)'!C562)</f>
        <v>0</v>
      </c>
      <c r="I688" s="175">
        <f>IF('G011A (Mart-Eylül)'!K562=" ",0,'G011A (Mart-Eylül)'!K562)</f>
        <v>0</v>
      </c>
      <c r="J688" s="176">
        <f>IF('G011A (Nisan-Ekim)'!C562="",0,'G011A (Nisan-Ekim)'!C562)</f>
        <v>0</v>
      </c>
      <c r="K688" s="175">
        <f>IF('G011A (Nisan-Ekim)'!K562="",0,'G011A (Nisan-Ekim)'!K562)</f>
        <v>0</v>
      </c>
      <c r="L688" s="176">
        <f>IF('G011A (Mayıs-Kasım)'!C561="",0,'G011A (Mayıs-Kasım)'!C561)</f>
        <v>0</v>
      </c>
      <c r="M688" s="175">
        <f>IF('G011A (Mayıs-Kasım)'!K561=" ",0,'G011A (Mayıs-Kasım)'!K561)</f>
        <v>0</v>
      </c>
      <c r="N688" s="176">
        <f>IF('G011A (Haziran-Aralık)'!C576="",0,'G011A (Haziran-Aralık)'!C576)</f>
        <v>0</v>
      </c>
      <c r="O688" s="175">
        <f>IF('G011A (Haziran-Aralık)'!K576="",0,'G011A (Haziran-Aralık)'!K576)</f>
        <v>0</v>
      </c>
      <c r="P688" s="176" t="str">
        <f>IF('proje ve personel bilgileri'!A309=0,"",SUM(D688+F688+H688+J688+L688+N688))</f>
        <v/>
      </c>
      <c r="Q688" s="175" t="str">
        <f>IF('proje ve personel bilgileri'!A309=0,"",SUM(E688+G688+I688+K688+M688+O688))</f>
        <v/>
      </c>
      <c r="R688" s="180" t="str">
        <f>IF('proje ve personel bilgileri'!A309&lt;&gt;0,(P688/30)," ")</f>
        <v xml:space="preserve"> </v>
      </c>
      <c r="S688" s="181" t="str">
        <f>IF('proje ve personel bilgileri'!A309&lt;&gt;0,(Q688/R688)," ")</f>
        <v xml:space="preserve"> </v>
      </c>
    </row>
    <row r="689" spans="1:19" ht="15.75" customHeight="1" x14ac:dyDescent="0.25">
      <c r="A689" s="14">
        <v>297</v>
      </c>
      <c r="B689" s="359" t="str">
        <f>IF('proje ve personel bilgileri'!A310&lt;&gt;0,('proje ve personel bilgileri'!A310)," ")</f>
        <v xml:space="preserve"> </v>
      </c>
      <c r="C689" s="359"/>
      <c r="D689" s="176">
        <f>IF('G011A (Ocak-Temmuz)'!C568="",0,'G011A (Ocak-Temmuz)'!C568)</f>
        <v>0</v>
      </c>
      <c r="E689" s="175">
        <f>IF('G011A (Ocak-Temmuz)'!K568=" ",0,'G011A (Ocak-Temmuz)'!K568)</f>
        <v>0</v>
      </c>
      <c r="F689" s="176">
        <f>IF('G011A (Şubat-Ağustos)'!C563="",0,'G011A (Şubat-Ağustos)'!C563)</f>
        <v>0</v>
      </c>
      <c r="G689" s="175">
        <f>IF('G011A (Şubat-Ağustos)'!K563=" ",0,'G011A (Şubat-Ağustos)'!K563)</f>
        <v>0</v>
      </c>
      <c r="H689" s="176">
        <f>IF('G011A (Mart-Eylül)'!C563="",0,'G011A (Mart-Eylül)'!C563)</f>
        <v>0</v>
      </c>
      <c r="I689" s="175">
        <f>IF('G011A (Mart-Eylül)'!K563=" ",0,'G011A (Mart-Eylül)'!K563)</f>
        <v>0</v>
      </c>
      <c r="J689" s="176">
        <f>IF('G011A (Nisan-Ekim)'!C563="",0,'G011A (Nisan-Ekim)'!C563)</f>
        <v>0</v>
      </c>
      <c r="K689" s="175">
        <f>IF('G011A (Nisan-Ekim)'!K563="",0,'G011A (Nisan-Ekim)'!K563)</f>
        <v>0</v>
      </c>
      <c r="L689" s="176">
        <f>IF('G011A (Mayıs-Kasım)'!C562="",0,'G011A (Mayıs-Kasım)'!C562)</f>
        <v>0</v>
      </c>
      <c r="M689" s="175">
        <f>IF('G011A (Mayıs-Kasım)'!K562=" ",0,'G011A (Mayıs-Kasım)'!K562)</f>
        <v>0</v>
      </c>
      <c r="N689" s="176">
        <f>IF('G011A (Haziran-Aralık)'!C577="",0,'G011A (Haziran-Aralık)'!C577)</f>
        <v>0</v>
      </c>
      <c r="O689" s="175">
        <f>IF('G011A (Haziran-Aralık)'!K577="",0,'G011A (Haziran-Aralık)'!K577)</f>
        <v>0</v>
      </c>
      <c r="P689" s="176" t="str">
        <f>IF('proje ve personel bilgileri'!A310=0,"",SUM(D689+F689+H689+J689+L689+N689))</f>
        <v/>
      </c>
      <c r="Q689" s="175" t="str">
        <f>IF('proje ve personel bilgileri'!A310=0,"",SUM(E689+G689+I689+K689+M689+O689))</f>
        <v/>
      </c>
      <c r="R689" s="180" t="str">
        <f>IF('proje ve personel bilgileri'!A310&lt;&gt;0,(P689/30)," ")</f>
        <v xml:space="preserve"> </v>
      </c>
      <c r="S689" s="181" t="str">
        <f>IF('proje ve personel bilgileri'!A310&lt;&gt;0,(Q689/R689)," ")</f>
        <v xml:space="preserve"> </v>
      </c>
    </row>
    <row r="690" spans="1:19" ht="15.75" customHeight="1" x14ac:dyDescent="0.25">
      <c r="A690" s="15">
        <v>298</v>
      </c>
      <c r="B690" s="359" t="str">
        <f>IF('proje ve personel bilgileri'!A311&lt;&gt;0,('proje ve personel bilgileri'!A311)," ")</f>
        <v xml:space="preserve"> </v>
      </c>
      <c r="C690" s="359"/>
      <c r="D690" s="176">
        <f>IF('G011A (Ocak-Temmuz)'!C569="",0,'G011A (Ocak-Temmuz)'!C569)</f>
        <v>0</v>
      </c>
      <c r="E690" s="175">
        <f>IF('G011A (Ocak-Temmuz)'!K569=" ",0,'G011A (Ocak-Temmuz)'!K569)</f>
        <v>0</v>
      </c>
      <c r="F690" s="176">
        <f>IF('G011A (Şubat-Ağustos)'!C564="",0,'G011A (Şubat-Ağustos)'!C564)</f>
        <v>0</v>
      </c>
      <c r="G690" s="175">
        <f>IF('G011A (Şubat-Ağustos)'!K564=" ",0,'G011A (Şubat-Ağustos)'!K564)</f>
        <v>0</v>
      </c>
      <c r="H690" s="176">
        <f>IF('G011A (Mart-Eylül)'!C564="",0,'G011A (Mart-Eylül)'!C564)</f>
        <v>0</v>
      </c>
      <c r="I690" s="175">
        <f>IF('G011A (Mart-Eylül)'!K564=" ",0,'G011A (Mart-Eylül)'!K564)</f>
        <v>0</v>
      </c>
      <c r="J690" s="176">
        <f>IF('G011A (Nisan-Ekim)'!C564="",0,'G011A (Nisan-Ekim)'!C564)</f>
        <v>0</v>
      </c>
      <c r="K690" s="175">
        <f>IF('G011A (Nisan-Ekim)'!K564="",0,'G011A (Nisan-Ekim)'!K564)</f>
        <v>0</v>
      </c>
      <c r="L690" s="176">
        <f>IF('G011A (Mayıs-Kasım)'!C563="",0,'G011A (Mayıs-Kasım)'!C563)</f>
        <v>0</v>
      </c>
      <c r="M690" s="175">
        <f>IF('G011A (Mayıs-Kasım)'!K563=" ",0,'G011A (Mayıs-Kasım)'!K563)</f>
        <v>0</v>
      </c>
      <c r="N690" s="176">
        <f>IF('G011A (Haziran-Aralık)'!C578="",0,'G011A (Haziran-Aralık)'!C578)</f>
        <v>0</v>
      </c>
      <c r="O690" s="175">
        <f>IF('G011A (Haziran-Aralık)'!K578="",0,'G011A (Haziran-Aralık)'!K578)</f>
        <v>0</v>
      </c>
      <c r="P690" s="176" t="str">
        <f>IF('proje ve personel bilgileri'!A311=0,"",SUM(D690+F690+H690+J690+L690+N690))</f>
        <v/>
      </c>
      <c r="Q690" s="175" t="str">
        <f>IF('proje ve personel bilgileri'!A311=0,"",SUM(E690+G690+I690+K690+M690+O690))</f>
        <v/>
      </c>
      <c r="R690" s="180" t="str">
        <f>IF('proje ve personel bilgileri'!A311&lt;&gt;0,(P690/30)," ")</f>
        <v xml:space="preserve"> </v>
      </c>
      <c r="S690" s="181" t="str">
        <f>IF('proje ve personel bilgileri'!A311&lt;&gt;0,(Q690/R690)," ")</f>
        <v xml:space="preserve"> </v>
      </c>
    </row>
    <row r="691" spans="1:19" ht="15.75" customHeight="1" x14ac:dyDescent="0.25">
      <c r="A691" s="14">
        <v>299</v>
      </c>
      <c r="B691" s="359" t="str">
        <f>IF('proje ve personel bilgileri'!A312&lt;&gt;0,('proje ve personel bilgileri'!A312)," ")</f>
        <v xml:space="preserve"> </v>
      </c>
      <c r="C691" s="359"/>
      <c r="D691" s="176">
        <f>IF('G011A (Ocak-Temmuz)'!C570="",0,'G011A (Ocak-Temmuz)'!C570)</f>
        <v>0</v>
      </c>
      <c r="E691" s="175">
        <f>IF('G011A (Ocak-Temmuz)'!K570=" ",0,'G011A (Ocak-Temmuz)'!K570)</f>
        <v>0</v>
      </c>
      <c r="F691" s="176">
        <f>IF('G011A (Şubat-Ağustos)'!C565="",0,'G011A (Şubat-Ağustos)'!C565)</f>
        <v>0</v>
      </c>
      <c r="G691" s="175">
        <f>IF('G011A (Şubat-Ağustos)'!K565=" ",0,'G011A (Şubat-Ağustos)'!K565)</f>
        <v>0</v>
      </c>
      <c r="H691" s="176">
        <f>IF('G011A (Mart-Eylül)'!C565="",0,'G011A (Mart-Eylül)'!C565)</f>
        <v>0</v>
      </c>
      <c r="I691" s="175">
        <f>IF('G011A (Mart-Eylül)'!K565=" ",0,'G011A (Mart-Eylül)'!K565)</f>
        <v>0</v>
      </c>
      <c r="J691" s="176">
        <f>IF('G011A (Nisan-Ekim)'!C565="",0,'G011A (Nisan-Ekim)'!C565)</f>
        <v>0</v>
      </c>
      <c r="K691" s="175">
        <f>IF('G011A (Nisan-Ekim)'!K565="",0,'G011A (Nisan-Ekim)'!K565)</f>
        <v>0</v>
      </c>
      <c r="L691" s="176">
        <f>IF('G011A (Mayıs-Kasım)'!C564="",0,'G011A (Mayıs-Kasım)'!C564)</f>
        <v>0</v>
      </c>
      <c r="M691" s="175">
        <f>IF('G011A (Mayıs-Kasım)'!K564=" ",0,'G011A (Mayıs-Kasım)'!K564)</f>
        <v>0</v>
      </c>
      <c r="N691" s="176">
        <f>IF('G011A (Haziran-Aralık)'!C579="",0,'G011A (Haziran-Aralık)'!C579)</f>
        <v>0</v>
      </c>
      <c r="O691" s="175">
        <f>IF('G011A (Haziran-Aralık)'!K579="",0,'G011A (Haziran-Aralık)'!K579)</f>
        <v>0</v>
      </c>
      <c r="P691" s="176" t="str">
        <f>IF('proje ve personel bilgileri'!A312=0,"",SUM(D691+F691+H691+J691+L691+N691))</f>
        <v/>
      </c>
      <c r="Q691" s="175" t="str">
        <f>IF('proje ve personel bilgileri'!A312=0,"",SUM(E691+G691+I691+K691+M691+O691))</f>
        <v/>
      </c>
      <c r="R691" s="180" t="str">
        <f>IF('proje ve personel bilgileri'!A312&lt;&gt;0,(P691/30)," ")</f>
        <v xml:space="preserve"> </v>
      </c>
      <c r="S691" s="181" t="str">
        <f>IF('proje ve personel bilgileri'!A312&lt;&gt;0,(Q691/R691)," ")</f>
        <v xml:space="preserve"> </v>
      </c>
    </row>
    <row r="692" spans="1:19" ht="15.75" customHeight="1" x14ac:dyDescent="0.25">
      <c r="A692" s="15">
        <v>300</v>
      </c>
      <c r="B692" s="359" t="str">
        <f>IF('proje ve personel bilgileri'!A313&lt;&gt;0,('proje ve personel bilgileri'!A313)," ")</f>
        <v xml:space="preserve"> </v>
      </c>
      <c r="C692" s="359"/>
      <c r="D692" s="176">
        <f>IF('G011A (Ocak-Temmuz)'!C571="",0,'G011A (Ocak-Temmuz)'!C571)</f>
        <v>0</v>
      </c>
      <c r="E692" s="175">
        <f>IF('G011A (Ocak-Temmuz)'!K571=" ",0,'G011A (Ocak-Temmuz)'!K571)</f>
        <v>0</v>
      </c>
      <c r="F692" s="176">
        <f>IF('G011A (Şubat-Ağustos)'!C566="",0,'G011A (Şubat-Ağustos)'!C566)</f>
        <v>0</v>
      </c>
      <c r="G692" s="175">
        <f>IF('G011A (Şubat-Ağustos)'!K566=" ",0,'G011A (Şubat-Ağustos)'!K566)</f>
        <v>0</v>
      </c>
      <c r="H692" s="176">
        <f>IF('G011A (Mart-Eylül)'!C566="",0,'G011A (Mart-Eylül)'!C566)</f>
        <v>0</v>
      </c>
      <c r="I692" s="175">
        <f>IF('G011A (Mart-Eylül)'!K566=" ",0,'G011A (Mart-Eylül)'!K566)</f>
        <v>0</v>
      </c>
      <c r="J692" s="176">
        <f>IF('G011A (Nisan-Ekim)'!C566="",0,'G011A (Nisan-Ekim)'!C566)</f>
        <v>0</v>
      </c>
      <c r="K692" s="175">
        <f>IF('G011A (Nisan-Ekim)'!K566="",0,'G011A (Nisan-Ekim)'!K566)</f>
        <v>0</v>
      </c>
      <c r="L692" s="176">
        <f>IF('G011A (Mayıs-Kasım)'!C565="",0,'G011A (Mayıs-Kasım)'!C565)</f>
        <v>0</v>
      </c>
      <c r="M692" s="175">
        <f>IF('G011A (Mayıs-Kasım)'!K565=" ",0,'G011A (Mayıs-Kasım)'!K565)</f>
        <v>0</v>
      </c>
      <c r="N692" s="176">
        <f>IF('G011A (Haziran-Aralık)'!C580="",0,'G011A (Haziran-Aralık)'!C580)</f>
        <v>0</v>
      </c>
      <c r="O692" s="175">
        <f>IF('G011A (Haziran-Aralık)'!K580="",0,'G011A (Haziran-Aralık)'!K580)</f>
        <v>0</v>
      </c>
      <c r="P692" s="176" t="str">
        <f>IF('proje ve personel bilgileri'!A313=0,"",SUM(D692+F692+H692+J692+L692+N692))</f>
        <v/>
      </c>
      <c r="Q692" s="175" t="str">
        <f>IF('proje ve personel bilgileri'!A313=0,"",SUM(E692+G692+I692+K692+M692+O692))</f>
        <v/>
      </c>
      <c r="R692" s="180" t="str">
        <f>IF('proje ve personel bilgileri'!A313&lt;&gt;0,(P692/30)," ")</f>
        <v xml:space="preserve"> </v>
      </c>
      <c r="S692" s="181" t="str">
        <f>IF('proje ve personel bilgileri'!A313&lt;&gt;0,(Q692/R692)," ")</f>
        <v xml:space="preserve"> </v>
      </c>
    </row>
    <row r="693" spans="1:19" ht="15.75" customHeight="1" x14ac:dyDescent="0.25">
      <c r="A693" s="14">
        <v>301</v>
      </c>
      <c r="B693" s="359" t="str">
        <f>IF('proje ve personel bilgileri'!A314&lt;&gt;0,('proje ve personel bilgileri'!A314)," ")</f>
        <v xml:space="preserve"> </v>
      </c>
      <c r="C693" s="359"/>
      <c r="D693" s="176">
        <f>IF('G011A (Ocak-Temmuz)'!C572="",0,'G011A (Ocak-Temmuz)'!C572)</f>
        <v>0</v>
      </c>
      <c r="E693" s="175">
        <f>IF('G011A (Ocak-Temmuz)'!K572=" ",0,'G011A (Ocak-Temmuz)'!K572)</f>
        <v>0</v>
      </c>
      <c r="F693" s="176">
        <f>IF('G011A (Şubat-Ağustos)'!C567="",0,'G011A (Şubat-Ağustos)'!C567)</f>
        <v>0</v>
      </c>
      <c r="G693" s="175">
        <f>IF('G011A (Şubat-Ağustos)'!K567=" ",0,'G011A (Şubat-Ağustos)'!K567)</f>
        <v>0</v>
      </c>
      <c r="H693" s="176">
        <f>IF('G011A (Mart-Eylül)'!C567="",0,'G011A (Mart-Eylül)'!C567)</f>
        <v>0</v>
      </c>
      <c r="I693" s="175">
        <f>IF('G011A (Mart-Eylül)'!K567=" ",0,'G011A (Mart-Eylül)'!K567)</f>
        <v>0</v>
      </c>
      <c r="J693" s="176">
        <f>IF('G011A (Nisan-Ekim)'!C567="",0,'G011A (Nisan-Ekim)'!C567)</f>
        <v>0</v>
      </c>
      <c r="K693" s="175">
        <f>IF('G011A (Nisan-Ekim)'!K567="",0,'G011A (Nisan-Ekim)'!K567)</f>
        <v>0</v>
      </c>
      <c r="L693" s="176">
        <f>IF('G011A (Mayıs-Kasım)'!C566="",0,'G011A (Mayıs-Kasım)'!C566)</f>
        <v>0</v>
      </c>
      <c r="M693" s="175">
        <f>IF('G011A (Mayıs-Kasım)'!K566=" ",0,'G011A (Mayıs-Kasım)'!K566)</f>
        <v>0</v>
      </c>
      <c r="N693" s="176">
        <f>IF('G011A (Haziran-Aralık)'!C581="",0,'G011A (Haziran-Aralık)'!C581)</f>
        <v>0</v>
      </c>
      <c r="O693" s="175">
        <f>IF('G011A (Haziran-Aralık)'!K581="",0,'G011A (Haziran-Aralık)'!K581)</f>
        <v>0</v>
      </c>
      <c r="P693" s="176" t="str">
        <f>IF('proje ve personel bilgileri'!A314=0,"",SUM(D693+F693+H693+J693+L693+N693))</f>
        <v/>
      </c>
      <c r="Q693" s="175" t="str">
        <f>IF('proje ve personel bilgileri'!A314=0,"",SUM(E693+G693+I693+K693+M693+O693))</f>
        <v/>
      </c>
      <c r="R693" s="180" t="str">
        <f>IF('proje ve personel bilgileri'!A314&lt;&gt;0,(P693/30)," ")</f>
        <v xml:space="preserve"> </v>
      </c>
      <c r="S693" s="181" t="str">
        <f>IF('proje ve personel bilgileri'!A314&lt;&gt;0,(Q693/R693)," ")</f>
        <v xml:space="preserve"> </v>
      </c>
    </row>
    <row r="694" spans="1:19" ht="15.75" customHeight="1" x14ac:dyDescent="0.25">
      <c r="A694" s="15">
        <v>302</v>
      </c>
      <c r="B694" s="359" t="str">
        <f>IF('proje ve personel bilgileri'!A315&lt;&gt;0,('proje ve personel bilgileri'!A315)," ")</f>
        <v xml:space="preserve"> </v>
      </c>
      <c r="C694" s="359"/>
      <c r="D694" s="176">
        <f>IF('G011A (Ocak-Temmuz)'!C573="",0,'G011A (Ocak-Temmuz)'!C573)</f>
        <v>0</v>
      </c>
      <c r="E694" s="175">
        <f>IF('G011A (Ocak-Temmuz)'!K573=" ",0,'G011A (Ocak-Temmuz)'!K573)</f>
        <v>0</v>
      </c>
      <c r="F694" s="176">
        <f>IF('G011A (Şubat-Ağustos)'!C568="",0,'G011A (Şubat-Ağustos)'!C568)</f>
        <v>0</v>
      </c>
      <c r="G694" s="175">
        <f>IF('G011A (Şubat-Ağustos)'!K568=" ",0,'G011A (Şubat-Ağustos)'!K568)</f>
        <v>0</v>
      </c>
      <c r="H694" s="176">
        <f>IF('G011A (Mart-Eylül)'!C568="",0,'G011A (Mart-Eylül)'!C568)</f>
        <v>0</v>
      </c>
      <c r="I694" s="175">
        <f>IF('G011A (Mart-Eylül)'!K568=" ",0,'G011A (Mart-Eylül)'!K568)</f>
        <v>0</v>
      </c>
      <c r="J694" s="176">
        <f>IF('G011A (Nisan-Ekim)'!C568="",0,'G011A (Nisan-Ekim)'!C568)</f>
        <v>0</v>
      </c>
      <c r="K694" s="175">
        <f>IF('G011A (Nisan-Ekim)'!K568="",0,'G011A (Nisan-Ekim)'!K568)</f>
        <v>0</v>
      </c>
      <c r="L694" s="176">
        <f>IF('G011A (Mayıs-Kasım)'!C567="",0,'G011A (Mayıs-Kasım)'!C567)</f>
        <v>0</v>
      </c>
      <c r="M694" s="175">
        <f>IF('G011A (Mayıs-Kasım)'!K567=" ",0,'G011A (Mayıs-Kasım)'!K567)</f>
        <v>0</v>
      </c>
      <c r="N694" s="176">
        <f>IF('G011A (Haziran-Aralık)'!C582="",0,'G011A (Haziran-Aralık)'!C582)</f>
        <v>0</v>
      </c>
      <c r="O694" s="175">
        <f>IF('G011A (Haziran-Aralık)'!K582="",0,'G011A (Haziran-Aralık)'!K582)</f>
        <v>0</v>
      </c>
      <c r="P694" s="176" t="str">
        <f>IF('proje ve personel bilgileri'!A315=0,"",SUM(D694+F694+H694+J694+L694+N694))</f>
        <v/>
      </c>
      <c r="Q694" s="175" t="str">
        <f>IF('proje ve personel bilgileri'!A315=0,"",SUM(E694+G694+I694+K694+M694+O694))</f>
        <v/>
      </c>
      <c r="R694" s="180" t="str">
        <f>IF('proje ve personel bilgileri'!A315&lt;&gt;0,(P694/30)," ")</f>
        <v xml:space="preserve"> </v>
      </c>
      <c r="S694" s="181" t="str">
        <f>IF('proje ve personel bilgileri'!A315&lt;&gt;0,(Q694/R694)," ")</f>
        <v xml:space="preserve"> </v>
      </c>
    </row>
    <row r="695" spans="1:19" ht="15.75" customHeight="1" x14ac:dyDescent="0.25">
      <c r="A695" s="14">
        <v>303</v>
      </c>
      <c r="B695" s="359" t="str">
        <f>IF('proje ve personel bilgileri'!A316&lt;&gt;0,('proje ve personel bilgileri'!A316)," ")</f>
        <v xml:space="preserve"> </v>
      </c>
      <c r="C695" s="359"/>
      <c r="D695" s="176">
        <f>IF('G011A (Ocak-Temmuz)'!C574="",0,'G011A (Ocak-Temmuz)'!C574)</f>
        <v>0</v>
      </c>
      <c r="E695" s="175">
        <f>IF('G011A (Ocak-Temmuz)'!K574=" ",0,'G011A (Ocak-Temmuz)'!K574)</f>
        <v>0</v>
      </c>
      <c r="F695" s="176">
        <f>IF('G011A (Şubat-Ağustos)'!C569="",0,'G011A (Şubat-Ağustos)'!C569)</f>
        <v>0</v>
      </c>
      <c r="G695" s="175">
        <f>IF('G011A (Şubat-Ağustos)'!K569=" ",0,'G011A (Şubat-Ağustos)'!K569)</f>
        <v>0</v>
      </c>
      <c r="H695" s="176">
        <f>IF('G011A (Mart-Eylül)'!C569="",0,'G011A (Mart-Eylül)'!C569)</f>
        <v>0</v>
      </c>
      <c r="I695" s="175">
        <f>IF('G011A (Mart-Eylül)'!K569=" ",0,'G011A (Mart-Eylül)'!K569)</f>
        <v>0</v>
      </c>
      <c r="J695" s="176">
        <f>IF('G011A (Nisan-Ekim)'!C569="",0,'G011A (Nisan-Ekim)'!C569)</f>
        <v>0</v>
      </c>
      <c r="K695" s="175">
        <f>IF('G011A (Nisan-Ekim)'!K569="",0,'G011A (Nisan-Ekim)'!K569)</f>
        <v>0</v>
      </c>
      <c r="L695" s="176">
        <f>IF('G011A (Mayıs-Kasım)'!C568="",0,'G011A (Mayıs-Kasım)'!C568)</f>
        <v>0</v>
      </c>
      <c r="M695" s="175">
        <f>IF('G011A (Mayıs-Kasım)'!K568=" ",0,'G011A (Mayıs-Kasım)'!K568)</f>
        <v>0</v>
      </c>
      <c r="N695" s="176">
        <f>IF('G011A (Haziran-Aralık)'!C583="",0,'G011A (Haziran-Aralık)'!C583)</f>
        <v>0</v>
      </c>
      <c r="O695" s="175">
        <f>IF('G011A (Haziran-Aralık)'!K583="",0,'G011A (Haziran-Aralık)'!K583)</f>
        <v>0</v>
      </c>
      <c r="P695" s="176" t="str">
        <f>IF('proje ve personel bilgileri'!A316=0,"",SUM(D695+F695+H695+J695+L695+N695))</f>
        <v/>
      </c>
      <c r="Q695" s="175" t="str">
        <f>IF('proje ve personel bilgileri'!A316=0,"",SUM(E695+G695+I695+K695+M695+O695))</f>
        <v/>
      </c>
      <c r="R695" s="180" t="str">
        <f>IF('proje ve personel bilgileri'!A316&lt;&gt;0,(P695/30)," ")</f>
        <v xml:space="preserve"> </v>
      </c>
      <c r="S695" s="181" t="str">
        <f>IF('proje ve personel bilgileri'!A316&lt;&gt;0,(Q695/R695)," ")</f>
        <v xml:space="preserve"> </v>
      </c>
    </row>
    <row r="696" spans="1:19" ht="15.75" customHeight="1" x14ac:dyDescent="0.25">
      <c r="A696" s="15">
        <v>304</v>
      </c>
      <c r="B696" s="359" t="str">
        <f>IF('proje ve personel bilgileri'!A317&lt;&gt;0,('proje ve personel bilgileri'!A317)," ")</f>
        <v xml:space="preserve"> </v>
      </c>
      <c r="C696" s="359"/>
      <c r="D696" s="176">
        <f>IF('G011A (Ocak-Temmuz)'!C575="",0,'G011A (Ocak-Temmuz)'!C575)</f>
        <v>0</v>
      </c>
      <c r="E696" s="175">
        <f>IF('G011A (Ocak-Temmuz)'!K575=" ",0,'G011A (Ocak-Temmuz)'!K575)</f>
        <v>0</v>
      </c>
      <c r="F696" s="176">
        <f>IF('G011A (Şubat-Ağustos)'!C570="",0,'G011A (Şubat-Ağustos)'!C570)</f>
        <v>0</v>
      </c>
      <c r="G696" s="175">
        <f>IF('G011A (Şubat-Ağustos)'!K570=" ",0,'G011A (Şubat-Ağustos)'!K570)</f>
        <v>0</v>
      </c>
      <c r="H696" s="176">
        <f>IF('G011A (Mart-Eylül)'!C570="",0,'G011A (Mart-Eylül)'!C570)</f>
        <v>0</v>
      </c>
      <c r="I696" s="175">
        <f>IF('G011A (Mart-Eylül)'!K570=" ",0,'G011A (Mart-Eylül)'!K570)</f>
        <v>0</v>
      </c>
      <c r="J696" s="176">
        <f>IF('G011A (Nisan-Ekim)'!C570="",0,'G011A (Nisan-Ekim)'!C570)</f>
        <v>0</v>
      </c>
      <c r="K696" s="175">
        <f>IF('G011A (Nisan-Ekim)'!K570="",0,'G011A (Nisan-Ekim)'!K570)</f>
        <v>0</v>
      </c>
      <c r="L696" s="176">
        <f>IF('G011A (Mayıs-Kasım)'!C569="",0,'G011A (Mayıs-Kasım)'!C569)</f>
        <v>0</v>
      </c>
      <c r="M696" s="175">
        <f>IF('G011A (Mayıs-Kasım)'!K569=" ",0,'G011A (Mayıs-Kasım)'!K569)</f>
        <v>0</v>
      </c>
      <c r="N696" s="176">
        <f>IF('G011A (Haziran-Aralık)'!C584="",0,'G011A (Haziran-Aralık)'!C584)</f>
        <v>0</v>
      </c>
      <c r="O696" s="175">
        <f>IF('G011A (Haziran-Aralık)'!K584="",0,'G011A (Haziran-Aralık)'!K584)</f>
        <v>0</v>
      </c>
      <c r="P696" s="176" t="str">
        <f>IF('proje ve personel bilgileri'!A317=0,"",SUM(D696+F696+H696+J696+L696+N696))</f>
        <v/>
      </c>
      <c r="Q696" s="175" t="str">
        <f>IF('proje ve personel bilgileri'!A317=0,"",SUM(E696+G696+I696+K696+M696+O696))</f>
        <v/>
      </c>
      <c r="R696" s="180" t="str">
        <f>IF('proje ve personel bilgileri'!A317&lt;&gt;0,(P696/30)," ")</f>
        <v xml:space="preserve"> </v>
      </c>
      <c r="S696" s="181" t="str">
        <f>IF('proje ve personel bilgileri'!A317&lt;&gt;0,(Q696/R696)," ")</f>
        <v xml:space="preserve"> </v>
      </c>
    </row>
    <row r="697" spans="1:19" ht="15.75" customHeight="1" x14ac:dyDescent="0.25">
      <c r="A697" s="14">
        <v>305</v>
      </c>
      <c r="B697" s="359" t="str">
        <f>IF('proje ve personel bilgileri'!A318&lt;&gt;0,('proje ve personel bilgileri'!A318)," ")</f>
        <v xml:space="preserve"> </v>
      </c>
      <c r="C697" s="359"/>
      <c r="D697" s="176">
        <f>IF('G011A (Ocak-Temmuz)'!C576="",0,'G011A (Ocak-Temmuz)'!C576)</f>
        <v>0</v>
      </c>
      <c r="E697" s="175">
        <f>IF('G011A (Ocak-Temmuz)'!K576=" ",0,'G011A (Ocak-Temmuz)'!K576)</f>
        <v>0</v>
      </c>
      <c r="F697" s="176">
        <f>IF('G011A (Şubat-Ağustos)'!C571="",0,'G011A (Şubat-Ağustos)'!C571)</f>
        <v>0</v>
      </c>
      <c r="G697" s="175">
        <f>IF('G011A (Şubat-Ağustos)'!K571=" ",0,'G011A (Şubat-Ağustos)'!K571)</f>
        <v>0</v>
      </c>
      <c r="H697" s="176">
        <f>IF('G011A (Mart-Eylül)'!C571="",0,'G011A (Mart-Eylül)'!C571)</f>
        <v>0</v>
      </c>
      <c r="I697" s="175">
        <f>IF('G011A (Mart-Eylül)'!K571=" ",0,'G011A (Mart-Eylül)'!K571)</f>
        <v>0</v>
      </c>
      <c r="J697" s="176">
        <f>IF('G011A (Nisan-Ekim)'!C571="",0,'G011A (Nisan-Ekim)'!C571)</f>
        <v>0</v>
      </c>
      <c r="K697" s="175">
        <f>IF('G011A (Nisan-Ekim)'!K571="",0,'G011A (Nisan-Ekim)'!K571)</f>
        <v>0</v>
      </c>
      <c r="L697" s="176">
        <f>IF('G011A (Mayıs-Kasım)'!C570="",0,'G011A (Mayıs-Kasım)'!C570)</f>
        <v>0</v>
      </c>
      <c r="M697" s="175">
        <f>IF('G011A (Mayıs-Kasım)'!K570=" ",0,'G011A (Mayıs-Kasım)'!K570)</f>
        <v>0</v>
      </c>
      <c r="N697" s="176">
        <f>IF('G011A (Haziran-Aralık)'!C585="",0,'G011A (Haziran-Aralık)'!C585)</f>
        <v>0</v>
      </c>
      <c r="O697" s="175">
        <f>IF('G011A (Haziran-Aralık)'!K585="",0,'G011A (Haziran-Aralık)'!K585)</f>
        <v>0</v>
      </c>
      <c r="P697" s="176" t="str">
        <f>IF('proje ve personel bilgileri'!A318=0,"",SUM(D697+F697+H697+J697+L697+N697))</f>
        <v/>
      </c>
      <c r="Q697" s="175" t="str">
        <f>IF('proje ve personel bilgileri'!A318=0,"",SUM(E697+G697+I697+K697+M697+O697))</f>
        <v/>
      </c>
      <c r="R697" s="180" t="str">
        <f>IF('proje ve personel bilgileri'!A318&lt;&gt;0,(P697/30)," ")</f>
        <v xml:space="preserve"> </v>
      </c>
      <c r="S697" s="181" t="str">
        <f>IF('proje ve personel bilgileri'!A318&lt;&gt;0,(Q697/R697)," ")</f>
        <v xml:space="preserve"> </v>
      </c>
    </row>
    <row r="698" spans="1:19" ht="15.75" customHeight="1" x14ac:dyDescent="0.25">
      <c r="A698" s="15">
        <v>306</v>
      </c>
      <c r="B698" s="359" t="str">
        <f>IF('proje ve personel bilgileri'!A319&lt;&gt;0,('proje ve personel bilgileri'!A319)," ")</f>
        <v xml:space="preserve"> </v>
      </c>
      <c r="C698" s="359"/>
      <c r="D698" s="176">
        <f>IF('G011A (Ocak-Temmuz)'!C577="",0,'G011A (Ocak-Temmuz)'!C577)</f>
        <v>0</v>
      </c>
      <c r="E698" s="175">
        <f>IF('G011A (Ocak-Temmuz)'!K577=" ",0,'G011A (Ocak-Temmuz)'!K577)</f>
        <v>0</v>
      </c>
      <c r="F698" s="176">
        <f>IF('G011A (Şubat-Ağustos)'!C572="",0,'G011A (Şubat-Ağustos)'!C572)</f>
        <v>0</v>
      </c>
      <c r="G698" s="175">
        <f>IF('G011A (Şubat-Ağustos)'!K572=" ",0,'G011A (Şubat-Ağustos)'!K572)</f>
        <v>0</v>
      </c>
      <c r="H698" s="176">
        <f>IF('G011A (Mart-Eylül)'!C572="",0,'G011A (Mart-Eylül)'!C572)</f>
        <v>0</v>
      </c>
      <c r="I698" s="175">
        <f>IF('G011A (Mart-Eylül)'!K572=" ",0,'G011A (Mart-Eylül)'!K572)</f>
        <v>0</v>
      </c>
      <c r="J698" s="176">
        <f>IF('G011A (Nisan-Ekim)'!C572="",0,'G011A (Nisan-Ekim)'!C572)</f>
        <v>0</v>
      </c>
      <c r="K698" s="175">
        <f>IF('G011A (Nisan-Ekim)'!K572="",0,'G011A (Nisan-Ekim)'!K572)</f>
        <v>0</v>
      </c>
      <c r="L698" s="176">
        <f>IF('G011A (Mayıs-Kasım)'!C571="",0,'G011A (Mayıs-Kasım)'!C571)</f>
        <v>0</v>
      </c>
      <c r="M698" s="175">
        <f>IF('G011A (Mayıs-Kasım)'!K571=" ",0,'G011A (Mayıs-Kasım)'!K571)</f>
        <v>0</v>
      </c>
      <c r="N698" s="176">
        <f>IF('G011A (Haziran-Aralık)'!C586="",0,'G011A (Haziran-Aralık)'!C586)</f>
        <v>0</v>
      </c>
      <c r="O698" s="175">
        <f>IF('G011A (Haziran-Aralık)'!K586="",0,'G011A (Haziran-Aralık)'!K586)</f>
        <v>0</v>
      </c>
      <c r="P698" s="176" t="str">
        <f>IF('proje ve personel bilgileri'!A319=0,"",SUM(D698+F698+H698+J698+L698+N698))</f>
        <v/>
      </c>
      <c r="Q698" s="175" t="str">
        <f>IF('proje ve personel bilgileri'!A319=0,"",SUM(E698+G698+I698+K698+M698+O698))</f>
        <v/>
      </c>
      <c r="R698" s="180" t="str">
        <f>IF('proje ve personel bilgileri'!A319&lt;&gt;0,(P698/30)," ")</f>
        <v xml:space="preserve"> </v>
      </c>
      <c r="S698" s="181" t="str">
        <f>IF('proje ve personel bilgileri'!A319&lt;&gt;0,(Q698/R698)," ")</f>
        <v xml:space="preserve"> </v>
      </c>
    </row>
    <row r="699" spans="1:19" ht="15" customHeight="1" x14ac:dyDescent="0.25">
      <c r="A699" s="56"/>
      <c r="B699" s="56"/>
      <c r="C699" s="56"/>
      <c r="D699" s="56"/>
      <c r="E699" s="56"/>
      <c r="F699" s="56"/>
      <c r="G699" s="56"/>
      <c r="H699" s="56"/>
      <c r="I699" s="56"/>
      <c r="J699" s="56"/>
      <c r="K699" s="56"/>
      <c r="L699" s="56"/>
      <c r="M699" s="56"/>
      <c r="N699" s="56"/>
      <c r="O699" s="56"/>
      <c r="P699" s="56"/>
      <c r="Q699" s="56"/>
      <c r="R699" s="56"/>
      <c r="S699" s="56"/>
    </row>
    <row r="700" spans="1:19" ht="15" customHeight="1" x14ac:dyDescent="0.25">
      <c r="A700" s="332" t="s">
        <v>100</v>
      </c>
      <c r="B700" s="332"/>
      <c r="C700" s="332"/>
      <c r="D700" s="332"/>
      <c r="E700" s="332"/>
      <c r="F700" s="332"/>
      <c r="G700" s="332"/>
      <c r="H700" s="332"/>
      <c r="I700" s="332"/>
      <c r="J700" s="332"/>
      <c r="K700" s="332"/>
      <c r="L700" s="332"/>
      <c r="M700" s="332"/>
      <c r="N700" s="332"/>
      <c r="O700" s="332"/>
      <c r="P700" s="332"/>
      <c r="Q700" s="332"/>
      <c r="R700" s="332"/>
    </row>
    <row r="701" spans="1:19" ht="15" customHeight="1" x14ac:dyDescent="0.25">
      <c r="A701" s="287"/>
    </row>
    <row r="702" spans="1:19" ht="15" customHeight="1" x14ac:dyDescent="0.25">
      <c r="C702" s="57"/>
      <c r="E702" s="58"/>
      <c r="G702" s="57"/>
    </row>
    <row r="703" spans="1:19" ht="15" customHeight="1" x14ac:dyDescent="0.25">
      <c r="F703" s="288" t="s">
        <v>102</v>
      </c>
      <c r="J703" s="288" t="s">
        <v>103</v>
      </c>
      <c r="O703" s="74" t="s">
        <v>127</v>
      </c>
    </row>
    <row r="714" spans="1:19" ht="15.75" customHeight="1" x14ac:dyDescent="0.25">
      <c r="A714" s="348" t="s">
        <v>108</v>
      </c>
      <c r="B714" s="348"/>
      <c r="C714" s="348"/>
      <c r="D714" s="348"/>
      <c r="E714" s="348"/>
      <c r="F714" s="348"/>
      <c r="G714" s="348"/>
      <c r="H714" s="348"/>
      <c r="I714" s="348"/>
      <c r="J714" s="348"/>
      <c r="K714" s="348"/>
      <c r="L714" s="348"/>
      <c r="M714" s="348"/>
      <c r="N714" s="348"/>
      <c r="O714" s="348"/>
      <c r="P714" s="348"/>
      <c r="Q714" s="348"/>
      <c r="R714" s="348"/>
      <c r="S714" s="348"/>
    </row>
    <row r="715" spans="1:19" ht="15" customHeight="1" x14ac:dyDescent="0.25">
      <c r="A715" s="68"/>
      <c r="B715" s="68"/>
      <c r="C715" s="68"/>
      <c r="D715" s="68"/>
      <c r="E715" s="68"/>
      <c r="F715" s="68"/>
      <c r="G715" s="68"/>
      <c r="H715" s="68"/>
      <c r="I715" s="69" t="str">
        <f>'proje ve personel bilgileri'!$B$7</f>
        <v>/</v>
      </c>
      <c r="J715" s="68" t="s">
        <v>109</v>
      </c>
      <c r="K715" s="68"/>
      <c r="L715" s="68"/>
      <c r="M715" s="68"/>
      <c r="N715" s="68"/>
      <c r="O715" s="68"/>
      <c r="P715" s="68"/>
      <c r="Q715" s="68"/>
      <c r="R715" s="68"/>
      <c r="S715" s="68"/>
    </row>
    <row r="716" spans="1:19" ht="18.75" customHeight="1" x14ac:dyDescent="0.25">
      <c r="R716" s="10" t="s">
        <v>110</v>
      </c>
    </row>
    <row r="717" spans="1:19" ht="15.75" customHeight="1" x14ac:dyDescent="0.25">
      <c r="A717" s="349" t="s">
        <v>2</v>
      </c>
      <c r="B717" s="350"/>
      <c r="C717" s="374">
        <f>'proje ve personel bilgileri'!$B$2</f>
        <v>0</v>
      </c>
      <c r="D717" s="375"/>
      <c r="E717" s="375"/>
      <c r="F717" s="375"/>
      <c r="G717" s="375"/>
      <c r="H717" s="375"/>
      <c r="I717" s="375"/>
      <c r="J717" s="375"/>
      <c r="K717" s="375"/>
      <c r="L717" s="375"/>
      <c r="M717" s="375"/>
      <c r="N717" s="375"/>
      <c r="O717" s="375"/>
      <c r="P717" s="375"/>
      <c r="Q717" s="375"/>
      <c r="R717" s="375"/>
      <c r="S717" s="376"/>
    </row>
    <row r="718" spans="1:19" ht="15.75" customHeight="1" x14ac:dyDescent="0.25">
      <c r="A718" s="349" t="s">
        <v>4</v>
      </c>
      <c r="B718" s="350"/>
      <c r="C718" s="374">
        <f>'proje ve personel bilgileri'!$B$3</f>
        <v>0</v>
      </c>
      <c r="D718" s="375"/>
      <c r="E718" s="375"/>
      <c r="F718" s="375"/>
      <c r="G718" s="375"/>
      <c r="H718" s="375"/>
      <c r="I718" s="375"/>
      <c r="J718" s="375"/>
      <c r="K718" s="375"/>
      <c r="L718" s="375"/>
      <c r="M718" s="375"/>
      <c r="N718" s="375"/>
      <c r="O718" s="375"/>
      <c r="P718" s="375"/>
      <c r="Q718" s="375"/>
      <c r="R718" s="375"/>
      <c r="S718" s="376"/>
    </row>
    <row r="719" spans="1:19" ht="27.75" customHeight="1" x14ac:dyDescent="0.25">
      <c r="A719" s="360" t="s">
        <v>87</v>
      </c>
      <c r="B719" s="368" t="s">
        <v>15</v>
      </c>
      <c r="C719" s="369"/>
      <c r="D719" s="368" t="s">
        <v>111</v>
      </c>
      <c r="E719" s="369"/>
      <c r="F719" s="368" t="s">
        <v>112</v>
      </c>
      <c r="G719" s="369"/>
      <c r="H719" s="366" t="s">
        <v>113</v>
      </c>
      <c r="I719" s="367"/>
      <c r="J719" s="366" t="s">
        <v>114</v>
      </c>
      <c r="K719" s="367"/>
      <c r="L719" s="366" t="s">
        <v>115</v>
      </c>
      <c r="M719" s="367"/>
      <c r="N719" s="368" t="s">
        <v>116</v>
      </c>
      <c r="O719" s="369"/>
      <c r="P719" s="360" t="s">
        <v>117</v>
      </c>
      <c r="Q719" s="286" t="s">
        <v>118</v>
      </c>
      <c r="R719" s="362" t="s">
        <v>119</v>
      </c>
      <c r="S719" s="362" t="s">
        <v>120</v>
      </c>
    </row>
    <row r="720" spans="1:19" ht="15.75" customHeight="1" x14ac:dyDescent="0.25">
      <c r="A720" s="361"/>
      <c r="B720" s="372"/>
      <c r="C720" s="373"/>
      <c r="D720" s="370"/>
      <c r="E720" s="371"/>
      <c r="F720" s="370"/>
      <c r="G720" s="371"/>
      <c r="H720" s="364" t="s">
        <v>121</v>
      </c>
      <c r="I720" s="365"/>
      <c r="J720" s="364" t="s">
        <v>122</v>
      </c>
      <c r="K720" s="365"/>
      <c r="L720" s="364" t="s">
        <v>123</v>
      </c>
      <c r="M720" s="365"/>
      <c r="N720" s="370"/>
      <c r="O720" s="371"/>
      <c r="P720" s="361"/>
      <c r="Q720" s="11" t="s">
        <v>124</v>
      </c>
      <c r="R720" s="363"/>
      <c r="S720" s="363"/>
    </row>
    <row r="721" spans="1:19" ht="27.75" customHeight="1" x14ac:dyDescent="0.25">
      <c r="A721" s="361"/>
      <c r="B721" s="372"/>
      <c r="C721" s="373"/>
      <c r="D721" s="360" t="s">
        <v>125</v>
      </c>
      <c r="E721" s="11" t="s">
        <v>126</v>
      </c>
      <c r="F721" s="360" t="s">
        <v>125</v>
      </c>
      <c r="G721" s="11" t="s">
        <v>126</v>
      </c>
      <c r="H721" s="360" t="s">
        <v>125</v>
      </c>
      <c r="I721" s="11" t="s">
        <v>126</v>
      </c>
      <c r="J721" s="360" t="s">
        <v>125</v>
      </c>
      <c r="K721" s="12" t="s">
        <v>126</v>
      </c>
      <c r="L721" s="360" t="s">
        <v>125</v>
      </c>
      <c r="M721" s="11" t="s">
        <v>126</v>
      </c>
      <c r="N721" s="360" t="s">
        <v>125</v>
      </c>
      <c r="O721" s="11" t="s">
        <v>126</v>
      </c>
      <c r="P721" s="361"/>
      <c r="Q721" s="11" t="s">
        <v>98</v>
      </c>
      <c r="R721" s="363"/>
      <c r="S721" s="363"/>
    </row>
    <row r="722" spans="1:19" ht="15.75" customHeight="1" x14ac:dyDescent="0.25">
      <c r="A722" s="361"/>
      <c r="B722" s="372"/>
      <c r="C722" s="373"/>
      <c r="D722" s="361"/>
      <c r="E722" s="11" t="s">
        <v>98</v>
      </c>
      <c r="F722" s="361"/>
      <c r="G722" s="11" t="s">
        <v>98</v>
      </c>
      <c r="H722" s="361"/>
      <c r="I722" s="11" t="s">
        <v>98</v>
      </c>
      <c r="J722" s="361"/>
      <c r="K722" s="12" t="s">
        <v>98</v>
      </c>
      <c r="L722" s="361"/>
      <c r="M722" s="11" t="s">
        <v>98</v>
      </c>
      <c r="N722" s="361"/>
      <c r="O722" s="11" t="s">
        <v>98</v>
      </c>
      <c r="P722" s="361"/>
      <c r="Q722" s="13"/>
      <c r="R722" s="363"/>
      <c r="S722" s="363"/>
    </row>
    <row r="723" spans="1:19" ht="15.75" customHeight="1" x14ac:dyDescent="0.25">
      <c r="A723" s="14">
        <v>307</v>
      </c>
      <c r="B723" s="359" t="str">
        <f>IF('proje ve personel bilgileri'!A320&lt;&gt;0,('proje ve personel bilgileri'!A320)," ")</f>
        <v xml:space="preserve"> </v>
      </c>
      <c r="C723" s="359"/>
      <c r="D723" s="176">
        <f>IF('G011A (Ocak-Temmuz)'!C595="",0,'G011A (Ocak-Temmuz)'!C595)</f>
        <v>0</v>
      </c>
      <c r="E723" s="175">
        <f>IF('G011A (Ocak-Temmuz)'!K595=" ",0,'G011A (Ocak-Temmuz)'!K595)</f>
        <v>0</v>
      </c>
      <c r="F723" s="176">
        <f>IF('G011A (Şubat-Ağustos)'!C588="",0,'G011A (Şubat-Ağustos)'!C588)</f>
        <v>0</v>
      </c>
      <c r="G723" s="175">
        <f>IF('G011A (Şubat-Ağustos)'!K588=" ",0,'G011A (Şubat-Ağustos)'!K588)</f>
        <v>0</v>
      </c>
      <c r="H723" s="176">
        <f>IF('G011A (Mart-Eylül)'!C589="",0,'G011A (Mart-Eylül)'!C589)</f>
        <v>0</v>
      </c>
      <c r="I723" s="175">
        <f>IF('G011A (Mart-Eylül)'!K589=" ",0,'G011A (Mart-Eylül)'!K589)</f>
        <v>0</v>
      </c>
      <c r="J723" s="176">
        <f>IF('G011A (Nisan-Ekim)'!C589="",0,'G011A (Nisan-Ekim)'!C589)</f>
        <v>0</v>
      </c>
      <c r="K723" s="175">
        <f>IF('G011A (Nisan-Ekim)'!K589="",0,'G011A (Nisan-Ekim)'!K589)</f>
        <v>0</v>
      </c>
      <c r="L723" s="176">
        <f>IF('G011A (Mayıs-Kasım)'!C589="",0,'G011A (Mayıs-Kasım)'!C589)</f>
        <v>0</v>
      </c>
      <c r="M723" s="175">
        <f>IF('G011A (Mayıs-Kasım)'!K589=" ",0,'G011A (Mayıs-Kasım)'!K589)</f>
        <v>0</v>
      </c>
      <c r="N723" s="176">
        <f>IF('G011A (Haziran-Aralık)'!C604="",0,'G011A (Haziran-Aralık)'!C604)</f>
        <v>0</v>
      </c>
      <c r="O723" s="175">
        <f>IF('G011A (Haziran-Aralık)'!K604="",0,'G011A (Haziran-Aralık)'!K604)</f>
        <v>0</v>
      </c>
      <c r="P723" s="176" t="str">
        <f>IF('proje ve personel bilgileri'!A320=0,"",SUM(D723+F723+H723+J723+L723+N723))</f>
        <v/>
      </c>
      <c r="Q723" s="175" t="str">
        <f>IF('proje ve personel bilgileri'!A320=0,"",SUM(E723+G723+I723+K723+M723+O723))</f>
        <v/>
      </c>
      <c r="R723" s="180" t="str">
        <f>IF('proje ve personel bilgileri'!A320&lt;&gt;0,(P723/30)," ")</f>
        <v xml:space="preserve"> </v>
      </c>
      <c r="S723" s="181" t="str">
        <f>IF('proje ve personel bilgileri'!A320&lt;&gt;0,(Q723/R723)," ")</f>
        <v xml:space="preserve"> </v>
      </c>
    </row>
    <row r="724" spans="1:19" ht="15.75" customHeight="1" x14ac:dyDescent="0.25">
      <c r="A724" s="15">
        <v>308</v>
      </c>
      <c r="B724" s="359" t="str">
        <f>IF('proje ve personel bilgileri'!A321&lt;&gt;0,('proje ve personel bilgileri'!A321)," ")</f>
        <v xml:space="preserve"> </v>
      </c>
      <c r="C724" s="359"/>
      <c r="D724" s="176">
        <f>IF('G011A (Ocak-Temmuz)'!C596="",0,'G011A (Ocak-Temmuz)'!C596)</f>
        <v>0</v>
      </c>
      <c r="E724" s="175">
        <f>IF('G011A (Ocak-Temmuz)'!K596=" ",0,'G011A (Ocak-Temmuz)'!K596)</f>
        <v>0</v>
      </c>
      <c r="F724" s="176">
        <f>IF('G011A (Şubat-Ağustos)'!C589="",0,'G011A (Şubat-Ağustos)'!C589)</f>
        <v>0</v>
      </c>
      <c r="G724" s="175">
        <f>IF('G011A (Şubat-Ağustos)'!K589=" ",0,'G011A (Şubat-Ağustos)'!K589)</f>
        <v>0</v>
      </c>
      <c r="H724" s="176">
        <f>IF('G011A (Mart-Eylül)'!C590="",0,'G011A (Mart-Eylül)'!C590)</f>
        <v>0</v>
      </c>
      <c r="I724" s="175">
        <f>IF('G011A (Mart-Eylül)'!K590=" ",0,'G011A (Mart-Eylül)'!K590)</f>
        <v>0</v>
      </c>
      <c r="J724" s="176">
        <f>IF('G011A (Nisan-Ekim)'!C590="",0,'G011A (Nisan-Ekim)'!C590)</f>
        <v>0</v>
      </c>
      <c r="K724" s="175">
        <f>IF('G011A (Nisan-Ekim)'!K590="",0,'G011A (Nisan-Ekim)'!K590)</f>
        <v>0</v>
      </c>
      <c r="L724" s="176">
        <f>IF('G011A (Mayıs-Kasım)'!C590="",0,'G011A (Mayıs-Kasım)'!C590)</f>
        <v>0</v>
      </c>
      <c r="M724" s="175">
        <f>IF('G011A (Mayıs-Kasım)'!K590=" ",0,'G011A (Mayıs-Kasım)'!K590)</f>
        <v>0</v>
      </c>
      <c r="N724" s="176">
        <f>IF('G011A (Haziran-Aralık)'!C605="",0,'G011A (Haziran-Aralık)'!C605)</f>
        <v>0</v>
      </c>
      <c r="O724" s="175">
        <f>IF('G011A (Haziran-Aralık)'!K605="",0,'G011A (Haziran-Aralık)'!K605)</f>
        <v>0</v>
      </c>
      <c r="P724" s="176" t="str">
        <f>IF('proje ve personel bilgileri'!A321=0,"",SUM(D724+F724+H724+J724+L724+N724))</f>
        <v/>
      </c>
      <c r="Q724" s="175" t="str">
        <f>IF('proje ve personel bilgileri'!A321=0,"",SUM(E724+G724+I724+K724+M724+O724))</f>
        <v/>
      </c>
      <c r="R724" s="180" t="str">
        <f>IF('proje ve personel bilgileri'!A321&lt;&gt;0,(P724/30)," ")</f>
        <v xml:space="preserve"> </v>
      </c>
      <c r="S724" s="181" t="str">
        <f>IF('proje ve personel bilgileri'!A321&lt;&gt;0,(Q724/R724)," ")</f>
        <v xml:space="preserve"> </v>
      </c>
    </row>
    <row r="725" spans="1:19" ht="15.75" customHeight="1" x14ac:dyDescent="0.25">
      <c r="A725" s="14">
        <v>309</v>
      </c>
      <c r="B725" s="359" t="str">
        <f>IF('proje ve personel bilgileri'!A322&lt;&gt;0,('proje ve personel bilgileri'!A322)," ")</f>
        <v xml:space="preserve"> </v>
      </c>
      <c r="C725" s="359"/>
      <c r="D725" s="176">
        <f>IF('G011A (Ocak-Temmuz)'!C597="",0,'G011A (Ocak-Temmuz)'!C597)</f>
        <v>0</v>
      </c>
      <c r="E725" s="175">
        <f>IF('G011A (Ocak-Temmuz)'!K597=" ",0,'G011A (Ocak-Temmuz)'!K597)</f>
        <v>0</v>
      </c>
      <c r="F725" s="176">
        <f>IF('G011A (Şubat-Ağustos)'!C590="",0,'G011A (Şubat-Ağustos)'!C590)</f>
        <v>0</v>
      </c>
      <c r="G725" s="175">
        <f>IF('G011A (Şubat-Ağustos)'!K590=" ",0,'G011A (Şubat-Ağustos)'!K590)</f>
        <v>0</v>
      </c>
      <c r="H725" s="176">
        <f>IF('G011A (Mart-Eylül)'!C591="",0,'G011A (Mart-Eylül)'!C591)</f>
        <v>0</v>
      </c>
      <c r="I725" s="175">
        <f>IF('G011A (Mart-Eylül)'!K591=" ",0,'G011A (Mart-Eylül)'!K591)</f>
        <v>0</v>
      </c>
      <c r="J725" s="176">
        <f>IF('G011A (Nisan-Ekim)'!C591="",0,'G011A (Nisan-Ekim)'!C591)</f>
        <v>0</v>
      </c>
      <c r="K725" s="175">
        <f>IF('G011A (Nisan-Ekim)'!K591="",0,'G011A (Nisan-Ekim)'!K591)</f>
        <v>0</v>
      </c>
      <c r="L725" s="176">
        <f>IF('G011A (Mayıs-Kasım)'!C591="",0,'G011A (Mayıs-Kasım)'!C591)</f>
        <v>0</v>
      </c>
      <c r="M725" s="175">
        <f>IF('G011A (Mayıs-Kasım)'!K591=" ",0,'G011A (Mayıs-Kasım)'!K591)</f>
        <v>0</v>
      </c>
      <c r="N725" s="176">
        <f>IF('G011A (Haziran-Aralık)'!C606="",0,'G011A (Haziran-Aralık)'!C606)</f>
        <v>0</v>
      </c>
      <c r="O725" s="175">
        <f>IF('G011A (Haziran-Aralık)'!K606="",0,'G011A (Haziran-Aralık)'!K606)</f>
        <v>0</v>
      </c>
      <c r="P725" s="176" t="str">
        <f>IF('proje ve personel bilgileri'!A322=0,"",SUM(D725+F725+H725+J725+L725+N725))</f>
        <v/>
      </c>
      <c r="Q725" s="175" t="str">
        <f>IF('proje ve personel bilgileri'!A322=0,"",SUM(E725+G725+I725+K725+M725+O725))</f>
        <v/>
      </c>
      <c r="R725" s="180" t="str">
        <f>IF('proje ve personel bilgileri'!A322&lt;&gt;0,(P725/30)," ")</f>
        <v xml:space="preserve"> </v>
      </c>
      <c r="S725" s="181" t="str">
        <f>IF('proje ve personel bilgileri'!A322&lt;&gt;0,(Q725/R725)," ")</f>
        <v xml:space="preserve"> </v>
      </c>
    </row>
    <row r="726" spans="1:19" ht="15.75" customHeight="1" x14ac:dyDescent="0.25">
      <c r="A726" s="15">
        <v>310</v>
      </c>
      <c r="B726" s="359" t="str">
        <f>IF('proje ve personel bilgileri'!A323&lt;&gt;0,('proje ve personel bilgileri'!A323)," ")</f>
        <v xml:space="preserve"> </v>
      </c>
      <c r="C726" s="359"/>
      <c r="D726" s="176">
        <f>IF('G011A (Ocak-Temmuz)'!C598="",0,'G011A (Ocak-Temmuz)'!C598)</f>
        <v>0</v>
      </c>
      <c r="E726" s="175">
        <f>IF('G011A (Ocak-Temmuz)'!K598=" ",0,'G011A (Ocak-Temmuz)'!K598)</f>
        <v>0</v>
      </c>
      <c r="F726" s="176">
        <f>IF('G011A (Şubat-Ağustos)'!C591="",0,'G011A (Şubat-Ağustos)'!C591)</f>
        <v>0</v>
      </c>
      <c r="G726" s="175">
        <f>IF('G011A (Şubat-Ağustos)'!K591=" ",0,'G011A (Şubat-Ağustos)'!K591)</f>
        <v>0</v>
      </c>
      <c r="H726" s="176">
        <f>IF('G011A (Mart-Eylül)'!C592="",0,'G011A (Mart-Eylül)'!C592)</f>
        <v>0</v>
      </c>
      <c r="I726" s="175">
        <f>IF('G011A (Mart-Eylül)'!K592=" ",0,'G011A (Mart-Eylül)'!K592)</f>
        <v>0</v>
      </c>
      <c r="J726" s="176">
        <f>IF('G011A (Nisan-Ekim)'!C592="",0,'G011A (Nisan-Ekim)'!C592)</f>
        <v>0</v>
      </c>
      <c r="K726" s="175">
        <f>IF('G011A (Nisan-Ekim)'!K592="",0,'G011A (Nisan-Ekim)'!K592)</f>
        <v>0</v>
      </c>
      <c r="L726" s="176">
        <f>IF('G011A (Mayıs-Kasım)'!C592="",0,'G011A (Mayıs-Kasım)'!C592)</f>
        <v>0</v>
      </c>
      <c r="M726" s="175">
        <f>IF('G011A (Mayıs-Kasım)'!K592=" ",0,'G011A (Mayıs-Kasım)'!K592)</f>
        <v>0</v>
      </c>
      <c r="N726" s="176">
        <f>IF('G011A (Haziran-Aralık)'!C607="",0,'G011A (Haziran-Aralık)'!C607)</f>
        <v>0</v>
      </c>
      <c r="O726" s="175">
        <f>IF('G011A (Haziran-Aralık)'!K607="",0,'G011A (Haziran-Aralık)'!K607)</f>
        <v>0</v>
      </c>
      <c r="P726" s="176" t="str">
        <f>IF('proje ve personel bilgileri'!A323=0,"",SUM(D726+F726+H726+J726+L726+N726))</f>
        <v/>
      </c>
      <c r="Q726" s="175" t="str">
        <f>IF('proje ve personel bilgileri'!A323=0,"",SUM(E726+G726+I726+K726+M726+O726))</f>
        <v/>
      </c>
      <c r="R726" s="180" t="str">
        <f>IF('proje ve personel bilgileri'!A323&lt;&gt;0,(P726/30)," ")</f>
        <v xml:space="preserve"> </v>
      </c>
      <c r="S726" s="181" t="str">
        <f>IF('proje ve personel bilgileri'!A323&lt;&gt;0,(Q726/R726)," ")</f>
        <v xml:space="preserve"> </v>
      </c>
    </row>
    <row r="727" spans="1:19" ht="15.75" customHeight="1" x14ac:dyDescent="0.25">
      <c r="A727" s="14">
        <v>311</v>
      </c>
      <c r="B727" s="359" t="str">
        <f>IF('proje ve personel bilgileri'!A324&lt;&gt;0,('proje ve personel bilgileri'!A324)," ")</f>
        <v xml:space="preserve"> </v>
      </c>
      <c r="C727" s="359"/>
      <c r="D727" s="176">
        <f>IF('G011A (Ocak-Temmuz)'!C599="",0,'G011A (Ocak-Temmuz)'!C599)</f>
        <v>0</v>
      </c>
      <c r="E727" s="175">
        <f>IF('G011A (Ocak-Temmuz)'!K599=" ",0,'G011A (Ocak-Temmuz)'!K599)</f>
        <v>0</v>
      </c>
      <c r="F727" s="176">
        <f>IF('G011A (Şubat-Ağustos)'!C592="",0,'G011A (Şubat-Ağustos)'!C592)</f>
        <v>0</v>
      </c>
      <c r="G727" s="175">
        <f>IF('G011A (Şubat-Ağustos)'!K592=" ",0,'G011A (Şubat-Ağustos)'!K592)</f>
        <v>0</v>
      </c>
      <c r="H727" s="176">
        <f>IF('G011A (Mart-Eylül)'!C593="",0,'G011A (Mart-Eylül)'!C593)</f>
        <v>0</v>
      </c>
      <c r="I727" s="175">
        <f>IF('G011A (Mart-Eylül)'!K593=" ",0,'G011A (Mart-Eylül)'!K593)</f>
        <v>0</v>
      </c>
      <c r="J727" s="176">
        <f>IF('G011A (Nisan-Ekim)'!C593="",0,'G011A (Nisan-Ekim)'!C593)</f>
        <v>0</v>
      </c>
      <c r="K727" s="175">
        <f>IF('G011A (Nisan-Ekim)'!K593="",0,'G011A (Nisan-Ekim)'!K593)</f>
        <v>0</v>
      </c>
      <c r="L727" s="176">
        <f>IF('G011A (Mayıs-Kasım)'!C593="",0,'G011A (Mayıs-Kasım)'!C593)</f>
        <v>0</v>
      </c>
      <c r="M727" s="175">
        <f>IF('G011A (Mayıs-Kasım)'!K593=" ",0,'G011A (Mayıs-Kasım)'!K593)</f>
        <v>0</v>
      </c>
      <c r="N727" s="176">
        <f>IF('G011A (Haziran-Aralık)'!C608="",0,'G011A (Haziran-Aralık)'!C608)</f>
        <v>0</v>
      </c>
      <c r="O727" s="175">
        <f>IF('G011A (Haziran-Aralık)'!K608="",0,'G011A (Haziran-Aralık)'!K608)</f>
        <v>0</v>
      </c>
      <c r="P727" s="176" t="str">
        <f>IF('proje ve personel bilgileri'!A324=0,"",SUM(D727+F727+H727+J727+L727+N727))</f>
        <v/>
      </c>
      <c r="Q727" s="175" t="str">
        <f>IF('proje ve personel bilgileri'!A324=0,"",SUM(E727+G727+I727+K727+M727+O727))</f>
        <v/>
      </c>
      <c r="R727" s="180" t="str">
        <f>IF('proje ve personel bilgileri'!A324&lt;&gt;0,(P727/30)," ")</f>
        <v xml:space="preserve"> </v>
      </c>
      <c r="S727" s="181" t="str">
        <f>IF('proje ve personel bilgileri'!A324&lt;&gt;0,(Q727/R727)," ")</f>
        <v xml:space="preserve"> </v>
      </c>
    </row>
    <row r="728" spans="1:19" ht="15.75" customHeight="1" x14ac:dyDescent="0.25">
      <c r="A728" s="15">
        <v>312</v>
      </c>
      <c r="B728" s="359" t="str">
        <f>IF('proje ve personel bilgileri'!A325&lt;&gt;0,('proje ve personel bilgileri'!A325)," ")</f>
        <v xml:space="preserve"> </v>
      </c>
      <c r="C728" s="359"/>
      <c r="D728" s="176">
        <f>IF('G011A (Ocak-Temmuz)'!C600="",0,'G011A (Ocak-Temmuz)'!C600)</f>
        <v>0</v>
      </c>
      <c r="E728" s="175">
        <f>IF('G011A (Ocak-Temmuz)'!K600=" ",0,'G011A (Ocak-Temmuz)'!K600)</f>
        <v>0</v>
      </c>
      <c r="F728" s="176">
        <f>IF('G011A (Şubat-Ağustos)'!C593="",0,'G011A (Şubat-Ağustos)'!C593)</f>
        <v>0</v>
      </c>
      <c r="G728" s="175">
        <f>IF('G011A (Şubat-Ağustos)'!K593=" ",0,'G011A (Şubat-Ağustos)'!K593)</f>
        <v>0</v>
      </c>
      <c r="H728" s="176">
        <f>IF('G011A (Mart-Eylül)'!C594="",0,'G011A (Mart-Eylül)'!C594)</f>
        <v>0</v>
      </c>
      <c r="I728" s="175">
        <f>IF('G011A (Mart-Eylül)'!K594=" ",0,'G011A (Mart-Eylül)'!K594)</f>
        <v>0</v>
      </c>
      <c r="J728" s="176">
        <f>IF('G011A (Nisan-Ekim)'!C594="",0,'G011A (Nisan-Ekim)'!C594)</f>
        <v>0</v>
      </c>
      <c r="K728" s="175">
        <f>IF('G011A (Nisan-Ekim)'!K594="",0,'G011A (Nisan-Ekim)'!K594)</f>
        <v>0</v>
      </c>
      <c r="L728" s="176">
        <f>IF('G011A (Mayıs-Kasım)'!C594="",0,'G011A (Mayıs-Kasım)'!C594)</f>
        <v>0</v>
      </c>
      <c r="M728" s="175">
        <f>IF('G011A (Mayıs-Kasım)'!K594=" ",0,'G011A (Mayıs-Kasım)'!K594)</f>
        <v>0</v>
      </c>
      <c r="N728" s="176">
        <f>IF('G011A (Haziran-Aralık)'!C609="",0,'G011A (Haziran-Aralık)'!C609)</f>
        <v>0</v>
      </c>
      <c r="O728" s="175">
        <f>IF('G011A (Haziran-Aralık)'!K609="",0,'G011A (Haziran-Aralık)'!K609)</f>
        <v>0</v>
      </c>
      <c r="P728" s="176" t="str">
        <f>IF('proje ve personel bilgileri'!A325=0,"",SUM(D728+F728+H728+J728+L728+N728))</f>
        <v/>
      </c>
      <c r="Q728" s="175" t="str">
        <f>IF('proje ve personel bilgileri'!A325=0,"",SUM(E728+G728+I728+K728+M728+O728))</f>
        <v/>
      </c>
      <c r="R728" s="180" t="str">
        <f>IF('proje ve personel bilgileri'!A325&lt;&gt;0,(P728/30)," ")</f>
        <v xml:space="preserve"> </v>
      </c>
      <c r="S728" s="181" t="str">
        <f>IF('proje ve personel bilgileri'!A325&lt;&gt;0,(Q728/R728)," ")</f>
        <v xml:space="preserve"> </v>
      </c>
    </row>
    <row r="729" spans="1:19" ht="15.75" customHeight="1" x14ac:dyDescent="0.25">
      <c r="A729" s="14">
        <v>313</v>
      </c>
      <c r="B729" s="359" t="str">
        <f>IF('proje ve personel bilgileri'!A326&lt;&gt;0,('proje ve personel bilgileri'!A326)," ")</f>
        <v xml:space="preserve"> </v>
      </c>
      <c r="C729" s="359"/>
      <c r="D729" s="176">
        <f>IF('G011A (Ocak-Temmuz)'!C601="",0,'G011A (Ocak-Temmuz)'!C601)</f>
        <v>0</v>
      </c>
      <c r="E729" s="175">
        <f>IF('G011A (Ocak-Temmuz)'!K601=" ",0,'G011A (Ocak-Temmuz)'!K601)</f>
        <v>0</v>
      </c>
      <c r="F729" s="176">
        <f>IF('G011A (Şubat-Ağustos)'!C594="",0,'G011A (Şubat-Ağustos)'!C594)</f>
        <v>0</v>
      </c>
      <c r="G729" s="175">
        <f>IF('G011A (Şubat-Ağustos)'!K594=" ",0,'G011A (Şubat-Ağustos)'!K594)</f>
        <v>0</v>
      </c>
      <c r="H729" s="176">
        <f>IF('G011A (Mart-Eylül)'!C595="",0,'G011A (Mart-Eylül)'!C595)</f>
        <v>0</v>
      </c>
      <c r="I729" s="175">
        <f>IF('G011A (Mart-Eylül)'!K595=" ",0,'G011A (Mart-Eylül)'!K595)</f>
        <v>0</v>
      </c>
      <c r="J729" s="176">
        <f>IF('G011A (Nisan-Ekim)'!C595="",0,'G011A (Nisan-Ekim)'!C595)</f>
        <v>0</v>
      </c>
      <c r="K729" s="175">
        <f>IF('G011A (Nisan-Ekim)'!K595="",0,'G011A (Nisan-Ekim)'!K595)</f>
        <v>0</v>
      </c>
      <c r="L729" s="176">
        <f>IF('G011A (Mayıs-Kasım)'!C595="",0,'G011A (Mayıs-Kasım)'!C595)</f>
        <v>0</v>
      </c>
      <c r="M729" s="175">
        <f>IF('G011A (Mayıs-Kasım)'!K595=" ",0,'G011A (Mayıs-Kasım)'!K595)</f>
        <v>0</v>
      </c>
      <c r="N729" s="176">
        <f>IF('G011A (Haziran-Aralık)'!C610="",0,'G011A (Haziran-Aralık)'!C610)</f>
        <v>0</v>
      </c>
      <c r="O729" s="175">
        <f>IF('G011A (Haziran-Aralık)'!K610="",0,'G011A (Haziran-Aralık)'!K610)</f>
        <v>0</v>
      </c>
      <c r="P729" s="176" t="str">
        <f>IF('proje ve personel bilgileri'!A326=0,"",SUM(D729+F729+H729+J729+L729+N729))</f>
        <v/>
      </c>
      <c r="Q729" s="175" t="str">
        <f>IF('proje ve personel bilgileri'!A326=0,"",SUM(E729+G729+I729+K729+M729+O729))</f>
        <v/>
      </c>
      <c r="R729" s="180" t="str">
        <f>IF('proje ve personel bilgileri'!A326&lt;&gt;0,(P729/30)," ")</f>
        <v xml:space="preserve"> </v>
      </c>
      <c r="S729" s="181" t="str">
        <f>IF('proje ve personel bilgileri'!A326&lt;&gt;0,(Q729/R729)," ")</f>
        <v xml:space="preserve"> </v>
      </c>
    </row>
    <row r="730" spans="1:19" ht="15.75" customHeight="1" x14ac:dyDescent="0.25">
      <c r="A730" s="15">
        <v>314</v>
      </c>
      <c r="B730" s="359" t="str">
        <f>IF('proje ve personel bilgileri'!A327&lt;&gt;0,('proje ve personel bilgileri'!A327)," ")</f>
        <v xml:space="preserve"> </v>
      </c>
      <c r="C730" s="359"/>
      <c r="D730" s="176">
        <f>IF('G011A (Ocak-Temmuz)'!C602="",0,'G011A (Ocak-Temmuz)'!C602)</f>
        <v>0</v>
      </c>
      <c r="E730" s="175">
        <f>IF('G011A (Ocak-Temmuz)'!K602=" ",0,'G011A (Ocak-Temmuz)'!K602)</f>
        <v>0</v>
      </c>
      <c r="F730" s="176">
        <f>IF('G011A (Şubat-Ağustos)'!C595="",0,'G011A (Şubat-Ağustos)'!C595)</f>
        <v>0</v>
      </c>
      <c r="G730" s="175">
        <f>IF('G011A (Şubat-Ağustos)'!K595=" ",0,'G011A (Şubat-Ağustos)'!K595)</f>
        <v>0</v>
      </c>
      <c r="H730" s="176">
        <f>IF('G011A (Mart-Eylül)'!C596="",0,'G011A (Mart-Eylül)'!C596)</f>
        <v>0</v>
      </c>
      <c r="I730" s="175">
        <f>IF('G011A (Mart-Eylül)'!K596=" ",0,'G011A (Mart-Eylül)'!K596)</f>
        <v>0</v>
      </c>
      <c r="J730" s="176">
        <f>IF('G011A (Nisan-Ekim)'!C596="",0,'G011A (Nisan-Ekim)'!C596)</f>
        <v>0</v>
      </c>
      <c r="K730" s="175">
        <f>IF('G011A (Nisan-Ekim)'!K596="",0,'G011A (Nisan-Ekim)'!K596)</f>
        <v>0</v>
      </c>
      <c r="L730" s="176">
        <f>IF('G011A (Mayıs-Kasım)'!C596="",0,'G011A (Mayıs-Kasım)'!C596)</f>
        <v>0</v>
      </c>
      <c r="M730" s="175">
        <f>IF('G011A (Mayıs-Kasım)'!K596=" ",0,'G011A (Mayıs-Kasım)'!K596)</f>
        <v>0</v>
      </c>
      <c r="N730" s="176">
        <f>IF('G011A (Haziran-Aralık)'!C611="",0,'G011A (Haziran-Aralık)'!C611)</f>
        <v>0</v>
      </c>
      <c r="O730" s="175">
        <f>IF('G011A (Haziran-Aralık)'!K611="",0,'G011A (Haziran-Aralık)'!K611)</f>
        <v>0</v>
      </c>
      <c r="P730" s="176" t="str">
        <f>IF('proje ve personel bilgileri'!A327=0,"",SUM(D730+F730+H730+J730+L730+N730))</f>
        <v/>
      </c>
      <c r="Q730" s="175" t="str">
        <f>IF('proje ve personel bilgileri'!A327=0,"",SUM(E730+G730+I730+K730+M730+O730))</f>
        <v/>
      </c>
      <c r="R730" s="180" t="str">
        <f>IF('proje ve personel bilgileri'!A327&lt;&gt;0,(P730/30)," ")</f>
        <v xml:space="preserve"> </v>
      </c>
      <c r="S730" s="181" t="str">
        <f>IF('proje ve personel bilgileri'!A327&lt;&gt;0,(Q730/R730)," ")</f>
        <v xml:space="preserve"> </v>
      </c>
    </row>
    <row r="731" spans="1:19" ht="15.75" customHeight="1" x14ac:dyDescent="0.25">
      <c r="A731" s="14">
        <v>315</v>
      </c>
      <c r="B731" s="359" t="str">
        <f>IF('proje ve personel bilgileri'!A328&lt;&gt;0,('proje ve personel bilgileri'!A328)," ")</f>
        <v xml:space="preserve"> </v>
      </c>
      <c r="C731" s="359"/>
      <c r="D731" s="176">
        <f>IF('G011A (Ocak-Temmuz)'!C603="",0,'G011A (Ocak-Temmuz)'!C603)</f>
        <v>0</v>
      </c>
      <c r="E731" s="175">
        <f>IF('G011A (Ocak-Temmuz)'!K603=" ",0,'G011A (Ocak-Temmuz)'!K603)</f>
        <v>0</v>
      </c>
      <c r="F731" s="176">
        <f>IF('G011A (Şubat-Ağustos)'!C596="",0,'G011A (Şubat-Ağustos)'!C596)</f>
        <v>0</v>
      </c>
      <c r="G731" s="175">
        <f>IF('G011A (Şubat-Ağustos)'!K596=" ",0,'G011A (Şubat-Ağustos)'!K596)</f>
        <v>0</v>
      </c>
      <c r="H731" s="176">
        <f>IF('G011A (Mart-Eylül)'!C597="",0,'G011A (Mart-Eylül)'!C597)</f>
        <v>0</v>
      </c>
      <c r="I731" s="175">
        <f>IF('G011A (Mart-Eylül)'!K597=" ",0,'G011A (Mart-Eylül)'!K597)</f>
        <v>0</v>
      </c>
      <c r="J731" s="176">
        <f>IF('G011A (Nisan-Ekim)'!C597="",0,'G011A (Nisan-Ekim)'!C597)</f>
        <v>0</v>
      </c>
      <c r="K731" s="175">
        <f>IF('G011A (Nisan-Ekim)'!K597="",0,'G011A (Nisan-Ekim)'!K597)</f>
        <v>0</v>
      </c>
      <c r="L731" s="176">
        <f>IF('G011A (Mayıs-Kasım)'!C597="",0,'G011A (Mayıs-Kasım)'!C597)</f>
        <v>0</v>
      </c>
      <c r="M731" s="175">
        <f>IF('G011A (Mayıs-Kasım)'!K597=" ",0,'G011A (Mayıs-Kasım)'!K597)</f>
        <v>0</v>
      </c>
      <c r="N731" s="176">
        <f>IF('G011A (Haziran-Aralık)'!C612="",0,'G011A (Haziran-Aralık)'!C612)</f>
        <v>0</v>
      </c>
      <c r="O731" s="175">
        <f>IF('G011A (Haziran-Aralık)'!K612="",0,'G011A (Haziran-Aralık)'!K612)</f>
        <v>0</v>
      </c>
      <c r="P731" s="176" t="str">
        <f>IF('proje ve personel bilgileri'!A328=0,"",SUM(D731+F731+H731+J731+L731+N731))</f>
        <v/>
      </c>
      <c r="Q731" s="175" t="str">
        <f>IF('proje ve personel bilgileri'!A328=0,"",SUM(E731+G731+I731+K731+M731+O731))</f>
        <v/>
      </c>
      <c r="R731" s="180" t="str">
        <f>IF('proje ve personel bilgileri'!A328&lt;&gt;0,(P731/30)," ")</f>
        <v xml:space="preserve"> </v>
      </c>
      <c r="S731" s="181" t="str">
        <f>IF('proje ve personel bilgileri'!A328&lt;&gt;0,(Q731/R731)," ")</f>
        <v xml:space="preserve"> </v>
      </c>
    </row>
    <row r="732" spans="1:19" ht="15.75" customHeight="1" x14ac:dyDescent="0.25">
      <c r="A732" s="15">
        <v>316</v>
      </c>
      <c r="B732" s="359" t="str">
        <f>IF('proje ve personel bilgileri'!A329&lt;&gt;0,('proje ve personel bilgileri'!A329)," ")</f>
        <v xml:space="preserve"> </v>
      </c>
      <c r="C732" s="359"/>
      <c r="D732" s="176">
        <f>IF('G011A (Ocak-Temmuz)'!C604="",0,'G011A (Ocak-Temmuz)'!C604)</f>
        <v>0</v>
      </c>
      <c r="E732" s="175">
        <f>IF('G011A (Ocak-Temmuz)'!K604=" ",0,'G011A (Ocak-Temmuz)'!K604)</f>
        <v>0</v>
      </c>
      <c r="F732" s="176">
        <f>IF('G011A (Şubat-Ağustos)'!C597="",0,'G011A (Şubat-Ağustos)'!C597)</f>
        <v>0</v>
      </c>
      <c r="G732" s="175">
        <f>IF('G011A (Şubat-Ağustos)'!K597=" ",0,'G011A (Şubat-Ağustos)'!K597)</f>
        <v>0</v>
      </c>
      <c r="H732" s="176">
        <f>IF('G011A (Mart-Eylül)'!C598="",0,'G011A (Mart-Eylül)'!C598)</f>
        <v>0</v>
      </c>
      <c r="I732" s="175">
        <f>IF('G011A (Mart-Eylül)'!K598=" ",0,'G011A (Mart-Eylül)'!K598)</f>
        <v>0</v>
      </c>
      <c r="J732" s="176">
        <f>IF('G011A (Nisan-Ekim)'!C598="",0,'G011A (Nisan-Ekim)'!C598)</f>
        <v>0</v>
      </c>
      <c r="K732" s="175">
        <f>IF('G011A (Nisan-Ekim)'!K598="",0,'G011A (Nisan-Ekim)'!K598)</f>
        <v>0</v>
      </c>
      <c r="L732" s="176">
        <f>IF('G011A (Mayıs-Kasım)'!C598="",0,'G011A (Mayıs-Kasım)'!C598)</f>
        <v>0</v>
      </c>
      <c r="M732" s="175">
        <f>IF('G011A (Mayıs-Kasım)'!K598=" ",0,'G011A (Mayıs-Kasım)'!K598)</f>
        <v>0</v>
      </c>
      <c r="N732" s="176">
        <f>IF('G011A (Haziran-Aralık)'!C613="",0,'G011A (Haziran-Aralık)'!C613)</f>
        <v>0</v>
      </c>
      <c r="O732" s="175">
        <f>IF('G011A (Haziran-Aralık)'!K613="",0,'G011A (Haziran-Aralık)'!K613)</f>
        <v>0</v>
      </c>
      <c r="P732" s="176" t="str">
        <f>IF('proje ve personel bilgileri'!A329=0,"",SUM(D732+F732+H732+J732+L732+N732))</f>
        <v/>
      </c>
      <c r="Q732" s="175" t="str">
        <f>IF('proje ve personel bilgileri'!A329=0,"",SUM(E732+G732+I732+K732+M732+O732))</f>
        <v/>
      </c>
      <c r="R732" s="180" t="str">
        <f>IF('proje ve personel bilgileri'!A329&lt;&gt;0,(P732/30)," ")</f>
        <v xml:space="preserve"> </v>
      </c>
      <c r="S732" s="181" t="str">
        <f>IF('proje ve personel bilgileri'!A329&lt;&gt;0,(Q732/R732)," ")</f>
        <v xml:space="preserve"> </v>
      </c>
    </row>
    <row r="733" spans="1:19" ht="15.75" customHeight="1" x14ac:dyDescent="0.25">
      <c r="A733" s="14">
        <v>317</v>
      </c>
      <c r="B733" s="359" t="str">
        <f>IF('proje ve personel bilgileri'!A330&lt;&gt;0,('proje ve personel bilgileri'!A330)," ")</f>
        <v xml:space="preserve"> </v>
      </c>
      <c r="C733" s="359"/>
      <c r="D733" s="176">
        <f>IF('G011A (Ocak-Temmuz)'!C605="",0,'G011A (Ocak-Temmuz)'!C605)</f>
        <v>0</v>
      </c>
      <c r="E733" s="175">
        <f>IF('G011A (Ocak-Temmuz)'!K605=" ",0,'G011A (Ocak-Temmuz)'!K605)</f>
        <v>0</v>
      </c>
      <c r="F733" s="176">
        <f>IF('G011A (Şubat-Ağustos)'!C598="",0,'G011A (Şubat-Ağustos)'!C598)</f>
        <v>0</v>
      </c>
      <c r="G733" s="175">
        <f>IF('G011A (Şubat-Ağustos)'!K598=" ",0,'G011A (Şubat-Ağustos)'!K598)</f>
        <v>0</v>
      </c>
      <c r="H733" s="176">
        <f>IF('G011A (Mart-Eylül)'!C599="",0,'G011A (Mart-Eylül)'!C599)</f>
        <v>0</v>
      </c>
      <c r="I733" s="175">
        <f>IF('G011A (Mart-Eylül)'!K599=" ",0,'G011A (Mart-Eylül)'!K599)</f>
        <v>0</v>
      </c>
      <c r="J733" s="176">
        <f>IF('G011A (Nisan-Ekim)'!C599="",0,'G011A (Nisan-Ekim)'!C599)</f>
        <v>0</v>
      </c>
      <c r="K733" s="175">
        <f>IF('G011A (Nisan-Ekim)'!K599="",0,'G011A (Nisan-Ekim)'!K599)</f>
        <v>0</v>
      </c>
      <c r="L733" s="176">
        <f>IF('G011A (Mayıs-Kasım)'!C599="",0,'G011A (Mayıs-Kasım)'!C599)</f>
        <v>0</v>
      </c>
      <c r="M733" s="175">
        <f>IF('G011A (Mayıs-Kasım)'!K599=" ",0,'G011A (Mayıs-Kasım)'!K599)</f>
        <v>0</v>
      </c>
      <c r="N733" s="176">
        <f>IF('G011A (Haziran-Aralık)'!C614="",0,'G011A (Haziran-Aralık)'!C614)</f>
        <v>0</v>
      </c>
      <c r="O733" s="175">
        <f>IF('G011A (Haziran-Aralık)'!K614="",0,'G011A (Haziran-Aralık)'!K614)</f>
        <v>0</v>
      </c>
      <c r="P733" s="176" t="str">
        <f>IF('proje ve personel bilgileri'!A330=0,"",SUM(D733+F733+H733+J733+L733+N733))</f>
        <v/>
      </c>
      <c r="Q733" s="175" t="str">
        <f>IF('proje ve personel bilgileri'!A330=0,"",SUM(E733+G733+I733+K733+M733+O733))</f>
        <v/>
      </c>
      <c r="R733" s="180" t="str">
        <f>IF('proje ve personel bilgileri'!A330&lt;&gt;0,(P733/30)," ")</f>
        <v xml:space="preserve"> </v>
      </c>
      <c r="S733" s="181" t="str">
        <f>IF('proje ve personel bilgileri'!A330&lt;&gt;0,(Q733/R733)," ")</f>
        <v xml:space="preserve"> </v>
      </c>
    </row>
    <row r="734" spans="1:19" ht="15.75" customHeight="1" x14ac:dyDescent="0.25">
      <c r="A734" s="15">
        <v>318</v>
      </c>
      <c r="B734" s="359" t="str">
        <f>IF('proje ve personel bilgileri'!A331&lt;&gt;0,('proje ve personel bilgileri'!A331)," ")</f>
        <v xml:space="preserve"> </v>
      </c>
      <c r="C734" s="359"/>
      <c r="D734" s="176">
        <f>IF('G011A (Ocak-Temmuz)'!C606="",0,'G011A (Ocak-Temmuz)'!C606)</f>
        <v>0</v>
      </c>
      <c r="E734" s="175">
        <f>IF('G011A (Ocak-Temmuz)'!K606=" ",0,'G011A (Ocak-Temmuz)'!K606)</f>
        <v>0</v>
      </c>
      <c r="F734" s="176">
        <f>IF('G011A (Şubat-Ağustos)'!C599="",0,'G011A (Şubat-Ağustos)'!C599)</f>
        <v>0</v>
      </c>
      <c r="G734" s="175">
        <f>IF('G011A (Şubat-Ağustos)'!K599=" ",0,'G011A (Şubat-Ağustos)'!K599)</f>
        <v>0</v>
      </c>
      <c r="H734" s="176">
        <f>IF('G011A (Mart-Eylül)'!C600="",0,'G011A (Mart-Eylül)'!C600)</f>
        <v>0</v>
      </c>
      <c r="I734" s="175">
        <f>IF('G011A (Mart-Eylül)'!K600=" ",0,'G011A (Mart-Eylül)'!K600)</f>
        <v>0</v>
      </c>
      <c r="J734" s="176">
        <f>IF('G011A (Nisan-Ekim)'!C600="",0,'G011A (Nisan-Ekim)'!C600)</f>
        <v>0</v>
      </c>
      <c r="K734" s="175">
        <f>IF('G011A (Nisan-Ekim)'!K600="",0,'G011A (Nisan-Ekim)'!K600)</f>
        <v>0</v>
      </c>
      <c r="L734" s="176">
        <f>IF('G011A (Mayıs-Kasım)'!C600="",0,'G011A (Mayıs-Kasım)'!C600)</f>
        <v>0</v>
      </c>
      <c r="M734" s="175">
        <f>IF('G011A (Mayıs-Kasım)'!K600=" ",0,'G011A (Mayıs-Kasım)'!K600)</f>
        <v>0</v>
      </c>
      <c r="N734" s="176">
        <f>IF('G011A (Haziran-Aralık)'!C615="",0,'G011A (Haziran-Aralık)'!C615)</f>
        <v>0</v>
      </c>
      <c r="O734" s="175">
        <f>IF('G011A (Haziran-Aralık)'!K615="",0,'G011A (Haziran-Aralık)'!K615)</f>
        <v>0</v>
      </c>
      <c r="P734" s="176" t="str">
        <f>IF('proje ve personel bilgileri'!A331=0,"",SUM(D734+F734+H734+J734+L734+N734))</f>
        <v/>
      </c>
      <c r="Q734" s="175" t="str">
        <f>IF('proje ve personel bilgileri'!A331=0,"",SUM(E734+G734+I734+K734+M734+O734))</f>
        <v/>
      </c>
      <c r="R734" s="180" t="str">
        <f>IF('proje ve personel bilgileri'!A331&lt;&gt;0,(P734/30)," ")</f>
        <v xml:space="preserve"> </v>
      </c>
      <c r="S734" s="181" t="str">
        <f>IF('proje ve personel bilgileri'!A331&lt;&gt;0,(Q734/R734)," ")</f>
        <v xml:space="preserve"> </v>
      </c>
    </row>
    <row r="735" spans="1:19" ht="15.75" customHeight="1" x14ac:dyDescent="0.25">
      <c r="A735" s="14">
        <v>319</v>
      </c>
      <c r="B735" s="359" t="str">
        <f>IF('proje ve personel bilgileri'!A332&lt;&gt;0,('proje ve personel bilgileri'!A332)," ")</f>
        <v xml:space="preserve"> </v>
      </c>
      <c r="C735" s="359"/>
      <c r="D735" s="176">
        <f>IF('G011A (Ocak-Temmuz)'!C607="",0,'G011A (Ocak-Temmuz)'!C607)</f>
        <v>0</v>
      </c>
      <c r="E735" s="175">
        <f>IF('G011A (Ocak-Temmuz)'!K607=" ",0,'G011A (Ocak-Temmuz)'!K607)</f>
        <v>0</v>
      </c>
      <c r="F735" s="176">
        <f>IF('G011A (Şubat-Ağustos)'!C600="",0,'G011A (Şubat-Ağustos)'!C600)</f>
        <v>0</v>
      </c>
      <c r="G735" s="175">
        <f>IF('G011A (Şubat-Ağustos)'!K600=" ",0,'G011A (Şubat-Ağustos)'!K600)</f>
        <v>0</v>
      </c>
      <c r="H735" s="176">
        <f>IF('G011A (Mart-Eylül)'!C601="",0,'G011A (Mart-Eylül)'!C601)</f>
        <v>0</v>
      </c>
      <c r="I735" s="175">
        <f>IF('G011A (Mart-Eylül)'!K601=" ",0,'G011A (Mart-Eylül)'!K601)</f>
        <v>0</v>
      </c>
      <c r="J735" s="176">
        <f>IF('G011A (Nisan-Ekim)'!C601="",0,'G011A (Nisan-Ekim)'!C601)</f>
        <v>0</v>
      </c>
      <c r="K735" s="175">
        <f>IF('G011A (Nisan-Ekim)'!K601="",0,'G011A (Nisan-Ekim)'!K601)</f>
        <v>0</v>
      </c>
      <c r="L735" s="176">
        <f>IF('G011A (Mayıs-Kasım)'!C601="",0,'G011A (Mayıs-Kasım)'!C601)</f>
        <v>0</v>
      </c>
      <c r="M735" s="175">
        <f>IF('G011A (Mayıs-Kasım)'!K601=" ",0,'G011A (Mayıs-Kasım)'!K601)</f>
        <v>0</v>
      </c>
      <c r="N735" s="176">
        <f>IF('G011A (Haziran-Aralık)'!C616="",0,'G011A (Haziran-Aralık)'!C616)</f>
        <v>0</v>
      </c>
      <c r="O735" s="175">
        <f>IF('G011A (Haziran-Aralık)'!K616="",0,'G011A (Haziran-Aralık)'!K616)</f>
        <v>0</v>
      </c>
      <c r="P735" s="176" t="str">
        <f>IF('proje ve personel bilgileri'!A332=0,"",SUM(D735+F735+H735+J735+L735+N735))</f>
        <v/>
      </c>
      <c r="Q735" s="175" t="str">
        <f>IF('proje ve personel bilgileri'!A332=0,"",SUM(E735+G735+I735+K735+M735+O735))</f>
        <v/>
      </c>
      <c r="R735" s="180" t="str">
        <f>IF('proje ve personel bilgileri'!A332&lt;&gt;0,(P735/30)," ")</f>
        <v xml:space="preserve"> </v>
      </c>
      <c r="S735" s="181" t="str">
        <f>IF('proje ve personel bilgileri'!A332&lt;&gt;0,(Q735/R735)," ")</f>
        <v xml:space="preserve"> </v>
      </c>
    </row>
    <row r="736" spans="1:19" ht="15.75" customHeight="1" x14ac:dyDescent="0.25">
      <c r="A736" s="15">
        <v>320</v>
      </c>
      <c r="B736" s="359" t="str">
        <f>IF('proje ve personel bilgileri'!A333&lt;&gt;0,('proje ve personel bilgileri'!A333)," ")</f>
        <v xml:space="preserve"> </v>
      </c>
      <c r="C736" s="359"/>
      <c r="D736" s="176">
        <f>IF('G011A (Ocak-Temmuz)'!C608="",0,'G011A (Ocak-Temmuz)'!C608)</f>
        <v>0</v>
      </c>
      <c r="E736" s="175">
        <f>IF('G011A (Ocak-Temmuz)'!K608=" ",0,'G011A (Ocak-Temmuz)'!K608)</f>
        <v>0</v>
      </c>
      <c r="F736" s="176">
        <f>IF('G011A (Şubat-Ağustos)'!C601="",0,'G011A (Şubat-Ağustos)'!C601)</f>
        <v>0</v>
      </c>
      <c r="G736" s="175">
        <f>IF('G011A (Şubat-Ağustos)'!K601=" ",0,'G011A (Şubat-Ağustos)'!K601)</f>
        <v>0</v>
      </c>
      <c r="H736" s="176">
        <f>IF('G011A (Mart-Eylül)'!C602="",0,'G011A (Mart-Eylül)'!C602)</f>
        <v>0</v>
      </c>
      <c r="I736" s="175">
        <f>IF('G011A (Mart-Eylül)'!K602=" ",0,'G011A (Mart-Eylül)'!K602)</f>
        <v>0</v>
      </c>
      <c r="J736" s="176">
        <f>IF('G011A (Nisan-Ekim)'!C602="",0,'G011A (Nisan-Ekim)'!C602)</f>
        <v>0</v>
      </c>
      <c r="K736" s="175">
        <f>IF('G011A (Nisan-Ekim)'!K602="",0,'G011A (Nisan-Ekim)'!K602)</f>
        <v>0</v>
      </c>
      <c r="L736" s="176">
        <f>IF('G011A (Mayıs-Kasım)'!C602="",0,'G011A (Mayıs-Kasım)'!C602)</f>
        <v>0</v>
      </c>
      <c r="M736" s="175">
        <f>IF('G011A (Mayıs-Kasım)'!K602=" ",0,'G011A (Mayıs-Kasım)'!K602)</f>
        <v>0</v>
      </c>
      <c r="N736" s="176">
        <f>IF('G011A (Haziran-Aralık)'!C617="",0,'G011A (Haziran-Aralık)'!C617)</f>
        <v>0</v>
      </c>
      <c r="O736" s="175">
        <f>IF('G011A (Haziran-Aralık)'!K617="",0,'G011A (Haziran-Aralık)'!K617)</f>
        <v>0</v>
      </c>
      <c r="P736" s="176" t="str">
        <f>IF('proje ve personel bilgileri'!A333=0,"",SUM(D736+F736+H736+J736+L736+N736))</f>
        <v/>
      </c>
      <c r="Q736" s="175" t="str">
        <f>IF('proje ve personel bilgileri'!A333=0,"",SUM(E736+G736+I736+K736+M736+O736))</f>
        <v/>
      </c>
      <c r="R736" s="180" t="str">
        <f>IF('proje ve personel bilgileri'!A333&lt;&gt;0,(P736/30)," ")</f>
        <v xml:space="preserve"> </v>
      </c>
      <c r="S736" s="181" t="str">
        <f>IF('proje ve personel bilgileri'!A333&lt;&gt;0,(Q736/R736)," ")</f>
        <v xml:space="preserve"> </v>
      </c>
    </row>
    <row r="737" spans="1:19" ht="15.75" customHeight="1" x14ac:dyDescent="0.25">
      <c r="A737" s="14">
        <v>321</v>
      </c>
      <c r="B737" s="359" t="str">
        <f>IF('proje ve personel bilgileri'!A334&lt;&gt;0,('proje ve personel bilgileri'!A334)," ")</f>
        <v xml:space="preserve"> </v>
      </c>
      <c r="C737" s="359"/>
      <c r="D737" s="176">
        <f>IF('G011A (Ocak-Temmuz)'!C609="",0,'G011A (Ocak-Temmuz)'!C609)</f>
        <v>0</v>
      </c>
      <c r="E737" s="175">
        <f>IF('G011A (Ocak-Temmuz)'!K609=" ",0,'G011A (Ocak-Temmuz)'!K609)</f>
        <v>0</v>
      </c>
      <c r="F737" s="176">
        <f>IF('G011A (Şubat-Ağustos)'!C602="",0,'G011A (Şubat-Ağustos)'!C602)</f>
        <v>0</v>
      </c>
      <c r="G737" s="175">
        <f>IF('G011A (Şubat-Ağustos)'!K602=" ",0,'G011A (Şubat-Ağustos)'!K602)</f>
        <v>0</v>
      </c>
      <c r="H737" s="176">
        <f>IF('G011A (Mart-Eylül)'!C603="",0,'G011A (Mart-Eylül)'!C603)</f>
        <v>0</v>
      </c>
      <c r="I737" s="175">
        <f>IF('G011A (Mart-Eylül)'!K603=" ",0,'G011A (Mart-Eylül)'!K603)</f>
        <v>0</v>
      </c>
      <c r="J737" s="176">
        <f>IF('G011A (Nisan-Ekim)'!C603="",0,'G011A (Nisan-Ekim)'!C603)</f>
        <v>0</v>
      </c>
      <c r="K737" s="175">
        <f>IF('G011A (Nisan-Ekim)'!K603="",0,'G011A (Nisan-Ekim)'!K603)</f>
        <v>0</v>
      </c>
      <c r="L737" s="176">
        <f>IF('G011A (Mayıs-Kasım)'!C603="",0,'G011A (Mayıs-Kasım)'!C603)</f>
        <v>0</v>
      </c>
      <c r="M737" s="175">
        <f>IF('G011A (Mayıs-Kasım)'!K603=" ",0,'G011A (Mayıs-Kasım)'!K603)</f>
        <v>0</v>
      </c>
      <c r="N737" s="176">
        <f>IF('G011A (Haziran-Aralık)'!C618="",0,'G011A (Haziran-Aralık)'!C618)</f>
        <v>0</v>
      </c>
      <c r="O737" s="175">
        <f>IF('G011A (Haziran-Aralık)'!K618="",0,'G011A (Haziran-Aralık)'!K618)</f>
        <v>0</v>
      </c>
      <c r="P737" s="176" t="str">
        <f>IF('proje ve personel bilgileri'!A334=0,"",SUM(D737+F737+H737+J737+L737+N737))</f>
        <v/>
      </c>
      <c r="Q737" s="175" t="str">
        <f>IF('proje ve personel bilgileri'!A334=0,"",SUM(E737+G737+I737+K737+M737+O737))</f>
        <v/>
      </c>
      <c r="R737" s="180" t="str">
        <f>IF('proje ve personel bilgileri'!A334&lt;&gt;0,(P737/30)," ")</f>
        <v xml:space="preserve"> </v>
      </c>
      <c r="S737" s="181" t="str">
        <f>IF('proje ve personel bilgileri'!A334&lt;&gt;0,(Q737/R737)," ")</f>
        <v xml:space="preserve"> </v>
      </c>
    </row>
    <row r="738" spans="1:19" ht="15.75" customHeight="1" x14ac:dyDescent="0.25">
      <c r="A738" s="15">
        <v>322</v>
      </c>
      <c r="B738" s="359" t="str">
        <f>IF('proje ve personel bilgileri'!A335&lt;&gt;0,('proje ve personel bilgileri'!A335)," ")</f>
        <v xml:space="preserve"> </v>
      </c>
      <c r="C738" s="359"/>
      <c r="D738" s="176">
        <f>IF('G011A (Ocak-Temmuz)'!C610="",0,'G011A (Ocak-Temmuz)'!C610)</f>
        <v>0</v>
      </c>
      <c r="E738" s="175">
        <f>IF('G011A (Ocak-Temmuz)'!K610=" ",0,'G011A (Ocak-Temmuz)'!K610)</f>
        <v>0</v>
      </c>
      <c r="F738" s="176">
        <f>IF('G011A (Şubat-Ağustos)'!C603="",0,'G011A (Şubat-Ağustos)'!C603)</f>
        <v>0</v>
      </c>
      <c r="G738" s="175">
        <f>IF('G011A (Şubat-Ağustos)'!K603=" ",0,'G011A (Şubat-Ağustos)'!K603)</f>
        <v>0</v>
      </c>
      <c r="H738" s="176">
        <f>IF('G011A (Mart-Eylül)'!C604="",0,'G011A (Mart-Eylül)'!C604)</f>
        <v>0</v>
      </c>
      <c r="I738" s="175">
        <f>IF('G011A (Mart-Eylül)'!K604=" ",0,'G011A (Mart-Eylül)'!K604)</f>
        <v>0</v>
      </c>
      <c r="J738" s="176">
        <f>IF('G011A (Nisan-Ekim)'!C604="",0,'G011A (Nisan-Ekim)'!C604)</f>
        <v>0</v>
      </c>
      <c r="K738" s="175">
        <f>IF('G011A (Nisan-Ekim)'!K604="",0,'G011A (Nisan-Ekim)'!K604)</f>
        <v>0</v>
      </c>
      <c r="L738" s="176">
        <f>IF('G011A (Mayıs-Kasım)'!C604="",0,'G011A (Mayıs-Kasım)'!C604)</f>
        <v>0</v>
      </c>
      <c r="M738" s="175">
        <f>IF('G011A (Mayıs-Kasım)'!K604=" ",0,'G011A (Mayıs-Kasım)'!K604)</f>
        <v>0</v>
      </c>
      <c r="N738" s="176">
        <f>IF('G011A (Haziran-Aralık)'!C619="",0,'G011A (Haziran-Aralık)'!C619)</f>
        <v>0</v>
      </c>
      <c r="O738" s="175">
        <f>IF('G011A (Haziran-Aralık)'!K619="",0,'G011A (Haziran-Aralık)'!K619)</f>
        <v>0</v>
      </c>
      <c r="P738" s="176" t="str">
        <f>IF('proje ve personel bilgileri'!A335=0,"",SUM(D738+F738+H738+J738+L738+N738))</f>
        <v/>
      </c>
      <c r="Q738" s="175" t="str">
        <f>IF('proje ve personel bilgileri'!A335=0,"",SUM(E738+G738+I738+K738+M738+O738))</f>
        <v/>
      </c>
      <c r="R738" s="180" t="str">
        <f>IF('proje ve personel bilgileri'!A335&lt;&gt;0,(P738/30)," ")</f>
        <v xml:space="preserve"> </v>
      </c>
      <c r="S738" s="181" t="str">
        <f>IF('proje ve personel bilgileri'!A335&lt;&gt;0,(Q738/R738)," ")</f>
        <v xml:space="preserve"> </v>
      </c>
    </row>
    <row r="739" spans="1:19" ht="15.75" customHeight="1" x14ac:dyDescent="0.25">
      <c r="A739" s="14">
        <v>323</v>
      </c>
      <c r="B739" s="359" t="str">
        <f>IF('proje ve personel bilgileri'!A336&lt;&gt;0,('proje ve personel bilgileri'!A336)," ")</f>
        <v xml:space="preserve"> </v>
      </c>
      <c r="C739" s="359"/>
      <c r="D739" s="176">
        <f>IF('G011A (Ocak-Temmuz)'!C611="",0,'G011A (Ocak-Temmuz)'!C611)</f>
        <v>0</v>
      </c>
      <c r="E739" s="175">
        <f>IF('G011A (Ocak-Temmuz)'!K611=" ",0,'G011A (Ocak-Temmuz)'!K611)</f>
        <v>0</v>
      </c>
      <c r="F739" s="176">
        <f>IF('G011A (Şubat-Ağustos)'!C604="",0,'G011A (Şubat-Ağustos)'!C604)</f>
        <v>0</v>
      </c>
      <c r="G739" s="175">
        <f>IF('G011A (Şubat-Ağustos)'!K604=" ",0,'G011A (Şubat-Ağustos)'!K604)</f>
        <v>0</v>
      </c>
      <c r="H739" s="176">
        <f>IF('G011A (Mart-Eylül)'!C605="",0,'G011A (Mart-Eylül)'!C605)</f>
        <v>0</v>
      </c>
      <c r="I739" s="175">
        <f>IF('G011A (Mart-Eylül)'!K605=" ",0,'G011A (Mart-Eylül)'!K605)</f>
        <v>0</v>
      </c>
      <c r="J739" s="176">
        <f>IF('G011A (Nisan-Ekim)'!C605="",0,'G011A (Nisan-Ekim)'!C605)</f>
        <v>0</v>
      </c>
      <c r="K739" s="175">
        <f>IF('G011A (Nisan-Ekim)'!K605="",0,'G011A (Nisan-Ekim)'!K605)</f>
        <v>0</v>
      </c>
      <c r="L739" s="176">
        <f>IF('G011A (Mayıs-Kasım)'!C605="",0,'G011A (Mayıs-Kasım)'!C605)</f>
        <v>0</v>
      </c>
      <c r="M739" s="175">
        <f>IF('G011A (Mayıs-Kasım)'!K605=" ",0,'G011A (Mayıs-Kasım)'!K605)</f>
        <v>0</v>
      </c>
      <c r="N739" s="176">
        <f>IF('G011A (Haziran-Aralık)'!C620="",0,'G011A (Haziran-Aralık)'!C620)</f>
        <v>0</v>
      </c>
      <c r="O739" s="175">
        <f>IF('G011A (Haziran-Aralık)'!K620="",0,'G011A (Haziran-Aralık)'!K620)</f>
        <v>0</v>
      </c>
      <c r="P739" s="176" t="str">
        <f>IF('proje ve personel bilgileri'!A336=0,"",SUM(D739+F739+H739+J739+L739+N739))</f>
        <v/>
      </c>
      <c r="Q739" s="175" t="str">
        <f>IF('proje ve personel bilgileri'!A336=0,"",SUM(E739+G739+I739+K739+M739+O739))</f>
        <v/>
      </c>
      <c r="R739" s="180" t="str">
        <f>IF('proje ve personel bilgileri'!A336&lt;&gt;0,(P739/30)," ")</f>
        <v xml:space="preserve"> </v>
      </c>
      <c r="S739" s="181" t="str">
        <f>IF('proje ve personel bilgileri'!A336&lt;&gt;0,(Q739/R739)," ")</f>
        <v xml:space="preserve"> </v>
      </c>
    </row>
    <row r="740" spans="1:19" ht="15.75" customHeight="1" x14ac:dyDescent="0.25">
      <c r="A740" s="15">
        <v>324</v>
      </c>
      <c r="B740" s="359" t="str">
        <f>IF('proje ve personel bilgileri'!A337&lt;&gt;0,('proje ve personel bilgileri'!A337)," ")</f>
        <v xml:space="preserve"> </v>
      </c>
      <c r="C740" s="359"/>
      <c r="D740" s="176">
        <f>IF('G011A (Ocak-Temmuz)'!C612="",0,'G011A (Ocak-Temmuz)'!C612)</f>
        <v>0</v>
      </c>
      <c r="E740" s="175">
        <f>IF('G011A (Ocak-Temmuz)'!K612=" ",0,'G011A (Ocak-Temmuz)'!K612)</f>
        <v>0</v>
      </c>
      <c r="F740" s="176">
        <f>IF('G011A (Şubat-Ağustos)'!C605="",0,'G011A (Şubat-Ağustos)'!C605)</f>
        <v>0</v>
      </c>
      <c r="G740" s="175">
        <f>IF('G011A (Şubat-Ağustos)'!K605=" ",0,'G011A (Şubat-Ağustos)'!K605)</f>
        <v>0</v>
      </c>
      <c r="H740" s="176">
        <f>IF('G011A (Mart-Eylül)'!C606="",0,'G011A (Mart-Eylül)'!C606)</f>
        <v>0</v>
      </c>
      <c r="I740" s="175">
        <f>IF('G011A (Mart-Eylül)'!K606=" ",0,'G011A (Mart-Eylül)'!K606)</f>
        <v>0</v>
      </c>
      <c r="J740" s="176">
        <f>IF('G011A (Nisan-Ekim)'!C606="",0,'G011A (Nisan-Ekim)'!C606)</f>
        <v>0</v>
      </c>
      <c r="K740" s="175">
        <f>IF('G011A (Nisan-Ekim)'!K606="",0,'G011A (Nisan-Ekim)'!K606)</f>
        <v>0</v>
      </c>
      <c r="L740" s="176">
        <f>IF('G011A (Mayıs-Kasım)'!C606="",0,'G011A (Mayıs-Kasım)'!C606)</f>
        <v>0</v>
      </c>
      <c r="M740" s="175">
        <f>IF('G011A (Mayıs-Kasım)'!K606=" ",0,'G011A (Mayıs-Kasım)'!K606)</f>
        <v>0</v>
      </c>
      <c r="N740" s="176">
        <f>IF('G011A (Haziran-Aralık)'!C621="",0,'G011A (Haziran-Aralık)'!C621)</f>
        <v>0</v>
      </c>
      <c r="O740" s="175">
        <f>IF('G011A (Haziran-Aralık)'!K621="",0,'G011A (Haziran-Aralık)'!K621)</f>
        <v>0</v>
      </c>
      <c r="P740" s="176" t="str">
        <f>IF('proje ve personel bilgileri'!A337=0,"",SUM(D740+F740+H740+J740+L740+N740))</f>
        <v/>
      </c>
      <c r="Q740" s="175" t="str">
        <f>IF('proje ve personel bilgileri'!A337=0,"",SUM(E740+G740+I740+K740+M740+O740))</f>
        <v/>
      </c>
      <c r="R740" s="180" t="str">
        <f>IF('proje ve personel bilgileri'!A337&lt;&gt;0,(P740/30)," ")</f>
        <v xml:space="preserve"> </v>
      </c>
      <c r="S740" s="181" t="str">
        <f>IF('proje ve personel bilgileri'!A337&lt;&gt;0,(Q740/R740)," ")</f>
        <v xml:space="preserve"> </v>
      </c>
    </row>
    <row r="741" spans="1:19" ht="15" customHeight="1" x14ac:dyDescent="0.25">
      <c r="A741" s="56"/>
      <c r="B741" s="56"/>
      <c r="C741" s="56"/>
      <c r="D741" s="56"/>
      <c r="E741" s="56"/>
      <c r="F741" s="56"/>
      <c r="G741" s="56"/>
      <c r="H741" s="56"/>
      <c r="I741" s="56"/>
      <c r="J741" s="56"/>
      <c r="K741" s="56"/>
      <c r="L741" s="56"/>
      <c r="M741" s="56"/>
      <c r="N741" s="56"/>
      <c r="O741" s="56"/>
      <c r="P741" s="56"/>
      <c r="Q741" s="56"/>
      <c r="R741" s="56"/>
      <c r="S741" s="56"/>
    </row>
    <row r="742" spans="1:19" ht="15" customHeight="1" x14ac:dyDescent="0.25">
      <c r="A742" s="332" t="s">
        <v>100</v>
      </c>
      <c r="B742" s="332"/>
      <c r="C742" s="332"/>
      <c r="D742" s="332"/>
      <c r="E742" s="332"/>
      <c r="F742" s="332"/>
      <c r="G742" s="332"/>
      <c r="H742" s="332"/>
      <c r="I742" s="332"/>
      <c r="J742" s="332"/>
      <c r="K742" s="332"/>
      <c r="L742" s="332"/>
      <c r="M742" s="332"/>
      <c r="N742" s="332"/>
      <c r="O742" s="332"/>
      <c r="P742" s="332"/>
      <c r="Q742" s="332"/>
      <c r="R742" s="332"/>
    </row>
    <row r="743" spans="1:19" ht="15" customHeight="1" x14ac:dyDescent="0.25">
      <c r="A743" s="287"/>
    </row>
    <row r="744" spans="1:19" ht="15" customHeight="1" x14ac:dyDescent="0.25">
      <c r="C744" s="57"/>
      <c r="E744" s="58"/>
      <c r="G744" s="57"/>
    </row>
    <row r="745" spans="1:19" ht="15" customHeight="1" x14ac:dyDescent="0.25">
      <c r="F745" s="288" t="s">
        <v>102</v>
      </c>
      <c r="J745" s="288" t="s">
        <v>103</v>
      </c>
      <c r="O745" s="74" t="s">
        <v>127</v>
      </c>
    </row>
    <row r="756" spans="1:19" ht="15.75" customHeight="1" x14ac:dyDescent="0.25">
      <c r="A756" s="348" t="s">
        <v>108</v>
      </c>
      <c r="B756" s="348"/>
      <c r="C756" s="348"/>
      <c r="D756" s="348"/>
      <c r="E756" s="348"/>
      <c r="F756" s="348"/>
      <c r="G756" s="348"/>
      <c r="H756" s="348"/>
      <c r="I756" s="348"/>
      <c r="J756" s="348"/>
      <c r="K756" s="348"/>
      <c r="L756" s="348"/>
      <c r="M756" s="348"/>
      <c r="N756" s="348"/>
      <c r="O756" s="348"/>
      <c r="P756" s="348"/>
      <c r="Q756" s="348"/>
      <c r="R756" s="348"/>
      <c r="S756" s="348"/>
    </row>
    <row r="757" spans="1:19" ht="15" customHeight="1" x14ac:dyDescent="0.25">
      <c r="A757" s="68"/>
      <c r="B757" s="68"/>
      <c r="C757" s="68"/>
      <c r="D757" s="68"/>
      <c r="E757" s="68"/>
      <c r="F757" s="68"/>
      <c r="G757" s="68"/>
      <c r="H757" s="68"/>
      <c r="I757" s="69" t="str">
        <f>'proje ve personel bilgileri'!$B$7</f>
        <v>/</v>
      </c>
      <c r="J757" s="68" t="s">
        <v>109</v>
      </c>
      <c r="K757" s="68"/>
      <c r="L757" s="68"/>
      <c r="M757" s="68"/>
      <c r="N757" s="68"/>
      <c r="O757" s="68"/>
      <c r="P757" s="68"/>
      <c r="Q757" s="68"/>
      <c r="R757" s="68"/>
      <c r="S757" s="68"/>
    </row>
    <row r="758" spans="1:19" ht="18.75" customHeight="1" x14ac:dyDescent="0.25">
      <c r="R758" s="10" t="s">
        <v>110</v>
      </c>
    </row>
    <row r="759" spans="1:19" ht="15.75" customHeight="1" x14ac:dyDescent="0.25">
      <c r="A759" s="349" t="s">
        <v>2</v>
      </c>
      <c r="B759" s="350"/>
      <c r="C759" s="374">
        <f>'proje ve personel bilgileri'!$B$2</f>
        <v>0</v>
      </c>
      <c r="D759" s="375"/>
      <c r="E759" s="375"/>
      <c r="F759" s="375"/>
      <c r="G759" s="375"/>
      <c r="H759" s="375"/>
      <c r="I759" s="375"/>
      <c r="J759" s="375"/>
      <c r="K759" s="375"/>
      <c r="L759" s="375"/>
      <c r="M759" s="375"/>
      <c r="N759" s="375"/>
      <c r="O759" s="375"/>
      <c r="P759" s="375"/>
      <c r="Q759" s="375"/>
      <c r="R759" s="375"/>
      <c r="S759" s="376"/>
    </row>
    <row r="760" spans="1:19" ht="15.75" customHeight="1" x14ac:dyDescent="0.25">
      <c r="A760" s="349" t="s">
        <v>4</v>
      </c>
      <c r="B760" s="350"/>
      <c r="C760" s="374">
        <f>'proje ve personel bilgileri'!$B$3</f>
        <v>0</v>
      </c>
      <c r="D760" s="375"/>
      <c r="E760" s="375"/>
      <c r="F760" s="375"/>
      <c r="G760" s="375"/>
      <c r="H760" s="375"/>
      <c r="I760" s="375"/>
      <c r="J760" s="375"/>
      <c r="K760" s="375"/>
      <c r="L760" s="375"/>
      <c r="M760" s="375"/>
      <c r="N760" s="375"/>
      <c r="O760" s="375"/>
      <c r="P760" s="375"/>
      <c r="Q760" s="375"/>
      <c r="R760" s="375"/>
      <c r="S760" s="376"/>
    </row>
    <row r="761" spans="1:19" ht="27.75" customHeight="1" x14ac:dyDescent="0.25">
      <c r="A761" s="360" t="s">
        <v>87</v>
      </c>
      <c r="B761" s="368" t="s">
        <v>15</v>
      </c>
      <c r="C761" s="369"/>
      <c r="D761" s="368" t="s">
        <v>111</v>
      </c>
      <c r="E761" s="369"/>
      <c r="F761" s="368" t="s">
        <v>112</v>
      </c>
      <c r="G761" s="369"/>
      <c r="H761" s="366" t="s">
        <v>113</v>
      </c>
      <c r="I761" s="367"/>
      <c r="J761" s="366" t="s">
        <v>114</v>
      </c>
      <c r="K761" s="367"/>
      <c r="L761" s="366" t="s">
        <v>115</v>
      </c>
      <c r="M761" s="367"/>
      <c r="N761" s="368" t="s">
        <v>116</v>
      </c>
      <c r="O761" s="369"/>
      <c r="P761" s="360" t="s">
        <v>117</v>
      </c>
      <c r="Q761" s="286" t="s">
        <v>118</v>
      </c>
      <c r="R761" s="362" t="s">
        <v>119</v>
      </c>
      <c r="S761" s="362" t="s">
        <v>120</v>
      </c>
    </row>
    <row r="762" spans="1:19" ht="15.75" customHeight="1" x14ac:dyDescent="0.25">
      <c r="A762" s="361"/>
      <c r="B762" s="372"/>
      <c r="C762" s="373"/>
      <c r="D762" s="370"/>
      <c r="E762" s="371"/>
      <c r="F762" s="370"/>
      <c r="G762" s="371"/>
      <c r="H762" s="364" t="s">
        <v>121</v>
      </c>
      <c r="I762" s="365"/>
      <c r="J762" s="364" t="s">
        <v>122</v>
      </c>
      <c r="K762" s="365"/>
      <c r="L762" s="364" t="s">
        <v>123</v>
      </c>
      <c r="M762" s="365"/>
      <c r="N762" s="370"/>
      <c r="O762" s="371"/>
      <c r="P762" s="361"/>
      <c r="Q762" s="11" t="s">
        <v>124</v>
      </c>
      <c r="R762" s="363"/>
      <c r="S762" s="363"/>
    </row>
    <row r="763" spans="1:19" ht="27.75" customHeight="1" x14ac:dyDescent="0.25">
      <c r="A763" s="361"/>
      <c r="B763" s="372"/>
      <c r="C763" s="373"/>
      <c r="D763" s="360" t="s">
        <v>125</v>
      </c>
      <c r="E763" s="11" t="s">
        <v>126</v>
      </c>
      <c r="F763" s="360" t="s">
        <v>125</v>
      </c>
      <c r="G763" s="11" t="s">
        <v>126</v>
      </c>
      <c r="H763" s="360" t="s">
        <v>125</v>
      </c>
      <c r="I763" s="11" t="s">
        <v>126</v>
      </c>
      <c r="J763" s="360" t="s">
        <v>125</v>
      </c>
      <c r="K763" s="12" t="s">
        <v>126</v>
      </c>
      <c r="L763" s="360" t="s">
        <v>125</v>
      </c>
      <c r="M763" s="11" t="s">
        <v>126</v>
      </c>
      <c r="N763" s="360" t="s">
        <v>125</v>
      </c>
      <c r="O763" s="11" t="s">
        <v>126</v>
      </c>
      <c r="P763" s="361"/>
      <c r="Q763" s="11" t="s">
        <v>98</v>
      </c>
      <c r="R763" s="363"/>
      <c r="S763" s="363"/>
    </row>
    <row r="764" spans="1:19" ht="15.75" customHeight="1" x14ac:dyDescent="0.25">
      <c r="A764" s="361"/>
      <c r="B764" s="372"/>
      <c r="C764" s="373"/>
      <c r="D764" s="361"/>
      <c r="E764" s="11" t="s">
        <v>98</v>
      </c>
      <c r="F764" s="361"/>
      <c r="G764" s="11" t="s">
        <v>98</v>
      </c>
      <c r="H764" s="361"/>
      <c r="I764" s="11" t="s">
        <v>98</v>
      </c>
      <c r="J764" s="361"/>
      <c r="K764" s="12" t="s">
        <v>98</v>
      </c>
      <c r="L764" s="361"/>
      <c r="M764" s="11" t="s">
        <v>98</v>
      </c>
      <c r="N764" s="361"/>
      <c r="O764" s="11" t="s">
        <v>98</v>
      </c>
      <c r="P764" s="361"/>
      <c r="Q764" s="13"/>
      <c r="R764" s="363"/>
      <c r="S764" s="363"/>
    </row>
    <row r="765" spans="1:19" ht="15.75" customHeight="1" x14ac:dyDescent="0.25">
      <c r="A765" s="14">
        <v>325</v>
      </c>
      <c r="B765" s="359" t="str">
        <f>IF('proje ve personel bilgileri'!A338&lt;&gt;0,('proje ve personel bilgileri'!A338)," ")</f>
        <v xml:space="preserve"> </v>
      </c>
      <c r="C765" s="359"/>
      <c r="D765" s="176">
        <f>IF('G011A (Ocak-Temmuz)'!C629="",0,'G011A (Ocak-Temmuz)'!C629)</f>
        <v>0</v>
      </c>
      <c r="E765" s="175">
        <f>IF('G011A (Ocak-Temmuz)'!K629=" ",0,'G011A (Ocak-Temmuz)'!K629)</f>
        <v>0</v>
      </c>
      <c r="F765" s="176">
        <f>IF('G011A (Şubat-Ağustos)'!C623="",0,'G011A (Şubat-Ağustos)'!C623)</f>
        <v>0</v>
      </c>
      <c r="G765" s="175">
        <f>IF('G011A (Şubat-Ağustos)'!K623=" ",0,'G011A (Şubat-Ağustos)'!K623)</f>
        <v>0</v>
      </c>
      <c r="H765" s="176">
        <f>IF('G011A (Mart-Eylül)'!C622="",0,'G011A (Mart-Eylül)'!C622)</f>
        <v>0</v>
      </c>
      <c r="I765" s="175">
        <f>IF('G011A (Mart-Eylül)'!K622=" ",0,'G011A (Mart-Eylül)'!K622)</f>
        <v>0</v>
      </c>
      <c r="J765" s="176">
        <f>IF('G011A (Nisan-Ekim)'!C623="",0,'G011A (Nisan-Ekim)'!C623)</f>
        <v>0</v>
      </c>
      <c r="K765" s="175">
        <f>IF('G011A (Nisan-Ekim)'!K623="",0,'G011A (Nisan-Ekim)'!K623)</f>
        <v>0</v>
      </c>
      <c r="L765" s="176">
        <f>IF('G011A (Mayıs-Kasım)'!C622="",0,'G011A (Mayıs-Kasım)'!C622)</f>
        <v>0</v>
      </c>
      <c r="M765" s="175">
        <f>IF('G011A (Mayıs-Kasım)'!K622=" ",0,'G011A (Mayıs-Kasım)'!K622)</f>
        <v>0</v>
      </c>
      <c r="N765" s="176">
        <f>IF('G011A (Haziran-Aralık)'!C639="",0,'G011A (Haziran-Aralık)'!C639)</f>
        <v>0</v>
      </c>
      <c r="O765" s="175">
        <f>IF('G011A (Haziran-Aralık)'!K639="",0,'G011A (Haziran-Aralık)'!K639)</f>
        <v>0</v>
      </c>
      <c r="P765" s="176" t="str">
        <f>IF('proje ve personel bilgileri'!A338=0,"",SUM(D765+F765+H765+J765+L765+N765))</f>
        <v/>
      </c>
      <c r="Q765" s="175" t="str">
        <f>IF('proje ve personel bilgileri'!A338=0,"",SUM(E765+G765+I765+K765+M765+O765))</f>
        <v/>
      </c>
      <c r="R765" s="180" t="str">
        <f>IF('proje ve personel bilgileri'!A338&lt;&gt;0,(P765/30)," ")</f>
        <v xml:space="preserve"> </v>
      </c>
      <c r="S765" s="181" t="str">
        <f>IF('proje ve personel bilgileri'!A338&lt;&gt;0,(Q765/R765)," ")</f>
        <v xml:space="preserve"> </v>
      </c>
    </row>
    <row r="766" spans="1:19" ht="15.75" customHeight="1" x14ac:dyDescent="0.25">
      <c r="A766" s="15">
        <v>326</v>
      </c>
      <c r="B766" s="359" t="str">
        <f>IF('proje ve personel bilgileri'!A339&lt;&gt;0,('proje ve personel bilgileri'!A339)," ")</f>
        <v xml:space="preserve"> </v>
      </c>
      <c r="C766" s="359"/>
      <c r="D766" s="176">
        <f>IF('G011A (Ocak-Temmuz)'!C630="",0,'G011A (Ocak-Temmuz)'!C630)</f>
        <v>0</v>
      </c>
      <c r="E766" s="175">
        <f>IF('G011A (Ocak-Temmuz)'!K630=" ",0,'G011A (Ocak-Temmuz)'!K630)</f>
        <v>0</v>
      </c>
      <c r="F766" s="176">
        <f>IF('G011A (Şubat-Ağustos)'!C624="",0,'G011A (Şubat-Ağustos)'!C624)</f>
        <v>0</v>
      </c>
      <c r="G766" s="175">
        <f>IF('G011A (Şubat-Ağustos)'!K624=" ",0,'G011A (Şubat-Ağustos)'!K624)</f>
        <v>0</v>
      </c>
      <c r="H766" s="176">
        <f>IF('G011A (Mart-Eylül)'!C623="",0,'G011A (Mart-Eylül)'!C623)</f>
        <v>0</v>
      </c>
      <c r="I766" s="175">
        <f>IF('G011A (Mart-Eylül)'!K623=" ",0,'G011A (Mart-Eylül)'!K623)</f>
        <v>0</v>
      </c>
      <c r="J766" s="176">
        <f>IF('G011A (Nisan-Ekim)'!C624="",0,'G011A (Nisan-Ekim)'!C624)</f>
        <v>0</v>
      </c>
      <c r="K766" s="175">
        <f>IF('G011A (Nisan-Ekim)'!K624="",0,'G011A (Nisan-Ekim)'!K624)</f>
        <v>0</v>
      </c>
      <c r="L766" s="176">
        <f>IF('G011A (Mayıs-Kasım)'!C623="",0,'G011A (Mayıs-Kasım)'!C623)</f>
        <v>0</v>
      </c>
      <c r="M766" s="175">
        <f>IF('G011A (Mayıs-Kasım)'!K623=" ",0,'G011A (Mayıs-Kasım)'!K623)</f>
        <v>0</v>
      </c>
      <c r="N766" s="176">
        <f>IF('G011A (Haziran-Aralık)'!C640="",0,'G011A (Haziran-Aralık)'!C640)</f>
        <v>0</v>
      </c>
      <c r="O766" s="175">
        <f>IF('G011A (Haziran-Aralık)'!K640="",0,'G011A (Haziran-Aralık)'!K640)</f>
        <v>0</v>
      </c>
      <c r="P766" s="176" t="str">
        <f>IF('proje ve personel bilgileri'!A339=0,"",SUM(D766+F766+H766+J766+L766+N766))</f>
        <v/>
      </c>
      <c r="Q766" s="175" t="str">
        <f>IF('proje ve personel bilgileri'!A339=0,"",SUM(E766+G766+I766+K766+M766+O766))</f>
        <v/>
      </c>
      <c r="R766" s="180" t="str">
        <f>IF('proje ve personel bilgileri'!A339&lt;&gt;0,(P766/30)," ")</f>
        <v xml:space="preserve"> </v>
      </c>
      <c r="S766" s="181" t="str">
        <f>IF('proje ve personel bilgileri'!A339&lt;&gt;0,(Q766/R766)," ")</f>
        <v xml:space="preserve"> </v>
      </c>
    </row>
    <row r="767" spans="1:19" ht="15.75" customHeight="1" x14ac:dyDescent="0.25">
      <c r="A767" s="14">
        <v>327</v>
      </c>
      <c r="B767" s="359" t="str">
        <f>IF('proje ve personel bilgileri'!A340&lt;&gt;0,('proje ve personel bilgileri'!A340)," ")</f>
        <v xml:space="preserve"> </v>
      </c>
      <c r="C767" s="359"/>
      <c r="D767" s="176">
        <f>IF('G011A (Ocak-Temmuz)'!C631="",0,'G011A (Ocak-Temmuz)'!C631)</f>
        <v>0</v>
      </c>
      <c r="E767" s="175">
        <f>IF('G011A (Ocak-Temmuz)'!K631=" ",0,'G011A (Ocak-Temmuz)'!K631)</f>
        <v>0</v>
      </c>
      <c r="F767" s="176">
        <f>IF('G011A (Şubat-Ağustos)'!C625="",0,'G011A (Şubat-Ağustos)'!C625)</f>
        <v>0</v>
      </c>
      <c r="G767" s="175">
        <f>IF('G011A (Şubat-Ağustos)'!K625=" ",0,'G011A (Şubat-Ağustos)'!K625)</f>
        <v>0</v>
      </c>
      <c r="H767" s="176">
        <f>IF('G011A (Mart-Eylül)'!C624="",0,'G011A (Mart-Eylül)'!C624)</f>
        <v>0</v>
      </c>
      <c r="I767" s="175">
        <f>IF('G011A (Mart-Eylül)'!K624=" ",0,'G011A (Mart-Eylül)'!K624)</f>
        <v>0</v>
      </c>
      <c r="J767" s="176">
        <f>IF('G011A (Nisan-Ekim)'!C625="",0,'G011A (Nisan-Ekim)'!C625)</f>
        <v>0</v>
      </c>
      <c r="K767" s="175">
        <f>IF('G011A (Nisan-Ekim)'!K625="",0,'G011A (Nisan-Ekim)'!K625)</f>
        <v>0</v>
      </c>
      <c r="L767" s="176">
        <f>IF('G011A (Mayıs-Kasım)'!C624="",0,'G011A (Mayıs-Kasım)'!C624)</f>
        <v>0</v>
      </c>
      <c r="M767" s="175">
        <f>IF('G011A (Mayıs-Kasım)'!K624=" ",0,'G011A (Mayıs-Kasım)'!K624)</f>
        <v>0</v>
      </c>
      <c r="N767" s="176">
        <f>IF('G011A (Haziran-Aralık)'!C641="",0,'G011A (Haziran-Aralık)'!C641)</f>
        <v>0</v>
      </c>
      <c r="O767" s="175">
        <f>IF('G011A (Haziran-Aralık)'!K641="",0,'G011A (Haziran-Aralık)'!K641)</f>
        <v>0</v>
      </c>
      <c r="P767" s="176" t="str">
        <f>IF('proje ve personel bilgileri'!A340=0,"",SUM(D767+F767+H767+J767+L767+N767))</f>
        <v/>
      </c>
      <c r="Q767" s="175" t="str">
        <f>IF('proje ve personel bilgileri'!A340=0,"",SUM(E767+G767+I767+K767+M767+O767))</f>
        <v/>
      </c>
      <c r="R767" s="180" t="str">
        <f>IF('proje ve personel bilgileri'!A340&lt;&gt;0,(P767/30)," ")</f>
        <v xml:space="preserve"> </v>
      </c>
      <c r="S767" s="181" t="str">
        <f>IF('proje ve personel bilgileri'!A340&lt;&gt;0,(Q767/R767)," ")</f>
        <v xml:space="preserve"> </v>
      </c>
    </row>
    <row r="768" spans="1:19" ht="15.75" customHeight="1" x14ac:dyDescent="0.25">
      <c r="A768" s="15">
        <v>328</v>
      </c>
      <c r="B768" s="359" t="str">
        <f>IF('proje ve personel bilgileri'!A341&lt;&gt;0,('proje ve personel bilgileri'!A341)," ")</f>
        <v xml:space="preserve"> </v>
      </c>
      <c r="C768" s="359"/>
      <c r="D768" s="176">
        <f>IF('G011A (Ocak-Temmuz)'!C632="",0,'G011A (Ocak-Temmuz)'!C632)</f>
        <v>0</v>
      </c>
      <c r="E768" s="175">
        <f>IF('G011A (Ocak-Temmuz)'!K632=" ",0,'G011A (Ocak-Temmuz)'!K632)</f>
        <v>0</v>
      </c>
      <c r="F768" s="176">
        <f>IF('G011A (Şubat-Ağustos)'!C626="",0,'G011A (Şubat-Ağustos)'!C626)</f>
        <v>0</v>
      </c>
      <c r="G768" s="175">
        <f>IF('G011A (Şubat-Ağustos)'!K626=" ",0,'G011A (Şubat-Ağustos)'!K626)</f>
        <v>0</v>
      </c>
      <c r="H768" s="176">
        <f>IF('G011A (Mart-Eylül)'!C625="",0,'G011A (Mart-Eylül)'!C625)</f>
        <v>0</v>
      </c>
      <c r="I768" s="175">
        <f>IF('G011A (Mart-Eylül)'!K625=" ",0,'G011A (Mart-Eylül)'!K625)</f>
        <v>0</v>
      </c>
      <c r="J768" s="176">
        <f>IF('G011A (Nisan-Ekim)'!C626="",0,'G011A (Nisan-Ekim)'!C626)</f>
        <v>0</v>
      </c>
      <c r="K768" s="175">
        <f>IF('G011A (Nisan-Ekim)'!K626="",0,'G011A (Nisan-Ekim)'!K626)</f>
        <v>0</v>
      </c>
      <c r="L768" s="176">
        <f>IF('G011A (Mayıs-Kasım)'!C625="",0,'G011A (Mayıs-Kasım)'!C625)</f>
        <v>0</v>
      </c>
      <c r="M768" s="175">
        <f>IF('G011A (Mayıs-Kasım)'!K625=" ",0,'G011A (Mayıs-Kasım)'!K625)</f>
        <v>0</v>
      </c>
      <c r="N768" s="176">
        <f>IF('G011A (Haziran-Aralık)'!C642="",0,'G011A (Haziran-Aralık)'!C642)</f>
        <v>0</v>
      </c>
      <c r="O768" s="175">
        <f>IF('G011A (Haziran-Aralık)'!K642="",0,'G011A (Haziran-Aralık)'!K642)</f>
        <v>0</v>
      </c>
      <c r="P768" s="176" t="str">
        <f>IF('proje ve personel bilgileri'!A341=0,"",SUM(D768+F768+H768+J768+L768+N768))</f>
        <v/>
      </c>
      <c r="Q768" s="175" t="str">
        <f>IF('proje ve personel bilgileri'!A341=0,"",SUM(E768+G768+I768+K768+M768+O768))</f>
        <v/>
      </c>
      <c r="R768" s="180" t="str">
        <f>IF('proje ve personel bilgileri'!A341&lt;&gt;0,(P768/30)," ")</f>
        <v xml:space="preserve"> </v>
      </c>
      <c r="S768" s="181" t="str">
        <f>IF('proje ve personel bilgileri'!A341&lt;&gt;0,(Q768/R768)," ")</f>
        <v xml:space="preserve"> </v>
      </c>
    </row>
    <row r="769" spans="1:19" ht="15.75" customHeight="1" x14ac:dyDescent="0.25">
      <c r="A769" s="14">
        <v>329</v>
      </c>
      <c r="B769" s="359" t="str">
        <f>IF('proje ve personel bilgileri'!A342&lt;&gt;0,('proje ve personel bilgileri'!A342)," ")</f>
        <v xml:space="preserve"> </v>
      </c>
      <c r="C769" s="359"/>
      <c r="D769" s="176">
        <f>IF('G011A (Ocak-Temmuz)'!C633="",0,'G011A (Ocak-Temmuz)'!C633)</f>
        <v>0</v>
      </c>
      <c r="E769" s="175">
        <f>IF('G011A (Ocak-Temmuz)'!K633=" ",0,'G011A (Ocak-Temmuz)'!K633)</f>
        <v>0</v>
      </c>
      <c r="F769" s="176">
        <f>IF('G011A (Şubat-Ağustos)'!C627="",0,'G011A (Şubat-Ağustos)'!C627)</f>
        <v>0</v>
      </c>
      <c r="G769" s="175">
        <f>IF('G011A (Şubat-Ağustos)'!K627=" ",0,'G011A (Şubat-Ağustos)'!K627)</f>
        <v>0</v>
      </c>
      <c r="H769" s="176">
        <f>IF('G011A (Mart-Eylül)'!C626="",0,'G011A (Mart-Eylül)'!C626)</f>
        <v>0</v>
      </c>
      <c r="I769" s="175">
        <f>IF('G011A (Mart-Eylül)'!K626=" ",0,'G011A (Mart-Eylül)'!K626)</f>
        <v>0</v>
      </c>
      <c r="J769" s="176">
        <f>IF('G011A (Nisan-Ekim)'!C627="",0,'G011A (Nisan-Ekim)'!C627)</f>
        <v>0</v>
      </c>
      <c r="K769" s="175">
        <f>IF('G011A (Nisan-Ekim)'!K627="",0,'G011A (Nisan-Ekim)'!K627)</f>
        <v>0</v>
      </c>
      <c r="L769" s="176">
        <f>IF('G011A (Mayıs-Kasım)'!C626="",0,'G011A (Mayıs-Kasım)'!C626)</f>
        <v>0</v>
      </c>
      <c r="M769" s="175">
        <f>IF('G011A (Mayıs-Kasım)'!K626=" ",0,'G011A (Mayıs-Kasım)'!K626)</f>
        <v>0</v>
      </c>
      <c r="N769" s="176">
        <f>IF('G011A (Haziran-Aralık)'!C643="",0,'G011A (Haziran-Aralık)'!C643)</f>
        <v>0</v>
      </c>
      <c r="O769" s="175">
        <f>IF('G011A (Haziran-Aralık)'!K643="",0,'G011A (Haziran-Aralık)'!K643)</f>
        <v>0</v>
      </c>
      <c r="P769" s="176" t="str">
        <f>IF('proje ve personel bilgileri'!A342=0,"",SUM(D769+F769+H769+J769+L769+N769))</f>
        <v/>
      </c>
      <c r="Q769" s="175" t="str">
        <f>IF('proje ve personel bilgileri'!A342=0,"",SUM(E769+G769+I769+K769+M769+O769))</f>
        <v/>
      </c>
      <c r="R769" s="180" t="str">
        <f>IF('proje ve personel bilgileri'!A342&lt;&gt;0,(P769/30)," ")</f>
        <v xml:space="preserve"> </v>
      </c>
      <c r="S769" s="181" t="str">
        <f>IF('proje ve personel bilgileri'!A342&lt;&gt;0,(Q769/R769)," ")</f>
        <v xml:space="preserve"> </v>
      </c>
    </row>
    <row r="770" spans="1:19" ht="15.75" customHeight="1" x14ac:dyDescent="0.25">
      <c r="A770" s="15">
        <v>330</v>
      </c>
      <c r="B770" s="359" t="str">
        <f>IF('proje ve personel bilgileri'!A343&lt;&gt;0,('proje ve personel bilgileri'!A343)," ")</f>
        <v xml:space="preserve"> </v>
      </c>
      <c r="C770" s="359"/>
      <c r="D770" s="176">
        <f>IF('G011A (Ocak-Temmuz)'!C634="",0,'G011A (Ocak-Temmuz)'!C634)</f>
        <v>0</v>
      </c>
      <c r="E770" s="175">
        <f>IF('G011A (Ocak-Temmuz)'!K634=" ",0,'G011A (Ocak-Temmuz)'!K634)</f>
        <v>0</v>
      </c>
      <c r="F770" s="176">
        <f>IF('G011A (Şubat-Ağustos)'!C628="",0,'G011A (Şubat-Ağustos)'!C628)</f>
        <v>0</v>
      </c>
      <c r="G770" s="175">
        <f>IF('G011A (Şubat-Ağustos)'!K628=" ",0,'G011A (Şubat-Ağustos)'!K628)</f>
        <v>0</v>
      </c>
      <c r="H770" s="176">
        <f>IF('G011A (Mart-Eylül)'!C627="",0,'G011A (Mart-Eylül)'!C627)</f>
        <v>0</v>
      </c>
      <c r="I770" s="175">
        <f>IF('G011A (Mart-Eylül)'!K627=" ",0,'G011A (Mart-Eylül)'!K627)</f>
        <v>0</v>
      </c>
      <c r="J770" s="176">
        <f>IF('G011A (Nisan-Ekim)'!C628="",0,'G011A (Nisan-Ekim)'!C628)</f>
        <v>0</v>
      </c>
      <c r="K770" s="175">
        <f>IF('G011A (Nisan-Ekim)'!K628="",0,'G011A (Nisan-Ekim)'!K628)</f>
        <v>0</v>
      </c>
      <c r="L770" s="176">
        <f>IF('G011A (Mayıs-Kasım)'!C627="",0,'G011A (Mayıs-Kasım)'!C627)</f>
        <v>0</v>
      </c>
      <c r="M770" s="175">
        <f>IF('G011A (Mayıs-Kasım)'!K627=" ",0,'G011A (Mayıs-Kasım)'!K627)</f>
        <v>0</v>
      </c>
      <c r="N770" s="176">
        <f>IF('G011A (Haziran-Aralık)'!C644="",0,'G011A (Haziran-Aralık)'!C644)</f>
        <v>0</v>
      </c>
      <c r="O770" s="175">
        <f>IF('G011A (Haziran-Aralık)'!K644="",0,'G011A (Haziran-Aralık)'!K644)</f>
        <v>0</v>
      </c>
      <c r="P770" s="176" t="str">
        <f>IF('proje ve personel bilgileri'!A343=0,"",SUM(D770+F770+H770+J770+L770+N770))</f>
        <v/>
      </c>
      <c r="Q770" s="175" t="str">
        <f>IF('proje ve personel bilgileri'!A343=0,"",SUM(E770+G770+I770+K770+M770+O770))</f>
        <v/>
      </c>
      <c r="R770" s="180" t="str">
        <f>IF('proje ve personel bilgileri'!A343&lt;&gt;0,(P770/30)," ")</f>
        <v xml:space="preserve"> </v>
      </c>
      <c r="S770" s="181" t="str">
        <f>IF('proje ve personel bilgileri'!A343&lt;&gt;0,(Q770/R770)," ")</f>
        <v xml:space="preserve"> </v>
      </c>
    </row>
    <row r="771" spans="1:19" ht="15.75" customHeight="1" x14ac:dyDescent="0.25">
      <c r="A771" s="14">
        <v>331</v>
      </c>
      <c r="B771" s="359" t="str">
        <f>IF('proje ve personel bilgileri'!A344&lt;&gt;0,('proje ve personel bilgileri'!A344)," ")</f>
        <v xml:space="preserve"> </v>
      </c>
      <c r="C771" s="359"/>
      <c r="D771" s="176">
        <f>IF('G011A (Ocak-Temmuz)'!C635="",0,'G011A (Ocak-Temmuz)'!C635)</f>
        <v>0</v>
      </c>
      <c r="E771" s="175">
        <f>IF('G011A (Ocak-Temmuz)'!K635=" ",0,'G011A (Ocak-Temmuz)'!K635)</f>
        <v>0</v>
      </c>
      <c r="F771" s="176">
        <f>IF('G011A (Şubat-Ağustos)'!C629="",0,'G011A (Şubat-Ağustos)'!C629)</f>
        <v>0</v>
      </c>
      <c r="G771" s="175">
        <f>IF('G011A (Şubat-Ağustos)'!K629=" ",0,'G011A (Şubat-Ağustos)'!K629)</f>
        <v>0</v>
      </c>
      <c r="H771" s="176">
        <f>IF('G011A (Mart-Eylül)'!C628="",0,'G011A (Mart-Eylül)'!C628)</f>
        <v>0</v>
      </c>
      <c r="I771" s="175">
        <f>IF('G011A (Mart-Eylül)'!K628=" ",0,'G011A (Mart-Eylül)'!K628)</f>
        <v>0</v>
      </c>
      <c r="J771" s="176">
        <f>IF('G011A (Nisan-Ekim)'!C629="",0,'G011A (Nisan-Ekim)'!C629)</f>
        <v>0</v>
      </c>
      <c r="K771" s="175">
        <f>IF('G011A (Nisan-Ekim)'!K629="",0,'G011A (Nisan-Ekim)'!K629)</f>
        <v>0</v>
      </c>
      <c r="L771" s="176">
        <f>IF('G011A (Mayıs-Kasım)'!C628="",0,'G011A (Mayıs-Kasım)'!C628)</f>
        <v>0</v>
      </c>
      <c r="M771" s="175">
        <f>IF('G011A (Mayıs-Kasım)'!K628=" ",0,'G011A (Mayıs-Kasım)'!K628)</f>
        <v>0</v>
      </c>
      <c r="N771" s="176">
        <f>IF('G011A (Haziran-Aralık)'!C645="",0,'G011A (Haziran-Aralık)'!C645)</f>
        <v>0</v>
      </c>
      <c r="O771" s="175">
        <f>IF('G011A (Haziran-Aralık)'!K645="",0,'G011A (Haziran-Aralık)'!K645)</f>
        <v>0</v>
      </c>
      <c r="P771" s="176" t="str">
        <f>IF('proje ve personel bilgileri'!A344=0,"",SUM(D771+F771+H771+J771+L771+N771))</f>
        <v/>
      </c>
      <c r="Q771" s="175" t="str">
        <f>IF('proje ve personel bilgileri'!A344=0,"",SUM(E771+G771+I771+K771+M771+O771))</f>
        <v/>
      </c>
      <c r="R771" s="180" t="str">
        <f>IF('proje ve personel bilgileri'!A344&lt;&gt;0,(P771/30)," ")</f>
        <v xml:space="preserve"> </v>
      </c>
      <c r="S771" s="181" t="str">
        <f>IF('proje ve personel bilgileri'!A344&lt;&gt;0,(Q771/R771)," ")</f>
        <v xml:space="preserve"> </v>
      </c>
    </row>
    <row r="772" spans="1:19" ht="15.75" customHeight="1" x14ac:dyDescent="0.25">
      <c r="A772" s="15">
        <v>332</v>
      </c>
      <c r="B772" s="359" t="str">
        <f>IF('proje ve personel bilgileri'!A345&lt;&gt;0,('proje ve personel bilgileri'!A345)," ")</f>
        <v xml:space="preserve"> </v>
      </c>
      <c r="C772" s="359"/>
      <c r="D772" s="176">
        <f>IF('G011A (Ocak-Temmuz)'!C636="",0,'G011A (Ocak-Temmuz)'!C636)</f>
        <v>0</v>
      </c>
      <c r="E772" s="175">
        <f>IF('G011A (Ocak-Temmuz)'!K636=" ",0,'G011A (Ocak-Temmuz)'!K636)</f>
        <v>0</v>
      </c>
      <c r="F772" s="176">
        <f>IF('G011A (Şubat-Ağustos)'!C630="",0,'G011A (Şubat-Ağustos)'!C630)</f>
        <v>0</v>
      </c>
      <c r="G772" s="175">
        <f>IF('G011A (Şubat-Ağustos)'!K630=" ",0,'G011A (Şubat-Ağustos)'!K630)</f>
        <v>0</v>
      </c>
      <c r="H772" s="176">
        <f>IF('G011A (Mart-Eylül)'!C629="",0,'G011A (Mart-Eylül)'!C629)</f>
        <v>0</v>
      </c>
      <c r="I772" s="175">
        <f>IF('G011A (Mart-Eylül)'!K629=" ",0,'G011A (Mart-Eylül)'!K629)</f>
        <v>0</v>
      </c>
      <c r="J772" s="176">
        <f>IF('G011A (Nisan-Ekim)'!C630="",0,'G011A (Nisan-Ekim)'!C630)</f>
        <v>0</v>
      </c>
      <c r="K772" s="175">
        <f>IF('G011A (Nisan-Ekim)'!K630="",0,'G011A (Nisan-Ekim)'!K630)</f>
        <v>0</v>
      </c>
      <c r="L772" s="176">
        <f>IF('G011A (Mayıs-Kasım)'!C629="",0,'G011A (Mayıs-Kasım)'!C629)</f>
        <v>0</v>
      </c>
      <c r="M772" s="175">
        <f>IF('G011A (Mayıs-Kasım)'!K629=" ",0,'G011A (Mayıs-Kasım)'!K629)</f>
        <v>0</v>
      </c>
      <c r="N772" s="176">
        <f>IF('G011A (Haziran-Aralık)'!C646="",0,'G011A (Haziran-Aralık)'!C646)</f>
        <v>0</v>
      </c>
      <c r="O772" s="175">
        <f>IF('G011A (Haziran-Aralık)'!K646="",0,'G011A (Haziran-Aralık)'!K646)</f>
        <v>0</v>
      </c>
      <c r="P772" s="176" t="str">
        <f>IF('proje ve personel bilgileri'!A345=0,"",SUM(D772+F772+H772+J772+L772+N772))</f>
        <v/>
      </c>
      <c r="Q772" s="175" t="str">
        <f>IF('proje ve personel bilgileri'!A345=0,"",SUM(E772+G772+I772+K772+M772+O772))</f>
        <v/>
      </c>
      <c r="R772" s="180" t="str">
        <f>IF('proje ve personel bilgileri'!A345&lt;&gt;0,(P772/30)," ")</f>
        <v xml:space="preserve"> </v>
      </c>
      <c r="S772" s="181" t="str">
        <f>IF('proje ve personel bilgileri'!A345&lt;&gt;0,(Q772/R772)," ")</f>
        <v xml:space="preserve"> </v>
      </c>
    </row>
    <row r="773" spans="1:19" ht="15.75" customHeight="1" x14ac:dyDescent="0.25">
      <c r="A773" s="14">
        <v>333</v>
      </c>
      <c r="B773" s="359" t="str">
        <f>IF('proje ve personel bilgileri'!A346&lt;&gt;0,('proje ve personel bilgileri'!A346)," ")</f>
        <v xml:space="preserve"> </v>
      </c>
      <c r="C773" s="359"/>
      <c r="D773" s="176">
        <f>IF('G011A (Ocak-Temmuz)'!C637="",0,'G011A (Ocak-Temmuz)'!C637)</f>
        <v>0</v>
      </c>
      <c r="E773" s="175">
        <f>IF('G011A (Ocak-Temmuz)'!K637=" ",0,'G011A (Ocak-Temmuz)'!K637)</f>
        <v>0</v>
      </c>
      <c r="F773" s="176">
        <f>IF('G011A (Şubat-Ağustos)'!C631="",0,'G011A (Şubat-Ağustos)'!C631)</f>
        <v>0</v>
      </c>
      <c r="G773" s="175">
        <f>IF('G011A (Şubat-Ağustos)'!K631=" ",0,'G011A (Şubat-Ağustos)'!K631)</f>
        <v>0</v>
      </c>
      <c r="H773" s="176">
        <f>IF('G011A (Mart-Eylül)'!C630="",0,'G011A (Mart-Eylül)'!C630)</f>
        <v>0</v>
      </c>
      <c r="I773" s="175">
        <f>IF('G011A (Mart-Eylül)'!K630=" ",0,'G011A (Mart-Eylül)'!K630)</f>
        <v>0</v>
      </c>
      <c r="J773" s="176">
        <f>IF('G011A (Nisan-Ekim)'!C631="",0,'G011A (Nisan-Ekim)'!C631)</f>
        <v>0</v>
      </c>
      <c r="K773" s="175">
        <f>IF('G011A (Nisan-Ekim)'!K631="",0,'G011A (Nisan-Ekim)'!K631)</f>
        <v>0</v>
      </c>
      <c r="L773" s="176">
        <f>IF('G011A (Mayıs-Kasım)'!C630="",0,'G011A (Mayıs-Kasım)'!C630)</f>
        <v>0</v>
      </c>
      <c r="M773" s="175">
        <f>IF('G011A (Mayıs-Kasım)'!K630=" ",0,'G011A (Mayıs-Kasım)'!K630)</f>
        <v>0</v>
      </c>
      <c r="N773" s="176">
        <f>IF('G011A (Haziran-Aralık)'!C647="",0,'G011A (Haziran-Aralık)'!C647)</f>
        <v>0</v>
      </c>
      <c r="O773" s="175">
        <f>IF('G011A (Haziran-Aralık)'!K647="",0,'G011A (Haziran-Aralık)'!K647)</f>
        <v>0</v>
      </c>
      <c r="P773" s="176" t="str">
        <f>IF('proje ve personel bilgileri'!A346=0,"",SUM(D773+F773+H773+J773+L773+N773))</f>
        <v/>
      </c>
      <c r="Q773" s="175" t="str">
        <f>IF('proje ve personel bilgileri'!A346=0,"",SUM(E773+G773+I773+K773+M773+O773))</f>
        <v/>
      </c>
      <c r="R773" s="180" t="str">
        <f>IF('proje ve personel bilgileri'!A346&lt;&gt;0,(P773/30)," ")</f>
        <v xml:space="preserve"> </v>
      </c>
      <c r="S773" s="181" t="str">
        <f>IF('proje ve personel bilgileri'!A346&lt;&gt;0,(Q773/R773)," ")</f>
        <v xml:space="preserve"> </v>
      </c>
    </row>
    <row r="774" spans="1:19" ht="15.75" customHeight="1" x14ac:dyDescent="0.25">
      <c r="A774" s="15">
        <v>334</v>
      </c>
      <c r="B774" s="359" t="str">
        <f>IF('proje ve personel bilgileri'!A347&lt;&gt;0,('proje ve personel bilgileri'!A347)," ")</f>
        <v xml:space="preserve"> </v>
      </c>
      <c r="C774" s="359"/>
      <c r="D774" s="176">
        <f>IF('G011A (Ocak-Temmuz)'!C638="",0,'G011A (Ocak-Temmuz)'!C638)</f>
        <v>0</v>
      </c>
      <c r="E774" s="175">
        <f>IF('G011A (Ocak-Temmuz)'!K638=" ",0,'G011A (Ocak-Temmuz)'!K638)</f>
        <v>0</v>
      </c>
      <c r="F774" s="176">
        <f>IF('G011A (Şubat-Ağustos)'!C632="",0,'G011A (Şubat-Ağustos)'!C632)</f>
        <v>0</v>
      </c>
      <c r="G774" s="175">
        <f>IF('G011A (Şubat-Ağustos)'!K632=" ",0,'G011A (Şubat-Ağustos)'!K632)</f>
        <v>0</v>
      </c>
      <c r="H774" s="176">
        <f>IF('G011A (Mart-Eylül)'!C631="",0,'G011A (Mart-Eylül)'!C631)</f>
        <v>0</v>
      </c>
      <c r="I774" s="175">
        <f>IF('G011A (Mart-Eylül)'!K631=" ",0,'G011A (Mart-Eylül)'!K631)</f>
        <v>0</v>
      </c>
      <c r="J774" s="176">
        <f>IF('G011A (Nisan-Ekim)'!C632="",0,'G011A (Nisan-Ekim)'!C632)</f>
        <v>0</v>
      </c>
      <c r="K774" s="175">
        <f>IF('G011A (Nisan-Ekim)'!K632="",0,'G011A (Nisan-Ekim)'!K632)</f>
        <v>0</v>
      </c>
      <c r="L774" s="176">
        <f>IF('G011A (Mayıs-Kasım)'!C631="",0,'G011A (Mayıs-Kasım)'!C631)</f>
        <v>0</v>
      </c>
      <c r="M774" s="175">
        <f>IF('G011A (Mayıs-Kasım)'!K631=" ",0,'G011A (Mayıs-Kasım)'!K631)</f>
        <v>0</v>
      </c>
      <c r="N774" s="176">
        <f>IF('G011A (Haziran-Aralık)'!C648="",0,'G011A (Haziran-Aralık)'!C648)</f>
        <v>0</v>
      </c>
      <c r="O774" s="175">
        <f>IF('G011A (Haziran-Aralık)'!K648="",0,'G011A (Haziran-Aralık)'!K648)</f>
        <v>0</v>
      </c>
      <c r="P774" s="176" t="str">
        <f>IF('proje ve personel bilgileri'!A347=0,"",SUM(D774+F774+H774+J774+L774+N774))</f>
        <v/>
      </c>
      <c r="Q774" s="175" t="str">
        <f>IF('proje ve personel bilgileri'!A347=0,"",SUM(E774+G774+I774+K774+M774+O774))</f>
        <v/>
      </c>
      <c r="R774" s="180" t="str">
        <f>IF('proje ve personel bilgileri'!A347&lt;&gt;0,(P774/30)," ")</f>
        <v xml:space="preserve"> </v>
      </c>
      <c r="S774" s="181" t="str">
        <f>IF('proje ve personel bilgileri'!A347&lt;&gt;0,(Q774/R774)," ")</f>
        <v xml:space="preserve"> </v>
      </c>
    </row>
    <row r="775" spans="1:19" ht="15.75" customHeight="1" x14ac:dyDescent="0.25">
      <c r="A775" s="14">
        <v>335</v>
      </c>
      <c r="B775" s="359" t="str">
        <f>IF('proje ve personel bilgileri'!A348&lt;&gt;0,('proje ve personel bilgileri'!A348)," ")</f>
        <v xml:space="preserve"> </v>
      </c>
      <c r="C775" s="359"/>
      <c r="D775" s="176">
        <f>IF('G011A (Ocak-Temmuz)'!C639="",0,'G011A (Ocak-Temmuz)'!C639)</f>
        <v>0</v>
      </c>
      <c r="E775" s="175">
        <f>IF('G011A (Ocak-Temmuz)'!K639=" ",0,'G011A (Ocak-Temmuz)'!K639)</f>
        <v>0</v>
      </c>
      <c r="F775" s="176">
        <f>IF('G011A (Şubat-Ağustos)'!C633="",0,'G011A (Şubat-Ağustos)'!C633)</f>
        <v>0</v>
      </c>
      <c r="G775" s="175">
        <f>IF('G011A (Şubat-Ağustos)'!K633=" ",0,'G011A (Şubat-Ağustos)'!K633)</f>
        <v>0</v>
      </c>
      <c r="H775" s="176">
        <f>IF('G011A (Mart-Eylül)'!C632="",0,'G011A (Mart-Eylül)'!C632)</f>
        <v>0</v>
      </c>
      <c r="I775" s="175">
        <f>IF('G011A (Mart-Eylül)'!K632=" ",0,'G011A (Mart-Eylül)'!K632)</f>
        <v>0</v>
      </c>
      <c r="J775" s="176">
        <f>IF('G011A (Nisan-Ekim)'!C633="",0,'G011A (Nisan-Ekim)'!C633)</f>
        <v>0</v>
      </c>
      <c r="K775" s="175">
        <f>IF('G011A (Nisan-Ekim)'!K633="",0,'G011A (Nisan-Ekim)'!K633)</f>
        <v>0</v>
      </c>
      <c r="L775" s="176">
        <f>IF('G011A (Mayıs-Kasım)'!C632="",0,'G011A (Mayıs-Kasım)'!C632)</f>
        <v>0</v>
      </c>
      <c r="M775" s="175">
        <f>IF('G011A (Mayıs-Kasım)'!K632=" ",0,'G011A (Mayıs-Kasım)'!K632)</f>
        <v>0</v>
      </c>
      <c r="N775" s="176">
        <f>IF('G011A (Haziran-Aralık)'!C649="",0,'G011A (Haziran-Aralık)'!C649)</f>
        <v>0</v>
      </c>
      <c r="O775" s="175">
        <f>IF('G011A (Haziran-Aralık)'!K649="",0,'G011A (Haziran-Aralık)'!K649)</f>
        <v>0</v>
      </c>
      <c r="P775" s="176" t="str">
        <f>IF('proje ve personel bilgileri'!A348=0,"",SUM(D775+F775+H775+J775+L775+N775))</f>
        <v/>
      </c>
      <c r="Q775" s="175" t="str">
        <f>IF('proje ve personel bilgileri'!A348=0,"",SUM(E775+G775+I775+K775+M775+O775))</f>
        <v/>
      </c>
      <c r="R775" s="180" t="str">
        <f>IF('proje ve personel bilgileri'!A348&lt;&gt;0,(P775/30)," ")</f>
        <v xml:space="preserve"> </v>
      </c>
      <c r="S775" s="181" t="str">
        <f>IF('proje ve personel bilgileri'!A348&lt;&gt;0,(Q775/R775)," ")</f>
        <v xml:space="preserve"> </v>
      </c>
    </row>
    <row r="776" spans="1:19" ht="15.75" customHeight="1" x14ac:dyDescent="0.25">
      <c r="A776" s="15">
        <v>336</v>
      </c>
      <c r="B776" s="359" t="str">
        <f>IF('proje ve personel bilgileri'!A349&lt;&gt;0,('proje ve personel bilgileri'!A349)," ")</f>
        <v xml:space="preserve"> </v>
      </c>
      <c r="C776" s="359"/>
      <c r="D776" s="176">
        <f>IF('G011A (Ocak-Temmuz)'!C640="",0,'G011A (Ocak-Temmuz)'!C640)</f>
        <v>0</v>
      </c>
      <c r="E776" s="175">
        <f>IF('G011A (Ocak-Temmuz)'!K640=" ",0,'G011A (Ocak-Temmuz)'!K640)</f>
        <v>0</v>
      </c>
      <c r="F776" s="176">
        <f>IF('G011A (Şubat-Ağustos)'!C634="",0,'G011A (Şubat-Ağustos)'!C634)</f>
        <v>0</v>
      </c>
      <c r="G776" s="175">
        <f>IF('G011A (Şubat-Ağustos)'!K634=" ",0,'G011A (Şubat-Ağustos)'!K634)</f>
        <v>0</v>
      </c>
      <c r="H776" s="176">
        <f>IF('G011A (Mart-Eylül)'!C633="",0,'G011A (Mart-Eylül)'!C633)</f>
        <v>0</v>
      </c>
      <c r="I776" s="175">
        <f>IF('G011A (Mart-Eylül)'!K633=" ",0,'G011A (Mart-Eylül)'!K633)</f>
        <v>0</v>
      </c>
      <c r="J776" s="176">
        <f>IF('G011A (Nisan-Ekim)'!C634="",0,'G011A (Nisan-Ekim)'!C634)</f>
        <v>0</v>
      </c>
      <c r="K776" s="175">
        <f>IF('G011A (Nisan-Ekim)'!K634="",0,'G011A (Nisan-Ekim)'!K634)</f>
        <v>0</v>
      </c>
      <c r="L776" s="176">
        <f>IF('G011A (Mayıs-Kasım)'!C633="",0,'G011A (Mayıs-Kasım)'!C633)</f>
        <v>0</v>
      </c>
      <c r="M776" s="175">
        <f>IF('G011A (Mayıs-Kasım)'!K633=" ",0,'G011A (Mayıs-Kasım)'!K633)</f>
        <v>0</v>
      </c>
      <c r="N776" s="176">
        <f>IF('G011A (Haziran-Aralık)'!C650="",0,'G011A (Haziran-Aralık)'!C650)</f>
        <v>0</v>
      </c>
      <c r="O776" s="175">
        <f>IF('G011A (Haziran-Aralık)'!K650="",0,'G011A (Haziran-Aralık)'!K650)</f>
        <v>0</v>
      </c>
      <c r="P776" s="176" t="str">
        <f>IF('proje ve personel bilgileri'!A349=0,"",SUM(D776+F776+H776+J776+L776+N776))</f>
        <v/>
      </c>
      <c r="Q776" s="175" t="str">
        <f>IF('proje ve personel bilgileri'!A349=0,"",SUM(E776+G776+I776+K776+M776+O776))</f>
        <v/>
      </c>
      <c r="R776" s="180" t="str">
        <f>IF('proje ve personel bilgileri'!A349&lt;&gt;0,(P776/30)," ")</f>
        <v xml:space="preserve"> </v>
      </c>
      <c r="S776" s="181" t="str">
        <f>IF('proje ve personel bilgileri'!A349&lt;&gt;0,(Q776/R776)," ")</f>
        <v xml:space="preserve"> </v>
      </c>
    </row>
    <row r="777" spans="1:19" ht="15.75" customHeight="1" x14ac:dyDescent="0.25">
      <c r="A777" s="14">
        <v>337</v>
      </c>
      <c r="B777" s="359" t="str">
        <f>IF('proje ve personel bilgileri'!A350&lt;&gt;0,('proje ve personel bilgileri'!A350)," ")</f>
        <v xml:space="preserve"> </v>
      </c>
      <c r="C777" s="359"/>
      <c r="D777" s="176">
        <f>IF('G011A (Ocak-Temmuz)'!C641="",0,'G011A (Ocak-Temmuz)'!C641)</f>
        <v>0</v>
      </c>
      <c r="E777" s="175">
        <f>IF('G011A (Ocak-Temmuz)'!K641=" ",0,'G011A (Ocak-Temmuz)'!K641)</f>
        <v>0</v>
      </c>
      <c r="F777" s="176">
        <f>IF('G011A (Şubat-Ağustos)'!C635="",0,'G011A (Şubat-Ağustos)'!C635)</f>
        <v>0</v>
      </c>
      <c r="G777" s="175">
        <f>IF('G011A (Şubat-Ağustos)'!K635=" ",0,'G011A (Şubat-Ağustos)'!K635)</f>
        <v>0</v>
      </c>
      <c r="H777" s="176">
        <f>IF('G011A (Mart-Eylül)'!C634="",0,'G011A (Mart-Eylül)'!C634)</f>
        <v>0</v>
      </c>
      <c r="I777" s="175">
        <f>IF('G011A (Mart-Eylül)'!K634=" ",0,'G011A (Mart-Eylül)'!K634)</f>
        <v>0</v>
      </c>
      <c r="J777" s="176">
        <f>IF('G011A (Nisan-Ekim)'!C635="",0,'G011A (Nisan-Ekim)'!C635)</f>
        <v>0</v>
      </c>
      <c r="K777" s="175">
        <f>IF('G011A (Nisan-Ekim)'!K635="",0,'G011A (Nisan-Ekim)'!K635)</f>
        <v>0</v>
      </c>
      <c r="L777" s="176">
        <f>IF('G011A (Mayıs-Kasım)'!C634="",0,'G011A (Mayıs-Kasım)'!C634)</f>
        <v>0</v>
      </c>
      <c r="M777" s="175">
        <f>IF('G011A (Mayıs-Kasım)'!K634=" ",0,'G011A (Mayıs-Kasım)'!K634)</f>
        <v>0</v>
      </c>
      <c r="N777" s="176">
        <f>IF('G011A (Haziran-Aralık)'!C651="",0,'G011A (Haziran-Aralık)'!C651)</f>
        <v>0</v>
      </c>
      <c r="O777" s="175">
        <f>IF('G011A (Haziran-Aralık)'!K651="",0,'G011A (Haziran-Aralık)'!K651)</f>
        <v>0</v>
      </c>
      <c r="P777" s="176" t="str">
        <f>IF('proje ve personel bilgileri'!A350=0,"",SUM(D777+F777+H777+J777+L777+N777))</f>
        <v/>
      </c>
      <c r="Q777" s="175" t="str">
        <f>IF('proje ve personel bilgileri'!A350=0,"",SUM(E777+G777+I777+K777+M777+O777))</f>
        <v/>
      </c>
      <c r="R777" s="180" t="str">
        <f>IF('proje ve personel bilgileri'!A350&lt;&gt;0,(P777/30)," ")</f>
        <v xml:space="preserve"> </v>
      </c>
      <c r="S777" s="181" t="str">
        <f>IF('proje ve personel bilgileri'!A350&lt;&gt;0,(Q777/R777)," ")</f>
        <v xml:space="preserve"> </v>
      </c>
    </row>
    <row r="778" spans="1:19" ht="15.75" customHeight="1" x14ac:dyDescent="0.25">
      <c r="A778" s="15">
        <v>338</v>
      </c>
      <c r="B778" s="359" t="str">
        <f>IF('proje ve personel bilgileri'!A351&lt;&gt;0,('proje ve personel bilgileri'!A351)," ")</f>
        <v xml:space="preserve"> </v>
      </c>
      <c r="C778" s="359"/>
      <c r="D778" s="176">
        <f>IF('G011A (Ocak-Temmuz)'!C642="",0,'G011A (Ocak-Temmuz)'!C642)</f>
        <v>0</v>
      </c>
      <c r="E778" s="175">
        <f>IF('G011A (Ocak-Temmuz)'!K642=" ",0,'G011A (Ocak-Temmuz)'!K642)</f>
        <v>0</v>
      </c>
      <c r="F778" s="176">
        <f>IF('G011A (Şubat-Ağustos)'!C636="",0,'G011A (Şubat-Ağustos)'!C636)</f>
        <v>0</v>
      </c>
      <c r="G778" s="175">
        <f>IF('G011A (Şubat-Ağustos)'!K636=" ",0,'G011A (Şubat-Ağustos)'!K636)</f>
        <v>0</v>
      </c>
      <c r="H778" s="176">
        <f>IF('G011A (Mart-Eylül)'!C635="",0,'G011A (Mart-Eylül)'!C635)</f>
        <v>0</v>
      </c>
      <c r="I778" s="175">
        <f>IF('G011A (Mart-Eylül)'!K635=" ",0,'G011A (Mart-Eylül)'!K635)</f>
        <v>0</v>
      </c>
      <c r="J778" s="176">
        <f>IF('G011A (Nisan-Ekim)'!C636="",0,'G011A (Nisan-Ekim)'!C636)</f>
        <v>0</v>
      </c>
      <c r="K778" s="175">
        <f>IF('G011A (Nisan-Ekim)'!K636="",0,'G011A (Nisan-Ekim)'!K636)</f>
        <v>0</v>
      </c>
      <c r="L778" s="176">
        <f>IF('G011A (Mayıs-Kasım)'!C635="",0,'G011A (Mayıs-Kasım)'!C635)</f>
        <v>0</v>
      </c>
      <c r="M778" s="175">
        <f>IF('G011A (Mayıs-Kasım)'!K635=" ",0,'G011A (Mayıs-Kasım)'!K635)</f>
        <v>0</v>
      </c>
      <c r="N778" s="176">
        <f>IF('G011A (Haziran-Aralık)'!C652="",0,'G011A (Haziran-Aralık)'!C652)</f>
        <v>0</v>
      </c>
      <c r="O778" s="175">
        <f>IF('G011A (Haziran-Aralık)'!K652="",0,'G011A (Haziran-Aralık)'!K652)</f>
        <v>0</v>
      </c>
      <c r="P778" s="176" t="str">
        <f>IF('proje ve personel bilgileri'!A351=0,"",SUM(D778+F778+H778+J778+L778+N778))</f>
        <v/>
      </c>
      <c r="Q778" s="175" t="str">
        <f>IF('proje ve personel bilgileri'!A351=0,"",SUM(E778+G778+I778+K778+M778+O778))</f>
        <v/>
      </c>
      <c r="R778" s="180" t="str">
        <f>IF('proje ve personel bilgileri'!A351&lt;&gt;0,(P778/30)," ")</f>
        <v xml:space="preserve"> </v>
      </c>
      <c r="S778" s="181" t="str">
        <f>IF('proje ve personel bilgileri'!A351&lt;&gt;0,(Q778/R778)," ")</f>
        <v xml:space="preserve"> </v>
      </c>
    </row>
    <row r="779" spans="1:19" ht="15.75" customHeight="1" x14ac:dyDescent="0.25">
      <c r="A779" s="14">
        <v>339</v>
      </c>
      <c r="B779" s="359" t="str">
        <f>IF('proje ve personel bilgileri'!A352&lt;&gt;0,('proje ve personel bilgileri'!A352)," ")</f>
        <v xml:space="preserve"> </v>
      </c>
      <c r="C779" s="359"/>
      <c r="D779" s="176">
        <f>IF('G011A (Ocak-Temmuz)'!C643="",0,'G011A (Ocak-Temmuz)'!C643)</f>
        <v>0</v>
      </c>
      <c r="E779" s="175">
        <f>IF('G011A (Ocak-Temmuz)'!K643=" ",0,'G011A (Ocak-Temmuz)'!K643)</f>
        <v>0</v>
      </c>
      <c r="F779" s="176">
        <f>IF('G011A (Şubat-Ağustos)'!C637="",0,'G011A (Şubat-Ağustos)'!C637)</f>
        <v>0</v>
      </c>
      <c r="G779" s="175">
        <f>IF('G011A (Şubat-Ağustos)'!K637=" ",0,'G011A (Şubat-Ağustos)'!K637)</f>
        <v>0</v>
      </c>
      <c r="H779" s="176">
        <f>IF('G011A (Mart-Eylül)'!C636="",0,'G011A (Mart-Eylül)'!C636)</f>
        <v>0</v>
      </c>
      <c r="I779" s="175">
        <f>IF('G011A (Mart-Eylül)'!K636=" ",0,'G011A (Mart-Eylül)'!K636)</f>
        <v>0</v>
      </c>
      <c r="J779" s="176">
        <f>IF('G011A (Nisan-Ekim)'!C637="",0,'G011A (Nisan-Ekim)'!C637)</f>
        <v>0</v>
      </c>
      <c r="K779" s="175">
        <f>IF('G011A (Nisan-Ekim)'!K637="",0,'G011A (Nisan-Ekim)'!K637)</f>
        <v>0</v>
      </c>
      <c r="L779" s="176">
        <f>IF('G011A (Mayıs-Kasım)'!C636="",0,'G011A (Mayıs-Kasım)'!C636)</f>
        <v>0</v>
      </c>
      <c r="M779" s="175">
        <f>IF('G011A (Mayıs-Kasım)'!K636=" ",0,'G011A (Mayıs-Kasım)'!K636)</f>
        <v>0</v>
      </c>
      <c r="N779" s="176">
        <f>IF('G011A (Haziran-Aralık)'!C653="",0,'G011A (Haziran-Aralık)'!C653)</f>
        <v>0</v>
      </c>
      <c r="O779" s="175">
        <f>IF('G011A (Haziran-Aralık)'!K653="",0,'G011A (Haziran-Aralık)'!K653)</f>
        <v>0</v>
      </c>
      <c r="P779" s="176" t="str">
        <f>IF('proje ve personel bilgileri'!A352=0,"",SUM(D779+F779+H779+J779+L779+N779))</f>
        <v/>
      </c>
      <c r="Q779" s="175" t="str">
        <f>IF('proje ve personel bilgileri'!A352=0,"",SUM(E779+G779+I779+K779+M779+O779))</f>
        <v/>
      </c>
      <c r="R779" s="180" t="str">
        <f>IF('proje ve personel bilgileri'!A352&lt;&gt;0,(P779/30)," ")</f>
        <v xml:space="preserve"> </v>
      </c>
      <c r="S779" s="181" t="str">
        <f>IF('proje ve personel bilgileri'!A352&lt;&gt;0,(Q779/R779)," ")</f>
        <v xml:space="preserve"> </v>
      </c>
    </row>
    <row r="780" spans="1:19" ht="15.75" customHeight="1" x14ac:dyDescent="0.25">
      <c r="A780" s="15">
        <v>340</v>
      </c>
      <c r="B780" s="359" t="str">
        <f>IF('proje ve personel bilgileri'!A353&lt;&gt;0,('proje ve personel bilgileri'!A353)," ")</f>
        <v xml:space="preserve"> </v>
      </c>
      <c r="C780" s="359"/>
      <c r="D780" s="176">
        <f>IF('G011A (Ocak-Temmuz)'!C644="",0,'G011A (Ocak-Temmuz)'!C644)</f>
        <v>0</v>
      </c>
      <c r="E780" s="175">
        <f>IF('G011A (Ocak-Temmuz)'!K644=" ",0,'G011A (Ocak-Temmuz)'!K644)</f>
        <v>0</v>
      </c>
      <c r="F780" s="176">
        <f>IF('G011A (Şubat-Ağustos)'!C638="",0,'G011A (Şubat-Ağustos)'!C638)</f>
        <v>0</v>
      </c>
      <c r="G780" s="175">
        <f>IF('G011A (Şubat-Ağustos)'!K638=" ",0,'G011A (Şubat-Ağustos)'!K638)</f>
        <v>0</v>
      </c>
      <c r="H780" s="176">
        <f>IF('G011A (Mart-Eylül)'!C637="",0,'G011A (Mart-Eylül)'!C637)</f>
        <v>0</v>
      </c>
      <c r="I780" s="175">
        <f>IF('G011A (Mart-Eylül)'!K637=" ",0,'G011A (Mart-Eylül)'!K637)</f>
        <v>0</v>
      </c>
      <c r="J780" s="176">
        <f>IF('G011A (Nisan-Ekim)'!C638="",0,'G011A (Nisan-Ekim)'!C638)</f>
        <v>0</v>
      </c>
      <c r="K780" s="175">
        <f>IF('G011A (Nisan-Ekim)'!K638="",0,'G011A (Nisan-Ekim)'!K638)</f>
        <v>0</v>
      </c>
      <c r="L780" s="176">
        <f>IF('G011A (Mayıs-Kasım)'!C637="",0,'G011A (Mayıs-Kasım)'!C637)</f>
        <v>0</v>
      </c>
      <c r="M780" s="175">
        <f>IF('G011A (Mayıs-Kasım)'!K637=" ",0,'G011A (Mayıs-Kasım)'!K637)</f>
        <v>0</v>
      </c>
      <c r="N780" s="176">
        <f>IF('G011A (Haziran-Aralık)'!C654="",0,'G011A (Haziran-Aralık)'!C654)</f>
        <v>0</v>
      </c>
      <c r="O780" s="175">
        <f>IF('G011A (Haziran-Aralık)'!K654="",0,'G011A (Haziran-Aralık)'!K654)</f>
        <v>0</v>
      </c>
      <c r="P780" s="176" t="str">
        <f>IF('proje ve personel bilgileri'!A353=0,"",SUM(D780+F780+H780+J780+L780+N780))</f>
        <v/>
      </c>
      <c r="Q780" s="175" t="str">
        <f>IF('proje ve personel bilgileri'!A353=0,"",SUM(E780+G780+I780+K780+M780+O780))</f>
        <v/>
      </c>
      <c r="R780" s="180" t="str">
        <f>IF('proje ve personel bilgileri'!A353&lt;&gt;0,(P780/30)," ")</f>
        <v xml:space="preserve"> </v>
      </c>
      <c r="S780" s="181" t="str">
        <f>IF('proje ve personel bilgileri'!A353&lt;&gt;0,(Q780/R780)," ")</f>
        <v xml:space="preserve"> </v>
      </c>
    </row>
    <row r="781" spans="1:19" ht="15.75" customHeight="1" x14ac:dyDescent="0.25">
      <c r="A781" s="14">
        <v>341</v>
      </c>
      <c r="B781" s="359" t="str">
        <f>IF('proje ve personel bilgileri'!A354&lt;&gt;0,('proje ve personel bilgileri'!A354)," ")</f>
        <v xml:space="preserve"> </v>
      </c>
      <c r="C781" s="359"/>
      <c r="D781" s="176">
        <f>IF('G011A (Ocak-Temmuz)'!C645="",0,'G011A (Ocak-Temmuz)'!C645)</f>
        <v>0</v>
      </c>
      <c r="E781" s="175">
        <f>IF('G011A (Ocak-Temmuz)'!K645=" ",0,'G011A (Ocak-Temmuz)'!K645)</f>
        <v>0</v>
      </c>
      <c r="F781" s="176">
        <f>IF('G011A (Şubat-Ağustos)'!C639="",0,'G011A (Şubat-Ağustos)'!C639)</f>
        <v>0</v>
      </c>
      <c r="G781" s="175">
        <f>IF('G011A (Şubat-Ağustos)'!K639=" ",0,'G011A (Şubat-Ağustos)'!K639)</f>
        <v>0</v>
      </c>
      <c r="H781" s="176">
        <f>IF('G011A (Mart-Eylül)'!C638="",0,'G011A (Mart-Eylül)'!C638)</f>
        <v>0</v>
      </c>
      <c r="I781" s="175">
        <f>IF('G011A (Mart-Eylül)'!K638=" ",0,'G011A (Mart-Eylül)'!K638)</f>
        <v>0</v>
      </c>
      <c r="J781" s="176">
        <f>IF('G011A (Nisan-Ekim)'!C639="",0,'G011A (Nisan-Ekim)'!C639)</f>
        <v>0</v>
      </c>
      <c r="K781" s="175">
        <f>IF('G011A (Nisan-Ekim)'!K639="",0,'G011A (Nisan-Ekim)'!K639)</f>
        <v>0</v>
      </c>
      <c r="L781" s="176">
        <f>IF('G011A (Mayıs-Kasım)'!C638="",0,'G011A (Mayıs-Kasım)'!C638)</f>
        <v>0</v>
      </c>
      <c r="M781" s="175">
        <f>IF('G011A (Mayıs-Kasım)'!K638=" ",0,'G011A (Mayıs-Kasım)'!K638)</f>
        <v>0</v>
      </c>
      <c r="N781" s="176">
        <f>IF('G011A (Haziran-Aralık)'!C655="",0,'G011A (Haziran-Aralık)'!C655)</f>
        <v>0</v>
      </c>
      <c r="O781" s="175">
        <f>IF('G011A (Haziran-Aralık)'!K655="",0,'G011A (Haziran-Aralık)'!K655)</f>
        <v>0</v>
      </c>
      <c r="P781" s="176" t="str">
        <f>IF('proje ve personel bilgileri'!A354=0,"",SUM(D781+F781+H781+J781+L781+N781))</f>
        <v/>
      </c>
      <c r="Q781" s="175" t="str">
        <f>IF('proje ve personel bilgileri'!A354=0,"",SUM(E781+G781+I781+K781+M781+O781))</f>
        <v/>
      </c>
      <c r="R781" s="180" t="str">
        <f>IF('proje ve personel bilgileri'!A354&lt;&gt;0,(P781/30)," ")</f>
        <v xml:space="preserve"> </v>
      </c>
      <c r="S781" s="181" t="str">
        <f>IF('proje ve personel bilgileri'!A354&lt;&gt;0,(Q781/R781)," ")</f>
        <v xml:space="preserve"> </v>
      </c>
    </row>
    <row r="782" spans="1:19" ht="15.75" customHeight="1" x14ac:dyDescent="0.25">
      <c r="A782" s="15">
        <v>342</v>
      </c>
      <c r="B782" s="359" t="str">
        <f>IF('proje ve personel bilgileri'!A355&lt;&gt;0,('proje ve personel bilgileri'!A355)," ")</f>
        <v xml:space="preserve"> </v>
      </c>
      <c r="C782" s="359"/>
      <c r="D782" s="176">
        <f>IF('G011A (Ocak-Temmuz)'!C646="",0,'G011A (Ocak-Temmuz)'!C646)</f>
        <v>0</v>
      </c>
      <c r="E782" s="175">
        <f>IF('G011A (Ocak-Temmuz)'!K646=" ",0,'G011A (Ocak-Temmuz)'!K646)</f>
        <v>0</v>
      </c>
      <c r="F782" s="176">
        <f>IF('G011A (Şubat-Ağustos)'!C640="",0,'G011A (Şubat-Ağustos)'!C640)</f>
        <v>0</v>
      </c>
      <c r="G782" s="175">
        <f>IF('G011A (Şubat-Ağustos)'!K640=" ",0,'G011A (Şubat-Ağustos)'!K640)</f>
        <v>0</v>
      </c>
      <c r="H782" s="176">
        <f>IF('G011A (Mart-Eylül)'!C639="",0,'G011A (Mart-Eylül)'!C639)</f>
        <v>0</v>
      </c>
      <c r="I782" s="175">
        <f>IF('G011A (Mart-Eylül)'!K639=" ",0,'G011A (Mart-Eylül)'!K639)</f>
        <v>0</v>
      </c>
      <c r="J782" s="176">
        <f>IF('G011A (Nisan-Ekim)'!C640="",0,'G011A (Nisan-Ekim)'!C640)</f>
        <v>0</v>
      </c>
      <c r="K782" s="175">
        <f>IF('G011A (Nisan-Ekim)'!K640="",0,'G011A (Nisan-Ekim)'!K640)</f>
        <v>0</v>
      </c>
      <c r="L782" s="176">
        <f>IF('G011A (Mayıs-Kasım)'!C639="",0,'G011A (Mayıs-Kasım)'!C639)</f>
        <v>0</v>
      </c>
      <c r="M782" s="175">
        <f>IF('G011A (Mayıs-Kasım)'!K639=" ",0,'G011A (Mayıs-Kasım)'!K639)</f>
        <v>0</v>
      </c>
      <c r="N782" s="176">
        <f>IF('G011A (Haziran-Aralık)'!C656="",0,'G011A (Haziran-Aralık)'!C656)</f>
        <v>0</v>
      </c>
      <c r="O782" s="175">
        <f>IF('G011A (Haziran-Aralık)'!K656="",0,'G011A (Haziran-Aralık)'!K656)</f>
        <v>0</v>
      </c>
      <c r="P782" s="176" t="str">
        <f>IF('proje ve personel bilgileri'!A355=0,"",SUM(D782+F782+H782+J782+L782+N782))</f>
        <v/>
      </c>
      <c r="Q782" s="175" t="str">
        <f>IF('proje ve personel bilgileri'!A355=0,"",SUM(E782+G782+I782+K782+M782+O782))</f>
        <v/>
      </c>
      <c r="R782" s="180" t="str">
        <f>IF('proje ve personel bilgileri'!A355&lt;&gt;0,(P782/30)," ")</f>
        <v xml:space="preserve"> </v>
      </c>
      <c r="S782" s="181" t="str">
        <f>IF('proje ve personel bilgileri'!A355&lt;&gt;0,(Q782/R782)," ")</f>
        <v xml:space="preserve"> </v>
      </c>
    </row>
    <row r="783" spans="1:19" ht="15" customHeight="1" x14ac:dyDescent="0.25">
      <c r="A783" s="56"/>
      <c r="B783" s="56"/>
      <c r="C783" s="56"/>
      <c r="D783" s="56"/>
      <c r="E783" s="56"/>
      <c r="F783" s="56"/>
      <c r="G783" s="56"/>
      <c r="H783" s="56"/>
      <c r="I783" s="56"/>
      <c r="J783" s="56"/>
      <c r="K783" s="56"/>
      <c r="L783" s="56"/>
      <c r="M783" s="56"/>
      <c r="N783" s="56"/>
      <c r="O783" s="56"/>
      <c r="P783" s="56"/>
      <c r="Q783" s="56"/>
      <c r="R783" s="56"/>
      <c r="S783" s="56"/>
    </row>
    <row r="784" spans="1:19" ht="15" customHeight="1" x14ac:dyDescent="0.25">
      <c r="A784" s="332" t="s">
        <v>100</v>
      </c>
      <c r="B784" s="332"/>
      <c r="C784" s="332"/>
      <c r="D784" s="332"/>
      <c r="E784" s="332"/>
      <c r="F784" s="332"/>
      <c r="G784" s="332"/>
      <c r="H784" s="332"/>
      <c r="I784" s="332"/>
      <c r="J784" s="332"/>
      <c r="K784" s="332"/>
      <c r="L784" s="332"/>
      <c r="M784" s="332"/>
      <c r="N784" s="332"/>
      <c r="O784" s="332"/>
      <c r="P784" s="332"/>
      <c r="Q784" s="332"/>
      <c r="R784" s="332"/>
    </row>
    <row r="785" spans="1:19" ht="15" customHeight="1" x14ac:dyDescent="0.25">
      <c r="A785" s="287"/>
    </row>
    <row r="786" spans="1:19" ht="15" customHeight="1" x14ac:dyDescent="0.25">
      <c r="C786" s="57"/>
      <c r="E786" s="58"/>
      <c r="G786" s="57"/>
    </row>
    <row r="787" spans="1:19" ht="15" customHeight="1" x14ac:dyDescent="0.25">
      <c r="F787" s="288" t="s">
        <v>102</v>
      </c>
      <c r="J787" s="288" t="s">
        <v>103</v>
      </c>
      <c r="O787" s="74" t="s">
        <v>127</v>
      </c>
    </row>
    <row r="798" spans="1:19" ht="15.75" customHeight="1" x14ac:dyDescent="0.25">
      <c r="A798" s="348" t="s">
        <v>108</v>
      </c>
      <c r="B798" s="348"/>
      <c r="C798" s="348"/>
      <c r="D798" s="348"/>
      <c r="E798" s="348"/>
      <c r="F798" s="348"/>
      <c r="G798" s="348"/>
      <c r="H798" s="348"/>
      <c r="I798" s="348"/>
      <c r="J798" s="348"/>
      <c r="K798" s="348"/>
      <c r="L798" s="348"/>
      <c r="M798" s="348"/>
      <c r="N798" s="348"/>
      <c r="O798" s="348"/>
      <c r="P798" s="348"/>
      <c r="Q798" s="348"/>
      <c r="R798" s="348"/>
      <c r="S798" s="348"/>
    </row>
    <row r="799" spans="1:19" ht="15" customHeight="1" x14ac:dyDescent="0.25">
      <c r="A799" s="68"/>
      <c r="B799" s="68"/>
      <c r="C799" s="68"/>
      <c r="D799" s="68"/>
      <c r="E799" s="68"/>
      <c r="F799" s="68"/>
      <c r="G799" s="68"/>
      <c r="H799" s="68"/>
      <c r="I799" s="69" t="str">
        <f>'proje ve personel bilgileri'!$B$7</f>
        <v>/</v>
      </c>
      <c r="J799" s="68" t="s">
        <v>109</v>
      </c>
      <c r="K799" s="68"/>
      <c r="L799" s="68"/>
      <c r="M799" s="68"/>
      <c r="N799" s="68"/>
      <c r="O799" s="68"/>
      <c r="P799" s="68"/>
      <c r="Q799" s="68"/>
      <c r="R799" s="68"/>
      <c r="S799" s="68"/>
    </row>
    <row r="800" spans="1:19" ht="18.75" customHeight="1" x14ac:dyDescent="0.25">
      <c r="R800" s="10" t="s">
        <v>110</v>
      </c>
    </row>
    <row r="801" spans="1:19" ht="15.75" customHeight="1" x14ac:dyDescent="0.25">
      <c r="A801" s="349" t="s">
        <v>2</v>
      </c>
      <c r="B801" s="350"/>
      <c r="C801" s="374">
        <f>'proje ve personel bilgileri'!$B$2</f>
        <v>0</v>
      </c>
      <c r="D801" s="375"/>
      <c r="E801" s="375"/>
      <c r="F801" s="375"/>
      <c r="G801" s="375"/>
      <c r="H801" s="375"/>
      <c r="I801" s="375"/>
      <c r="J801" s="375"/>
      <c r="K801" s="375"/>
      <c r="L801" s="375"/>
      <c r="M801" s="375"/>
      <c r="N801" s="375"/>
      <c r="O801" s="375"/>
      <c r="P801" s="375"/>
      <c r="Q801" s="375"/>
      <c r="R801" s="375"/>
      <c r="S801" s="376"/>
    </row>
    <row r="802" spans="1:19" ht="15.75" customHeight="1" x14ac:dyDescent="0.25">
      <c r="A802" s="349" t="s">
        <v>4</v>
      </c>
      <c r="B802" s="350"/>
      <c r="C802" s="374">
        <f>'proje ve personel bilgileri'!$B$3</f>
        <v>0</v>
      </c>
      <c r="D802" s="375"/>
      <c r="E802" s="375"/>
      <c r="F802" s="375"/>
      <c r="G802" s="375"/>
      <c r="H802" s="375"/>
      <c r="I802" s="375"/>
      <c r="J802" s="375"/>
      <c r="K802" s="375"/>
      <c r="L802" s="375"/>
      <c r="M802" s="375"/>
      <c r="N802" s="375"/>
      <c r="O802" s="375"/>
      <c r="P802" s="375"/>
      <c r="Q802" s="375"/>
      <c r="R802" s="375"/>
      <c r="S802" s="376"/>
    </row>
    <row r="803" spans="1:19" ht="27.75" customHeight="1" x14ac:dyDescent="0.25">
      <c r="A803" s="360" t="s">
        <v>87</v>
      </c>
      <c r="B803" s="368" t="s">
        <v>15</v>
      </c>
      <c r="C803" s="369"/>
      <c r="D803" s="368" t="s">
        <v>111</v>
      </c>
      <c r="E803" s="369"/>
      <c r="F803" s="368" t="s">
        <v>112</v>
      </c>
      <c r="G803" s="369"/>
      <c r="H803" s="366" t="s">
        <v>113</v>
      </c>
      <c r="I803" s="367"/>
      <c r="J803" s="366" t="s">
        <v>114</v>
      </c>
      <c r="K803" s="367"/>
      <c r="L803" s="366" t="s">
        <v>115</v>
      </c>
      <c r="M803" s="367"/>
      <c r="N803" s="368" t="s">
        <v>116</v>
      </c>
      <c r="O803" s="369"/>
      <c r="P803" s="360" t="s">
        <v>117</v>
      </c>
      <c r="Q803" s="286" t="s">
        <v>118</v>
      </c>
      <c r="R803" s="362" t="s">
        <v>119</v>
      </c>
      <c r="S803" s="362" t="s">
        <v>120</v>
      </c>
    </row>
    <row r="804" spans="1:19" ht="15.75" customHeight="1" x14ac:dyDescent="0.25">
      <c r="A804" s="361"/>
      <c r="B804" s="372"/>
      <c r="C804" s="373"/>
      <c r="D804" s="370"/>
      <c r="E804" s="371"/>
      <c r="F804" s="370"/>
      <c r="G804" s="371"/>
      <c r="H804" s="364" t="s">
        <v>121</v>
      </c>
      <c r="I804" s="365"/>
      <c r="J804" s="364" t="s">
        <v>122</v>
      </c>
      <c r="K804" s="365"/>
      <c r="L804" s="364" t="s">
        <v>123</v>
      </c>
      <c r="M804" s="365"/>
      <c r="N804" s="370"/>
      <c r="O804" s="371"/>
      <c r="P804" s="361"/>
      <c r="Q804" s="11" t="s">
        <v>124</v>
      </c>
      <c r="R804" s="363"/>
      <c r="S804" s="363"/>
    </row>
    <row r="805" spans="1:19" ht="27.75" customHeight="1" x14ac:dyDescent="0.25">
      <c r="A805" s="361"/>
      <c r="B805" s="372"/>
      <c r="C805" s="373"/>
      <c r="D805" s="360" t="s">
        <v>125</v>
      </c>
      <c r="E805" s="11" t="s">
        <v>126</v>
      </c>
      <c r="F805" s="360" t="s">
        <v>125</v>
      </c>
      <c r="G805" s="11" t="s">
        <v>126</v>
      </c>
      <c r="H805" s="360" t="s">
        <v>125</v>
      </c>
      <c r="I805" s="11" t="s">
        <v>126</v>
      </c>
      <c r="J805" s="360" t="s">
        <v>125</v>
      </c>
      <c r="K805" s="12" t="s">
        <v>126</v>
      </c>
      <c r="L805" s="360" t="s">
        <v>125</v>
      </c>
      <c r="M805" s="11" t="s">
        <v>126</v>
      </c>
      <c r="N805" s="360" t="s">
        <v>125</v>
      </c>
      <c r="O805" s="11" t="s">
        <v>126</v>
      </c>
      <c r="P805" s="361"/>
      <c r="Q805" s="11" t="s">
        <v>98</v>
      </c>
      <c r="R805" s="363"/>
      <c r="S805" s="363"/>
    </row>
    <row r="806" spans="1:19" ht="15.75" customHeight="1" x14ac:dyDescent="0.25">
      <c r="A806" s="361"/>
      <c r="B806" s="372"/>
      <c r="C806" s="373"/>
      <c r="D806" s="361"/>
      <c r="E806" s="11" t="s">
        <v>98</v>
      </c>
      <c r="F806" s="361"/>
      <c r="G806" s="11" t="s">
        <v>98</v>
      </c>
      <c r="H806" s="361"/>
      <c r="I806" s="11" t="s">
        <v>98</v>
      </c>
      <c r="J806" s="361"/>
      <c r="K806" s="12" t="s">
        <v>98</v>
      </c>
      <c r="L806" s="361"/>
      <c r="M806" s="11" t="s">
        <v>98</v>
      </c>
      <c r="N806" s="361"/>
      <c r="O806" s="11" t="s">
        <v>98</v>
      </c>
      <c r="P806" s="361"/>
      <c r="Q806" s="13"/>
      <c r="R806" s="363"/>
      <c r="S806" s="363"/>
    </row>
    <row r="807" spans="1:19" ht="15.75" customHeight="1" x14ac:dyDescent="0.25">
      <c r="A807" s="14">
        <v>343</v>
      </c>
      <c r="B807" s="359" t="str">
        <f>IF('proje ve personel bilgileri'!A356&lt;&gt;0,('proje ve personel bilgileri'!A356)," ")</f>
        <v xml:space="preserve"> </v>
      </c>
      <c r="C807" s="359"/>
      <c r="D807" s="176">
        <f>IF('G011A (Ocak-Temmuz)'!C663="",0,'G011A (Ocak-Temmuz)'!C663)</f>
        <v>0</v>
      </c>
      <c r="E807" s="175">
        <f>IF('G011A (Ocak-Temmuz)'!K663=" ",0,'G011A (Ocak-Temmuz)'!K663)</f>
        <v>0</v>
      </c>
      <c r="F807" s="176">
        <f>IF('G011A (Şubat-Ağustos)'!C657="",0,'G011A (Şubat-Ağustos)'!C657)</f>
        <v>0</v>
      </c>
      <c r="G807" s="175">
        <f>IF('G011A (Şubat-Ağustos)'!K657=" ",0,'G011A (Şubat-Ağustos)'!K657)</f>
        <v>0</v>
      </c>
      <c r="H807" s="176">
        <f>IF('G011A (Mart-Eylül)'!C657="",0,'G011A (Mart-Eylül)'!C657)</f>
        <v>0</v>
      </c>
      <c r="I807" s="175">
        <f>IF('G011A (Mart-Eylül)'!K657=" ",0,'G011A (Mart-Eylül)'!K657)</f>
        <v>0</v>
      </c>
      <c r="J807" s="176">
        <f>IF('G011A (Nisan-Ekim)'!C656="",0,'G011A (Nisan-Ekim)'!C656)</f>
        <v>0</v>
      </c>
      <c r="K807" s="175">
        <f>IF('G011A (Nisan-Ekim)'!K656="",0,'G011A (Nisan-Ekim)'!K656)</f>
        <v>0</v>
      </c>
      <c r="L807" s="176">
        <f>IF('G011A (Mayıs-Kasım)'!C657="",0,'G011A (Mayıs-Kasım)'!C657)</f>
        <v>0</v>
      </c>
      <c r="M807" s="175">
        <f>IF('G011A (Mayıs-Kasım)'!K657=" ",0,'G011A (Mayıs-Kasım)'!K657)</f>
        <v>0</v>
      </c>
      <c r="N807" s="176">
        <f>IF('G011A (Haziran-Aralık)'!C674="",0,'G011A (Haziran-Aralık)'!C674)</f>
        <v>0</v>
      </c>
      <c r="O807" s="175">
        <f>IF('G011A (Haziran-Aralık)'!K674="",0,'G011A (Haziran-Aralık)'!K674)</f>
        <v>0</v>
      </c>
      <c r="P807" s="176" t="str">
        <f>IF('proje ve personel bilgileri'!A356=0,"",SUM(D807+F807+H807+J807+L807+N807))</f>
        <v/>
      </c>
      <c r="Q807" s="175" t="str">
        <f>IF('proje ve personel bilgileri'!A356=0,"",SUM(E807+G807+I807+K807+M807+O807))</f>
        <v/>
      </c>
      <c r="R807" s="180" t="str">
        <f>IF('proje ve personel bilgileri'!A356&lt;&gt;0,(P807/30)," ")</f>
        <v xml:space="preserve"> </v>
      </c>
      <c r="S807" s="181" t="str">
        <f>IF('proje ve personel bilgileri'!A356&lt;&gt;0,(Q807/R807)," ")</f>
        <v xml:space="preserve"> </v>
      </c>
    </row>
    <row r="808" spans="1:19" ht="15.75" customHeight="1" x14ac:dyDescent="0.25">
      <c r="A808" s="15">
        <v>344</v>
      </c>
      <c r="B808" s="359" t="str">
        <f>IF('proje ve personel bilgileri'!A357&lt;&gt;0,('proje ve personel bilgileri'!A357)," ")</f>
        <v xml:space="preserve"> </v>
      </c>
      <c r="C808" s="359"/>
      <c r="D808" s="176">
        <f>IF('G011A (Ocak-Temmuz)'!C664="",0,'G011A (Ocak-Temmuz)'!C664)</f>
        <v>0</v>
      </c>
      <c r="E808" s="175">
        <f>IF('G011A (Ocak-Temmuz)'!K664=" ",0,'G011A (Ocak-Temmuz)'!K664)</f>
        <v>0</v>
      </c>
      <c r="F808" s="176">
        <f>IF('G011A (Şubat-Ağustos)'!C658="",0,'G011A (Şubat-Ağustos)'!C658)</f>
        <v>0</v>
      </c>
      <c r="G808" s="175">
        <f>IF('G011A (Şubat-Ağustos)'!K658=" ",0,'G011A (Şubat-Ağustos)'!K658)</f>
        <v>0</v>
      </c>
      <c r="H808" s="176">
        <f>IF('G011A (Mart-Eylül)'!C658="",0,'G011A (Mart-Eylül)'!C658)</f>
        <v>0</v>
      </c>
      <c r="I808" s="175">
        <f>IF('G011A (Mart-Eylül)'!K658=" ",0,'G011A (Mart-Eylül)'!K658)</f>
        <v>0</v>
      </c>
      <c r="J808" s="176">
        <f>IF('G011A (Nisan-Ekim)'!C657="",0,'G011A (Nisan-Ekim)'!C657)</f>
        <v>0</v>
      </c>
      <c r="K808" s="175">
        <f>IF('G011A (Nisan-Ekim)'!K657="",0,'G011A (Nisan-Ekim)'!K657)</f>
        <v>0</v>
      </c>
      <c r="L808" s="176">
        <f>IF('G011A (Mayıs-Kasım)'!C658="",0,'G011A (Mayıs-Kasım)'!C658)</f>
        <v>0</v>
      </c>
      <c r="M808" s="175">
        <f>IF('G011A (Mayıs-Kasım)'!K658=" ",0,'G011A (Mayıs-Kasım)'!K658)</f>
        <v>0</v>
      </c>
      <c r="N808" s="176">
        <f>IF('G011A (Haziran-Aralık)'!C675="",0,'G011A (Haziran-Aralık)'!C675)</f>
        <v>0</v>
      </c>
      <c r="O808" s="175">
        <f>IF('G011A (Haziran-Aralık)'!K675="",0,'G011A (Haziran-Aralık)'!K675)</f>
        <v>0</v>
      </c>
      <c r="P808" s="176" t="str">
        <f>IF('proje ve personel bilgileri'!A357=0,"",SUM(D808+F808+H808+J808+L808+N808))</f>
        <v/>
      </c>
      <c r="Q808" s="175" t="str">
        <f>IF('proje ve personel bilgileri'!A357=0,"",SUM(E808+G808+I808+K808+M808+O808))</f>
        <v/>
      </c>
      <c r="R808" s="180" t="str">
        <f>IF('proje ve personel bilgileri'!A357&lt;&gt;0,(P808/30)," ")</f>
        <v xml:space="preserve"> </v>
      </c>
      <c r="S808" s="181" t="str">
        <f>IF('proje ve personel bilgileri'!A357&lt;&gt;0,(Q808/R808)," ")</f>
        <v xml:space="preserve"> </v>
      </c>
    </row>
    <row r="809" spans="1:19" ht="15.75" customHeight="1" x14ac:dyDescent="0.25">
      <c r="A809" s="14">
        <v>345</v>
      </c>
      <c r="B809" s="359" t="str">
        <f>IF('proje ve personel bilgileri'!A358&lt;&gt;0,('proje ve personel bilgileri'!A358)," ")</f>
        <v xml:space="preserve"> </v>
      </c>
      <c r="C809" s="359"/>
      <c r="D809" s="176">
        <f>IF('G011A (Ocak-Temmuz)'!C665="",0,'G011A (Ocak-Temmuz)'!C665)</f>
        <v>0</v>
      </c>
      <c r="E809" s="175">
        <f>IF('G011A (Ocak-Temmuz)'!K665=" ",0,'G011A (Ocak-Temmuz)'!K665)</f>
        <v>0</v>
      </c>
      <c r="F809" s="176">
        <f>IF('G011A (Şubat-Ağustos)'!C659="",0,'G011A (Şubat-Ağustos)'!C659)</f>
        <v>0</v>
      </c>
      <c r="G809" s="175">
        <f>IF('G011A (Şubat-Ağustos)'!K659=" ",0,'G011A (Şubat-Ağustos)'!K659)</f>
        <v>0</v>
      </c>
      <c r="H809" s="176">
        <f>IF('G011A (Mart-Eylül)'!C659="",0,'G011A (Mart-Eylül)'!C659)</f>
        <v>0</v>
      </c>
      <c r="I809" s="175">
        <f>IF('G011A (Mart-Eylül)'!K659=" ",0,'G011A (Mart-Eylül)'!K659)</f>
        <v>0</v>
      </c>
      <c r="J809" s="176">
        <f>IF('G011A (Nisan-Ekim)'!C658="",0,'G011A (Nisan-Ekim)'!C658)</f>
        <v>0</v>
      </c>
      <c r="K809" s="175">
        <f>IF('G011A (Nisan-Ekim)'!K658="",0,'G011A (Nisan-Ekim)'!K658)</f>
        <v>0</v>
      </c>
      <c r="L809" s="176">
        <f>IF('G011A (Mayıs-Kasım)'!C659="",0,'G011A (Mayıs-Kasım)'!C659)</f>
        <v>0</v>
      </c>
      <c r="M809" s="175">
        <f>IF('G011A (Mayıs-Kasım)'!K659=" ",0,'G011A (Mayıs-Kasım)'!K659)</f>
        <v>0</v>
      </c>
      <c r="N809" s="176">
        <f>IF('G011A (Haziran-Aralık)'!C676="",0,'G011A (Haziran-Aralık)'!C676)</f>
        <v>0</v>
      </c>
      <c r="O809" s="175">
        <f>IF('G011A (Haziran-Aralık)'!K676="",0,'G011A (Haziran-Aralık)'!K676)</f>
        <v>0</v>
      </c>
      <c r="P809" s="176" t="str">
        <f>IF('proje ve personel bilgileri'!A358=0,"",SUM(D809+F809+H809+J809+L809+N809))</f>
        <v/>
      </c>
      <c r="Q809" s="175" t="str">
        <f>IF('proje ve personel bilgileri'!A358=0,"",SUM(E809+G809+I809+K809+M809+O809))</f>
        <v/>
      </c>
      <c r="R809" s="180" t="str">
        <f>IF('proje ve personel bilgileri'!A358&lt;&gt;0,(P809/30)," ")</f>
        <v xml:space="preserve"> </v>
      </c>
      <c r="S809" s="181" t="str">
        <f>IF('proje ve personel bilgileri'!A358&lt;&gt;0,(Q809/R809)," ")</f>
        <v xml:space="preserve"> </v>
      </c>
    </row>
    <row r="810" spans="1:19" ht="15.75" customHeight="1" x14ac:dyDescent="0.25">
      <c r="A810" s="15">
        <v>346</v>
      </c>
      <c r="B810" s="359" t="str">
        <f>IF('proje ve personel bilgileri'!A359&lt;&gt;0,('proje ve personel bilgileri'!A359)," ")</f>
        <v xml:space="preserve"> </v>
      </c>
      <c r="C810" s="359"/>
      <c r="D810" s="176">
        <f>IF('G011A (Ocak-Temmuz)'!C666="",0,'G011A (Ocak-Temmuz)'!C666)</f>
        <v>0</v>
      </c>
      <c r="E810" s="175">
        <f>IF('G011A (Ocak-Temmuz)'!K666=" ",0,'G011A (Ocak-Temmuz)'!K666)</f>
        <v>0</v>
      </c>
      <c r="F810" s="176">
        <f>IF('G011A (Şubat-Ağustos)'!C660="",0,'G011A (Şubat-Ağustos)'!C660)</f>
        <v>0</v>
      </c>
      <c r="G810" s="175">
        <f>IF('G011A (Şubat-Ağustos)'!K660=" ",0,'G011A (Şubat-Ağustos)'!K660)</f>
        <v>0</v>
      </c>
      <c r="H810" s="176">
        <f>IF('G011A (Mart-Eylül)'!C660="",0,'G011A (Mart-Eylül)'!C660)</f>
        <v>0</v>
      </c>
      <c r="I810" s="175">
        <f>IF('G011A (Mart-Eylül)'!K660=" ",0,'G011A (Mart-Eylül)'!K660)</f>
        <v>0</v>
      </c>
      <c r="J810" s="176">
        <f>IF('G011A (Nisan-Ekim)'!C659="",0,'G011A (Nisan-Ekim)'!C659)</f>
        <v>0</v>
      </c>
      <c r="K810" s="175">
        <f>IF('G011A (Nisan-Ekim)'!K659="",0,'G011A (Nisan-Ekim)'!K659)</f>
        <v>0</v>
      </c>
      <c r="L810" s="176">
        <f>IF('G011A (Mayıs-Kasım)'!C660="",0,'G011A (Mayıs-Kasım)'!C660)</f>
        <v>0</v>
      </c>
      <c r="M810" s="175">
        <f>IF('G011A (Mayıs-Kasım)'!K660=" ",0,'G011A (Mayıs-Kasım)'!K660)</f>
        <v>0</v>
      </c>
      <c r="N810" s="176">
        <f>IF('G011A (Haziran-Aralık)'!C677="",0,'G011A (Haziran-Aralık)'!C677)</f>
        <v>0</v>
      </c>
      <c r="O810" s="175">
        <f>IF('G011A (Haziran-Aralık)'!K677="",0,'G011A (Haziran-Aralık)'!K677)</f>
        <v>0</v>
      </c>
      <c r="P810" s="176" t="str">
        <f>IF('proje ve personel bilgileri'!A359=0,"",SUM(D810+F810+H810+J810+L810+N810))</f>
        <v/>
      </c>
      <c r="Q810" s="175" t="str">
        <f>IF('proje ve personel bilgileri'!A359=0,"",SUM(E810+G810+I810+K810+M810+O810))</f>
        <v/>
      </c>
      <c r="R810" s="180" t="str">
        <f>IF('proje ve personel bilgileri'!A359&lt;&gt;0,(P810/30)," ")</f>
        <v xml:space="preserve"> </v>
      </c>
      <c r="S810" s="181" t="str">
        <f>IF('proje ve personel bilgileri'!A359&lt;&gt;0,(Q810/R810)," ")</f>
        <v xml:space="preserve"> </v>
      </c>
    </row>
    <row r="811" spans="1:19" ht="15.75" customHeight="1" x14ac:dyDescent="0.25">
      <c r="A811" s="14">
        <v>347</v>
      </c>
      <c r="B811" s="359" t="str">
        <f>IF('proje ve personel bilgileri'!A360&lt;&gt;0,('proje ve personel bilgileri'!A360)," ")</f>
        <v xml:space="preserve"> </v>
      </c>
      <c r="C811" s="359"/>
      <c r="D811" s="176">
        <f>IF('G011A (Ocak-Temmuz)'!C667="",0,'G011A (Ocak-Temmuz)'!C667)</f>
        <v>0</v>
      </c>
      <c r="E811" s="175">
        <f>IF('G011A (Ocak-Temmuz)'!K667=" ",0,'G011A (Ocak-Temmuz)'!K667)</f>
        <v>0</v>
      </c>
      <c r="F811" s="176">
        <f>IF('G011A (Şubat-Ağustos)'!C661="",0,'G011A (Şubat-Ağustos)'!C661)</f>
        <v>0</v>
      </c>
      <c r="G811" s="175">
        <f>IF('G011A (Şubat-Ağustos)'!K661=" ",0,'G011A (Şubat-Ağustos)'!K661)</f>
        <v>0</v>
      </c>
      <c r="H811" s="176">
        <f>IF('G011A (Mart-Eylül)'!C661="",0,'G011A (Mart-Eylül)'!C661)</f>
        <v>0</v>
      </c>
      <c r="I811" s="175">
        <f>IF('G011A (Mart-Eylül)'!K661=" ",0,'G011A (Mart-Eylül)'!K661)</f>
        <v>0</v>
      </c>
      <c r="J811" s="176">
        <f>IF('G011A (Nisan-Ekim)'!C660="",0,'G011A (Nisan-Ekim)'!C660)</f>
        <v>0</v>
      </c>
      <c r="K811" s="175">
        <f>IF('G011A (Nisan-Ekim)'!K660="",0,'G011A (Nisan-Ekim)'!K660)</f>
        <v>0</v>
      </c>
      <c r="L811" s="176">
        <f>IF('G011A (Mayıs-Kasım)'!C661="",0,'G011A (Mayıs-Kasım)'!C661)</f>
        <v>0</v>
      </c>
      <c r="M811" s="175">
        <f>IF('G011A (Mayıs-Kasım)'!K661=" ",0,'G011A (Mayıs-Kasım)'!K661)</f>
        <v>0</v>
      </c>
      <c r="N811" s="176">
        <f>IF('G011A (Haziran-Aralık)'!C678="",0,'G011A (Haziran-Aralık)'!C678)</f>
        <v>0</v>
      </c>
      <c r="O811" s="175">
        <f>IF('G011A (Haziran-Aralık)'!K678="",0,'G011A (Haziran-Aralık)'!K678)</f>
        <v>0</v>
      </c>
      <c r="P811" s="176" t="str">
        <f>IF('proje ve personel bilgileri'!A360=0,"",SUM(D811+F811+H811+J811+L811+N811))</f>
        <v/>
      </c>
      <c r="Q811" s="175" t="str">
        <f>IF('proje ve personel bilgileri'!A360=0,"",SUM(E811+G811+I811+K811+M811+O811))</f>
        <v/>
      </c>
      <c r="R811" s="180" t="str">
        <f>IF('proje ve personel bilgileri'!A360&lt;&gt;0,(P811/30)," ")</f>
        <v xml:space="preserve"> </v>
      </c>
      <c r="S811" s="181" t="str">
        <f>IF('proje ve personel bilgileri'!A360&lt;&gt;0,(Q811/R811)," ")</f>
        <v xml:space="preserve"> </v>
      </c>
    </row>
    <row r="812" spans="1:19" ht="15.75" customHeight="1" x14ac:dyDescent="0.25">
      <c r="A812" s="15">
        <v>348</v>
      </c>
      <c r="B812" s="359" t="str">
        <f>IF('proje ve personel bilgileri'!A361&lt;&gt;0,('proje ve personel bilgileri'!A361)," ")</f>
        <v xml:space="preserve"> </v>
      </c>
      <c r="C812" s="359"/>
      <c r="D812" s="176">
        <f>IF('G011A (Ocak-Temmuz)'!C668="",0,'G011A (Ocak-Temmuz)'!C668)</f>
        <v>0</v>
      </c>
      <c r="E812" s="175">
        <f>IF('G011A (Ocak-Temmuz)'!K668=" ",0,'G011A (Ocak-Temmuz)'!K668)</f>
        <v>0</v>
      </c>
      <c r="F812" s="176">
        <f>IF('G011A (Şubat-Ağustos)'!C662="",0,'G011A (Şubat-Ağustos)'!C662)</f>
        <v>0</v>
      </c>
      <c r="G812" s="175">
        <f>IF('G011A (Şubat-Ağustos)'!K662=" ",0,'G011A (Şubat-Ağustos)'!K662)</f>
        <v>0</v>
      </c>
      <c r="H812" s="176">
        <f>IF('G011A (Mart-Eylül)'!C662="",0,'G011A (Mart-Eylül)'!C662)</f>
        <v>0</v>
      </c>
      <c r="I812" s="175">
        <f>IF('G011A (Mart-Eylül)'!K662=" ",0,'G011A (Mart-Eylül)'!K662)</f>
        <v>0</v>
      </c>
      <c r="J812" s="176">
        <f>IF('G011A (Nisan-Ekim)'!C661="",0,'G011A (Nisan-Ekim)'!C661)</f>
        <v>0</v>
      </c>
      <c r="K812" s="175">
        <f>IF('G011A (Nisan-Ekim)'!K661="",0,'G011A (Nisan-Ekim)'!K661)</f>
        <v>0</v>
      </c>
      <c r="L812" s="176">
        <f>IF('G011A (Mayıs-Kasım)'!C662="",0,'G011A (Mayıs-Kasım)'!C662)</f>
        <v>0</v>
      </c>
      <c r="M812" s="175">
        <f>IF('G011A (Mayıs-Kasım)'!K662=" ",0,'G011A (Mayıs-Kasım)'!K662)</f>
        <v>0</v>
      </c>
      <c r="N812" s="176">
        <f>IF('G011A (Haziran-Aralık)'!C679="",0,'G011A (Haziran-Aralık)'!C679)</f>
        <v>0</v>
      </c>
      <c r="O812" s="175">
        <f>IF('G011A (Haziran-Aralık)'!K679="",0,'G011A (Haziran-Aralık)'!K679)</f>
        <v>0</v>
      </c>
      <c r="P812" s="176" t="str">
        <f>IF('proje ve personel bilgileri'!A361=0,"",SUM(D812+F812+H812+J812+L812+N812))</f>
        <v/>
      </c>
      <c r="Q812" s="175" t="str">
        <f>IF('proje ve personel bilgileri'!A361=0,"",SUM(E812+G812+I812+K812+M812+O812))</f>
        <v/>
      </c>
      <c r="R812" s="180" t="str">
        <f>IF('proje ve personel bilgileri'!A361&lt;&gt;0,(P812/30)," ")</f>
        <v xml:space="preserve"> </v>
      </c>
      <c r="S812" s="181" t="str">
        <f>IF('proje ve personel bilgileri'!A361&lt;&gt;0,(Q812/R812)," ")</f>
        <v xml:space="preserve"> </v>
      </c>
    </row>
    <row r="813" spans="1:19" ht="15.75" customHeight="1" x14ac:dyDescent="0.25">
      <c r="A813" s="14">
        <v>349</v>
      </c>
      <c r="B813" s="359" t="str">
        <f>IF('proje ve personel bilgileri'!A362&lt;&gt;0,('proje ve personel bilgileri'!A362)," ")</f>
        <v xml:space="preserve"> </v>
      </c>
      <c r="C813" s="359"/>
      <c r="D813" s="176">
        <f>IF('G011A (Ocak-Temmuz)'!C669="",0,'G011A (Ocak-Temmuz)'!C669)</f>
        <v>0</v>
      </c>
      <c r="E813" s="175">
        <f>IF('G011A (Ocak-Temmuz)'!K669=" ",0,'G011A (Ocak-Temmuz)'!K669)</f>
        <v>0</v>
      </c>
      <c r="F813" s="176">
        <f>IF('G011A (Şubat-Ağustos)'!C663="",0,'G011A (Şubat-Ağustos)'!C663)</f>
        <v>0</v>
      </c>
      <c r="G813" s="175">
        <f>IF('G011A (Şubat-Ağustos)'!K663=" ",0,'G011A (Şubat-Ağustos)'!K663)</f>
        <v>0</v>
      </c>
      <c r="H813" s="176">
        <f>IF('G011A (Mart-Eylül)'!C663="",0,'G011A (Mart-Eylül)'!C663)</f>
        <v>0</v>
      </c>
      <c r="I813" s="175">
        <f>IF('G011A (Mart-Eylül)'!K663=" ",0,'G011A (Mart-Eylül)'!K663)</f>
        <v>0</v>
      </c>
      <c r="J813" s="176">
        <f>IF('G011A (Nisan-Ekim)'!C662="",0,'G011A (Nisan-Ekim)'!C662)</f>
        <v>0</v>
      </c>
      <c r="K813" s="175">
        <f>IF('G011A (Nisan-Ekim)'!K662="",0,'G011A (Nisan-Ekim)'!K662)</f>
        <v>0</v>
      </c>
      <c r="L813" s="176">
        <f>IF('G011A (Mayıs-Kasım)'!C663="",0,'G011A (Mayıs-Kasım)'!C663)</f>
        <v>0</v>
      </c>
      <c r="M813" s="175">
        <f>IF('G011A (Mayıs-Kasım)'!K663=" ",0,'G011A (Mayıs-Kasım)'!K663)</f>
        <v>0</v>
      </c>
      <c r="N813" s="176">
        <f>IF('G011A (Haziran-Aralık)'!C680="",0,'G011A (Haziran-Aralık)'!C680)</f>
        <v>0</v>
      </c>
      <c r="O813" s="175">
        <f>IF('G011A (Haziran-Aralık)'!K680="",0,'G011A (Haziran-Aralık)'!K680)</f>
        <v>0</v>
      </c>
      <c r="P813" s="176" t="str">
        <f>IF('proje ve personel bilgileri'!A362=0,"",SUM(D813+F813+H813+J813+L813+N813))</f>
        <v/>
      </c>
      <c r="Q813" s="175" t="str">
        <f>IF('proje ve personel bilgileri'!A362=0,"",SUM(E813+G813+I813+K813+M813+O813))</f>
        <v/>
      </c>
      <c r="R813" s="180" t="str">
        <f>IF('proje ve personel bilgileri'!A362&lt;&gt;0,(P813/30)," ")</f>
        <v xml:space="preserve"> </v>
      </c>
      <c r="S813" s="181" t="str">
        <f>IF('proje ve personel bilgileri'!A362&lt;&gt;0,(Q813/R813)," ")</f>
        <v xml:space="preserve"> </v>
      </c>
    </row>
    <row r="814" spans="1:19" ht="15.75" customHeight="1" x14ac:dyDescent="0.25">
      <c r="A814" s="15">
        <v>350</v>
      </c>
      <c r="B814" s="359" t="str">
        <f>IF('proje ve personel bilgileri'!A363&lt;&gt;0,('proje ve personel bilgileri'!A363)," ")</f>
        <v xml:space="preserve"> </v>
      </c>
      <c r="C814" s="359"/>
      <c r="D814" s="176">
        <f>IF('G011A (Ocak-Temmuz)'!C670="",0,'G011A (Ocak-Temmuz)'!C670)</f>
        <v>0</v>
      </c>
      <c r="E814" s="175">
        <f>IF('G011A (Ocak-Temmuz)'!K670=" ",0,'G011A (Ocak-Temmuz)'!K670)</f>
        <v>0</v>
      </c>
      <c r="F814" s="176">
        <f>IF('G011A (Şubat-Ağustos)'!C664="",0,'G011A (Şubat-Ağustos)'!C664)</f>
        <v>0</v>
      </c>
      <c r="G814" s="175">
        <f>IF('G011A (Şubat-Ağustos)'!K664=" ",0,'G011A (Şubat-Ağustos)'!K664)</f>
        <v>0</v>
      </c>
      <c r="H814" s="176">
        <f>IF('G011A (Mart-Eylül)'!C664="",0,'G011A (Mart-Eylül)'!C664)</f>
        <v>0</v>
      </c>
      <c r="I814" s="175">
        <f>IF('G011A (Mart-Eylül)'!K664=" ",0,'G011A (Mart-Eylül)'!K664)</f>
        <v>0</v>
      </c>
      <c r="J814" s="176">
        <f>IF('G011A (Nisan-Ekim)'!C663="",0,'G011A (Nisan-Ekim)'!C663)</f>
        <v>0</v>
      </c>
      <c r="K814" s="175">
        <f>IF('G011A (Nisan-Ekim)'!K663="",0,'G011A (Nisan-Ekim)'!K663)</f>
        <v>0</v>
      </c>
      <c r="L814" s="176">
        <f>IF('G011A (Mayıs-Kasım)'!C664="",0,'G011A (Mayıs-Kasım)'!C664)</f>
        <v>0</v>
      </c>
      <c r="M814" s="175">
        <f>IF('G011A (Mayıs-Kasım)'!K664=" ",0,'G011A (Mayıs-Kasım)'!K664)</f>
        <v>0</v>
      </c>
      <c r="N814" s="176">
        <f>IF('G011A (Haziran-Aralık)'!C681="",0,'G011A (Haziran-Aralık)'!C681)</f>
        <v>0</v>
      </c>
      <c r="O814" s="175">
        <f>IF('G011A (Haziran-Aralık)'!K681="",0,'G011A (Haziran-Aralık)'!K681)</f>
        <v>0</v>
      </c>
      <c r="P814" s="176" t="str">
        <f>IF('proje ve personel bilgileri'!A363=0,"",SUM(D814+F814+H814+J814+L814+N814))</f>
        <v/>
      </c>
      <c r="Q814" s="175" t="str">
        <f>IF('proje ve personel bilgileri'!A363=0,"",SUM(E814+G814+I814+K814+M814+O814))</f>
        <v/>
      </c>
      <c r="R814" s="180" t="str">
        <f>IF('proje ve personel bilgileri'!A363&lt;&gt;0,(P814/30)," ")</f>
        <v xml:space="preserve"> </v>
      </c>
      <c r="S814" s="181" t="str">
        <f>IF('proje ve personel bilgileri'!A363&lt;&gt;0,(Q814/R814)," ")</f>
        <v xml:space="preserve"> </v>
      </c>
    </row>
    <row r="815" spans="1:19" ht="15.75" customHeight="1" x14ac:dyDescent="0.25">
      <c r="A815" s="14">
        <v>351</v>
      </c>
      <c r="B815" s="359" t="str">
        <f>IF('proje ve personel bilgileri'!A364&lt;&gt;0,('proje ve personel bilgileri'!A364)," ")</f>
        <v xml:space="preserve"> </v>
      </c>
      <c r="C815" s="359"/>
      <c r="D815" s="176">
        <f>IF('G011A (Ocak-Temmuz)'!C671="",0,'G011A (Ocak-Temmuz)'!C671)</f>
        <v>0</v>
      </c>
      <c r="E815" s="175">
        <f>IF('G011A (Ocak-Temmuz)'!K671=" ",0,'G011A (Ocak-Temmuz)'!K671)</f>
        <v>0</v>
      </c>
      <c r="F815" s="176">
        <f>IF('G011A (Şubat-Ağustos)'!C665="",0,'G011A (Şubat-Ağustos)'!C665)</f>
        <v>0</v>
      </c>
      <c r="G815" s="175">
        <f>IF('G011A (Şubat-Ağustos)'!K665=" ",0,'G011A (Şubat-Ağustos)'!K665)</f>
        <v>0</v>
      </c>
      <c r="H815" s="176">
        <f>IF('G011A (Mart-Eylül)'!C665="",0,'G011A (Mart-Eylül)'!C665)</f>
        <v>0</v>
      </c>
      <c r="I815" s="175">
        <f>IF('G011A (Mart-Eylül)'!K665=" ",0,'G011A (Mart-Eylül)'!K665)</f>
        <v>0</v>
      </c>
      <c r="J815" s="176">
        <f>IF('G011A (Nisan-Ekim)'!C664="",0,'G011A (Nisan-Ekim)'!C664)</f>
        <v>0</v>
      </c>
      <c r="K815" s="175">
        <f>IF('G011A (Nisan-Ekim)'!K664="",0,'G011A (Nisan-Ekim)'!K664)</f>
        <v>0</v>
      </c>
      <c r="L815" s="176">
        <f>IF('G011A (Mayıs-Kasım)'!C665="",0,'G011A (Mayıs-Kasım)'!C665)</f>
        <v>0</v>
      </c>
      <c r="M815" s="175">
        <f>IF('G011A (Mayıs-Kasım)'!K665=" ",0,'G011A (Mayıs-Kasım)'!K665)</f>
        <v>0</v>
      </c>
      <c r="N815" s="176">
        <f>IF('G011A (Haziran-Aralık)'!C682="",0,'G011A (Haziran-Aralık)'!C682)</f>
        <v>0</v>
      </c>
      <c r="O815" s="175">
        <f>IF('G011A (Haziran-Aralık)'!K682="",0,'G011A (Haziran-Aralık)'!K682)</f>
        <v>0</v>
      </c>
      <c r="P815" s="176" t="str">
        <f>IF('proje ve personel bilgileri'!A364=0,"",SUM(D815+F815+H815+J815+L815+N815))</f>
        <v/>
      </c>
      <c r="Q815" s="175" t="str">
        <f>IF('proje ve personel bilgileri'!A364=0,"",SUM(E815+G815+I815+K815+M815+O815))</f>
        <v/>
      </c>
      <c r="R815" s="180" t="str">
        <f>IF('proje ve personel bilgileri'!A364&lt;&gt;0,(P815/30)," ")</f>
        <v xml:space="preserve"> </v>
      </c>
      <c r="S815" s="181" t="str">
        <f>IF('proje ve personel bilgileri'!A364&lt;&gt;0,(Q815/R815)," ")</f>
        <v xml:space="preserve"> </v>
      </c>
    </row>
    <row r="816" spans="1:19" ht="15.75" customHeight="1" x14ac:dyDescent="0.25">
      <c r="A816" s="15">
        <v>352</v>
      </c>
      <c r="B816" s="359" t="str">
        <f>IF('proje ve personel bilgileri'!A365&lt;&gt;0,('proje ve personel bilgileri'!A365)," ")</f>
        <v xml:space="preserve"> </v>
      </c>
      <c r="C816" s="359"/>
      <c r="D816" s="176">
        <f>IF('G011A (Ocak-Temmuz)'!C672="",0,'G011A (Ocak-Temmuz)'!C672)</f>
        <v>0</v>
      </c>
      <c r="E816" s="175">
        <f>IF('G011A (Ocak-Temmuz)'!K672=" ",0,'G011A (Ocak-Temmuz)'!K672)</f>
        <v>0</v>
      </c>
      <c r="F816" s="176">
        <f>IF('G011A (Şubat-Ağustos)'!C666="",0,'G011A (Şubat-Ağustos)'!C666)</f>
        <v>0</v>
      </c>
      <c r="G816" s="175">
        <f>IF('G011A (Şubat-Ağustos)'!K666=" ",0,'G011A (Şubat-Ağustos)'!K666)</f>
        <v>0</v>
      </c>
      <c r="H816" s="176">
        <f>IF('G011A (Mart-Eylül)'!C666="",0,'G011A (Mart-Eylül)'!C666)</f>
        <v>0</v>
      </c>
      <c r="I816" s="175">
        <f>IF('G011A (Mart-Eylül)'!K666=" ",0,'G011A (Mart-Eylül)'!K666)</f>
        <v>0</v>
      </c>
      <c r="J816" s="176">
        <f>IF('G011A (Nisan-Ekim)'!C665="",0,'G011A (Nisan-Ekim)'!C665)</f>
        <v>0</v>
      </c>
      <c r="K816" s="175">
        <f>IF('G011A (Nisan-Ekim)'!K665="",0,'G011A (Nisan-Ekim)'!K665)</f>
        <v>0</v>
      </c>
      <c r="L816" s="176">
        <f>IF('G011A (Mayıs-Kasım)'!C666="",0,'G011A (Mayıs-Kasım)'!C666)</f>
        <v>0</v>
      </c>
      <c r="M816" s="175">
        <f>IF('G011A (Mayıs-Kasım)'!K666=" ",0,'G011A (Mayıs-Kasım)'!K666)</f>
        <v>0</v>
      </c>
      <c r="N816" s="176">
        <f>IF('G011A (Haziran-Aralık)'!C683="",0,'G011A (Haziran-Aralık)'!C683)</f>
        <v>0</v>
      </c>
      <c r="O816" s="175">
        <f>IF('G011A (Haziran-Aralık)'!K683="",0,'G011A (Haziran-Aralık)'!K683)</f>
        <v>0</v>
      </c>
      <c r="P816" s="176" t="str">
        <f>IF('proje ve personel bilgileri'!A365=0,"",SUM(D816+F816+H816+J816+L816+N816))</f>
        <v/>
      </c>
      <c r="Q816" s="175" t="str">
        <f>IF('proje ve personel bilgileri'!A365=0,"",SUM(E816+G816+I816+K816+M816+O816))</f>
        <v/>
      </c>
      <c r="R816" s="180" t="str">
        <f>IF('proje ve personel bilgileri'!A365&lt;&gt;0,(P816/30)," ")</f>
        <v xml:space="preserve"> </v>
      </c>
      <c r="S816" s="181" t="str">
        <f>IF('proje ve personel bilgileri'!A365&lt;&gt;0,(Q816/R816)," ")</f>
        <v xml:space="preserve"> </v>
      </c>
    </row>
    <row r="817" spans="1:19" ht="15.75" customHeight="1" x14ac:dyDescent="0.25">
      <c r="A817" s="14">
        <v>353</v>
      </c>
      <c r="B817" s="359" t="str">
        <f>IF('proje ve personel bilgileri'!A366&lt;&gt;0,('proje ve personel bilgileri'!A366)," ")</f>
        <v xml:space="preserve"> </v>
      </c>
      <c r="C817" s="359"/>
      <c r="D817" s="176">
        <f>IF('G011A (Ocak-Temmuz)'!C673="",0,'G011A (Ocak-Temmuz)'!C673)</f>
        <v>0</v>
      </c>
      <c r="E817" s="175">
        <f>IF('G011A (Ocak-Temmuz)'!K673=" ",0,'G011A (Ocak-Temmuz)'!K673)</f>
        <v>0</v>
      </c>
      <c r="F817" s="176">
        <f>IF('G011A (Şubat-Ağustos)'!C667="",0,'G011A (Şubat-Ağustos)'!C667)</f>
        <v>0</v>
      </c>
      <c r="G817" s="175">
        <f>IF('G011A (Şubat-Ağustos)'!K667=" ",0,'G011A (Şubat-Ağustos)'!K667)</f>
        <v>0</v>
      </c>
      <c r="H817" s="176">
        <f>IF('G011A (Mart-Eylül)'!C667="",0,'G011A (Mart-Eylül)'!C667)</f>
        <v>0</v>
      </c>
      <c r="I817" s="175">
        <f>IF('G011A (Mart-Eylül)'!K667=" ",0,'G011A (Mart-Eylül)'!K667)</f>
        <v>0</v>
      </c>
      <c r="J817" s="176">
        <f>IF('G011A (Nisan-Ekim)'!C666="",0,'G011A (Nisan-Ekim)'!C666)</f>
        <v>0</v>
      </c>
      <c r="K817" s="175">
        <f>IF('G011A (Nisan-Ekim)'!K666="",0,'G011A (Nisan-Ekim)'!K666)</f>
        <v>0</v>
      </c>
      <c r="L817" s="176">
        <f>IF('G011A (Mayıs-Kasım)'!C667="",0,'G011A (Mayıs-Kasım)'!C667)</f>
        <v>0</v>
      </c>
      <c r="M817" s="175">
        <f>IF('G011A (Mayıs-Kasım)'!K667=" ",0,'G011A (Mayıs-Kasım)'!K667)</f>
        <v>0</v>
      </c>
      <c r="N817" s="176">
        <f>IF('G011A (Haziran-Aralık)'!C684="",0,'G011A (Haziran-Aralık)'!C684)</f>
        <v>0</v>
      </c>
      <c r="O817" s="175">
        <f>IF('G011A (Haziran-Aralık)'!K684="",0,'G011A (Haziran-Aralık)'!K684)</f>
        <v>0</v>
      </c>
      <c r="P817" s="176" t="str">
        <f>IF('proje ve personel bilgileri'!A366=0,"",SUM(D817+F817+H817+J817+L817+N817))</f>
        <v/>
      </c>
      <c r="Q817" s="175" t="str">
        <f>IF('proje ve personel bilgileri'!A366=0,"",SUM(E817+G817+I817+K817+M817+O817))</f>
        <v/>
      </c>
      <c r="R817" s="180" t="str">
        <f>IF('proje ve personel bilgileri'!A366&lt;&gt;0,(P817/30)," ")</f>
        <v xml:space="preserve"> </v>
      </c>
      <c r="S817" s="181" t="str">
        <f>IF('proje ve personel bilgileri'!A366&lt;&gt;0,(Q817/R817)," ")</f>
        <v xml:space="preserve"> </v>
      </c>
    </row>
    <row r="818" spans="1:19" ht="15.75" customHeight="1" x14ac:dyDescent="0.25">
      <c r="A818" s="15">
        <v>354</v>
      </c>
      <c r="B818" s="359" t="str">
        <f>IF('proje ve personel bilgileri'!A367&lt;&gt;0,('proje ve personel bilgileri'!A367)," ")</f>
        <v xml:space="preserve"> </v>
      </c>
      <c r="C818" s="359"/>
      <c r="D818" s="176">
        <f>IF('G011A (Ocak-Temmuz)'!C674="",0,'G011A (Ocak-Temmuz)'!C674)</f>
        <v>0</v>
      </c>
      <c r="E818" s="175">
        <f>IF('G011A (Ocak-Temmuz)'!K674=" ",0,'G011A (Ocak-Temmuz)'!K674)</f>
        <v>0</v>
      </c>
      <c r="F818" s="176">
        <f>IF('G011A (Şubat-Ağustos)'!C668="",0,'G011A (Şubat-Ağustos)'!C668)</f>
        <v>0</v>
      </c>
      <c r="G818" s="175">
        <f>IF('G011A (Şubat-Ağustos)'!K668=" ",0,'G011A (Şubat-Ağustos)'!K668)</f>
        <v>0</v>
      </c>
      <c r="H818" s="176">
        <f>IF('G011A (Mart-Eylül)'!C668="",0,'G011A (Mart-Eylül)'!C668)</f>
        <v>0</v>
      </c>
      <c r="I818" s="175">
        <f>IF('G011A (Mart-Eylül)'!K668=" ",0,'G011A (Mart-Eylül)'!K668)</f>
        <v>0</v>
      </c>
      <c r="J818" s="176">
        <f>IF('G011A (Nisan-Ekim)'!C667="",0,'G011A (Nisan-Ekim)'!C667)</f>
        <v>0</v>
      </c>
      <c r="K818" s="175">
        <f>IF('G011A (Nisan-Ekim)'!K667="",0,'G011A (Nisan-Ekim)'!K667)</f>
        <v>0</v>
      </c>
      <c r="L818" s="176">
        <f>IF('G011A (Mayıs-Kasım)'!C668="",0,'G011A (Mayıs-Kasım)'!C668)</f>
        <v>0</v>
      </c>
      <c r="M818" s="175">
        <f>IF('G011A (Mayıs-Kasım)'!K668=" ",0,'G011A (Mayıs-Kasım)'!K668)</f>
        <v>0</v>
      </c>
      <c r="N818" s="176">
        <f>IF('G011A (Haziran-Aralık)'!C685="",0,'G011A (Haziran-Aralık)'!C685)</f>
        <v>0</v>
      </c>
      <c r="O818" s="175">
        <f>IF('G011A (Haziran-Aralık)'!K685="",0,'G011A (Haziran-Aralık)'!K685)</f>
        <v>0</v>
      </c>
      <c r="P818" s="176" t="str">
        <f>IF('proje ve personel bilgileri'!A367=0,"",SUM(D818+F818+H818+J818+L818+N818))</f>
        <v/>
      </c>
      <c r="Q818" s="175" t="str">
        <f>IF('proje ve personel bilgileri'!A367=0,"",SUM(E818+G818+I818+K818+M818+O818))</f>
        <v/>
      </c>
      <c r="R818" s="180" t="str">
        <f>IF('proje ve personel bilgileri'!A367&lt;&gt;0,(P818/30)," ")</f>
        <v xml:space="preserve"> </v>
      </c>
      <c r="S818" s="181" t="str">
        <f>IF('proje ve personel bilgileri'!A367&lt;&gt;0,(Q818/R818)," ")</f>
        <v xml:space="preserve"> </v>
      </c>
    </row>
    <row r="819" spans="1:19" ht="15.75" customHeight="1" x14ac:dyDescent="0.25">
      <c r="A819" s="14">
        <v>355</v>
      </c>
      <c r="B819" s="359" t="str">
        <f>IF('proje ve personel bilgileri'!A368&lt;&gt;0,('proje ve personel bilgileri'!A368)," ")</f>
        <v xml:space="preserve"> </v>
      </c>
      <c r="C819" s="359"/>
      <c r="D819" s="176">
        <f>IF('G011A (Ocak-Temmuz)'!C675="",0,'G011A (Ocak-Temmuz)'!C675)</f>
        <v>0</v>
      </c>
      <c r="E819" s="175">
        <f>IF('G011A (Ocak-Temmuz)'!K675=" ",0,'G011A (Ocak-Temmuz)'!K675)</f>
        <v>0</v>
      </c>
      <c r="F819" s="176">
        <f>IF('G011A (Şubat-Ağustos)'!C669="",0,'G011A (Şubat-Ağustos)'!C669)</f>
        <v>0</v>
      </c>
      <c r="G819" s="175">
        <f>IF('G011A (Şubat-Ağustos)'!K669=" ",0,'G011A (Şubat-Ağustos)'!K669)</f>
        <v>0</v>
      </c>
      <c r="H819" s="176">
        <f>IF('G011A (Mart-Eylül)'!C669="",0,'G011A (Mart-Eylül)'!C669)</f>
        <v>0</v>
      </c>
      <c r="I819" s="175">
        <f>IF('G011A (Mart-Eylül)'!K669=" ",0,'G011A (Mart-Eylül)'!K669)</f>
        <v>0</v>
      </c>
      <c r="J819" s="176">
        <f>IF('G011A (Nisan-Ekim)'!C668="",0,'G011A (Nisan-Ekim)'!C668)</f>
        <v>0</v>
      </c>
      <c r="K819" s="175">
        <f>IF('G011A (Nisan-Ekim)'!K668="",0,'G011A (Nisan-Ekim)'!K668)</f>
        <v>0</v>
      </c>
      <c r="L819" s="176">
        <f>IF('G011A (Mayıs-Kasım)'!C669="",0,'G011A (Mayıs-Kasım)'!C669)</f>
        <v>0</v>
      </c>
      <c r="M819" s="175">
        <f>IF('G011A (Mayıs-Kasım)'!K669=" ",0,'G011A (Mayıs-Kasım)'!K669)</f>
        <v>0</v>
      </c>
      <c r="N819" s="176">
        <f>IF('G011A (Haziran-Aralık)'!C686="",0,'G011A (Haziran-Aralık)'!C686)</f>
        <v>0</v>
      </c>
      <c r="O819" s="175">
        <f>IF('G011A (Haziran-Aralık)'!K686="",0,'G011A (Haziran-Aralık)'!K686)</f>
        <v>0</v>
      </c>
      <c r="P819" s="176" t="str">
        <f>IF('proje ve personel bilgileri'!A368=0,"",SUM(D819+F819+H819+J819+L819+N819))</f>
        <v/>
      </c>
      <c r="Q819" s="175" t="str">
        <f>IF('proje ve personel bilgileri'!A368=0,"",SUM(E819+G819+I819+K819+M819+O819))</f>
        <v/>
      </c>
      <c r="R819" s="180" t="str">
        <f>IF('proje ve personel bilgileri'!A368&lt;&gt;0,(P819/30)," ")</f>
        <v xml:space="preserve"> </v>
      </c>
      <c r="S819" s="181" t="str">
        <f>IF('proje ve personel bilgileri'!A368&lt;&gt;0,(Q819/R819)," ")</f>
        <v xml:space="preserve"> </v>
      </c>
    </row>
    <row r="820" spans="1:19" ht="15.75" customHeight="1" x14ac:dyDescent="0.25">
      <c r="A820" s="15">
        <v>356</v>
      </c>
      <c r="B820" s="359" t="str">
        <f>IF('proje ve personel bilgileri'!A369&lt;&gt;0,('proje ve personel bilgileri'!A369)," ")</f>
        <v xml:space="preserve"> </v>
      </c>
      <c r="C820" s="359"/>
      <c r="D820" s="176">
        <f>IF('G011A (Ocak-Temmuz)'!C676="",0,'G011A (Ocak-Temmuz)'!C676)</f>
        <v>0</v>
      </c>
      <c r="E820" s="175">
        <f>IF('G011A (Ocak-Temmuz)'!K676=" ",0,'G011A (Ocak-Temmuz)'!K676)</f>
        <v>0</v>
      </c>
      <c r="F820" s="176">
        <f>IF('G011A (Şubat-Ağustos)'!C670="",0,'G011A (Şubat-Ağustos)'!C670)</f>
        <v>0</v>
      </c>
      <c r="G820" s="175">
        <f>IF('G011A (Şubat-Ağustos)'!K670=" ",0,'G011A (Şubat-Ağustos)'!K670)</f>
        <v>0</v>
      </c>
      <c r="H820" s="176">
        <f>IF('G011A (Mart-Eylül)'!C670="",0,'G011A (Mart-Eylül)'!C670)</f>
        <v>0</v>
      </c>
      <c r="I820" s="175">
        <f>IF('G011A (Mart-Eylül)'!K670=" ",0,'G011A (Mart-Eylül)'!K670)</f>
        <v>0</v>
      </c>
      <c r="J820" s="176">
        <f>IF('G011A (Nisan-Ekim)'!C669="",0,'G011A (Nisan-Ekim)'!C669)</f>
        <v>0</v>
      </c>
      <c r="K820" s="175">
        <f>IF('G011A (Nisan-Ekim)'!K669="",0,'G011A (Nisan-Ekim)'!K669)</f>
        <v>0</v>
      </c>
      <c r="L820" s="176">
        <f>IF('G011A (Mayıs-Kasım)'!C670="",0,'G011A (Mayıs-Kasım)'!C670)</f>
        <v>0</v>
      </c>
      <c r="M820" s="175">
        <f>IF('G011A (Mayıs-Kasım)'!K670=" ",0,'G011A (Mayıs-Kasım)'!K670)</f>
        <v>0</v>
      </c>
      <c r="N820" s="176">
        <f>IF('G011A (Haziran-Aralık)'!C687="",0,'G011A (Haziran-Aralık)'!C687)</f>
        <v>0</v>
      </c>
      <c r="O820" s="175">
        <f>IF('G011A (Haziran-Aralık)'!K687="",0,'G011A (Haziran-Aralık)'!K687)</f>
        <v>0</v>
      </c>
      <c r="P820" s="176" t="str">
        <f>IF('proje ve personel bilgileri'!A369=0,"",SUM(D820+F820+H820+J820+L820+N820))</f>
        <v/>
      </c>
      <c r="Q820" s="175" t="str">
        <f>IF('proje ve personel bilgileri'!A369=0,"",SUM(E820+G820+I820+K820+M820+O820))</f>
        <v/>
      </c>
      <c r="R820" s="180" t="str">
        <f>IF('proje ve personel bilgileri'!A369&lt;&gt;0,(P820/30)," ")</f>
        <v xml:space="preserve"> </v>
      </c>
      <c r="S820" s="181" t="str">
        <f>IF('proje ve personel bilgileri'!A369&lt;&gt;0,(Q820/R820)," ")</f>
        <v xml:space="preserve"> </v>
      </c>
    </row>
    <row r="821" spans="1:19" ht="15.75" customHeight="1" x14ac:dyDescent="0.25">
      <c r="A821" s="14">
        <v>357</v>
      </c>
      <c r="B821" s="359" t="str">
        <f>IF('proje ve personel bilgileri'!A370&lt;&gt;0,('proje ve personel bilgileri'!A370)," ")</f>
        <v xml:space="preserve"> </v>
      </c>
      <c r="C821" s="359"/>
      <c r="D821" s="176">
        <f>IF('G011A (Ocak-Temmuz)'!C677="",0,'G011A (Ocak-Temmuz)'!C677)</f>
        <v>0</v>
      </c>
      <c r="E821" s="175">
        <f>IF('G011A (Ocak-Temmuz)'!K677=" ",0,'G011A (Ocak-Temmuz)'!K677)</f>
        <v>0</v>
      </c>
      <c r="F821" s="176">
        <f>IF('G011A (Şubat-Ağustos)'!C671="",0,'G011A (Şubat-Ağustos)'!C671)</f>
        <v>0</v>
      </c>
      <c r="G821" s="175">
        <f>IF('G011A (Şubat-Ağustos)'!K671=" ",0,'G011A (Şubat-Ağustos)'!K671)</f>
        <v>0</v>
      </c>
      <c r="H821" s="176">
        <f>IF('G011A (Mart-Eylül)'!C671="",0,'G011A (Mart-Eylül)'!C671)</f>
        <v>0</v>
      </c>
      <c r="I821" s="175">
        <f>IF('G011A (Mart-Eylül)'!K671=" ",0,'G011A (Mart-Eylül)'!K671)</f>
        <v>0</v>
      </c>
      <c r="J821" s="176">
        <f>IF('G011A (Nisan-Ekim)'!C670="",0,'G011A (Nisan-Ekim)'!C670)</f>
        <v>0</v>
      </c>
      <c r="K821" s="175">
        <f>IF('G011A (Nisan-Ekim)'!K670="",0,'G011A (Nisan-Ekim)'!K670)</f>
        <v>0</v>
      </c>
      <c r="L821" s="176">
        <f>IF('G011A (Mayıs-Kasım)'!C671="",0,'G011A (Mayıs-Kasım)'!C671)</f>
        <v>0</v>
      </c>
      <c r="M821" s="175">
        <f>IF('G011A (Mayıs-Kasım)'!K671=" ",0,'G011A (Mayıs-Kasım)'!K671)</f>
        <v>0</v>
      </c>
      <c r="N821" s="176">
        <f>IF('G011A (Haziran-Aralık)'!C688="",0,'G011A (Haziran-Aralık)'!C688)</f>
        <v>0</v>
      </c>
      <c r="O821" s="175">
        <f>IF('G011A (Haziran-Aralık)'!K688="",0,'G011A (Haziran-Aralık)'!K688)</f>
        <v>0</v>
      </c>
      <c r="P821" s="176" t="str">
        <f>IF('proje ve personel bilgileri'!A370=0,"",SUM(D821+F821+H821+J821+L821+N821))</f>
        <v/>
      </c>
      <c r="Q821" s="175" t="str">
        <f>IF('proje ve personel bilgileri'!A370=0,"",SUM(E821+G821+I821+K821+M821+O821))</f>
        <v/>
      </c>
      <c r="R821" s="180" t="str">
        <f>IF('proje ve personel bilgileri'!A370&lt;&gt;0,(P821/30)," ")</f>
        <v xml:space="preserve"> </v>
      </c>
      <c r="S821" s="181" t="str">
        <f>IF('proje ve personel bilgileri'!A370&lt;&gt;0,(Q821/R821)," ")</f>
        <v xml:space="preserve"> </v>
      </c>
    </row>
    <row r="822" spans="1:19" ht="15.75" customHeight="1" x14ac:dyDescent="0.25">
      <c r="A822" s="15">
        <v>358</v>
      </c>
      <c r="B822" s="359" t="str">
        <f>IF('proje ve personel bilgileri'!A371&lt;&gt;0,('proje ve personel bilgileri'!A371)," ")</f>
        <v xml:space="preserve"> </v>
      </c>
      <c r="C822" s="359"/>
      <c r="D822" s="176">
        <f>IF('G011A (Ocak-Temmuz)'!C678="",0,'G011A (Ocak-Temmuz)'!C678)</f>
        <v>0</v>
      </c>
      <c r="E822" s="175">
        <f>IF('G011A (Ocak-Temmuz)'!K678=" ",0,'G011A (Ocak-Temmuz)'!K678)</f>
        <v>0</v>
      </c>
      <c r="F822" s="176">
        <f>IF('G011A (Şubat-Ağustos)'!C672="",0,'G011A (Şubat-Ağustos)'!C672)</f>
        <v>0</v>
      </c>
      <c r="G822" s="175">
        <f>IF('G011A (Şubat-Ağustos)'!K672=" ",0,'G011A (Şubat-Ağustos)'!K672)</f>
        <v>0</v>
      </c>
      <c r="H822" s="176">
        <f>IF('G011A (Mart-Eylül)'!C672="",0,'G011A (Mart-Eylül)'!C672)</f>
        <v>0</v>
      </c>
      <c r="I822" s="175">
        <f>IF('G011A (Mart-Eylül)'!K672=" ",0,'G011A (Mart-Eylül)'!K672)</f>
        <v>0</v>
      </c>
      <c r="J822" s="176">
        <f>IF('G011A (Nisan-Ekim)'!C671="",0,'G011A (Nisan-Ekim)'!C671)</f>
        <v>0</v>
      </c>
      <c r="K822" s="175">
        <f>IF('G011A (Nisan-Ekim)'!K671="",0,'G011A (Nisan-Ekim)'!K671)</f>
        <v>0</v>
      </c>
      <c r="L822" s="176">
        <f>IF('G011A (Mayıs-Kasım)'!C672="",0,'G011A (Mayıs-Kasım)'!C672)</f>
        <v>0</v>
      </c>
      <c r="M822" s="175">
        <f>IF('G011A (Mayıs-Kasım)'!K672=" ",0,'G011A (Mayıs-Kasım)'!K672)</f>
        <v>0</v>
      </c>
      <c r="N822" s="176">
        <f>IF('G011A (Haziran-Aralık)'!C689="",0,'G011A (Haziran-Aralık)'!C689)</f>
        <v>0</v>
      </c>
      <c r="O822" s="175">
        <f>IF('G011A (Haziran-Aralık)'!K689="",0,'G011A (Haziran-Aralık)'!K689)</f>
        <v>0</v>
      </c>
      <c r="P822" s="176" t="str">
        <f>IF('proje ve personel bilgileri'!A371=0,"",SUM(D822+F822+H822+J822+L822+N822))</f>
        <v/>
      </c>
      <c r="Q822" s="175" t="str">
        <f>IF('proje ve personel bilgileri'!A371=0,"",SUM(E822+G822+I822+K822+M822+O822))</f>
        <v/>
      </c>
      <c r="R822" s="180" t="str">
        <f>IF('proje ve personel bilgileri'!A371&lt;&gt;0,(P822/30)," ")</f>
        <v xml:space="preserve"> </v>
      </c>
      <c r="S822" s="181" t="str">
        <f>IF('proje ve personel bilgileri'!A371&lt;&gt;0,(Q822/R822)," ")</f>
        <v xml:space="preserve"> </v>
      </c>
    </row>
    <row r="823" spans="1:19" ht="15.75" customHeight="1" x14ac:dyDescent="0.25">
      <c r="A823" s="14">
        <v>359</v>
      </c>
      <c r="B823" s="359" t="str">
        <f>IF('proje ve personel bilgileri'!A372&lt;&gt;0,('proje ve personel bilgileri'!A372)," ")</f>
        <v xml:space="preserve"> </v>
      </c>
      <c r="C823" s="359"/>
      <c r="D823" s="176">
        <f>IF('G011A (Ocak-Temmuz)'!C679="",0,'G011A (Ocak-Temmuz)'!C679)</f>
        <v>0</v>
      </c>
      <c r="E823" s="175">
        <f>IF('G011A (Ocak-Temmuz)'!K679=" ",0,'G011A (Ocak-Temmuz)'!K679)</f>
        <v>0</v>
      </c>
      <c r="F823" s="176">
        <f>IF('G011A (Şubat-Ağustos)'!C673="",0,'G011A (Şubat-Ağustos)'!C673)</f>
        <v>0</v>
      </c>
      <c r="G823" s="175">
        <f>IF('G011A (Şubat-Ağustos)'!K673=" ",0,'G011A (Şubat-Ağustos)'!K673)</f>
        <v>0</v>
      </c>
      <c r="H823" s="176">
        <f>IF('G011A (Mart-Eylül)'!C673="",0,'G011A (Mart-Eylül)'!C673)</f>
        <v>0</v>
      </c>
      <c r="I823" s="175">
        <f>IF('G011A (Mart-Eylül)'!K673=" ",0,'G011A (Mart-Eylül)'!K673)</f>
        <v>0</v>
      </c>
      <c r="J823" s="176">
        <f>IF('G011A (Nisan-Ekim)'!C672="",0,'G011A (Nisan-Ekim)'!C672)</f>
        <v>0</v>
      </c>
      <c r="K823" s="175">
        <f>IF('G011A (Nisan-Ekim)'!K672="",0,'G011A (Nisan-Ekim)'!K672)</f>
        <v>0</v>
      </c>
      <c r="L823" s="176">
        <f>IF('G011A (Mayıs-Kasım)'!C673="",0,'G011A (Mayıs-Kasım)'!C673)</f>
        <v>0</v>
      </c>
      <c r="M823" s="175">
        <f>IF('G011A (Mayıs-Kasım)'!K673=" ",0,'G011A (Mayıs-Kasım)'!K673)</f>
        <v>0</v>
      </c>
      <c r="N823" s="176">
        <f>IF('G011A (Haziran-Aralık)'!C690="",0,'G011A (Haziran-Aralık)'!C690)</f>
        <v>0</v>
      </c>
      <c r="O823" s="175">
        <f>IF('G011A (Haziran-Aralık)'!K690="",0,'G011A (Haziran-Aralık)'!K690)</f>
        <v>0</v>
      </c>
      <c r="P823" s="176" t="str">
        <f>IF('proje ve personel bilgileri'!A372=0,"",SUM(D823+F823+H823+J823+L823+N823))</f>
        <v/>
      </c>
      <c r="Q823" s="175" t="str">
        <f>IF('proje ve personel bilgileri'!A372=0,"",SUM(E823+G823+I823+K823+M823+O823))</f>
        <v/>
      </c>
      <c r="R823" s="180" t="str">
        <f>IF('proje ve personel bilgileri'!A372&lt;&gt;0,(P823/30)," ")</f>
        <v xml:space="preserve"> </v>
      </c>
      <c r="S823" s="181" t="str">
        <f>IF('proje ve personel bilgileri'!A372&lt;&gt;0,(Q823/R823)," ")</f>
        <v xml:space="preserve"> </v>
      </c>
    </row>
    <row r="824" spans="1:19" ht="15.75" customHeight="1" x14ac:dyDescent="0.25">
      <c r="A824" s="15">
        <v>360</v>
      </c>
      <c r="B824" s="359" t="str">
        <f>IF('proje ve personel bilgileri'!A373&lt;&gt;0,('proje ve personel bilgileri'!A373)," ")</f>
        <v xml:space="preserve"> </v>
      </c>
      <c r="C824" s="359"/>
      <c r="D824" s="176">
        <f>IF('G011A (Ocak-Temmuz)'!C680="",0,'G011A (Ocak-Temmuz)'!C680)</f>
        <v>0</v>
      </c>
      <c r="E824" s="175">
        <f>IF('G011A (Ocak-Temmuz)'!K680=" ",0,'G011A (Ocak-Temmuz)'!K680)</f>
        <v>0</v>
      </c>
      <c r="F824" s="176">
        <f>IF('G011A (Şubat-Ağustos)'!C674="",0,'G011A (Şubat-Ağustos)'!C674)</f>
        <v>0</v>
      </c>
      <c r="G824" s="175">
        <f>IF('G011A (Şubat-Ağustos)'!K674=" ",0,'G011A (Şubat-Ağustos)'!K674)</f>
        <v>0</v>
      </c>
      <c r="H824" s="176">
        <f>IF('G011A (Mart-Eylül)'!C674="",0,'G011A (Mart-Eylül)'!C674)</f>
        <v>0</v>
      </c>
      <c r="I824" s="175">
        <f>IF('G011A (Mart-Eylül)'!K674=" ",0,'G011A (Mart-Eylül)'!K674)</f>
        <v>0</v>
      </c>
      <c r="J824" s="176">
        <f>IF('G011A (Nisan-Ekim)'!C673="",0,'G011A (Nisan-Ekim)'!C673)</f>
        <v>0</v>
      </c>
      <c r="K824" s="175">
        <f>IF('G011A (Nisan-Ekim)'!K673="",0,'G011A (Nisan-Ekim)'!K673)</f>
        <v>0</v>
      </c>
      <c r="L824" s="176">
        <f>IF('G011A (Mayıs-Kasım)'!C674="",0,'G011A (Mayıs-Kasım)'!C674)</f>
        <v>0</v>
      </c>
      <c r="M824" s="175">
        <f>IF('G011A (Mayıs-Kasım)'!K674=" ",0,'G011A (Mayıs-Kasım)'!K674)</f>
        <v>0</v>
      </c>
      <c r="N824" s="176">
        <f>IF('G011A (Haziran-Aralık)'!C691="",0,'G011A (Haziran-Aralık)'!C691)</f>
        <v>0</v>
      </c>
      <c r="O824" s="175">
        <f>IF('G011A (Haziran-Aralık)'!K691="",0,'G011A (Haziran-Aralık)'!K691)</f>
        <v>0</v>
      </c>
      <c r="P824" s="176" t="str">
        <f>IF('proje ve personel bilgileri'!A373=0,"",SUM(D824+F824+H824+J824+L824+N824))</f>
        <v/>
      </c>
      <c r="Q824" s="175" t="str">
        <f>IF('proje ve personel bilgileri'!A373=0,"",SUM(E824+G824+I824+K824+M824+O824))</f>
        <v/>
      </c>
      <c r="R824" s="180" t="str">
        <f>IF('proje ve personel bilgileri'!A373&lt;&gt;0,(P824/30)," ")</f>
        <v xml:space="preserve"> </v>
      </c>
      <c r="S824" s="181" t="str">
        <f>IF('proje ve personel bilgileri'!A373&lt;&gt;0,(Q824/R824)," ")</f>
        <v xml:space="preserve"> </v>
      </c>
    </row>
    <row r="825" spans="1:19" ht="15" customHeight="1" x14ac:dyDescent="0.25">
      <c r="A825" s="56"/>
      <c r="B825" s="56"/>
      <c r="C825" s="56"/>
      <c r="D825" s="56"/>
      <c r="E825" s="56"/>
      <c r="F825" s="56"/>
      <c r="G825" s="56"/>
      <c r="H825" s="56"/>
      <c r="I825" s="56"/>
      <c r="J825" s="56"/>
      <c r="K825" s="56"/>
      <c r="L825" s="56"/>
      <c r="M825" s="56"/>
      <c r="N825" s="56"/>
      <c r="O825" s="56"/>
      <c r="P825" s="56"/>
      <c r="Q825" s="56"/>
      <c r="R825" s="56"/>
      <c r="S825" s="56"/>
    </row>
    <row r="826" spans="1:19" ht="15" customHeight="1" x14ac:dyDescent="0.25">
      <c r="A826" s="332" t="s">
        <v>100</v>
      </c>
      <c r="B826" s="332"/>
      <c r="C826" s="332"/>
      <c r="D826" s="332"/>
      <c r="E826" s="332"/>
      <c r="F826" s="332"/>
      <c r="G826" s="332"/>
      <c r="H826" s="332"/>
      <c r="I826" s="332"/>
      <c r="J826" s="332"/>
      <c r="K826" s="332"/>
      <c r="L826" s="332"/>
      <c r="M826" s="332"/>
      <c r="N826" s="332"/>
      <c r="O826" s="332"/>
      <c r="P826" s="332"/>
      <c r="Q826" s="332"/>
      <c r="R826" s="332"/>
    </row>
    <row r="827" spans="1:19" ht="15" customHeight="1" x14ac:dyDescent="0.25">
      <c r="A827" s="287"/>
    </row>
    <row r="828" spans="1:19" ht="15" customHeight="1" x14ac:dyDescent="0.25">
      <c r="C828" s="57"/>
      <c r="E828" s="58"/>
      <c r="G828" s="57"/>
    </row>
    <row r="829" spans="1:19" ht="15" customHeight="1" x14ac:dyDescent="0.25">
      <c r="F829" s="288" t="s">
        <v>102</v>
      </c>
      <c r="J829" s="288" t="s">
        <v>103</v>
      </c>
      <c r="O829" s="74" t="s">
        <v>127</v>
      </c>
    </row>
    <row r="840" spans="1:19" ht="15.75" customHeight="1" x14ac:dyDescent="0.25">
      <c r="A840" s="348" t="s">
        <v>108</v>
      </c>
      <c r="B840" s="348"/>
      <c r="C840" s="348"/>
      <c r="D840" s="348"/>
      <c r="E840" s="348"/>
      <c r="F840" s="348"/>
      <c r="G840" s="348"/>
      <c r="H840" s="348"/>
      <c r="I840" s="348"/>
      <c r="J840" s="348"/>
      <c r="K840" s="348"/>
      <c r="L840" s="348"/>
      <c r="M840" s="348"/>
      <c r="N840" s="348"/>
      <c r="O840" s="348"/>
      <c r="P840" s="348"/>
      <c r="Q840" s="348"/>
      <c r="R840" s="348"/>
      <c r="S840" s="348"/>
    </row>
    <row r="841" spans="1:19" ht="15" customHeight="1" x14ac:dyDescent="0.25">
      <c r="A841" s="68"/>
      <c r="B841" s="68"/>
      <c r="C841" s="68"/>
      <c r="D841" s="68"/>
      <c r="E841" s="68"/>
      <c r="F841" s="68"/>
      <c r="G841" s="68"/>
      <c r="H841" s="68"/>
      <c r="I841" s="69" t="str">
        <f>'proje ve personel bilgileri'!$B$7</f>
        <v>/</v>
      </c>
      <c r="J841" s="68" t="s">
        <v>109</v>
      </c>
      <c r="K841" s="68"/>
      <c r="L841" s="68"/>
      <c r="M841" s="68"/>
      <c r="N841" s="68"/>
      <c r="O841" s="68"/>
      <c r="P841" s="68"/>
      <c r="Q841" s="68"/>
      <c r="R841" s="68"/>
      <c r="S841" s="68"/>
    </row>
    <row r="842" spans="1:19" ht="18.75" customHeight="1" x14ac:dyDescent="0.25">
      <c r="R842" s="10" t="s">
        <v>110</v>
      </c>
    </row>
    <row r="843" spans="1:19" ht="15.75" customHeight="1" x14ac:dyDescent="0.25">
      <c r="A843" s="349" t="s">
        <v>2</v>
      </c>
      <c r="B843" s="350"/>
      <c r="C843" s="374">
        <f>'proje ve personel bilgileri'!$B$2</f>
        <v>0</v>
      </c>
      <c r="D843" s="375"/>
      <c r="E843" s="375"/>
      <c r="F843" s="375"/>
      <c r="G843" s="375"/>
      <c r="H843" s="375"/>
      <c r="I843" s="375"/>
      <c r="J843" s="375"/>
      <c r="K843" s="375"/>
      <c r="L843" s="375"/>
      <c r="M843" s="375"/>
      <c r="N843" s="375"/>
      <c r="O843" s="375"/>
      <c r="P843" s="375"/>
      <c r="Q843" s="375"/>
      <c r="R843" s="375"/>
      <c r="S843" s="376"/>
    </row>
    <row r="844" spans="1:19" ht="15.75" customHeight="1" x14ac:dyDescent="0.25">
      <c r="A844" s="349" t="s">
        <v>4</v>
      </c>
      <c r="B844" s="350"/>
      <c r="C844" s="374">
        <f>'proje ve personel bilgileri'!$B$3</f>
        <v>0</v>
      </c>
      <c r="D844" s="375"/>
      <c r="E844" s="375"/>
      <c r="F844" s="375"/>
      <c r="G844" s="375"/>
      <c r="H844" s="375"/>
      <c r="I844" s="375"/>
      <c r="J844" s="375"/>
      <c r="K844" s="375"/>
      <c r="L844" s="375"/>
      <c r="M844" s="375"/>
      <c r="N844" s="375"/>
      <c r="O844" s="375"/>
      <c r="P844" s="375"/>
      <c r="Q844" s="375"/>
      <c r="R844" s="375"/>
      <c r="S844" s="376"/>
    </row>
    <row r="845" spans="1:19" ht="27.75" customHeight="1" x14ac:dyDescent="0.25">
      <c r="A845" s="360" t="s">
        <v>87</v>
      </c>
      <c r="B845" s="368" t="s">
        <v>15</v>
      </c>
      <c r="C845" s="369"/>
      <c r="D845" s="368" t="s">
        <v>111</v>
      </c>
      <c r="E845" s="369"/>
      <c r="F845" s="368" t="s">
        <v>112</v>
      </c>
      <c r="G845" s="369"/>
      <c r="H845" s="366" t="s">
        <v>113</v>
      </c>
      <c r="I845" s="367"/>
      <c r="J845" s="366" t="s">
        <v>114</v>
      </c>
      <c r="K845" s="367"/>
      <c r="L845" s="366" t="s">
        <v>115</v>
      </c>
      <c r="M845" s="367"/>
      <c r="N845" s="368" t="s">
        <v>116</v>
      </c>
      <c r="O845" s="369"/>
      <c r="P845" s="360" t="s">
        <v>117</v>
      </c>
      <c r="Q845" s="286" t="s">
        <v>118</v>
      </c>
      <c r="R845" s="362" t="s">
        <v>119</v>
      </c>
      <c r="S845" s="362" t="s">
        <v>120</v>
      </c>
    </row>
    <row r="846" spans="1:19" ht="15.75" customHeight="1" x14ac:dyDescent="0.25">
      <c r="A846" s="361"/>
      <c r="B846" s="372"/>
      <c r="C846" s="373"/>
      <c r="D846" s="370"/>
      <c r="E846" s="371"/>
      <c r="F846" s="370"/>
      <c r="G846" s="371"/>
      <c r="H846" s="364" t="s">
        <v>121</v>
      </c>
      <c r="I846" s="365"/>
      <c r="J846" s="364" t="s">
        <v>122</v>
      </c>
      <c r="K846" s="365"/>
      <c r="L846" s="364" t="s">
        <v>123</v>
      </c>
      <c r="M846" s="365"/>
      <c r="N846" s="370"/>
      <c r="O846" s="371"/>
      <c r="P846" s="361"/>
      <c r="Q846" s="11" t="s">
        <v>124</v>
      </c>
      <c r="R846" s="363"/>
      <c r="S846" s="363"/>
    </row>
    <row r="847" spans="1:19" ht="27.75" customHeight="1" x14ac:dyDescent="0.25">
      <c r="A847" s="361"/>
      <c r="B847" s="372"/>
      <c r="C847" s="373"/>
      <c r="D847" s="360" t="s">
        <v>125</v>
      </c>
      <c r="E847" s="11" t="s">
        <v>126</v>
      </c>
      <c r="F847" s="360" t="s">
        <v>125</v>
      </c>
      <c r="G847" s="11" t="s">
        <v>126</v>
      </c>
      <c r="H847" s="360" t="s">
        <v>125</v>
      </c>
      <c r="I847" s="11" t="s">
        <v>126</v>
      </c>
      <c r="J847" s="360" t="s">
        <v>125</v>
      </c>
      <c r="K847" s="12" t="s">
        <v>126</v>
      </c>
      <c r="L847" s="360" t="s">
        <v>125</v>
      </c>
      <c r="M847" s="11" t="s">
        <v>126</v>
      </c>
      <c r="N847" s="360" t="s">
        <v>125</v>
      </c>
      <c r="O847" s="11" t="s">
        <v>126</v>
      </c>
      <c r="P847" s="361"/>
      <c r="Q847" s="11" t="s">
        <v>98</v>
      </c>
      <c r="R847" s="363"/>
      <c r="S847" s="363"/>
    </row>
    <row r="848" spans="1:19" ht="15.75" customHeight="1" x14ac:dyDescent="0.25">
      <c r="A848" s="361"/>
      <c r="B848" s="372"/>
      <c r="C848" s="373"/>
      <c r="D848" s="361"/>
      <c r="E848" s="11" t="s">
        <v>98</v>
      </c>
      <c r="F848" s="361"/>
      <c r="G848" s="11" t="s">
        <v>98</v>
      </c>
      <c r="H848" s="361"/>
      <c r="I848" s="11" t="s">
        <v>98</v>
      </c>
      <c r="J848" s="361"/>
      <c r="K848" s="12" t="s">
        <v>98</v>
      </c>
      <c r="L848" s="361"/>
      <c r="M848" s="11" t="s">
        <v>98</v>
      </c>
      <c r="N848" s="361"/>
      <c r="O848" s="11" t="s">
        <v>98</v>
      </c>
      <c r="P848" s="361"/>
      <c r="Q848" s="13"/>
      <c r="R848" s="363"/>
      <c r="S848" s="363"/>
    </row>
    <row r="849" spans="1:19" ht="15.75" customHeight="1" x14ac:dyDescent="0.25">
      <c r="A849" s="14">
        <v>361</v>
      </c>
      <c r="B849" s="359" t="str">
        <f>IF('proje ve personel bilgileri'!A374&lt;&gt;0,('proje ve personel bilgileri'!A374)," ")</f>
        <v xml:space="preserve"> </v>
      </c>
      <c r="C849" s="359"/>
      <c r="D849" s="176">
        <f>IF('G011A (Ocak-Temmuz)'!C698="",0,'G011A (Ocak-Temmuz)'!C698)</f>
        <v>0</v>
      </c>
      <c r="E849" s="175">
        <f>IF('G011A (Ocak-Temmuz)'!K698=" ",0,'G011A (Ocak-Temmuz)'!K698)</f>
        <v>0</v>
      </c>
      <c r="F849" s="176">
        <f>IF('G011A (Şubat-Ağustos)'!C691="",0,'G011A (Şubat-Ağustos)'!C691)</f>
        <v>0</v>
      </c>
      <c r="G849" s="175">
        <f>IF('G011A (Şubat-Ağustos)'!K691=" ",0,'G011A (Şubat-Ağustos)'!K691)</f>
        <v>0</v>
      </c>
      <c r="H849" s="176">
        <f>IF('G011A (Mart-Eylül)'!C691="",0,'G011A (Mart-Eylül)'!C691)</f>
        <v>0</v>
      </c>
      <c r="I849" s="175">
        <f>IF('G011A (Mart-Eylül)'!K691=" ",0,'G011A (Mart-Eylül)'!K691)</f>
        <v>0</v>
      </c>
      <c r="J849" s="176">
        <f>IF('G011A (Nisan-Ekim)'!C691="",0,'G011A (Nisan-Ekim)'!C691)</f>
        <v>0</v>
      </c>
      <c r="K849" s="175">
        <f>IF('G011A (Nisan-Ekim)'!K691="",0,'G011A (Nisan-Ekim)'!K691)</f>
        <v>0</v>
      </c>
      <c r="L849" s="176">
        <f>IF('G011A (Mayıs-Kasım)'!C690="",0,'G011A (Mayıs-Kasım)'!C690)</f>
        <v>0</v>
      </c>
      <c r="M849" s="175">
        <f>IF('G011A (Mayıs-Kasım)'!K690=" ",0,'G011A (Mayıs-Kasım)'!K690)</f>
        <v>0</v>
      </c>
      <c r="N849" s="176">
        <f>IF('G011A (Haziran-Aralık)'!C709="",0,'G011A (Haziran-Aralık)'!C709)</f>
        <v>0</v>
      </c>
      <c r="O849" s="175">
        <f>IF('G011A (Haziran-Aralık)'!K709="",0,'G011A (Haziran-Aralık)'!K709)</f>
        <v>0</v>
      </c>
      <c r="P849" s="176" t="str">
        <f>IF('proje ve personel bilgileri'!A374=0,"",SUM(D849+F849+H849+J849+L849+N849))</f>
        <v/>
      </c>
      <c r="Q849" s="175" t="str">
        <f>IF('proje ve personel bilgileri'!A374=0,"",SUM(E849+G849+I849+K849+M849+O849))</f>
        <v/>
      </c>
      <c r="R849" s="180" t="str">
        <f>IF('proje ve personel bilgileri'!A374&lt;&gt;0,(P849/30)," ")</f>
        <v xml:space="preserve"> </v>
      </c>
      <c r="S849" s="181" t="str">
        <f>IF('proje ve personel bilgileri'!A374&lt;&gt;0,(Q849/R849)," ")</f>
        <v xml:space="preserve"> </v>
      </c>
    </row>
    <row r="850" spans="1:19" ht="15.75" customHeight="1" x14ac:dyDescent="0.25">
      <c r="A850" s="15">
        <v>362</v>
      </c>
      <c r="B850" s="359" t="str">
        <f>IF('proje ve personel bilgileri'!A375&lt;&gt;0,('proje ve personel bilgileri'!A375)," ")</f>
        <v xml:space="preserve"> </v>
      </c>
      <c r="C850" s="359"/>
      <c r="D850" s="176">
        <f>IF('G011A (Ocak-Temmuz)'!C699="",0,'G011A (Ocak-Temmuz)'!C699)</f>
        <v>0</v>
      </c>
      <c r="E850" s="175">
        <f>IF('G011A (Ocak-Temmuz)'!K699=" ",0,'G011A (Ocak-Temmuz)'!K699)</f>
        <v>0</v>
      </c>
      <c r="F850" s="176">
        <f>IF('G011A (Şubat-Ağustos)'!C692="",0,'G011A (Şubat-Ağustos)'!C692)</f>
        <v>0</v>
      </c>
      <c r="G850" s="175">
        <f>IF('G011A (Şubat-Ağustos)'!K692=" ",0,'G011A (Şubat-Ağustos)'!K692)</f>
        <v>0</v>
      </c>
      <c r="H850" s="176">
        <f>IF('G011A (Mart-Eylül)'!C692="",0,'G011A (Mart-Eylül)'!C692)</f>
        <v>0</v>
      </c>
      <c r="I850" s="175">
        <f>IF('G011A (Mart-Eylül)'!K692=" ",0,'G011A (Mart-Eylül)'!K692)</f>
        <v>0</v>
      </c>
      <c r="J850" s="176">
        <f>IF('G011A (Nisan-Ekim)'!C692="",0,'G011A (Nisan-Ekim)'!C692)</f>
        <v>0</v>
      </c>
      <c r="K850" s="175">
        <f>IF('G011A (Nisan-Ekim)'!K692="",0,'G011A (Nisan-Ekim)'!K692)</f>
        <v>0</v>
      </c>
      <c r="L850" s="176">
        <f>IF('G011A (Mayıs-Kasım)'!C691="",0,'G011A (Mayıs-Kasım)'!C691)</f>
        <v>0</v>
      </c>
      <c r="M850" s="175">
        <f>IF('G011A (Mayıs-Kasım)'!K691=" ",0,'G011A (Mayıs-Kasım)'!K691)</f>
        <v>0</v>
      </c>
      <c r="N850" s="176">
        <f>IF('G011A (Haziran-Aralık)'!C710="",0,'G011A (Haziran-Aralık)'!C710)</f>
        <v>0</v>
      </c>
      <c r="O850" s="175">
        <f>IF('G011A (Haziran-Aralık)'!K710="",0,'G011A (Haziran-Aralık)'!K710)</f>
        <v>0</v>
      </c>
      <c r="P850" s="176" t="str">
        <f>IF('proje ve personel bilgileri'!A375=0,"",SUM(D850+F850+H850+J850+L850+N850))</f>
        <v/>
      </c>
      <c r="Q850" s="175" t="str">
        <f>IF('proje ve personel bilgileri'!A375=0,"",SUM(E850+G850+I850+K850+M850+O850))</f>
        <v/>
      </c>
      <c r="R850" s="180" t="str">
        <f>IF('proje ve personel bilgileri'!A375&lt;&gt;0,(P850/30)," ")</f>
        <v xml:space="preserve"> </v>
      </c>
      <c r="S850" s="181" t="str">
        <f>IF('proje ve personel bilgileri'!A375&lt;&gt;0,(Q850/R850)," ")</f>
        <v xml:space="preserve"> </v>
      </c>
    </row>
    <row r="851" spans="1:19" ht="15.75" customHeight="1" x14ac:dyDescent="0.25">
      <c r="A851" s="14">
        <v>363</v>
      </c>
      <c r="B851" s="359" t="str">
        <f>IF('proje ve personel bilgileri'!A376&lt;&gt;0,('proje ve personel bilgileri'!A376)," ")</f>
        <v xml:space="preserve"> </v>
      </c>
      <c r="C851" s="359"/>
      <c r="D851" s="176">
        <f>IF('G011A (Ocak-Temmuz)'!C700="",0,'G011A (Ocak-Temmuz)'!C700)</f>
        <v>0</v>
      </c>
      <c r="E851" s="175">
        <f>IF('G011A (Ocak-Temmuz)'!K700=" ",0,'G011A (Ocak-Temmuz)'!K700)</f>
        <v>0</v>
      </c>
      <c r="F851" s="176">
        <f>IF('G011A (Şubat-Ağustos)'!C693="",0,'G011A (Şubat-Ağustos)'!C693)</f>
        <v>0</v>
      </c>
      <c r="G851" s="175">
        <f>IF('G011A (Şubat-Ağustos)'!K693=" ",0,'G011A (Şubat-Ağustos)'!K693)</f>
        <v>0</v>
      </c>
      <c r="H851" s="176">
        <f>IF('G011A (Mart-Eylül)'!C693="",0,'G011A (Mart-Eylül)'!C693)</f>
        <v>0</v>
      </c>
      <c r="I851" s="175">
        <f>IF('G011A (Mart-Eylül)'!K693=" ",0,'G011A (Mart-Eylül)'!K693)</f>
        <v>0</v>
      </c>
      <c r="J851" s="176">
        <f>IF('G011A (Nisan-Ekim)'!C693="",0,'G011A (Nisan-Ekim)'!C693)</f>
        <v>0</v>
      </c>
      <c r="K851" s="175">
        <f>IF('G011A (Nisan-Ekim)'!K693="",0,'G011A (Nisan-Ekim)'!K693)</f>
        <v>0</v>
      </c>
      <c r="L851" s="176">
        <f>IF('G011A (Mayıs-Kasım)'!C692="",0,'G011A (Mayıs-Kasım)'!C692)</f>
        <v>0</v>
      </c>
      <c r="M851" s="175">
        <f>IF('G011A (Mayıs-Kasım)'!K692=" ",0,'G011A (Mayıs-Kasım)'!K692)</f>
        <v>0</v>
      </c>
      <c r="N851" s="176">
        <f>IF('G011A (Haziran-Aralık)'!C711="",0,'G011A (Haziran-Aralık)'!C711)</f>
        <v>0</v>
      </c>
      <c r="O851" s="175">
        <f>IF('G011A (Haziran-Aralık)'!K711="",0,'G011A (Haziran-Aralık)'!K711)</f>
        <v>0</v>
      </c>
      <c r="P851" s="176" t="str">
        <f>IF('proje ve personel bilgileri'!A376=0,"",SUM(D851+F851+H851+J851+L851+N851))</f>
        <v/>
      </c>
      <c r="Q851" s="175" t="str">
        <f>IF('proje ve personel bilgileri'!A376=0,"",SUM(E851+G851+I851+K851+M851+O851))</f>
        <v/>
      </c>
      <c r="R851" s="180" t="str">
        <f>IF('proje ve personel bilgileri'!A376&lt;&gt;0,(P851/30)," ")</f>
        <v xml:space="preserve"> </v>
      </c>
      <c r="S851" s="181" t="str">
        <f>IF('proje ve personel bilgileri'!A376&lt;&gt;0,(Q851/R851)," ")</f>
        <v xml:space="preserve"> </v>
      </c>
    </row>
    <row r="852" spans="1:19" ht="15.75" customHeight="1" x14ac:dyDescent="0.25">
      <c r="A852" s="15">
        <v>364</v>
      </c>
      <c r="B852" s="359" t="str">
        <f>IF('proje ve personel bilgileri'!A377&lt;&gt;0,('proje ve personel bilgileri'!A377)," ")</f>
        <v xml:space="preserve"> </v>
      </c>
      <c r="C852" s="359"/>
      <c r="D852" s="176">
        <f>IF('G011A (Ocak-Temmuz)'!C701="",0,'G011A (Ocak-Temmuz)'!C701)</f>
        <v>0</v>
      </c>
      <c r="E852" s="175">
        <f>IF('G011A (Ocak-Temmuz)'!K701=" ",0,'G011A (Ocak-Temmuz)'!K701)</f>
        <v>0</v>
      </c>
      <c r="F852" s="176">
        <f>IF('G011A (Şubat-Ağustos)'!C694="",0,'G011A (Şubat-Ağustos)'!C694)</f>
        <v>0</v>
      </c>
      <c r="G852" s="175">
        <f>IF('G011A (Şubat-Ağustos)'!K694=" ",0,'G011A (Şubat-Ağustos)'!K694)</f>
        <v>0</v>
      </c>
      <c r="H852" s="176">
        <f>IF('G011A (Mart-Eylül)'!C694="",0,'G011A (Mart-Eylül)'!C694)</f>
        <v>0</v>
      </c>
      <c r="I852" s="175">
        <f>IF('G011A (Mart-Eylül)'!K694=" ",0,'G011A (Mart-Eylül)'!K694)</f>
        <v>0</v>
      </c>
      <c r="J852" s="176">
        <f>IF('G011A (Nisan-Ekim)'!C694="",0,'G011A (Nisan-Ekim)'!C694)</f>
        <v>0</v>
      </c>
      <c r="K852" s="175">
        <f>IF('G011A (Nisan-Ekim)'!K694="",0,'G011A (Nisan-Ekim)'!K694)</f>
        <v>0</v>
      </c>
      <c r="L852" s="176">
        <f>IF('G011A (Mayıs-Kasım)'!C693="",0,'G011A (Mayıs-Kasım)'!C693)</f>
        <v>0</v>
      </c>
      <c r="M852" s="175">
        <f>IF('G011A (Mayıs-Kasım)'!K693=" ",0,'G011A (Mayıs-Kasım)'!K693)</f>
        <v>0</v>
      </c>
      <c r="N852" s="176">
        <f>IF('G011A (Haziran-Aralık)'!C712="",0,'G011A (Haziran-Aralık)'!C712)</f>
        <v>0</v>
      </c>
      <c r="O852" s="175">
        <f>IF('G011A (Haziran-Aralık)'!K712="",0,'G011A (Haziran-Aralık)'!K712)</f>
        <v>0</v>
      </c>
      <c r="P852" s="176" t="str">
        <f>IF('proje ve personel bilgileri'!A377=0,"",SUM(D852+F852+H852+J852+L852+N852))</f>
        <v/>
      </c>
      <c r="Q852" s="175" t="str">
        <f>IF('proje ve personel bilgileri'!A377=0,"",SUM(E852+G852+I852+K852+M852+O852))</f>
        <v/>
      </c>
      <c r="R852" s="180" t="str">
        <f>IF('proje ve personel bilgileri'!A377&lt;&gt;0,(P852/30)," ")</f>
        <v xml:space="preserve"> </v>
      </c>
      <c r="S852" s="181" t="str">
        <f>IF('proje ve personel bilgileri'!A377&lt;&gt;0,(Q852/R852)," ")</f>
        <v xml:space="preserve"> </v>
      </c>
    </row>
    <row r="853" spans="1:19" ht="15.75" customHeight="1" x14ac:dyDescent="0.25">
      <c r="A853" s="14">
        <v>365</v>
      </c>
      <c r="B853" s="359" t="str">
        <f>IF('proje ve personel bilgileri'!A378&lt;&gt;0,('proje ve personel bilgileri'!A378)," ")</f>
        <v xml:space="preserve"> </v>
      </c>
      <c r="C853" s="359"/>
      <c r="D853" s="176">
        <f>IF('G011A (Ocak-Temmuz)'!C702="",0,'G011A (Ocak-Temmuz)'!C702)</f>
        <v>0</v>
      </c>
      <c r="E853" s="175">
        <f>IF('G011A (Ocak-Temmuz)'!K702=" ",0,'G011A (Ocak-Temmuz)'!K702)</f>
        <v>0</v>
      </c>
      <c r="F853" s="176">
        <f>IF('G011A (Şubat-Ağustos)'!C695="",0,'G011A (Şubat-Ağustos)'!C695)</f>
        <v>0</v>
      </c>
      <c r="G853" s="175">
        <f>IF('G011A (Şubat-Ağustos)'!K695=" ",0,'G011A (Şubat-Ağustos)'!K695)</f>
        <v>0</v>
      </c>
      <c r="H853" s="176">
        <f>IF('G011A (Mart-Eylül)'!C695="",0,'G011A (Mart-Eylül)'!C695)</f>
        <v>0</v>
      </c>
      <c r="I853" s="175">
        <f>IF('G011A (Mart-Eylül)'!K695=" ",0,'G011A (Mart-Eylül)'!K695)</f>
        <v>0</v>
      </c>
      <c r="J853" s="176">
        <f>IF('G011A (Nisan-Ekim)'!C695="",0,'G011A (Nisan-Ekim)'!C695)</f>
        <v>0</v>
      </c>
      <c r="K853" s="175">
        <f>IF('G011A (Nisan-Ekim)'!K695="",0,'G011A (Nisan-Ekim)'!K695)</f>
        <v>0</v>
      </c>
      <c r="L853" s="176">
        <f>IF('G011A (Mayıs-Kasım)'!C694="",0,'G011A (Mayıs-Kasım)'!C694)</f>
        <v>0</v>
      </c>
      <c r="M853" s="175">
        <f>IF('G011A (Mayıs-Kasım)'!K694=" ",0,'G011A (Mayıs-Kasım)'!K694)</f>
        <v>0</v>
      </c>
      <c r="N853" s="176">
        <f>IF('G011A (Haziran-Aralık)'!C713="",0,'G011A (Haziran-Aralık)'!C713)</f>
        <v>0</v>
      </c>
      <c r="O853" s="175">
        <f>IF('G011A (Haziran-Aralık)'!K713="",0,'G011A (Haziran-Aralık)'!K713)</f>
        <v>0</v>
      </c>
      <c r="P853" s="176" t="str">
        <f>IF('proje ve personel bilgileri'!A378=0,"",SUM(D853+F853+H853+J853+L853+N853))</f>
        <v/>
      </c>
      <c r="Q853" s="175" t="str">
        <f>IF('proje ve personel bilgileri'!A378=0,"",SUM(E853+G853+I853+K853+M853+O853))</f>
        <v/>
      </c>
      <c r="R853" s="180" t="str">
        <f>IF('proje ve personel bilgileri'!A378&lt;&gt;0,(P853/30)," ")</f>
        <v xml:space="preserve"> </v>
      </c>
      <c r="S853" s="181" t="str">
        <f>IF('proje ve personel bilgileri'!A378&lt;&gt;0,(Q853/R853)," ")</f>
        <v xml:space="preserve"> </v>
      </c>
    </row>
    <row r="854" spans="1:19" ht="15.75" customHeight="1" x14ac:dyDescent="0.25">
      <c r="A854" s="15">
        <v>366</v>
      </c>
      <c r="B854" s="359" t="str">
        <f>IF('proje ve personel bilgileri'!A379&lt;&gt;0,('proje ve personel bilgileri'!A379)," ")</f>
        <v xml:space="preserve"> </v>
      </c>
      <c r="C854" s="359"/>
      <c r="D854" s="176">
        <f>IF('G011A (Ocak-Temmuz)'!C703="",0,'G011A (Ocak-Temmuz)'!C703)</f>
        <v>0</v>
      </c>
      <c r="E854" s="175">
        <f>IF('G011A (Ocak-Temmuz)'!K703=" ",0,'G011A (Ocak-Temmuz)'!K703)</f>
        <v>0</v>
      </c>
      <c r="F854" s="176">
        <f>IF('G011A (Şubat-Ağustos)'!C696="",0,'G011A (Şubat-Ağustos)'!C696)</f>
        <v>0</v>
      </c>
      <c r="G854" s="175">
        <f>IF('G011A (Şubat-Ağustos)'!K696=" ",0,'G011A (Şubat-Ağustos)'!K696)</f>
        <v>0</v>
      </c>
      <c r="H854" s="176">
        <f>IF('G011A (Mart-Eylül)'!C696="",0,'G011A (Mart-Eylül)'!C696)</f>
        <v>0</v>
      </c>
      <c r="I854" s="175">
        <f>IF('G011A (Mart-Eylül)'!K696=" ",0,'G011A (Mart-Eylül)'!K696)</f>
        <v>0</v>
      </c>
      <c r="J854" s="176">
        <f>IF('G011A (Nisan-Ekim)'!C696="",0,'G011A (Nisan-Ekim)'!C696)</f>
        <v>0</v>
      </c>
      <c r="K854" s="175">
        <f>IF('G011A (Nisan-Ekim)'!K696="",0,'G011A (Nisan-Ekim)'!K696)</f>
        <v>0</v>
      </c>
      <c r="L854" s="176">
        <f>IF('G011A (Mayıs-Kasım)'!C695="",0,'G011A (Mayıs-Kasım)'!C695)</f>
        <v>0</v>
      </c>
      <c r="M854" s="175">
        <f>IF('G011A (Mayıs-Kasım)'!K695=" ",0,'G011A (Mayıs-Kasım)'!K695)</f>
        <v>0</v>
      </c>
      <c r="N854" s="176">
        <f>IF('G011A (Haziran-Aralık)'!C714="",0,'G011A (Haziran-Aralık)'!C714)</f>
        <v>0</v>
      </c>
      <c r="O854" s="175">
        <f>IF('G011A (Haziran-Aralık)'!K714="",0,'G011A (Haziran-Aralık)'!K714)</f>
        <v>0</v>
      </c>
      <c r="P854" s="176" t="str">
        <f>IF('proje ve personel bilgileri'!A379=0,"",SUM(D854+F854+H854+J854+L854+N854))</f>
        <v/>
      </c>
      <c r="Q854" s="175" t="str">
        <f>IF('proje ve personel bilgileri'!A379=0,"",SUM(E854+G854+I854+K854+M854+O854))</f>
        <v/>
      </c>
      <c r="R854" s="180" t="str">
        <f>IF('proje ve personel bilgileri'!A379&lt;&gt;0,(P854/30)," ")</f>
        <v xml:space="preserve"> </v>
      </c>
      <c r="S854" s="181" t="str">
        <f>IF('proje ve personel bilgileri'!A379&lt;&gt;0,(Q854/R854)," ")</f>
        <v xml:space="preserve"> </v>
      </c>
    </row>
    <row r="855" spans="1:19" ht="15.75" customHeight="1" x14ac:dyDescent="0.25">
      <c r="A855" s="14">
        <v>367</v>
      </c>
      <c r="B855" s="359" t="str">
        <f>IF('proje ve personel bilgileri'!A380&lt;&gt;0,('proje ve personel bilgileri'!A380)," ")</f>
        <v xml:space="preserve"> </v>
      </c>
      <c r="C855" s="359"/>
      <c r="D855" s="176">
        <f>IF('G011A (Ocak-Temmuz)'!C704="",0,'G011A (Ocak-Temmuz)'!C704)</f>
        <v>0</v>
      </c>
      <c r="E855" s="175">
        <f>IF('G011A (Ocak-Temmuz)'!K704=" ",0,'G011A (Ocak-Temmuz)'!K704)</f>
        <v>0</v>
      </c>
      <c r="F855" s="176">
        <f>IF('G011A (Şubat-Ağustos)'!C697="",0,'G011A (Şubat-Ağustos)'!C697)</f>
        <v>0</v>
      </c>
      <c r="G855" s="175">
        <f>IF('G011A (Şubat-Ağustos)'!K697=" ",0,'G011A (Şubat-Ağustos)'!K697)</f>
        <v>0</v>
      </c>
      <c r="H855" s="176">
        <f>IF('G011A (Mart-Eylül)'!C697="",0,'G011A (Mart-Eylül)'!C697)</f>
        <v>0</v>
      </c>
      <c r="I855" s="175">
        <f>IF('G011A (Mart-Eylül)'!K697=" ",0,'G011A (Mart-Eylül)'!K697)</f>
        <v>0</v>
      </c>
      <c r="J855" s="176">
        <f>IF('G011A (Nisan-Ekim)'!C697="",0,'G011A (Nisan-Ekim)'!C697)</f>
        <v>0</v>
      </c>
      <c r="K855" s="175">
        <f>IF('G011A (Nisan-Ekim)'!K697="",0,'G011A (Nisan-Ekim)'!K697)</f>
        <v>0</v>
      </c>
      <c r="L855" s="176">
        <f>IF('G011A (Mayıs-Kasım)'!C696="",0,'G011A (Mayıs-Kasım)'!C696)</f>
        <v>0</v>
      </c>
      <c r="M855" s="175">
        <f>IF('G011A (Mayıs-Kasım)'!K696=" ",0,'G011A (Mayıs-Kasım)'!K696)</f>
        <v>0</v>
      </c>
      <c r="N855" s="176">
        <f>IF('G011A (Haziran-Aralık)'!C715="",0,'G011A (Haziran-Aralık)'!C715)</f>
        <v>0</v>
      </c>
      <c r="O855" s="175">
        <f>IF('G011A (Haziran-Aralık)'!K715="",0,'G011A (Haziran-Aralık)'!K715)</f>
        <v>0</v>
      </c>
      <c r="P855" s="176" t="str">
        <f>IF('proje ve personel bilgileri'!A380=0,"",SUM(D855+F855+H855+J855+L855+N855))</f>
        <v/>
      </c>
      <c r="Q855" s="175" t="str">
        <f>IF('proje ve personel bilgileri'!A380=0,"",SUM(E855+G855+I855+K855+M855+O855))</f>
        <v/>
      </c>
      <c r="R855" s="180" t="str">
        <f>IF('proje ve personel bilgileri'!A380&lt;&gt;0,(P855/30)," ")</f>
        <v xml:space="preserve"> </v>
      </c>
      <c r="S855" s="181" t="str">
        <f>IF('proje ve personel bilgileri'!A380&lt;&gt;0,(Q855/R855)," ")</f>
        <v xml:space="preserve"> </v>
      </c>
    </row>
    <row r="856" spans="1:19" ht="15.75" customHeight="1" x14ac:dyDescent="0.25">
      <c r="A856" s="15">
        <v>368</v>
      </c>
      <c r="B856" s="359" t="str">
        <f>IF('proje ve personel bilgileri'!A381&lt;&gt;0,('proje ve personel bilgileri'!A381)," ")</f>
        <v xml:space="preserve"> </v>
      </c>
      <c r="C856" s="359"/>
      <c r="D856" s="176">
        <f>IF('G011A (Ocak-Temmuz)'!C705="",0,'G011A (Ocak-Temmuz)'!C705)</f>
        <v>0</v>
      </c>
      <c r="E856" s="175">
        <f>IF('G011A (Ocak-Temmuz)'!K705=" ",0,'G011A (Ocak-Temmuz)'!K705)</f>
        <v>0</v>
      </c>
      <c r="F856" s="176">
        <f>IF('G011A (Şubat-Ağustos)'!C698="",0,'G011A (Şubat-Ağustos)'!C698)</f>
        <v>0</v>
      </c>
      <c r="G856" s="175">
        <f>IF('G011A (Şubat-Ağustos)'!K698=" ",0,'G011A (Şubat-Ağustos)'!K698)</f>
        <v>0</v>
      </c>
      <c r="H856" s="176">
        <f>IF('G011A (Mart-Eylül)'!C698="",0,'G011A (Mart-Eylül)'!C698)</f>
        <v>0</v>
      </c>
      <c r="I856" s="175">
        <f>IF('G011A (Mart-Eylül)'!K698=" ",0,'G011A (Mart-Eylül)'!K698)</f>
        <v>0</v>
      </c>
      <c r="J856" s="176">
        <f>IF('G011A (Nisan-Ekim)'!C698="",0,'G011A (Nisan-Ekim)'!C698)</f>
        <v>0</v>
      </c>
      <c r="K856" s="175">
        <f>IF('G011A (Nisan-Ekim)'!K698="",0,'G011A (Nisan-Ekim)'!K698)</f>
        <v>0</v>
      </c>
      <c r="L856" s="176">
        <f>IF('G011A (Mayıs-Kasım)'!C697="",0,'G011A (Mayıs-Kasım)'!C697)</f>
        <v>0</v>
      </c>
      <c r="M856" s="175">
        <f>IF('G011A (Mayıs-Kasım)'!K697=" ",0,'G011A (Mayıs-Kasım)'!K697)</f>
        <v>0</v>
      </c>
      <c r="N856" s="176">
        <f>IF('G011A (Haziran-Aralık)'!C716="",0,'G011A (Haziran-Aralık)'!C716)</f>
        <v>0</v>
      </c>
      <c r="O856" s="175">
        <f>IF('G011A (Haziran-Aralık)'!K716="",0,'G011A (Haziran-Aralık)'!K716)</f>
        <v>0</v>
      </c>
      <c r="P856" s="176" t="str">
        <f>IF('proje ve personel bilgileri'!A381=0,"",SUM(D856+F856+H856+J856+L856+N856))</f>
        <v/>
      </c>
      <c r="Q856" s="175" t="str">
        <f>IF('proje ve personel bilgileri'!A381=0,"",SUM(E856+G856+I856+K856+M856+O856))</f>
        <v/>
      </c>
      <c r="R856" s="180" t="str">
        <f>IF('proje ve personel bilgileri'!A381&lt;&gt;0,(P856/30)," ")</f>
        <v xml:space="preserve"> </v>
      </c>
      <c r="S856" s="181" t="str">
        <f>IF('proje ve personel bilgileri'!A381&lt;&gt;0,(Q856/R856)," ")</f>
        <v xml:space="preserve"> </v>
      </c>
    </row>
    <row r="857" spans="1:19" ht="15.75" customHeight="1" x14ac:dyDescent="0.25">
      <c r="A857" s="14">
        <v>369</v>
      </c>
      <c r="B857" s="359" t="str">
        <f>IF('proje ve personel bilgileri'!A382&lt;&gt;0,('proje ve personel bilgileri'!A382)," ")</f>
        <v xml:space="preserve"> </v>
      </c>
      <c r="C857" s="359"/>
      <c r="D857" s="176">
        <f>IF('G011A (Ocak-Temmuz)'!C706="",0,'G011A (Ocak-Temmuz)'!C706)</f>
        <v>0</v>
      </c>
      <c r="E857" s="175">
        <f>IF('G011A (Ocak-Temmuz)'!K706=" ",0,'G011A (Ocak-Temmuz)'!K706)</f>
        <v>0</v>
      </c>
      <c r="F857" s="176">
        <f>IF('G011A (Şubat-Ağustos)'!C699="",0,'G011A (Şubat-Ağustos)'!C699)</f>
        <v>0</v>
      </c>
      <c r="G857" s="175">
        <f>IF('G011A (Şubat-Ağustos)'!K699=" ",0,'G011A (Şubat-Ağustos)'!K699)</f>
        <v>0</v>
      </c>
      <c r="H857" s="176">
        <f>IF('G011A (Mart-Eylül)'!C699="",0,'G011A (Mart-Eylül)'!C699)</f>
        <v>0</v>
      </c>
      <c r="I857" s="175">
        <f>IF('G011A (Mart-Eylül)'!K699=" ",0,'G011A (Mart-Eylül)'!K699)</f>
        <v>0</v>
      </c>
      <c r="J857" s="176">
        <f>IF('G011A (Nisan-Ekim)'!C699="",0,'G011A (Nisan-Ekim)'!C699)</f>
        <v>0</v>
      </c>
      <c r="K857" s="175">
        <f>IF('G011A (Nisan-Ekim)'!K699="",0,'G011A (Nisan-Ekim)'!K699)</f>
        <v>0</v>
      </c>
      <c r="L857" s="176">
        <f>IF('G011A (Mayıs-Kasım)'!C698="",0,'G011A (Mayıs-Kasım)'!C698)</f>
        <v>0</v>
      </c>
      <c r="M857" s="175">
        <f>IF('G011A (Mayıs-Kasım)'!K698=" ",0,'G011A (Mayıs-Kasım)'!K698)</f>
        <v>0</v>
      </c>
      <c r="N857" s="176">
        <f>IF('G011A (Haziran-Aralık)'!C717="",0,'G011A (Haziran-Aralık)'!C717)</f>
        <v>0</v>
      </c>
      <c r="O857" s="175">
        <f>IF('G011A (Haziran-Aralık)'!K717="",0,'G011A (Haziran-Aralık)'!K717)</f>
        <v>0</v>
      </c>
      <c r="P857" s="176" t="str">
        <f>IF('proje ve personel bilgileri'!A382=0,"",SUM(D857+F857+H857+J857+L857+N857))</f>
        <v/>
      </c>
      <c r="Q857" s="175" t="str">
        <f>IF('proje ve personel bilgileri'!A382=0,"",SUM(E857+G857+I857+K857+M857+O857))</f>
        <v/>
      </c>
      <c r="R857" s="180" t="str">
        <f>IF('proje ve personel bilgileri'!A382&lt;&gt;0,(P857/30)," ")</f>
        <v xml:space="preserve"> </v>
      </c>
      <c r="S857" s="181" t="str">
        <f>IF('proje ve personel bilgileri'!A382&lt;&gt;0,(Q857/R857)," ")</f>
        <v xml:space="preserve"> </v>
      </c>
    </row>
    <row r="858" spans="1:19" ht="15.75" customHeight="1" x14ac:dyDescent="0.25">
      <c r="A858" s="15">
        <v>370</v>
      </c>
      <c r="B858" s="359" t="str">
        <f>IF('proje ve personel bilgileri'!A383&lt;&gt;0,('proje ve personel bilgileri'!A383)," ")</f>
        <v xml:space="preserve"> </v>
      </c>
      <c r="C858" s="359"/>
      <c r="D858" s="176">
        <f>IF('G011A (Ocak-Temmuz)'!C707="",0,'G011A (Ocak-Temmuz)'!C707)</f>
        <v>0</v>
      </c>
      <c r="E858" s="175">
        <f>IF('G011A (Ocak-Temmuz)'!K707=" ",0,'G011A (Ocak-Temmuz)'!K707)</f>
        <v>0</v>
      </c>
      <c r="F858" s="176">
        <f>IF('G011A (Şubat-Ağustos)'!C700="",0,'G011A (Şubat-Ağustos)'!C700)</f>
        <v>0</v>
      </c>
      <c r="G858" s="175">
        <f>IF('G011A (Şubat-Ağustos)'!K700=" ",0,'G011A (Şubat-Ağustos)'!K700)</f>
        <v>0</v>
      </c>
      <c r="H858" s="176">
        <f>IF('G011A (Mart-Eylül)'!C700="",0,'G011A (Mart-Eylül)'!C700)</f>
        <v>0</v>
      </c>
      <c r="I858" s="175">
        <f>IF('G011A (Mart-Eylül)'!K700=" ",0,'G011A (Mart-Eylül)'!K700)</f>
        <v>0</v>
      </c>
      <c r="J858" s="176">
        <f>IF('G011A (Nisan-Ekim)'!C700="",0,'G011A (Nisan-Ekim)'!C700)</f>
        <v>0</v>
      </c>
      <c r="K858" s="175">
        <f>IF('G011A (Nisan-Ekim)'!K700="",0,'G011A (Nisan-Ekim)'!K700)</f>
        <v>0</v>
      </c>
      <c r="L858" s="176">
        <f>IF('G011A (Mayıs-Kasım)'!C699="",0,'G011A (Mayıs-Kasım)'!C699)</f>
        <v>0</v>
      </c>
      <c r="M858" s="175">
        <f>IF('G011A (Mayıs-Kasım)'!K699=" ",0,'G011A (Mayıs-Kasım)'!K699)</f>
        <v>0</v>
      </c>
      <c r="N858" s="176">
        <f>IF('G011A (Haziran-Aralık)'!C718="",0,'G011A (Haziran-Aralık)'!C718)</f>
        <v>0</v>
      </c>
      <c r="O858" s="175">
        <f>IF('G011A (Haziran-Aralık)'!K718="",0,'G011A (Haziran-Aralık)'!K718)</f>
        <v>0</v>
      </c>
      <c r="P858" s="176" t="str">
        <f>IF('proje ve personel bilgileri'!A383=0,"",SUM(D858+F858+H858+J858+L858+N858))</f>
        <v/>
      </c>
      <c r="Q858" s="175" t="str">
        <f>IF('proje ve personel bilgileri'!A383=0,"",SUM(E858+G858+I858+K858+M858+O858))</f>
        <v/>
      </c>
      <c r="R858" s="180" t="str">
        <f>IF('proje ve personel bilgileri'!A383&lt;&gt;0,(P858/30)," ")</f>
        <v xml:space="preserve"> </v>
      </c>
      <c r="S858" s="181" t="str">
        <f>IF('proje ve personel bilgileri'!A383&lt;&gt;0,(Q858/R858)," ")</f>
        <v xml:space="preserve"> </v>
      </c>
    </row>
    <row r="859" spans="1:19" ht="15.75" customHeight="1" x14ac:dyDescent="0.25">
      <c r="A859" s="14">
        <v>371</v>
      </c>
      <c r="B859" s="359" t="str">
        <f>IF('proje ve personel bilgileri'!A384&lt;&gt;0,('proje ve personel bilgileri'!A384)," ")</f>
        <v xml:space="preserve"> </v>
      </c>
      <c r="C859" s="359"/>
      <c r="D859" s="176">
        <f>IF('G011A (Ocak-Temmuz)'!C708="",0,'G011A (Ocak-Temmuz)'!C708)</f>
        <v>0</v>
      </c>
      <c r="E859" s="175">
        <f>IF('G011A (Ocak-Temmuz)'!K708=" ",0,'G011A (Ocak-Temmuz)'!K708)</f>
        <v>0</v>
      </c>
      <c r="F859" s="176">
        <f>IF('G011A (Şubat-Ağustos)'!C701="",0,'G011A (Şubat-Ağustos)'!C701)</f>
        <v>0</v>
      </c>
      <c r="G859" s="175">
        <f>IF('G011A (Şubat-Ağustos)'!K701=" ",0,'G011A (Şubat-Ağustos)'!K701)</f>
        <v>0</v>
      </c>
      <c r="H859" s="176">
        <f>IF('G011A (Mart-Eylül)'!C701="",0,'G011A (Mart-Eylül)'!C701)</f>
        <v>0</v>
      </c>
      <c r="I859" s="175">
        <f>IF('G011A (Mart-Eylül)'!K701=" ",0,'G011A (Mart-Eylül)'!K701)</f>
        <v>0</v>
      </c>
      <c r="J859" s="176">
        <f>IF('G011A (Nisan-Ekim)'!C701="",0,'G011A (Nisan-Ekim)'!C701)</f>
        <v>0</v>
      </c>
      <c r="K859" s="175">
        <f>IF('G011A (Nisan-Ekim)'!K701="",0,'G011A (Nisan-Ekim)'!K701)</f>
        <v>0</v>
      </c>
      <c r="L859" s="176">
        <f>IF('G011A (Mayıs-Kasım)'!C700="",0,'G011A (Mayıs-Kasım)'!C700)</f>
        <v>0</v>
      </c>
      <c r="M859" s="175">
        <f>IF('G011A (Mayıs-Kasım)'!K700=" ",0,'G011A (Mayıs-Kasım)'!K700)</f>
        <v>0</v>
      </c>
      <c r="N859" s="176">
        <f>IF('G011A (Haziran-Aralık)'!C719="",0,'G011A (Haziran-Aralık)'!C719)</f>
        <v>0</v>
      </c>
      <c r="O859" s="175">
        <f>IF('G011A (Haziran-Aralık)'!K719="",0,'G011A (Haziran-Aralık)'!K719)</f>
        <v>0</v>
      </c>
      <c r="P859" s="176" t="str">
        <f>IF('proje ve personel bilgileri'!A384=0,"",SUM(D859+F859+H859+J859+L859+N859))</f>
        <v/>
      </c>
      <c r="Q859" s="175" t="str">
        <f>IF('proje ve personel bilgileri'!A384=0,"",SUM(E859+G859+I859+K859+M859+O859))</f>
        <v/>
      </c>
      <c r="R859" s="180" t="str">
        <f>IF('proje ve personel bilgileri'!A384&lt;&gt;0,(P859/30)," ")</f>
        <v xml:space="preserve"> </v>
      </c>
      <c r="S859" s="181" t="str">
        <f>IF('proje ve personel bilgileri'!A384&lt;&gt;0,(Q859/R859)," ")</f>
        <v xml:space="preserve"> </v>
      </c>
    </row>
    <row r="860" spans="1:19" ht="15.75" customHeight="1" x14ac:dyDescent="0.25">
      <c r="A860" s="15">
        <v>372</v>
      </c>
      <c r="B860" s="359" t="str">
        <f>IF('proje ve personel bilgileri'!A385&lt;&gt;0,('proje ve personel bilgileri'!A385)," ")</f>
        <v xml:space="preserve"> </v>
      </c>
      <c r="C860" s="359"/>
      <c r="D860" s="176">
        <f>IF('G011A (Ocak-Temmuz)'!C709="",0,'G011A (Ocak-Temmuz)'!C709)</f>
        <v>0</v>
      </c>
      <c r="E860" s="175">
        <f>IF('G011A (Ocak-Temmuz)'!K709=" ",0,'G011A (Ocak-Temmuz)'!K709)</f>
        <v>0</v>
      </c>
      <c r="F860" s="176">
        <f>IF('G011A (Şubat-Ağustos)'!C702="",0,'G011A (Şubat-Ağustos)'!C702)</f>
        <v>0</v>
      </c>
      <c r="G860" s="175">
        <f>IF('G011A (Şubat-Ağustos)'!K702=" ",0,'G011A (Şubat-Ağustos)'!K702)</f>
        <v>0</v>
      </c>
      <c r="H860" s="176">
        <f>IF('G011A (Mart-Eylül)'!C702="",0,'G011A (Mart-Eylül)'!C702)</f>
        <v>0</v>
      </c>
      <c r="I860" s="175">
        <f>IF('G011A (Mart-Eylül)'!K702=" ",0,'G011A (Mart-Eylül)'!K702)</f>
        <v>0</v>
      </c>
      <c r="J860" s="176">
        <f>IF('G011A (Nisan-Ekim)'!C702="",0,'G011A (Nisan-Ekim)'!C702)</f>
        <v>0</v>
      </c>
      <c r="K860" s="175">
        <f>IF('G011A (Nisan-Ekim)'!K702="",0,'G011A (Nisan-Ekim)'!K702)</f>
        <v>0</v>
      </c>
      <c r="L860" s="176">
        <f>IF('G011A (Mayıs-Kasım)'!C701="",0,'G011A (Mayıs-Kasım)'!C701)</f>
        <v>0</v>
      </c>
      <c r="M860" s="175">
        <f>IF('G011A (Mayıs-Kasım)'!K701=" ",0,'G011A (Mayıs-Kasım)'!K701)</f>
        <v>0</v>
      </c>
      <c r="N860" s="176">
        <f>IF('G011A (Haziran-Aralık)'!C720="",0,'G011A (Haziran-Aralık)'!C720)</f>
        <v>0</v>
      </c>
      <c r="O860" s="175">
        <f>IF('G011A (Haziran-Aralık)'!K720="",0,'G011A (Haziran-Aralık)'!K720)</f>
        <v>0</v>
      </c>
      <c r="P860" s="176" t="str">
        <f>IF('proje ve personel bilgileri'!A385=0,"",SUM(D860+F860+H860+J860+L860+N860))</f>
        <v/>
      </c>
      <c r="Q860" s="175" t="str">
        <f>IF('proje ve personel bilgileri'!A385=0,"",SUM(E860+G860+I860+K860+M860+O860))</f>
        <v/>
      </c>
      <c r="R860" s="180" t="str">
        <f>IF('proje ve personel bilgileri'!A385&lt;&gt;0,(P860/30)," ")</f>
        <v xml:space="preserve"> </v>
      </c>
      <c r="S860" s="181" t="str">
        <f>IF('proje ve personel bilgileri'!A385&lt;&gt;0,(Q860/R860)," ")</f>
        <v xml:space="preserve"> </v>
      </c>
    </row>
    <row r="861" spans="1:19" ht="15.75" customHeight="1" x14ac:dyDescent="0.25">
      <c r="A861" s="14">
        <v>373</v>
      </c>
      <c r="B861" s="359" t="str">
        <f>IF('proje ve personel bilgileri'!A386&lt;&gt;0,('proje ve personel bilgileri'!A386)," ")</f>
        <v xml:space="preserve"> </v>
      </c>
      <c r="C861" s="359"/>
      <c r="D861" s="176">
        <f>IF('G011A (Ocak-Temmuz)'!C710="",0,'G011A (Ocak-Temmuz)'!C710)</f>
        <v>0</v>
      </c>
      <c r="E861" s="175">
        <f>IF('G011A (Ocak-Temmuz)'!K710=" ",0,'G011A (Ocak-Temmuz)'!K710)</f>
        <v>0</v>
      </c>
      <c r="F861" s="176">
        <f>IF('G011A (Şubat-Ağustos)'!C703="",0,'G011A (Şubat-Ağustos)'!C703)</f>
        <v>0</v>
      </c>
      <c r="G861" s="175">
        <f>IF('G011A (Şubat-Ağustos)'!K703=" ",0,'G011A (Şubat-Ağustos)'!K703)</f>
        <v>0</v>
      </c>
      <c r="H861" s="176">
        <f>IF('G011A (Mart-Eylül)'!C703="",0,'G011A (Mart-Eylül)'!C703)</f>
        <v>0</v>
      </c>
      <c r="I861" s="175">
        <f>IF('G011A (Mart-Eylül)'!K703=" ",0,'G011A (Mart-Eylül)'!K703)</f>
        <v>0</v>
      </c>
      <c r="J861" s="176">
        <f>IF('G011A (Nisan-Ekim)'!C703="",0,'G011A (Nisan-Ekim)'!C703)</f>
        <v>0</v>
      </c>
      <c r="K861" s="175">
        <f>IF('G011A (Nisan-Ekim)'!K703="",0,'G011A (Nisan-Ekim)'!K703)</f>
        <v>0</v>
      </c>
      <c r="L861" s="176">
        <f>IF('G011A (Mayıs-Kasım)'!C702="",0,'G011A (Mayıs-Kasım)'!C702)</f>
        <v>0</v>
      </c>
      <c r="M861" s="175">
        <f>IF('G011A (Mayıs-Kasım)'!K702=" ",0,'G011A (Mayıs-Kasım)'!K702)</f>
        <v>0</v>
      </c>
      <c r="N861" s="176">
        <f>IF('G011A (Haziran-Aralık)'!C721="",0,'G011A (Haziran-Aralık)'!C721)</f>
        <v>0</v>
      </c>
      <c r="O861" s="175">
        <f>IF('G011A (Haziran-Aralık)'!K721="",0,'G011A (Haziran-Aralık)'!K721)</f>
        <v>0</v>
      </c>
      <c r="P861" s="176" t="str">
        <f>IF('proje ve personel bilgileri'!A386=0,"",SUM(D861+F861+H861+J861+L861+N861))</f>
        <v/>
      </c>
      <c r="Q861" s="175" t="str">
        <f>IF('proje ve personel bilgileri'!A386=0,"",SUM(E861+G861+I861+K861+M861+O861))</f>
        <v/>
      </c>
      <c r="R861" s="180" t="str">
        <f>IF('proje ve personel bilgileri'!A386&lt;&gt;0,(P861/30)," ")</f>
        <v xml:space="preserve"> </v>
      </c>
      <c r="S861" s="181" t="str">
        <f>IF('proje ve personel bilgileri'!A386&lt;&gt;0,(Q861/R861)," ")</f>
        <v xml:space="preserve"> </v>
      </c>
    </row>
    <row r="862" spans="1:19" ht="15.75" customHeight="1" x14ac:dyDescent="0.25">
      <c r="A862" s="15">
        <v>374</v>
      </c>
      <c r="B862" s="359" t="str">
        <f>IF('proje ve personel bilgileri'!A387&lt;&gt;0,('proje ve personel bilgileri'!A387)," ")</f>
        <v xml:space="preserve"> </v>
      </c>
      <c r="C862" s="359"/>
      <c r="D862" s="176">
        <f>IF('G011A (Ocak-Temmuz)'!C711="",0,'G011A (Ocak-Temmuz)'!C711)</f>
        <v>0</v>
      </c>
      <c r="E862" s="175">
        <f>IF('G011A (Ocak-Temmuz)'!K711=" ",0,'G011A (Ocak-Temmuz)'!K711)</f>
        <v>0</v>
      </c>
      <c r="F862" s="176">
        <f>IF('G011A (Şubat-Ağustos)'!C704="",0,'G011A (Şubat-Ağustos)'!C704)</f>
        <v>0</v>
      </c>
      <c r="G862" s="175">
        <f>IF('G011A (Şubat-Ağustos)'!K704=" ",0,'G011A (Şubat-Ağustos)'!K704)</f>
        <v>0</v>
      </c>
      <c r="H862" s="176">
        <f>IF('G011A (Mart-Eylül)'!C704="",0,'G011A (Mart-Eylül)'!C704)</f>
        <v>0</v>
      </c>
      <c r="I862" s="175">
        <f>IF('G011A (Mart-Eylül)'!K704=" ",0,'G011A (Mart-Eylül)'!K704)</f>
        <v>0</v>
      </c>
      <c r="J862" s="176">
        <f>IF('G011A (Nisan-Ekim)'!C704="",0,'G011A (Nisan-Ekim)'!C704)</f>
        <v>0</v>
      </c>
      <c r="K862" s="175">
        <f>IF('G011A (Nisan-Ekim)'!K704="",0,'G011A (Nisan-Ekim)'!K704)</f>
        <v>0</v>
      </c>
      <c r="L862" s="176">
        <f>IF('G011A (Mayıs-Kasım)'!C703="",0,'G011A (Mayıs-Kasım)'!C703)</f>
        <v>0</v>
      </c>
      <c r="M862" s="175">
        <f>IF('G011A (Mayıs-Kasım)'!K703=" ",0,'G011A (Mayıs-Kasım)'!K703)</f>
        <v>0</v>
      </c>
      <c r="N862" s="176">
        <f>IF('G011A (Haziran-Aralık)'!C722="",0,'G011A (Haziran-Aralık)'!C722)</f>
        <v>0</v>
      </c>
      <c r="O862" s="175">
        <f>IF('G011A (Haziran-Aralık)'!K722="",0,'G011A (Haziran-Aralık)'!K722)</f>
        <v>0</v>
      </c>
      <c r="P862" s="176" t="str">
        <f>IF('proje ve personel bilgileri'!A387=0,"",SUM(D862+F862+H862+J862+L862+N862))</f>
        <v/>
      </c>
      <c r="Q862" s="175" t="str">
        <f>IF('proje ve personel bilgileri'!A387=0,"",SUM(E862+G862+I862+K862+M862+O862))</f>
        <v/>
      </c>
      <c r="R862" s="180" t="str">
        <f>IF('proje ve personel bilgileri'!A387&lt;&gt;0,(P862/30)," ")</f>
        <v xml:space="preserve"> </v>
      </c>
      <c r="S862" s="181" t="str">
        <f>IF('proje ve personel bilgileri'!A387&lt;&gt;0,(Q862/R862)," ")</f>
        <v xml:space="preserve"> </v>
      </c>
    </row>
    <row r="863" spans="1:19" ht="15.75" customHeight="1" x14ac:dyDescent="0.25">
      <c r="A863" s="14">
        <v>375</v>
      </c>
      <c r="B863" s="359" t="str">
        <f>IF('proje ve personel bilgileri'!A388&lt;&gt;0,('proje ve personel bilgileri'!A388)," ")</f>
        <v xml:space="preserve"> </v>
      </c>
      <c r="C863" s="359"/>
      <c r="D863" s="176">
        <f>IF('G011A (Ocak-Temmuz)'!C712="",0,'G011A (Ocak-Temmuz)'!C712)</f>
        <v>0</v>
      </c>
      <c r="E863" s="175">
        <f>IF('G011A (Ocak-Temmuz)'!K712=" ",0,'G011A (Ocak-Temmuz)'!K712)</f>
        <v>0</v>
      </c>
      <c r="F863" s="176">
        <f>IF('G011A (Şubat-Ağustos)'!C705="",0,'G011A (Şubat-Ağustos)'!C705)</f>
        <v>0</v>
      </c>
      <c r="G863" s="175">
        <f>IF('G011A (Şubat-Ağustos)'!K705=" ",0,'G011A (Şubat-Ağustos)'!K705)</f>
        <v>0</v>
      </c>
      <c r="H863" s="176">
        <f>IF('G011A (Mart-Eylül)'!C705="",0,'G011A (Mart-Eylül)'!C705)</f>
        <v>0</v>
      </c>
      <c r="I863" s="175">
        <f>IF('G011A (Mart-Eylül)'!K705=" ",0,'G011A (Mart-Eylül)'!K705)</f>
        <v>0</v>
      </c>
      <c r="J863" s="176">
        <f>IF('G011A (Nisan-Ekim)'!C705="",0,'G011A (Nisan-Ekim)'!C705)</f>
        <v>0</v>
      </c>
      <c r="K863" s="175">
        <f>IF('G011A (Nisan-Ekim)'!K705="",0,'G011A (Nisan-Ekim)'!K705)</f>
        <v>0</v>
      </c>
      <c r="L863" s="176">
        <f>IF('G011A (Mayıs-Kasım)'!C704="",0,'G011A (Mayıs-Kasım)'!C704)</f>
        <v>0</v>
      </c>
      <c r="M863" s="175">
        <f>IF('G011A (Mayıs-Kasım)'!K704=" ",0,'G011A (Mayıs-Kasım)'!K704)</f>
        <v>0</v>
      </c>
      <c r="N863" s="176">
        <f>IF('G011A (Haziran-Aralık)'!C723="",0,'G011A (Haziran-Aralık)'!C723)</f>
        <v>0</v>
      </c>
      <c r="O863" s="175">
        <f>IF('G011A (Haziran-Aralık)'!K723="",0,'G011A (Haziran-Aralık)'!K723)</f>
        <v>0</v>
      </c>
      <c r="P863" s="176" t="str">
        <f>IF('proje ve personel bilgileri'!A388=0,"",SUM(D863+F863+H863+J863+L863+N863))</f>
        <v/>
      </c>
      <c r="Q863" s="175" t="str">
        <f>IF('proje ve personel bilgileri'!A388=0,"",SUM(E863+G863+I863+K863+M863+O863))</f>
        <v/>
      </c>
      <c r="R863" s="180" t="str">
        <f>IF('proje ve personel bilgileri'!A388&lt;&gt;0,(P863/30)," ")</f>
        <v xml:space="preserve"> </v>
      </c>
      <c r="S863" s="181" t="str">
        <f>IF('proje ve personel bilgileri'!A388&lt;&gt;0,(Q863/R863)," ")</f>
        <v xml:space="preserve"> </v>
      </c>
    </row>
    <row r="864" spans="1:19" ht="15.75" customHeight="1" x14ac:dyDescent="0.25">
      <c r="A864" s="15">
        <v>376</v>
      </c>
      <c r="B864" s="359" t="str">
        <f>IF('proje ve personel bilgileri'!A389&lt;&gt;0,('proje ve personel bilgileri'!A389)," ")</f>
        <v xml:space="preserve"> </v>
      </c>
      <c r="C864" s="359"/>
      <c r="D864" s="176">
        <f>IF('G011A (Ocak-Temmuz)'!C713="",0,'G011A (Ocak-Temmuz)'!C713)</f>
        <v>0</v>
      </c>
      <c r="E864" s="175">
        <f>IF('G011A (Ocak-Temmuz)'!K713=" ",0,'G011A (Ocak-Temmuz)'!K713)</f>
        <v>0</v>
      </c>
      <c r="F864" s="176">
        <f>IF('G011A (Şubat-Ağustos)'!C706="",0,'G011A (Şubat-Ağustos)'!C706)</f>
        <v>0</v>
      </c>
      <c r="G864" s="175">
        <f>IF('G011A (Şubat-Ağustos)'!K706=" ",0,'G011A (Şubat-Ağustos)'!K706)</f>
        <v>0</v>
      </c>
      <c r="H864" s="176">
        <f>IF('G011A (Mart-Eylül)'!C706="",0,'G011A (Mart-Eylül)'!C706)</f>
        <v>0</v>
      </c>
      <c r="I864" s="175">
        <f>IF('G011A (Mart-Eylül)'!K706=" ",0,'G011A (Mart-Eylül)'!K706)</f>
        <v>0</v>
      </c>
      <c r="J864" s="176">
        <f>IF('G011A (Nisan-Ekim)'!C706="",0,'G011A (Nisan-Ekim)'!C706)</f>
        <v>0</v>
      </c>
      <c r="K864" s="175">
        <f>IF('G011A (Nisan-Ekim)'!K706="",0,'G011A (Nisan-Ekim)'!K706)</f>
        <v>0</v>
      </c>
      <c r="L864" s="176">
        <f>IF('G011A (Mayıs-Kasım)'!C705="",0,'G011A (Mayıs-Kasım)'!C705)</f>
        <v>0</v>
      </c>
      <c r="M864" s="175">
        <f>IF('G011A (Mayıs-Kasım)'!K705=" ",0,'G011A (Mayıs-Kasım)'!K705)</f>
        <v>0</v>
      </c>
      <c r="N864" s="176">
        <f>IF('G011A (Haziran-Aralık)'!C724="",0,'G011A (Haziran-Aralık)'!C724)</f>
        <v>0</v>
      </c>
      <c r="O864" s="175">
        <f>IF('G011A (Haziran-Aralık)'!K724="",0,'G011A (Haziran-Aralık)'!K724)</f>
        <v>0</v>
      </c>
      <c r="P864" s="176" t="str">
        <f>IF('proje ve personel bilgileri'!A389=0,"",SUM(D864+F864+H864+J864+L864+N864))</f>
        <v/>
      </c>
      <c r="Q864" s="175" t="str">
        <f>IF('proje ve personel bilgileri'!A389=0,"",SUM(E864+G864+I864+K864+M864+O864))</f>
        <v/>
      </c>
      <c r="R864" s="180" t="str">
        <f>IF('proje ve personel bilgileri'!A389&lt;&gt;0,(P864/30)," ")</f>
        <v xml:space="preserve"> </v>
      </c>
      <c r="S864" s="181" t="str">
        <f>IF('proje ve personel bilgileri'!A389&lt;&gt;0,(Q864/R864)," ")</f>
        <v xml:space="preserve"> </v>
      </c>
    </row>
    <row r="865" spans="1:19" ht="15.75" customHeight="1" x14ac:dyDescent="0.25">
      <c r="A865" s="14">
        <v>377</v>
      </c>
      <c r="B865" s="359" t="str">
        <f>IF('proje ve personel bilgileri'!A390&lt;&gt;0,('proje ve personel bilgileri'!A390)," ")</f>
        <v xml:space="preserve"> </v>
      </c>
      <c r="C865" s="359"/>
      <c r="D865" s="176">
        <f>IF('G011A (Ocak-Temmuz)'!C714="",0,'G011A (Ocak-Temmuz)'!C714)</f>
        <v>0</v>
      </c>
      <c r="E865" s="175">
        <f>IF('G011A (Ocak-Temmuz)'!K714=" ",0,'G011A (Ocak-Temmuz)'!K714)</f>
        <v>0</v>
      </c>
      <c r="F865" s="176">
        <f>IF('G011A (Şubat-Ağustos)'!C707="",0,'G011A (Şubat-Ağustos)'!C707)</f>
        <v>0</v>
      </c>
      <c r="G865" s="175">
        <f>IF('G011A (Şubat-Ağustos)'!K707=" ",0,'G011A (Şubat-Ağustos)'!K707)</f>
        <v>0</v>
      </c>
      <c r="H865" s="176">
        <f>IF('G011A (Mart-Eylül)'!C707="",0,'G011A (Mart-Eylül)'!C707)</f>
        <v>0</v>
      </c>
      <c r="I865" s="175">
        <f>IF('G011A (Mart-Eylül)'!K707=" ",0,'G011A (Mart-Eylül)'!K707)</f>
        <v>0</v>
      </c>
      <c r="J865" s="176">
        <f>IF('G011A (Nisan-Ekim)'!C707="",0,'G011A (Nisan-Ekim)'!C707)</f>
        <v>0</v>
      </c>
      <c r="K865" s="175">
        <f>IF('G011A (Nisan-Ekim)'!K707="",0,'G011A (Nisan-Ekim)'!K707)</f>
        <v>0</v>
      </c>
      <c r="L865" s="176">
        <f>IF('G011A (Mayıs-Kasım)'!C706="",0,'G011A (Mayıs-Kasım)'!C706)</f>
        <v>0</v>
      </c>
      <c r="M865" s="175">
        <f>IF('G011A (Mayıs-Kasım)'!K706=" ",0,'G011A (Mayıs-Kasım)'!K706)</f>
        <v>0</v>
      </c>
      <c r="N865" s="176">
        <f>IF('G011A (Haziran-Aralık)'!C725="",0,'G011A (Haziran-Aralık)'!C725)</f>
        <v>0</v>
      </c>
      <c r="O865" s="175">
        <f>IF('G011A (Haziran-Aralık)'!K725="",0,'G011A (Haziran-Aralık)'!K725)</f>
        <v>0</v>
      </c>
      <c r="P865" s="176" t="str">
        <f>IF('proje ve personel bilgileri'!A390=0,"",SUM(D865+F865+H865+J865+L865+N865))</f>
        <v/>
      </c>
      <c r="Q865" s="175" t="str">
        <f>IF('proje ve personel bilgileri'!A390=0,"",SUM(E865+G865+I865+K865+M865+O865))</f>
        <v/>
      </c>
      <c r="R865" s="180" t="str">
        <f>IF('proje ve personel bilgileri'!A390&lt;&gt;0,(P865/30)," ")</f>
        <v xml:space="preserve"> </v>
      </c>
      <c r="S865" s="181" t="str">
        <f>IF('proje ve personel bilgileri'!A390&lt;&gt;0,(Q865/R865)," ")</f>
        <v xml:space="preserve"> </v>
      </c>
    </row>
    <row r="866" spans="1:19" ht="15.75" customHeight="1" x14ac:dyDescent="0.25">
      <c r="A866" s="15">
        <v>378</v>
      </c>
      <c r="B866" s="359" t="str">
        <f>IF('proje ve personel bilgileri'!A391&lt;&gt;0,('proje ve personel bilgileri'!A391)," ")</f>
        <v xml:space="preserve"> </v>
      </c>
      <c r="C866" s="359"/>
      <c r="D866" s="176">
        <f>IF('G011A (Ocak-Temmuz)'!C715="",0,'G011A (Ocak-Temmuz)'!C715)</f>
        <v>0</v>
      </c>
      <c r="E866" s="175">
        <f>IF('G011A (Ocak-Temmuz)'!K715=" ",0,'G011A (Ocak-Temmuz)'!K715)</f>
        <v>0</v>
      </c>
      <c r="F866" s="176">
        <f>IF('G011A (Şubat-Ağustos)'!C708="",0,'G011A (Şubat-Ağustos)'!C708)</f>
        <v>0</v>
      </c>
      <c r="G866" s="175">
        <f>IF('G011A (Şubat-Ağustos)'!K708=" ",0,'G011A (Şubat-Ağustos)'!K708)</f>
        <v>0</v>
      </c>
      <c r="H866" s="176">
        <f>IF('G011A (Mart-Eylül)'!C708="",0,'G011A (Mart-Eylül)'!C708)</f>
        <v>0</v>
      </c>
      <c r="I866" s="175">
        <f>IF('G011A (Mart-Eylül)'!K708=" ",0,'G011A (Mart-Eylül)'!K708)</f>
        <v>0</v>
      </c>
      <c r="J866" s="176">
        <f>IF('G011A (Nisan-Ekim)'!C708="",0,'G011A (Nisan-Ekim)'!C708)</f>
        <v>0</v>
      </c>
      <c r="K866" s="175">
        <f>IF('G011A (Nisan-Ekim)'!K708="",0,'G011A (Nisan-Ekim)'!K708)</f>
        <v>0</v>
      </c>
      <c r="L866" s="176">
        <f>IF('G011A (Mayıs-Kasım)'!C707="",0,'G011A (Mayıs-Kasım)'!C707)</f>
        <v>0</v>
      </c>
      <c r="M866" s="175">
        <f>IF('G011A (Mayıs-Kasım)'!K707=" ",0,'G011A (Mayıs-Kasım)'!K707)</f>
        <v>0</v>
      </c>
      <c r="N866" s="176">
        <f>IF('G011A (Haziran-Aralık)'!C726="",0,'G011A (Haziran-Aralık)'!C726)</f>
        <v>0</v>
      </c>
      <c r="O866" s="175">
        <f>IF('G011A (Haziran-Aralık)'!K726="",0,'G011A (Haziran-Aralık)'!K726)</f>
        <v>0</v>
      </c>
      <c r="P866" s="176" t="str">
        <f>IF('proje ve personel bilgileri'!A391=0,"",SUM(D866+F866+H866+J866+L866+N866))</f>
        <v/>
      </c>
      <c r="Q866" s="175" t="str">
        <f>IF('proje ve personel bilgileri'!A391=0,"",SUM(E866+G866+I866+K866+M866+O866))</f>
        <v/>
      </c>
      <c r="R866" s="180" t="str">
        <f>IF('proje ve personel bilgileri'!A391&lt;&gt;0,(P866/30)," ")</f>
        <v xml:space="preserve"> </v>
      </c>
      <c r="S866" s="181" t="str">
        <f>IF('proje ve personel bilgileri'!A391&lt;&gt;0,(Q866/R866)," ")</f>
        <v xml:space="preserve"> </v>
      </c>
    </row>
    <row r="867" spans="1:19" ht="15" customHeight="1" x14ac:dyDescent="0.25">
      <c r="A867" s="56"/>
      <c r="B867" s="56"/>
      <c r="C867" s="56"/>
      <c r="D867" s="56"/>
      <c r="E867" s="56"/>
      <c r="F867" s="56"/>
      <c r="G867" s="56"/>
      <c r="H867" s="56"/>
      <c r="I867" s="56"/>
      <c r="J867" s="56"/>
      <c r="K867" s="56"/>
      <c r="L867" s="56"/>
      <c r="M867" s="56"/>
      <c r="N867" s="56"/>
      <c r="O867" s="56"/>
      <c r="P867" s="56"/>
      <c r="Q867" s="56"/>
      <c r="R867" s="56"/>
      <c r="S867" s="56"/>
    </row>
    <row r="868" spans="1:19" ht="15" customHeight="1" x14ac:dyDescent="0.25">
      <c r="A868" s="332" t="s">
        <v>100</v>
      </c>
      <c r="B868" s="332"/>
      <c r="C868" s="332"/>
      <c r="D868" s="332"/>
      <c r="E868" s="332"/>
      <c r="F868" s="332"/>
      <c r="G868" s="332"/>
      <c r="H868" s="332"/>
      <c r="I868" s="332"/>
      <c r="J868" s="332"/>
      <c r="K868" s="332"/>
      <c r="L868" s="332"/>
      <c r="M868" s="332"/>
      <c r="N868" s="332"/>
      <c r="O868" s="332"/>
      <c r="P868" s="332"/>
      <c r="Q868" s="332"/>
      <c r="R868" s="332"/>
    </row>
    <row r="869" spans="1:19" ht="15" customHeight="1" x14ac:dyDescent="0.25">
      <c r="A869" s="287"/>
    </row>
    <row r="870" spans="1:19" ht="15" customHeight="1" x14ac:dyDescent="0.25">
      <c r="C870" s="57"/>
      <c r="E870" s="58"/>
      <c r="G870" s="57"/>
    </row>
    <row r="871" spans="1:19" ht="15" customHeight="1" x14ac:dyDescent="0.25">
      <c r="F871" s="288" t="s">
        <v>102</v>
      </c>
      <c r="J871" s="288" t="s">
        <v>103</v>
      </c>
      <c r="O871" s="74" t="s">
        <v>127</v>
      </c>
    </row>
    <row r="882" spans="1:19" ht="15.75" customHeight="1" x14ac:dyDescent="0.25">
      <c r="A882" s="348" t="s">
        <v>108</v>
      </c>
      <c r="B882" s="348"/>
      <c r="C882" s="348"/>
      <c r="D882" s="348"/>
      <c r="E882" s="348"/>
      <c r="F882" s="348"/>
      <c r="G882" s="348"/>
      <c r="H882" s="348"/>
      <c r="I882" s="348"/>
      <c r="J882" s="348"/>
      <c r="K882" s="348"/>
      <c r="L882" s="348"/>
      <c r="M882" s="348"/>
      <c r="N882" s="348"/>
      <c r="O882" s="348"/>
      <c r="P882" s="348"/>
      <c r="Q882" s="348"/>
      <c r="R882" s="348"/>
      <c r="S882" s="348"/>
    </row>
    <row r="883" spans="1:19" ht="15" customHeight="1" x14ac:dyDescent="0.25">
      <c r="A883" s="68"/>
      <c r="B883" s="68"/>
      <c r="C883" s="68"/>
      <c r="D883" s="68"/>
      <c r="E883" s="68"/>
      <c r="F883" s="68"/>
      <c r="G883" s="68"/>
      <c r="H883" s="68"/>
      <c r="I883" s="69" t="str">
        <f>'proje ve personel bilgileri'!$B$7</f>
        <v>/</v>
      </c>
      <c r="J883" s="68" t="s">
        <v>109</v>
      </c>
      <c r="K883" s="68"/>
      <c r="L883" s="68"/>
      <c r="M883" s="68"/>
      <c r="N883" s="68"/>
      <c r="O883" s="68"/>
      <c r="P883" s="68"/>
      <c r="Q883" s="68"/>
      <c r="R883" s="68"/>
      <c r="S883" s="68"/>
    </row>
    <row r="884" spans="1:19" ht="18.75" customHeight="1" x14ac:dyDescent="0.25">
      <c r="R884" s="10" t="s">
        <v>110</v>
      </c>
    </row>
    <row r="885" spans="1:19" ht="15.75" customHeight="1" x14ac:dyDescent="0.25">
      <c r="A885" s="349" t="s">
        <v>2</v>
      </c>
      <c r="B885" s="350"/>
      <c r="C885" s="374">
        <f>'proje ve personel bilgileri'!$B$2</f>
        <v>0</v>
      </c>
      <c r="D885" s="375"/>
      <c r="E885" s="375"/>
      <c r="F885" s="375"/>
      <c r="G885" s="375"/>
      <c r="H885" s="375"/>
      <c r="I885" s="375"/>
      <c r="J885" s="375"/>
      <c r="K885" s="375"/>
      <c r="L885" s="375"/>
      <c r="M885" s="375"/>
      <c r="N885" s="375"/>
      <c r="O885" s="375"/>
      <c r="P885" s="375"/>
      <c r="Q885" s="375"/>
      <c r="R885" s="375"/>
      <c r="S885" s="376"/>
    </row>
    <row r="886" spans="1:19" ht="15.75" customHeight="1" x14ac:dyDescent="0.25">
      <c r="A886" s="349" t="s">
        <v>4</v>
      </c>
      <c r="B886" s="350"/>
      <c r="C886" s="374">
        <f>'proje ve personel bilgileri'!$B$3</f>
        <v>0</v>
      </c>
      <c r="D886" s="375"/>
      <c r="E886" s="375"/>
      <c r="F886" s="375"/>
      <c r="G886" s="375"/>
      <c r="H886" s="375"/>
      <c r="I886" s="375"/>
      <c r="J886" s="375"/>
      <c r="K886" s="375"/>
      <c r="L886" s="375"/>
      <c r="M886" s="375"/>
      <c r="N886" s="375"/>
      <c r="O886" s="375"/>
      <c r="P886" s="375"/>
      <c r="Q886" s="375"/>
      <c r="R886" s="375"/>
      <c r="S886" s="376"/>
    </row>
    <row r="887" spans="1:19" ht="27.75" customHeight="1" x14ac:dyDescent="0.25">
      <c r="A887" s="360" t="s">
        <v>87</v>
      </c>
      <c r="B887" s="368" t="s">
        <v>15</v>
      </c>
      <c r="C887" s="369"/>
      <c r="D887" s="368" t="s">
        <v>111</v>
      </c>
      <c r="E887" s="369"/>
      <c r="F887" s="368" t="s">
        <v>112</v>
      </c>
      <c r="G887" s="369"/>
      <c r="H887" s="366" t="s">
        <v>113</v>
      </c>
      <c r="I887" s="367"/>
      <c r="J887" s="366" t="s">
        <v>114</v>
      </c>
      <c r="K887" s="367"/>
      <c r="L887" s="366" t="s">
        <v>115</v>
      </c>
      <c r="M887" s="367"/>
      <c r="N887" s="368" t="s">
        <v>116</v>
      </c>
      <c r="O887" s="369"/>
      <c r="P887" s="360" t="s">
        <v>117</v>
      </c>
      <c r="Q887" s="286" t="s">
        <v>118</v>
      </c>
      <c r="R887" s="362" t="s">
        <v>119</v>
      </c>
      <c r="S887" s="362" t="s">
        <v>120</v>
      </c>
    </row>
    <row r="888" spans="1:19" ht="15.75" customHeight="1" x14ac:dyDescent="0.25">
      <c r="A888" s="361"/>
      <c r="B888" s="372"/>
      <c r="C888" s="373"/>
      <c r="D888" s="370"/>
      <c r="E888" s="371"/>
      <c r="F888" s="370"/>
      <c r="G888" s="371"/>
      <c r="H888" s="364" t="s">
        <v>121</v>
      </c>
      <c r="I888" s="365"/>
      <c r="J888" s="364" t="s">
        <v>122</v>
      </c>
      <c r="K888" s="365"/>
      <c r="L888" s="364" t="s">
        <v>123</v>
      </c>
      <c r="M888" s="365"/>
      <c r="N888" s="370"/>
      <c r="O888" s="371"/>
      <c r="P888" s="361"/>
      <c r="Q888" s="11" t="s">
        <v>124</v>
      </c>
      <c r="R888" s="363"/>
      <c r="S888" s="363"/>
    </row>
    <row r="889" spans="1:19" ht="27.75" customHeight="1" x14ac:dyDescent="0.25">
      <c r="A889" s="361"/>
      <c r="B889" s="372"/>
      <c r="C889" s="373"/>
      <c r="D889" s="360" t="s">
        <v>125</v>
      </c>
      <c r="E889" s="11" t="s">
        <v>126</v>
      </c>
      <c r="F889" s="360" t="s">
        <v>125</v>
      </c>
      <c r="G889" s="11" t="s">
        <v>126</v>
      </c>
      <c r="H889" s="360" t="s">
        <v>125</v>
      </c>
      <c r="I889" s="11" t="s">
        <v>126</v>
      </c>
      <c r="J889" s="360" t="s">
        <v>125</v>
      </c>
      <c r="K889" s="12" t="s">
        <v>126</v>
      </c>
      <c r="L889" s="360" t="s">
        <v>125</v>
      </c>
      <c r="M889" s="11" t="s">
        <v>126</v>
      </c>
      <c r="N889" s="360" t="s">
        <v>125</v>
      </c>
      <c r="O889" s="11" t="s">
        <v>126</v>
      </c>
      <c r="P889" s="361"/>
      <c r="Q889" s="11" t="s">
        <v>98</v>
      </c>
      <c r="R889" s="363"/>
      <c r="S889" s="363"/>
    </row>
    <row r="890" spans="1:19" ht="15.75" customHeight="1" x14ac:dyDescent="0.25">
      <c r="A890" s="361"/>
      <c r="B890" s="372"/>
      <c r="C890" s="373"/>
      <c r="D890" s="361"/>
      <c r="E890" s="11" t="s">
        <v>98</v>
      </c>
      <c r="F890" s="361"/>
      <c r="G890" s="11" t="s">
        <v>98</v>
      </c>
      <c r="H890" s="361"/>
      <c r="I890" s="11" t="s">
        <v>98</v>
      </c>
      <c r="J890" s="361"/>
      <c r="K890" s="12" t="s">
        <v>98</v>
      </c>
      <c r="L890" s="361"/>
      <c r="M890" s="11" t="s">
        <v>98</v>
      </c>
      <c r="N890" s="361"/>
      <c r="O890" s="11" t="s">
        <v>98</v>
      </c>
      <c r="P890" s="361"/>
      <c r="Q890" s="13"/>
      <c r="R890" s="363"/>
      <c r="S890" s="363"/>
    </row>
    <row r="891" spans="1:19" ht="15.75" customHeight="1" x14ac:dyDescent="0.25">
      <c r="A891" s="14">
        <v>379</v>
      </c>
      <c r="B891" s="359" t="str">
        <f>IF('proje ve personel bilgileri'!A392&lt;&gt;0,('proje ve personel bilgileri'!A392)," ")</f>
        <v xml:space="preserve"> </v>
      </c>
      <c r="C891" s="359"/>
      <c r="D891" s="176">
        <f>IF('G011A (Ocak-Temmuz)'!C732="",0,'G011A (Ocak-Temmuz)'!C732)</f>
        <v>0</v>
      </c>
      <c r="E891" s="175">
        <f>IF('G011A (Ocak-Temmuz)'!K732=" ",0,'G011A (Ocak-Temmuz)'!K732)</f>
        <v>0</v>
      </c>
      <c r="F891" s="176">
        <f>IF('G011A (Şubat-Ağustos)'!C724="",0,'G011A (Şubat-Ağustos)'!C724)</f>
        <v>0</v>
      </c>
      <c r="G891" s="175">
        <f>IF('G011A (Şubat-Ağustos)'!K724=" ",0,'G011A (Şubat-Ağustos)'!K724)</f>
        <v>0</v>
      </c>
      <c r="H891" s="176">
        <f>IF('G011A (Mart-Eylül)'!C725="",0,'G011A (Mart-Eylül)'!C725)</f>
        <v>0</v>
      </c>
      <c r="I891" s="175">
        <f>IF('G011A (Mart-Eylül)'!K725=" ",0,'G011A (Mart-Eylül)'!K725)</f>
        <v>0</v>
      </c>
      <c r="J891" s="176">
        <f>IF('G011A (Nisan-Ekim)'!C724="",0,'G011A (Nisan-Ekim)'!C724)</f>
        <v>0</v>
      </c>
      <c r="K891" s="175">
        <f>IF('G011A (Nisan-Ekim)'!K724="",0,'G011A (Nisan-Ekim)'!K724)</f>
        <v>0</v>
      </c>
      <c r="L891" s="176">
        <f>IF('G011A (Mayıs-Kasım)'!C725="",0,'G011A (Mayıs-Kasım)'!C725)</f>
        <v>0</v>
      </c>
      <c r="M891" s="175">
        <f>IF('G011A (Mayıs-Kasım)'!K725=" ",0,'G011A (Mayıs-Kasım)'!K725)</f>
        <v>0</v>
      </c>
      <c r="N891" s="176">
        <f>IF('G011A (Haziran-Aralık)'!C744="",0,'G011A (Haziran-Aralık)'!C744)</f>
        <v>0</v>
      </c>
      <c r="O891" s="175">
        <f>IF('G011A (Haziran-Aralık)'!K744="",0,'G011A (Haziran-Aralık)'!K744)</f>
        <v>0</v>
      </c>
      <c r="P891" s="176" t="str">
        <f>IF('proje ve personel bilgileri'!A392=0,"",SUM(D891+F891+H891+J891+L891+N891))</f>
        <v/>
      </c>
      <c r="Q891" s="175" t="str">
        <f>IF('proje ve personel bilgileri'!A392=0,"",SUM(E891+G891+I891+K891+M891+O891))</f>
        <v/>
      </c>
      <c r="R891" s="180" t="str">
        <f>IF('proje ve personel bilgileri'!A392&lt;&gt;0,(P891/30)," ")</f>
        <v xml:space="preserve"> </v>
      </c>
      <c r="S891" s="181" t="str">
        <f>IF('proje ve personel bilgileri'!A392&lt;&gt;0,(Q891/R891)," ")</f>
        <v xml:space="preserve"> </v>
      </c>
    </row>
    <row r="892" spans="1:19" ht="15.75" customHeight="1" x14ac:dyDescent="0.25">
      <c r="A892" s="15">
        <v>380</v>
      </c>
      <c r="B892" s="359" t="str">
        <f>IF('proje ve personel bilgileri'!A393&lt;&gt;0,('proje ve personel bilgileri'!A393)," ")</f>
        <v xml:space="preserve"> </v>
      </c>
      <c r="C892" s="359"/>
      <c r="D892" s="176">
        <f>IF('G011A (Ocak-Temmuz)'!C733="",0,'G011A (Ocak-Temmuz)'!C733)</f>
        <v>0</v>
      </c>
      <c r="E892" s="175">
        <f>IF('G011A (Ocak-Temmuz)'!K733=" ",0,'G011A (Ocak-Temmuz)'!K733)</f>
        <v>0</v>
      </c>
      <c r="F892" s="176">
        <f>IF('G011A (Şubat-Ağustos)'!C725="",0,'G011A (Şubat-Ağustos)'!C725)</f>
        <v>0</v>
      </c>
      <c r="G892" s="175">
        <f>IF('G011A (Şubat-Ağustos)'!K725=" ",0,'G011A (Şubat-Ağustos)'!K725)</f>
        <v>0</v>
      </c>
      <c r="H892" s="176">
        <f>IF('G011A (Mart-Eylül)'!C726="",0,'G011A (Mart-Eylül)'!C726)</f>
        <v>0</v>
      </c>
      <c r="I892" s="175">
        <f>IF('G011A (Mart-Eylül)'!K726=" ",0,'G011A (Mart-Eylül)'!K726)</f>
        <v>0</v>
      </c>
      <c r="J892" s="176">
        <f>IF('G011A (Nisan-Ekim)'!C725="",0,'G011A (Nisan-Ekim)'!C725)</f>
        <v>0</v>
      </c>
      <c r="K892" s="175">
        <f>IF('G011A (Nisan-Ekim)'!K725="",0,'G011A (Nisan-Ekim)'!K725)</f>
        <v>0</v>
      </c>
      <c r="L892" s="176">
        <f>IF('G011A (Mayıs-Kasım)'!C726="",0,'G011A (Mayıs-Kasım)'!C726)</f>
        <v>0</v>
      </c>
      <c r="M892" s="175">
        <f>IF('G011A (Mayıs-Kasım)'!K726=" ",0,'G011A (Mayıs-Kasım)'!K726)</f>
        <v>0</v>
      </c>
      <c r="N892" s="176">
        <f>IF('G011A (Haziran-Aralık)'!C745="",0,'G011A (Haziran-Aralık)'!C745)</f>
        <v>0</v>
      </c>
      <c r="O892" s="175">
        <f>IF('G011A (Haziran-Aralık)'!K745="",0,'G011A (Haziran-Aralık)'!K745)</f>
        <v>0</v>
      </c>
      <c r="P892" s="176" t="str">
        <f>IF('proje ve personel bilgileri'!A393=0,"",SUM(D892+F892+H892+J892+L892+N892))</f>
        <v/>
      </c>
      <c r="Q892" s="175" t="str">
        <f>IF('proje ve personel bilgileri'!A393=0,"",SUM(E892+G892+I892+K892+M892+O892))</f>
        <v/>
      </c>
      <c r="R892" s="180" t="str">
        <f>IF('proje ve personel bilgileri'!A393&lt;&gt;0,(P892/30)," ")</f>
        <v xml:space="preserve"> </v>
      </c>
      <c r="S892" s="181" t="str">
        <f>IF('proje ve personel bilgileri'!A393&lt;&gt;0,(Q892/R892)," ")</f>
        <v xml:space="preserve"> </v>
      </c>
    </row>
    <row r="893" spans="1:19" ht="15.75" customHeight="1" x14ac:dyDescent="0.25">
      <c r="A893" s="14">
        <v>381</v>
      </c>
      <c r="B893" s="359" t="str">
        <f>IF('proje ve personel bilgileri'!A394&lt;&gt;0,('proje ve personel bilgileri'!A394)," ")</f>
        <v xml:space="preserve"> </v>
      </c>
      <c r="C893" s="359"/>
      <c r="D893" s="176">
        <f>IF('G011A (Ocak-Temmuz)'!C734="",0,'G011A (Ocak-Temmuz)'!C734)</f>
        <v>0</v>
      </c>
      <c r="E893" s="175">
        <f>IF('G011A (Ocak-Temmuz)'!K734=" ",0,'G011A (Ocak-Temmuz)'!K734)</f>
        <v>0</v>
      </c>
      <c r="F893" s="176">
        <f>IF('G011A (Şubat-Ağustos)'!C726="",0,'G011A (Şubat-Ağustos)'!C726)</f>
        <v>0</v>
      </c>
      <c r="G893" s="175">
        <f>IF('G011A (Şubat-Ağustos)'!K726=" ",0,'G011A (Şubat-Ağustos)'!K726)</f>
        <v>0</v>
      </c>
      <c r="H893" s="176">
        <f>IF('G011A (Mart-Eylül)'!C727="",0,'G011A (Mart-Eylül)'!C727)</f>
        <v>0</v>
      </c>
      <c r="I893" s="175">
        <f>IF('G011A (Mart-Eylül)'!K727=" ",0,'G011A (Mart-Eylül)'!K727)</f>
        <v>0</v>
      </c>
      <c r="J893" s="176">
        <f>IF('G011A (Nisan-Ekim)'!C726="",0,'G011A (Nisan-Ekim)'!C726)</f>
        <v>0</v>
      </c>
      <c r="K893" s="175">
        <f>IF('G011A (Nisan-Ekim)'!K726="",0,'G011A (Nisan-Ekim)'!K726)</f>
        <v>0</v>
      </c>
      <c r="L893" s="176">
        <f>IF('G011A (Mayıs-Kasım)'!C727="",0,'G011A (Mayıs-Kasım)'!C727)</f>
        <v>0</v>
      </c>
      <c r="M893" s="175">
        <f>IF('G011A (Mayıs-Kasım)'!K727=" ",0,'G011A (Mayıs-Kasım)'!K727)</f>
        <v>0</v>
      </c>
      <c r="N893" s="176">
        <f>IF('G011A (Haziran-Aralık)'!C746="",0,'G011A (Haziran-Aralık)'!C746)</f>
        <v>0</v>
      </c>
      <c r="O893" s="175">
        <f>IF('G011A (Haziran-Aralık)'!K746="",0,'G011A (Haziran-Aralık)'!K746)</f>
        <v>0</v>
      </c>
      <c r="P893" s="176" t="str">
        <f>IF('proje ve personel bilgileri'!A394=0,"",SUM(D893+F893+H893+J893+L893+N893))</f>
        <v/>
      </c>
      <c r="Q893" s="175" t="str">
        <f>IF('proje ve personel bilgileri'!A394=0,"",SUM(E893+G893+I893+K893+M893+O893))</f>
        <v/>
      </c>
      <c r="R893" s="180" t="str">
        <f>IF('proje ve personel bilgileri'!A394&lt;&gt;0,(P893/30)," ")</f>
        <v xml:space="preserve"> </v>
      </c>
      <c r="S893" s="181" t="str">
        <f>IF('proje ve personel bilgileri'!A394&lt;&gt;0,(Q893/R893)," ")</f>
        <v xml:space="preserve"> </v>
      </c>
    </row>
    <row r="894" spans="1:19" ht="15.75" customHeight="1" x14ac:dyDescent="0.25">
      <c r="A894" s="15">
        <v>382</v>
      </c>
      <c r="B894" s="359" t="str">
        <f>IF('proje ve personel bilgileri'!A395&lt;&gt;0,('proje ve personel bilgileri'!A395)," ")</f>
        <v xml:space="preserve"> </v>
      </c>
      <c r="C894" s="359"/>
      <c r="D894" s="176">
        <f>IF('G011A (Ocak-Temmuz)'!C735="",0,'G011A (Ocak-Temmuz)'!C735)</f>
        <v>0</v>
      </c>
      <c r="E894" s="175">
        <f>IF('G011A (Ocak-Temmuz)'!K735=" ",0,'G011A (Ocak-Temmuz)'!K735)</f>
        <v>0</v>
      </c>
      <c r="F894" s="176">
        <f>IF('G011A (Şubat-Ağustos)'!C727="",0,'G011A (Şubat-Ağustos)'!C727)</f>
        <v>0</v>
      </c>
      <c r="G894" s="175">
        <f>IF('G011A (Şubat-Ağustos)'!K727=" ",0,'G011A (Şubat-Ağustos)'!K727)</f>
        <v>0</v>
      </c>
      <c r="H894" s="176">
        <f>IF('G011A (Mart-Eylül)'!C728="",0,'G011A (Mart-Eylül)'!C728)</f>
        <v>0</v>
      </c>
      <c r="I894" s="175">
        <f>IF('G011A (Mart-Eylül)'!K728=" ",0,'G011A (Mart-Eylül)'!K728)</f>
        <v>0</v>
      </c>
      <c r="J894" s="176">
        <f>IF('G011A (Nisan-Ekim)'!C727="",0,'G011A (Nisan-Ekim)'!C727)</f>
        <v>0</v>
      </c>
      <c r="K894" s="175">
        <f>IF('G011A (Nisan-Ekim)'!K727="",0,'G011A (Nisan-Ekim)'!K727)</f>
        <v>0</v>
      </c>
      <c r="L894" s="176">
        <f>IF('G011A (Mayıs-Kasım)'!C728="",0,'G011A (Mayıs-Kasım)'!C728)</f>
        <v>0</v>
      </c>
      <c r="M894" s="175">
        <f>IF('G011A (Mayıs-Kasım)'!K728=" ",0,'G011A (Mayıs-Kasım)'!K728)</f>
        <v>0</v>
      </c>
      <c r="N894" s="176">
        <f>IF('G011A (Haziran-Aralık)'!C747="",0,'G011A (Haziran-Aralık)'!C747)</f>
        <v>0</v>
      </c>
      <c r="O894" s="175">
        <f>IF('G011A (Haziran-Aralık)'!K747="",0,'G011A (Haziran-Aralık)'!K747)</f>
        <v>0</v>
      </c>
      <c r="P894" s="176" t="str">
        <f>IF('proje ve personel bilgileri'!A395=0,"",SUM(D894+F894+H894+J894+L894+N894))</f>
        <v/>
      </c>
      <c r="Q894" s="175" t="str">
        <f>IF('proje ve personel bilgileri'!A395=0,"",SUM(E894+G894+I894+K894+M894+O894))</f>
        <v/>
      </c>
      <c r="R894" s="180" t="str">
        <f>IF('proje ve personel bilgileri'!A395&lt;&gt;0,(P894/30)," ")</f>
        <v xml:space="preserve"> </v>
      </c>
      <c r="S894" s="181" t="str">
        <f>IF('proje ve personel bilgileri'!A395&lt;&gt;0,(Q894/R894)," ")</f>
        <v xml:space="preserve"> </v>
      </c>
    </row>
    <row r="895" spans="1:19" ht="15.75" customHeight="1" x14ac:dyDescent="0.25">
      <c r="A895" s="14">
        <v>383</v>
      </c>
      <c r="B895" s="359" t="str">
        <f>IF('proje ve personel bilgileri'!A396&lt;&gt;0,('proje ve personel bilgileri'!A396)," ")</f>
        <v xml:space="preserve"> </v>
      </c>
      <c r="C895" s="359"/>
      <c r="D895" s="176">
        <f>IF('G011A (Ocak-Temmuz)'!C736="",0,'G011A (Ocak-Temmuz)'!C736)</f>
        <v>0</v>
      </c>
      <c r="E895" s="175">
        <f>IF('G011A (Ocak-Temmuz)'!K736=" ",0,'G011A (Ocak-Temmuz)'!K736)</f>
        <v>0</v>
      </c>
      <c r="F895" s="176">
        <f>IF('G011A (Şubat-Ağustos)'!C728="",0,'G011A (Şubat-Ağustos)'!C728)</f>
        <v>0</v>
      </c>
      <c r="G895" s="175">
        <f>IF('G011A (Şubat-Ağustos)'!K728=" ",0,'G011A (Şubat-Ağustos)'!K728)</f>
        <v>0</v>
      </c>
      <c r="H895" s="176">
        <f>IF('G011A (Mart-Eylül)'!C729="",0,'G011A (Mart-Eylül)'!C729)</f>
        <v>0</v>
      </c>
      <c r="I895" s="175">
        <f>IF('G011A (Mart-Eylül)'!K729=" ",0,'G011A (Mart-Eylül)'!K729)</f>
        <v>0</v>
      </c>
      <c r="J895" s="176">
        <f>IF('G011A (Nisan-Ekim)'!C728="",0,'G011A (Nisan-Ekim)'!C728)</f>
        <v>0</v>
      </c>
      <c r="K895" s="175">
        <f>IF('G011A (Nisan-Ekim)'!K728="",0,'G011A (Nisan-Ekim)'!K728)</f>
        <v>0</v>
      </c>
      <c r="L895" s="176">
        <f>IF('G011A (Mayıs-Kasım)'!C729="",0,'G011A (Mayıs-Kasım)'!C729)</f>
        <v>0</v>
      </c>
      <c r="M895" s="175">
        <f>IF('G011A (Mayıs-Kasım)'!K729=" ",0,'G011A (Mayıs-Kasım)'!K729)</f>
        <v>0</v>
      </c>
      <c r="N895" s="176">
        <f>IF('G011A (Haziran-Aralık)'!C748="",0,'G011A (Haziran-Aralık)'!C748)</f>
        <v>0</v>
      </c>
      <c r="O895" s="175">
        <f>IF('G011A (Haziran-Aralık)'!K748="",0,'G011A (Haziran-Aralık)'!K748)</f>
        <v>0</v>
      </c>
      <c r="P895" s="176" t="str">
        <f>IF('proje ve personel bilgileri'!A396=0,"",SUM(D895+F895+H895+J895+L895+N895))</f>
        <v/>
      </c>
      <c r="Q895" s="175" t="str">
        <f>IF('proje ve personel bilgileri'!A396=0,"",SUM(E895+G895+I895+K895+M895+O895))</f>
        <v/>
      </c>
      <c r="R895" s="180" t="str">
        <f>IF('proje ve personel bilgileri'!A396&lt;&gt;0,(P895/30)," ")</f>
        <v xml:space="preserve"> </v>
      </c>
      <c r="S895" s="181" t="str">
        <f>IF('proje ve personel bilgileri'!A396&lt;&gt;0,(Q895/R895)," ")</f>
        <v xml:space="preserve"> </v>
      </c>
    </row>
    <row r="896" spans="1:19" ht="15.75" customHeight="1" x14ac:dyDescent="0.25">
      <c r="A896" s="15">
        <v>384</v>
      </c>
      <c r="B896" s="359" t="str">
        <f>IF('proje ve personel bilgileri'!A397&lt;&gt;0,('proje ve personel bilgileri'!A397)," ")</f>
        <v xml:space="preserve"> </v>
      </c>
      <c r="C896" s="359"/>
      <c r="D896" s="176">
        <f>IF('G011A (Ocak-Temmuz)'!C737="",0,'G011A (Ocak-Temmuz)'!C737)</f>
        <v>0</v>
      </c>
      <c r="E896" s="175">
        <f>IF('G011A (Ocak-Temmuz)'!K737=" ",0,'G011A (Ocak-Temmuz)'!K737)</f>
        <v>0</v>
      </c>
      <c r="F896" s="176">
        <f>IF('G011A (Şubat-Ağustos)'!C729="",0,'G011A (Şubat-Ağustos)'!C729)</f>
        <v>0</v>
      </c>
      <c r="G896" s="175">
        <f>IF('G011A (Şubat-Ağustos)'!K729=" ",0,'G011A (Şubat-Ağustos)'!K729)</f>
        <v>0</v>
      </c>
      <c r="H896" s="176">
        <f>IF('G011A (Mart-Eylül)'!C730="",0,'G011A (Mart-Eylül)'!C730)</f>
        <v>0</v>
      </c>
      <c r="I896" s="175">
        <f>IF('G011A (Mart-Eylül)'!K730=" ",0,'G011A (Mart-Eylül)'!K730)</f>
        <v>0</v>
      </c>
      <c r="J896" s="176">
        <f>IF('G011A (Nisan-Ekim)'!C729="",0,'G011A (Nisan-Ekim)'!C729)</f>
        <v>0</v>
      </c>
      <c r="K896" s="175">
        <f>IF('G011A (Nisan-Ekim)'!K729="",0,'G011A (Nisan-Ekim)'!K729)</f>
        <v>0</v>
      </c>
      <c r="L896" s="176">
        <f>IF('G011A (Mayıs-Kasım)'!C730="",0,'G011A (Mayıs-Kasım)'!C730)</f>
        <v>0</v>
      </c>
      <c r="M896" s="175">
        <f>IF('G011A (Mayıs-Kasım)'!K730=" ",0,'G011A (Mayıs-Kasım)'!K730)</f>
        <v>0</v>
      </c>
      <c r="N896" s="176">
        <f>IF('G011A (Haziran-Aralık)'!C749="",0,'G011A (Haziran-Aralık)'!C749)</f>
        <v>0</v>
      </c>
      <c r="O896" s="175">
        <f>IF('G011A (Haziran-Aralık)'!K749="",0,'G011A (Haziran-Aralık)'!K749)</f>
        <v>0</v>
      </c>
      <c r="P896" s="176" t="str">
        <f>IF('proje ve personel bilgileri'!A397=0,"",SUM(D896+F896+H896+J896+L896+N896))</f>
        <v/>
      </c>
      <c r="Q896" s="175" t="str">
        <f>IF('proje ve personel bilgileri'!A397=0,"",SUM(E896+G896+I896+K896+M896+O896))</f>
        <v/>
      </c>
      <c r="R896" s="180" t="str">
        <f>IF('proje ve personel bilgileri'!A397&lt;&gt;0,(P896/30)," ")</f>
        <v xml:space="preserve"> </v>
      </c>
      <c r="S896" s="181" t="str">
        <f>IF('proje ve personel bilgileri'!A397&lt;&gt;0,(Q896/R896)," ")</f>
        <v xml:space="preserve"> </v>
      </c>
    </row>
    <row r="897" spans="1:19" ht="15.75" customHeight="1" x14ac:dyDescent="0.25">
      <c r="A897" s="14">
        <v>385</v>
      </c>
      <c r="B897" s="359" t="str">
        <f>IF('proje ve personel bilgileri'!A398&lt;&gt;0,('proje ve personel bilgileri'!A398)," ")</f>
        <v xml:space="preserve"> </v>
      </c>
      <c r="C897" s="359"/>
      <c r="D897" s="176">
        <f>IF('G011A (Ocak-Temmuz)'!C738="",0,'G011A (Ocak-Temmuz)'!C738)</f>
        <v>0</v>
      </c>
      <c r="E897" s="175">
        <f>IF('G011A (Ocak-Temmuz)'!K738=" ",0,'G011A (Ocak-Temmuz)'!K738)</f>
        <v>0</v>
      </c>
      <c r="F897" s="176">
        <f>IF('G011A (Şubat-Ağustos)'!C730="",0,'G011A (Şubat-Ağustos)'!C730)</f>
        <v>0</v>
      </c>
      <c r="G897" s="175">
        <f>IF('G011A (Şubat-Ağustos)'!K730=" ",0,'G011A (Şubat-Ağustos)'!K730)</f>
        <v>0</v>
      </c>
      <c r="H897" s="176">
        <f>IF('G011A (Mart-Eylül)'!C731="",0,'G011A (Mart-Eylül)'!C731)</f>
        <v>0</v>
      </c>
      <c r="I897" s="175">
        <f>IF('G011A (Mart-Eylül)'!K731=" ",0,'G011A (Mart-Eylül)'!K731)</f>
        <v>0</v>
      </c>
      <c r="J897" s="176">
        <f>IF('G011A (Nisan-Ekim)'!C730="",0,'G011A (Nisan-Ekim)'!C730)</f>
        <v>0</v>
      </c>
      <c r="K897" s="175">
        <f>IF('G011A (Nisan-Ekim)'!K730="",0,'G011A (Nisan-Ekim)'!K730)</f>
        <v>0</v>
      </c>
      <c r="L897" s="176">
        <f>IF('G011A (Mayıs-Kasım)'!C731="",0,'G011A (Mayıs-Kasım)'!C731)</f>
        <v>0</v>
      </c>
      <c r="M897" s="175">
        <f>IF('G011A (Mayıs-Kasım)'!K731=" ",0,'G011A (Mayıs-Kasım)'!K731)</f>
        <v>0</v>
      </c>
      <c r="N897" s="176">
        <f>IF('G011A (Haziran-Aralık)'!C750="",0,'G011A (Haziran-Aralık)'!C750)</f>
        <v>0</v>
      </c>
      <c r="O897" s="175">
        <f>IF('G011A (Haziran-Aralık)'!K750="",0,'G011A (Haziran-Aralık)'!K750)</f>
        <v>0</v>
      </c>
      <c r="P897" s="176" t="str">
        <f>IF('proje ve personel bilgileri'!A398=0,"",SUM(D897+F897+H897+J897+L897+N897))</f>
        <v/>
      </c>
      <c r="Q897" s="175" t="str">
        <f>IF('proje ve personel bilgileri'!A398=0,"",SUM(E897+G897+I897+K897+M897+O897))</f>
        <v/>
      </c>
      <c r="R897" s="180" t="str">
        <f>IF('proje ve personel bilgileri'!A398&lt;&gt;0,(P897/30)," ")</f>
        <v xml:space="preserve"> </v>
      </c>
      <c r="S897" s="181" t="str">
        <f>IF('proje ve personel bilgileri'!A398&lt;&gt;0,(Q897/R897)," ")</f>
        <v xml:space="preserve"> </v>
      </c>
    </row>
    <row r="898" spans="1:19" ht="15.75" customHeight="1" x14ac:dyDescent="0.25">
      <c r="A898" s="15">
        <v>386</v>
      </c>
      <c r="B898" s="359" t="str">
        <f>IF('proje ve personel bilgileri'!A399&lt;&gt;0,('proje ve personel bilgileri'!A399)," ")</f>
        <v xml:space="preserve"> </v>
      </c>
      <c r="C898" s="359"/>
      <c r="D898" s="176">
        <f>IF('G011A (Ocak-Temmuz)'!C739="",0,'G011A (Ocak-Temmuz)'!C739)</f>
        <v>0</v>
      </c>
      <c r="E898" s="175">
        <f>IF('G011A (Ocak-Temmuz)'!K739=" ",0,'G011A (Ocak-Temmuz)'!K739)</f>
        <v>0</v>
      </c>
      <c r="F898" s="176">
        <f>IF('G011A (Şubat-Ağustos)'!C731="",0,'G011A (Şubat-Ağustos)'!C731)</f>
        <v>0</v>
      </c>
      <c r="G898" s="175">
        <f>IF('G011A (Şubat-Ağustos)'!K731=" ",0,'G011A (Şubat-Ağustos)'!K731)</f>
        <v>0</v>
      </c>
      <c r="H898" s="176">
        <f>IF('G011A (Mart-Eylül)'!C732="",0,'G011A (Mart-Eylül)'!C732)</f>
        <v>0</v>
      </c>
      <c r="I898" s="175">
        <f>IF('G011A (Mart-Eylül)'!K732=" ",0,'G011A (Mart-Eylül)'!K732)</f>
        <v>0</v>
      </c>
      <c r="J898" s="176">
        <f>IF('G011A (Nisan-Ekim)'!C731="",0,'G011A (Nisan-Ekim)'!C731)</f>
        <v>0</v>
      </c>
      <c r="K898" s="175">
        <f>IF('G011A (Nisan-Ekim)'!K731="",0,'G011A (Nisan-Ekim)'!K731)</f>
        <v>0</v>
      </c>
      <c r="L898" s="176">
        <f>IF('G011A (Mayıs-Kasım)'!C732="",0,'G011A (Mayıs-Kasım)'!C732)</f>
        <v>0</v>
      </c>
      <c r="M898" s="175">
        <f>IF('G011A (Mayıs-Kasım)'!K732=" ",0,'G011A (Mayıs-Kasım)'!K732)</f>
        <v>0</v>
      </c>
      <c r="N898" s="176">
        <f>IF('G011A (Haziran-Aralık)'!C751="",0,'G011A (Haziran-Aralık)'!C751)</f>
        <v>0</v>
      </c>
      <c r="O898" s="175">
        <f>IF('G011A (Haziran-Aralık)'!K751="",0,'G011A (Haziran-Aralık)'!K751)</f>
        <v>0</v>
      </c>
      <c r="P898" s="176" t="str">
        <f>IF('proje ve personel bilgileri'!A399=0,"",SUM(D898+F898+H898+J898+L898+N898))</f>
        <v/>
      </c>
      <c r="Q898" s="175" t="str">
        <f>IF('proje ve personel bilgileri'!A399=0,"",SUM(E898+G898+I898+K898+M898+O898))</f>
        <v/>
      </c>
      <c r="R898" s="180" t="str">
        <f>IF('proje ve personel bilgileri'!A399&lt;&gt;0,(P898/30)," ")</f>
        <v xml:space="preserve"> </v>
      </c>
      <c r="S898" s="181" t="str">
        <f>IF('proje ve personel bilgileri'!A399&lt;&gt;0,(Q898/R898)," ")</f>
        <v xml:space="preserve"> </v>
      </c>
    </row>
    <row r="899" spans="1:19" ht="15.75" customHeight="1" x14ac:dyDescent="0.25">
      <c r="A899" s="14">
        <v>387</v>
      </c>
      <c r="B899" s="359" t="str">
        <f>IF('proje ve personel bilgileri'!A400&lt;&gt;0,('proje ve personel bilgileri'!A400)," ")</f>
        <v xml:space="preserve"> </v>
      </c>
      <c r="C899" s="359"/>
      <c r="D899" s="176">
        <f>IF('G011A (Ocak-Temmuz)'!C740="",0,'G011A (Ocak-Temmuz)'!C740)</f>
        <v>0</v>
      </c>
      <c r="E899" s="175">
        <f>IF('G011A (Ocak-Temmuz)'!K740=" ",0,'G011A (Ocak-Temmuz)'!K740)</f>
        <v>0</v>
      </c>
      <c r="F899" s="176">
        <f>IF('G011A (Şubat-Ağustos)'!C732="",0,'G011A (Şubat-Ağustos)'!C732)</f>
        <v>0</v>
      </c>
      <c r="G899" s="175">
        <f>IF('G011A (Şubat-Ağustos)'!K732=" ",0,'G011A (Şubat-Ağustos)'!K732)</f>
        <v>0</v>
      </c>
      <c r="H899" s="176">
        <f>IF('G011A (Mart-Eylül)'!C733="",0,'G011A (Mart-Eylül)'!C733)</f>
        <v>0</v>
      </c>
      <c r="I899" s="175">
        <f>IF('G011A (Mart-Eylül)'!K733=" ",0,'G011A (Mart-Eylül)'!K733)</f>
        <v>0</v>
      </c>
      <c r="J899" s="176">
        <f>IF('G011A (Nisan-Ekim)'!C732="",0,'G011A (Nisan-Ekim)'!C732)</f>
        <v>0</v>
      </c>
      <c r="K899" s="175">
        <f>IF('G011A (Nisan-Ekim)'!K732="",0,'G011A (Nisan-Ekim)'!K732)</f>
        <v>0</v>
      </c>
      <c r="L899" s="176">
        <f>IF('G011A (Mayıs-Kasım)'!C733="",0,'G011A (Mayıs-Kasım)'!C733)</f>
        <v>0</v>
      </c>
      <c r="M899" s="175">
        <f>IF('G011A (Mayıs-Kasım)'!K733=" ",0,'G011A (Mayıs-Kasım)'!K733)</f>
        <v>0</v>
      </c>
      <c r="N899" s="176">
        <f>IF('G011A (Haziran-Aralık)'!C752="",0,'G011A (Haziran-Aralık)'!C752)</f>
        <v>0</v>
      </c>
      <c r="O899" s="175">
        <f>IF('G011A (Haziran-Aralık)'!K752="",0,'G011A (Haziran-Aralık)'!K752)</f>
        <v>0</v>
      </c>
      <c r="P899" s="176" t="str">
        <f>IF('proje ve personel bilgileri'!A400=0,"",SUM(D899+F899+H899+J899+L899+N899))</f>
        <v/>
      </c>
      <c r="Q899" s="175" t="str">
        <f>IF('proje ve personel bilgileri'!A400=0,"",SUM(E899+G899+I899+K899+M899+O899))</f>
        <v/>
      </c>
      <c r="R899" s="180" t="str">
        <f>IF('proje ve personel bilgileri'!A400&lt;&gt;0,(P899/30)," ")</f>
        <v xml:space="preserve"> </v>
      </c>
      <c r="S899" s="181" t="str">
        <f>IF('proje ve personel bilgileri'!A400&lt;&gt;0,(Q899/R899)," ")</f>
        <v xml:space="preserve"> </v>
      </c>
    </row>
    <row r="900" spans="1:19" ht="15.75" customHeight="1" x14ac:dyDescent="0.25">
      <c r="A900" s="15">
        <v>388</v>
      </c>
      <c r="B900" s="359" t="str">
        <f>IF('proje ve personel bilgileri'!A401&lt;&gt;0,('proje ve personel bilgileri'!A401)," ")</f>
        <v xml:space="preserve"> </v>
      </c>
      <c r="C900" s="359"/>
      <c r="D900" s="176">
        <f>IF('G011A (Ocak-Temmuz)'!C741="",0,'G011A (Ocak-Temmuz)'!C741)</f>
        <v>0</v>
      </c>
      <c r="E900" s="175">
        <f>IF('G011A (Ocak-Temmuz)'!K741=" ",0,'G011A (Ocak-Temmuz)'!K741)</f>
        <v>0</v>
      </c>
      <c r="F900" s="176">
        <f>IF('G011A (Şubat-Ağustos)'!C733="",0,'G011A (Şubat-Ağustos)'!C733)</f>
        <v>0</v>
      </c>
      <c r="G900" s="175">
        <f>IF('G011A (Şubat-Ağustos)'!K733=" ",0,'G011A (Şubat-Ağustos)'!K733)</f>
        <v>0</v>
      </c>
      <c r="H900" s="176">
        <f>IF('G011A (Mart-Eylül)'!C734="",0,'G011A (Mart-Eylül)'!C734)</f>
        <v>0</v>
      </c>
      <c r="I900" s="175">
        <f>IF('G011A (Mart-Eylül)'!K734=" ",0,'G011A (Mart-Eylül)'!K734)</f>
        <v>0</v>
      </c>
      <c r="J900" s="176">
        <f>IF('G011A (Nisan-Ekim)'!C733="",0,'G011A (Nisan-Ekim)'!C733)</f>
        <v>0</v>
      </c>
      <c r="K900" s="175">
        <f>IF('G011A (Nisan-Ekim)'!K733="",0,'G011A (Nisan-Ekim)'!K733)</f>
        <v>0</v>
      </c>
      <c r="L900" s="176">
        <f>IF('G011A (Mayıs-Kasım)'!C734="",0,'G011A (Mayıs-Kasım)'!C734)</f>
        <v>0</v>
      </c>
      <c r="M900" s="175">
        <f>IF('G011A (Mayıs-Kasım)'!K734=" ",0,'G011A (Mayıs-Kasım)'!K734)</f>
        <v>0</v>
      </c>
      <c r="N900" s="176">
        <f>IF('G011A (Haziran-Aralık)'!C753="",0,'G011A (Haziran-Aralık)'!C753)</f>
        <v>0</v>
      </c>
      <c r="O900" s="175">
        <f>IF('G011A (Haziran-Aralık)'!K753="",0,'G011A (Haziran-Aralık)'!K753)</f>
        <v>0</v>
      </c>
      <c r="P900" s="176" t="str">
        <f>IF('proje ve personel bilgileri'!A401=0,"",SUM(D900+F900+H900+J900+L900+N900))</f>
        <v/>
      </c>
      <c r="Q900" s="175" t="str">
        <f>IF('proje ve personel bilgileri'!A401=0,"",SUM(E900+G900+I900+K900+M900+O900))</f>
        <v/>
      </c>
      <c r="R900" s="180" t="str">
        <f>IF('proje ve personel bilgileri'!A401&lt;&gt;0,(P900/30)," ")</f>
        <v xml:space="preserve"> </v>
      </c>
      <c r="S900" s="181" t="str">
        <f>IF('proje ve personel bilgileri'!A401&lt;&gt;0,(Q900/R900)," ")</f>
        <v xml:space="preserve"> </v>
      </c>
    </row>
    <row r="901" spans="1:19" ht="15.75" customHeight="1" x14ac:dyDescent="0.25">
      <c r="A901" s="14">
        <v>389</v>
      </c>
      <c r="B901" s="359" t="str">
        <f>IF('proje ve personel bilgileri'!A402&lt;&gt;0,('proje ve personel bilgileri'!A402)," ")</f>
        <v xml:space="preserve"> </v>
      </c>
      <c r="C901" s="359"/>
      <c r="D901" s="176">
        <f>IF('G011A (Ocak-Temmuz)'!C742="",0,'G011A (Ocak-Temmuz)'!C742)</f>
        <v>0</v>
      </c>
      <c r="E901" s="175">
        <f>IF('G011A (Ocak-Temmuz)'!K742=" ",0,'G011A (Ocak-Temmuz)'!K742)</f>
        <v>0</v>
      </c>
      <c r="F901" s="176">
        <f>IF('G011A (Şubat-Ağustos)'!C734="",0,'G011A (Şubat-Ağustos)'!C734)</f>
        <v>0</v>
      </c>
      <c r="G901" s="175">
        <f>IF('G011A (Şubat-Ağustos)'!K734=" ",0,'G011A (Şubat-Ağustos)'!K734)</f>
        <v>0</v>
      </c>
      <c r="H901" s="176">
        <f>IF('G011A (Mart-Eylül)'!C735="",0,'G011A (Mart-Eylül)'!C735)</f>
        <v>0</v>
      </c>
      <c r="I901" s="175">
        <f>IF('G011A (Mart-Eylül)'!K735=" ",0,'G011A (Mart-Eylül)'!K735)</f>
        <v>0</v>
      </c>
      <c r="J901" s="176">
        <f>IF('G011A (Nisan-Ekim)'!C734="",0,'G011A (Nisan-Ekim)'!C734)</f>
        <v>0</v>
      </c>
      <c r="K901" s="175">
        <f>IF('G011A (Nisan-Ekim)'!K734="",0,'G011A (Nisan-Ekim)'!K734)</f>
        <v>0</v>
      </c>
      <c r="L901" s="176">
        <f>IF('G011A (Mayıs-Kasım)'!C735="",0,'G011A (Mayıs-Kasım)'!C735)</f>
        <v>0</v>
      </c>
      <c r="M901" s="175">
        <f>IF('G011A (Mayıs-Kasım)'!K735=" ",0,'G011A (Mayıs-Kasım)'!K735)</f>
        <v>0</v>
      </c>
      <c r="N901" s="176">
        <f>IF('G011A (Haziran-Aralık)'!C754="",0,'G011A (Haziran-Aralık)'!C754)</f>
        <v>0</v>
      </c>
      <c r="O901" s="175">
        <f>IF('G011A (Haziran-Aralık)'!K754="",0,'G011A (Haziran-Aralık)'!K754)</f>
        <v>0</v>
      </c>
      <c r="P901" s="176" t="str">
        <f>IF('proje ve personel bilgileri'!A402=0,"",SUM(D901+F901+H901+J901+L901+N901))</f>
        <v/>
      </c>
      <c r="Q901" s="175" t="str">
        <f>IF('proje ve personel bilgileri'!A402=0,"",SUM(E901+G901+I901+K901+M901+O901))</f>
        <v/>
      </c>
      <c r="R901" s="180" t="str">
        <f>IF('proje ve personel bilgileri'!A402&lt;&gt;0,(P901/30)," ")</f>
        <v xml:space="preserve"> </v>
      </c>
      <c r="S901" s="181" t="str">
        <f>IF('proje ve personel bilgileri'!A402&lt;&gt;0,(Q901/R901)," ")</f>
        <v xml:space="preserve"> </v>
      </c>
    </row>
    <row r="902" spans="1:19" ht="15.75" customHeight="1" x14ac:dyDescent="0.25">
      <c r="A902" s="15">
        <v>390</v>
      </c>
      <c r="B902" s="359" t="str">
        <f>IF('proje ve personel bilgileri'!A403&lt;&gt;0,('proje ve personel bilgileri'!A403)," ")</f>
        <v xml:space="preserve"> </v>
      </c>
      <c r="C902" s="359"/>
      <c r="D902" s="176">
        <f>IF('G011A (Ocak-Temmuz)'!C743="",0,'G011A (Ocak-Temmuz)'!C743)</f>
        <v>0</v>
      </c>
      <c r="E902" s="175">
        <f>IF('G011A (Ocak-Temmuz)'!K743=" ",0,'G011A (Ocak-Temmuz)'!K743)</f>
        <v>0</v>
      </c>
      <c r="F902" s="176">
        <f>IF('G011A (Şubat-Ağustos)'!C735="",0,'G011A (Şubat-Ağustos)'!C735)</f>
        <v>0</v>
      </c>
      <c r="G902" s="175">
        <f>IF('G011A (Şubat-Ağustos)'!K735=" ",0,'G011A (Şubat-Ağustos)'!K735)</f>
        <v>0</v>
      </c>
      <c r="H902" s="176">
        <f>IF('G011A (Mart-Eylül)'!C736="",0,'G011A (Mart-Eylül)'!C736)</f>
        <v>0</v>
      </c>
      <c r="I902" s="175">
        <f>IF('G011A (Mart-Eylül)'!K736=" ",0,'G011A (Mart-Eylül)'!K736)</f>
        <v>0</v>
      </c>
      <c r="J902" s="176">
        <f>IF('G011A (Nisan-Ekim)'!C735="",0,'G011A (Nisan-Ekim)'!C735)</f>
        <v>0</v>
      </c>
      <c r="K902" s="175">
        <f>IF('G011A (Nisan-Ekim)'!K735="",0,'G011A (Nisan-Ekim)'!K735)</f>
        <v>0</v>
      </c>
      <c r="L902" s="176">
        <f>IF('G011A (Mayıs-Kasım)'!C736="",0,'G011A (Mayıs-Kasım)'!C736)</f>
        <v>0</v>
      </c>
      <c r="M902" s="175">
        <f>IF('G011A (Mayıs-Kasım)'!K736=" ",0,'G011A (Mayıs-Kasım)'!K736)</f>
        <v>0</v>
      </c>
      <c r="N902" s="176">
        <f>IF('G011A (Haziran-Aralık)'!C755="",0,'G011A (Haziran-Aralık)'!C755)</f>
        <v>0</v>
      </c>
      <c r="O902" s="175">
        <f>IF('G011A (Haziran-Aralık)'!K755="",0,'G011A (Haziran-Aralık)'!K755)</f>
        <v>0</v>
      </c>
      <c r="P902" s="176" t="str">
        <f>IF('proje ve personel bilgileri'!A403=0,"",SUM(D902+F902+H902+J902+L902+N902))</f>
        <v/>
      </c>
      <c r="Q902" s="175" t="str">
        <f>IF('proje ve personel bilgileri'!A403=0,"",SUM(E902+G902+I902+K902+M902+O902))</f>
        <v/>
      </c>
      <c r="R902" s="180" t="str">
        <f>IF('proje ve personel bilgileri'!A403&lt;&gt;0,(P902/30)," ")</f>
        <v xml:space="preserve"> </v>
      </c>
      <c r="S902" s="181" t="str">
        <f>IF('proje ve personel bilgileri'!A403&lt;&gt;0,(Q902/R902)," ")</f>
        <v xml:space="preserve"> </v>
      </c>
    </row>
    <row r="903" spans="1:19" ht="15.75" customHeight="1" x14ac:dyDescent="0.25">
      <c r="A903" s="14">
        <v>391</v>
      </c>
      <c r="B903" s="359" t="str">
        <f>IF('proje ve personel bilgileri'!A404&lt;&gt;0,('proje ve personel bilgileri'!A404)," ")</f>
        <v xml:space="preserve"> </v>
      </c>
      <c r="C903" s="359"/>
      <c r="D903" s="176">
        <f>IF('G011A (Ocak-Temmuz)'!C744="",0,'G011A (Ocak-Temmuz)'!C744)</f>
        <v>0</v>
      </c>
      <c r="E903" s="175">
        <f>IF('G011A (Ocak-Temmuz)'!K744=" ",0,'G011A (Ocak-Temmuz)'!K744)</f>
        <v>0</v>
      </c>
      <c r="F903" s="176">
        <f>IF('G011A (Şubat-Ağustos)'!C736="",0,'G011A (Şubat-Ağustos)'!C736)</f>
        <v>0</v>
      </c>
      <c r="G903" s="175">
        <f>IF('G011A (Şubat-Ağustos)'!K736=" ",0,'G011A (Şubat-Ağustos)'!K736)</f>
        <v>0</v>
      </c>
      <c r="H903" s="176">
        <f>IF('G011A (Mart-Eylül)'!C737="",0,'G011A (Mart-Eylül)'!C737)</f>
        <v>0</v>
      </c>
      <c r="I903" s="175">
        <f>IF('G011A (Mart-Eylül)'!K737=" ",0,'G011A (Mart-Eylül)'!K737)</f>
        <v>0</v>
      </c>
      <c r="J903" s="176">
        <f>IF('G011A (Nisan-Ekim)'!C736="",0,'G011A (Nisan-Ekim)'!C736)</f>
        <v>0</v>
      </c>
      <c r="K903" s="175">
        <f>IF('G011A (Nisan-Ekim)'!K736="",0,'G011A (Nisan-Ekim)'!K736)</f>
        <v>0</v>
      </c>
      <c r="L903" s="176">
        <f>IF('G011A (Mayıs-Kasım)'!C737="",0,'G011A (Mayıs-Kasım)'!C737)</f>
        <v>0</v>
      </c>
      <c r="M903" s="175">
        <f>IF('G011A (Mayıs-Kasım)'!K737=" ",0,'G011A (Mayıs-Kasım)'!K737)</f>
        <v>0</v>
      </c>
      <c r="N903" s="176">
        <f>IF('G011A (Haziran-Aralık)'!C756="",0,'G011A (Haziran-Aralık)'!C756)</f>
        <v>0</v>
      </c>
      <c r="O903" s="175">
        <f>IF('G011A (Haziran-Aralık)'!K756="",0,'G011A (Haziran-Aralık)'!K756)</f>
        <v>0</v>
      </c>
      <c r="P903" s="176" t="str">
        <f>IF('proje ve personel bilgileri'!A404=0,"",SUM(D903+F903+H903+J903+L903+N903))</f>
        <v/>
      </c>
      <c r="Q903" s="175" t="str">
        <f>IF('proje ve personel bilgileri'!A404=0,"",SUM(E903+G903+I903+K903+M903+O903))</f>
        <v/>
      </c>
      <c r="R903" s="180" t="str">
        <f>IF('proje ve personel bilgileri'!A404&lt;&gt;0,(P903/30)," ")</f>
        <v xml:space="preserve"> </v>
      </c>
      <c r="S903" s="181" t="str">
        <f>IF('proje ve personel bilgileri'!A404&lt;&gt;0,(Q903/R903)," ")</f>
        <v xml:space="preserve"> </v>
      </c>
    </row>
    <row r="904" spans="1:19" ht="15.75" customHeight="1" x14ac:dyDescent="0.25">
      <c r="A904" s="15">
        <v>392</v>
      </c>
      <c r="B904" s="359" t="str">
        <f>IF('proje ve personel bilgileri'!A405&lt;&gt;0,('proje ve personel bilgileri'!A405)," ")</f>
        <v xml:space="preserve"> </v>
      </c>
      <c r="C904" s="359"/>
      <c r="D904" s="176">
        <f>IF('G011A (Ocak-Temmuz)'!C745="",0,'G011A (Ocak-Temmuz)'!C745)</f>
        <v>0</v>
      </c>
      <c r="E904" s="175">
        <f>IF('G011A (Ocak-Temmuz)'!K745=" ",0,'G011A (Ocak-Temmuz)'!K745)</f>
        <v>0</v>
      </c>
      <c r="F904" s="176">
        <f>IF('G011A (Şubat-Ağustos)'!C737="",0,'G011A (Şubat-Ağustos)'!C737)</f>
        <v>0</v>
      </c>
      <c r="G904" s="175">
        <f>IF('G011A (Şubat-Ağustos)'!K737=" ",0,'G011A (Şubat-Ağustos)'!K737)</f>
        <v>0</v>
      </c>
      <c r="H904" s="176">
        <f>IF('G011A (Mart-Eylül)'!C738="",0,'G011A (Mart-Eylül)'!C738)</f>
        <v>0</v>
      </c>
      <c r="I904" s="175">
        <f>IF('G011A (Mart-Eylül)'!K738=" ",0,'G011A (Mart-Eylül)'!K738)</f>
        <v>0</v>
      </c>
      <c r="J904" s="176">
        <f>IF('G011A (Nisan-Ekim)'!C737="",0,'G011A (Nisan-Ekim)'!C737)</f>
        <v>0</v>
      </c>
      <c r="K904" s="175">
        <f>IF('G011A (Nisan-Ekim)'!K737="",0,'G011A (Nisan-Ekim)'!K737)</f>
        <v>0</v>
      </c>
      <c r="L904" s="176">
        <f>IF('G011A (Mayıs-Kasım)'!C738="",0,'G011A (Mayıs-Kasım)'!C738)</f>
        <v>0</v>
      </c>
      <c r="M904" s="175">
        <f>IF('G011A (Mayıs-Kasım)'!K738=" ",0,'G011A (Mayıs-Kasım)'!K738)</f>
        <v>0</v>
      </c>
      <c r="N904" s="176">
        <f>IF('G011A (Haziran-Aralık)'!C757="",0,'G011A (Haziran-Aralık)'!C757)</f>
        <v>0</v>
      </c>
      <c r="O904" s="175">
        <f>IF('G011A (Haziran-Aralık)'!K757="",0,'G011A (Haziran-Aralık)'!K757)</f>
        <v>0</v>
      </c>
      <c r="P904" s="176" t="str">
        <f>IF('proje ve personel bilgileri'!A405=0,"",SUM(D904+F904+H904+J904+L904+N904))</f>
        <v/>
      </c>
      <c r="Q904" s="175" t="str">
        <f>IF('proje ve personel bilgileri'!A405=0,"",SUM(E904+G904+I904+K904+M904+O904))</f>
        <v/>
      </c>
      <c r="R904" s="180" t="str">
        <f>IF('proje ve personel bilgileri'!A405&lt;&gt;0,(P904/30)," ")</f>
        <v xml:space="preserve"> </v>
      </c>
      <c r="S904" s="181" t="str">
        <f>IF('proje ve personel bilgileri'!A405&lt;&gt;0,(Q904/R904)," ")</f>
        <v xml:space="preserve"> </v>
      </c>
    </row>
    <row r="905" spans="1:19" ht="15.75" customHeight="1" x14ac:dyDescent="0.25">
      <c r="A905" s="14">
        <v>393</v>
      </c>
      <c r="B905" s="359" t="str">
        <f>IF('proje ve personel bilgileri'!A406&lt;&gt;0,('proje ve personel bilgileri'!A406)," ")</f>
        <v xml:space="preserve"> </v>
      </c>
      <c r="C905" s="359"/>
      <c r="D905" s="176">
        <f>IF('G011A (Ocak-Temmuz)'!C746="",0,'G011A (Ocak-Temmuz)'!C746)</f>
        <v>0</v>
      </c>
      <c r="E905" s="175">
        <f>IF('G011A (Ocak-Temmuz)'!K746=" ",0,'G011A (Ocak-Temmuz)'!K746)</f>
        <v>0</v>
      </c>
      <c r="F905" s="176">
        <f>IF('G011A (Şubat-Ağustos)'!C738="",0,'G011A (Şubat-Ağustos)'!C738)</f>
        <v>0</v>
      </c>
      <c r="G905" s="175">
        <f>IF('G011A (Şubat-Ağustos)'!K738=" ",0,'G011A (Şubat-Ağustos)'!K738)</f>
        <v>0</v>
      </c>
      <c r="H905" s="176">
        <f>IF('G011A (Mart-Eylül)'!C739="",0,'G011A (Mart-Eylül)'!C739)</f>
        <v>0</v>
      </c>
      <c r="I905" s="175">
        <f>IF('G011A (Mart-Eylül)'!K739=" ",0,'G011A (Mart-Eylül)'!K739)</f>
        <v>0</v>
      </c>
      <c r="J905" s="176">
        <f>IF('G011A (Nisan-Ekim)'!C738="",0,'G011A (Nisan-Ekim)'!C738)</f>
        <v>0</v>
      </c>
      <c r="K905" s="175">
        <f>IF('G011A (Nisan-Ekim)'!K738="",0,'G011A (Nisan-Ekim)'!K738)</f>
        <v>0</v>
      </c>
      <c r="L905" s="176">
        <f>IF('G011A (Mayıs-Kasım)'!C739="",0,'G011A (Mayıs-Kasım)'!C739)</f>
        <v>0</v>
      </c>
      <c r="M905" s="175">
        <f>IF('G011A (Mayıs-Kasım)'!K739=" ",0,'G011A (Mayıs-Kasım)'!K739)</f>
        <v>0</v>
      </c>
      <c r="N905" s="176">
        <f>IF('G011A (Haziran-Aralık)'!C758="",0,'G011A (Haziran-Aralık)'!C758)</f>
        <v>0</v>
      </c>
      <c r="O905" s="175">
        <f>IF('G011A (Haziran-Aralık)'!K758="",0,'G011A (Haziran-Aralık)'!K758)</f>
        <v>0</v>
      </c>
      <c r="P905" s="176" t="str">
        <f>IF('proje ve personel bilgileri'!A406=0,"",SUM(D905+F905+H905+J905+L905+N905))</f>
        <v/>
      </c>
      <c r="Q905" s="175" t="str">
        <f>IF('proje ve personel bilgileri'!A406=0,"",SUM(E905+G905+I905+K905+M905+O905))</f>
        <v/>
      </c>
      <c r="R905" s="180" t="str">
        <f>IF('proje ve personel bilgileri'!A406&lt;&gt;0,(P905/30)," ")</f>
        <v xml:space="preserve"> </v>
      </c>
      <c r="S905" s="181" t="str">
        <f>IF('proje ve personel bilgileri'!A406&lt;&gt;0,(Q905/R905)," ")</f>
        <v xml:space="preserve"> </v>
      </c>
    </row>
    <row r="906" spans="1:19" ht="15.75" customHeight="1" x14ac:dyDescent="0.25">
      <c r="A906" s="15">
        <v>394</v>
      </c>
      <c r="B906" s="359" t="str">
        <f>IF('proje ve personel bilgileri'!A407&lt;&gt;0,('proje ve personel bilgileri'!A407)," ")</f>
        <v xml:space="preserve"> </v>
      </c>
      <c r="C906" s="359"/>
      <c r="D906" s="176">
        <f>IF('G011A (Ocak-Temmuz)'!C747="",0,'G011A (Ocak-Temmuz)'!C747)</f>
        <v>0</v>
      </c>
      <c r="E906" s="175">
        <f>IF('G011A (Ocak-Temmuz)'!K747=" ",0,'G011A (Ocak-Temmuz)'!K747)</f>
        <v>0</v>
      </c>
      <c r="F906" s="176">
        <f>IF('G011A (Şubat-Ağustos)'!C739="",0,'G011A (Şubat-Ağustos)'!C739)</f>
        <v>0</v>
      </c>
      <c r="G906" s="175">
        <f>IF('G011A (Şubat-Ağustos)'!K739=" ",0,'G011A (Şubat-Ağustos)'!K739)</f>
        <v>0</v>
      </c>
      <c r="H906" s="176">
        <f>IF('G011A (Mart-Eylül)'!C740="",0,'G011A (Mart-Eylül)'!C740)</f>
        <v>0</v>
      </c>
      <c r="I906" s="175">
        <f>IF('G011A (Mart-Eylül)'!K740=" ",0,'G011A (Mart-Eylül)'!K740)</f>
        <v>0</v>
      </c>
      <c r="J906" s="176">
        <f>IF('G011A (Nisan-Ekim)'!C739="",0,'G011A (Nisan-Ekim)'!C739)</f>
        <v>0</v>
      </c>
      <c r="K906" s="175">
        <f>IF('G011A (Nisan-Ekim)'!K739="",0,'G011A (Nisan-Ekim)'!K739)</f>
        <v>0</v>
      </c>
      <c r="L906" s="176">
        <f>IF('G011A (Mayıs-Kasım)'!C740="",0,'G011A (Mayıs-Kasım)'!C740)</f>
        <v>0</v>
      </c>
      <c r="M906" s="175">
        <f>IF('G011A (Mayıs-Kasım)'!K740=" ",0,'G011A (Mayıs-Kasım)'!K740)</f>
        <v>0</v>
      </c>
      <c r="N906" s="176">
        <f>IF('G011A (Haziran-Aralık)'!C759="",0,'G011A (Haziran-Aralık)'!C759)</f>
        <v>0</v>
      </c>
      <c r="O906" s="175">
        <f>IF('G011A (Haziran-Aralık)'!K759="",0,'G011A (Haziran-Aralık)'!K759)</f>
        <v>0</v>
      </c>
      <c r="P906" s="176" t="str">
        <f>IF('proje ve personel bilgileri'!A407=0,"",SUM(D906+F906+H906+J906+L906+N906))</f>
        <v/>
      </c>
      <c r="Q906" s="175" t="str">
        <f>IF('proje ve personel bilgileri'!A407=0,"",SUM(E906+G906+I906+K906+M906+O906))</f>
        <v/>
      </c>
      <c r="R906" s="180" t="str">
        <f>IF('proje ve personel bilgileri'!A407&lt;&gt;0,(P906/30)," ")</f>
        <v xml:space="preserve"> </v>
      </c>
      <c r="S906" s="181" t="str">
        <f>IF('proje ve personel bilgileri'!A407&lt;&gt;0,(Q906/R906)," ")</f>
        <v xml:space="preserve"> </v>
      </c>
    </row>
    <row r="907" spans="1:19" ht="15.75" customHeight="1" x14ac:dyDescent="0.25">
      <c r="A907" s="14">
        <v>395</v>
      </c>
      <c r="B907" s="359" t="str">
        <f>IF('proje ve personel bilgileri'!A408&lt;&gt;0,('proje ve personel bilgileri'!A408)," ")</f>
        <v xml:space="preserve"> </v>
      </c>
      <c r="C907" s="359"/>
      <c r="D907" s="176">
        <f>IF('G011A (Ocak-Temmuz)'!C748="",0,'G011A (Ocak-Temmuz)'!C748)</f>
        <v>0</v>
      </c>
      <c r="E907" s="175">
        <f>IF('G011A (Ocak-Temmuz)'!K748=" ",0,'G011A (Ocak-Temmuz)'!K748)</f>
        <v>0</v>
      </c>
      <c r="F907" s="176">
        <f>IF('G011A (Şubat-Ağustos)'!C740="",0,'G011A (Şubat-Ağustos)'!C740)</f>
        <v>0</v>
      </c>
      <c r="G907" s="175">
        <f>IF('G011A (Şubat-Ağustos)'!K740=" ",0,'G011A (Şubat-Ağustos)'!K740)</f>
        <v>0</v>
      </c>
      <c r="H907" s="176">
        <f>IF('G011A (Mart-Eylül)'!C741="",0,'G011A (Mart-Eylül)'!C741)</f>
        <v>0</v>
      </c>
      <c r="I907" s="175">
        <f>IF('G011A (Mart-Eylül)'!K741=" ",0,'G011A (Mart-Eylül)'!K741)</f>
        <v>0</v>
      </c>
      <c r="J907" s="176">
        <f>IF('G011A (Nisan-Ekim)'!C740="",0,'G011A (Nisan-Ekim)'!C740)</f>
        <v>0</v>
      </c>
      <c r="K907" s="175">
        <f>IF('G011A (Nisan-Ekim)'!K740="",0,'G011A (Nisan-Ekim)'!K740)</f>
        <v>0</v>
      </c>
      <c r="L907" s="176">
        <f>IF('G011A (Mayıs-Kasım)'!C741="",0,'G011A (Mayıs-Kasım)'!C741)</f>
        <v>0</v>
      </c>
      <c r="M907" s="175">
        <f>IF('G011A (Mayıs-Kasım)'!K741=" ",0,'G011A (Mayıs-Kasım)'!K741)</f>
        <v>0</v>
      </c>
      <c r="N907" s="176">
        <f>IF('G011A (Haziran-Aralık)'!C760="",0,'G011A (Haziran-Aralık)'!C760)</f>
        <v>0</v>
      </c>
      <c r="O907" s="175">
        <f>IF('G011A (Haziran-Aralık)'!K760="",0,'G011A (Haziran-Aralık)'!K760)</f>
        <v>0</v>
      </c>
      <c r="P907" s="176" t="str">
        <f>IF('proje ve personel bilgileri'!A408=0,"",SUM(D907+F907+H907+J907+L907+N907))</f>
        <v/>
      </c>
      <c r="Q907" s="175" t="str">
        <f>IF('proje ve personel bilgileri'!A408=0,"",SUM(E907+G907+I907+K907+M907+O907))</f>
        <v/>
      </c>
      <c r="R907" s="180" t="str">
        <f>IF('proje ve personel bilgileri'!A408&lt;&gt;0,(P907/30)," ")</f>
        <v xml:space="preserve"> </v>
      </c>
      <c r="S907" s="181" t="str">
        <f>IF('proje ve personel bilgileri'!A408&lt;&gt;0,(Q907/R907)," ")</f>
        <v xml:space="preserve"> </v>
      </c>
    </row>
    <row r="908" spans="1:19" ht="15.75" customHeight="1" x14ac:dyDescent="0.25">
      <c r="A908" s="15">
        <v>396</v>
      </c>
      <c r="B908" s="359" t="str">
        <f>IF('proje ve personel bilgileri'!A409&lt;&gt;0,('proje ve personel bilgileri'!A409)," ")</f>
        <v xml:space="preserve"> </v>
      </c>
      <c r="C908" s="359"/>
      <c r="D908" s="176">
        <f>IF('G011A (Ocak-Temmuz)'!C749="",0,'G011A (Ocak-Temmuz)'!C749)</f>
        <v>0</v>
      </c>
      <c r="E908" s="175">
        <f>IF('G011A (Ocak-Temmuz)'!K749=" ",0,'G011A (Ocak-Temmuz)'!K749)</f>
        <v>0</v>
      </c>
      <c r="F908" s="176">
        <f>IF('G011A (Şubat-Ağustos)'!C741="",0,'G011A (Şubat-Ağustos)'!C741)</f>
        <v>0</v>
      </c>
      <c r="G908" s="175">
        <f>IF('G011A (Şubat-Ağustos)'!K741=" ",0,'G011A (Şubat-Ağustos)'!K741)</f>
        <v>0</v>
      </c>
      <c r="H908" s="176">
        <f>IF('G011A (Mart-Eylül)'!C742="",0,'G011A (Mart-Eylül)'!C742)</f>
        <v>0</v>
      </c>
      <c r="I908" s="175">
        <f>IF('G011A (Mart-Eylül)'!K742=" ",0,'G011A (Mart-Eylül)'!K742)</f>
        <v>0</v>
      </c>
      <c r="J908" s="176">
        <f>IF('G011A (Nisan-Ekim)'!C741="",0,'G011A (Nisan-Ekim)'!C741)</f>
        <v>0</v>
      </c>
      <c r="K908" s="175">
        <f>IF('G011A (Nisan-Ekim)'!K741="",0,'G011A (Nisan-Ekim)'!K741)</f>
        <v>0</v>
      </c>
      <c r="L908" s="176">
        <f>IF('G011A (Mayıs-Kasım)'!C742="",0,'G011A (Mayıs-Kasım)'!C742)</f>
        <v>0</v>
      </c>
      <c r="M908" s="175">
        <f>IF('G011A (Mayıs-Kasım)'!K742=" ",0,'G011A (Mayıs-Kasım)'!K742)</f>
        <v>0</v>
      </c>
      <c r="N908" s="176">
        <f>IF('G011A (Haziran-Aralık)'!C761="",0,'G011A (Haziran-Aralık)'!C761)</f>
        <v>0</v>
      </c>
      <c r="O908" s="175">
        <f>IF('G011A (Haziran-Aralık)'!K761="",0,'G011A (Haziran-Aralık)'!K761)</f>
        <v>0</v>
      </c>
      <c r="P908" s="176" t="str">
        <f>IF('proje ve personel bilgileri'!A409=0,"",SUM(D908+F908+H908+J908+L908+N908))</f>
        <v/>
      </c>
      <c r="Q908" s="175" t="str">
        <f>IF('proje ve personel bilgileri'!A409=0,"",SUM(E908+G908+I908+K908+M908+O908))</f>
        <v/>
      </c>
      <c r="R908" s="180" t="str">
        <f>IF('proje ve personel bilgileri'!A409&lt;&gt;0,(P908/30)," ")</f>
        <v xml:space="preserve"> </v>
      </c>
      <c r="S908" s="181" t="str">
        <f>IF('proje ve personel bilgileri'!A409&lt;&gt;0,(Q908/R908)," ")</f>
        <v xml:space="preserve"> </v>
      </c>
    </row>
    <row r="909" spans="1:19" ht="15" customHeight="1" x14ac:dyDescent="0.25">
      <c r="A909" s="56"/>
      <c r="B909" s="56"/>
      <c r="C909" s="56"/>
      <c r="D909" s="56"/>
      <c r="E909" s="56"/>
      <c r="F909" s="56"/>
      <c r="G909" s="56"/>
      <c r="H909" s="56"/>
      <c r="I909" s="56"/>
      <c r="J909" s="56"/>
      <c r="K909" s="56"/>
      <c r="L909" s="56"/>
      <c r="M909" s="56"/>
      <c r="N909" s="56"/>
      <c r="O909" s="56"/>
      <c r="P909" s="56"/>
      <c r="Q909" s="56"/>
      <c r="R909" s="56"/>
      <c r="S909" s="56"/>
    </row>
    <row r="910" spans="1:19" ht="15" customHeight="1" x14ac:dyDescent="0.25">
      <c r="A910" s="332" t="s">
        <v>100</v>
      </c>
      <c r="B910" s="332"/>
      <c r="C910" s="332"/>
      <c r="D910" s="332"/>
      <c r="E910" s="332"/>
      <c r="F910" s="332"/>
      <c r="G910" s="332"/>
      <c r="H910" s="332"/>
      <c r="I910" s="332"/>
      <c r="J910" s="332"/>
      <c r="K910" s="332"/>
      <c r="L910" s="332"/>
      <c r="M910" s="332"/>
      <c r="N910" s="332"/>
      <c r="O910" s="332"/>
      <c r="P910" s="332"/>
      <c r="Q910" s="332"/>
      <c r="R910" s="332"/>
    </row>
    <row r="911" spans="1:19" ht="15" customHeight="1" x14ac:dyDescent="0.25">
      <c r="A911" s="287"/>
    </row>
    <row r="912" spans="1:19" ht="15" customHeight="1" x14ac:dyDescent="0.25">
      <c r="C912" s="57"/>
      <c r="E912" s="58"/>
      <c r="G912" s="57"/>
    </row>
    <row r="913" spans="1:19" ht="15" customHeight="1" x14ac:dyDescent="0.25">
      <c r="F913" s="288" t="s">
        <v>102</v>
      </c>
      <c r="J913" s="288" t="s">
        <v>103</v>
      </c>
      <c r="O913" s="74" t="s">
        <v>127</v>
      </c>
    </row>
    <row r="924" spans="1:19" ht="15.75" customHeight="1" x14ac:dyDescent="0.25">
      <c r="A924" s="348" t="s">
        <v>108</v>
      </c>
      <c r="B924" s="348"/>
      <c r="C924" s="348"/>
      <c r="D924" s="348"/>
      <c r="E924" s="348"/>
      <c r="F924" s="348"/>
      <c r="G924" s="348"/>
      <c r="H924" s="348"/>
      <c r="I924" s="348"/>
      <c r="J924" s="348"/>
      <c r="K924" s="348"/>
      <c r="L924" s="348"/>
      <c r="M924" s="348"/>
      <c r="N924" s="348"/>
      <c r="O924" s="348"/>
      <c r="P924" s="348"/>
      <c r="Q924" s="348"/>
      <c r="R924" s="348"/>
      <c r="S924" s="348"/>
    </row>
    <row r="925" spans="1:19" ht="15" customHeight="1" x14ac:dyDescent="0.25">
      <c r="A925" s="68"/>
      <c r="B925" s="68"/>
      <c r="C925" s="68"/>
      <c r="D925" s="68"/>
      <c r="E925" s="68"/>
      <c r="F925" s="68"/>
      <c r="G925" s="68"/>
      <c r="H925" s="68"/>
      <c r="I925" s="69" t="str">
        <f>'proje ve personel bilgileri'!$B$7</f>
        <v>/</v>
      </c>
      <c r="J925" s="68" t="s">
        <v>109</v>
      </c>
      <c r="K925" s="68"/>
      <c r="L925" s="68"/>
      <c r="M925" s="68"/>
      <c r="N925" s="68"/>
      <c r="O925" s="68"/>
      <c r="P925" s="68"/>
      <c r="Q925" s="68"/>
      <c r="R925" s="68"/>
      <c r="S925" s="68"/>
    </row>
    <row r="926" spans="1:19" ht="18.75" customHeight="1" x14ac:dyDescent="0.25">
      <c r="R926" s="10" t="s">
        <v>110</v>
      </c>
    </row>
    <row r="927" spans="1:19" ht="15.75" customHeight="1" x14ac:dyDescent="0.25">
      <c r="A927" s="349" t="s">
        <v>2</v>
      </c>
      <c r="B927" s="350"/>
      <c r="C927" s="374">
        <f>'proje ve personel bilgileri'!$B$2</f>
        <v>0</v>
      </c>
      <c r="D927" s="375"/>
      <c r="E927" s="375"/>
      <c r="F927" s="375"/>
      <c r="G927" s="375"/>
      <c r="H927" s="375"/>
      <c r="I927" s="375"/>
      <c r="J927" s="375"/>
      <c r="K927" s="375"/>
      <c r="L927" s="375"/>
      <c r="M927" s="375"/>
      <c r="N927" s="375"/>
      <c r="O927" s="375"/>
      <c r="P927" s="375"/>
      <c r="Q927" s="375"/>
      <c r="R927" s="375"/>
      <c r="S927" s="376"/>
    </row>
    <row r="928" spans="1:19" ht="15.75" customHeight="1" x14ac:dyDescent="0.25">
      <c r="A928" s="349" t="s">
        <v>4</v>
      </c>
      <c r="B928" s="350"/>
      <c r="C928" s="374">
        <f>'proje ve personel bilgileri'!$B$3</f>
        <v>0</v>
      </c>
      <c r="D928" s="375"/>
      <c r="E928" s="375"/>
      <c r="F928" s="375"/>
      <c r="G928" s="375"/>
      <c r="H928" s="375"/>
      <c r="I928" s="375"/>
      <c r="J928" s="375"/>
      <c r="K928" s="375"/>
      <c r="L928" s="375"/>
      <c r="M928" s="375"/>
      <c r="N928" s="375"/>
      <c r="O928" s="375"/>
      <c r="P928" s="375"/>
      <c r="Q928" s="375"/>
      <c r="R928" s="375"/>
      <c r="S928" s="376"/>
    </row>
    <row r="929" spans="1:19" ht="27.75" customHeight="1" x14ac:dyDescent="0.25">
      <c r="A929" s="360" t="s">
        <v>87</v>
      </c>
      <c r="B929" s="368" t="s">
        <v>15</v>
      </c>
      <c r="C929" s="369"/>
      <c r="D929" s="368" t="s">
        <v>111</v>
      </c>
      <c r="E929" s="369"/>
      <c r="F929" s="368" t="s">
        <v>112</v>
      </c>
      <c r="G929" s="369"/>
      <c r="H929" s="366" t="s">
        <v>113</v>
      </c>
      <c r="I929" s="367"/>
      <c r="J929" s="366" t="s">
        <v>114</v>
      </c>
      <c r="K929" s="367"/>
      <c r="L929" s="366" t="s">
        <v>115</v>
      </c>
      <c r="M929" s="367"/>
      <c r="N929" s="368" t="s">
        <v>116</v>
      </c>
      <c r="O929" s="369"/>
      <c r="P929" s="360" t="s">
        <v>117</v>
      </c>
      <c r="Q929" s="286" t="s">
        <v>118</v>
      </c>
      <c r="R929" s="362" t="s">
        <v>119</v>
      </c>
      <c r="S929" s="362" t="s">
        <v>120</v>
      </c>
    </row>
    <row r="930" spans="1:19" ht="15.75" customHeight="1" x14ac:dyDescent="0.25">
      <c r="A930" s="361"/>
      <c r="B930" s="372"/>
      <c r="C930" s="373"/>
      <c r="D930" s="370"/>
      <c r="E930" s="371"/>
      <c r="F930" s="370"/>
      <c r="G930" s="371"/>
      <c r="H930" s="364" t="s">
        <v>121</v>
      </c>
      <c r="I930" s="365"/>
      <c r="J930" s="364" t="s">
        <v>122</v>
      </c>
      <c r="K930" s="365"/>
      <c r="L930" s="364" t="s">
        <v>123</v>
      </c>
      <c r="M930" s="365"/>
      <c r="N930" s="370"/>
      <c r="O930" s="371"/>
      <c r="P930" s="361"/>
      <c r="Q930" s="11" t="s">
        <v>124</v>
      </c>
      <c r="R930" s="363"/>
      <c r="S930" s="363"/>
    </row>
    <row r="931" spans="1:19" ht="27.75" customHeight="1" x14ac:dyDescent="0.25">
      <c r="A931" s="361"/>
      <c r="B931" s="372"/>
      <c r="C931" s="373"/>
      <c r="D931" s="360" t="s">
        <v>125</v>
      </c>
      <c r="E931" s="11" t="s">
        <v>126</v>
      </c>
      <c r="F931" s="360" t="s">
        <v>125</v>
      </c>
      <c r="G931" s="11" t="s">
        <v>126</v>
      </c>
      <c r="H931" s="360" t="s">
        <v>125</v>
      </c>
      <c r="I931" s="11" t="s">
        <v>126</v>
      </c>
      <c r="J931" s="360" t="s">
        <v>125</v>
      </c>
      <c r="K931" s="12" t="s">
        <v>126</v>
      </c>
      <c r="L931" s="360" t="s">
        <v>125</v>
      </c>
      <c r="M931" s="11" t="s">
        <v>126</v>
      </c>
      <c r="N931" s="360" t="s">
        <v>125</v>
      </c>
      <c r="O931" s="11" t="s">
        <v>126</v>
      </c>
      <c r="P931" s="361"/>
      <c r="Q931" s="11" t="s">
        <v>98</v>
      </c>
      <c r="R931" s="363"/>
      <c r="S931" s="363"/>
    </row>
    <row r="932" spans="1:19" ht="15.75" customHeight="1" x14ac:dyDescent="0.25">
      <c r="A932" s="361"/>
      <c r="B932" s="372"/>
      <c r="C932" s="373"/>
      <c r="D932" s="361"/>
      <c r="E932" s="11" t="s">
        <v>98</v>
      </c>
      <c r="F932" s="361"/>
      <c r="G932" s="11" t="s">
        <v>98</v>
      </c>
      <c r="H932" s="361"/>
      <c r="I932" s="11" t="s">
        <v>98</v>
      </c>
      <c r="J932" s="361"/>
      <c r="K932" s="12" t="s">
        <v>98</v>
      </c>
      <c r="L932" s="361"/>
      <c r="M932" s="11" t="s">
        <v>98</v>
      </c>
      <c r="N932" s="361"/>
      <c r="O932" s="11" t="s">
        <v>98</v>
      </c>
      <c r="P932" s="361"/>
      <c r="Q932" s="13"/>
      <c r="R932" s="363"/>
      <c r="S932" s="363"/>
    </row>
    <row r="933" spans="1:19" ht="15.75" customHeight="1" x14ac:dyDescent="0.25">
      <c r="A933" s="14">
        <v>397</v>
      </c>
      <c r="B933" s="359" t="str">
        <f>IF('proje ve personel bilgileri'!A410&lt;&gt;0,('proje ve personel bilgileri'!A410)," ")</f>
        <v xml:space="preserve"> </v>
      </c>
      <c r="C933" s="359"/>
      <c r="D933" s="176">
        <f>IF('G011A (Ocak-Temmuz)'!C766="",0,'G011A (Ocak-Temmuz)'!C766)</f>
        <v>0</v>
      </c>
      <c r="E933" s="175">
        <f>IF('G011A (Ocak-Temmuz)'!K766=" ",0,'G011A (Ocak-Temmuz)'!K766)</f>
        <v>0</v>
      </c>
      <c r="F933" s="176">
        <f>IF('G011A (Şubat-Ağustos)'!C758="",0,'G011A (Şubat-Ağustos)'!C758)</f>
        <v>0</v>
      </c>
      <c r="G933" s="175">
        <f>IF('G011A (Şubat-Ağustos)'!K758=" ",0,'G011A (Şubat-Ağustos)'!K758)</f>
        <v>0</v>
      </c>
      <c r="H933" s="176">
        <f>IF('G011A (Mart-Eylül)'!C759="",0,'G011A (Mart-Eylül)'!C759)</f>
        <v>0</v>
      </c>
      <c r="I933" s="175">
        <f>IF('G011A (Mart-Eylül)'!K759=" ",0,'G011A (Mart-Eylül)'!K759)</f>
        <v>0</v>
      </c>
      <c r="J933" s="176">
        <f>IF('G011A (Nisan-Ekim)'!C759="",0,'G011A (Nisan-Ekim)'!C759)</f>
        <v>0</v>
      </c>
      <c r="K933" s="175">
        <f>IF('G011A (Nisan-Ekim)'!K759="",0,'G011A (Nisan-Ekim)'!K759)</f>
        <v>0</v>
      </c>
      <c r="L933" s="176">
        <f>IF('G011A (Mayıs-Kasım)'!C758="",0,'G011A (Mayıs-Kasım)'!C758)</f>
        <v>0</v>
      </c>
      <c r="M933" s="175">
        <f>IF('G011A (Mayıs-Kasım)'!K758=" ",0,'G011A (Mayıs-Kasım)'!K758)</f>
        <v>0</v>
      </c>
      <c r="N933" s="176">
        <f>IF('G011A (Haziran-Aralık)'!C779="",0,'G011A (Haziran-Aralık)'!C779)</f>
        <v>0</v>
      </c>
      <c r="O933" s="175">
        <f>IF('G011A (Haziran-Aralık)'!K779="",0,'G011A (Haziran-Aralık)'!K779)</f>
        <v>0</v>
      </c>
      <c r="P933" s="176" t="str">
        <f>IF('proje ve personel bilgileri'!A410=0,"",SUM(D933+F933+H933+J933+L933+N933))</f>
        <v/>
      </c>
      <c r="Q933" s="175" t="str">
        <f>IF('proje ve personel bilgileri'!A410=0,"",SUM(E933+G933+I933+K933+M933+O933))</f>
        <v/>
      </c>
      <c r="R933" s="180" t="str">
        <f>IF('proje ve personel bilgileri'!A410&lt;&gt;0,(P933/30)," ")</f>
        <v xml:space="preserve"> </v>
      </c>
      <c r="S933" s="181" t="str">
        <f>IF('proje ve personel bilgileri'!A410&lt;&gt;0,(Q933/R933)," ")</f>
        <v xml:space="preserve"> </v>
      </c>
    </row>
    <row r="934" spans="1:19" ht="15.75" customHeight="1" x14ac:dyDescent="0.25">
      <c r="A934" s="15">
        <v>398</v>
      </c>
      <c r="B934" s="359" t="str">
        <f>IF('proje ve personel bilgileri'!A411&lt;&gt;0,('proje ve personel bilgileri'!A411)," ")</f>
        <v xml:space="preserve"> </v>
      </c>
      <c r="C934" s="359"/>
      <c r="D934" s="176">
        <f>IF('G011A (Ocak-Temmuz)'!C767="",0,'G011A (Ocak-Temmuz)'!C767)</f>
        <v>0</v>
      </c>
      <c r="E934" s="175">
        <f>IF('G011A (Ocak-Temmuz)'!K767=" ",0,'G011A (Ocak-Temmuz)'!K767)</f>
        <v>0</v>
      </c>
      <c r="F934" s="176">
        <f>IF('G011A (Şubat-Ağustos)'!C759="",0,'G011A (Şubat-Ağustos)'!C759)</f>
        <v>0</v>
      </c>
      <c r="G934" s="175">
        <f>IF('G011A (Şubat-Ağustos)'!K759=" ",0,'G011A (Şubat-Ağustos)'!K759)</f>
        <v>0</v>
      </c>
      <c r="H934" s="176">
        <f>IF('G011A (Mart-Eylül)'!C760="",0,'G011A (Mart-Eylül)'!C760)</f>
        <v>0</v>
      </c>
      <c r="I934" s="175">
        <f>IF('G011A (Mart-Eylül)'!K760=" ",0,'G011A (Mart-Eylül)'!K760)</f>
        <v>0</v>
      </c>
      <c r="J934" s="176">
        <f>IF('G011A (Nisan-Ekim)'!C760="",0,'G011A (Nisan-Ekim)'!C760)</f>
        <v>0</v>
      </c>
      <c r="K934" s="175">
        <f>IF('G011A (Nisan-Ekim)'!K760="",0,'G011A (Nisan-Ekim)'!K760)</f>
        <v>0</v>
      </c>
      <c r="L934" s="176">
        <f>IF('G011A (Mayıs-Kasım)'!C759="",0,'G011A (Mayıs-Kasım)'!C759)</f>
        <v>0</v>
      </c>
      <c r="M934" s="175">
        <f>IF('G011A (Mayıs-Kasım)'!K759=" ",0,'G011A (Mayıs-Kasım)'!K759)</f>
        <v>0</v>
      </c>
      <c r="N934" s="176">
        <f>IF('G011A (Haziran-Aralık)'!C780="",0,'G011A (Haziran-Aralık)'!C780)</f>
        <v>0</v>
      </c>
      <c r="O934" s="175">
        <f>IF('G011A (Haziran-Aralık)'!K780="",0,'G011A (Haziran-Aralık)'!K780)</f>
        <v>0</v>
      </c>
      <c r="P934" s="176" t="str">
        <f>IF('proje ve personel bilgileri'!A411=0,"",SUM(D934+F934+H934+J934+L934+N934))</f>
        <v/>
      </c>
      <c r="Q934" s="175" t="str">
        <f>IF('proje ve personel bilgileri'!A411=0,"",SUM(E934+G934+I934+K934+M934+O934))</f>
        <v/>
      </c>
      <c r="R934" s="180" t="str">
        <f>IF('proje ve personel bilgileri'!A411&lt;&gt;0,(P934/30)," ")</f>
        <v xml:space="preserve"> </v>
      </c>
      <c r="S934" s="181" t="str">
        <f>IF('proje ve personel bilgileri'!A411&lt;&gt;0,(Q934/R934)," ")</f>
        <v xml:space="preserve"> </v>
      </c>
    </row>
    <row r="935" spans="1:19" ht="15.75" customHeight="1" x14ac:dyDescent="0.25">
      <c r="A935" s="14">
        <v>399</v>
      </c>
      <c r="B935" s="359" t="str">
        <f>IF('proje ve personel bilgileri'!A412&lt;&gt;0,('proje ve personel bilgileri'!A412)," ")</f>
        <v xml:space="preserve"> </v>
      </c>
      <c r="C935" s="359"/>
      <c r="D935" s="176">
        <f>IF('G011A (Ocak-Temmuz)'!C768="",0,'G011A (Ocak-Temmuz)'!C768)</f>
        <v>0</v>
      </c>
      <c r="E935" s="175">
        <f>IF('G011A (Ocak-Temmuz)'!K768=" ",0,'G011A (Ocak-Temmuz)'!K768)</f>
        <v>0</v>
      </c>
      <c r="F935" s="176">
        <f>IF('G011A (Şubat-Ağustos)'!C760="",0,'G011A (Şubat-Ağustos)'!C760)</f>
        <v>0</v>
      </c>
      <c r="G935" s="175">
        <f>IF('G011A (Şubat-Ağustos)'!K760=" ",0,'G011A (Şubat-Ağustos)'!K760)</f>
        <v>0</v>
      </c>
      <c r="H935" s="176">
        <f>IF('G011A (Mart-Eylül)'!C761="",0,'G011A (Mart-Eylül)'!C761)</f>
        <v>0</v>
      </c>
      <c r="I935" s="175">
        <f>IF('G011A (Mart-Eylül)'!K761=" ",0,'G011A (Mart-Eylül)'!K761)</f>
        <v>0</v>
      </c>
      <c r="J935" s="176">
        <f>IF('G011A (Nisan-Ekim)'!C761="",0,'G011A (Nisan-Ekim)'!C761)</f>
        <v>0</v>
      </c>
      <c r="K935" s="175">
        <f>IF('G011A (Nisan-Ekim)'!K761="",0,'G011A (Nisan-Ekim)'!K761)</f>
        <v>0</v>
      </c>
      <c r="L935" s="176">
        <f>IF('G011A (Mayıs-Kasım)'!C760="",0,'G011A (Mayıs-Kasım)'!C760)</f>
        <v>0</v>
      </c>
      <c r="M935" s="175">
        <f>IF('G011A (Mayıs-Kasım)'!K760=" ",0,'G011A (Mayıs-Kasım)'!K760)</f>
        <v>0</v>
      </c>
      <c r="N935" s="176">
        <f>IF('G011A (Haziran-Aralık)'!C781="",0,'G011A (Haziran-Aralık)'!C781)</f>
        <v>0</v>
      </c>
      <c r="O935" s="175">
        <f>IF('G011A (Haziran-Aralık)'!K781="",0,'G011A (Haziran-Aralık)'!K781)</f>
        <v>0</v>
      </c>
      <c r="P935" s="176" t="str">
        <f>IF('proje ve personel bilgileri'!A412=0,"",SUM(D935+F935+H935+J935+L935+N935))</f>
        <v/>
      </c>
      <c r="Q935" s="175" t="str">
        <f>IF('proje ve personel bilgileri'!A412=0,"",SUM(E935+G935+I935+K935+M935+O935))</f>
        <v/>
      </c>
      <c r="R935" s="180" t="str">
        <f>IF('proje ve personel bilgileri'!A412&lt;&gt;0,(P935/30)," ")</f>
        <v xml:space="preserve"> </v>
      </c>
      <c r="S935" s="181" t="str">
        <f>IF('proje ve personel bilgileri'!A412&lt;&gt;0,(Q935/R935)," ")</f>
        <v xml:space="preserve"> </v>
      </c>
    </row>
    <row r="936" spans="1:19" ht="15.75" customHeight="1" x14ac:dyDescent="0.25">
      <c r="A936" s="15">
        <v>400</v>
      </c>
      <c r="B936" s="359" t="str">
        <f>IF('proje ve personel bilgileri'!A413&lt;&gt;0,('proje ve personel bilgileri'!A413)," ")</f>
        <v xml:space="preserve"> </v>
      </c>
      <c r="C936" s="359"/>
      <c r="D936" s="176">
        <f>IF('G011A (Ocak-Temmuz)'!C769="",0,'G011A (Ocak-Temmuz)'!C769)</f>
        <v>0</v>
      </c>
      <c r="E936" s="175">
        <f>IF('G011A (Ocak-Temmuz)'!K769=" ",0,'G011A (Ocak-Temmuz)'!K769)</f>
        <v>0</v>
      </c>
      <c r="F936" s="176">
        <f>IF('G011A (Şubat-Ağustos)'!C761="",0,'G011A (Şubat-Ağustos)'!C761)</f>
        <v>0</v>
      </c>
      <c r="G936" s="175">
        <f>IF('G011A (Şubat-Ağustos)'!K761=" ",0,'G011A (Şubat-Ağustos)'!K761)</f>
        <v>0</v>
      </c>
      <c r="H936" s="176">
        <f>IF('G011A (Mart-Eylül)'!C762="",0,'G011A (Mart-Eylül)'!C762)</f>
        <v>0</v>
      </c>
      <c r="I936" s="175">
        <f>IF('G011A (Mart-Eylül)'!K762=" ",0,'G011A (Mart-Eylül)'!K762)</f>
        <v>0</v>
      </c>
      <c r="J936" s="176">
        <f>IF('G011A (Nisan-Ekim)'!C762="",0,'G011A (Nisan-Ekim)'!C762)</f>
        <v>0</v>
      </c>
      <c r="K936" s="175">
        <f>IF('G011A (Nisan-Ekim)'!K762="",0,'G011A (Nisan-Ekim)'!K762)</f>
        <v>0</v>
      </c>
      <c r="L936" s="176">
        <f>IF('G011A (Mayıs-Kasım)'!C761="",0,'G011A (Mayıs-Kasım)'!C761)</f>
        <v>0</v>
      </c>
      <c r="M936" s="175">
        <f>IF('G011A (Mayıs-Kasım)'!K761=" ",0,'G011A (Mayıs-Kasım)'!K761)</f>
        <v>0</v>
      </c>
      <c r="N936" s="176">
        <f>IF('G011A (Haziran-Aralık)'!C782="",0,'G011A (Haziran-Aralık)'!C782)</f>
        <v>0</v>
      </c>
      <c r="O936" s="175">
        <f>IF('G011A (Haziran-Aralık)'!K782="",0,'G011A (Haziran-Aralık)'!K782)</f>
        <v>0</v>
      </c>
      <c r="P936" s="176" t="str">
        <f>IF('proje ve personel bilgileri'!A413=0,"",SUM(D936+F936+H936+J936+L936+N936))</f>
        <v/>
      </c>
      <c r="Q936" s="175" t="str">
        <f>IF('proje ve personel bilgileri'!A413=0,"",SUM(E936+G936+I936+K936+M936+O936))</f>
        <v/>
      </c>
      <c r="R936" s="180" t="str">
        <f>IF('proje ve personel bilgileri'!A413&lt;&gt;0,(P936/30)," ")</f>
        <v xml:space="preserve"> </v>
      </c>
      <c r="S936" s="181" t="str">
        <f>IF('proje ve personel bilgileri'!A413&lt;&gt;0,(Q936/R936)," ")</f>
        <v xml:space="preserve"> </v>
      </c>
    </row>
    <row r="937" spans="1:19" ht="15.75" customHeight="1" x14ac:dyDescent="0.25">
      <c r="A937" s="14">
        <v>401</v>
      </c>
      <c r="B937" s="359" t="str">
        <f>IF('proje ve personel bilgileri'!A414&lt;&gt;0,('proje ve personel bilgileri'!A414)," ")</f>
        <v xml:space="preserve"> </v>
      </c>
      <c r="C937" s="359"/>
      <c r="D937" s="176">
        <f>IF('G011A (Ocak-Temmuz)'!C770="",0,'G011A (Ocak-Temmuz)'!C770)</f>
        <v>0</v>
      </c>
      <c r="E937" s="175">
        <f>IF('G011A (Ocak-Temmuz)'!K770=" ",0,'G011A (Ocak-Temmuz)'!K770)</f>
        <v>0</v>
      </c>
      <c r="F937" s="176">
        <f>IF('G011A (Şubat-Ağustos)'!C762="",0,'G011A (Şubat-Ağustos)'!C762)</f>
        <v>0</v>
      </c>
      <c r="G937" s="175">
        <f>IF('G011A (Şubat-Ağustos)'!K762=" ",0,'G011A (Şubat-Ağustos)'!K762)</f>
        <v>0</v>
      </c>
      <c r="H937" s="176">
        <f>IF('G011A (Mart-Eylül)'!C763="",0,'G011A (Mart-Eylül)'!C763)</f>
        <v>0</v>
      </c>
      <c r="I937" s="175">
        <f>IF('G011A (Mart-Eylül)'!K763=" ",0,'G011A (Mart-Eylül)'!K763)</f>
        <v>0</v>
      </c>
      <c r="J937" s="176">
        <f>IF('G011A (Nisan-Ekim)'!C763="",0,'G011A (Nisan-Ekim)'!C763)</f>
        <v>0</v>
      </c>
      <c r="K937" s="175">
        <f>IF('G011A (Nisan-Ekim)'!K763="",0,'G011A (Nisan-Ekim)'!K763)</f>
        <v>0</v>
      </c>
      <c r="L937" s="176">
        <f>IF('G011A (Mayıs-Kasım)'!C762="",0,'G011A (Mayıs-Kasım)'!C762)</f>
        <v>0</v>
      </c>
      <c r="M937" s="175">
        <f>IF('G011A (Mayıs-Kasım)'!K762=" ",0,'G011A (Mayıs-Kasım)'!K762)</f>
        <v>0</v>
      </c>
      <c r="N937" s="176">
        <f>IF('G011A (Haziran-Aralık)'!C783="",0,'G011A (Haziran-Aralık)'!C783)</f>
        <v>0</v>
      </c>
      <c r="O937" s="175">
        <f>IF('G011A (Haziran-Aralık)'!K783="",0,'G011A (Haziran-Aralık)'!K783)</f>
        <v>0</v>
      </c>
      <c r="P937" s="176" t="str">
        <f>IF('proje ve personel bilgileri'!A414=0,"",SUM(D937+F937+H937+J937+L937+N937))</f>
        <v/>
      </c>
      <c r="Q937" s="175" t="str">
        <f>IF('proje ve personel bilgileri'!A414=0,"",SUM(E937+G937+I937+K937+M937+O937))</f>
        <v/>
      </c>
      <c r="R937" s="180" t="str">
        <f>IF('proje ve personel bilgileri'!A414&lt;&gt;0,(P937/30)," ")</f>
        <v xml:space="preserve"> </v>
      </c>
      <c r="S937" s="181" t="str">
        <f>IF('proje ve personel bilgileri'!A414&lt;&gt;0,(Q937/R937)," ")</f>
        <v xml:space="preserve"> </v>
      </c>
    </row>
    <row r="938" spans="1:19" ht="15.75" customHeight="1" x14ac:dyDescent="0.25">
      <c r="A938" s="15">
        <v>402</v>
      </c>
      <c r="B938" s="359" t="str">
        <f>IF('proje ve personel bilgileri'!A415&lt;&gt;0,('proje ve personel bilgileri'!A415)," ")</f>
        <v xml:space="preserve"> </v>
      </c>
      <c r="C938" s="359"/>
      <c r="D938" s="176">
        <f>IF('G011A (Ocak-Temmuz)'!C771="",0,'G011A (Ocak-Temmuz)'!C771)</f>
        <v>0</v>
      </c>
      <c r="E938" s="175">
        <f>IF('G011A (Ocak-Temmuz)'!K771=" ",0,'G011A (Ocak-Temmuz)'!K771)</f>
        <v>0</v>
      </c>
      <c r="F938" s="176">
        <f>IF('G011A (Şubat-Ağustos)'!C763="",0,'G011A (Şubat-Ağustos)'!C763)</f>
        <v>0</v>
      </c>
      <c r="G938" s="175">
        <f>IF('G011A (Şubat-Ağustos)'!K763=" ",0,'G011A (Şubat-Ağustos)'!K763)</f>
        <v>0</v>
      </c>
      <c r="H938" s="176">
        <f>IF('G011A (Mart-Eylül)'!C764="",0,'G011A (Mart-Eylül)'!C764)</f>
        <v>0</v>
      </c>
      <c r="I938" s="175">
        <f>IF('G011A (Mart-Eylül)'!K764=" ",0,'G011A (Mart-Eylül)'!K764)</f>
        <v>0</v>
      </c>
      <c r="J938" s="176">
        <f>IF('G011A (Nisan-Ekim)'!C764="",0,'G011A (Nisan-Ekim)'!C764)</f>
        <v>0</v>
      </c>
      <c r="K938" s="175">
        <f>IF('G011A (Nisan-Ekim)'!K764="",0,'G011A (Nisan-Ekim)'!K764)</f>
        <v>0</v>
      </c>
      <c r="L938" s="176">
        <f>IF('G011A (Mayıs-Kasım)'!C763="",0,'G011A (Mayıs-Kasım)'!C763)</f>
        <v>0</v>
      </c>
      <c r="M938" s="175">
        <f>IF('G011A (Mayıs-Kasım)'!K763=" ",0,'G011A (Mayıs-Kasım)'!K763)</f>
        <v>0</v>
      </c>
      <c r="N938" s="176">
        <f>IF('G011A (Haziran-Aralık)'!C784="",0,'G011A (Haziran-Aralık)'!C784)</f>
        <v>0</v>
      </c>
      <c r="O938" s="175">
        <f>IF('G011A (Haziran-Aralık)'!K784="",0,'G011A (Haziran-Aralık)'!K784)</f>
        <v>0</v>
      </c>
      <c r="P938" s="176" t="str">
        <f>IF('proje ve personel bilgileri'!A415=0,"",SUM(D938+F938+H938+J938+L938+N938))</f>
        <v/>
      </c>
      <c r="Q938" s="175" t="str">
        <f>IF('proje ve personel bilgileri'!A415=0,"",SUM(E938+G938+I938+K938+M938+O938))</f>
        <v/>
      </c>
      <c r="R938" s="180" t="str">
        <f>IF('proje ve personel bilgileri'!A415&lt;&gt;0,(P938/30)," ")</f>
        <v xml:space="preserve"> </v>
      </c>
      <c r="S938" s="181" t="str">
        <f>IF('proje ve personel bilgileri'!A415&lt;&gt;0,(Q938/R938)," ")</f>
        <v xml:space="preserve"> </v>
      </c>
    </row>
    <row r="939" spans="1:19" ht="15.75" customHeight="1" x14ac:dyDescent="0.25">
      <c r="A939" s="14">
        <v>403</v>
      </c>
      <c r="B939" s="359" t="str">
        <f>IF('proje ve personel bilgileri'!A416&lt;&gt;0,('proje ve personel bilgileri'!A416)," ")</f>
        <v xml:space="preserve"> </v>
      </c>
      <c r="C939" s="359"/>
      <c r="D939" s="176">
        <f>IF('G011A (Ocak-Temmuz)'!C772="",0,'G011A (Ocak-Temmuz)'!C772)</f>
        <v>0</v>
      </c>
      <c r="E939" s="175">
        <f>IF('G011A (Ocak-Temmuz)'!K772=" ",0,'G011A (Ocak-Temmuz)'!K772)</f>
        <v>0</v>
      </c>
      <c r="F939" s="176">
        <f>IF('G011A (Şubat-Ağustos)'!C764="",0,'G011A (Şubat-Ağustos)'!C764)</f>
        <v>0</v>
      </c>
      <c r="G939" s="175">
        <f>IF('G011A (Şubat-Ağustos)'!K764=" ",0,'G011A (Şubat-Ağustos)'!K764)</f>
        <v>0</v>
      </c>
      <c r="H939" s="176">
        <f>IF('G011A (Mart-Eylül)'!C765="",0,'G011A (Mart-Eylül)'!C765)</f>
        <v>0</v>
      </c>
      <c r="I939" s="175">
        <f>IF('G011A (Mart-Eylül)'!K765=" ",0,'G011A (Mart-Eylül)'!K765)</f>
        <v>0</v>
      </c>
      <c r="J939" s="176">
        <f>IF('G011A (Nisan-Ekim)'!C765="",0,'G011A (Nisan-Ekim)'!C765)</f>
        <v>0</v>
      </c>
      <c r="K939" s="175">
        <f>IF('G011A (Nisan-Ekim)'!K765="",0,'G011A (Nisan-Ekim)'!K765)</f>
        <v>0</v>
      </c>
      <c r="L939" s="176">
        <f>IF('G011A (Mayıs-Kasım)'!C764="",0,'G011A (Mayıs-Kasım)'!C764)</f>
        <v>0</v>
      </c>
      <c r="M939" s="175">
        <f>IF('G011A (Mayıs-Kasım)'!K764=" ",0,'G011A (Mayıs-Kasım)'!K764)</f>
        <v>0</v>
      </c>
      <c r="N939" s="176">
        <f>IF('G011A (Haziran-Aralık)'!C785="",0,'G011A (Haziran-Aralık)'!C785)</f>
        <v>0</v>
      </c>
      <c r="O939" s="175">
        <f>IF('G011A (Haziran-Aralık)'!K785="",0,'G011A (Haziran-Aralık)'!K785)</f>
        <v>0</v>
      </c>
      <c r="P939" s="176" t="str">
        <f>IF('proje ve personel bilgileri'!A416=0,"",SUM(D939+F939+H939+J939+L939+N939))</f>
        <v/>
      </c>
      <c r="Q939" s="175" t="str">
        <f>IF('proje ve personel bilgileri'!A416=0,"",SUM(E939+G939+I939+K939+M939+O939))</f>
        <v/>
      </c>
      <c r="R939" s="180" t="str">
        <f>IF('proje ve personel bilgileri'!A416&lt;&gt;0,(P939/30)," ")</f>
        <v xml:space="preserve"> </v>
      </c>
      <c r="S939" s="181" t="str">
        <f>IF('proje ve personel bilgileri'!A416&lt;&gt;0,(Q939/R939)," ")</f>
        <v xml:space="preserve"> </v>
      </c>
    </row>
    <row r="940" spans="1:19" ht="15.75" customHeight="1" x14ac:dyDescent="0.25">
      <c r="A940" s="15">
        <v>404</v>
      </c>
      <c r="B940" s="359" t="str">
        <f>IF('proje ve personel bilgileri'!A417&lt;&gt;0,('proje ve personel bilgileri'!A417)," ")</f>
        <v xml:space="preserve"> </v>
      </c>
      <c r="C940" s="359"/>
      <c r="D940" s="176">
        <f>IF('G011A (Ocak-Temmuz)'!C773="",0,'G011A (Ocak-Temmuz)'!C773)</f>
        <v>0</v>
      </c>
      <c r="E940" s="175">
        <f>IF('G011A (Ocak-Temmuz)'!K773=" ",0,'G011A (Ocak-Temmuz)'!K773)</f>
        <v>0</v>
      </c>
      <c r="F940" s="176">
        <f>IF('G011A (Şubat-Ağustos)'!C765="",0,'G011A (Şubat-Ağustos)'!C765)</f>
        <v>0</v>
      </c>
      <c r="G940" s="175">
        <f>IF('G011A (Şubat-Ağustos)'!K765=" ",0,'G011A (Şubat-Ağustos)'!K765)</f>
        <v>0</v>
      </c>
      <c r="H940" s="176">
        <f>IF('G011A (Mart-Eylül)'!C766="",0,'G011A (Mart-Eylül)'!C766)</f>
        <v>0</v>
      </c>
      <c r="I940" s="175">
        <f>IF('G011A (Mart-Eylül)'!K766=" ",0,'G011A (Mart-Eylül)'!K766)</f>
        <v>0</v>
      </c>
      <c r="J940" s="176">
        <f>IF('G011A (Nisan-Ekim)'!C766="",0,'G011A (Nisan-Ekim)'!C766)</f>
        <v>0</v>
      </c>
      <c r="K940" s="175">
        <f>IF('G011A (Nisan-Ekim)'!K766="",0,'G011A (Nisan-Ekim)'!K766)</f>
        <v>0</v>
      </c>
      <c r="L940" s="176">
        <f>IF('G011A (Mayıs-Kasım)'!C765="",0,'G011A (Mayıs-Kasım)'!C765)</f>
        <v>0</v>
      </c>
      <c r="M940" s="175">
        <f>IF('G011A (Mayıs-Kasım)'!K765=" ",0,'G011A (Mayıs-Kasım)'!K765)</f>
        <v>0</v>
      </c>
      <c r="N940" s="176">
        <f>IF('G011A (Haziran-Aralık)'!C786="",0,'G011A (Haziran-Aralık)'!C786)</f>
        <v>0</v>
      </c>
      <c r="O940" s="175">
        <f>IF('G011A (Haziran-Aralık)'!K786="",0,'G011A (Haziran-Aralık)'!K786)</f>
        <v>0</v>
      </c>
      <c r="P940" s="176" t="str">
        <f>IF('proje ve personel bilgileri'!A417=0,"",SUM(D940+F940+H940+J940+L940+N940))</f>
        <v/>
      </c>
      <c r="Q940" s="175" t="str">
        <f>IF('proje ve personel bilgileri'!A417=0,"",SUM(E940+G940+I940+K940+M940+O940))</f>
        <v/>
      </c>
      <c r="R940" s="180" t="str">
        <f>IF('proje ve personel bilgileri'!A417&lt;&gt;0,(P940/30)," ")</f>
        <v xml:space="preserve"> </v>
      </c>
      <c r="S940" s="181" t="str">
        <f>IF('proje ve personel bilgileri'!A417&lt;&gt;0,(Q940/R940)," ")</f>
        <v xml:space="preserve"> </v>
      </c>
    </row>
    <row r="941" spans="1:19" ht="15.75" customHeight="1" x14ac:dyDescent="0.25">
      <c r="A941" s="14">
        <v>405</v>
      </c>
      <c r="B941" s="359" t="str">
        <f>IF('proje ve personel bilgileri'!A418&lt;&gt;0,('proje ve personel bilgileri'!A418)," ")</f>
        <v xml:space="preserve"> </v>
      </c>
      <c r="C941" s="359"/>
      <c r="D941" s="176">
        <f>IF('G011A (Ocak-Temmuz)'!C774="",0,'G011A (Ocak-Temmuz)'!C774)</f>
        <v>0</v>
      </c>
      <c r="E941" s="175">
        <f>IF('G011A (Ocak-Temmuz)'!K774=" ",0,'G011A (Ocak-Temmuz)'!K774)</f>
        <v>0</v>
      </c>
      <c r="F941" s="176">
        <f>IF('G011A (Şubat-Ağustos)'!C766="",0,'G011A (Şubat-Ağustos)'!C766)</f>
        <v>0</v>
      </c>
      <c r="G941" s="175">
        <f>IF('G011A (Şubat-Ağustos)'!K766=" ",0,'G011A (Şubat-Ağustos)'!K766)</f>
        <v>0</v>
      </c>
      <c r="H941" s="176">
        <f>IF('G011A (Mart-Eylül)'!C767="",0,'G011A (Mart-Eylül)'!C767)</f>
        <v>0</v>
      </c>
      <c r="I941" s="175">
        <f>IF('G011A (Mart-Eylül)'!K767=" ",0,'G011A (Mart-Eylül)'!K767)</f>
        <v>0</v>
      </c>
      <c r="J941" s="176">
        <f>IF('G011A (Nisan-Ekim)'!C767="",0,'G011A (Nisan-Ekim)'!C767)</f>
        <v>0</v>
      </c>
      <c r="K941" s="175">
        <f>IF('G011A (Nisan-Ekim)'!K767="",0,'G011A (Nisan-Ekim)'!K767)</f>
        <v>0</v>
      </c>
      <c r="L941" s="176">
        <f>IF('G011A (Mayıs-Kasım)'!C766="",0,'G011A (Mayıs-Kasım)'!C766)</f>
        <v>0</v>
      </c>
      <c r="M941" s="175">
        <f>IF('G011A (Mayıs-Kasım)'!K766=" ",0,'G011A (Mayıs-Kasım)'!K766)</f>
        <v>0</v>
      </c>
      <c r="N941" s="176">
        <f>IF('G011A (Haziran-Aralık)'!C787="",0,'G011A (Haziran-Aralık)'!C787)</f>
        <v>0</v>
      </c>
      <c r="O941" s="175">
        <f>IF('G011A (Haziran-Aralık)'!K787="",0,'G011A (Haziran-Aralık)'!K787)</f>
        <v>0</v>
      </c>
      <c r="P941" s="176" t="str">
        <f>IF('proje ve personel bilgileri'!A418=0,"",SUM(D941+F941+H941+J941+L941+N941))</f>
        <v/>
      </c>
      <c r="Q941" s="175" t="str">
        <f>IF('proje ve personel bilgileri'!A418=0,"",SUM(E941+G941+I941+K941+M941+O941))</f>
        <v/>
      </c>
      <c r="R941" s="180" t="str">
        <f>IF('proje ve personel bilgileri'!A418&lt;&gt;0,(P941/30)," ")</f>
        <v xml:space="preserve"> </v>
      </c>
      <c r="S941" s="181" t="str">
        <f>IF('proje ve personel bilgileri'!A418&lt;&gt;0,(Q941/R941)," ")</f>
        <v xml:space="preserve"> </v>
      </c>
    </row>
    <row r="942" spans="1:19" ht="15.75" customHeight="1" x14ac:dyDescent="0.25">
      <c r="A942" s="15">
        <v>406</v>
      </c>
      <c r="B942" s="359" t="str">
        <f>IF('proje ve personel bilgileri'!A419&lt;&gt;0,('proje ve personel bilgileri'!A419)," ")</f>
        <v xml:space="preserve"> </v>
      </c>
      <c r="C942" s="359"/>
      <c r="D942" s="176">
        <f>IF('G011A (Ocak-Temmuz)'!C775="",0,'G011A (Ocak-Temmuz)'!C775)</f>
        <v>0</v>
      </c>
      <c r="E942" s="175">
        <f>IF('G011A (Ocak-Temmuz)'!K775=" ",0,'G011A (Ocak-Temmuz)'!K775)</f>
        <v>0</v>
      </c>
      <c r="F942" s="176">
        <f>IF('G011A (Şubat-Ağustos)'!C767="",0,'G011A (Şubat-Ağustos)'!C767)</f>
        <v>0</v>
      </c>
      <c r="G942" s="175">
        <f>IF('G011A (Şubat-Ağustos)'!K767=" ",0,'G011A (Şubat-Ağustos)'!K767)</f>
        <v>0</v>
      </c>
      <c r="H942" s="176">
        <f>IF('G011A (Mart-Eylül)'!C768="",0,'G011A (Mart-Eylül)'!C768)</f>
        <v>0</v>
      </c>
      <c r="I942" s="175">
        <f>IF('G011A (Mart-Eylül)'!K768=" ",0,'G011A (Mart-Eylül)'!K768)</f>
        <v>0</v>
      </c>
      <c r="J942" s="176">
        <f>IF('G011A (Nisan-Ekim)'!C768="",0,'G011A (Nisan-Ekim)'!C768)</f>
        <v>0</v>
      </c>
      <c r="K942" s="175">
        <f>IF('G011A (Nisan-Ekim)'!K768="",0,'G011A (Nisan-Ekim)'!K768)</f>
        <v>0</v>
      </c>
      <c r="L942" s="176">
        <f>IF('G011A (Mayıs-Kasım)'!C767="",0,'G011A (Mayıs-Kasım)'!C767)</f>
        <v>0</v>
      </c>
      <c r="M942" s="175">
        <f>IF('G011A (Mayıs-Kasım)'!K767=" ",0,'G011A (Mayıs-Kasım)'!K767)</f>
        <v>0</v>
      </c>
      <c r="N942" s="176">
        <f>IF('G011A (Haziran-Aralık)'!C788="",0,'G011A (Haziran-Aralık)'!C788)</f>
        <v>0</v>
      </c>
      <c r="O942" s="175">
        <f>IF('G011A (Haziran-Aralık)'!K788="",0,'G011A (Haziran-Aralık)'!K788)</f>
        <v>0</v>
      </c>
      <c r="P942" s="176" t="str">
        <f>IF('proje ve personel bilgileri'!A419=0,"",SUM(D942+F942+H942+J942+L942+N942))</f>
        <v/>
      </c>
      <c r="Q942" s="175" t="str">
        <f>IF('proje ve personel bilgileri'!A419=0,"",SUM(E942+G942+I942+K942+M942+O942))</f>
        <v/>
      </c>
      <c r="R942" s="180" t="str">
        <f>IF('proje ve personel bilgileri'!A419&lt;&gt;0,(P942/30)," ")</f>
        <v xml:space="preserve"> </v>
      </c>
      <c r="S942" s="181" t="str">
        <f>IF('proje ve personel bilgileri'!A419&lt;&gt;0,(Q942/R942)," ")</f>
        <v xml:space="preserve"> </v>
      </c>
    </row>
    <row r="943" spans="1:19" ht="15.75" customHeight="1" x14ac:dyDescent="0.25">
      <c r="A943" s="14">
        <v>407</v>
      </c>
      <c r="B943" s="359" t="str">
        <f>IF('proje ve personel bilgileri'!A420&lt;&gt;0,('proje ve personel bilgileri'!A420)," ")</f>
        <v xml:space="preserve"> </v>
      </c>
      <c r="C943" s="359"/>
      <c r="D943" s="176">
        <f>IF('G011A (Ocak-Temmuz)'!C776="",0,'G011A (Ocak-Temmuz)'!C776)</f>
        <v>0</v>
      </c>
      <c r="E943" s="175">
        <f>IF('G011A (Ocak-Temmuz)'!K776=" ",0,'G011A (Ocak-Temmuz)'!K776)</f>
        <v>0</v>
      </c>
      <c r="F943" s="176">
        <f>IF('G011A (Şubat-Ağustos)'!C768="",0,'G011A (Şubat-Ağustos)'!C768)</f>
        <v>0</v>
      </c>
      <c r="G943" s="175">
        <f>IF('G011A (Şubat-Ağustos)'!K768=" ",0,'G011A (Şubat-Ağustos)'!K768)</f>
        <v>0</v>
      </c>
      <c r="H943" s="176">
        <f>IF('G011A (Mart-Eylül)'!C769="",0,'G011A (Mart-Eylül)'!C769)</f>
        <v>0</v>
      </c>
      <c r="I943" s="175">
        <f>IF('G011A (Mart-Eylül)'!K769=" ",0,'G011A (Mart-Eylül)'!K769)</f>
        <v>0</v>
      </c>
      <c r="J943" s="176">
        <f>IF('G011A (Nisan-Ekim)'!C769="",0,'G011A (Nisan-Ekim)'!C769)</f>
        <v>0</v>
      </c>
      <c r="K943" s="175">
        <f>IF('G011A (Nisan-Ekim)'!K769="",0,'G011A (Nisan-Ekim)'!K769)</f>
        <v>0</v>
      </c>
      <c r="L943" s="176">
        <f>IF('G011A (Mayıs-Kasım)'!C768="",0,'G011A (Mayıs-Kasım)'!C768)</f>
        <v>0</v>
      </c>
      <c r="M943" s="175">
        <f>IF('G011A (Mayıs-Kasım)'!K768=" ",0,'G011A (Mayıs-Kasım)'!K768)</f>
        <v>0</v>
      </c>
      <c r="N943" s="176">
        <f>IF('G011A (Haziran-Aralık)'!C789="",0,'G011A (Haziran-Aralık)'!C789)</f>
        <v>0</v>
      </c>
      <c r="O943" s="175">
        <f>IF('G011A (Haziran-Aralık)'!K789="",0,'G011A (Haziran-Aralık)'!K789)</f>
        <v>0</v>
      </c>
      <c r="P943" s="176" t="str">
        <f>IF('proje ve personel bilgileri'!A420=0,"",SUM(D943+F943+H943+J943+L943+N943))</f>
        <v/>
      </c>
      <c r="Q943" s="175" t="str">
        <f>IF('proje ve personel bilgileri'!A420=0,"",SUM(E943+G943+I943+K943+M943+O943))</f>
        <v/>
      </c>
      <c r="R943" s="180" t="str">
        <f>IF('proje ve personel bilgileri'!A420&lt;&gt;0,(P943/30)," ")</f>
        <v xml:space="preserve"> </v>
      </c>
      <c r="S943" s="181" t="str">
        <f>IF('proje ve personel bilgileri'!A420&lt;&gt;0,(Q943/R943)," ")</f>
        <v xml:space="preserve"> </v>
      </c>
    </row>
    <row r="944" spans="1:19" ht="15.75" customHeight="1" x14ac:dyDescent="0.25">
      <c r="A944" s="15">
        <v>408</v>
      </c>
      <c r="B944" s="359" t="str">
        <f>IF('proje ve personel bilgileri'!A421&lt;&gt;0,('proje ve personel bilgileri'!A421)," ")</f>
        <v xml:space="preserve"> </v>
      </c>
      <c r="C944" s="359"/>
      <c r="D944" s="176">
        <f>IF('G011A (Ocak-Temmuz)'!C777="",0,'G011A (Ocak-Temmuz)'!C777)</f>
        <v>0</v>
      </c>
      <c r="E944" s="175">
        <f>IF('G011A (Ocak-Temmuz)'!K777=" ",0,'G011A (Ocak-Temmuz)'!K777)</f>
        <v>0</v>
      </c>
      <c r="F944" s="176">
        <f>IF('G011A (Şubat-Ağustos)'!C769="",0,'G011A (Şubat-Ağustos)'!C769)</f>
        <v>0</v>
      </c>
      <c r="G944" s="175">
        <f>IF('G011A (Şubat-Ağustos)'!K769=" ",0,'G011A (Şubat-Ağustos)'!K769)</f>
        <v>0</v>
      </c>
      <c r="H944" s="176">
        <f>IF('G011A (Mart-Eylül)'!C770="",0,'G011A (Mart-Eylül)'!C770)</f>
        <v>0</v>
      </c>
      <c r="I944" s="175">
        <f>IF('G011A (Mart-Eylül)'!K770=" ",0,'G011A (Mart-Eylül)'!K770)</f>
        <v>0</v>
      </c>
      <c r="J944" s="176">
        <f>IF('G011A (Nisan-Ekim)'!C770="",0,'G011A (Nisan-Ekim)'!C770)</f>
        <v>0</v>
      </c>
      <c r="K944" s="175">
        <f>IF('G011A (Nisan-Ekim)'!K770="",0,'G011A (Nisan-Ekim)'!K770)</f>
        <v>0</v>
      </c>
      <c r="L944" s="176">
        <f>IF('G011A (Mayıs-Kasım)'!C769="",0,'G011A (Mayıs-Kasım)'!C769)</f>
        <v>0</v>
      </c>
      <c r="M944" s="175">
        <f>IF('G011A (Mayıs-Kasım)'!K769=" ",0,'G011A (Mayıs-Kasım)'!K769)</f>
        <v>0</v>
      </c>
      <c r="N944" s="176">
        <f>IF('G011A (Haziran-Aralık)'!C790="",0,'G011A (Haziran-Aralık)'!C790)</f>
        <v>0</v>
      </c>
      <c r="O944" s="175">
        <f>IF('G011A (Haziran-Aralık)'!K790="",0,'G011A (Haziran-Aralık)'!K790)</f>
        <v>0</v>
      </c>
      <c r="P944" s="176" t="str">
        <f>IF('proje ve personel bilgileri'!A421=0,"",SUM(D944+F944+H944+J944+L944+N944))</f>
        <v/>
      </c>
      <c r="Q944" s="175" t="str">
        <f>IF('proje ve personel bilgileri'!A421=0,"",SUM(E944+G944+I944+K944+M944+O944))</f>
        <v/>
      </c>
      <c r="R944" s="180" t="str">
        <f>IF('proje ve personel bilgileri'!A421&lt;&gt;0,(P944/30)," ")</f>
        <v xml:space="preserve"> </v>
      </c>
      <c r="S944" s="181" t="str">
        <f>IF('proje ve personel bilgileri'!A421&lt;&gt;0,(Q944/R944)," ")</f>
        <v xml:space="preserve"> </v>
      </c>
    </row>
    <row r="945" spans="1:19" ht="15.75" customHeight="1" x14ac:dyDescent="0.25">
      <c r="A945" s="14">
        <v>409</v>
      </c>
      <c r="B945" s="359" t="str">
        <f>IF('proje ve personel bilgileri'!A422&lt;&gt;0,('proje ve personel bilgileri'!A422)," ")</f>
        <v xml:space="preserve"> </v>
      </c>
      <c r="C945" s="359"/>
      <c r="D945" s="176">
        <f>IF('G011A (Ocak-Temmuz)'!C778="",0,'G011A (Ocak-Temmuz)'!C778)</f>
        <v>0</v>
      </c>
      <c r="E945" s="175">
        <f>IF('G011A (Ocak-Temmuz)'!K778=" ",0,'G011A (Ocak-Temmuz)'!K778)</f>
        <v>0</v>
      </c>
      <c r="F945" s="176">
        <f>IF('G011A (Şubat-Ağustos)'!C770="",0,'G011A (Şubat-Ağustos)'!C770)</f>
        <v>0</v>
      </c>
      <c r="G945" s="175">
        <f>IF('G011A (Şubat-Ağustos)'!K770=" ",0,'G011A (Şubat-Ağustos)'!K770)</f>
        <v>0</v>
      </c>
      <c r="H945" s="176">
        <f>IF('G011A (Mart-Eylül)'!C771="",0,'G011A (Mart-Eylül)'!C771)</f>
        <v>0</v>
      </c>
      <c r="I945" s="175">
        <f>IF('G011A (Mart-Eylül)'!K771=" ",0,'G011A (Mart-Eylül)'!K771)</f>
        <v>0</v>
      </c>
      <c r="J945" s="176">
        <f>IF('G011A (Nisan-Ekim)'!C771="",0,'G011A (Nisan-Ekim)'!C771)</f>
        <v>0</v>
      </c>
      <c r="K945" s="175">
        <f>IF('G011A (Nisan-Ekim)'!K771="",0,'G011A (Nisan-Ekim)'!K771)</f>
        <v>0</v>
      </c>
      <c r="L945" s="176">
        <f>IF('G011A (Mayıs-Kasım)'!C770="",0,'G011A (Mayıs-Kasım)'!C770)</f>
        <v>0</v>
      </c>
      <c r="M945" s="175">
        <f>IF('G011A (Mayıs-Kasım)'!K770=" ",0,'G011A (Mayıs-Kasım)'!K770)</f>
        <v>0</v>
      </c>
      <c r="N945" s="176">
        <f>IF('G011A (Haziran-Aralık)'!C791="",0,'G011A (Haziran-Aralık)'!C791)</f>
        <v>0</v>
      </c>
      <c r="O945" s="175">
        <f>IF('G011A (Haziran-Aralık)'!K791="",0,'G011A (Haziran-Aralık)'!K791)</f>
        <v>0</v>
      </c>
      <c r="P945" s="176" t="str">
        <f>IF('proje ve personel bilgileri'!A422=0,"",SUM(D945+F945+H945+J945+L945+N945))</f>
        <v/>
      </c>
      <c r="Q945" s="175" t="str">
        <f>IF('proje ve personel bilgileri'!A422=0,"",SUM(E945+G945+I945+K945+M945+O945))</f>
        <v/>
      </c>
      <c r="R945" s="180" t="str">
        <f>IF('proje ve personel bilgileri'!A422&lt;&gt;0,(P945/30)," ")</f>
        <v xml:space="preserve"> </v>
      </c>
      <c r="S945" s="181" t="str">
        <f>IF('proje ve personel bilgileri'!A422&lt;&gt;0,(Q945/R945)," ")</f>
        <v xml:space="preserve"> </v>
      </c>
    </row>
    <row r="946" spans="1:19" ht="15.75" customHeight="1" x14ac:dyDescent="0.25">
      <c r="A946" s="15">
        <v>410</v>
      </c>
      <c r="B946" s="359" t="str">
        <f>IF('proje ve personel bilgileri'!A423&lt;&gt;0,('proje ve personel bilgileri'!A423)," ")</f>
        <v xml:space="preserve"> </v>
      </c>
      <c r="C946" s="359"/>
      <c r="D946" s="176">
        <f>IF('G011A (Ocak-Temmuz)'!C779="",0,'G011A (Ocak-Temmuz)'!C779)</f>
        <v>0</v>
      </c>
      <c r="E946" s="175">
        <f>IF('G011A (Ocak-Temmuz)'!K779=" ",0,'G011A (Ocak-Temmuz)'!K779)</f>
        <v>0</v>
      </c>
      <c r="F946" s="176">
        <f>IF('G011A (Şubat-Ağustos)'!C771="",0,'G011A (Şubat-Ağustos)'!C771)</f>
        <v>0</v>
      </c>
      <c r="G946" s="175">
        <f>IF('G011A (Şubat-Ağustos)'!K771=" ",0,'G011A (Şubat-Ağustos)'!K771)</f>
        <v>0</v>
      </c>
      <c r="H946" s="176">
        <f>IF('G011A (Mart-Eylül)'!C772="",0,'G011A (Mart-Eylül)'!C772)</f>
        <v>0</v>
      </c>
      <c r="I946" s="175">
        <f>IF('G011A (Mart-Eylül)'!K772=" ",0,'G011A (Mart-Eylül)'!K772)</f>
        <v>0</v>
      </c>
      <c r="J946" s="176">
        <f>IF('G011A (Nisan-Ekim)'!C772="",0,'G011A (Nisan-Ekim)'!C772)</f>
        <v>0</v>
      </c>
      <c r="K946" s="175">
        <f>IF('G011A (Nisan-Ekim)'!K772="",0,'G011A (Nisan-Ekim)'!K772)</f>
        <v>0</v>
      </c>
      <c r="L946" s="176">
        <f>IF('G011A (Mayıs-Kasım)'!C771="",0,'G011A (Mayıs-Kasım)'!C771)</f>
        <v>0</v>
      </c>
      <c r="M946" s="175">
        <f>IF('G011A (Mayıs-Kasım)'!K771=" ",0,'G011A (Mayıs-Kasım)'!K771)</f>
        <v>0</v>
      </c>
      <c r="N946" s="176">
        <f>IF('G011A (Haziran-Aralık)'!C792="",0,'G011A (Haziran-Aralık)'!C792)</f>
        <v>0</v>
      </c>
      <c r="O946" s="175">
        <f>IF('G011A (Haziran-Aralık)'!K792="",0,'G011A (Haziran-Aralık)'!K792)</f>
        <v>0</v>
      </c>
      <c r="P946" s="176" t="str">
        <f>IF('proje ve personel bilgileri'!A423=0,"",SUM(D946+F946+H946+J946+L946+N946))</f>
        <v/>
      </c>
      <c r="Q946" s="175" t="str">
        <f>IF('proje ve personel bilgileri'!A423=0,"",SUM(E946+G946+I946+K946+M946+O946))</f>
        <v/>
      </c>
      <c r="R946" s="180" t="str">
        <f>IF('proje ve personel bilgileri'!A423&lt;&gt;0,(P946/30)," ")</f>
        <v xml:space="preserve"> </v>
      </c>
      <c r="S946" s="181" t="str">
        <f>IF('proje ve personel bilgileri'!A423&lt;&gt;0,(Q946/R946)," ")</f>
        <v xml:space="preserve"> </v>
      </c>
    </row>
    <row r="947" spans="1:19" ht="15.75" customHeight="1" x14ac:dyDescent="0.25">
      <c r="A947" s="14">
        <v>411</v>
      </c>
      <c r="B947" s="359" t="str">
        <f>IF('proje ve personel bilgileri'!A424&lt;&gt;0,('proje ve personel bilgileri'!A424)," ")</f>
        <v xml:space="preserve"> </v>
      </c>
      <c r="C947" s="359"/>
      <c r="D947" s="176">
        <f>IF('G011A (Ocak-Temmuz)'!C780="",0,'G011A (Ocak-Temmuz)'!C780)</f>
        <v>0</v>
      </c>
      <c r="E947" s="175">
        <f>IF('G011A (Ocak-Temmuz)'!K780=" ",0,'G011A (Ocak-Temmuz)'!K780)</f>
        <v>0</v>
      </c>
      <c r="F947" s="176">
        <f>IF('G011A (Şubat-Ağustos)'!C772="",0,'G011A (Şubat-Ağustos)'!C772)</f>
        <v>0</v>
      </c>
      <c r="G947" s="175">
        <f>IF('G011A (Şubat-Ağustos)'!K772=" ",0,'G011A (Şubat-Ağustos)'!K772)</f>
        <v>0</v>
      </c>
      <c r="H947" s="176">
        <f>IF('G011A (Mart-Eylül)'!C773="",0,'G011A (Mart-Eylül)'!C773)</f>
        <v>0</v>
      </c>
      <c r="I947" s="175">
        <f>IF('G011A (Mart-Eylül)'!K773=" ",0,'G011A (Mart-Eylül)'!K773)</f>
        <v>0</v>
      </c>
      <c r="J947" s="176">
        <f>IF('G011A (Nisan-Ekim)'!C773="",0,'G011A (Nisan-Ekim)'!C773)</f>
        <v>0</v>
      </c>
      <c r="K947" s="175">
        <f>IF('G011A (Nisan-Ekim)'!K773="",0,'G011A (Nisan-Ekim)'!K773)</f>
        <v>0</v>
      </c>
      <c r="L947" s="176">
        <f>IF('G011A (Mayıs-Kasım)'!C772="",0,'G011A (Mayıs-Kasım)'!C772)</f>
        <v>0</v>
      </c>
      <c r="M947" s="175">
        <f>IF('G011A (Mayıs-Kasım)'!K772=" ",0,'G011A (Mayıs-Kasım)'!K772)</f>
        <v>0</v>
      </c>
      <c r="N947" s="176">
        <f>IF('G011A (Haziran-Aralık)'!C793="",0,'G011A (Haziran-Aralık)'!C793)</f>
        <v>0</v>
      </c>
      <c r="O947" s="175">
        <f>IF('G011A (Haziran-Aralık)'!K793="",0,'G011A (Haziran-Aralık)'!K793)</f>
        <v>0</v>
      </c>
      <c r="P947" s="176" t="str">
        <f>IF('proje ve personel bilgileri'!A424=0,"",SUM(D947+F947+H947+J947+L947+N947))</f>
        <v/>
      </c>
      <c r="Q947" s="175" t="str">
        <f>IF('proje ve personel bilgileri'!A424=0,"",SUM(E947+G947+I947+K947+M947+O947))</f>
        <v/>
      </c>
      <c r="R947" s="180" t="str">
        <f>IF('proje ve personel bilgileri'!A424&lt;&gt;0,(P947/30)," ")</f>
        <v xml:space="preserve"> </v>
      </c>
      <c r="S947" s="181" t="str">
        <f>IF('proje ve personel bilgileri'!A424&lt;&gt;0,(Q947/R947)," ")</f>
        <v xml:space="preserve"> </v>
      </c>
    </row>
    <row r="948" spans="1:19" ht="15.75" customHeight="1" x14ac:dyDescent="0.25">
      <c r="A948" s="15">
        <v>412</v>
      </c>
      <c r="B948" s="359" t="str">
        <f>IF('proje ve personel bilgileri'!A425&lt;&gt;0,('proje ve personel bilgileri'!A425)," ")</f>
        <v xml:space="preserve"> </v>
      </c>
      <c r="C948" s="359"/>
      <c r="D948" s="176">
        <f>IF('G011A (Ocak-Temmuz)'!C781="",0,'G011A (Ocak-Temmuz)'!C781)</f>
        <v>0</v>
      </c>
      <c r="E948" s="175">
        <f>IF('G011A (Ocak-Temmuz)'!K781=" ",0,'G011A (Ocak-Temmuz)'!K781)</f>
        <v>0</v>
      </c>
      <c r="F948" s="176">
        <f>IF('G011A (Şubat-Ağustos)'!C773="",0,'G011A (Şubat-Ağustos)'!C773)</f>
        <v>0</v>
      </c>
      <c r="G948" s="175">
        <f>IF('G011A (Şubat-Ağustos)'!K773=" ",0,'G011A (Şubat-Ağustos)'!K773)</f>
        <v>0</v>
      </c>
      <c r="H948" s="176">
        <f>IF('G011A (Mart-Eylül)'!C774="",0,'G011A (Mart-Eylül)'!C774)</f>
        <v>0</v>
      </c>
      <c r="I948" s="175">
        <f>IF('G011A (Mart-Eylül)'!K774=" ",0,'G011A (Mart-Eylül)'!K774)</f>
        <v>0</v>
      </c>
      <c r="J948" s="176">
        <f>IF('G011A (Nisan-Ekim)'!C774="",0,'G011A (Nisan-Ekim)'!C774)</f>
        <v>0</v>
      </c>
      <c r="K948" s="175">
        <f>IF('G011A (Nisan-Ekim)'!K774="",0,'G011A (Nisan-Ekim)'!K774)</f>
        <v>0</v>
      </c>
      <c r="L948" s="176">
        <f>IF('G011A (Mayıs-Kasım)'!C773="",0,'G011A (Mayıs-Kasım)'!C773)</f>
        <v>0</v>
      </c>
      <c r="M948" s="175">
        <f>IF('G011A (Mayıs-Kasım)'!K773=" ",0,'G011A (Mayıs-Kasım)'!K773)</f>
        <v>0</v>
      </c>
      <c r="N948" s="176">
        <f>IF('G011A (Haziran-Aralık)'!C794="",0,'G011A (Haziran-Aralık)'!C794)</f>
        <v>0</v>
      </c>
      <c r="O948" s="175">
        <f>IF('G011A (Haziran-Aralık)'!K794="",0,'G011A (Haziran-Aralık)'!K794)</f>
        <v>0</v>
      </c>
      <c r="P948" s="176" t="str">
        <f>IF('proje ve personel bilgileri'!A425=0,"",SUM(D948+F948+H948+J948+L948+N948))</f>
        <v/>
      </c>
      <c r="Q948" s="175" t="str">
        <f>IF('proje ve personel bilgileri'!A425=0,"",SUM(E948+G948+I948+K948+M948+O948))</f>
        <v/>
      </c>
      <c r="R948" s="180" t="str">
        <f>IF('proje ve personel bilgileri'!A425&lt;&gt;0,(P948/30)," ")</f>
        <v xml:space="preserve"> </v>
      </c>
      <c r="S948" s="181" t="str">
        <f>IF('proje ve personel bilgileri'!A425&lt;&gt;0,(Q948/R948)," ")</f>
        <v xml:space="preserve"> </v>
      </c>
    </row>
    <row r="949" spans="1:19" ht="15.75" customHeight="1" x14ac:dyDescent="0.25">
      <c r="A949" s="14">
        <v>413</v>
      </c>
      <c r="B949" s="359" t="str">
        <f>IF('proje ve personel bilgileri'!A426&lt;&gt;0,('proje ve personel bilgileri'!A426)," ")</f>
        <v xml:space="preserve"> </v>
      </c>
      <c r="C949" s="359"/>
      <c r="D949" s="176">
        <f>IF('G011A (Ocak-Temmuz)'!C782="",0,'G011A (Ocak-Temmuz)'!C782)</f>
        <v>0</v>
      </c>
      <c r="E949" s="175">
        <f>IF('G011A (Ocak-Temmuz)'!K782=" ",0,'G011A (Ocak-Temmuz)'!K782)</f>
        <v>0</v>
      </c>
      <c r="F949" s="176">
        <f>IF('G011A (Şubat-Ağustos)'!C774="",0,'G011A (Şubat-Ağustos)'!C774)</f>
        <v>0</v>
      </c>
      <c r="G949" s="175">
        <f>IF('G011A (Şubat-Ağustos)'!K774=" ",0,'G011A (Şubat-Ağustos)'!K774)</f>
        <v>0</v>
      </c>
      <c r="H949" s="176">
        <f>IF('G011A (Mart-Eylül)'!C775="",0,'G011A (Mart-Eylül)'!C775)</f>
        <v>0</v>
      </c>
      <c r="I949" s="175">
        <f>IF('G011A (Mart-Eylül)'!K775=" ",0,'G011A (Mart-Eylül)'!K775)</f>
        <v>0</v>
      </c>
      <c r="J949" s="176">
        <f>IF('G011A (Nisan-Ekim)'!C775="",0,'G011A (Nisan-Ekim)'!C775)</f>
        <v>0</v>
      </c>
      <c r="K949" s="175">
        <f>IF('G011A (Nisan-Ekim)'!K775="",0,'G011A (Nisan-Ekim)'!K775)</f>
        <v>0</v>
      </c>
      <c r="L949" s="176">
        <f>IF('G011A (Mayıs-Kasım)'!C774="",0,'G011A (Mayıs-Kasım)'!C774)</f>
        <v>0</v>
      </c>
      <c r="M949" s="175">
        <f>IF('G011A (Mayıs-Kasım)'!K774=" ",0,'G011A (Mayıs-Kasım)'!K774)</f>
        <v>0</v>
      </c>
      <c r="N949" s="176">
        <f>IF('G011A (Haziran-Aralık)'!C795="",0,'G011A (Haziran-Aralık)'!C795)</f>
        <v>0</v>
      </c>
      <c r="O949" s="175">
        <f>IF('G011A (Haziran-Aralık)'!K795="",0,'G011A (Haziran-Aralık)'!K795)</f>
        <v>0</v>
      </c>
      <c r="P949" s="176" t="str">
        <f>IF('proje ve personel bilgileri'!A426=0,"",SUM(D949+F949+H949+J949+L949+N949))</f>
        <v/>
      </c>
      <c r="Q949" s="175" t="str">
        <f>IF('proje ve personel bilgileri'!A426=0,"",SUM(E949+G949+I949+K949+M949+O949))</f>
        <v/>
      </c>
      <c r="R949" s="180" t="str">
        <f>IF('proje ve personel bilgileri'!A426&lt;&gt;0,(P949/30)," ")</f>
        <v xml:space="preserve"> </v>
      </c>
      <c r="S949" s="181" t="str">
        <f>IF('proje ve personel bilgileri'!A426&lt;&gt;0,(Q949/R949)," ")</f>
        <v xml:space="preserve"> </v>
      </c>
    </row>
    <row r="950" spans="1:19" ht="15.75" customHeight="1" x14ac:dyDescent="0.25">
      <c r="A950" s="15">
        <v>414</v>
      </c>
      <c r="B950" s="359" t="str">
        <f>IF('proje ve personel bilgileri'!A427&lt;&gt;0,('proje ve personel bilgileri'!A427)," ")</f>
        <v xml:space="preserve"> </v>
      </c>
      <c r="C950" s="359"/>
      <c r="D950" s="176">
        <f>IF('G011A (Ocak-Temmuz)'!C783="",0,'G011A (Ocak-Temmuz)'!C783)</f>
        <v>0</v>
      </c>
      <c r="E950" s="175">
        <f>IF('G011A (Ocak-Temmuz)'!K783=" ",0,'G011A (Ocak-Temmuz)'!K783)</f>
        <v>0</v>
      </c>
      <c r="F950" s="176">
        <f>IF('G011A (Şubat-Ağustos)'!C775="",0,'G011A (Şubat-Ağustos)'!C775)</f>
        <v>0</v>
      </c>
      <c r="G950" s="175">
        <f>IF('G011A (Şubat-Ağustos)'!K775=" ",0,'G011A (Şubat-Ağustos)'!K775)</f>
        <v>0</v>
      </c>
      <c r="H950" s="176">
        <f>IF('G011A (Mart-Eylül)'!C776="",0,'G011A (Mart-Eylül)'!C776)</f>
        <v>0</v>
      </c>
      <c r="I950" s="175">
        <f>IF('G011A (Mart-Eylül)'!K776=" ",0,'G011A (Mart-Eylül)'!K776)</f>
        <v>0</v>
      </c>
      <c r="J950" s="176">
        <f>IF('G011A (Nisan-Ekim)'!C776="",0,'G011A (Nisan-Ekim)'!C776)</f>
        <v>0</v>
      </c>
      <c r="K950" s="175">
        <f>IF('G011A (Nisan-Ekim)'!K776="",0,'G011A (Nisan-Ekim)'!K776)</f>
        <v>0</v>
      </c>
      <c r="L950" s="176">
        <f>IF('G011A (Mayıs-Kasım)'!C775="",0,'G011A (Mayıs-Kasım)'!C775)</f>
        <v>0</v>
      </c>
      <c r="M950" s="175">
        <f>IF('G011A (Mayıs-Kasım)'!K775=" ",0,'G011A (Mayıs-Kasım)'!K775)</f>
        <v>0</v>
      </c>
      <c r="N950" s="176">
        <f>IF('G011A (Haziran-Aralık)'!C796="",0,'G011A (Haziran-Aralık)'!C796)</f>
        <v>0</v>
      </c>
      <c r="O950" s="175">
        <f>IF('G011A (Haziran-Aralık)'!K796="",0,'G011A (Haziran-Aralık)'!K796)</f>
        <v>0</v>
      </c>
      <c r="P950" s="176" t="str">
        <f>IF('proje ve personel bilgileri'!A427=0,"",SUM(D950+F950+H950+J950+L950+N950))</f>
        <v/>
      </c>
      <c r="Q950" s="175" t="str">
        <f>IF('proje ve personel bilgileri'!A427=0,"",SUM(E950+G950+I950+K950+M950+O950))</f>
        <v/>
      </c>
      <c r="R950" s="180" t="str">
        <f>IF('proje ve personel bilgileri'!A427&lt;&gt;0,(P950/30)," ")</f>
        <v xml:space="preserve"> </v>
      </c>
      <c r="S950" s="181" t="str">
        <f>IF('proje ve personel bilgileri'!A427&lt;&gt;0,(Q950/R950)," ")</f>
        <v xml:space="preserve"> </v>
      </c>
    </row>
    <row r="951" spans="1:19" ht="15" customHeight="1" x14ac:dyDescent="0.25">
      <c r="A951" s="56"/>
      <c r="B951" s="56"/>
      <c r="C951" s="56"/>
      <c r="D951" s="56"/>
      <c r="E951" s="56"/>
      <c r="F951" s="56"/>
      <c r="G951" s="56"/>
      <c r="H951" s="56"/>
      <c r="I951" s="56"/>
      <c r="J951" s="56"/>
      <c r="K951" s="56"/>
      <c r="L951" s="56"/>
      <c r="M951" s="56"/>
      <c r="N951" s="56"/>
      <c r="O951" s="56"/>
      <c r="P951" s="56"/>
      <c r="Q951" s="56"/>
      <c r="R951" s="56"/>
      <c r="S951" s="56"/>
    </row>
    <row r="952" spans="1:19" ht="15" customHeight="1" x14ac:dyDescent="0.25">
      <c r="A952" s="332" t="s">
        <v>100</v>
      </c>
      <c r="B952" s="332"/>
      <c r="C952" s="332"/>
      <c r="D952" s="332"/>
      <c r="E952" s="332"/>
      <c r="F952" s="332"/>
      <c r="G952" s="332"/>
      <c r="H952" s="332"/>
      <c r="I952" s="332"/>
      <c r="J952" s="332"/>
      <c r="K952" s="332"/>
      <c r="L952" s="332"/>
      <c r="M952" s="332"/>
      <c r="N952" s="332"/>
      <c r="O952" s="332"/>
      <c r="P952" s="332"/>
      <c r="Q952" s="332"/>
      <c r="R952" s="332"/>
    </row>
    <row r="953" spans="1:19" ht="15" customHeight="1" x14ac:dyDescent="0.25">
      <c r="A953" s="287"/>
    </row>
    <row r="954" spans="1:19" ht="15" customHeight="1" x14ac:dyDescent="0.25">
      <c r="C954" s="57"/>
      <c r="E954" s="58"/>
      <c r="G954" s="57"/>
    </row>
    <row r="955" spans="1:19" ht="15" customHeight="1" x14ac:dyDescent="0.25">
      <c r="F955" s="288" t="s">
        <v>102</v>
      </c>
      <c r="J955" s="288" t="s">
        <v>103</v>
      </c>
      <c r="O955" s="74" t="s">
        <v>127</v>
      </c>
    </row>
    <row r="966" spans="1:19" ht="15.75" customHeight="1" x14ac:dyDescent="0.25">
      <c r="A966" s="348" t="s">
        <v>108</v>
      </c>
      <c r="B966" s="348"/>
      <c r="C966" s="348"/>
      <c r="D966" s="348"/>
      <c r="E966" s="348"/>
      <c r="F966" s="348"/>
      <c r="G966" s="348"/>
      <c r="H966" s="348"/>
      <c r="I966" s="348"/>
      <c r="J966" s="348"/>
      <c r="K966" s="348"/>
      <c r="L966" s="348"/>
      <c r="M966" s="348"/>
      <c r="N966" s="348"/>
      <c r="O966" s="348"/>
      <c r="P966" s="348"/>
      <c r="Q966" s="348"/>
      <c r="R966" s="348"/>
      <c r="S966" s="348"/>
    </row>
    <row r="967" spans="1:19" ht="15" customHeight="1" x14ac:dyDescent="0.25">
      <c r="A967" s="68"/>
      <c r="B967" s="68"/>
      <c r="C967" s="68"/>
      <c r="D967" s="68"/>
      <c r="E967" s="68"/>
      <c r="F967" s="68"/>
      <c r="G967" s="68"/>
      <c r="H967" s="68"/>
      <c r="I967" s="69" t="str">
        <f>'proje ve personel bilgileri'!$B$7</f>
        <v>/</v>
      </c>
      <c r="J967" s="68" t="s">
        <v>109</v>
      </c>
      <c r="K967" s="68"/>
      <c r="L967" s="68"/>
      <c r="M967" s="68"/>
      <c r="N967" s="68"/>
      <c r="O967" s="68"/>
      <c r="P967" s="68"/>
      <c r="Q967" s="68"/>
      <c r="R967" s="68"/>
      <c r="S967" s="68"/>
    </row>
    <row r="968" spans="1:19" ht="18.75" customHeight="1" x14ac:dyDescent="0.25">
      <c r="R968" s="10" t="s">
        <v>110</v>
      </c>
    </row>
    <row r="969" spans="1:19" ht="15.75" customHeight="1" x14ac:dyDescent="0.25">
      <c r="A969" s="349" t="s">
        <v>2</v>
      </c>
      <c r="B969" s="350"/>
      <c r="C969" s="374">
        <f>'proje ve personel bilgileri'!$B$2</f>
        <v>0</v>
      </c>
      <c r="D969" s="375"/>
      <c r="E969" s="375"/>
      <c r="F969" s="375"/>
      <c r="G969" s="375"/>
      <c r="H969" s="375"/>
      <c r="I969" s="375"/>
      <c r="J969" s="375"/>
      <c r="K969" s="375"/>
      <c r="L969" s="375"/>
      <c r="M969" s="375"/>
      <c r="N969" s="375"/>
      <c r="O969" s="375"/>
      <c r="P969" s="375"/>
      <c r="Q969" s="375"/>
      <c r="R969" s="375"/>
      <c r="S969" s="376"/>
    </row>
    <row r="970" spans="1:19" ht="15.75" customHeight="1" x14ac:dyDescent="0.25">
      <c r="A970" s="349" t="s">
        <v>4</v>
      </c>
      <c r="B970" s="350"/>
      <c r="C970" s="374">
        <f>'proje ve personel bilgileri'!$B$3</f>
        <v>0</v>
      </c>
      <c r="D970" s="375"/>
      <c r="E970" s="375"/>
      <c r="F970" s="375"/>
      <c r="G970" s="375"/>
      <c r="H970" s="375"/>
      <c r="I970" s="375"/>
      <c r="J970" s="375"/>
      <c r="K970" s="375"/>
      <c r="L970" s="375"/>
      <c r="M970" s="375"/>
      <c r="N970" s="375"/>
      <c r="O970" s="375"/>
      <c r="P970" s="375"/>
      <c r="Q970" s="375"/>
      <c r="R970" s="375"/>
      <c r="S970" s="376"/>
    </row>
    <row r="971" spans="1:19" ht="27.75" customHeight="1" x14ac:dyDescent="0.25">
      <c r="A971" s="360" t="s">
        <v>87</v>
      </c>
      <c r="B971" s="368" t="s">
        <v>15</v>
      </c>
      <c r="C971" s="369"/>
      <c r="D971" s="368" t="s">
        <v>111</v>
      </c>
      <c r="E971" s="369"/>
      <c r="F971" s="368" t="s">
        <v>112</v>
      </c>
      <c r="G971" s="369"/>
      <c r="H971" s="366" t="s">
        <v>113</v>
      </c>
      <c r="I971" s="367"/>
      <c r="J971" s="366" t="s">
        <v>114</v>
      </c>
      <c r="K971" s="367"/>
      <c r="L971" s="366" t="s">
        <v>115</v>
      </c>
      <c r="M971" s="367"/>
      <c r="N971" s="368" t="s">
        <v>116</v>
      </c>
      <c r="O971" s="369"/>
      <c r="P971" s="360" t="s">
        <v>117</v>
      </c>
      <c r="Q971" s="286" t="s">
        <v>118</v>
      </c>
      <c r="R971" s="362" t="s">
        <v>119</v>
      </c>
      <c r="S971" s="362" t="s">
        <v>120</v>
      </c>
    </row>
    <row r="972" spans="1:19" ht="15.75" customHeight="1" x14ac:dyDescent="0.25">
      <c r="A972" s="361"/>
      <c r="B972" s="372"/>
      <c r="C972" s="373"/>
      <c r="D972" s="370"/>
      <c r="E972" s="371"/>
      <c r="F972" s="370"/>
      <c r="G972" s="371"/>
      <c r="H972" s="364" t="s">
        <v>121</v>
      </c>
      <c r="I972" s="365"/>
      <c r="J972" s="364" t="s">
        <v>122</v>
      </c>
      <c r="K972" s="365"/>
      <c r="L972" s="364" t="s">
        <v>123</v>
      </c>
      <c r="M972" s="365"/>
      <c r="N972" s="370"/>
      <c r="O972" s="371"/>
      <c r="P972" s="361"/>
      <c r="Q972" s="11" t="s">
        <v>124</v>
      </c>
      <c r="R972" s="363"/>
      <c r="S972" s="363"/>
    </row>
    <row r="973" spans="1:19" ht="27.75" customHeight="1" x14ac:dyDescent="0.25">
      <c r="A973" s="361"/>
      <c r="B973" s="372"/>
      <c r="C973" s="373"/>
      <c r="D973" s="360" t="s">
        <v>125</v>
      </c>
      <c r="E973" s="11" t="s">
        <v>126</v>
      </c>
      <c r="F973" s="360" t="s">
        <v>125</v>
      </c>
      <c r="G973" s="11" t="s">
        <v>126</v>
      </c>
      <c r="H973" s="360" t="s">
        <v>125</v>
      </c>
      <c r="I973" s="11" t="s">
        <v>126</v>
      </c>
      <c r="J973" s="360" t="s">
        <v>125</v>
      </c>
      <c r="K973" s="12" t="s">
        <v>126</v>
      </c>
      <c r="L973" s="360" t="s">
        <v>125</v>
      </c>
      <c r="M973" s="11" t="s">
        <v>126</v>
      </c>
      <c r="N973" s="360" t="s">
        <v>125</v>
      </c>
      <c r="O973" s="11" t="s">
        <v>126</v>
      </c>
      <c r="P973" s="361"/>
      <c r="Q973" s="11" t="s">
        <v>98</v>
      </c>
      <c r="R973" s="363"/>
      <c r="S973" s="363"/>
    </row>
    <row r="974" spans="1:19" ht="15.75" customHeight="1" x14ac:dyDescent="0.25">
      <c r="A974" s="361"/>
      <c r="B974" s="372"/>
      <c r="C974" s="373"/>
      <c r="D974" s="361"/>
      <c r="E974" s="11" t="s">
        <v>98</v>
      </c>
      <c r="F974" s="361"/>
      <c r="G974" s="11" t="s">
        <v>98</v>
      </c>
      <c r="H974" s="361"/>
      <c r="I974" s="11" t="s">
        <v>98</v>
      </c>
      <c r="J974" s="361"/>
      <c r="K974" s="12" t="s">
        <v>98</v>
      </c>
      <c r="L974" s="361"/>
      <c r="M974" s="11" t="s">
        <v>98</v>
      </c>
      <c r="N974" s="361"/>
      <c r="O974" s="11" t="s">
        <v>98</v>
      </c>
      <c r="P974" s="361"/>
      <c r="Q974" s="13"/>
      <c r="R974" s="363"/>
      <c r="S974" s="363"/>
    </row>
    <row r="975" spans="1:19" ht="15.75" customHeight="1" x14ac:dyDescent="0.25">
      <c r="A975" s="14">
        <v>415</v>
      </c>
      <c r="B975" s="359" t="str">
        <f>IF('proje ve personel bilgileri'!A428&lt;&gt;0,('proje ve personel bilgileri'!A428)," ")</f>
        <v xml:space="preserve"> </v>
      </c>
      <c r="C975" s="359"/>
      <c r="D975" s="176">
        <f>IF('G011A (Ocak-Temmuz)'!C800="",0,'G011A (Ocak-Temmuz)'!C800)</f>
        <v>0</v>
      </c>
      <c r="E975" s="175">
        <f>IF('G011A (Ocak-Temmuz)'!K800=" ",0,'G011A (Ocak-Temmuz)'!K800)</f>
        <v>0</v>
      </c>
      <c r="F975" s="176">
        <f>IF('G011A (Şubat-Ağustos)'!C793="",0,'G011A (Şubat-Ağustos)'!C793)</f>
        <v>0</v>
      </c>
      <c r="G975" s="175">
        <f>IF('G011A (Şubat-Ağustos)'!K793=" ",0,'G011A (Şubat-Ağustos)'!K793)</f>
        <v>0</v>
      </c>
      <c r="H975" s="176">
        <f>IF('G011A (Mart-Eylül)'!C793="",0,'G011A (Mart-Eylül)'!C793)</f>
        <v>0</v>
      </c>
      <c r="I975" s="175">
        <f>IF('G011A (Mart-Eylül)'!K793=" ",0,'G011A (Mart-Eylül)'!K793)</f>
        <v>0</v>
      </c>
      <c r="J975" s="176">
        <f>IF('G011A (Nisan-Ekim)'!C793="",0,'G011A (Nisan-Ekim)'!C793)</f>
        <v>0</v>
      </c>
      <c r="K975" s="175">
        <f>IF('G011A (Nisan-Ekim)'!K793="",0,'G011A (Nisan-Ekim)'!K793)</f>
        <v>0</v>
      </c>
      <c r="L975" s="176">
        <f>IF('G011A (Mayıs-Kasım)'!C793="",0,'G011A (Mayıs-Kasım)'!C793)</f>
        <v>0</v>
      </c>
      <c r="M975" s="175">
        <f>IF('G011A (Mayıs-Kasım)'!K793=" ",0,'G011A (Mayıs-Kasım)'!K793)</f>
        <v>0</v>
      </c>
      <c r="N975" s="176">
        <f>IF('G011A (Haziran-Aralık)'!C814="",0,'G011A (Haziran-Aralık)'!C814)</f>
        <v>0</v>
      </c>
      <c r="O975" s="175">
        <f>IF('G011A (Haziran-Aralık)'!K814="",0,'G011A (Haziran-Aralık)'!K814)</f>
        <v>0</v>
      </c>
      <c r="P975" s="176" t="str">
        <f>IF('proje ve personel bilgileri'!A428=0,"",SUM(D975+F975+H975+J975+L975+N975))</f>
        <v/>
      </c>
      <c r="Q975" s="175" t="str">
        <f>IF('proje ve personel bilgileri'!A428=0,"",SUM(E975+G975+I975+K975+M975+O975))</f>
        <v/>
      </c>
      <c r="R975" s="180" t="str">
        <f>IF('proje ve personel bilgileri'!A428&lt;&gt;0,(P975/30)," ")</f>
        <v xml:space="preserve"> </v>
      </c>
      <c r="S975" s="181" t="str">
        <f>IF('proje ve personel bilgileri'!A428&lt;&gt;0,(Q975/R975)," ")</f>
        <v xml:space="preserve"> </v>
      </c>
    </row>
    <row r="976" spans="1:19" ht="15.75" customHeight="1" x14ac:dyDescent="0.25">
      <c r="A976" s="15">
        <v>416</v>
      </c>
      <c r="B976" s="359" t="str">
        <f>IF('proje ve personel bilgileri'!A429&lt;&gt;0,('proje ve personel bilgileri'!A429)," ")</f>
        <v xml:space="preserve"> </v>
      </c>
      <c r="C976" s="359"/>
      <c r="D976" s="176">
        <f>IF('G011A (Ocak-Temmuz)'!C801="",0,'G011A (Ocak-Temmuz)'!C801)</f>
        <v>0</v>
      </c>
      <c r="E976" s="175">
        <f>IF('G011A (Ocak-Temmuz)'!K801=" ",0,'G011A (Ocak-Temmuz)'!K801)</f>
        <v>0</v>
      </c>
      <c r="F976" s="176">
        <f>IF('G011A (Şubat-Ağustos)'!C794="",0,'G011A (Şubat-Ağustos)'!C794)</f>
        <v>0</v>
      </c>
      <c r="G976" s="175">
        <f>IF('G011A (Şubat-Ağustos)'!K794=" ",0,'G011A (Şubat-Ağustos)'!K794)</f>
        <v>0</v>
      </c>
      <c r="H976" s="176">
        <f>IF('G011A (Mart-Eylül)'!C794="",0,'G011A (Mart-Eylül)'!C794)</f>
        <v>0</v>
      </c>
      <c r="I976" s="175">
        <f>IF('G011A (Mart-Eylül)'!K794=" ",0,'G011A (Mart-Eylül)'!K794)</f>
        <v>0</v>
      </c>
      <c r="J976" s="176">
        <f>IF('G011A (Nisan-Ekim)'!C794="",0,'G011A (Nisan-Ekim)'!C794)</f>
        <v>0</v>
      </c>
      <c r="K976" s="175">
        <f>IF('G011A (Nisan-Ekim)'!K794="",0,'G011A (Nisan-Ekim)'!K794)</f>
        <v>0</v>
      </c>
      <c r="L976" s="176">
        <f>IF('G011A (Mayıs-Kasım)'!C794="",0,'G011A (Mayıs-Kasım)'!C794)</f>
        <v>0</v>
      </c>
      <c r="M976" s="175">
        <f>IF('G011A (Mayıs-Kasım)'!K794=" ",0,'G011A (Mayıs-Kasım)'!K794)</f>
        <v>0</v>
      </c>
      <c r="N976" s="176">
        <f>IF('G011A (Haziran-Aralık)'!C815="",0,'G011A (Haziran-Aralık)'!C815)</f>
        <v>0</v>
      </c>
      <c r="O976" s="175">
        <f>IF('G011A (Haziran-Aralık)'!K815="",0,'G011A (Haziran-Aralık)'!K815)</f>
        <v>0</v>
      </c>
      <c r="P976" s="176" t="str">
        <f>IF('proje ve personel bilgileri'!A429=0,"",SUM(D976+F976+H976+J976+L976+N976))</f>
        <v/>
      </c>
      <c r="Q976" s="175" t="str">
        <f>IF('proje ve personel bilgileri'!A429=0,"",SUM(E976+G976+I976+K976+M976+O976))</f>
        <v/>
      </c>
      <c r="R976" s="180" t="str">
        <f>IF('proje ve personel bilgileri'!A429&lt;&gt;0,(P976/30)," ")</f>
        <v xml:space="preserve"> </v>
      </c>
      <c r="S976" s="181" t="str">
        <f>IF('proje ve personel bilgileri'!A429&lt;&gt;0,(Q976/R976)," ")</f>
        <v xml:space="preserve"> </v>
      </c>
    </row>
    <row r="977" spans="1:19" ht="15.75" customHeight="1" x14ac:dyDescent="0.25">
      <c r="A977" s="14">
        <v>417</v>
      </c>
      <c r="B977" s="359" t="str">
        <f>IF('proje ve personel bilgileri'!A430&lt;&gt;0,('proje ve personel bilgileri'!A430)," ")</f>
        <v xml:space="preserve"> </v>
      </c>
      <c r="C977" s="359"/>
      <c r="D977" s="176">
        <f>IF('G011A (Ocak-Temmuz)'!C802="",0,'G011A (Ocak-Temmuz)'!C802)</f>
        <v>0</v>
      </c>
      <c r="E977" s="175">
        <f>IF('G011A (Ocak-Temmuz)'!K802=" ",0,'G011A (Ocak-Temmuz)'!K802)</f>
        <v>0</v>
      </c>
      <c r="F977" s="176">
        <f>IF('G011A (Şubat-Ağustos)'!C795="",0,'G011A (Şubat-Ağustos)'!C795)</f>
        <v>0</v>
      </c>
      <c r="G977" s="175">
        <f>IF('G011A (Şubat-Ağustos)'!K795=" ",0,'G011A (Şubat-Ağustos)'!K795)</f>
        <v>0</v>
      </c>
      <c r="H977" s="176">
        <f>IF('G011A (Mart-Eylül)'!C795="",0,'G011A (Mart-Eylül)'!C795)</f>
        <v>0</v>
      </c>
      <c r="I977" s="175">
        <f>IF('G011A (Mart-Eylül)'!K795=" ",0,'G011A (Mart-Eylül)'!K795)</f>
        <v>0</v>
      </c>
      <c r="J977" s="176">
        <f>IF('G011A (Nisan-Ekim)'!C795="",0,'G011A (Nisan-Ekim)'!C795)</f>
        <v>0</v>
      </c>
      <c r="K977" s="175">
        <f>IF('G011A (Nisan-Ekim)'!K795="",0,'G011A (Nisan-Ekim)'!K795)</f>
        <v>0</v>
      </c>
      <c r="L977" s="176">
        <f>IF('G011A (Mayıs-Kasım)'!C795="",0,'G011A (Mayıs-Kasım)'!C795)</f>
        <v>0</v>
      </c>
      <c r="M977" s="175">
        <f>IF('G011A (Mayıs-Kasım)'!K795=" ",0,'G011A (Mayıs-Kasım)'!K795)</f>
        <v>0</v>
      </c>
      <c r="N977" s="176">
        <f>IF('G011A (Haziran-Aralık)'!C816="",0,'G011A (Haziran-Aralık)'!C816)</f>
        <v>0</v>
      </c>
      <c r="O977" s="175">
        <f>IF('G011A (Haziran-Aralık)'!K816="",0,'G011A (Haziran-Aralık)'!K816)</f>
        <v>0</v>
      </c>
      <c r="P977" s="176" t="str">
        <f>IF('proje ve personel bilgileri'!A430=0,"",SUM(D977+F977+H977+J977+L977+N977))</f>
        <v/>
      </c>
      <c r="Q977" s="175" t="str">
        <f>IF('proje ve personel bilgileri'!A430=0,"",SUM(E977+G977+I977+K977+M977+O977))</f>
        <v/>
      </c>
      <c r="R977" s="180" t="str">
        <f>IF('proje ve personel bilgileri'!A430&lt;&gt;0,(P977/30)," ")</f>
        <v xml:space="preserve"> </v>
      </c>
      <c r="S977" s="181" t="str">
        <f>IF('proje ve personel bilgileri'!A430&lt;&gt;0,(Q977/R977)," ")</f>
        <v xml:space="preserve"> </v>
      </c>
    </row>
    <row r="978" spans="1:19" ht="15.75" customHeight="1" x14ac:dyDescent="0.25">
      <c r="A978" s="15">
        <v>418</v>
      </c>
      <c r="B978" s="359" t="str">
        <f>IF('proje ve personel bilgileri'!A431&lt;&gt;0,('proje ve personel bilgileri'!A431)," ")</f>
        <v xml:space="preserve"> </v>
      </c>
      <c r="C978" s="359"/>
      <c r="D978" s="176">
        <f>IF('G011A (Ocak-Temmuz)'!C803="",0,'G011A (Ocak-Temmuz)'!C803)</f>
        <v>0</v>
      </c>
      <c r="E978" s="175">
        <f>IF('G011A (Ocak-Temmuz)'!K803=" ",0,'G011A (Ocak-Temmuz)'!K803)</f>
        <v>0</v>
      </c>
      <c r="F978" s="176">
        <f>IF('G011A (Şubat-Ağustos)'!C796="",0,'G011A (Şubat-Ağustos)'!C796)</f>
        <v>0</v>
      </c>
      <c r="G978" s="175">
        <f>IF('G011A (Şubat-Ağustos)'!K796=" ",0,'G011A (Şubat-Ağustos)'!K796)</f>
        <v>0</v>
      </c>
      <c r="H978" s="176">
        <f>IF('G011A (Mart-Eylül)'!C796="",0,'G011A (Mart-Eylül)'!C796)</f>
        <v>0</v>
      </c>
      <c r="I978" s="175">
        <f>IF('G011A (Mart-Eylül)'!K796=" ",0,'G011A (Mart-Eylül)'!K796)</f>
        <v>0</v>
      </c>
      <c r="J978" s="176">
        <f>IF('G011A (Nisan-Ekim)'!C796="",0,'G011A (Nisan-Ekim)'!C796)</f>
        <v>0</v>
      </c>
      <c r="K978" s="175">
        <f>IF('G011A (Nisan-Ekim)'!K796="",0,'G011A (Nisan-Ekim)'!K796)</f>
        <v>0</v>
      </c>
      <c r="L978" s="176">
        <f>IF('G011A (Mayıs-Kasım)'!C796="",0,'G011A (Mayıs-Kasım)'!C796)</f>
        <v>0</v>
      </c>
      <c r="M978" s="175">
        <f>IF('G011A (Mayıs-Kasım)'!K796=" ",0,'G011A (Mayıs-Kasım)'!K796)</f>
        <v>0</v>
      </c>
      <c r="N978" s="176">
        <f>IF('G011A (Haziran-Aralık)'!C817="",0,'G011A (Haziran-Aralık)'!C817)</f>
        <v>0</v>
      </c>
      <c r="O978" s="175">
        <f>IF('G011A (Haziran-Aralık)'!K817="",0,'G011A (Haziran-Aralık)'!K817)</f>
        <v>0</v>
      </c>
      <c r="P978" s="176" t="str">
        <f>IF('proje ve personel bilgileri'!A431=0,"",SUM(D978+F978+H978+J978+L978+N978))</f>
        <v/>
      </c>
      <c r="Q978" s="175" t="str">
        <f>IF('proje ve personel bilgileri'!A431=0,"",SUM(E978+G978+I978+K978+M978+O978))</f>
        <v/>
      </c>
      <c r="R978" s="180" t="str">
        <f>IF('proje ve personel bilgileri'!A431&lt;&gt;0,(P978/30)," ")</f>
        <v xml:space="preserve"> </v>
      </c>
      <c r="S978" s="181" t="str">
        <f>IF('proje ve personel bilgileri'!A431&lt;&gt;0,(Q978/R978)," ")</f>
        <v xml:space="preserve"> </v>
      </c>
    </row>
    <row r="979" spans="1:19" ht="15.75" customHeight="1" x14ac:dyDescent="0.25">
      <c r="A979" s="14">
        <v>419</v>
      </c>
      <c r="B979" s="359" t="str">
        <f>IF('proje ve personel bilgileri'!A432&lt;&gt;0,('proje ve personel bilgileri'!A432)," ")</f>
        <v xml:space="preserve"> </v>
      </c>
      <c r="C979" s="359"/>
      <c r="D979" s="176">
        <f>IF('G011A (Ocak-Temmuz)'!C804="",0,'G011A (Ocak-Temmuz)'!C804)</f>
        <v>0</v>
      </c>
      <c r="E979" s="175">
        <f>IF('G011A (Ocak-Temmuz)'!K804=" ",0,'G011A (Ocak-Temmuz)'!K804)</f>
        <v>0</v>
      </c>
      <c r="F979" s="176">
        <f>IF('G011A (Şubat-Ağustos)'!C797="",0,'G011A (Şubat-Ağustos)'!C797)</f>
        <v>0</v>
      </c>
      <c r="G979" s="175">
        <f>IF('G011A (Şubat-Ağustos)'!K797=" ",0,'G011A (Şubat-Ağustos)'!K797)</f>
        <v>0</v>
      </c>
      <c r="H979" s="176">
        <f>IF('G011A (Mart-Eylül)'!C797="",0,'G011A (Mart-Eylül)'!C797)</f>
        <v>0</v>
      </c>
      <c r="I979" s="175">
        <f>IF('G011A (Mart-Eylül)'!K797=" ",0,'G011A (Mart-Eylül)'!K797)</f>
        <v>0</v>
      </c>
      <c r="J979" s="176">
        <f>IF('G011A (Nisan-Ekim)'!C797="",0,'G011A (Nisan-Ekim)'!C797)</f>
        <v>0</v>
      </c>
      <c r="K979" s="175">
        <f>IF('G011A (Nisan-Ekim)'!K797="",0,'G011A (Nisan-Ekim)'!K797)</f>
        <v>0</v>
      </c>
      <c r="L979" s="176">
        <f>IF('G011A (Mayıs-Kasım)'!C797="",0,'G011A (Mayıs-Kasım)'!C797)</f>
        <v>0</v>
      </c>
      <c r="M979" s="175">
        <f>IF('G011A (Mayıs-Kasım)'!K797=" ",0,'G011A (Mayıs-Kasım)'!K797)</f>
        <v>0</v>
      </c>
      <c r="N979" s="176">
        <f>IF('G011A (Haziran-Aralık)'!C818="",0,'G011A (Haziran-Aralık)'!C818)</f>
        <v>0</v>
      </c>
      <c r="O979" s="175">
        <f>IF('G011A (Haziran-Aralık)'!K818="",0,'G011A (Haziran-Aralık)'!K818)</f>
        <v>0</v>
      </c>
      <c r="P979" s="176" t="str">
        <f>IF('proje ve personel bilgileri'!A432=0,"",SUM(D979+F979+H979+J979+L979+N979))</f>
        <v/>
      </c>
      <c r="Q979" s="175" t="str">
        <f>IF('proje ve personel bilgileri'!A432=0,"",SUM(E979+G979+I979+K979+M979+O979))</f>
        <v/>
      </c>
      <c r="R979" s="180" t="str">
        <f>IF('proje ve personel bilgileri'!A432&lt;&gt;0,(P979/30)," ")</f>
        <v xml:space="preserve"> </v>
      </c>
      <c r="S979" s="181" t="str">
        <f>IF('proje ve personel bilgileri'!A432&lt;&gt;0,(Q979/R979)," ")</f>
        <v xml:space="preserve"> </v>
      </c>
    </row>
    <row r="980" spans="1:19" ht="15.75" customHeight="1" x14ac:dyDescent="0.25">
      <c r="A980" s="15">
        <v>420</v>
      </c>
      <c r="B980" s="359" t="str">
        <f>IF('proje ve personel bilgileri'!A433&lt;&gt;0,('proje ve personel bilgileri'!A433)," ")</f>
        <v xml:space="preserve"> </v>
      </c>
      <c r="C980" s="359"/>
      <c r="D980" s="176">
        <f>IF('G011A (Ocak-Temmuz)'!C805="",0,'G011A (Ocak-Temmuz)'!C805)</f>
        <v>0</v>
      </c>
      <c r="E980" s="175">
        <f>IF('G011A (Ocak-Temmuz)'!K805=" ",0,'G011A (Ocak-Temmuz)'!K805)</f>
        <v>0</v>
      </c>
      <c r="F980" s="176">
        <f>IF('G011A (Şubat-Ağustos)'!C798="",0,'G011A (Şubat-Ağustos)'!C798)</f>
        <v>0</v>
      </c>
      <c r="G980" s="175">
        <f>IF('G011A (Şubat-Ağustos)'!K798=" ",0,'G011A (Şubat-Ağustos)'!K798)</f>
        <v>0</v>
      </c>
      <c r="H980" s="176">
        <f>IF('G011A (Mart-Eylül)'!C798="",0,'G011A (Mart-Eylül)'!C798)</f>
        <v>0</v>
      </c>
      <c r="I980" s="175">
        <f>IF('G011A (Mart-Eylül)'!K798=" ",0,'G011A (Mart-Eylül)'!K798)</f>
        <v>0</v>
      </c>
      <c r="J980" s="176">
        <f>IF('G011A (Nisan-Ekim)'!C798="",0,'G011A (Nisan-Ekim)'!C798)</f>
        <v>0</v>
      </c>
      <c r="K980" s="175">
        <f>IF('G011A (Nisan-Ekim)'!K798="",0,'G011A (Nisan-Ekim)'!K798)</f>
        <v>0</v>
      </c>
      <c r="L980" s="176">
        <f>IF('G011A (Mayıs-Kasım)'!C798="",0,'G011A (Mayıs-Kasım)'!C798)</f>
        <v>0</v>
      </c>
      <c r="M980" s="175">
        <f>IF('G011A (Mayıs-Kasım)'!K798=" ",0,'G011A (Mayıs-Kasım)'!K798)</f>
        <v>0</v>
      </c>
      <c r="N980" s="176">
        <f>IF('G011A (Haziran-Aralık)'!C819="",0,'G011A (Haziran-Aralık)'!C819)</f>
        <v>0</v>
      </c>
      <c r="O980" s="175">
        <f>IF('G011A (Haziran-Aralık)'!K819="",0,'G011A (Haziran-Aralık)'!K819)</f>
        <v>0</v>
      </c>
      <c r="P980" s="176" t="str">
        <f>IF('proje ve personel bilgileri'!A433=0,"",SUM(D980+F980+H980+J980+L980+N980))</f>
        <v/>
      </c>
      <c r="Q980" s="175" t="str">
        <f>IF('proje ve personel bilgileri'!A433=0,"",SUM(E980+G980+I980+K980+M980+O980))</f>
        <v/>
      </c>
      <c r="R980" s="180" t="str">
        <f>IF('proje ve personel bilgileri'!A433&lt;&gt;0,(P980/30)," ")</f>
        <v xml:space="preserve"> </v>
      </c>
      <c r="S980" s="181" t="str">
        <f>IF('proje ve personel bilgileri'!A433&lt;&gt;0,(Q980/R980)," ")</f>
        <v xml:space="preserve"> </v>
      </c>
    </row>
    <row r="981" spans="1:19" ht="15.75" customHeight="1" x14ac:dyDescent="0.25">
      <c r="A981" s="14">
        <v>421</v>
      </c>
      <c r="B981" s="359" t="str">
        <f>IF('proje ve personel bilgileri'!A434&lt;&gt;0,('proje ve personel bilgileri'!A434)," ")</f>
        <v xml:space="preserve"> </v>
      </c>
      <c r="C981" s="359"/>
      <c r="D981" s="176">
        <f>IF('G011A (Ocak-Temmuz)'!C806="",0,'G011A (Ocak-Temmuz)'!C806)</f>
        <v>0</v>
      </c>
      <c r="E981" s="175">
        <f>IF('G011A (Ocak-Temmuz)'!K806=" ",0,'G011A (Ocak-Temmuz)'!K806)</f>
        <v>0</v>
      </c>
      <c r="F981" s="176">
        <f>IF('G011A (Şubat-Ağustos)'!C799="",0,'G011A (Şubat-Ağustos)'!C799)</f>
        <v>0</v>
      </c>
      <c r="G981" s="175">
        <f>IF('G011A (Şubat-Ağustos)'!K799=" ",0,'G011A (Şubat-Ağustos)'!K799)</f>
        <v>0</v>
      </c>
      <c r="H981" s="176">
        <f>IF('G011A (Mart-Eylül)'!C799="",0,'G011A (Mart-Eylül)'!C799)</f>
        <v>0</v>
      </c>
      <c r="I981" s="175">
        <f>IF('G011A (Mart-Eylül)'!K799=" ",0,'G011A (Mart-Eylül)'!K799)</f>
        <v>0</v>
      </c>
      <c r="J981" s="176">
        <f>IF('G011A (Nisan-Ekim)'!C799="",0,'G011A (Nisan-Ekim)'!C799)</f>
        <v>0</v>
      </c>
      <c r="K981" s="175">
        <f>IF('G011A (Nisan-Ekim)'!K799="",0,'G011A (Nisan-Ekim)'!K799)</f>
        <v>0</v>
      </c>
      <c r="L981" s="176">
        <f>IF('G011A (Mayıs-Kasım)'!C799="",0,'G011A (Mayıs-Kasım)'!C799)</f>
        <v>0</v>
      </c>
      <c r="M981" s="175">
        <f>IF('G011A (Mayıs-Kasım)'!K799=" ",0,'G011A (Mayıs-Kasım)'!K799)</f>
        <v>0</v>
      </c>
      <c r="N981" s="176">
        <f>IF('G011A (Haziran-Aralık)'!C820="",0,'G011A (Haziran-Aralık)'!C820)</f>
        <v>0</v>
      </c>
      <c r="O981" s="175">
        <f>IF('G011A (Haziran-Aralık)'!K820="",0,'G011A (Haziran-Aralık)'!K820)</f>
        <v>0</v>
      </c>
      <c r="P981" s="176" t="str">
        <f>IF('proje ve personel bilgileri'!A434=0,"",SUM(D981+F981+H981+J981+L981+N981))</f>
        <v/>
      </c>
      <c r="Q981" s="175" t="str">
        <f>IF('proje ve personel bilgileri'!A434=0,"",SUM(E981+G981+I981+K981+M981+O981))</f>
        <v/>
      </c>
      <c r="R981" s="180" t="str">
        <f>IF('proje ve personel bilgileri'!A434&lt;&gt;0,(P981/30)," ")</f>
        <v xml:space="preserve"> </v>
      </c>
      <c r="S981" s="181" t="str">
        <f>IF('proje ve personel bilgileri'!A434&lt;&gt;0,(Q981/R981)," ")</f>
        <v xml:space="preserve"> </v>
      </c>
    </row>
    <row r="982" spans="1:19" ht="15.75" customHeight="1" x14ac:dyDescent="0.25">
      <c r="A982" s="15">
        <v>422</v>
      </c>
      <c r="B982" s="359" t="str">
        <f>IF('proje ve personel bilgileri'!A435&lt;&gt;0,('proje ve personel bilgileri'!A435)," ")</f>
        <v xml:space="preserve"> </v>
      </c>
      <c r="C982" s="359"/>
      <c r="D982" s="176">
        <f>IF('G011A (Ocak-Temmuz)'!C807="",0,'G011A (Ocak-Temmuz)'!C807)</f>
        <v>0</v>
      </c>
      <c r="E982" s="175">
        <f>IF('G011A (Ocak-Temmuz)'!K807=" ",0,'G011A (Ocak-Temmuz)'!K807)</f>
        <v>0</v>
      </c>
      <c r="F982" s="176">
        <f>IF('G011A (Şubat-Ağustos)'!C800="",0,'G011A (Şubat-Ağustos)'!C800)</f>
        <v>0</v>
      </c>
      <c r="G982" s="175">
        <f>IF('G011A (Şubat-Ağustos)'!K800=" ",0,'G011A (Şubat-Ağustos)'!K800)</f>
        <v>0</v>
      </c>
      <c r="H982" s="176">
        <f>IF('G011A (Mart-Eylül)'!C800="",0,'G011A (Mart-Eylül)'!C800)</f>
        <v>0</v>
      </c>
      <c r="I982" s="175">
        <f>IF('G011A (Mart-Eylül)'!K800=" ",0,'G011A (Mart-Eylül)'!K800)</f>
        <v>0</v>
      </c>
      <c r="J982" s="176">
        <f>IF('G011A (Nisan-Ekim)'!C800="",0,'G011A (Nisan-Ekim)'!C800)</f>
        <v>0</v>
      </c>
      <c r="K982" s="175">
        <f>IF('G011A (Nisan-Ekim)'!K800="",0,'G011A (Nisan-Ekim)'!K800)</f>
        <v>0</v>
      </c>
      <c r="L982" s="176">
        <f>IF('G011A (Mayıs-Kasım)'!C800="",0,'G011A (Mayıs-Kasım)'!C800)</f>
        <v>0</v>
      </c>
      <c r="M982" s="175">
        <f>IF('G011A (Mayıs-Kasım)'!K800=" ",0,'G011A (Mayıs-Kasım)'!K800)</f>
        <v>0</v>
      </c>
      <c r="N982" s="176">
        <f>IF('G011A (Haziran-Aralık)'!C821="",0,'G011A (Haziran-Aralık)'!C821)</f>
        <v>0</v>
      </c>
      <c r="O982" s="175">
        <f>IF('G011A (Haziran-Aralık)'!K821="",0,'G011A (Haziran-Aralık)'!K821)</f>
        <v>0</v>
      </c>
      <c r="P982" s="176" t="str">
        <f>IF('proje ve personel bilgileri'!A435=0,"",SUM(D982+F982+H982+J982+L982+N982))</f>
        <v/>
      </c>
      <c r="Q982" s="175" t="str">
        <f>IF('proje ve personel bilgileri'!A435=0,"",SUM(E982+G982+I982+K982+M982+O982))</f>
        <v/>
      </c>
      <c r="R982" s="180" t="str">
        <f>IF('proje ve personel bilgileri'!A435&lt;&gt;0,(P982/30)," ")</f>
        <v xml:space="preserve"> </v>
      </c>
      <c r="S982" s="181" t="str">
        <f>IF('proje ve personel bilgileri'!A435&lt;&gt;0,(Q982/R982)," ")</f>
        <v xml:space="preserve"> </v>
      </c>
    </row>
    <row r="983" spans="1:19" ht="15.75" customHeight="1" x14ac:dyDescent="0.25">
      <c r="A983" s="14">
        <v>423</v>
      </c>
      <c r="B983" s="359" t="str">
        <f>IF('proje ve personel bilgileri'!A436&lt;&gt;0,('proje ve personel bilgileri'!A436)," ")</f>
        <v xml:space="preserve"> </v>
      </c>
      <c r="C983" s="359"/>
      <c r="D983" s="176">
        <f>IF('G011A (Ocak-Temmuz)'!C808="",0,'G011A (Ocak-Temmuz)'!C808)</f>
        <v>0</v>
      </c>
      <c r="E983" s="175">
        <f>IF('G011A (Ocak-Temmuz)'!K808=" ",0,'G011A (Ocak-Temmuz)'!K808)</f>
        <v>0</v>
      </c>
      <c r="F983" s="176">
        <f>IF('G011A (Şubat-Ağustos)'!C801="",0,'G011A (Şubat-Ağustos)'!C801)</f>
        <v>0</v>
      </c>
      <c r="G983" s="175">
        <f>IF('G011A (Şubat-Ağustos)'!K801=" ",0,'G011A (Şubat-Ağustos)'!K801)</f>
        <v>0</v>
      </c>
      <c r="H983" s="176">
        <f>IF('G011A (Mart-Eylül)'!C801="",0,'G011A (Mart-Eylül)'!C801)</f>
        <v>0</v>
      </c>
      <c r="I983" s="175">
        <f>IF('G011A (Mart-Eylül)'!K801=" ",0,'G011A (Mart-Eylül)'!K801)</f>
        <v>0</v>
      </c>
      <c r="J983" s="176">
        <f>IF('G011A (Nisan-Ekim)'!C801="",0,'G011A (Nisan-Ekim)'!C801)</f>
        <v>0</v>
      </c>
      <c r="K983" s="175">
        <f>IF('G011A (Nisan-Ekim)'!K801="",0,'G011A (Nisan-Ekim)'!K801)</f>
        <v>0</v>
      </c>
      <c r="L983" s="176">
        <f>IF('G011A (Mayıs-Kasım)'!C801="",0,'G011A (Mayıs-Kasım)'!C801)</f>
        <v>0</v>
      </c>
      <c r="M983" s="175">
        <f>IF('G011A (Mayıs-Kasım)'!K801=" ",0,'G011A (Mayıs-Kasım)'!K801)</f>
        <v>0</v>
      </c>
      <c r="N983" s="176">
        <f>IF('G011A (Haziran-Aralık)'!C822="",0,'G011A (Haziran-Aralık)'!C822)</f>
        <v>0</v>
      </c>
      <c r="O983" s="175">
        <f>IF('G011A (Haziran-Aralık)'!K822="",0,'G011A (Haziran-Aralık)'!K822)</f>
        <v>0</v>
      </c>
      <c r="P983" s="176" t="str">
        <f>IF('proje ve personel bilgileri'!A436=0,"",SUM(D983+F983+H983+J983+L983+N983))</f>
        <v/>
      </c>
      <c r="Q983" s="175" t="str">
        <f>IF('proje ve personel bilgileri'!A436=0,"",SUM(E983+G983+I983+K983+M983+O983))</f>
        <v/>
      </c>
      <c r="R983" s="180" t="str">
        <f>IF('proje ve personel bilgileri'!A436&lt;&gt;0,(P983/30)," ")</f>
        <v xml:space="preserve"> </v>
      </c>
      <c r="S983" s="181" t="str">
        <f>IF('proje ve personel bilgileri'!A436&lt;&gt;0,(Q983/R983)," ")</f>
        <v xml:space="preserve"> </v>
      </c>
    </row>
    <row r="984" spans="1:19" ht="15.75" customHeight="1" x14ac:dyDescent="0.25">
      <c r="A984" s="15">
        <v>424</v>
      </c>
      <c r="B984" s="359" t="str">
        <f>IF('proje ve personel bilgileri'!A437&lt;&gt;0,('proje ve personel bilgileri'!A437)," ")</f>
        <v xml:space="preserve"> </v>
      </c>
      <c r="C984" s="359"/>
      <c r="D984" s="176">
        <f>IF('G011A (Ocak-Temmuz)'!C809="",0,'G011A (Ocak-Temmuz)'!C809)</f>
        <v>0</v>
      </c>
      <c r="E984" s="175">
        <f>IF('G011A (Ocak-Temmuz)'!K809=" ",0,'G011A (Ocak-Temmuz)'!K809)</f>
        <v>0</v>
      </c>
      <c r="F984" s="176">
        <f>IF('G011A (Şubat-Ağustos)'!C802="",0,'G011A (Şubat-Ağustos)'!C802)</f>
        <v>0</v>
      </c>
      <c r="G984" s="175">
        <f>IF('G011A (Şubat-Ağustos)'!K802=" ",0,'G011A (Şubat-Ağustos)'!K802)</f>
        <v>0</v>
      </c>
      <c r="H984" s="176">
        <f>IF('G011A (Mart-Eylül)'!C802="",0,'G011A (Mart-Eylül)'!C802)</f>
        <v>0</v>
      </c>
      <c r="I984" s="175">
        <f>IF('G011A (Mart-Eylül)'!K802=" ",0,'G011A (Mart-Eylül)'!K802)</f>
        <v>0</v>
      </c>
      <c r="J984" s="176">
        <f>IF('G011A (Nisan-Ekim)'!C802="",0,'G011A (Nisan-Ekim)'!C802)</f>
        <v>0</v>
      </c>
      <c r="K984" s="175">
        <f>IF('G011A (Nisan-Ekim)'!K802="",0,'G011A (Nisan-Ekim)'!K802)</f>
        <v>0</v>
      </c>
      <c r="L984" s="176">
        <f>IF('G011A (Mayıs-Kasım)'!C802="",0,'G011A (Mayıs-Kasım)'!C802)</f>
        <v>0</v>
      </c>
      <c r="M984" s="175">
        <f>IF('G011A (Mayıs-Kasım)'!K802=" ",0,'G011A (Mayıs-Kasım)'!K802)</f>
        <v>0</v>
      </c>
      <c r="N984" s="176">
        <f>IF('G011A (Haziran-Aralık)'!C823="",0,'G011A (Haziran-Aralık)'!C823)</f>
        <v>0</v>
      </c>
      <c r="O984" s="175">
        <f>IF('G011A (Haziran-Aralık)'!K823="",0,'G011A (Haziran-Aralık)'!K823)</f>
        <v>0</v>
      </c>
      <c r="P984" s="176" t="str">
        <f>IF('proje ve personel bilgileri'!A437=0,"",SUM(D984+F984+H984+J984+L984+N984))</f>
        <v/>
      </c>
      <c r="Q984" s="175" t="str">
        <f>IF('proje ve personel bilgileri'!A437=0,"",SUM(E984+G984+I984+K984+M984+O984))</f>
        <v/>
      </c>
      <c r="R984" s="180" t="str">
        <f>IF('proje ve personel bilgileri'!A437&lt;&gt;0,(P984/30)," ")</f>
        <v xml:space="preserve"> </v>
      </c>
      <c r="S984" s="181" t="str">
        <f>IF('proje ve personel bilgileri'!A437&lt;&gt;0,(Q984/R984)," ")</f>
        <v xml:space="preserve"> </v>
      </c>
    </row>
    <row r="985" spans="1:19" ht="15.75" customHeight="1" x14ac:dyDescent="0.25">
      <c r="A985" s="14">
        <v>425</v>
      </c>
      <c r="B985" s="359" t="str">
        <f>IF('proje ve personel bilgileri'!A438&lt;&gt;0,('proje ve personel bilgileri'!A438)," ")</f>
        <v xml:space="preserve"> </v>
      </c>
      <c r="C985" s="359"/>
      <c r="D985" s="176">
        <f>IF('G011A (Ocak-Temmuz)'!C810="",0,'G011A (Ocak-Temmuz)'!C810)</f>
        <v>0</v>
      </c>
      <c r="E985" s="175">
        <f>IF('G011A (Ocak-Temmuz)'!K810=" ",0,'G011A (Ocak-Temmuz)'!K810)</f>
        <v>0</v>
      </c>
      <c r="F985" s="176">
        <f>IF('G011A (Şubat-Ağustos)'!C803="",0,'G011A (Şubat-Ağustos)'!C803)</f>
        <v>0</v>
      </c>
      <c r="G985" s="175">
        <f>IF('G011A (Şubat-Ağustos)'!K803=" ",0,'G011A (Şubat-Ağustos)'!K803)</f>
        <v>0</v>
      </c>
      <c r="H985" s="176">
        <f>IF('G011A (Mart-Eylül)'!C803="",0,'G011A (Mart-Eylül)'!C803)</f>
        <v>0</v>
      </c>
      <c r="I985" s="175">
        <f>IF('G011A (Mart-Eylül)'!K803=" ",0,'G011A (Mart-Eylül)'!K803)</f>
        <v>0</v>
      </c>
      <c r="J985" s="176">
        <f>IF('G011A (Nisan-Ekim)'!C803="",0,'G011A (Nisan-Ekim)'!C803)</f>
        <v>0</v>
      </c>
      <c r="K985" s="175">
        <f>IF('G011A (Nisan-Ekim)'!K803="",0,'G011A (Nisan-Ekim)'!K803)</f>
        <v>0</v>
      </c>
      <c r="L985" s="176">
        <f>IF('G011A (Mayıs-Kasım)'!C803="",0,'G011A (Mayıs-Kasım)'!C803)</f>
        <v>0</v>
      </c>
      <c r="M985" s="175">
        <f>IF('G011A (Mayıs-Kasım)'!K803=" ",0,'G011A (Mayıs-Kasım)'!K803)</f>
        <v>0</v>
      </c>
      <c r="N985" s="176">
        <f>IF('G011A (Haziran-Aralık)'!C824="",0,'G011A (Haziran-Aralık)'!C824)</f>
        <v>0</v>
      </c>
      <c r="O985" s="175">
        <f>IF('G011A (Haziran-Aralık)'!K824="",0,'G011A (Haziran-Aralık)'!K824)</f>
        <v>0</v>
      </c>
      <c r="P985" s="176" t="str">
        <f>IF('proje ve personel bilgileri'!A438=0,"",SUM(D985+F985+H985+J985+L985+N985))</f>
        <v/>
      </c>
      <c r="Q985" s="175" t="str">
        <f>IF('proje ve personel bilgileri'!A438=0,"",SUM(E985+G985+I985+K985+M985+O985))</f>
        <v/>
      </c>
      <c r="R985" s="180" t="str">
        <f>IF('proje ve personel bilgileri'!A438&lt;&gt;0,(P985/30)," ")</f>
        <v xml:space="preserve"> </v>
      </c>
      <c r="S985" s="181" t="str">
        <f>IF('proje ve personel bilgileri'!A438&lt;&gt;0,(Q985/R985)," ")</f>
        <v xml:space="preserve"> </v>
      </c>
    </row>
    <row r="986" spans="1:19" ht="15.75" customHeight="1" x14ac:dyDescent="0.25">
      <c r="A986" s="15">
        <v>426</v>
      </c>
      <c r="B986" s="359" t="str">
        <f>IF('proje ve personel bilgileri'!A439&lt;&gt;0,('proje ve personel bilgileri'!A439)," ")</f>
        <v xml:space="preserve"> </v>
      </c>
      <c r="C986" s="359"/>
      <c r="D986" s="176">
        <f>IF('G011A (Ocak-Temmuz)'!C811="",0,'G011A (Ocak-Temmuz)'!C811)</f>
        <v>0</v>
      </c>
      <c r="E986" s="175">
        <f>IF('G011A (Ocak-Temmuz)'!K811=" ",0,'G011A (Ocak-Temmuz)'!K811)</f>
        <v>0</v>
      </c>
      <c r="F986" s="176">
        <f>IF('G011A (Şubat-Ağustos)'!C804="",0,'G011A (Şubat-Ağustos)'!C804)</f>
        <v>0</v>
      </c>
      <c r="G986" s="175">
        <f>IF('G011A (Şubat-Ağustos)'!K804=" ",0,'G011A (Şubat-Ağustos)'!K804)</f>
        <v>0</v>
      </c>
      <c r="H986" s="176">
        <f>IF('G011A (Mart-Eylül)'!C804="",0,'G011A (Mart-Eylül)'!C804)</f>
        <v>0</v>
      </c>
      <c r="I986" s="175">
        <f>IF('G011A (Mart-Eylül)'!K804=" ",0,'G011A (Mart-Eylül)'!K804)</f>
        <v>0</v>
      </c>
      <c r="J986" s="176">
        <f>IF('G011A (Nisan-Ekim)'!C804="",0,'G011A (Nisan-Ekim)'!C804)</f>
        <v>0</v>
      </c>
      <c r="K986" s="175">
        <f>IF('G011A (Nisan-Ekim)'!K804="",0,'G011A (Nisan-Ekim)'!K804)</f>
        <v>0</v>
      </c>
      <c r="L986" s="176">
        <f>IF('G011A (Mayıs-Kasım)'!C804="",0,'G011A (Mayıs-Kasım)'!C804)</f>
        <v>0</v>
      </c>
      <c r="M986" s="175">
        <f>IF('G011A (Mayıs-Kasım)'!K804=" ",0,'G011A (Mayıs-Kasım)'!K804)</f>
        <v>0</v>
      </c>
      <c r="N986" s="176">
        <f>IF('G011A (Haziran-Aralık)'!C825="",0,'G011A (Haziran-Aralık)'!C825)</f>
        <v>0</v>
      </c>
      <c r="O986" s="175">
        <f>IF('G011A (Haziran-Aralık)'!K825="",0,'G011A (Haziran-Aralık)'!K825)</f>
        <v>0</v>
      </c>
      <c r="P986" s="176" t="str">
        <f>IF('proje ve personel bilgileri'!A439=0,"",SUM(D986+F986+H986+J986+L986+N986))</f>
        <v/>
      </c>
      <c r="Q986" s="175" t="str">
        <f>IF('proje ve personel bilgileri'!A439=0,"",SUM(E986+G986+I986+K986+M986+O986))</f>
        <v/>
      </c>
      <c r="R986" s="180" t="str">
        <f>IF('proje ve personel bilgileri'!A439&lt;&gt;0,(P986/30)," ")</f>
        <v xml:space="preserve"> </v>
      </c>
      <c r="S986" s="181" t="str">
        <f>IF('proje ve personel bilgileri'!A439&lt;&gt;0,(Q986/R986)," ")</f>
        <v xml:space="preserve"> </v>
      </c>
    </row>
    <row r="987" spans="1:19" ht="15.75" customHeight="1" x14ac:dyDescent="0.25">
      <c r="A987" s="14">
        <v>427</v>
      </c>
      <c r="B987" s="359" t="str">
        <f>IF('proje ve personel bilgileri'!A440&lt;&gt;0,('proje ve personel bilgileri'!A440)," ")</f>
        <v xml:space="preserve"> </v>
      </c>
      <c r="C987" s="359"/>
      <c r="D987" s="176">
        <f>IF('G011A (Ocak-Temmuz)'!C812="",0,'G011A (Ocak-Temmuz)'!C812)</f>
        <v>0</v>
      </c>
      <c r="E987" s="175">
        <f>IF('G011A (Ocak-Temmuz)'!K812=" ",0,'G011A (Ocak-Temmuz)'!K812)</f>
        <v>0</v>
      </c>
      <c r="F987" s="176">
        <f>IF('G011A (Şubat-Ağustos)'!C805="",0,'G011A (Şubat-Ağustos)'!C805)</f>
        <v>0</v>
      </c>
      <c r="G987" s="175">
        <f>IF('G011A (Şubat-Ağustos)'!K805=" ",0,'G011A (Şubat-Ağustos)'!K805)</f>
        <v>0</v>
      </c>
      <c r="H987" s="176">
        <f>IF('G011A (Mart-Eylül)'!C805="",0,'G011A (Mart-Eylül)'!C805)</f>
        <v>0</v>
      </c>
      <c r="I987" s="175">
        <f>IF('G011A (Mart-Eylül)'!K805=" ",0,'G011A (Mart-Eylül)'!K805)</f>
        <v>0</v>
      </c>
      <c r="J987" s="176">
        <f>IF('G011A (Nisan-Ekim)'!C805="",0,'G011A (Nisan-Ekim)'!C805)</f>
        <v>0</v>
      </c>
      <c r="K987" s="175">
        <f>IF('G011A (Nisan-Ekim)'!K805="",0,'G011A (Nisan-Ekim)'!K805)</f>
        <v>0</v>
      </c>
      <c r="L987" s="176">
        <f>IF('G011A (Mayıs-Kasım)'!C805="",0,'G011A (Mayıs-Kasım)'!C805)</f>
        <v>0</v>
      </c>
      <c r="M987" s="175">
        <f>IF('G011A (Mayıs-Kasım)'!K805=" ",0,'G011A (Mayıs-Kasım)'!K805)</f>
        <v>0</v>
      </c>
      <c r="N987" s="176">
        <f>IF('G011A (Haziran-Aralık)'!C826="",0,'G011A (Haziran-Aralık)'!C826)</f>
        <v>0</v>
      </c>
      <c r="O987" s="175">
        <f>IF('G011A (Haziran-Aralık)'!K826="",0,'G011A (Haziran-Aralık)'!K826)</f>
        <v>0</v>
      </c>
      <c r="P987" s="176" t="str">
        <f>IF('proje ve personel bilgileri'!A440=0,"",SUM(D987+F987+H987+J987+L987+N987))</f>
        <v/>
      </c>
      <c r="Q987" s="175" t="str">
        <f>IF('proje ve personel bilgileri'!A440=0,"",SUM(E987+G987+I987+K987+M987+O987))</f>
        <v/>
      </c>
      <c r="R987" s="180" t="str">
        <f>IF('proje ve personel bilgileri'!A440&lt;&gt;0,(P987/30)," ")</f>
        <v xml:space="preserve"> </v>
      </c>
      <c r="S987" s="181" t="str">
        <f>IF('proje ve personel bilgileri'!A440&lt;&gt;0,(Q987/R987)," ")</f>
        <v xml:space="preserve"> </v>
      </c>
    </row>
    <row r="988" spans="1:19" ht="15.75" customHeight="1" x14ac:dyDescent="0.25">
      <c r="A988" s="15">
        <v>428</v>
      </c>
      <c r="B988" s="359" t="str">
        <f>IF('proje ve personel bilgileri'!A441&lt;&gt;0,('proje ve personel bilgileri'!A441)," ")</f>
        <v xml:space="preserve"> </v>
      </c>
      <c r="C988" s="359"/>
      <c r="D988" s="176">
        <f>IF('G011A (Ocak-Temmuz)'!C813="",0,'G011A (Ocak-Temmuz)'!C813)</f>
        <v>0</v>
      </c>
      <c r="E988" s="175">
        <f>IF('G011A (Ocak-Temmuz)'!K813=" ",0,'G011A (Ocak-Temmuz)'!K813)</f>
        <v>0</v>
      </c>
      <c r="F988" s="176">
        <f>IF('G011A (Şubat-Ağustos)'!C806="",0,'G011A (Şubat-Ağustos)'!C806)</f>
        <v>0</v>
      </c>
      <c r="G988" s="175">
        <f>IF('G011A (Şubat-Ağustos)'!K806=" ",0,'G011A (Şubat-Ağustos)'!K806)</f>
        <v>0</v>
      </c>
      <c r="H988" s="176">
        <f>IF('G011A (Mart-Eylül)'!C806="",0,'G011A (Mart-Eylül)'!C806)</f>
        <v>0</v>
      </c>
      <c r="I988" s="175">
        <f>IF('G011A (Mart-Eylül)'!K806=" ",0,'G011A (Mart-Eylül)'!K806)</f>
        <v>0</v>
      </c>
      <c r="J988" s="176">
        <f>IF('G011A (Nisan-Ekim)'!C806="",0,'G011A (Nisan-Ekim)'!C806)</f>
        <v>0</v>
      </c>
      <c r="K988" s="175">
        <f>IF('G011A (Nisan-Ekim)'!K806="",0,'G011A (Nisan-Ekim)'!K806)</f>
        <v>0</v>
      </c>
      <c r="L988" s="176">
        <f>IF('G011A (Mayıs-Kasım)'!C806="",0,'G011A (Mayıs-Kasım)'!C806)</f>
        <v>0</v>
      </c>
      <c r="M988" s="175">
        <f>IF('G011A (Mayıs-Kasım)'!K806=" ",0,'G011A (Mayıs-Kasım)'!K806)</f>
        <v>0</v>
      </c>
      <c r="N988" s="176">
        <f>IF('G011A (Haziran-Aralık)'!C827="",0,'G011A (Haziran-Aralık)'!C827)</f>
        <v>0</v>
      </c>
      <c r="O988" s="175">
        <f>IF('G011A (Haziran-Aralık)'!K827="",0,'G011A (Haziran-Aralık)'!K827)</f>
        <v>0</v>
      </c>
      <c r="P988" s="176" t="str">
        <f>IF('proje ve personel bilgileri'!A441=0,"",SUM(D988+F988+H988+J988+L988+N988))</f>
        <v/>
      </c>
      <c r="Q988" s="175" t="str">
        <f>IF('proje ve personel bilgileri'!A441=0,"",SUM(E988+G988+I988+K988+M988+O988))</f>
        <v/>
      </c>
      <c r="R988" s="180" t="str">
        <f>IF('proje ve personel bilgileri'!A441&lt;&gt;0,(P988/30)," ")</f>
        <v xml:space="preserve"> </v>
      </c>
      <c r="S988" s="181" t="str">
        <f>IF('proje ve personel bilgileri'!A441&lt;&gt;0,(Q988/R988)," ")</f>
        <v xml:space="preserve"> </v>
      </c>
    </row>
    <row r="989" spans="1:19" ht="15.75" customHeight="1" x14ac:dyDescent="0.25">
      <c r="A989" s="14">
        <v>429</v>
      </c>
      <c r="B989" s="359" t="str">
        <f>IF('proje ve personel bilgileri'!A442&lt;&gt;0,('proje ve personel bilgileri'!A442)," ")</f>
        <v xml:space="preserve"> </v>
      </c>
      <c r="C989" s="359"/>
      <c r="D989" s="176">
        <f>IF('G011A (Ocak-Temmuz)'!C814="",0,'G011A (Ocak-Temmuz)'!C814)</f>
        <v>0</v>
      </c>
      <c r="E989" s="175">
        <f>IF('G011A (Ocak-Temmuz)'!K814=" ",0,'G011A (Ocak-Temmuz)'!K814)</f>
        <v>0</v>
      </c>
      <c r="F989" s="176">
        <f>IF('G011A (Şubat-Ağustos)'!C807="",0,'G011A (Şubat-Ağustos)'!C807)</f>
        <v>0</v>
      </c>
      <c r="G989" s="175">
        <f>IF('G011A (Şubat-Ağustos)'!K807=" ",0,'G011A (Şubat-Ağustos)'!K807)</f>
        <v>0</v>
      </c>
      <c r="H989" s="176">
        <f>IF('G011A (Mart-Eylül)'!C807="",0,'G011A (Mart-Eylül)'!C807)</f>
        <v>0</v>
      </c>
      <c r="I989" s="175">
        <f>IF('G011A (Mart-Eylül)'!K807=" ",0,'G011A (Mart-Eylül)'!K807)</f>
        <v>0</v>
      </c>
      <c r="J989" s="176">
        <f>IF('G011A (Nisan-Ekim)'!C807="",0,'G011A (Nisan-Ekim)'!C807)</f>
        <v>0</v>
      </c>
      <c r="K989" s="175">
        <f>IF('G011A (Nisan-Ekim)'!K807="",0,'G011A (Nisan-Ekim)'!K807)</f>
        <v>0</v>
      </c>
      <c r="L989" s="176">
        <f>IF('G011A (Mayıs-Kasım)'!C807="",0,'G011A (Mayıs-Kasım)'!C807)</f>
        <v>0</v>
      </c>
      <c r="M989" s="175">
        <f>IF('G011A (Mayıs-Kasım)'!K807=" ",0,'G011A (Mayıs-Kasım)'!K807)</f>
        <v>0</v>
      </c>
      <c r="N989" s="176">
        <f>IF('G011A (Haziran-Aralık)'!C828="",0,'G011A (Haziran-Aralık)'!C828)</f>
        <v>0</v>
      </c>
      <c r="O989" s="175">
        <f>IF('G011A (Haziran-Aralık)'!K828="",0,'G011A (Haziran-Aralık)'!K828)</f>
        <v>0</v>
      </c>
      <c r="P989" s="176" t="str">
        <f>IF('proje ve personel bilgileri'!A442=0,"",SUM(D989+F989+H989+J989+L989+N989))</f>
        <v/>
      </c>
      <c r="Q989" s="175" t="str">
        <f>IF('proje ve personel bilgileri'!A442=0,"",SUM(E989+G989+I989+K989+M989+O989))</f>
        <v/>
      </c>
      <c r="R989" s="180" t="str">
        <f>IF('proje ve personel bilgileri'!A442&lt;&gt;0,(P989/30)," ")</f>
        <v xml:space="preserve"> </v>
      </c>
      <c r="S989" s="181" t="str">
        <f>IF('proje ve personel bilgileri'!A442&lt;&gt;0,(Q989/R989)," ")</f>
        <v xml:space="preserve"> </v>
      </c>
    </row>
    <row r="990" spans="1:19" ht="15.75" customHeight="1" x14ac:dyDescent="0.25">
      <c r="A990" s="15">
        <v>430</v>
      </c>
      <c r="B990" s="359" t="str">
        <f>IF('proje ve personel bilgileri'!A443&lt;&gt;0,('proje ve personel bilgileri'!A443)," ")</f>
        <v xml:space="preserve"> </v>
      </c>
      <c r="C990" s="359"/>
      <c r="D990" s="176">
        <f>IF('G011A (Ocak-Temmuz)'!C815="",0,'G011A (Ocak-Temmuz)'!C815)</f>
        <v>0</v>
      </c>
      <c r="E990" s="175">
        <f>IF('G011A (Ocak-Temmuz)'!K815=" ",0,'G011A (Ocak-Temmuz)'!K815)</f>
        <v>0</v>
      </c>
      <c r="F990" s="176">
        <f>IF('G011A (Şubat-Ağustos)'!C808="",0,'G011A (Şubat-Ağustos)'!C808)</f>
        <v>0</v>
      </c>
      <c r="G990" s="175">
        <f>IF('G011A (Şubat-Ağustos)'!K808=" ",0,'G011A (Şubat-Ağustos)'!K808)</f>
        <v>0</v>
      </c>
      <c r="H990" s="176">
        <f>IF('G011A (Mart-Eylül)'!C808="",0,'G011A (Mart-Eylül)'!C808)</f>
        <v>0</v>
      </c>
      <c r="I990" s="175">
        <f>IF('G011A (Mart-Eylül)'!K808=" ",0,'G011A (Mart-Eylül)'!K808)</f>
        <v>0</v>
      </c>
      <c r="J990" s="176">
        <f>IF('G011A (Nisan-Ekim)'!C808="",0,'G011A (Nisan-Ekim)'!C808)</f>
        <v>0</v>
      </c>
      <c r="K990" s="175">
        <f>IF('G011A (Nisan-Ekim)'!K808="",0,'G011A (Nisan-Ekim)'!K808)</f>
        <v>0</v>
      </c>
      <c r="L990" s="176">
        <f>IF('G011A (Mayıs-Kasım)'!C808="",0,'G011A (Mayıs-Kasım)'!C808)</f>
        <v>0</v>
      </c>
      <c r="M990" s="175">
        <f>IF('G011A (Mayıs-Kasım)'!K808=" ",0,'G011A (Mayıs-Kasım)'!K808)</f>
        <v>0</v>
      </c>
      <c r="N990" s="176">
        <f>IF('G011A (Haziran-Aralık)'!C829="",0,'G011A (Haziran-Aralık)'!C829)</f>
        <v>0</v>
      </c>
      <c r="O990" s="175">
        <f>IF('G011A (Haziran-Aralık)'!K829="",0,'G011A (Haziran-Aralık)'!K829)</f>
        <v>0</v>
      </c>
      <c r="P990" s="176" t="str">
        <f>IF('proje ve personel bilgileri'!A443=0,"",SUM(D990+F990+H990+J990+L990+N990))</f>
        <v/>
      </c>
      <c r="Q990" s="175" t="str">
        <f>IF('proje ve personel bilgileri'!A443=0,"",SUM(E990+G990+I990+K990+M990+O990))</f>
        <v/>
      </c>
      <c r="R990" s="180" t="str">
        <f>IF('proje ve personel bilgileri'!A443&lt;&gt;0,(P990/30)," ")</f>
        <v xml:space="preserve"> </v>
      </c>
      <c r="S990" s="181" t="str">
        <f>IF('proje ve personel bilgileri'!A443&lt;&gt;0,(Q990/R990)," ")</f>
        <v xml:space="preserve"> </v>
      </c>
    </row>
    <row r="991" spans="1:19" ht="15.75" customHeight="1" x14ac:dyDescent="0.25">
      <c r="A991" s="14">
        <v>431</v>
      </c>
      <c r="B991" s="359" t="str">
        <f>IF('proje ve personel bilgileri'!A444&lt;&gt;0,('proje ve personel bilgileri'!A444)," ")</f>
        <v xml:space="preserve"> </v>
      </c>
      <c r="C991" s="359"/>
      <c r="D991" s="176">
        <f>IF('G011A (Ocak-Temmuz)'!C816="",0,'G011A (Ocak-Temmuz)'!C816)</f>
        <v>0</v>
      </c>
      <c r="E991" s="175">
        <f>IF('G011A (Ocak-Temmuz)'!K816=" ",0,'G011A (Ocak-Temmuz)'!K816)</f>
        <v>0</v>
      </c>
      <c r="F991" s="176">
        <f>IF('G011A (Şubat-Ağustos)'!C809="",0,'G011A (Şubat-Ağustos)'!C809)</f>
        <v>0</v>
      </c>
      <c r="G991" s="175">
        <f>IF('G011A (Şubat-Ağustos)'!K809=" ",0,'G011A (Şubat-Ağustos)'!K809)</f>
        <v>0</v>
      </c>
      <c r="H991" s="176">
        <f>IF('G011A (Mart-Eylül)'!C809="",0,'G011A (Mart-Eylül)'!C809)</f>
        <v>0</v>
      </c>
      <c r="I991" s="175">
        <f>IF('G011A (Mart-Eylül)'!K809=" ",0,'G011A (Mart-Eylül)'!K809)</f>
        <v>0</v>
      </c>
      <c r="J991" s="176">
        <f>IF('G011A (Nisan-Ekim)'!C809="",0,'G011A (Nisan-Ekim)'!C809)</f>
        <v>0</v>
      </c>
      <c r="K991" s="175">
        <f>IF('G011A (Nisan-Ekim)'!K809="",0,'G011A (Nisan-Ekim)'!K809)</f>
        <v>0</v>
      </c>
      <c r="L991" s="176">
        <f>IF('G011A (Mayıs-Kasım)'!C809="",0,'G011A (Mayıs-Kasım)'!C809)</f>
        <v>0</v>
      </c>
      <c r="M991" s="175">
        <f>IF('G011A (Mayıs-Kasım)'!K809=" ",0,'G011A (Mayıs-Kasım)'!K809)</f>
        <v>0</v>
      </c>
      <c r="N991" s="176">
        <f>IF('G011A (Haziran-Aralık)'!C830="",0,'G011A (Haziran-Aralık)'!C830)</f>
        <v>0</v>
      </c>
      <c r="O991" s="175">
        <f>IF('G011A (Haziran-Aralık)'!K830="",0,'G011A (Haziran-Aralık)'!K830)</f>
        <v>0</v>
      </c>
      <c r="P991" s="176" t="str">
        <f>IF('proje ve personel bilgileri'!A444=0,"",SUM(D991+F991+H991+J991+L991+N991))</f>
        <v/>
      </c>
      <c r="Q991" s="175" t="str">
        <f>IF('proje ve personel bilgileri'!A444=0,"",SUM(E991+G991+I991+K991+M991+O991))</f>
        <v/>
      </c>
      <c r="R991" s="180" t="str">
        <f>IF('proje ve personel bilgileri'!A444&lt;&gt;0,(P991/30)," ")</f>
        <v xml:space="preserve"> </v>
      </c>
      <c r="S991" s="181" t="str">
        <f>IF('proje ve personel bilgileri'!A444&lt;&gt;0,(Q991/R991)," ")</f>
        <v xml:space="preserve"> </v>
      </c>
    </row>
    <row r="992" spans="1:19" ht="15.75" customHeight="1" x14ac:dyDescent="0.25">
      <c r="A992" s="15">
        <v>432</v>
      </c>
      <c r="B992" s="359" t="str">
        <f>IF('proje ve personel bilgileri'!A445&lt;&gt;0,('proje ve personel bilgileri'!A445)," ")</f>
        <v xml:space="preserve"> </v>
      </c>
      <c r="C992" s="359"/>
      <c r="D992" s="176">
        <f>IF('G011A (Ocak-Temmuz)'!C817="",0,'G011A (Ocak-Temmuz)'!C817)</f>
        <v>0</v>
      </c>
      <c r="E992" s="175">
        <f>IF('G011A (Ocak-Temmuz)'!K817=" ",0,'G011A (Ocak-Temmuz)'!K817)</f>
        <v>0</v>
      </c>
      <c r="F992" s="176">
        <f>IF('G011A (Şubat-Ağustos)'!C810="",0,'G011A (Şubat-Ağustos)'!C810)</f>
        <v>0</v>
      </c>
      <c r="G992" s="175">
        <f>IF('G011A (Şubat-Ağustos)'!K810=" ",0,'G011A (Şubat-Ağustos)'!K810)</f>
        <v>0</v>
      </c>
      <c r="H992" s="176">
        <f>IF('G011A (Mart-Eylül)'!C810="",0,'G011A (Mart-Eylül)'!C810)</f>
        <v>0</v>
      </c>
      <c r="I992" s="175">
        <f>IF('G011A (Mart-Eylül)'!K810=" ",0,'G011A (Mart-Eylül)'!K810)</f>
        <v>0</v>
      </c>
      <c r="J992" s="176">
        <f>IF('G011A (Nisan-Ekim)'!C810="",0,'G011A (Nisan-Ekim)'!C810)</f>
        <v>0</v>
      </c>
      <c r="K992" s="175">
        <f>IF('G011A (Nisan-Ekim)'!K810="",0,'G011A (Nisan-Ekim)'!K810)</f>
        <v>0</v>
      </c>
      <c r="L992" s="176">
        <f>IF('G011A (Mayıs-Kasım)'!C810="",0,'G011A (Mayıs-Kasım)'!C810)</f>
        <v>0</v>
      </c>
      <c r="M992" s="175">
        <f>IF('G011A (Mayıs-Kasım)'!K810=" ",0,'G011A (Mayıs-Kasım)'!K810)</f>
        <v>0</v>
      </c>
      <c r="N992" s="176">
        <f>IF('G011A (Haziran-Aralık)'!C831="",0,'G011A (Haziran-Aralık)'!C831)</f>
        <v>0</v>
      </c>
      <c r="O992" s="175">
        <f>IF('G011A (Haziran-Aralık)'!K831="",0,'G011A (Haziran-Aralık)'!K831)</f>
        <v>0</v>
      </c>
      <c r="P992" s="176" t="str">
        <f>IF('proje ve personel bilgileri'!A445=0,"",SUM(D992+F992+H992+J992+L992+N992))</f>
        <v/>
      </c>
      <c r="Q992" s="175" t="str">
        <f>IF('proje ve personel bilgileri'!A445=0,"",SUM(E992+G992+I992+K992+M992+O992))</f>
        <v/>
      </c>
      <c r="R992" s="180" t="str">
        <f>IF('proje ve personel bilgileri'!A445&lt;&gt;0,(P992/30)," ")</f>
        <v xml:space="preserve"> </v>
      </c>
      <c r="S992" s="181" t="str">
        <f>IF('proje ve personel bilgileri'!A445&lt;&gt;0,(Q992/R992)," ")</f>
        <v xml:space="preserve"> </v>
      </c>
    </row>
    <row r="993" spans="1:19" ht="15" customHeight="1" x14ac:dyDescent="0.25">
      <c r="A993" s="56"/>
      <c r="B993" s="56"/>
      <c r="C993" s="56"/>
      <c r="D993" s="56"/>
      <c r="E993" s="56"/>
      <c r="F993" s="56"/>
      <c r="G993" s="56"/>
      <c r="H993" s="56"/>
      <c r="I993" s="56"/>
      <c r="J993" s="56"/>
      <c r="K993" s="56"/>
      <c r="L993" s="56"/>
      <c r="M993" s="56"/>
      <c r="N993" s="56"/>
      <c r="O993" s="56"/>
      <c r="P993" s="56"/>
      <c r="Q993" s="56"/>
      <c r="R993" s="56"/>
      <c r="S993" s="56"/>
    </row>
    <row r="994" spans="1:19" ht="15" customHeight="1" x14ac:dyDescent="0.25">
      <c r="A994" s="332" t="s">
        <v>100</v>
      </c>
      <c r="B994" s="332"/>
      <c r="C994" s="332"/>
      <c r="D994" s="332"/>
      <c r="E994" s="332"/>
      <c r="F994" s="332"/>
      <c r="G994" s="332"/>
      <c r="H994" s="332"/>
      <c r="I994" s="332"/>
      <c r="J994" s="332"/>
      <c r="K994" s="332"/>
      <c r="L994" s="332"/>
      <c r="M994" s="332"/>
      <c r="N994" s="332"/>
      <c r="O994" s="332"/>
      <c r="P994" s="332"/>
      <c r="Q994" s="332"/>
      <c r="R994" s="332"/>
    </row>
    <row r="995" spans="1:19" ht="15" customHeight="1" x14ac:dyDescent="0.25">
      <c r="A995" s="287"/>
    </row>
    <row r="996" spans="1:19" ht="15" customHeight="1" x14ac:dyDescent="0.25">
      <c r="C996" s="57"/>
      <c r="E996" s="58"/>
      <c r="G996" s="57"/>
    </row>
    <row r="997" spans="1:19" ht="15" customHeight="1" x14ac:dyDescent="0.25">
      <c r="F997" s="288" t="s">
        <v>102</v>
      </c>
      <c r="J997" s="288" t="s">
        <v>103</v>
      </c>
      <c r="O997" s="74" t="s">
        <v>127</v>
      </c>
    </row>
    <row r="1008" spans="1:19" ht="15.75" customHeight="1" x14ac:dyDescent="0.25">
      <c r="A1008" s="348" t="s">
        <v>108</v>
      </c>
      <c r="B1008" s="348"/>
      <c r="C1008" s="348"/>
      <c r="D1008" s="348"/>
      <c r="E1008" s="348"/>
      <c r="F1008" s="348"/>
      <c r="G1008" s="348"/>
      <c r="H1008" s="348"/>
      <c r="I1008" s="348"/>
      <c r="J1008" s="348"/>
      <c r="K1008" s="348"/>
      <c r="L1008" s="348"/>
      <c r="M1008" s="348"/>
      <c r="N1008" s="348"/>
      <c r="O1008" s="348"/>
      <c r="P1008" s="348"/>
      <c r="Q1008" s="348"/>
      <c r="R1008" s="348"/>
      <c r="S1008" s="348"/>
    </row>
    <row r="1009" spans="1:19" ht="15" customHeight="1" x14ac:dyDescent="0.25">
      <c r="A1009" s="68"/>
      <c r="B1009" s="68"/>
      <c r="C1009" s="68"/>
      <c r="D1009" s="68"/>
      <c r="E1009" s="68"/>
      <c r="F1009" s="68"/>
      <c r="G1009" s="68"/>
      <c r="H1009" s="68"/>
      <c r="I1009" s="69" t="str">
        <f>'proje ve personel bilgileri'!$B$7</f>
        <v>/</v>
      </c>
      <c r="J1009" s="68" t="s">
        <v>109</v>
      </c>
      <c r="K1009" s="68"/>
      <c r="L1009" s="68"/>
      <c r="M1009" s="68"/>
      <c r="N1009" s="68"/>
      <c r="O1009" s="68"/>
      <c r="P1009" s="68"/>
      <c r="Q1009" s="68"/>
      <c r="R1009" s="68"/>
      <c r="S1009" s="68"/>
    </row>
    <row r="1010" spans="1:19" ht="18.75" customHeight="1" x14ac:dyDescent="0.25">
      <c r="R1010" s="10" t="s">
        <v>110</v>
      </c>
    </row>
    <row r="1011" spans="1:19" ht="15.75" customHeight="1" x14ac:dyDescent="0.25">
      <c r="A1011" s="349" t="s">
        <v>2</v>
      </c>
      <c r="B1011" s="350"/>
      <c r="C1011" s="374">
        <f>'proje ve personel bilgileri'!$B$2</f>
        <v>0</v>
      </c>
      <c r="D1011" s="375"/>
      <c r="E1011" s="375"/>
      <c r="F1011" s="375"/>
      <c r="G1011" s="375"/>
      <c r="H1011" s="375"/>
      <c r="I1011" s="375"/>
      <c r="J1011" s="375"/>
      <c r="K1011" s="375"/>
      <c r="L1011" s="375"/>
      <c r="M1011" s="375"/>
      <c r="N1011" s="375"/>
      <c r="O1011" s="375"/>
      <c r="P1011" s="375"/>
      <c r="Q1011" s="375"/>
      <c r="R1011" s="375"/>
      <c r="S1011" s="376"/>
    </row>
    <row r="1012" spans="1:19" ht="15.75" customHeight="1" x14ac:dyDescent="0.25">
      <c r="A1012" s="349" t="s">
        <v>4</v>
      </c>
      <c r="B1012" s="350"/>
      <c r="C1012" s="374">
        <f>'proje ve personel bilgileri'!$B$3</f>
        <v>0</v>
      </c>
      <c r="D1012" s="375"/>
      <c r="E1012" s="375"/>
      <c r="F1012" s="375"/>
      <c r="G1012" s="375"/>
      <c r="H1012" s="375"/>
      <c r="I1012" s="375"/>
      <c r="J1012" s="375"/>
      <c r="K1012" s="375"/>
      <c r="L1012" s="375"/>
      <c r="M1012" s="375"/>
      <c r="N1012" s="375"/>
      <c r="O1012" s="375"/>
      <c r="P1012" s="375"/>
      <c r="Q1012" s="375"/>
      <c r="R1012" s="375"/>
      <c r="S1012" s="376"/>
    </row>
    <row r="1013" spans="1:19" ht="27.75" customHeight="1" x14ac:dyDescent="0.25">
      <c r="A1013" s="360" t="s">
        <v>87</v>
      </c>
      <c r="B1013" s="368" t="s">
        <v>15</v>
      </c>
      <c r="C1013" s="369"/>
      <c r="D1013" s="368" t="s">
        <v>111</v>
      </c>
      <c r="E1013" s="369"/>
      <c r="F1013" s="368" t="s">
        <v>112</v>
      </c>
      <c r="G1013" s="369"/>
      <c r="H1013" s="366" t="s">
        <v>113</v>
      </c>
      <c r="I1013" s="367"/>
      <c r="J1013" s="366" t="s">
        <v>114</v>
      </c>
      <c r="K1013" s="367"/>
      <c r="L1013" s="366" t="s">
        <v>115</v>
      </c>
      <c r="M1013" s="367"/>
      <c r="N1013" s="368" t="s">
        <v>116</v>
      </c>
      <c r="O1013" s="369"/>
      <c r="P1013" s="360" t="s">
        <v>117</v>
      </c>
      <c r="Q1013" s="286" t="s">
        <v>118</v>
      </c>
      <c r="R1013" s="362" t="s">
        <v>119</v>
      </c>
      <c r="S1013" s="362" t="s">
        <v>120</v>
      </c>
    </row>
    <row r="1014" spans="1:19" ht="15.75" customHeight="1" x14ac:dyDescent="0.25">
      <c r="A1014" s="361"/>
      <c r="B1014" s="372"/>
      <c r="C1014" s="373"/>
      <c r="D1014" s="370"/>
      <c r="E1014" s="371"/>
      <c r="F1014" s="370"/>
      <c r="G1014" s="371"/>
      <c r="H1014" s="364" t="s">
        <v>121</v>
      </c>
      <c r="I1014" s="365"/>
      <c r="J1014" s="364" t="s">
        <v>122</v>
      </c>
      <c r="K1014" s="365"/>
      <c r="L1014" s="364" t="s">
        <v>123</v>
      </c>
      <c r="M1014" s="365"/>
      <c r="N1014" s="370"/>
      <c r="O1014" s="371"/>
      <c r="P1014" s="361"/>
      <c r="Q1014" s="11" t="s">
        <v>124</v>
      </c>
      <c r="R1014" s="363"/>
      <c r="S1014" s="363"/>
    </row>
    <row r="1015" spans="1:19" ht="27.75" customHeight="1" x14ac:dyDescent="0.25">
      <c r="A1015" s="361"/>
      <c r="B1015" s="372"/>
      <c r="C1015" s="373"/>
      <c r="D1015" s="360" t="s">
        <v>125</v>
      </c>
      <c r="E1015" s="11" t="s">
        <v>126</v>
      </c>
      <c r="F1015" s="360" t="s">
        <v>125</v>
      </c>
      <c r="G1015" s="11" t="s">
        <v>126</v>
      </c>
      <c r="H1015" s="360" t="s">
        <v>125</v>
      </c>
      <c r="I1015" s="11" t="s">
        <v>126</v>
      </c>
      <c r="J1015" s="360" t="s">
        <v>125</v>
      </c>
      <c r="K1015" s="12" t="s">
        <v>126</v>
      </c>
      <c r="L1015" s="360" t="s">
        <v>125</v>
      </c>
      <c r="M1015" s="11" t="s">
        <v>126</v>
      </c>
      <c r="N1015" s="360" t="s">
        <v>125</v>
      </c>
      <c r="O1015" s="11" t="s">
        <v>126</v>
      </c>
      <c r="P1015" s="361"/>
      <c r="Q1015" s="11" t="s">
        <v>98</v>
      </c>
      <c r="R1015" s="363"/>
      <c r="S1015" s="363"/>
    </row>
    <row r="1016" spans="1:19" ht="15.75" customHeight="1" x14ac:dyDescent="0.25">
      <c r="A1016" s="361"/>
      <c r="B1016" s="372"/>
      <c r="C1016" s="373"/>
      <c r="D1016" s="361"/>
      <c r="E1016" s="11" t="s">
        <v>98</v>
      </c>
      <c r="F1016" s="361"/>
      <c r="G1016" s="11" t="s">
        <v>98</v>
      </c>
      <c r="H1016" s="361"/>
      <c r="I1016" s="11" t="s">
        <v>98</v>
      </c>
      <c r="J1016" s="361"/>
      <c r="K1016" s="12" t="s">
        <v>98</v>
      </c>
      <c r="L1016" s="361"/>
      <c r="M1016" s="11" t="s">
        <v>98</v>
      </c>
      <c r="N1016" s="361"/>
      <c r="O1016" s="11" t="s">
        <v>98</v>
      </c>
      <c r="P1016" s="361"/>
      <c r="Q1016" s="13"/>
      <c r="R1016" s="363"/>
      <c r="S1016" s="363"/>
    </row>
    <row r="1017" spans="1:19" ht="15.75" customHeight="1" x14ac:dyDescent="0.25">
      <c r="A1017" s="14">
        <v>433</v>
      </c>
      <c r="B1017" s="359" t="str">
        <f>IF('proje ve personel bilgileri'!A446&lt;&gt;0,('proje ve personel bilgileri'!A446)," ")</f>
        <v xml:space="preserve"> </v>
      </c>
      <c r="C1017" s="359"/>
      <c r="D1017" s="176">
        <f>IF('G011A (Ocak-Temmuz)'!C835="",0,'G011A (Ocak-Temmuz)'!C835)</f>
        <v>0</v>
      </c>
      <c r="E1017" s="175">
        <f>IF('G011A (Ocak-Temmuz)'!K835=" ",0,'G011A (Ocak-Temmuz)'!K835)</f>
        <v>0</v>
      </c>
      <c r="F1017" s="176">
        <f>IF('G011A (Şubat-Ağustos)'!C827="",0,'G011A (Şubat-Ağustos)'!C827)</f>
        <v>0</v>
      </c>
      <c r="G1017" s="175">
        <f>IF('G011A (Şubat-Ağustos)'!K827=" ",0,'G011A (Şubat-Ağustos)'!K827)</f>
        <v>0</v>
      </c>
      <c r="H1017" s="176">
        <f>IF('G011A (Mart-Eylül)'!C826="",0,'G011A (Mart-Eylül)'!C826)</f>
        <v>0</v>
      </c>
      <c r="I1017" s="175">
        <f>IF('G011A (Mart-Eylül)'!K826=" ",0,'G011A (Mart-Eylül)'!K826)</f>
        <v>0</v>
      </c>
      <c r="J1017" s="176">
        <f>IF('G011A (Nisan-Ekim)'!C826="",0,'G011A (Nisan-Ekim)'!C826)</f>
        <v>0</v>
      </c>
      <c r="K1017" s="175">
        <f>IF('G011A (Nisan-Ekim)'!K826="",0,'G011A (Nisan-Ekim)'!K826)</f>
        <v>0</v>
      </c>
      <c r="L1017" s="176">
        <f>IF('G011A (Mayıs-Kasım)'!C826="",0,'G011A (Mayıs-Kasım)'!C826)</f>
        <v>0</v>
      </c>
      <c r="M1017" s="175">
        <f>IF('G011A (Mayıs-Kasım)'!K826=" ",0,'G011A (Mayıs-Kasım)'!K826)</f>
        <v>0</v>
      </c>
      <c r="N1017" s="176">
        <f>IF('G011A (Haziran-Aralık)'!C849="",0,'G011A (Haziran-Aralık)'!C849)</f>
        <v>0</v>
      </c>
      <c r="O1017" s="175">
        <f>IF('G011A (Haziran-Aralık)'!K849="",0,'G011A (Haziran-Aralık)'!K849)</f>
        <v>0</v>
      </c>
      <c r="P1017" s="176" t="str">
        <f>IF('proje ve personel bilgileri'!A446=0,"",SUM(D1017+F1017+H1017+J1017+L1017+N1017))</f>
        <v/>
      </c>
      <c r="Q1017" s="175" t="str">
        <f>IF('proje ve personel bilgileri'!A446=0,"",SUM(E1017+G1017+I1017+K1017+M1017+O1017))</f>
        <v/>
      </c>
      <c r="R1017" s="180" t="str">
        <f>IF('proje ve personel bilgileri'!A446&lt;&gt;0,(P1017/30)," ")</f>
        <v xml:space="preserve"> </v>
      </c>
      <c r="S1017" s="181" t="str">
        <f>IF('proje ve personel bilgileri'!A446&lt;&gt;0,(Q1017/R1017)," ")</f>
        <v xml:space="preserve"> </v>
      </c>
    </row>
    <row r="1018" spans="1:19" ht="15.75" customHeight="1" x14ac:dyDescent="0.25">
      <c r="A1018" s="15">
        <v>434</v>
      </c>
      <c r="B1018" s="359" t="str">
        <f>IF('proje ve personel bilgileri'!A447&lt;&gt;0,('proje ve personel bilgileri'!A447)," ")</f>
        <v xml:space="preserve"> </v>
      </c>
      <c r="C1018" s="359"/>
      <c r="D1018" s="176">
        <f>IF('G011A (Ocak-Temmuz)'!C836="",0,'G011A (Ocak-Temmuz)'!C836)</f>
        <v>0</v>
      </c>
      <c r="E1018" s="175">
        <f>IF('G011A (Ocak-Temmuz)'!K836=" ",0,'G011A (Ocak-Temmuz)'!K836)</f>
        <v>0</v>
      </c>
      <c r="F1018" s="176">
        <f>IF('G011A (Şubat-Ağustos)'!C828="",0,'G011A (Şubat-Ağustos)'!C828)</f>
        <v>0</v>
      </c>
      <c r="G1018" s="175">
        <f>IF('G011A (Şubat-Ağustos)'!K828=" ",0,'G011A (Şubat-Ağustos)'!K828)</f>
        <v>0</v>
      </c>
      <c r="H1018" s="176">
        <f>IF('G011A (Mart-Eylül)'!C827="",0,'G011A (Mart-Eylül)'!C827)</f>
        <v>0</v>
      </c>
      <c r="I1018" s="175">
        <f>IF('G011A (Mart-Eylül)'!K827=" ",0,'G011A (Mart-Eylül)'!K827)</f>
        <v>0</v>
      </c>
      <c r="J1018" s="176">
        <f>IF('G011A (Nisan-Ekim)'!C827="",0,'G011A (Nisan-Ekim)'!C827)</f>
        <v>0</v>
      </c>
      <c r="K1018" s="175">
        <f>IF('G011A (Nisan-Ekim)'!K827="",0,'G011A (Nisan-Ekim)'!K827)</f>
        <v>0</v>
      </c>
      <c r="L1018" s="176">
        <f>IF('G011A (Mayıs-Kasım)'!C827="",0,'G011A (Mayıs-Kasım)'!C827)</f>
        <v>0</v>
      </c>
      <c r="M1018" s="175">
        <f>IF('G011A (Mayıs-Kasım)'!K827=" ",0,'G011A (Mayıs-Kasım)'!K827)</f>
        <v>0</v>
      </c>
      <c r="N1018" s="176">
        <f>IF('G011A (Haziran-Aralık)'!C850="",0,'G011A (Haziran-Aralık)'!C850)</f>
        <v>0</v>
      </c>
      <c r="O1018" s="175">
        <f>IF('G011A (Haziran-Aralık)'!K850="",0,'G011A (Haziran-Aralık)'!K850)</f>
        <v>0</v>
      </c>
      <c r="P1018" s="176" t="str">
        <f>IF('proje ve personel bilgileri'!A447=0,"",SUM(D1018+F1018+H1018+J1018+L1018+N1018))</f>
        <v/>
      </c>
      <c r="Q1018" s="175" t="str">
        <f>IF('proje ve personel bilgileri'!A447=0,"",SUM(E1018+G1018+I1018+K1018+M1018+O1018))</f>
        <v/>
      </c>
      <c r="R1018" s="180" t="str">
        <f>IF('proje ve personel bilgileri'!A447&lt;&gt;0,(P1018/30)," ")</f>
        <v xml:space="preserve"> </v>
      </c>
      <c r="S1018" s="181" t="str">
        <f>IF('proje ve personel bilgileri'!A447&lt;&gt;0,(Q1018/R1018)," ")</f>
        <v xml:space="preserve"> </v>
      </c>
    </row>
    <row r="1019" spans="1:19" ht="15.75" customHeight="1" x14ac:dyDescent="0.25">
      <c r="A1019" s="14">
        <v>435</v>
      </c>
      <c r="B1019" s="359" t="str">
        <f>IF('proje ve personel bilgileri'!A448&lt;&gt;0,('proje ve personel bilgileri'!A448)," ")</f>
        <v xml:space="preserve"> </v>
      </c>
      <c r="C1019" s="359"/>
      <c r="D1019" s="176">
        <f>IF('G011A (Ocak-Temmuz)'!C837="",0,'G011A (Ocak-Temmuz)'!C837)</f>
        <v>0</v>
      </c>
      <c r="E1019" s="175">
        <f>IF('G011A (Ocak-Temmuz)'!K837=" ",0,'G011A (Ocak-Temmuz)'!K837)</f>
        <v>0</v>
      </c>
      <c r="F1019" s="176">
        <f>IF('G011A (Şubat-Ağustos)'!C829="",0,'G011A (Şubat-Ağustos)'!C829)</f>
        <v>0</v>
      </c>
      <c r="G1019" s="175">
        <f>IF('G011A (Şubat-Ağustos)'!K829=" ",0,'G011A (Şubat-Ağustos)'!K829)</f>
        <v>0</v>
      </c>
      <c r="H1019" s="176">
        <f>IF('G011A (Mart-Eylül)'!C828="",0,'G011A (Mart-Eylül)'!C828)</f>
        <v>0</v>
      </c>
      <c r="I1019" s="175">
        <f>IF('G011A (Mart-Eylül)'!K828=" ",0,'G011A (Mart-Eylül)'!K828)</f>
        <v>0</v>
      </c>
      <c r="J1019" s="176">
        <f>IF('G011A (Nisan-Ekim)'!C828="",0,'G011A (Nisan-Ekim)'!C828)</f>
        <v>0</v>
      </c>
      <c r="K1019" s="175">
        <f>IF('G011A (Nisan-Ekim)'!K828="",0,'G011A (Nisan-Ekim)'!K828)</f>
        <v>0</v>
      </c>
      <c r="L1019" s="176">
        <f>IF('G011A (Mayıs-Kasım)'!C828="",0,'G011A (Mayıs-Kasım)'!C828)</f>
        <v>0</v>
      </c>
      <c r="M1019" s="175">
        <f>IF('G011A (Mayıs-Kasım)'!K828=" ",0,'G011A (Mayıs-Kasım)'!K828)</f>
        <v>0</v>
      </c>
      <c r="N1019" s="176">
        <f>IF('G011A (Haziran-Aralık)'!C851="",0,'G011A (Haziran-Aralık)'!C851)</f>
        <v>0</v>
      </c>
      <c r="O1019" s="175">
        <f>IF('G011A (Haziran-Aralık)'!K851="",0,'G011A (Haziran-Aralık)'!K851)</f>
        <v>0</v>
      </c>
      <c r="P1019" s="176" t="str">
        <f>IF('proje ve personel bilgileri'!A448=0,"",SUM(D1019+F1019+H1019+J1019+L1019+N1019))</f>
        <v/>
      </c>
      <c r="Q1019" s="175" t="str">
        <f>IF('proje ve personel bilgileri'!A448=0,"",SUM(E1019+G1019+I1019+K1019+M1019+O1019))</f>
        <v/>
      </c>
      <c r="R1019" s="180" t="str">
        <f>IF('proje ve personel bilgileri'!A448&lt;&gt;0,(P1019/30)," ")</f>
        <v xml:space="preserve"> </v>
      </c>
      <c r="S1019" s="181" t="str">
        <f>IF('proje ve personel bilgileri'!A448&lt;&gt;0,(Q1019/R1019)," ")</f>
        <v xml:space="preserve"> </v>
      </c>
    </row>
    <row r="1020" spans="1:19" ht="15.75" customHeight="1" x14ac:dyDescent="0.25">
      <c r="A1020" s="15">
        <v>436</v>
      </c>
      <c r="B1020" s="359" t="str">
        <f>IF('proje ve personel bilgileri'!A449&lt;&gt;0,('proje ve personel bilgileri'!A449)," ")</f>
        <v xml:space="preserve"> </v>
      </c>
      <c r="C1020" s="359"/>
      <c r="D1020" s="176">
        <f>IF('G011A (Ocak-Temmuz)'!C838="",0,'G011A (Ocak-Temmuz)'!C838)</f>
        <v>0</v>
      </c>
      <c r="E1020" s="175">
        <f>IF('G011A (Ocak-Temmuz)'!K838=" ",0,'G011A (Ocak-Temmuz)'!K838)</f>
        <v>0</v>
      </c>
      <c r="F1020" s="176">
        <f>IF('G011A (Şubat-Ağustos)'!C830="",0,'G011A (Şubat-Ağustos)'!C830)</f>
        <v>0</v>
      </c>
      <c r="G1020" s="175">
        <f>IF('G011A (Şubat-Ağustos)'!K830=" ",0,'G011A (Şubat-Ağustos)'!K830)</f>
        <v>0</v>
      </c>
      <c r="H1020" s="176">
        <f>IF('G011A (Mart-Eylül)'!C829="",0,'G011A (Mart-Eylül)'!C829)</f>
        <v>0</v>
      </c>
      <c r="I1020" s="175">
        <f>IF('G011A (Mart-Eylül)'!K829=" ",0,'G011A (Mart-Eylül)'!K829)</f>
        <v>0</v>
      </c>
      <c r="J1020" s="176">
        <f>IF('G011A (Nisan-Ekim)'!C829="",0,'G011A (Nisan-Ekim)'!C829)</f>
        <v>0</v>
      </c>
      <c r="K1020" s="175">
        <f>IF('G011A (Nisan-Ekim)'!K829="",0,'G011A (Nisan-Ekim)'!K829)</f>
        <v>0</v>
      </c>
      <c r="L1020" s="176">
        <f>IF('G011A (Mayıs-Kasım)'!C829="",0,'G011A (Mayıs-Kasım)'!C829)</f>
        <v>0</v>
      </c>
      <c r="M1020" s="175">
        <f>IF('G011A (Mayıs-Kasım)'!K829=" ",0,'G011A (Mayıs-Kasım)'!K829)</f>
        <v>0</v>
      </c>
      <c r="N1020" s="176">
        <f>IF('G011A (Haziran-Aralık)'!C852="",0,'G011A (Haziran-Aralık)'!C852)</f>
        <v>0</v>
      </c>
      <c r="O1020" s="175">
        <f>IF('G011A (Haziran-Aralık)'!K852="",0,'G011A (Haziran-Aralık)'!K852)</f>
        <v>0</v>
      </c>
      <c r="P1020" s="176" t="str">
        <f>IF('proje ve personel bilgileri'!A449=0,"",SUM(D1020+F1020+H1020+J1020+L1020+N1020))</f>
        <v/>
      </c>
      <c r="Q1020" s="175" t="str">
        <f>IF('proje ve personel bilgileri'!A449=0,"",SUM(E1020+G1020+I1020+K1020+M1020+O1020))</f>
        <v/>
      </c>
      <c r="R1020" s="180" t="str">
        <f>IF('proje ve personel bilgileri'!A449&lt;&gt;0,(P1020/30)," ")</f>
        <v xml:space="preserve"> </v>
      </c>
      <c r="S1020" s="181" t="str">
        <f>IF('proje ve personel bilgileri'!A449&lt;&gt;0,(Q1020/R1020)," ")</f>
        <v xml:space="preserve"> </v>
      </c>
    </row>
    <row r="1021" spans="1:19" ht="15.75" customHeight="1" x14ac:dyDescent="0.25">
      <c r="A1021" s="14">
        <v>437</v>
      </c>
      <c r="B1021" s="359" t="str">
        <f>IF('proje ve personel bilgileri'!A450&lt;&gt;0,('proje ve personel bilgileri'!A450)," ")</f>
        <v xml:space="preserve"> </v>
      </c>
      <c r="C1021" s="359"/>
      <c r="D1021" s="176">
        <f>IF('G011A (Ocak-Temmuz)'!C839="",0,'G011A (Ocak-Temmuz)'!C839)</f>
        <v>0</v>
      </c>
      <c r="E1021" s="175">
        <f>IF('G011A (Ocak-Temmuz)'!K839=" ",0,'G011A (Ocak-Temmuz)'!K839)</f>
        <v>0</v>
      </c>
      <c r="F1021" s="176">
        <f>IF('G011A (Şubat-Ağustos)'!C831="",0,'G011A (Şubat-Ağustos)'!C831)</f>
        <v>0</v>
      </c>
      <c r="G1021" s="175">
        <f>IF('G011A (Şubat-Ağustos)'!K831=" ",0,'G011A (Şubat-Ağustos)'!K831)</f>
        <v>0</v>
      </c>
      <c r="H1021" s="176">
        <f>IF('G011A (Mart-Eylül)'!C830="",0,'G011A (Mart-Eylül)'!C830)</f>
        <v>0</v>
      </c>
      <c r="I1021" s="175">
        <f>IF('G011A (Mart-Eylül)'!K830=" ",0,'G011A (Mart-Eylül)'!K830)</f>
        <v>0</v>
      </c>
      <c r="J1021" s="176">
        <f>IF('G011A (Nisan-Ekim)'!C830="",0,'G011A (Nisan-Ekim)'!C830)</f>
        <v>0</v>
      </c>
      <c r="K1021" s="175">
        <f>IF('G011A (Nisan-Ekim)'!K830="",0,'G011A (Nisan-Ekim)'!K830)</f>
        <v>0</v>
      </c>
      <c r="L1021" s="176">
        <f>IF('G011A (Mayıs-Kasım)'!C830="",0,'G011A (Mayıs-Kasım)'!C830)</f>
        <v>0</v>
      </c>
      <c r="M1021" s="175">
        <f>IF('G011A (Mayıs-Kasım)'!K830=" ",0,'G011A (Mayıs-Kasım)'!K830)</f>
        <v>0</v>
      </c>
      <c r="N1021" s="176">
        <f>IF('G011A (Haziran-Aralık)'!C853="",0,'G011A (Haziran-Aralık)'!C853)</f>
        <v>0</v>
      </c>
      <c r="O1021" s="175">
        <f>IF('G011A (Haziran-Aralık)'!K853="",0,'G011A (Haziran-Aralık)'!K853)</f>
        <v>0</v>
      </c>
      <c r="P1021" s="176" t="str">
        <f>IF('proje ve personel bilgileri'!A450=0,"",SUM(D1021+F1021+H1021+J1021+L1021+N1021))</f>
        <v/>
      </c>
      <c r="Q1021" s="175" t="str">
        <f>IF('proje ve personel bilgileri'!A450=0,"",SUM(E1021+G1021+I1021+K1021+M1021+O1021))</f>
        <v/>
      </c>
      <c r="R1021" s="180" t="str">
        <f>IF('proje ve personel bilgileri'!A450&lt;&gt;0,(P1021/30)," ")</f>
        <v xml:space="preserve"> </v>
      </c>
      <c r="S1021" s="181" t="str">
        <f>IF('proje ve personel bilgileri'!A450&lt;&gt;0,(Q1021/R1021)," ")</f>
        <v xml:space="preserve"> </v>
      </c>
    </row>
    <row r="1022" spans="1:19" ht="15.75" customHeight="1" x14ac:dyDescent="0.25">
      <c r="A1022" s="15">
        <v>438</v>
      </c>
      <c r="B1022" s="359" t="str">
        <f>IF('proje ve personel bilgileri'!A451&lt;&gt;0,('proje ve personel bilgileri'!A451)," ")</f>
        <v xml:space="preserve"> </v>
      </c>
      <c r="C1022" s="359"/>
      <c r="D1022" s="176">
        <f>IF('G011A (Ocak-Temmuz)'!C840="",0,'G011A (Ocak-Temmuz)'!C840)</f>
        <v>0</v>
      </c>
      <c r="E1022" s="175">
        <f>IF('G011A (Ocak-Temmuz)'!K840=" ",0,'G011A (Ocak-Temmuz)'!K840)</f>
        <v>0</v>
      </c>
      <c r="F1022" s="176">
        <f>IF('G011A (Şubat-Ağustos)'!C832="",0,'G011A (Şubat-Ağustos)'!C832)</f>
        <v>0</v>
      </c>
      <c r="G1022" s="175">
        <f>IF('G011A (Şubat-Ağustos)'!K832=" ",0,'G011A (Şubat-Ağustos)'!K832)</f>
        <v>0</v>
      </c>
      <c r="H1022" s="176">
        <f>IF('G011A (Mart-Eylül)'!C831="",0,'G011A (Mart-Eylül)'!C831)</f>
        <v>0</v>
      </c>
      <c r="I1022" s="175">
        <f>IF('G011A (Mart-Eylül)'!K831=" ",0,'G011A (Mart-Eylül)'!K831)</f>
        <v>0</v>
      </c>
      <c r="J1022" s="176">
        <f>IF('G011A (Nisan-Ekim)'!C831="",0,'G011A (Nisan-Ekim)'!C831)</f>
        <v>0</v>
      </c>
      <c r="K1022" s="175">
        <f>IF('G011A (Nisan-Ekim)'!K831="",0,'G011A (Nisan-Ekim)'!K831)</f>
        <v>0</v>
      </c>
      <c r="L1022" s="176">
        <f>IF('G011A (Mayıs-Kasım)'!C831="",0,'G011A (Mayıs-Kasım)'!C831)</f>
        <v>0</v>
      </c>
      <c r="M1022" s="175">
        <f>IF('G011A (Mayıs-Kasım)'!K831=" ",0,'G011A (Mayıs-Kasım)'!K831)</f>
        <v>0</v>
      </c>
      <c r="N1022" s="176">
        <f>IF('G011A (Haziran-Aralık)'!C854="",0,'G011A (Haziran-Aralık)'!C854)</f>
        <v>0</v>
      </c>
      <c r="O1022" s="175">
        <f>IF('G011A (Haziran-Aralık)'!K854="",0,'G011A (Haziran-Aralık)'!K854)</f>
        <v>0</v>
      </c>
      <c r="P1022" s="176" t="str">
        <f>IF('proje ve personel bilgileri'!A451=0,"",SUM(D1022+F1022+H1022+J1022+L1022+N1022))</f>
        <v/>
      </c>
      <c r="Q1022" s="175" t="str">
        <f>IF('proje ve personel bilgileri'!A451=0,"",SUM(E1022+G1022+I1022+K1022+M1022+O1022))</f>
        <v/>
      </c>
      <c r="R1022" s="180" t="str">
        <f>IF('proje ve personel bilgileri'!A451&lt;&gt;0,(P1022/30)," ")</f>
        <v xml:space="preserve"> </v>
      </c>
      <c r="S1022" s="181" t="str">
        <f>IF('proje ve personel bilgileri'!A451&lt;&gt;0,(Q1022/R1022)," ")</f>
        <v xml:space="preserve"> </v>
      </c>
    </row>
    <row r="1023" spans="1:19" ht="15.75" customHeight="1" x14ac:dyDescent="0.25">
      <c r="A1023" s="14">
        <v>439</v>
      </c>
      <c r="B1023" s="359" t="str">
        <f>IF('proje ve personel bilgileri'!A452&lt;&gt;0,('proje ve personel bilgileri'!A452)," ")</f>
        <v xml:space="preserve"> </v>
      </c>
      <c r="C1023" s="359"/>
      <c r="D1023" s="176">
        <f>IF('G011A (Ocak-Temmuz)'!C841="",0,'G011A (Ocak-Temmuz)'!C841)</f>
        <v>0</v>
      </c>
      <c r="E1023" s="175">
        <f>IF('G011A (Ocak-Temmuz)'!K841=" ",0,'G011A (Ocak-Temmuz)'!K841)</f>
        <v>0</v>
      </c>
      <c r="F1023" s="176">
        <f>IF('G011A (Şubat-Ağustos)'!C833="",0,'G011A (Şubat-Ağustos)'!C833)</f>
        <v>0</v>
      </c>
      <c r="G1023" s="175">
        <f>IF('G011A (Şubat-Ağustos)'!K833=" ",0,'G011A (Şubat-Ağustos)'!K833)</f>
        <v>0</v>
      </c>
      <c r="H1023" s="176">
        <f>IF('G011A (Mart-Eylül)'!C832="",0,'G011A (Mart-Eylül)'!C832)</f>
        <v>0</v>
      </c>
      <c r="I1023" s="175">
        <f>IF('G011A (Mart-Eylül)'!K832=" ",0,'G011A (Mart-Eylül)'!K832)</f>
        <v>0</v>
      </c>
      <c r="J1023" s="176">
        <f>IF('G011A (Nisan-Ekim)'!C832="",0,'G011A (Nisan-Ekim)'!C832)</f>
        <v>0</v>
      </c>
      <c r="K1023" s="175">
        <f>IF('G011A (Nisan-Ekim)'!K832="",0,'G011A (Nisan-Ekim)'!K832)</f>
        <v>0</v>
      </c>
      <c r="L1023" s="176">
        <f>IF('G011A (Mayıs-Kasım)'!C832="",0,'G011A (Mayıs-Kasım)'!C832)</f>
        <v>0</v>
      </c>
      <c r="M1023" s="175">
        <f>IF('G011A (Mayıs-Kasım)'!K832=" ",0,'G011A (Mayıs-Kasım)'!K832)</f>
        <v>0</v>
      </c>
      <c r="N1023" s="176">
        <f>IF('G011A (Haziran-Aralık)'!C855="",0,'G011A (Haziran-Aralık)'!C855)</f>
        <v>0</v>
      </c>
      <c r="O1023" s="175">
        <f>IF('G011A (Haziran-Aralık)'!K855="",0,'G011A (Haziran-Aralık)'!K855)</f>
        <v>0</v>
      </c>
      <c r="P1023" s="176" t="str">
        <f>IF('proje ve personel bilgileri'!A452=0,"",SUM(D1023+F1023+H1023+J1023+L1023+N1023))</f>
        <v/>
      </c>
      <c r="Q1023" s="175" t="str">
        <f>IF('proje ve personel bilgileri'!A452=0,"",SUM(E1023+G1023+I1023+K1023+M1023+O1023))</f>
        <v/>
      </c>
      <c r="R1023" s="180" t="str">
        <f>IF('proje ve personel bilgileri'!A452&lt;&gt;0,(P1023/30)," ")</f>
        <v xml:space="preserve"> </v>
      </c>
      <c r="S1023" s="181" t="str">
        <f>IF('proje ve personel bilgileri'!A452&lt;&gt;0,(Q1023/R1023)," ")</f>
        <v xml:space="preserve"> </v>
      </c>
    </row>
    <row r="1024" spans="1:19" ht="15.75" customHeight="1" x14ac:dyDescent="0.25">
      <c r="A1024" s="15">
        <v>440</v>
      </c>
      <c r="B1024" s="359" t="str">
        <f>IF('proje ve personel bilgileri'!A453&lt;&gt;0,('proje ve personel bilgileri'!A453)," ")</f>
        <v xml:space="preserve"> </v>
      </c>
      <c r="C1024" s="359"/>
      <c r="D1024" s="176">
        <f>IF('G011A (Ocak-Temmuz)'!C842="",0,'G011A (Ocak-Temmuz)'!C842)</f>
        <v>0</v>
      </c>
      <c r="E1024" s="175">
        <f>IF('G011A (Ocak-Temmuz)'!K842=" ",0,'G011A (Ocak-Temmuz)'!K842)</f>
        <v>0</v>
      </c>
      <c r="F1024" s="176">
        <f>IF('G011A (Şubat-Ağustos)'!C834="",0,'G011A (Şubat-Ağustos)'!C834)</f>
        <v>0</v>
      </c>
      <c r="G1024" s="175">
        <f>IF('G011A (Şubat-Ağustos)'!K834=" ",0,'G011A (Şubat-Ağustos)'!K834)</f>
        <v>0</v>
      </c>
      <c r="H1024" s="176">
        <f>IF('G011A (Mart-Eylül)'!C833="",0,'G011A (Mart-Eylül)'!C833)</f>
        <v>0</v>
      </c>
      <c r="I1024" s="175">
        <f>IF('G011A (Mart-Eylül)'!K833=" ",0,'G011A (Mart-Eylül)'!K833)</f>
        <v>0</v>
      </c>
      <c r="J1024" s="176">
        <f>IF('G011A (Nisan-Ekim)'!C833="",0,'G011A (Nisan-Ekim)'!C833)</f>
        <v>0</v>
      </c>
      <c r="K1024" s="175">
        <f>IF('G011A (Nisan-Ekim)'!K833="",0,'G011A (Nisan-Ekim)'!K833)</f>
        <v>0</v>
      </c>
      <c r="L1024" s="176">
        <f>IF('G011A (Mayıs-Kasım)'!C833="",0,'G011A (Mayıs-Kasım)'!C833)</f>
        <v>0</v>
      </c>
      <c r="M1024" s="175">
        <f>IF('G011A (Mayıs-Kasım)'!K833=" ",0,'G011A (Mayıs-Kasım)'!K833)</f>
        <v>0</v>
      </c>
      <c r="N1024" s="176">
        <f>IF('G011A (Haziran-Aralık)'!C856="",0,'G011A (Haziran-Aralık)'!C856)</f>
        <v>0</v>
      </c>
      <c r="O1024" s="175">
        <f>IF('G011A (Haziran-Aralık)'!K856="",0,'G011A (Haziran-Aralık)'!K856)</f>
        <v>0</v>
      </c>
      <c r="P1024" s="176" t="str">
        <f>IF('proje ve personel bilgileri'!A453=0,"",SUM(D1024+F1024+H1024+J1024+L1024+N1024))</f>
        <v/>
      </c>
      <c r="Q1024" s="175" t="str">
        <f>IF('proje ve personel bilgileri'!A453=0,"",SUM(E1024+G1024+I1024+K1024+M1024+O1024))</f>
        <v/>
      </c>
      <c r="R1024" s="180" t="str">
        <f>IF('proje ve personel bilgileri'!A453&lt;&gt;0,(P1024/30)," ")</f>
        <v xml:space="preserve"> </v>
      </c>
      <c r="S1024" s="181" t="str">
        <f>IF('proje ve personel bilgileri'!A453&lt;&gt;0,(Q1024/R1024)," ")</f>
        <v xml:space="preserve"> </v>
      </c>
    </row>
    <row r="1025" spans="1:19" ht="15.75" customHeight="1" x14ac:dyDescent="0.25">
      <c r="A1025" s="14">
        <v>441</v>
      </c>
      <c r="B1025" s="359" t="str">
        <f>IF('proje ve personel bilgileri'!A454&lt;&gt;0,('proje ve personel bilgileri'!A454)," ")</f>
        <v xml:space="preserve"> </v>
      </c>
      <c r="C1025" s="359"/>
      <c r="D1025" s="176">
        <f>IF('G011A (Ocak-Temmuz)'!C843="",0,'G011A (Ocak-Temmuz)'!C843)</f>
        <v>0</v>
      </c>
      <c r="E1025" s="175">
        <f>IF('G011A (Ocak-Temmuz)'!K843=" ",0,'G011A (Ocak-Temmuz)'!K843)</f>
        <v>0</v>
      </c>
      <c r="F1025" s="176">
        <f>IF('G011A (Şubat-Ağustos)'!C835="",0,'G011A (Şubat-Ağustos)'!C835)</f>
        <v>0</v>
      </c>
      <c r="G1025" s="175">
        <f>IF('G011A (Şubat-Ağustos)'!K835=" ",0,'G011A (Şubat-Ağustos)'!K835)</f>
        <v>0</v>
      </c>
      <c r="H1025" s="176">
        <f>IF('G011A (Mart-Eylül)'!C834="",0,'G011A (Mart-Eylül)'!C834)</f>
        <v>0</v>
      </c>
      <c r="I1025" s="175">
        <f>IF('G011A (Mart-Eylül)'!K834=" ",0,'G011A (Mart-Eylül)'!K834)</f>
        <v>0</v>
      </c>
      <c r="J1025" s="176">
        <f>IF('G011A (Nisan-Ekim)'!C834="",0,'G011A (Nisan-Ekim)'!C834)</f>
        <v>0</v>
      </c>
      <c r="K1025" s="175">
        <f>IF('G011A (Nisan-Ekim)'!K834="",0,'G011A (Nisan-Ekim)'!K834)</f>
        <v>0</v>
      </c>
      <c r="L1025" s="176">
        <f>IF('G011A (Mayıs-Kasım)'!C834="",0,'G011A (Mayıs-Kasım)'!C834)</f>
        <v>0</v>
      </c>
      <c r="M1025" s="175">
        <f>IF('G011A (Mayıs-Kasım)'!K834=" ",0,'G011A (Mayıs-Kasım)'!K834)</f>
        <v>0</v>
      </c>
      <c r="N1025" s="176">
        <f>IF('G011A (Haziran-Aralık)'!C857="",0,'G011A (Haziran-Aralık)'!C857)</f>
        <v>0</v>
      </c>
      <c r="O1025" s="175">
        <f>IF('G011A (Haziran-Aralık)'!K857="",0,'G011A (Haziran-Aralık)'!K857)</f>
        <v>0</v>
      </c>
      <c r="P1025" s="176" t="str">
        <f>IF('proje ve personel bilgileri'!A454=0,"",SUM(D1025+F1025+H1025+J1025+L1025+N1025))</f>
        <v/>
      </c>
      <c r="Q1025" s="175" t="str">
        <f>IF('proje ve personel bilgileri'!A454=0,"",SUM(E1025+G1025+I1025+K1025+M1025+O1025))</f>
        <v/>
      </c>
      <c r="R1025" s="180" t="str">
        <f>IF('proje ve personel bilgileri'!A454&lt;&gt;0,(P1025/30)," ")</f>
        <v xml:space="preserve"> </v>
      </c>
      <c r="S1025" s="181" t="str">
        <f>IF('proje ve personel bilgileri'!A454&lt;&gt;0,(Q1025/R1025)," ")</f>
        <v xml:space="preserve"> </v>
      </c>
    </row>
    <row r="1026" spans="1:19" ht="15.75" customHeight="1" x14ac:dyDescent="0.25">
      <c r="A1026" s="15">
        <v>442</v>
      </c>
      <c r="B1026" s="359" t="str">
        <f>IF('proje ve personel bilgileri'!A455&lt;&gt;0,('proje ve personel bilgileri'!A455)," ")</f>
        <v xml:space="preserve"> </v>
      </c>
      <c r="C1026" s="359"/>
      <c r="D1026" s="176">
        <f>IF('G011A (Ocak-Temmuz)'!C844="",0,'G011A (Ocak-Temmuz)'!C844)</f>
        <v>0</v>
      </c>
      <c r="E1026" s="175">
        <f>IF('G011A (Ocak-Temmuz)'!K844=" ",0,'G011A (Ocak-Temmuz)'!K844)</f>
        <v>0</v>
      </c>
      <c r="F1026" s="176">
        <f>IF('G011A (Şubat-Ağustos)'!C836="",0,'G011A (Şubat-Ağustos)'!C836)</f>
        <v>0</v>
      </c>
      <c r="G1026" s="175">
        <f>IF('G011A (Şubat-Ağustos)'!K836=" ",0,'G011A (Şubat-Ağustos)'!K836)</f>
        <v>0</v>
      </c>
      <c r="H1026" s="176">
        <f>IF('G011A (Mart-Eylül)'!C835="",0,'G011A (Mart-Eylül)'!C835)</f>
        <v>0</v>
      </c>
      <c r="I1026" s="175">
        <f>IF('G011A (Mart-Eylül)'!K835=" ",0,'G011A (Mart-Eylül)'!K835)</f>
        <v>0</v>
      </c>
      <c r="J1026" s="176">
        <f>IF('G011A (Nisan-Ekim)'!C835="",0,'G011A (Nisan-Ekim)'!C835)</f>
        <v>0</v>
      </c>
      <c r="K1026" s="175">
        <f>IF('G011A (Nisan-Ekim)'!K835="",0,'G011A (Nisan-Ekim)'!K835)</f>
        <v>0</v>
      </c>
      <c r="L1026" s="176">
        <f>IF('G011A (Mayıs-Kasım)'!C835="",0,'G011A (Mayıs-Kasım)'!C835)</f>
        <v>0</v>
      </c>
      <c r="M1026" s="175">
        <f>IF('G011A (Mayıs-Kasım)'!K835=" ",0,'G011A (Mayıs-Kasım)'!K835)</f>
        <v>0</v>
      </c>
      <c r="N1026" s="176">
        <f>IF('G011A (Haziran-Aralık)'!C858="",0,'G011A (Haziran-Aralık)'!C858)</f>
        <v>0</v>
      </c>
      <c r="O1026" s="175">
        <f>IF('G011A (Haziran-Aralık)'!K858="",0,'G011A (Haziran-Aralık)'!K858)</f>
        <v>0</v>
      </c>
      <c r="P1026" s="176" t="str">
        <f>IF('proje ve personel bilgileri'!A455=0,"",SUM(D1026+F1026+H1026+J1026+L1026+N1026))</f>
        <v/>
      </c>
      <c r="Q1026" s="175" t="str">
        <f>IF('proje ve personel bilgileri'!A455=0,"",SUM(E1026+G1026+I1026+K1026+M1026+O1026))</f>
        <v/>
      </c>
      <c r="R1026" s="180" t="str">
        <f>IF('proje ve personel bilgileri'!A455&lt;&gt;0,(P1026/30)," ")</f>
        <v xml:space="preserve"> </v>
      </c>
      <c r="S1026" s="181" t="str">
        <f>IF('proje ve personel bilgileri'!A455&lt;&gt;0,(Q1026/R1026)," ")</f>
        <v xml:space="preserve"> </v>
      </c>
    </row>
    <row r="1027" spans="1:19" ht="15.75" customHeight="1" x14ac:dyDescent="0.25">
      <c r="A1027" s="14">
        <v>443</v>
      </c>
      <c r="B1027" s="359" t="str">
        <f>IF('proje ve personel bilgileri'!A456&lt;&gt;0,('proje ve personel bilgileri'!A456)," ")</f>
        <v xml:space="preserve"> </v>
      </c>
      <c r="C1027" s="359"/>
      <c r="D1027" s="176">
        <f>IF('G011A (Ocak-Temmuz)'!C845="",0,'G011A (Ocak-Temmuz)'!C845)</f>
        <v>0</v>
      </c>
      <c r="E1027" s="175">
        <f>IF('G011A (Ocak-Temmuz)'!K845=" ",0,'G011A (Ocak-Temmuz)'!K845)</f>
        <v>0</v>
      </c>
      <c r="F1027" s="176">
        <f>IF('G011A (Şubat-Ağustos)'!C837="",0,'G011A (Şubat-Ağustos)'!C837)</f>
        <v>0</v>
      </c>
      <c r="G1027" s="175">
        <f>IF('G011A (Şubat-Ağustos)'!K837=" ",0,'G011A (Şubat-Ağustos)'!K837)</f>
        <v>0</v>
      </c>
      <c r="H1027" s="176">
        <f>IF('G011A (Mart-Eylül)'!C836="",0,'G011A (Mart-Eylül)'!C836)</f>
        <v>0</v>
      </c>
      <c r="I1027" s="175">
        <f>IF('G011A (Mart-Eylül)'!K836=" ",0,'G011A (Mart-Eylül)'!K836)</f>
        <v>0</v>
      </c>
      <c r="J1027" s="176">
        <f>IF('G011A (Nisan-Ekim)'!C836="",0,'G011A (Nisan-Ekim)'!C836)</f>
        <v>0</v>
      </c>
      <c r="K1027" s="175">
        <f>IF('G011A (Nisan-Ekim)'!K836="",0,'G011A (Nisan-Ekim)'!K836)</f>
        <v>0</v>
      </c>
      <c r="L1027" s="176">
        <f>IF('G011A (Mayıs-Kasım)'!C836="",0,'G011A (Mayıs-Kasım)'!C836)</f>
        <v>0</v>
      </c>
      <c r="M1027" s="175">
        <f>IF('G011A (Mayıs-Kasım)'!K836=" ",0,'G011A (Mayıs-Kasım)'!K836)</f>
        <v>0</v>
      </c>
      <c r="N1027" s="176">
        <f>IF('G011A (Haziran-Aralık)'!C859="",0,'G011A (Haziran-Aralık)'!C859)</f>
        <v>0</v>
      </c>
      <c r="O1027" s="175">
        <f>IF('G011A (Haziran-Aralık)'!K859="",0,'G011A (Haziran-Aralık)'!K859)</f>
        <v>0</v>
      </c>
      <c r="P1027" s="176" t="str">
        <f>IF('proje ve personel bilgileri'!A456=0,"",SUM(D1027+F1027+H1027+J1027+L1027+N1027))</f>
        <v/>
      </c>
      <c r="Q1027" s="175" t="str">
        <f>IF('proje ve personel bilgileri'!A456=0,"",SUM(E1027+G1027+I1027+K1027+M1027+O1027))</f>
        <v/>
      </c>
      <c r="R1027" s="180" t="str">
        <f>IF('proje ve personel bilgileri'!A456&lt;&gt;0,(P1027/30)," ")</f>
        <v xml:space="preserve"> </v>
      </c>
      <c r="S1027" s="181" t="str">
        <f>IF('proje ve personel bilgileri'!A456&lt;&gt;0,(Q1027/R1027)," ")</f>
        <v xml:space="preserve"> </v>
      </c>
    </row>
    <row r="1028" spans="1:19" ht="15.75" customHeight="1" x14ac:dyDescent="0.25">
      <c r="A1028" s="15">
        <v>444</v>
      </c>
      <c r="B1028" s="359" t="str">
        <f>IF('proje ve personel bilgileri'!A457&lt;&gt;0,('proje ve personel bilgileri'!A457)," ")</f>
        <v xml:space="preserve"> </v>
      </c>
      <c r="C1028" s="359"/>
      <c r="D1028" s="176">
        <f>IF('G011A (Ocak-Temmuz)'!C846="",0,'G011A (Ocak-Temmuz)'!C846)</f>
        <v>0</v>
      </c>
      <c r="E1028" s="175">
        <f>IF('G011A (Ocak-Temmuz)'!K846=" ",0,'G011A (Ocak-Temmuz)'!K846)</f>
        <v>0</v>
      </c>
      <c r="F1028" s="176">
        <f>IF('G011A (Şubat-Ağustos)'!C838="",0,'G011A (Şubat-Ağustos)'!C838)</f>
        <v>0</v>
      </c>
      <c r="G1028" s="175">
        <f>IF('G011A (Şubat-Ağustos)'!K838=" ",0,'G011A (Şubat-Ağustos)'!K838)</f>
        <v>0</v>
      </c>
      <c r="H1028" s="176">
        <f>IF('G011A (Mart-Eylül)'!C837="",0,'G011A (Mart-Eylül)'!C837)</f>
        <v>0</v>
      </c>
      <c r="I1028" s="175">
        <f>IF('G011A (Mart-Eylül)'!K837=" ",0,'G011A (Mart-Eylül)'!K837)</f>
        <v>0</v>
      </c>
      <c r="J1028" s="176">
        <f>IF('G011A (Nisan-Ekim)'!C837="",0,'G011A (Nisan-Ekim)'!C837)</f>
        <v>0</v>
      </c>
      <c r="K1028" s="175">
        <f>IF('G011A (Nisan-Ekim)'!K837="",0,'G011A (Nisan-Ekim)'!K837)</f>
        <v>0</v>
      </c>
      <c r="L1028" s="176">
        <f>IF('G011A (Mayıs-Kasım)'!C837="",0,'G011A (Mayıs-Kasım)'!C837)</f>
        <v>0</v>
      </c>
      <c r="M1028" s="175">
        <f>IF('G011A (Mayıs-Kasım)'!K837=" ",0,'G011A (Mayıs-Kasım)'!K837)</f>
        <v>0</v>
      </c>
      <c r="N1028" s="176">
        <f>IF('G011A (Haziran-Aralık)'!C860="",0,'G011A (Haziran-Aralık)'!C860)</f>
        <v>0</v>
      </c>
      <c r="O1028" s="175">
        <f>IF('G011A (Haziran-Aralık)'!K860="",0,'G011A (Haziran-Aralık)'!K860)</f>
        <v>0</v>
      </c>
      <c r="P1028" s="176" t="str">
        <f>IF('proje ve personel bilgileri'!A457=0,"",SUM(D1028+F1028+H1028+J1028+L1028+N1028))</f>
        <v/>
      </c>
      <c r="Q1028" s="175" t="str">
        <f>IF('proje ve personel bilgileri'!A457=0,"",SUM(E1028+G1028+I1028+K1028+M1028+O1028))</f>
        <v/>
      </c>
      <c r="R1028" s="180" t="str">
        <f>IF('proje ve personel bilgileri'!A457&lt;&gt;0,(P1028/30)," ")</f>
        <v xml:space="preserve"> </v>
      </c>
      <c r="S1028" s="181" t="str">
        <f>IF('proje ve personel bilgileri'!A457&lt;&gt;0,(Q1028/R1028)," ")</f>
        <v xml:space="preserve"> </v>
      </c>
    </row>
    <row r="1029" spans="1:19" ht="15.75" customHeight="1" x14ac:dyDescent="0.25">
      <c r="A1029" s="14">
        <v>445</v>
      </c>
      <c r="B1029" s="359" t="str">
        <f>IF('proje ve personel bilgileri'!A458&lt;&gt;0,('proje ve personel bilgileri'!A458)," ")</f>
        <v xml:space="preserve"> </v>
      </c>
      <c r="C1029" s="359"/>
      <c r="D1029" s="176">
        <f>IF('G011A (Ocak-Temmuz)'!C847="",0,'G011A (Ocak-Temmuz)'!C847)</f>
        <v>0</v>
      </c>
      <c r="E1029" s="175">
        <f>IF('G011A (Ocak-Temmuz)'!K847=" ",0,'G011A (Ocak-Temmuz)'!K847)</f>
        <v>0</v>
      </c>
      <c r="F1029" s="176">
        <f>IF('G011A (Şubat-Ağustos)'!C839="",0,'G011A (Şubat-Ağustos)'!C839)</f>
        <v>0</v>
      </c>
      <c r="G1029" s="175">
        <f>IF('G011A (Şubat-Ağustos)'!K839=" ",0,'G011A (Şubat-Ağustos)'!K839)</f>
        <v>0</v>
      </c>
      <c r="H1029" s="176">
        <f>IF('G011A (Mart-Eylül)'!C838="",0,'G011A (Mart-Eylül)'!C838)</f>
        <v>0</v>
      </c>
      <c r="I1029" s="175">
        <f>IF('G011A (Mart-Eylül)'!K838=" ",0,'G011A (Mart-Eylül)'!K838)</f>
        <v>0</v>
      </c>
      <c r="J1029" s="176">
        <f>IF('G011A (Nisan-Ekim)'!C838="",0,'G011A (Nisan-Ekim)'!C838)</f>
        <v>0</v>
      </c>
      <c r="K1029" s="175">
        <f>IF('G011A (Nisan-Ekim)'!K838="",0,'G011A (Nisan-Ekim)'!K838)</f>
        <v>0</v>
      </c>
      <c r="L1029" s="176">
        <f>IF('G011A (Mayıs-Kasım)'!C838="",0,'G011A (Mayıs-Kasım)'!C838)</f>
        <v>0</v>
      </c>
      <c r="M1029" s="175">
        <f>IF('G011A (Mayıs-Kasım)'!K838=" ",0,'G011A (Mayıs-Kasım)'!K838)</f>
        <v>0</v>
      </c>
      <c r="N1029" s="176">
        <f>IF('G011A (Haziran-Aralık)'!C861="",0,'G011A (Haziran-Aralık)'!C861)</f>
        <v>0</v>
      </c>
      <c r="O1029" s="175">
        <f>IF('G011A (Haziran-Aralık)'!K861="",0,'G011A (Haziran-Aralık)'!K861)</f>
        <v>0</v>
      </c>
      <c r="P1029" s="176" t="str">
        <f>IF('proje ve personel bilgileri'!A458=0,"",SUM(D1029+F1029+H1029+J1029+L1029+N1029))</f>
        <v/>
      </c>
      <c r="Q1029" s="175" t="str">
        <f>IF('proje ve personel bilgileri'!A458=0,"",SUM(E1029+G1029+I1029+K1029+M1029+O1029))</f>
        <v/>
      </c>
      <c r="R1029" s="180" t="str">
        <f>IF('proje ve personel bilgileri'!A458&lt;&gt;0,(P1029/30)," ")</f>
        <v xml:space="preserve"> </v>
      </c>
      <c r="S1029" s="181" t="str">
        <f>IF('proje ve personel bilgileri'!A458&lt;&gt;0,(Q1029/R1029)," ")</f>
        <v xml:space="preserve"> </v>
      </c>
    </row>
    <row r="1030" spans="1:19" ht="15.75" customHeight="1" x14ac:dyDescent="0.25">
      <c r="A1030" s="15">
        <v>446</v>
      </c>
      <c r="B1030" s="359" t="str">
        <f>IF('proje ve personel bilgileri'!A459&lt;&gt;0,('proje ve personel bilgileri'!A459)," ")</f>
        <v xml:space="preserve"> </v>
      </c>
      <c r="C1030" s="359"/>
      <c r="D1030" s="176">
        <f>IF('G011A (Ocak-Temmuz)'!C848="",0,'G011A (Ocak-Temmuz)'!C848)</f>
        <v>0</v>
      </c>
      <c r="E1030" s="175">
        <f>IF('G011A (Ocak-Temmuz)'!K848=" ",0,'G011A (Ocak-Temmuz)'!K848)</f>
        <v>0</v>
      </c>
      <c r="F1030" s="176">
        <f>IF('G011A (Şubat-Ağustos)'!C840="",0,'G011A (Şubat-Ağustos)'!C840)</f>
        <v>0</v>
      </c>
      <c r="G1030" s="175">
        <f>IF('G011A (Şubat-Ağustos)'!K840=" ",0,'G011A (Şubat-Ağustos)'!K840)</f>
        <v>0</v>
      </c>
      <c r="H1030" s="176">
        <f>IF('G011A (Mart-Eylül)'!C839="",0,'G011A (Mart-Eylül)'!C839)</f>
        <v>0</v>
      </c>
      <c r="I1030" s="175">
        <f>IF('G011A (Mart-Eylül)'!K839=" ",0,'G011A (Mart-Eylül)'!K839)</f>
        <v>0</v>
      </c>
      <c r="J1030" s="176">
        <f>IF('G011A (Nisan-Ekim)'!C839="",0,'G011A (Nisan-Ekim)'!C839)</f>
        <v>0</v>
      </c>
      <c r="K1030" s="175">
        <f>IF('G011A (Nisan-Ekim)'!K839="",0,'G011A (Nisan-Ekim)'!K839)</f>
        <v>0</v>
      </c>
      <c r="L1030" s="176">
        <f>IF('G011A (Mayıs-Kasım)'!C839="",0,'G011A (Mayıs-Kasım)'!C839)</f>
        <v>0</v>
      </c>
      <c r="M1030" s="175">
        <f>IF('G011A (Mayıs-Kasım)'!K839=" ",0,'G011A (Mayıs-Kasım)'!K839)</f>
        <v>0</v>
      </c>
      <c r="N1030" s="176">
        <f>IF('G011A (Haziran-Aralık)'!C862="",0,'G011A (Haziran-Aralık)'!C862)</f>
        <v>0</v>
      </c>
      <c r="O1030" s="175">
        <f>IF('G011A (Haziran-Aralık)'!K862="",0,'G011A (Haziran-Aralık)'!K862)</f>
        <v>0</v>
      </c>
      <c r="P1030" s="176" t="str">
        <f>IF('proje ve personel bilgileri'!A459=0,"",SUM(D1030+F1030+H1030+J1030+L1030+N1030))</f>
        <v/>
      </c>
      <c r="Q1030" s="175" t="str">
        <f>IF('proje ve personel bilgileri'!A459=0,"",SUM(E1030+G1030+I1030+K1030+M1030+O1030))</f>
        <v/>
      </c>
      <c r="R1030" s="180" t="str">
        <f>IF('proje ve personel bilgileri'!A459&lt;&gt;0,(P1030/30)," ")</f>
        <v xml:space="preserve"> </v>
      </c>
      <c r="S1030" s="181" t="str">
        <f>IF('proje ve personel bilgileri'!A459&lt;&gt;0,(Q1030/R1030)," ")</f>
        <v xml:space="preserve"> </v>
      </c>
    </row>
    <row r="1031" spans="1:19" ht="15.75" customHeight="1" x14ac:dyDescent="0.25">
      <c r="A1031" s="14">
        <v>447</v>
      </c>
      <c r="B1031" s="359" t="str">
        <f>IF('proje ve personel bilgileri'!A460&lt;&gt;0,('proje ve personel bilgileri'!A460)," ")</f>
        <v xml:space="preserve"> </v>
      </c>
      <c r="C1031" s="359"/>
      <c r="D1031" s="176">
        <f>IF('G011A (Ocak-Temmuz)'!C849="",0,'G011A (Ocak-Temmuz)'!C849)</f>
        <v>0</v>
      </c>
      <c r="E1031" s="175">
        <f>IF('G011A (Ocak-Temmuz)'!K849=" ",0,'G011A (Ocak-Temmuz)'!K849)</f>
        <v>0</v>
      </c>
      <c r="F1031" s="176">
        <f>IF('G011A (Şubat-Ağustos)'!C841="",0,'G011A (Şubat-Ağustos)'!C841)</f>
        <v>0</v>
      </c>
      <c r="G1031" s="175">
        <f>IF('G011A (Şubat-Ağustos)'!K841=" ",0,'G011A (Şubat-Ağustos)'!K841)</f>
        <v>0</v>
      </c>
      <c r="H1031" s="176">
        <f>IF('G011A (Mart-Eylül)'!C840="",0,'G011A (Mart-Eylül)'!C840)</f>
        <v>0</v>
      </c>
      <c r="I1031" s="175">
        <f>IF('G011A (Mart-Eylül)'!K840=" ",0,'G011A (Mart-Eylül)'!K840)</f>
        <v>0</v>
      </c>
      <c r="J1031" s="176">
        <f>IF('G011A (Nisan-Ekim)'!C840="",0,'G011A (Nisan-Ekim)'!C840)</f>
        <v>0</v>
      </c>
      <c r="K1031" s="175">
        <f>IF('G011A (Nisan-Ekim)'!K840="",0,'G011A (Nisan-Ekim)'!K840)</f>
        <v>0</v>
      </c>
      <c r="L1031" s="176">
        <f>IF('G011A (Mayıs-Kasım)'!C840="",0,'G011A (Mayıs-Kasım)'!C840)</f>
        <v>0</v>
      </c>
      <c r="M1031" s="175">
        <f>IF('G011A (Mayıs-Kasım)'!K840=" ",0,'G011A (Mayıs-Kasım)'!K840)</f>
        <v>0</v>
      </c>
      <c r="N1031" s="176">
        <f>IF('G011A (Haziran-Aralık)'!C863="",0,'G011A (Haziran-Aralık)'!C863)</f>
        <v>0</v>
      </c>
      <c r="O1031" s="175">
        <f>IF('G011A (Haziran-Aralık)'!K863="",0,'G011A (Haziran-Aralık)'!K863)</f>
        <v>0</v>
      </c>
      <c r="P1031" s="176" t="str">
        <f>IF('proje ve personel bilgileri'!A460=0,"",SUM(D1031+F1031+H1031+J1031+L1031+N1031))</f>
        <v/>
      </c>
      <c r="Q1031" s="175" t="str">
        <f>IF('proje ve personel bilgileri'!A460=0,"",SUM(E1031+G1031+I1031+K1031+M1031+O1031))</f>
        <v/>
      </c>
      <c r="R1031" s="180" t="str">
        <f>IF('proje ve personel bilgileri'!A460&lt;&gt;0,(P1031/30)," ")</f>
        <v xml:space="preserve"> </v>
      </c>
      <c r="S1031" s="181" t="str">
        <f>IF('proje ve personel bilgileri'!A460&lt;&gt;0,(Q1031/R1031)," ")</f>
        <v xml:space="preserve"> </v>
      </c>
    </row>
    <row r="1032" spans="1:19" ht="15.75" customHeight="1" x14ac:dyDescent="0.25">
      <c r="A1032" s="15">
        <v>448</v>
      </c>
      <c r="B1032" s="359" t="str">
        <f>IF('proje ve personel bilgileri'!A461&lt;&gt;0,('proje ve personel bilgileri'!A461)," ")</f>
        <v xml:space="preserve"> </v>
      </c>
      <c r="C1032" s="359"/>
      <c r="D1032" s="176">
        <f>IF('G011A (Ocak-Temmuz)'!C850="",0,'G011A (Ocak-Temmuz)'!C850)</f>
        <v>0</v>
      </c>
      <c r="E1032" s="175">
        <f>IF('G011A (Ocak-Temmuz)'!K850=" ",0,'G011A (Ocak-Temmuz)'!K850)</f>
        <v>0</v>
      </c>
      <c r="F1032" s="176">
        <f>IF('G011A (Şubat-Ağustos)'!C842="",0,'G011A (Şubat-Ağustos)'!C842)</f>
        <v>0</v>
      </c>
      <c r="G1032" s="175">
        <f>IF('G011A (Şubat-Ağustos)'!K842=" ",0,'G011A (Şubat-Ağustos)'!K842)</f>
        <v>0</v>
      </c>
      <c r="H1032" s="176">
        <f>IF('G011A (Mart-Eylül)'!C841="",0,'G011A (Mart-Eylül)'!C841)</f>
        <v>0</v>
      </c>
      <c r="I1032" s="175">
        <f>IF('G011A (Mart-Eylül)'!K841=" ",0,'G011A (Mart-Eylül)'!K841)</f>
        <v>0</v>
      </c>
      <c r="J1032" s="176">
        <f>IF('G011A (Nisan-Ekim)'!C841="",0,'G011A (Nisan-Ekim)'!C841)</f>
        <v>0</v>
      </c>
      <c r="K1032" s="175">
        <f>IF('G011A (Nisan-Ekim)'!K841="",0,'G011A (Nisan-Ekim)'!K841)</f>
        <v>0</v>
      </c>
      <c r="L1032" s="176">
        <f>IF('G011A (Mayıs-Kasım)'!C841="",0,'G011A (Mayıs-Kasım)'!C841)</f>
        <v>0</v>
      </c>
      <c r="M1032" s="175">
        <f>IF('G011A (Mayıs-Kasım)'!K841=" ",0,'G011A (Mayıs-Kasım)'!K841)</f>
        <v>0</v>
      </c>
      <c r="N1032" s="176">
        <f>IF('G011A (Haziran-Aralık)'!C864="",0,'G011A (Haziran-Aralık)'!C864)</f>
        <v>0</v>
      </c>
      <c r="O1032" s="175">
        <f>IF('G011A (Haziran-Aralık)'!K864="",0,'G011A (Haziran-Aralık)'!K864)</f>
        <v>0</v>
      </c>
      <c r="P1032" s="176" t="str">
        <f>IF('proje ve personel bilgileri'!A461=0,"",SUM(D1032+F1032+H1032+J1032+L1032+N1032))</f>
        <v/>
      </c>
      <c r="Q1032" s="175" t="str">
        <f>IF('proje ve personel bilgileri'!A461=0,"",SUM(E1032+G1032+I1032+K1032+M1032+O1032))</f>
        <v/>
      </c>
      <c r="R1032" s="180" t="str">
        <f>IF('proje ve personel bilgileri'!A461&lt;&gt;0,(P1032/30)," ")</f>
        <v xml:space="preserve"> </v>
      </c>
      <c r="S1032" s="181" t="str">
        <f>IF('proje ve personel bilgileri'!A461&lt;&gt;0,(Q1032/R1032)," ")</f>
        <v xml:space="preserve"> </v>
      </c>
    </row>
    <row r="1033" spans="1:19" ht="15.75" customHeight="1" x14ac:dyDescent="0.25">
      <c r="A1033" s="14">
        <v>449</v>
      </c>
      <c r="B1033" s="359" t="str">
        <f>IF('proje ve personel bilgileri'!A462&lt;&gt;0,('proje ve personel bilgileri'!A462)," ")</f>
        <v xml:space="preserve"> </v>
      </c>
      <c r="C1033" s="359"/>
      <c r="D1033" s="176">
        <f>IF('G011A (Ocak-Temmuz)'!C851="",0,'G011A (Ocak-Temmuz)'!C851)</f>
        <v>0</v>
      </c>
      <c r="E1033" s="175">
        <f>IF('G011A (Ocak-Temmuz)'!K851=" ",0,'G011A (Ocak-Temmuz)'!K851)</f>
        <v>0</v>
      </c>
      <c r="F1033" s="176">
        <f>IF('G011A (Şubat-Ağustos)'!C843="",0,'G011A (Şubat-Ağustos)'!C843)</f>
        <v>0</v>
      </c>
      <c r="G1033" s="175">
        <f>IF('G011A (Şubat-Ağustos)'!K843=" ",0,'G011A (Şubat-Ağustos)'!K843)</f>
        <v>0</v>
      </c>
      <c r="H1033" s="176">
        <f>IF('G011A (Mart-Eylül)'!C842="",0,'G011A (Mart-Eylül)'!C842)</f>
        <v>0</v>
      </c>
      <c r="I1033" s="175">
        <f>IF('G011A (Mart-Eylül)'!K842=" ",0,'G011A (Mart-Eylül)'!K842)</f>
        <v>0</v>
      </c>
      <c r="J1033" s="176">
        <f>IF('G011A (Nisan-Ekim)'!C842="",0,'G011A (Nisan-Ekim)'!C842)</f>
        <v>0</v>
      </c>
      <c r="K1033" s="175">
        <f>IF('G011A (Nisan-Ekim)'!K842="",0,'G011A (Nisan-Ekim)'!K842)</f>
        <v>0</v>
      </c>
      <c r="L1033" s="176">
        <f>IF('G011A (Mayıs-Kasım)'!C842="",0,'G011A (Mayıs-Kasım)'!C842)</f>
        <v>0</v>
      </c>
      <c r="M1033" s="175">
        <f>IF('G011A (Mayıs-Kasım)'!K842=" ",0,'G011A (Mayıs-Kasım)'!K842)</f>
        <v>0</v>
      </c>
      <c r="N1033" s="176">
        <f>IF('G011A (Haziran-Aralık)'!C865="",0,'G011A (Haziran-Aralık)'!C865)</f>
        <v>0</v>
      </c>
      <c r="O1033" s="175">
        <f>IF('G011A (Haziran-Aralık)'!K865="",0,'G011A (Haziran-Aralık)'!K865)</f>
        <v>0</v>
      </c>
      <c r="P1033" s="176" t="str">
        <f>IF('proje ve personel bilgileri'!A462=0,"",SUM(D1033+F1033+H1033+J1033+L1033+N1033))</f>
        <v/>
      </c>
      <c r="Q1033" s="175" t="str">
        <f>IF('proje ve personel bilgileri'!A462=0,"",SUM(E1033+G1033+I1033+K1033+M1033+O1033))</f>
        <v/>
      </c>
      <c r="R1033" s="180" t="str">
        <f>IF('proje ve personel bilgileri'!A462&lt;&gt;0,(P1033/30)," ")</f>
        <v xml:space="preserve"> </v>
      </c>
      <c r="S1033" s="181" t="str">
        <f>IF('proje ve personel bilgileri'!A462&lt;&gt;0,(Q1033/R1033)," ")</f>
        <v xml:space="preserve"> </v>
      </c>
    </row>
    <row r="1034" spans="1:19" ht="15.75" customHeight="1" x14ac:dyDescent="0.25">
      <c r="A1034" s="15">
        <v>450</v>
      </c>
      <c r="B1034" s="359" t="str">
        <f>IF('proje ve personel bilgileri'!A463&lt;&gt;0,('proje ve personel bilgileri'!A463)," ")</f>
        <v xml:space="preserve"> </v>
      </c>
      <c r="C1034" s="359"/>
      <c r="D1034" s="176">
        <f>IF('G011A (Ocak-Temmuz)'!C852="",0,'G011A (Ocak-Temmuz)'!C852)</f>
        <v>0</v>
      </c>
      <c r="E1034" s="175">
        <f>IF('G011A (Ocak-Temmuz)'!K852=" ",0,'G011A (Ocak-Temmuz)'!K852)</f>
        <v>0</v>
      </c>
      <c r="F1034" s="176">
        <f>IF('G011A (Şubat-Ağustos)'!C844="",0,'G011A (Şubat-Ağustos)'!C844)</f>
        <v>0</v>
      </c>
      <c r="G1034" s="175">
        <f>IF('G011A (Şubat-Ağustos)'!K844=" ",0,'G011A (Şubat-Ağustos)'!K844)</f>
        <v>0</v>
      </c>
      <c r="H1034" s="176">
        <f>IF('G011A (Mart-Eylül)'!C843="",0,'G011A (Mart-Eylül)'!C843)</f>
        <v>0</v>
      </c>
      <c r="I1034" s="175">
        <f>IF('G011A (Mart-Eylül)'!K843=" ",0,'G011A (Mart-Eylül)'!K843)</f>
        <v>0</v>
      </c>
      <c r="J1034" s="176">
        <f>IF('G011A (Nisan-Ekim)'!C843="",0,'G011A (Nisan-Ekim)'!C843)</f>
        <v>0</v>
      </c>
      <c r="K1034" s="175">
        <f>IF('G011A (Nisan-Ekim)'!K843="",0,'G011A (Nisan-Ekim)'!K843)</f>
        <v>0</v>
      </c>
      <c r="L1034" s="176">
        <f>IF('G011A (Mayıs-Kasım)'!C843="",0,'G011A (Mayıs-Kasım)'!C843)</f>
        <v>0</v>
      </c>
      <c r="M1034" s="175">
        <f>IF('G011A (Mayıs-Kasım)'!K843=" ",0,'G011A (Mayıs-Kasım)'!K843)</f>
        <v>0</v>
      </c>
      <c r="N1034" s="176">
        <f>IF('G011A (Haziran-Aralık)'!C866="",0,'G011A (Haziran-Aralık)'!C866)</f>
        <v>0</v>
      </c>
      <c r="O1034" s="175">
        <f>IF('G011A (Haziran-Aralık)'!K866="",0,'G011A (Haziran-Aralık)'!K866)</f>
        <v>0</v>
      </c>
      <c r="P1034" s="176" t="str">
        <f>IF('proje ve personel bilgileri'!A463=0,"",SUM(D1034+F1034+H1034+J1034+L1034+N1034))</f>
        <v/>
      </c>
      <c r="Q1034" s="175" t="str">
        <f>IF('proje ve personel bilgileri'!A463=0,"",SUM(E1034+G1034+I1034+K1034+M1034+O1034))</f>
        <v/>
      </c>
      <c r="R1034" s="180" t="str">
        <f>IF('proje ve personel bilgileri'!A463&lt;&gt;0,(P1034/30)," ")</f>
        <v xml:space="preserve"> </v>
      </c>
      <c r="S1034" s="181" t="str">
        <f>IF('proje ve personel bilgileri'!A463&lt;&gt;0,(Q1034/R1034)," ")</f>
        <v xml:space="preserve"> </v>
      </c>
    </row>
    <row r="1035" spans="1:19" ht="15" customHeight="1" x14ac:dyDescent="0.25">
      <c r="A1035" s="56"/>
      <c r="B1035" s="56"/>
      <c r="C1035" s="56"/>
      <c r="D1035" s="56"/>
      <c r="E1035" s="56"/>
      <c r="F1035" s="56"/>
      <c r="G1035" s="56"/>
      <c r="H1035" s="56"/>
      <c r="I1035" s="56"/>
      <c r="J1035" s="56"/>
      <c r="K1035" s="56"/>
      <c r="L1035" s="56"/>
      <c r="M1035" s="56"/>
      <c r="N1035" s="56"/>
      <c r="O1035" s="56"/>
      <c r="P1035" s="56"/>
      <c r="Q1035" s="56"/>
      <c r="R1035" s="56"/>
      <c r="S1035" s="56"/>
    </row>
    <row r="1036" spans="1:19" ht="15" customHeight="1" x14ac:dyDescent="0.25">
      <c r="A1036" s="332" t="s">
        <v>100</v>
      </c>
      <c r="B1036" s="332"/>
      <c r="C1036" s="332"/>
      <c r="D1036" s="332"/>
      <c r="E1036" s="332"/>
      <c r="F1036" s="332"/>
      <c r="G1036" s="332"/>
      <c r="H1036" s="332"/>
      <c r="I1036" s="332"/>
      <c r="J1036" s="332"/>
      <c r="K1036" s="332"/>
      <c r="L1036" s="332"/>
      <c r="M1036" s="332"/>
      <c r="N1036" s="332"/>
      <c r="O1036" s="332"/>
      <c r="P1036" s="332"/>
      <c r="Q1036" s="332"/>
      <c r="R1036" s="332"/>
    </row>
    <row r="1037" spans="1:19" ht="15" customHeight="1" x14ac:dyDescent="0.25">
      <c r="A1037" s="287"/>
    </row>
    <row r="1038" spans="1:19" ht="15" customHeight="1" x14ac:dyDescent="0.25">
      <c r="C1038" s="57"/>
      <c r="E1038" s="58"/>
      <c r="G1038" s="57"/>
    </row>
    <row r="1039" spans="1:19" ht="15" customHeight="1" x14ac:dyDescent="0.25">
      <c r="F1039" s="288" t="s">
        <v>102</v>
      </c>
      <c r="J1039" s="288" t="s">
        <v>103</v>
      </c>
      <c r="O1039" s="74" t="s">
        <v>127</v>
      </c>
    </row>
    <row r="1050" spans="1:19" ht="15.75" customHeight="1" x14ac:dyDescent="0.25">
      <c r="A1050" s="348" t="s">
        <v>108</v>
      </c>
      <c r="B1050" s="348"/>
      <c r="C1050" s="348"/>
      <c r="D1050" s="348"/>
      <c r="E1050" s="348"/>
      <c r="F1050" s="348"/>
      <c r="G1050" s="348"/>
      <c r="H1050" s="348"/>
      <c r="I1050" s="348"/>
      <c r="J1050" s="348"/>
      <c r="K1050" s="348"/>
      <c r="L1050" s="348"/>
      <c r="M1050" s="348"/>
      <c r="N1050" s="348"/>
      <c r="O1050" s="348"/>
      <c r="P1050" s="348"/>
      <c r="Q1050" s="348"/>
      <c r="R1050" s="348"/>
      <c r="S1050" s="348"/>
    </row>
    <row r="1051" spans="1:19" ht="15" customHeight="1" x14ac:dyDescent="0.25">
      <c r="A1051" s="68"/>
      <c r="B1051" s="68"/>
      <c r="C1051" s="68"/>
      <c r="D1051" s="68"/>
      <c r="E1051" s="68"/>
      <c r="F1051" s="68"/>
      <c r="G1051" s="68"/>
      <c r="H1051" s="68"/>
      <c r="I1051" s="69" t="str">
        <f>'proje ve personel bilgileri'!$B$7</f>
        <v>/</v>
      </c>
      <c r="J1051" s="68" t="s">
        <v>109</v>
      </c>
      <c r="K1051" s="68"/>
      <c r="L1051" s="68"/>
      <c r="M1051" s="68"/>
      <c r="N1051" s="68"/>
      <c r="O1051" s="68"/>
      <c r="P1051" s="68"/>
      <c r="Q1051" s="68"/>
      <c r="R1051" s="68"/>
      <c r="S1051" s="68"/>
    </row>
    <row r="1052" spans="1:19" ht="18.75" customHeight="1" x14ac:dyDescent="0.25">
      <c r="R1052" s="10" t="s">
        <v>110</v>
      </c>
    </row>
    <row r="1053" spans="1:19" ht="15.75" customHeight="1" x14ac:dyDescent="0.25">
      <c r="A1053" s="349" t="s">
        <v>2</v>
      </c>
      <c r="B1053" s="350"/>
      <c r="C1053" s="374">
        <f>'proje ve personel bilgileri'!$B$2</f>
        <v>0</v>
      </c>
      <c r="D1053" s="375"/>
      <c r="E1053" s="375"/>
      <c r="F1053" s="375"/>
      <c r="G1053" s="375"/>
      <c r="H1053" s="375"/>
      <c r="I1053" s="375"/>
      <c r="J1053" s="375"/>
      <c r="K1053" s="375"/>
      <c r="L1053" s="375"/>
      <c r="M1053" s="375"/>
      <c r="N1053" s="375"/>
      <c r="O1053" s="375"/>
      <c r="P1053" s="375"/>
      <c r="Q1053" s="375"/>
      <c r="R1053" s="375"/>
      <c r="S1053" s="376"/>
    </row>
    <row r="1054" spans="1:19" ht="15.75" customHeight="1" x14ac:dyDescent="0.25">
      <c r="A1054" s="349" t="s">
        <v>4</v>
      </c>
      <c r="B1054" s="350"/>
      <c r="C1054" s="374">
        <f>'proje ve personel bilgileri'!$B$3</f>
        <v>0</v>
      </c>
      <c r="D1054" s="375"/>
      <c r="E1054" s="375"/>
      <c r="F1054" s="375"/>
      <c r="G1054" s="375"/>
      <c r="H1054" s="375"/>
      <c r="I1054" s="375"/>
      <c r="J1054" s="375"/>
      <c r="K1054" s="375"/>
      <c r="L1054" s="375"/>
      <c r="M1054" s="375"/>
      <c r="N1054" s="375"/>
      <c r="O1054" s="375"/>
      <c r="P1054" s="375"/>
      <c r="Q1054" s="375"/>
      <c r="R1054" s="375"/>
      <c r="S1054" s="376"/>
    </row>
    <row r="1055" spans="1:19" ht="27.75" customHeight="1" x14ac:dyDescent="0.25">
      <c r="A1055" s="360" t="s">
        <v>87</v>
      </c>
      <c r="B1055" s="368" t="s">
        <v>15</v>
      </c>
      <c r="C1055" s="369"/>
      <c r="D1055" s="368" t="s">
        <v>111</v>
      </c>
      <c r="E1055" s="369"/>
      <c r="F1055" s="368" t="s">
        <v>112</v>
      </c>
      <c r="G1055" s="369"/>
      <c r="H1055" s="366" t="s">
        <v>113</v>
      </c>
      <c r="I1055" s="367"/>
      <c r="J1055" s="366" t="s">
        <v>114</v>
      </c>
      <c r="K1055" s="367"/>
      <c r="L1055" s="366" t="s">
        <v>115</v>
      </c>
      <c r="M1055" s="367"/>
      <c r="N1055" s="368" t="s">
        <v>116</v>
      </c>
      <c r="O1055" s="369"/>
      <c r="P1055" s="360" t="s">
        <v>117</v>
      </c>
      <c r="Q1055" s="286" t="s">
        <v>118</v>
      </c>
      <c r="R1055" s="362" t="s">
        <v>119</v>
      </c>
      <c r="S1055" s="362" t="s">
        <v>120</v>
      </c>
    </row>
    <row r="1056" spans="1:19" ht="15.75" customHeight="1" x14ac:dyDescent="0.25">
      <c r="A1056" s="361"/>
      <c r="B1056" s="372"/>
      <c r="C1056" s="373"/>
      <c r="D1056" s="370"/>
      <c r="E1056" s="371"/>
      <c r="F1056" s="370"/>
      <c r="G1056" s="371"/>
      <c r="H1056" s="364" t="s">
        <v>121</v>
      </c>
      <c r="I1056" s="365"/>
      <c r="J1056" s="364" t="s">
        <v>122</v>
      </c>
      <c r="K1056" s="365"/>
      <c r="L1056" s="364" t="s">
        <v>123</v>
      </c>
      <c r="M1056" s="365"/>
      <c r="N1056" s="370"/>
      <c r="O1056" s="371"/>
      <c r="P1056" s="361"/>
      <c r="Q1056" s="11" t="s">
        <v>124</v>
      </c>
      <c r="R1056" s="363"/>
      <c r="S1056" s="363"/>
    </row>
    <row r="1057" spans="1:19" ht="27.75" customHeight="1" x14ac:dyDescent="0.25">
      <c r="A1057" s="361"/>
      <c r="B1057" s="372"/>
      <c r="C1057" s="373"/>
      <c r="D1057" s="360" t="s">
        <v>125</v>
      </c>
      <c r="E1057" s="11" t="s">
        <v>126</v>
      </c>
      <c r="F1057" s="360" t="s">
        <v>125</v>
      </c>
      <c r="G1057" s="11" t="s">
        <v>126</v>
      </c>
      <c r="H1057" s="360" t="s">
        <v>125</v>
      </c>
      <c r="I1057" s="11" t="s">
        <v>126</v>
      </c>
      <c r="J1057" s="360" t="s">
        <v>125</v>
      </c>
      <c r="K1057" s="12" t="s">
        <v>126</v>
      </c>
      <c r="L1057" s="360" t="s">
        <v>125</v>
      </c>
      <c r="M1057" s="11" t="s">
        <v>126</v>
      </c>
      <c r="N1057" s="360" t="s">
        <v>125</v>
      </c>
      <c r="O1057" s="11" t="s">
        <v>126</v>
      </c>
      <c r="P1057" s="361"/>
      <c r="Q1057" s="11" t="s">
        <v>98</v>
      </c>
      <c r="R1057" s="363"/>
      <c r="S1057" s="363"/>
    </row>
    <row r="1058" spans="1:19" ht="15.75" customHeight="1" x14ac:dyDescent="0.25">
      <c r="A1058" s="361"/>
      <c r="B1058" s="372"/>
      <c r="C1058" s="373"/>
      <c r="D1058" s="361"/>
      <c r="E1058" s="11" t="s">
        <v>98</v>
      </c>
      <c r="F1058" s="361"/>
      <c r="G1058" s="11" t="s">
        <v>98</v>
      </c>
      <c r="H1058" s="361"/>
      <c r="I1058" s="11" t="s">
        <v>98</v>
      </c>
      <c r="J1058" s="361"/>
      <c r="K1058" s="12" t="s">
        <v>98</v>
      </c>
      <c r="L1058" s="361"/>
      <c r="M1058" s="11" t="s">
        <v>98</v>
      </c>
      <c r="N1058" s="361"/>
      <c r="O1058" s="11" t="s">
        <v>98</v>
      </c>
      <c r="P1058" s="361"/>
      <c r="Q1058" s="13"/>
      <c r="R1058" s="363"/>
      <c r="S1058" s="363"/>
    </row>
    <row r="1059" spans="1:19" ht="15.75" customHeight="1" x14ac:dyDescent="0.25">
      <c r="A1059" s="14">
        <v>451</v>
      </c>
      <c r="B1059" s="359" t="str">
        <f>IF('proje ve personel bilgileri'!A464&lt;&gt;0,('proje ve personel bilgileri'!A464)," ")</f>
        <v xml:space="preserve"> </v>
      </c>
      <c r="C1059" s="359"/>
      <c r="D1059" s="176">
        <f>IF('G011A (Ocak-Temmuz)'!C869="",0,'G011A (Ocak-Temmuz)'!C869)</f>
        <v>0</v>
      </c>
      <c r="E1059" s="175">
        <f>IF('G011A (Ocak-Temmuz)'!K869=" ",0,'G011A (Ocak-Temmuz)'!K869)</f>
        <v>0</v>
      </c>
      <c r="F1059" s="176">
        <f>IF('G011A (Şubat-Ağustos)'!C861="",0,'G011A (Şubat-Ağustos)'!C861)</f>
        <v>0</v>
      </c>
      <c r="G1059" s="175">
        <f>IF('G011A (Şubat-Ağustos)'!K861=" ",0,'G011A (Şubat-Ağustos)'!K861)</f>
        <v>0</v>
      </c>
      <c r="H1059" s="176">
        <f>IF('G011A (Mart-Eylül)'!C861="",0,'G011A (Mart-Eylül)'!C861)</f>
        <v>0</v>
      </c>
      <c r="I1059" s="175">
        <f>IF('G011A (Mart-Eylül)'!K861=" ",0,'G011A (Mart-Eylül)'!K861)</f>
        <v>0</v>
      </c>
      <c r="J1059" s="176">
        <f>IF('G011A (Nisan-Ekim)'!C861="",0,'G011A (Nisan-Ekim)'!C861)</f>
        <v>0</v>
      </c>
      <c r="K1059" s="175">
        <f>IF('G011A (Nisan-Ekim)'!K861="",0,'G011A (Nisan-Ekim)'!K861)</f>
        <v>0</v>
      </c>
      <c r="L1059" s="176">
        <f>IF('G011A (Mayıs-Kasım)'!C861="",0,'G011A (Mayıs-Kasım)'!C861)</f>
        <v>0</v>
      </c>
      <c r="M1059" s="175">
        <f>IF('G011A (Mayıs-Kasım)'!K861=" ",0,'G011A (Mayıs-Kasım)'!K861)</f>
        <v>0</v>
      </c>
      <c r="N1059" s="176">
        <f>IF('G011A (Haziran-Aralık)'!C884="",0,'G011A (Haziran-Aralık)'!C884)</f>
        <v>0</v>
      </c>
      <c r="O1059" s="175">
        <f>IF('G011A (Haziran-Aralık)'!K884="",0,'G011A (Haziran-Aralık)'!K884)</f>
        <v>0</v>
      </c>
      <c r="P1059" s="176" t="str">
        <f>IF('proje ve personel bilgileri'!A464=0,"",SUM(D1059+F1059+H1059+J1059+L1059+N1059))</f>
        <v/>
      </c>
      <c r="Q1059" s="175" t="str">
        <f>IF('proje ve personel bilgileri'!A464=0,"",SUM(E1059+G1059+I1059+K1059+M1059+O1059))</f>
        <v/>
      </c>
      <c r="R1059" s="180" t="str">
        <f>IF('proje ve personel bilgileri'!A464&lt;&gt;0,(P1059/30)," ")</f>
        <v xml:space="preserve"> </v>
      </c>
      <c r="S1059" s="181" t="str">
        <f>IF('proje ve personel bilgileri'!A464&lt;&gt;0,(Q1059/R1059)," ")</f>
        <v xml:space="preserve"> </v>
      </c>
    </row>
    <row r="1060" spans="1:19" ht="15.75" customHeight="1" x14ac:dyDescent="0.25">
      <c r="A1060" s="15">
        <v>452</v>
      </c>
      <c r="B1060" s="359" t="str">
        <f>IF('proje ve personel bilgileri'!A465&lt;&gt;0,('proje ve personel bilgileri'!A465)," ")</f>
        <v xml:space="preserve"> </v>
      </c>
      <c r="C1060" s="359"/>
      <c r="D1060" s="176">
        <f>IF('G011A (Ocak-Temmuz)'!C870="",0,'G011A (Ocak-Temmuz)'!C870)</f>
        <v>0</v>
      </c>
      <c r="E1060" s="175">
        <f>IF('G011A (Ocak-Temmuz)'!K870=" ",0,'G011A (Ocak-Temmuz)'!K870)</f>
        <v>0</v>
      </c>
      <c r="F1060" s="176">
        <f>IF('G011A (Şubat-Ağustos)'!C862="",0,'G011A (Şubat-Ağustos)'!C862)</f>
        <v>0</v>
      </c>
      <c r="G1060" s="175">
        <f>IF('G011A (Şubat-Ağustos)'!K862=" ",0,'G011A (Şubat-Ağustos)'!K862)</f>
        <v>0</v>
      </c>
      <c r="H1060" s="176">
        <f>IF('G011A (Mart-Eylül)'!C862="",0,'G011A (Mart-Eylül)'!C862)</f>
        <v>0</v>
      </c>
      <c r="I1060" s="175">
        <f>IF('G011A (Mart-Eylül)'!K862=" ",0,'G011A (Mart-Eylül)'!K862)</f>
        <v>0</v>
      </c>
      <c r="J1060" s="176">
        <f>IF('G011A (Nisan-Ekim)'!C862="",0,'G011A (Nisan-Ekim)'!C862)</f>
        <v>0</v>
      </c>
      <c r="K1060" s="175">
        <f>IF('G011A (Nisan-Ekim)'!K862="",0,'G011A (Nisan-Ekim)'!K862)</f>
        <v>0</v>
      </c>
      <c r="L1060" s="176">
        <f>IF('G011A (Mayıs-Kasım)'!C862="",0,'G011A (Mayıs-Kasım)'!C862)</f>
        <v>0</v>
      </c>
      <c r="M1060" s="175">
        <f>IF('G011A (Mayıs-Kasım)'!K862=" ",0,'G011A (Mayıs-Kasım)'!K862)</f>
        <v>0</v>
      </c>
      <c r="N1060" s="176">
        <f>IF('G011A (Haziran-Aralık)'!C885="",0,'G011A (Haziran-Aralık)'!C885)</f>
        <v>0</v>
      </c>
      <c r="O1060" s="175">
        <f>IF('G011A (Haziran-Aralık)'!K885="",0,'G011A (Haziran-Aralık)'!K885)</f>
        <v>0</v>
      </c>
      <c r="P1060" s="176" t="str">
        <f>IF('proje ve personel bilgileri'!A465=0,"",SUM(D1060+F1060+H1060+J1060+L1060+N1060))</f>
        <v/>
      </c>
      <c r="Q1060" s="175" t="str">
        <f>IF('proje ve personel bilgileri'!A465=0,"",SUM(E1060+G1060+I1060+K1060+M1060+O1060))</f>
        <v/>
      </c>
      <c r="R1060" s="180" t="str">
        <f>IF('proje ve personel bilgileri'!A465&lt;&gt;0,(P1060/30)," ")</f>
        <v xml:space="preserve"> </v>
      </c>
      <c r="S1060" s="181" t="str">
        <f>IF('proje ve personel bilgileri'!A465&lt;&gt;0,(Q1060/R1060)," ")</f>
        <v xml:space="preserve"> </v>
      </c>
    </row>
    <row r="1061" spans="1:19" ht="15.75" customHeight="1" x14ac:dyDescent="0.25">
      <c r="A1061" s="14">
        <v>453</v>
      </c>
      <c r="B1061" s="359" t="str">
        <f>IF('proje ve personel bilgileri'!A466&lt;&gt;0,('proje ve personel bilgileri'!A466)," ")</f>
        <v xml:space="preserve"> </v>
      </c>
      <c r="C1061" s="359"/>
      <c r="D1061" s="176">
        <f>IF('G011A (Ocak-Temmuz)'!C871="",0,'G011A (Ocak-Temmuz)'!C871)</f>
        <v>0</v>
      </c>
      <c r="E1061" s="175">
        <f>IF('G011A (Ocak-Temmuz)'!K871=" ",0,'G011A (Ocak-Temmuz)'!K871)</f>
        <v>0</v>
      </c>
      <c r="F1061" s="176">
        <f>IF('G011A (Şubat-Ağustos)'!C863="",0,'G011A (Şubat-Ağustos)'!C863)</f>
        <v>0</v>
      </c>
      <c r="G1061" s="175">
        <f>IF('G011A (Şubat-Ağustos)'!K863=" ",0,'G011A (Şubat-Ağustos)'!K863)</f>
        <v>0</v>
      </c>
      <c r="H1061" s="176">
        <f>IF('G011A (Mart-Eylül)'!C863="",0,'G011A (Mart-Eylül)'!C863)</f>
        <v>0</v>
      </c>
      <c r="I1061" s="175">
        <f>IF('G011A (Mart-Eylül)'!K863=" ",0,'G011A (Mart-Eylül)'!K863)</f>
        <v>0</v>
      </c>
      <c r="J1061" s="176">
        <f>IF('G011A (Nisan-Ekim)'!C863="",0,'G011A (Nisan-Ekim)'!C863)</f>
        <v>0</v>
      </c>
      <c r="K1061" s="175">
        <f>IF('G011A (Nisan-Ekim)'!K863="",0,'G011A (Nisan-Ekim)'!K863)</f>
        <v>0</v>
      </c>
      <c r="L1061" s="176">
        <f>IF('G011A (Mayıs-Kasım)'!C863="",0,'G011A (Mayıs-Kasım)'!C863)</f>
        <v>0</v>
      </c>
      <c r="M1061" s="175">
        <f>IF('G011A (Mayıs-Kasım)'!K863=" ",0,'G011A (Mayıs-Kasım)'!K863)</f>
        <v>0</v>
      </c>
      <c r="N1061" s="176">
        <f>IF('G011A (Haziran-Aralık)'!C886="",0,'G011A (Haziran-Aralık)'!C886)</f>
        <v>0</v>
      </c>
      <c r="O1061" s="175">
        <f>IF('G011A (Haziran-Aralık)'!K886="",0,'G011A (Haziran-Aralık)'!K886)</f>
        <v>0</v>
      </c>
      <c r="P1061" s="176" t="str">
        <f>IF('proje ve personel bilgileri'!A466=0,"",SUM(D1061+F1061+H1061+J1061+L1061+N1061))</f>
        <v/>
      </c>
      <c r="Q1061" s="175" t="str">
        <f>IF('proje ve personel bilgileri'!A466=0,"",SUM(E1061+G1061+I1061+K1061+M1061+O1061))</f>
        <v/>
      </c>
      <c r="R1061" s="180" t="str">
        <f>IF('proje ve personel bilgileri'!A466&lt;&gt;0,(P1061/30)," ")</f>
        <v xml:space="preserve"> </v>
      </c>
      <c r="S1061" s="181" t="str">
        <f>IF('proje ve personel bilgileri'!A466&lt;&gt;0,(Q1061/R1061)," ")</f>
        <v xml:space="preserve"> </v>
      </c>
    </row>
    <row r="1062" spans="1:19" ht="15.75" customHeight="1" x14ac:dyDescent="0.25">
      <c r="A1062" s="15">
        <v>454</v>
      </c>
      <c r="B1062" s="359" t="str">
        <f>IF('proje ve personel bilgileri'!A467&lt;&gt;0,('proje ve personel bilgileri'!A467)," ")</f>
        <v xml:space="preserve"> </v>
      </c>
      <c r="C1062" s="359"/>
      <c r="D1062" s="176">
        <f>IF('G011A (Ocak-Temmuz)'!C872="",0,'G011A (Ocak-Temmuz)'!C872)</f>
        <v>0</v>
      </c>
      <c r="E1062" s="175">
        <f>IF('G011A (Ocak-Temmuz)'!K872=" ",0,'G011A (Ocak-Temmuz)'!K872)</f>
        <v>0</v>
      </c>
      <c r="F1062" s="176">
        <f>IF('G011A (Şubat-Ağustos)'!C864="",0,'G011A (Şubat-Ağustos)'!C864)</f>
        <v>0</v>
      </c>
      <c r="G1062" s="175">
        <f>IF('G011A (Şubat-Ağustos)'!K864=" ",0,'G011A (Şubat-Ağustos)'!K864)</f>
        <v>0</v>
      </c>
      <c r="H1062" s="176">
        <f>IF('G011A (Mart-Eylül)'!C864="",0,'G011A (Mart-Eylül)'!C864)</f>
        <v>0</v>
      </c>
      <c r="I1062" s="175">
        <f>IF('G011A (Mart-Eylül)'!K864=" ",0,'G011A (Mart-Eylül)'!K864)</f>
        <v>0</v>
      </c>
      <c r="J1062" s="176">
        <f>IF('G011A (Nisan-Ekim)'!C864="",0,'G011A (Nisan-Ekim)'!C864)</f>
        <v>0</v>
      </c>
      <c r="K1062" s="175">
        <f>IF('G011A (Nisan-Ekim)'!K864="",0,'G011A (Nisan-Ekim)'!K864)</f>
        <v>0</v>
      </c>
      <c r="L1062" s="176">
        <f>IF('G011A (Mayıs-Kasım)'!C864="",0,'G011A (Mayıs-Kasım)'!C864)</f>
        <v>0</v>
      </c>
      <c r="M1062" s="175">
        <f>IF('G011A (Mayıs-Kasım)'!K864=" ",0,'G011A (Mayıs-Kasım)'!K864)</f>
        <v>0</v>
      </c>
      <c r="N1062" s="176">
        <f>IF('G011A (Haziran-Aralık)'!C887="",0,'G011A (Haziran-Aralık)'!C887)</f>
        <v>0</v>
      </c>
      <c r="O1062" s="175">
        <f>IF('G011A (Haziran-Aralık)'!K887="",0,'G011A (Haziran-Aralık)'!K887)</f>
        <v>0</v>
      </c>
      <c r="P1062" s="176" t="str">
        <f>IF('proje ve personel bilgileri'!A467=0,"",SUM(D1062+F1062+H1062+J1062+L1062+N1062))</f>
        <v/>
      </c>
      <c r="Q1062" s="175" t="str">
        <f>IF('proje ve personel bilgileri'!A467=0,"",SUM(E1062+G1062+I1062+K1062+M1062+O1062))</f>
        <v/>
      </c>
      <c r="R1062" s="180" t="str">
        <f>IF('proje ve personel bilgileri'!A467&lt;&gt;0,(P1062/30)," ")</f>
        <v xml:space="preserve"> </v>
      </c>
      <c r="S1062" s="181" t="str">
        <f>IF('proje ve personel bilgileri'!A467&lt;&gt;0,(Q1062/R1062)," ")</f>
        <v xml:space="preserve"> </v>
      </c>
    </row>
    <row r="1063" spans="1:19" ht="15.75" customHeight="1" x14ac:dyDescent="0.25">
      <c r="A1063" s="14">
        <v>455</v>
      </c>
      <c r="B1063" s="359" t="str">
        <f>IF('proje ve personel bilgileri'!A468&lt;&gt;0,('proje ve personel bilgileri'!A468)," ")</f>
        <v xml:space="preserve"> </v>
      </c>
      <c r="C1063" s="359"/>
      <c r="D1063" s="176">
        <f>IF('G011A (Ocak-Temmuz)'!C873="",0,'G011A (Ocak-Temmuz)'!C873)</f>
        <v>0</v>
      </c>
      <c r="E1063" s="175">
        <f>IF('G011A (Ocak-Temmuz)'!K873=" ",0,'G011A (Ocak-Temmuz)'!K873)</f>
        <v>0</v>
      </c>
      <c r="F1063" s="176">
        <f>IF('G011A (Şubat-Ağustos)'!C865="",0,'G011A (Şubat-Ağustos)'!C865)</f>
        <v>0</v>
      </c>
      <c r="G1063" s="175">
        <f>IF('G011A (Şubat-Ağustos)'!K865=" ",0,'G011A (Şubat-Ağustos)'!K865)</f>
        <v>0</v>
      </c>
      <c r="H1063" s="176">
        <f>IF('G011A (Mart-Eylül)'!C865="",0,'G011A (Mart-Eylül)'!C865)</f>
        <v>0</v>
      </c>
      <c r="I1063" s="175">
        <f>IF('G011A (Mart-Eylül)'!K865=" ",0,'G011A (Mart-Eylül)'!K865)</f>
        <v>0</v>
      </c>
      <c r="J1063" s="176">
        <f>IF('G011A (Nisan-Ekim)'!C865="",0,'G011A (Nisan-Ekim)'!C865)</f>
        <v>0</v>
      </c>
      <c r="K1063" s="175">
        <f>IF('G011A (Nisan-Ekim)'!K865="",0,'G011A (Nisan-Ekim)'!K865)</f>
        <v>0</v>
      </c>
      <c r="L1063" s="176">
        <f>IF('G011A (Mayıs-Kasım)'!C865="",0,'G011A (Mayıs-Kasım)'!C865)</f>
        <v>0</v>
      </c>
      <c r="M1063" s="175">
        <f>IF('G011A (Mayıs-Kasım)'!K865=" ",0,'G011A (Mayıs-Kasım)'!K865)</f>
        <v>0</v>
      </c>
      <c r="N1063" s="176">
        <f>IF('G011A (Haziran-Aralık)'!C888="",0,'G011A (Haziran-Aralık)'!C888)</f>
        <v>0</v>
      </c>
      <c r="O1063" s="175">
        <f>IF('G011A (Haziran-Aralık)'!K888="",0,'G011A (Haziran-Aralık)'!K888)</f>
        <v>0</v>
      </c>
      <c r="P1063" s="176" t="str">
        <f>IF('proje ve personel bilgileri'!A468=0,"",SUM(D1063+F1063+H1063+J1063+L1063+N1063))</f>
        <v/>
      </c>
      <c r="Q1063" s="175" t="str">
        <f>IF('proje ve personel bilgileri'!A468=0,"",SUM(E1063+G1063+I1063+K1063+M1063+O1063))</f>
        <v/>
      </c>
      <c r="R1063" s="180" t="str">
        <f>IF('proje ve personel bilgileri'!A468&lt;&gt;0,(P1063/30)," ")</f>
        <v xml:space="preserve"> </v>
      </c>
      <c r="S1063" s="181" t="str">
        <f>IF('proje ve personel bilgileri'!A468&lt;&gt;0,(Q1063/R1063)," ")</f>
        <v xml:space="preserve"> </v>
      </c>
    </row>
    <row r="1064" spans="1:19" ht="15.75" customHeight="1" x14ac:dyDescent="0.25">
      <c r="A1064" s="15">
        <v>456</v>
      </c>
      <c r="B1064" s="359" t="str">
        <f>IF('proje ve personel bilgileri'!A469&lt;&gt;0,('proje ve personel bilgileri'!A469)," ")</f>
        <v xml:space="preserve"> </v>
      </c>
      <c r="C1064" s="359"/>
      <c r="D1064" s="176">
        <f>IF('G011A (Ocak-Temmuz)'!C874="",0,'G011A (Ocak-Temmuz)'!C874)</f>
        <v>0</v>
      </c>
      <c r="E1064" s="175">
        <f>IF('G011A (Ocak-Temmuz)'!K874=" ",0,'G011A (Ocak-Temmuz)'!K874)</f>
        <v>0</v>
      </c>
      <c r="F1064" s="176">
        <f>IF('G011A (Şubat-Ağustos)'!C866="",0,'G011A (Şubat-Ağustos)'!C866)</f>
        <v>0</v>
      </c>
      <c r="G1064" s="175">
        <f>IF('G011A (Şubat-Ağustos)'!K866=" ",0,'G011A (Şubat-Ağustos)'!K866)</f>
        <v>0</v>
      </c>
      <c r="H1064" s="176">
        <f>IF('G011A (Mart-Eylül)'!C866="",0,'G011A (Mart-Eylül)'!C866)</f>
        <v>0</v>
      </c>
      <c r="I1064" s="175">
        <f>IF('G011A (Mart-Eylül)'!K866=" ",0,'G011A (Mart-Eylül)'!K866)</f>
        <v>0</v>
      </c>
      <c r="J1064" s="176">
        <f>IF('G011A (Nisan-Ekim)'!C866="",0,'G011A (Nisan-Ekim)'!C866)</f>
        <v>0</v>
      </c>
      <c r="K1064" s="175">
        <f>IF('G011A (Nisan-Ekim)'!K866="",0,'G011A (Nisan-Ekim)'!K866)</f>
        <v>0</v>
      </c>
      <c r="L1064" s="176">
        <f>IF('G011A (Mayıs-Kasım)'!C866="",0,'G011A (Mayıs-Kasım)'!C866)</f>
        <v>0</v>
      </c>
      <c r="M1064" s="175">
        <f>IF('G011A (Mayıs-Kasım)'!K866=" ",0,'G011A (Mayıs-Kasım)'!K866)</f>
        <v>0</v>
      </c>
      <c r="N1064" s="176">
        <f>IF('G011A (Haziran-Aralık)'!C889="",0,'G011A (Haziran-Aralık)'!C889)</f>
        <v>0</v>
      </c>
      <c r="O1064" s="175">
        <f>IF('G011A (Haziran-Aralık)'!K889="",0,'G011A (Haziran-Aralık)'!K889)</f>
        <v>0</v>
      </c>
      <c r="P1064" s="176" t="str">
        <f>IF('proje ve personel bilgileri'!A469=0,"",SUM(D1064+F1064+H1064+J1064+L1064+N1064))</f>
        <v/>
      </c>
      <c r="Q1064" s="175" t="str">
        <f>IF('proje ve personel bilgileri'!A469=0,"",SUM(E1064+G1064+I1064+K1064+M1064+O1064))</f>
        <v/>
      </c>
      <c r="R1064" s="180" t="str">
        <f>IF('proje ve personel bilgileri'!A469&lt;&gt;0,(P1064/30)," ")</f>
        <v xml:space="preserve"> </v>
      </c>
      <c r="S1064" s="181" t="str">
        <f>IF('proje ve personel bilgileri'!A469&lt;&gt;0,(Q1064/R1064)," ")</f>
        <v xml:space="preserve"> </v>
      </c>
    </row>
    <row r="1065" spans="1:19" ht="15.75" customHeight="1" x14ac:dyDescent="0.25">
      <c r="A1065" s="14">
        <v>457</v>
      </c>
      <c r="B1065" s="359" t="str">
        <f>IF('proje ve personel bilgileri'!A470&lt;&gt;0,('proje ve personel bilgileri'!A470)," ")</f>
        <v xml:space="preserve"> </v>
      </c>
      <c r="C1065" s="359"/>
      <c r="D1065" s="176">
        <f>IF('G011A (Ocak-Temmuz)'!C875="",0,'G011A (Ocak-Temmuz)'!C875)</f>
        <v>0</v>
      </c>
      <c r="E1065" s="175">
        <f>IF('G011A (Ocak-Temmuz)'!K875=" ",0,'G011A (Ocak-Temmuz)'!K875)</f>
        <v>0</v>
      </c>
      <c r="F1065" s="176">
        <f>IF('G011A (Şubat-Ağustos)'!C867="",0,'G011A (Şubat-Ağustos)'!C867)</f>
        <v>0</v>
      </c>
      <c r="G1065" s="175">
        <f>IF('G011A (Şubat-Ağustos)'!K867=" ",0,'G011A (Şubat-Ağustos)'!K867)</f>
        <v>0</v>
      </c>
      <c r="H1065" s="176">
        <f>IF('G011A (Mart-Eylül)'!C867="",0,'G011A (Mart-Eylül)'!C867)</f>
        <v>0</v>
      </c>
      <c r="I1065" s="175">
        <f>IF('G011A (Mart-Eylül)'!K867=" ",0,'G011A (Mart-Eylül)'!K867)</f>
        <v>0</v>
      </c>
      <c r="J1065" s="176">
        <f>IF('G011A (Nisan-Ekim)'!C867="",0,'G011A (Nisan-Ekim)'!C867)</f>
        <v>0</v>
      </c>
      <c r="K1065" s="175">
        <f>IF('G011A (Nisan-Ekim)'!K867="",0,'G011A (Nisan-Ekim)'!K867)</f>
        <v>0</v>
      </c>
      <c r="L1065" s="176">
        <f>IF('G011A (Mayıs-Kasım)'!C867="",0,'G011A (Mayıs-Kasım)'!C867)</f>
        <v>0</v>
      </c>
      <c r="M1065" s="175">
        <f>IF('G011A (Mayıs-Kasım)'!K867=" ",0,'G011A (Mayıs-Kasım)'!K867)</f>
        <v>0</v>
      </c>
      <c r="N1065" s="176">
        <f>IF('G011A (Haziran-Aralık)'!C890="",0,'G011A (Haziran-Aralık)'!C890)</f>
        <v>0</v>
      </c>
      <c r="O1065" s="175">
        <f>IF('G011A (Haziran-Aralık)'!K890="",0,'G011A (Haziran-Aralık)'!K890)</f>
        <v>0</v>
      </c>
      <c r="P1065" s="176" t="str">
        <f>IF('proje ve personel bilgileri'!A470=0,"",SUM(D1065+F1065+H1065+J1065+L1065+N1065))</f>
        <v/>
      </c>
      <c r="Q1065" s="175" t="str">
        <f>IF('proje ve personel bilgileri'!A470=0,"",SUM(E1065+G1065+I1065+K1065+M1065+O1065))</f>
        <v/>
      </c>
      <c r="R1065" s="180" t="str">
        <f>IF('proje ve personel bilgileri'!A470&lt;&gt;0,(P1065/30)," ")</f>
        <v xml:space="preserve"> </v>
      </c>
      <c r="S1065" s="181" t="str">
        <f>IF('proje ve personel bilgileri'!A470&lt;&gt;0,(Q1065/R1065)," ")</f>
        <v xml:space="preserve"> </v>
      </c>
    </row>
    <row r="1066" spans="1:19" ht="15.75" customHeight="1" x14ac:dyDescent="0.25">
      <c r="A1066" s="15">
        <v>458</v>
      </c>
      <c r="B1066" s="359" t="str">
        <f>IF('proje ve personel bilgileri'!A471&lt;&gt;0,('proje ve personel bilgileri'!A471)," ")</f>
        <v xml:space="preserve"> </v>
      </c>
      <c r="C1066" s="359"/>
      <c r="D1066" s="176">
        <f>IF('G011A (Ocak-Temmuz)'!C876="",0,'G011A (Ocak-Temmuz)'!C876)</f>
        <v>0</v>
      </c>
      <c r="E1066" s="175">
        <f>IF('G011A (Ocak-Temmuz)'!K876=" ",0,'G011A (Ocak-Temmuz)'!K876)</f>
        <v>0</v>
      </c>
      <c r="F1066" s="176">
        <f>IF('G011A (Şubat-Ağustos)'!C868="",0,'G011A (Şubat-Ağustos)'!C868)</f>
        <v>0</v>
      </c>
      <c r="G1066" s="175">
        <f>IF('G011A (Şubat-Ağustos)'!K868=" ",0,'G011A (Şubat-Ağustos)'!K868)</f>
        <v>0</v>
      </c>
      <c r="H1066" s="176">
        <f>IF('G011A (Mart-Eylül)'!C868="",0,'G011A (Mart-Eylül)'!C868)</f>
        <v>0</v>
      </c>
      <c r="I1066" s="175">
        <f>IF('G011A (Mart-Eylül)'!K868=" ",0,'G011A (Mart-Eylül)'!K868)</f>
        <v>0</v>
      </c>
      <c r="J1066" s="176">
        <f>IF('G011A (Nisan-Ekim)'!C868="",0,'G011A (Nisan-Ekim)'!C868)</f>
        <v>0</v>
      </c>
      <c r="K1066" s="175">
        <f>IF('G011A (Nisan-Ekim)'!K868="",0,'G011A (Nisan-Ekim)'!K868)</f>
        <v>0</v>
      </c>
      <c r="L1066" s="176">
        <f>IF('G011A (Mayıs-Kasım)'!C868="",0,'G011A (Mayıs-Kasım)'!C868)</f>
        <v>0</v>
      </c>
      <c r="M1066" s="175">
        <f>IF('G011A (Mayıs-Kasım)'!K868=" ",0,'G011A (Mayıs-Kasım)'!K868)</f>
        <v>0</v>
      </c>
      <c r="N1066" s="176">
        <f>IF('G011A (Haziran-Aralık)'!C891="",0,'G011A (Haziran-Aralık)'!C891)</f>
        <v>0</v>
      </c>
      <c r="O1066" s="175">
        <f>IF('G011A (Haziran-Aralık)'!K891="",0,'G011A (Haziran-Aralık)'!K891)</f>
        <v>0</v>
      </c>
      <c r="P1066" s="176" t="str">
        <f>IF('proje ve personel bilgileri'!A471=0,"",SUM(D1066+F1066+H1066+J1066+L1066+N1066))</f>
        <v/>
      </c>
      <c r="Q1066" s="175" t="str">
        <f>IF('proje ve personel bilgileri'!A471=0,"",SUM(E1066+G1066+I1066+K1066+M1066+O1066))</f>
        <v/>
      </c>
      <c r="R1066" s="180" t="str">
        <f>IF('proje ve personel bilgileri'!A471&lt;&gt;0,(P1066/30)," ")</f>
        <v xml:space="preserve"> </v>
      </c>
      <c r="S1066" s="181" t="str">
        <f>IF('proje ve personel bilgileri'!A471&lt;&gt;0,(Q1066/R1066)," ")</f>
        <v xml:space="preserve"> </v>
      </c>
    </row>
    <row r="1067" spans="1:19" ht="15.75" customHeight="1" x14ac:dyDescent="0.25">
      <c r="A1067" s="14">
        <v>459</v>
      </c>
      <c r="B1067" s="359" t="str">
        <f>IF('proje ve personel bilgileri'!A472&lt;&gt;0,('proje ve personel bilgileri'!A472)," ")</f>
        <v xml:space="preserve"> </v>
      </c>
      <c r="C1067" s="359"/>
      <c r="D1067" s="176">
        <f>IF('G011A (Ocak-Temmuz)'!C877="",0,'G011A (Ocak-Temmuz)'!C877)</f>
        <v>0</v>
      </c>
      <c r="E1067" s="175">
        <f>IF('G011A (Ocak-Temmuz)'!K877=" ",0,'G011A (Ocak-Temmuz)'!K877)</f>
        <v>0</v>
      </c>
      <c r="F1067" s="176">
        <f>IF('G011A (Şubat-Ağustos)'!C869="",0,'G011A (Şubat-Ağustos)'!C869)</f>
        <v>0</v>
      </c>
      <c r="G1067" s="175">
        <f>IF('G011A (Şubat-Ağustos)'!K869=" ",0,'G011A (Şubat-Ağustos)'!K869)</f>
        <v>0</v>
      </c>
      <c r="H1067" s="176">
        <f>IF('G011A (Mart-Eylül)'!C869="",0,'G011A (Mart-Eylül)'!C869)</f>
        <v>0</v>
      </c>
      <c r="I1067" s="175">
        <f>IF('G011A (Mart-Eylül)'!K869=" ",0,'G011A (Mart-Eylül)'!K869)</f>
        <v>0</v>
      </c>
      <c r="J1067" s="176">
        <f>IF('G011A (Nisan-Ekim)'!C869="",0,'G011A (Nisan-Ekim)'!C869)</f>
        <v>0</v>
      </c>
      <c r="K1067" s="175">
        <f>IF('G011A (Nisan-Ekim)'!K869="",0,'G011A (Nisan-Ekim)'!K869)</f>
        <v>0</v>
      </c>
      <c r="L1067" s="176">
        <f>IF('G011A (Mayıs-Kasım)'!C869="",0,'G011A (Mayıs-Kasım)'!C869)</f>
        <v>0</v>
      </c>
      <c r="M1067" s="175">
        <f>IF('G011A (Mayıs-Kasım)'!K869=" ",0,'G011A (Mayıs-Kasım)'!K869)</f>
        <v>0</v>
      </c>
      <c r="N1067" s="176">
        <f>IF('G011A (Haziran-Aralık)'!C892="",0,'G011A (Haziran-Aralık)'!C892)</f>
        <v>0</v>
      </c>
      <c r="O1067" s="175">
        <f>IF('G011A (Haziran-Aralık)'!K892="",0,'G011A (Haziran-Aralık)'!K892)</f>
        <v>0</v>
      </c>
      <c r="P1067" s="176" t="str">
        <f>IF('proje ve personel bilgileri'!A472=0,"",SUM(D1067+F1067+H1067+J1067+L1067+N1067))</f>
        <v/>
      </c>
      <c r="Q1067" s="175" t="str">
        <f>IF('proje ve personel bilgileri'!A472=0,"",SUM(E1067+G1067+I1067+K1067+M1067+O1067))</f>
        <v/>
      </c>
      <c r="R1067" s="180" t="str">
        <f>IF('proje ve personel bilgileri'!A472&lt;&gt;0,(P1067/30)," ")</f>
        <v xml:space="preserve"> </v>
      </c>
      <c r="S1067" s="181" t="str">
        <f>IF('proje ve personel bilgileri'!A472&lt;&gt;0,(Q1067/R1067)," ")</f>
        <v xml:space="preserve"> </v>
      </c>
    </row>
    <row r="1068" spans="1:19" ht="15.75" customHeight="1" x14ac:dyDescent="0.25">
      <c r="A1068" s="15">
        <v>460</v>
      </c>
      <c r="B1068" s="359" t="str">
        <f>IF('proje ve personel bilgileri'!A473&lt;&gt;0,('proje ve personel bilgileri'!A473)," ")</f>
        <v xml:space="preserve"> </v>
      </c>
      <c r="C1068" s="359"/>
      <c r="D1068" s="176">
        <f>IF('G011A (Ocak-Temmuz)'!C878="",0,'G011A (Ocak-Temmuz)'!C878)</f>
        <v>0</v>
      </c>
      <c r="E1068" s="175">
        <f>IF('G011A (Ocak-Temmuz)'!K878=" ",0,'G011A (Ocak-Temmuz)'!K878)</f>
        <v>0</v>
      </c>
      <c r="F1068" s="176">
        <f>IF('G011A (Şubat-Ağustos)'!C870="",0,'G011A (Şubat-Ağustos)'!C870)</f>
        <v>0</v>
      </c>
      <c r="G1068" s="175">
        <f>IF('G011A (Şubat-Ağustos)'!K870=" ",0,'G011A (Şubat-Ağustos)'!K870)</f>
        <v>0</v>
      </c>
      <c r="H1068" s="176">
        <f>IF('G011A (Mart-Eylül)'!C870="",0,'G011A (Mart-Eylül)'!C870)</f>
        <v>0</v>
      </c>
      <c r="I1068" s="175">
        <f>IF('G011A (Mart-Eylül)'!K870=" ",0,'G011A (Mart-Eylül)'!K870)</f>
        <v>0</v>
      </c>
      <c r="J1068" s="176">
        <f>IF('G011A (Nisan-Ekim)'!C870="",0,'G011A (Nisan-Ekim)'!C870)</f>
        <v>0</v>
      </c>
      <c r="K1068" s="175">
        <f>IF('G011A (Nisan-Ekim)'!K870="",0,'G011A (Nisan-Ekim)'!K870)</f>
        <v>0</v>
      </c>
      <c r="L1068" s="176">
        <f>IF('G011A (Mayıs-Kasım)'!C870="",0,'G011A (Mayıs-Kasım)'!C870)</f>
        <v>0</v>
      </c>
      <c r="M1068" s="175">
        <f>IF('G011A (Mayıs-Kasım)'!K870=" ",0,'G011A (Mayıs-Kasım)'!K870)</f>
        <v>0</v>
      </c>
      <c r="N1068" s="176">
        <f>IF('G011A (Haziran-Aralık)'!C893="",0,'G011A (Haziran-Aralık)'!C893)</f>
        <v>0</v>
      </c>
      <c r="O1068" s="175">
        <f>IF('G011A (Haziran-Aralık)'!K893="",0,'G011A (Haziran-Aralık)'!K893)</f>
        <v>0</v>
      </c>
      <c r="P1068" s="176" t="str">
        <f>IF('proje ve personel bilgileri'!A473=0,"",SUM(D1068+F1068+H1068+J1068+L1068+N1068))</f>
        <v/>
      </c>
      <c r="Q1068" s="175" t="str">
        <f>IF('proje ve personel bilgileri'!A473=0,"",SUM(E1068+G1068+I1068+K1068+M1068+O1068))</f>
        <v/>
      </c>
      <c r="R1068" s="180" t="str">
        <f>IF('proje ve personel bilgileri'!A473&lt;&gt;0,(P1068/30)," ")</f>
        <v xml:space="preserve"> </v>
      </c>
      <c r="S1068" s="181" t="str">
        <f>IF('proje ve personel bilgileri'!A473&lt;&gt;0,(Q1068/R1068)," ")</f>
        <v xml:space="preserve"> </v>
      </c>
    </row>
    <row r="1069" spans="1:19" ht="15.75" customHeight="1" x14ac:dyDescent="0.25">
      <c r="A1069" s="14">
        <v>461</v>
      </c>
      <c r="B1069" s="359" t="str">
        <f>IF('proje ve personel bilgileri'!A474&lt;&gt;0,('proje ve personel bilgileri'!A474)," ")</f>
        <v xml:space="preserve"> </v>
      </c>
      <c r="C1069" s="359"/>
      <c r="D1069" s="176">
        <f>IF('G011A (Ocak-Temmuz)'!C879="",0,'G011A (Ocak-Temmuz)'!C879)</f>
        <v>0</v>
      </c>
      <c r="E1069" s="175">
        <f>IF('G011A (Ocak-Temmuz)'!K879=" ",0,'G011A (Ocak-Temmuz)'!K879)</f>
        <v>0</v>
      </c>
      <c r="F1069" s="176">
        <f>IF('G011A (Şubat-Ağustos)'!C871="",0,'G011A (Şubat-Ağustos)'!C871)</f>
        <v>0</v>
      </c>
      <c r="G1069" s="175">
        <f>IF('G011A (Şubat-Ağustos)'!K871=" ",0,'G011A (Şubat-Ağustos)'!K871)</f>
        <v>0</v>
      </c>
      <c r="H1069" s="176">
        <f>IF('G011A (Mart-Eylül)'!C871="",0,'G011A (Mart-Eylül)'!C871)</f>
        <v>0</v>
      </c>
      <c r="I1069" s="175">
        <f>IF('G011A (Mart-Eylül)'!K871=" ",0,'G011A (Mart-Eylül)'!K871)</f>
        <v>0</v>
      </c>
      <c r="J1069" s="176">
        <f>IF('G011A (Nisan-Ekim)'!C871="",0,'G011A (Nisan-Ekim)'!C871)</f>
        <v>0</v>
      </c>
      <c r="K1069" s="175">
        <f>IF('G011A (Nisan-Ekim)'!K871="",0,'G011A (Nisan-Ekim)'!K871)</f>
        <v>0</v>
      </c>
      <c r="L1069" s="176">
        <f>IF('G011A (Mayıs-Kasım)'!C871="",0,'G011A (Mayıs-Kasım)'!C871)</f>
        <v>0</v>
      </c>
      <c r="M1069" s="175">
        <f>IF('G011A (Mayıs-Kasım)'!K871=" ",0,'G011A (Mayıs-Kasım)'!K871)</f>
        <v>0</v>
      </c>
      <c r="N1069" s="176">
        <f>IF('G011A (Haziran-Aralık)'!C894="",0,'G011A (Haziran-Aralık)'!C894)</f>
        <v>0</v>
      </c>
      <c r="O1069" s="175">
        <f>IF('G011A (Haziran-Aralık)'!K894="",0,'G011A (Haziran-Aralık)'!K894)</f>
        <v>0</v>
      </c>
      <c r="P1069" s="176" t="str">
        <f>IF('proje ve personel bilgileri'!A474=0,"",SUM(D1069+F1069+H1069+J1069+L1069+N1069))</f>
        <v/>
      </c>
      <c r="Q1069" s="175" t="str">
        <f>IF('proje ve personel bilgileri'!A474=0,"",SUM(E1069+G1069+I1069+K1069+M1069+O1069))</f>
        <v/>
      </c>
      <c r="R1069" s="180" t="str">
        <f>IF('proje ve personel bilgileri'!A474&lt;&gt;0,(P1069/30)," ")</f>
        <v xml:space="preserve"> </v>
      </c>
      <c r="S1069" s="181" t="str">
        <f>IF('proje ve personel bilgileri'!A474&lt;&gt;0,(Q1069/R1069)," ")</f>
        <v xml:space="preserve"> </v>
      </c>
    </row>
    <row r="1070" spans="1:19" ht="15.75" customHeight="1" x14ac:dyDescent="0.25">
      <c r="A1070" s="15">
        <v>462</v>
      </c>
      <c r="B1070" s="359" t="str">
        <f>IF('proje ve personel bilgileri'!A475&lt;&gt;0,('proje ve personel bilgileri'!A475)," ")</f>
        <v xml:space="preserve"> </v>
      </c>
      <c r="C1070" s="359"/>
      <c r="D1070" s="176">
        <f>IF('G011A (Ocak-Temmuz)'!C880="",0,'G011A (Ocak-Temmuz)'!C880)</f>
        <v>0</v>
      </c>
      <c r="E1070" s="175">
        <f>IF('G011A (Ocak-Temmuz)'!K880=" ",0,'G011A (Ocak-Temmuz)'!K880)</f>
        <v>0</v>
      </c>
      <c r="F1070" s="176">
        <f>IF('G011A (Şubat-Ağustos)'!C872="",0,'G011A (Şubat-Ağustos)'!C872)</f>
        <v>0</v>
      </c>
      <c r="G1070" s="175">
        <f>IF('G011A (Şubat-Ağustos)'!K872=" ",0,'G011A (Şubat-Ağustos)'!K872)</f>
        <v>0</v>
      </c>
      <c r="H1070" s="176">
        <f>IF('G011A (Mart-Eylül)'!C872="",0,'G011A (Mart-Eylül)'!C872)</f>
        <v>0</v>
      </c>
      <c r="I1070" s="175">
        <f>IF('G011A (Mart-Eylül)'!K872=" ",0,'G011A (Mart-Eylül)'!K872)</f>
        <v>0</v>
      </c>
      <c r="J1070" s="176">
        <f>IF('G011A (Nisan-Ekim)'!C872="",0,'G011A (Nisan-Ekim)'!C872)</f>
        <v>0</v>
      </c>
      <c r="K1070" s="175">
        <f>IF('G011A (Nisan-Ekim)'!K872="",0,'G011A (Nisan-Ekim)'!K872)</f>
        <v>0</v>
      </c>
      <c r="L1070" s="176">
        <f>IF('G011A (Mayıs-Kasım)'!C872="",0,'G011A (Mayıs-Kasım)'!C872)</f>
        <v>0</v>
      </c>
      <c r="M1070" s="175">
        <f>IF('G011A (Mayıs-Kasım)'!K872=" ",0,'G011A (Mayıs-Kasım)'!K872)</f>
        <v>0</v>
      </c>
      <c r="N1070" s="176">
        <f>IF('G011A (Haziran-Aralık)'!C895="",0,'G011A (Haziran-Aralık)'!C895)</f>
        <v>0</v>
      </c>
      <c r="O1070" s="175">
        <f>IF('G011A (Haziran-Aralık)'!K895="",0,'G011A (Haziran-Aralık)'!K895)</f>
        <v>0</v>
      </c>
      <c r="P1070" s="176" t="str">
        <f>IF('proje ve personel bilgileri'!A475=0,"",SUM(D1070+F1070+H1070+J1070+L1070+N1070))</f>
        <v/>
      </c>
      <c r="Q1070" s="175" t="str">
        <f>IF('proje ve personel bilgileri'!A475=0,"",SUM(E1070+G1070+I1070+K1070+M1070+O1070))</f>
        <v/>
      </c>
      <c r="R1070" s="180" t="str">
        <f>IF('proje ve personel bilgileri'!A475&lt;&gt;0,(P1070/30)," ")</f>
        <v xml:space="preserve"> </v>
      </c>
      <c r="S1070" s="181" t="str">
        <f>IF('proje ve personel bilgileri'!A475&lt;&gt;0,(Q1070/R1070)," ")</f>
        <v xml:space="preserve"> </v>
      </c>
    </row>
    <row r="1071" spans="1:19" ht="15.75" customHeight="1" x14ac:dyDescent="0.25">
      <c r="A1071" s="14">
        <v>463</v>
      </c>
      <c r="B1071" s="359" t="str">
        <f>IF('proje ve personel bilgileri'!A476&lt;&gt;0,('proje ve personel bilgileri'!A476)," ")</f>
        <v xml:space="preserve"> </v>
      </c>
      <c r="C1071" s="359"/>
      <c r="D1071" s="176">
        <f>IF('G011A (Ocak-Temmuz)'!C881="",0,'G011A (Ocak-Temmuz)'!C881)</f>
        <v>0</v>
      </c>
      <c r="E1071" s="175">
        <f>IF('G011A (Ocak-Temmuz)'!K881=" ",0,'G011A (Ocak-Temmuz)'!K881)</f>
        <v>0</v>
      </c>
      <c r="F1071" s="176">
        <f>IF('G011A (Şubat-Ağustos)'!C873="",0,'G011A (Şubat-Ağustos)'!C873)</f>
        <v>0</v>
      </c>
      <c r="G1071" s="175">
        <f>IF('G011A (Şubat-Ağustos)'!K873=" ",0,'G011A (Şubat-Ağustos)'!K873)</f>
        <v>0</v>
      </c>
      <c r="H1071" s="176">
        <f>IF('G011A (Mart-Eylül)'!C873="",0,'G011A (Mart-Eylül)'!C873)</f>
        <v>0</v>
      </c>
      <c r="I1071" s="175">
        <f>IF('G011A (Mart-Eylül)'!K873=" ",0,'G011A (Mart-Eylül)'!K873)</f>
        <v>0</v>
      </c>
      <c r="J1071" s="176">
        <f>IF('G011A (Nisan-Ekim)'!C873="",0,'G011A (Nisan-Ekim)'!C873)</f>
        <v>0</v>
      </c>
      <c r="K1071" s="175">
        <f>IF('G011A (Nisan-Ekim)'!K873="",0,'G011A (Nisan-Ekim)'!K873)</f>
        <v>0</v>
      </c>
      <c r="L1071" s="176">
        <f>IF('G011A (Mayıs-Kasım)'!C873="",0,'G011A (Mayıs-Kasım)'!C873)</f>
        <v>0</v>
      </c>
      <c r="M1071" s="175">
        <f>IF('G011A (Mayıs-Kasım)'!K873=" ",0,'G011A (Mayıs-Kasım)'!K873)</f>
        <v>0</v>
      </c>
      <c r="N1071" s="176">
        <f>IF('G011A (Haziran-Aralık)'!C896="",0,'G011A (Haziran-Aralık)'!C896)</f>
        <v>0</v>
      </c>
      <c r="O1071" s="175">
        <f>IF('G011A (Haziran-Aralık)'!K896="",0,'G011A (Haziran-Aralık)'!K896)</f>
        <v>0</v>
      </c>
      <c r="P1071" s="176" t="str">
        <f>IF('proje ve personel bilgileri'!A476=0,"",SUM(D1071+F1071+H1071+J1071+L1071+N1071))</f>
        <v/>
      </c>
      <c r="Q1071" s="175" t="str">
        <f>IF('proje ve personel bilgileri'!A476=0,"",SUM(E1071+G1071+I1071+K1071+M1071+O1071))</f>
        <v/>
      </c>
      <c r="R1071" s="180" t="str">
        <f>IF('proje ve personel bilgileri'!A476&lt;&gt;0,(P1071/30)," ")</f>
        <v xml:space="preserve"> </v>
      </c>
      <c r="S1071" s="181" t="str">
        <f>IF('proje ve personel bilgileri'!A476&lt;&gt;0,(Q1071/R1071)," ")</f>
        <v xml:space="preserve"> </v>
      </c>
    </row>
    <row r="1072" spans="1:19" ht="15.75" customHeight="1" x14ac:dyDescent="0.25">
      <c r="A1072" s="15">
        <v>464</v>
      </c>
      <c r="B1072" s="359" t="str">
        <f>IF('proje ve personel bilgileri'!A477&lt;&gt;0,('proje ve personel bilgileri'!A477)," ")</f>
        <v xml:space="preserve"> </v>
      </c>
      <c r="C1072" s="359"/>
      <c r="D1072" s="176">
        <f>IF('G011A (Ocak-Temmuz)'!C882="",0,'G011A (Ocak-Temmuz)'!C882)</f>
        <v>0</v>
      </c>
      <c r="E1072" s="175">
        <f>IF('G011A (Ocak-Temmuz)'!K882=" ",0,'G011A (Ocak-Temmuz)'!K882)</f>
        <v>0</v>
      </c>
      <c r="F1072" s="176">
        <f>IF('G011A (Şubat-Ağustos)'!C874="",0,'G011A (Şubat-Ağustos)'!C874)</f>
        <v>0</v>
      </c>
      <c r="G1072" s="175">
        <f>IF('G011A (Şubat-Ağustos)'!K874=" ",0,'G011A (Şubat-Ağustos)'!K874)</f>
        <v>0</v>
      </c>
      <c r="H1072" s="176">
        <f>IF('G011A (Mart-Eylül)'!C874="",0,'G011A (Mart-Eylül)'!C874)</f>
        <v>0</v>
      </c>
      <c r="I1072" s="175">
        <f>IF('G011A (Mart-Eylül)'!K874=" ",0,'G011A (Mart-Eylül)'!K874)</f>
        <v>0</v>
      </c>
      <c r="J1072" s="176">
        <f>IF('G011A (Nisan-Ekim)'!C874="",0,'G011A (Nisan-Ekim)'!C874)</f>
        <v>0</v>
      </c>
      <c r="K1072" s="175">
        <f>IF('G011A (Nisan-Ekim)'!K874="",0,'G011A (Nisan-Ekim)'!K874)</f>
        <v>0</v>
      </c>
      <c r="L1072" s="176">
        <f>IF('G011A (Mayıs-Kasım)'!C874="",0,'G011A (Mayıs-Kasım)'!C874)</f>
        <v>0</v>
      </c>
      <c r="M1072" s="175">
        <f>IF('G011A (Mayıs-Kasım)'!K874=" ",0,'G011A (Mayıs-Kasım)'!K874)</f>
        <v>0</v>
      </c>
      <c r="N1072" s="176">
        <f>IF('G011A (Haziran-Aralık)'!C897="",0,'G011A (Haziran-Aralık)'!C897)</f>
        <v>0</v>
      </c>
      <c r="O1072" s="175">
        <f>IF('G011A (Haziran-Aralık)'!K897="",0,'G011A (Haziran-Aralık)'!K897)</f>
        <v>0</v>
      </c>
      <c r="P1072" s="176" t="str">
        <f>IF('proje ve personel bilgileri'!A477=0,"",SUM(D1072+F1072+H1072+J1072+L1072+N1072))</f>
        <v/>
      </c>
      <c r="Q1072" s="175" t="str">
        <f>IF('proje ve personel bilgileri'!A477=0,"",SUM(E1072+G1072+I1072+K1072+M1072+O1072))</f>
        <v/>
      </c>
      <c r="R1072" s="180" t="str">
        <f>IF('proje ve personel bilgileri'!A477&lt;&gt;0,(P1072/30)," ")</f>
        <v xml:space="preserve"> </v>
      </c>
      <c r="S1072" s="181" t="str">
        <f>IF('proje ve personel bilgileri'!A477&lt;&gt;0,(Q1072/R1072)," ")</f>
        <v xml:space="preserve"> </v>
      </c>
    </row>
    <row r="1073" spans="1:19" ht="15.75" customHeight="1" x14ac:dyDescent="0.25">
      <c r="A1073" s="14">
        <v>465</v>
      </c>
      <c r="B1073" s="359" t="str">
        <f>IF('proje ve personel bilgileri'!A478&lt;&gt;0,('proje ve personel bilgileri'!A478)," ")</f>
        <v xml:space="preserve"> </v>
      </c>
      <c r="C1073" s="359"/>
      <c r="D1073" s="176">
        <f>IF('G011A (Ocak-Temmuz)'!C883="",0,'G011A (Ocak-Temmuz)'!C883)</f>
        <v>0</v>
      </c>
      <c r="E1073" s="175">
        <f>IF('G011A (Ocak-Temmuz)'!K883=" ",0,'G011A (Ocak-Temmuz)'!K883)</f>
        <v>0</v>
      </c>
      <c r="F1073" s="176">
        <f>IF('G011A (Şubat-Ağustos)'!C875="",0,'G011A (Şubat-Ağustos)'!C875)</f>
        <v>0</v>
      </c>
      <c r="G1073" s="175">
        <f>IF('G011A (Şubat-Ağustos)'!K875=" ",0,'G011A (Şubat-Ağustos)'!K875)</f>
        <v>0</v>
      </c>
      <c r="H1073" s="176">
        <f>IF('G011A (Mart-Eylül)'!C875="",0,'G011A (Mart-Eylül)'!C875)</f>
        <v>0</v>
      </c>
      <c r="I1073" s="175">
        <f>IF('G011A (Mart-Eylül)'!K875=" ",0,'G011A (Mart-Eylül)'!K875)</f>
        <v>0</v>
      </c>
      <c r="J1073" s="176">
        <f>IF('G011A (Nisan-Ekim)'!C875="",0,'G011A (Nisan-Ekim)'!C875)</f>
        <v>0</v>
      </c>
      <c r="K1073" s="175">
        <f>IF('G011A (Nisan-Ekim)'!K875="",0,'G011A (Nisan-Ekim)'!K875)</f>
        <v>0</v>
      </c>
      <c r="L1073" s="176">
        <f>IF('G011A (Mayıs-Kasım)'!C875="",0,'G011A (Mayıs-Kasım)'!C875)</f>
        <v>0</v>
      </c>
      <c r="M1073" s="175">
        <f>IF('G011A (Mayıs-Kasım)'!K875=" ",0,'G011A (Mayıs-Kasım)'!K875)</f>
        <v>0</v>
      </c>
      <c r="N1073" s="176">
        <f>IF('G011A (Haziran-Aralık)'!C898="",0,'G011A (Haziran-Aralık)'!C898)</f>
        <v>0</v>
      </c>
      <c r="O1073" s="175">
        <f>IF('G011A (Haziran-Aralık)'!K898="",0,'G011A (Haziran-Aralık)'!K898)</f>
        <v>0</v>
      </c>
      <c r="P1073" s="176" t="str">
        <f>IF('proje ve personel bilgileri'!A478=0,"",SUM(D1073+F1073+H1073+J1073+L1073+N1073))</f>
        <v/>
      </c>
      <c r="Q1073" s="175" t="str">
        <f>IF('proje ve personel bilgileri'!A478=0,"",SUM(E1073+G1073+I1073+K1073+M1073+O1073))</f>
        <v/>
      </c>
      <c r="R1073" s="180" t="str">
        <f>IF('proje ve personel bilgileri'!A478&lt;&gt;0,(P1073/30)," ")</f>
        <v xml:space="preserve"> </v>
      </c>
      <c r="S1073" s="181" t="str">
        <f>IF('proje ve personel bilgileri'!A478&lt;&gt;0,(Q1073/R1073)," ")</f>
        <v xml:space="preserve"> </v>
      </c>
    </row>
    <row r="1074" spans="1:19" ht="15.75" customHeight="1" x14ac:dyDescent="0.25">
      <c r="A1074" s="15">
        <v>466</v>
      </c>
      <c r="B1074" s="359" t="str">
        <f>IF('proje ve personel bilgileri'!A479&lt;&gt;0,('proje ve personel bilgileri'!A479)," ")</f>
        <v xml:space="preserve"> </v>
      </c>
      <c r="C1074" s="359"/>
      <c r="D1074" s="176">
        <f>IF('G011A (Ocak-Temmuz)'!C884="",0,'G011A (Ocak-Temmuz)'!C884)</f>
        <v>0</v>
      </c>
      <c r="E1074" s="175">
        <f>IF('G011A (Ocak-Temmuz)'!K884=" ",0,'G011A (Ocak-Temmuz)'!K884)</f>
        <v>0</v>
      </c>
      <c r="F1074" s="176">
        <f>IF('G011A (Şubat-Ağustos)'!C876="",0,'G011A (Şubat-Ağustos)'!C876)</f>
        <v>0</v>
      </c>
      <c r="G1074" s="175">
        <f>IF('G011A (Şubat-Ağustos)'!K876=" ",0,'G011A (Şubat-Ağustos)'!K876)</f>
        <v>0</v>
      </c>
      <c r="H1074" s="176">
        <f>IF('G011A (Mart-Eylül)'!C876="",0,'G011A (Mart-Eylül)'!C876)</f>
        <v>0</v>
      </c>
      <c r="I1074" s="175">
        <f>IF('G011A (Mart-Eylül)'!K876=" ",0,'G011A (Mart-Eylül)'!K876)</f>
        <v>0</v>
      </c>
      <c r="J1074" s="176">
        <f>IF('G011A (Nisan-Ekim)'!C876="",0,'G011A (Nisan-Ekim)'!C876)</f>
        <v>0</v>
      </c>
      <c r="K1074" s="175">
        <f>IF('G011A (Nisan-Ekim)'!K876="",0,'G011A (Nisan-Ekim)'!K876)</f>
        <v>0</v>
      </c>
      <c r="L1074" s="176">
        <f>IF('G011A (Mayıs-Kasım)'!C876="",0,'G011A (Mayıs-Kasım)'!C876)</f>
        <v>0</v>
      </c>
      <c r="M1074" s="175">
        <f>IF('G011A (Mayıs-Kasım)'!K876=" ",0,'G011A (Mayıs-Kasım)'!K876)</f>
        <v>0</v>
      </c>
      <c r="N1074" s="176">
        <f>IF('G011A (Haziran-Aralık)'!C899="",0,'G011A (Haziran-Aralık)'!C899)</f>
        <v>0</v>
      </c>
      <c r="O1074" s="175">
        <f>IF('G011A (Haziran-Aralık)'!K899="",0,'G011A (Haziran-Aralık)'!K899)</f>
        <v>0</v>
      </c>
      <c r="P1074" s="176" t="str">
        <f>IF('proje ve personel bilgileri'!A479=0,"",SUM(D1074+F1074+H1074+J1074+L1074+N1074))</f>
        <v/>
      </c>
      <c r="Q1074" s="175" t="str">
        <f>IF('proje ve personel bilgileri'!A479=0,"",SUM(E1074+G1074+I1074+K1074+M1074+O1074))</f>
        <v/>
      </c>
      <c r="R1074" s="180" t="str">
        <f>IF('proje ve personel bilgileri'!A479&lt;&gt;0,(P1074/30)," ")</f>
        <v xml:space="preserve"> </v>
      </c>
      <c r="S1074" s="181" t="str">
        <f>IF('proje ve personel bilgileri'!A479&lt;&gt;0,(Q1074/R1074)," ")</f>
        <v xml:space="preserve"> </v>
      </c>
    </row>
    <row r="1075" spans="1:19" ht="15.75" customHeight="1" x14ac:dyDescent="0.25">
      <c r="A1075" s="14">
        <v>467</v>
      </c>
      <c r="B1075" s="359" t="str">
        <f>IF('proje ve personel bilgileri'!A480&lt;&gt;0,('proje ve personel bilgileri'!A480)," ")</f>
        <v xml:space="preserve"> </v>
      </c>
      <c r="C1075" s="359"/>
      <c r="D1075" s="176">
        <f>IF('G011A (Ocak-Temmuz)'!C885="",0,'G011A (Ocak-Temmuz)'!C885)</f>
        <v>0</v>
      </c>
      <c r="E1075" s="175">
        <f>IF('G011A (Ocak-Temmuz)'!K885=" ",0,'G011A (Ocak-Temmuz)'!K885)</f>
        <v>0</v>
      </c>
      <c r="F1075" s="176">
        <f>IF('G011A (Şubat-Ağustos)'!C877="",0,'G011A (Şubat-Ağustos)'!C877)</f>
        <v>0</v>
      </c>
      <c r="G1075" s="175">
        <f>IF('G011A (Şubat-Ağustos)'!K877=" ",0,'G011A (Şubat-Ağustos)'!K877)</f>
        <v>0</v>
      </c>
      <c r="H1075" s="176">
        <f>IF('G011A (Mart-Eylül)'!C877="",0,'G011A (Mart-Eylül)'!C877)</f>
        <v>0</v>
      </c>
      <c r="I1075" s="175">
        <f>IF('G011A (Mart-Eylül)'!K877=" ",0,'G011A (Mart-Eylül)'!K877)</f>
        <v>0</v>
      </c>
      <c r="J1075" s="176">
        <f>IF('G011A (Nisan-Ekim)'!C877="",0,'G011A (Nisan-Ekim)'!C877)</f>
        <v>0</v>
      </c>
      <c r="K1075" s="175">
        <f>IF('G011A (Nisan-Ekim)'!K877="",0,'G011A (Nisan-Ekim)'!K877)</f>
        <v>0</v>
      </c>
      <c r="L1075" s="176">
        <f>IF('G011A (Mayıs-Kasım)'!C877="",0,'G011A (Mayıs-Kasım)'!C877)</f>
        <v>0</v>
      </c>
      <c r="M1075" s="175">
        <f>IF('G011A (Mayıs-Kasım)'!K877=" ",0,'G011A (Mayıs-Kasım)'!K877)</f>
        <v>0</v>
      </c>
      <c r="N1075" s="176">
        <f>IF('G011A (Haziran-Aralık)'!C900="",0,'G011A (Haziran-Aralık)'!C900)</f>
        <v>0</v>
      </c>
      <c r="O1075" s="175">
        <f>IF('G011A (Haziran-Aralık)'!K900="",0,'G011A (Haziran-Aralık)'!K900)</f>
        <v>0</v>
      </c>
      <c r="P1075" s="176" t="str">
        <f>IF('proje ve personel bilgileri'!A480=0,"",SUM(D1075+F1075+H1075+J1075+L1075+N1075))</f>
        <v/>
      </c>
      <c r="Q1075" s="175" t="str">
        <f>IF('proje ve personel bilgileri'!A480=0,"",SUM(E1075+G1075+I1075+K1075+M1075+O1075))</f>
        <v/>
      </c>
      <c r="R1075" s="180" t="str">
        <f>IF('proje ve personel bilgileri'!A480&lt;&gt;0,(P1075/30)," ")</f>
        <v xml:space="preserve"> </v>
      </c>
      <c r="S1075" s="181" t="str">
        <f>IF('proje ve personel bilgileri'!A480&lt;&gt;0,(Q1075/R1075)," ")</f>
        <v xml:space="preserve"> </v>
      </c>
    </row>
    <row r="1076" spans="1:19" ht="15.75" customHeight="1" x14ac:dyDescent="0.25">
      <c r="A1076" s="15">
        <v>468</v>
      </c>
      <c r="B1076" s="359" t="str">
        <f>IF('proje ve personel bilgileri'!A481&lt;&gt;0,('proje ve personel bilgileri'!A481)," ")</f>
        <v xml:space="preserve"> </v>
      </c>
      <c r="C1076" s="359"/>
      <c r="D1076" s="176">
        <f>IF('G011A (Ocak-Temmuz)'!C886="",0,'G011A (Ocak-Temmuz)'!C886)</f>
        <v>0</v>
      </c>
      <c r="E1076" s="175">
        <f>IF('G011A (Ocak-Temmuz)'!K886=" ",0,'G011A (Ocak-Temmuz)'!K886)</f>
        <v>0</v>
      </c>
      <c r="F1076" s="176">
        <f>IF('G011A (Şubat-Ağustos)'!C878="",0,'G011A (Şubat-Ağustos)'!C878)</f>
        <v>0</v>
      </c>
      <c r="G1076" s="175">
        <f>IF('G011A (Şubat-Ağustos)'!K878=" ",0,'G011A (Şubat-Ağustos)'!K878)</f>
        <v>0</v>
      </c>
      <c r="H1076" s="176">
        <f>IF('G011A (Mart-Eylül)'!C878="",0,'G011A (Mart-Eylül)'!C878)</f>
        <v>0</v>
      </c>
      <c r="I1076" s="175">
        <f>IF('G011A (Mart-Eylül)'!K878=" ",0,'G011A (Mart-Eylül)'!K878)</f>
        <v>0</v>
      </c>
      <c r="J1076" s="176">
        <f>IF('G011A (Nisan-Ekim)'!C878="",0,'G011A (Nisan-Ekim)'!C878)</f>
        <v>0</v>
      </c>
      <c r="K1076" s="175">
        <f>IF('G011A (Nisan-Ekim)'!K878="",0,'G011A (Nisan-Ekim)'!K878)</f>
        <v>0</v>
      </c>
      <c r="L1076" s="176">
        <f>IF('G011A (Mayıs-Kasım)'!C878="",0,'G011A (Mayıs-Kasım)'!C878)</f>
        <v>0</v>
      </c>
      <c r="M1076" s="175">
        <f>IF('G011A (Mayıs-Kasım)'!K878=" ",0,'G011A (Mayıs-Kasım)'!K878)</f>
        <v>0</v>
      </c>
      <c r="N1076" s="176">
        <f>IF('G011A (Haziran-Aralık)'!C901="",0,'G011A (Haziran-Aralık)'!C901)</f>
        <v>0</v>
      </c>
      <c r="O1076" s="175">
        <f>IF('G011A (Haziran-Aralık)'!K901="",0,'G011A (Haziran-Aralık)'!K901)</f>
        <v>0</v>
      </c>
      <c r="P1076" s="176" t="str">
        <f>IF('proje ve personel bilgileri'!A481=0,"",SUM(D1076+F1076+H1076+J1076+L1076+N1076))</f>
        <v/>
      </c>
      <c r="Q1076" s="175" t="str">
        <f>IF('proje ve personel bilgileri'!A481=0,"",SUM(E1076+G1076+I1076+K1076+M1076+O1076))</f>
        <v/>
      </c>
      <c r="R1076" s="180" t="str">
        <f>IF('proje ve personel bilgileri'!A481&lt;&gt;0,(P1076/30)," ")</f>
        <v xml:space="preserve"> </v>
      </c>
      <c r="S1076" s="181" t="str">
        <f>IF('proje ve personel bilgileri'!A481&lt;&gt;0,(Q1076/R1076)," ")</f>
        <v xml:space="preserve"> </v>
      </c>
    </row>
    <row r="1077" spans="1:19" ht="15" customHeight="1" x14ac:dyDescent="0.25">
      <c r="A1077" s="56"/>
      <c r="B1077" s="56"/>
      <c r="C1077" s="56"/>
      <c r="D1077" s="56"/>
      <c r="E1077" s="56"/>
      <c r="F1077" s="56"/>
      <c r="G1077" s="56"/>
      <c r="H1077" s="56"/>
      <c r="I1077" s="56"/>
      <c r="J1077" s="56"/>
      <c r="K1077" s="56"/>
      <c r="L1077" s="56"/>
      <c r="M1077" s="56"/>
      <c r="N1077" s="56"/>
      <c r="O1077" s="56"/>
      <c r="P1077" s="56"/>
      <c r="Q1077" s="56"/>
      <c r="R1077" s="56"/>
      <c r="S1077" s="56"/>
    </row>
    <row r="1078" spans="1:19" ht="15" customHeight="1" x14ac:dyDescent="0.25">
      <c r="A1078" s="332" t="s">
        <v>100</v>
      </c>
      <c r="B1078" s="332"/>
      <c r="C1078" s="332"/>
      <c r="D1078" s="332"/>
      <c r="E1078" s="332"/>
      <c r="F1078" s="332"/>
      <c r="G1078" s="332"/>
      <c r="H1078" s="332"/>
      <c r="I1078" s="332"/>
      <c r="J1078" s="332"/>
      <c r="K1078" s="332"/>
      <c r="L1078" s="332"/>
      <c r="M1078" s="332"/>
      <c r="N1078" s="332"/>
      <c r="O1078" s="332"/>
      <c r="P1078" s="332"/>
      <c r="Q1078" s="332"/>
      <c r="R1078" s="332"/>
    </row>
    <row r="1079" spans="1:19" ht="15" customHeight="1" x14ac:dyDescent="0.25">
      <c r="A1079" s="287"/>
    </row>
    <row r="1080" spans="1:19" ht="15" customHeight="1" x14ac:dyDescent="0.25">
      <c r="C1080" s="57"/>
      <c r="E1080" s="58"/>
      <c r="G1080" s="57"/>
    </row>
    <row r="1081" spans="1:19" ht="15" customHeight="1" x14ac:dyDescent="0.25">
      <c r="F1081" s="288" t="s">
        <v>102</v>
      </c>
      <c r="J1081" s="288" t="s">
        <v>103</v>
      </c>
      <c r="O1081" s="74" t="s">
        <v>127</v>
      </c>
    </row>
    <row r="1092" spans="1:19" ht="15.75" customHeight="1" x14ac:dyDescent="0.25">
      <c r="A1092" s="348" t="s">
        <v>108</v>
      </c>
      <c r="B1092" s="348"/>
      <c r="C1092" s="348"/>
      <c r="D1092" s="348"/>
      <c r="E1092" s="348"/>
      <c r="F1092" s="348"/>
      <c r="G1092" s="348"/>
      <c r="H1092" s="348"/>
      <c r="I1092" s="348"/>
      <c r="J1092" s="348"/>
      <c r="K1092" s="348"/>
      <c r="L1092" s="348"/>
      <c r="M1092" s="348"/>
      <c r="N1092" s="348"/>
      <c r="O1092" s="348"/>
      <c r="P1092" s="348"/>
      <c r="Q1092" s="348"/>
      <c r="R1092" s="348"/>
      <c r="S1092" s="348"/>
    </row>
    <row r="1093" spans="1:19" ht="15" customHeight="1" x14ac:dyDescent="0.25">
      <c r="A1093" s="68"/>
      <c r="B1093" s="68"/>
      <c r="C1093" s="68"/>
      <c r="D1093" s="68"/>
      <c r="E1093" s="68"/>
      <c r="F1093" s="68"/>
      <c r="G1093" s="68"/>
      <c r="H1093" s="68"/>
      <c r="I1093" s="69" t="str">
        <f>'proje ve personel bilgileri'!$B$7</f>
        <v>/</v>
      </c>
      <c r="J1093" s="68" t="s">
        <v>109</v>
      </c>
      <c r="K1093" s="68"/>
      <c r="L1093" s="68"/>
      <c r="M1093" s="68"/>
      <c r="N1093" s="68"/>
      <c r="O1093" s="68"/>
      <c r="P1093" s="68"/>
      <c r="Q1093" s="68"/>
      <c r="R1093" s="68"/>
      <c r="S1093" s="68"/>
    </row>
    <row r="1094" spans="1:19" ht="18.75" customHeight="1" x14ac:dyDescent="0.25">
      <c r="R1094" s="10" t="s">
        <v>110</v>
      </c>
    </row>
    <row r="1095" spans="1:19" ht="15.75" customHeight="1" x14ac:dyDescent="0.25">
      <c r="A1095" s="349" t="s">
        <v>2</v>
      </c>
      <c r="B1095" s="350"/>
      <c r="C1095" s="374">
        <f>'proje ve personel bilgileri'!$B$2</f>
        <v>0</v>
      </c>
      <c r="D1095" s="375"/>
      <c r="E1095" s="375"/>
      <c r="F1095" s="375"/>
      <c r="G1095" s="375"/>
      <c r="H1095" s="375"/>
      <c r="I1095" s="375"/>
      <c r="J1095" s="375"/>
      <c r="K1095" s="375"/>
      <c r="L1095" s="375"/>
      <c r="M1095" s="375"/>
      <c r="N1095" s="375"/>
      <c r="O1095" s="375"/>
      <c r="P1095" s="375"/>
      <c r="Q1095" s="375"/>
      <c r="R1095" s="375"/>
      <c r="S1095" s="376"/>
    </row>
    <row r="1096" spans="1:19" ht="15.75" customHeight="1" x14ac:dyDescent="0.25">
      <c r="A1096" s="349" t="s">
        <v>4</v>
      </c>
      <c r="B1096" s="350"/>
      <c r="C1096" s="374">
        <f>'proje ve personel bilgileri'!$B$3</f>
        <v>0</v>
      </c>
      <c r="D1096" s="375"/>
      <c r="E1096" s="375"/>
      <c r="F1096" s="375"/>
      <c r="G1096" s="375"/>
      <c r="H1096" s="375"/>
      <c r="I1096" s="375"/>
      <c r="J1096" s="375"/>
      <c r="K1096" s="375"/>
      <c r="L1096" s="375"/>
      <c r="M1096" s="375"/>
      <c r="N1096" s="375"/>
      <c r="O1096" s="375"/>
      <c r="P1096" s="375"/>
      <c r="Q1096" s="375"/>
      <c r="R1096" s="375"/>
      <c r="S1096" s="376"/>
    </row>
    <row r="1097" spans="1:19" ht="27.75" customHeight="1" x14ac:dyDescent="0.25">
      <c r="A1097" s="360" t="s">
        <v>87</v>
      </c>
      <c r="B1097" s="368" t="s">
        <v>15</v>
      </c>
      <c r="C1097" s="369"/>
      <c r="D1097" s="368" t="s">
        <v>111</v>
      </c>
      <c r="E1097" s="369"/>
      <c r="F1097" s="368" t="s">
        <v>112</v>
      </c>
      <c r="G1097" s="369"/>
      <c r="H1097" s="366" t="s">
        <v>113</v>
      </c>
      <c r="I1097" s="367"/>
      <c r="J1097" s="366" t="s">
        <v>114</v>
      </c>
      <c r="K1097" s="367"/>
      <c r="L1097" s="366" t="s">
        <v>115</v>
      </c>
      <c r="M1097" s="367"/>
      <c r="N1097" s="368" t="s">
        <v>116</v>
      </c>
      <c r="O1097" s="369"/>
      <c r="P1097" s="360" t="s">
        <v>117</v>
      </c>
      <c r="Q1097" s="286" t="s">
        <v>118</v>
      </c>
      <c r="R1097" s="362" t="s">
        <v>119</v>
      </c>
      <c r="S1097" s="362" t="s">
        <v>120</v>
      </c>
    </row>
    <row r="1098" spans="1:19" ht="15.75" customHeight="1" x14ac:dyDescent="0.25">
      <c r="A1098" s="361"/>
      <c r="B1098" s="372"/>
      <c r="C1098" s="373"/>
      <c r="D1098" s="370"/>
      <c r="E1098" s="371"/>
      <c r="F1098" s="370"/>
      <c r="G1098" s="371"/>
      <c r="H1098" s="364" t="s">
        <v>121</v>
      </c>
      <c r="I1098" s="365"/>
      <c r="J1098" s="364" t="s">
        <v>122</v>
      </c>
      <c r="K1098" s="365"/>
      <c r="L1098" s="364" t="s">
        <v>123</v>
      </c>
      <c r="M1098" s="365"/>
      <c r="N1098" s="370"/>
      <c r="O1098" s="371"/>
      <c r="P1098" s="361"/>
      <c r="Q1098" s="11" t="s">
        <v>124</v>
      </c>
      <c r="R1098" s="363"/>
      <c r="S1098" s="363"/>
    </row>
    <row r="1099" spans="1:19" ht="27.75" customHeight="1" x14ac:dyDescent="0.25">
      <c r="A1099" s="361"/>
      <c r="B1099" s="372"/>
      <c r="C1099" s="373"/>
      <c r="D1099" s="360" t="s">
        <v>125</v>
      </c>
      <c r="E1099" s="11" t="s">
        <v>126</v>
      </c>
      <c r="F1099" s="360" t="s">
        <v>125</v>
      </c>
      <c r="G1099" s="11" t="s">
        <v>126</v>
      </c>
      <c r="H1099" s="360" t="s">
        <v>125</v>
      </c>
      <c r="I1099" s="11" t="s">
        <v>126</v>
      </c>
      <c r="J1099" s="360" t="s">
        <v>125</v>
      </c>
      <c r="K1099" s="12" t="s">
        <v>126</v>
      </c>
      <c r="L1099" s="360" t="s">
        <v>125</v>
      </c>
      <c r="M1099" s="11" t="s">
        <v>126</v>
      </c>
      <c r="N1099" s="360" t="s">
        <v>125</v>
      </c>
      <c r="O1099" s="11" t="s">
        <v>126</v>
      </c>
      <c r="P1099" s="361"/>
      <c r="Q1099" s="11" t="s">
        <v>98</v>
      </c>
      <c r="R1099" s="363"/>
      <c r="S1099" s="363"/>
    </row>
    <row r="1100" spans="1:19" ht="15.75" customHeight="1" x14ac:dyDescent="0.25">
      <c r="A1100" s="361"/>
      <c r="B1100" s="372"/>
      <c r="C1100" s="373"/>
      <c r="D1100" s="361"/>
      <c r="E1100" s="11" t="s">
        <v>98</v>
      </c>
      <c r="F1100" s="361"/>
      <c r="G1100" s="11" t="s">
        <v>98</v>
      </c>
      <c r="H1100" s="361"/>
      <c r="I1100" s="11" t="s">
        <v>98</v>
      </c>
      <c r="J1100" s="361"/>
      <c r="K1100" s="12" t="s">
        <v>98</v>
      </c>
      <c r="L1100" s="361"/>
      <c r="M1100" s="11" t="s">
        <v>98</v>
      </c>
      <c r="N1100" s="361"/>
      <c r="O1100" s="11" t="s">
        <v>98</v>
      </c>
      <c r="P1100" s="361"/>
      <c r="Q1100" s="13"/>
      <c r="R1100" s="363"/>
      <c r="S1100" s="363"/>
    </row>
    <row r="1101" spans="1:19" ht="15.75" customHeight="1" x14ac:dyDescent="0.25">
      <c r="A1101" s="14">
        <v>469</v>
      </c>
      <c r="B1101" s="359" t="str">
        <f>IF('proje ve personel bilgileri'!A482&lt;&gt;0,('proje ve personel bilgileri'!A482)," ")</f>
        <v xml:space="preserve"> </v>
      </c>
      <c r="C1101" s="359"/>
      <c r="D1101" s="176">
        <f>IF('G011A (Ocak-Temmuz)'!C903="",0,'G011A (Ocak-Temmuz)'!C903)</f>
        <v>0</v>
      </c>
      <c r="E1101" s="175">
        <f>IF('G011A (Ocak-Temmuz)'!K903=" ",0,'G011A (Ocak-Temmuz)'!K903)</f>
        <v>0</v>
      </c>
      <c r="F1101" s="176">
        <f>IF('G011A (Şubat-Ağustos)'!C894="",0,'G011A (Şubat-Ağustos)'!C894)</f>
        <v>0</v>
      </c>
      <c r="G1101" s="175">
        <f>IF('G011A (Şubat-Ağustos)'!K894=" ",0,'G011A (Şubat-Ağustos)'!K894)</f>
        <v>0</v>
      </c>
      <c r="H1101" s="176">
        <f>IF('G011A (Mart-Eylül)'!C895="",0,'G011A (Mart-Eylül)'!C895)</f>
        <v>0</v>
      </c>
      <c r="I1101" s="175">
        <f>IF('G011A (Mart-Eylül)'!K895=" ",0,'G011A (Mart-Eylül)'!K895)</f>
        <v>0</v>
      </c>
      <c r="J1101" s="176">
        <f>IF('G011A (Nisan-Ekim)'!C894="",0,'G011A (Nisan-Ekim)'!C894)</f>
        <v>0</v>
      </c>
      <c r="K1101" s="175">
        <f>IF('G011A (Nisan-Ekim)'!K894="",0,'G011A (Nisan-Ekim)'!K894)</f>
        <v>0</v>
      </c>
      <c r="L1101" s="176">
        <f>IF('G011A (Mayıs-Kasım)'!C894="",0,'G011A (Mayıs-Kasım)'!C894)</f>
        <v>0</v>
      </c>
      <c r="M1101" s="175">
        <f>IF('G011A (Mayıs-Kasım)'!K894=" ",0,'G011A (Mayıs-Kasım)'!K894)</f>
        <v>0</v>
      </c>
      <c r="N1101" s="176">
        <f>IF('G011A (Haziran-Aralık)'!C919="",0,'G011A (Haziran-Aralık)'!C919)</f>
        <v>0</v>
      </c>
      <c r="O1101" s="175">
        <f>IF('G011A (Haziran-Aralık)'!K919="",0,'G011A (Haziran-Aralık)'!K919)</f>
        <v>0</v>
      </c>
      <c r="P1101" s="176" t="str">
        <f>IF('proje ve personel bilgileri'!A482=0,"",SUM(D1101+F1101+H1101+J1101+L1101+N1101))</f>
        <v/>
      </c>
      <c r="Q1101" s="175" t="str">
        <f>IF('proje ve personel bilgileri'!A482=0,"",SUM(E1101+G1101+I1101+K1101+M1101+O1101))</f>
        <v/>
      </c>
      <c r="R1101" s="180" t="str">
        <f>IF('proje ve personel bilgileri'!A482&lt;&gt;0,(P1101/30)," ")</f>
        <v xml:space="preserve"> </v>
      </c>
      <c r="S1101" s="181" t="str">
        <f>IF('proje ve personel bilgileri'!A482&lt;&gt;0,(Q1101/R1101)," ")</f>
        <v xml:space="preserve"> </v>
      </c>
    </row>
    <row r="1102" spans="1:19" ht="15.75" customHeight="1" x14ac:dyDescent="0.25">
      <c r="A1102" s="15">
        <v>470</v>
      </c>
      <c r="B1102" s="359" t="str">
        <f>IF('proje ve personel bilgileri'!A483&lt;&gt;0,('proje ve personel bilgileri'!A483)," ")</f>
        <v xml:space="preserve"> </v>
      </c>
      <c r="C1102" s="359"/>
      <c r="D1102" s="176">
        <f>IF('G011A (Ocak-Temmuz)'!C904="",0,'G011A (Ocak-Temmuz)'!C904)</f>
        <v>0</v>
      </c>
      <c r="E1102" s="175">
        <f>IF('G011A (Ocak-Temmuz)'!K904=" ",0,'G011A (Ocak-Temmuz)'!K904)</f>
        <v>0</v>
      </c>
      <c r="F1102" s="176">
        <f>IF('G011A (Şubat-Ağustos)'!C895="",0,'G011A (Şubat-Ağustos)'!C895)</f>
        <v>0</v>
      </c>
      <c r="G1102" s="175">
        <f>IF('G011A (Şubat-Ağustos)'!K895=" ",0,'G011A (Şubat-Ağustos)'!K895)</f>
        <v>0</v>
      </c>
      <c r="H1102" s="176">
        <f>IF('G011A (Mart-Eylül)'!C896="",0,'G011A (Mart-Eylül)'!C896)</f>
        <v>0</v>
      </c>
      <c r="I1102" s="175">
        <f>IF('G011A (Mart-Eylül)'!K896=" ",0,'G011A (Mart-Eylül)'!K896)</f>
        <v>0</v>
      </c>
      <c r="J1102" s="176">
        <f>IF('G011A (Nisan-Ekim)'!C895="",0,'G011A (Nisan-Ekim)'!C895)</f>
        <v>0</v>
      </c>
      <c r="K1102" s="175">
        <f>IF('G011A (Nisan-Ekim)'!K895="",0,'G011A (Nisan-Ekim)'!K895)</f>
        <v>0</v>
      </c>
      <c r="L1102" s="176">
        <f>IF('G011A (Mayıs-Kasım)'!C895="",0,'G011A (Mayıs-Kasım)'!C895)</f>
        <v>0</v>
      </c>
      <c r="M1102" s="175">
        <f>IF('G011A (Mayıs-Kasım)'!K895=" ",0,'G011A (Mayıs-Kasım)'!K895)</f>
        <v>0</v>
      </c>
      <c r="N1102" s="176">
        <f>IF('G011A (Haziran-Aralık)'!C920="",0,'G011A (Haziran-Aralık)'!C920)</f>
        <v>0</v>
      </c>
      <c r="O1102" s="175">
        <f>IF('G011A (Haziran-Aralık)'!K920="",0,'G011A (Haziran-Aralık)'!K920)</f>
        <v>0</v>
      </c>
      <c r="P1102" s="176" t="str">
        <f>IF('proje ve personel bilgileri'!A483=0,"",SUM(D1102+F1102+H1102+J1102+L1102+N1102))</f>
        <v/>
      </c>
      <c r="Q1102" s="175" t="str">
        <f>IF('proje ve personel bilgileri'!A483=0,"",SUM(E1102+G1102+I1102+K1102+M1102+O1102))</f>
        <v/>
      </c>
      <c r="R1102" s="180" t="str">
        <f>IF('proje ve personel bilgileri'!A483&lt;&gt;0,(P1102/30)," ")</f>
        <v xml:space="preserve"> </v>
      </c>
      <c r="S1102" s="181" t="str">
        <f>IF('proje ve personel bilgileri'!A483&lt;&gt;0,(Q1102/R1102)," ")</f>
        <v xml:space="preserve"> </v>
      </c>
    </row>
    <row r="1103" spans="1:19" ht="15.75" customHeight="1" x14ac:dyDescent="0.25">
      <c r="A1103" s="14">
        <v>471</v>
      </c>
      <c r="B1103" s="359" t="str">
        <f>IF('proje ve personel bilgileri'!A484&lt;&gt;0,('proje ve personel bilgileri'!A484)," ")</f>
        <v xml:space="preserve"> </v>
      </c>
      <c r="C1103" s="359"/>
      <c r="D1103" s="176">
        <f>IF('G011A (Ocak-Temmuz)'!C905="",0,'G011A (Ocak-Temmuz)'!C905)</f>
        <v>0</v>
      </c>
      <c r="E1103" s="175">
        <f>IF('G011A (Ocak-Temmuz)'!K905=" ",0,'G011A (Ocak-Temmuz)'!K905)</f>
        <v>0</v>
      </c>
      <c r="F1103" s="176">
        <f>IF('G011A (Şubat-Ağustos)'!C896="",0,'G011A (Şubat-Ağustos)'!C896)</f>
        <v>0</v>
      </c>
      <c r="G1103" s="175">
        <f>IF('G011A (Şubat-Ağustos)'!K896=" ",0,'G011A (Şubat-Ağustos)'!K896)</f>
        <v>0</v>
      </c>
      <c r="H1103" s="176">
        <f>IF('G011A (Mart-Eylül)'!C897="",0,'G011A (Mart-Eylül)'!C897)</f>
        <v>0</v>
      </c>
      <c r="I1103" s="175">
        <f>IF('G011A (Mart-Eylül)'!K897=" ",0,'G011A (Mart-Eylül)'!K897)</f>
        <v>0</v>
      </c>
      <c r="J1103" s="176">
        <f>IF('G011A (Nisan-Ekim)'!C896="",0,'G011A (Nisan-Ekim)'!C896)</f>
        <v>0</v>
      </c>
      <c r="K1103" s="175">
        <f>IF('G011A (Nisan-Ekim)'!K896="",0,'G011A (Nisan-Ekim)'!K896)</f>
        <v>0</v>
      </c>
      <c r="L1103" s="176">
        <f>IF('G011A (Mayıs-Kasım)'!C896="",0,'G011A (Mayıs-Kasım)'!C896)</f>
        <v>0</v>
      </c>
      <c r="M1103" s="175">
        <f>IF('G011A (Mayıs-Kasım)'!K896=" ",0,'G011A (Mayıs-Kasım)'!K896)</f>
        <v>0</v>
      </c>
      <c r="N1103" s="176">
        <f>IF('G011A (Haziran-Aralık)'!C921="",0,'G011A (Haziran-Aralık)'!C921)</f>
        <v>0</v>
      </c>
      <c r="O1103" s="175">
        <f>IF('G011A (Haziran-Aralık)'!K921="",0,'G011A (Haziran-Aralık)'!K921)</f>
        <v>0</v>
      </c>
      <c r="P1103" s="176" t="str">
        <f>IF('proje ve personel bilgileri'!A484=0,"",SUM(D1103+F1103+H1103+J1103+L1103+N1103))</f>
        <v/>
      </c>
      <c r="Q1103" s="175" t="str">
        <f>IF('proje ve personel bilgileri'!A484=0,"",SUM(E1103+G1103+I1103+K1103+M1103+O1103))</f>
        <v/>
      </c>
      <c r="R1103" s="180" t="str">
        <f>IF('proje ve personel bilgileri'!A484&lt;&gt;0,(P1103/30)," ")</f>
        <v xml:space="preserve"> </v>
      </c>
      <c r="S1103" s="181" t="str">
        <f>IF('proje ve personel bilgileri'!A484&lt;&gt;0,(Q1103/R1103)," ")</f>
        <v xml:space="preserve"> </v>
      </c>
    </row>
    <row r="1104" spans="1:19" ht="15.75" customHeight="1" x14ac:dyDescent="0.25">
      <c r="A1104" s="15">
        <v>472</v>
      </c>
      <c r="B1104" s="359" t="str">
        <f>IF('proje ve personel bilgileri'!A485&lt;&gt;0,('proje ve personel bilgileri'!A485)," ")</f>
        <v xml:space="preserve"> </v>
      </c>
      <c r="C1104" s="359"/>
      <c r="D1104" s="176">
        <f>IF('G011A (Ocak-Temmuz)'!C906="",0,'G011A (Ocak-Temmuz)'!C906)</f>
        <v>0</v>
      </c>
      <c r="E1104" s="175">
        <f>IF('G011A (Ocak-Temmuz)'!K906=" ",0,'G011A (Ocak-Temmuz)'!K906)</f>
        <v>0</v>
      </c>
      <c r="F1104" s="176">
        <f>IF('G011A (Şubat-Ağustos)'!C897="",0,'G011A (Şubat-Ağustos)'!C897)</f>
        <v>0</v>
      </c>
      <c r="G1104" s="175">
        <f>IF('G011A (Şubat-Ağustos)'!K897=" ",0,'G011A (Şubat-Ağustos)'!K897)</f>
        <v>0</v>
      </c>
      <c r="H1104" s="176">
        <f>IF('G011A (Mart-Eylül)'!C898="",0,'G011A (Mart-Eylül)'!C898)</f>
        <v>0</v>
      </c>
      <c r="I1104" s="175">
        <f>IF('G011A (Mart-Eylül)'!K898=" ",0,'G011A (Mart-Eylül)'!K898)</f>
        <v>0</v>
      </c>
      <c r="J1104" s="176">
        <f>IF('G011A (Nisan-Ekim)'!C897="",0,'G011A (Nisan-Ekim)'!C897)</f>
        <v>0</v>
      </c>
      <c r="K1104" s="175">
        <f>IF('G011A (Nisan-Ekim)'!K897="",0,'G011A (Nisan-Ekim)'!K897)</f>
        <v>0</v>
      </c>
      <c r="L1104" s="176">
        <f>IF('G011A (Mayıs-Kasım)'!C897="",0,'G011A (Mayıs-Kasım)'!C897)</f>
        <v>0</v>
      </c>
      <c r="M1104" s="175">
        <f>IF('G011A (Mayıs-Kasım)'!K897=" ",0,'G011A (Mayıs-Kasım)'!K897)</f>
        <v>0</v>
      </c>
      <c r="N1104" s="176">
        <f>IF('G011A (Haziran-Aralık)'!C922="",0,'G011A (Haziran-Aralık)'!C922)</f>
        <v>0</v>
      </c>
      <c r="O1104" s="175">
        <f>IF('G011A (Haziran-Aralık)'!K922="",0,'G011A (Haziran-Aralık)'!K922)</f>
        <v>0</v>
      </c>
      <c r="P1104" s="176" t="str">
        <f>IF('proje ve personel bilgileri'!A485=0,"",SUM(D1104+F1104+H1104+J1104+L1104+N1104))</f>
        <v/>
      </c>
      <c r="Q1104" s="175" t="str">
        <f>IF('proje ve personel bilgileri'!A485=0,"",SUM(E1104+G1104+I1104+K1104+M1104+O1104))</f>
        <v/>
      </c>
      <c r="R1104" s="180" t="str">
        <f>IF('proje ve personel bilgileri'!A485&lt;&gt;0,(P1104/30)," ")</f>
        <v xml:space="preserve"> </v>
      </c>
      <c r="S1104" s="181" t="str">
        <f>IF('proje ve personel bilgileri'!A485&lt;&gt;0,(Q1104/R1104)," ")</f>
        <v xml:space="preserve"> </v>
      </c>
    </row>
    <row r="1105" spans="1:19" ht="15.75" customHeight="1" x14ac:dyDescent="0.25">
      <c r="A1105" s="14">
        <v>473</v>
      </c>
      <c r="B1105" s="359" t="str">
        <f>IF('proje ve personel bilgileri'!A486&lt;&gt;0,('proje ve personel bilgileri'!A486)," ")</f>
        <v xml:space="preserve"> </v>
      </c>
      <c r="C1105" s="359"/>
      <c r="D1105" s="176">
        <f>IF('G011A (Ocak-Temmuz)'!C907="",0,'G011A (Ocak-Temmuz)'!C907)</f>
        <v>0</v>
      </c>
      <c r="E1105" s="175">
        <f>IF('G011A (Ocak-Temmuz)'!K907=" ",0,'G011A (Ocak-Temmuz)'!K907)</f>
        <v>0</v>
      </c>
      <c r="F1105" s="176">
        <f>IF('G011A (Şubat-Ağustos)'!C898="",0,'G011A (Şubat-Ağustos)'!C898)</f>
        <v>0</v>
      </c>
      <c r="G1105" s="175">
        <f>IF('G011A (Şubat-Ağustos)'!K898=" ",0,'G011A (Şubat-Ağustos)'!K898)</f>
        <v>0</v>
      </c>
      <c r="H1105" s="176">
        <f>IF('G011A (Mart-Eylül)'!C899="",0,'G011A (Mart-Eylül)'!C899)</f>
        <v>0</v>
      </c>
      <c r="I1105" s="175">
        <f>IF('G011A (Mart-Eylül)'!K899=" ",0,'G011A (Mart-Eylül)'!K899)</f>
        <v>0</v>
      </c>
      <c r="J1105" s="176">
        <f>IF('G011A (Nisan-Ekim)'!C898="",0,'G011A (Nisan-Ekim)'!C898)</f>
        <v>0</v>
      </c>
      <c r="K1105" s="175">
        <f>IF('G011A (Nisan-Ekim)'!K898="",0,'G011A (Nisan-Ekim)'!K898)</f>
        <v>0</v>
      </c>
      <c r="L1105" s="176">
        <f>IF('G011A (Mayıs-Kasım)'!C898="",0,'G011A (Mayıs-Kasım)'!C898)</f>
        <v>0</v>
      </c>
      <c r="M1105" s="175">
        <f>IF('G011A (Mayıs-Kasım)'!K898=" ",0,'G011A (Mayıs-Kasım)'!K898)</f>
        <v>0</v>
      </c>
      <c r="N1105" s="176">
        <f>IF('G011A (Haziran-Aralık)'!C923="",0,'G011A (Haziran-Aralık)'!C923)</f>
        <v>0</v>
      </c>
      <c r="O1105" s="175">
        <f>IF('G011A (Haziran-Aralık)'!K923="",0,'G011A (Haziran-Aralık)'!K923)</f>
        <v>0</v>
      </c>
      <c r="P1105" s="176" t="str">
        <f>IF('proje ve personel bilgileri'!A486=0,"",SUM(D1105+F1105+H1105+J1105+L1105+N1105))</f>
        <v/>
      </c>
      <c r="Q1105" s="175" t="str">
        <f>IF('proje ve personel bilgileri'!A486=0,"",SUM(E1105+G1105+I1105+K1105+M1105+O1105))</f>
        <v/>
      </c>
      <c r="R1105" s="180" t="str">
        <f>IF('proje ve personel bilgileri'!A486&lt;&gt;0,(P1105/30)," ")</f>
        <v xml:space="preserve"> </v>
      </c>
      <c r="S1105" s="181" t="str">
        <f>IF('proje ve personel bilgileri'!A486&lt;&gt;0,(Q1105/R1105)," ")</f>
        <v xml:space="preserve"> </v>
      </c>
    </row>
    <row r="1106" spans="1:19" ht="15.75" customHeight="1" x14ac:dyDescent="0.25">
      <c r="A1106" s="15">
        <v>474</v>
      </c>
      <c r="B1106" s="359" t="str">
        <f>IF('proje ve personel bilgileri'!A487&lt;&gt;0,('proje ve personel bilgileri'!A487)," ")</f>
        <v xml:space="preserve"> </v>
      </c>
      <c r="C1106" s="359"/>
      <c r="D1106" s="176">
        <f>IF('G011A (Ocak-Temmuz)'!C908="",0,'G011A (Ocak-Temmuz)'!C908)</f>
        <v>0</v>
      </c>
      <c r="E1106" s="175">
        <f>IF('G011A (Ocak-Temmuz)'!K908=" ",0,'G011A (Ocak-Temmuz)'!K908)</f>
        <v>0</v>
      </c>
      <c r="F1106" s="176">
        <f>IF('G011A (Şubat-Ağustos)'!C899="",0,'G011A (Şubat-Ağustos)'!C899)</f>
        <v>0</v>
      </c>
      <c r="G1106" s="175">
        <f>IF('G011A (Şubat-Ağustos)'!K899=" ",0,'G011A (Şubat-Ağustos)'!K899)</f>
        <v>0</v>
      </c>
      <c r="H1106" s="176">
        <f>IF('G011A (Mart-Eylül)'!C900="",0,'G011A (Mart-Eylül)'!C900)</f>
        <v>0</v>
      </c>
      <c r="I1106" s="175">
        <f>IF('G011A (Mart-Eylül)'!K900=" ",0,'G011A (Mart-Eylül)'!K900)</f>
        <v>0</v>
      </c>
      <c r="J1106" s="176">
        <f>IF('G011A (Nisan-Ekim)'!C899="",0,'G011A (Nisan-Ekim)'!C899)</f>
        <v>0</v>
      </c>
      <c r="K1106" s="175">
        <f>IF('G011A (Nisan-Ekim)'!K899="",0,'G011A (Nisan-Ekim)'!K899)</f>
        <v>0</v>
      </c>
      <c r="L1106" s="176">
        <f>IF('G011A (Mayıs-Kasım)'!C899="",0,'G011A (Mayıs-Kasım)'!C899)</f>
        <v>0</v>
      </c>
      <c r="M1106" s="175">
        <f>IF('G011A (Mayıs-Kasım)'!K899=" ",0,'G011A (Mayıs-Kasım)'!K899)</f>
        <v>0</v>
      </c>
      <c r="N1106" s="176">
        <f>IF('G011A (Haziran-Aralık)'!C924="",0,'G011A (Haziran-Aralık)'!C924)</f>
        <v>0</v>
      </c>
      <c r="O1106" s="175">
        <f>IF('G011A (Haziran-Aralık)'!K924="",0,'G011A (Haziran-Aralık)'!K924)</f>
        <v>0</v>
      </c>
      <c r="P1106" s="176" t="str">
        <f>IF('proje ve personel bilgileri'!A487=0,"",SUM(D1106+F1106+H1106+J1106+L1106+N1106))</f>
        <v/>
      </c>
      <c r="Q1106" s="175" t="str">
        <f>IF('proje ve personel bilgileri'!A487=0,"",SUM(E1106+G1106+I1106+K1106+M1106+O1106))</f>
        <v/>
      </c>
      <c r="R1106" s="180" t="str">
        <f>IF('proje ve personel bilgileri'!A487&lt;&gt;0,(P1106/30)," ")</f>
        <v xml:space="preserve"> </v>
      </c>
      <c r="S1106" s="181" t="str">
        <f>IF('proje ve personel bilgileri'!A487&lt;&gt;0,(Q1106/R1106)," ")</f>
        <v xml:space="preserve"> </v>
      </c>
    </row>
    <row r="1107" spans="1:19" ht="15.75" customHeight="1" x14ac:dyDescent="0.25">
      <c r="A1107" s="14">
        <v>475</v>
      </c>
      <c r="B1107" s="359" t="str">
        <f>IF('proje ve personel bilgileri'!A488&lt;&gt;0,('proje ve personel bilgileri'!A488)," ")</f>
        <v xml:space="preserve"> </v>
      </c>
      <c r="C1107" s="359"/>
      <c r="D1107" s="176">
        <f>IF('G011A (Ocak-Temmuz)'!C909="",0,'G011A (Ocak-Temmuz)'!C909)</f>
        <v>0</v>
      </c>
      <c r="E1107" s="175">
        <f>IF('G011A (Ocak-Temmuz)'!K909=" ",0,'G011A (Ocak-Temmuz)'!K909)</f>
        <v>0</v>
      </c>
      <c r="F1107" s="176">
        <f>IF('G011A (Şubat-Ağustos)'!C900="",0,'G011A (Şubat-Ağustos)'!C900)</f>
        <v>0</v>
      </c>
      <c r="G1107" s="175">
        <f>IF('G011A (Şubat-Ağustos)'!K900=" ",0,'G011A (Şubat-Ağustos)'!K900)</f>
        <v>0</v>
      </c>
      <c r="H1107" s="176">
        <f>IF('G011A (Mart-Eylül)'!C901="",0,'G011A (Mart-Eylül)'!C901)</f>
        <v>0</v>
      </c>
      <c r="I1107" s="175">
        <f>IF('G011A (Mart-Eylül)'!K901=" ",0,'G011A (Mart-Eylül)'!K901)</f>
        <v>0</v>
      </c>
      <c r="J1107" s="176">
        <f>IF('G011A (Nisan-Ekim)'!C900="",0,'G011A (Nisan-Ekim)'!C900)</f>
        <v>0</v>
      </c>
      <c r="K1107" s="175">
        <f>IF('G011A (Nisan-Ekim)'!K900="",0,'G011A (Nisan-Ekim)'!K900)</f>
        <v>0</v>
      </c>
      <c r="L1107" s="176">
        <f>IF('G011A (Mayıs-Kasım)'!C900="",0,'G011A (Mayıs-Kasım)'!C900)</f>
        <v>0</v>
      </c>
      <c r="M1107" s="175">
        <f>IF('G011A (Mayıs-Kasım)'!K900=" ",0,'G011A (Mayıs-Kasım)'!K900)</f>
        <v>0</v>
      </c>
      <c r="N1107" s="176">
        <f>IF('G011A (Haziran-Aralık)'!C925="",0,'G011A (Haziran-Aralık)'!C925)</f>
        <v>0</v>
      </c>
      <c r="O1107" s="175">
        <f>IF('G011A (Haziran-Aralık)'!K925="",0,'G011A (Haziran-Aralık)'!K925)</f>
        <v>0</v>
      </c>
      <c r="P1107" s="176" t="str">
        <f>IF('proje ve personel bilgileri'!A488=0,"",SUM(D1107+F1107+H1107+J1107+L1107+N1107))</f>
        <v/>
      </c>
      <c r="Q1107" s="175" t="str">
        <f>IF('proje ve personel bilgileri'!A488=0,"",SUM(E1107+G1107+I1107+K1107+M1107+O1107))</f>
        <v/>
      </c>
      <c r="R1107" s="180" t="str">
        <f>IF('proje ve personel bilgileri'!A488&lt;&gt;0,(P1107/30)," ")</f>
        <v xml:space="preserve"> </v>
      </c>
      <c r="S1107" s="181" t="str">
        <f>IF('proje ve personel bilgileri'!A488&lt;&gt;0,(Q1107/R1107)," ")</f>
        <v xml:space="preserve"> </v>
      </c>
    </row>
    <row r="1108" spans="1:19" ht="15.75" customHeight="1" x14ac:dyDescent="0.25">
      <c r="A1108" s="15">
        <v>476</v>
      </c>
      <c r="B1108" s="359" t="str">
        <f>IF('proje ve personel bilgileri'!A489&lt;&gt;0,('proje ve personel bilgileri'!A489)," ")</f>
        <v xml:space="preserve"> </v>
      </c>
      <c r="C1108" s="359"/>
      <c r="D1108" s="176">
        <f>IF('G011A (Ocak-Temmuz)'!C910="",0,'G011A (Ocak-Temmuz)'!C910)</f>
        <v>0</v>
      </c>
      <c r="E1108" s="175">
        <f>IF('G011A (Ocak-Temmuz)'!K910=" ",0,'G011A (Ocak-Temmuz)'!K910)</f>
        <v>0</v>
      </c>
      <c r="F1108" s="176">
        <f>IF('G011A (Şubat-Ağustos)'!C901="",0,'G011A (Şubat-Ağustos)'!C901)</f>
        <v>0</v>
      </c>
      <c r="G1108" s="175">
        <f>IF('G011A (Şubat-Ağustos)'!K901=" ",0,'G011A (Şubat-Ağustos)'!K901)</f>
        <v>0</v>
      </c>
      <c r="H1108" s="176">
        <f>IF('G011A (Mart-Eylül)'!C902="",0,'G011A (Mart-Eylül)'!C902)</f>
        <v>0</v>
      </c>
      <c r="I1108" s="175">
        <f>IF('G011A (Mart-Eylül)'!K902=" ",0,'G011A (Mart-Eylül)'!K902)</f>
        <v>0</v>
      </c>
      <c r="J1108" s="176">
        <f>IF('G011A (Nisan-Ekim)'!C901="",0,'G011A (Nisan-Ekim)'!C901)</f>
        <v>0</v>
      </c>
      <c r="K1108" s="175">
        <f>IF('G011A (Nisan-Ekim)'!K901="",0,'G011A (Nisan-Ekim)'!K901)</f>
        <v>0</v>
      </c>
      <c r="L1108" s="176">
        <f>IF('G011A (Mayıs-Kasım)'!C901="",0,'G011A (Mayıs-Kasım)'!C901)</f>
        <v>0</v>
      </c>
      <c r="M1108" s="175">
        <f>IF('G011A (Mayıs-Kasım)'!K901=" ",0,'G011A (Mayıs-Kasım)'!K901)</f>
        <v>0</v>
      </c>
      <c r="N1108" s="176">
        <f>IF('G011A (Haziran-Aralık)'!C926="",0,'G011A (Haziran-Aralık)'!C926)</f>
        <v>0</v>
      </c>
      <c r="O1108" s="175">
        <f>IF('G011A (Haziran-Aralık)'!K926="",0,'G011A (Haziran-Aralık)'!K926)</f>
        <v>0</v>
      </c>
      <c r="P1108" s="176" t="str">
        <f>IF('proje ve personel bilgileri'!A489=0,"",SUM(D1108+F1108+H1108+J1108+L1108+N1108))</f>
        <v/>
      </c>
      <c r="Q1108" s="175" t="str">
        <f>IF('proje ve personel bilgileri'!A489=0,"",SUM(E1108+G1108+I1108+K1108+M1108+O1108))</f>
        <v/>
      </c>
      <c r="R1108" s="180" t="str">
        <f>IF('proje ve personel bilgileri'!A489&lt;&gt;0,(P1108/30)," ")</f>
        <v xml:space="preserve"> </v>
      </c>
      <c r="S1108" s="181" t="str">
        <f>IF('proje ve personel bilgileri'!A489&lt;&gt;0,(Q1108/R1108)," ")</f>
        <v xml:space="preserve"> </v>
      </c>
    </row>
    <row r="1109" spans="1:19" ht="15.75" customHeight="1" x14ac:dyDescent="0.25">
      <c r="A1109" s="14">
        <v>477</v>
      </c>
      <c r="B1109" s="359" t="str">
        <f>IF('proje ve personel bilgileri'!A490&lt;&gt;0,('proje ve personel bilgileri'!A490)," ")</f>
        <v xml:space="preserve"> </v>
      </c>
      <c r="C1109" s="359"/>
      <c r="D1109" s="176">
        <f>IF('G011A (Ocak-Temmuz)'!C911="",0,'G011A (Ocak-Temmuz)'!C911)</f>
        <v>0</v>
      </c>
      <c r="E1109" s="175">
        <f>IF('G011A (Ocak-Temmuz)'!K911=" ",0,'G011A (Ocak-Temmuz)'!K911)</f>
        <v>0</v>
      </c>
      <c r="F1109" s="176">
        <f>IF('G011A (Şubat-Ağustos)'!C902="",0,'G011A (Şubat-Ağustos)'!C902)</f>
        <v>0</v>
      </c>
      <c r="G1109" s="175">
        <f>IF('G011A (Şubat-Ağustos)'!K902=" ",0,'G011A (Şubat-Ağustos)'!K902)</f>
        <v>0</v>
      </c>
      <c r="H1109" s="176">
        <f>IF('G011A (Mart-Eylül)'!C903="",0,'G011A (Mart-Eylül)'!C903)</f>
        <v>0</v>
      </c>
      <c r="I1109" s="175">
        <f>IF('G011A (Mart-Eylül)'!K903=" ",0,'G011A (Mart-Eylül)'!K903)</f>
        <v>0</v>
      </c>
      <c r="J1109" s="176">
        <f>IF('G011A (Nisan-Ekim)'!C902="",0,'G011A (Nisan-Ekim)'!C902)</f>
        <v>0</v>
      </c>
      <c r="K1109" s="175">
        <f>IF('G011A (Nisan-Ekim)'!K902="",0,'G011A (Nisan-Ekim)'!K902)</f>
        <v>0</v>
      </c>
      <c r="L1109" s="176">
        <f>IF('G011A (Mayıs-Kasım)'!C902="",0,'G011A (Mayıs-Kasım)'!C902)</f>
        <v>0</v>
      </c>
      <c r="M1109" s="175">
        <f>IF('G011A (Mayıs-Kasım)'!K902=" ",0,'G011A (Mayıs-Kasım)'!K902)</f>
        <v>0</v>
      </c>
      <c r="N1109" s="176">
        <f>IF('G011A (Haziran-Aralık)'!C927="",0,'G011A (Haziran-Aralık)'!C927)</f>
        <v>0</v>
      </c>
      <c r="O1109" s="175">
        <f>IF('G011A (Haziran-Aralık)'!K927="",0,'G011A (Haziran-Aralık)'!K927)</f>
        <v>0</v>
      </c>
      <c r="P1109" s="176" t="str">
        <f>IF('proje ve personel bilgileri'!A490=0,"",SUM(D1109+F1109+H1109+J1109+L1109+N1109))</f>
        <v/>
      </c>
      <c r="Q1109" s="175" t="str">
        <f>IF('proje ve personel bilgileri'!A490=0,"",SUM(E1109+G1109+I1109+K1109+M1109+O1109))</f>
        <v/>
      </c>
      <c r="R1109" s="180" t="str">
        <f>IF('proje ve personel bilgileri'!A490&lt;&gt;0,(P1109/30)," ")</f>
        <v xml:space="preserve"> </v>
      </c>
      <c r="S1109" s="181" t="str">
        <f>IF('proje ve personel bilgileri'!A490&lt;&gt;0,(Q1109/R1109)," ")</f>
        <v xml:space="preserve"> </v>
      </c>
    </row>
    <row r="1110" spans="1:19" ht="15.75" customHeight="1" x14ac:dyDescent="0.25">
      <c r="A1110" s="15">
        <v>478</v>
      </c>
      <c r="B1110" s="359" t="str">
        <f>IF('proje ve personel bilgileri'!A491&lt;&gt;0,('proje ve personel bilgileri'!A491)," ")</f>
        <v xml:space="preserve"> </v>
      </c>
      <c r="C1110" s="359"/>
      <c r="D1110" s="176">
        <f>IF('G011A (Ocak-Temmuz)'!C912="",0,'G011A (Ocak-Temmuz)'!C912)</f>
        <v>0</v>
      </c>
      <c r="E1110" s="175">
        <f>IF('G011A (Ocak-Temmuz)'!K912=" ",0,'G011A (Ocak-Temmuz)'!K912)</f>
        <v>0</v>
      </c>
      <c r="F1110" s="176">
        <f>IF('G011A (Şubat-Ağustos)'!C903="",0,'G011A (Şubat-Ağustos)'!C903)</f>
        <v>0</v>
      </c>
      <c r="G1110" s="175">
        <f>IF('G011A (Şubat-Ağustos)'!K903=" ",0,'G011A (Şubat-Ağustos)'!K903)</f>
        <v>0</v>
      </c>
      <c r="H1110" s="176">
        <f>IF('G011A (Mart-Eylül)'!C904="",0,'G011A (Mart-Eylül)'!C904)</f>
        <v>0</v>
      </c>
      <c r="I1110" s="175">
        <f>IF('G011A (Mart-Eylül)'!K904=" ",0,'G011A (Mart-Eylül)'!K904)</f>
        <v>0</v>
      </c>
      <c r="J1110" s="176">
        <f>IF('G011A (Nisan-Ekim)'!C903="",0,'G011A (Nisan-Ekim)'!C903)</f>
        <v>0</v>
      </c>
      <c r="K1110" s="175">
        <f>IF('G011A (Nisan-Ekim)'!K903="",0,'G011A (Nisan-Ekim)'!K903)</f>
        <v>0</v>
      </c>
      <c r="L1110" s="176">
        <f>IF('G011A (Mayıs-Kasım)'!C903="",0,'G011A (Mayıs-Kasım)'!C903)</f>
        <v>0</v>
      </c>
      <c r="M1110" s="175">
        <f>IF('G011A (Mayıs-Kasım)'!K903=" ",0,'G011A (Mayıs-Kasım)'!K903)</f>
        <v>0</v>
      </c>
      <c r="N1110" s="176">
        <f>IF('G011A (Haziran-Aralık)'!C928="",0,'G011A (Haziran-Aralık)'!C928)</f>
        <v>0</v>
      </c>
      <c r="O1110" s="175">
        <f>IF('G011A (Haziran-Aralık)'!K928="",0,'G011A (Haziran-Aralık)'!K928)</f>
        <v>0</v>
      </c>
      <c r="P1110" s="176" t="str">
        <f>IF('proje ve personel bilgileri'!A491=0,"",SUM(D1110+F1110+H1110+J1110+L1110+N1110))</f>
        <v/>
      </c>
      <c r="Q1110" s="175" t="str">
        <f>IF('proje ve personel bilgileri'!A491=0,"",SUM(E1110+G1110+I1110+K1110+M1110+O1110))</f>
        <v/>
      </c>
      <c r="R1110" s="180" t="str">
        <f>IF('proje ve personel bilgileri'!A491&lt;&gt;0,(P1110/30)," ")</f>
        <v xml:space="preserve"> </v>
      </c>
      <c r="S1110" s="181" t="str">
        <f>IF('proje ve personel bilgileri'!A491&lt;&gt;0,(Q1110/R1110)," ")</f>
        <v xml:space="preserve"> </v>
      </c>
    </row>
    <row r="1111" spans="1:19" ht="15.75" customHeight="1" x14ac:dyDescent="0.25">
      <c r="A1111" s="14">
        <v>479</v>
      </c>
      <c r="B1111" s="359" t="str">
        <f>IF('proje ve personel bilgileri'!A492&lt;&gt;0,('proje ve personel bilgileri'!A492)," ")</f>
        <v xml:space="preserve"> </v>
      </c>
      <c r="C1111" s="359"/>
      <c r="D1111" s="176">
        <f>IF('G011A (Ocak-Temmuz)'!C913="",0,'G011A (Ocak-Temmuz)'!C913)</f>
        <v>0</v>
      </c>
      <c r="E1111" s="175">
        <f>IF('G011A (Ocak-Temmuz)'!K913=" ",0,'G011A (Ocak-Temmuz)'!K913)</f>
        <v>0</v>
      </c>
      <c r="F1111" s="176">
        <f>IF('G011A (Şubat-Ağustos)'!C904="",0,'G011A (Şubat-Ağustos)'!C904)</f>
        <v>0</v>
      </c>
      <c r="G1111" s="175">
        <f>IF('G011A (Şubat-Ağustos)'!K904=" ",0,'G011A (Şubat-Ağustos)'!K904)</f>
        <v>0</v>
      </c>
      <c r="H1111" s="176">
        <f>IF('G011A (Mart-Eylül)'!C905="",0,'G011A (Mart-Eylül)'!C905)</f>
        <v>0</v>
      </c>
      <c r="I1111" s="175">
        <f>IF('G011A (Mart-Eylül)'!K905=" ",0,'G011A (Mart-Eylül)'!K905)</f>
        <v>0</v>
      </c>
      <c r="J1111" s="176">
        <f>IF('G011A (Nisan-Ekim)'!C904="",0,'G011A (Nisan-Ekim)'!C904)</f>
        <v>0</v>
      </c>
      <c r="K1111" s="175">
        <f>IF('G011A (Nisan-Ekim)'!K904="",0,'G011A (Nisan-Ekim)'!K904)</f>
        <v>0</v>
      </c>
      <c r="L1111" s="176">
        <f>IF('G011A (Mayıs-Kasım)'!C904="",0,'G011A (Mayıs-Kasım)'!C904)</f>
        <v>0</v>
      </c>
      <c r="M1111" s="175">
        <f>IF('G011A (Mayıs-Kasım)'!K904=" ",0,'G011A (Mayıs-Kasım)'!K904)</f>
        <v>0</v>
      </c>
      <c r="N1111" s="176">
        <f>IF('G011A (Haziran-Aralık)'!C929="",0,'G011A (Haziran-Aralık)'!C929)</f>
        <v>0</v>
      </c>
      <c r="O1111" s="175">
        <f>IF('G011A (Haziran-Aralık)'!K929="",0,'G011A (Haziran-Aralık)'!K929)</f>
        <v>0</v>
      </c>
      <c r="P1111" s="176" t="str">
        <f>IF('proje ve personel bilgileri'!A492=0,"",SUM(D1111+F1111+H1111+J1111+L1111+N1111))</f>
        <v/>
      </c>
      <c r="Q1111" s="175" t="str">
        <f>IF('proje ve personel bilgileri'!A492=0,"",SUM(E1111+G1111+I1111+K1111+M1111+O1111))</f>
        <v/>
      </c>
      <c r="R1111" s="180" t="str">
        <f>IF('proje ve personel bilgileri'!A492&lt;&gt;0,(P1111/30)," ")</f>
        <v xml:space="preserve"> </v>
      </c>
      <c r="S1111" s="181" t="str">
        <f>IF('proje ve personel bilgileri'!A492&lt;&gt;0,(Q1111/R1111)," ")</f>
        <v xml:space="preserve"> </v>
      </c>
    </row>
    <row r="1112" spans="1:19" ht="15.75" customHeight="1" x14ac:dyDescent="0.25">
      <c r="A1112" s="15">
        <v>480</v>
      </c>
      <c r="B1112" s="359" t="str">
        <f>IF('proje ve personel bilgileri'!A493&lt;&gt;0,('proje ve personel bilgileri'!A493)," ")</f>
        <v xml:space="preserve"> </v>
      </c>
      <c r="C1112" s="359"/>
      <c r="D1112" s="176">
        <f>IF('G011A (Ocak-Temmuz)'!C914="",0,'G011A (Ocak-Temmuz)'!C914)</f>
        <v>0</v>
      </c>
      <c r="E1112" s="175">
        <f>IF('G011A (Ocak-Temmuz)'!K914=" ",0,'G011A (Ocak-Temmuz)'!K914)</f>
        <v>0</v>
      </c>
      <c r="F1112" s="176">
        <f>IF('G011A (Şubat-Ağustos)'!C905="",0,'G011A (Şubat-Ağustos)'!C905)</f>
        <v>0</v>
      </c>
      <c r="G1112" s="175">
        <f>IF('G011A (Şubat-Ağustos)'!K905=" ",0,'G011A (Şubat-Ağustos)'!K905)</f>
        <v>0</v>
      </c>
      <c r="H1112" s="176">
        <f>IF('G011A (Mart-Eylül)'!C906="",0,'G011A (Mart-Eylül)'!C906)</f>
        <v>0</v>
      </c>
      <c r="I1112" s="175">
        <f>IF('G011A (Mart-Eylül)'!K906=" ",0,'G011A (Mart-Eylül)'!K906)</f>
        <v>0</v>
      </c>
      <c r="J1112" s="176">
        <f>IF('G011A (Nisan-Ekim)'!C905="",0,'G011A (Nisan-Ekim)'!C905)</f>
        <v>0</v>
      </c>
      <c r="K1112" s="175">
        <f>IF('G011A (Nisan-Ekim)'!K905="",0,'G011A (Nisan-Ekim)'!K905)</f>
        <v>0</v>
      </c>
      <c r="L1112" s="176">
        <f>IF('G011A (Mayıs-Kasım)'!C905="",0,'G011A (Mayıs-Kasım)'!C905)</f>
        <v>0</v>
      </c>
      <c r="M1112" s="175">
        <f>IF('G011A (Mayıs-Kasım)'!K905=" ",0,'G011A (Mayıs-Kasım)'!K905)</f>
        <v>0</v>
      </c>
      <c r="N1112" s="176">
        <f>IF('G011A (Haziran-Aralık)'!C930="",0,'G011A (Haziran-Aralık)'!C930)</f>
        <v>0</v>
      </c>
      <c r="O1112" s="175">
        <f>IF('G011A (Haziran-Aralık)'!K930="",0,'G011A (Haziran-Aralık)'!K930)</f>
        <v>0</v>
      </c>
      <c r="P1112" s="176" t="str">
        <f>IF('proje ve personel bilgileri'!A493=0,"",SUM(D1112+F1112+H1112+J1112+L1112+N1112))</f>
        <v/>
      </c>
      <c r="Q1112" s="175" t="str">
        <f>IF('proje ve personel bilgileri'!A493=0,"",SUM(E1112+G1112+I1112+K1112+M1112+O1112))</f>
        <v/>
      </c>
      <c r="R1112" s="180" t="str">
        <f>IF('proje ve personel bilgileri'!A493&lt;&gt;0,(P1112/30)," ")</f>
        <v xml:space="preserve"> </v>
      </c>
      <c r="S1112" s="181" t="str">
        <f>IF('proje ve personel bilgileri'!A493&lt;&gt;0,(Q1112/R1112)," ")</f>
        <v xml:space="preserve"> </v>
      </c>
    </row>
    <row r="1113" spans="1:19" ht="15.75" customHeight="1" x14ac:dyDescent="0.25">
      <c r="A1113" s="14">
        <v>481</v>
      </c>
      <c r="B1113" s="359" t="str">
        <f>IF('proje ve personel bilgileri'!A494&lt;&gt;0,('proje ve personel bilgileri'!A494)," ")</f>
        <v xml:space="preserve"> </v>
      </c>
      <c r="C1113" s="359"/>
      <c r="D1113" s="176">
        <f>IF('G011A (Ocak-Temmuz)'!C915="",0,'G011A (Ocak-Temmuz)'!C915)</f>
        <v>0</v>
      </c>
      <c r="E1113" s="175">
        <f>IF('G011A (Ocak-Temmuz)'!K915=" ",0,'G011A (Ocak-Temmuz)'!K915)</f>
        <v>0</v>
      </c>
      <c r="F1113" s="176">
        <f>IF('G011A (Şubat-Ağustos)'!C906="",0,'G011A (Şubat-Ağustos)'!C906)</f>
        <v>0</v>
      </c>
      <c r="G1113" s="175">
        <f>IF('G011A (Şubat-Ağustos)'!K906=" ",0,'G011A (Şubat-Ağustos)'!K906)</f>
        <v>0</v>
      </c>
      <c r="H1113" s="176">
        <f>IF('G011A (Mart-Eylül)'!C907="",0,'G011A (Mart-Eylül)'!C907)</f>
        <v>0</v>
      </c>
      <c r="I1113" s="175">
        <f>IF('G011A (Mart-Eylül)'!K907=" ",0,'G011A (Mart-Eylül)'!K907)</f>
        <v>0</v>
      </c>
      <c r="J1113" s="176">
        <f>IF('G011A (Nisan-Ekim)'!C906="",0,'G011A (Nisan-Ekim)'!C906)</f>
        <v>0</v>
      </c>
      <c r="K1113" s="175">
        <f>IF('G011A (Nisan-Ekim)'!K906="",0,'G011A (Nisan-Ekim)'!K906)</f>
        <v>0</v>
      </c>
      <c r="L1113" s="176">
        <f>IF('G011A (Mayıs-Kasım)'!C906="",0,'G011A (Mayıs-Kasım)'!C906)</f>
        <v>0</v>
      </c>
      <c r="M1113" s="175">
        <f>IF('G011A (Mayıs-Kasım)'!K906=" ",0,'G011A (Mayıs-Kasım)'!K906)</f>
        <v>0</v>
      </c>
      <c r="N1113" s="176">
        <f>IF('G011A (Haziran-Aralık)'!C931="",0,'G011A (Haziran-Aralık)'!C931)</f>
        <v>0</v>
      </c>
      <c r="O1113" s="175">
        <f>IF('G011A (Haziran-Aralık)'!K931="",0,'G011A (Haziran-Aralık)'!K931)</f>
        <v>0</v>
      </c>
      <c r="P1113" s="176" t="str">
        <f>IF('proje ve personel bilgileri'!A494=0,"",SUM(D1113+F1113+H1113+J1113+L1113+N1113))</f>
        <v/>
      </c>
      <c r="Q1113" s="175" t="str">
        <f>IF('proje ve personel bilgileri'!A494=0,"",SUM(E1113+G1113+I1113+K1113+M1113+O1113))</f>
        <v/>
      </c>
      <c r="R1113" s="180" t="str">
        <f>IF('proje ve personel bilgileri'!A494&lt;&gt;0,(P1113/30)," ")</f>
        <v xml:space="preserve"> </v>
      </c>
      <c r="S1113" s="181" t="str">
        <f>IF('proje ve personel bilgileri'!A494&lt;&gt;0,(Q1113/R1113)," ")</f>
        <v xml:space="preserve"> </v>
      </c>
    </row>
    <row r="1114" spans="1:19" ht="15.75" customHeight="1" x14ac:dyDescent="0.25">
      <c r="A1114" s="15">
        <v>482</v>
      </c>
      <c r="B1114" s="359" t="str">
        <f>IF('proje ve personel bilgileri'!A495&lt;&gt;0,('proje ve personel bilgileri'!A495)," ")</f>
        <v xml:space="preserve"> </v>
      </c>
      <c r="C1114" s="359"/>
      <c r="D1114" s="176">
        <f>IF('G011A (Ocak-Temmuz)'!C916="",0,'G011A (Ocak-Temmuz)'!C916)</f>
        <v>0</v>
      </c>
      <c r="E1114" s="175">
        <f>IF('G011A (Ocak-Temmuz)'!K916=" ",0,'G011A (Ocak-Temmuz)'!K916)</f>
        <v>0</v>
      </c>
      <c r="F1114" s="176">
        <f>IF('G011A (Şubat-Ağustos)'!C907="",0,'G011A (Şubat-Ağustos)'!C907)</f>
        <v>0</v>
      </c>
      <c r="G1114" s="175">
        <f>IF('G011A (Şubat-Ağustos)'!K907=" ",0,'G011A (Şubat-Ağustos)'!K907)</f>
        <v>0</v>
      </c>
      <c r="H1114" s="176">
        <f>IF('G011A (Mart-Eylül)'!C908="",0,'G011A (Mart-Eylül)'!C908)</f>
        <v>0</v>
      </c>
      <c r="I1114" s="175">
        <f>IF('G011A (Mart-Eylül)'!K908=" ",0,'G011A (Mart-Eylül)'!K908)</f>
        <v>0</v>
      </c>
      <c r="J1114" s="176">
        <f>IF('G011A (Nisan-Ekim)'!C907="",0,'G011A (Nisan-Ekim)'!C907)</f>
        <v>0</v>
      </c>
      <c r="K1114" s="175">
        <f>IF('G011A (Nisan-Ekim)'!K907="",0,'G011A (Nisan-Ekim)'!K907)</f>
        <v>0</v>
      </c>
      <c r="L1114" s="176">
        <f>IF('G011A (Mayıs-Kasım)'!C907="",0,'G011A (Mayıs-Kasım)'!C907)</f>
        <v>0</v>
      </c>
      <c r="M1114" s="175">
        <f>IF('G011A (Mayıs-Kasım)'!K907=" ",0,'G011A (Mayıs-Kasım)'!K907)</f>
        <v>0</v>
      </c>
      <c r="N1114" s="176">
        <f>IF('G011A (Haziran-Aralık)'!C932="",0,'G011A (Haziran-Aralık)'!C932)</f>
        <v>0</v>
      </c>
      <c r="O1114" s="175">
        <f>IF('G011A (Haziran-Aralık)'!K932="",0,'G011A (Haziran-Aralık)'!K932)</f>
        <v>0</v>
      </c>
      <c r="P1114" s="176" t="str">
        <f>IF('proje ve personel bilgileri'!A495=0,"",SUM(D1114+F1114+H1114+J1114+L1114+N1114))</f>
        <v/>
      </c>
      <c r="Q1114" s="175" t="str">
        <f>IF('proje ve personel bilgileri'!A495=0,"",SUM(E1114+G1114+I1114+K1114+M1114+O1114))</f>
        <v/>
      </c>
      <c r="R1114" s="180" t="str">
        <f>IF('proje ve personel bilgileri'!A495&lt;&gt;0,(P1114/30)," ")</f>
        <v xml:space="preserve"> </v>
      </c>
      <c r="S1114" s="181" t="str">
        <f>IF('proje ve personel bilgileri'!A495&lt;&gt;0,(Q1114/R1114)," ")</f>
        <v xml:space="preserve"> </v>
      </c>
    </row>
    <row r="1115" spans="1:19" ht="15.75" customHeight="1" x14ac:dyDescent="0.25">
      <c r="A1115" s="14">
        <v>483</v>
      </c>
      <c r="B1115" s="359" t="str">
        <f>IF('proje ve personel bilgileri'!A496&lt;&gt;0,('proje ve personel bilgileri'!A496)," ")</f>
        <v xml:space="preserve"> </v>
      </c>
      <c r="C1115" s="359"/>
      <c r="D1115" s="176">
        <f>IF('G011A (Ocak-Temmuz)'!C917="",0,'G011A (Ocak-Temmuz)'!C917)</f>
        <v>0</v>
      </c>
      <c r="E1115" s="175">
        <f>IF('G011A (Ocak-Temmuz)'!K917=" ",0,'G011A (Ocak-Temmuz)'!K917)</f>
        <v>0</v>
      </c>
      <c r="F1115" s="176">
        <f>IF('G011A (Şubat-Ağustos)'!C908="",0,'G011A (Şubat-Ağustos)'!C908)</f>
        <v>0</v>
      </c>
      <c r="G1115" s="175">
        <f>IF('G011A (Şubat-Ağustos)'!K908=" ",0,'G011A (Şubat-Ağustos)'!K908)</f>
        <v>0</v>
      </c>
      <c r="H1115" s="176">
        <f>IF('G011A (Mart-Eylül)'!C909="",0,'G011A (Mart-Eylül)'!C909)</f>
        <v>0</v>
      </c>
      <c r="I1115" s="175">
        <f>IF('G011A (Mart-Eylül)'!K909=" ",0,'G011A (Mart-Eylül)'!K909)</f>
        <v>0</v>
      </c>
      <c r="J1115" s="176">
        <f>IF('G011A (Nisan-Ekim)'!C908="",0,'G011A (Nisan-Ekim)'!C908)</f>
        <v>0</v>
      </c>
      <c r="K1115" s="175">
        <f>IF('G011A (Nisan-Ekim)'!K908="",0,'G011A (Nisan-Ekim)'!K908)</f>
        <v>0</v>
      </c>
      <c r="L1115" s="176">
        <f>IF('G011A (Mayıs-Kasım)'!C908="",0,'G011A (Mayıs-Kasım)'!C908)</f>
        <v>0</v>
      </c>
      <c r="M1115" s="175">
        <f>IF('G011A (Mayıs-Kasım)'!K908=" ",0,'G011A (Mayıs-Kasım)'!K908)</f>
        <v>0</v>
      </c>
      <c r="N1115" s="176">
        <f>IF('G011A (Haziran-Aralık)'!C933="",0,'G011A (Haziran-Aralık)'!C933)</f>
        <v>0</v>
      </c>
      <c r="O1115" s="175">
        <f>IF('G011A (Haziran-Aralık)'!K933="",0,'G011A (Haziran-Aralık)'!K933)</f>
        <v>0</v>
      </c>
      <c r="P1115" s="176" t="str">
        <f>IF('proje ve personel bilgileri'!A496=0,"",SUM(D1115+F1115+H1115+J1115+L1115+N1115))</f>
        <v/>
      </c>
      <c r="Q1115" s="175" t="str">
        <f>IF('proje ve personel bilgileri'!A496=0,"",SUM(E1115+G1115+I1115+K1115+M1115+O1115))</f>
        <v/>
      </c>
      <c r="R1115" s="180" t="str">
        <f>IF('proje ve personel bilgileri'!A496&lt;&gt;0,(P1115/30)," ")</f>
        <v xml:space="preserve"> </v>
      </c>
      <c r="S1115" s="181" t="str">
        <f>IF('proje ve personel bilgileri'!A496&lt;&gt;0,(Q1115/R1115)," ")</f>
        <v xml:space="preserve"> </v>
      </c>
    </row>
    <row r="1116" spans="1:19" ht="15.75" customHeight="1" x14ac:dyDescent="0.25">
      <c r="A1116" s="15">
        <v>484</v>
      </c>
      <c r="B1116" s="359" t="str">
        <f>IF('proje ve personel bilgileri'!A497&lt;&gt;0,('proje ve personel bilgileri'!A497)," ")</f>
        <v xml:space="preserve"> </v>
      </c>
      <c r="C1116" s="359"/>
      <c r="D1116" s="176">
        <f>IF('G011A (Ocak-Temmuz)'!C918="",0,'G011A (Ocak-Temmuz)'!C918)</f>
        <v>0</v>
      </c>
      <c r="E1116" s="175">
        <f>IF('G011A (Ocak-Temmuz)'!K918=" ",0,'G011A (Ocak-Temmuz)'!K918)</f>
        <v>0</v>
      </c>
      <c r="F1116" s="176">
        <f>IF('G011A (Şubat-Ağustos)'!C909="",0,'G011A (Şubat-Ağustos)'!C909)</f>
        <v>0</v>
      </c>
      <c r="G1116" s="175">
        <f>IF('G011A (Şubat-Ağustos)'!K909=" ",0,'G011A (Şubat-Ağustos)'!K909)</f>
        <v>0</v>
      </c>
      <c r="H1116" s="176">
        <f>IF('G011A (Mart-Eylül)'!C910="",0,'G011A (Mart-Eylül)'!C910)</f>
        <v>0</v>
      </c>
      <c r="I1116" s="175">
        <f>IF('G011A (Mart-Eylül)'!K910=" ",0,'G011A (Mart-Eylül)'!K910)</f>
        <v>0</v>
      </c>
      <c r="J1116" s="176">
        <f>IF('G011A (Nisan-Ekim)'!C909="",0,'G011A (Nisan-Ekim)'!C909)</f>
        <v>0</v>
      </c>
      <c r="K1116" s="175">
        <f>IF('G011A (Nisan-Ekim)'!K909="",0,'G011A (Nisan-Ekim)'!K909)</f>
        <v>0</v>
      </c>
      <c r="L1116" s="176">
        <f>IF('G011A (Mayıs-Kasım)'!C909="",0,'G011A (Mayıs-Kasım)'!C909)</f>
        <v>0</v>
      </c>
      <c r="M1116" s="175">
        <f>IF('G011A (Mayıs-Kasım)'!K909=" ",0,'G011A (Mayıs-Kasım)'!K909)</f>
        <v>0</v>
      </c>
      <c r="N1116" s="176">
        <f>IF('G011A (Haziran-Aralık)'!C934="",0,'G011A (Haziran-Aralık)'!C934)</f>
        <v>0</v>
      </c>
      <c r="O1116" s="175">
        <f>IF('G011A (Haziran-Aralık)'!K934="",0,'G011A (Haziran-Aralık)'!K934)</f>
        <v>0</v>
      </c>
      <c r="P1116" s="176" t="str">
        <f>IF('proje ve personel bilgileri'!A497=0,"",SUM(D1116+F1116+H1116+J1116+L1116+N1116))</f>
        <v/>
      </c>
      <c r="Q1116" s="175" t="str">
        <f>IF('proje ve personel bilgileri'!A497=0,"",SUM(E1116+G1116+I1116+K1116+M1116+O1116))</f>
        <v/>
      </c>
      <c r="R1116" s="180" t="str">
        <f>IF('proje ve personel bilgileri'!A497&lt;&gt;0,(P1116/30)," ")</f>
        <v xml:space="preserve"> </v>
      </c>
      <c r="S1116" s="181" t="str">
        <f>IF('proje ve personel bilgileri'!A497&lt;&gt;0,(Q1116/R1116)," ")</f>
        <v xml:space="preserve"> </v>
      </c>
    </row>
    <row r="1117" spans="1:19" ht="15.75" customHeight="1" x14ac:dyDescent="0.25">
      <c r="A1117" s="14">
        <v>485</v>
      </c>
      <c r="B1117" s="359" t="str">
        <f>IF('proje ve personel bilgileri'!A498&lt;&gt;0,('proje ve personel bilgileri'!A498)," ")</f>
        <v xml:space="preserve"> </v>
      </c>
      <c r="C1117" s="359"/>
      <c r="D1117" s="176">
        <f>IF('G011A (Ocak-Temmuz)'!C919="",0,'G011A (Ocak-Temmuz)'!C919)</f>
        <v>0</v>
      </c>
      <c r="E1117" s="175">
        <f>IF('G011A (Ocak-Temmuz)'!K919=" ",0,'G011A (Ocak-Temmuz)'!K919)</f>
        <v>0</v>
      </c>
      <c r="F1117" s="176">
        <f>IF('G011A (Şubat-Ağustos)'!C910="",0,'G011A (Şubat-Ağustos)'!C910)</f>
        <v>0</v>
      </c>
      <c r="G1117" s="175">
        <f>IF('G011A (Şubat-Ağustos)'!K910=" ",0,'G011A (Şubat-Ağustos)'!K910)</f>
        <v>0</v>
      </c>
      <c r="H1117" s="176">
        <f>IF('G011A (Mart-Eylül)'!C911="",0,'G011A (Mart-Eylül)'!C911)</f>
        <v>0</v>
      </c>
      <c r="I1117" s="175">
        <f>IF('G011A (Mart-Eylül)'!K911=" ",0,'G011A (Mart-Eylül)'!K911)</f>
        <v>0</v>
      </c>
      <c r="J1117" s="176">
        <f>IF('G011A (Nisan-Ekim)'!C910="",0,'G011A (Nisan-Ekim)'!C910)</f>
        <v>0</v>
      </c>
      <c r="K1117" s="175">
        <f>IF('G011A (Nisan-Ekim)'!K910="",0,'G011A (Nisan-Ekim)'!K910)</f>
        <v>0</v>
      </c>
      <c r="L1117" s="176">
        <f>IF('G011A (Mayıs-Kasım)'!C910="",0,'G011A (Mayıs-Kasım)'!C910)</f>
        <v>0</v>
      </c>
      <c r="M1117" s="175">
        <f>IF('G011A (Mayıs-Kasım)'!K910=" ",0,'G011A (Mayıs-Kasım)'!K910)</f>
        <v>0</v>
      </c>
      <c r="N1117" s="176">
        <f>IF('G011A (Haziran-Aralık)'!C935="",0,'G011A (Haziran-Aralık)'!C935)</f>
        <v>0</v>
      </c>
      <c r="O1117" s="175">
        <f>IF('G011A (Haziran-Aralık)'!K935="",0,'G011A (Haziran-Aralık)'!K935)</f>
        <v>0</v>
      </c>
      <c r="P1117" s="176" t="str">
        <f>IF('proje ve personel bilgileri'!A498=0,"",SUM(D1117+F1117+H1117+J1117+L1117+N1117))</f>
        <v/>
      </c>
      <c r="Q1117" s="175" t="str">
        <f>IF('proje ve personel bilgileri'!A498=0,"",SUM(E1117+G1117+I1117+K1117+M1117+O1117))</f>
        <v/>
      </c>
      <c r="R1117" s="180" t="str">
        <f>IF('proje ve personel bilgileri'!A498&lt;&gt;0,(P1117/30)," ")</f>
        <v xml:space="preserve"> </v>
      </c>
      <c r="S1117" s="181" t="str">
        <f>IF('proje ve personel bilgileri'!A498&lt;&gt;0,(Q1117/R1117)," ")</f>
        <v xml:space="preserve"> </v>
      </c>
    </row>
    <row r="1118" spans="1:19" ht="15.75" customHeight="1" x14ac:dyDescent="0.25">
      <c r="A1118" s="15">
        <v>486</v>
      </c>
      <c r="B1118" s="359" t="str">
        <f>IF('proje ve personel bilgileri'!A499&lt;&gt;0,('proje ve personel bilgileri'!A499)," ")</f>
        <v xml:space="preserve"> </v>
      </c>
      <c r="C1118" s="359"/>
      <c r="D1118" s="176">
        <f>IF('G011A (Ocak-Temmuz)'!C920="",0,'G011A (Ocak-Temmuz)'!C920)</f>
        <v>0</v>
      </c>
      <c r="E1118" s="175">
        <f>IF('G011A (Ocak-Temmuz)'!K920=" ",0,'G011A (Ocak-Temmuz)'!K920)</f>
        <v>0</v>
      </c>
      <c r="F1118" s="176">
        <f>IF('G011A (Şubat-Ağustos)'!C911="",0,'G011A (Şubat-Ağustos)'!C911)</f>
        <v>0</v>
      </c>
      <c r="G1118" s="175">
        <f>IF('G011A (Şubat-Ağustos)'!K911=" ",0,'G011A (Şubat-Ağustos)'!K911)</f>
        <v>0</v>
      </c>
      <c r="H1118" s="176">
        <f>IF('G011A (Mart-Eylül)'!C912="",0,'G011A (Mart-Eylül)'!C912)</f>
        <v>0</v>
      </c>
      <c r="I1118" s="175">
        <f>IF('G011A (Mart-Eylül)'!K912=" ",0,'G011A (Mart-Eylül)'!K912)</f>
        <v>0</v>
      </c>
      <c r="J1118" s="176">
        <f>IF('G011A (Nisan-Ekim)'!C911="",0,'G011A (Nisan-Ekim)'!C911)</f>
        <v>0</v>
      </c>
      <c r="K1118" s="175">
        <f>IF('G011A (Nisan-Ekim)'!K911="",0,'G011A (Nisan-Ekim)'!K911)</f>
        <v>0</v>
      </c>
      <c r="L1118" s="176">
        <f>IF('G011A (Mayıs-Kasım)'!C911="",0,'G011A (Mayıs-Kasım)'!C911)</f>
        <v>0</v>
      </c>
      <c r="M1118" s="175">
        <f>IF('G011A (Mayıs-Kasım)'!K911=" ",0,'G011A (Mayıs-Kasım)'!K911)</f>
        <v>0</v>
      </c>
      <c r="N1118" s="176">
        <f>IF('G011A (Haziran-Aralık)'!C936="",0,'G011A (Haziran-Aralık)'!C936)</f>
        <v>0</v>
      </c>
      <c r="O1118" s="175">
        <f>IF('G011A (Haziran-Aralık)'!K936="",0,'G011A (Haziran-Aralık)'!K936)</f>
        <v>0</v>
      </c>
      <c r="P1118" s="176" t="str">
        <f>IF('proje ve personel bilgileri'!A499=0,"",SUM(D1118+F1118+H1118+J1118+L1118+N1118))</f>
        <v/>
      </c>
      <c r="Q1118" s="175" t="str">
        <f>IF('proje ve personel bilgileri'!A499=0,"",SUM(E1118+G1118+I1118+K1118+M1118+O1118))</f>
        <v/>
      </c>
      <c r="R1118" s="180" t="str">
        <f>IF('proje ve personel bilgileri'!A499&lt;&gt;0,(P1118/30)," ")</f>
        <v xml:space="preserve"> </v>
      </c>
      <c r="S1118" s="181" t="str">
        <f>IF('proje ve personel bilgileri'!A499&lt;&gt;0,(Q1118/R1118)," ")</f>
        <v xml:space="preserve"> </v>
      </c>
    </row>
    <row r="1119" spans="1:19" ht="15" customHeight="1" x14ac:dyDescent="0.25">
      <c r="A1119" s="56"/>
      <c r="B1119" s="107"/>
      <c r="C1119" s="107"/>
      <c r="D1119" s="107"/>
      <c r="E1119" s="107"/>
      <c r="F1119" s="107"/>
      <c r="G1119" s="107"/>
      <c r="H1119" s="107"/>
      <c r="I1119" s="107"/>
      <c r="J1119" s="107"/>
      <c r="K1119" s="107"/>
      <c r="L1119" s="107"/>
      <c r="M1119" s="107"/>
      <c r="N1119" s="107"/>
      <c r="O1119" s="107"/>
      <c r="P1119" s="107"/>
      <c r="Q1119" s="107"/>
      <c r="R1119" s="107"/>
      <c r="S1119" s="107"/>
    </row>
    <row r="1120" spans="1:19" ht="15" customHeight="1" x14ac:dyDescent="0.25">
      <c r="A1120" s="332" t="s">
        <v>100</v>
      </c>
      <c r="B1120" s="332"/>
      <c r="C1120" s="332"/>
      <c r="D1120" s="332"/>
      <c r="E1120" s="332"/>
      <c r="F1120" s="332"/>
      <c r="G1120" s="332"/>
      <c r="H1120" s="332"/>
      <c r="I1120" s="332"/>
      <c r="J1120" s="332"/>
      <c r="K1120" s="332"/>
      <c r="L1120" s="332"/>
      <c r="M1120" s="332"/>
      <c r="N1120" s="332"/>
      <c r="O1120" s="332"/>
      <c r="P1120" s="332"/>
      <c r="Q1120" s="332"/>
      <c r="R1120" s="332"/>
    </row>
    <row r="1121" spans="1:19" ht="15" customHeight="1" x14ac:dyDescent="0.25">
      <c r="A1121" s="287"/>
    </row>
    <row r="1122" spans="1:19" ht="15" customHeight="1" x14ac:dyDescent="0.25">
      <c r="C1122" s="57"/>
      <c r="E1122" s="58"/>
      <c r="G1122" s="57"/>
    </row>
    <row r="1123" spans="1:19" ht="15" customHeight="1" x14ac:dyDescent="0.25">
      <c r="F1123" s="288" t="s">
        <v>102</v>
      </c>
      <c r="J1123" s="288" t="s">
        <v>103</v>
      </c>
      <c r="O1123" s="74" t="s">
        <v>127</v>
      </c>
    </row>
    <row r="1134" spans="1:19" ht="15.75" customHeight="1" x14ac:dyDescent="0.25">
      <c r="A1134" s="348" t="s">
        <v>108</v>
      </c>
      <c r="B1134" s="348"/>
      <c r="C1134" s="348"/>
      <c r="D1134" s="348"/>
      <c r="E1134" s="348"/>
      <c r="F1134" s="348"/>
      <c r="G1134" s="348"/>
      <c r="H1134" s="348"/>
      <c r="I1134" s="348"/>
      <c r="J1134" s="348"/>
      <c r="K1134" s="348"/>
      <c r="L1134" s="348"/>
      <c r="M1134" s="348"/>
      <c r="N1134" s="348"/>
      <c r="O1134" s="348"/>
      <c r="P1134" s="348"/>
      <c r="Q1134" s="348"/>
      <c r="R1134" s="348"/>
      <c r="S1134" s="348"/>
    </row>
    <row r="1135" spans="1:19" ht="15" customHeight="1" x14ac:dyDescent="0.25">
      <c r="A1135" s="68"/>
      <c r="B1135" s="68"/>
      <c r="C1135" s="68"/>
      <c r="D1135" s="68"/>
      <c r="E1135" s="68"/>
      <c r="F1135" s="68"/>
      <c r="G1135" s="68"/>
      <c r="H1135" s="68"/>
      <c r="I1135" s="69" t="str">
        <f>'proje ve personel bilgileri'!$B$7</f>
        <v>/</v>
      </c>
      <c r="J1135" s="68" t="s">
        <v>109</v>
      </c>
      <c r="K1135" s="68"/>
      <c r="L1135" s="68"/>
      <c r="M1135" s="68"/>
      <c r="N1135" s="68"/>
      <c r="O1135" s="68"/>
      <c r="P1135" s="68"/>
      <c r="Q1135" s="68"/>
      <c r="R1135" s="68"/>
      <c r="S1135" s="68"/>
    </row>
    <row r="1136" spans="1:19" ht="18.75" customHeight="1" x14ac:dyDescent="0.25">
      <c r="R1136" s="10" t="s">
        <v>110</v>
      </c>
    </row>
    <row r="1137" spans="1:19" ht="15.75" customHeight="1" x14ac:dyDescent="0.25">
      <c r="A1137" s="349" t="s">
        <v>2</v>
      </c>
      <c r="B1137" s="350"/>
      <c r="C1137" s="374">
        <f>'proje ve personel bilgileri'!$B$2</f>
        <v>0</v>
      </c>
      <c r="D1137" s="375"/>
      <c r="E1137" s="375"/>
      <c r="F1137" s="375"/>
      <c r="G1137" s="375"/>
      <c r="H1137" s="375"/>
      <c r="I1137" s="375"/>
      <c r="J1137" s="375"/>
      <c r="K1137" s="375"/>
      <c r="L1137" s="375"/>
      <c r="M1137" s="375"/>
      <c r="N1137" s="375"/>
      <c r="O1137" s="375"/>
      <c r="P1137" s="375"/>
      <c r="Q1137" s="375"/>
      <c r="R1137" s="375"/>
      <c r="S1137" s="376"/>
    </row>
    <row r="1138" spans="1:19" ht="15.75" customHeight="1" x14ac:dyDescent="0.25">
      <c r="A1138" s="349" t="s">
        <v>4</v>
      </c>
      <c r="B1138" s="350"/>
      <c r="C1138" s="374">
        <f>'proje ve personel bilgileri'!$B$3</f>
        <v>0</v>
      </c>
      <c r="D1138" s="375"/>
      <c r="E1138" s="375"/>
      <c r="F1138" s="375"/>
      <c r="G1138" s="375"/>
      <c r="H1138" s="375"/>
      <c r="I1138" s="375"/>
      <c r="J1138" s="375"/>
      <c r="K1138" s="375"/>
      <c r="L1138" s="375"/>
      <c r="M1138" s="375"/>
      <c r="N1138" s="375"/>
      <c r="O1138" s="375"/>
      <c r="P1138" s="375"/>
      <c r="Q1138" s="375"/>
      <c r="R1138" s="375"/>
      <c r="S1138" s="376"/>
    </row>
    <row r="1139" spans="1:19" ht="27.75" customHeight="1" x14ac:dyDescent="0.25">
      <c r="A1139" s="360" t="s">
        <v>87</v>
      </c>
      <c r="B1139" s="368" t="s">
        <v>15</v>
      </c>
      <c r="C1139" s="369"/>
      <c r="D1139" s="368" t="s">
        <v>111</v>
      </c>
      <c r="E1139" s="369"/>
      <c r="F1139" s="368" t="s">
        <v>112</v>
      </c>
      <c r="G1139" s="369"/>
      <c r="H1139" s="366" t="s">
        <v>113</v>
      </c>
      <c r="I1139" s="367"/>
      <c r="J1139" s="366" t="s">
        <v>114</v>
      </c>
      <c r="K1139" s="367"/>
      <c r="L1139" s="366" t="s">
        <v>115</v>
      </c>
      <c r="M1139" s="367"/>
      <c r="N1139" s="368" t="s">
        <v>116</v>
      </c>
      <c r="O1139" s="369"/>
      <c r="P1139" s="360" t="s">
        <v>117</v>
      </c>
      <c r="Q1139" s="286" t="s">
        <v>118</v>
      </c>
      <c r="R1139" s="362" t="s">
        <v>119</v>
      </c>
      <c r="S1139" s="362" t="s">
        <v>120</v>
      </c>
    </row>
    <row r="1140" spans="1:19" ht="15.75" customHeight="1" x14ac:dyDescent="0.25">
      <c r="A1140" s="361"/>
      <c r="B1140" s="372"/>
      <c r="C1140" s="373"/>
      <c r="D1140" s="370"/>
      <c r="E1140" s="371"/>
      <c r="F1140" s="370"/>
      <c r="G1140" s="371"/>
      <c r="H1140" s="364" t="s">
        <v>121</v>
      </c>
      <c r="I1140" s="365"/>
      <c r="J1140" s="364" t="s">
        <v>122</v>
      </c>
      <c r="K1140" s="365"/>
      <c r="L1140" s="364" t="s">
        <v>123</v>
      </c>
      <c r="M1140" s="365"/>
      <c r="N1140" s="370"/>
      <c r="O1140" s="371"/>
      <c r="P1140" s="361"/>
      <c r="Q1140" s="11" t="s">
        <v>124</v>
      </c>
      <c r="R1140" s="363"/>
      <c r="S1140" s="363"/>
    </row>
    <row r="1141" spans="1:19" ht="27.75" customHeight="1" x14ac:dyDescent="0.25">
      <c r="A1141" s="361"/>
      <c r="B1141" s="372"/>
      <c r="C1141" s="373"/>
      <c r="D1141" s="360" t="s">
        <v>125</v>
      </c>
      <c r="E1141" s="11" t="s">
        <v>126</v>
      </c>
      <c r="F1141" s="360" t="s">
        <v>125</v>
      </c>
      <c r="G1141" s="11" t="s">
        <v>126</v>
      </c>
      <c r="H1141" s="360" t="s">
        <v>125</v>
      </c>
      <c r="I1141" s="11" t="s">
        <v>126</v>
      </c>
      <c r="J1141" s="360" t="s">
        <v>125</v>
      </c>
      <c r="K1141" s="12" t="s">
        <v>126</v>
      </c>
      <c r="L1141" s="360" t="s">
        <v>125</v>
      </c>
      <c r="M1141" s="11" t="s">
        <v>126</v>
      </c>
      <c r="N1141" s="360" t="s">
        <v>125</v>
      </c>
      <c r="O1141" s="11" t="s">
        <v>126</v>
      </c>
      <c r="P1141" s="361"/>
      <c r="Q1141" s="11" t="s">
        <v>98</v>
      </c>
      <c r="R1141" s="363"/>
      <c r="S1141" s="363"/>
    </row>
    <row r="1142" spans="1:19" ht="15.75" customHeight="1" x14ac:dyDescent="0.25">
      <c r="A1142" s="361"/>
      <c r="B1142" s="372"/>
      <c r="C1142" s="373"/>
      <c r="D1142" s="361"/>
      <c r="E1142" s="11" t="s">
        <v>98</v>
      </c>
      <c r="F1142" s="361"/>
      <c r="G1142" s="11" t="s">
        <v>98</v>
      </c>
      <c r="H1142" s="361"/>
      <c r="I1142" s="11" t="s">
        <v>98</v>
      </c>
      <c r="J1142" s="361"/>
      <c r="K1142" s="12" t="s">
        <v>98</v>
      </c>
      <c r="L1142" s="361"/>
      <c r="M1142" s="11" t="s">
        <v>98</v>
      </c>
      <c r="N1142" s="361"/>
      <c r="O1142" s="11" t="s">
        <v>98</v>
      </c>
      <c r="P1142" s="361"/>
      <c r="Q1142" s="13"/>
      <c r="R1142" s="363"/>
      <c r="S1142" s="363"/>
    </row>
    <row r="1143" spans="1:19" ht="15.75" customHeight="1" x14ac:dyDescent="0.25">
      <c r="A1143" s="14">
        <v>487</v>
      </c>
      <c r="B1143" s="359" t="str">
        <f>IF('proje ve personel bilgileri'!A500&lt;&gt;0,('proje ve personel bilgileri'!A500)," ")</f>
        <v xml:space="preserve"> </v>
      </c>
      <c r="C1143" s="359"/>
      <c r="D1143" s="176">
        <f>IF('G011A (Ocak-Temmuz)'!C938="",0,'G011A (Ocak-Temmuz)'!C938)</f>
        <v>0</v>
      </c>
      <c r="E1143" s="175">
        <f>IF('G011A (Ocak-Temmuz)'!K938=" ",0,'G011A (Ocak-Temmuz)'!K938)</f>
        <v>0</v>
      </c>
      <c r="F1143" s="176">
        <f>IF('G011A (Şubat-Ağustos)'!C929="",0,'G011A (Şubat-Ağustos)'!C929)</f>
        <v>0</v>
      </c>
      <c r="G1143" s="175">
        <f>IF('G011A (Şubat-Ağustos)'!K929=" ",0,'G011A (Şubat-Ağustos)'!K929)</f>
        <v>0</v>
      </c>
      <c r="H1143" s="176">
        <f>IF('G011A (Mart-Eylül)'!C929="",0,'G011A (Mart-Eylül)'!C929)</f>
        <v>0</v>
      </c>
      <c r="I1143" s="175">
        <f>IF('G011A (Mart-Eylül)'!K929=" ",0,'G011A (Mart-Eylül)'!K929)</f>
        <v>0</v>
      </c>
      <c r="J1143" s="176">
        <f>IF('G011A (Nisan-Ekim)'!C929="",0,'G011A (Nisan-Ekim)'!C929)</f>
        <v>0</v>
      </c>
      <c r="K1143" s="175">
        <f>IF('G011A (Nisan-Ekim)'!K929="",0,'G011A (Nisan-Ekim)'!K929)</f>
        <v>0</v>
      </c>
      <c r="L1143" s="176">
        <f>IF('G011A (Mayıs-Kasım)'!C929="",0,'G011A (Mayıs-Kasım)'!C929)</f>
        <v>0</v>
      </c>
      <c r="M1143" s="175">
        <f>IF('G011A (Mayıs-Kasım)'!K929=" ",0,'G011A (Mayıs-Kasım)'!K929)</f>
        <v>0</v>
      </c>
      <c r="N1143" s="176">
        <f>IF('G011A (Haziran-Aralık)'!C955="",0,'G011A (Haziran-Aralık)'!C955)</f>
        <v>0</v>
      </c>
      <c r="O1143" s="175">
        <f>IF('G011A (Haziran-Aralık)'!K955="",0,'G011A (Haziran-Aralık)'!K955)</f>
        <v>0</v>
      </c>
      <c r="P1143" s="176" t="str">
        <f>IF('proje ve personel bilgileri'!A500=0,"",SUM(D1143+F1143+H1143+J1143+L1143+N1143))</f>
        <v/>
      </c>
      <c r="Q1143" s="175" t="str">
        <f>IF('proje ve personel bilgileri'!A500=0,"",SUM(E1143+G1143+I1143+K1143+M1143+O1143))</f>
        <v/>
      </c>
      <c r="R1143" s="180" t="str">
        <f>IF('proje ve personel bilgileri'!A500&lt;&gt;0,(P1143/30)," ")</f>
        <v xml:space="preserve"> </v>
      </c>
      <c r="S1143" s="181" t="str">
        <f>IF('proje ve personel bilgileri'!A500&lt;&gt;0,(Q1143/R1143)," ")</f>
        <v xml:space="preserve"> </v>
      </c>
    </row>
    <row r="1144" spans="1:19" ht="15.75" customHeight="1" x14ac:dyDescent="0.25">
      <c r="A1144" s="15">
        <v>488</v>
      </c>
      <c r="B1144" s="359" t="str">
        <f>IF('proje ve personel bilgileri'!A501&lt;&gt;0,('proje ve personel bilgileri'!A501)," ")</f>
        <v xml:space="preserve"> </v>
      </c>
      <c r="C1144" s="359"/>
      <c r="D1144" s="176">
        <f>IF('G011A (Ocak-Temmuz)'!C939="",0,'G011A (Ocak-Temmuz)'!C939)</f>
        <v>0</v>
      </c>
      <c r="E1144" s="175">
        <f>IF('G011A (Ocak-Temmuz)'!K939=" ",0,'G011A (Ocak-Temmuz)'!K939)</f>
        <v>0</v>
      </c>
      <c r="F1144" s="176">
        <f>IF('G011A (Şubat-Ağustos)'!C930="",0,'G011A (Şubat-Ağustos)'!C930)</f>
        <v>0</v>
      </c>
      <c r="G1144" s="175">
        <f>IF('G011A (Şubat-Ağustos)'!K930=" ",0,'G011A (Şubat-Ağustos)'!K930)</f>
        <v>0</v>
      </c>
      <c r="H1144" s="176">
        <f>IF('G011A (Mart-Eylül)'!C930="",0,'G011A (Mart-Eylül)'!C930)</f>
        <v>0</v>
      </c>
      <c r="I1144" s="175">
        <f>IF('G011A (Mart-Eylül)'!K930=" ",0,'G011A (Mart-Eylül)'!K930)</f>
        <v>0</v>
      </c>
      <c r="J1144" s="176">
        <f>IF('G011A (Nisan-Ekim)'!C930="",0,'G011A (Nisan-Ekim)'!C930)</f>
        <v>0</v>
      </c>
      <c r="K1144" s="175">
        <f>IF('G011A (Nisan-Ekim)'!K930="",0,'G011A (Nisan-Ekim)'!K930)</f>
        <v>0</v>
      </c>
      <c r="L1144" s="176">
        <f>IF('G011A (Mayıs-Kasım)'!C930="",0,'G011A (Mayıs-Kasım)'!C930)</f>
        <v>0</v>
      </c>
      <c r="M1144" s="175">
        <f>IF('G011A (Mayıs-Kasım)'!K930=" ",0,'G011A (Mayıs-Kasım)'!K930)</f>
        <v>0</v>
      </c>
      <c r="N1144" s="176">
        <f>IF('G011A (Haziran-Aralık)'!C956="",0,'G011A (Haziran-Aralık)'!C956)</f>
        <v>0</v>
      </c>
      <c r="O1144" s="175">
        <f>IF('G011A (Haziran-Aralık)'!K956="",0,'G011A (Haziran-Aralık)'!K956)</f>
        <v>0</v>
      </c>
      <c r="P1144" s="176" t="str">
        <f>IF('proje ve personel bilgileri'!A501=0,"",SUM(D1144+F1144+H1144+J1144+L1144+N1144))</f>
        <v/>
      </c>
      <c r="Q1144" s="175" t="str">
        <f>IF('proje ve personel bilgileri'!A501=0,"",SUM(E1144+G1144+I1144+K1144+M1144+O1144))</f>
        <v/>
      </c>
      <c r="R1144" s="180" t="str">
        <f>IF('proje ve personel bilgileri'!A501&lt;&gt;0,(P1144/30)," ")</f>
        <v xml:space="preserve"> </v>
      </c>
      <c r="S1144" s="181" t="str">
        <f>IF('proje ve personel bilgileri'!A501&lt;&gt;0,(Q1144/R1144)," ")</f>
        <v xml:space="preserve"> </v>
      </c>
    </row>
    <row r="1145" spans="1:19" ht="15.75" customHeight="1" x14ac:dyDescent="0.25">
      <c r="A1145" s="14">
        <v>489</v>
      </c>
      <c r="B1145" s="359" t="str">
        <f>IF('proje ve personel bilgileri'!A502&lt;&gt;0,('proje ve personel bilgileri'!A502)," ")</f>
        <v xml:space="preserve"> </v>
      </c>
      <c r="C1145" s="359"/>
      <c r="D1145" s="176">
        <f>IF('G011A (Ocak-Temmuz)'!C940="",0,'G011A (Ocak-Temmuz)'!C940)</f>
        <v>0</v>
      </c>
      <c r="E1145" s="175">
        <f>IF('G011A (Ocak-Temmuz)'!K940=" ",0,'G011A (Ocak-Temmuz)'!K940)</f>
        <v>0</v>
      </c>
      <c r="F1145" s="176">
        <f>IF('G011A (Şubat-Ağustos)'!C931="",0,'G011A (Şubat-Ağustos)'!C931)</f>
        <v>0</v>
      </c>
      <c r="G1145" s="175">
        <f>IF('G011A (Şubat-Ağustos)'!K931=" ",0,'G011A (Şubat-Ağustos)'!K931)</f>
        <v>0</v>
      </c>
      <c r="H1145" s="176">
        <f>IF('G011A (Mart-Eylül)'!C931="",0,'G011A (Mart-Eylül)'!C931)</f>
        <v>0</v>
      </c>
      <c r="I1145" s="175">
        <f>IF('G011A (Mart-Eylül)'!K931=" ",0,'G011A (Mart-Eylül)'!K931)</f>
        <v>0</v>
      </c>
      <c r="J1145" s="176">
        <f>IF('G011A (Nisan-Ekim)'!C931="",0,'G011A (Nisan-Ekim)'!C931)</f>
        <v>0</v>
      </c>
      <c r="K1145" s="175">
        <f>IF('G011A (Nisan-Ekim)'!K931="",0,'G011A (Nisan-Ekim)'!K931)</f>
        <v>0</v>
      </c>
      <c r="L1145" s="176">
        <f>IF('G011A (Mayıs-Kasım)'!C931="",0,'G011A (Mayıs-Kasım)'!C931)</f>
        <v>0</v>
      </c>
      <c r="M1145" s="175">
        <f>IF('G011A (Mayıs-Kasım)'!K931=" ",0,'G011A (Mayıs-Kasım)'!K931)</f>
        <v>0</v>
      </c>
      <c r="N1145" s="176">
        <f>IF('G011A (Haziran-Aralık)'!C957="",0,'G011A (Haziran-Aralık)'!C957)</f>
        <v>0</v>
      </c>
      <c r="O1145" s="175">
        <f>IF('G011A (Haziran-Aralık)'!K957="",0,'G011A (Haziran-Aralık)'!K957)</f>
        <v>0</v>
      </c>
      <c r="P1145" s="176" t="str">
        <f>IF('proje ve personel bilgileri'!A502=0,"",SUM(D1145+F1145+H1145+J1145+L1145+N1145))</f>
        <v/>
      </c>
      <c r="Q1145" s="175" t="str">
        <f>IF('proje ve personel bilgileri'!A502=0,"",SUM(E1145+G1145+I1145+K1145+M1145+O1145))</f>
        <v/>
      </c>
      <c r="R1145" s="180" t="str">
        <f>IF('proje ve personel bilgileri'!A502&lt;&gt;0,(P1145/30)," ")</f>
        <v xml:space="preserve"> </v>
      </c>
      <c r="S1145" s="181" t="str">
        <f>IF('proje ve personel bilgileri'!A502&lt;&gt;0,(Q1145/R1145)," ")</f>
        <v xml:space="preserve"> </v>
      </c>
    </row>
    <row r="1146" spans="1:19" ht="15.75" customHeight="1" x14ac:dyDescent="0.25">
      <c r="A1146" s="15">
        <v>490</v>
      </c>
      <c r="B1146" s="359" t="str">
        <f>IF('proje ve personel bilgileri'!A503&lt;&gt;0,('proje ve personel bilgileri'!A503)," ")</f>
        <v xml:space="preserve"> </v>
      </c>
      <c r="C1146" s="359"/>
      <c r="D1146" s="176">
        <f>IF('G011A (Ocak-Temmuz)'!C941="",0,'G011A (Ocak-Temmuz)'!C941)</f>
        <v>0</v>
      </c>
      <c r="E1146" s="175">
        <f>IF('G011A (Ocak-Temmuz)'!K941=" ",0,'G011A (Ocak-Temmuz)'!K941)</f>
        <v>0</v>
      </c>
      <c r="F1146" s="176">
        <f>IF('G011A (Şubat-Ağustos)'!C932="",0,'G011A (Şubat-Ağustos)'!C932)</f>
        <v>0</v>
      </c>
      <c r="G1146" s="175">
        <f>IF('G011A (Şubat-Ağustos)'!K932=" ",0,'G011A (Şubat-Ağustos)'!K932)</f>
        <v>0</v>
      </c>
      <c r="H1146" s="176">
        <f>IF('G011A (Mart-Eylül)'!C932="",0,'G011A (Mart-Eylül)'!C932)</f>
        <v>0</v>
      </c>
      <c r="I1146" s="175">
        <f>IF('G011A (Mart-Eylül)'!K932=" ",0,'G011A (Mart-Eylül)'!K932)</f>
        <v>0</v>
      </c>
      <c r="J1146" s="176">
        <f>IF('G011A (Nisan-Ekim)'!C932="",0,'G011A (Nisan-Ekim)'!C932)</f>
        <v>0</v>
      </c>
      <c r="K1146" s="175">
        <f>IF('G011A (Nisan-Ekim)'!K932="",0,'G011A (Nisan-Ekim)'!K932)</f>
        <v>0</v>
      </c>
      <c r="L1146" s="176">
        <f>IF('G011A (Mayıs-Kasım)'!C932="",0,'G011A (Mayıs-Kasım)'!C932)</f>
        <v>0</v>
      </c>
      <c r="M1146" s="175">
        <f>IF('G011A (Mayıs-Kasım)'!K932=" ",0,'G011A (Mayıs-Kasım)'!K932)</f>
        <v>0</v>
      </c>
      <c r="N1146" s="176">
        <f>IF('G011A (Haziran-Aralık)'!C958="",0,'G011A (Haziran-Aralık)'!C958)</f>
        <v>0</v>
      </c>
      <c r="O1146" s="175">
        <f>IF('G011A (Haziran-Aralık)'!K958="",0,'G011A (Haziran-Aralık)'!K958)</f>
        <v>0</v>
      </c>
      <c r="P1146" s="176" t="str">
        <f>IF('proje ve personel bilgileri'!A503=0,"",SUM(D1146+F1146+H1146+J1146+L1146+N1146))</f>
        <v/>
      </c>
      <c r="Q1146" s="175" t="str">
        <f>IF('proje ve personel bilgileri'!A503=0,"",SUM(E1146+G1146+I1146+K1146+M1146+O1146))</f>
        <v/>
      </c>
      <c r="R1146" s="180" t="str">
        <f>IF('proje ve personel bilgileri'!A503&lt;&gt;0,(P1146/30)," ")</f>
        <v xml:space="preserve"> </v>
      </c>
      <c r="S1146" s="181" t="str">
        <f>IF('proje ve personel bilgileri'!A503&lt;&gt;0,(Q1146/R1146)," ")</f>
        <v xml:space="preserve"> </v>
      </c>
    </row>
    <row r="1147" spans="1:19" ht="15.75" customHeight="1" x14ac:dyDescent="0.25">
      <c r="A1147" s="14">
        <v>491</v>
      </c>
      <c r="B1147" s="359" t="str">
        <f>IF('proje ve personel bilgileri'!A504&lt;&gt;0,('proje ve personel bilgileri'!A504)," ")</f>
        <v xml:space="preserve"> </v>
      </c>
      <c r="C1147" s="359"/>
      <c r="D1147" s="176">
        <f>IF('G011A (Ocak-Temmuz)'!C942="",0,'G011A (Ocak-Temmuz)'!C942)</f>
        <v>0</v>
      </c>
      <c r="E1147" s="175">
        <f>IF('G011A (Ocak-Temmuz)'!K942=" ",0,'G011A (Ocak-Temmuz)'!K942)</f>
        <v>0</v>
      </c>
      <c r="F1147" s="176">
        <f>IF('G011A (Şubat-Ağustos)'!C933="",0,'G011A (Şubat-Ağustos)'!C933)</f>
        <v>0</v>
      </c>
      <c r="G1147" s="175">
        <f>IF('G011A (Şubat-Ağustos)'!K933=" ",0,'G011A (Şubat-Ağustos)'!K933)</f>
        <v>0</v>
      </c>
      <c r="H1147" s="176">
        <f>IF('G011A (Mart-Eylül)'!C933="",0,'G011A (Mart-Eylül)'!C933)</f>
        <v>0</v>
      </c>
      <c r="I1147" s="175">
        <f>IF('G011A (Mart-Eylül)'!K933=" ",0,'G011A (Mart-Eylül)'!K933)</f>
        <v>0</v>
      </c>
      <c r="J1147" s="176">
        <f>IF('G011A (Nisan-Ekim)'!C933="",0,'G011A (Nisan-Ekim)'!C933)</f>
        <v>0</v>
      </c>
      <c r="K1147" s="175">
        <f>IF('G011A (Nisan-Ekim)'!K933="",0,'G011A (Nisan-Ekim)'!K933)</f>
        <v>0</v>
      </c>
      <c r="L1147" s="176">
        <f>IF('G011A (Mayıs-Kasım)'!C933="",0,'G011A (Mayıs-Kasım)'!C933)</f>
        <v>0</v>
      </c>
      <c r="M1147" s="175">
        <f>IF('G011A (Mayıs-Kasım)'!K933=" ",0,'G011A (Mayıs-Kasım)'!K933)</f>
        <v>0</v>
      </c>
      <c r="N1147" s="176">
        <f>IF('G011A (Haziran-Aralık)'!C959="",0,'G011A (Haziran-Aralık)'!C959)</f>
        <v>0</v>
      </c>
      <c r="O1147" s="175">
        <f>IF('G011A (Haziran-Aralık)'!K959="",0,'G011A (Haziran-Aralık)'!K959)</f>
        <v>0</v>
      </c>
      <c r="P1147" s="176" t="str">
        <f>IF('proje ve personel bilgileri'!A504=0,"",SUM(D1147+F1147+H1147+J1147+L1147+N1147))</f>
        <v/>
      </c>
      <c r="Q1147" s="175" t="str">
        <f>IF('proje ve personel bilgileri'!A504=0,"",SUM(E1147+G1147+I1147+K1147+M1147+O1147))</f>
        <v/>
      </c>
      <c r="R1147" s="180" t="str">
        <f>IF('proje ve personel bilgileri'!A504&lt;&gt;0,(P1147/30)," ")</f>
        <v xml:space="preserve"> </v>
      </c>
      <c r="S1147" s="181" t="str">
        <f>IF('proje ve personel bilgileri'!A504&lt;&gt;0,(Q1147/R1147)," ")</f>
        <v xml:space="preserve"> </v>
      </c>
    </row>
    <row r="1148" spans="1:19" ht="15.75" customHeight="1" x14ac:dyDescent="0.25">
      <c r="A1148" s="15">
        <v>492</v>
      </c>
      <c r="B1148" s="359" t="str">
        <f>IF('proje ve personel bilgileri'!A505&lt;&gt;0,('proje ve personel bilgileri'!A505)," ")</f>
        <v xml:space="preserve"> </v>
      </c>
      <c r="C1148" s="359"/>
      <c r="D1148" s="176">
        <f>IF('G011A (Ocak-Temmuz)'!C943="",0,'G011A (Ocak-Temmuz)'!C943)</f>
        <v>0</v>
      </c>
      <c r="E1148" s="175">
        <f>IF('G011A (Ocak-Temmuz)'!K943=" ",0,'G011A (Ocak-Temmuz)'!K943)</f>
        <v>0</v>
      </c>
      <c r="F1148" s="176">
        <f>IF('G011A (Şubat-Ağustos)'!C934="",0,'G011A (Şubat-Ağustos)'!C934)</f>
        <v>0</v>
      </c>
      <c r="G1148" s="175">
        <f>IF('G011A (Şubat-Ağustos)'!K934=" ",0,'G011A (Şubat-Ağustos)'!K934)</f>
        <v>0</v>
      </c>
      <c r="H1148" s="176">
        <f>IF('G011A (Mart-Eylül)'!C934="",0,'G011A (Mart-Eylül)'!C934)</f>
        <v>0</v>
      </c>
      <c r="I1148" s="175">
        <f>IF('G011A (Mart-Eylül)'!K934=" ",0,'G011A (Mart-Eylül)'!K934)</f>
        <v>0</v>
      </c>
      <c r="J1148" s="176">
        <f>IF('G011A (Nisan-Ekim)'!C934="",0,'G011A (Nisan-Ekim)'!C934)</f>
        <v>0</v>
      </c>
      <c r="K1148" s="175">
        <f>IF('G011A (Nisan-Ekim)'!K934="",0,'G011A (Nisan-Ekim)'!K934)</f>
        <v>0</v>
      </c>
      <c r="L1148" s="176">
        <f>IF('G011A (Mayıs-Kasım)'!C934="",0,'G011A (Mayıs-Kasım)'!C934)</f>
        <v>0</v>
      </c>
      <c r="M1148" s="175">
        <f>IF('G011A (Mayıs-Kasım)'!K934=" ",0,'G011A (Mayıs-Kasım)'!K934)</f>
        <v>0</v>
      </c>
      <c r="N1148" s="176">
        <f>IF('G011A (Haziran-Aralık)'!C960="",0,'G011A (Haziran-Aralık)'!C960)</f>
        <v>0</v>
      </c>
      <c r="O1148" s="175">
        <f>IF('G011A (Haziran-Aralık)'!K960="",0,'G011A (Haziran-Aralık)'!K960)</f>
        <v>0</v>
      </c>
      <c r="P1148" s="176" t="str">
        <f>IF('proje ve personel bilgileri'!A505=0,"",SUM(D1148+F1148+H1148+J1148+L1148+N1148))</f>
        <v/>
      </c>
      <c r="Q1148" s="175" t="str">
        <f>IF('proje ve personel bilgileri'!A505=0,"",SUM(E1148+G1148+I1148+K1148+M1148+O1148))</f>
        <v/>
      </c>
      <c r="R1148" s="180" t="str">
        <f>IF('proje ve personel bilgileri'!A505&lt;&gt;0,(P1148/30)," ")</f>
        <v xml:space="preserve"> </v>
      </c>
      <c r="S1148" s="181" t="str">
        <f>IF('proje ve personel bilgileri'!A505&lt;&gt;0,(Q1148/R1148)," ")</f>
        <v xml:space="preserve"> </v>
      </c>
    </row>
    <row r="1149" spans="1:19" ht="15.75" customHeight="1" x14ac:dyDescent="0.25">
      <c r="A1149" s="14">
        <v>493</v>
      </c>
      <c r="B1149" s="359" t="str">
        <f>IF('proje ve personel bilgileri'!A506&lt;&gt;0,('proje ve personel bilgileri'!A506)," ")</f>
        <v xml:space="preserve"> </v>
      </c>
      <c r="C1149" s="359"/>
      <c r="D1149" s="176">
        <f>IF('G011A (Ocak-Temmuz)'!C944="",0,'G011A (Ocak-Temmuz)'!C944)</f>
        <v>0</v>
      </c>
      <c r="E1149" s="175">
        <f>IF('G011A (Ocak-Temmuz)'!K944=" ",0,'G011A (Ocak-Temmuz)'!K944)</f>
        <v>0</v>
      </c>
      <c r="F1149" s="176">
        <f>IF('G011A (Şubat-Ağustos)'!C935="",0,'G011A (Şubat-Ağustos)'!C935)</f>
        <v>0</v>
      </c>
      <c r="G1149" s="175">
        <f>IF('G011A (Şubat-Ağustos)'!K935=" ",0,'G011A (Şubat-Ağustos)'!K935)</f>
        <v>0</v>
      </c>
      <c r="H1149" s="176">
        <f>IF('G011A (Mart-Eylül)'!C935="",0,'G011A (Mart-Eylül)'!C935)</f>
        <v>0</v>
      </c>
      <c r="I1149" s="175">
        <f>IF('G011A (Mart-Eylül)'!K935=" ",0,'G011A (Mart-Eylül)'!K935)</f>
        <v>0</v>
      </c>
      <c r="J1149" s="176">
        <f>IF('G011A (Nisan-Ekim)'!C935="",0,'G011A (Nisan-Ekim)'!C935)</f>
        <v>0</v>
      </c>
      <c r="K1149" s="175">
        <f>IF('G011A (Nisan-Ekim)'!K935="",0,'G011A (Nisan-Ekim)'!K935)</f>
        <v>0</v>
      </c>
      <c r="L1149" s="176">
        <f>IF('G011A (Mayıs-Kasım)'!C935="",0,'G011A (Mayıs-Kasım)'!C935)</f>
        <v>0</v>
      </c>
      <c r="M1149" s="175">
        <f>IF('G011A (Mayıs-Kasım)'!K935=" ",0,'G011A (Mayıs-Kasım)'!K935)</f>
        <v>0</v>
      </c>
      <c r="N1149" s="176">
        <f>IF('G011A (Haziran-Aralık)'!C961="",0,'G011A (Haziran-Aralık)'!C961)</f>
        <v>0</v>
      </c>
      <c r="O1149" s="175">
        <f>IF('G011A (Haziran-Aralık)'!K961="",0,'G011A (Haziran-Aralık)'!K961)</f>
        <v>0</v>
      </c>
      <c r="P1149" s="176" t="str">
        <f>IF('proje ve personel bilgileri'!A506=0,"",SUM(D1149+F1149+H1149+J1149+L1149+N1149))</f>
        <v/>
      </c>
      <c r="Q1149" s="175" t="str">
        <f>IF('proje ve personel bilgileri'!A506=0,"",SUM(E1149+G1149+I1149+K1149+M1149+O1149))</f>
        <v/>
      </c>
      <c r="R1149" s="180" t="str">
        <f>IF('proje ve personel bilgileri'!A506&lt;&gt;0,(P1149/30)," ")</f>
        <v xml:space="preserve"> </v>
      </c>
      <c r="S1149" s="181" t="str">
        <f>IF('proje ve personel bilgileri'!A506&lt;&gt;0,(Q1149/R1149)," ")</f>
        <v xml:space="preserve"> </v>
      </c>
    </row>
    <row r="1150" spans="1:19" ht="15.75" customHeight="1" x14ac:dyDescent="0.25">
      <c r="A1150" s="15">
        <v>494</v>
      </c>
      <c r="B1150" s="359" t="str">
        <f>IF('proje ve personel bilgileri'!A507&lt;&gt;0,('proje ve personel bilgileri'!A507)," ")</f>
        <v xml:space="preserve"> </v>
      </c>
      <c r="C1150" s="359"/>
      <c r="D1150" s="176">
        <f>IF('G011A (Ocak-Temmuz)'!C945="",0,'G011A (Ocak-Temmuz)'!C945)</f>
        <v>0</v>
      </c>
      <c r="E1150" s="175">
        <f>IF('G011A (Ocak-Temmuz)'!K945=" ",0,'G011A (Ocak-Temmuz)'!K945)</f>
        <v>0</v>
      </c>
      <c r="F1150" s="176">
        <f>IF('G011A (Şubat-Ağustos)'!C936="",0,'G011A (Şubat-Ağustos)'!C936)</f>
        <v>0</v>
      </c>
      <c r="G1150" s="175">
        <f>IF('G011A (Şubat-Ağustos)'!K936=" ",0,'G011A (Şubat-Ağustos)'!K936)</f>
        <v>0</v>
      </c>
      <c r="H1150" s="176">
        <f>IF('G011A (Mart-Eylül)'!C936="",0,'G011A (Mart-Eylül)'!C936)</f>
        <v>0</v>
      </c>
      <c r="I1150" s="175">
        <f>IF('G011A (Mart-Eylül)'!K936=" ",0,'G011A (Mart-Eylül)'!K936)</f>
        <v>0</v>
      </c>
      <c r="J1150" s="176">
        <f>IF('G011A (Nisan-Ekim)'!C936="",0,'G011A (Nisan-Ekim)'!C936)</f>
        <v>0</v>
      </c>
      <c r="K1150" s="175">
        <f>IF('G011A (Nisan-Ekim)'!K936="",0,'G011A (Nisan-Ekim)'!K936)</f>
        <v>0</v>
      </c>
      <c r="L1150" s="176">
        <f>IF('G011A (Mayıs-Kasım)'!C936="",0,'G011A (Mayıs-Kasım)'!C936)</f>
        <v>0</v>
      </c>
      <c r="M1150" s="175">
        <f>IF('G011A (Mayıs-Kasım)'!K936=" ",0,'G011A (Mayıs-Kasım)'!K936)</f>
        <v>0</v>
      </c>
      <c r="N1150" s="176">
        <f>IF('G011A (Haziran-Aralık)'!C962="",0,'G011A (Haziran-Aralık)'!C962)</f>
        <v>0</v>
      </c>
      <c r="O1150" s="175">
        <f>IF('G011A (Haziran-Aralık)'!K962="",0,'G011A (Haziran-Aralık)'!K962)</f>
        <v>0</v>
      </c>
      <c r="P1150" s="176" t="str">
        <f>IF('proje ve personel bilgileri'!A507=0,"",SUM(D1150+F1150+H1150+J1150+L1150+N1150))</f>
        <v/>
      </c>
      <c r="Q1150" s="175" t="str">
        <f>IF('proje ve personel bilgileri'!A507=0,"",SUM(E1150+G1150+I1150+K1150+M1150+O1150))</f>
        <v/>
      </c>
      <c r="R1150" s="180" t="str">
        <f>IF('proje ve personel bilgileri'!A507&lt;&gt;0,(P1150/30)," ")</f>
        <v xml:space="preserve"> </v>
      </c>
      <c r="S1150" s="181" t="str">
        <f>IF('proje ve personel bilgileri'!A507&lt;&gt;0,(Q1150/R1150)," ")</f>
        <v xml:space="preserve"> </v>
      </c>
    </row>
    <row r="1151" spans="1:19" ht="15.75" customHeight="1" x14ac:dyDescent="0.25">
      <c r="A1151" s="14">
        <v>495</v>
      </c>
      <c r="B1151" s="359" t="str">
        <f>IF('proje ve personel bilgileri'!A508&lt;&gt;0,('proje ve personel bilgileri'!A508)," ")</f>
        <v xml:space="preserve"> </v>
      </c>
      <c r="C1151" s="359"/>
      <c r="D1151" s="176">
        <f>IF('G011A (Ocak-Temmuz)'!C946="",0,'G011A (Ocak-Temmuz)'!C946)</f>
        <v>0</v>
      </c>
      <c r="E1151" s="175">
        <f>IF('G011A (Ocak-Temmuz)'!K946=" ",0,'G011A (Ocak-Temmuz)'!K946)</f>
        <v>0</v>
      </c>
      <c r="F1151" s="176">
        <f>IF('G011A (Şubat-Ağustos)'!C937="",0,'G011A (Şubat-Ağustos)'!C937)</f>
        <v>0</v>
      </c>
      <c r="G1151" s="175">
        <f>IF('G011A (Şubat-Ağustos)'!K937=" ",0,'G011A (Şubat-Ağustos)'!K937)</f>
        <v>0</v>
      </c>
      <c r="H1151" s="176">
        <f>IF('G011A (Mart-Eylül)'!C937="",0,'G011A (Mart-Eylül)'!C937)</f>
        <v>0</v>
      </c>
      <c r="I1151" s="175">
        <f>IF('G011A (Mart-Eylül)'!K937=" ",0,'G011A (Mart-Eylül)'!K937)</f>
        <v>0</v>
      </c>
      <c r="J1151" s="176">
        <f>IF('G011A (Nisan-Ekim)'!C937="",0,'G011A (Nisan-Ekim)'!C937)</f>
        <v>0</v>
      </c>
      <c r="K1151" s="175">
        <f>IF('G011A (Nisan-Ekim)'!K937="",0,'G011A (Nisan-Ekim)'!K937)</f>
        <v>0</v>
      </c>
      <c r="L1151" s="176">
        <f>IF('G011A (Mayıs-Kasım)'!C937="",0,'G011A (Mayıs-Kasım)'!C937)</f>
        <v>0</v>
      </c>
      <c r="M1151" s="175">
        <f>IF('G011A (Mayıs-Kasım)'!K937=" ",0,'G011A (Mayıs-Kasım)'!K937)</f>
        <v>0</v>
      </c>
      <c r="N1151" s="176">
        <f>IF('G011A (Haziran-Aralık)'!C963="",0,'G011A (Haziran-Aralık)'!C963)</f>
        <v>0</v>
      </c>
      <c r="O1151" s="175">
        <f>IF('G011A (Haziran-Aralık)'!K963="",0,'G011A (Haziran-Aralık)'!K963)</f>
        <v>0</v>
      </c>
      <c r="P1151" s="176" t="str">
        <f>IF('proje ve personel bilgileri'!A508=0,"",SUM(D1151+F1151+H1151+J1151+L1151+N1151))</f>
        <v/>
      </c>
      <c r="Q1151" s="175" t="str">
        <f>IF('proje ve personel bilgileri'!A508=0,"",SUM(E1151+G1151+I1151+K1151+M1151+O1151))</f>
        <v/>
      </c>
      <c r="R1151" s="180" t="str">
        <f>IF('proje ve personel bilgileri'!A508&lt;&gt;0,(P1151/30)," ")</f>
        <v xml:space="preserve"> </v>
      </c>
      <c r="S1151" s="181" t="str">
        <f>IF('proje ve personel bilgileri'!A508&lt;&gt;0,(Q1151/R1151)," ")</f>
        <v xml:space="preserve"> </v>
      </c>
    </row>
    <row r="1152" spans="1:19" ht="15.75" customHeight="1" x14ac:dyDescent="0.25">
      <c r="A1152" s="15">
        <v>496</v>
      </c>
      <c r="B1152" s="359" t="str">
        <f>IF('proje ve personel bilgileri'!A509&lt;&gt;0,('proje ve personel bilgileri'!A509)," ")</f>
        <v xml:space="preserve"> </v>
      </c>
      <c r="C1152" s="359"/>
      <c r="D1152" s="176">
        <f>IF('G011A (Ocak-Temmuz)'!C947="",0,'G011A (Ocak-Temmuz)'!C947)</f>
        <v>0</v>
      </c>
      <c r="E1152" s="175">
        <f>IF('G011A (Ocak-Temmuz)'!K947=" ",0,'G011A (Ocak-Temmuz)'!K947)</f>
        <v>0</v>
      </c>
      <c r="F1152" s="176">
        <f>IF('G011A (Şubat-Ağustos)'!C938="",0,'G011A (Şubat-Ağustos)'!C938)</f>
        <v>0</v>
      </c>
      <c r="G1152" s="175">
        <f>IF('G011A (Şubat-Ağustos)'!K938=" ",0,'G011A (Şubat-Ağustos)'!K938)</f>
        <v>0</v>
      </c>
      <c r="H1152" s="176">
        <f>IF('G011A (Mart-Eylül)'!C938="",0,'G011A (Mart-Eylül)'!C938)</f>
        <v>0</v>
      </c>
      <c r="I1152" s="175">
        <f>IF('G011A (Mart-Eylül)'!K938=" ",0,'G011A (Mart-Eylül)'!K938)</f>
        <v>0</v>
      </c>
      <c r="J1152" s="176">
        <f>IF('G011A (Nisan-Ekim)'!C938="",0,'G011A (Nisan-Ekim)'!C938)</f>
        <v>0</v>
      </c>
      <c r="K1152" s="175">
        <f>IF('G011A (Nisan-Ekim)'!K938="",0,'G011A (Nisan-Ekim)'!K938)</f>
        <v>0</v>
      </c>
      <c r="L1152" s="176">
        <f>IF('G011A (Mayıs-Kasım)'!C938="",0,'G011A (Mayıs-Kasım)'!C938)</f>
        <v>0</v>
      </c>
      <c r="M1152" s="175">
        <f>IF('G011A (Mayıs-Kasım)'!K938=" ",0,'G011A (Mayıs-Kasım)'!K938)</f>
        <v>0</v>
      </c>
      <c r="N1152" s="176">
        <f>IF('G011A (Haziran-Aralık)'!C964="",0,'G011A (Haziran-Aralık)'!C964)</f>
        <v>0</v>
      </c>
      <c r="O1152" s="175">
        <f>IF('G011A (Haziran-Aralık)'!K964="",0,'G011A (Haziran-Aralık)'!K964)</f>
        <v>0</v>
      </c>
      <c r="P1152" s="176" t="str">
        <f>IF('proje ve personel bilgileri'!A509=0,"",SUM(D1152+F1152+H1152+J1152+L1152+N1152))</f>
        <v/>
      </c>
      <c r="Q1152" s="175" t="str">
        <f>IF('proje ve personel bilgileri'!A509=0,"",SUM(E1152+G1152+I1152+K1152+M1152+O1152))</f>
        <v/>
      </c>
      <c r="R1152" s="180" t="str">
        <f>IF('proje ve personel bilgileri'!A509&lt;&gt;0,(P1152/30)," ")</f>
        <v xml:space="preserve"> </v>
      </c>
      <c r="S1152" s="181" t="str">
        <f>IF('proje ve personel bilgileri'!A509&lt;&gt;0,(Q1152/R1152)," ")</f>
        <v xml:space="preserve"> </v>
      </c>
    </row>
    <row r="1153" spans="1:19" ht="15.75" customHeight="1" x14ac:dyDescent="0.25">
      <c r="A1153" s="14">
        <v>497</v>
      </c>
      <c r="B1153" s="359" t="str">
        <f>IF('proje ve personel bilgileri'!A510&lt;&gt;0,('proje ve personel bilgileri'!A510)," ")</f>
        <v xml:space="preserve"> </v>
      </c>
      <c r="C1153" s="359"/>
      <c r="D1153" s="176">
        <f>IF('G011A (Ocak-Temmuz)'!C948="",0,'G011A (Ocak-Temmuz)'!C948)</f>
        <v>0</v>
      </c>
      <c r="E1153" s="175">
        <f>IF('G011A (Ocak-Temmuz)'!K948=" ",0,'G011A (Ocak-Temmuz)'!K948)</f>
        <v>0</v>
      </c>
      <c r="F1153" s="176">
        <f>IF('G011A (Şubat-Ağustos)'!C939="",0,'G011A (Şubat-Ağustos)'!C939)</f>
        <v>0</v>
      </c>
      <c r="G1153" s="175">
        <f>IF('G011A (Şubat-Ağustos)'!K939=" ",0,'G011A (Şubat-Ağustos)'!K939)</f>
        <v>0</v>
      </c>
      <c r="H1153" s="176">
        <f>IF('G011A (Mart-Eylül)'!C939="",0,'G011A (Mart-Eylül)'!C939)</f>
        <v>0</v>
      </c>
      <c r="I1153" s="175">
        <f>IF('G011A (Mart-Eylül)'!K939=" ",0,'G011A (Mart-Eylül)'!K939)</f>
        <v>0</v>
      </c>
      <c r="J1153" s="176">
        <f>IF('G011A (Nisan-Ekim)'!C939="",0,'G011A (Nisan-Ekim)'!C939)</f>
        <v>0</v>
      </c>
      <c r="K1153" s="175">
        <f>IF('G011A (Nisan-Ekim)'!K939="",0,'G011A (Nisan-Ekim)'!K939)</f>
        <v>0</v>
      </c>
      <c r="L1153" s="176">
        <f>IF('G011A (Mayıs-Kasım)'!C939="",0,'G011A (Mayıs-Kasım)'!C939)</f>
        <v>0</v>
      </c>
      <c r="M1153" s="175">
        <f>IF('G011A (Mayıs-Kasım)'!K939=" ",0,'G011A (Mayıs-Kasım)'!K939)</f>
        <v>0</v>
      </c>
      <c r="N1153" s="176">
        <f>IF('G011A (Haziran-Aralık)'!C965="",0,'G011A (Haziran-Aralık)'!C965)</f>
        <v>0</v>
      </c>
      <c r="O1153" s="175">
        <f>IF('G011A (Haziran-Aralık)'!K965="",0,'G011A (Haziran-Aralık)'!K965)</f>
        <v>0</v>
      </c>
      <c r="P1153" s="176" t="str">
        <f>IF('proje ve personel bilgileri'!A510=0,"",SUM(D1153+F1153+H1153+J1153+L1153+N1153))</f>
        <v/>
      </c>
      <c r="Q1153" s="175" t="str">
        <f>IF('proje ve personel bilgileri'!A510=0,"",SUM(E1153+G1153+I1153+K1153+M1153+O1153))</f>
        <v/>
      </c>
      <c r="R1153" s="180" t="str">
        <f>IF('proje ve personel bilgileri'!A510&lt;&gt;0,(P1153/30)," ")</f>
        <v xml:space="preserve"> </v>
      </c>
      <c r="S1153" s="181" t="str">
        <f>IF('proje ve personel bilgileri'!A510&lt;&gt;0,(Q1153/R1153)," ")</f>
        <v xml:space="preserve"> </v>
      </c>
    </row>
    <row r="1154" spans="1:19" ht="15.75" customHeight="1" x14ac:dyDescent="0.25">
      <c r="A1154" s="15">
        <v>498</v>
      </c>
      <c r="B1154" s="359" t="str">
        <f>IF('proje ve personel bilgileri'!A511&lt;&gt;0,('proje ve personel bilgileri'!A511)," ")</f>
        <v xml:space="preserve"> </v>
      </c>
      <c r="C1154" s="359"/>
      <c r="D1154" s="176">
        <f>IF('G011A (Ocak-Temmuz)'!C949="",0,'G011A (Ocak-Temmuz)'!C949)</f>
        <v>0</v>
      </c>
      <c r="E1154" s="175">
        <f>IF('G011A (Ocak-Temmuz)'!K949=" ",0,'G011A (Ocak-Temmuz)'!K949)</f>
        <v>0</v>
      </c>
      <c r="F1154" s="176">
        <f>IF('G011A (Şubat-Ağustos)'!C940="",0,'G011A (Şubat-Ağustos)'!C940)</f>
        <v>0</v>
      </c>
      <c r="G1154" s="175">
        <f>IF('G011A (Şubat-Ağustos)'!K940=" ",0,'G011A (Şubat-Ağustos)'!K940)</f>
        <v>0</v>
      </c>
      <c r="H1154" s="176">
        <f>IF('G011A (Mart-Eylül)'!C940="",0,'G011A (Mart-Eylül)'!C940)</f>
        <v>0</v>
      </c>
      <c r="I1154" s="175">
        <f>IF('G011A (Mart-Eylül)'!K940=" ",0,'G011A (Mart-Eylül)'!K940)</f>
        <v>0</v>
      </c>
      <c r="J1154" s="176">
        <f>IF('G011A (Nisan-Ekim)'!C940="",0,'G011A (Nisan-Ekim)'!C940)</f>
        <v>0</v>
      </c>
      <c r="K1154" s="175">
        <f>IF('G011A (Nisan-Ekim)'!K940="",0,'G011A (Nisan-Ekim)'!K940)</f>
        <v>0</v>
      </c>
      <c r="L1154" s="176">
        <f>IF('G011A (Mayıs-Kasım)'!C940="",0,'G011A (Mayıs-Kasım)'!C940)</f>
        <v>0</v>
      </c>
      <c r="M1154" s="175">
        <f>IF('G011A (Mayıs-Kasım)'!K940=" ",0,'G011A (Mayıs-Kasım)'!K940)</f>
        <v>0</v>
      </c>
      <c r="N1154" s="176">
        <f>IF('G011A (Haziran-Aralık)'!C966="",0,'G011A (Haziran-Aralık)'!C966)</f>
        <v>0</v>
      </c>
      <c r="O1154" s="175">
        <f>IF('G011A (Haziran-Aralık)'!K966="",0,'G011A (Haziran-Aralık)'!K966)</f>
        <v>0</v>
      </c>
      <c r="P1154" s="176" t="str">
        <f>IF('proje ve personel bilgileri'!A511=0,"",SUM(D1154+F1154+H1154+J1154+L1154+N1154))</f>
        <v/>
      </c>
      <c r="Q1154" s="175" t="str">
        <f>IF('proje ve personel bilgileri'!A511=0,"",SUM(E1154+G1154+I1154+K1154+M1154+O1154))</f>
        <v/>
      </c>
      <c r="R1154" s="180" t="str">
        <f>IF('proje ve personel bilgileri'!A511&lt;&gt;0,(P1154/30)," ")</f>
        <v xml:space="preserve"> </v>
      </c>
      <c r="S1154" s="181" t="str">
        <f>IF('proje ve personel bilgileri'!A511&lt;&gt;0,(Q1154/R1154)," ")</f>
        <v xml:space="preserve"> </v>
      </c>
    </row>
    <row r="1155" spans="1:19" ht="15.75" customHeight="1" x14ac:dyDescent="0.25">
      <c r="A1155" s="14">
        <v>499</v>
      </c>
      <c r="B1155" s="359" t="str">
        <f>IF('proje ve personel bilgileri'!A512&lt;&gt;0,('proje ve personel bilgileri'!A512)," ")</f>
        <v xml:space="preserve"> </v>
      </c>
      <c r="C1155" s="359"/>
      <c r="D1155" s="176">
        <f>IF('G011A (Ocak-Temmuz)'!C950="",0,'G011A (Ocak-Temmuz)'!C950)</f>
        <v>0</v>
      </c>
      <c r="E1155" s="175">
        <f>IF('G011A (Ocak-Temmuz)'!K950=" ",0,'G011A (Ocak-Temmuz)'!K950)</f>
        <v>0</v>
      </c>
      <c r="F1155" s="176">
        <f>IF('G011A (Şubat-Ağustos)'!C941="",0,'G011A (Şubat-Ağustos)'!C941)</f>
        <v>0</v>
      </c>
      <c r="G1155" s="175">
        <f>IF('G011A (Şubat-Ağustos)'!K941=" ",0,'G011A (Şubat-Ağustos)'!K941)</f>
        <v>0</v>
      </c>
      <c r="H1155" s="176">
        <f>IF('G011A (Mart-Eylül)'!C941="",0,'G011A (Mart-Eylül)'!C941)</f>
        <v>0</v>
      </c>
      <c r="I1155" s="175">
        <f>IF('G011A (Mart-Eylül)'!K941=" ",0,'G011A (Mart-Eylül)'!K941)</f>
        <v>0</v>
      </c>
      <c r="J1155" s="176">
        <f>IF('G011A (Nisan-Ekim)'!C941="",0,'G011A (Nisan-Ekim)'!C941)</f>
        <v>0</v>
      </c>
      <c r="K1155" s="175">
        <f>IF('G011A (Nisan-Ekim)'!K941="",0,'G011A (Nisan-Ekim)'!K941)</f>
        <v>0</v>
      </c>
      <c r="L1155" s="176">
        <f>IF('G011A (Mayıs-Kasım)'!C941="",0,'G011A (Mayıs-Kasım)'!C941)</f>
        <v>0</v>
      </c>
      <c r="M1155" s="175">
        <f>IF('G011A (Mayıs-Kasım)'!K941=" ",0,'G011A (Mayıs-Kasım)'!K941)</f>
        <v>0</v>
      </c>
      <c r="N1155" s="176">
        <f>IF('G011A (Haziran-Aralık)'!C967="",0,'G011A (Haziran-Aralık)'!C967)</f>
        <v>0</v>
      </c>
      <c r="O1155" s="175">
        <f>IF('G011A (Haziran-Aralık)'!K967="",0,'G011A (Haziran-Aralık)'!K967)</f>
        <v>0</v>
      </c>
      <c r="P1155" s="176" t="str">
        <f>IF('proje ve personel bilgileri'!A512=0,"",SUM(D1155+F1155+H1155+J1155+L1155+N1155))</f>
        <v/>
      </c>
      <c r="Q1155" s="175" t="str">
        <f>IF('proje ve personel bilgileri'!A512=0,"",SUM(E1155+G1155+I1155+K1155+M1155+O1155))</f>
        <v/>
      </c>
      <c r="R1155" s="180" t="str">
        <f>IF('proje ve personel bilgileri'!A512&lt;&gt;0,(P1155/30)," ")</f>
        <v xml:space="preserve"> </v>
      </c>
      <c r="S1155" s="181" t="str">
        <f>IF('proje ve personel bilgileri'!A512&lt;&gt;0,(Q1155/R1155)," ")</f>
        <v xml:space="preserve"> </v>
      </c>
    </row>
    <row r="1156" spans="1:19" ht="15.75" customHeight="1" x14ac:dyDescent="0.25">
      <c r="A1156" s="15">
        <v>500</v>
      </c>
      <c r="B1156" s="359" t="str">
        <f>IF('proje ve personel bilgileri'!A513&lt;&gt;0,('proje ve personel bilgileri'!A513)," ")</f>
        <v xml:space="preserve"> </v>
      </c>
      <c r="C1156" s="359"/>
      <c r="D1156" s="176">
        <f>IF('G011A (Ocak-Temmuz)'!C951="",0,'G011A (Ocak-Temmuz)'!C951)</f>
        <v>0</v>
      </c>
      <c r="E1156" s="175">
        <f>IF('G011A (Ocak-Temmuz)'!K951=" ",0,'G011A (Ocak-Temmuz)'!K951)</f>
        <v>0</v>
      </c>
      <c r="F1156" s="176">
        <f>IF('G011A (Şubat-Ağustos)'!C942="",0,'G011A (Şubat-Ağustos)'!C942)</f>
        <v>0</v>
      </c>
      <c r="G1156" s="175">
        <f>IF('G011A (Şubat-Ağustos)'!K942=" ",0,'G011A (Şubat-Ağustos)'!K942)</f>
        <v>0</v>
      </c>
      <c r="H1156" s="176">
        <f>IF('G011A (Mart-Eylül)'!C942="",0,'G011A (Mart-Eylül)'!C942)</f>
        <v>0</v>
      </c>
      <c r="I1156" s="175">
        <f>IF('G011A (Mart-Eylül)'!K942=" ",0,'G011A (Mart-Eylül)'!K942)</f>
        <v>0</v>
      </c>
      <c r="J1156" s="176">
        <f>IF('G011A (Nisan-Ekim)'!C942="",0,'G011A (Nisan-Ekim)'!C942)</f>
        <v>0</v>
      </c>
      <c r="K1156" s="175">
        <f>IF('G011A (Nisan-Ekim)'!K942="",0,'G011A (Nisan-Ekim)'!K942)</f>
        <v>0</v>
      </c>
      <c r="L1156" s="176">
        <f>IF('G011A (Mayıs-Kasım)'!C942="",0,'G011A (Mayıs-Kasım)'!C942)</f>
        <v>0</v>
      </c>
      <c r="M1156" s="175">
        <f>IF('G011A (Mayıs-Kasım)'!K942=" ",0,'G011A (Mayıs-Kasım)'!K942)</f>
        <v>0</v>
      </c>
      <c r="N1156" s="176">
        <f>IF('G011A (Haziran-Aralık)'!C968="",0,'G011A (Haziran-Aralık)'!C968)</f>
        <v>0</v>
      </c>
      <c r="O1156" s="175">
        <f>IF('G011A (Haziran-Aralık)'!K968="",0,'G011A (Haziran-Aralık)'!K968)</f>
        <v>0</v>
      </c>
      <c r="P1156" s="176" t="str">
        <f>IF('proje ve personel bilgileri'!A513=0,"",SUM(D1156+F1156+H1156+J1156+L1156+N1156))</f>
        <v/>
      </c>
      <c r="Q1156" s="175" t="str">
        <f>IF('proje ve personel bilgileri'!A513=0,"",SUM(E1156+G1156+I1156+K1156+M1156+O1156))</f>
        <v/>
      </c>
      <c r="R1156" s="180" t="str">
        <f>IF('proje ve personel bilgileri'!A513&lt;&gt;0,(P1156/30)," ")</f>
        <v xml:space="preserve"> </v>
      </c>
      <c r="S1156" s="181" t="str">
        <f>IF('proje ve personel bilgileri'!A513&lt;&gt;0,(Q1156/R1156)," ")</f>
        <v xml:space="preserve"> </v>
      </c>
    </row>
    <row r="1157" spans="1:19" ht="15.75" customHeight="1" x14ac:dyDescent="0.25">
      <c r="A1157" s="14">
        <v>501</v>
      </c>
      <c r="B1157" s="359" t="str">
        <f>IF('proje ve personel bilgileri'!A514&lt;&gt;0,('proje ve personel bilgileri'!A514)," ")</f>
        <v xml:space="preserve"> </v>
      </c>
      <c r="C1157" s="359"/>
      <c r="D1157" s="176">
        <f>IF('G011A (Ocak-Temmuz)'!C952="",0,'G011A (Ocak-Temmuz)'!C952)</f>
        <v>0</v>
      </c>
      <c r="E1157" s="175">
        <f>IF('G011A (Ocak-Temmuz)'!K952=" ",0,'G011A (Ocak-Temmuz)'!K952)</f>
        <v>0</v>
      </c>
      <c r="F1157" s="176">
        <f>IF('G011A (Şubat-Ağustos)'!C943="",0,'G011A (Şubat-Ağustos)'!C943)</f>
        <v>0</v>
      </c>
      <c r="G1157" s="175">
        <f>IF('G011A (Şubat-Ağustos)'!K943=" ",0,'G011A (Şubat-Ağustos)'!K943)</f>
        <v>0</v>
      </c>
      <c r="H1157" s="176">
        <f>IF('G011A (Mart-Eylül)'!C943="",0,'G011A (Mart-Eylül)'!C943)</f>
        <v>0</v>
      </c>
      <c r="I1157" s="175">
        <f>IF('G011A (Mart-Eylül)'!K943=" ",0,'G011A (Mart-Eylül)'!K943)</f>
        <v>0</v>
      </c>
      <c r="J1157" s="176">
        <f>IF('G011A (Nisan-Ekim)'!C943="",0,'G011A (Nisan-Ekim)'!C943)</f>
        <v>0</v>
      </c>
      <c r="K1157" s="175">
        <f>IF('G011A (Nisan-Ekim)'!K943="",0,'G011A (Nisan-Ekim)'!K943)</f>
        <v>0</v>
      </c>
      <c r="L1157" s="176">
        <f>IF('G011A (Mayıs-Kasım)'!C943="",0,'G011A (Mayıs-Kasım)'!C943)</f>
        <v>0</v>
      </c>
      <c r="M1157" s="175">
        <f>IF('G011A (Mayıs-Kasım)'!K943=" ",0,'G011A (Mayıs-Kasım)'!K943)</f>
        <v>0</v>
      </c>
      <c r="N1157" s="176">
        <f>IF('G011A (Haziran-Aralık)'!C969="",0,'G011A (Haziran-Aralık)'!C969)</f>
        <v>0</v>
      </c>
      <c r="O1157" s="175">
        <f>IF('G011A (Haziran-Aralık)'!K969="",0,'G011A (Haziran-Aralık)'!K969)</f>
        <v>0</v>
      </c>
      <c r="P1157" s="176" t="str">
        <f>IF('proje ve personel bilgileri'!A514=0,"",SUM(D1157+F1157+H1157+J1157+L1157+N1157))</f>
        <v/>
      </c>
      <c r="Q1157" s="175" t="str">
        <f>IF('proje ve personel bilgileri'!A514=0,"",SUM(E1157+G1157+I1157+K1157+M1157+O1157))</f>
        <v/>
      </c>
      <c r="R1157" s="180" t="str">
        <f>IF('proje ve personel bilgileri'!A514&lt;&gt;0,(P1157/30)," ")</f>
        <v xml:space="preserve"> </v>
      </c>
      <c r="S1157" s="181" t="str">
        <f>IF('proje ve personel bilgileri'!A514&lt;&gt;0,(Q1157/R1157)," ")</f>
        <v xml:space="preserve"> </v>
      </c>
    </row>
    <row r="1158" spans="1:19" ht="15.75" customHeight="1" x14ac:dyDescent="0.25">
      <c r="A1158" s="15">
        <v>502</v>
      </c>
      <c r="B1158" s="359" t="str">
        <f>IF('proje ve personel bilgileri'!A515&lt;&gt;0,('proje ve personel bilgileri'!A515)," ")</f>
        <v xml:space="preserve"> </v>
      </c>
      <c r="C1158" s="359"/>
      <c r="D1158" s="176">
        <f>IF('G011A (Ocak-Temmuz)'!C953="",0,'G011A (Ocak-Temmuz)'!C953)</f>
        <v>0</v>
      </c>
      <c r="E1158" s="175">
        <f>IF('G011A (Ocak-Temmuz)'!K953=" ",0,'G011A (Ocak-Temmuz)'!K953)</f>
        <v>0</v>
      </c>
      <c r="F1158" s="176">
        <f>IF('G011A (Şubat-Ağustos)'!C944="",0,'G011A (Şubat-Ağustos)'!C944)</f>
        <v>0</v>
      </c>
      <c r="G1158" s="175">
        <f>IF('G011A (Şubat-Ağustos)'!K944=" ",0,'G011A (Şubat-Ağustos)'!K944)</f>
        <v>0</v>
      </c>
      <c r="H1158" s="176">
        <f>IF('G011A (Mart-Eylül)'!C944="",0,'G011A (Mart-Eylül)'!C944)</f>
        <v>0</v>
      </c>
      <c r="I1158" s="175">
        <f>IF('G011A (Mart-Eylül)'!K944=" ",0,'G011A (Mart-Eylül)'!K944)</f>
        <v>0</v>
      </c>
      <c r="J1158" s="176">
        <f>IF('G011A (Nisan-Ekim)'!C944="",0,'G011A (Nisan-Ekim)'!C944)</f>
        <v>0</v>
      </c>
      <c r="K1158" s="175">
        <f>IF('G011A (Nisan-Ekim)'!K944="",0,'G011A (Nisan-Ekim)'!K944)</f>
        <v>0</v>
      </c>
      <c r="L1158" s="176">
        <f>IF('G011A (Mayıs-Kasım)'!C944="",0,'G011A (Mayıs-Kasım)'!C944)</f>
        <v>0</v>
      </c>
      <c r="M1158" s="175">
        <f>IF('G011A (Mayıs-Kasım)'!K944=" ",0,'G011A (Mayıs-Kasım)'!K944)</f>
        <v>0</v>
      </c>
      <c r="N1158" s="176">
        <f>IF('G011A (Haziran-Aralık)'!C970="",0,'G011A (Haziran-Aralık)'!C970)</f>
        <v>0</v>
      </c>
      <c r="O1158" s="175">
        <f>IF('G011A (Haziran-Aralık)'!K970="",0,'G011A (Haziran-Aralık)'!K970)</f>
        <v>0</v>
      </c>
      <c r="P1158" s="176" t="str">
        <f>IF('proje ve personel bilgileri'!A515=0,"",SUM(D1158+F1158+H1158+J1158+L1158+N1158))</f>
        <v/>
      </c>
      <c r="Q1158" s="175" t="str">
        <f>IF('proje ve personel bilgileri'!A515=0,"",SUM(E1158+G1158+I1158+K1158+M1158+O1158))</f>
        <v/>
      </c>
      <c r="R1158" s="180" t="str">
        <f>IF('proje ve personel bilgileri'!A515&lt;&gt;0,(P1158/30)," ")</f>
        <v xml:space="preserve"> </v>
      </c>
      <c r="S1158" s="181" t="str">
        <f>IF('proje ve personel bilgileri'!A515&lt;&gt;0,(Q1158/R1158)," ")</f>
        <v xml:space="preserve"> </v>
      </c>
    </row>
    <row r="1159" spans="1:19" ht="15.75" customHeight="1" x14ac:dyDescent="0.25">
      <c r="A1159" s="14">
        <v>503</v>
      </c>
      <c r="B1159" s="359" t="str">
        <f>IF('proje ve personel bilgileri'!A516&lt;&gt;0,('proje ve personel bilgileri'!A516)," ")</f>
        <v xml:space="preserve"> </v>
      </c>
      <c r="C1159" s="359"/>
      <c r="D1159" s="176">
        <f>IF('G011A (Ocak-Temmuz)'!C954="",0,'G011A (Ocak-Temmuz)'!C954)</f>
        <v>0</v>
      </c>
      <c r="E1159" s="175">
        <f>IF('G011A (Ocak-Temmuz)'!K954=" ",0,'G011A (Ocak-Temmuz)'!K954)</f>
        <v>0</v>
      </c>
      <c r="F1159" s="176">
        <f>IF('G011A (Şubat-Ağustos)'!C945="",0,'G011A (Şubat-Ağustos)'!C945)</f>
        <v>0</v>
      </c>
      <c r="G1159" s="175">
        <f>IF('G011A (Şubat-Ağustos)'!K945=" ",0,'G011A (Şubat-Ağustos)'!K945)</f>
        <v>0</v>
      </c>
      <c r="H1159" s="176">
        <f>IF('G011A (Mart-Eylül)'!C945="",0,'G011A (Mart-Eylül)'!C945)</f>
        <v>0</v>
      </c>
      <c r="I1159" s="175">
        <f>IF('G011A (Mart-Eylül)'!K945=" ",0,'G011A (Mart-Eylül)'!K945)</f>
        <v>0</v>
      </c>
      <c r="J1159" s="176">
        <f>IF('G011A (Nisan-Ekim)'!C945="",0,'G011A (Nisan-Ekim)'!C945)</f>
        <v>0</v>
      </c>
      <c r="K1159" s="175">
        <f>IF('G011A (Nisan-Ekim)'!K945="",0,'G011A (Nisan-Ekim)'!K945)</f>
        <v>0</v>
      </c>
      <c r="L1159" s="176">
        <f>IF('G011A (Mayıs-Kasım)'!C945="",0,'G011A (Mayıs-Kasım)'!C945)</f>
        <v>0</v>
      </c>
      <c r="M1159" s="175">
        <f>IF('G011A (Mayıs-Kasım)'!K945=" ",0,'G011A (Mayıs-Kasım)'!K945)</f>
        <v>0</v>
      </c>
      <c r="N1159" s="176">
        <f>IF('G011A (Haziran-Aralık)'!C971="",0,'G011A (Haziran-Aralık)'!C971)</f>
        <v>0</v>
      </c>
      <c r="O1159" s="175">
        <f>IF('G011A (Haziran-Aralık)'!K971="",0,'G011A (Haziran-Aralık)'!K971)</f>
        <v>0</v>
      </c>
      <c r="P1159" s="176" t="str">
        <f>IF('proje ve personel bilgileri'!A516=0,"",SUM(D1159+F1159+H1159+J1159+L1159+N1159))</f>
        <v/>
      </c>
      <c r="Q1159" s="175" t="str">
        <f>IF('proje ve personel bilgileri'!A516=0,"",SUM(E1159+G1159+I1159+K1159+M1159+O1159))</f>
        <v/>
      </c>
      <c r="R1159" s="180" t="str">
        <f>IF('proje ve personel bilgileri'!A516&lt;&gt;0,(P1159/30)," ")</f>
        <v xml:space="preserve"> </v>
      </c>
      <c r="S1159" s="181" t="str">
        <f>IF('proje ve personel bilgileri'!A516&lt;&gt;0,(Q1159/R1159)," ")</f>
        <v xml:space="preserve"> </v>
      </c>
    </row>
    <row r="1160" spans="1:19" ht="15.75" customHeight="1" x14ac:dyDescent="0.25">
      <c r="A1160" s="15">
        <v>504</v>
      </c>
      <c r="B1160" s="359" t="str">
        <f>IF('proje ve personel bilgileri'!A517&lt;&gt;0,('proje ve personel bilgileri'!A517)," ")</f>
        <v xml:space="preserve"> </v>
      </c>
      <c r="C1160" s="359"/>
      <c r="D1160" s="176">
        <f>IF('G011A (Ocak-Temmuz)'!C955="",0,'G011A (Ocak-Temmuz)'!C955)</f>
        <v>0</v>
      </c>
      <c r="E1160" s="175">
        <f>IF('G011A (Ocak-Temmuz)'!K955=" ",0,'G011A (Ocak-Temmuz)'!K955)</f>
        <v>0</v>
      </c>
      <c r="F1160" s="176">
        <f>IF('G011A (Şubat-Ağustos)'!C946="",0,'G011A (Şubat-Ağustos)'!C946)</f>
        <v>0</v>
      </c>
      <c r="G1160" s="175">
        <f>IF('G011A (Şubat-Ağustos)'!K946=" ",0,'G011A (Şubat-Ağustos)'!K946)</f>
        <v>0</v>
      </c>
      <c r="H1160" s="176">
        <f>IF('G011A (Mart-Eylül)'!C946="",0,'G011A (Mart-Eylül)'!C946)</f>
        <v>0</v>
      </c>
      <c r="I1160" s="175">
        <f>IF('G011A (Mart-Eylül)'!K946=" ",0,'G011A (Mart-Eylül)'!K946)</f>
        <v>0</v>
      </c>
      <c r="J1160" s="176">
        <f>IF('G011A (Nisan-Ekim)'!C946="",0,'G011A (Nisan-Ekim)'!C946)</f>
        <v>0</v>
      </c>
      <c r="K1160" s="175">
        <f>IF('G011A (Nisan-Ekim)'!K946="",0,'G011A (Nisan-Ekim)'!K946)</f>
        <v>0</v>
      </c>
      <c r="L1160" s="176">
        <f>IF('G011A (Mayıs-Kasım)'!C946="",0,'G011A (Mayıs-Kasım)'!C946)</f>
        <v>0</v>
      </c>
      <c r="M1160" s="175">
        <f>IF('G011A (Mayıs-Kasım)'!K946=" ",0,'G011A (Mayıs-Kasım)'!K946)</f>
        <v>0</v>
      </c>
      <c r="N1160" s="176">
        <f>IF('G011A (Haziran-Aralık)'!C972="",0,'G011A (Haziran-Aralık)'!C972)</f>
        <v>0</v>
      </c>
      <c r="O1160" s="175">
        <f>IF('G011A (Haziran-Aralık)'!K972="",0,'G011A (Haziran-Aralık)'!K972)</f>
        <v>0</v>
      </c>
      <c r="P1160" s="176" t="str">
        <f>IF('proje ve personel bilgileri'!A517=0,"",SUM(D1160+F1160+H1160+J1160+L1160+N1160))</f>
        <v/>
      </c>
      <c r="Q1160" s="175" t="str">
        <f>IF('proje ve personel bilgileri'!A517=0,"",SUM(E1160+G1160+I1160+K1160+M1160+O1160))</f>
        <v/>
      </c>
      <c r="R1160" s="180" t="str">
        <f>IF('proje ve personel bilgileri'!A517&lt;&gt;0,(P1160/30)," ")</f>
        <v xml:space="preserve"> </v>
      </c>
      <c r="S1160" s="181" t="str">
        <f>IF('proje ve personel bilgileri'!A517&lt;&gt;0,(Q1160/R1160)," ")</f>
        <v xml:space="preserve"> </v>
      </c>
    </row>
    <row r="1161" spans="1:19" ht="15" customHeight="1" x14ac:dyDescent="0.25">
      <c r="A1161" s="56"/>
      <c r="B1161" s="56"/>
      <c r="C1161" s="56"/>
      <c r="D1161" s="56"/>
      <c r="E1161" s="56"/>
      <c r="F1161" s="56"/>
      <c r="G1161" s="56"/>
      <c r="H1161" s="56"/>
      <c r="I1161" s="56"/>
      <c r="J1161" s="56"/>
      <c r="K1161" s="56"/>
      <c r="L1161" s="56"/>
      <c r="M1161" s="56"/>
      <c r="N1161" s="56"/>
      <c r="O1161" s="56"/>
      <c r="P1161" s="56"/>
      <c r="Q1161" s="56"/>
      <c r="R1161" s="56"/>
      <c r="S1161" s="56"/>
    </row>
    <row r="1162" spans="1:19" ht="15" customHeight="1" x14ac:dyDescent="0.25">
      <c r="A1162" s="332" t="s">
        <v>100</v>
      </c>
      <c r="B1162" s="332"/>
      <c r="C1162" s="332"/>
      <c r="D1162" s="332"/>
      <c r="E1162" s="332"/>
      <c r="F1162" s="332"/>
      <c r="G1162" s="332"/>
      <c r="H1162" s="332"/>
      <c r="I1162" s="332"/>
      <c r="J1162" s="332"/>
      <c r="K1162" s="332"/>
      <c r="L1162" s="332"/>
      <c r="M1162" s="332"/>
      <c r="N1162" s="332"/>
      <c r="O1162" s="332"/>
      <c r="P1162" s="332"/>
      <c r="Q1162" s="332"/>
      <c r="R1162" s="332"/>
    </row>
    <row r="1163" spans="1:19" ht="15" customHeight="1" x14ac:dyDescent="0.25">
      <c r="A1163" s="287"/>
    </row>
    <row r="1164" spans="1:19" ht="15" customHeight="1" x14ac:dyDescent="0.25">
      <c r="C1164" s="57"/>
      <c r="E1164" s="58"/>
      <c r="G1164" s="57"/>
    </row>
    <row r="1165" spans="1:19" ht="15" customHeight="1" x14ac:dyDescent="0.25">
      <c r="F1165" s="288" t="s">
        <v>102</v>
      </c>
      <c r="J1165" s="288" t="s">
        <v>103</v>
      </c>
      <c r="O1165" s="74" t="s">
        <v>127</v>
      </c>
    </row>
    <row r="1176" spans="1:19" ht="15.75" customHeight="1" x14ac:dyDescent="0.25">
      <c r="A1176" s="348" t="s">
        <v>108</v>
      </c>
      <c r="B1176" s="348"/>
      <c r="C1176" s="348"/>
      <c r="D1176" s="348"/>
      <c r="E1176" s="348"/>
      <c r="F1176" s="348"/>
      <c r="G1176" s="348"/>
      <c r="H1176" s="348"/>
      <c r="I1176" s="348"/>
      <c r="J1176" s="348"/>
      <c r="K1176" s="348"/>
      <c r="L1176" s="348"/>
      <c r="M1176" s="348"/>
      <c r="N1176" s="348"/>
      <c r="O1176" s="348"/>
      <c r="P1176" s="348"/>
      <c r="Q1176" s="348"/>
      <c r="R1176" s="348"/>
      <c r="S1176" s="348"/>
    </row>
    <row r="1177" spans="1:19" ht="15" customHeight="1" x14ac:dyDescent="0.25">
      <c r="A1177" s="68"/>
      <c r="B1177" s="68"/>
      <c r="C1177" s="68"/>
      <c r="D1177" s="68"/>
      <c r="E1177" s="68"/>
      <c r="F1177" s="68"/>
      <c r="G1177" s="68"/>
      <c r="H1177" s="68"/>
      <c r="I1177" s="69" t="str">
        <f>'proje ve personel bilgileri'!$B$7</f>
        <v>/</v>
      </c>
      <c r="J1177" s="68" t="s">
        <v>109</v>
      </c>
      <c r="K1177" s="68"/>
      <c r="L1177" s="68"/>
      <c r="M1177" s="68"/>
      <c r="N1177" s="68"/>
      <c r="O1177" s="68"/>
      <c r="P1177" s="68"/>
      <c r="Q1177" s="68"/>
      <c r="R1177" s="68"/>
      <c r="S1177" s="68"/>
    </row>
    <row r="1178" spans="1:19" ht="18.75" customHeight="1" x14ac:dyDescent="0.25">
      <c r="R1178" s="10" t="s">
        <v>110</v>
      </c>
    </row>
    <row r="1179" spans="1:19" ht="15.75" customHeight="1" x14ac:dyDescent="0.25">
      <c r="A1179" s="349" t="s">
        <v>2</v>
      </c>
      <c r="B1179" s="350"/>
      <c r="C1179" s="374">
        <f>'proje ve personel bilgileri'!$B$2</f>
        <v>0</v>
      </c>
      <c r="D1179" s="375"/>
      <c r="E1179" s="375"/>
      <c r="F1179" s="375"/>
      <c r="G1179" s="375"/>
      <c r="H1179" s="375"/>
      <c r="I1179" s="375"/>
      <c r="J1179" s="375"/>
      <c r="K1179" s="375"/>
      <c r="L1179" s="375"/>
      <c r="M1179" s="375"/>
      <c r="N1179" s="375"/>
      <c r="O1179" s="375"/>
      <c r="P1179" s="375"/>
      <c r="Q1179" s="375"/>
      <c r="R1179" s="375"/>
      <c r="S1179" s="376"/>
    </row>
    <row r="1180" spans="1:19" ht="15.75" customHeight="1" x14ac:dyDescent="0.25">
      <c r="A1180" s="349" t="s">
        <v>4</v>
      </c>
      <c r="B1180" s="350"/>
      <c r="C1180" s="374">
        <f>'proje ve personel bilgileri'!$B$3</f>
        <v>0</v>
      </c>
      <c r="D1180" s="375"/>
      <c r="E1180" s="375"/>
      <c r="F1180" s="375"/>
      <c r="G1180" s="375"/>
      <c r="H1180" s="375"/>
      <c r="I1180" s="375"/>
      <c r="J1180" s="375"/>
      <c r="K1180" s="375"/>
      <c r="L1180" s="375"/>
      <c r="M1180" s="375"/>
      <c r="N1180" s="375"/>
      <c r="O1180" s="375"/>
      <c r="P1180" s="375"/>
      <c r="Q1180" s="375"/>
      <c r="R1180" s="375"/>
      <c r="S1180" s="376"/>
    </row>
    <row r="1181" spans="1:19" ht="27.75" customHeight="1" x14ac:dyDescent="0.25">
      <c r="A1181" s="360" t="s">
        <v>87</v>
      </c>
      <c r="B1181" s="368" t="s">
        <v>15</v>
      </c>
      <c r="C1181" s="369"/>
      <c r="D1181" s="368" t="s">
        <v>111</v>
      </c>
      <c r="E1181" s="369"/>
      <c r="F1181" s="368" t="s">
        <v>112</v>
      </c>
      <c r="G1181" s="369"/>
      <c r="H1181" s="366" t="s">
        <v>113</v>
      </c>
      <c r="I1181" s="367"/>
      <c r="J1181" s="366" t="s">
        <v>114</v>
      </c>
      <c r="K1181" s="367"/>
      <c r="L1181" s="366" t="s">
        <v>115</v>
      </c>
      <c r="M1181" s="367"/>
      <c r="N1181" s="368" t="s">
        <v>116</v>
      </c>
      <c r="O1181" s="369"/>
      <c r="P1181" s="360" t="s">
        <v>117</v>
      </c>
      <c r="Q1181" s="286" t="s">
        <v>118</v>
      </c>
      <c r="R1181" s="362" t="s">
        <v>119</v>
      </c>
      <c r="S1181" s="362" t="s">
        <v>120</v>
      </c>
    </row>
    <row r="1182" spans="1:19" ht="15.75" customHeight="1" x14ac:dyDescent="0.25">
      <c r="A1182" s="361"/>
      <c r="B1182" s="372"/>
      <c r="C1182" s="373"/>
      <c r="D1182" s="370"/>
      <c r="E1182" s="371"/>
      <c r="F1182" s="370"/>
      <c r="G1182" s="371"/>
      <c r="H1182" s="364" t="s">
        <v>121</v>
      </c>
      <c r="I1182" s="365"/>
      <c r="J1182" s="364" t="s">
        <v>122</v>
      </c>
      <c r="K1182" s="365"/>
      <c r="L1182" s="364" t="s">
        <v>123</v>
      </c>
      <c r="M1182" s="365"/>
      <c r="N1182" s="370"/>
      <c r="O1182" s="371"/>
      <c r="P1182" s="361"/>
      <c r="Q1182" s="11" t="s">
        <v>124</v>
      </c>
      <c r="R1182" s="363"/>
      <c r="S1182" s="363"/>
    </row>
    <row r="1183" spans="1:19" ht="27.75" customHeight="1" x14ac:dyDescent="0.25">
      <c r="A1183" s="361"/>
      <c r="B1183" s="372"/>
      <c r="C1183" s="373"/>
      <c r="D1183" s="360" t="s">
        <v>125</v>
      </c>
      <c r="E1183" s="11" t="s">
        <v>126</v>
      </c>
      <c r="F1183" s="360" t="s">
        <v>125</v>
      </c>
      <c r="G1183" s="11" t="s">
        <v>126</v>
      </c>
      <c r="H1183" s="360" t="s">
        <v>125</v>
      </c>
      <c r="I1183" s="11" t="s">
        <v>126</v>
      </c>
      <c r="J1183" s="360" t="s">
        <v>125</v>
      </c>
      <c r="K1183" s="12" t="s">
        <v>126</v>
      </c>
      <c r="L1183" s="360" t="s">
        <v>125</v>
      </c>
      <c r="M1183" s="11" t="s">
        <v>126</v>
      </c>
      <c r="N1183" s="360" t="s">
        <v>125</v>
      </c>
      <c r="O1183" s="11" t="s">
        <v>126</v>
      </c>
      <c r="P1183" s="361"/>
      <c r="Q1183" s="11" t="s">
        <v>98</v>
      </c>
      <c r="R1183" s="363"/>
      <c r="S1183" s="363"/>
    </row>
    <row r="1184" spans="1:19" ht="15.75" customHeight="1" x14ac:dyDescent="0.25">
      <c r="A1184" s="361"/>
      <c r="B1184" s="372"/>
      <c r="C1184" s="373"/>
      <c r="D1184" s="361"/>
      <c r="E1184" s="11" t="s">
        <v>98</v>
      </c>
      <c r="F1184" s="361"/>
      <c r="G1184" s="11" t="s">
        <v>98</v>
      </c>
      <c r="H1184" s="361"/>
      <c r="I1184" s="11" t="s">
        <v>98</v>
      </c>
      <c r="J1184" s="361"/>
      <c r="K1184" s="12" t="s">
        <v>98</v>
      </c>
      <c r="L1184" s="361"/>
      <c r="M1184" s="11" t="s">
        <v>98</v>
      </c>
      <c r="N1184" s="361"/>
      <c r="O1184" s="11" t="s">
        <v>98</v>
      </c>
      <c r="P1184" s="361"/>
      <c r="Q1184" s="13"/>
      <c r="R1184" s="363"/>
      <c r="S1184" s="363"/>
    </row>
    <row r="1185" spans="1:19" ht="15.75" customHeight="1" x14ac:dyDescent="0.25">
      <c r="A1185" s="14">
        <v>505</v>
      </c>
      <c r="B1185" s="359" t="str">
        <f>IF('proje ve personel bilgileri'!A518&lt;&gt;0,('proje ve personel bilgileri'!A518)," ")</f>
        <v xml:space="preserve"> </v>
      </c>
      <c r="C1185" s="359"/>
      <c r="D1185" s="176">
        <f>IF('G011A (Ocak-Temmuz)'!C972="",0,'G011A (Ocak-Temmuz)'!C972)</f>
        <v>0</v>
      </c>
      <c r="E1185" s="175">
        <f>IF('G011A (Ocak-Temmuz)'!K972=" ",0,'G011A (Ocak-Temmuz)'!K972)</f>
        <v>0</v>
      </c>
      <c r="F1185" s="176">
        <f>IF('G011A (Şubat-Ağustos)'!C963="",0,'G011A (Şubat-Ağustos)'!C963)</f>
        <v>0</v>
      </c>
      <c r="G1185" s="175">
        <f>IF('G011A (Şubat-Ağustos)'!K963=" ",0,'G011A (Şubat-Ağustos)'!K963)</f>
        <v>0</v>
      </c>
      <c r="H1185" s="176">
        <f>IF('G011A (Mart-Eylül)'!C963="",0,'G011A (Mart-Eylül)'!C963)</f>
        <v>0</v>
      </c>
      <c r="I1185" s="175">
        <f>IF('G011A (Mart-Eylül)'!K963=" ",0,'G011A (Mart-Eylül)'!K963)</f>
        <v>0</v>
      </c>
      <c r="J1185" s="176">
        <f>IF('G011A (Nisan-Ekim)'!C962="",0,'G011A (Nisan-Ekim)'!C962)</f>
        <v>0</v>
      </c>
      <c r="K1185" s="175">
        <f>IF('G011A (Nisan-Ekim)'!K962="",0,'G011A (Nisan-Ekim)'!K962)</f>
        <v>0</v>
      </c>
      <c r="L1185" s="176">
        <f>IF('G011A (Mayıs-Kasım)'!C963="",0,'G011A (Mayıs-Kasım)'!C963)</f>
        <v>0</v>
      </c>
      <c r="M1185" s="175">
        <f>IF('G011A (Mayıs-Kasım)'!K963=" ",0,'G011A (Mayıs-Kasım)'!K963)</f>
        <v>0</v>
      </c>
      <c r="N1185" s="176">
        <f>IF('G011A (Haziran-Aralık)'!C989="",0,'G011A (Haziran-Aralık)'!C989)</f>
        <v>0</v>
      </c>
      <c r="O1185" s="175">
        <f>IF('G011A (Haziran-Aralık)'!K989="",0,'G011A (Haziran-Aralık)'!K989)</f>
        <v>0</v>
      </c>
      <c r="P1185" s="176" t="str">
        <f>IF('proje ve personel bilgileri'!A518=0,"",SUM(D1185+F1185+H1185+J1185+L1185+N1185))</f>
        <v/>
      </c>
      <c r="Q1185" s="175" t="str">
        <f>IF('proje ve personel bilgileri'!A518=0,"",SUM(E1185+G1185+I1185+K1185+M1185+O1185))</f>
        <v/>
      </c>
      <c r="R1185" s="180" t="str">
        <f>IF('proje ve personel bilgileri'!A518&lt;&gt;0,(P1185/30)," ")</f>
        <v xml:space="preserve"> </v>
      </c>
      <c r="S1185" s="181" t="str">
        <f>IF('proje ve personel bilgileri'!A518&lt;&gt;0,(Q1185/R1185)," ")</f>
        <v xml:space="preserve"> </v>
      </c>
    </row>
    <row r="1186" spans="1:19" ht="15.75" customHeight="1" x14ac:dyDescent="0.25">
      <c r="A1186" s="15">
        <v>506</v>
      </c>
      <c r="B1186" s="359" t="str">
        <f>IF('proje ve personel bilgileri'!A519&lt;&gt;0,('proje ve personel bilgileri'!A519)," ")</f>
        <v xml:space="preserve"> </v>
      </c>
      <c r="C1186" s="359"/>
      <c r="D1186" s="176">
        <f>IF('G011A (Ocak-Temmuz)'!C973="",0,'G011A (Ocak-Temmuz)'!C973)</f>
        <v>0</v>
      </c>
      <c r="E1186" s="175">
        <f>IF('G011A (Ocak-Temmuz)'!K973=" ",0,'G011A (Ocak-Temmuz)'!K973)</f>
        <v>0</v>
      </c>
      <c r="F1186" s="176">
        <f>IF('G011A (Şubat-Ağustos)'!C964="",0,'G011A (Şubat-Ağustos)'!C964)</f>
        <v>0</v>
      </c>
      <c r="G1186" s="175">
        <f>IF('G011A (Şubat-Ağustos)'!K964=" ",0,'G011A (Şubat-Ağustos)'!K964)</f>
        <v>0</v>
      </c>
      <c r="H1186" s="176">
        <f>IF('G011A (Mart-Eylül)'!C964="",0,'G011A (Mart-Eylül)'!C964)</f>
        <v>0</v>
      </c>
      <c r="I1186" s="175">
        <f>IF('G011A (Mart-Eylül)'!K964=" ",0,'G011A (Mart-Eylül)'!K964)</f>
        <v>0</v>
      </c>
      <c r="J1186" s="176">
        <f>IF('G011A (Nisan-Ekim)'!C963="",0,'G011A (Nisan-Ekim)'!C963)</f>
        <v>0</v>
      </c>
      <c r="K1186" s="175">
        <f>IF('G011A (Nisan-Ekim)'!K963="",0,'G011A (Nisan-Ekim)'!K963)</f>
        <v>0</v>
      </c>
      <c r="L1186" s="176">
        <f>IF('G011A (Mayıs-Kasım)'!C964="",0,'G011A (Mayıs-Kasım)'!C964)</f>
        <v>0</v>
      </c>
      <c r="M1186" s="175">
        <f>IF('G011A (Mayıs-Kasım)'!K964=" ",0,'G011A (Mayıs-Kasım)'!K964)</f>
        <v>0</v>
      </c>
      <c r="N1186" s="176">
        <f>IF('G011A (Haziran-Aralık)'!C990="",0,'G011A (Haziran-Aralık)'!C990)</f>
        <v>0</v>
      </c>
      <c r="O1186" s="175">
        <f>IF('G011A (Haziran-Aralık)'!K990="",0,'G011A (Haziran-Aralık)'!K990)</f>
        <v>0</v>
      </c>
      <c r="P1186" s="176" t="str">
        <f>IF('proje ve personel bilgileri'!A519=0,"",SUM(D1186+F1186+H1186+J1186+L1186+N1186))</f>
        <v/>
      </c>
      <c r="Q1186" s="175" t="str">
        <f>IF('proje ve personel bilgileri'!A519=0,"",SUM(E1186+G1186+I1186+K1186+M1186+O1186))</f>
        <v/>
      </c>
      <c r="R1186" s="180" t="str">
        <f>IF('proje ve personel bilgileri'!A519&lt;&gt;0,(P1186/30)," ")</f>
        <v xml:space="preserve"> </v>
      </c>
      <c r="S1186" s="181" t="str">
        <f>IF('proje ve personel bilgileri'!A519&lt;&gt;0,(Q1186/R1186)," ")</f>
        <v xml:space="preserve"> </v>
      </c>
    </row>
    <row r="1187" spans="1:19" ht="15.75" customHeight="1" x14ac:dyDescent="0.25">
      <c r="A1187" s="14">
        <v>507</v>
      </c>
      <c r="B1187" s="359" t="str">
        <f>IF('proje ve personel bilgileri'!A520&lt;&gt;0,('proje ve personel bilgileri'!A520)," ")</f>
        <v xml:space="preserve"> </v>
      </c>
      <c r="C1187" s="359"/>
      <c r="D1187" s="176">
        <f>IF('G011A (Ocak-Temmuz)'!C974="",0,'G011A (Ocak-Temmuz)'!C974)</f>
        <v>0</v>
      </c>
      <c r="E1187" s="175">
        <f>IF('G011A (Ocak-Temmuz)'!K974=" ",0,'G011A (Ocak-Temmuz)'!K974)</f>
        <v>0</v>
      </c>
      <c r="F1187" s="176">
        <f>IF('G011A (Şubat-Ağustos)'!C965="",0,'G011A (Şubat-Ağustos)'!C965)</f>
        <v>0</v>
      </c>
      <c r="G1187" s="175">
        <f>IF('G011A (Şubat-Ağustos)'!K965=" ",0,'G011A (Şubat-Ağustos)'!K965)</f>
        <v>0</v>
      </c>
      <c r="H1187" s="176">
        <f>IF('G011A (Mart-Eylül)'!C965="",0,'G011A (Mart-Eylül)'!C965)</f>
        <v>0</v>
      </c>
      <c r="I1187" s="175">
        <f>IF('G011A (Mart-Eylül)'!K965=" ",0,'G011A (Mart-Eylül)'!K965)</f>
        <v>0</v>
      </c>
      <c r="J1187" s="176">
        <f>IF('G011A (Nisan-Ekim)'!C964="",0,'G011A (Nisan-Ekim)'!C964)</f>
        <v>0</v>
      </c>
      <c r="K1187" s="175">
        <f>IF('G011A (Nisan-Ekim)'!K964="",0,'G011A (Nisan-Ekim)'!K964)</f>
        <v>0</v>
      </c>
      <c r="L1187" s="176">
        <f>IF('G011A (Mayıs-Kasım)'!C965="",0,'G011A (Mayıs-Kasım)'!C965)</f>
        <v>0</v>
      </c>
      <c r="M1187" s="175">
        <f>IF('G011A (Mayıs-Kasım)'!K965=" ",0,'G011A (Mayıs-Kasım)'!K965)</f>
        <v>0</v>
      </c>
      <c r="N1187" s="176">
        <f>IF('G011A (Haziran-Aralık)'!C991="",0,'G011A (Haziran-Aralık)'!C991)</f>
        <v>0</v>
      </c>
      <c r="O1187" s="175">
        <f>IF('G011A (Haziran-Aralık)'!K991="",0,'G011A (Haziran-Aralık)'!K991)</f>
        <v>0</v>
      </c>
      <c r="P1187" s="176" t="str">
        <f>IF('proje ve personel bilgileri'!A520=0,"",SUM(D1187+F1187+H1187+J1187+L1187+N1187))</f>
        <v/>
      </c>
      <c r="Q1187" s="175" t="str">
        <f>IF('proje ve personel bilgileri'!A520=0,"",SUM(E1187+G1187+I1187+K1187+M1187+O1187))</f>
        <v/>
      </c>
      <c r="R1187" s="180" t="str">
        <f>IF('proje ve personel bilgileri'!A520&lt;&gt;0,(P1187/30)," ")</f>
        <v xml:space="preserve"> </v>
      </c>
      <c r="S1187" s="181" t="str">
        <f>IF('proje ve personel bilgileri'!A520&lt;&gt;0,(Q1187/R1187)," ")</f>
        <v xml:space="preserve"> </v>
      </c>
    </row>
    <row r="1188" spans="1:19" ht="15.75" customHeight="1" x14ac:dyDescent="0.25">
      <c r="A1188" s="15">
        <v>508</v>
      </c>
      <c r="B1188" s="359" t="str">
        <f>IF('proje ve personel bilgileri'!A521&lt;&gt;0,('proje ve personel bilgileri'!A521)," ")</f>
        <v xml:space="preserve"> </v>
      </c>
      <c r="C1188" s="359"/>
      <c r="D1188" s="176">
        <f>IF('G011A (Ocak-Temmuz)'!C975="",0,'G011A (Ocak-Temmuz)'!C975)</f>
        <v>0</v>
      </c>
      <c r="E1188" s="175">
        <f>IF('G011A (Ocak-Temmuz)'!K975=" ",0,'G011A (Ocak-Temmuz)'!K975)</f>
        <v>0</v>
      </c>
      <c r="F1188" s="176">
        <f>IF('G011A (Şubat-Ağustos)'!C966="",0,'G011A (Şubat-Ağustos)'!C966)</f>
        <v>0</v>
      </c>
      <c r="G1188" s="175">
        <f>IF('G011A (Şubat-Ağustos)'!K966=" ",0,'G011A (Şubat-Ağustos)'!K966)</f>
        <v>0</v>
      </c>
      <c r="H1188" s="176">
        <f>IF('G011A (Mart-Eylül)'!C966="",0,'G011A (Mart-Eylül)'!C966)</f>
        <v>0</v>
      </c>
      <c r="I1188" s="175">
        <f>IF('G011A (Mart-Eylül)'!K966=" ",0,'G011A (Mart-Eylül)'!K966)</f>
        <v>0</v>
      </c>
      <c r="J1188" s="176">
        <f>IF('G011A (Nisan-Ekim)'!C965="",0,'G011A (Nisan-Ekim)'!C965)</f>
        <v>0</v>
      </c>
      <c r="K1188" s="175">
        <f>IF('G011A (Nisan-Ekim)'!K965="",0,'G011A (Nisan-Ekim)'!K965)</f>
        <v>0</v>
      </c>
      <c r="L1188" s="176">
        <f>IF('G011A (Mayıs-Kasım)'!C966="",0,'G011A (Mayıs-Kasım)'!C966)</f>
        <v>0</v>
      </c>
      <c r="M1188" s="175">
        <f>IF('G011A (Mayıs-Kasım)'!K966=" ",0,'G011A (Mayıs-Kasım)'!K966)</f>
        <v>0</v>
      </c>
      <c r="N1188" s="176">
        <f>IF('G011A (Haziran-Aralık)'!C992="",0,'G011A (Haziran-Aralık)'!C992)</f>
        <v>0</v>
      </c>
      <c r="O1188" s="175">
        <f>IF('G011A (Haziran-Aralık)'!K992="",0,'G011A (Haziran-Aralık)'!K992)</f>
        <v>0</v>
      </c>
      <c r="P1188" s="176" t="str">
        <f>IF('proje ve personel bilgileri'!A521=0,"",SUM(D1188+F1188+H1188+J1188+L1188+N1188))</f>
        <v/>
      </c>
      <c r="Q1188" s="175" t="str">
        <f>IF('proje ve personel bilgileri'!A521=0,"",SUM(E1188+G1188+I1188+K1188+M1188+O1188))</f>
        <v/>
      </c>
      <c r="R1188" s="180" t="str">
        <f>IF('proje ve personel bilgileri'!A521&lt;&gt;0,(P1188/30)," ")</f>
        <v xml:space="preserve"> </v>
      </c>
      <c r="S1188" s="181" t="str">
        <f>IF('proje ve personel bilgileri'!A521&lt;&gt;0,(Q1188/R1188)," ")</f>
        <v xml:space="preserve"> </v>
      </c>
    </row>
    <row r="1189" spans="1:19" ht="15.75" customHeight="1" x14ac:dyDescent="0.25">
      <c r="A1189" s="14">
        <v>509</v>
      </c>
      <c r="B1189" s="359" t="str">
        <f>IF('proje ve personel bilgileri'!A522&lt;&gt;0,('proje ve personel bilgileri'!A522)," ")</f>
        <v xml:space="preserve"> </v>
      </c>
      <c r="C1189" s="359"/>
      <c r="D1189" s="176">
        <f>IF('G011A (Ocak-Temmuz)'!C976="",0,'G011A (Ocak-Temmuz)'!C976)</f>
        <v>0</v>
      </c>
      <c r="E1189" s="175">
        <f>IF('G011A (Ocak-Temmuz)'!K976=" ",0,'G011A (Ocak-Temmuz)'!K976)</f>
        <v>0</v>
      </c>
      <c r="F1189" s="176">
        <f>IF('G011A (Şubat-Ağustos)'!C967="",0,'G011A (Şubat-Ağustos)'!C967)</f>
        <v>0</v>
      </c>
      <c r="G1189" s="175">
        <f>IF('G011A (Şubat-Ağustos)'!K967=" ",0,'G011A (Şubat-Ağustos)'!K967)</f>
        <v>0</v>
      </c>
      <c r="H1189" s="176">
        <f>IF('G011A (Mart-Eylül)'!C967="",0,'G011A (Mart-Eylül)'!C967)</f>
        <v>0</v>
      </c>
      <c r="I1189" s="175">
        <f>IF('G011A (Mart-Eylül)'!K967=" ",0,'G011A (Mart-Eylül)'!K967)</f>
        <v>0</v>
      </c>
      <c r="J1189" s="176">
        <f>IF('G011A (Nisan-Ekim)'!C966="",0,'G011A (Nisan-Ekim)'!C966)</f>
        <v>0</v>
      </c>
      <c r="K1189" s="175">
        <f>IF('G011A (Nisan-Ekim)'!K966="",0,'G011A (Nisan-Ekim)'!K966)</f>
        <v>0</v>
      </c>
      <c r="L1189" s="176">
        <f>IF('G011A (Mayıs-Kasım)'!C967="",0,'G011A (Mayıs-Kasım)'!C967)</f>
        <v>0</v>
      </c>
      <c r="M1189" s="175">
        <f>IF('G011A (Mayıs-Kasım)'!K967=" ",0,'G011A (Mayıs-Kasım)'!K967)</f>
        <v>0</v>
      </c>
      <c r="N1189" s="176">
        <f>IF('G011A (Haziran-Aralık)'!C993="",0,'G011A (Haziran-Aralık)'!C993)</f>
        <v>0</v>
      </c>
      <c r="O1189" s="175">
        <f>IF('G011A (Haziran-Aralık)'!K993="",0,'G011A (Haziran-Aralık)'!K993)</f>
        <v>0</v>
      </c>
      <c r="P1189" s="176" t="str">
        <f>IF('proje ve personel bilgileri'!A522=0,"",SUM(D1189+F1189+H1189+J1189+L1189+N1189))</f>
        <v/>
      </c>
      <c r="Q1189" s="175" t="str">
        <f>IF('proje ve personel bilgileri'!A522=0,"",SUM(E1189+G1189+I1189+K1189+M1189+O1189))</f>
        <v/>
      </c>
      <c r="R1189" s="180" t="str">
        <f>IF('proje ve personel bilgileri'!A522&lt;&gt;0,(P1189/30)," ")</f>
        <v xml:space="preserve"> </v>
      </c>
      <c r="S1189" s="181" t="str">
        <f>IF('proje ve personel bilgileri'!A522&lt;&gt;0,(Q1189/R1189)," ")</f>
        <v xml:space="preserve"> </v>
      </c>
    </row>
    <row r="1190" spans="1:19" ht="15.75" customHeight="1" x14ac:dyDescent="0.25">
      <c r="A1190" s="15">
        <v>510</v>
      </c>
      <c r="B1190" s="359" t="str">
        <f>IF('proje ve personel bilgileri'!A523&lt;&gt;0,('proje ve personel bilgileri'!A523)," ")</f>
        <v xml:space="preserve"> </v>
      </c>
      <c r="C1190" s="359"/>
      <c r="D1190" s="176">
        <f>IF('G011A (Ocak-Temmuz)'!C977="",0,'G011A (Ocak-Temmuz)'!C977)</f>
        <v>0</v>
      </c>
      <c r="E1190" s="175">
        <f>IF('G011A (Ocak-Temmuz)'!K977=" ",0,'G011A (Ocak-Temmuz)'!K977)</f>
        <v>0</v>
      </c>
      <c r="F1190" s="176">
        <f>IF('G011A (Şubat-Ağustos)'!C968="",0,'G011A (Şubat-Ağustos)'!C968)</f>
        <v>0</v>
      </c>
      <c r="G1190" s="175">
        <f>IF('G011A (Şubat-Ağustos)'!K968=" ",0,'G011A (Şubat-Ağustos)'!K968)</f>
        <v>0</v>
      </c>
      <c r="H1190" s="176">
        <f>IF('G011A (Mart-Eylül)'!C968="",0,'G011A (Mart-Eylül)'!C968)</f>
        <v>0</v>
      </c>
      <c r="I1190" s="175">
        <f>IF('G011A (Mart-Eylül)'!K968=" ",0,'G011A (Mart-Eylül)'!K968)</f>
        <v>0</v>
      </c>
      <c r="J1190" s="176">
        <f>IF('G011A (Nisan-Ekim)'!C967="",0,'G011A (Nisan-Ekim)'!C967)</f>
        <v>0</v>
      </c>
      <c r="K1190" s="175">
        <f>IF('G011A (Nisan-Ekim)'!K967="",0,'G011A (Nisan-Ekim)'!K967)</f>
        <v>0</v>
      </c>
      <c r="L1190" s="176">
        <f>IF('G011A (Mayıs-Kasım)'!C968="",0,'G011A (Mayıs-Kasım)'!C968)</f>
        <v>0</v>
      </c>
      <c r="M1190" s="175">
        <f>IF('G011A (Mayıs-Kasım)'!K968=" ",0,'G011A (Mayıs-Kasım)'!K968)</f>
        <v>0</v>
      </c>
      <c r="N1190" s="176">
        <f>IF('G011A (Haziran-Aralık)'!C994="",0,'G011A (Haziran-Aralık)'!C994)</f>
        <v>0</v>
      </c>
      <c r="O1190" s="175">
        <f>IF('G011A (Haziran-Aralık)'!K994="",0,'G011A (Haziran-Aralık)'!K994)</f>
        <v>0</v>
      </c>
      <c r="P1190" s="176" t="str">
        <f>IF('proje ve personel bilgileri'!A523=0,"",SUM(D1190+F1190+H1190+J1190+L1190+N1190))</f>
        <v/>
      </c>
      <c r="Q1190" s="175" t="str">
        <f>IF('proje ve personel bilgileri'!A523=0,"",SUM(E1190+G1190+I1190+K1190+M1190+O1190))</f>
        <v/>
      </c>
      <c r="R1190" s="180" t="str">
        <f>IF('proje ve personel bilgileri'!A523&lt;&gt;0,(P1190/30)," ")</f>
        <v xml:space="preserve"> </v>
      </c>
      <c r="S1190" s="181" t="str">
        <f>IF('proje ve personel bilgileri'!A523&lt;&gt;0,(Q1190/R1190)," ")</f>
        <v xml:space="preserve"> </v>
      </c>
    </row>
    <row r="1191" spans="1:19" ht="15.75" customHeight="1" x14ac:dyDescent="0.25">
      <c r="A1191" s="14">
        <v>511</v>
      </c>
      <c r="B1191" s="359" t="str">
        <f>IF('proje ve personel bilgileri'!A524&lt;&gt;0,('proje ve personel bilgileri'!A524)," ")</f>
        <v xml:space="preserve"> </v>
      </c>
      <c r="C1191" s="359"/>
      <c r="D1191" s="176">
        <f>IF('G011A (Ocak-Temmuz)'!C978="",0,'G011A (Ocak-Temmuz)'!C978)</f>
        <v>0</v>
      </c>
      <c r="E1191" s="175">
        <f>IF('G011A (Ocak-Temmuz)'!K978=" ",0,'G011A (Ocak-Temmuz)'!K978)</f>
        <v>0</v>
      </c>
      <c r="F1191" s="176">
        <f>IF('G011A (Şubat-Ağustos)'!C969="",0,'G011A (Şubat-Ağustos)'!C969)</f>
        <v>0</v>
      </c>
      <c r="G1191" s="175">
        <f>IF('G011A (Şubat-Ağustos)'!K969=" ",0,'G011A (Şubat-Ağustos)'!K969)</f>
        <v>0</v>
      </c>
      <c r="H1191" s="176">
        <f>IF('G011A (Mart-Eylül)'!C969="",0,'G011A (Mart-Eylül)'!C969)</f>
        <v>0</v>
      </c>
      <c r="I1191" s="175">
        <f>IF('G011A (Mart-Eylül)'!K969=" ",0,'G011A (Mart-Eylül)'!K969)</f>
        <v>0</v>
      </c>
      <c r="J1191" s="176">
        <f>IF('G011A (Nisan-Ekim)'!C968="",0,'G011A (Nisan-Ekim)'!C968)</f>
        <v>0</v>
      </c>
      <c r="K1191" s="175">
        <f>IF('G011A (Nisan-Ekim)'!K968="",0,'G011A (Nisan-Ekim)'!K968)</f>
        <v>0</v>
      </c>
      <c r="L1191" s="176">
        <f>IF('G011A (Mayıs-Kasım)'!C969="",0,'G011A (Mayıs-Kasım)'!C969)</f>
        <v>0</v>
      </c>
      <c r="M1191" s="175">
        <f>IF('G011A (Mayıs-Kasım)'!K969=" ",0,'G011A (Mayıs-Kasım)'!K969)</f>
        <v>0</v>
      </c>
      <c r="N1191" s="176">
        <f>IF('G011A (Haziran-Aralık)'!C995="",0,'G011A (Haziran-Aralık)'!C995)</f>
        <v>0</v>
      </c>
      <c r="O1191" s="175">
        <f>IF('G011A (Haziran-Aralık)'!K995="",0,'G011A (Haziran-Aralık)'!K995)</f>
        <v>0</v>
      </c>
      <c r="P1191" s="176" t="str">
        <f>IF('proje ve personel bilgileri'!A524=0,"",SUM(D1191+F1191+H1191+J1191+L1191+N1191))</f>
        <v/>
      </c>
      <c r="Q1191" s="175" t="str">
        <f>IF('proje ve personel bilgileri'!A524=0,"",SUM(E1191+G1191+I1191+K1191+M1191+O1191))</f>
        <v/>
      </c>
      <c r="R1191" s="180" t="str">
        <f>IF('proje ve personel bilgileri'!A524&lt;&gt;0,(P1191/30)," ")</f>
        <v xml:space="preserve"> </v>
      </c>
      <c r="S1191" s="181" t="str">
        <f>IF('proje ve personel bilgileri'!A524&lt;&gt;0,(Q1191/R1191)," ")</f>
        <v xml:space="preserve"> </v>
      </c>
    </row>
    <row r="1192" spans="1:19" ht="15.75" customHeight="1" x14ac:dyDescent="0.25">
      <c r="A1192" s="15">
        <v>512</v>
      </c>
      <c r="B1192" s="359" t="str">
        <f>IF('proje ve personel bilgileri'!A525&lt;&gt;0,('proje ve personel bilgileri'!A525)," ")</f>
        <v xml:space="preserve"> </v>
      </c>
      <c r="C1192" s="359"/>
      <c r="D1192" s="176">
        <f>IF('G011A (Ocak-Temmuz)'!C979="",0,'G011A (Ocak-Temmuz)'!C979)</f>
        <v>0</v>
      </c>
      <c r="E1192" s="175">
        <f>IF('G011A (Ocak-Temmuz)'!K979=" ",0,'G011A (Ocak-Temmuz)'!K979)</f>
        <v>0</v>
      </c>
      <c r="F1192" s="176">
        <f>IF('G011A (Şubat-Ağustos)'!C970="",0,'G011A (Şubat-Ağustos)'!C970)</f>
        <v>0</v>
      </c>
      <c r="G1192" s="175">
        <f>IF('G011A (Şubat-Ağustos)'!K970=" ",0,'G011A (Şubat-Ağustos)'!K970)</f>
        <v>0</v>
      </c>
      <c r="H1192" s="176">
        <f>IF('G011A (Mart-Eylül)'!C970="",0,'G011A (Mart-Eylül)'!C970)</f>
        <v>0</v>
      </c>
      <c r="I1192" s="175">
        <f>IF('G011A (Mart-Eylül)'!K970=" ",0,'G011A (Mart-Eylül)'!K970)</f>
        <v>0</v>
      </c>
      <c r="J1192" s="176">
        <f>IF('G011A (Nisan-Ekim)'!C969="",0,'G011A (Nisan-Ekim)'!C969)</f>
        <v>0</v>
      </c>
      <c r="K1192" s="175">
        <f>IF('G011A (Nisan-Ekim)'!K969="",0,'G011A (Nisan-Ekim)'!K969)</f>
        <v>0</v>
      </c>
      <c r="L1192" s="176">
        <f>IF('G011A (Mayıs-Kasım)'!C970="",0,'G011A (Mayıs-Kasım)'!C970)</f>
        <v>0</v>
      </c>
      <c r="M1192" s="175">
        <f>IF('G011A (Mayıs-Kasım)'!K970=" ",0,'G011A (Mayıs-Kasım)'!K970)</f>
        <v>0</v>
      </c>
      <c r="N1192" s="176">
        <f>IF('G011A (Haziran-Aralık)'!C996="",0,'G011A (Haziran-Aralık)'!C996)</f>
        <v>0</v>
      </c>
      <c r="O1192" s="175">
        <f>IF('G011A (Haziran-Aralık)'!K996="",0,'G011A (Haziran-Aralık)'!K996)</f>
        <v>0</v>
      </c>
      <c r="P1192" s="176" t="str">
        <f>IF('proje ve personel bilgileri'!A525=0,"",SUM(D1192+F1192+H1192+J1192+L1192+N1192))</f>
        <v/>
      </c>
      <c r="Q1192" s="175" t="str">
        <f>IF('proje ve personel bilgileri'!A525=0,"",SUM(E1192+G1192+I1192+K1192+M1192+O1192))</f>
        <v/>
      </c>
      <c r="R1192" s="180" t="str">
        <f>IF('proje ve personel bilgileri'!A525&lt;&gt;0,(P1192/30)," ")</f>
        <v xml:space="preserve"> </v>
      </c>
      <c r="S1192" s="181" t="str">
        <f>IF('proje ve personel bilgileri'!A525&lt;&gt;0,(Q1192/R1192)," ")</f>
        <v xml:space="preserve"> </v>
      </c>
    </row>
    <row r="1193" spans="1:19" ht="15.75" customHeight="1" x14ac:dyDescent="0.25">
      <c r="A1193" s="14">
        <v>513</v>
      </c>
      <c r="B1193" s="359" t="str">
        <f>IF('proje ve personel bilgileri'!A526&lt;&gt;0,('proje ve personel bilgileri'!A526)," ")</f>
        <v xml:space="preserve"> </v>
      </c>
      <c r="C1193" s="359"/>
      <c r="D1193" s="176">
        <f>IF('G011A (Ocak-Temmuz)'!C980="",0,'G011A (Ocak-Temmuz)'!C980)</f>
        <v>0</v>
      </c>
      <c r="E1193" s="175">
        <f>IF('G011A (Ocak-Temmuz)'!K980=" ",0,'G011A (Ocak-Temmuz)'!K980)</f>
        <v>0</v>
      </c>
      <c r="F1193" s="176">
        <f>IF('G011A (Şubat-Ağustos)'!C971="",0,'G011A (Şubat-Ağustos)'!C971)</f>
        <v>0</v>
      </c>
      <c r="G1193" s="175">
        <f>IF('G011A (Şubat-Ağustos)'!K971=" ",0,'G011A (Şubat-Ağustos)'!K971)</f>
        <v>0</v>
      </c>
      <c r="H1193" s="176">
        <f>IF('G011A (Mart-Eylül)'!C971="",0,'G011A (Mart-Eylül)'!C971)</f>
        <v>0</v>
      </c>
      <c r="I1193" s="175">
        <f>IF('G011A (Mart-Eylül)'!K971=" ",0,'G011A (Mart-Eylül)'!K971)</f>
        <v>0</v>
      </c>
      <c r="J1193" s="176">
        <f>IF('G011A (Nisan-Ekim)'!C970="",0,'G011A (Nisan-Ekim)'!C970)</f>
        <v>0</v>
      </c>
      <c r="K1193" s="175">
        <f>IF('G011A (Nisan-Ekim)'!K970="",0,'G011A (Nisan-Ekim)'!K970)</f>
        <v>0</v>
      </c>
      <c r="L1193" s="176">
        <f>IF('G011A (Mayıs-Kasım)'!C971="",0,'G011A (Mayıs-Kasım)'!C971)</f>
        <v>0</v>
      </c>
      <c r="M1193" s="175">
        <f>IF('G011A (Mayıs-Kasım)'!K971=" ",0,'G011A (Mayıs-Kasım)'!K971)</f>
        <v>0</v>
      </c>
      <c r="N1193" s="176">
        <f>IF('G011A (Haziran-Aralık)'!C997="",0,'G011A (Haziran-Aralık)'!C997)</f>
        <v>0</v>
      </c>
      <c r="O1193" s="175">
        <f>IF('G011A (Haziran-Aralık)'!K997="",0,'G011A (Haziran-Aralık)'!K997)</f>
        <v>0</v>
      </c>
      <c r="P1193" s="176" t="str">
        <f>IF('proje ve personel bilgileri'!A526=0,"",SUM(D1193+F1193+H1193+J1193+L1193+N1193))</f>
        <v/>
      </c>
      <c r="Q1193" s="175" t="str">
        <f>IF('proje ve personel bilgileri'!A526=0,"",SUM(E1193+G1193+I1193+K1193+M1193+O1193))</f>
        <v/>
      </c>
      <c r="R1193" s="180" t="str">
        <f>IF('proje ve personel bilgileri'!A526&lt;&gt;0,(P1193/30)," ")</f>
        <v xml:space="preserve"> </v>
      </c>
      <c r="S1193" s="181" t="str">
        <f>IF('proje ve personel bilgileri'!A526&lt;&gt;0,(Q1193/R1193)," ")</f>
        <v xml:space="preserve"> </v>
      </c>
    </row>
    <row r="1194" spans="1:19" ht="15.75" customHeight="1" x14ac:dyDescent="0.25">
      <c r="A1194" s="15">
        <v>514</v>
      </c>
      <c r="B1194" s="359" t="str">
        <f>IF('proje ve personel bilgileri'!A527&lt;&gt;0,('proje ve personel bilgileri'!A527)," ")</f>
        <v xml:space="preserve"> </v>
      </c>
      <c r="C1194" s="359"/>
      <c r="D1194" s="176">
        <f>IF('G011A (Ocak-Temmuz)'!C981="",0,'G011A (Ocak-Temmuz)'!C981)</f>
        <v>0</v>
      </c>
      <c r="E1194" s="175">
        <f>IF('G011A (Ocak-Temmuz)'!K981=" ",0,'G011A (Ocak-Temmuz)'!K981)</f>
        <v>0</v>
      </c>
      <c r="F1194" s="176">
        <f>IF('G011A (Şubat-Ağustos)'!C972="",0,'G011A (Şubat-Ağustos)'!C972)</f>
        <v>0</v>
      </c>
      <c r="G1194" s="175">
        <f>IF('G011A (Şubat-Ağustos)'!K972=" ",0,'G011A (Şubat-Ağustos)'!K972)</f>
        <v>0</v>
      </c>
      <c r="H1194" s="176">
        <f>IF('G011A (Mart-Eylül)'!C972="",0,'G011A (Mart-Eylül)'!C972)</f>
        <v>0</v>
      </c>
      <c r="I1194" s="175">
        <f>IF('G011A (Mart-Eylül)'!K972=" ",0,'G011A (Mart-Eylül)'!K972)</f>
        <v>0</v>
      </c>
      <c r="J1194" s="176">
        <f>IF('G011A (Nisan-Ekim)'!C971="",0,'G011A (Nisan-Ekim)'!C971)</f>
        <v>0</v>
      </c>
      <c r="K1194" s="175">
        <f>IF('G011A (Nisan-Ekim)'!K971="",0,'G011A (Nisan-Ekim)'!K971)</f>
        <v>0</v>
      </c>
      <c r="L1194" s="176">
        <f>IF('G011A (Mayıs-Kasım)'!C972="",0,'G011A (Mayıs-Kasım)'!C972)</f>
        <v>0</v>
      </c>
      <c r="M1194" s="175">
        <f>IF('G011A (Mayıs-Kasım)'!K972=" ",0,'G011A (Mayıs-Kasım)'!K972)</f>
        <v>0</v>
      </c>
      <c r="N1194" s="176">
        <f>IF('G011A (Haziran-Aralık)'!C998="",0,'G011A (Haziran-Aralık)'!C998)</f>
        <v>0</v>
      </c>
      <c r="O1194" s="175">
        <f>IF('G011A (Haziran-Aralık)'!K998="",0,'G011A (Haziran-Aralık)'!K998)</f>
        <v>0</v>
      </c>
      <c r="P1194" s="176" t="str">
        <f>IF('proje ve personel bilgileri'!A527=0,"",SUM(D1194+F1194+H1194+J1194+L1194+N1194))</f>
        <v/>
      </c>
      <c r="Q1194" s="175" t="str">
        <f>IF('proje ve personel bilgileri'!A527=0,"",SUM(E1194+G1194+I1194+K1194+M1194+O1194))</f>
        <v/>
      </c>
      <c r="R1194" s="180" t="str">
        <f>IF('proje ve personel bilgileri'!A527&lt;&gt;0,(P1194/30)," ")</f>
        <v xml:space="preserve"> </v>
      </c>
      <c r="S1194" s="181" t="str">
        <f>IF('proje ve personel bilgileri'!A527&lt;&gt;0,(Q1194/R1194)," ")</f>
        <v xml:space="preserve"> </v>
      </c>
    </row>
    <row r="1195" spans="1:19" ht="15.75" customHeight="1" x14ac:dyDescent="0.25">
      <c r="A1195" s="14">
        <v>515</v>
      </c>
      <c r="B1195" s="359" t="str">
        <f>IF('proje ve personel bilgileri'!A528&lt;&gt;0,('proje ve personel bilgileri'!A528)," ")</f>
        <v xml:space="preserve"> </v>
      </c>
      <c r="C1195" s="359"/>
      <c r="D1195" s="176">
        <f>IF('G011A (Ocak-Temmuz)'!C982="",0,'G011A (Ocak-Temmuz)'!C982)</f>
        <v>0</v>
      </c>
      <c r="E1195" s="175">
        <f>IF('G011A (Ocak-Temmuz)'!K982=" ",0,'G011A (Ocak-Temmuz)'!K982)</f>
        <v>0</v>
      </c>
      <c r="F1195" s="176">
        <f>IF('G011A (Şubat-Ağustos)'!C973="",0,'G011A (Şubat-Ağustos)'!C973)</f>
        <v>0</v>
      </c>
      <c r="G1195" s="175">
        <f>IF('G011A (Şubat-Ağustos)'!K973=" ",0,'G011A (Şubat-Ağustos)'!K973)</f>
        <v>0</v>
      </c>
      <c r="H1195" s="176">
        <f>IF('G011A (Mart-Eylül)'!C973="",0,'G011A (Mart-Eylül)'!C973)</f>
        <v>0</v>
      </c>
      <c r="I1195" s="175">
        <f>IF('G011A (Mart-Eylül)'!K973=" ",0,'G011A (Mart-Eylül)'!K973)</f>
        <v>0</v>
      </c>
      <c r="J1195" s="176">
        <f>IF('G011A (Nisan-Ekim)'!C972="",0,'G011A (Nisan-Ekim)'!C972)</f>
        <v>0</v>
      </c>
      <c r="K1195" s="175">
        <f>IF('G011A (Nisan-Ekim)'!K972="",0,'G011A (Nisan-Ekim)'!K972)</f>
        <v>0</v>
      </c>
      <c r="L1195" s="176">
        <f>IF('G011A (Mayıs-Kasım)'!C973="",0,'G011A (Mayıs-Kasım)'!C973)</f>
        <v>0</v>
      </c>
      <c r="M1195" s="175">
        <f>IF('G011A (Mayıs-Kasım)'!K973=" ",0,'G011A (Mayıs-Kasım)'!K973)</f>
        <v>0</v>
      </c>
      <c r="N1195" s="176">
        <f>IF('G011A (Haziran-Aralık)'!C999="",0,'G011A (Haziran-Aralık)'!C999)</f>
        <v>0</v>
      </c>
      <c r="O1195" s="175">
        <f>IF('G011A (Haziran-Aralık)'!K999="",0,'G011A (Haziran-Aralık)'!K999)</f>
        <v>0</v>
      </c>
      <c r="P1195" s="176" t="str">
        <f>IF('proje ve personel bilgileri'!A528=0,"",SUM(D1195+F1195+H1195+J1195+L1195+N1195))</f>
        <v/>
      </c>
      <c r="Q1195" s="175" t="str">
        <f>IF('proje ve personel bilgileri'!A528=0,"",SUM(E1195+G1195+I1195+K1195+M1195+O1195))</f>
        <v/>
      </c>
      <c r="R1195" s="180" t="str">
        <f>IF('proje ve personel bilgileri'!A528&lt;&gt;0,(P1195/30)," ")</f>
        <v xml:space="preserve"> </v>
      </c>
      <c r="S1195" s="181" t="str">
        <f>IF('proje ve personel bilgileri'!A528&lt;&gt;0,(Q1195/R1195)," ")</f>
        <v xml:space="preserve"> </v>
      </c>
    </row>
    <row r="1196" spans="1:19" ht="15.75" customHeight="1" x14ac:dyDescent="0.25">
      <c r="A1196" s="15">
        <v>516</v>
      </c>
      <c r="B1196" s="359" t="str">
        <f>IF('proje ve personel bilgileri'!A529&lt;&gt;0,('proje ve personel bilgileri'!A529)," ")</f>
        <v xml:space="preserve"> </v>
      </c>
      <c r="C1196" s="359"/>
      <c r="D1196" s="176">
        <f>IF('G011A (Ocak-Temmuz)'!C983="",0,'G011A (Ocak-Temmuz)'!C983)</f>
        <v>0</v>
      </c>
      <c r="E1196" s="175">
        <f>IF('G011A (Ocak-Temmuz)'!K983=" ",0,'G011A (Ocak-Temmuz)'!K983)</f>
        <v>0</v>
      </c>
      <c r="F1196" s="176">
        <f>IF('G011A (Şubat-Ağustos)'!C974="",0,'G011A (Şubat-Ağustos)'!C974)</f>
        <v>0</v>
      </c>
      <c r="G1196" s="175">
        <f>IF('G011A (Şubat-Ağustos)'!K974=" ",0,'G011A (Şubat-Ağustos)'!K974)</f>
        <v>0</v>
      </c>
      <c r="H1196" s="176">
        <f>IF('G011A (Mart-Eylül)'!C974="",0,'G011A (Mart-Eylül)'!C974)</f>
        <v>0</v>
      </c>
      <c r="I1196" s="175">
        <f>IF('G011A (Mart-Eylül)'!K974=" ",0,'G011A (Mart-Eylül)'!K974)</f>
        <v>0</v>
      </c>
      <c r="J1196" s="176">
        <f>IF('G011A (Nisan-Ekim)'!C973="",0,'G011A (Nisan-Ekim)'!C973)</f>
        <v>0</v>
      </c>
      <c r="K1196" s="175">
        <f>IF('G011A (Nisan-Ekim)'!K973="",0,'G011A (Nisan-Ekim)'!K973)</f>
        <v>0</v>
      </c>
      <c r="L1196" s="176">
        <f>IF('G011A (Mayıs-Kasım)'!C974="",0,'G011A (Mayıs-Kasım)'!C974)</f>
        <v>0</v>
      </c>
      <c r="M1196" s="175">
        <f>IF('G011A (Mayıs-Kasım)'!K974=" ",0,'G011A (Mayıs-Kasım)'!K974)</f>
        <v>0</v>
      </c>
      <c r="N1196" s="176">
        <f>IF('G011A (Haziran-Aralık)'!C1000="",0,'G011A (Haziran-Aralık)'!C1000)</f>
        <v>0</v>
      </c>
      <c r="O1196" s="175">
        <f>IF('G011A (Haziran-Aralık)'!K1000="",0,'G011A (Haziran-Aralık)'!K1000)</f>
        <v>0</v>
      </c>
      <c r="P1196" s="176" t="str">
        <f>IF('proje ve personel bilgileri'!A529=0,"",SUM(D1196+F1196+H1196+J1196+L1196+N1196))</f>
        <v/>
      </c>
      <c r="Q1196" s="175" t="str">
        <f>IF('proje ve personel bilgileri'!A529=0,"",SUM(E1196+G1196+I1196+K1196+M1196+O1196))</f>
        <v/>
      </c>
      <c r="R1196" s="180" t="str">
        <f>IF('proje ve personel bilgileri'!A529&lt;&gt;0,(P1196/30)," ")</f>
        <v xml:space="preserve"> </v>
      </c>
      <c r="S1196" s="181" t="str">
        <f>IF('proje ve personel bilgileri'!A529&lt;&gt;0,(Q1196/R1196)," ")</f>
        <v xml:space="preserve"> </v>
      </c>
    </row>
    <row r="1197" spans="1:19" ht="15.75" customHeight="1" x14ac:dyDescent="0.25">
      <c r="A1197" s="14">
        <v>517</v>
      </c>
      <c r="B1197" s="359" t="str">
        <f>IF('proje ve personel bilgileri'!A530&lt;&gt;0,('proje ve personel bilgileri'!A530)," ")</f>
        <v xml:space="preserve"> </v>
      </c>
      <c r="C1197" s="359"/>
      <c r="D1197" s="176">
        <f>IF('G011A (Ocak-Temmuz)'!C984="",0,'G011A (Ocak-Temmuz)'!C984)</f>
        <v>0</v>
      </c>
      <c r="E1197" s="175">
        <f>IF('G011A (Ocak-Temmuz)'!K984=" ",0,'G011A (Ocak-Temmuz)'!K984)</f>
        <v>0</v>
      </c>
      <c r="F1197" s="176">
        <f>IF('G011A (Şubat-Ağustos)'!C975="",0,'G011A (Şubat-Ağustos)'!C975)</f>
        <v>0</v>
      </c>
      <c r="G1197" s="175">
        <f>IF('G011A (Şubat-Ağustos)'!K975=" ",0,'G011A (Şubat-Ağustos)'!K975)</f>
        <v>0</v>
      </c>
      <c r="H1197" s="176">
        <f>IF('G011A (Mart-Eylül)'!C975="",0,'G011A (Mart-Eylül)'!C975)</f>
        <v>0</v>
      </c>
      <c r="I1197" s="175">
        <f>IF('G011A (Mart-Eylül)'!K975=" ",0,'G011A (Mart-Eylül)'!K975)</f>
        <v>0</v>
      </c>
      <c r="J1197" s="176">
        <f>IF('G011A (Nisan-Ekim)'!C974="",0,'G011A (Nisan-Ekim)'!C974)</f>
        <v>0</v>
      </c>
      <c r="K1197" s="175">
        <f>IF('G011A (Nisan-Ekim)'!K974="",0,'G011A (Nisan-Ekim)'!K974)</f>
        <v>0</v>
      </c>
      <c r="L1197" s="176">
        <f>IF('G011A (Mayıs-Kasım)'!C975="",0,'G011A (Mayıs-Kasım)'!C975)</f>
        <v>0</v>
      </c>
      <c r="M1197" s="175">
        <f>IF('G011A (Mayıs-Kasım)'!K975=" ",0,'G011A (Mayıs-Kasım)'!K975)</f>
        <v>0</v>
      </c>
      <c r="N1197" s="176">
        <f>IF('G011A (Haziran-Aralık)'!C1001="",0,'G011A (Haziran-Aralık)'!C1001)</f>
        <v>0</v>
      </c>
      <c r="O1197" s="175">
        <f>IF('G011A (Haziran-Aralık)'!K1001="",0,'G011A (Haziran-Aralık)'!K1001)</f>
        <v>0</v>
      </c>
      <c r="P1197" s="176" t="str">
        <f>IF('proje ve personel bilgileri'!A530=0,"",SUM(D1197+F1197+H1197+J1197+L1197+N1197))</f>
        <v/>
      </c>
      <c r="Q1197" s="175" t="str">
        <f>IF('proje ve personel bilgileri'!A530=0,"",SUM(E1197+G1197+I1197+K1197+M1197+O1197))</f>
        <v/>
      </c>
      <c r="R1197" s="180" t="str">
        <f>IF('proje ve personel bilgileri'!A530&lt;&gt;0,(P1197/30)," ")</f>
        <v xml:space="preserve"> </v>
      </c>
      <c r="S1197" s="181" t="str">
        <f>IF('proje ve personel bilgileri'!A530&lt;&gt;0,(Q1197/R1197)," ")</f>
        <v xml:space="preserve"> </v>
      </c>
    </row>
    <row r="1198" spans="1:19" ht="15.75" customHeight="1" x14ac:dyDescent="0.25">
      <c r="A1198" s="15">
        <v>518</v>
      </c>
      <c r="B1198" s="359" t="str">
        <f>IF('proje ve personel bilgileri'!A531&lt;&gt;0,('proje ve personel bilgileri'!A531)," ")</f>
        <v xml:space="preserve"> </v>
      </c>
      <c r="C1198" s="359"/>
      <c r="D1198" s="176">
        <f>IF('G011A (Ocak-Temmuz)'!C985="",0,'G011A (Ocak-Temmuz)'!C985)</f>
        <v>0</v>
      </c>
      <c r="E1198" s="175">
        <f>IF('G011A (Ocak-Temmuz)'!K985=" ",0,'G011A (Ocak-Temmuz)'!K985)</f>
        <v>0</v>
      </c>
      <c r="F1198" s="176">
        <f>IF('G011A (Şubat-Ağustos)'!C976="",0,'G011A (Şubat-Ağustos)'!C976)</f>
        <v>0</v>
      </c>
      <c r="G1198" s="175">
        <f>IF('G011A (Şubat-Ağustos)'!K976=" ",0,'G011A (Şubat-Ağustos)'!K976)</f>
        <v>0</v>
      </c>
      <c r="H1198" s="176">
        <f>IF('G011A (Mart-Eylül)'!C976="",0,'G011A (Mart-Eylül)'!C976)</f>
        <v>0</v>
      </c>
      <c r="I1198" s="175">
        <f>IF('G011A (Mart-Eylül)'!K976=" ",0,'G011A (Mart-Eylül)'!K976)</f>
        <v>0</v>
      </c>
      <c r="J1198" s="176">
        <f>IF('G011A (Nisan-Ekim)'!C975="",0,'G011A (Nisan-Ekim)'!C975)</f>
        <v>0</v>
      </c>
      <c r="K1198" s="175">
        <f>IF('G011A (Nisan-Ekim)'!K975="",0,'G011A (Nisan-Ekim)'!K975)</f>
        <v>0</v>
      </c>
      <c r="L1198" s="176">
        <f>IF('G011A (Mayıs-Kasım)'!C976="",0,'G011A (Mayıs-Kasım)'!C976)</f>
        <v>0</v>
      </c>
      <c r="M1198" s="175">
        <f>IF('G011A (Mayıs-Kasım)'!K976=" ",0,'G011A (Mayıs-Kasım)'!K976)</f>
        <v>0</v>
      </c>
      <c r="N1198" s="176">
        <f>IF('G011A (Haziran-Aralık)'!C1002="",0,'G011A (Haziran-Aralık)'!C1002)</f>
        <v>0</v>
      </c>
      <c r="O1198" s="175">
        <f>IF('G011A (Haziran-Aralık)'!K1002="",0,'G011A (Haziran-Aralık)'!K1002)</f>
        <v>0</v>
      </c>
      <c r="P1198" s="176" t="str">
        <f>IF('proje ve personel bilgileri'!A531=0,"",SUM(D1198+F1198+H1198+J1198+L1198+N1198))</f>
        <v/>
      </c>
      <c r="Q1198" s="175" t="str">
        <f>IF('proje ve personel bilgileri'!A531=0,"",SUM(E1198+G1198+I1198+K1198+M1198+O1198))</f>
        <v/>
      </c>
      <c r="R1198" s="180" t="str">
        <f>IF('proje ve personel bilgileri'!A531&lt;&gt;0,(P1198/30)," ")</f>
        <v xml:space="preserve"> </v>
      </c>
      <c r="S1198" s="181" t="str">
        <f>IF('proje ve personel bilgileri'!A531&lt;&gt;0,(Q1198/R1198)," ")</f>
        <v xml:space="preserve"> </v>
      </c>
    </row>
    <row r="1199" spans="1:19" ht="15.75" customHeight="1" x14ac:dyDescent="0.25">
      <c r="A1199" s="14">
        <v>519</v>
      </c>
      <c r="B1199" s="359" t="str">
        <f>IF('proje ve personel bilgileri'!A532&lt;&gt;0,('proje ve personel bilgileri'!A532)," ")</f>
        <v xml:space="preserve"> </v>
      </c>
      <c r="C1199" s="359"/>
      <c r="D1199" s="176">
        <f>IF('G011A (Ocak-Temmuz)'!C986="",0,'G011A (Ocak-Temmuz)'!C986)</f>
        <v>0</v>
      </c>
      <c r="E1199" s="175">
        <f>IF('G011A (Ocak-Temmuz)'!K986=" ",0,'G011A (Ocak-Temmuz)'!K986)</f>
        <v>0</v>
      </c>
      <c r="F1199" s="176">
        <f>IF('G011A (Şubat-Ağustos)'!C977="",0,'G011A (Şubat-Ağustos)'!C977)</f>
        <v>0</v>
      </c>
      <c r="G1199" s="175">
        <f>IF('G011A (Şubat-Ağustos)'!K977=" ",0,'G011A (Şubat-Ağustos)'!K977)</f>
        <v>0</v>
      </c>
      <c r="H1199" s="176">
        <f>IF('G011A (Mart-Eylül)'!C977="",0,'G011A (Mart-Eylül)'!C977)</f>
        <v>0</v>
      </c>
      <c r="I1199" s="175">
        <f>IF('G011A (Mart-Eylül)'!K977=" ",0,'G011A (Mart-Eylül)'!K977)</f>
        <v>0</v>
      </c>
      <c r="J1199" s="176">
        <f>IF('G011A (Nisan-Ekim)'!C976="",0,'G011A (Nisan-Ekim)'!C976)</f>
        <v>0</v>
      </c>
      <c r="K1199" s="175">
        <f>IF('G011A (Nisan-Ekim)'!K976="",0,'G011A (Nisan-Ekim)'!K976)</f>
        <v>0</v>
      </c>
      <c r="L1199" s="176">
        <f>IF('G011A (Mayıs-Kasım)'!C977="",0,'G011A (Mayıs-Kasım)'!C977)</f>
        <v>0</v>
      </c>
      <c r="M1199" s="175">
        <f>IF('G011A (Mayıs-Kasım)'!K977=" ",0,'G011A (Mayıs-Kasım)'!K977)</f>
        <v>0</v>
      </c>
      <c r="N1199" s="176">
        <f>IF('G011A (Haziran-Aralık)'!C1003="",0,'G011A (Haziran-Aralık)'!C1003)</f>
        <v>0</v>
      </c>
      <c r="O1199" s="175">
        <f>IF('G011A (Haziran-Aralık)'!K1003="",0,'G011A (Haziran-Aralık)'!K1003)</f>
        <v>0</v>
      </c>
      <c r="P1199" s="176" t="str">
        <f>IF('proje ve personel bilgileri'!A532=0,"",SUM(D1199+F1199+H1199+J1199+L1199+N1199))</f>
        <v/>
      </c>
      <c r="Q1199" s="175" t="str">
        <f>IF('proje ve personel bilgileri'!A532=0,"",SUM(E1199+G1199+I1199+K1199+M1199+O1199))</f>
        <v/>
      </c>
      <c r="R1199" s="180" t="str">
        <f>IF('proje ve personel bilgileri'!A532&lt;&gt;0,(P1199/30)," ")</f>
        <v xml:space="preserve"> </v>
      </c>
      <c r="S1199" s="181" t="str">
        <f>IF('proje ve personel bilgileri'!A532&lt;&gt;0,(Q1199/R1199)," ")</f>
        <v xml:space="preserve"> </v>
      </c>
    </row>
    <row r="1200" spans="1:19" ht="15.75" customHeight="1" x14ac:dyDescent="0.25">
      <c r="A1200" s="15">
        <v>520</v>
      </c>
      <c r="B1200" s="359" t="str">
        <f>IF('proje ve personel bilgileri'!A533&lt;&gt;0,('proje ve personel bilgileri'!A533)," ")</f>
        <v xml:space="preserve"> </v>
      </c>
      <c r="C1200" s="359"/>
      <c r="D1200" s="176">
        <f>IF('G011A (Ocak-Temmuz)'!C987="",0,'G011A (Ocak-Temmuz)'!C987)</f>
        <v>0</v>
      </c>
      <c r="E1200" s="175">
        <f>IF('G011A (Ocak-Temmuz)'!K987=" ",0,'G011A (Ocak-Temmuz)'!K987)</f>
        <v>0</v>
      </c>
      <c r="F1200" s="176">
        <f>IF('G011A (Şubat-Ağustos)'!C978="",0,'G011A (Şubat-Ağustos)'!C978)</f>
        <v>0</v>
      </c>
      <c r="G1200" s="175">
        <f>IF('G011A (Şubat-Ağustos)'!K978=" ",0,'G011A (Şubat-Ağustos)'!K978)</f>
        <v>0</v>
      </c>
      <c r="H1200" s="176">
        <f>IF('G011A (Mart-Eylül)'!C978="",0,'G011A (Mart-Eylül)'!C978)</f>
        <v>0</v>
      </c>
      <c r="I1200" s="175">
        <f>IF('G011A (Mart-Eylül)'!K978=" ",0,'G011A (Mart-Eylül)'!K978)</f>
        <v>0</v>
      </c>
      <c r="J1200" s="176">
        <f>IF('G011A (Nisan-Ekim)'!C977="",0,'G011A (Nisan-Ekim)'!C977)</f>
        <v>0</v>
      </c>
      <c r="K1200" s="175">
        <f>IF('G011A (Nisan-Ekim)'!K977="",0,'G011A (Nisan-Ekim)'!K977)</f>
        <v>0</v>
      </c>
      <c r="L1200" s="176">
        <f>IF('G011A (Mayıs-Kasım)'!C978="",0,'G011A (Mayıs-Kasım)'!C978)</f>
        <v>0</v>
      </c>
      <c r="M1200" s="175">
        <f>IF('G011A (Mayıs-Kasım)'!K978=" ",0,'G011A (Mayıs-Kasım)'!K978)</f>
        <v>0</v>
      </c>
      <c r="N1200" s="176">
        <f>IF('G011A (Haziran-Aralık)'!C1004="",0,'G011A (Haziran-Aralık)'!C1004)</f>
        <v>0</v>
      </c>
      <c r="O1200" s="175">
        <f>IF('G011A (Haziran-Aralık)'!K1004="",0,'G011A (Haziran-Aralık)'!K1004)</f>
        <v>0</v>
      </c>
      <c r="P1200" s="176" t="str">
        <f>IF('proje ve personel bilgileri'!A533=0,"",SUM(D1200+F1200+H1200+J1200+L1200+N1200))</f>
        <v/>
      </c>
      <c r="Q1200" s="175" t="str">
        <f>IF('proje ve personel bilgileri'!A533=0,"",SUM(E1200+G1200+I1200+K1200+M1200+O1200))</f>
        <v/>
      </c>
      <c r="R1200" s="180" t="str">
        <f>IF('proje ve personel bilgileri'!A533&lt;&gt;0,(P1200/30)," ")</f>
        <v xml:space="preserve"> </v>
      </c>
      <c r="S1200" s="181" t="str">
        <f>IF('proje ve personel bilgileri'!A533&lt;&gt;0,(Q1200/R1200)," ")</f>
        <v xml:space="preserve"> </v>
      </c>
    </row>
    <row r="1201" spans="1:19" ht="15.75" customHeight="1" x14ac:dyDescent="0.25">
      <c r="A1201" s="14">
        <v>521</v>
      </c>
      <c r="B1201" s="359" t="str">
        <f>IF('proje ve personel bilgileri'!A534&lt;&gt;0,('proje ve personel bilgileri'!A534)," ")</f>
        <v xml:space="preserve"> </v>
      </c>
      <c r="C1201" s="359"/>
      <c r="D1201" s="176">
        <f>IF('G011A (Ocak-Temmuz)'!C988="",0,'G011A (Ocak-Temmuz)'!C988)</f>
        <v>0</v>
      </c>
      <c r="E1201" s="175">
        <f>IF('G011A (Ocak-Temmuz)'!K988=" ",0,'G011A (Ocak-Temmuz)'!K988)</f>
        <v>0</v>
      </c>
      <c r="F1201" s="176">
        <f>IF('G011A (Şubat-Ağustos)'!C979="",0,'G011A (Şubat-Ağustos)'!C979)</f>
        <v>0</v>
      </c>
      <c r="G1201" s="175">
        <f>IF('G011A (Şubat-Ağustos)'!K979=" ",0,'G011A (Şubat-Ağustos)'!K979)</f>
        <v>0</v>
      </c>
      <c r="H1201" s="176">
        <f>IF('G011A (Mart-Eylül)'!C979="",0,'G011A (Mart-Eylül)'!C979)</f>
        <v>0</v>
      </c>
      <c r="I1201" s="175">
        <f>IF('G011A (Mart-Eylül)'!K979=" ",0,'G011A (Mart-Eylül)'!K979)</f>
        <v>0</v>
      </c>
      <c r="J1201" s="176">
        <f>IF('G011A (Nisan-Ekim)'!C978="",0,'G011A (Nisan-Ekim)'!C978)</f>
        <v>0</v>
      </c>
      <c r="K1201" s="175">
        <f>IF('G011A (Nisan-Ekim)'!K978="",0,'G011A (Nisan-Ekim)'!K978)</f>
        <v>0</v>
      </c>
      <c r="L1201" s="176">
        <f>IF('G011A (Mayıs-Kasım)'!C979="",0,'G011A (Mayıs-Kasım)'!C979)</f>
        <v>0</v>
      </c>
      <c r="M1201" s="175">
        <f>IF('G011A (Mayıs-Kasım)'!K979=" ",0,'G011A (Mayıs-Kasım)'!K979)</f>
        <v>0</v>
      </c>
      <c r="N1201" s="176">
        <f>IF('G011A (Haziran-Aralık)'!C1005="",0,'G011A (Haziran-Aralık)'!C1005)</f>
        <v>0</v>
      </c>
      <c r="O1201" s="175">
        <f>IF('G011A (Haziran-Aralık)'!K1005="",0,'G011A (Haziran-Aralık)'!K1005)</f>
        <v>0</v>
      </c>
      <c r="P1201" s="176" t="str">
        <f>IF('proje ve personel bilgileri'!A534=0,"",SUM(D1201+F1201+H1201+J1201+L1201+N1201))</f>
        <v/>
      </c>
      <c r="Q1201" s="175" t="str">
        <f>IF('proje ve personel bilgileri'!A534=0,"",SUM(E1201+G1201+I1201+K1201+M1201+O1201))</f>
        <v/>
      </c>
      <c r="R1201" s="180" t="str">
        <f>IF('proje ve personel bilgileri'!A534&lt;&gt;0,(P1201/30)," ")</f>
        <v xml:space="preserve"> </v>
      </c>
      <c r="S1201" s="181" t="str">
        <f>IF('proje ve personel bilgileri'!A534&lt;&gt;0,(Q1201/R1201)," ")</f>
        <v xml:space="preserve"> </v>
      </c>
    </row>
    <row r="1202" spans="1:19" ht="15.75" customHeight="1" x14ac:dyDescent="0.25">
      <c r="A1202" s="15">
        <v>522</v>
      </c>
      <c r="B1202" s="359" t="str">
        <f>IF('proje ve personel bilgileri'!A535&lt;&gt;0,('proje ve personel bilgileri'!A535)," ")</f>
        <v xml:space="preserve"> </v>
      </c>
      <c r="C1202" s="359"/>
      <c r="D1202" s="176">
        <f>IF('G011A (Ocak-Temmuz)'!C989="",0,'G011A (Ocak-Temmuz)'!C989)</f>
        <v>0</v>
      </c>
      <c r="E1202" s="175">
        <f>IF('G011A (Ocak-Temmuz)'!K989=" ",0,'G011A (Ocak-Temmuz)'!K989)</f>
        <v>0</v>
      </c>
      <c r="F1202" s="176">
        <f>IF('G011A (Şubat-Ağustos)'!C980="",0,'G011A (Şubat-Ağustos)'!C980)</f>
        <v>0</v>
      </c>
      <c r="G1202" s="175">
        <f>IF('G011A (Şubat-Ağustos)'!K980=" ",0,'G011A (Şubat-Ağustos)'!K980)</f>
        <v>0</v>
      </c>
      <c r="H1202" s="176">
        <f>IF('G011A (Mart-Eylül)'!C980="",0,'G011A (Mart-Eylül)'!C980)</f>
        <v>0</v>
      </c>
      <c r="I1202" s="175">
        <f>IF('G011A (Mart-Eylül)'!K980=" ",0,'G011A (Mart-Eylül)'!K980)</f>
        <v>0</v>
      </c>
      <c r="J1202" s="176">
        <f>IF('G011A (Nisan-Ekim)'!C979="",0,'G011A (Nisan-Ekim)'!C979)</f>
        <v>0</v>
      </c>
      <c r="K1202" s="175">
        <f>IF('G011A (Nisan-Ekim)'!K979="",0,'G011A (Nisan-Ekim)'!K979)</f>
        <v>0</v>
      </c>
      <c r="L1202" s="176">
        <f>IF('G011A (Mayıs-Kasım)'!C980="",0,'G011A (Mayıs-Kasım)'!C980)</f>
        <v>0</v>
      </c>
      <c r="M1202" s="175">
        <f>IF('G011A (Mayıs-Kasım)'!K980=" ",0,'G011A (Mayıs-Kasım)'!K980)</f>
        <v>0</v>
      </c>
      <c r="N1202" s="176">
        <f>IF('G011A (Haziran-Aralık)'!C1006="",0,'G011A (Haziran-Aralık)'!C1006)</f>
        <v>0</v>
      </c>
      <c r="O1202" s="175">
        <f>IF('G011A (Haziran-Aralık)'!K1006="",0,'G011A (Haziran-Aralık)'!K1006)</f>
        <v>0</v>
      </c>
      <c r="P1202" s="176" t="str">
        <f>IF('proje ve personel bilgileri'!A535=0,"",SUM(D1202+F1202+H1202+J1202+L1202+N1202))</f>
        <v/>
      </c>
      <c r="Q1202" s="175" t="str">
        <f>IF('proje ve personel bilgileri'!A535=0,"",SUM(E1202+G1202+I1202+K1202+M1202+O1202))</f>
        <v/>
      </c>
      <c r="R1202" s="180" t="str">
        <f>IF('proje ve personel bilgileri'!A535&lt;&gt;0,(P1202/30)," ")</f>
        <v xml:space="preserve"> </v>
      </c>
      <c r="S1202" s="181" t="str">
        <f>IF('proje ve personel bilgileri'!A535&lt;&gt;0,(Q1202/R1202)," ")</f>
        <v xml:space="preserve"> </v>
      </c>
    </row>
    <row r="1203" spans="1:19" ht="15" customHeight="1" x14ac:dyDescent="0.25">
      <c r="A1203" s="56"/>
      <c r="B1203" s="56"/>
      <c r="C1203" s="56"/>
      <c r="D1203" s="56"/>
      <c r="E1203" s="56"/>
      <c r="F1203" s="56"/>
      <c r="G1203" s="56"/>
      <c r="H1203" s="56"/>
      <c r="I1203" s="56"/>
      <c r="J1203" s="56"/>
      <c r="K1203" s="56"/>
      <c r="L1203" s="56"/>
      <c r="M1203" s="56"/>
      <c r="N1203" s="56"/>
      <c r="O1203" s="56"/>
      <c r="P1203" s="56"/>
      <c r="Q1203" s="56"/>
      <c r="R1203" s="56"/>
      <c r="S1203" s="56"/>
    </row>
    <row r="1204" spans="1:19" ht="15" customHeight="1" x14ac:dyDescent="0.25">
      <c r="A1204" s="332" t="s">
        <v>100</v>
      </c>
      <c r="B1204" s="332"/>
      <c r="C1204" s="332"/>
      <c r="D1204" s="332"/>
      <c r="E1204" s="332"/>
      <c r="F1204" s="332"/>
      <c r="G1204" s="332"/>
      <c r="H1204" s="332"/>
      <c r="I1204" s="332"/>
      <c r="J1204" s="332"/>
      <c r="K1204" s="332"/>
      <c r="L1204" s="332"/>
      <c r="M1204" s="332"/>
      <c r="N1204" s="332"/>
      <c r="O1204" s="332"/>
      <c r="P1204" s="332"/>
      <c r="Q1204" s="332"/>
      <c r="R1204" s="332"/>
    </row>
    <row r="1205" spans="1:19" ht="15" customHeight="1" x14ac:dyDescent="0.25">
      <c r="A1205" s="287"/>
    </row>
    <row r="1206" spans="1:19" ht="15" customHeight="1" x14ac:dyDescent="0.25">
      <c r="C1206" s="57"/>
      <c r="E1206" s="58"/>
      <c r="G1206" s="57"/>
    </row>
    <row r="1207" spans="1:19" ht="15" customHeight="1" x14ac:dyDescent="0.25">
      <c r="F1207" s="288" t="s">
        <v>102</v>
      </c>
      <c r="J1207" s="288" t="s">
        <v>103</v>
      </c>
      <c r="O1207" s="74" t="s">
        <v>127</v>
      </c>
    </row>
    <row r="1218" spans="1:19" ht="15.75" customHeight="1" x14ac:dyDescent="0.25">
      <c r="A1218" s="348" t="s">
        <v>108</v>
      </c>
      <c r="B1218" s="348"/>
      <c r="C1218" s="348"/>
      <c r="D1218" s="348"/>
      <c r="E1218" s="348"/>
      <c r="F1218" s="348"/>
      <c r="G1218" s="348"/>
      <c r="H1218" s="348"/>
      <c r="I1218" s="348"/>
      <c r="J1218" s="348"/>
      <c r="K1218" s="348"/>
      <c r="L1218" s="348"/>
      <c r="M1218" s="348"/>
      <c r="N1218" s="348"/>
      <c r="O1218" s="348"/>
      <c r="P1218" s="348"/>
      <c r="Q1218" s="348"/>
      <c r="R1218" s="348"/>
      <c r="S1218" s="348"/>
    </row>
    <row r="1219" spans="1:19" ht="15" customHeight="1" x14ac:dyDescent="0.25">
      <c r="A1219" s="68"/>
      <c r="B1219" s="68"/>
      <c r="C1219" s="68"/>
      <c r="D1219" s="68"/>
      <c r="E1219" s="68"/>
      <c r="F1219" s="68"/>
      <c r="G1219" s="68"/>
      <c r="H1219" s="68"/>
      <c r="I1219" s="69" t="str">
        <f>'proje ve personel bilgileri'!$B$7</f>
        <v>/</v>
      </c>
      <c r="J1219" s="68" t="s">
        <v>109</v>
      </c>
      <c r="K1219" s="68"/>
      <c r="L1219" s="68"/>
      <c r="M1219" s="68"/>
      <c r="N1219" s="68"/>
      <c r="O1219" s="68"/>
      <c r="P1219" s="68"/>
      <c r="Q1219" s="68"/>
      <c r="R1219" s="68"/>
      <c r="S1219" s="68"/>
    </row>
    <row r="1220" spans="1:19" ht="18.75" customHeight="1" x14ac:dyDescent="0.25">
      <c r="R1220" s="10" t="s">
        <v>110</v>
      </c>
    </row>
    <row r="1221" spans="1:19" ht="15.75" customHeight="1" x14ac:dyDescent="0.25">
      <c r="A1221" s="349" t="s">
        <v>2</v>
      </c>
      <c r="B1221" s="350"/>
      <c r="C1221" s="374">
        <f>'proje ve personel bilgileri'!$B$2</f>
        <v>0</v>
      </c>
      <c r="D1221" s="375"/>
      <c r="E1221" s="375"/>
      <c r="F1221" s="375"/>
      <c r="G1221" s="375"/>
      <c r="H1221" s="375"/>
      <c r="I1221" s="375"/>
      <c r="J1221" s="375"/>
      <c r="K1221" s="375"/>
      <c r="L1221" s="375"/>
      <c r="M1221" s="375"/>
      <c r="N1221" s="375"/>
      <c r="O1221" s="375"/>
      <c r="P1221" s="375"/>
      <c r="Q1221" s="375"/>
      <c r="R1221" s="375"/>
      <c r="S1221" s="376"/>
    </row>
    <row r="1222" spans="1:19" ht="15.75" customHeight="1" x14ac:dyDescent="0.25">
      <c r="A1222" s="349" t="s">
        <v>4</v>
      </c>
      <c r="B1222" s="350"/>
      <c r="C1222" s="374">
        <f>'proje ve personel bilgileri'!$B$3</f>
        <v>0</v>
      </c>
      <c r="D1222" s="375"/>
      <c r="E1222" s="375"/>
      <c r="F1222" s="375"/>
      <c r="G1222" s="375"/>
      <c r="H1222" s="375"/>
      <c r="I1222" s="375"/>
      <c r="J1222" s="375"/>
      <c r="K1222" s="375"/>
      <c r="L1222" s="375"/>
      <c r="M1222" s="375"/>
      <c r="N1222" s="375"/>
      <c r="O1222" s="375"/>
      <c r="P1222" s="375"/>
      <c r="Q1222" s="375"/>
      <c r="R1222" s="375"/>
      <c r="S1222" s="376"/>
    </row>
    <row r="1223" spans="1:19" ht="27.75" customHeight="1" x14ac:dyDescent="0.25">
      <c r="A1223" s="360" t="s">
        <v>87</v>
      </c>
      <c r="B1223" s="368" t="s">
        <v>15</v>
      </c>
      <c r="C1223" s="369"/>
      <c r="D1223" s="368" t="s">
        <v>111</v>
      </c>
      <c r="E1223" s="369"/>
      <c r="F1223" s="368" t="s">
        <v>112</v>
      </c>
      <c r="G1223" s="369"/>
      <c r="H1223" s="366" t="s">
        <v>113</v>
      </c>
      <c r="I1223" s="367"/>
      <c r="J1223" s="366" t="s">
        <v>114</v>
      </c>
      <c r="K1223" s="367"/>
      <c r="L1223" s="366" t="s">
        <v>115</v>
      </c>
      <c r="M1223" s="367"/>
      <c r="N1223" s="368" t="s">
        <v>116</v>
      </c>
      <c r="O1223" s="369"/>
      <c r="P1223" s="360" t="s">
        <v>117</v>
      </c>
      <c r="Q1223" s="286" t="s">
        <v>118</v>
      </c>
      <c r="R1223" s="362" t="s">
        <v>119</v>
      </c>
      <c r="S1223" s="362" t="s">
        <v>120</v>
      </c>
    </row>
    <row r="1224" spans="1:19" ht="15.75" customHeight="1" x14ac:dyDescent="0.25">
      <c r="A1224" s="361"/>
      <c r="B1224" s="372"/>
      <c r="C1224" s="373"/>
      <c r="D1224" s="370"/>
      <c r="E1224" s="371"/>
      <c r="F1224" s="370"/>
      <c r="G1224" s="371"/>
      <c r="H1224" s="364" t="s">
        <v>121</v>
      </c>
      <c r="I1224" s="365"/>
      <c r="J1224" s="364" t="s">
        <v>122</v>
      </c>
      <c r="K1224" s="365"/>
      <c r="L1224" s="364" t="s">
        <v>123</v>
      </c>
      <c r="M1224" s="365"/>
      <c r="N1224" s="370"/>
      <c r="O1224" s="371"/>
      <c r="P1224" s="361"/>
      <c r="Q1224" s="11" t="s">
        <v>124</v>
      </c>
      <c r="R1224" s="363"/>
      <c r="S1224" s="363"/>
    </row>
    <row r="1225" spans="1:19" ht="27.75" customHeight="1" x14ac:dyDescent="0.25">
      <c r="A1225" s="361"/>
      <c r="B1225" s="372"/>
      <c r="C1225" s="373"/>
      <c r="D1225" s="360" t="s">
        <v>125</v>
      </c>
      <c r="E1225" s="11" t="s">
        <v>126</v>
      </c>
      <c r="F1225" s="360" t="s">
        <v>125</v>
      </c>
      <c r="G1225" s="11" t="s">
        <v>126</v>
      </c>
      <c r="H1225" s="360" t="s">
        <v>125</v>
      </c>
      <c r="I1225" s="11" t="s">
        <v>126</v>
      </c>
      <c r="J1225" s="360" t="s">
        <v>125</v>
      </c>
      <c r="K1225" s="12" t="s">
        <v>126</v>
      </c>
      <c r="L1225" s="360" t="s">
        <v>125</v>
      </c>
      <c r="M1225" s="11" t="s">
        <v>126</v>
      </c>
      <c r="N1225" s="360" t="s">
        <v>125</v>
      </c>
      <c r="O1225" s="11" t="s">
        <v>126</v>
      </c>
      <c r="P1225" s="361"/>
      <c r="Q1225" s="11" t="s">
        <v>98</v>
      </c>
      <c r="R1225" s="363"/>
      <c r="S1225" s="363"/>
    </row>
    <row r="1226" spans="1:19" ht="15.75" customHeight="1" x14ac:dyDescent="0.25">
      <c r="A1226" s="361"/>
      <c r="B1226" s="372"/>
      <c r="C1226" s="373"/>
      <c r="D1226" s="361"/>
      <c r="E1226" s="11" t="s">
        <v>98</v>
      </c>
      <c r="F1226" s="361"/>
      <c r="G1226" s="11" t="s">
        <v>98</v>
      </c>
      <c r="H1226" s="361"/>
      <c r="I1226" s="11" t="s">
        <v>98</v>
      </c>
      <c r="J1226" s="361"/>
      <c r="K1226" s="12" t="s">
        <v>98</v>
      </c>
      <c r="L1226" s="361"/>
      <c r="M1226" s="11" t="s">
        <v>98</v>
      </c>
      <c r="N1226" s="361"/>
      <c r="O1226" s="11" t="s">
        <v>98</v>
      </c>
      <c r="P1226" s="361"/>
      <c r="Q1226" s="13"/>
      <c r="R1226" s="363"/>
      <c r="S1226" s="363"/>
    </row>
    <row r="1227" spans="1:19" ht="15.75" customHeight="1" x14ac:dyDescent="0.25">
      <c r="A1227" s="14">
        <v>523</v>
      </c>
      <c r="B1227" s="359" t="str">
        <f>IF('proje ve personel bilgileri'!A536&lt;&gt;0,('proje ve personel bilgileri'!A536)," ")</f>
        <v xml:space="preserve"> </v>
      </c>
      <c r="C1227" s="359"/>
      <c r="D1227" s="176">
        <f>IF('G011A (Ocak-Temmuz)'!C1008="",0,'G011A (Ocak-Temmuz)'!C1008)</f>
        <v>0</v>
      </c>
      <c r="E1227" s="175">
        <f>IF('G011A (Ocak-Temmuz)'!K1008=" ",0,'G011A (Ocak-Temmuz)'!K1008)</f>
        <v>0</v>
      </c>
      <c r="F1227" s="176">
        <f>IF('G011A (Şubat-Ağustos)'!C998="",0,'G011A (Şubat-Ağustos)'!C998)</f>
        <v>0</v>
      </c>
      <c r="G1227" s="175">
        <f>IF('G011A (Şubat-Ağustos)'!K998=" ",0,'G011A (Şubat-Ağustos)'!K998)</f>
        <v>0</v>
      </c>
      <c r="H1227" s="176">
        <f>IF('G011A (Mart-Eylül)'!C998="",0,'G011A (Mart-Eylül)'!C998)</f>
        <v>0</v>
      </c>
      <c r="I1227" s="175">
        <f>IF('G011A (Mart-Eylül)'!K998=" ",0,'G011A (Mart-Eylül)'!K998)</f>
        <v>0</v>
      </c>
      <c r="J1227" s="176">
        <f>IF('G011A (Nisan-Ekim)'!C998="",0,'G011A (Nisan-Ekim)'!C998)</f>
        <v>0</v>
      </c>
      <c r="K1227" s="175">
        <f>IF('G011A (Nisan-Ekim)'!K998="",0,'G011A (Nisan-Ekim)'!K998)</f>
        <v>0</v>
      </c>
      <c r="L1227" s="176">
        <f>IF('G011A (Mayıs-Kasım)'!C997="",0,'G011A (Mayıs-Kasım)'!C997)</f>
        <v>0</v>
      </c>
      <c r="M1227" s="175">
        <f>IF('G011A (Mayıs-Kasım)'!K997=" ",0,'G011A (Mayıs-Kasım)'!K997)</f>
        <v>0</v>
      </c>
      <c r="N1227" s="176">
        <f>IF('G011A (Haziran-Aralık)'!C1025="",0,'G011A (Haziran-Aralık)'!C1025)</f>
        <v>0</v>
      </c>
      <c r="O1227" s="175">
        <f>IF('G011A (Haziran-Aralık)'!K1025="",0,'G011A (Haziran-Aralık)'!K1025)</f>
        <v>0</v>
      </c>
      <c r="P1227" s="176" t="str">
        <f>IF('proje ve personel bilgileri'!A536=0,"",SUM(D1227+F1227+H1227+J1227+L1227+N1227))</f>
        <v/>
      </c>
      <c r="Q1227" s="175" t="str">
        <f>IF('proje ve personel bilgileri'!A536=0,"",SUM(E1227+G1227+I1227+K1227+M1227+O1227))</f>
        <v/>
      </c>
      <c r="R1227" s="180" t="str">
        <f>IF('proje ve personel bilgileri'!A536&lt;&gt;0,(P1227/30)," ")</f>
        <v xml:space="preserve"> </v>
      </c>
      <c r="S1227" s="181" t="str">
        <f>IF('proje ve personel bilgileri'!A536&lt;&gt;0,(Q1227/R1227)," ")</f>
        <v xml:space="preserve"> </v>
      </c>
    </row>
    <row r="1228" spans="1:19" ht="15.75" customHeight="1" x14ac:dyDescent="0.25">
      <c r="A1228" s="15">
        <v>524</v>
      </c>
      <c r="B1228" s="359" t="str">
        <f>IF('proje ve personel bilgileri'!A537&lt;&gt;0,('proje ve personel bilgileri'!A537)," ")</f>
        <v xml:space="preserve"> </v>
      </c>
      <c r="C1228" s="359"/>
      <c r="D1228" s="176">
        <f>IF('G011A (Ocak-Temmuz)'!C1009="",0,'G011A (Ocak-Temmuz)'!C1009)</f>
        <v>0</v>
      </c>
      <c r="E1228" s="175">
        <f>IF('G011A (Ocak-Temmuz)'!K1009=" ",0,'G011A (Ocak-Temmuz)'!K1009)</f>
        <v>0</v>
      </c>
      <c r="F1228" s="176">
        <f>IF('G011A (Şubat-Ağustos)'!C999="",0,'G011A (Şubat-Ağustos)'!C999)</f>
        <v>0</v>
      </c>
      <c r="G1228" s="175">
        <f>IF('G011A (Şubat-Ağustos)'!K999=" ",0,'G011A (Şubat-Ağustos)'!K999)</f>
        <v>0</v>
      </c>
      <c r="H1228" s="176">
        <f>IF('G011A (Mart-Eylül)'!C999="",0,'G011A (Mart-Eylül)'!C999)</f>
        <v>0</v>
      </c>
      <c r="I1228" s="175">
        <f>IF('G011A (Mart-Eylül)'!K999=" ",0,'G011A (Mart-Eylül)'!K999)</f>
        <v>0</v>
      </c>
      <c r="J1228" s="176">
        <f>IF('G011A (Nisan-Ekim)'!C999="",0,'G011A (Nisan-Ekim)'!C999)</f>
        <v>0</v>
      </c>
      <c r="K1228" s="175">
        <f>IF('G011A (Nisan-Ekim)'!K999="",0,'G011A (Nisan-Ekim)'!K999)</f>
        <v>0</v>
      </c>
      <c r="L1228" s="176">
        <f>IF('G011A (Mayıs-Kasım)'!C998="",0,'G011A (Mayıs-Kasım)'!C998)</f>
        <v>0</v>
      </c>
      <c r="M1228" s="175">
        <f>IF('G011A (Mayıs-Kasım)'!K998=" ",0,'G011A (Mayıs-Kasım)'!K998)</f>
        <v>0</v>
      </c>
      <c r="N1228" s="176">
        <f>IF('G011A (Haziran-Aralık)'!C1026="",0,'G011A (Haziran-Aralık)'!C1026)</f>
        <v>0</v>
      </c>
      <c r="O1228" s="175">
        <f>IF('G011A (Haziran-Aralık)'!K1026="",0,'G011A (Haziran-Aralık)'!K1026)</f>
        <v>0</v>
      </c>
      <c r="P1228" s="176" t="str">
        <f>IF('proje ve personel bilgileri'!A537=0,"",SUM(D1228+F1228+H1228+J1228+L1228+N1228))</f>
        <v/>
      </c>
      <c r="Q1228" s="175" t="str">
        <f>IF('proje ve personel bilgileri'!A537=0,"",SUM(E1228+G1228+I1228+K1228+M1228+O1228))</f>
        <v/>
      </c>
      <c r="R1228" s="180" t="str">
        <f>IF('proje ve personel bilgileri'!A537&lt;&gt;0,(P1228/30)," ")</f>
        <v xml:space="preserve"> </v>
      </c>
      <c r="S1228" s="181" t="str">
        <f>IF('proje ve personel bilgileri'!A537&lt;&gt;0,(Q1228/R1228)," ")</f>
        <v xml:space="preserve"> </v>
      </c>
    </row>
    <row r="1229" spans="1:19" ht="15.75" customHeight="1" x14ac:dyDescent="0.25">
      <c r="A1229" s="14">
        <v>525</v>
      </c>
      <c r="B1229" s="359" t="str">
        <f>IF('proje ve personel bilgileri'!A538&lt;&gt;0,('proje ve personel bilgileri'!A538)," ")</f>
        <v xml:space="preserve"> </v>
      </c>
      <c r="C1229" s="359"/>
      <c r="D1229" s="176">
        <f>IF('G011A (Ocak-Temmuz)'!C1010="",0,'G011A (Ocak-Temmuz)'!C1010)</f>
        <v>0</v>
      </c>
      <c r="E1229" s="175">
        <f>IF('G011A (Ocak-Temmuz)'!K1010=" ",0,'G011A (Ocak-Temmuz)'!K1010)</f>
        <v>0</v>
      </c>
      <c r="F1229" s="176">
        <f>IF('G011A (Şubat-Ağustos)'!C1000="",0,'G011A (Şubat-Ağustos)'!C1000)</f>
        <v>0</v>
      </c>
      <c r="G1229" s="175">
        <f>IF('G011A (Şubat-Ağustos)'!K1000=" ",0,'G011A (Şubat-Ağustos)'!K1000)</f>
        <v>0</v>
      </c>
      <c r="H1229" s="176">
        <f>IF('G011A (Mart-Eylül)'!C1000="",0,'G011A (Mart-Eylül)'!C1000)</f>
        <v>0</v>
      </c>
      <c r="I1229" s="175">
        <f>IF('G011A (Mart-Eylül)'!K1000=" ",0,'G011A (Mart-Eylül)'!K1000)</f>
        <v>0</v>
      </c>
      <c r="J1229" s="176">
        <f>IF('G011A (Nisan-Ekim)'!C1000="",0,'G011A (Nisan-Ekim)'!C1000)</f>
        <v>0</v>
      </c>
      <c r="K1229" s="175">
        <f>IF('G011A (Nisan-Ekim)'!K1000="",0,'G011A (Nisan-Ekim)'!K1000)</f>
        <v>0</v>
      </c>
      <c r="L1229" s="176">
        <f>IF('G011A (Mayıs-Kasım)'!C999="",0,'G011A (Mayıs-Kasım)'!C999)</f>
        <v>0</v>
      </c>
      <c r="M1229" s="175">
        <f>IF('G011A (Mayıs-Kasım)'!K999=" ",0,'G011A (Mayıs-Kasım)'!K999)</f>
        <v>0</v>
      </c>
      <c r="N1229" s="176">
        <f>IF('G011A (Haziran-Aralık)'!C1027="",0,'G011A (Haziran-Aralık)'!C1027)</f>
        <v>0</v>
      </c>
      <c r="O1229" s="175">
        <f>IF('G011A (Haziran-Aralık)'!K1027="",0,'G011A (Haziran-Aralık)'!K1027)</f>
        <v>0</v>
      </c>
      <c r="P1229" s="176" t="str">
        <f>IF('proje ve personel bilgileri'!A538=0,"",SUM(D1229+F1229+H1229+J1229+L1229+N1229))</f>
        <v/>
      </c>
      <c r="Q1229" s="175" t="str">
        <f>IF('proje ve personel bilgileri'!A538=0,"",SUM(E1229+G1229+I1229+K1229+M1229+O1229))</f>
        <v/>
      </c>
      <c r="R1229" s="180" t="str">
        <f>IF('proje ve personel bilgileri'!A538&lt;&gt;0,(P1229/30)," ")</f>
        <v xml:space="preserve"> </v>
      </c>
      <c r="S1229" s="181" t="str">
        <f>IF('proje ve personel bilgileri'!A538&lt;&gt;0,(Q1229/R1229)," ")</f>
        <v xml:space="preserve"> </v>
      </c>
    </row>
    <row r="1230" spans="1:19" ht="15.75" customHeight="1" x14ac:dyDescent="0.25">
      <c r="A1230" s="15">
        <v>526</v>
      </c>
      <c r="B1230" s="359" t="str">
        <f>IF('proje ve personel bilgileri'!A539&lt;&gt;0,('proje ve personel bilgileri'!A539)," ")</f>
        <v xml:space="preserve"> </v>
      </c>
      <c r="C1230" s="359"/>
      <c r="D1230" s="176">
        <f>IF('G011A (Ocak-Temmuz)'!C1011="",0,'G011A (Ocak-Temmuz)'!C1011)</f>
        <v>0</v>
      </c>
      <c r="E1230" s="175">
        <f>IF('G011A (Ocak-Temmuz)'!K1011=" ",0,'G011A (Ocak-Temmuz)'!K1011)</f>
        <v>0</v>
      </c>
      <c r="F1230" s="176">
        <f>IF('G011A (Şubat-Ağustos)'!C1001="",0,'G011A (Şubat-Ağustos)'!C1001)</f>
        <v>0</v>
      </c>
      <c r="G1230" s="175">
        <f>IF('G011A (Şubat-Ağustos)'!K1001=" ",0,'G011A (Şubat-Ağustos)'!K1001)</f>
        <v>0</v>
      </c>
      <c r="H1230" s="176">
        <f>IF('G011A (Mart-Eylül)'!C1001="",0,'G011A (Mart-Eylül)'!C1001)</f>
        <v>0</v>
      </c>
      <c r="I1230" s="175">
        <f>IF('G011A (Mart-Eylül)'!K1001=" ",0,'G011A (Mart-Eylül)'!K1001)</f>
        <v>0</v>
      </c>
      <c r="J1230" s="176">
        <f>IF('G011A (Nisan-Ekim)'!C1001="",0,'G011A (Nisan-Ekim)'!C1001)</f>
        <v>0</v>
      </c>
      <c r="K1230" s="175">
        <f>IF('G011A (Nisan-Ekim)'!K1001="",0,'G011A (Nisan-Ekim)'!K1001)</f>
        <v>0</v>
      </c>
      <c r="L1230" s="176">
        <f>IF('G011A (Mayıs-Kasım)'!C1000="",0,'G011A (Mayıs-Kasım)'!C1000)</f>
        <v>0</v>
      </c>
      <c r="M1230" s="175">
        <f>IF('G011A (Mayıs-Kasım)'!K1000=" ",0,'G011A (Mayıs-Kasım)'!K1000)</f>
        <v>0</v>
      </c>
      <c r="N1230" s="176">
        <f>IF('G011A (Haziran-Aralık)'!C1028="",0,'G011A (Haziran-Aralık)'!C1028)</f>
        <v>0</v>
      </c>
      <c r="O1230" s="175">
        <f>IF('G011A (Haziran-Aralık)'!K1028="",0,'G011A (Haziran-Aralık)'!K1028)</f>
        <v>0</v>
      </c>
      <c r="P1230" s="176" t="str">
        <f>IF('proje ve personel bilgileri'!A539=0,"",SUM(D1230+F1230+H1230+J1230+L1230+N1230))</f>
        <v/>
      </c>
      <c r="Q1230" s="175" t="str">
        <f>IF('proje ve personel bilgileri'!A539=0,"",SUM(E1230+G1230+I1230+K1230+M1230+O1230))</f>
        <v/>
      </c>
      <c r="R1230" s="180" t="str">
        <f>IF('proje ve personel bilgileri'!A539&lt;&gt;0,(P1230/30)," ")</f>
        <v xml:space="preserve"> </v>
      </c>
      <c r="S1230" s="181" t="str">
        <f>IF('proje ve personel bilgileri'!A539&lt;&gt;0,(Q1230/R1230)," ")</f>
        <v xml:space="preserve"> </v>
      </c>
    </row>
    <row r="1231" spans="1:19" ht="15.75" customHeight="1" x14ac:dyDescent="0.25">
      <c r="A1231" s="14">
        <v>527</v>
      </c>
      <c r="B1231" s="359" t="str">
        <f>IF('proje ve personel bilgileri'!A540&lt;&gt;0,('proje ve personel bilgileri'!A540)," ")</f>
        <v xml:space="preserve"> </v>
      </c>
      <c r="C1231" s="359"/>
      <c r="D1231" s="176">
        <f>IF('G011A (Ocak-Temmuz)'!C1012="",0,'G011A (Ocak-Temmuz)'!C1012)</f>
        <v>0</v>
      </c>
      <c r="E1231" s="175">
        <f>IF('G011A (Ocak-Temmuz)'!K1012=" ",0,'G011A (Ocak-Temmuz)'!K1012)</f>
        <v>0</v>
      </c>
      <c r="F1231" s="176">
        <f>IF('G011A (Şubat-Ağustos)'!C1002="",0,'G011A (Şubat-Ağustos)'!C1002)</f>
        <v>0</v>
      </c>
      <c r="G1231" s="175">
        <f>IF('G011A (Şubat-Ağustos)'!K1002=" ",0,'G011A (Şubat-Ağustos)'!K1002)</f>
        <v>0</v>
      </c>
      <c r="H1231" s="176">
        <f>IF('G011A (Mart-Eylül)'!C1002="",0,'G011A (Mart-Eylül)'!C1002)</f>
        <v>0</v>
      </c>
      <c r="I1231" s="175">
        <f>IF('G011A (Mart-Eylül)'!K1002=" ",0,'G011A (Mart-Eylül)'!K1002)</f>
        <v>0</v>
      </c>
      <c r="J1231" s="176">
        <f>IF('G011A (Nisan-Ekim)'!C1002="",0,'G011A (Nisan-Ekim)'!C1002)</f>
        <v>0</v>
      </c>
      <c r="K1231" s="175">
        <f>IF('G011A (Nisan-Ekim)'!K1002="",0,'G011A (Nisan-Ekim)'!K1002)</f>
        <v>0</v>
      </c>
      <c r="L1231" s="176">
        <f>IF('G011A (Mayıs-Kasım)'!C1001="",0,'G011A (Mayıs-Kasım)'!C1001)</f>
        <v>0</v>
      </c>
      <c r="M1231" s="175">
        <f>IF('G011A (Mayıs-Kasım)'!K1001=" ",0,'G011A (Mayıs-Kasım)'!K1001)</f>
        <v>0</v>
      </c>
      <c r="N1231" s="176">
        <f>IF('G011A (Haziran-Aralık)'!C1029="",0,'G011A (Haziran-Aralık)'!C1029)</f>
        <v>0</v>
      </c>
      <c r="O1231" s="175">
        <f>IF('G011A (Haziran-Aralık)'!K1029="",0,'G011A (Haziran-Aralık)'!K1029)</f>
        <v>0</v>
      </c>
      <c r="P1231" s="176" t="str">
        <f>IF('proje ve personel bilgileri'!A540=0,"",SUM(D1231+F1231+H1231+J1231+L1231+N1231))</f>
        <v/>
      </c>
      <c r="Q1231" s="175" t="str">
        <f>IF('proje ve personel bilgileri'!A540=0,"",SUM(E1231+G1231+I1231+K1231+M1231+O1231))</f>
        <v/>
      </c>
      <c r="R1231" s="180" t="str">
        <f>IF('proje ve personel bilgileri'!A540&lt;&gt;0,(P1231/30)," ")</f>
        <v xml:space="preserve"> </v>
      </c>
      <c r="S1231" s="181" t="str">
        <f>IF('proje ve personel bilgileri'!A540&lt;&gt;0,(Q1231/R1231)," ")</f>
        <v xml:space="preserve"> </v>
      </c>
    </row>
    <row r="1232" spans="1:19" ht="15.75" customHeight="1" x14ac:dyDescent="0.25">
      <c r="A1232" s="15">
        <v>528</v>
      </c>
      <c r="B1232" s="359" t="str">
        <f>IF('proje ve personel bilgileri'!A541&lt;&gt;0,('proje ve personel bilgileri'!A541)," ")</f>
        <v xml:space="preserve"> </v>
      </c>
      <c r="C1232" s="359"/>
      <c r="D1232" s="176">
        <f>IF('G011A (Ocak-Temmuz)'!C1013="",0,'G011A (Ocak-Temmuz)'!C1013)</f>
        <v>0</v>
      </c>
      <c r="E1232" s="175">
        <f>IF('G011A (Ocak-Temmuz)'!K1013=" ",0,'G011A (Ocak-Temmuz)'!K1013)</f>
        <v>0</v>
      </c>
      <c r="F1232" s="176">
        <f>IF('G011A (Şubat-Ağustos)'!C1003="",0,'G011A (Şubat-Ağustos)'!C1003)</f>
        <v>0</v>
      </c>
      <c r="G1232" s="175">
        <f>IF('G011A (Şubat-Ağustos)'!K1003=" ",0,'G011A (Şubat-Ağustos)'!K1003)</f>
        <v>0</v>
      </c>
      <c r="H1232" s="176">
        <f>IF('G011A (Mart-Eylül)'!C1003="",0,'G011A (Mart-Eylül)'!C1003)</f>
        <v>0</v>
      </c>
      <c r="I1232" s="175">
        <f>IF('G011A (Mart-Eylül)'!K1003=" ",0,'G011A (Mart-Eylül)'!K1003)</f>
        <v>0</v>
      </c>
      <c r="J1232" s="176">
        <f>IF('G011A (Nisan-Ekim)'!C1003="",0,'G011A (Nisan-Ekim)'!C1003)</f>
        <v>0</v>
      </c>
      <c r="K1232" s="175">
        <f>IF('G011A (Nisan-Ekim)'!K1003="",0,'G011A (Nisan-Ekim)'!K1003)</f>
        <v>0</v>
      </c>
      <c r="L1232" s="176">
        <f>IF('G011A (Mayıs-Kasım)'!C1002="",0,'G011A (Mayıs-Kasım)'!C1002)</f>
        <v>0</v>
      </c>
      <c r="M1232" s="175">
        <f>IF('G011A (Mayıs-Kasım)'!K1002=" ",0,'G011A (Mayıs-Kasım)'!K1002)</f>
        <v>0</v>
      </c>
      <c r="N1232" s="176">
        <f>IF('G011A (Haziran-Aralık)'!C1030="",0,'G011A (Haziran-Aralık)'!C1030)</f>
        <v>0</v>
      </c>
      <c r="O1232" s="175">
        <f>IF('G011A (Haziran-Aralık)'!K1030="",0,'G011A (Haziran-Aralık)'!K1030)</f>
        <v>0</v>
      </c>
      <c r="P1232" s="176" t="str">
        <f>IF('proje ve personel bilgileri'!A541=0,"",SUM(D1232+F1232+H1232+J1232+L1232+N1232))</f>
        <v/>
      </c>
      <c r="Q1232" s="175" t="str">
        <f>IF('proje ve personel bilgileri'!A541=0,"",SUM(E1232+G1232+I1232+K1232+M1232+O1232))</f>
        <v/>
      </c>
      <c r="R1232" s="180" t="str">
        <f>IF('proje ve personel bilgileri'!A541&lt;&gt;0,(P1232/30)," ")</f>
        <v xml:space="preserve"> </v>
      </c>
      <c r="S1232" s="181" t="str">
        <f>IF('proje ve personel bilgileri'!A541&lt;&gt;0,(Q1232/R1232)," ")</f>
        <v xml:space="preserve"> </v>
      </c>
    </row>
    <row r="1233" spans="1:19" ht="15.75" customHeight="1" x14ac:dyDescent="0.25">
      <c r="A1233" s="14">
        <v>529</v>
      </c>
      <c r="B1233" s="359" t="str">
        <f>IF('proje ve personel bilgileri'!A542&lt;&gt;0,('proje ve personel bilgileri'!A542)," ")</f>
        <v xml:space="preserve"> </v>
      </c>
      <c r="C1233" s="359"/>
      <c r="D1233" s="176">
        <f>IF('G011A (Ocak-Temmuz)'!C1014="",0,'G011A (Ocak-Temmuz)'!C1014)</f>
        <v>0</v>
      </c>
      <c r="E1233" s="175">
        <f>IF('G011A (Ocak-Temmuz)'!K1014=" ",0,'G011A (Ocak-Temmuz)'!K1014)</f>
        <v>0</v>
      </c>
      <c r="F1233" s="176">
        <f>IF('G011A (Şubat-Ağustos)'!C1004="",0,'G011A (Şubat-Ağustos)'!C1004)</f>
        <v>0</v>
      </c>
      <c r="G1233" s="175">
        <f>IF('G011A (Şubat-Ağustos)'!K1004=" ",0,'G011A (Şubat-Ağustos)'!K1004)</f>
        <v>0</v>
      </c>
      <c r="H1233" s="176">
        <f>IF('G011A (Mart-Eylül)'!C1004="",0,'G011A (Mart-Eylül)'!C1004)</f>
        <v>0</v>
      </c>
      <c r="I1233" s="175">
        <f>IF('G011A (Mart-Eylül)'!K1004=" ",0,'G011A (Mart-Eylül)'!K1004)</f>
        <v>0</v>
      </c>
      <c r="J1233" s="176">
        <f>IF('G011A (Nisan-Ekim)'!C1004="",0,'G011A (Nisan-Ekim)'!C1004)</f>
        <v>0</v>
      </c>
      <c r="K1233" s="175">
        <f>IF('G011A (Nisan-Ekim)'!K1004="",0,'G011A (Nisan-Ekim)'!K1004)</f>
        <v>0</v>
      </c>
      <c r="L1233" s="176">
        <f>IF('G011A (Mayıs-Kasım)'!C1003="",0,'G011A (Mayıs-Kasım)'!C1003)</f>
        <v>0</v>
      </c>
      <c r="M1233" s="175">
        <f>IF('G011A (Mayıs-Kasım)'!K1003=" ",0,'G011A (Mayıs-Kasım)'!K1003)</f>
        <v>0</v>
      </c>
      <c r="N1233" s="176">
        <f>IF('G011A (Haziran-Aralık)'!C1031="",0,'G011A (Haziran-Aralık)'!C1031)</f>
        <v>0</v>
      </c>
      <c r="O1233" s="175">
        <f>IF('G011A (Haziran-Aralık)'!K1031="",0,'G011A (Haziran-Aralık)'!K1031)</f>
        <v>0</v>
      </c>
      <c r="P1233" s="176" t="str">
        <f>IF('proje ve personel bilgileri'!A542=0,"",SUM(D1233+F1233+H1233+J1233+L1233+N1233))</f>
        <v/>
      </c>
      <c r="Q1233" s="175" t="str">
        <f>IF('proje ve personel bilgileri'!A542=0,"",SUM(E1233+G1233+I1233+K1233+M1233+O1233))</f>
        <v/>
      </c>
      <c r="R1233" s="180" t="str">
        <f>IF('proje ve personel bilgileri'!A542&lt;&gt;0,(P1233/30)," ")</f>
        <v xml:space="preserve"> </v>
      </c>
      <c r="S1233" s="181" t="str">
        <f>IF('proje ve personel bilgileri'!A542&lt;&gt;0,(Q1233/R1233)," ")</f>
        <v xml:space="preserve"> </v>
      </c>
    </row>
    <row r="1234" spans="1:19" ht="15.75" customHeight="1" x14ac:dyDescent="0.25">
      <c r="A1234" s="15">
        <v>530</v>
      </c>
      <c r="B1234" s="359" t="str">
        <f>IF('proje ve personel bilgileri'!A543&lt;&gt;0,('proje ve personel bilgileri'!A543)," ")</f>
        <v xml:space="preserve"> </v>
      </c>
      <c r="C1234" s="359"/>
      <c r="D1234" s="176">
        <f>IF('G011A (Ocak-Temmuz)'!C1015="",0,'G011A (Ocak-Temmuz)'!C1015)</f>
        <v>0</v>
      </c>
      <c r="E1234" s="175">
        <f>IF('G011A (Ocak-Temmuz)'!K1015=" ",0,'G011A (Ocak-Temmuz)'!K1015)</f>
        <v>0</v>
      </c>
      <c r="F1234" s="176">
        <f>IF('G011A (Şubat-Ağustos)'!C1005="",0,'G011A (Şubat-Ağustos)'!C1005)</f>
        <v>0</v>
      </c>
      <c r="G1234" s="175">
        <f>IF('G011A (Şubat-Ağustos)'!K1005=" ",0,'G011A (Şubat-Ağustos)'!K1005)</f>
        <v>0</v>
      </c>
      <c r="H1234" s="176">
        <f>IF('G011A (Mart-Eylül)'!C1005="",0,'G011A (Mart-Eylül)'!C1005)</f>
        <v>0</v>
      </c>
      <c r="I1234" s="175">
        <f>IF('G011A (Mart-Eylül)'!K1005=" ",0,'G011A (Mart-Eylül)'!K1005)</f>
        <v>0</v>
      </c>
      <c r="J1234" s="176">
        <f>IF('G011A (Nisan-Ekim)'!C1005="",0,'G011A (Nisan-Ekim)'!C1005)</f>
        <v>0</v>
      </c>
      <c r="K1234" s="175">
        <f>IF('G011A (Nisan-Ekim)'!K1005="",0,'G011A (Nisan-Ekim)'!K1005)</f>
        <v>0</v>
      </c>
      <c r="L1234" s="176">
        <f>IF('G011A (Mayıs-Kasım)'!C1004="",0,'G011A (Mayıs-Kasım)'!C1004)</f>
        <v>0</v>
      </c>
      <c r="M1234" s="175">
        <f>IF('G011A (Mayıs-Kasım)'!K1004=" ",0,'G011A (Mayıs-Kasım)'!K1004)</f>
        <v>0</v>
      </c>
      <c r="N1234" s="176">
        <f>IF('G011A (Haziran-Aralık)'!C1032="",0,'G011A (Haziran-Aralık)'!C1032)</f>
        <v>0</v>
      </c>
      <c r="O1234" s="175">
        <f>IF('G011A (Haziran-Aralık)'!K1032="",0,'G011A (Haziran-Aralık)'!K1032)</f>
        <v>0</v>
      </c>
      <c r="P1234" s="176" t="str">
        <f>IF('proje ve personel bilgileri'!A543=0,"",SUM(D1234+F1234+H1234+J1234+L1234+N1234))</f>
        <v/>
      </c>
      <c r="Q1234" s="175" t="str">
        <f>IF('proje ve personel bilgileri'!A543=0,"",SUM(E1234+G1234+I1234+K1234+M1234+O1234))</f>
        <v/>
      </c>
      <c r="R1234" s="180" t="str">
        <f>IF('proje ve personel bilgileri'!A543&lt;&gt;0,(P1234/30)," ")</f>
        <v xml:space="preserve"> </v>
      </c>
      <c r="S1234" s="181" t="str">
        <f>IF('proje ve personel bilgileri'!A543&lt;&gt;0,(Q1234/R1234)," ")</f>
        <v xml:space="preserve"> </v>
      </c>
    </row>
    <row r="1235" spans="1:19" ht="15.75" customHeight="1" x14ac:dyDescent="0.25">
      <c r="A1235" s="14">
        <v>531</v>
      </c>
      <c r="B1235" s="359" t="str">
        <f>IF('proje ve personel bilgileri'!A544&lt;&gt;0,('proje ve personel bilgileri'!A544)," ")</f>
        <v xml:space="preserve"> </v>
      </c>
      <c r="C1235" s="359"/>
      <c r="D1235" s="176">
        <f>IF('G011A (Ocak-Temmuz)'!C1016="",0,'G011A (Ocak-Temmuz)'!C1016)</f>
        <v>0</v>
      </c>
      <c r="E1235" s="175">
        <f>IF('G011A (Ocak-Temmuz)'!K1016=" ",0,'G011A (Ocak-Temmuz)'!K1016)</f>
        <v>0</v>
      </c>
      <c r="F1235" s="176">
        <f>IF('G011A (Şubat-Ağustos)'!C1006="",0,'G011A (Şubat-Ağustos)'!C1006)</f>
        <v>0</v>
      </c>
      <c r="G1235" s="175">
        <f>IF('G011A (Şubat-Ağustos)'!K1006=" ",0,'G011A (Şubat-Ağustos)'!K1006)</f>
        <v>0</v>
      </c>
      <c r="H1235" s="176">
        <f>IF('G011A (Mart-Eylül)'!C1006="",0,'G011A (Mart-Eylül)'!C1006)</f>
        <v>0</v>
      </c>
      <c r="I1235" s="175">
        <f>IF('G011A (Mart-Eylül)'!K1006=" ",0,'G011A (Mart-Eylül)'!K1006)</f>
        <v>0</v>
      </c>
      <c r="J1235" s="176">
        <f>IF('G011A (Nisan-Ekim)'!C1006="",0,'G011A (Nisan-Ekim)'!C1006)</f>
        <v>0</v>
      </c>
      <c r="K1235" s="175">
        <f>IF('G011A (Nisan-Ekim)'!K1006="",0,'G011A (Nisan-Ekim)'!K1006)</f>
        <v>0</v>
      </c>
      <c r="L1235" s="176">
        <f>IF('G011A (Mayıs-Kasım)'!C1005="",0,'G011A (Mayıs-Kasım)'!C1005)</f>
        <v>0</v>
      </c>
      <c r="M1235" s="175">
        <f>IF('G011A (Mayıs-Kasım)'!K1005=" ",0,'G011A (Mayıs-Kasım)'!K1005)</f>
        <v>0</v>
      </c>
      <c r="N1235" s="176">
        <f>IF('G011A (Haziran-Aralık)'!C1033="",0,'G011A (Haziran-Aralık)'!C1033)</f>
        <v>0</v>
      </c>
      <c r="O1235" s="175">
        <f>IF('G011A (Haziran-Aralık)'!K1033="",0,'G011A (Haziran-Aralık)'!K1033)</f>
        <v>0</v>
      </c>
      <c r="P1235" s="176" t="str">
        <f>IF('proje ve personel bilgileri'!A544=0,"",SUM(D1235+F1235+H1235+J1235+L1235+N1235))</f>
        <v/>
      </c>
      <c r="Q1235" s="175" t="str">
        <f>IF('proje ve personel bilgileri'!A544=0,"",SUM(E1235+G1235+I1235+K1235+M1235+O1235))</f>
        <v/>
      </c>
      <c r="R1235" s="180" t="str">
        <f>IF('proje ve personel bilgileri'!A544&lt;&gt;0,(P1235/30)," ")</f>
        <v xml:space="preserve"> </v>
      </c>
      <c r="S1235" s="181" t="str">
        <f>IF('proje ve personel bilgileri'!A544&lt;&gt;0,(Q1235/R1235)," ")</f>
        <v xml:space="preserve"> </v>
      </c>
    </row>
    <row r="1236" spans="1:19" ht="15.75" customHeight="1" x14ac:dyDescent="0.25">
      <c r="A1236" s="15">
        <v>532</v>
      </c>
      <c r="B1236" s="359" t="str">
        <f>IF('proje ve personel bilgileri'!A545&lt;&gt;0,('proje ve personel bilgileri'!A545)," ")</f>
        <v xml:space="preserve"> </v>
      </c>
      <c r="C1236" s="359"/>
      <c r="D1236" s="176">
        <f>IF('G011A (Ocak-Temmuz)'!C1017="",0,'G011A (Ocak-Temmuz)'!C1017)</f>
        <v>0</v>
      </c>
      <c r="E1236" s="175">
        <f>IF('G011A (Ocak-Temmuz)'!K1017=" ",0,'G011A (Ocak-Temmuz)'!K1017)</f>
        <v>0</v>
      </c>
      <c r="F1236" s="176">
        <f>IF('G011A (Şubat-Ağustos)'!C1007="",0,'G011A (Şubat-Ağustos)'!C1007)</f>
        <v>0</v>
      </c>
      <c r="G1236" s="175">
        <f>IF('G011A (Şubat-Ağustos)'!K1007=" ",0,'G011A (Şubat-Ağustos)'!K1007)</f>
        <v>0</v>
      </c>
      <c r="H1236" s="176">
        <f>IF('G011A (Mart-Eylül)'!C1007="",0,'G011A (Mart-Eylül)'!C1007)</f>
        <v>0</v>
      </c>
      <c r="I1236" s="175">
        <f>IF('G011A (Mart-Eylül)'!K1007=" ",0,'G011A (Mart-Eylül)'!K1007)</f>
        <v>0</v>
      </c>
      <c r="J1236" s="176">
        <f>IF('G011A (Nisan-Ekim)'!C1007="",0,'G011A (Nisan-Ekim)'!C1007)</f>
        <v>0</v>
      </c>
      <c r="K1236" s="175">
        <f>IF('G011A (Nisan-Ekim)'!K1007="",0,'G011A (Nisan-Ekim)'!K1007)</f>
        <v>0</v>
      </c>
      <c r="L1236" s="176">
        <f>IF('G011A (Mayıs-Kasım)'!C1006="",0,'G011A (Mayıs-Kasım)'!C1006)</f>
        <v>0</v>
      </c>
      <c r="M1236" s="175">
        <f>IF('G011A (Mayıs-Kasım)'!K1006=" ",0,'G011A (Mayıs-Kasım)'!K1006)</f>
        <v>0</v>
      </c>
      <c r="N1236" s="176">
        <f>IF('G011A (Haziran-Aralık)'!C1034="",0,'G011A (Haziran-Aralık)'!C1034)</f>
        <v>0</v>
      </c>
      <c r="O1236" s="175">
        <f>IF('G011A (Haziran-Aralık)'!K1034="",0,'G011A (Haziran-Aralık)'!K1034)</f>
        <v>0</v>
      </c>
      <c r="P1236" s="176" t="str">
        <f>IF('proje ve personel bilgileri'!A545=0,"",SUM(D1236+F1236+H1236+J1236+L1236+N1236))</f>
        <v/>
      </c>
      <c r="Q1236" s="175" t="str">
        <f>IF('proje ve personel bilgileri'!A545=0,"",SUM(E1236+G1236+I1236+K1236+M1236+O1236))</f>
        <v/>
      </c>
      <c r="R1236" s="180" t="str">
        <f>IF('proje ve personel bilgileri'!A545&lt;&gt;0,(P1236/30)," ")</f>
        <v xml:space="preserve"> </v>
      </c>
      <c r="S1236" s="181" t="str">
        <f>IF('proje ve personel bilgileri'!A545&lt;&gt;0,(Q1236/R1236)," ")</f>
        <v xml:space="preserve"> </v>
      </c>
    </row>
    <row r="1237" spans="1:19" ht="15.75" customHeight="1" x14ac:dyDescent="0.25">
      <c r="A1237" s="14">
        <v>533</v>
      </c>
      <c r="B1237" s="359" t="str">
        <f>IF('proje ve personel bilgileri'!A546&lt;&gt;0,('proje ve personel bilgileri'!A546)," ")</f>
        <v xml:space="preserve"> </v>
      </c>
      <c r="C1237" s="359"/>
      <c r="D1237" s="176">
        <f>IF('G011A (Ocak-Temmuz)'!C1018="",0,'G011A (Ocak-Temmuz)'!C1018)</f>
        <v>0</v>
      </c>
      <c r="E1237" s="175">
        <f>IF('G011A (Ocak-Temmuz)'!K1018=" ",0,'G011A (Ocak-Temmuz)'!K1018)</f>
        <v>0</v>
      </c>
      <c r="F1237" s="176">
        <f>IF('G011A (Şubat-Ağustos)'!C1008="",0,'G011A (Şubat-Ağustos)'!C1008)</f>
        <v>0</v>
      </c>
      <c r="G1237" s="175">
        <f>IF('G011A (Şubat-Ağustos)'!K1008=" ",0,'G011A (Şubat-Ağustos)'!K1008)</f>
        <v>0</v>
      </c>
      <c r="H1237" s="176">
        <f>IF('G011A (Mart-Eylül)'!C1008="",0,'G011A (Mart-Eylül)'!C1008)</f>
        <v>0</v>
      </c>
      <c r="I1237" s="175">
        <f>IF('G011A (Mart-Eylül)'!K1008=" ",0,'G011A (Mart-Eylül)'!K1008)</f>
        <v>0</v>
      </c>
      <c r="J1237" s="176">
        <f>IF('G011A (Nisan-Ekim)'!C1008="",0,'G011A (Nisan-Ekim)'!C1008)</f>
        <v>0</v>
      </c>
      <c r="K1237" s="175">
        <f>IF('G011A (Nisan-Ekim)'!K1008="",0,'G011A (Nisan-Ekim)'!K1008)</f>
        <v>0</v>
      </c>
      <c r="L1237" s="176">
        <f>IF('G011A (Mayıs-Kasım)'!C1007="",0,'G011A (Mayıs-Kasım)'!C1007)</f>
        <v>0</v>
      </c>
      <c r="M1237" s="175">
        <f>IF('G011A (Mayıs-Kasım)'!K1007=" ",0,'G011A (Mayıs-Kasım)'!K1007)</f>
        <v>0</v>
      </c>
      <c r="N1237" s="176">
        <f>IF('G011A (Haziran-Aralık)'!C1035="",0,'G011A (Haziran-Aralık)'!C1035)</f>
        <v>0</v>
      </c>
      <c r="O1237" s="175">
        <f>IF('G011A (Haziran-Aralık)'!K1035="",0,'G011A (Haziran-Aralık)'!K1035)</f>
        <v>0</v>
      </c>
      <c r="P1237" s="176" t="str">
        <f>IF('proje ve personel bilgileri'!A546=0,"",SUM(D1237+F1237+H1237+J1237+L1237+N1237))</f>
        <v/>
      </c>
      <c r="Q1237" s="175" t="str">
        <f>IF('proje ve personel bilgileri'!A546=0,"",SUM(E1237+G1237+I1237+K1237+M1237+O1237))</f>
        <v/>
      </c>
      <c r="R1237" s="180" t="str">
        <f>IF('proje ve personel bilgileri'!A546&lt;&gt;0,(P1237/30)," ")</f>
        <v xml:space="preserve"> </v>
      </c>
      <c r="S1237" s="181" t="str">
        <f>IF('proje ve personel bilgileri'!A546&lt;&gt;0,(Q1237/R1237)," ")</f>
        <v xml:space="preserve"> </v>
      </c>
    </row>
    <row r="1238" spans="1:19" ht="15.75" customHeight="1" x14ac:dyDescent="0.25">
      <c r="A1238" s="15">
        <v>534</v>
      </c>
      <c r="B1238" s="359" t="str">
        <f>IF('proje ve personel bilgileri'!A547&lt;&gt;0,('proje ve personel bilgileri'!A547)," ")</f>
        <v xml:space="preserve"> </v>
      </c>
      <c r="C1238" s="359"/>
      <c r="D1238" s="176">
        <f>IF('G011A (Ocak-Temmuz)'!C1019="",0,'G011A (Ocak-Temmuz)'!C1019)</f>
        <v>0</v>
      </c>
      <c r="E1238" s="175">
        <f>IF('G011A (Ocak-Temmuz)'!K1019=" ",0,'G011A (Ocak-Temmuz)'!K1019)</f>
        <v>0</v>
      </c>
      <c r="F1238" s="176">
        <f>IF('G011A (Şubat-Ağustos)'!C1009="",0,'G011A (Şubat-Ağustos)'!C1009)</f>
        <v>0</v>
      </c>
      <c r="G1238" s="175">
        <f>IF('G011A (Şubat-Ağustos)'!K1009=" ",0,'G011A (Şubat-Ağustos)'!K1009)</f>
        <v>0</v>
      </c>
      <c r="H1238" s="176">
        <f>IF('G011A (Mart-Eylül)'!C1009="",0,'G011A (Mart-Eylül)'!C1009)</f>
        <v>0</v>
      </c>
      <c r="I1238" s="175">
        <f>IF('G011A (Mart-Eylül)'!K1009=" ",0,'G011A (Mart-Eylül)'!K1009)</f>
        <v>0</v>
      </c>
      <c r="J1238" s="176">
        <f>IF('G011A (Nisan-Ekim)'!C1009="",0,'G011A (Nisan-Ekim)'!C1009)</f>
        <v>0</v>
      </c>
      <c r="K1238" s="175">
        <f>IF('G011A (Nisan-Ekim)'!K1009="",0,'G011A (Nisan-Ekim)'!K1009)</f>
        <v>0</v>
      </c>
      <c r="L1238" s="176">
        <f>IF('G011A (Mayıs-Kasım)'!C1008="",0,'G011A (Mayıs-Kasım)'!C1008)</f>
        <v>0</v>
      </c>
      <c r="M1238" s="175">
        <f>IF('G011A (Mayıs-Kasım)'!K1008=" ",0,'G011A (Mayıs-Kasım)'!K1008)</f>
        <v>0</v>
      </c>
      <c r="N1238" s="176">
        <f>IF('G011A (Haziran-Aralık)'!C1036="",0,'G011A (Haziran-Aralık)'!C1036)</f>
        <v>0</v>
      </c>
      <c r="O1238" s="175">
        <f>IF('G011A (Haziran-Aralık)'!K1036="",0,'G011A (Haziran-Aralık)'!K1036)</f>
        <v>0</v>
      </c>
      <c r="P1238" s="176" t="str">
        <f>IF('proje ve personel bilgileri'!A547=0,"",SUM(D1238+F1238+H1238+J1238+L1238+N1238))</f>
        <v/>
      </c>
      <c r="Q1238" s="175" t="str">
        <f>IF('proje ve personel bilgileri'!A547=0,"",SUM(E1238+G1238+I1238+K1238+M1238+O1238))</f>
        <v/>
      </c>
      <c r="R1238" s="180" t="str">
        <f>IF('proje ve personel bilgileri'!A547&lt;&gt;0,(P1238/30)," ")</f>
        <v xml:space="preserve"> </v>
      </c>
      <c r="S1238" s="181" t="str">
        <f>IF('proje ve personel bilgileri'!A547&lt;&gt;0,(Q1238/R1238)," ")</f>
        <v xml:space="preserve"> </v>
      </c>
    </row>
    <row r="1239" spans="1:19" ht="15.75" customHeight="1" x14ac:dyDescent="0.25">
      <c r="A1239" s="14">
        <v>535</v>
      </c>
      <c r="B1239" s="359" t="str">
        <f>IF('proje ve personel bilgileri'!A548&lt;&gt;0,('proje ve personel bilgileri'!A548)," ")</f>
        <v xml:space="preserve"> </v>
      </c>
      <c r="C1239" s="359"/>
      <c r="D1239" s="176">
        <f>IF('G011A (Ocak-Temmuz)'!C1020="",0,'G011A (Ocak-Temmuz)'!C1020)</f>
        <v>0</v>
      </c>
      <c r="E1239" s="175">
        <f>IF('G011A (Ocak-Temmuz)'!K1020=" ",0,'G011A (Ocak-Temmuz)'!K1020)</f>
        <v>0</v>
      </c>
      <c r="F1239" s="176">
        <f>IF('G011A (Şubat-Ağustos)'!C1010="",0,'G011A (Şubat-Ağustos)'!C1010)</f>
        <v>0</v>
      </c>
      <c r="G1239" s="175">
        <f>IF('G011A (Şubat-Ağustos)'!K1010=" ",0,'G011A (Şubat-Ağustos)'!K1010)</f>
        <v>0</v>
      </c>
      <c r="H1239" s="176">
        <f>IF('G011A (Mart-Eylül)'!C1010="",0,'G011A (Mart-Eylül)'!C1010)</f>
        <v>0</v>
      </c>
      <c r="I1239" s="175">
        <f>IF('G011A (Mart-Eylül)'!K1010=" ",0,'G011A (Mart-Eylül)'!K1010)</f>
        <v>0</v>
      </c>
      <c r="J1239" s="176">
        <f>IF('G011A (Nisan-Ekim)'!C1010="",0,'G011A (Nisan-Ekim)'!C1010)</f>
        <v>0</v>
      </c>
      <c r="K1239" s="175">
        <f>IF('G011A (Nisan-Ekim)'!K1010="",0,'G011A (Nisan-Ekim)'!K1010)</f>
        <v>0</v>
      </c>
      <c r="L1239" s="176">
        <f>IF('G011A (Mayıs-Kasım)'!C1009="",0,'G011A (Mayıs-Kasım)'!C1009)</f>
        <v>0</v>
      </c>
      <c r="M1239" s="175">
        <f>IF('G011A (Mayıs-Kasım)'!K1009=" ",0,'G011A (Mayıs-Kasım)'!K1009)</f>
        <v>0</v>
      </c>
      <c r="N1239" s="176">
        <f>IF('G011A (Haziran-Aralık)'!C1037="",0,'G011A (Haziran-Aralık)'!C1037)</f>
        <v>0</v>
      </c>
      <c r="O1239" s="175">
        <f>IF('G011A (Haziran-Aralık)'!K1037="",0,'G011A (Haziran-Aralık)'!K1037)</f>
        <v>0</v>
      </c>
      <c r="P1239" s="176" t="str">
        <f>IF('proje ve personel bilgileri'!A548=0,"",SUM(D1239+F1239+H1239+J1239+L1239+N1239))</f>
        <v/>
      </c>
      <c r="Q1239" s="175" t="str">
        <f>IF('proje ve personel bilgileri'!A548=0,"",SUM(E1239+G1239+I1239+K1239+M1239+O1239))</f>
        <v/>
      </c>
      <c r="R1239" s="180" t="str">
        <f>IF('proje ve personel bilgileri'!A548&lt;&gt;0,(P1239/30)," ")</f>
        <v xml:space="preserve"> </v>
      </c>
      <c r="S1239" s="181" t="str">
        <f>IF('proje ve personel bilgileri'!A548&lt;&gt;0,(Q1239/R1239)," ")</f>
        <v xml:space="preserve"> </v>
      </c>
    </row>
    <row r="1240" spans="1:19" ht="15.75" customHeight="1" x14ac:dyDescent="0.25">
      <c r="A1240" s="15">
        <v>536</v>
      </c>
      <c r="B1240" s="359" t="str">
        <f>IF('proje ve personel bilgileri'!A549&lt;&gt;0,('proje ve personel bilgileri'!A549)," ")</f>
        <v xml:space="preserve"> </v>
      </c>
      <c r="C1240" s="359"/>
      <c r="D1240" s="176">
        <f>IF('G011A (Ocak-Temmuz)'!C1021="",0,'G011A (Ocak-Temmuz)'!C1021)</f>
        <v>0</v>
      </c>
      <c r="E1240" s="175">
        <f>IF('G011A (Ocak-Temmuz)'!K1021=" ",0,'G011A (Ocak-Temmuz)'!K1021)</f>
        <v>0</v>
      </c>
      <c r="F1240" s="176">
        <f>IF('G011A (Şubat-Ağustos)'!C1011="",0,'G011A (Şubat-Ağustos)'!C1011)</f>
        <v>0</v>
      </c>
      <c r="G1240" s="175">
        <f>IF('G011A (Şubat-Ağustos)'!K1011=" ",0,'G011A (Şubat-Ağustos)'!K1011)</f>
        <v>0</v>
      </c>
      <c r="H1240" s="176">
        <f>IF('G011A (Mart-Eylül)'!C1011="",0,'G011A (Mart-Eylül)'!C1011)</f>
        <v>0</v>
      </c>
      <c r="I1240" s="175">
        <f>IF('G011A (Mart-Eylül)'!K1011=" ",0,'G011A (Mart-Eylül)'!K1011)</f>
        <v>0</v>
      </c>
      <c r="J1240" s="176">
        <f>IF('G011A (Nisan-Ekim)'!C1011="",0,'G011A (Nisan-Ekim)'!C1011)</f>
        <v>0</v>
      </c>
      <c r="K1240" s="175">
        <f>IF('G011A (Nisan-Ekim)'!K1011="",0,'G011A (Nisan-Ekim)'!K1011)</f>
        <v>0</v>
      </c>
      <c r="L1240" s="176">
        <f>IF('G011A (Mayıs-Kasım)'!C1010="",0,'G011A (Mayıs-Kasım)'!C1010)</f>
        <v>0</v>
      </c>
      <c r="M1240" s="175">
        <f>IF('G011A (Mayıs-Kasım)'!K1010=" ",0,'G011A (Mayıs-Kasım)'!K1010)</f>
        <v>0</v>
      </c>
      <c r="N1240" s="176">
        <f>IF('G011A (Haziran-Aralık)'!C1038="",0,'G011A (Haziran-Aralık)'!C1038)</f>
        <v>0</v>
      </c>
      <c r="O1240" s="175">
        <f>IF('G011A (Haziran-Aralık)'!K1038="",0,'G011A (Haziran-Aralık)'!K1038)</f>
        <v>0</v>
      </c>
      <c r="P1240" s="176" t="str">
        <f>IF('proje ve personel bilgileri'!A549=0,"",SUM(D1240+F1240+H1240+J1240+L1240+N1240))</f>
        <v/>
      </c>
      <c r="Q1240" s="175" t="str">
        <f>IF('proje ve personel bilgileri'!A549=0,"",SUM(E1240+G1240+I1240+K1240+M1240+O1240))</f>
        <v/>
      </c>
      <c r="R1240" s="180" t="str">
        <f>IF('proje ve personel bilgileri'!A549&lt;&gt;0,(P1240/30)," ")</f>
        <v xml:space="preserve"> </v>
      </c>
      <c r="S1240" s="181" t="str">
        <f>IF('proje ve personel bilgileri'!A549&lt;&gt;0,(Q1240/R1240)," ")</f>
        <v xml:space="preserve"> </v>
      </c>
    </row>
    <row r="1241" spans="1:19" ht="15.75" customHeight="1" x14ac:dyDescent="0.25">
      <c r="A1241" s="14">
        <v>537</v>
      </c>
      <c r="B1241" s="359" t="str">
        <f>IF('proje ve personel bilgileri'!A550&lt;&gt;0,('proje ve personel bilgileri'!A550)," ")</f>
        <v xml:space="preserve"> </v>
      </c>
      <c r="C1241" s="359"/>
      <c r="D1241" s="176">
        <f>IF('G011A (Ocak-Temmuz)'!C1022="",0,'G011A (Ocak-Temmuz)'!C1022)</f>
        <v>0</v>
      </c>
      <c r="E1241" s="175">
        <f>IF('G011A (Ocak-Temmuz)'!K1022=" ",0,'G011A (Ocak-Temmuz)'!K1022)</f>
        <v>0</v>
      </c>
      <c r="F1241" s="176">
        <f>IF('G011A (Şubat-Ağustos)'!C1012="",0,'G011A (Şubat-Ağustos)'!C1012)</f>
        <v>0</v>
      </c>
      <c r="G1241" s="175">
        <f>IF('G011A (Şubat-Ağustos)'!K1012=" ",0,'G011A (Şubat-Ağustos)'!K1012)</f>
        <v>0</v>
      </c>
      <c r="H1241" s="176">
        <f>IF('G011A (Mart-Eylül)'!C1012="",0,'G011A (Mart-Eylül)'!C1012)</f>
        <v>0</v>
      </c>
      <c r="I1241" s="175">
        <f>IF('G011A (Mart-Eylül)'!K1012=" ",0,'G011A (Mart-Eylül)'!K1012)</f>
        <v>0</v>
      </c>
      <c r="J1241" s="176">
        <f>IF('G011A (Nisan-Ekim)'!C1012="",0,'G011A (Nisan-Ekim)'!C1012)</f>
        <v>0</v>
      </c>
      <c r="K1241" s="175">
        <f>IF('G011A (Nisan-Ekim)'!K1012="",0,'G011A (Nisan-Ekim)'!K1012)</f>
        <v>0</v>
      </c>
      <c r="L1241" s="176">
        <f>IF('G011A (Mayıs-Kasım)'!C1011="",0,'G011A (Mayıs-Kasım)'!C1011)</f>
        <v>0</v>
      </c>
      <c r="M1241" s="175">
        <f>IF('G011A (Mayıs-Kasım)'!K1011=" ",0,'G011A (Mayıs-Kasım)'!K1011)</f>
        <v>0</v>
      </c>
      <c r="N1241" s="176">
        <f>IF('G011A (Haziran-Aralık)'!C1039="",0,'G011A (Haziran-Aralık)'!C1039)</f>
        <v>0</v>
      </c>
      <c r="O1241" s="175">
        <f>IF('G011A (Haziran-Aralık)'!K1039="",0,'G011A (Haziran-Aralık)'!K1039)</f>
        <v>0</v>
      </c>
      <c r="P1241" s="176" t="str">
        <f>IF('proje ve personel bilgileri'!A550=0,"",SUM(D1241+F1241+H1241+J1241+L1241+N1241))</f>
        <v/>
      </c>
      <c r="Q1241" s="175" t="str">
        <f>IF('proje ve personel bilgileri'!A550=0,"",SUM(E1241+G1241+I1241+K1241+M1241+O1241))</f>
        <v/>
      </c>
      <c r="R1241" s="180" t="str">
        <f>IF('proje ve personel bilgileri'!A550&lt;&gt;0,(P1241/30)," ")</f>
        <v xml:space="preserve"> </v>
      </c>
      <c r="S1241" s="181" t="str">
        <f>IF('proje ve personel bilgileri'!A550&lt;&gt;0,(Q1241/R1241)," ")</f>
        <v xml:space="preserve"> </v>
      </c>
    </row>
    <row r="1242" spans="1:19" ht="15.75" customHeight="1" x14ac:dyDescent="0.25">
      <c r="A1242" s="15">
        <v>538</v>
      </c>
      <c r="B1242" s="359" t="str">
        <f>IF('proje ve personel bilgileri'!A551&lt;&gt;0,('proje ve personel bilgileri'!A551)," ")</f>
        <v xml:space="preserve"> </v>
      </c>
      <c r="C1242" s="359"/>
      <c r="D1242" s="176">
        <f>IF('G011A (Ocak-Temmuz)'!C1023="",0,'G011A (Ocak-Temmuz)'!C1023)</f>
        <v>0</v>
      </c>
      <c r="E1242" s="175">
        <f>IF('G011A (Ocak-Temmuz)'!K1023=" ",0,'G011A (Ocak-Temmuz)'!K1023)</f>
        <v>0</v>
      </c>
      <c r="F1242" s="176">
        <f>IF('G011A (Şubat-Ağustos)'!C1013="",0,'G011A (Şubat-Ağustos)'!C1013)</f>
        <v>0</v>
      </c>
      <c r="G1242" s="175">
        <f>IF('G011A (Şubat-Ağustos)'!K1013=" ",0,'G011A (Şubat-Ağustos)'!K1013)</f>
        <v>0</v>
      </c>
      <c r="H1242" s="176">
        <f>IF('G011A (Mart-Eylül)'!C1013="",0,'G011A (Mart-Eylül)'!C1013)</f>
        <v>0</v>
      </c>
      <c r="I1242" s="175">
        <f>IF('G011A (Mart-Eylül)'!K1013=" ",0,'G011A (Mart-Eylül)'!K1013)</f>
        <v>0</v>
      </c>
      <c r="J1242" s="176">
        <f>IF('G011A (Nisan-Ekim)'!C1013="",0,'G011A (Nisan-Ekim)'!C1013)</f>
        <v>0</v>
      </c>
      <c r="K1242" s="175">
        <f>IF('G011A (Nisan-Ekim)'!K1013="",0,'G011A (Nisan-Ekim)'!K1013)</f>
        <v>0</v>
      </c>
      <c r="L1242" s="176">
        <f>IF('G011A (Mayıs-Kasım)'!C1012="",0,'G011A (Mayıs-Kasım)'!C1012)</f>
        <v>0</v>
      </c>
      <c r="M1242" s="175">
        <f>IF('G011A (Mayıs-Kasım)'!K1012=" ",0,'G011A (Mayıs-Kasım)'!K1012)</f>
        <v>0</v>
      </c>
      <c r="N1242" s="176">
        <f>IF('G011A (Haziran-Aralık)'!C1040="",0,'G011A (Haziran-Aralık)'!C1040)</f>
        <v>0</v>
      </c>
      <c r="O1242" s="175">
        <f>IF('G011A (Haziran-Aralık)'!K1040="",0,'G011A (Haziran-Aralık)'!K1040)</f>
        <v>0</v>
      </c>
      <c r="P1242" s="176" t="str">
        <f>IF('proje ve personel bilgileri'!A551=0,"",SUM(D1242+F1242+H1242+J1242+L1242+N1242))</f>
        <v/>
      </c>
      <c r="Q1242" s="175" t="str">
        <f>IF('proje ve personel bilgileri'!A551=0,"",SUM(E1242+G1242+I1242+K1242+M1242+O1242))</f>
        <v/>
      </c>
      <c r="R1242" s="180" t="str">
        <f>IF('proje ve personel bilgileri'!A551&lt;&gt;0,(P1242/30)," ")</f>
        <v xml:space="preserve"> </v>
      </c>
      <c r="S1242" s="181" t="str">
        <f>IF('proje ve personel bilgileri'!A551&lt;&gt;0,(Q1242/R1242)," ")</f>
        <v xml:space="preserve"> </v>
      </c>
    </row>
    <row r="1243" spans="1:19" ht="15.75" customHeight="1" x14ac:dyDescent="0.25">
      <c r="A1243" s="14">
        <v>539</v>
      </c>
      <c r="B1243" s="359" t="str">
        <f>IF('proje ve personel bilgileri'!A552&lt;&gt;0,('proje ve personel bilgileri'!A552)," ")</f>
        <v xml:space="preserve"> </v>
      </c>
      <c r="C1243" s="359"/>
      <c r="D1243" s="176">
        <f>IF('G011A (Ocak-Temmuz)'!C1024="",0,'G011A (Ocak-Temmuz)'!C1024)</f>
        <v>0</v>
      </c>
      <c r="E1243" s="175">
        <f>IF('G011A (Ocak-Temmuz)'!K1024=" ",0,'G011A (Ocak-Temmuz)'!K1024)</f>
        <v>0</v>
      </c>
      <c r="F1243" s="176">
        <f>IF('G011A (Şubat-Ağustos)'!C1014="",0,'G011A (Şubat-Ağustos)'!C1014)</f>
        <v>0</v>
      </c>
      <c r="G1243" s="175">
        <f>IF('G011A (Şubat-Ağustos)'!K1014=" ",0,'G011A (Şubat-Ağustos)'!K1014)</f>
        <v>0</v>
      </c>
      <c r="H1243" s="176">
        <f>IF('G011A (Mart-Eylül)'!C1014="",0,'G011A (Mart-Eylül)'!C1014)</f>
        <v>0</v>
      </c>
      <c r="I1243" s="175">
        <f>IF('G011A (Mart-Eylül)'!K1014=" ",0,'G011A (Mart-Eylül)'!K1014)</f>
        <v>0</v>
      </c>
      <c r="J1243" s="176">
        <f>IF('G011A (Nisan-Ekim)'!C1014="",0,'G011A (Nisan-Ekim)'!C1014)</f>
        <v>0</v>
      </c>
      <c r="K1243" s="175">
        <f>IF('G011A (Nisan-Ekim)'!K1014="",0,'G011A (Nisan-Ekim)'!K1014)</f>
        <v>0</v>
      </c>
      <c r="L1243" s="176">
        <f>IF('G011A (Mayıs-Kasım)'!C1013="",0,'G011A (Mayıs-Kasım)'!C1013)</f>
        <v>0</v>
      </c>
      <c r="M1243" s="175">
        <f>IF('G011A (Mayıs-Kasım)'!K1013=" ",0,'G011A (Mayıs-Kasım)'!K1013)</f>
        <v>0</v>
      </c>
      <c r="N1243" s="176">
        <f>IF('G011A (Haziran-Aralık)'!C1041="",0,'G011A (Haziran-Aralık)'!C1041)</f>
        <v>0</v>
      </c>
      <c r="O1243" s="175">
        <f>IF('G011A (Haziran-Aralık)'!K1041="",0,'G011A (Haziran-Aralık)'!K1041)</f>
        <v>0</v>
      </c>
      <c r="P1243" s="176" t="str">
        <f>IF('proje ve personel bilgileri'!A552=0,"",SUM(D1243+F1243+H1243+J1243+L1243+N1243))</f>
        <v/>
      </c>
      <c r="Q1243" s="175" t="str">
        <f>IF('proje ve personel bilgileri'!A552=0,"",SUM(E1243+G1243+I1243+K1243+M1243+O1243))</f>
        <v/>
      </c>
      <c r="R1243" s="180" t="str">
        <f>IF('proje ve personel bilgileri'!A552&lt;&gt;0,(P1243/30)," ")</f>
        <v xml:space="preserve"> </v>
      </c>
      <c r="S1243" s="181" t="str">
        <f>IF('proje ve personel bilgileri'!A552&lt;&gt;0,(Q1243/R1243)," ")</f>
        <v xml:space="preserve"> </v>
      </c>
    </row>
    <row r="1244" spans="1:19" ht="15.75" customHeight="1" x14ac:dyDescent="0.25">
      <c r="A1244" s="15">
        <v>540</v>
      </c>
      <c r="B1244" s="359" t="str">
        <f>IF('proje ve personel bilgileri'!A553&lt;&gt;0,('proje ve personel bilgileri'!A553)," ")</f>
        <v xml:space="preserve"> </v>
      </c>
      <c r="C1244" s="359"/>
      <c r="D1244" s="176">
        <f>IF('G011A (Ocak-Temmuz)'!C1025="",0,'G011A (Ocak-Temmuz)'!C1025)</f>
        <v>0</v>
      </c>
      <c r="E1244" s="175">
        <f>IF('G011A (Ocak-Temmuz)'!K1025=" ",0,'G011A (Ocak-Temmuz)'!K1025)</f>
        <v>0</v>
      </c>
      <c r="F1244" s="176">
        <f>IF('G011A (Şubat-Ağustos)'!C1015="",0,'G011A (Şubat-Ağustos)'!C1015)</f>
        <v>0</v>
      </c>
      <c r="G1244" s="175">
        <f>IF('G011A (Şubat-Ağustos)'!K1015=" ",0,'G011A (Şubat-Ağustos)'!K1015)</f>
        <v>0</v>
      </c>
      <c r="H1244" s="176">
        <f>IF('G011A (Mart-Eylül)'!C1015="",0,'G011A (Mart-Eylül)'!C1015)</f>
        <v>0</v>
      </c>
      <c r="I1244" s="175">
        <f>IF('G011A (Mart-Eylül)'!K1015=" ",0,'G011A (Mart-Eylül)'!K1015)</f>
        <v>0</v>
      </c>
      <c r="J1244" s="176">
        <f>IF('G011A (Nisan-Ekim)'!C1015="",0,'G011A (Nisan-Ekim)'!C1015)</f>
        <v>0</v>
      </c>
      <c r="K1244" s="175">
        <f>IF('G011A (Nisan-Ekim)'!K1015="",0,'G011A (Nisan-Ekim)'!K1015)</f>
        <v>0</v>
      </c>
      <c r="L1244" s="176">
        <f>IF('G011A (Mayıs-Kasım)'!C1014="",0,'G011A (Mayıs-Kasım)'!C1014)</f>
        <v>0</v>
      </c>
      <c r="M1244" s="175">
        <f>IF('G011A (Mayıs-Kasım)'!K1014=" ",0,'G011A (Mayıs-Kasım)'!K1014)</f>
        <v>0</v>
      </c>
      <c r="N1244" s="176">
        <f>IF('G011A (Haziran-Aralık)'!C1042="",0,'G011A (Haziran-Aralık)'!C1042)</f>
        <v>0</v>
      </c>
      <c r="O1244" s="175">
        <f>IF('G011A (Haziran-Aralık)'!K1042="",0,'G011A (Haziran-Aralık)'!K1042)</f>
        <v>0</v>
      </c>
      <c r="P1244" s="176" t="str">
        <f>IF('proje ve personel bilgileri'!A553=0,"",SUM(D1244+F1244+H1244+J1244+L1244+N1244))</f>
        <v/>
      </c>
      <c r="Q1244" s="175" t="str">
        <f>IF('proje ve personel bilgileri'!A553=0,"",SUM(E1244+G1244+I1244+K1244+M1244+O1244))</f>
        <v/>
      </c>
      <c r="R1244" s="180" t="str">
        <f>IF('proje ve personel bilgileri'!A553&lt;&gt;0,(P1244/30)," ")</f>
        <v xml:space="preserve"> </v>
      </c>
      <c r="S1244" s="181" t="str">
        <f>IF('proje ve personel bilgileri'!A553&lt;&gt;0,(Q1244/R1244)," ")</f>
        <v xml:space="preserve"> </v>
      </c>
    </row>
    <row r="1245" spans="1:19" ht="15" customHeight="1" x14ac:dyDescent="0.25">
      <c r="A1245" s="56"/>
      <c r="B1245" s="56"/>
      <c r="C1245" s="56"/>
      <c r="D1245" s="56"/>
      <c r="E1245" s="56"/>
      <c r="F1245" s="56"/>
      <c r="G1245" s="56"/>
      <c r="H1245" s="56"/>
      <c r="I1245" s="56"/>
      <c r="J1245" s="56"/>
      <c r="K1245" s="56"/>
      <c r="L1245" s="56"/>
      <c r="M1245" s="56"/>
      <c r="N1245" s="56"/>
      <c r="O1245" s="56"/>
      <c r="P1245" s="56"/>
      <c r="Q1245" s="56"/>
      <c r="R1245" s="56"/>
      <c r="S1245" s="56"/>
    </row>
    <row r="1246" spans="1:19" ht="15" customHeight="1" x14ac:dyDescent="0.25">
      <c r="A1246" s="332" t="s">
        <v>100</v>
      </c>
      <c r="B1246" s="332"/>
      <c r="C1246" s="332"/>
      <c r="D1246" s="332"/>
      <c r="E1246" s="332"/>
      <c r="F1246" s="332"/>
      <c r="G1246" s="332"/>
      <c r="H1246" s="332"/>
      <c r="I1246" s="332"/>
      <c r="J1246" s="332"/>
      <c r="K1246" s="332"/>
      <c r="L1246" s="332"/>
      <c r="M1246" s="332"/>
      <c r="N1246" s="332"/>
      <c r="O1246" s="332"/>
      <c r="P1246" s="332"/>
      <c r="Q1246" s="332"/>
      <c r="R1246" s="332"/>
    </row>
    <row r="1247" spans="1:19" ht="15" customHeight="1" x14ac:dyDescent="0.25">
      <c r="A1247" s="287"/>
    </row>
    <row r="1248" spans="1:19" ht="15" customHeight="1" x14ac:dyDescent="0.25">
      <c r="C1248" s="57"/>
      <c r="E1248" s="58"/>
      <c r="G1248" s="57"/>
    </row>
    <row r="1249" spans="1:19" ht="15" customHeight="1" x14ac:dyDescent="0.25">
      <c r="F1249" s="288" t="s">
        <v>102</v>
      </c>
      <c r="J1249" s="288" t="s">
        <v>103</v>
      </c>
      <c r="O1249" s="74" t="s">
        <v>127</v>
      </c>
    </row>
    <row r="1260" spans="1:19" ht="15.75" customHeight="1" x14ac:dyDescent="0.25">
      <c r="A1260" s="348" t="s">
        <v>108</v>
      </c>
      <c r="B1260" s="348"/>
      <c r="C1260" s="348"/>
      <c r="D1260" s="348"/>
      <c r="E1260" s="348"/>
      <c r="F1260" s="348"/>
      <c r="G1260" s="348"/>
      <c r="H1260" s="348"/>
      <c r="I1260" s="348"/>
      <c r="J1260" s="348"/>
      <c r="K1260" s="348"/>
      <c r="L1260" s="348"/>
      <c r="M1260" s="348"/>
      <c r="N1260" s="348"/>
      <c r="O1260" s="348"/>
      <c r="P1260" s="348"/>
      <c r="Q1260" s="348"/>
      <c r="R1260" s="348"/>
      <c r="S1260" s="348"/>
    </row>
    <row r="1261" spans="1:19" ht="15" customHeight="1" x14ac:dyDescent="0.25">
      <c r="A1261" s="68"/>
      <c r="B1261" s="68"/>
      <c r="C1261" s="68"/>
      <c r="D1261" s="68"/>
      <c r="E1261" s="68"/>
      <c r="F1261" s="68"/>
      <c r="G1261" s="68"/>
      <c r="H1261" s="68"/>
      <c r="I1261" s="69" t="str">
        <f>'proje ve personel bilgileri'!$B$7</f>
        <v>/</v>
      </c>
      <c r="J1261" s="68" t="s">
        <v>109</v>
      </c>
      <c r="K1261" s="68"/>
      <c r="L1261" s="68"/>
      <c r="M1261" s="68"/>
      <c r="N1261" s="68"/>
      <c r="O1261" s="68"/>
      <c r="P1261" s="68"/>
      <c r="Q1261" s="68"/>
      <c r="R1261" s="68"/>
      <c r="S1261" s="68"/>
    </row>
    <row r="1262" spans="1:19" ht="18.75" customHeight="1" x14ac:dyDescent="0.25">
      <c r="R1262" s="10" t="s">
        <v>110</v>
      </c>
    </row>
    <row r="1263" spans="1:19" ht="15.75" customHeight="1" x14ac:dyDescent="0.25">
      <c r="A1263" s="349" t="s">
        <v>2</v>
      </c>
      <c r="B1263" s="350"/>
      <c r="C1263" s="374">
        <f>'proje ve personel bilgileri'!$B$2</f>
        <v>0</v>
      </c>
      <c r="D1263" s="375"/>
      <c r="E1263" s="375"/>
      <c r="F1263" s="375"/>
      <c r="G1263" s="375"/>
      <c r="H1263" s="375"/>
      <c r="I1263" s="375"/>
      <c r="J1263" s="375"/>
      <c r="K1263" s="375"/>
      <c r="L1263" s="375"/>
      <c r="M1263" s="375"/>
      <c r="N1263" s="375"/>
      <c r="O1263" s="375"/>
      <c r="P1263" s="375"/>
      <c r="Q1263" s="375"/>
      <c r="R1263" s="375"/>
      <c r="S1263" s="376"/>
    </row>
    <row r="1264" spans="1:19" ht="15.75" customHeight="1" x14ac:dyDescent="0.25">
      <c r="A1264" s="349" t="s">
        <v>4</v>
      </c>
      <c r="B1264" s="350"/>
      <c r="C1264" s="374">
        <f>'proje ve personel bilgileri'!$B$3</f>
        <v>0</v>
      </c>
      <c r="D1264" s="375"/>
      <c r="E1264" s="375"/>
      <c r="F1264" s="375"/>
      <c r="G1264" s="375"/>
      <c r="H1264" s="375"/>
      <c r="I1264" s="375"/>
      <c r="J1264" s="375"/>
      <c r="K1264" s="375"/>
      <c r="L1264" s="375"/>
      <c r="M1264" s="375"/>
      <c r="N1264" s="375"/>
      <c r="O1264" s="375"/>
      <c r="P1264" s="375"/>
      <c r="Q1264" s="375"/>
      <c r="R1264" s="375"/>
      <c r="S1264" s="376"/>
    </row>
    <row r="1265" spans="1:19" ht="27.75" customHeight="1" x14ac:dyDescent="0.25">
      <c r="A1265" s="360" t="s">
        <v>87</v>
      </c>
      <c r="B1265" s="368" t="s">
        <v>15</v>
      </c>
      <c r="C1265" s="369"/>
      <c r="D1265" s="368" t="s">
        <v>111</v>
      </c>
      <c r="E1265" s="369"/>
      <c r="F1265" s="368" t="s">
        <v>112</v>
      </c>
      <c r="G1265" s="369"/>
      <c r="H1265" s="366" t="s">
        <v>113</v>
      </c>
      <c r="I1265" s="367"/>
      <c r="J1265" s="366" t="s">
        <v>114</v>
      </c>
      <c r="K1265" s="367"/>
      <c r="L1265" s="366" t="s">
        <v>115</v>
      </c>
      <c r="M1265" s="367"/>
      <c r="N1265" s="368" t="s">
        <v>116</v>
      </c>
      <c r="O1265" s="369"/>
      <c r="P1265" s="360" t="s">
        <v>117</v>
      </c>
      <c r="Q1265" s="286" t="s">
        <v>118</v>
      </c>
      <c r="R1265" s="362" t="s">
        <v>119</v>
      </c>
      <c r="S1265" s="362" t="s">
        <v>120</v>
      </c>
    </row>
    <row r="1266" spans="1:19" ht="15.75" customHeight="1" x14ac:dyDescent="0.25">
      <c r="A1266" s="361"/>
      <c r="B1266" s="372"/>
      <c r="C1266" s="373"/>
      <c r="D1266" s="370"/>
      <c r="E1266" s="371"/>
      <c r="F1266" s="370"/>
      <c r="G1266" s="371"/>
      <c r="H1266" s="364" t="s">
        <v>121</v>
      </c>
      <c r="I1266" s="365"/>
      <c r="J1266" s="364" t="s">
        <v>122</v>
      </c>
      <c r="K1266" s="365"/>
      <c r="L1266" s="364" t="s">
        <v>123</v>
      </c>
      <c r="M1266" s="365"/>
      <c r="N1266" s="370"/>
      <c r="O1266" s="371"/>
      <c r="P1266" s="361"/>
      <c r="Q1266" s="11" t="s">
        <v>124</v>
      </c>
      <c r="R1266" s="363"/>
      <c r="S1266" s="363"/>
    </row>
    <row r="1267" spans="1:19" ht="27.75" customHeight="1" x14ac:dyDescent="0.25">
      <c r="A1267" s="361"/>
      <c r="B1267" s="372"/>
      <c r="C1267" s="373"/>
      <c r="D1267" s="360" t="s">
        <v>125</v>
      </c>
      <c r="E1267" s="11" t="s">
        <v>126</v>
      </c>
      <c r="F1267" s="360" t="s">
        <v>125</v>
      </c>
      <c r="G1267" s="11" t="s">
        <v>126</v>
      </c>
      <c r="H1267" s="360" t="s">
        <v>125</v>
      </c>
      <c r="I1267" s="11" t="s">
        <v>126</v>
      </c>
      <c r="J1267" s="360" t="s">
        <v>125</v>
      </c>
      <c r="K1267" s="12" t="s">
        <v>126</v>
      </c>
      <c r="L1267" s="360" t="s">
        <v>125</v>
      </c>
      <c r="M1267" s="11" t="s">
        <v>126</v>
      </c>
      <c r="N1267" s="360" t="s">
        <v>125</v>
      </c>
      <c r="O1267" s="11" t="s">
        <v>126</v>
      </c>
      <c r="P1267" s="361"/>
      <c r="Q1267" s="11" t="s">
        <v>98</v>
      </c>
      <c r="R1267" s="363"/>
      <c r="S1267" s="363"/>
    </row>
    <row r="1268" spans="1:19" ht="15.75" customHeight="1" x14ac:dyDescent="0.25">
      <c r="A1268" s="361"/>
      <c r="B1268" s="372"/>
      <c r="C1268" s="373"/>
      <c r="D1268" s="361"/>
      <c r="E1268" s="11" t="s">
        <v>98</v>
      </c>
      <c r="F1268" s="361"/>
      <c r="G1268" s="11" t="s">
        <v>98</v>
      </c>
      <c r="H1268" s="361"/>
      <c r="I1268" s="11" t="s">
        <v>98</v>
      </c>
      <c r="J1268" s="361"/>
      <c r="K1268" s="12" t="s">
        <v>98</v>
      </c>
      <c r="L1268" s="361"/>
      <c r="M1268" s="11" t="s">
        <v>98</v>
      </c>
      <c r="N1268" s="361"/>
      <c r="O1268" s="11" t="s">
        <v>98</v>
      </c>
      <c r="P1268" s="361"/>
      <c r="Q1268" s="13"/>
      <c r="R1268" s="363"/>
      <c r="S1268" s="363"/>
    </row>
    <row r="1269" spans="1:19" ht="15.75" customHeight="1" x14ac:dyDescent="0.25">
      <c r="A1269" s="14">
        <v>541</v>
      </c>
      <c r="B1269" s="359" t="str">
        <f>IF('proje ve personel bilgileri'!A554&lt;&gt;0,('proje ve personel bilgileri'!A554)," ")</f>
        <v xml:space="preserve"> </v>
      </c>
      <c r="C1269" s="359"/>
      <c r="D1269" s="176">
        <f>IF('G011A (Ocak-Temmuz)'!C1044="",0,'G011A (Ocak-Temmuz)'!C1044)</f>
        <v>0</v>
      </c>
      <c r="E1269" s="175">
        <f>IF('G011A (Ocak-Temmuz)'!K1044=" ",0,'G011A (Ocak-Temmuz)'!K1044)</f>
        <v>0</v>
      </c>
      <c r="F1269" s="176">
        <f>IF('G011A (Şubat-Ağustos)'!C1033="",0,'G011A (Şubat-Ağustos)'!C1033)</f>
        <v>0</v>
      </c>
      <c r="G1269" s="175">
        <f>IF('G011A (Şubat-Ağustos)'!K1033=" ",0,'G011A (Şubat-Ağustos)'!K1033)</f>
        <v>0</v>
      </c>
      <c r="H1269" s="176">
        <f>IF('G011A (Mart-Eylül)'!C1033="",0,'G011A (Mart-Eylül)'!C1033)</f>
        <v>0</v>
      </c>
      <c r="I1269" s="175">
        <f>IF('G011A (Mart-Eylül)'!K1033=" ",0,'G011A (Mart-Eylül)'!K1033)</f>
        <v>0</v>
      </c>
      <c r="J1269" s="176">
        <f>IF('G011A (Nisan-Ekim)'!C1033="",0,'G011A (Nisan-Ekim)'!C1033)</f>
        <v>0</v>
      </c>
      <c r="K1269" s="175">
        <f>IF('G011A (Nisan-Ekim)'!K1033="",0,'G011A (Nisan-Ekim)'!K1033)</f>
        <v>0</v>
      </c>
      <c r="L1269" s="176">
        <f>IF('G011A (Mayıs-Kasım)'!C1033="",0,'G011A (Mayıs-Kasım)'!C1033)</f>
        <v>0</v>
      </c>
      <c r="M1269" s="175">
        <f>IF('G011A (Mayıs-Kasım)'!K1033=" ",0,'G011A (Mayıs-Kasım)'!K1033)</f>
        <v>0</v>
      </c>
      <c r="N1269" s="176">
        <f>IF('G011A (Haziran-Aralık)'!C1061="",0,'G011A (Haziran-Aralık)'!C1061)</f>
        <v>0</v>
      </c>
      <c r="O1269" s="175">
        <f>IF('G011A (Haziran-Aralık)'!K1061="",0,'G011A (Haziran-Aralık)'!K1061)</f>
        <v>0</v>
      </c>
      <c r="P1269" s="176" t="str">
        <f>IF('proje ve personel bilgileri'!A554=0,"",SUM(D1269+F1269+H1269+J1269+L1269+N1269))</f>
        <v/>
      </c>
      <c r="Q1269" s="175" t="str">
        <f>IF('proje ve personel bilgileri'!A554=0,"",SUM(E1269+G1269+I1269+K1269+M1269+O1269))</f>
        <v/>
      </c>
      <c r="R1269" s="180" t="str">
        <f>IF('proje ve personel bilgileri'!A554&lt;&gt;0,(P1269/30)," ")</f>
        <v xml:space="preserve"> </v>
      </c>
      <c r="S1269" s="181" t="str">
        <f>IF('proje ve personel bilgileri'!A554&lt;&gt;0,(Q1269/R1269)," ")</f>
        <v xml:space="preserve"> </v>
      </c>
    </row>
    <row r="1270" spans="1:19" ht="15.75" customHeight="1" x14ac:dyDescent="0.25">
      <c r="A1270" s="15">
        <v>542</v>
      </c>
      <c r="B1270" s="359" t="str">
        <f>IF('proje ve personel bilgileri'!A555&lt;&gt;0,('proje ve personel bilgileri'!A555)," ")</f>
        <v xml:space="preserve"> </v>
      </c>
      <c r="C1270" s="359"/>
      <c r="D1270" s="176">
        <f>IF('G011A (Ocak-Temmuz)'!C1045="",0,'G011A (Ocak-Temmuz)'!C1045)</f>
        <v>0</v>
      </c>
      <c r="E1270" s="175">
        <f>IF('G011A (Ocak-Temmuz)'!K1045=" ",0,'G011A (Ocak-Temmuz)'!K1045)</f>
        <v>0</v>
      </c>
      <c r="F1270" s="176">
        <f>IF('G011A (Şubat-Ağustos)'!C1034="",0,'G011A (Şubat-Ağustos)'!C1034)</f>
        <v>0</v>
      </c>
      <c r="G1270" s="175">
        <f>IF('G011A (Şubat-Ağustos)'!K1034=" ",0,'G011A (Şubat-Ağustos)'!K1034)</f>
        <v>0</v>
      </c>
      <c r="H1270" s="176">
        <f>IF('G011A (Mart-Eylül)'!C1034="",0,'G011A (Mart-Eylül)'!C1034)</f>
        <v>0</v>
      </c>
      <c r="I1270" s="175">
        <f>IF('G011A (Mart-Eylül)'!K1034=" ",0,'G011A (Mart-Eylül)'!K1034)</f>
        <v>0</v>
      </c>
      <c r="J1270" s="176">
        <f>IF('G011A (Nisan-Ekim)'!C1034="",0,'G011A (Nisan-Ekim)'!C1034)</f>
        <v>0</v>
      </c>
      <c r="K1270" s="175">
        <f>IF('G011A (Nisan-Ekim)'!K1034="",0,'G011A (Nisan-Ekim)'!K1034)</f>
        <v>0</v>
      </c>
      <c r="L1270" s="176">
        <f>IF('G011A (Mayıs-Kasım)'!C1034="",0,'G011A (Mayıs-Kasım)'!C1034)</f>
        <v>0</v>
      </c>
      <c r="M1270" s="175">
        <f>IF('G011A (Mayıs-Kasım)'!K1034=" ",0,'G011A (Mayıs-Kasım)'!K1034)</f>
        <v>0</v>
      </c>
      <c r="N1270" s="176">
        <f>IF('G011A (Haziran-Aralık)'!C1062="",0,'G011A (Haziran-Aralık)'!C1062)</f>
        <v>0</v>
      </c>
      <c r="O1270" s="175">
        <f>IF('G011A (Haziran-Aralık)'!K1062="",0,'G011A (Haziran-Aralık)'!K1062)</f>
        <v>0</v>
      </c>
      <c r="P1270" s="176" t="str">
        <f>IF('proje ve personel bilgileri'!A555=0,"",SUM(D1270+F1270+H1270+J1270+L1270+N1270))</f>
        <v/>
      </c>
      <c r="Q1270" s="175" t="str">
        <f>IF('proje ve personel bilgileri'!A555=0,"",SUM(E1270+G1270+I1270+K1270+M1270+O1270))</f>
        <v/>
      </c>
      <c r="R1270" s="180" t="str">
        <f>IF('proje ve personel bilgileri'!A555&lt;&gt;0,(P1270/30)," ")</f>
        <v xml:space="preserve"> </v>
      </c>
      <c r="S1270" s="181" t="str">
        <f>IF('proje ve personel bilgileri'!A555&lt;&gt;0,(Q1270/R1270)," ")</f>
        <v xml:space="preserve"> </v>
      </c>
    </row>
    <row r="1271" spans="1:19" ht="15.75" customHeight="1" x14ac:dyDescent="0.25">
      <c r="A1271" s="14">
        <v>543</v>
      </c>
      <c r="B1271" s="359" t="str">
        <f>IF('proje ve personel bilgileri'!A556&lt;&gt;0,('proje ve personel bilgileri'!A556)," ")</f>
        <v xml:space="preserve"> </v>
      </c>
      <c r="C1271" s="359"/>
      <c r="D1271" s="176">
        <f>IF('G011A (Ocak-Temmuz)'!C1046="",0,'G011A (Ocak-Temmuz)'!C1046)</f>
        <v>0</v>
      </c>
      <c r="E1271" s="175">
        <f>IF('G011A (Ocak-Temmuz)'!K1046=" ",0,'G011A (Ocak-Temmuz)'!K1046)</f>
        <v>0</v>
      </c>
      <c r="F1271" s="176">
        <f>IF('G011A (Şubat-Ağustos)'!C1035="",0,'G011A (Şubat-Ağustos)'!C1035)</f>
        <v>0</v>
      </c>
      <c r="G1271" s="175">
        <f>IF('G011A (Şubat-Ağustos)'!K1035=" ",0,'G011A (Şubat-Ağustos)'!K1035)</f>
        <v>0</v>
      </c>
      <c r="H1271" s="176">
        <f>IF('G011A (Mart-Eylül)'!C1035="",0,'G011A (Mart-Eylül)'!C1035)</f>
        <v>0</v>
      </c>
      <c r="I1271" s="175">
        <f>IF('G011A (Mart-Eylül)'!K1035=" ",0,'G011A (Mart-Eylül)'!K1035)</f>
        <v>0</v>
      </c>
      <c r="J1271" s="176">
        <f>IF('G011A (Nisan-Ekim)'!C1035="",0,'G011A (Nisan-Ekim)'!C1035)</f>
        <v>0</v>
      </c>
      <c r="K1271" s="175">
        <f>IF('G011A (Nisan-Ekim)'!K1035="",0,'G011A (Nisan-Ekim)'!K1035)</f>
        <v>0</v>
      </c>
      <c r="L1271" s="176">
        <f>IF('G011A (Mayıs-Kasım)'!C1035="",0,'G011A (Mayıs-Kasım)'!C1035)</f>
        <v>0</v>
      </c>
      <c r="M1271" s="175">
        <f>IF('G011A (Mayıs-Kasım)'!K1035=" ",0,'G011A (Mayıs-Kasım)'!K1035)</f>
        <v>0</v>
      </c>
      <c r="N1271" s="176">
        <f>IF('G011A (Haziran-Aralık)'!C1063="",0,'G011A (Haziran-Aralık)'!C1063)</f>
        <v>0</v>
      </c>
      <c r="O1271" s="175">
        <f>IF('G011A (Haziran-Aralık)'!K1063="",0,'G011A (Haziran-Aralık)'!K1063)</f>
        <v>0</v>
      </c>
      <c r="P1271" s="176" t="str">
        <f>IF('proje ve personel bilgileri'!A556=0,"",SUM(D1271+F1271+H1271+J1271+L1271+N1271))</f>
        <v/>
      </c>
      <c r="Q1271" s="175" t="str">
        <f>IF('proje ve personel bilgileri'!A556=0,"",SUM(E1271+G1271+I1271+K1271+M1271+O1271))</f>
        <v/>
      </c>
      <c r="R1271" s="180" t="str">
        <f>IF('proje ve personel bilgileri'!A556&lt;&gt;0,(P1271/30)," ")</f>
        <v xml:space="preserve"> </v>
      </c>
      <c r="S1271" s="181" t="str">
        <f>IF('proje ve personel bilgileri'!A556&lt;&gt;0,(Q1271/R1271)," ")</f>
        <v xml:space="preserve"> </v>
      </c>
    </row>
    <row r="1272" spans="1:19" ht="15.75" customHeight="1" x14ac:dyDescent="0.25">
      <c r="A1272" s="15">
        <v>544</v>
      </c>
      <c r="B1272" s="359" t="str">
        <f>IF('proje ve personel bilgileri'!A557&lt;&gt;0,('proje ve personel bilgileri'!A557)," ")</f>
        <v xml:space="preserve"> </v>
      </c>
      <c r="C1272" s="359"/>
      <c r="D1272" s="176">
        <f>IF('G011A (Ocak-Temmuz)'!C1047="",0,'G011A (Ocak-Temmuz)'!C1047)</f>
        <v>0</v>
      </c>
      <c r="E1272" s="175">
        <f>IF('G011A (Ocak-Temmuz)'!K1047=" ",0,'G011A (Ocak-Temmuz)'!K1047)</f>
        <v>0</v>
      </c>
      <c r="F1272" s="176">
        <f>IF('G011A (Şubat-Ağustos)'!C1036="",0,'G011A (Şubat-Ağustos)'!C1036)</f>
        <v>0</v>
      </c>
      <c r="G1272" s="175">
        <f>IF('G011A (Şubat-Ağustos)'!K1036=" ",0,'G011A (Şubat-Ağustos)'!K1036)</f>
        <v>0</v>
      </c>
      <c r="H1272" s="176">
        <f>IF('G011A (Mart-Eylül)'!C1036="",0,'G011A (Mart-Eylül)'!C1036)</f>
        <v>0</v>
      </c>
      <c r="I1272" s="175">
        <f>IF('G011A (Mart-Eylül)'!K1036=" ",0,'G011A (Mart-Eylül)'!K1036)</f>
        <v>0</v>
      </c>
      <c r="J1272" s="176">
        <f>IF('G011A (Nisan-Ekim)'!C1036="",0,'G011A (Nisan-Ekim)'!C1036)</f>
        <v>0</v>
      </c>
      <c r="K1272" s="175">
        <f>IF('G011A (Nisan-Ekim)'!K1036="",0,'G011A (Nisan-Ekim)'!K1036)</f>
        <v>0</v>
      </c>
      <c r="L1272" s="176">
        <f>IF('G011A (Mayıs-Kasım)'!C1036="",0,'G011A (Mayıs-Kasım)'!C1036)</f>
        <v>0</v>
      </c>
      <c r="M1272" s="175">
        <f>IF('G011A (Mayıs-Kasım)'!K1036=" ",0,'G011A (Mayıs-Kasım)'!K1036)</f>
        <v>0</v>
      </c>
      <c r="N1272" s="176">
        <f>IF('G011A (Haziran-Aralık)'!C1064="",0,'G011A (Haziran-Aralık)'!C1064)</f>
        <v>0</v>
      </c>
      <c r="O1272" s="175">
        <f>IF('G011A (Haziran-Aralık)'!K1064="",0,'G011A (Haziran-Aralık)'!K1064)</f>
        <v>0</v>
      </c>
      <c r="P1272" s="176" t="str">
        <f>IF('proje ve personel bilgileri'!A557=0,"",SUM(D1272+F1272+H1272+J1272+L1272+N1272))</f>
        <v/>
      </c>
      <c r="Q1272" s="175" t="str">
        <f>IF('proje ve personel bilgileri'!A557=0,"",SUM(E1272+G1272+I1272+K1272+M1272+O1272))</f>
        <v/>
      </c>
      <c r="R1272" s="180" t="str">
        <f>IF('proje ve personel bilgileri'!A557&lt;&gt;0,(P1272/30)," ")</f>
        <v xml:space="preserve"> </v>
      </c>
      <c r="S1272" s="181" t="str">
        <f>IF('proje ve personel bilgileri'!A557&lt;&gt;0,(Q1272/R1272)," ")</f>
        <v xml:space="preserve"> </v>
      </c>
    </row>
    <row r="1273" spans="1:19" ht="15.75" customHeight="1" x14ac:dyDescent="0.25">
      <c r="A1273" s="14">
        <v>545</v>
      </c>
      <c r="B1273" s="359" t="str">
        <f>IF('proje ve personel bilgileri'!A558&lt;&gt;0,('proje ve personel bilgileri'!A558)," ")</f>
        <v xml:space="preserve"> </v>
      </c>
      <c r="C1273" s="359"/>
      <c r="D1273" s="176">
        <f>IF('G011A (Ocak-Temmuz)'!C1048="",0,'G011A (Ocak-Temmuz)'!C1048)</f>
        <v>0</v>
      </c>
      <c r="E1273" s="175">
        <f>IF('G011A (Ocak-Temmuz)'!K1048=" ",0,'G011A (Ocak-Temmuz)'!K1048)</f>
        <v>0</v>
      </c>
      <c r="F1273" s="176">
        <f>IF('G011A (Şubat-Ağustos)'!C1037="",0,'G011A (Şubat-Ağustos)'!C1037)</f>
        <v>0</v>
      </c>
      <c r="G1273" s="175">
        <f>IF('G011A (Şubat-Ağustos)'!K1037=" ",0,'G011A (Şubat-Ağustos)'!K1037)</f>
        <v>0</v>
      </c>
      <c r="H1273" s="176">
        <f>IF('G011A (Mart-Eylül)'!C1037="",0,'G011A (Mart-Eylül)'!C1037)</f>
        <v>0</v>
      </c>
      <c r="I1273" s="175">
        <f>IF('G011A (Mart-Eylül)'!K1037=" ",0,'G011A (Mart-Eylül)'!K1037)</f>
        <v>0</v>
      </c>
      <c r="J1273" s="176">
        <f>IF('G011A (Nisan-Ekim)'!C1037="",0,'G011A (Nisan-Ekim)'!C1037)</f>
        <v>0</v>
      </c>
      <c r="K1273" s="175">
        <f>IF('G011A (Nisan-Ekim)'!K1037="",0,'G011A (Nisan-Ekim)'!K1037)</f>
        <v>0</v>
      </c>
      <c r="L1273" s="176">
        <f>IF('G011A (Mayıs-Kasım)'!C1037="",0,'G011A (Mayıs-Kasım)'!C1037)</f>
        <v>0</v>
      </c>
      <c r="M1273" s="175">
        <f>IF('G011A (Mayıs-Kasım)'!K1037=" ",0,'G011A (Mayıs-Kasım)'!K1037)</f>
        <v>0</v>
      </c>
      <c r="N1273" s="176">
        <f>IF('G011A (Haziran-Aralık)'!C1065="",0,'G011A (Haziran-Aralık)'!C1065)</f>
        <v>0</v>
      </c>
      <c r="O1273" s="175">
        <f>IF('G011A (Haziran-Aralık)'!K1065="",0,'G011A (Haziran-Aralık)'!K1065)</f>
        <v>0</v>
      </c>
      <c r="P1273" s="176" t="str">
        <f>IF('proje ve personel bilgileri'!A558=0,"",SUM(D1273+F1273+H1273+J1273+L1273+N1273))</f>
        <v/>
      </c>
      <c r="Q1273" s="175" t="str">
        <f>IF('proje ve personel bilgileri'!A558=0,"",SUM(E1273+G1273+I1273+K1273+M1273+O1273))</f>
        <v/>
      </c>
      <c r="R1273" s="180" t="str">
        <f>IF('proje ve personel bilgileri'!A558&lt;&gt;0,(P1273/30)," ")</f>
        <v xml:space="preserve"> </v>
      </c>
      <c r="S1273" s="181" t="str">
        <f>IF('proje ve personel bilgileri'!A558&lt;&gt;0,(Q1273/R1273)," ")</f>
        <v xml:space="preserve"> </v>
      </c>
    </row>
    <row r="1274" spans="1:19" ht="15.75" customHeight="1" x14ac:dyDescent="0.25">
      <c r="A1274" s="15">
        <v>546</v>
      </c>
      <c r="B1274" s="359" t="str">
        <f>IF('proje ve personel bilgileri'!A559&lt;&gt;0,('proje ve personel bilgileri'!A559)," ")</f>
        <v xml:space="preserve"> </v>
      </c>
      <c r="C1274" s="359"/>
      <c r="D1274" s="176">
        <f>IF('G011A (Ocak-Temmuz)'!C1049="",0,'G011A (Ocak-Temmuz)'!C1049)</f>
        <v>0</v>
      </c>
      <c r="E1274" s="175">
        <f>IF('G011A (Ocak-Temmuz)'!K1049=" ",0,'G011A (Ocak-Temmuz)'!K1049)</f>
        <v>0</v>
      </c>
      <c r="F1274" s="176">
        <f>IF('G011A (Şubat-Ağustos)'!C1038="",0,'G011A (Şubat-Ağustos)'!C1038)</f>
        <v>0</v>
      </c>
      <c r="G1274" s="175">
        <f>IF('G011A (Şubat-Ağustos)'!K1038=" ",0,'G011A (Şubat-Ağustos)'!K1038)</f>
        <v>0</v>
      </c>
      <c r="H1274" s="176">
        <f>IF('G011A (Mart-Eylül)'!C1038="",0,'G011A (Mart-Eylül)'!C1038)</f>
        <v>0</v>
      </c>
      <c r="I1274" s="175">
        <f>IF('G011A (Mart-Eylül)'!K1038=" ",0,'G011A (Mart-Eylül)'!K1038)</f>
        <v>0</v>
      </c>
      <c r="J1274" s="176">
        <f>IF('G011A (Nisan-Ekim)'!C1038="",0,'G011A (Nisan-Ekim)'!C1038)</f>
        <v>0</v>
      </c>
      <c r="K1274" s="175">
        <f>IF('G011A (Nisan-Ekim)'!K1038="",0,'G011A (Nisan-Ekim)'!K1038)</f>
        <v>0</v>
      </c>
      <c r="L1274" s="176">
        <f>IF('G011A (Mayıs-Kasım)'!C1038="",0,'G011A (Mayıs-Kasım)'!C1038)</f>
        <v>0</v>
      </c>
      <c r="M1274" s="175">
        <f>IF('G011A (Mayıs-Kasım)'!K1038=" ",0,'G011A (Mayıs-Kasım)'!K1038)</f>
        <v>0</v>
      </c>
      <c r="N1274" s="176">
        <f>IF('G011A (Haziran-Aralık)'!C1066="",0,'G011A (Haziran-Aralık)'!C1066)</f>
        <v>0</v>
      </c>
      <c r="O1274" s="175">
        <f>IF('G011A (Haziran-Aralık)'!K1066="",0,'G011A (Haziran-Aralık)'!K1066)</f>
        <v>0</v>
      </c>
      <c r="P1274" s="176" t="str">
        <f>IF('proje ve personel bilgileri'!A559=0,"",SUM(D1274+F1274+H1274+J1274+L1274+N1274))</f>
        <v/>
      </c>
      <c r="Q1274" s="175" t="str">
        <f>IF('proje ve personel bilgileri'!A559=0,"",SUM(E1274+G1274+I1274+K1274+M1274+O1274))</f>
        <v/>
      </c>
      <c r="R1274" s="180" t="str">
        <f>IF('proje ve personel bilgileri'!A559&lt;&gt;0,(P1274/30)," ")</f>
        <v xml:space="preserve"> </v>
      </c>
      <c r="S1274" s="181" t="str">
        <f>IF('proje ve personel bilgileri'!A559&lt;&gt;0,(Q1274/R1274)," ")</f>
        <v xml:space="preserve"> </v>
      </c>
    </row>
    <row r="1275" spans="1:19" ht="15.75" customHeight="1" x14ac:dyDescent="0.25">
      <c r="A1275" s="14">
        <v>547</v>
      </c>
      <c r="B1275" s="359" t="str">
        <f>IF('proje ve personel bilgileri'!A560&lt;&gt;0,('proje ve personel bilgileri'!A560)," ")</f>
        <v xml:space="preserve"> </v>
      </c>
      <c r="C1275" s="359"/>
      <c r="D1275" s="176">
        <f>IF('G011A (Ocak-Temmuz)'!C1050="",0,'G011A (Ocak-Temmuz)'!C1050)</f>
        <v>0</v>
      </c>
      <c r="E1275" s="175">
        <f>IF('G011A (Ocak-Temmuz)'!K1050=" ",0,'G011A (Ocak-Temmuz)'!K1050)</f>
        <v>0</v>
      </c>
      <c r="F1275" s="176">
        <f>IF('G011A (Şubat-Ağustos)'!C1039="",0,'G011A (Şubat-Ağustos)'!C1039)</f>
        <v>0</v>
      </c>
      <c r="G1275" s="175">
        <f>IF('G011A (Şubat-Ağustos)'!K1039=" ",0,'G011A (Şubat-Ağustos)'!K1039)</f>
        <v>0</v>
      </c>
      <c r="H1275" s="176">
        <f>IF('G011A (Mart-Eylül)'!C1039="",0,'G011A (Mart-Eylül)'!C1039)</f>
        <v>0</v>
      </c>
      <c r="I1275" s="175">
        <f>IF('G011A (Mart-Eylül)'!K1039=" ",0,'G011A (Mart-Eylül)'!K1039)</f>
        <v>0</v>
      </c>
      <c r="J1275" s="176">
        <f>IF('G011A (Nisan-Ekim)'!C1039="",0,'G011A (Nisan-Ekim)'!C1039)</f>
        <v>0</v>
      </c>
      <c r="K1275" s="175">
        <f>IF('G011A (Nisan-Ekim)'!K1039="",0,'G011A (Nisan-Ekim)'!K1039)</f>
        <v>0</v>
      </c>
      <c r="L1275" s="176">
        <f>IF('G011A (Mayıs-Kasım)'!C1039="",0,'G011A (Mayıs-Kasım)'!C1039)</f>
        <v>0</v>
      </c>
      <c r="M1275" s="175">
        <f>IF('G011A (Mayıs-Kasım)'!K1039=" ",0,'G011A (Mayıs-Kasım)'!K1039)</f>
        <v>0</v>
      </c>
      <c r="N1275" s="176">
        <f>IF('G011A (Haziran-Aralık)'!C1067="",0,'G011A (Haziran-Aralık)'!C1067)</f>
        <v>0</v>
      </c>
      <c r="O1275" s="175">
        <f>IF('G011A (Haziran-Aralık)'!K1067="",0,'G011A (Haziran-Aralık)'!K1067)</f>
        <v>0</v>
      </c>
      <c r="P1275" s="176" t="str">
        <f>IF('proje ve personel bilgileri'!A560=0,"",SUM(D1275+F1275+H1275+J1275+L1275+N1275))</f>
        <v/>
      </c>
      <c r="Q1275" s="175" t="str">
        <f>IF('proje ve personel bilgileri'!A560=0,"",SUM(E1275+G1275+I1275+K1275+M1275+O1275))</f>
        <v/>
      </c>
      <c r="R1275" s="180" t="str">
        <f>IF('proje ve personel bilgileri'!A560&lt;&gt;0,(P1275/30)," ")</f>
        <v xml:space="preserve"> </v>
      </c>
      <c r="S1275" s="181" t="str">
        <f>IF('proje ve personel bilgileri'!A560&lt;&gt;0,(Q1275/R1275)," ")</f>
        <v xml:space="preserve"> </v>
      </c>
    </row>
    <row r="1276" spans="1:19" ht="15.75" customHeight="1" x14ac:dyDescent="0.25">
      <c r="A1276" s="15">
        <v>548</v>
      </c>
      <c r="B1276" s="359" t="str">
        <f>IF('proje ve personel bilgileri'!A561&lt;&gt;0,('proje ve personel bilgileri'!A561)," ")</f>
        <v xml:space="preserve"> </v>
      </c>
      <c r="C1276" s="359"/>
      <c r="D1276" s="176">
        <f>IF('G011A (Ocak-Temmuz)'!C1051="",0,'G011A (Ocak-Temmuz)'!C1051)</f>
        <v>0</v>
      </c>
      <c r="E1276" s="175">
        <f>IF('G011A (Ocak-Temmuz)'!K1051=" ",0,'G011A (Ocak-Temmuz)'!K1051)</f>
        <v>0</v>
      </c>
      <c r="F1276" s="176">
        <f>IF('G011A (Şubat-Ağustos)'!C1040="",0,'G011A (Şubat-Ağustos)'!C1040)</f>
        <v>0</v>
      </c>
      <c r="G1276" s="175">
        <f>IF('G011A (Şubat-Ağustos)'!K1040=" ",0,'G011A (Şubat-Ağustos)'!K1040)</f>
        <v>0</v>
      </c>
      <c r="H1276" s="176">
        <f>IF('G011A (Mart-Eylül)'!C1040="",0,'G011A (Mart-Eylül)'!C1040)</f>
        <v>0</v>
      </c>
      <c r="I1276" s="175">
        <f>IF('G011A (Mart-Eylül)'!K1040=" ",0,'G011A (Mart-Eylül)'!K1040)</f>
        <v>0</v>
      </c>
      <c r="J1276" s="176">
        <f>IF('G011A (Nisan-Ekim)'!C1040="",0,'G011A (Nisan-Ekim)'!C1040)</f>
        <v>0</v>
      </c>
      <c r="K1276" s="175">
        <f>IF('G011A (Nisan-Ekim)'!K1040="",0,'G011A (Nisan-Ekim)'!K1040)</f>
        <v>0</v>
      </c>
      <c r="L1276" s="176">
        <f>IF('G011A (Mayıs-Kasım)'!C1040="",0,'G011A (Mayıs-Kasım)'!C1040)</f>
        <v>0</v>
      </c>
      <c r="M1276" s="175">
        <f>IF('G011A (Mayıs-Kasım)'!K1040=" ",0,'G011A (Mayıs-Kasım)'!K1040)</f>
        <v>0</v>
      </c>
      <c r="N1276" s="176">
        <f>IF('G011A (Haziran-Aralık)'!C1068="",0,'G011A (Haziran-Aralık)'!C1068)</f>
        <v>0</v>
      </c>
      <c r="O1276" s="175">
        <f>IF('G011A (Haziran-Aralık)'!K1068="",0,'G011A (Haziran-Aralık)'!K1068)</f>
        <v>0</v>
      </c>
      <c r="P1276" s="176" t="str">
        <f>IF('proje ve personel bilgileri'!A561=0,"",SUM(D1276+F1276+H1276+J1276+L1276+N1276))</f>
        <v/>
      </c>
      <c r="Q1276" s="175" t="str">
        <f>IF('proje ve personel bilgileri'!A561=0,"",SUM(E1276+G1276+I1276+K1276+M1276+O1276))</f>
        <v/>
      </c>
      <c r="R1276" s="180" t="str">
        <f>IF('proje ve personel bilgileri'!A561&lt;&gt;0,(P1276/30)," ")</f>
        <v xml:space="preserve"> </v>
      </c>
      <c r="S1276" s="181" t="str">
        <f>IF('proje ve personel bilgileri'!A561&lt;&gt;0,(Q1276/R1276)," ")</f>
        <v xml:space="preserve"> </v>
      </c>
    </row>
    <row r="1277" spans="1:19" ht="15.75" customHeight="1" x14ac:dyDescent="0.25">
      <c r="A1277" s="14">
        <v>549</v>
      </c>
      <c r="B1277" s="359" t="str">
        <f>IF('proje ve personel bilgileri'!A562&lt;&gt;0,('proje ve personel bilgileri'!A562)," ")</f>
        <v xml:space="preserve"> </v>
      </c>
      <c r="C1277" s="359"/>
      <c r="D1277" s="176">
        <f>IF('G011A (Ocak-Temmuz)'!C1052="",0,'G011A (Ocak-Temmuz)'!C1052)</f>
        <v>0</v>
      </c>
      <c r="E1277" s="175">
        <f>IF('G011A (Ocak-Temmuz)'!K1052=" ",0,'G011A (Ocak-Temmuz)'!K1052)</f>
        <v>0</v>
      </c>
      <c r="F1277" s="176">
        <f>IF('G011A (Şubat-Ağustos)'!C1041="",0,'G011A (Şubat-Ağustos)'!C1041)</f>
        <v>0</v>
      </c>
      <c r="G1277" s="175">
        <f>IF('G011A (Şubat-Ağustos)'!K1041=" ",0,'G011A (Şubat-Ağustos)'!K1041)</f>
        <v>0</v>
      </c>
      <c r="H1277" s="176">
        <f>IF('G011A (Mart-Eylül)'!C1041="",0,'G011A (Mart-Eylül)'!C1041)</f>
        <v>0</v>
      </c>
      <c r="I1277" s="175">
        <f>IF('G011A (Mart-Eylül)'!K1041=" ",0,'G011A (Mart-Eylül)'!K1041)</f>
        <v>0</v>
      </c>
      <c r="J1277" s="176">
        <f>IF('G011A (Nisan-Ekim)'!C1041="",0,'G011A (Nisan-Ekim)'!C1041)</f>
        <v>0</v>
      </c>
      <c r="K1277" s="175">
        <f>IF('G011A (Nisan-Ekim)'!K1041="",0,'G011A (Nisan-Ekim)'!K1041)</f>
        <v>0</v>
      </c>
      <c r="L1277" s="176">
        <f>IF('G011A (Mayıs-Kasım)'!C1041="",0,'G011A (Mayıs-Kasım)'!C1041)</f>
        <v>0</v>
      </c>
      <c r="M1277" s="175">
        <f>IF('G011A (Mayıs-Kasım)'!K1041=" ",0,'G011A (Mayıs-Kasım)'!K1041)</f>
        <v>0</v>
      </c>
      <c r="N1277" s="176">
        <f>IF('G011A (Haziran-Aralık)'!C1069="",0,'G011A (Haziran-Aralık)'!C1069)</f>
        <v>0</v>
      </c>
      <c r="O1277" s="175">
        <f>IF('G011A (Haziran-Aralık)'!K1069="",0,'G011A (Haziran-Aralık)'!K1069)</f>
        <v>0</v>
      </c>
      <c r="P1277" s="176" t="str">
        <f>IF('proje ve personel bilgileri'!A562=0,"",SUM(D1277+F1277+H1277+J1277+L1277+N1277))</f>
        <v/>
      </c>
      <c r="Q1277" s="175" t="str">
        <f>IF('proje ve personel bilgileri'!A562=0,"",SUM(E1277+G1277+I1277+K1277+M1277+O1277))</f>
        <v/>
      </c>
      <c r="R1277" s="180" t="str">
        <f>IF('proje ve personel bilgileri'!A562&lt;&gt;0,(P1277/30)," ")</f>
        <v xml:space="preserve"> </v>
      </c>
      <c r="S1277" s="181" t="str">
        <f>IF('proje ve personel bilgileri'!A562&lt;&gt;0,(Q1277/R1277)," ")</f>
        <v xml:space="preserve"> </v>
      </c>
    </row>
    <row r="1278" spans="1:19" ht="15.75" customHeight="1" x14ac:dyDescent="0.25">
      <c r="A1278" s="15">
        <v>550</v>
      </c>
      <c r="B1278" s="359" t="str">
        <f>IF('proje ve personel bilgileri'!A563&lt;&gt;0,('proje ve personel bilgileri'!A563)," ")</f>
        <v xml:space="preserve"> </v>
      </c>
      <c r="C1278" s="359"/>
      <c r="D1278" s="176">
        <f>IF('G011A (Ocak-Temmuz)'!C1053="",0,'G011A (Ocak-Temmuz)'!C1053)</f>
        <v>0</v>
      </c>
      <c r="E1278" s="175">
        <f>IF('G011A (Ocak-Temmuz)'!K1053=" ",0,'G011A (Ocak-Temmuz)'!K1053)</f>
        <v>0</v>
      </c>
      <c r="F1278" s="176">
        <f>IF('G011A (Şubat-Ağustos)'!C1042="",0,'G011A (Şubat-Ağustos)'!C1042)</f>
        <v>0</v>
      </c>
      <c r="G1278" s="175">
        <f>IF('G011A (Şubat-Ağustos)'!K1042=" ",0,'G011A (Şubat-Ağustos)'!K1042)</f>
        <v>0</v>
      </c>
      <c r="H1278" s="176">
        <f>IF('G011A (Mart-Eylül)'!C1042="",0,'G011A (Mart-Eylül)'!C1042)</f>
        <v>0</v>
      </c>
      <c r="I1278" s="175">
        <f>IF('G011A (Mart-Eylül)'!K1042=" ",0,'G011A (Mart-Eylül)'!K1042)</f>
        <v>0</v>
      </c>
      <c r="J1278" s="176">
        <f>IF('G011A (Nisan-Ekim)'!C1042="",0,'G011A (Nisan-Ekim)'!C1042)</f>
        <v>0</v>
      </c>
      <c r="K1278" s="175">
        <f>IF('G011A (Nisan-Ekim)'!K1042="",0,'G011A (Nisan-Ekim)'!K1042)</f>
        <v>0</v>
      </c>
      <c r="L1278" s="176">
        <f>IF('G011A (Mayıs-Kasım)'!C1042="",0,'G011A (Mayıs-Kasım)'!C1042)</f>
        <v>0</v>
      </c>
      <c r="M1278" s="175">
        <f>IF('G011A (Mayıs-Kasım)'!K1042=" ",0,'G011A (Mayıs-Kasım)'!K1042)</f>
        <v>0</v>
      </c>
      <c r="N1278" s="176">
        <f>IF('G011A (Haziran-Aralık)'!C1070="",0,'G011A (Haziran-Aralık)'!C1070)</f>
        <v>0</v>
      </c>
      <c r="O1278" s="175">
        <f>IF('G011A (Haziran-Aralık)'!K1070="",0,'G011A (Haziran-Aralık)'!K1070)</f>
        <v>0</v>
      </c>
      <c r="P1278" s="176" t="str">
        <f>IF('proje ve personel bilgileri'!A563=0,"",SUM(D1278+F1278+H1278+J1278+L1278+N1278))</f>
        <v/>
      </c>
      <c r="Q1278" s="175" t="str">
        <f>IF('proje ve personel bilgileri'!A563=0,"",SUM(E1278+G1278+I1278+K1278+M1278+O1278))</f>
        <v/>
      </c>
      <c r="R1278" s="180" t="str">
        <f>IF('proje ve personel bilgileri'!A563&lt;&gt;0,(P1278/30)," ")</f>
        <v xml:space="preserve"> </v>
      </c>
      <c r="S1278" s="181" t="str">
        <f>IF('proje ve personel bilgileri'!A563&lt;&gt;0,(Q1278/R1278)," ")</f>
        <v xml:space="preserve"> </v>
      </c>
    </row>
    <row r="1279" spans="1:19" ht="15.75" customHeight="1" x14ac:dyDescent="0.25">
      <c r="A1279" s="14">
        <v>551</v>
      </c>
      <c r="B1279" s="359" t="str">
        <f>IF('proje ve personel bilgileri'!A564&lt;&gt;0,('proje ve personel bilgileri'!A564)," ")</f>
        <v xml:space="preserve"> </v>
      </c>
      <c r="C1279" s="359"/>
      <c r="D1279" s="176">
        <f>IF('G011A (Ocak-Temmuz)'!C1054="",0,'G011A (Ocak-Temmuz)'!C1054)</f>
        <v>0</v>
      </c>
      <c r="E1279" s="175">
        <f>IF('G011A (Ocak-Temmuz)'!K1054=" ",0,'G011A (Ocak-Temmuz)'!K1054)</f>
        <v>0</v>
      </c>
      <c r="F1279" s="176">
        <f>IF('G011A (Şubat-Ağustos)'!C1043="",0,'G011A (Şubat-Ağustos)'!C1043)</f>
        <v>0</v>
      </c>
      <c r="G1279" s="175">
        <f>IF('G011A (Şubat-Ağustos)'!K1043=" ",0,'G011A (Şubat-Ağustos)'!K1043)</f>
        <v>0</v>
      </c>
      <c r="H1279" s="176">
        <f>IF('G011A (Mart-Eylül)'!C1043="",0,'G011A (Mart-Eylül)'!C1043)</f>
        <v>0</v>
      </c>
      <c r="I1279" s="175">
        <f>IF('G011A (Mart-Eylül)'!K1043=" ",0,'G011A (Mart-Eylül)'!K1043)</f>
        <v>0</v>
      </c>
      <c r="J1279" s="176">
        <f>IF('G011A (Nisan-Ekim)'!C1043="",0,'G011A (Nisan-Ekim)'!C1043)</f>
        <v>0</v>
      </c>
      <c r="K1279" s="175">
        <f>IF('G011A (Nisan-Ekim)'!K1043="",0,'G011A (Nisan-Ekim)'!K1043)</f>
        <v>0</v>
      </c>
      <c r="L1279" s="176">
        <f>IF('G011A (Mayıs-Kasım)'!C1043="",0,'G011A (Mayıs-Kasım)'!C1043)</f>
        <v>0</v>
      </c>
      <c r="M1279" s="175">
        <f>IF('G011A (Mayıs-Kasım)'!K1043=" ",0,'G011A (Mayıs-Kasım)'!K1043)</f>
        <v>0</v>
      </c>
      <c r="N1279" s="176">
        <f>IF('G011A (Haziran-Aralık)'!C1071="",0,'G011A (Haziran-Aralık)'!C1071)</f>
        <v>0</v>
      </c>
      <c r="O1279" s="175">
        <f>IF('G011A (Haziran-Aralık)'!K1071="",0,'G011A (Haziran-Aralık)'!K1071)</f>
        <v>0</v>
      </c>
      <c r="P1279" s="176" t="str">
        <f>IF('proje ve personel bilgileri'!A564=0,"",SUM(D1279+F1279+H1279+J1279+L1279+N1279))</f>
        <v/>
      </c>
      <c r="Q1279" s="175" t="str">
        <f>IF('proje ve personel bilgileri'!A564=0,"",SUM(E1279+G1279+I1279+K1279+M1279+O1279))</f>
        <v/>
      </c>
      <c r="R1279" s="180" t="str">
        <f>IF('proje ve personel bilgileri'!A564&lt;&gt;0,(P1279/30)," ")</f>
        <v xml:space="preserve"> </v>
      </c>
      <c r="S1279" s="181" t="str">
        <f>IF('proje ve personel bilgileri'!A564&lt;&gt;0,(Q1279/R1279)," ")</f>
        <v xml:space="preserve"> </v>
      </c>
    </row>
    <row r="1280" spans="1:19" ht="15.75" customHeight="1" x14ac:dyDescent="0.25">
      <c r="A1280" s="15">
        <v>552</v>
      </c>
      <c r="B1280" s="359" t="str">
        <f>IF('proje ve personel bilgileri'!A565&lt;&gt;0,('proje ve personel bilgileri'!A565)," ")</f>
        <v xml:space="preserve"> </v>
      </c>
      <c r="C1280" s="359"/>
      <c r="D1280" s="176">
        <f>IF('G011A (Ocak-Temmuz)'!C1055="",0,'G011A (Ocak-Temmuz)'!C1055)</f>
        <v>0</v>
      </c>
      <c r="E1280" s="175">
        <f>IF('G011A (Ocak-Temmuz)'!K1055=" ",0,'G011A (Ocak-Temmuz)'!K1055)</f>
        <v>0</v>
      </c>
      <c r="F1280" s="176">
        <f>IF('G011A (Şubat-Ağustos)'!C1044="",0,'G011A (Şubat-Ağustos)'!C1044)</f>
        <v>0</v>
      </c>
      <c r="G1280" s="175">
        <f>IF('G011A (Şubat-Ağustos)'!K1044=" ",0,'G011A (Şubat-Ağustos)'!K1044)</f>
        <v>0</v>
      </c>
      <c r="H1280" s="176">
        <f>IF('G011A (Mart-Eylül)'!C1044="",0,'G011A (Mart-Eylül)'!C1044)</f>
        <v>0</v>
      </c>
      <c r="I1280" s="175">
        <f>IF('G011A (Mart-Eylül)'!K1044=" ",0,'G011A (Mart-Eylül)'!K1044)</f>
        <v>0</v>
      </c>
      <c r="J1280" s="176">
        <f>IF('G011A (Nisan-Ekim)'!C1044="",0,'G011A (Nisan-Ekim)'!C1044)</f>
        <v>0</v>
      </c>
      <c r="K1280" s="175">
        <f>IF('G011A (Nisan-Ekim)'!K1044="",0,'G011A (Nisan-Ekim)'!K1044)</f>
        <v>0</v>
      </c>
      <c r="L1280" s="176">
        <f>IF('G011A (Mayıs-Kasım)'!C1044="",0,'G011A (Mayıs-Kasım)'!C1044)</f>
        <v>0</v>
      </c>
      <c r="M1280" s="175">
        <f>IF('G011A (Mayıs-Kasım)'!K1044=" ",0,'G011A (Mayıs-Kasım)'!K1044)</f>
        <v>0</v>
      </c>
      <c r="N1280" s="176">
        <f>IF('G011A (Haziran-Aralık)'!C1072="",0,'G011A (Haziran-Aralık)'!C1072)</f>
        <v>0</v>
      </c>
      <c r="O1280" s="175">
        <f>IF('G011A (Haziran-Aralık)'!K1072="",0,'G011A (Haziran-Aralık)'!K1072)</f>
        <v>0</v>
      </c>
      <c r="P1280" s="176" t="str">
        <f>IF('proje ve personel bilgileri'!A565=0,"",SUM(D1280+F1280+H1280+J1280+L1280+N1280))</f>
        <v/>
      </c>
      <c r="Q1280" s="175" t="str">
        <f>IF('proje ve personel bilgileri'!A565=0,"",SUM(E1280+G1280+I1280+K1280+M1280+O1280))</f>
        <v/>
      </c>
      <c r="R1280" s="180" t="str">
        <f>IF('proje ve personel bilgileri'!A565&lt;&gt;0,(P1280/30)," ")</f>
        <v xml:space="preserve"> </v>
      </c>
      <c r="S1280" s="181" t="str">
        <f>IF('proje ve personel bilgileri'!A565&lt;&gt;0,(Q1280/R1280)," ")</f>
        <v xml:space="preserve"> </v>
      </c>
    </row>
    <row r="1281" spans="1:19" ht="15.75" customHeight="1" x14ac:dyDescent="0.25">
      <c r="A1281" s="14">
        <v>553</v>
      </c>
      <c r="B1281" s="359" t="str">
        <f>IF('proje ve personel bilgileri'!A566&lt;&gt;0,('proje ve personel bilgileri'!A566)," ")</f>
        <v xml:space="preserve"> </v>
      </c>
      <c r="C1281" s="359"/>
      <c r="D1281" s="176">
        <f>IF('G011A (Ocak-Temmuz)'!C1056="",0,'G011A (Ocak-Temmuz)'!C1056)</f>
        <v>0</v>
      </c>
      <c r="E1281" s="175">
        <f>IF('G011A (Ocak-Temmuz)'!K1056=" ",0,'G011A (Ocak-Temmuz)'!K1056)</f>
        <v>0</v>
      </c>
      <c r="F1281" s="176">
        <f>IF('G011A (Şubat-Ağustos)'!C1045="",0,'G011A (Şubat-Ağustos)'!C1045)</f>
        <v>0</v>
      </c>
      <c r="G1281" s="175">
        <f>IF('G011A (Şubat-Ağustos)'!K1045=" ",0,'G011A (Şubat-Ağustos)'!K1045)</f>
        <v>0</v>
      </c>
      <c r="H1281" s="176">
        <f>IF('G011A (Mart-Eylül)'!C1045="",0,'G011A (Mart-Eylül)'!C1045)</f>
        <v>0</v>
      </c>
      <c r="I1281" s="175">
        <f>IF('G011A (Mart-Eylül)'!K1045=" ",0,'G011A (Mart-Eylül)'!K1045)</f>
        <v>0</v>
      </c>
      <c r="J1281" s="176">
        <f>IF('G011A (Nisan-Ekim)'!C1045="",0,'G011A (Nisan-Ekim)'!C1045)</f>
        <v>0</v>
      </c>
      <c r="K1281" s="175">
        <f>IF('G011A (Nisan-Ekim)'!K1045="",0,'G011A (Nisan-Ekim)'!K1045)</f>
        <v>0</v>
      </c>
      <c r="L1281" s="176">
        <f>IF('G011A (Mayıs-Kasım)'!C1045="",0,'G011A (Mayıs-Kasım)'!C1045)</f>
        <v>0</v>
      </c>
      <c r="M1281" s="175">
        <f>IF('G011A (Mayıs-Kasım)'!K1045=" ",0,'G011A (Mayıs-Kasım)'!K1045)</f>
        <v>0</v>
      </c>
      <c r="N1281" s="176">
        <f>IF('G011A (Haziran-Aralık)'!C1073="",0,'G011A (Haziran-Aralık)'!C1073)</f>
        <v>0</v>
      </c>
      <c r="O1281" s="175">
        <f>IF('G011A (Haziran-Aralık)'!K1073="",0,'G011A (Haziran-Aralık)'!K1073)</f>
        <v>0</v>
      </c>
      <c r="P1281" s="176" t="str">
        <f>IF('proje ve personel bilgileri'!A566=0,"",SUM(D1281+F1281+H1281+J1281+L1281+N1281))</f>
        <v/>
      </c>
      <c r="Q1281" s="175" t="str">
        <f>IF('proje ve personel bilgileri'!A566=0,"",SUM(E1281+G1281+I1281+K1281+M1281+O1281))</f>
        <v/>
      </c>
      <c r="R1281" s="180" t="str">
        <f>IF('proje ve personel bilgileri'!A566&lt;&gt;0,(P1281/30)," ")</f>
        <v xml:space="preserve"> </v>
      </c>
      <c r="S1281" s="181" t="str">
        <f>IF('proje ve personel bilgileri'!A566&lt;&gt;0,(Q1281/R1281)," ")</f>
        <v xml:space="preserve"> </v>
      </c>
    </row>
    <row r="1282" spans="1:19" ht="15.75" customHeight="1" x14ac:dyDescent="0.25">
      <c r="A1282" s="15">
        <v>554</v>
      </c>
      <c r="B1282" s="359" t="str">
        <f>IF('proje ve personel bilgileri'!A567&lt;&gt;0,('proje ve personel bilgileri'!A567)," ")</f>
        <v xml:space="preserve"> </v>
      </c>
      <c r="C1282" s="359"/>
      <c r="D1282" s="176">
        <f>IF('G011A (Ocak-Temmuz)'!C1057="",0,'G011A (Ocak-Temmuz)'!C1057)</f>
        <v>0</v>
      </c>
      <c r="E1282" s="175">
        <f>IF('G011A (Ocak-Temmuz)'!K1057=" ",0,'G011A (Ocak-Temmuz)'!K1057)</f>
        <v>0</v>
      </c>
      <c r="F1282" s="176">
        <f>IF('G011A (Şubat-Ağustos)'!C1046="",0,'G011A (Şubat-Ağustos)'!C1046)</f>
        <v>0</v>
      </c>
      <c r="G1282" s="175">
        <f>IF('G011A (Şubat-Ağustos)'!K1046=" ",0,'G011A (Şubat-Ağustos)'!K1046)</f>
        <v>0</v>
      </c>
      <c r="H1282" s="176">
        <f>IF('G011A (Mart-Eylül)'!C1046="",0,'G011A (Mart-Eylül)'!C1046)</f>
        <v>0</v>
      </c>
      <c r="I1282" s="175">
        <f>IF('G011A (Mart-Eylül)'!K1046=" ",0,'G011A (Mart-Eylül)'!K1046)</f>
        <v>0</v>
      </c>
      <c r="J1282" s="176">
        <f>IF('G011A (Nisan-Ekim)'!C1046="",0,'G011A (Nisan-Ekim)'!C1046)</f>
        <v>0</v>
      </c>
      <c r="K1282" s="175">
        <f>IF('G011A (Nisan-Ekim)'!K1046="",0,'G011A (Nisan-Ekim)'!K1046)</f>
        <v>0</v>
      </c>
      <c r="L1282" s="176">
        <f>IF('G011A (Mayıs-Kasım)'!C1046="",0,'G011A (Mayıs-Kasım)'!C1046)</f>
        <v>0</v>
      </c>
      <c r="M1282" s="175">
        <f>IF('G011A (Mayıs-Kasım)'!K1046=" ",0,'G011A (Mayıs-Kasım)'!K1046)</f>
        <v>0</v>
      </c>
      <c r="N1282" s="176">
        <f>IF('G011A (Haziran-Aralık)'!C1074="",0,'G011A (Haziran-Aralık)'!C1074)</f>
        <v>0</v>
      </c>
      <c r="O1282" s="175">
        <f>IF('G011A (Haziran-Aralık)'!K1074="",0,'G011A (Haziran-Aralık)'!K1074)</f>
        <v>0</v>
      </c>
      <c r="P1282" s="176" t="str">
        <f>IF('proje ve personel bilgileri'!A567=0,"",SUM(D1282+F1282+H1282+J1282+L1282+N1282))</f>
        <v/>
      </c>
      <c r="Q1282" s="175" t="str">
        <f>IF('proje ve personel bilgileri'!A567=0,"",SUM(E1282+G1282+I1282+K1282+M1282+O1282))</f>
        <v/>
      </c>
      <c r="R1282" s="180" t="str">
        <f>IF('proje ve personel bilgileri'!A567&lt;&gt;0,(P1282/30)," ")</f>
        <v xml:space="preserve"> </v>
      </c>
      <c r="S1282" s="181" t="str">
        <f>IF('proje ve personel bilgileri'!A567&lt;&gt;0,(Q1282/R1282)," ")</f>
        <v xml:space="preserve"> </v>
      </c>
    </row>
    <row r="1283" spans="1:19" ht="15.75" customHeight="1" x14ac:dyDescent="0.25">
      <c r="A1283" s="14">
        <v>555</v>
      </c>
      <c r="B1283" s="359" t="str">
        <f>IF('proje ve personel bilgileri'!A568&lt;&gt;0,('proje ve personel bilgileri'!A568)," ")</f>
        <v xml:space="preserve"> </v>
      </c>
      <c r="C1283" s="359"/>
      <c r="D1283" s="176">
        <f>IF('G011A (Ocak-Temmuz)'!C1058="",0,'G011A (Ocak-Temmuz)'!C1058)</f>
        <v>0</v>
      </c>
      <c r="E1283" s="175">
        <f>IF('G011A (Ocak-Temmuz)'!K1058=" ",0,'G011A (Ocak-Temmuz)'!K1058)</f>
        <v>0</v>
      </c>
      <c r="F1283" s="176">
        <f>IF('G011A (Şubat-Ağustos)'!C1047="",0,'G011A (Şubat-Ağustos)'!C1047)</f>
        <v>0</v>
      </c>
      <c r="G1283" s="175">
        <f>IF('G011A (Şubat-Ağustos)'!K1047=" ",0,'G011A (Şubat-Ağustos)'!K1047)</f>
        <v>0</v>
      </c>
      <c r="H1283" s="176">
        <f>IF('G011A (Mart-Eylül)'!C1047="",0,'G011A (Mart-Eylül)'!C1047)</f>
        <v>0</v>
      </c>
      <c r="I1283" s="175">
        <f>IF('G011A (Mart-Eylül)'!K1047=" ",0,'G011A (Mart-Eylül)'!K1047)</f>
        <v>0</v>
      </c>
      <c r="J1283" s="176">
        <f>IF('G011A (Nisan-Ekim)'!C1047="",0,'G011A (Nisan-Ekim)'!C1047)</f>
        <v>0</v>
      </c>
      <c r="K1283" s="175">
        <f>IF('G011A (Nisan-Ekim)'!K1047="",0,'G011A (Nisan-Ekim)'!K1047)</f>
        <v>0</v>
      </c>
      <c r="L1283" s="176">
        <f>IF('G011A (Mayıs-Kasım)'!C1047="",0,'G011A (Mayıs-Kasım)'!C1047)</f>
        <v>0</v>
      </c>
      <c r="M1283" s="175">
        <f>IF('G011A (Mayıs-Kasım)'!K1047=" ",0,'G011A (Mayıs-Kasım)'!K1047)</f>
        <v>0</v>
      </c>
      <c r="N1283" s="176">
        <f>IF('G011A (Haziran-Aralık)'!C1075="",0,'G011A (Haziran-Aralık)'!C1075)</f>
        <v>0</v>
      </c>
      <c r="O1283" s="175">
        <f>IF('G011A (Haziran-Aralık)'!K1075="",0,'G011A (Haziran-Aralık)'!K1075)</f>
        <v>0</v>
      </c>
      <c r="P1283" s="176" t="str">
        <f>IF('proje ve personel bilgileri'!A568=0,"",SUM(D1283+F1283+H1283+J1283+L1283+N1283))</f>
        <v/>
      </c>
      <c r="Q1283" s="175" t="str">
        <f>IF('proje ve personel bilgileri'!A568=0,"",SUM(E1283+G1283+I1283+K1283+M1283+O1283))</f>
        <v/>
      </c>
      <c r="R1283" s="180" t="str">
        <f>IF('proje ve personel bilgileri'!A568&lt;&gt;0,(P1283/30)," ")</f>
        <v xml:space="preserve"> </v>
      </c>
      <c r="S1283" s="181" t="str">
        <f>IF('proje ve personel bilgileri'!A568&lt;&gt;0,(Q1283/R1283)," ")</f>
        <v xml:space="preserve"> </v>
      </c>
    </row>
    <row r="1284" spans="1:19" ht="15.75" customHeight="1" x14ac:dyDescent="0.25">
      <c r="A1284" s="15">
        <v>556</v>
      </c>
      <c r="B1284" s="359" t="str">
        <f>IF('proje ve personel bilgileri'!A569&lt;&gt;0,('proje ve personel bilgileri'!A569)," ")</f>
        <v xml:space="preserve"> </v>
      </c>
      <c r="C1284" s="359"/>
      <c r="D1284" s="176">
        <f>IF('G011A (Ocak-Temmuz)'!C1059="",0,'G011A (Ocak-Temmuz)'!C1059)</f>
        <v>0</v>
      </c>
      <c r="E1284" s="175">
        <f>IF('G011A (Ocak-Temmuz)'!K1059=" ",0,'G011A (Ocak-Temmuz)'!K1059)</f>
        <v>0</v>
      </c>
      <c r="F1284" s="176">
        <f>IF('G011A (Şubat-Ağustos)'!C1048="",0,'G011A (Şubat-Ağustos)'!C1048)</f>
        <v>0</v>
      </c>
      <c r="G1284" s="175">
        <f>IF('G011A (Şubat-Ağustos)'!K1048=" ",0,'G011A (Şubat-Ağustos)'!K1048)</f>
        <v>0</v>
      </c>
      <c r="H1284" s="176">
        <f>IF('G011A (Mart-Eylül)'!C1048="",0,'G011A (Mart-Eylül)'!C1048)</f>
        <v>0</v>
      </c>
      <c r="I1284" s="175">
        <f>IF('G011A (Mart-Eylül)'!K1048=" ",0,'G011A (Mart-Eylül)'!K1048)</f>
        <v>0</v>
      </c>
      <c r="J1284" s="176">
        <f>IF('G011A (Nisan-Ekim)'!C1048="",0,'G011A (Nisan-Ekim)'!C1048)</f>
        <v>0</v>
      </c>
      <c r="K1284" s="175">
        <f>IF('G011A (Nisan-Ekim)'!K1048="",0,'G011A (Nisan-Ekim)'!K1048)</f>
        <v>0</v>
      </c>
      <c r="L1284" s="176">
        <f>IF('G011A (Mayıs-Kasım)'!C1048="",0,'G011A (Mayıs-Kasım)'!C1048)</f>
        <v>0</v>
      </c>
      <c r="M1284" s="175">
        <f>IF('G011A (Mayıs-Kasım)'!K1048=" ",0,'G011A (Mayıs-Kasım)'!K1048)</f>
        <v>0</v>
      </c>
      <c r="N1284" s="176">
        <f>IF('G011A (Haziran-Aralık)'!C1076="",0,'G011A (Haziran-Aralık)'!C1076)</f>
        <v>0</v>
      </c>
      <c r="O1284" s="175">
        <f>IF('G011A (Haziran-Aralık)'!K1076="",0,'G011A (Haziran-Aralık)'!K1076)</f>
        <v>0</v>
      </c>
      <c r="P1284" s="176" t="str">
        <f>IF('proje ve personel bilgileri'!A569=0,"",SUM(D1284+F1284+H1284+J1284+L1284+N1284))</f>
        <v/>
      </c>
      <c r="Q1284" s="175" t="str">
        <f>IF('proje ve personel bilgileri'!A569=0,"",SUM(E1284+G1284+I1284+K1284+M1284+O1284))</f>
        <v/>
      </c>
      <c r="R1284" s="180" t="str">
        <f>IF('proje ve personel bilgileri'!A569&lt;&gt;0,(P1284/30)," ")</f>
        <v xml:space="preserve"> </v>
      </c>
      <c r="S1284" s="181" t="str">
        <f>IF('proje ve personel bilgileri'!A569&lt;&gt;0,(Q1284/R1284)," ")</f>
        <v xml:space="preserve"> </v>
      </c>
    </row>
    <row r="1285" spans="1:19" ht="15.75" customHeight="1" x14ac:dyDescent="0.25">
      <c r="A1285" s="14">
        <v>557</v>
      </c>
      <c r="B1285" s="359" t="str">
        <f>IF('proje ve personel bilgileri'!A570&lt;&gt;0,('proje ve personel bilgileri'!A570)," ")</f>
        <v xml:space="preserve"> </v>
      </c>
      <c r="C1285" s="359"/>
      <c r="D1285" s="176">
        <f>IF('G011A (Ocak-Temmuz)'!C1060="",0,'G011A (Ocak-Temmuz)'!C1060)</f>
        <v>0</v>
      </c>
      <c r="E1285" s="175">
        <f>IF('G011A (Ocak-Temmuz)'!K1060=" ",0,'G011A (Ocak-Temmuz)'!K1060)</f>
        <v>0</v>
      </c>
      <c r="F1285" s="176">
        <f>IF('G011A (Şubat-Ağustos)'!C1049="",0,'G011A (Şubat-Ağustos)'!C1049)</f>
        <v>0</v>
      </c>
      <c r="G1285" s="175">
        <f>IF('G011A (Şubat-Ağustos)'!K1049=" ",0,'G011A (Şubat-Ağustos)'!K1049)</f>
        <v>0</v>
      </c>
      <c r="H1285" s="176">
        <f>IF('G011A (Mart-Eylül)'!C1049="",0,'G011A (Mart-Eylül)'!C1049)</f>
        <v>0</v>
      </c>
      <c r="I1285" s="175">
        <f>IF('G011A (Mart-Eylül)'!K1049=" ",0,'G011A (Mart-Eylül)'!K1049)</f>
        <v>0</v>
      </c>
      <c r="J1285" s="176">
        <f>IF('G011A (Nisan-Ekim)'!C1049="",0,'G011A (Nisan-Ekim)'!C1049)</f>
        <v>0</v>
      </c>
      <c r="K1285" s="175">
        <f>IF('G011A (Nisan-Ekim)'!K1049="",0,'G011A (Nisan-Ekim)'!K1049)</f>
        <v>0</v>
      </c>
      <c r="L1285" s="176">
        <f>IF('G011A (Mayıs-Kasım)'!C1049="",0,'G011A (Mayıs-Kasım)'!C1049)</f>
        <v>0</v>
      </c>
      <c r="M1285" s="175">
        <f>IF('G011A (Mayıs-Kasım)'!K1049=" ",0,'G011A (Mayıs-Kasım)'!K1049)</f>
        <v>0</v>
      </c>
      <c r="N1285" s="176">
        <f>IF('G011A (Haziran-Aralık)'!C1077="",0,'G011A (Haziran-Aralık)'!C1077)</f>
        <v>0</v>
      </c>
      <c r="O1285" s="175">
        <f>IF('G011A (Haziran-Aralık)'!K1077="",0,'G011A (Haziran-Aralık)'!K1077)</f>
        <v>0</v>
      </c>
      <c r="P1285" s="176" t="str">
        <f>IF('proje ve personel bilgileri'!A570=0,"",SUM(D1285+F1285+H1285+J1285+L1285+N1285))</f>
        <v/>
      </c>
      <c r="Q1285" s="175" t="str">
        <f>IF('proje ve personel bilgileri'!A570=0,"",SUM(E1285+G1285+I1285+K1285+M1285+O1285))</f>
        <v/>
      </c>
      <c r="R1285" s="180" t="str">
        <f>IF('proje ve personel bilgileri'!A570&lt;&gt;0,(P1285/30)," ")</f>
        <v xml:space="preserve"> </v>
      </c>
      <c r="S1285" s="181" t="str">
        <f>IF('proje ve personel bilgileri'!A570&lt;&gt;0,(Q1285/R1285)," ")</f>
        <v xml:space="preserve"> </v>
      </c>
    </row>
    <row r="1286" spans="1:19" ht="15.75" customHeight="1" x14ac:dyDescent="0.25">
      <c r="A1286" s="15">
        <v>558</v>
      </c>
      <c r="B1286" s="359" t="str">
        <f>IF('proje ve personel bilgileri'!A571&lt;&gt;0,('proje ve personel bilgileri'!A571)," ")</f>
        <v xml:space="preserve"> </v>
      </c>
      <c r="C1286" s="359"/>
      <c r="D1286" s="176">
        <f>IF('G011A (Ocak-Temmuz)'!C1061="",0,'G011A (Ocak-Temmuz)'!C1061)</f>
        <v>0</v>
      </c>
      <c r="E1286" s="175">
        <f>IF('G011A (Ocak-Temmuz)'!K1061=" ",0,'G011A (Ocak-Temmuz)'!K1061)</f>
        <v>0</v>
      </c>
      <c r="F1286" s="176">
        <f>IF('G011A (Şubat-Ağustos)'!C1050="",0,'G011A (Şubat-Ağustos)'!C1050)</f>
        <v>0</v>
      </c>
      <c r="G1286" s="175">
        <f>IF('G011A (Şubat-Ağustos)'!K1050=" ",0,'G011A (Şubat-Ağustos)'!K1050)</f>
        <v>0</v>
      </c>
      <c r="H1286" s="176">
        <f>IF('G011A (Mart-Eylül)'!C1050="",0,'G011A (Mart-Eylül)'!C1050)</f>
        <v>0</v>
      </c>
      <c r="I1286" s="175">
        <f>IF('G011A (Mart-Eylül)'!K1050=" ",0,'G011A (Mart-Eylül)'!K1050)</f>
        <v>0</v>
      </c>
      <c r="J1286" s="176">
        <f>IF('G011A (Nisan-Ekim)'!C1050="",0,'G011A (Nisan-Ekim)'!C1050)</f>
        <v>0</v>
      </c>
      <c r="K1286" s="175">
        <f>IF('G011A (Nisan-Ekim)'!K1050="",0,'G011A (Nisan-Ekim)'!K1050)</f>
        <v>0</v>
      </c>
      <c r="L1286" s="176">
        <f>IF('G011A (Mayıs-Kasım)'!C1050="",0,'G011A (Mayıs-Kasım)'!C1050)</f>
        <v>0</v>
      </c>
      <c r="M1286" s="175">
        <f>IF('G011A (Mayıs-Kasım)'!K1050=" ",0,'G011A (Mayıs-Kasım)'!K1050)</f>
        <v>0</v>
      </c>
      <c r="N1286" s="176">
        <f>IF('G011A (Haziran-Aralık)'!C1078="",0,'G011A (Haziran-Aralık)'!C1078)</f>
        <v>0</v>
      </c>
      <c r="O1286" s="175">
        <f>IF('G011A (Haziran-Aralık)'!K1078="",0,'G011A (Haziran-Aralık)'!K1078)</f>
        <v>0</v>
      </c>
      <c r="P1286" s="176" t="str">
        <f>IF('proje ve personel bilgileri'!A571=0,"",SUM(D1286+F1286+H1286+J1286+L1286+N1286))</f>
        <v/>
      </c>
      <c r="Q1286" s="175" t="str">
        <f>IF('proje ve personel bilgileri'!A571=0,"",SUM(E1286+G1286+I1286+K1286+M1286+O1286))</f>
        <v/>
      </c>
      <c r="R1286" s="180" t="str">
        <f>IF('proje ve personel bilgileri'!A571&lt;&gt;0,(P1286/30)," ")</f>
        <v xml:space="preserve"> </v>
      </c>
      <c r="S1286" s="181" t="str">
        <f>IF('proje ve personel bilgileri'!A571&lt;&gt;0,(Q1286/R1286)," ")</f>
        <v xml:space="preserve"> </v>
      </c>
    </row>
    <row r="1287" spans="1:19" ht="15" customHeight="1" x14ac:dyDescent="0.25">
      <c r="A1287" s="56"/>
      <c r="B1287" s="56"/>
      <c r="C1287" s="56"/>
      <c r="D1287" s="56"/>
      <c r="E1287" s="56"/>
      <c r="F1287" s="56"/>
      <c r="G1287" s="56"/>
      <c r="H1287" s="56"/>
      <c r="I1287" s="56"/>
      <c r="J1287" s="56"/>
      <c r="K1287" s="56"/>
      <c r="L1287" s="56"/>
      <c r="M1287" s="56"/>
      <c r="N1287" s="56"/>
      <c r="O1287" s="56"/>
      <c r="P1287" s="56"/>
      <c r="Q1287" s="56"/>
      <c r="R1287" s="56"/>
      <c r="S1287" s="56"/>
    </row>
    <row r="1288" spans="1:19" ht="15" customHeight="1" x14ac:dyDescent="0.25">
      <c r="A1288" s="332" t="s">
        <v>100</v>
      </c>
      <c r="B1288" s="332"/>
      <c r="C1288" s="332"/>
      <c r="D1288" s="332"/>
      <c r="E1288" s="332"/>
      <c r="F1288" s="332"/>
      <c r="G1288" s="332"/>
      <c r="H1288" s="332"/>
      <c r="I1288" s="332"/>
      <c r="J1288" s="332"/>
      <c r="K1288" s="332"/>
      <c r="L1288" s="332"/>
      <c r="M1288" s="332"/>
      <c r="N1288" s="332"/>
      <c r="O1288" s="332"/>
      <c r="P1288" s="332"/>
      <c r="Q1288" s="332"/>
      <c r="R1288" s="332"/>
    </row>
    <row r="1289" spans="1:19" ht="15" customHeight="1" x14ac:dyDescent="0.25">
      <c r="A1289" s="287"/>
    </row>
    <row r="1290" spans="1:19" ht="15" customHeight="1" x14ac:dyDescent="0.25">
      <c r="C1290" s="57"/>
      <c r="E1290" s="58"/>
      <c r="G1290" s="57"/>
    </row>
    <row r="1291" spans="1:19" ht="15" customHeight="1" x14ac:dyDescent="0.25">
      <c r="F1291" s="288" t="s">
        <v>102</v>
      </c>
      <c r="J1291" s="288" t="s">
        <v>103</v>
      </c>
      <c r="O1291" s="74" t="s">
        <v>127</v>
      </c>
    </row>
    <row r="1302" spans="1:19" ht="15.75" customHeight="1" x14ac:dyDescent="0.25">
      <c r="A1302" s="348" t="s">
        <v>108</v>
      </c>
      <c r="B1302" s="348"/>
      <c r="C1302" s="348"/>
      <c r="D1302" s="348"/>
      <c r="E1302" s="348"/>
      <c r="F1302" s="348"/>
      <c r="G1302" s="348"/>
      <c r="H1302" s="348"/>
      <c r="I1302" s="348"/>
      <c r="J1302" s="348"/>
      <c r="K1302" s="348"/>
      <c r="L1302" s="348"/>
      <c r="M1302" s="348"/>
      <c r="N1302" s="348"/>
      <c r="O1302" s="348"/>
      <c r="P1302" s="348"/>
      <c r="Q1302" s="348"/>
      <c r="R1302" s="348"/>
      <c r="S1302" s="348"/>
    </row>
    <row r="1303" spans="1:19" ht="15" customHeight="1" x14ac:dyDescent="0.25">
      <c r="A1303" s="68"/>
      <c r="B1303" s="68"/>
      <c r="C1303" s="68"/>
      <c r="D1303" s="68"/>
      <c r="E1303" s="68"/>
      <c r="F1303" s="68"/>
      <c r="G1303" s="68"/>
      <c r="H1303" s="68"/>
      <c r="I1303" s="69" t="str">
        <f>'proje ve personel bilgileri'!$B$7</f>
        <v>/</v>
      </c>
      <c r="J1303" s="68" t="s">
        <v>109</v>
      </c>
      <c r="K1303" s="68"/>
      <c r="L1303" s="68"/>
      <c r="M1303" s="68"/>
      <c r="N1303" s="68"/>
      <c r="O1303" s="68"/>
      <c r="P1303" s="68"/>
      <c r="Q1303" s="68"/>
      <c r="R1303" s="68"/>
      <c r="S1303" s="68"/>
    </row>
    <row r="1304" spans="1:19" ht="18.75" customHeight="1" x14ac:dyDescent="0.25">
      <c r="R1304" s="10" t="s">
        <v>110</v>
      </c>
    </row>
    <row r="1305" spans="1:19" ht="15.75" customHeight="1" x14ac:dyDescent="0.25">
      <c r="A1305" s="349" t="s">
        <v>2</v>
      </c>
      <c r="B1305" s="350"/>
      <c r="C1305" s="374">
        <f>'proje ve personel bilgileri'!$B$2</f>
        <v>0</v>
      </c>
      <c r="D1305" s="375"/>
      <c r="E1305" s="375"/>
      <c r="F1305" s="375"/>
      <c r="G1305" s="375"/>
      <c r="H1305" s="375"/>
      <c r="I1305" s="375"/>
      <c r="J1305" s="375"/>
      <c r="K1305" s="375"/>
      <c r="L1305" s="375"/>
      <c r="M1305" s="375"/>
      <c r="N1305" s="375"/>
      <c r="O1305" s="375"/>
      <c r="P1305" s="375"/>
      <c r="Q1305" s="375"/>
      <c r="R1305" s="375"/>
      <c r="S1305" s="376"/>
    </row>
    <row r="1306" spans="1:19" ht="15.75" customHeight="1" x14ac:dyDescent="0.25">
      <c r="A1306" s="349" t="s">
        <v>4</v>
      </c>
      <c r="B1306" s="350"/>
      <c r="C1306" s="374">
        <f>'proje ve personel bilgileri'!$B$3</f>
        <v>0</v>
      </c>
      <c r="D1306" s="375"/>
      <c r="E1306" s="375"/>
      <c r="F1306" s="375"/>
      <c r="G1306" s="375"/>
      <c r="H1306" s="375"/>
      <c r="I1306" s="375"/>
      <c r="J1306" s="375"/>
      <c r="K1306" s="375"/>
      <c r="L1306" s="375"/>
      <c r="M1306" s="375"/>
      <c r="N1306" s="375"/>
      <c r="O1306" s="375"/>
      <c r="P1306" s="375"/>
      <c r="Q1306" s="375"/>
      <c r="R1306" s="375"/>
      <c r="S1306" s="376"/>
    </row>
    <row r="1307" spans="1:19" ht="27.75" customHeight="1" x14ac:dyDescent="0.25">
      <c r="A1307" s="360" t="s">
        <v>87</v>
      </c>
      <c r="B1307" s="368" t="s">
        <v>15</v>
      </c>
      <c r="C1307" s="369"/>
      <c r="D1307" s="368" t="s">
        <v>111</v>
      </c>
      <c r="E1307" s="369"/>
      <c r="F1307" s="368" t="s">
        <v>112</v>
      </c>
      <c r="G1307" s="369"/>
      <c r="H1307" s="366" t="s">
        <v>113</v>
      </c>
      <c r="I1307" s="367"/>
      <c r="J1307" s="366" t="s">
        <v>114</v>
      </c>
      <c r="K1307" s="367"/>
      <c r="L1307" s="366" t="s">
        <v>115</v>
      </c>
      <c r="M1307" s="367"/>
      <c r="N1307" s="368" t="s">
        <v>116</v>
      </c>
      <c r="O1307" s="369"/>
      <c r="P1307" s="360" t="s">
        <v>117</v>
      </c>
      <c r="Q1307" s="286" t="s">
        <v>118</v>
      </c>
      <c r="R1307" s="362" t="s">
        <v>119</v>
      </c>
      <c r="S1307" s="362" t="s">
        <v>120</v>
      </c>
    </row>
    <row r="1308" spans="1:19" ht="15.75" customHeight="1" x14ac:dyDescent="0.25">
      <c r="A1308" s="361"/>
      <c r="B1308" s="372"/>
      <c r="C1308" s="373"/>
      <c r="D1308" s="370"/>
      <c r="E1308" s="371"/>
      <c r="F1308" s="370"/>
      <c r="G1308" s="371"/>
      <c r="H1308" s="364" t="s">
        <v>121</v>
      </c>
      <c r="I1308" s="365"/>
      <c r="J1308" s="364" t="s">
        <v>122</v>
      </c>
      <c r="K1308" s="365"/>
      <c r="L1308" s="364" t="s">
        <v>123</v>
      </c>
      <c r="M1308" s="365"/>
      <c r="N1308" s="370"/>
      <c r="O1308" s="371"/>
      <c r="P1308" s="361"/>
      <c r="Q1308" s="11" t="s">
        <v>124</v>
      </c>
      <c r="R1308" s="363"/>
      <c r="S1308" s="363"/>
    </row>
    <row r="1309" spans="1:19" ht="27.75" customHeight="1" x14ac:dyDescent="0.25">
      <c r="A1309" s="361"/>
      <c r="B1309" s="372"/>
      <c r="C1309" s="373"/>
      <c r="D1309" s="360" t="s">
        <v>125</v>
      </c>
      <c r="E1309" s="11" t="s">
        <v>126</v>
      </c>
      <c r="F1309" s="360" t="s">
        <v>125</v>
      </c>
      <c r="G1309" s="11" t="s">
        <v>126</v>
      </c>
      <c r="H1309" s="360" t="s">
        <v>125</v>
      </c>
      <c r="I1309" s="11" t="s">
        <v>126</v>
      </c>
      <c r="J1309" s="360" t="s">
        <v>125</v>
      </c>
      <c r="K1309" s="12" t="s">
        <v>126</v>
      </c>
      <c r="L1309" s="360" t="s">
        <v>125</v>
      </c>
      <c r="M1309" s="11" t="s">
        <v>126</v>
      </c>
      <c r="N1309" s="360" t="s">
        <v>125</v>
      </c>
      <c r="O1309" s="11" t="s">
        <v>126</v>
      </c>
      <c r="P1309" s="361"/>
      <c r="Q1309" s="11" t="s">
        <v>98</v>
      </c>
      <c r="R1309" s="363"/>
      <c r="S1309" s="363"/>
    </row>
    <row r="1310" spans="1:19" ht="15.75" customHeight="1" x14ac:dyDescent="0.25">
      <c r="A1310" s="361"/>
      <c r="B1310" s="372"/>
      <c r="C1310" s="373"/>
      <c r="D1310" s="361"/>
      <c r="E1310" s="11" t="s">
        <v>98</v>
      </c>
      <c r="F1310" s="361"/>
      <c r="G1310" s="11" t="s">
        <v>98</v>
      </c>
      <c r="H1310" s="361"/>
      <c r="I1310" s="11" t="s">
        <v>98</v>
      </c>
      <c r="J1310" s="361"/>
      <c r="K1310" s="12" t="s">
        <v>98</v>
      </c>
      <c r="L1310" s="361"/>
      <c r="M1310" s="11" t="s">
        <v>98</v>
      </c>
      <c r="N1310" s="361"/>
      <c r="O1310" s="11" t="s">
        <v>98</v>
      </c>
      <c r="P1310" s="361"/>
      <c r="Q1310" s="13"/>
      <c r="R1310" s="363"/>
      <c r="S1310" s="363"/>
    </row>
    <row r="1311" spans="1:19" ht="15.75" customHeight="1" x14ac:dyDescent="0.25">
      <c r="A1311" s="14">
        <v>559</v>
      </c>
      <c r="B1311" s="359" t="str">
        <f>IF('proje ve personel bilgileri'!A572&lt;&gt;0,('proje ve personel bilgileri'!A572)," ")</f>
        <v xml:space="preserve"> </v>
      </c>
      <c r="C1311" s="359"/>
      <c r="D1311" s="176">
        <f>IF('G011A (Ocak-Temmuz)'!C1080="",0,'G011A (Ocak-Temmuz)'!C1080)</f>
        <v>0</v>
      </c>
      <c r="E1311" s="175">
        <f>IF('G011A (Ocak-Temmuz)'!K1080=" ",0,'G011A (Ocak-Temmuz)'!K1080)</f>
        <v>0</v>
      </c>
      <c r="F1311" s="176">
        <f>IF('G011A (Şubat-Ağustos)'!C1068="",0,'G011A (Şubat-Ağustos)'!C1068)</f>
        <v>0</v>
      </c>
      <c r="G1311" s="175">
        <f>IF('G011A (Şubat-Ağustos)'!K1068=" ",0,'G011A (Şubat-Ağustos)'!K1068)</f>
        <v>0</v>
      </c>
      <c r="H1311" s="176">
        <f>IF('G011A (Mart-Eylül)'!C1068="",0,'G011A (Mart-Eylül)'!C1068)</f>
        <v>0</v>
      </c>
      <c r="I1311" s="175">
        <f>IF('G011A (Mart-Eylül)'!K1068=" ",0,'G011A (Mart-Eylül)'!K1068)</f>
        <v>0</v>
      </c>
      <c r="J1311" s="176">
        <f>IF('G011A (Nisan-Ekim)'!C1068="",0,'G011A (Nisan-Ekim)'!C1068)</f>
        <v>0</v>
      </c>
      <c r="K1311" s="175">
        <f>IF('G011A (Nisan-Ekim)'!K1068="",0,'G011A (Nisan-Ekim)'!K1068)</f>
        <v>0</v>
      </c>
      <c r="L1311" s="176">
        <f>IF('G011A (Mayıs-Kasım)'!C1069="",0,'G011A (Mayıs-Kasım)'!C1069)</f>
        <v>0</v>
      </c>
      <c r="M1311" s="175">
        <f>IF('G011A (Mayıs-Kasım)'!K1069=" ",0,'G011A (Mayıs-Kasım)'!K1069)</f>
        <v>0</v>
      </c>
      <c r="N1311" s="176">
        <f>IF('G011A (Haziran-Aralık)'!C1097="",0,'G011A (Haziran-Aralık)'!C1097)</f>
        <v>0</v>
      </c>
      <c r="O1311" s="175">
        <f>IF('G011A (Haziran-Aralık)'!K1097="",0,'G011A (Haziran-Aralık)'!K1097)</f>
        <v>0</v>
      </c>
      <c r="P1311" s="176" t="str">
        <f>IF('proje ve personel bilgileri'!A572=0,"",SUM(D1311+F1311+H1311+J1311+L1311+N1311))</f>
        <v/>
      </c>
      <c r="Q1311" s="175" t="str">
        <f>IF('proje ve personel bilgileri'!A572=0,"",SUM(E1311+G1311+I1311+K1311+M1311+O1311))</f>
        <v/>
      </c>
      <c r="R1311" s="180" t="str">
        <f>IF('proje ve personel bilgileri'!A572&lt;&gt;0,(P1311/30)," ")</f>
        <v xml:space="preserve"> </v>
      </c>
      <c r="S1311" s="181" t="str">
        <f>IF('proje ve personel bilgileri'!A572&lt;&gt;0,(Q1311/R1311)," ")</f>
        <v xml:space="preserve"> </v>
      </c>
    </row>
    <row r="1312" spans="1:19" ht="15.75" customHeight="1" x14ac:dyDescent="0.25">
      <c r="A1312" s="15">
        <v>560</v>
      </c>
      <c r="B1312" s="359" t="str">
        <f>IF('proje ve personel bilgileri'!A573&lt;&gt;0,('proje ve personel bilgileri'!A573)," ")</f>
        <v xml:space="preserve"> </v>
      </c>
      <c r="C1312" s="359"/>
      <c r="D1312" s="176">
        <f>IF('G011A (Ocak-Temmuz)'!C1081="",0,'G011A (Ocak-Temmuz)'!C1081)</f>
        <v>0</v>
      </c>
      <c r="E1312" s="175">
        <f>IF('G011A (Ocak-Temmuz)'!K1081=" ",0,'G011A (Ocak-Temmuz)'!K1081)</f>
        <v>0</v>
      </c>
      <c r="F1312" s="176">
        <f>IF('G011A (Şubat-Ağustos)'!C1069="",0,'G011A (Şubat-Ağustos)'!C1069)</f>
        <v>0</v>
      </c>
      <c r="G1312" s="175">
        <f>IF('G011A (Şubat-Ağustos)'!K1069=" ",0,'G011A (Şubat-Ağustos)'!K1069)</f>
        <v>0</v>
      </c>
      <c r="H1312" s="176">
        <f>IF('G011A (Mart-Eylül)'!C1069="",0,'G011A (Mart-Eylül)'!C1069)</f>
        <v>0</v>
      </c>
      <c r="I1312" s="175">
        <f>IF('G011A (Mart-Eylül)'!K1069=" ",0,'G011A (Mart-Eylül)'!K1069)</f>
        <v>0</v>
      </c>
      <c r="J1312" s="176">
        <f>IF('G011A (Nisan-Ekim)'!C1069="",0,'G011A (Nisan-Ekim)'!C1069)</f>
        <v>0</v>
      </c>
      <c r="K1312" s="175">
        <f>IF('G011A (Nisan-Ekim)'!K1069="",0,'G011A (Nisan-Ekim)'!K1069)</f>
        <v>0</v>
      </c>
      <c r="L1312" s="176">
        <f>IF('G011A (Mayıs-Kasım)'!C1070="",0,'G011A (Mayıs-Kasım)'!C1070)</f>
        <v>0</v>
      </c>
      <c r="M1312" s="175">
        <f>IF('G011A (Mayıs-Kasım)'!K1070=" ",0,'G011A (Mayıs-Kasım)'!K1070)</f>
        <v>0</v>
      </c>
      <c r="N1312" s="176">
        <f>IF('G011A (Haziran-Aralık)'!C1098="",0,'G011A (Haziran-Aralık)'!C1098)</f>
        <v>0</v>
      </c>
      <c r="O1312" s="175">
        <f>IF('G011A (Haziran-Aralık)'!K1098="",0,'G011A (Haziran-Aralık)'!K1098)</f>
        <v>0</v>
      </c>
      <c r="P1312" s="176" t="str">
        <f>IF('proje ve personel bilgileri'!A573=0,"",SUM(D1312+F1312+H1312+J1312+L1312+N1312))</f>
        <v/>
      </c>
      <c r="Q1312" s="175" t="str">
        <f>IF('proje ve personel bilgileri'!A573=0,"",SUM(E1312+G1312+I1312+K1312+M1312+O1312))</f>
        <v/>
      </c>
      <c r="R1312" s="180" t="str">
        <f>IF('proje ve personel bilgileri'!A573&lt;&gt;0,(P1312/30)," ")</f>
        <v xml:space="preserve"> </v>
      </c>
      <c r="S1312" s="181" t="str">
        <f>IF('proje ve personel bilgileri'!A573&lt;&gt;0,(Q1312/R1312)," ")</f>
        <v xml:space="preserve"> </v>
      </c>
    </row>
    <row r="1313" spans="1:19" ht="15.75" customHeight="1" x14ac:dyDescent="0.25">
      <c r="A1313" s="14">
        <v>561</v>
      </c>
      <c r="B1313" s="359" t="str">
        <f>IF('proje ve personel bilgileri'!A574&lt;&gt;0,('proje ve personel bilgileri'!A574)," ")</f>
        <v xml:space="preserve"> </v>
      </c>
      <c r="C1313" s="359"/>
      <c r="D1313" s="176">
        <f>IF('G011A (Ocak-Temmuz)'!C1082="",0,'G011A (Ocak-Temmuz)'!C1082)</f>
        <v>0</v>
      </c>
      <c r="E1313" s="175">
        <f>IF('G011A (Ocak-Temmuz)'!K1082=" ",0,'G011A (Ocak-Temmuz)'!K1082)</f>
        <v>0</v>
      </c>
      <c r="F1313" s="176">
        <f>IF('G011A (Şubat-Ağustos)'!C1070="",0,'G011A (Şubat-Ağustos)'!C1070)</f>
        <v>0</v>
      </c>
      <c r="G1313" s="175">
        <f>IF('G011A (Şubat-Ağustos)'!K1070=" ",0,'G011A (Şubat-Ağustos)'!K1070)</f>
        <v>0</v>
      </c>
      <c r="H1313" s="176">
        <f>IF('G011A (Mart-Eylül)'!C1070="",0,'G011A (Mart-Eylül)'!C1070)</f>
        <v>0</v>
      </c>
      <c r="I1313" s="175">
        <f>IF('G011A (Mart-Eylül)'!K1070=" ",0,'G011A (Mart-Eylül)'!K1070)</f>
        <v>0</v>
      </c>
      <c r="J1313" s="176">
        <f>IF('G011A (Nisan-Ekim)'!C1070="",0,'G011A (Nisan-Ekim)'!C1070)</f>
        <v>0</v>
      </c>
      <c r="K1313" s="175">
        <f>IF('G011A (Nisan-Ekim)'!K1070="",0,'G011A (Nisan-Ekim)'!K1070)</f>
        <v>0</v>
      </c>
      <c r="L1313" s="176">
        <f>IF('G011A (Mayıs-Kasım)'!C1071="",0,'G011A (Mayıs-Kasım)'!C1071)</f>
        <v>0</v>
      </c>
      <c r="M1313" s="175">
        <f>IF('G011A (Mayıs-Kasım)'!K1071=" ",0,'G011A (Mayıs-Kasım)'!K1071)</f>
        <v>0</v>
      </c>
      <c r="N1313" s="176">
        <f>IF('G011A (Haziran-Aralık)'!C1099="",0,'G011A (Haziran-Aralık)'!C1099)</f>
        <v>0</v>
      </c>
      <c r="O1313" s="175">
        <f>IF('G011A (Haziran-Aralık)'!K1099="",0,'G011A (Haziran-Aralık)'!K1099)</f>
        <v>0</v>
      </c>
      <c r="P1313" s="176" t="str">
        <f>IF('proje ve personel bilgileri'!A574=0,"",SUM(D1313+F1313+H1313+J1313+L1313+N1313))</f>
        <v/>
      </c>
      <c r="Q1313" s="175" t="str">
        <f>IF('proje ve personel bilgileri'!A574=0,"",SUM(E1313+G1313+I1313+K1313+M1313+O1313))</f>
        <v/>
      </c>
      <c r="R1313" s="180" t="str">
        <f>IF('proje ve personel bilgileri'!A574&lt;&gt;0,(P1313/30)," ")</f>
        <v xml:space="preserve"> </v>
      </c>
      <c r="S1313" s="181" t="str">
        <f>IF('proje ve personel bilgileri'!A574&lt;&gt;0,(Q1313/R1313)," ")</f>
        <v xml:space="preserve"> </v>
      </c>
    </row>
    <row r="1314" spans="1:19" ht="15.75" customHeight="1" x14ac:dyDescent="0.25">
      <c r="A1314" s="15">
        <v>562</v>
      </c>
      <c r="B1314" s="359" t="str">
        <f>IF('proje ve personel bilgileri'!A575&lt;&gt;0,('proje ve personel bilgileri'!A575)," ")</f>
        <v xml:space="preserve"> </v>
      </c>
      <c r="C1314" s="359"/>
      <c r="D1314" s="176">
        <f>IF('G011A (Ocak-Temmuz)'!C1083="",0,'G011A (Ocak-Temmuz)'!C1083)</f>
        <v>0</v>
      </c>
      <c r="E1314" s="175">
        <f>IF('G011A (Ocak-Temmuz)'!K1083=" ",0,'G011A (Ocak-Temmuz)'!K1083)</f>
        <v>0</v>
      </c>
      <c r="F1314" s="176">
        <f>IF('G011A (Şubat-Ağustos)'!C1071="",0,'G011A (Şubat-Ağustos)'!C1071)</f>
        <v>0</v>
      </c>
      <c r="G1314" s="175">
        <f>IF('G011A (Şubat-Ağustos)'!K1071=" ",0,'G011A (Şubat-Ağustos)'!K1071)</f>
        <v>0</v>
      </c>
      <c r="H1314" s="176">
        <f>IF('G011A (Mart-Eylül)'!C1071="",0,'G011A (Mart-Eylül)'!C1071)</f>
        <v>0</v>
      </c>
      <c r="I1314" s="175">
        <f>IF('G011A (Mart-Eylül)'!K1071=" ",0,'G011A (Mart-Eylül)'!K1071)</f>
        <v>0</v>
      </c>
      <c r="J1314" s="176">
        <f>IF('G011A (Nisan-Ekim)'!C1071="",0,'G011A (Nisan-Ekim)'!C1071)</f>
        <v>0</v>
      </c>
      <c r="K1314" s="175">
        <f>IF('G011A (Nisan-Ekim)'!K1071="",0,'G011A (Nisan-Ekim)'!K1071)</f>
        <v>0</v>
      </c>
      <c r="L1314" s="176">
        <f>IF('G011A (Mayıs-Kasım)'!C1072="",0,'G011A (Mayıs-Kasım)'!C1072)</f>
        <v>0</v>
      </c>
      <c r="M1314" s="175">
        <f>IF('G011A (Mayıs-Kasım)'!K1072=" ",0,'G011A (Mayıs-Kasım)'!K1072)</f>
        <v>0</v>
      </c>
      <c r="N1314" s="176">
        <f>IF('G011A (Haziran-Aralık)'!C1100="",0,'G011A (Haziran-Aralık)'!C1100)</f>
        <v>0</v>
      </c>
      <c r="O1314" s="175">
        <f>IF('G011A (Haziran-Aralık)'!K1100="",0,'G011A (Haziran-Aralık)'!K1100)</f>
        <v>0</v>
      </c>
      <c r="P1314" s="176" t="str">
        <f>IF('proje ve personel bilgileri'!A575=0,"",SUM(D1314+F1314+H1314+J1314+L1314+N1314))</f>
        <v/>
      </c>
      <c r="Q1314" s="175" t="str">
        <f>IF('proje ve personel bilgileri'!A575=0,"",SUM(E1314+G1314+I1314+K1314+M1314+O1314))</f>
        <v/>
      </c>
      <c r="R1314" s="180" t="str">
        <f>IF('proje ve personel bilgileri'!A575&lt;&gt;0,(P1314/30)," ")</f>
        <v xml:space="preserve"> </v>
      </c>
      <c r="S1314" s="181" t="str">
        <f>IF('proje ve personel bilgileri'!A575&lt;&gt;0,(Q1314/R1314)," ")</f>
        <v xml:space="preserve"> </v>
      </c>
    </row>
    <row r="1315" spans="1:19" ht="15.75" customHeight="1" x14ac:dyDescent="0.25">
      <c r="A1315" s="14">
        <v>563</v>
      </c>
      <c r="B1315" s="359" t="str">
        <f>IF('proje ve personel bilgileri'!A576&lt;&gt;0,('proje ve personel bilgileri'!A576)," ")</f>
        <v xml:space="preserve"> </v>
      </c>
      <c r="C1315" s="359"/>
      <c r="D1315" s="176">
        <f>IF('G011A (Ocak-Temmuz)'!C1084="",0,'G011A (Ocak-Temmuz)'!C1084)</f>
        <v>0</v>
      </c>
      <c r="E1315" s="175">
        <f>IF('G011A (Ocak-Temmuz)'!K1084=" ",0,'G011A (Ocak-Temmuz)'!K1084)</f>
        <v>0</v>
      </c>
      <c r="F1315" s="176">
        <f>IF('G011A (Şubat-Ağustos)'!C1072="",0,'G011A (Şubat-Ağustos)'!C1072)</f>
        <v>0</v>
      </c>
      <c r="G1315" s="175">
        <f>IF('G011A (Şubat-Ağustos)'!K1072=" ",0,'G011A (Şubat-Ağustos)'!K1072)</f>
        <v>0</v>
      </c>
      <c r="H1315" s="176">
        <f>IF('G011A (Mart-Eylül)'!C1072="",0,'G011A (Mart-Eylül)'!C1072)</f>
        <v>0</v>
      </c>
      <c r="I1315" s="175">
        <f>IF('G011A (Mart-Eylül)'!K1072=" ",0,'G011A (Mart-Eylül)'!K1072)</f>
        <v>0</v>
      </c>
      <c r="J1315" s="176">
        <f>IF('G011A (Nisan-Ekim)'!C1072="",0,'G011A (Nisan-Ekim)'!C1072)</f>
        <v>0</v>
      </c>
      <c r="K1315" s="175">
        <f>IF('G011A (Nisan-Ekim)'!K1072="",0,'G011A (Nisan-Ekim)'!K1072)</f>
        <v>0</v>
      </c>
      <c r="L1315" s="176">
        <f>IF('G011A (Mayıs-Kasım)'!C1073="",0,'G011A (Mayıs-Kasım)'!C1073)</f>
        <v>0</v>
      </c>
      <c r="M1315" s="175">
        <f>IF('G011A (Mayıs-Kasım)'!K1073=" ",0,'G011A (Mayıs-Kasım)'!K1073)</f>
        <v>0</v>
      </c>
      <c r="N1315" s="176">
        <f>IF('G011A (Haziran-Aralık)'!C1101="",0,'G011A (Haziran-Aralık)'!C1101)</f>
        <v>0</v>
      </c>
      <c r="O1315" s="175">
        <f>IF('G011A (Haziran-Aralık)'!K1101="",0,'G011A (Haziran-Aralık)'!K1101)</f>
        <v>0</v>
      </c>
      <c r="P1315" s="176" t="str">
        <f>IF('proje ve personel bilgileri'!A576=0,"",SUM(D1315+F1315+H1315+J1315+L1315+N1315))</f>
        <v/>
      </c>
      <c r="Q1315" s="175" t="str">
        <f>IF('proje ve personel bilgileri'!A576=0,"",SUM(E1315+G1315+I1315+K1315+M1315+O1315))</f>
        <v/>
      </c>
      <c r="R1315" s="180" t="str">
        <f>IF('proje ve personel bilgileri'!A576&lt;&gt;0,(P1315/30)," ")</f>
        <v xml:space="preserve"> </v>
      </c>
      <c r="S1315" s="181" t="str">
        <f>IF('proje ve personel bilgileri'!A576&lt;&gt;0,(Q1315/R1315)," ")</f>
        <v xml:space="preserve"> </v>
      </c>
    </row>
    <row r="1316" spans="1:19" ht="15.75" customHeight="1" x14ac:dyDescent="0.25">
      <c r="A1316" s="15">
        <v>564</v>
      </c>
      <c r="B1316" s="359" t="str">
        <f>IF('proje ve personel bilgileri'!A577&lt;&gt;0,('proje ve personel bilgileri'!A577)," ")</f>
        <v xml:space="preserve"> </v>
      </c>
      <c r="C1316" s="359"/>
      <c r="D1316" s="176">
        <f>IF('G011A (Ocak-Temmuz)'!C1085="",0,'G011A (Ocak-Temmuz)'!C1085)</f>
        <v>0</v>
      </c>
      <c r="E1316" s="175">
        <f>IF('G011A (Ocak-Temmuz)'!K1085=" ",0,'G011A (Ocak-Temmuz)'!K1085)</f>
        <v>0</v>
      </c>
      <c r="F1316" s="176">
        <f>IF('G011A (Şubat-Ağustos)'!C1073="",0,'G011A (Şubat-Ağustos)'!C1073)</f>
        <v>0</v>
      </c>
      <c r="G1316" s="175">
        <f>IF('G011A (Şubat-Ağustos)'!K1073=" ",0,'G011A (Şubat-Ağustos)'!K1073)</f>
        <v>0</v>
      </c>
      <c r="H1316" s="176">
        <f>IF('G011A (Mart-Eylül)'!C1073="",0,'G011A (Mart-Eylül)'!C1073)</f>
        <v>0</v>
      </c>
      <c r="I1316" s="175">
        <f>IF('G011A (Mart-Eylül)'!K1073=" ",0,'G011A (Mart-Eylül)'!K1073)</f>
        <v>0</v>
      </c>
      <c r="J1316" s="176">
        <f>IF('G011A (Nisan-Ekim)'!C1073="",0,'G011A (Nisan-Ekim)'!C1073)</f>
        <v>0</v>
      </c>
      <c r="K1316" s="175">
        <f>IF('G011A (Nisan-Ekim)'!K1073="",0,'G011A (Nisan-Ekim)'!K1073)</f>
        <v>0</v>
      </c>
      <c r="L1316" s="176">
        <f>IF('G011A (Mayıs-Kasım)'!C1074="",0,'G011A (Mayıs-Kasım)'!C1074)</f>
        <v>0</v>
      </c>
      <c r="M1316" s="175">
        <f>IF('G011A (Mayıs-Kasım)'!K1074=" ",0,'G011A (Mayıs-Kasım)'!K1074)</f>
        <v>0</v>
      </c>
      <c r="N1316" s="176">
        <f>IF('G011A (Haziran-Aralık)'!C1102="",0,'G011A (Haziran-Aralık)'!C1102)</f>
        <v>0</v>
      </c>
      <c r="O1316" s="175">
        <f>IF('G011A (Haziran-Aralık)'!K1102="",0,'G011A (Haziran-Aralık)'!K1102)</f>
        <v>0</v>
      </c>
      <c r="P1316" s="176" t="str">
        <f>IF('proje ve personel bilgileri'!A577=0,"",SUM(D1316+F1316+H1316+J1316+L1316+N1316))</f>
        <v/>
      </c>
      <c r="Q1316" s="175" t="str">
        <f>IF('proje ve personel bilgileri'!A577=0,"",SUM(E1316+G1316+I1316+K1316+M1316+O1316))</f>
        <v/>
      </c>
      <c r="R1316" s="180" t="str">
        <f>IF('proje ve personel bilgileri'!A577&lt;&gt;0,(P1316/30)," ")</f>
        <v xml:space="preserve"> </v>
      </c>
      <c r="S1316" s="181" t="str">
        <f>IF('proje ve personel bilgileri'!A577&lt;&gt;0,(Q1316/R1316)," ")</f>
        <v xml:space="preserve"> </v>
      </c>
    </row>
    <row r="1317" spans="1:19" ht="15.75" customHeight="1" x14ac:dyDescent="0.25">
      <c r="A1317" s="14">
        <v>565</v>
      </c>
      <c r="B1317" s="359" t="str">
        <f>IF('proje ve personel bilgileri'!A578&lt;&gt;0,('proje ve personel bilgileri'!A578)," ")</f>
        <v xml:space="preserve"> </v>
      </c>
      <c r="C1317" s="359"/>
      <c r="D1317" s="176">
        <f>IF('G011A (Ocak-Temmuz)'!C1086="",0,'G011A (Ocak-Temmuz)'!C1086)</f>
        <v>0</v>
      </c>
      <c r="E1317" s="175">
        <f>IF('G011A (Ocak-Temmuz)'!K1086=" ",0,'G011A (Ocak-Temmuz)'!K1086)</f>
        <v>0</v>
      </c>
      <c r="F1317" s="176">
        <f>IF('G011A (Şubat-Ağustos)'!C1074="",0,'G011A (Şubat-Ağustos)'!C1074)</f>
        <v>0</v>
      </c>
      <c r="G1317" s="175">
        <f>IF('G011A (Şubat-Ağustos)'!K1074=" ",0,'G011A (Şubat-Ağustos)'!K1074)</f>
        <v>0</v>
      </c>
      <c r="H1317" s="176">
        <f>IF('G011A (Mart-Eylül)'!C1074="",0,'G011A (Mart-Eylül)'!C1074)</f>
        <v>0</v>
      </c>
      <c r="I1317" s="175">
        <f>IF('G011A (Mart-Eylül)'!K1074=" ",0,'G011A (Mart-Eylül)'!K1074)</f>
        <v>0</v>
      </c>
      <c r="J1317" s="176">
        <f>IF('G011A (Nisan-Ekim)'!C1074="",0,'G011A (Nisan-Ekim)'!C1074)</f>
        <v>0</v>
      </c>
      <c r="K1317" s="175">
        <f>IF('G011A (Nisan-Ekim)'!K1074="",0,'G011A (Nisan-Ekim)'!K1074)</f>
        <v>0</v>
      </c>
      <c r="L1317" s="176">
        <f>IF('G011A (Mayıs-Kasım)'!C1075="",0,'G011A (Mayıs-Kasım)'!C1075)</f>
        <v>0</v>
      </c>
      <c r="M1317" s="175">
        <f>IF('G011A (Mayıs-Kasım)'!K1075=" ",0,'G011A (Mayıs-Kasım)'!K1075)</f>
        <v>0</v>
      </c>
      <c r="N1317" s="176">
        <f>IF('G011A (Haziran-Aralık)'!C1103="",0,'G011A (Haziran-Aralık)'!C1103)</f>
        <v>0</v>
      </c>
      <c r="O1317" s="175">
        <f>IF('G011A (Haziran-Aralık)'!K1103="",0,'G011A (Haziran-Aralık)'!K1103)</f>
        <v>0</v>
      </c>
      <c r="P1317" s="176" t="str">
        <f>IF('proje ve personel bilgileri'!A578=0,"",SUM(D1317+F1317+H1317+J1317+L1317+N1317))</f>
        <v/>
      </c>
      <c r="Q1317" s="175" t="str">
        <f>IF('proje ve personel bilgileri'!A578=0,"",SUM(E1317+G1317+I1317+K1317+M1317+O1317))</f>
        <v/>
      </c>
      <c r="R1317" s="180" t="str">
        <f>IF('proje ve personel bilgileri'!A578&lt;&gt;0,(P1317/30)," ")</f>
        <v xml:space="preserve"> </v>
      </c>
      <c r="S1317" s="181" t="str">
        <f>IF('proje ve personel bilgileri'!A578&lt;&gt;0,(Q1317/R1317)," ")</f>
        <v xml:space="preserve"> </v>
      </c>
    </row>
    <row r="1318" spans="1:19" ht="15.75" customHeight="1" x14ac:dyDescent="0.25">
      <c r="A1318" s="15">
        <v>566</v>
      </c>
      <c r="B1318" s="359" t="str">
        <f>IF('proje ve personel bilgileri'!A579&lt;&gt;0,('proje ve personel bilgileri'!A579)," ")</f>
        <v xml:space="preserve"> </v>
      </c>
      <c r="C1318" s="359"/>
      <c r="D1318" s="176">
        <f>IF('G011A (Ocak-Temmuz)'!C1087="",0,'G011A (Ocak-Temmuz)'!C1087)</f>
        <v>0</v>
      </c>
      <c r="E1318" s="175">
        <f>IF('G011A (Ocak-Temmuz)'!K1087=" ",0,'G011A (Ocak-Temmuz)'!K1087)</f>
        <v>0</v>
      </c>
      <c r="F1318" s="176">
        <f>IF('G011A (Şubat-Ağustos)'!C1075="",0,'G011A (Şubat-Ağustos)'!C1075)</f>
        <v>0</v>
      </c>
      <c r="G1318" s="175">
        <f>IF('G011A (Şubat-Ağustos)'!K1075=" ",0,'G011A (Şubat-Ağustos)'!K1075)</f>
        <v>0</v>
      </c>
      <c r="H1318" s="176">
        <f>IF('G011A (Mart-Eylül)'!C1075="",0,'G011A (Mart-Eylül)'!C1075)</f>
        <v>0</v>
      </c>
      <c r="I1318" s="175">
        <f>IF('G011A (Mart-Eylül)'!K1075=" ",0,'G011A (Mart-Eylül)'!K1075)</f>
        <v>0</v>
      </c>
      <c r="J1318" s="176">
        <f>IF('G011A (Nisan-Ekim)'!C1075="",0,'G011A (Nisan-Ekim)'!C1075)</f>
        <v>0</v>
      </c>
      <c r="K1318" s="175">
        <f>IF('G011A (Nisan-Ekim)'!K1075="",0,'G011A (Nisan-Ekim)'!K1075)</f>
        <v>0</v>
      </c>
      <c r="L1318" s="176">
        <f>IF('G011A (Mayıs-Kasım)'!C1076="",0,'G011A (Mayıs-Kasım)'!C1076)</f>
        <v>0</v>
      </c>
      <c r="M1318" s="175">
        <f>IF('G011A (Mayıs-Kasım)'!K1076=" ",0,'G011A (Mayıs-Kasım)'!K1076)</f>
        <v>0</v>
      </c>
      <c r="N1318" s="176">
        <f>IF('G011A (Haziran-Aralık)'!C1104="",0,'G011A (Haziran-Aralık)'!C1104)</f>
        <v>0</v>
      </c>
      <c r="O1318" s="175">
        <f>IF('G011A (Haziran-Aralık)'!K1104="",0,'G011A (Haziran-Aralık)'!K1104)</f>
        <v>0</v>
      </c>
      <c r="P1318" s="176" t="str">
        <f>IF('proje ve personel bilgileri'!A579=0,"",SUM(D1318+F1318+H1318+J1318+L1318+N1318))</f>
        <v/>
      </c>
      <c r="Q1318" s="175" t="str">
        <f>IF('proje ve personel bilgileri'!A579=0,"",SUM(E1318+G1318+I1318+K1318+M1318+O1318))</f>
        <v/>
      </c>
      <c r="R1318" s="180" t="str">
        <f>IF('proje ve personel bilgileri'!A579&lt;&gt;0,(P1318/30)," ")</f>
        <v xml:space="preserve"> </v>
      </c>
      <c r="S1318" s="181" t="str">
        <f>IF('proje ve personel bilgileri'!A579&lt;&gt;0,(Q1318/R1318)," ")</f>
        <v xml:space="preserve"> </v>
      </c>
    </row>
    <row r="1319" spans="1:19" ht="15.75" customHeight="1" x14ac:dyDescent="0.25">
      <c r="A1319" s="14">
        <v>567</v>
      </c>
      <c r="B1319" s="359" t="str">
        <f>IF('proje ve personel bilgileri'!A580&lt;&gt;0,('proje ve personel bilgileri'!A580)," ")</f>
        <v xml:space="preserve"> </v>
      </c>
      <c r="C1319" s="359"/>
      <c r="D1319" s="176">
        <f>IF('G011A (Ocak-Temmuz)'!C1088="",0,'G011A (Ocak-Temmuz)'!C1088)</f>
        <v>0</v>
      </c>
      <c r="E1319" s="175">
        <f>IF('G011A (Ocak-Temmuz)'!K1088=" ",0,'G011A (Ocak-Temmuz)'!K1088)</f>
        <v>0</v>
      </c>
      <c r="F1319" s="176">
        <f>IF('G011A (Şubat-Ağustos)'!C1076="",0,'G011A (Şubat-Ağustos)'!C1076)</f>
        <v>0</v>
      </c>
      <c r="G1319" s="175">
        <f>IF('G011A (Şubat-Ağustos)'!K1076=" ",0,'G011A (Şubat-Ağustos)'!K1076)</f>
        <v>0</v>
      </c>
      <c r="H1319" s="176">
        <f>IF('G011A (Mart-Eylül)'!C1076="",0,'G011A (Mart-Eylül)'!C1076)</f>
        <v>0</v>
      </c>
      <c r="I1319" s="175">
        <f>IF('G011A (Mart-Eylül)'!K1076=" ",0,'G011A (Mart-Eylül)'!K1076)</f>
        <v>0</v>
      </c>
      <c r="J1319" s="176">
        <f>IF('G011A (Nisan-Ekim)'!C1076="",0,'G011A (Nisan-Ekim)'!C1076)</f>
        <v>0</v>
      </c>
      <c r="K1319" s="175">
        <f>IF('G011A (Nisan-Ekim)'!K1076="",0,'G011A (Nisan-Ekim)'!K1076)</f>
        <v>0</v>
      </c>
      <c r="L1319" s="176">
        <f>IF('G011A (Mayıs-Kasım)'!C1077="",0,'G011A (Mayıs-Kasım)'!C1077)</f>
        <v>0</v>
      </c>
      <c r="M1319" s="175">
        <f>IF('G011A (Mayıs-Kasım)'!K1077=" ",0,'G011A (Mayıs-Kasım)'!K1077)</f>
        <v>0</v>
      </c>
      <c r="N1319" s="176">
        <f>IF('G011A (Haziran-Aralık)'!C1105="",0,'G011A (Haziran-Aralık)'!C1105)</f>
        <v>0</v>
      </c>
      <c r="O1319" s="175">
        <f>IF('G011A (Haziran-Aralık)'!K1105="",0,'G011A (Haziran-Aralık)'!K1105)</f>
        <v>0</v>
      </c>
      <c r="P1319" s="176" t="str">
        <f>IF('proje ve personel bilgileri'!A580=0,"",SUM(D1319+F1319+H1319+J1319+L1319+N1319))</f>
        <v/>
      </c>
      <c r="Q1319" s="175" t="str">
        <f>IF('proje ve personel bilgileri'!A580=0,"",SUM(E1319+G1319+I1319+K1319+M1319+O1319))</f>
        <v/>
      </c>
      <c r="R1319" s="180" t="str">
        <f>IF('proje ve personel bilgileri'!A580&lt;&gt;0,(P1319/30)," ")</f>
        <v xml:space="preserve"> </v>
      </c>
      <c r="S1319" s="181" t="str">
        <f>IF('proje ve personel bilgileri'!A580&lt;&gt;0,(Q1319/R1319)," ")</f>
        <v xml:space="preserve"> </v>
      </c>
    </row>
    <row r="1320" spans="1:19" ht="15.75" customHeight="1" x14ac:dyDescent="0.25">
      <c r="A1320" s="15">
        <v>568</v>
      </c>
      <c r="B1320" s="359" t="str">
        <f>IF('proje ve personel bilgileri'!A581&lt;&gt;0,('proje ve personel bilgileri'!A581)," ")</f>
        <v xml:space="preserve"> </v>
      </c>
      <c r="C1320" s="359"/>
      <c r="D1320" s="176">
        <f>IF('G011A (Ocak-Temmuz)'!C1089="",0,'G011A (Ocak-Temmuz)'!C1089)</f>
        <v>0</v>
      </c>
      <c r="E1320" s="175">
        <f>IF('G011A (Ocak-Temmuz)'!K1089=" ",0,'G011A (Ocak-Temmuz)'!K1089)</f>
        <v>0</v>
      </c>
      <c r="F1320" s="176">
        <f>IF('G011A (Şubat-Ağustos)'!C1077="",0,'G011A (Şubat-Ağustos)'!C1077)</f>
        <v>0</v>
      </c>
      <c r="G1320" s="175">
        <f>IF('G011A (Şubat-Ağustos)'!K1077=" ",0,'G011A (Şubat-Ağustos)'!K1077)</f>
        <v>0</v>
      </c>
      <c r="H1320" s="176">
        <f>IF('G011A (Mart-Eylül)'!C1077="",0,'G011A (Mart-Eylül)'!C1077)</f>
        <v>0</v>
      </c>
      <c r="I1320" s="175">
        <f>IF('G011A (Mart-Eylül)'!K1077=" ",0,'G011A (Mart-Eylül)'!K1077)</f>
        <v>0</v>
      </c>
      <c r="J1320" s="176">
        <f>IF('G011A (Nisan-Ekim)'!C1077="",0,'G011A (Nisan-Ekim)'!C1077)</f>
        <v>0</v>
      </c>
      <c r="K1320" s="175">
        <f>IF('G011A (Nisan-Ekim)'!K1077="",0,'G011A (Nisan-Ekim)'!K1077)</f>
        <v>0</v>
      </c>
      <c r="L1320" s="176">
        <f>IF('G011A (Mayıs-Kasım)'!C1078="",0,'G011A (Mayıs-Kasım)'!C1078)</f>
        <v>0</v>
      </c>
      <c r="M1320" s="175">
        <f>IF('G011A (Mayıs-Kasım)'!K1078=" ",0,'G011A (Mayıs-Kasım)'!K1078)</f>
        <v>0</v>
      </c>
      <c r="N1320" s="176">
        <f>IF('G011A (Haziran-Aralık)'!C1106="",0,'G011A (Haziran-Aralık)'!C1106)</f>
        <v>0</v>
      </c>
      <c r="O1320" s="175">
        <f>IF('G011A (Haziran-Aralık)'!K1106="",0,'G011A (Haziran-Aralık)'!K1106)</f>
        <v>0</v>
      </c>
      <c r="P1320" s="176" t="str">
        <f>IF('proje ve personel bilgileri'!A581=0,"",SUM(D1320+F1320+H1320+J1320+L1320+N1320))</f>
        <v/>
      </c>
      <c r="Q1320" s="175" t="str">
        <f>IF('proje ve personel bilgileri'!A581=0,"",SUM(E1320+G1320+I1320+K1320+M1320+O1320))</f>
        <v/>
      </c>
      <c r="R1320" s="180" t="str">
        <f>IF('proje ve personel bilgileri'!A581&lt;&gt;0,(P1320/30)," ")</f>
        <v xml:space="preserve"> </v>
      </c>
      <c r="S1320" s="181" t="str">
        <f>IF('proje ve personel bilgileri'!A581&lt;&gt;0,(Q1320/R1320)," ")</f>
        <v xml:space="preserve"> </v>
      </c>
    </row>
    <row r="1321" spans="1:19" ht="15.75" customHeight="1" x14ac:dyDescent="0.25">
      <c r="A1321" s="14">
        <v>569</v>
      </c>
      <c r="B1321" s="359" t="str">
        <f>IF('proje ve personel bilgileri'!A582&lt;&gt;0,('proje ve personel bilgileri'!A582)," ")</f>
        <v xml:space="preserve"> </v>
      </c>
      <c r="C1321" s="359"/>
      <c r="D1321" s="176">
        <f>IF('G011A (Ocak-Temmuz)'!C1090="",0,'G011A (Ocak-Temmuz)'!C1090)</f>
        <v>0</v>
      </c>
      <c r="E1321" s="175">
        <f>IF('G011A (Ocak-Temmuz)'!K1090=" ",0,'G011A (Ocak-Temmuz)'!K1090)</f>
        <v>0</v>
      </c>
      <c r="F1321" s="176">
        <f>IF('G011A (Şubat-Ağustos)'!C1078="",0,'G011A (Şubat-Ağustos)'!C1078)</f>
        <v>0</v>
      </c>
      <c r="G1321" s="175">
        <f>IF('G011A (Şubat-Ağustos)'!K1078=" ",0,'G011A (Şubat-Ağustos)'!K1078)</f>
        <v>0</v>
      </c>
      <c r="H1321" s="176">
        <f>IF('G011A (Mart-Eylül)'!C1078="",0,'G011A (Mart-Eylül)'!C1078)</f>
        <v>0</v>
      </c>
      <c r="I1321" s="175">
        <f>IF('G011A (Mart-Eylül)'!K1078=" ",0,'G011A (Mart-Eylül)'!K1078)</f>
        <v>0</v>
      </c>
      <c r="J1321" s="176">
        <f>IF('G011A (Nisan-Ekim)'!C1078="",0,'G011A (Nisan-Ekim)'!C1078)</f>
        <v>0</v>
      </c>
      <c r="K1321" s="175">
        <f>IF('G011A (Nisan-Ekim)'!K1078="",0,'G011A (Nisan-Ekim)'!K1078)</f>
        <v>0</v>
      </c>
      <c r="L1321" s="176">
        <f>IF('G011A (Mayıs-Kasım)'!C1079="",0,'G011A (Mayıs-Kasım)'!C1079)</f>
        <v>0</v>
      </c>
      <c r="M1321" s="175">
        <f>IF('G011A (Mayıs-Kasım)'!K1079=" ",0,'G011A (Mayıs-Kasım)'!K1079)</f>
        <v>0</v>
      </c>
      <c r="N1321" s="176">
        <f>IF('G011A (Haziran-Aralık)'!C1107="",0,'G011A (Haziran-Aralık)'!C1107)</f>
        <v>0</v>
      </c>
      <c r="O1321" s="175">
        <f>IF('G011A (Haziran-Aralık)'!K1107="",0,'G011A (Haziran-Aralık)'!K1107)</f>
        <v>0</v>
      </c>
      <c r="P1321" s="176" t="str">
        <f>IF('proje ve personel bilgileri'!A582=0,"",SUM(D1321+F1321+H1321+J1321+L1321+N1321))</f>
        <v/>
      </c>
      <c r="Q1321" s="175" t="str">
        <f>IF('proje ve personel bilgileri'!A582=0,"",SUM(E1321+G1321+I1321+K1321+M1321+O1321))</f>
        <v/>
      </c>
      <c r="R1321" s="180" t="str">
        <f>IF('proje ve personel bilgileri'!A582&lt;&gt;0,(P1321/30)," ")</f>
        <v xml:space="preserve"> </v>
      </c>
      <c r="S1321" s="181" t="str">
        <f>IF('proje ve personel bilgileri'!A582&lt;&gt;0,(Q1321/R1321)," ")</f>
        <v xml:space="preserve"> </v>
      </c>
    </row>
    <row r="1322" spans="1:19" ht="15.75" customHeight="1" x14ac:dyDescent="0.25">
      <c r="A1322" s="15">
        <v>570</v>
      </c>
      <c r="B1322" s="359" t="str">
        <f>IF('proje ve personel bilgileri'!A583&lt;&gt;0,('proje ve personel bilgileri'!A583)," ")</f>
        <v xml:space="preserve"> </v>
      </c>
      <c r="C1322" s="359"/>
      <c r="D1322" s="176">
        <f>IF('G011A (Ocak-Temmuz)'!C1091="",0,'G011A (Ocak-Temmuz)'!C1091)</f>
        <v>0</v>
      </c>
      <c r="E1322" s="175">
        <f>IF('G011A (Ocak-Temmuz)'!K1091=" ",0,'G011A (Ocak-Temmuz)'!K1091)</f>
        <v>0</v>
      </c>
      <c r="F1322" s="176">
        <f>IF('G011A (Şubat-Ağustos)'!C1079="",0,'G011A (Şubat-Ağustos)'!C1079)</f>
        <v>0</v>
      </c>
      <c r="G1322" s="175">
        <f>IF('G011A (Şubat-Ağustos)'!K1079=" ",0,'G011A (Şubat-Ağustos)'!K1079)</f>
        <v>0</v>
      </c>
      <c r="H1322" s="176">
        <f>IF('G011A (Mart-Eylül)'!C1079="",0,'G011A (Mart-Eylül)'!C1079)</f>
        <v>0</v>
      </c>
      <c r="I1322" s="175">
        <f>IF('G011A (Mart-Eylül)'!K1079=" ",0,'G011A (Mart-Eylül)'!K1079)</f>
        <v>0</v>
      </c>
      <c r="J1322" s="176">
        <f>IF('G011A (Nisan-Ekim)'!C1079="",0,'G011A (Nisan-Ekim)'!C1079)</f>
        <v>0</v>
      </c>
      <c r="K1322" s="175">
        <f>IF('G011A (Nisan-Ekim)'!K1079="",0,'G011A (Nisan-Ekim)'!K1079)</f>
        <v>0</v>
      </c>
      <c r="L1322" s="176">
        <f>IF('G011A (Mayıs-Kasım)'!C1080="",0,'G011A (Mayıs-Kasım)'!C1080)</f>
        <v>0</v>
      </c>
      <c r="M1322" s="175">
        <f>IF('G011A (Mayıs-Kasım)'!K1080=" ",0,'G011A (Mayıs-Kasım)'!K1080)</f>
        <v>0</v>
      </c>
      <c r="N1322" s="176">
        <f>IF('G011A (Haziran-Aralık)'!C1108="",0,'G011A (Haziran-Aralık)'!C1108)</f>
        <v>0</v>
      </c>
      <c r="O1322" s="175">
        <f>IF('G011A (Haziran-Aralık)'!K1108="",0,'G011A (Haziran-Aralık)'!K1108)</f>
        <v>0</v>
      </c>
      <c r="P1322" s="176" t="str">
        <f>IF('proje ve personel bilgileri'!A583=0,"",SUM(D1322+F1322+H1322+J1322+L1322+N1322))</f>
        <v/>
      </c>
      <c r="Q1322" s="175" t="str">
        <f>IF('proje ve personel bilgileri'!A583=0,"",SUM(E1322+G1322+I1322+K1322+M1322+O1322))</f>
        <v/>
      </c>
      <c r="R1322" s="180" t="str">
        <f>IF('proje ve personel bilgileri'!A583&lt;&gt;0,(P1322/30)," ")</f>
        <v xml:space="preserve"> </v>
      </c>
      <c r="S1322" s="181" t="str">
        <f>IF('proje ve personel bilgileri'!A583&lt;&gt;0,(Q1322/R1322)," ")</f>
        <v xml:space="preserve"> </v>
      </c>
    </row>
    <row r="1323" spans="1:19" ht="15.75" customHeight="1" x14ac:dyDescent="0.25">
      <c r="A1323" s="14">
        <v>571</v>
      </c>
      <c r="B1323" s="359" t="str">
        <f>IF('proje ve personel bilgileri'!A584&lt;&gt;0,('proje ve personel bilgileri'!A584)," ")</f>
        <v xml:space="preserve"> </v>
      </c>
      <c r="C1323" s="359"/>
      <c r="D1323" s="176">
        <f>IF('G011A (Ocak-Temmuz)'!C1092="",0,'G011A (Ocak-Temmuz)'!C1092)</f>
        <v>0</v>
      </c>
      <c r="E1323" s="175">
        <f>IF('G011A (Ocak-Temmuz)'!K1092=" ",0,'G011A (Ocak-Temmuz)'!K1092)</f>
        <v>0</v>
      </c>
      <c r="F1323" s="176">
        <f>IF('G011A (Şubat-Ağustos)'!C1080="",0,'G011A (Şubat-Ağustos)'!C1080)</f>
        <v>0</v>
      </c>
      <c r="G1323" s="175">
        <f>IF('G011A (Şubat-Ağustos)'!K1080=" ",0,'G011A (Şubat-Ağustos)'!K1080)</f>
        <v>0</v>
      </c>
      <c r="H1323" s="176">
        <f>IF('G011A (Mart-Eylül)'!C1080="",0,'G011A (Mart-Eylül)'!C1080)</f>
        <v>0</v>
      </c>
      <c r="I1323" s="175">
        <f>IF('G011A (Mart-Eylül)'!K1080=" ",0,'G011A (Mart-Eylül)'!K1080)</f>
        <v>0</v>
      </c>
      <c r="J1323" s="176">
        <f>IF('G011A (Nisan-Ekim)'!C1080="",0,'G011A (Nisan-Ekim)'!C1080)</f>
        <v>0</v>
      </c>
      <c r="K1323" s="175">
        <f>IF('G011A (Nisan-Ekim)'!K1080="",0,'G011A (Nisan-Ekim)'!K1080)</f>
        <v>0</v>
      </c>
      <c r="L1323" s="176">
        <f>IF('G011A (Mayıs-Kasım)'!C1081="",0,'G011A (Mayıs-Kasım)'!C1081)</f>
        <v>0</v>
      </c>
      <c r="M1323" s="175">
        <f>IF('G011A (Mayıs-Kasım)'!K1081=" ",0,'G011A (Mayıs-Kasım)'!K1081)</f>
        <v>0</v>
      </c>
      <c r="N1323" s="176">
        <f>IF('G011A (Haziran-Aralık)'!C1109="",0,'G011A (Haziran-Aralık)'!C1109)</f>
        <v>0</v>
      </c>
      <c r="O1323" s="175">
        <f>IF('G011A (Haziran-Aralık)'!K1109="",0,'G011A (Haziran-Aralık)'!K1109)</f>
        <v>0</v>
      </c>
      <c r="P1323" s="176" t="str">
        <f>IF('proje ve personel bilgileri'!A584=0,"",SUM(D1323+F1323+H1323+J1323+L1323+N1323))</f>
        <v/>
      </c>
      <c r="Q1323" s="175" t="str">
        <f>IF('proje ve personel bilgileri'!A584=0,"",SUM(E1323+G1323+I1323+K1323+M1323+O1323))</f>
        <v/>
      </c>
      <c r="R1323" s="180" t="str">
        <f>IF('proje ve personel bilgileri'!A584&lt;&gt;0,(P1323/30)," ")</f>
        <v xml:space="preserve"> </v>
      </c>
      <c r="S1323" s="181" t="str">
        <f>IF('proje ve personel bilgileri'!A584&lt;&gt;0,(Q1323/R1323)," ")</f>
        <v xml:space="preserve"> </v>
      </c>
    </row>
    <row r="1324" spans="1:19" ht="15.75" customHeight="1" x14ac:dyDescent="0.25">
      <c r="A1324" s="15">
        <v>572</v>
      </c>
      <c r="B1324" s="359" t="str">
        <f>IF('proje ve personel bilgileri'!A585&lt;&gt;0,('proje ve personel bilgileri'!A585)," ")</f>
        <v xml:space="preserve"> </v>
      </c>
      <c r="C1324" s="359"/>
      <c r="D1324" s="176">
        <f>IF('G011A (Ocak-Temmuz)'!C1093="",0,'G011A (Ocak-Temmuz)'!C1093)</f>
        <v>0</v>
      </c>
      <c r="E1324" s="175">
        <f>IF('G011A (Ocak-Temmuz)'!K1093=" ",0,'G011A (Ocak-Temmuz)'!K1093)</f>
        <v>0</v>
      </c>
      <c r="F1324" s="176">
        <f>IF('G011A (Şubat-Ağustos)'!C1081="",0,'G011A (Şubat-Ağustos)'!C1081)</f>
        <v>0</v>
      </c>
      <c r="G1324" s="175">
        <f>IF('G011A (Şubat-Ağustos)'!K1081=" ",0,'G011A (Şubat-Ağustos)'!K1081)</f>
        <v>0</v>
      </c>
      <c r="H1324" s="176">
        <f>IF('G011A (Mart-Eylül)'!C1081="",0,'G011A (Mart-Eylül)'!C1081)</f>
        <v>0</v>
      </c>
      <c r="I1324" s="175">
        <f>IF('G011A (Mart-Eylül)'!K1081=" ",0,'G011A (Mart-Eylül)'!K1081)</f>
        <v>0</v>
      </c>
      <c r="J1324" s="176">
        <f>IF('G011A (Nisan-Ekim)'!C1081="",0,'G011A (Nisan-Ekim)'!C1081)</f>
        <v>0</v>
      </c>
      <c r="K1324" s="175">
        <f>IF('G011A (Nisan-Ekim)'!K1081="",0,'G011A (Nisan-Ekim)'!K1081)</f>
        <v>0</v>
      </c>
      <c r="L1324" s="176">
        <f>IF('G011A (Mayıs-Kasım)'!C1082="",0,'G011A (Mayıs-Kasım)'!C1082)</f>
        <v>0</v>
      </c>
      <c r="M1324" s="175">
        <f>IF('G011A (Mayıs-Kasım)'!K1082=" ",0,'G011A (Mayıs-Kasım)'!K1082)</f>
        <v>0</v>
      </c>
      <c r="N1324" s="176">
        <f>IF('G011A (Haziran-Aralık)'!C1110="",0,'G011A (Haziran-Aralık)'!C1110)</f>
        <v>0</v>
      </c>
      <c r="O1324" s="175">
        <f>IF('G011A (Haziran-Aralık)'!K1110="",0,'G011A (Haziran-Aralık)'!K1110)</f>
        <v>0</v>
      </c>
      <c r="P1324" s="176" t="str">
        <f>IF('proje ve personel bilgileri'!A585=0,"",SUM(D1324+F1324+H1324+J1324+L1324+N1324))</f>
        <v/>
      </c>
      <c r="Q1324" s="175" t="str">
        <f>IF('proje ve personel bilgileri'!A585=0,"",SUM(E1324+G1324+I1324+K1324+M1324+O1324))</f>
        <v/>
      </c>
      <c r="R1324" s="180" t="str">
        <f>IF('proje ve personel bilgileri'!A585&lt;&gt;0,(P1324/30)," ")</f>
        <v xml:space="preserve"> </v>
      </c>
      <c r="S1324" s="181" t="str">
        <f>IF('proje ve personel bilgileri'!A585&lt;&gt;0,(Q1324/R1324)," ")</f>
        <v xml:space="preserve"> </v>
      </c>
    </row>
    <row r="1325" spans="1:19" ht="15.75" customHeight="1" x14ac:dyDescent="0.25">
      <c r="A1325" s="14">
        <v>573</v>
      </c>
      <c r="B1325" s="359" t="str">
        <f>IF('proje ve personel bilgileri'!A586&lt;&gt;0,('proje ve personel bilgileri'!A586)," ")</f>
        <v xml:space="preserve"> </v>
      </c>
      <c r="C1325" s="359"/>
      <c r="D1325" s="176">
        <f>IF('G011A (Ocak-Temmuz)'!C1094="",0,'G011A (Ocak-Temmuz)'!C1094)</f>
        <v>0</v>
      </c>
      <c r="E1325" s="175">
        <f>IF('G011A (Ocak-Temmuz)'!K1094=" ",0,'G011A (Ocak-Temmuz)'!K1094)</f>
        <v>0</v>
      </c>
      <c r="F1325" s="176">
        <f>IF('G011A (Şubat-Ağustos)'!C1082="",0,'G011A (Şubat-Ağustos)'!C1082)</f>
        <v>0</v>
      </c>
      <c r="G1325" s="175">
        <f>IF('G011A (Şubat-Ağustos)'!K1082=" ",0,'G011A (Şubat-Ağustos)'!K1082)</f>
        <v>0</v>
      </c>
      <c r="H1325" s="176">
        <f>IF('G011A (Mart-Eylül)'!C1082="",0,'G011A (Mart-Eylül)'!C1082)</f>
        <v>0</v>
      </c>
      <c r="I1325" s="175">
        <f>IF('G011A (Mart-Eylül)'!K1082=" ",0,'G011A (Mart-Eylül)'!K1082)</f>
        <v>0</v>
      </c>
      <c r="J1325" s="176">
        <f>IF('G011A (Nisan-Ekim)'!C1082="",0,'G011A (Nisan-Ekim)'!C1082)</f>
        <v>0</v>
      </c>
      <c r="K1325" s="175">
        <f>IF('G011A (Nisan-Ekim)'!K1082="",0,'G011A (Nisan-Ekim)'!K1082)</f>
        <v>0</v>
      </c>
      <c r="L1325" s="176">
        <f>IF('G011A (Mayıs-Kasım)'!C1083="",0,'G011A (Mayıs-Kasım)'!C1083)</f>
        <v>0</v>
      </c>
      <c r="M1325" s="175">
        <f>IF('G011A (Mayıs-Kasım)'!K1083=" ",0,'G011A (Mayıs-Kasım)'!K1083)</f>
        <v>0</v>
      </c>
      <c r="N1325" s="176">
        <f>IF('G011A (Haziran-Aralık)'!C1111="",0,'G011A (Haziran-Aralık)'!C1111)</f>
        <v>0</v>
      </c>
      <c r="O1325" s="175">
        <f>IF('G011A (Haziran-Aralık)'!K1111="",0,'G011A (Haziran-Aralık)'!K1111)</f>
        <v>0</v>
      </c>
      <c r="P1325" s="176" t="str">
        <f>IF('proje ve personel bilgileri'!A586=0,"",SUM(D1325+F1325+H1325+J1325+L1325+N1325))</f>
        <v/>
      </c>
      <c r="Q1325" s="175" t="str">
        <f>IF('proje ve personel bilgileri'!A586=0,"",SUM(E1325+G1325+I1325+K1325+M1325+O1325))</f>
        <v/>
      </c>
      <c r="R1325" s="180" t="str">
        <f>IF('proje ve personel bilgileri'!A586&lt;&gt;0,(P1325/30)," ")</f>
        <v xml:space="preserve"> </v>
      </c>
      <c r="S1325" s="181" t="str">
        <f>IF('proje ve personel bilgileri'!A586&lt;&gt;0,(Q1325/R1325)," ")</f>
        <v xml:space="preserve"> </v>
      </c>
    </row>
    <row r="1326" spans="1:19" ht="15.75" customHeight="1" x14ac:dyDescent="0.25">
      <c r="A1326" s="15">
        <v>574</v>
      </c>
      <c r="B1326" s="359" t="str">
        <f>IF('proje ve personel bilgileri'!A587&lt;&gt;0,('proje ve personel bilgileri'!A587)," ")</f>
        <v xml:space="preserve"> </v>
      </c>
      <c r="C1326" s="359"/>
      <c r="D1326" s="176">
        <f>IF('G011A (Ocak-Temmuz)'!C1095="",0,'G011A (Ocak-Temmuz)'!C1095)</f>
        <v>0</v>
      </c>
      <c r="E1326" s="175">
        <f>IF('G011A (Ocak-Temmuz)'!K1095=" ",0,'G011A (Ocak-Temmuz)'!K1095)</f>
        <v>0</v>
      </c>
      <c r="F1326" s="176">
        <f>IF('G011A (Şubat-Ağustos)'!C1083="",0,'G011A (Şubat-Ağustos)'!C1083)</f>
        <v>0</v>
      </c>
      <c r="G1326" s="175">
        <f>IF('G011A (Şubat-Ağustos)'!K1083=" ",0,'G011A (Şubat-Ağustos)'!K1083)</f>
        <v>0</v>
      </c>
      <c r="H1326" s="176">
        <f>IF('G011A (Mart-Eylül)'!C1083="",0,'G011A (Mart-Eylül)'!C1083)</f>
        <v>0</v>
      </c>
      <c r="I1326" s="175">
        <f>IF('G011A (Mart-Eylül)'!K1083=" ",0,'G011A (Mart-Eylül)'!K1083)</f>
        <v>0</v>
      </c>
      <c r="J1326" s="176">
        <f>IF('G011A (Nisan-Ekim)'!C1083="",0,'G011A (Nisan-Ekim)'!C1083)</f>
        <v>0</v>
      </c>
      <c r="K1326" s="175">
        <f>IF('G011A (Nisan-Ekim)'!K1083="",0,'G011A (Nisan-Ekim)'!K1083)</f>
        <v>0</v>
      </c>
      <c r="L1326" s="176">
        <f>IF('G011A (Mayıs-Kasım)'!C1084="",0,'G011A (Mayıs-Kasım)'!C1084)</f>
        <v>0</v>
      </c>
      <c r="M1326" s="175">
        <f>IF('G011A (Mayıs-Kasım)'!K1084=" ",0,'G011A (Mayıs-Kasım)'!K1084)</f>
        <v>0</v>
      </c>
      <c r="N1326" s="176">
        <f>IF('G011A (Haziran-Aralık)'!C1112="",0,'G011A (Haziran-Aralık)'!C1112)</f>
        <v>0</v>
      </c>
      <c r="O1326" s="175">
        <f>IF('G011A (Haziran-Aralık)'!K1112="",0,'G011A (Haziran-Aralık)'!K1112)</f>
        <v>0</v>
      </c>
      <c r="P1326" s="176" t="str">
        <f>IF('proje ve personel bilgileri'!A587=0,"",SUM(D1326+F1326+H1326+J1326+L1326+N1326))</f>
        <v/>
      </c>
      <c r="Q1326" s="175" t="str">
        <f>IF('proje ve personel bilgileri'!A587=0,"",SUM(E1326+G1326+I1326+K1326+M1326+O1326))</f>
        <v/>
      </c>
      <c r="R1326" s="180" t="str">
        <f>IF('proje ve personel bilgileri'!A587&lt;&gt;0,(P1326/30)," ")</f>
        <v xml:space="preserve"> </v>
      </c>
      <c r="S1326" s="181" t="str">
        <f>IF('proje ve personel bilgileri'!A587&lt;&gt;0,(Q1326/R1326)," ")</f>
        <v xml:space="preserve"> </v>
      </c>
    </row>
    <row r="1327" spans="1:19" ht="15.75" customHeight="1" x14ac:dyDescent="0.25">
      <c r="A1327" s="14">
        <v>575</v>
      </c>
      <c r="B1327" s="359" t="str">
        <f>IF('proje ve personel bilgileri'!A588&lt;&gt;0,('proje ve personel bilgileri'!A588)," ")</f>
        <v xml:space="preserve"> </v>
      </c>
      <c r="C1327" s="359"/>
      <c r="D1327" s="176">
        <f>IF('G011A (Ocak-Temmuz)'!C1096="",0,'G011A (Ocak-Temmuz)'!C1096)</f>
        <v>0</v>
      </c>
      <c r="E1327" s="175">
        <f>IF('G011A (Ocak-Temmuz)'!K1096=" ",0,'G011A (Ocak-Temmuz)'!K1096)</f>
        <v>0</v>
      </c>
      <c r="F1327" s="176">
        <f>IF('G011A (Şubat-Ağustos)'!C1084="",0,'G011A (Şubat-Ağustos)'!C1084)</f>
        <v>0</v>
      </c>
      <c r="G1327" s="175">
        <f>IF('G011A (Şubat-Ağustos)'!K1084=" ",0,'G011A (Şubat-Ağustos)'!K1084)</f>
        <v>0</v>
      </c>
      <c r="H1327" s="176">
        <f>IF('G011A (Mart-Eylül)'!C1084="",0,'G011A (Mart-Eylül)'!C1084)</f>
        <v>0</v>
      </c>
      <c r="I1327" s="175">
        <f>IF('G011A (Mart-Eylül)'!K1084=" ",0,'G011A (Mart-Eylül)'!K1084)</f>
        <v>0</v>
      </c>
      <c r="J1327" s="176">
        <f>IF('G011A (Nisan-Ekim)'!C1084="",0,'G011A (Nisan-Ekim)'!C1084)</f>
        <v>0</v>
      </c>
      <c r="K1327" s="175">
        <f>IF('G011A (Nisan-Ekim)'!K1084="",0,'G011A (Nisan-Ekim)'!K1084)</f>
        <v>0</v>
      </c>
      <c r="L1327" s="176">
        <f>IF('G011A (Mayıs-Kasım)'!C1085="",0,'G011A (Mayıs-Kasım)'!C1085)</f>
        <v>0</v>
      </c>
      <c r="M1327" s="175">
        <f>IF('G011A (Mayıs-Kasım)'!K1085=" ",0,'G011A (Mayıs-Kasım)'!K1085)</f>
        <v>0</v>
      </c>
      <c r="N1327" s="176">
        <f>IF('G011A (Haziran-Aralık)'!C1113="",0,'G011A (Haziran-Aralık)'!C1113)</f>
        <v>0</v>
      </c>
      <c r="O1327" s="175">
        <f>IF('G011A (Haziran-Aralık)'!K1113="",0,'G011A (Haziran-Aralık)'!K1113)</f>
        <v>0</v>
      </c>
      <c r="P1327" s="176" t="str">
        <f>IF('proje ve personel bilgileri'!A588=0,"",SUM(D1327+F1327+H1327+J1327+L1327+N1327))</f>
        <v/>
      </c>
      <c r="Q1327" s="175" t="str">
        <f>IF('proje ve personel bilgileri'!A588=0,"",SUM(E1327+G1327+I1327+K1327+M1327+O1327))</f>
        <v/>
      </c>
      <c r="R1327" s="180" t="str">
        <f>IF('proje ve personel bilgileri'!A588&lt;&gt;0,(P1327/30)," ")</f>
        <v xml:space="preserve"> </v>
      </c>
      <c r="S1327" s="181" t="str">
        <f>IF('proje ve personel bilgileri'!A588&lt;&gt;0,(Q1327/R1327)," ")</f>
        <v xml:space="preserve"> </v>
      </c>
    </row>
    <row r="1328" spans="1:19" ht="15.75" customHeight="1" x14ac:dyDescent="0.25">
      <c r="A1328" s="15">
        <v>576</v>
      </c>
      <c r="B1328" s="359" t="str">
        <f>IF('proje ve personel bilgileri'!A589&lt;&gt;0,('proje ve personel bilgileri'!A589)," ")</f>
        <v xml:space="preserve"> </v>
      </c>
      <c r="C1328" s="359"/>
      <c r="D1328" s="176">
        <f>IF('G011A (Ocak-Temmuz)'!C1097="",0,'G011A (Ocak-Temmuz)'!C1097)</f>
        <v>0</v>
      </c>
      <c r="E1328" s="175">
        <f>IF('G011A (Ocak-Temmuz)'!K1097=" ",0,'G011A (Ocak-Temmuz)'!K1097)</f>
        <v>0</v>
      </c>
      <c r="F1328" s="176">
        <f>IF('G011A (Şubat-Ağustos)'!C1085="",0,'G011A (Şubat-Ağustos)'!C1085)</f>
        <v>0</v>
      </c>
      <c r="G1328" s="175">
        <f>IF('G011A (Şubat-Ağustos)'!K1085=" ",0,'G011A (Şubat-Ağustos)'!K1085)</f>
        <v>0</v>
      </c>
      <c r="H1328" s="176">
        <f>IF('G011A (Mart-Eylül)'!C1085="",0,'G011A (Mart-Eylül)'!C1085)</f>
        <v>0</v>
      </c>
      <c r="I1328" s="175">
        <f>IF('G011A (Mart-Eylül)'!K1085=" ",0,'G011A (Mart-Eylül)'!K1085)</f>
        <v>0</v>
      </c>
      <c r="J1328" s="176">
        <f>IF('G011A (Nisan-Ekim)'!C1085="",0,'G011A (Nisan-Ekim)'!C1085)</f>
        <v>0</v>
      </c>
      <c r="K1328" s="175">
        <f>IF('G011A (Nisan-Ekim)'!K1085="",0,'G011A (Nisan-Ekim)'!K1085)</f>
        <v>0</v>
      </c>
      <c r="L1328" s="176">
        <f>IF('G011A (Mayıs-Kasım)'!C1086="",0,'G011A (Mayıs-Kasım)'!C1086)</f>
        <v>0</v>
      </c>
      <c r="M1328" s="175">
        <f>IF('G011A (Mayıs-Kasım)'!K1086=" ",0,'G011A (Mayıs-Kasım)'!K1086)</f>
        <v>0</v>
      </c>
      <c r="N1328" s="176">
        <f>IF('G011A (Haziran-Aralık)'!C1114="",0,'G011A (Haziran-Aralık)'!C1114)</f>
        <v>0</v>
      </c>
      <c r="O1328" s="175">
        <f>IF('G011A (Haziran-Aralık)'!K1114="",0,'G011A (Haziran-Aralık)'!K1114)</f>
        <v>0</v>
      </c>
      <c r="P1328" s="176" t="str">
        <f>IF('proje ve personel bilgileri'!A589=0,"",SUM(D1328+F1328+H1328+J1328+L1328+N1328))</f>
        <v/>
      </c>
      <c r="Q1328" s="175" t="str">
        <f>IF('proje ve personel bilgileri'!A589=0,"",SUM(E1328+G1328+I1328+K1328+M1328+O1328))</f>
        <v/>
      </c>
      <c r="R1328" s="180" t="str">
        <f>IF('proje ve personel bilgileri'!A589&lt;&gt;0,(P1328/30)," ")</f>
        <v xml:space="preserve"> </v>
      </c>
      <c r="S1328" s="181" t="str">
        <f>IF('proje ve personel bilgileri'!A589&lt;&gt;0,(Q1328/R1328)," ")</f>
        <v xml:space="preserve"> </v>
      </c>
    </row>
    <row r="1329" spans="1:19" ht="15" customHeight="1" x14ac:dyDescent="0.25">
      <c r="A1329" s="56"/>
      <c r="B1329" s="56"/>
      <c r="C1329" s="56"/>
      <c r="D1329" s="56"/>
      <c r="E1329" s="56"/>
      <c r="F1329" s="56"/>
      <c r="G1329" s="56"/>
      <c r="H1329" s="56"/>
      <c r="I1329" s="56"/>
      <c r="J1329" s="56"/>
      <c r="K1329" s="56"/>
      <c r="L1329" s="56"/>
      <c r="M1329" s="56"/>
      <c r="N1329" s="56"/>
      <c r="O1329" s="56"/>
      <c r="P1329" s="56"/>
      <c r="Q1329" s="56"/>
      <c r="R1329" s="56"/>
      <c r="S1329" s="56"/>
    </row>
    <row r="1330" spans="1:19" ht="15" customHeight="1" x14ac:dyDescent="0.25">
      <c r="A1330" s="332" t="s">
        <v>100</v>
      </c>
      <c r="B1330" s="332"/>
      <c r="C1330" s="332"/>
      <c r="D1330" s="332"/>
      <c r="E1330" s="332"/>
      <c r="F1330" s="332"/>
      <c r="G1330" s="332"/>
      <c r="H1330" s="332"/>
      <c r="I1330" s="332"/>
      <c r="J1330" s="332"/>
      <c r="K1330" s="332"/>
      <c r="L1330" s="332"/>
      <c r="M1330" s="332"/>
      <c r="N1330" s="332"/>
      <c r="O1330" s="332"/>
      <c r="P1330" s="332"/>
      <c r="Q1330" s="332"/>
      <c r="R1330" s="332"/>
    </row>
    <row r="1331" spans="1:19" ht="15" customHeight="1" x14ac:dyDescent="0.25">
      <c r="A1331" s="287"/>
    </row>
    <row r="1332" spans="1:19" ht="15" customHeight="1" x14ac:dyDescent="0.25">
      <c r="C1332" s="57"/>
      <c r="E1332" s="58"/>
      <c r="G1332" s="57"/>
    </row>
    <row r="1333" spans="1:19" ht="15" customHeight="1" x14ac:dyDescent="0.25">
      <c r="F1333" s="288" t="s">
        <v>102</v>
      </c>
      <c r="J1333" s="288" t="s">
        <v>103</v>
      </c>
      <c r="O1333" s="74" t="s">
        <v>127</v>
      </c>
    </row>
    <row r="1344" spans="1:19" ht="15.75" customHeight="1" x14ac:dyDescent="0.25">
      <c r="A1344" s="348" t="s">
        <v>108</v>
      </c>
      <c r="B1344" s="348"/>
      <c r="C1344" s="348"/>
      <c r="D1344" s="348"/>
      <c r="E1344" s="348"/>
      <c r="F1344" s="348"/>
      <c r="G1344" s="348"/>
      <c r="H1344" s="348"/>
      <c r="I1344" s="348"/>
      <c r="J1344" s="348"/>
      <c r="K1344" s="348"/>
      <c r="L1344" s="348"/>
      <c r="M1344" s="348"/>
      <c r="N1344" s="348"/>
      <c r="O1344" s="348"/>
      <c r="P1344" s="348"/>
      <c r="Q1344" s="348"/>
      <c r="R1344" s="348"/>
      <c r="S1344" s="348"/>
    </row>
    <row r="1345" spans="1:19" ht="15" customHeight="1" x14ac:dyDescent="0.25">
      <c r="A1345" s="68"/>
      <c r="B1345" s="68"/>
      <c r="C1345" s="68"/>
      <c r="D1345" s="68"/>
      <c r="E1345" s="68"/>
      <c r="F1345" s="68"/>
      <c r="G1345" s="68"/>
      <c r="H1345" s="68"/>
      <c r="I1345" s="69" t="str">
        <f>'proje ve personel bilgileri'!$B$7</f>
        <v>/</v>
      </c>
      <c r="J1345" s="68" t="s">
        <v>109</v>
      </c>
      <c r="K1345" s="68"/>
      <c r="L1345" s="68"/>
      <c r="M1345" s="68"/>
      <c r="N1345" s="68"/>
      <c r="O1345" s="68"/>
      <c r="P1345" s="68"/>
      <c r="Q1345" s="68"/>
      <c r="R1345" s="68"/>
      <c r="S1345" s="68"/>
    </row>
    <row r="1346" spans="1:19" ht="18.75" customHeight="1" x14ac:dyDescent="0.25">
      <c r="R1346" s="10" t="s">
        <v>110</v>
      </c>
    </row>
    <row r="1347" spans="1:19" ht="15.75" customHeight="1" x14ac:dyDescent="0.25">
      <c r="A1347" s="349" t="s">
        <v>2</v>
      </c>
      <c r="B1347" s="350"/>
      <c r="C1347" s="374">
        <f>'proje ve personel bilgileri'!$B$2</f>
        <v>0</v>
      </c>
      <c r="D1347" s="375"/>
      <c r="E1347" s="375"/>
      <c r="F1347" s="375"/>
      <c r="G1347" s="375"/>
      <c r="H1347" s="375"/>
      <c r="I1347" s="375"/>
      <c r="J1347" s="375"/>
      <c r="K1347" s="375"/>
      <c r="L1347" s="375"/>
      <c r="M1347" s="375"/>
      <c r="N1347" s="375"/>
      <c r="O1347" s="375"/>
      <c r="P1347" s="375"/>
      <c r="Q1347" s="375"/>
      <c r="R1347" s="375"/>
      <c r="S1347" s="376"/>
    </row>
    <row r="1348" spans="1:19" ht="15.75" customHeight="1" x14ac:dyDescent="0.25">
      <c r="A1348" s="349" t="s">
        <v>4</v>
      </c>
      <c r="B1348" s="350"/>
      <c r="C1348" s="374">
        <f>'proje ve personel bilgileri'!$B$3</f>
        <v>0</v>
      </c>
      <c r="D1348" s="375"/>
      <c r="E1348" s="375"/>
      <c r="F1348" s="375"/>
      <c r="G1348" s="375"/>
      <c r="H1348" s="375"/>
      <c r="I1348" s="375"/>
      <c r="J1348" s="375"/>
      <c r="K1348" s="375"/>
      <c r="L1348" s="375"/>
      <c r="M1348" s="375"/>
      <c r="N1348" s="375"/>
      <c r="O1348" s="375"/>
      <c r="P1348" s="375"/>
      <c r="Q1348" s="375"/>
      <c r="R1348" s="375"/>
      <c r="S1348" s="376"/>
    </row>
    <row r="1349" spans="1:19" ht="27.75" customHeight="1" x14ac:dyDescent="0.25">
      <c r="A1349" s="360" t="s">
        <v>87</v>
      </c>
      <c r="B1349" s="368" t="s">
        <v>15</v>
      </c>
      <c r="C1349" s="369"/>
      <c r="D1349" s="368" t="s">
        <v>111</v>
      </c>
      <c r="E1349" s="369"/>
      <c r="F1349" s="368" t="s">
        <v>112</v>
      </c>
      <c r="G1349" s="369"/>
      <c r="H1349" s="366" t="s">
        <v>113</v>
      </c>
      <c r="I1349" s="367"/>
      <c r="J1349" s="366" t="s">
        <v>114</v>
      </c>
      <c r="K1349" s="367"/>
      <c r="L1349" s="366" t="s">
        <v>115</v>
      </c>
      <c r="M1349" s="367"/>
      <c r="N1349" s="368" t="s">
        <v>116</v>
      </c>
      <c r="O1349" s="369"/>
      <c r="P1349" s="360" t="s">
        <v>117</v>
      </c>
      <c r="Q1349" s="286" t="s">
        <v>118</v>
      </c>
      <c r="R1349" s="362" t="s">
        <v>119</v>
      </c>
      <c r="S1349" s="362" t="s">
        <v>120</v>
      </c>
    </row>
    <row r="1350" spans="1:19" ht="15.75" customHeight="1" x14ac:dyDescent="0.25">
      <c r="A1350" s="361"/>
      <c r="B1350" s="372"/>
      <c r="C1350" s="373"/>
      <c r="D1350" s="370"/>
      <c r="E1350" s="371"/>
      <c r="F1350" s="370"/>
      <c r="G1350" s="371"/>
      <c r="H1350" s="364" t="s">
        <v>121</v>
      </c>
      <c r="I1350" s="365"/>
      <c r="J1350" s="364" t="s">
        <v>122</v>
      </c>
      <c r="K1350" s="365"/>
      <c r="L1350" s="364" t="s">
        <v>123</v>
      </c>
      <c r="M1350" s="365"/>
      <c r="N1350" s="370"/>
      <c r="O1350" s="371"/>
      <c r="P1350" s="361"/>
      <c r="Q1350" s="11" t="s">
        <v>124</v>
      </c>
      <c r="R1350" s="363"/>
      <c r="S1350" s="363"/>
    </row>
    <row r="1351" spans="1:19" ht="27.75" customHeight="1" x14ac:dyDescent="0.25">
      <c r="A1351" s="361"/>
      <c r="B1351" s="372"/>
      <c r="C1351" s="373"/>
      <c r="D1351" s="360" t="s">
        <v>125</v>
      </c>
      <c r="E1351" s="11" t="s">
        <v>126</v>
      </c>
      <c r="F1351" s="360" t="s">
        <v>125</v>
      </c>
      <c r="G1351" s="11" t="s">
        <v>126</v>
      </c>
      <c r="H1351" s="360" t="s">
        <v>125</v>
      </c>
      <c r="I1351" s="11" t="s">
        <v>126</v>
      </c>
      <c r="J1351" s="360" t="s">
        <v>125</v>
      </c>
      <c r="K1351" s="12" t="s">
        <v>126</v>
      </c>
      <c r="L1351" s="360" t="s">
        <v>125</v>
      </c>
      <c r="M1351" s="11" t="s">
        <v>126</v>
      </c>
      <c r="N1351" s="360" t="s">
        <v>125</v>
      </c>
      <c r="O1351" s="11" t="s">
        <v>126</v>
      </c>
      <c r="P1351" s="361"/>
      <c r="Q1351" s="11" t="s">
        <v>98</v>
      </c>
      <c r="R1351" s="363"/>
      <c r="S1351" s="363"/>
    </row>
    <row r="1352" spans="1:19" ht="15.75" customHeight="1" x14ac:dyDescent="0.25">
      <c r="A1352" s="361"/>
      <c r="B1352" s="372"/>
      <c r="C1352" s="373"/>
      <c r="D1352" s="361"/>
      <c r="E1352" s="11" t="s">
        <v>98</v>
      </c>
      <c r="F1352" s="361"/>
      <c r="G1352" s="11" t="s">
        <v>98</v>
      </c>
      <c r="H1352" s="361"/>
      <c r="I1352" s="11" t="s">
        <v>98</v>
      </c>
      <c r="J1352" s="361"/>
      <c r="K1352" s="12" t="s">
        <v>98</v>
      </c>
      <c r="L1352" s="361"/>
      <c r="M1352" s="11" t="s">
        <v>98</v>
      </c>
      <c r="N1352" s="361"/>
      <c r="O1352" s="11" t="s">
        <v>98</v>
      </c>
      <c r="P1352" s="361"/>
      <c r="Q1352" s="13"/>
      <c r="R1352" s="363"/>
      <c r="S1352" s="363"/>
    </row>
    <row r="1353" spans="1:19" ht="18" customHeight="1" x14ac:dyDescent="0.25">
      <c r="A1353" s="14">
        <v>577</v>
      </c>
      <c r="B1353" s="359" t="str">
        <f>IF('proje ve personel bilgileri'!A590&lt;&gt;0,('proje ve personel bilgileri'!A590)," ")</f>
        <v xml:space="preserve"> </v>
      </c>
      <c r="C1353" s="359"/>
      <c r="D1353" s="176">
        <f>IF('G011A (Ocak-Temmuz)'!C1116="",0,'G011A (Ocak-Temmuz)'!C1116)</f>
        <v>0</v>
      </c>
      <c r="E1353" s="175">
        <f>IF('G011A (Ocak-Temmuz)'!K1116=" ",0,'G011A (Ocak-Temmuz)'!K1116)</f>
        <v>0</v>
      </c>
      <c r="F1353" s="176">
        <f>IF('G011A (Şubat-Ağustos)'!C1103="",0,'G011A (Şubat-Ağustos)'!C1103)</f>
        <v>0</v>
      </c>
      <c r="G1353" s="175">
        <f>IF('G011A (Şubat-Ağustos)'!K1103=" ",0,'G011A (Şubat-Ağustos)'!K1103)</f>
        <v>0</v>
      </c>
      <c r="H1353" s="176">
        <f>IF('G011A (Mart-Eylül)'!C1103="",0,'G011A (Mart-Eylül)'!C1103)</f>
        <v>0</v>
      </c>
      <c r="I1353" s="175">
        <f>IF('G011A (Mart-Eylül)'!K1103=" ",0,'G011A (Mart-Eylül)'!K1103)</f>
        <v>0</v>
      </c>
      <c r="J1353" s="176">
        <f>IF('G011A (Nisan-Ekim)'!C1103="",0,'G011A (Nisan-Ekim)'!C1103)</f>
        <v>0</v>
      </c>
      <c r="K1353" s="175">
        <f>IF('G011A (Nisan-Ekim)'!K1103="",0,'G011A (Nisan-Ekim)'!K1103)</f>
        <v>0</v>
      </c>
      <c r="L1353" s="176">
        <f>IF('G011A (Mayıs-Kasım)'!C1102="",0,'G011A (Mayıs-Kasım)'!C1102)</f>
        <v>0</v>
      </c>
      <c r="M1353" s="175">
        <f>IF('G011A (Mayıs-Kasım)'!K1102=" ",0,'G011A (Mayıs-Kasım)'!K1102)</f>
        <v>0</v>
      </c>
      <c r="N1353" s="176">
        <f>IF('G011A (Haziran-Aralık)'!C1133="",0,'G011A (Haziran-Aralık)'!C1133)</f>
        <v>0</v>
      </c>
      <c r="O1353" s="175">
        <f>IF('G011A (Haziran-Aralık)'!K1133="",0,'G011A (Haziran-Aralık)'!K1133)</f>
        <v>0</v>
      </c>
      <c r="P1353" s="176" t="str">
        <f>IF('proje ve personel bilgileri'!A590=0,"",SUM(D1353+F1353+H1353+J1353+L1353+N1353))</f>
        <v/>
      </c>
      <c r="Q1353" s="175" t="str">
        <f>IF('proje ve personel bilgileri'!A590=0,"",SUM(E1353+G1353+I1353+K1353+M1353+O1353))</f>
        <v/>
      </c>
      <c r="R1353" s="180" t="str">
        <f>IF('proje ve personel bilgileri'!A590&lt;&gt;0,(P1353/30)," ")</f>
        <v xml:space="preserve"> </v>
      </c>
      <c r="S1353" s="181" t="str">
        <f>IF('proje ve personel bilgileri'!A590&lt;&gt;0,(Q1353/R1353)," ")</f>
        <v xml:space="preserve"> </v>
      </c>
    </row>
    <row r="1354" spans="1:19" ht="15.75" customHeight="1" x14ac:dyDescent="0.25">
      <c r="A1354" s="15">
        <v>578</v>
      </c>
      <c r="B1354" s="359" t="str">
        <f>IF('proje ve personel bilgileri'!A591&lt;&gt;0,('proje ve personel bilgileri'!A591)," ")</f>
        <v xml:space="preserve"> </v>
      </c>
      <c r="C1354" s="359"/>
      <c r="D1354" s="176">
        <f>IF('G011A (Ocak-Temmuz)'!C1117="",0,'G011A (Ocak-Temmuz)'!C1117)</f>
        <v>0</v>
      </c>
      <c r="E1354" s="175">
        <f>IF('G011A (Ocak-Temmuz)'!K1117=" ",0,'G011A (Ocak-Temmuz)'!K1117)</f>
        <v>0</v>
      </c>
      <c r="F1354" s="176">
        <f>IF('G011A (Şubat-Ağustos)'!C1104="",0,'G011A (Şubat-Ağustos)'!C1104)</f>
        <v>0</v>
      </c>
      <c r="G1354" s="175">
        <f>IF('G011A (Şubat-Ağustos)'!K1104=" ",0,'G011A (Şubat-Ağustos)'!K1104)</f>
        <v>0</v>
      </c>
      <c r="H1354" s="176">
        <f>IF('G011A (Mart-Eylül)'!C1104="",0,'G011A (Mart-Eylül)'!C1104)</f>
        <v>0</v>
      </c>
      <c r="I1354" s="175">
        <f>IF('G011A (Mart-Eylül)'!K1104=" ",0,'G011A (Mart-Eylül)'!K1104)</f>
        <v>0</v>
      </c>
      <c r="J1354" s="176">
        <f>IF('G011A (Nisan-Ekim)'!C1104="",0,'G011A (Nisan-Ekim)'!C1104)</f>
        <v>0</v>
      </c>
      <c r="K1354" s="175">
        <f>IF('G011A (Nisan-Ekim)'!K1104="",0,'G011A (Nisan-Ekim)'!K1104)</f>
        <v>0</v>
      </c>
      <c r="L1354" s="176">
        <f>IF('G011A (Mayıs-Kasım)'!C1103="",0,'G011A (Mayıs-Kasım)'!C1103)</f>
        <v>0</v>
      </c>
      <c r="M1354" s="175">
        <f>IF('G011A (Mayıs-Kasım)'!K1103=" ",0,'G011A (Mayıs-Kasım)'!K1103)</f>
        <v>0</v>
      </c>
      <c r="N1354" s="176">
        <f>IF('G011A (Haziran-Aralık)'!C1134="",0,'G011A (Haziran-Aralık)'!C1134)</f>
        <v>0</v>
      </c>
      <c r="O1354" s="175">
        <f>IF('G011A (Haziran-Aralık)'!K1134="",0,'G011A (Haziran-Aralık)'!K1134)</f>
        <v>0</v>
      </c>
      <c r="P1354" s="176" t="str">
        <f>IF('proje ve personel bilgileri'!A591=0,"",SUM(D1354+F1354+H1354+J1354+L1354+N1354))</f>
        <v/>
      </c>
      <c r="Q1354" s="175" t="str">
        <f>IF('proje ve personel bilgileri'!A591=0,"",SUM(E1354+G1354+I1354+K1354+M1354+O1354))</f>
        <v/>
      </c>
      <c r="R1354" s="180" t="str">
        <f>IF('proje ve personel bilgileri'!A591&lt;&gt;0,(P1354/30)," ")</f>
        <v xml:space="preserve"> </v>
      </c>
      <c r="S1354" s="181" t="str">
        <f>IF('proje ve personel bilgileri'!A591&lt;&gt;0,(Q1354/R1354)," ")</f>
        <v xml:space="preserve"> </v>
      </c>
    </row>
    <row r="1355" spans="1:19" ht="15.75" customHeight="1" x14ac:dyDescent="0.25">
      <c r="A1355" s="14">
        <v>579</v>
      </c>
      <c r="B1355" s="359" t="str">
        <f>IF('proje ve personel bilgileri'!A592&lt;&gt;0,('proje ve personel bilgileri'!A592)," ")</f>
        <v xml:space="preserve"> </v>
      </c>
      <c r="C1355" s="359"/>
      <c r="D1355" s="176">
        <f>IF('G011A (Ocak-Temmuz)'!C1118="",0,'G011A (Ocak-Temmuz)'!C1118)</f>
        <v>0</v>
      </c>
      <c r="E1355" s="175">
        <f>IF('G011A (Ocak-Temmuz)'!K1118=" ",0,'G011A (Ocak-Temmuz)'!K1118)</f>
        <v>0</v>
      </c>
      <c r="F1355" s="176">
        <f>IF('G011A (Şubat-Ağustos)'!C1105="",0,'G011A (Şubat-Ağustos)'!C1105)</f>
        <v>0</v>
      </c>
      <c r="G1355" s="175">
        <f>IF('G011A (Şubat-Ağustos)'!K1105=" ",0,'G011A (Şubat-Ağustos)'!K1105)</f>
        <v>0</v>
      </c>
      <c r="H1355" s="176">
        <f>IF('G011A (Mart-Eylül)'!C1105="",0,'G011A (Mart-Eylül)'!C1105)</f>
        <v>0</v>
      </c>
      <c r="I1355" s="175">
        <f>IF('G011A (Mart-Eylül)'!K1105=" ",0,'G011A (Mart-Eylül)'!K1105)</f>
        <v>0</v>
      </c>
      <c r="J1355" s="176">
        <f>IF('G011A (Nisan-Ekim)'!C1105="",0,'G011A (Nisan-Ekim)'!C1105)</f>
        <v>0</v>
      </c>
      <c r="K1355" s="175">
        <f>IF('G011A (Nisan-Ekim)'!K1105="",0,'G011A (Nisan-Ekim)'!K1105)</f>
        <v>0</v>
      </c>
      <c r="L1355" s="176">
        <f>IF('G011A (Mayıs-Kasım)'!C1104="",0,'G011A (Mayıs-Kasım)'!C1104)</f>
        <v>0</v>
      </c>
      <c r="M1355" s="175">
        <f>IF('G011A (Mayıs-Kasım)'!K1104=" ",0,'G011A (Mayıs-Kasım)'!K1104)</f>
        <v>0</v>
      </c>
      <c r="N1355" s="176">
        <f>IF('G011A (Haziran-Aralık)'!C1135="",0,'G011A (Haziran-Aralık)'!C1135)</f>
        <v>0</v>
      </c>
      <c r="O1355" s="175">
        <f>IF('G011A (Haziran-Aralık)'!K1135="",0,'G011A (Haziran-Aralık)'!K1135)</f>
        <v>0</v>
      </c>
      <c r="P1355" s="176" t="str">
        <f>IF('proje ve personel bilgileri'!A592=0,"",SUM(D1355+F1355+H1355+J1355+L1355+N1355))</f>
        <v/>
      </c>
      <c r="Q1355" s="175" t="str">
        <f>IF('proje ve personel bilgileri'!A592=0,"",SUM(E1355+G1355+I1355+K1355+M1355+O1355))</f>
        <v/>
      </c>
      <c r="R1355" s="180" t="str">
        <f>IF('proje ve personel bilgileri'!A592&lt;&gt;0,(P1355/30)," ")</f>
        <v xml:space="preserve"> </v>
      </c>
      <c r="S1355" s="181" t="str">
        <f>IF('proje ve personel bilgileri'!A592&lt;&gt;0,(Q1355/R1355)," ")</f>
        <v xml:space="preserve"> </v>
      </c>
    </row>
    <row r="1356" spans="1:19" ht="15.75" customHeight="1" x14ac:dyDescent="0.25">
      <c r="A1356" s="15">
        <v>580</v>
      </c>
      <c r="B1356" s="359" t="str">
        <f>IF('proje ve personel bilgileri'!A593&lt;&gt;0,('proje ve personel bilgileri'!A593)," ")</f>
        <v xml:space="preserve"> </v>
      </c>
      <c r="C1356" s="359"/>
      <c r="D1356" s="176">
        <f>IF('G011A (Ocak-Temmuz)'!C1119="",0,'G011A (Ocak-Temmuz)'!C1119)</f>
        <v>0</v>
      </c>
      <c r="E1356" s="175">
        <f>IF('G011A (Ocak-Temmuz)'!K1119=" ",0,'G011A (Ocak-Temmuz)'!K1119)</f>
        <v>0</v>
      </c>
      <c r="F1356" s="176">
        <f>IF('G011A (Şubat-Ağustos)'!C1106="",0,'G011A (Şubat-Ağustos)'!C1106)</f>
        <v>0</v>
      </c>
      <c r="G1356" s="175">
        <f>IF('G011A (Şubat-Ağustos)'!K1106=" ",0,'G011A (Şubat-Ağustos)'!K1106)</f>
        <v>0</v>
      </c>
      <c r="H1356" s="176">
        <f>IF('G011A (Mart-Eylül)'!C1106="",0,'G011A (Mart-Eylül)'!C1106)</f>
        <v>0</v>
      </c>
      <c r="I1356" s="175">
        <f>IF('G011A (Mart-Eylül)'!K1106=" ",0,'G011A (Mart-Eylül)'!K1106)</f>
        <v>0</v>
      </c>
      <c r="J1356" s="176">
        <f>IF('G011A (Nisan-Ekim)'!C1106="",0,'G011A (Nisan-Ekim)'!C1106)</f>
        <v>0</v>
      </c>
      <c r="K1356" s="175">
        <f>IF('G011A (Nisan-Ekim)'!K1106="",0,'G011A (Nisan-Ekim)'!K1106)</f>
        <v>0</v>
      </c>
      <c r="L1356" s="176">
        <f>IF('G011A (Mayıs-Kasım)'!C1105="",0,'G011A (Mayıs-Kasım)'!C1105)</f>
        <v>0</v>
      </c>
      <c r="M1356" s="175">
        <f>IF('G011A (Mayıs-Kasım)'!K1105=" ",0,'G011A (Mayıs-Kasım)'!K1105)</f>
        <v>0</v>
      </c>
      <c r="N1356" s="176">
        <f>IF('G011A (Haziran-Aralık)'!C1136="",0,'G011A (Haziran-Aralık)'!C1136)</f>
        <v>0</v>
      </c>
      <c r="O1356" s="175">
        <f>IF('G011A (Haziran-Aralık)'!K1136="",0,'G011A (Haziran-Aralık)'!K1136)</f>
        <v>0</v>
      </c>
      <c r="P1356" s="176" t="str">
        <f>IF('proje ve personel bilgileri'!A593=0,"",SUM(D1356+F1356+H1356+J1356+L1356+N1356))</f>
        <v/>
      </c>
      <c r="Q1356" s="175" t="str">
        <f>IF('proje ve personel bilgileri'!A593=0,"",SUM(E1356+G1356+I1356+K1356+M1356+O1356))</f>
        <v/>
      </c>
      <c r="R1356" s="180" t="str">
        <f>IF('proje ve personel bilgileri'!A593&lt;&gt;0,(P1356/30)," ")</f>
        <v xml:space="preserve"> </v>
      </c>
      <c r="S1356" s="181" t="str">
        <f>IF('proje ve personel bilgileri'!A593&lt;&gt;0,(Q1356/R1356)," ")</f>
        <v xml:space="preserve"> </v>
      </c>
    </row>
    <row r="1357" spans="1:19" ht="15.75" customHeight="1" x14ac:dyDescent="0.25">
      <c r="A1357" s="14">
        <v>581</v>
      </c>
      <c r="B1357" s="359" t="str">
        <f>IF('proje ve personel bilgileri'!A594&lt;&gt;0,('proje ve personel bilgileri'!A594)," ")</f>
        <v xml:space="preserve"> </v>
      </c>
      <c r="C1357" s="359"/>
      <c r="D1357" s="176">
        <f>IF('G011A (Ocak-Temmuz)'!C1120="",0,'G011A (Ocak-Temmuz)'!C1120)</f>
        <v>0</v>
      </c>
      <c r="E1357" s="175">
        <f>IF('G011A (Ocak-Temmuz)'!K1120=" ",0,'G011A (Ocak-Temmuz)'!K1120)</f>
        <v>0</v>
      </c>
      <c r="F1357" s="176">
        <f>IF('G011A (Şubat-Ağustos)'!C1107="",0,'G011A (Şubat-Ağustos)'!C1107)</f>
        <v>0</v>
      </c>
      <c r="G1357" s="175">
        <f>IF('G011A (Şubat-Ağustos)'!K1107=" ",0,'G011A (Şubat-Ağustos)'!K1107)</f>
        <v>0</v>
      </c>
      <c r="H1357" s="176">
        <f>IF('G011A (Mart-Eylül)'!C1107="",0,'G011A (Mart-Eylül)'!C1107)</f>
        <v>0</v>
      </c>
      <c r="I1357" s="175">
        <f>IF('G011A (Mart-Eylül)'!K1107=" ",0,'G011A (Mart-Eylül)'!K1107)</f>
        <v>0</v>
      </c>
      <c r="J1357" s="176">
        <f>IF('G011A (Nisan-Ekim)'!C1107="",0,'G011A (Nisan-Ekim)'!C1107)</f>
        <v>0</v>
      </c>
      <c r="K1357" s="175">
        <f>IF('G011A (Nisan-Ekim)'!K1107="",0,'G011A (Nisan-Ekim)'!K1107)</f>
        <v>0</v>
      </c>
      <c r="L1357" s="176">
        <f>IF('G011A (Mayıs-Kasım)'!C1106="",0,'G011A (Mayıs-Kasım)'!C1106)</f>
        <v>0</v>
      </c>
      <c r="M1357" s="175">
        <f>IF('G011A (Mayıs-Kasım)'!K1106=" ",0,'G011A (Mayıs-Kasım)'!K1106)</f>
        <v>0</v>
      </c>
      <c r="N1357" s="176">
        <f>IF('G011A (Haziran-Aralık)'!C1137="",0,'G011A (Haziran-Aralık)'!C1137)</f>
        <v>0</v>
      </c>
      <c r="O1357" s="175">
        <f>IF('G011A (Haziran-Aralık)'!K1137="",0,'G011A (Haziran-Aralık)'!K1137)</f>
        <v>0</v>
      </c>
      <c r="P1357" s="176" t="str">
        <f>IF('proje ve personel bilgileri'!A594=0,"",SUM(D1357+F1357+H1357+J1357+L1357+N1357))</f>
        <v/>
      </c>
      <c r="Q1357" s="175" t="str">
        <f>IF('proje ve personel bilgileri'!A594=0,"",SUM(E1357+G1357+I1357+K1357+M1357+O1357))</f>
        <v/>
      </c>
      <c r="R1357" s="180" t="str">
        <f>IF('proje ve personel bilgileri'!A594&lt;&gt;0,(P1357/30)," ")</f>
        <v xml:space="preserve"> </v>
      </c>
      <c r="S1357" s="181" t="str">
        <f>IF('proje ve personel bilgileri'!A594&lt;&gt;0,(Q1357/R1357)," ")</f>
        <v xml:space="preserve"> </v>
      </c>
    </row>
    <row r="1358" spans="1:19" ht="15.75" customHeight="1" x14ac:dyDescent="0.25">
      <c r="A1358" s="15">
        <v>582</v>
      </c>
      <c r="B1358" s="359" t="str">
        <f>IF('proje ve personel bilgileri'!A595&lt;&gt;0,('proje ve personel bilgileri'!A595)," ")</f>
        <v xml:space="preserve"> </v>
      </c>
      <c r="C1358" s="359"/>
      <c r="D1358" s="176">
        <f>IF('G011A (Ocak-Temmuz)'!C1121="",0,'G011A (Ocak-Temmuz)'!C1121)</f>
        <v>0</v>
      </c>
      <c r="E1358" s="175">
        <f>IF('G011A (Ocak-Temmuz)'!K1121=" ",0,'G011A (Ocak-Temmuz)'!K1121)</f>
        <v>0</v>
      </c>
      <c r="F1358" s="176">
        <f>IF('G011A (Şubat-Ağustos)'!C1108="",0,'G011A (Şubat-Ağustos)'!C1108)</f>
        <v>0</v>
      </c>
      <c r="G1358" s="175">
        <f>IF('G011A (Şubat-Ağustos)'!K1108=" ",0,'G011A (Şubat-Ağustos)'!K1108)</f>
        <v>0</v>
      </c>
      <c r="H1358" s="176">
        <f>IF('G011A (Mart-Eylül)'!C1108="",0,'G011A (Mart-Eylül)'!C1108)</f>
        <v>0</v>
      </c>
      <c r="I1358" s="175">
        <f>IF('G011A (Mart-Eylül)'!K1108=" ",0,'G011A (Mart-Eylül)'!K1108)</f>
        <v>0</v>
      </c>
      <c r="J1358" s="176">
        <f>IF('G011A (Nisan-Ekim)'!C1108="",0,'G011A (Nisan-Ekim)'!C1108)</f>
        <v>0</v>
      </c>
      <c r="K1358" s="175">
        <f>IF('G011A (Nisan-Ekim)'!K1108="",0,'G011A (Nisan-Ekim)'!K1108)</f>
        <v>0</v>
      </c>
      <c r="L1358" s="176">
        <f>IF('G011A (Mayıs-Kasım)'!C1107="",0,'G011A (Mayıs-Kasım)'!C1107)</f>
        <v>0</v>
      </c>
      <c r="M1358" s="175">
        <f>IF('G011A (Mayıs-Kasım)'!K1107=" ",0,'G011A (Mayıs-Kasım)'!K1107)</f>
        <v>0</v>
      </c>
      <c r="N1358" s="176">
        <f>IF('G011A (Haziran-Aralık)'!C1138="",0,'G011A (Haziran-Aralık)'!C1138)</f>
        <v>0</v>
      </c>
      <c r="O1358" s="175">
        <f>IF('G011A (Haziran-Aralık)'!K1138="",0,'G011A (Haziran-Aralık)'!K1138)</f>
        <v>0</v>
      </c>
      <c r="P1358" s="176" t="str">
        <f>IF('proje ve personel bilgileri'!A595=0,"",SUM(D1358+F1358+H1358+J1358+L1358+N1358))</f>
        <v/>
      </c>
      <c r="Q1358" s="175" t="str">
        <f>IF('proje ve personel bilgileri'!A595=0,"",SUM(E1358+G1358+I1358+K1358+M1358+O1358))</f>
        <v/>
      </c>
      <c r="R1358" s="180" t="str">
        <f>IF('proje ve personel bilgileri'!A595&lt;&gt;0,(P1358/30)," ")</f>
        <v xml:space="preserve"> </v>
      </c>
      <c r="S1358" s="181" t="str">
        <f>IF('proje ve personel bilgileri'!A595&lt;&gt;0,(Q1358/R1358)," ")</f>
        <v xml:space="preserve"> </v>
      </c>
    </row>
    <row r="1359" spans="1:19" ht="15.75" customHeight="1" x14ac:dyDescent="0.25">
      <c r="A1359" s="14">
        <v>583</v>
      </c>
      <c r="B1359" s="359" t="str">
        <f>IF('proje ve personel bilgileri'!A596&lt;&gt;0,('proje ve personel bilgileri'!A596)," ")</f>
        <v xml:space="preserve"> </v>
      </c>
      <c r="C1359" s="359"/>
      <c r="D1359" s="176">
        <f>IF('G011A (Ocak-Temmuz)'!C1122="",0,'G011A (Ocak-Temmuz)'!C1122)</f>
        <v>0</v>
      </c>
      <c r="E1359" s="175">
        <f>IF('G011A (Ocak-Temmuz)'!K1122=" ",0,'G011A (Ocak-Temmuz)'!K1122)</f>
        <v>0</v>
      </c>
      <c r="F1359" s="176">
        <f>IF('G011A (Şubat-Ağustos)'!C1109="",0,'G011A (Şubat-Ağustos)'!C1109)</f>
        <v>0</v>
      </c>
      <c r="G1359" s="175">
        <f>IF('G011A (Şubat-Ağustos)'!K1109=" ",0,'G011A (Şubat-Ağustos)'!K1109)</f>
        <v>0</v>
      </c>
      <c r="H1359" s="176">
        <f>IF('G011A (Mart-Eylül)'!C1109="",0,'G011A (Mart-Eylül)'!C1109)</f>
        <v>0</v>
      </c>
      <c r="I1359" s="175">
        <f>IF('G011A (Mart-Eylül)'!K1109=" ",0,'G011A (Mart-Eylül)'!K1109)</f>
        <v>0</v>
      </c>
      <c r="J1359" s="176">
        <f>IF('G011A (Nisan-Ekim)'!C1109="",0,'G011A (Nisan-Ekim)'!C1109)</f>
        <v>0</v>
      </c>
      <c r="K1359" s="175">
        <f>IF('G011A (Nisan-Ekim)'!K1109="",0,'G011A (Nisan-Ekim)'!K1109)</f>
        <v>0</v>
      </c>
      <c r="L1359" s="176">
        <f>IF('G011A (Mayıs-Kasım)'!C1108="",0,'G011A (Mayıs-Kasım)'!C1108)</f>
        <v>0</v>
      </c>
      <c r="M1359" s="175">
        <f>IF('G011A (Mayıs-Kasım)'!K1108=" ",0,'G011A (Mayıs-Kasım)'!K1108)</f>
        <v>0</v>
      </c>
      <c r="N1359" s="176">
        <f>IF('G011A (Haziran-Aralık)'!C1139="",0,'G011A (Haziran-Aralık)'!C1139)</f>
        <v>0</v>
      </c>
      <c r="O1359" s="175">
        <f>IF('G011A (Haziran-Aralık)'!K1139="",0,'G011A (Haziran-Aralık)'!K1139)</f>
        <v>0</v>
      </c>
      <c r="P1359" s="176" t="str">
        <f>IF('proje ve personel bilgileri'!A596=0,"",SUM(D1359+F1359+H1359+J1359+L1359+N1359))</f>
        <v/>
      </c>
      <c r="Q1359" s="175" t="str">
        <f>IF('proje ve personel bilgileri'!A596=0,"",SUM(E1359+G1359+I1359+K1359+M1359+O1359))</f>
        <v/>
      </c>
      <c r="R1359" s="180" t="str">
        <f>IF('proje ve personel bilgileri'!A596&lt;&gt;0,(P1359/30)," ")</f>
        <v xml:space="preserve"> </v>
      </c>
      <c r="S1359" s="181" t="str">
        <f>IF('proje ve personel bilgileri'!A596&lt;&gt;0,(Q1359/R1359)," ")</f>
        <v xml:space="preserve"> </v>
      </c>
    </row>
    <row r="1360" spans="1:19" ht="15.75" customHeight="1" x14ac:dyDescent="0.25">
      <c r="A1360" s="15">
        <v>584</v>
      </c>
      <c r="B1360" s="359" t="str">
        <f>IF('proje ve personel bilgileri'!A597&lt;&gt;0,('proje ve personel bilgileri'!A597)," ")</f>
        <v xml:space="preserve"> </v>
      </c>
      <c r="C1360" s="359"/>
      <c r="D1360" s="176">
        <f>IF('G011A (Ocak-Temmuz)'!C1123="",0,'G011A (Ocak-Temmuz)'!C1123)</f>
        <v>0</v>
      </c>
      <c r="E1360" s="175">
        <f>IF('G011A (Ocak-Temmuz)'!K1123=" ",0,'G011A (Ocak-Temmuz)'!K1123)</f>
        <v>0</v>
      </c>
      <c r="F1360" s="176">
        <f>IF('G011A (Şubat-Ağustos)'!C1110="",0,'G011A (Şubat-Ağustos)'!C1110)</f>
        <v>0</v>
      </c>
      <c r="G1360" s="175">
        <f>IF('G011A (Şubat-Ağustos)'!K1110=" ",0,'G011A (Şubat-Ağustos)'!K1110)</f>
        <v>0</v>
      </c>
      <c r="H1360" s="176">
        <f>IF('G011A (Mart-Eylül)'!C1110="",0,'G011A (Mart-Eylül)'!C1110)</f>
        <v>0</v>
      </c>
      <c r="I1360" s="175">
        <f>IF('G011A (Mart-Eylül)'!K1110=" ",0,'G011A (Mart-Eylül)'!K1110)</f>
        <v>0</v>
      </c>
      <c r="J1360" s="176">
        <f>IF('G011A (Nisan-Ekim)'!C1110="",0,'G011A (Nisan-Ekim)'!C1110)</f>
        <v>0</v>
      </c>
      <c r="K1360" s="175">
        <f>IF('G011A (Nisan-Ekim)'!K1110="",0,'G011A (Nisan-Ekim)'!K1110)</f>
        <v>0</v>
      </c>
      <c r="L1360" s="176">
        <f>IF('G011A (Mayıs-Kasım)'!C1109="",0,'G011A (Mayıs-Kasım)'!C1109)</f>
        <v>0</v>
      </c>
      <c r="M1360" s="175">
        <f>IF('G011A (Mayıs-Kasım)'!K1109=" ",0,'G011A (Mayıs-Kasım)'!K1109)</f>
        <v>0</v>
      </c>
      <c r="N1360" s="176">
        <f>IF('G011A (Haziran-Aralık)'!C1140="",0,'G011A (Haziran-Aralık)'!C1140)</f>
        <v>0</v>
      </c>
      <c r="O1360" s="175">
        <f>IF('G011A (Haziran-Aralık)'!K1140="",0,'G011A (Haziran-Aralık)'!K1140)</f>
        <v>0</v>
      </c>
      <c r="P1360" s="176" t="str">
        <f>IF('proje ve personel bilgileri'!A597=0,"",SUM(D1360+F1360+H1360+J1360+L1360+N1360))</f>
        <v/>
      </c>
      <c r="Q1360" s="175" t="str">
        <f>IF('proje ve personel bilgileri'!A597=0,"",SUM(E1360+G1360+I1360+K1360+M1360+O1360))</f>
        <v/>
      </c>
      <c r="R1360" s="180" t="str">
        <f>IF('proje ve personel bilgileri'!A597&lt;&gt;0,(P1360/30)," ")</f>
        <v xml:space="preserve"> </v>
      </c>
      <c r="S1360" s="181" t="str">
        <f>IF('proje ve personel bilgileri'!A597&lt;&gt;0,(Q1360/R1360)," ")</f>
        <v xml:space="preserve"> </v>
      </c>
    </row>
    <row r="1361" spans="1:19" ht="15.75" customHeight="1" x14ac:dyDescent="0.25">
      <c r="A1361" s="14">
        <v>585</v>
      </c>
      <c r="B1361" s="359" t="str">
        <f>IF('proje ve personel bilgileri'!A598&lt;&gt;0,('proje ve personel bilgileri'!A598)," ")</f>
        <v xml:space="preserve"> </v>
      </c>
      <c r="C1361" s="359"/>
      <c r="D1361" s="176">
        <f>IF('G011A (Ocak-Temmuz)'!C1124="",0,'G011A (Ocak-Temmuz)'!C1124)</f>
        <v>0</v>
      </c>
      <c r="E1361" s="175">
        <f>IF('G011A (Ocak-Temmuz)'!K1124=" ",0,'G011A (Ocak-Temmuz)'!K1124)</f>
        <v>0</v>
      </c>
      <c r="F1361" s="176">
        <f>IF('G011A (Şubat-Ağustos)'!C1111="",0,'G011A (Şubat-Ağustos)'!C1111)</f>
        <v>0</v>
      </c>
      <c r="G1361" s="175">
        <f>IF('G011A (Şubat-Ağustos)'!K1111=" ",0,'G011A (Şubat-Ağustos)'!K1111)</f>
        <v>0</v>
      </c>
      <c r="H1361" s="176">
        <f>IF('G011A (Mart-Eylül)'!C1111="",0,'G011A (Mart-Eylül)'!C1111)</f>
        <v>0</v>
      </c>
      <c r="I1361" s="175">
        <f>IF('G011A (Mart-Eylül)'!K1111=" ",0,'G011A (Mart-Eylül)'!K1111)</f>
        <v>0</v>
      </c>
      <c r="J1361" s="176">
        <f>IF('G011A (Nisan-Ekim)'!C1111="",0,'G011A (Nisan-Ekim)'!C1111)</f>
        <v>0</v>
      </c>
      <c r="K1361" s="175">
        <f>IF('G011A (Nisan-Ekim)'!K1111="",0,'G011A (Nisan-Ekim)'!K1111)</f>
        <v>0</v>
      </c>
      <c r="L1361" s="176">
        <f>IF('G011A (Mayıs-Kasım)'!C1110="",0,'G011A (Mayıs-Kasım)'!C1110)</f>
        <v>0</v>
      </c>
      <c r="M1361" s="175">
        <f>IF('G011A (Mayıs-Kasım)'!K1110=" ",0,'G011A (Mayıs-Kasım)'!K1110)</f>
        <v>0</v>
      </c>
      <c r="N1361" s="176">
        <f>IF('G011A (Haziran-Aralık)'!C1141="",0,'G011A (Haziran-Aralık)'!C1141)</f>
        <v>0</v>
      </c>
      <c r="O1361" s="175">
        <f>IF('G011A (Haziran-Aralık)'!K1141="",0,'G011A (Haziran-Aralık)'!K1141)</f>
        <v>0</v>
      </c>
      <c r="P1361" s="176" t="str">
        <f>IF('proje ve personel bilgileri'!A598=0,"",SUM(D1361+F1361+H1361+J1361+L1361+N1361))</f>
        <v/>
      </c>
      <c r="Q1361" s="175" t="str">
        <f>IF('proje ve personel bilgileri'!A598=0,"",SUM(E1361+G1361+I1361+K1361+M1361+O1361))</f>
        <v/>
      </c>
      <c r="R1361" s="180" t="str">
        <f>IF('proje ve personel bilgileri'!A598&lt;&gt;0,(P1361/30)," ")</f>
        <v xml:space="preserve"> </v>
      </c>
      <c r="S1361" s="181" t="str">
        <f>IF('proje ve personel bilgileri'!A598&lt;&gt;0,(Q1361/R1361)," ")</f>
        <v xml:space="preserve"> </v>
      </c>
    </row>
    <row r="1362" spans="1:19" ht="15.75" customHeight="1" x14ac:dyDescent="0.25">
      <c r="A1362" s="15">
        <v>586</v>
      </c>
      <c r="B1362" s="359" t="str">
        <f>IF('proje ve personel bilgileri'!A599&lt;&gt;0,('proje ve personel bilgileri'!A599)," ")</f>
        <v xml:space="preserve"> </v>
      </c>
      <c r="C1362" s="359"/>
      <c r="D1362" s="176">
        <f>IF('G011A (Ocak-Temmuz)'!C1125="",0,'G011A (Ocak-Temmuz)'!C1125)</f>
        <v>0</v>
      </c>
      <c r="E1362" s="175">
        <f>IF('G011A (Ocak-Temmuz)'!K1125=" ",0,'G011A (Ocak-Temmuz)'!K1125)</f>
        <v>0</v>
      </c>
      <c r="F1362" s="176">
        <f>IF('G011A (Şubat-Ağustos)'!C1112="",0,'G011A (Şubat-Ağustos)'!C1112)</f>
        <v>0</v>
      </c>
      <c r="G1362" s="175">
        <f>IF('G011A (Şubat-Ağustos)'!K1112=" ",0,'G011A (Şubat-Ağustos)'!K1112)</f>
        <v>0</v>
      </c>
      <c r="H1362" s="176">
        <f>IF('G011A (Mart-Eylül)'!C1112="",0,'G011A (Mart-Eylül)'!C1112)</f>
        <v>0</v>
      </c>
      <c r="I1362" s="175">
        <f>IF('G011A (Mart-Eylül)'!K1112=" ",0,'G011A (Mart-Eylül)'!K1112)</f>
        <v>0</v>
      </c>
      <c r="J1362" s="176">
        <f>IF('G011A (Nisan-Ekim)'!C1112="",0,'G011A (Nisan-Ekim)'!C1112)</f>
        <v>0</v>
      </c>
      <c r="K1362" s="175">
        <f>IF('G011A (Nisan-Ekim)'!K1112="",0,'G011A (Nisan-Ekim)'!K1112)</f>
        <v>0</v>
      </c>
      <c r="L1362" s="176">
        <f>IF('G011A (Mayıs-Kasım)'!C1111="",0,'G011A (Mayıs-Kasım)'!C1111)</f>
        <v>0</v>
      </c>
      <c r="M1362" s="175">
        <f>IF('G011A (Mayıs-Kasım)'!K1111=" ",0,'G011A (Mayıs-Kasım)'!K1111)</f>
        <v>0</v>
      </c>
      <c r="N1362" s="176">
        <f>IF('G011A (Haziran-Aralık)'!C1142="",0,'G011A (Haziran-Aralık)'!C1142)</f>
        <v>0</v>
      </c>
      <c r="O1362" s="175">
        <f>IF('G011A (Haziran-Aralık)'!K1142="",0,'G011A (Haziran-Aralık)'!K1142)</f>
        <v>0</v>
      </c>
      <c r="P1362" s="176" t="str">
        <f>IF('proje ve personel bilgileri'!A599=0,"",SUM(D1362+F1362+H1362+J1362+L1362+N1362))</f>
        <v/>
      </c>
      <c r="Q1362" s="175" t="str">
        <f>IF('proje ve personel bilgileri'!A599=0,"",SUM(E1362+G1362+I1362+K1362+M1362+O1362))</f>
        <v/>
      </c>
      <c r="R1362" s="180" t="str">
        <f>IF('proje ve personel bilgileri'!A599&lt;&gt;0,(P1362/30)," ")</f>
        <v xml:space="preserve"> </v>
      </c>
      <c r="S1362" s="181" t="str">
        <f>IF('proje ve personel bilgileri'!A599&lt;&gt;0,(Q1362/R1362)," ")</f>
        <v xml:space="preserve"> </v>
      </c>
    </row>
    <row r="1363" spans="1:19" ht="15.75" customHeight="1" x14ac:dyDescent="0.25">
      <c r="A1363" s="14">
        <v>587</v>
      </c>
      <c r="B1363" s="359" t="str">
        <f>IF('proje ve personel bilgileri'!A600&lt;&gt;0,('proje ve personel bilgileri'!A600)," ")</f>
        <v xml:space="preserve"> </v>
      </c>
      <c r="C1363" s="359"/>
      <c r="D1363" s="176">
        <f>IF('G011A (Ocak-Temmuz)'!C1126="",0,'G011A (Ocak-Temmuz)'!C1126)</f>
        <v>0</v>
      </c>
      <c r="E1363" s="175">
        <f>IF('G011A (Ocak-Temmuz)'!K1126=" ",0,'G011A (Ocak-Temmuz)'!K1126)</f>
        <v>0</v>
      </c>
      <c r="F1363" s="176">
        <f>IF('G011A (Şubat-Ağustos)'!C1113="",0,'G011A (Şubat-Ağustos)'!C1113)</f>
        <v>0</v>
      </c>
      <c r="G1363" s="175">
        <f>IF('G011A (Şubat-Ağustos)'!K1113=" ",0,'G011A (Şubat-Ağustos)'!K1113)</f>
        <v>0</v>
      </c>
      <c r="H1363" s="176">
        <f>IF('G011A (Mart-Eylül)'!C1113="",0,'G011A (Mart-Eylül)'!C1113)</f>
        <v>0</v>
      </c>
      <c r="I1363" s="175">
        <f>IF('G011A (Mart-Eylül)'!K1113=" ",0,'G011A (Mart-Eylül)'!K1113)</f>
        <v>0</v>
      </c>
      <c r="J1363" s="176">
        <f>IF('G011A (Nisan-Ekim)'!C1113="",0,'G011A (Nisan-Ekim)'!C1113)</f>
        <v>0</v>
      </c>
      <c r="K1363" s="175">
        <f>IF('G011A (Nisan-Ekim)'!K1113="",0,'G011A (Nisan-Ekim)'!K1113)</f>
        <v>0</v>
      </c>
      <c r="L1363" s="176">
        <f>IF('G011A (Mayıs-Kasım)'!C1112="",0,'G011A (Mayıs-Kasım)'!C1112)</f>
        <v>0</v>
      </c>
      <c r="M1363" s="175">
        <f>IF('G011A (Mayıs-Kasım)'!K1112=" ",0,'G011A (Mayıs-Kasım)'!K1112)</f>
        <v>0</v>
      </c>
      <c r="N1363" s="176">
        <f>IF('G011A (Haziran-Aralık)'!C1143="",0,'G011A (Haziran-Aralık)'!C1143)</f>
        <v>0</v>
      </c>
      <c r="O1363" s="175">
        <f>IF('G011A (Haziran-Aralık)'!K1143="",0,'G011A (Haziran-Aralık)'!K1143)</f>
        <v>0</v>
      </c>
      <c r="P1363" s="176" t="str">
        <f>IF('proje ve personel bilgileri'!A600=0,"",SUM(D1363+F1363+H1363+J1363+L1363+N1363))</f>
        <v/>
      </c>
      <c r="Q1363" s="175" t="str">
        <f>IF('proje ve personel bilgileri'!A600=0,"",SUM(E1363+G1363+I1363+K1363+M1363+O1363))</f>
        <v/>
      </c>
      <c r="R1363" s="180" t="str">
        <f>IF('proje ve personel bilgileri'!A600&lt;&gt;0,(P1363/30)," ")</f>
        <v xml:space="preserve"> </v>
      </c>
      <c r="S1363" s="181" t="str">
        <f>IF('proje ve personel bilgileri'!A600&lt;&gt;0,(Q1363/R1363)," ")</f>
        <v xml:space="preserve"> </v>
      </c>
    </row>
    <row r="1364" spans="1:19" ht="15.75" customHeight="1" x14ac:dyDescent="0.25">
      <c r="A1364" s="15">
        <v>588</v>
      </c>
      <c r="B1364" s="359" t="str">
        <f>IF('proje ve personel bilgileri'!A601&lt;&gt;0,('proje ve personel bilgileri'!A601)," ")</f>
        <v xml:space="preserve"> </v>
      </c>
      <c r="C1364" s="359"/>
      <c r="D1364" s="176">
        <f>IF('G011A (Ocak-Temmuz)'!C1127="",0,'G011A (Ocak-Temmuz)'!C1127)</f>
        <v>0</v>
      </c>
      <c r="E1364" s="175">
        <f>IF('G011A (Ocak-Temmuz)'!K1127=" ",0,'G011A (Ocak-Temmuz)'!K1127)</f>
        <v>0</v>
      </c>
      <c r="F1364" s="176">
        <f>IF('G011A (Şubat-Ağustos)'!C1114="",0,'G011A (Şubat-Ağustos)'!C1114)</f>
        <v>0</v>
      </c>
      <c r="G1364" s="175">
        <f>IF('G011A (Şubat-Ağustos)'!K1114=" ",0,'G011A (Şubat-Ağustos)'!K1114)</f>
        <v>0</v>
      </c>
      <c r="H1364" s="176">
        <f>IF('G011A (Mart-Eylül)'!C1114="",0,'G011A (Mart-Eylül)'!C1114)</f>
        <v>0</v>
      </c>
      <c r="I1364" s="175">
        <f>IF('G011A (Mart-Eylül)'!K1114=" ",0,'G011A (Mart-Eylül)'!K1114)</f>
        <v>0</v>
      </c>
      <c r="J1364" s="176">
        <f>IF('G011A (Nisan-Ekim)'!C1114="",0,'G011A (Nisan-Ekim)'!C1114)</f>
        <v>0</v>
      </c>
      <c r="K1364" s="175">
        <f>IF('G011A (Nisan-Ekim)'!K1114="",0,'G011A (Nisan-Ekim)'!K1114)</f>
        <v>0</v>
      </c>
      <c r="L1364" s="176">
        <f>IF('G011A (Mayıs-Kasım)'!C1113="",0,'G011A (Mayıs-Kasım)'!C1113)</f>
        <v>0</v>
      </c>
      <c r="M1364" s="175">
        <f>IF('G011A (Mayıs-Kasım)'!K1113=" ",0,'G011A (Mayıs-Kasım)'!K1113)</f>
        <v>0</v>
      </c>
      <c r="N1364" s="176">
        <f>IF('G011A (Haziran-Aralık)'!C1144="",0,'G011A (Haziran-Aralık)'!C1144)</f>
        <v>0</v>
      </c>
      <c r="O1364" s="175">
        <f>IF('G011A (Haziran-Aralık)'!K1144="",0,'G011A (Haziran-Aralık)'!K1144)</f>
        <v>0</v>
      </c>
      <c r="P1364" s="176" t="str">
        <f>IF('proje ve personel bilgileri'!A601=0,"",SUM(D1364+F1364+H1364+J1364+L1364+N1364))</f>
        <v/>
      </c>
      <c r="Q1364" s="175" t="str">
        <f>IF('proje ve personel bilgileri'!A601=0,"",SUM(E1364+G1364+I1364+K1364+M1364+O1364))</f>
        <v/>
      </c>
      <c r="R1364" s="180" t="str">
        <f>IF('proje ve personel bilgileri'!A601&lt;&gt;0,(P1364/30)," ")</f>
        <v xml:space="preserve"> </v>
      </c>
      <c r="S1364" s="181" t="str">
        <f>IF('proje ve personel bilgileri'!A601&lt;&gt;0,(Q1364/R1364)," ")</f>
        <v xml:space="preserve"> </v>
      </c>
    </row>
    <row r="1365" spans="1:19" ht="15.75" customHeight="1" x14ac:dyDescent="0.25">
      <c r="A1365" s="14">
        <v>589</v>
      </c>
      <c r="B1365" s="359" t="str">
        <f>IF('proje ve personel bilgileri'!A602&lt;&gt;0,('proje ve personel bilgileri'!A602)," ")</f>
        <v xml:space="preserve"> </v>
      </c>
      <c r="C1365" s="359"/>
      <c r="D1365" s="176">
        <f>IF('G011A (Ocak-Temmuz)'!C1128="",0,'G011A (Ocak-Temmuz)'!C1128)</f>
        <v>0</v>
      </c>
      <c r="E1365" s="175">
        <f>IF('G011A (Ocak-Temmuz)'!K1128=" ",0,'G011A (Ocak-Temmuz)'!K1128)</f>
        <v>0</v>
      </c>
      <c r="F1365" s="176">
        <f>IF('G011A (Şubat-Ağustos)'!C1115="",0,'G011A (Şubat-Ağustos)'!C1115)</f>
        <v>0</v>
      </c>
      <c r="G1365" s="175">
        <f>IF('G011A (Şubat-Ağustos)'!K1115=" ",0,'G011A (Şubat-Ağustos)'!K1115)</f>
        <v>0</v>
      </c>
      <c r="H1365" s="176">
        <f>IF('G011A (Mart-Eylül)'!C1115="",0,'G011A (Mart-Eylül)'!C1115)</f>
        <v>0</v>
      </c>
      <c r="I1365" s="175">
        <f>IF('G011A (Mart-Eylül)'!K1115=" ",0,'G011A (Mart-Eylül)'!K1115)</f>
        <v>0</v>
      </c>
      <c r="J1365" s="176">
        <f>IF('G011A (Nisan-Ekim)'!C1115="",0,'G011A (Nisan-Ekim)'!C1115)</f>
        <v>0</v>
      </c>
      <c r="K1365" s="175">
        <f>IF('G011A (Nisan-Ekim)'!K1115="",0,'G011A (Nisan-Ekim)'!K1115)</f>
        <v>0</v>
      </c>
      <c r="L1365" s="176">
        <f>IF('G011A (Mayıs-Kasım)'!C1114="",0,'G011A (Mayıs-Kasım)'!C1114)</f>
        <v>0</v>
      </c>
      <c r="M1365" s="175">
        <f>IF('G011A (Mayıs-Kasım)'!K1114=" ",0,'G011A (Mayıs-Kasım)'!K1114)</f>
        <v>0</v>
      </c>
      <c r="N1365" s="176">
        <f>IF('G011A (Haziran-Aralık)'!C1145="",0,'G011A (Haziran-Aralık)'!C1145)</f>
        <v>0</v>
      </c>
      <c r="O1365" s="175">
        <f>IF('G011A (Haziran-Aralık)'!K1145="",0,'G011A (Haziran-Aralık)'!K1145)</f>
        <v>0</v>
      </c>
      <c r="P1365" s="176" t="str">
        <f>IF('proje ve personel bilgileri'!A602=0,"",SUM(D1365+F1365+H1365+J1365+L1365+N1365))</f>
        <v/>
      </c>
      <c r="Q1365" s="175" t="str">
        <f>IF('proje ve personel bilgileri'!A602=0,"",SUM(E1365+G1365+I1365+K1365+M1365+O1365))</f>
        <v/>
      </c>
      <c r="R1365" s="180" t="str">
        <f>IF('proje ve personel bilgileri'!A602&lt;&gt;0,(P1365/30)," ")</f>
        <v xml:space="preserve"> </v>
      </c>
      <c r="S1365" s="181" t="str">
        <f>IF('proje ve personel bilgileri'!A602&lt;&gt;0,(Q1365/R1365)," ")</f>
        <v xml:space="preserve"> </v>
      </c>
    </row>
    <row r="1366" spans="1:19" ht="15.75" customHeight="1" x14ac:dyDescent="0.25">
      <c r="A1366" s="15">
        <v>590</v>
      </c>
      <c r="B1366" s="359" t="str">
        <f>IF('proje ve personel bilgileri'!A603&lt;&gt;0,('proje ve personel bilgileri'!A603)," ")</f>
        <v xml:space="preserve"> </v>
      </c>
      <c r="C1366" s="359"/>
      <c r="D1366" s="176">
        <f>IF('G011A (Ocak-Temmuz)'!C1129="",0,'G011A (Ocak-Temmuz)'!C1129)</f>
        <v>0</v>
      </c>
      <c r="E1366" s="175">
        <f>IF('G011A (Ocak-Temmuz)'!K1129=" ",0,'G011A (Ocak-Temmuz)'!K1129)</f>
        <v>0</v>
      </c>
      <c r="F1366" s="176">
        <f>IF('G011A (Şubat-Ağustos)'!C1116="",0,'G011A (Şubat-Ağustos)'!C1116)</f>
        <v>0</v>
      </c>
      <c r="G1366" s="175">
        <f>IF('G011A (Şubat-Ağustos)'!K1116=" ",0,'G011A (Şubat-Ağustos)'!K1116)</f>
        <v>0</v>
      </c>
      <c r="H1366" s="176">
        <f>IF('G011A (Mart-Eylül)'!C1116="",0,'G011A (Mart-Eylül)'!C1116)</f>
        <v>0</v>
      </c>
      <c r="I1366" s="175">
        <f>IF('G011A (Mart-Eylül)'!K1116=" ",0,'G011A (Mart-Eylül)'!K1116)</f>
        <v>0</v>
      </c>
      <c r="J1366" s="176">
        <f>IF('G011A (Nisan-Ekim)'!C1116="",0,'G011A (Nisan-Ekim)'!C1116)</f>
        <v>0</v>
      </c>
      <c r="K1366" s="175">
        <f>IF('G011A (Nisan-Ekim)'!K1116="",0,'G011A (Nisan-Ekim)'!K1116)</f>
        <v>0</v>
      </c>
      <c r="L1366" s="176">
        <f>IF('G011A (Mayıs-Kasım)'!C1115="",0,'G011A (Mayıs-Kasım)'!C1115)</f>
        <v>0</v>
      </c>
      <c r="M1366" s="175">
        <f>IF('G011A (Mayıs-Kasım)'!K1115=" ",0,'G011A (Mayıs-Kasım)'!K1115)</f>
        <v>0</v>
      </c>
      <c r="N1366" s="176">
        <f>IF('G011A (Haziran-Aralık)'!C1146="",0,'G011A (Haziran-Aralık)'!C1146)</f>
        <v>0</v>
      </c>
      <c r="O1366" s="175">
        <f>IF('G011A (Haziran-Aralık)'!K1146="",0,'G011A (Haziran-Aralık)'!K1146)</f>
        <v>0</v>
      </c>
      <c r="P1366" s="176" t="str">
        <f>IF('proje ve personel bilgileri'!A603=0,"",SUM(D1366+F1366+H1366+J1366+L1366+N1366))</f>
        <v/>
      </c>
      <c r="Q1366" s="175" t="str">
        <f>IF('proje ve personel bilgileri'!A603=0,"",SUM(E1366+G1366+I1366+K1366+M1366+O1366))</f>
        <v/>
      </c>
      <c r="R1366" s="180" t="str">
        <f>IF('proje ve personel bilgileri'!A603&lt;&gt;0,(P1366/30)," ")</f>
        <v xml:space="preserve"> </v>
      </c>
      <c r="S1366" s="181" t="str">
        <f>IF('proje ve personel bilgileri'!A603&lt;&gt;0,(Q1366/R1366)," ")</f>
        <v xml:space="preserve"> </v>
      </c>
    </row>
    <row r="1367" spans="1:19" ht="15.75" customHeight="1" x14ac:dyDescent="0.25">
      <c r="A1367" s="14">
        <v>591</v>
      </c>
      <c r="B1367" s="359" t="str">
        <f>IF('proje ve personel bilgileri'!A604&lt;&gt;0,('proje ve personel bilgileri'!A604)," ")</f>
        <v xml:space="preserve"> </v>
      </c>
      <c r="C1367" s="359"/>
      <c r="D1367" s="176">
        <f>IF('G011A (Ocak-Temmuz)'!C1130="",0,'G011A (Ocak-Temmuz)'!C1130)</f>
        <v>0</v>
      </c>
      <c r="E1367" s="175">
        <f>IF('G011A (Ocak-Temmuz)'!K1130=" ",0,'G011A (Ocak-Temmuz)'!K1130)</f>
        <v>0</v>
      </c>
      <c r="F1367" s="176">
        <f>IF('G011A (Şubat-Ağustos)'!C1117="",0,'G011A (Şubat-Ağustos)'!C1117)</f>
        <v>0</v>
      </c>
      <c r="G1367" s="175">
        <f>IF('G011A (Şubat-Ağustos)'!K1117=" ",0,'G011A (Şubat-Ağustos)'!K1117)</f>
        <v>0</v>
      </c>
      <c r="H1367" s="176">
        <f>IF('G011A (Mart-Eylül)'!C1117="",0,'G011A (Mart-Eylül)'!C1117)</f>
        <v>0</v>
      </c>
      <c r="I1367" s="175">
        <f>IF('G011A (Mart-Eylül)'!K1117=" ",0,'G011A (Mart-Eylül)'!K1117)</f>
        <v>0</v>
      </c>
      <c r="J1367" s="176">
        <f>IF('G011A (Nisan-Ekim)'!C1117="",0,'G011A (Nisan-Ekim)'!C1117)</f>
        <v>0</v>
      </c>
      <c r="K1367" s="175">
        <f>IF('G011A (Nisan-Ekim)'!K1117="",0,'G011A (Nisan-Ekim)'!K1117)</f>
        <v>0</v>
      </c>
      <c r="L1367" s="176">
        <f>IF('G011A (Mayıs-Kasım)'!C1116="",0,'G011A (Mayıs-Kasım)'!C1116)</f>
        <v>0</v>
      </c>
      <c r="M1367" s="175">
        <f>IF('G011A (Mayıs-Kasım)'!K1116=" ",0,'G011A (Mayıs-Kasım)'!K1116)</f>
        <v>0</v>
      </c>
      <c r="N1367" s="176">
        <f>IF('G011A (Haziran-Aralık)'!C1147="",0,'G011A (Haziran-Aralık)'!C1147)</f>
        <v>0</v>
      </c>
      <c r="O1367" s="175">
        <f>IF('G011A (Haziran-Aralık)'!K1147="",0,'G011A (Haziran-Aralık)'!K1147)</f>
        <v>0</v>
      </c>
      <c r="P1367" s="176" t="str">
        <f>IF('proje ve personel bilgileri'!A604=0,"",SUM(D1367+F1367+H1367+J1367+L1367+N1367))</f>
        <v/>
      </c>
      <c r="Q1367" s="175" t="str">
        <f>IF('proje ve personel bilgileri'!A604=0,"",SUM(E1367+G1367+I1367+K1367+M1367+O1367))</f>
        <v/>
      </c>
      <c r="R1367" s="180" t="str">
        <f>IF('proje ve personel bilgileri'!A604&lt;&gt;0,(P1367/30)," ")</f>
        <v xml:space="preserve"> </v>
      </c>
      <c r="S1367" s="181" t="str">
        <f>IF('proje ve personel bilgileri'!A604&lt;&gt;0,(Q1367/R1367)," ")</f>
        <v xml:space="preserve"> </v>
      </c>
    </row>
    <row r="1368" spans="1:19" ht="15.75" customHeight="1" x14ac:dyDescent="0.25">
      <c r="A1368" s="15">
        <v>592</v>
      </c>
      <c r="B1368" s="359" t="str">
        <f>IF('proje ve personel bilgileri'!A605&lt;&gt;0,('proje ve personel bilgileri'!A605)," ")</f>
        <v xml:space="preserve"> </v>
      </c>
      <c r="C1368" s="359"/>
      <c r="D1368" s="176">
        <f>IF('G011A (Ocak-Temmuz)'!C1131="",0,'G011A (Ocak-Temmuz)'!C1131)</f>
        <v>0</v>
      </c>
      <c r="E1368" s="175">
        <f>IF('G011A (Ocak-Temmuz)'!K1131=" ",0,'G011A (Ocak-Temmuz)'!K1131)</f>
        <v>0</v>
      </c>
      <c r="F1368" s="176">
        <f>IF('G011A (Şubat-Ağustos)'!C1118="",0,'G011A (Şubat-Ağustos)'!C1118)</f>
        <v>0</v>
      </c>
      <c r="G1368" s="175">
        <f>IF('G011A (Şubat-Ağustos)'!K1118=" ",0,'G011A (Şubat-Ağustos)'!K1118)</f>
        <v>0</v>
      </c>
      <c r="H1368" s="176">
        <f>IF('G011A (Mart-Eylül)'!C1118="",0,'G011A (Mart-Eylül)'!C1118)</f>
        <v>0</v>
      </c>
      <c r="I1368" s="175">
        <f>IF('G011A (Mart-Eylül)'!K1118=" ",0,'G011A (Mart-Eylül)'!K1118)</f>
        <v>0</v>
      </c>
      <c r="J1368" s="176">
        <f>IF('G011A (Nisan-Ekim)'!C1118="",0,'G011A (Nisan-Ekim)'!C1118)</f>
        <v>0</v>
      </c>
      <c r="K1368" s="175">
        <f>IF('G011A (Nisan-Ekim)'!K1118="",0,'G011A (Nisan-Ekim)'!K1118)</f>
        <v>0</v>
      </c>
      <c r="L1368" s="176">
        <f>IF('G011A (Mayıs-Kasım)'!C1117="",0,'G011A (Mayıs-Kasım)'!C1117)</f>
        <v>0</v>
      </c>
      <c r="M1368" s="175">
        <f>IF('G011A (Mayıs-Kasım)'!K1117=" ",0,'G011A (Mayıs-Kasım)'!K1117)</f>
        <v>0</v>
      </c>
      <c r="N1368" s="176">
        <f>IF('G011A (Haziran-Aralık)'!C1148="",0,'G011A (Haziran-Aralık)'!C1148)</f>
        <v>0</v>
      </c>
      <c r="O1368" s="175">
        <f>IF('G011A (Haziran-Aralık)'!K1148="",0,'G011A (Haziran-Aralık)'!K1148)</f>
        <v>0</v>
      </c>
      <c r="P1368" s="176" t="str">
        <f>IF('proje ve personel bilgileri'!A605=0,"",SUM(D1368+F1368+H1368+J1368+L1368+N1368))</f>
        <v/>
      </c>
      <c r="Q1368" s="175" t="str">
        <f>IF('proje ve personel bilgileri'!A605=0,"",SUM(E1368+G1368+I1368+K1368+M1368+O1368))</f>
        <v/>
      </c>
      <c r="R1368" s="180" t="str">
        <f>IF('proje ve personel bilgileri'!A605&lt;&gt;0,(P1368/30)," ")</f>
        <v xml:space="preserve"> </v>
      </c>
      <c r="S1368" s="181" t="str">
        <f>IF('proje ve personel bilgileri'!A605&lt;&gt;0,(Q1368/R1368)," ")</f>
        <v xml:space="preserve"> </v>
      </c>
    </row>
    <row r="1369" spans="1:19" ht="15.75" customHeight="1" x14ac:dyDescent="0.25">
      <c r="A1369" s="14">
        <v>593</v>
      </c>
      <c r="B1369" s="359" t="str">
        <f>IF('proje ve personel bilgileri'!A606&lt;&gt;0,('proje ve personel bilgileri'!A606)," ")</f>
        <v xml:space="preserve"> </v>
      </c>
      <c r="C1369" s="359"/>
      <c r="D1369" s="176">
        <f>IF('G011A (Ocak-Temmuz)'!C1132="",0,'G011A (Ocak-Temmuz)'!C1132)</f>
        <v>0</v>
      </c>
      <c r="E1369" s="175">
        <f>IF('G011A (Ocak-Temmuz)'!K1132=" ",0,'G011A (Ocak-Temmuz)'!K1132)</f>
        <v>0</v>
      </c>
      <c r="F1369" s="176">
        <f>IF('G011A (Şubat-Ağustos)'!C1119="",0,'G011A (Şubat-Ağustos)'!C1119)</f>
        <v>0</v>
      </c>
      <c r="G1369" s="175">
        <f>IF('G011A (Şubat-Ağustos)'!K1119=" ",0,'G011A (Şubat-Ağustos)'!K1119)</f>
        <v>0</v>
      </c>
      <c r="H1369" s="176">
        <f>IF('G011A (Mart-Eylül)'!C1119="",0,'G011A (Mart-Eylül)'!C1119)</f>
        <v>0</v>
      </c>
      <c r="I1369" s="175">
        <f>IF('G011A (Mart-Eylül)'!K1119=" ",0,'G011A (Mart-Eylül)'!K1119)</f>
        <v>0</v>
      </c>
      <c r="J1369" s="176">
        <f>IF('G011A (Nisan-Ekim)'!C1119="",0,'G011A (Nisan-Ekim)'!C1119)</f>
        <v>0</v>
      </c>
      <c r="K1369" s="175">
        <f>IF('G011A (Nisan-Ekim)'!K1119="",0,'G011A (Nisan-Ekim)'!K1119)</f>
        <v>0</v>
      </c>
      <c r="L1369" s="176">
        <f>IF('G011A (Mayıs-Kasım)'!C1118="",0,'G011A (Mayıs-Kasım)'!C1118)</f>
        <v>0</v>
      </c>
      <c r="M1369" s="175">
        <f>IF('G011A (Mayıs-Kasım)'!K1118=" ",0,'G011A (Mayıs-Kasım)'!K1118)</f>
        <v>0</v>
      </c>
      <c r="N1369" s="176">
        <f>IF('G011A (Haziran-Aralık)'!C1149="",0,'G011A (Haziran-Aralık)'!C1149)</f>
        <v>0</v>
      </c>
      <c r="O1369" s="175">
        <f>IF('G011A (Haziran-Aralık)'!K1149="",0,'G011A (Haziran-Aralık)'!K1149)</f>
        <v>0</v>
      </c>
      <c r="P1369" s="176" t="str">
        <f>IF('proje ve personel bilgileri'!A606=0,"",SUM(D1369+F1369+H1369+J1369+L1369+N1369))</f>
        <v/>
      </c>
      <c r="Q1369" s="175" t="str">
        <f>IF('proje ve personel bilgileri'!A606=0,"",SUM(E1369+G1369+I1369+K1369+M1369+O1369))</f>
        <v/>
      </c>
      <c r="R1369" s="180" t="str">
        <f>IF('proje ve personel bilgileri'!A606&lt;&gt;0,(P1369/30)," ")</f>
        <v xml:space="preserve"> </v>
      </c>
      <c r="S1369" s="181" t="str">
        <f>IF('proje ve personel bilgileri'!A606&lt;&gt;0,(Q1369/R1369)," ")</f>
        <v xml:space="preserve"> </v>
      </c>
    </row>
    <row r="1370" spans="1:19" ht="15.75" customHeight="1" x14ac:dyDescent="0.25">
      <c r="A1370" s="15">
        <v>594</v>
      </c>
      <c r="B1370" s="359" t="str">
        <f>IF('proje ve personel bilgileri'!A607&lt;&gt;0,('proje ve personel bilgileri'!A607)," ")</f>
        <v xml:space="preserve"> </v>
      </c>
      <c r="C1370" s="359"/>
      <c r="D1370" s="176">
        <f>IF('G011A (Ocak-Temmuz)'!C1133="",0,'G011A (Ocak-Temmuz)'!C1133)</f>
        <v>0</v>
      </c>
      <c r="E1370" s="175">
        <f>IF('G011A (Ocak-Temmuz)'!K1133=" ",0,'G011A (Ocak-Temmuz)'!K1133)</f>
        <v>0</v>
      </c>
      <c r="F1370" s="176">
        <f>IF('G011A (Şubat-Ağustos)'!C1120="",0,'G011A (Şubat-Ağustos)'!C1120)</f>
        <v>0</v>
      </c>
      <c r="G1370" s="175">
        <f>IF('G011A (Şubat-Ağustos)'!K1120=" ",0,'G011A (Şubat-Ağustos)'!K1120)</f>
        <v>0</v>
      </c>
      <c r="H1370" s="176">
        <f>IF('G011A (Mart-Eylül)'!C1120="",0,'G011A (Mart-Eylül)'!C1120)</f>
        <v>0</v>
      </c>
      <c r="I1370" s="175">
        <f>IF('G011A (Mart-Eylül)'!K1120=" ",0,'G011A (Mart-Eylül)'!K1120)</f>
        <v>0</v>
      </c>
      <c r="J1370" s="176">
        <f>IF('G011A (Nisan-Ekim)'!C1120="",0,'G011A (Nisan-Ekim)'!C1120)</f>
        <v>0</v>
      </c>
      <c r="K1370" s="175">
        <f>IF('G011A (Nisan-Ekim)'!K1120="",0,'G011A (Nisan-Ekim)'!K1120)</f>
        <v>0</v>
      </c>
      <c r="L1370" s="176">
        <f>IF('G011A (Mayıs-Kasım)'!C1119="",0,'G011A (Mayıs-Kasım)'!C1119)</f>
        <v>0</v>
      </c>
      <c r="M1370" s="175">
        <f>IF('G011A (Mayıs-Kasım)'!K1119=" ",0,'G011A (Mayıs-Kasım)'!K1119)</f>
        <v>0</v>
      </c>
      <c r="N1370" s="176">
        <f>IF('G011A (Haziran-Aralık)'!C1150="",0,'G011A (Haziran-Aralık)'!C1150)</f>
        <v>0</v>
      </c>
      <c r="O1370" s="175">
        <f>IF('G011A (Haziran-Aralık)'!K1150="",0,'G011A (Haziran-Aralık)'!K1150)</f>
        <v>0</v>
      </c>
      <c r="P1370" s="176" t="str">
        <f>IF('proje ve personel bilgileri'!A607=0,"",SUM(D1370+F1370+H1370+J1370+L1370+N1370))</f>
        <v/>
      </c>
      <c r="Q1370" s="175" t="str">
        <f>IF('proje ve personel bilgileri'!A607=0,"",SUM(E1370+G1370+I1370+K1370+M1370+O1370))</f>
        <v/>
      </c>
      <c r="R1370" s="180" t="str">
        <f>IF('proje ve personel bilgileri'!A607&lt;&gt;0,(P1370/30)," ")</f>
        <v xml:space="preserve"> </v>
      </c>
      <c r="S1370" s="181" t="str">
        <f>IF('proje ve personel bilgileri'!A607&lt;&gt;0,(Q1370/R1370)," ")</f>
        <v xml:space="preserve"> </v>
      </c>
    </row>
    <row r="1371" spans="1:19" ht="15" customHeight="1" x14ac:dyDescent="0.25">
      <c r="A1371" s="56"/>
      <c r="B1371" s="56"/>
      <c r="C1371" s="56"/>
      <c r="D1371" s="56"/>
      <c r="E1371" s="56"/>
      <c r="F1371" s="56"/>
      <c r="G1371" s="56"/>
      <c r="H1371" s="56"/>
      <c r="I1371" s="56"/>
      <c r="J1371" s="56"/>
      <c r="K1371" s="56"/>
      <c r="L1371" s="56"/>
      <c r="M1371" s="56"/>
      <c r="N1371" s="56"/>
      <c r="O1371" s="56"/>
      <c r="P1371" s="56"/>
      <c r="Q1371" s="56"/>
      <c r="R1371" s="56"/>
      <c r="S1371" s="56"/>
    </row>
    <row r="1372" spans="1:19" ht="15" customHeight="1" x14ac:dyDescent="0.25">
      <c r="A1372" s="332" t="s">
        <v>100</v>
      </c>
      <c r="B1372" s="332"/>
      <c r="C1372" s="332"/>
      <c r="D1372" s="332"/>
      <c r="E1372" s="332"/>
      <c r="F1372" s="332"/>
      <c r="G1372" s="332"/>
      <c r="H1372" s="332"/>
      <c r="I1372" s="332"/>
      <c r="J1372" s="332"/>
      <c r="K1372" s="332"/>
      <c r="L1372" s="332"/>
      <c r="M1372" s="332"/>
      <c r="N1372" s="332"/>
      <c r="O1372" s="332"/>
      <c r="P1372" s="332"/>
      <c r="Q1372" s="332"/>
      <c r="R1372" s="332"/>
    </row>
    <row r="1373" spans="1:19" ht="15" customHeight="1" x14ac:dyDescent="0.25">
      <c r="A1373" s="287"/>
    </row>
    <row r="1374" spans="1:19" ht="15" customHeight="1" x14ac:dyDescent="0.25">
      <c r="C1374" s="57"/>
      <c r="E1374" s="58"/>
      <c r="G1374" s="57"/>
    </row>
    <row r="1375" spans="1:19" ht="15" customHeight="1" x14ac:dyDescent="0.25">
      <c r="F1375" s="288" t="s">
        <v>102</v>
      </c>
      <c r="J1375" s="288" t="s">
        <v>103</v>
      </c>
      <c r="O1375" s="74" t="s">
        <v>127</v>
      </c>
    </row>
    <row r="1386" spans="1:19" ht="15.75" customHeight="1" x14ac:dyDescent="0.25">
      <c r="A1386" s="348" t="s">
        <v>108</v>
      </c>
      <c r="B1386" s="348"/>
      <c r="C1386" s="348"/>
      <c r="D1386" s="348"/>
      <c r="E1386" s="348"/>
      <c r="F1386" s="348"/>
      <c r="G1386" s="348"/>
      <c r="H1386" s="348"/>
      <c r="I1386" s="348"/>
      <c r="J1386" s="348"/>
      <c r="K1386" s="348"/>
      <c r="L1386" s="348"/>
      <c r="M1386" s="348"/>
      <c r="N1386" s="348"/>
      <c r="O1386" s="348"/>
      <c r="P1386" s="348"/>
      <c r="Q1386" s="348"/>
      <c r="R1386" s="348"/>
      <c r="S1386" s="348"/>
    </row>
    <row r="1387" spans="1:19" ht="15" customHeight="1" x14ac:dyDescent="0.25">
      <c r="A1387" s="68"/>
      <c r="B1387" s="68"/>
      <c r="C1387" s="68"/>
      <c r="D1387" s="68"/>
      <c r="E1387" s="68"/>
      <c r="F1387" s="68"/>
      <c r="G1387" s="68"/>
      <c r="H1387" s="68"/>
      <c r="I1387" s="69" t="str">
        <f>'proje ve personel bilgileri'!$B$7</f>
        <v>/</v>
      </c>
      <c r="J1387" s="68" t="s">
        <v>109</v>
      </c>
      <c r="K1387" s="68"/>
      <c r="L1387" s="68"/>
      <c r="M1387" s="68"/>
      <c r="N1387" s="68"/>
      <c r="O1387" s="68"/>
      <c r="P1387" s="68"/>
      <c r="Q1387" s="68"/>
      <c r="R1387" s="68"/>
      <c r="S1387" s="68"/>
    </row>
    <row r="1388" spans="1:19" ht="18.75" customHeight="1" x14ac:dyDescent="0.25">
      <c r="R1388" s="10" t="s">
        <v>110</v>
      </c>
    </row>
    <row r="1389" spans="1:19" ht="15.75" customHeight="1" x14ac:dyDescent="0.25">
      <c r="A1389" s="349" t="s">
        <v>2</v>
      </c>
      <c r="B1389" s="350"/>
      <c r="C1389" s="374">
        <f>'proje ve personel bilgileri'!$B$2</f>
        <v>0</v>
      </c>
      <c r="D1389" s="375"/>
      <c r="E1389" s="375"/>
      <c r="F1389" s="375"/>
      <c r="G1389" s="375"/>
      <c r="H1389" s="375"/>
      <c r="I1389" s="375"/>
      <c r="J1389" s="375"/>
      <c r="K1389" s="375"/>
      <c r="L1389" s="375"/>
      <c r="M1389" s="375"/>
      <c r="N1389" s="375"/>
      <c r="O1389" s="375"/>
      <c r="P1389" s="375"/>
      <c r="Q1389" s="375"/>
      <c r="R1389" s="375"/>
      <c r="S1389" s="376"/>
    </row>
    <row r="1390" spans="1:19" ht="15.75" customHeight="1" x14ac:dyDescent="0.25">
      <c r="A1390" s="349" t="s">
        <v>4</v>
      </c>
      <c r="B1390" s="350"/>
      <c r="C1390" s="374">
        <f>'proje ve personel bilgileri'!$B$3</f>
        <v>0</v>
      </c>
      <c r="D1390" s="375"/>
      <c r="E1390" s="375"/>
      <c r="F1390" s="375"/>
      <c r="G1390" s="375"/>
      <c r="H1390" s="375"/>
      <c r="I1390" s="375"/>
      <c r="J1390" s="375"/>
      <c r="K1390" s="375"/>
      <c r="L1390" s="375"/>
      <c r="M1390" s="375"/>
      <c r="N1390" s="375"/>
      <c r="O1390" s="375"/>
      <c r="P1390" s="375"/>
      <c r="Q1390" s="375"/>
      <c r="R1390" s="375"/>
      <c r="S1390" s="376"/>
    </row>
    <row r="1391" spans="1:19" ht="27.75" customHeight="1" x14ac:dyDescent="0.25">
      <c r="A1391" s="360" t="s">
        <v>87</v>
      </c>
      <c r="B1391" s="368" t="s">
        <v>15</v>
      </c>
      <c r="C1391" s="369"/>
      <c r="D1391" s="368" t="s">
        <v>111</v>
      </c>
      <c r="E1391" s="369"/>
      <c r="F1391" s="368" t="s">
        <v>112</v>
      </c>
      <c r="G1391" s="369"/>
      <c r="H1391" s="366" t="s">
        <v>113</v>
      </c>
      <c r="I1391" s="367"/>
      <c r="J1391" s="366" t="s">
        <v>114</v>
      </c>
      <c r="K1391" s="367"/>
      <c r="L1391" s="366" t="s">
        <v>115</v>
      </c>
      <c r="M1391" s="367"/>
      <c r="N1391" s="368" t="s">
        <v>116</v>
      </c>
      <c r="O1391" s="369"/>
      <c r="P1391" s="360" t="s">
        <v>117</v>
      </c>
      <c r="Q1391" s="286" t="s">
        <v>118</v>
      </c>
      <c r="R1391" s="362" t="s">
        <v>119</v>
      </c>
      <c r="S1391" s="362" t="s">
        <v>120</v>
      </c>
    </row>
    <row r="1392" spans="1:19" ht="15.75" customHeight="1" x14ac:dyDescent="0.25">
      <c r="A1392" s="361"/>
      <c r="B1392" s="372"/>
      <c r="C1392" s="373"/>
      <c r="D1392" s="370"/>
      <c r="E1392" s="371"/>
      <c r="F1392" s="370"/>
      <c r="G1392" s="371"/>
      <c r="H1392" s="364" t="s">
        <v>121</v>
      </c>
      <c r="I1392" s="365"/>
      <c r="J1392" s="364" t="s">
        <v>122</v>
      </c>
      <c r="K1392" s="365"/>
      <c r="L1392" s="364" t="s">
        <v>123</v>
      </c>
      <c r="M1392" s="365"/>
      <c r="N1392" s="370"/>
      <c r="O1392" s="371"/>
      <c r="P1392" s="361"/>
      <c r="Q1392" s="11" t="s">
        <v>124</v>
      </c>
      <c r="R1392" s="363"/>
      <c r="S1392" s="363"/>
    </row>
    <row r="1393" spans="1:19" ht="27.75" customHeight="1" x14ac:dyDescent="0.25">
      <c r="A1393" s="361"/>
      <c r="B1393" s="372"/>
      <c r="C1393" s="373"/>
      <c r="D1393" s="360" t="s">
        <v>125</v>
      </c>
      <c r="E1393" s="11" t="s">
        <v>126</v>
      </c>
      <c r="F1393" s="360" t="s">
        <v>125</v>
      </c>
      <c r="G1393" s="11" t="s">
        <v>126</v>
      </c>
      <c r="H1393" s="360" t="s">
        <v>125</v>
      </c>
      <c r="I1393" s="11" t="s">
        <v>126</v>
      </c>
      <c r="J1393" s="360" t="s">
        <v>125</v>
      </c>
      <c r="K1393" s="12" t="s">
        <v>126</v>
      </c>
      <c r="L1393" s="360" t="s">
        <v>125</v>
      </c>
      <c r="M1393" s="11" t="s">
        <v>126</v>
      </c>
      <c r="N1393" s="360" t="s">
        <v>125</v>
      </c>
      <c r="O1393" s="11" t="s">
        <v>126</v>
      </c>
      <c r="P1393" s="361"/>
      <c r="Q1393" s="11" t="s">
        <v>98</v>
      </c>
      <c r="R1393" s="363"/>
      <c r="S1393" s="363"/>
    </row>
    <row r="1394" spans="1:19" ht="15.75" customHeight="1" x14ac:dyDescent="0.25">
      <c r="A1394" s="361"/>
      <c r="B1394" s="372"/>
      <c r="C1394" s="373"/>
      <c r="D1394" s="361"/>
      <c r="E1394" s="11" t="s">
        <v>98</v>
      </c>
      <c r="F1394" s="361"/>
      <c r="G1394" s="11" t="s">
        <v>98</v>
      </c>
      <c r="H1394" s="361"/>
      <c r="I1394" s="11" t="s">
        <v>98</v>
      </c>
      <c r="J1394" s="361"/>
      <c r="K1394" s="12" t="s">
        <v>98</v>
      </c>
      <c r="L1394" s="361"/>
      <c r="M1394" s="11" t="s">
        <v>98</v>
      </c>
      <c r="N1394" s="361"/>
      <c r="O1394" s="11" t="s">
        <v>98</v>
      </c>
      <c r="P1394" s="361"/>
      <c r="Q1394" s="13"/>
      <c r="R1394" s="363"/>
      <c r="S1394" s="363"/>
    </row>
    <row r="1395" spans="1:19" ht="15.75" customHeight="1" x14ac:dyDescent="0.25">
      <c r="A1395" s="14">
        <v>595</v>
      </c>
      <c r="B1395" s="359" t="str">
        <f>IF('proje ve personel bilgileri'!A608&lt;&gt;0,('proje ve personel bilgileri'!A608)," ")</f>
        <v xml:space="preserve"> </v>
      </c>
      <c r="C1395" s="359"/>
      <c r="D1395" s="176">
        <f>IF('G011A (Ocak-Temmuz)'!C1152="",0,'G011A (Ocak-Temmuz)'!C1152)</f>
        <v>0</v>
      </c>
      <c r="E1395" s="175">
        <f>IF('G011A (Ocak-Temmuz)'!K1152=" ",0,'G011A (Ocak-Temmuz)'!K1152)</f>
        <v>0</v>
      </c>
      <c r="F1395" s="176">
        <f>IF('G011A (Şubat-Ağustos)'!C1138="",0,'G011A (Şubat-Ağustos)'!C1138)</f>
        <v>0</v>
      </c>
      <c r="G1395" s="175">
        <f>IF('G011A (Şubat-Ağustos)'!K1138=" ",0,'G011A (Şubat-Ağustos)'!K1138)</f>
        <v>0</v>
      </c>
      <c r="H1395" s="176">
        <f>IF('G011A (Mart-Eylül)'!C1138="",0,'G011A (Mart-Eylül)'!C1138)</f>
        <v>0</v>
      </c>
      <c r="I1395" s="175">
        <f>IF('G011A (Mart-Eylül)'!K1138=" ",0,'G011A (Mart-Eylül)'!K1138)</f>
        <v>0</v>
      </c>
      <c r="J1395" s="176">
        <f>IF('G011A (Nisan-Ekim)'!C1139="",0,'G011A (Nisan-Ekim)'!C1139)</f>
        <v>0</v>
      </c>
      <c r="K1395" s="175">
        <f>IF('G011A (Nisan-Ekim)'!K1139="",0,'G011A (Nisan-Ekim)'!K1139)</f>
        <v>0</v>
      </c>
      <c r="L1395" s="176">
        <f>IF('G011A (Mayıs-Kasım)'!C1138="",0,'G011A (Mayıs-Kasım)'!C1138)</f>
        <v>0</v>
      </c>
      <c r="M1395" s="175">
        <f>IF('G011A (Mayıs-Kasım)'!K1138=" ",0,'G011A (Mayıs-Kasım)'!K1138)</f>
        <v>0</v>
      </c>
      <c r="N1395" s="176">
        <f>IF('G011A (Haziran-Aralık)'!C1169="",0,'G011A (Haziran-Aralık)'!C1169)</f>
        <v>0</v>
      </c>
      <c r="O1395" s="175">
        <f>IF('G011A (Haziran-Aralık)'!K1169="",0,'G011A (Haziran-Aralık)'!K1169)</f>
        <v>0</v>
      </c>
      <c r="P1395" s="176" t="str">
        <f>IF('proje ve personel bilgileri'!A608=0,"",SUM(D1395+F1395+H1395+J1395+L1395+N1395))</f>
        <v/>
      </c>
      <c r="Q1395" s="175" t="str">
        <f>IF('proje ve personel bilgileri'!A608=0,"",SUM(E1395+G1395+I1395+K1395+M1395+O1395))</f>
        <v/>
      </c>
      <c r="R1395" s="180" t="str">
        <f>IF('proje ve personel bilgileri'!A608&lt;&gt;0,(P1395/30)," ")</f>
        <v xml:space="preserve"> </v>
      </c>
      <c r="S1395" s="181" t="str">
        <f>IF('proje ve personel bilgileri'!A608&lt;&gt;0,(Q1395/R1395)," ")</f>
        <v xml:space="preserve"> </v>
      </c>
    </row>
    <row r="1396" spans="1:19" ht="15.75" customHeight="1" x14ac:dyDescent="0.25">
      <c r="A1396" s="15">
        <v>596</v>
      </c>
      <c r="B1396" s="359" t="str">
        <f>IF('proje ve personel bilgileri'!A609&lt;&gt;0,('proje ve personel bilgileri'!A609)," ")</f>
        <v xml:space="preserve"> </v>
      </c>
      <c r="C1396" s="359"/>
      <c r="D1396" s="176">
        <f>IF('G011A (Ocak-Temmuz)'!C1153="",0,'G011A (Ocak-Temmuz)'!C1153)</f>
        <v>0</v>
      </c>
      <c r="E1396" s="175">
        <f>IF('G011A (Ocak-Temmuz)'!K1153=" ",0,'G011A (Ocak-Temmuz)'!K1153)</f>
        <v>0</v>
      </c>
      <c r="F1396" s="176">
        <f>IF('G011A (Şubat-Ağustos)'!C1139="",0,'G011A (Şubat-Ağustos)'!C1139)</f>
        <v>0</v>
      </c>
      <c r="G1396" s="175">
        <f>IF('G011A (Şubat-Ağustos)'!K1139=" ",0,'G011A (Şubat-Ağustos)'!K1139)</f>
        <v>0</v>
      </c>
      <c r="H1396" s="176">
        <f>IF('G011A (Mart-Eylül)'!C1139="",0,'G011A (Mart-Eylül)'!C1139)</f>
        <v>0</v>
      </c>
      <c r="I1396" s="175">
        <f>IF('G011A (Mart-Eylül)'!K1139=" ",0,'G011A (Mart-Eylül)'!K1139)</f>
        <v>0</v>
      </c>
      <c r="J1396" s="176">
        <f>IF('G011A (Nisan-Ekim)'!C1140="",0,'G011A (Nisan-Ekim)'!C1140)</f>
        <v>0</v>
      </c>
      <c r="K1396" s="175">
        <f>IF('G011A (Nisan-Ekim)'!K1140="",0,'G011A (Nisan-Ekim)'!K1140)</f>
        <v>0</v>
      </c>
      <c r="L1396" s="176">
        <f>IF('G011A (Mayıs-Kasım)'!C1139="",0,'G011A (Mayıs-Kasım)'!C1139)</f>
        <v>0</v>
      </c>
      <c r="M1396" s="175">
        <f>IF('G011A (Mayıs-Kasım)'!K1139=" ",0,'G011A (Mayıs-Kasım)'!K1139)</f>
        <v>0</v>
      </c>
      <c r="N1396" s="176">
        <f>IF('G011A (Haziran-Aralık)'!C1170="",0,'G011A (Haziran-Aralık)'!C1170)</f>
        <v>0</v>
      </c>
      <c r="O1396" s="175">
        <f>IF('G011A (Haziran-Aralık)'!K1170="",0,'G011A (Haziran-Aralık)'!K1170)</f>
        <v>0</v>
      </c>
      <c r="P1396" s="176" t="str">
        <f>IF('proje ve personel bilgileri'!A609=0,"",SUM(D1396+F1396+H1396+J1396+L1396+N1396))</f>
        <v/>
      </c>
      <c r="Q1396" s="175" t="str">
        <f>IF('proje ve personel bilgileri'!A609=0,"",SUM(E1396+G1396+I1396+K1396+M1396+O1396))</f>
        <v/>
      </c>
      <c r="R1396" s="180" t="str">
        <f>IF('proje ve personel bilgileri'!A609&lt;&gt;0,(P1396/30)," ")</f>
        <v xml:space="preserve"> </v>
      </c>
      <c r="S1396" s="181" t="str">
        <f>IF('proje ve personel bilgileri'!A609&lt;&gt;0,(Q1396/R1396)," ")</f>
        <v xml:space="preserve"> </v>
      </c>
    </row>
    <row r="1397" spans="1:19" ht="15.75" customHeight="1" x14ac:dyDescent="0.25">
      <c r="A1397" s="14">
        <v>597</v>
      </c>
      <c r="B1397" s="359" t="str">
        <f>IF('proje ve personel bilgileri'!A610&lt;&gt;0,('proje ve personel bilgileri'!A610)," ")</f>
        <v xml:space="preserve"> </v>
      </c>
      <c r="C1397" s="359"/>
      <c r="D1397" s="176">
        <f>IF('G011A (Ocak-Temmuz)'!C1154="",0,'G011A (Ocak-Temmuz)'!C1154)</f>
        <v>0</v>
      </c>
      <c r="E1397" s="175">
        <f>IF('G011A (Ocak-Temmuz)'!K1154=" ",0,'G011A (Ocak-Temmuz)'!K1154)</f>
        <v>0</v>
      </c>
      <c r="F1397" s="176">
        <f>IF('G011A (Şubat-Ağustos)'!C1140="",0,'G011A (Şubat-Ağustos)'!C1140)</f>
        <v>0</v>
      </c>
      <c r="G1397" s="175">
        <f>IF('G011A (Şubat-Ağustos)'!K1140=" ",0,'G011A (Şubat-Ağustos)'!K1140)</f>
        <v>0</v>
      </c>
      <c r="H1397" s="176">
        <f>IF('G011A (Mart-Eylül)'!C1140="",0,'G011A (Mart-Eylül)'!C1140)</f>
        <v>0</v>
      </c>
      <c r="I1397" s="175">
        <f>IF('G011A (Mart-Eylül)'!K1140=" ",0,'G011A (Mart-Eylül)'!K1140)</f>
        <v>0</v>
      </c>
      <c r="J1397" s="176">
        <f>IF('G011A (Nisan-Ekim)'!C1141="",0,'G011A (Nisan-Ekim)'!C1141)</f>
        <v>0</v>
      </c>
      <c r="K1397" s="175">
        <f>IF('G011A (Nisan-Ekim)'!K1141="",0,'G011A (Nisan-Ekim)'!K1141)</f>
        <v>0</v>
      </c>
      <c r="L1397" s="176">
        <f>IF('G011A (Mayıs-Kasım)'!C1140="",0,'G011A (Mayıs-Kasım)'!C1140)</f>
        <v>0</v>
      </c>
      <c r="M1397" s="175">
        <f>IF('G011A (Mayıs-Kasım)'!K1140=" ",0,'G011A (Mayıs-Kasım)'!K1140)</f>
        <v>0</v>
      </c>
      <c r="N1397" s="176">
        <f>IF('G011A (Haziran-Aralık)'!C1171="",0,'G011A (Haziran-Aralık)'!C1171)</f>
        <v>0</v>
      </c>
      <c r="O1397" s="175">
        <f>IF('G011A (Haziran-Aralık)'!K1171="",0,'G011A (Haziran-Aralık)'!K1171)</f>
        <v>0</v>
      </c>
      <c r="P1397" s="176" t="str">
        <f>IF('proje ve personel bilgileri'!A610=0,"",SUM(D1397+F1397+H1397+J1397+L1397+N1397))</f>
        <v/>
      </c>
      <c r="Q1397" s="175" t="str">
        <f>IF('proje ve personel bilgileri'!A610=0,"",SUM(E1397+G1397+I1397+K1397+M1397+O1397))</f>
        <v/>
      </c>
      <c r="R1397" s="180" t="str">
        <f>IF('proje ve personel bilgileri'!A610&lt;&gt;0,(P1397/30)," ")</f>
        <v xml:space="preserve"> </v>
      </c>
      <c r="S1397" s="181" t="str">
        <f>IF('proje ve personel bilgileri'!A610&lt;&gt;0,(Q1397/R1397)," ")</f>
        <v xml:space="preserve"> </v>
      </c>
    </row>
    <row r="1398" spans="1:19" ht="15.75" customHeight="1" x14ac:dyDescent="0.25">
      <c r="A1398" s="15">
        <v>598</v>
      </c>
      <c r="B1398" s="359" t="str">
        <f>IF('proje ve personel bilgileri'!A611&lt;&gt;0,('proje ve personel bilgileri'!A611)," ")</f>
        <v xml:space="preserve"> </v>
      </c>
      <c r="C1398" s="359"/>
      <c r="D1398" s="176">
        <f>IF('G011A (Ocak-Temmuz)'!C1155="",0,'G011A (Ocak-Temmuz)'!C1155)</f>
        <v>0</v>
      </c>
      <c r="E1398" s="175">
        <f>IF('G011A (Ocak-Temmuz)'!K1155=" ",0,'G011A (Ocak-Temmuz)'!K1155)</f>
        <v>0</v>
      </c>
      <c r="F1398" s="176">
        <f>IF('G011A (Şubat-Ağustos)'!C1141="",0,'G011A (Şubat-Ağustos)'!C1141)</f>
        <v>0</v>
      </c>
      <c r="G1398" s="175">
        <f>IF('G011A (Şubat-Ağustos)'!K1141=" ",0,'G011A (Şubat-Ağustos)'!K1141)</f>
        <v>0</v>
      </c>
      <c r="H1398" s="176">
        <f>IF('G011A (Mart-Eylül)'!C1141="",0,'G011A (Mart-Eylül)'!C1141)</f>
        <v>0</v>
      </c>
      <c r="I1398" s="175">
        <f>IF('G011A (Mart-Eylül)'!K1141=" ",0,'G011A (Mart-Eylül)'!K1141)</f>
        <v>0</v>
      </c>
      <c r="J1398" s="176">
        <f>IF('G011A (Nisan-Ekim)'!C1142="",0,'G011A (Nisan-Ekim)'!C1142)</f>
        <v>0</v>
      </c>
      <c r="K1398" s="175">
        <f>IF('G011A (Nisan-Ekim)'!K1142="",0,'G011A (Nisan-Ekim)'!K1142)</f>
        <v>0</v>
      </c>
      <c r="L1398" s="176">
        <f>IF('G011A (Mayıs-Kasım)'!C1141="",0,'G011A (Mayıs-Kasım)'!C1141)</f>
        <v>0</v>
      </c>
      <c r="M1398" s="175">
        <f>IF('G011A (Mayıs-Kasım)'!K1141=" ",0,'G011A (Mayıs-Kasım)'!K1141)</f>
        <v>0</v>
      </c>
      <c r="N1398" s="176">
        <f>IF('G011A (Haziran-Aralık)'!C1172="",0,'G011A (Haziran-Aralık)'!C1172)</f>
        <v>0</v>
      </c>
      <c r="O1398" s="175">
        <f>IF('G011A (Haziran-Aralık)'!K1172="",0,'G011A (Haziran-Aralık)'!K1172)</f>
        <v>0</v>
      </c>
      <c r="P1398" s="176" t="str">
        <f>IF('proje ve personel bilgileri'!A611=0,"",SUM(D1398+F1398+H1398+J1398+L1398+N1398))</f>
        <v/>
      </c>
      <c r="Q1398" s="175" t="str">
        <f>IF('proje ve personel bilgileri'!A611=0,"",SUM(E1398+G1398+I1398+K1398+M1398+O1398))</f>
        <v/>
      </c>
      <c r="R1398" s="180" t="str">
        <f>IF('proje ve personel bilgileri'!A611&lt;&gt;0,(P1398/30)," ")</f>
        <v xml:space="preserve"> </v>
      </c>
      <c r="S1398" s="181" t="str">
        <f>IF('proje ve personel bilgileri'!A611&lt;&gt;0,(Q1398/R1398)," ")</f>
        <v xml:space="preserve"> </v>
      </c>
    </row>
    <row r="1399" spans="1:19" ht="15.75" customHeight="1" x14ac:dyDescent="0.25">
      <c r="A1399" s="14">
        <v>599</v>
      </c>
      <c r="B1399" s="359" t="str">
        <f>IF('proje ve personel bilgileri'!A612&lt;&gt;0,('proje ve personel bilgileri'!A612)," ")</f>
        <v xml:space="preserve"> </v>
      </c>
      <c r="C1399" s="359"/>
      <c r="D1399" s="176">
        <f>IF('G011A (Ocak-Temmuz)'!C1156="",0,'G011A (Ocak-Temmuz)'!C1156)</f>
        <v>0</v>
      </c>
      <c r="E1399" s="175">
        <f>IF('G011A (Ocak-Temmuz)'!K1156=" ",0,'G011A (Ocak-Temmuz)'!K1156)</f>
        <v>0</v>
      </c>
      <c r="F1399" s="176">
        <f>IF('G011A (Şubat-Ağustos)'!C1142="",0,'G011A (Şubat-Ağustos)'!C1142)</f>
        <v>0</v>
      </c>
      <c r="G1399" s="175">
        <f>IF('G011A (Şubat-Ağustos)'!K1142=" ",0,'G011A (Şubat-Ağustos)'!K1142)</f>
        <v>0</v>
      </c>
      <c r="H1399" s="176">
        <f>IF('G011A (Mart-Eylül)'!C1142="",0,'G011A (Mart-Eylül)'!C1142)</f>
        <v>0</v>
      </c>
      <c r="I1399" s="175">
        <f>IF('G011A (Mart-Eylül)'!K1142=" ",0,'G011A (Mart-Eylül)'!K1142)</f>
        <v>0</v>
      </c>
      <c r="J1399" s="176">
        <f>IF('G011A (Nisan-Ekim)'!C1143="",0,'G011A (Nisan-Ekim)'!C1143)</f>
        <v>0</v>
      </c>
      <c r="K1399" s="175">
        <f>IF('G011A (Nisan-Ekim)'!K1143="",0,'G011A (Nisan-Ekim)'!K1143)</f>
        <v>0</v>
      </c>
      <c r="L1399" s="176">
        <f>IF('G011A (Mayıs-Kasım)'!C1142="",0,'G011A (Mayıs-Kasım)'!C1142)</f>
        <v>0</v>
      </c>
      <c r="M1399" s="175">
        <f>IF('G011A (Mayıs-Kasım)'!K1142=" ",0,'G011A (Mayıs-Kasım)'!K1142)</f>
        <v>0</v>
      </c>
      <c r="N1399" s="176">
        <f>IF('G011A (Haziran-Aralık)'!C1173="",0,'G011A (Haziran-Aralık)'!C1173)</f>
        <v>0</v>
      </c>
      <c r="O1399" s="175">
        <f>IF('G011A (Haziran-Aralık)'!K1173="",0,'G011A (Haziran-Aralık)'!K1173)</f>
        <v>0</v>
      </c>
      <c r="P1399" s="176" t="str">
        <f>IF('proje ve personel bilgileri'!A612=0,"",SUM(D1399+F1399+H1399+J1399+L1399+N1399))</f>
        <v/>
      </c>
      <c r="Q1399" s="175" t="str">
        <f>IF('proje ve personel bilgileri'!A612=0,"",SUM(E1399+G1399+I1399+K1399+M1399+O1399))</f>
        <v/>
      </c>
      <c r="R1399" s="180" t="str">
        <f>IF('proje ve personel bilgileri'!A612&lt;&gt;0,(P1399/30)," ")</f>
        <v xml:space="preserve"> </v>
      </c>
      <c r="S1399" s="181" t="str">
        <f>IF('proje ve personel bilgileri'!A612&lt;&gt;0,(Q1399/R1399)," ")</f>
        <v xml:space="preserve"> </v>
      </c>
    </row>
    <row r="1400" spans="1:19" ht="15.75" customHeight="1" x14ac:dyDescent="0.25">
      <c r="A1400" s="15">
        <v>600</v>
      </c>
      <c r="B1400" s="359" t="str">
        <f>IF('proje ve personel bilgileri'!A613&lt;&gt;0,('proje ve personel bilgileri'!A613)," ")</f>
        <v xml:space="preserve"> </v>
      </c>
      <c r="C1400" s="359"/>
      <c r="D1400" s="176">
        <f>IF('G011A (Ocak-Temmuz)'!C1157="",0,'G011A (Ocak-Temmuz)'!C1157)</f>
        <v>0</v>
      </c>
      <c r="E1400" s="175">
        <f>IF('G011A (Ocak-Temmuz)'!K1157=" ",0,'G011A (Ocak-Temmuz)'!K1157)</f>
        <v>0</v>
      </c>
      <c r="F1400" s="176">
        <f>IF('G011A (Şubat-Ağustos)'!C1143="",0,'G011A (Şubat-Ağustos)'!C1143)</f>
        <v>0</v>
      </c>
      <c r="G1400" s="175">
        <f>IF('G011A (Şubat-Ağustos)'!K1143=" ",0,'G011A (Şubat-Ağustos)'!K1143)</f>
        <v>0</v>
      </c>
      <c r="H1400" s="176">
        <f>IF('G011A (Mart-Eylül)'!C1143="",0,'G011A (Mart-Eylül)'!C1143)</f>
        <v>0</v>
      </c>
      <c r="I1400" s="175">
        <f>IF('G011A (Mart-Eylül)'!K1143=" ",0,'G011A (Mart-Eylül)'!K1143)</f>
        <v>0</v>
      </c>
      <c r="J1400" s="176">
        <f>IF('G011A (Nisan-Ekim)'!C1144="",0,'G011A (Nisan-Ekim)'!C1144)</f>
        <v>0</v>
      </c>
      <c r="K1400" s="175">
        <f>IF('G011A (Nisan-Ekim)'!K1144="",0,'G011A (Nisan-Ekim)'!K1144)</f>
        <v>0</v>
      </c>
      <c r="L1400" s="176">
        <f>IF('G011A (Mayıs-Kasım)'!C1143="",0,'G011A (Mayıs-Kasım)'!C1143)</f>
        <v>0</v>
      </c>
      <c r="M1400" s="175">
        <f>IF('G011A (Mayıs-Kasım)'!K1143=" ",0,'G011A (Mayıs-Kasım)'!K1143)</f>
        <v>0</v>
      </c>
      <c r="N1400" s="176">
        <f>IF('G011A (Haziran-Aralık)'!C1174="",0,'G011A (Haziran-Aralık)'!C1174)</f>
        <v>0</v>
      </c>
      <c r="O1400" s="175">
        <f>IF('G011A (Haziran-Aralık)'!K1174="",0,'G011A (Haziran-Aralık)'!K1174)</f>
        <v>0</v>
      </c>
      <c r="P1400" s="176" t="str">
        <f>IF('proje ve personel bilgileri'!A613=0,"",SUM(D1400+F1400+H1400+J1400+L1400+N1400))</f>
        <v/>
      </c>
      <c r="Q1400" s="175" t="str">
        <f>IF('proje ve personel bilgileri'!A613=0,"",SUM(E1400+G1400+I1400+K1400+M1400+O1400))</f>
        <v/>
      </c>
      <c r="R1400" s="180" t="str">
        <f>IF('proje ve personel bilgileri'!A613&lt;&gt;0,(P1400/30)," ")</f>
        <v xml:space="preserve"> </v>
      </c>
      <c r="S1400" s="181" t="str">
        <f>IF('proje ve personel bilgileri'!A613&lt;&gt;0,(Q1400/R1400)," ")</f>
        <v xml:space="preserve"> </v>
      </c>
    </row>
    <row r="1401" spans="1:19" ht="15.75" customHeight="1" x14ac:dyDescent="0.25">
      <c r="A1401" s="14">
        <v>601</v>
      </c>
      <c r="B1401" s="359" t="str">
        <f>IF('proje ve personel bilgileri'!A614&lt;&gt;0,('proje ve personel bilgileri'!A614)," ")</f>
        <v xml:space="preserve"> </v>
      </c>
      <c r="C1401" s="359"/>
      <c r="D1401" s="176">
        <f>IF('G011A (Ocak-Temmuz)'!C1158="",0,'G011A (Ocak-Temmuz)'!C1158)</f>
        <v>0</v>
      </c>
      <c r="E1401" s="175">
        <f>IF('G011A (Ocak-Temmuz)'!K1158=" ",0,'G011A (Ocak-Temmuz)'!K1158)</f>
        <v>0</v>
      </c>
      <c r="F1401" s="176">
        <f>IF('G011A (Şubat-Ağustos)'!C1144="",0,'G011A (Şubat-Ağustos)'!C1144)</f>
        <v>0</v>
      </c>
      <c r="G1401" s="175">
        <f>IF('G011A (Şubat-Ağustos)'!K1144=" ",0,'G011A (Şubat-Ağustos)'!K1144)</f>
        <v>0</v>
      </c>
      <c r="H1401" s="176">
        <f>IF('G011A (Mart-Eylül)'!C1144="",0,'G011A (Mart-Eylül)'!C1144)</f>
        <v>0</v>
      </c>
      <c r="I1401" s="175">
        <f>IF('G011A (Mart-Eylül)'!K1144=" ",0,'G011A (Mart-Eylül)'!K1144)</f>
        <v>0</v>
      </c>
      <c r="J1401" s="176">
        <f>IF('G011A (Nisan-Ekim)'!C1145="",0,'G011A (Nisan-Ekim)'!C1145)</f>
        <v>0</v>
      </c>
      <c r="K1401" s="175">
        <f>IF('G011A (Nisan-Ekim)'!K1145="",0,'G011A (Nisan-Ekim)'!K1145)</f>
        <v>0</v>
      </c>
      <c r="L1401" s="176">
        <f>IF('G011A (Mayıs-Kasım)'!C1144="",0,'G011A (Mayıs-Kasım)'!C1144)</f>
        <v>0</v>
      </c>
      <c r="M1401" s="175">
        <f>IF('G011A (Mayıs-Kasım)'!K1144=" ",0,'G011A (Mayıs-Kasım)'!K1144)</f>
        <v>0</v>
      </c>
      <c r="N1401" s="176">
        <f>IF('G011A (Haziran-Aralık)'!C1175="",0,'G011A (Haziran-Aralık)'!C1175)</f>
        <v>0</v>
      </c>
      <c r="O1401" s="175">
        <f>IF('G011A (Haziran-Aralık)'!K1175="",0,'G011A (Haziran-Aralık)'!K1175)</f>
        <v>0</v>
      </c>
      <c r="P1401" s="176" t="str">
        <f>IF('proje ve personel bilgileri'!A614=0,"",SUM(D1401+F1401+H1401+J1401+L1401+N1401))</f>
        <v/>
      </c>
      <c r="Q1401" s="175" t="str">
        <f>IF('proje ve personel bilgileri'!A614=0,"",SUM(E1401+G1401+I1401+K1401+M1401+O1401))</f>
        <v/>
      </c>
      <c r="R1401" s="180" t="str">
        <f>IF('proje ve personel bilgileri'!A614&lt;&gt;0,(P1401/30)," ")</f>
        <v xml:space="preserve"> </v>
      </c>
      <c r="S1401" s="181" t="str">
        <f>IF('proje ve personel bilgileri'!A614&lt;&gt;0,(Q1401/R1401)," ")</f>
        <v xml:space="preserve"> </v>
      </c>
    </row>
    <row r="1402" spans="1:19" ht="15.75" customHeight="1" x14ac:dyDescent="0.25">
      <c r="A1402" s="15">
        <v>602</v>
      </c>
      <c r="B1402" s="359" t="str">
        <f>IF('proje ve personel bilgileri'!A615&lt;&gt;0,('proje ve personel bilgileri'!A615)," ")</f>
        <v xml:space="preserve"> </v>
      </c>
      <c r="C1402" s="359"/>
      <c r="D1402" s="176">
        <f>IF('G011A (Ocak-Temmuz)'!C1159="",0,'G011A (Ocak-Temmuz)'!C1159)</f>
        <v>0</v>
      </c>
      <c r="E1402" s="175">
        <f>IF('G011A (Ocak-Temmuz)'!K1159=" ",0,'G011A (Ocak-Temmuz)'!K1159)</f>
        <v>0</v>
      </c>
      <c r="F1402" s="176">
        <f>IF('G011A (Şubat-Ağustos)'!C1145="",0,'G011A (Şubat-Ağustos)'!C1145)</f>
        <v>0</v>
      </c>
      <c r="G1402" s="175">
        <f>IF('G011A (Şubat-Ağustos)'!K1145=" ",0,'G011A (Şubat-Ağustos)'!K1145)</f>
        <v>0</v>
      </c>
      <c r="H1402" s="176">
        <f>IF('G011A (Mart-Eylül)'!C1145="",0,'G011A (Mart-Eylül)'!C1145)</f>
        <v>0</v>
      </c>
      <c r="I1402" s="175">
        <f>IF('G011A (Mart-Eylül)'!K1145=" ",0,'G011A (Mart-Eylül)'!K1145)</f>
        <v>0</v>
      </c>
      <c r="J1402" s="176">
        <f>IF('G011A (Nisan-Ekim)'!C1146="",0,'G011A (Nisan-Ekim)'!C1146)</f>
        <v>0</v>
      </c>
      <c r="K1402" s="175">
        <f>IF('G011A (Nisan-Ekim)'!K1146="",0,'G011A (Nisan-Ekim)'!K1146)</f>
        <v>0</v>
      </c>
      <c r="L1402" s="176">
        <f>IF('G011A (Mayıs-Kasım)'!C1145="",0,'G011A (Mayıs-Kasım)'!C1145)</f>
        <v>0</v>
      </c>
      <c r="M1402" s="175">
        <f>IF('G011A (Mayıs-Kasım)'!K1145=" ",0,'G011A (Mayıs-Kasım)'!K1145)</f>
        <v>0</v>
      </c>
      <c r="N1402" s="176">
        <f>IF('G011A (Haziran-Aralık)'!C1176="",0,'G011A (Haziran-Aralık)'!C1176)</f>
        <v>0</v>
      </c>
      <c r="O1402" s="175">
        <f>IF('G011A (Haziran-Aralık)'!K1176="",0,'G011A (Haziran-Aralık)'!K1176)</f>
        <v>0</v>
      </c>
      <c r="P1402" s="176" t="str">
        <f>IF('proje ve personel bilgileri'!A615=0,"",SUM(D1402+F1402+H1402+J1402+L1402+N1402))</f>
        <v/>
      </c>
      <c r="Q1402" s="175" t="str">
        <f>IF('proje ve personel bilgileri'!A615=0,"",SUM(E1402+G1402+I1402+K1402+M1402+O1402))</f>
        <v/>
      </c>
      <c r="R1402" s="180" t="str">
        <f>IF('proje ve personel bilgileri'!A615&lt;&gt;0,(P1402/30)," ")</f>
        <v xml:space="preserve"> </v>
      </c>
      <c r="S1402" s="181" t="str">
        <f>IF('proje ve personel bilgileri'!A615&lt;&gt;0,(Q1402/R1402)," ")</f>
        <v xml:space="preserve"> </v>
      </c>
    </row>
    <row r="1403" spans="1:19" ht="15.75" customHeight="1" x14ac:dyDescent="0.25">
      <c r="A1403" s="14">
        <v>603</v>
      </c>
      <c r="B1403" s="359" t="str">
        <f>IF('proje ve personel bilgileri'!A616&lt;&gt;0,('proje ve personel bilgileri'!A616)," ")</f>
        <v xml:space="preserve"> </v>
      </c>
      <c r="C1403" s="359"/>
      <c r="D1403" s="176">
        <f>IF('G011A (Ocak-Temmuz)'!C1160="",0,'G011A (Ocak-Temmuz)'!C1160)</f>
        <v>0</v>
      </c>
      <c r="E1403" s="175">
        <f>IF('G011A (Ocak-Temmuz)'!K1160=" ",0,'G011A (Ocak-Temmuz)'!K1160)</f>
        <v>0</v>
      </c>
      <c r="F1403" s="176">
        <f>IF('G011A (Şubat-Ağustos)'!C1146="",0,'G011A (Şubat-Ağustos)'!C1146)</f>
        <v>0</v>
      </c>
      <c r="G1403" s="175">
        <f>IF('G011A (Şubat-Ağustos)'!K1146=" ",0,'G011A (Şubat-Ağustos)'!K1146)</f>
        <v>0</v>
      </c>
      <c r="H1403" s="176">
        <f>IF('G011A (Mart-Eylül)'!C1146="",0,'G011A (Mart-Eylül)'!C1146)</f>
        <v>0</v>
      </c>
      <c r="I1403" s="175">
        <f>IF('G011A (Mart-Eylül)'!K1146=" ",0,'G011A (Mart-Eylül)'!K1146)</f>
        <v>0</v>
      </c>
      <c r="J1403" s="176">
        <f>IF('G011A (Nisan-Ekim)'!C1147="",0,'G011A (Nisan-Ekim)'!C1147)</f>
        <v>0</v>
      </c>
      <c r="K1403" s="175">
        <f>IF('G011A (Nisan-Ekim)'!K1147="",0,'G011A (Nisan-Ekim)'!K1147)</f>
        <v>0</v>
      </c>
      <c r="L1403" s="176">
        <f>IF('G011A (Mayıs-Kasım)'!C1146="",0,'G011A (Mayıs-Kasım)'!C1146)</f>
        <v>0</v>
      </c>
      <c r="M1403" s="175">
        <f>IF('G011A (Mayıs-Kasım)'!K1146=" ",0,'G011A (Mayıs-Kasım)'!K1146)</f>
        <v>0</v>
      </c>
      <c r="N1403" s="176">
        <f>IF('G011A (Haziran-Aralık)'!C1177="",0,'G011A (Haziran-Aralık)'!C1177)</f>
        <v>0</v>
      </c>
      <c r="O1403" s="175">
        <f>IF('G011A (Haziran-Aralık)'!K1177="",0,'G011A (Haziran-Aralık)'!K1177)</f>
        <v>0</v>
      </c>
      <c r="P1403" s="176" t="str">
        <f>IF('proje ve personel bilgileri'!A616=0,"",SUM(D1403+F1403+H1403+J1403+L1403+N1403))</f>
        <v/>
      </c>
      <c r="Q1403" s="175" t="str">
        <f>IF('proje ve personel bilgileri'!A616=0,"",SUM(E1403+G1403+I1403+K1403+M1403+O1403))</f>
        <v/>
      </c>
      <c r="R1403" s="180" t="str">
        <f>IF('proje ve personel bilgileri'!A616&lt;&gt;0,(P1403/30)," ")</f>
        <v xml:space="preserve"> </v>
      </c>
      <c r="S1403" s="181" t="str">
        <f>IF('proje ve personel bilgileri'!A616&lt;&gt;0,(Q1403/R1403)," ")</f>
        <v xml:space="preserve"> </v>
      </c>
    </row>
    <row r="1404" spans="1:19" ht="15.75" customHeight="1" x14ac:dyDescent="0.25">
      <c r="A1404" s="15">
        <v>604</v>
      </c>
      <c r="B1404" s="359" t="str">
        <f>IF('proje ve personel bilgileri'!A617&lt;&gt;0,('proje ve personel bilgileri'!A617)," ")</f>
        <v xml:space="preserve"> </v>
      </c>
      <c r="C1404" s="359"/>
      <c r="D1404" s="176">
        <f>IF('G011A (Ocak-Temmuz)'!C1161="",0,'G011A (Ocak-Temmuz)'!C1161)</f>
        <v>0</v>
      </c>
      <c r="E1404" s="175">
        <f>IF('G011A (Ocak-Temmuz)'!K1161=" ",0,'G011A (Ocak-Temmuz)'!K1161)</f>
        <v>0</v>
      </c>
      <c r="F1404" s="176">
        <f>IF('G011A (Şubat-Ağustos)'!C1147="",0,'G011A (Şubat-Ağustos)'!C1147)</f>
        <v>0</v>
      </c>
      <c r="G1404" s="175">
        <f>IF('G011A (Şubat-Ağustos)'!K1147=" ",0,'G011A (Şubat-Ağustos)'!K1147)</f>
        <v>0</v>
      </c>
      <c r="H1404" s="176">
        <f>IF('G011A (Mart-Eylül)'!C1147="",0,'G011A (Mart-Eylül)'!C1147)</f>
        <v>0</v>
      </c>
      <c r="I1404" s="175">
        <f>IF('G011A (Mart-Eylül)'!K1147=" ",0,'G011A (Mart-Eylül)'!K1147)</f>
        <v>0</v>
      </c>
      <c r="J1404" s="176">
        <f>IF('G011A (Nisan-Ekim)'!C1148="",0,'G011A (Nisan-Ekim)'!C1148)</f>
        <v>0</v>
      </c>
      <c r="K1404" s="175">
        <f>IF('G011A (Nisan-Ekim)'!K1148="",0,'G011A (Nisan-Ekim)'!K1148)</f>
        <v>0</v>
      </c>
      <c r="L1404" s="176">
        <f>IF('G011A (Mayıs-Kasım)'!C1147="",0,'G011A (Mayıs-Kasım)'!C1147)</f>
        <v>0</v>
      </c>
      <c r="M1404" s="175">
        <f>IF('G011A (Mayıs-Kasım)'!K1147=" ",0,'G011A (Mayıs-Kasım)'!K1147)</f>
        <v>0</v>
      </c>
      <c r="N1404" s="176">
        <f>IF('G011A (Haziran-Aralık)'!C1178="",0,'G011A (Haziran-Aralık)'!C1178)</f>
        <v>0</v>
      </c>
      <c r="O1404" s="175">
        <f>IF('G011A (Haziran-Aralık)'!K1178="",0,'G011A (Haziran-Aralık)'!K1178)</f>
        <v>0</v>
      </c>
      <c r="P1404" s="176" t="str">
        <f>IF('proje ve personel bilgileri'!A617=0,"",SUM(D1404+F1404+H1404+J1404+L1404+N1404))</f>
        <v/>
      </c>
      <c r="Q1404" s="175" t="str">
        <f>IF('proje ve personel bilgileri'!A617=0,"",SUM(E1404+G1404+I1404+K1404+M1404+O1404))</f>
        <v/>
      </c>
      <c r="R1404" s="180" t="str">
        <f>IF('proje ve personel bilgileri'!A617&lt;&gt;0,(P1404/30)," ")</f>
        <v xml:space="preserve"> </v>
      </c>
      <c r="S1404" s="181" t="str">
        <f>IF('proje ve personel bilgileri'!A617&lt;&gt;0,(Q1404/R1404)," ")</f>
        <v xml:space="preserve"> </v>
      </c>
    </row>
    <row r="1405" spans="1:19" ht="15.75" customHeight="1" x14ac:dyDescent="0.25">
      <c r="A1405" s="14">
        <v>605</v>
      </c>
      <c r="B1405" s="359" t="str">
        <f>IF('proje ve personel bilgileri'!A618&lt;&gt;0,('proje ve personel bilgileri'!A618)," ")</f>
        <v xml:space="preserve"> </v>
      </c>
      <c r="C1405" s="359"/>
      <c r="D1405" s="176">
        <f>IF('G011A (Ocak-Temmuz)'!C1162="",0,'G011A (Ocak-Temmuz)'!C1162)</f>
        <v>0</v>
      </c>
      <c r="E1405" s="175">
        <f>IF('G011A (Ocak-Temmuz)'!K1162=" ",0,'G011A (Ocak-Temmuz)'!K1162)</f>
        <v>0</v>
      </c>
      <c r="F1405" s="176">
        <f>IF('G011A (Şubat-Ağustos)'!C1148="",0,'G011A (Şubat-Ağustos)'!C1148)</f>
        <v>0</v>
      </c>
      <c r="G1405" s="175">
        <f>IF('G011A (Şubat-Ağustos)'!K1148=" ",0,'G011A (Şubat-Ağustos)'!K1148)</f>
        <v>0</v>
      </c>
      <c r="H1405" s="176">
        <f>IF('G011A (Mart-Eylül)'!C1148="",0,'G011A (Mart-Eylül)'!C1148)</f>
        <v>0</v>
      </c>
      <c r="I1405" s="175">
        <f>IF('G011A (Mart-Eylül)'!K1148=" ",0,'G011A (Mart-Eylül)'!K1148)</f>
        <v>0</v>
      </c>
      <c r="J1405" s="176">
        <f>IF('G011A (Nisan-Ekim)'!C1149="",0,'G011A (Nisan-Ekim)'!C1149)</f>
        <v>0</v>
      </c>
      <c r="K1405" s="175">
        <f>IF('G011A (Nisan-Ekim)'!K1149="",0,'G011A (Nisan-Ekim)'!K1149)</f>
        <v>0</v>
      </c>
      <c r="L1405" s="176">
        <f>IF('G011A (Mayıs-Kasım)'!C1148="",0,'G011A (Mayıs-Kasım)'!C1148)</f>
        <v>0</v>
      </c>
      <c r="M1405" s="175">
        <f>IF('G011A (Mayıs-Kasım)'!K1148=" ",0,'G011A (Mayıs-Kasım)'!K1148)</f>
        <v>0</v>
      </c>
      <c r="N1405" s="176">
        <f>IF('G011A (Haziran-Aralık)'!C1179="",0,'G011A (Haziran-Aralık)'!C1179)</f>
        <v>0</v>
      </c>
      <c r="O1405" s="175">
        <f>IF('G011A (Haziran-Aralık)'!K1179="",0,'G011A (Haziran-Aralık)'!K1179)</f>
        <v>0</v>
      </c>
      <c r="P1405" s="176" t="str">
        <f>IF('proje ve personel bilgileri'!A618=0,"",SUM(D1405+F1405+H1405+J1405+L1405+N1405))</f>
        <v/>
      </c>
      <c r="Q1405" s="175" t="str">
        <f>IF('proje ve personel bilgileri'!A618=0,"",SUM(E1405+G1405+I1405+K1405+M1405+O1405))</f>
        <v/>
      </c>
      <c r="R1405" s="180" t="str">
        <f>IF('proje ve personel bilgileri'!A618&lt;&gt;0,(P1405/30)," ")</f>
        <v xml:space="preserve"> </v>
      </c>
      <c r="S1405" s="181" t="str">
        <f>IF('proje ve personel bilgileri'!A618&lt;&gt;0,(Q1405/R1405)," ")</f>
        <v xml:space="preserve"> </v>
      </c>
    </row>
    <row r="1406" spans="1:19" ht="15.75" customHeight="1" x14ac:dyDescent="0.25">
      <c r="A1406" s="15">
        <v>606</v>
      </c>
      <c r="B1406" s="359" t="str">
        <f>IF('proje ve personel bilgileri'!A619&lt;&gt;0,('proje ve personel bilgileri'!A619)," ")</f>
        <v xml:space="preserve"> </v>
      </c>
      <c r="C1406" s="359"/>
      <c r="D1406" s="176">
        <f>IF('G011A (Ocak-Temmuz)'!C1163="",0,'G011A (Ocak-Temmuz)'!C1163)</f>
        <v>0</v>
      </c>
      <c r="E1406" s="175">
        <f>IF('G011A (Ocak-Temmuz)'!K1163=" ",0,'G011A (Ocak-Temmuz)'!K1163)</f>
        <v>0</v>
      </c>
      <c r="F1406" s="176">
        <f>IF('G011A (Şubat-Ağustos)'!C1149="",0,'G011A (Şubat-Ağustos)'!C1149)</f>
        <v>0</v>
      </c>
      <c r="G1406" s="175">
        <f>IF('G011A (Şubat-Ağustos)'!K1149=" ",0,'G011A (Şubat-Ağustos)'!K1149)</f>
        <v>0</v>
      </c>
      <c r="H1406" s="176">
        <f>IF('G011A (Mart-Eylül)'!C1149="",0,'G011A (Mart-Eylül)'!C1149)</f>
        <v>0</v>
      </c>
      <c r="I1406" s="175">
        <f>IF('G011A (Mart-Eylül)'!K1149=" ",0,'G011A (Mart-Eylül)'!K1149)</f>
        <v>0</v>
      </c>
      <c r="J1406" s="176">
        <f>IF('G011A (Nisan-Ekim)'!C1150="",0,'G011A (Nisan-Ekim)'!C1150)</f>
        <v>0</v>
      </c>
      <c r="K1406" s="175">
        <f>IF('G011A (Nisan-Ekim)'!K1150="",0,'G011A (Nisan-Ekim)'!K1150)</f>
        <v>0</v>
      </c>
      <c r="L1406" s="176">
        <f>IF('G011A (Mayıs-Kasım)'!C1149="",0,'G011A (Mayıs-Kasım)'!C1149)</f>
        <v>0</v>
      </c>
      <c r="M1406" s="175">
        <f>IF('G011A (Mayıs-Kasım)'!K1149=" ",0,'G011A (Mayıs-Kasım)'!K1149)</f>
        <v>0</v>
      </c>
      <c r="N1406" s="176">
        <f>IF('G011A (Haziran-Aralık)'!C1180="",0,'G011A (Haziran-Aralık)'!C1180)</f>
        <v>0</v>
      </c>
      <c r="O1406" s="175">
        <f>IF('G011A (Haziran-Aralık)'!K1180="",0,'G011A (Haziran-Aralık)'!K1180)</f>
        <v>0</v>
      </c>
      <c r="P1406" s="176" t="str">
        <f>IF('proje ve personel bilgileri'!A619=0,"",SUM(D1406+F1406+H1406+J1406+L1406+N1406))</f>
        <v/>
      </c>
      <c r="Q1406" s="175" t="str">
        <f>IF('proje ve personel bilgileri'!A619=0,"",SUM(E1406+G1406+I1406+K1406+M1406+O1406))</f>
        <v/>
      </c>
      <c r="R1406" s="180" t="str">
        <f>IF('proje ve personel bilgileri'!A619&lt;&gt;0,(P1406/30)," ")</f>
        <v xml:space="preserve"> </v>
      </c>
      <c r="S1406" s="181" t="str">
        <f>IF('proje ve personel bilgileri'!A619&lt;&gt;0,(Q1406/R1406)," ")</f>
        <v xml:space="preserve"> </v>
      </c>
    </row>
    <row r="1407" spans="1:19" ht="15.75" customHeight="1" x14ac:dyDescent="0.25">
      <c r="A1407" s="14">
        <v>607</v>
      </c>
      <c r="B1407" s="359" t="str">
        <f>IF('proje ve personel bilgileri'!A620&lt;&gt;0,('proje ve personel bilgileri'!A620)," ")</f>
        <v xml:space="preserve"> </v>
      </c>
      <c r="C1407" s="359"/>
      <c r="D1407" s="176">
        <f>IF('G011A (Ocak-Temmuz)'!C1164="",0,'G011A (Ocak-Temmuz)'!C1164)</f>
        <v>0</v>
      </c>
      <c r="E1407" s="175">
        <f>IF('G011A (Ocak-Temmuz)'!K1164=" ",0,'G011A (Ocak-Temmuz)'!K1164)</f>
        <v>0</v>
      </c>
      <c r="F1407" s="176">
        <f>IF('G011A (Şubat-Ağustos)'!C1150="",0,'G011A (Şubat-Ağustos)'!C1150)</f>
        <v>0</v>
      </c>
      <c r="G1407" s="175">
        <f>IF('G011A (Şubat-Ağustos)'!K1150=" ",0,'G011A (Şubat-Ağustos)'!K1150)</f>
        <v>0</v>
      </c>
      <c r="H1407" s="176">
        <f>IF('G011A (Mart-Eylül)'!C1150="",0,'G011A (Mart-Eylül)'!C1150)</f>
        <v>0</v>
      </c>
      <c r="I1407" s="175">
        <f>IF('G011A (Mart-Eylül)'!K1150=" ",0,'G011A (Mart-Eylül)'!K1150)</f>
        <v>0</v>
      </c>
      <c r="J1407" s="176">
        <f>IF('G011A (Nisan-Ekim)'!C1151="",0,'G011A (Nisan-Ekim)'!C1151)</f>
        <v>0</v>
      </c>
      <c r="K1407" s="175">
        <f>IF('G011A (Nisan-Ekim)'!K1151="",0,'G011A (Nisan-Ekim)'!K1151)</f>
        <v>0</v>
      </c>
      <c r="L1407" s="176">
        <f>IF('G011A (Mayıs-Kasım)'!C1150="",0,'G011A (Mayıs-Kasım)'!C1150)</f>
        <v>0</v>
      </c>
      <c r="M1407" s="175">
        <f>IF('G011A (Mayıs-Kasım)'!K1150=" ",0,'G011A (Mayıs-Kasım)'!K1150)</f>
        <v>0</v>
      </c>
      <c r="N1407" s="176">
        <f>IF('G011A (Haziran-Aralık)'!C1181="",0,'G011A (Haziran-Aralık)'!C1181)</f>
        <v>0</v>
      </c>
      <c r="O1407" s="175">
        <f>IF('G011A (Haziran-Aralık)'!K1181="",0,'G011A (Haziran-Aralık)'!K1181)</f>
        <v>0</v>
      </c>
      <c r="P1407" s="176" t="str">
        <f>IF('proje ve personel bilgileri'!A620=0,"",SUM(D1407+F1407+H1407+J1407+L1407+N1407))</f>
        <v/>
      </c>
      <c r="Q1407" s="175" t="str">
        <f>IF('proje ve personel bilgileri'!A620=0,"",SUM(E1407+G1407+I1407+K1407+M1407+O1407))</f>
        <v/>
      </c>
      <c r="R1407" s="180" t="str">
        <f>IF('proje ve personel bilgileri'!A620&lt;&gt;0,(P1407/30)," ")</f>
        <v xml:space="preserve"> </v>
      </c>
      <c r="S1407" s="181" t="str">
        <f>IF('proje ve personel bilgileri'!A620&lt;&gt;0,(Q1407/R1407)," ")</f>
        <v xml:space="preserve"> </v>
      </c>
    </row>
    <row r="1408" spans="1:19" ht="15.75" customHeight="1" x14ac:dyDescent="0.25">
      <c r="A1408" s="15">
        <v>608</v>
      </c>
      <c r="B1408" s="359" t="str">
        <f>IF('proje ve personel bilgileri'!A621&lt;&gt;0,('proje ve personel bilgileri'!A621)," ")</f>
        <v xml:space="preserve"> </v>
      </c>
      <c r="C1408" s="359"/>
      <c r="D1408" s="176">
        <f>IF('G011A (Ocak-Temmuz)'!C1165="",0,'G011A (Ocak-Temmuz)'!C1165)</f>
        <v>0</v>
      </c>
      <c r="E1408" s="175">
        <f>IF('G011A (Ocak-Temmuz)'!K1165=" ",0,'G011A (Ocak-Temmuz)'!K1165)</f>
        <v>0</v>
      </c>
      <c r="F1408" s="176">
        <f>IF('G011A (Şubat-Ağustos)'!C1151="",0,'G011A (Şubat-Ağustos)'!C1151)</f>
        <v>0</v>
      </c>
      <c r="G1408" s="175">
        <f>IF('G011A (Şubat-Ağustos)'!K1151=" ",0,'G011A (Şubat-Ağustos)'!K1151)</f>
        <v>0</v>
      </c>
      <c r="H1408" s="176">
        <f>IF('G011A (Mart-Eylül)'!C1151="",0,'G011A (Mart-Eylül)'!C1151)</f>
        <v>0</v>
      </c>
      <c r="I1408" s="175">
        <f>IF('G011A (Mart-Eylül)'!K1151=" ",0,'G011A (Mart-Eylül)'!K1151)</f>
        <v>0</v>
      </c>
      <c r="J1408" s="176">
        <f>IF('G011A (Nisan-Ekim)'!C1152="",0,'G011A (Nisan-Ekim)'!C1152)</f>
        <v>0</v>
      </c>
      <c r="K1408" s="175">
        <f>IF('G011A (Nisan-Ekim)'!K1152="",0,'G011A (Nisan-Ekim)'!K1152)</f>
        <v>0</v>
      </c>
      <c r="L1408" s="176">
        <f>IF('G011A (Mayıs-Kasım)'!C1151="",0,'G011A (Mayıs-Kasım)'!C1151)</f>
        <v>0</v>
      </c>
      <c r="M1408" s="175">
        <f>IF('G011A (Mayıs-Kasım)'!K1151=" ",0,'G011A (Mayıs-Kasım)'!K1151)</f>
        <v>0</v>
      </c>
      <c r="N1408" s="176">
        <f>IF('G011A (Haziran-Aralık)'!C1182="",0,'G011A (Haziran-Aralık)'!C1182)</f>
        <v>0</v>
      </c>
      <c r="O1408" s="175">
        <f>IF('G011A (Haziran-Aralık)'!K1182="",0,'G011A (Haziran-Aralık)'!K1182)</f>
        <v>0</v>
      </c>
      <c r="P1408" s="176" t="str">
        <f>IF('proje ve personel bilgileri'!A621=0,"",SUM(D1408+F1408+H1408+J1408+L1408+N1408))</f>
        <v/>
      </c>
      <c r="Q1408" s="175" t="str">
        <f>IF('proje ve personel bilgileri'!A621=0,"",SUM(E1408+G1408+I1408+K1408+M1408+O1408))</f>
        <v/>
      </c>
      <c r="R1408" s="180" t="str">
        <f>IF('proje ve personel bilgileri'!A621&lt;&gt;0,(P1408/30)," ")</f>
        <v xml:space="preserve"> </v>
      </c>
      <c r="S1408" s="181" t="str">
        <f>IF('proje ve personel bilgileri'!A621&lt;&gt;0,(Q1408/R1408)," ")</f>
        <v xml:space="preserve"> </v>
      </c>
    </row>
    <row r="1409" spans="1:19" ht="15.75" customHeight="1" x14ac:dyDescent="0.25">
      <c r="A1409" s="14">
        <v>609</v>
      </c>
      <c r="B1409" s="359" t="str">
        <f>IF('proje ve personel bilgileri'!A622&lt;&gt;0,('proje ve personel bilgileri'!A622)," ")</f>
        <v xml:space="preserve"> </v>
      </c>
      <c r="C1409" s="359"/>
      <c r="D1409" s="176">
        <f>IF('G011A (Ocak-Temmuz)'!C1166="",0,'G011A (Ocak-Temmuz)'!C1166)</f>
        <v>0</v>
      </c>
      <c r="E1409" s="175">
        <f>IF('G011A (Ocak-Temmuz)'!K1166=" ",0,'G011A (Ocak-Temmuz)'!K1166)</f>
        <v>0</v>
      </c>
      <c r="F1409" s="176">
        <f>IF('G011A (Şubat-Ağustos)'!C1152="",0,'G011A (Şubat-Ağustos)'!C1152)</f>
        <v>0</v>
      </c>
      <c r="G1409" s="175">
        <f>IF('G011A (Şubat-Ağustos)'!K1152=" ",0,'G011A (Şubat-Ağustos)'!K1152)</f>
        <v>0</v>
      </c>
      <c r="H1409" s="176">
        <f>IF('G011A (Mart-Eylül)'!C1152="",0,'G011A (Mart-Eylül)'!C1152)</f>
        <v>0</v>
      </c>
      <c r="I1409" s="175">
        <f>IF('G011A (Mart-Eylül)'!K1152=" ",0,'G011A (Mart-Eylül)'!K1152)</f>
        <v>0</v>
      </c>
      <c r="J1409" s="176">
        <f>IF('G011A (Nisan-Ekim)'!C1153="",0,'G011A (Nisan-Ekim)'!C1153)</f>
        <v>0</v>
      </c>
      <c r="K1409" s="175">
        <f>IF('G011A (Nisan-Ekim)'!K1153="",0,'G011A (Nisan-Ekim)'!K1153)</f>
        <v>0</v>
      </c>
      <c r="L1409" s="176">
        <f>IF('G011A (Mayıs-Kasım)'!C1152="",0,'G011A (Mayıs-Kasım)'!C1152)</f>
        <v>0</v>
      </c>
      <c r="M1409" s="175">
        <f>IF('G011A (Mayıs-Kasım)'!K1152=" ",0,'G011A (Mayıs-Kasım)'!K1152)</f>
        <v>0</v>
      </c>
      <c r="N1409" s="176">
        <f>IF('G011A (Haziran-Aralık)'!C1183="",0,'G011A (Haziran-Aralık)'!C1183)</f>
        <v>0</v>
      </c>
      <c r="O1409" s="175">
        <f>IF('G011A (Haziran-Aralık)'!K1183="",0,'G011A (Haziran-Aralık)'!K1183)</f>
        <v>0</v>
      </c>
      <c r="P1409" s="176" t="str">
        <f>IF('proje ve personel bilgileri'!A622=0,"",SUM(D1409+F1409+H1409+J1409+L1409+N1409))</f>
        <v/>
      </c>
      <c r="Q1409" s="175" t="str">
        <f>IF('proje ve personel bilgileri'!A622=0,"",SUM(E1409+G1409+I1409+K1409+M1409+O1409))</f>
        <v/>
      </c>
      <c r="R1409" s="180" t="str">
        <f>IF('proje ve personel bilgileri'!A622&lt;&gt;0,(P1409/30)," ")</f>
        <v xml:space="preserve"> </v>
      </c>
      <c r="S1409" s="181" t="str">
        <f>IF('proje ve personel bilgileri'!A622&lt;&gt;0,(Q1409/R1409)," ")</f>
        <v xml:space="preserve"> </v>
      </c>
    </row>
    <row r="1410" spans="1:19" ht="15.75" customHeight="1" x14ac:dyDescent="0.25">
      <c r="A1410" s="15">
        <v>610</v>
      </c>
      <c r="B1410" s="359" t="str">
        <f>IF('proje ve personel bilgileri'!A623&lt;&gt;0,('proje ve personel bilgileri'!A623)," ")</f>
        <v xml:space="preserve"> </v>
      </c>
      <c r="C1410" s="359"/>
      <c r="D1410" s="176">
        <f>IF('G011A (Ocak-Temmuz)'!C1167="",0,'G011A (Ocak-Temmuz)'!C1167)</f>
        <v>0</v>
      </c>
      <c r="E1410" s="175">
        <f>IF('G011A (Ocak-Temmuz)'!K1167=" ",0,'G011A (Ocak-Temmuz)'!K1167)</f>
        <v>0</v>
      </c>
      <c r="F1410" s="176">
        <f>IF('G011A (Şubat-Ağustos)'!C1153="",0,'G011A (Şubat-Ağustos)'!C1153)</f>
        <v>0</v>
      </c>
      <c r="G1410" s="175">
        <f>IF('G011A (Şubat-Ağustos)'!K1153=" ",0,'G011A (Şubat-Ağustos)'!K1153)</f>
        <v>0</v>
      </c>
      <c r="H1410" s="176">
        <f>IF('G011A (Mart-Eylül)'!C1153="",0,'G011A (Mart-Eylül)'!C1153)</f>
        <v>0</v>
      </c>
      <c r="I1410" s="175">
        <f>IF('G011A (Mart-Eylül)'!K1153=" ",0,'G011A (Mart-Eylül)'!K1153)</f>
        <v>0</v>
      </c>
      <c r="J1410" s="176">
        <f>IF('G011A (Nisan-Ekim)'!C1154="",0,'G011A (Nisan-Ekim)'!C1154)</f>
        <v>0</v>
      </c>
      <c r="K1410" s="175">
        <f>IF('G011A (Nisan-Ekim)'!K1154="",0,'G011A (Nisan-Ekim)'!K1154)</f>
        <v>0</v>
      </c>
      <c r="L1410" s="176">
        <f>IF('G011A (Mayıs-Kasım)'!C1153="",0,'G011A (Mayıs-Kasım)'!C1153)</f>
        <v>0</v>
      </c>
      <c r="M1410" s="175">
        <f>IF('G011A (Mayıs-Kasım)'!K1153=" ",0,'G011A (Mayıs-Kasım)'!K1153)</f>
        <v>0</v>
      </c>
      <c r="N1410" s="176">
        <f>IF('G011A (Haziran-Aralık)'!C1184="",0,'G011A (Haziran-Aralık)'!C1184)</f>
        <v>0</v>
      </c>
      <c r="O1410" s="175">
        <f>IF('G011A (Haziran-Aralık)'!K1184="",0,'G011A (Haziran-Aralık)'!K1184)</f>
        <v>0</v>
      </c>
      <c r="P1410" s="176" t="str">
        <f>IF('proje ve personel bilgileri'!A623=0,"",SUM(D1410+F1410+H1410+J1410+L1410+N1410))</f>
        <v/>
      </c>
      <c r="Q1410" s="175" t="str">
        <f>IF('proje ve personel bilgileri'!A623=0,"",SUM(E1410+G1410+I1410+K1410+M1410+O1410))</f>
        <v/>
      </c>
      <c r="R1410" s="180" t="str">
        <f>IF('proje ve personel bilgileri'!A623&lt;&gt;0,(P1410/30)," ")</f>
        <v xml:space="preserve"> </v>
      </c>
      <c r="S1410" s="181" t="str">
        <f>IF('proje ve personel bilgileri'!A623&lt;&gt;0,(Q1410/R1410)," ")</f>
        <v xml:space="preserve"> </v>
      </c>
    </row>
    <row r="1411" spans="1:19" ht="15.75" customHeight="1" x14ac:dyDescent="0.25">
      <c r="A1411" s="14">
        <v>611</v>
      </c>
      <c r="B1411" s="359" t="str">
        <f>IF('proje ve personel bilgileri'!A624&lt;&gt;0,('proje ve personel bilgileri'!A624)," ")</f>
        <v xml:space="preserve"> </v>
      </c>
      <c r="C1411" s="359"/>
      <c r="D1411" s="176">
        <f>IF('G011A (Ocak-Temmuz)'!C1168="",0,'G011A (Ocak-Temmuz)'!C1168)</f>
        <v>0</v>
      </c>
      <c r="E1411" s="175">
        <f>IF('G011A (Ocak-Temmuz)'!K1168=" ",0,'G011A (Ocak-Temmuz)'!K1168)</f>
        <v>0</v>
      </c>
      <c r="F1411" s="176">
        <f>IF('G011A (Şubat-Ağustos)'!C1154="",0,'G011A (Şubat-Ağustos)'!C1154)</f>
        <v>0</v>
      </c>
      <c r="G1411" s="175">
        <f>IF('G011A (Şubat-Ağustos)'!K1154=" ",0,'G011A (Şubat-Ağustos)'!K1154)</f>
        <v>0</v>
      </c>
      <c r="H1411" s="176">
        <f>IF('G011A (Mart-Eylül)'!C1154="",0,'G011A (Mart-Eylül)'!C1154)</f>
        <v>0</v>
      </c>
      <c r="I1411" s="175">
        <f>IF('G011A (Mart-Eylül)'!K1154=" ",0,'G011A (Mart-Eylül)'!K1154)</f>
        <v>0</v>
      </c>
      <c r="J1411" s="176">
        <f>IF('G011A (Nisan-Ekim)'!C1155="",0,'G011A (Nisan-Ekim)'!C1155)</f>
        <v>0</v>
      </c>
      <c r="K1411" s="175">
        <f>IF('G011A (Nisan-Ekim)'!K1155="",0,'G011A (Nisan-Ekim)'!K1155)</f>
        <v>0</v>
      </c>
      <c r="L1411" s="176">
        <f>IF('G011A (Mayıs-Kasım)'!C1154="",0,'G011A (Mayıs-Kasım)'!C1154)</f>
        <v>0</v>
      </c>
      <c r="M1411" s="175">
        <f>IF('G011A (Mayıs-Kasım)'!K1154=" ",0,'G011A (Mayıs-Kasım)'!K1154)</f>
        <v>0</v>
      </c>
      <c r="N1411" s="176">
        <f>IF('G011A (Haziran-Aralık)'!C1185="",0,'G011A (Haziran-Aralık)'!C1185)</f>
        <v>0</v>
      </c>
      <c r="O1411" s="175">
        <f>IF('G011A (Haziran-Aralık)'!K1185="",0,'G011A (Haziran-Aralık)'!K1185)</f>
        <v>0</v>
      </c>
      <c r="P1411" s="176" t="str">
        <f>IF('proje ve personel bilgileri'!A624=0,"",SUM(D1411+F1411+H1411+J1411+L1411+N1411))</f>
        <v/>
      </c>
      <c r="Q1411" s="175" t="str">
        <f>IF('proje ve personel bilgileri'!A624=0,"",SUM(E1411+G1411+I1411+K1411+M1411+O1411))</f>
        <v/>
      </c>
      <c r="R1411" s="180" t="str">
        <f>IF('proje ve personel bilgileri'!A624&lt;&gt;0,(P1411/30)," ")</f>
        <v xml:space="preserve"> </v>
      </c>
      <c r="S1411" s="181" t="str">
        <f>IF('proje ve personel bilgileri'!A624&lt;&gt;0,(Q1411/R1411)," ")</f>
        <v xml:space="preserve"> </v>
      </c>
    </row>
    <row r="1412" spans="1:19" ht="15.75" customHeight="1" x14ac:dyDescent="0.25">
      <c r="A1412" s="15">
        <v>612</v>
      </c>
      <c r="B1412" s="359" t="str">
        <f>IF('proje ve personel bilgileri'!A625&lt;&gt;0,('proje ve personel bilgileri'!A625)," ")</f>
        <v xml:space="preserve"> </v>
      </c>
      <c r="C1412" s="359"/>
      <c r="D1412" s="176">
        <f>IF('G011A (Ocak-Temmuz)'!C1169="",0,'G011A (Ocak-Temmuz)'!C1169)</f>
        <v>0</v>
      </c>
      <c r="E1412" s="175">
        <f>IF('G011A (Ocak-Temmuz)'!K1169=" ",0,'G011A (Ocak-Temmuz)'!K1169)</f>
        <v>0</v>
      </c>
      <c r="F1412" s="176">
        <f>IF('G011A (Şubat-Ağustos)'!C1155="",0,'G011A (Şubat-Ağustos)'!C1155)</f>
        <v>0</v>
      </c>
      <c r="G1412" s="175">
        <f>IF('G011A (Şubat-Ağustos)'!K1155=" ",0,'G011A (Şubat-Ağustos)'!K1155)</f>
        <v>0</v>
      </c>
      <c r="H1412" s="176">
        <f>IF('G011A (Mart-Eylül)'!C1155="",0,'G011A (Mart-Eylül)'!C1155)</f>
        <v>0</v>
      </c>
      <c r="I1412" s="175">
        <f>IF('G011A (Mart-Eylül)'!K1155=" ",0,'G011A (Mart-Eylül)'!K1155)</f>
        <v>0</v>
      </c>
      <c r="J1412" s="176">
        <f>IF('G011A (Nisan-Ekim)'!C1156="",0,'G011A (Nisan-Ekim)'!C1156)</f>
        <v>0</v>
      </c>
      <c r="K1412" s="175">
        <f>IF('G011A (Nisan-Ekim)'!K1156="",0,'G011A (Nisan-Ekim)'!K1156)</f>
        <v>0</v>
      </c>
      <c r="L1412" s="176">
        <f>IF('G011A (Mayıs-Kasım)'!C1155="",0,'G011A (Mayıs-Kasım)'!C1155)</f>
        <v>0</v>
      </c>
      <c r="M1412" s="175">
        <f>IF('G011A (Mayıs-Kasım)'!K1155=" ",0,'G011A (Mayıs-Kasım)'!K1155)</f>
        <v>0</v>
      </c>
      <c r="N1412" s="176">
        <f>IF('G011A (Haziran-Aralık)'!C1186="",0,'G011A (Haziran-Aralık)'!C1186)</f>
        <v>0</v>
      </c>
      <c r="O1412" s="175">
        <f>IF('G011A (Haziran-Aralık)'!K1186="",0,'G011A (Haziran-Aralık)'!K1186)</f>
        <v>0</v>
      </c>
      <c r="P1412" s="176" t="str">
        <f>IF('proje ve personel bilgileri'!A625=0,"",SUM(D1412+F1412+H1412+J1412+L1412+N1412))</f>
        <v/>
      </c>
      <c r="Q1412" s="175" t="str">
        <f>IF('proje ve personel bilgileri'!A625=0,"",SUM(E1412+G1412+I1412+K1412+M1412+O1412))</f>
        <v/>
      </c>
      <c r="R1412" s="180" t="str">
        <f>IF('proje ve personel bilgileri'!A625&lt;&gt;0,(P1412/30)," ")</f>
        <v xml:space="preserve"> </v>
      </c>
      <c r="S1412" s="181" t="str">
        <f>IF('proje ve personel bilgileri'!A625&lt;&gt;0,(Q1412/R1412)," ")</f>
        <v xml:space="preserve"> </v>
      </c>
    </row>
    <row r="1413" spans="1:19" ht="15" customHeight="1" x14ac:dyDescent="0.25">
      <c r="A1413" s="56"/>
      <c r="B1413" s="56"/>
      <c r="C1413" s="56"/>
      <c r="D1413" s="56"/>
      <c r="E1413" s="56"/>
      <c r="F1413" s="56"/>
      <c r="G1413" s="56"/>
      <c r="H1413" s="56"/>
      <c r="I1413" s="56"/>
      <c r="J1413" s="56"/>
      <c r="K1413" s="56"/>
      <c r="L1413" s="56"/>
      <c r="M1413" s="56"/>
      <c r="N1413" s="56"/>
      <c r="O1413" s="56"/>
      <c r="P1413" s="56"/>
      <c r="Q1413" s="56"/>
      <c r="R1413" s="56"/>
      <c r="S1413" s="56"/>
    </row>
    <row r="1414" spans="1:19" ht="15" customHeight="1" x14ac:dyDescent="0.25">
      <c r="A1414" s="332" t="s">
        <v>100</v>
      </c>
      <c r="B1414" s="332"/>
      <c r="C1414" s="332"/>
      <c r="D1414" s="332"/>
      <c r="E1414" s="332"/>
      <c r="F1414" s="332"/>
      <c r="G1414" s="332"/>
      <c r="H1414" s="332"/>
      <c r="I1414" s="332"/>
      <c r="J1414" s="332"/>
      <c r="K1414" s="332"/>
      <c r="L1414" s="332"/>
      <c r="M1414" s="332"/>
      <c r="N1414" s="332"/>
      <c r="O1414" s="332"/>
      <c r="P1414" s="332"/>
      <c r="Q1414" s="332"/>
      <c r="R1414" s="332"/>
    </row>
    <row r="1415" spans="1:19" ht="15" customHeight="1" x14ac:dyDescent="0.25">
      <c r="A1415" s="287"/>
    </row>
    <row r="1416" spans="1:19" ht="15" customHeight="1" x14ac:dyDescent="0.25">
      <c r="C1416" s="57"/>
      <c r="E1416" s="58"/>
      <c r="G1416" s="57"/>
    </row>
    <row r="1417" spans="1:19" ht="15" customHeight="1" x14ac:dyDescent="0.25">
      <c r="F1417" s="288" t="s">
        <v>102</v>
      </c>
      <c r="J1417" s="288" t="s">
        <v>103</v>
      </c>
      <c r="O1417" s="74" t="s">
        <v>127</v>
      </c>
    </row>
    <row r="1428" spans="1:19" ht="15.75" customHeight="1" x14ac:dyDescent="0.25">
      <c r="A1428" s="348" t="s">
        <v>108</v>
      </c>
      <c r="B1428" s="348"/>
      <c r="C1428" s="348"/>
      <c r="D1428" s="348"/>
      <c r="E1428" s="348"/>
      <c r="F1428" s="348"/>
      <c r="G1428" s="348"/>
      <c r="H1428" s="348"/>
      <c r="I1428" s="348"/>
      <c r="J1428" s="348"/>
      <c r="K1428" s="348"/>
      <c r="L1428" s="348"/>
      <c r="M1428" s="348"/>
      <c r="N1428" s="348"/>
      <c r="O1428" s="348"/>
      <c r="P1428" s="348"/>
      <c r="Q1428" s="348"/>
      <c r="R1428" s="348"/>
      <c r="S1428" s="348"/>
    </row>
    <row r="1429" spans="1:19" ht="15" customHeight="1" x14ac:dyDescent="0.25">
      <c r="A1429" s="68"/>
      <c r="B1429" s="68"/>
      <c r="C1429" s="68"/>
      <c r="D1429" s="68"/>
      <c r="E1429" s="68"/>
      <c r="F1429" s="68"/>
      <c r="G1429" s="68"/>
      <c r="H1429" s="68"/>
      <c r="I1429" s="69" t="str">
        <f>'proje ve personel bilgileri'!$B$7</f>
        <v>/</v>
      </c>
      <c r="J1429" s="68" t="s">
        <v>109</v>
      </c>
      <c r="K1429" s="68"/>
      <c r="L1429" s="68"/>
      <c r="M1429" s="68"/>
      <c r="N1429" s="68"/>
      <c r="O1429" s="68"/>
      <c r="P1429" s="68"/>
      <c r="Q1429" s="68"/>
      <c r="R1429" s="68"/>
      <c r="S1429" s="68"/>
    </row>
    <row r="1430" spans="1:19" ht="18.75" customHeight="1" x14ac:dyDescent="0.25">
      <c r="R1430" s="10" t="s">
        <v>110</v>
      </c>
    </row>
    <row r="1431" spans="1:19" ht="15.75" customHeight="1" x14ac:dyDescent="0.25">
      <c r="A1431" s="349" t="s">
        <v>2</v>
      </c>
      <c r="B1431" s="350"/>
      <c r="C1431" s="374">
        <f>'proje ve personel bilgileri'!$B$2</f>
        <v>0</v>
      </c>
      <c r="D1431" s="375"/>
      <c r="E1431" s="375"/>
      <c r="F1431" s="375"/>
      <c r="G1431" s="375"/>
      <c r="H1431" s="375"/>
      <c r="I1431" s="375"/>
      <c r="J1431" s="375"/>
      <c r="K1431" s="375"/>
      <c r="L1431" s="375"/>
      <c r="M1431" s="375"/>
      <c r="N1431" s="375"/>
      <c r="O1431" s="375"/>
      <c r="P1431" s="375"/>
      <c r="Q1431" s="375"/>
      <c r="R1431" s="375"/>
      <c r="S1431" s="376"/>
    </row>
    <row r="1432" spans="1:19" ht="15.75" customHeight="1" x14ac:dyDescent="0.25">
      <c r="A1432" s="349" t="s">
        <v>4</v>
      </c>
      <c r="B1432" s="350"/>
      <c r="C1432" s="374">
        <f>'proje ve personel bilgileri'!$B$3</f>
        <v>0</v>
      </c>
      <c r="D1432" s="375"/>
      <c r="E1432" s="375"/>
      <c r="F1432" s="375"/>
      <c r="G1432" s="375"/>
      <c r="H1432" s="375"/>
      <c r="I1432" s="375"/>
      <c r="J1432" s="375"/>
      <c r="K1432" s="375"/>
      <c r="L1432" s="375"/>
      <c r="M1432" s="375"/>
      <c r="N1432" s="375"/>
      <c r="O1432" s="375"/>
      <c r="P1432" s="375"/>
      <c r="Q1432" s="375"/>
      <c r="R1432" s="375"/>
      <c r="S1432" s="376"/>
    </row>
    <row r="1433" spans="1:19" ht="27.75" customHeight="1" x14ac:dyDescent="0.25">
      <c r="A1433" s="360" t="s">
        <v>87</v>
      </c>
      <c r="B1433" s="368" t="s">
        <v>15</v>
      </c>
      <c r="C1433" s="369"/>
      <c r="D1433" s="368" t="s">
        <v>111</v>
      </c>
      <c r="E1433" s="369"/>
      <c r="F1433" s="368" t="s">
        <v>112</v>
      </c>
      <c r="G1433" s="369"/>
      <c r="H1433" s="366" t="s">
        <v>113</v>
      </c>
      <c r="I1433" s="367"/>
      <c r="J1433" s="366" t="s">
        <v>114</v>
      </c>
      <c r="K1433" s="367"/>
      <c r="L1433" s="366" t="s">
        <v>115</v>
      </c>
      <c r="M1433" s="367"/>
      <c r="N1433" s="368" t="s">
        <v>116</v>
      </c>
      <c r="O1433" s="369"/>
      <c r="P1433" s="360" t="s">
        <v>117</v>
      </c>
      <c r="Q1433" s="286" t="s">
        <v>118</v>
      </c>
      <c r="R1433" s="362" t="s">
        <v>119</v>
      </c>
      <c r="S1433" s="362" t="s">
        <v>120</v>
      </c>
    </row>
    <row r="1434" spans="1:19" ht="15.75" customHeight="1" x14ac:dyDescent="0.25">
      <c r="A1434" s="361"/>
      <c r="B1434" s="372"/>
      <c r="C1434" s="373"/>
      <c r="D1434" s="370"/>
      <c r="E1434" s="371"/>
      <c r="F1434" s="370"/>
      <c r="G1434" s="371"/>
      <c r="H1434" s="364" t="s">
        <v>121</v>
      </c>
      <c r="I1434" s="365"/>
      <c r="J1434" s="364" t="s">
        <v>122</v>
      </c>
      <c r="K1434" s="365"/>
      <c r="L1434" s="364" t="s">
        <v>123</v>
      </c>
      <c r="M1434" s="365"/>
      <c r="N1434" s="370"/>
      <c r="O1434" s="371"/>
      <c r="P1434" s="361"/>
      <c r="Q1434" s="11" t="s">
        <v>124</v>
      </c>
      <c r="R1434" s="363"/>
      <c r="S1434" s="363"/>
    </row>
    <row r="1435" spans="1:19" ht="27.75" customHeight="1" x14ac:dyDescent="0.25">
      <c r="A1435" s="361"/>
      <c r="B1435" s="372"/>
      <c r="C1435" s="373"/>
      <c r="D1435" s="360" t="s">
        <v>125</v>
      </c>
      <c r="E1435" s="11" t="s">
        <v>126</v>
      </c>
      <c r="F1435" s="360" t="s">
        <v>125</v>
      </c>
      <c r="G1435" s="11" t="s">
        <v>126</v>
      </c>
      <c r="H1435" s="360" t="s">
        <v>125</v>
      </c>
      <c r="I1435" s="11" t="s">
        <v>126</v>
      </c>
      <c r="J1435" s="360" t="s">
        <v>125</v>
      </c>
      <c r="K1435" s="12" t="s">
        <v>126</v>
      </c>
      <c r="L1435" s="360" t="s">
        <v>125</v>
      </c>
      <c r="M1435" s="11" t="s">
        <v>126</v>
      </c>
      <c r="N1435" s="360" t="s">
        <v>125</v>
      </c>
      <c r="O1435" s="11" t="s">
        <v>126</v>
      </c>
      <c r="P1435" s="361"/>
      <c r="Q1435" s="11" t="s">
        <v>98</v>
      </c>
      <c r="R1435" s="363"/>
      <c r="S1435" s="363"/>
    </row>
    <row r="1436" spans="1:19" ht="15.75" customHeight="1" x14ac:dyDescent="0.25">
      <c r="A1436" s="361"/>
      <c r="B1436" s="372"/>
      <c r="C1436" s="373"/>
      <c r="D1436" s="361"/>
      <c r="E1436" s="11" t="s">
        <v>98</v>
      </c>
      <c r="F1436" s="361"/>
      <c r="G1436" s="11" t="s">
        <v>98</v>
      </c>
      <c r="H1436" s="361"/>
      <c r="I1436" s="11" t="s">
        <v>98</v>
      </c>
      <c r="J1436" s="361"/>
      <c r="K1436" s="12" t="s">
        <v>98</v>
      </c>
      <c r="L1436" s="361"/>
      <c r="M1436" s="11" t="s">
        <v>98</v>
      </c>
      <c r="N1436" s="361"/>
      <c r="O1436" s="11" t="s">
        <v>98</v>
      </c>
      <c r="P1436" s="361"/>
      <c r="Q1436" s="13"/>
      <c r="R1436" s="363"/>
      <c r="S1436" s="363"/>
    </row>
    <row r="1437" spans="1:19" ht="15.75" customHeight="1" x14ac:dyDescent="0.25">
      <c r="A1437" s="14">
        <v>613</v>
      </c>
      <c r="B1437" s="359" t="str">
        <f>IF('proje ve personel bilgileri'!A626&lt;&gt;0,('proje ve personel bilgileri'!A626)," ")</f>
        <v xml:space="preserve"> </v>
      </c>
      <c r="C1437" s="359"/>
      <c r="D1437" s="176">
        <f>IF('G011A (Ocak-Temmuz)'!C1188="",0,'G011A (Ocak-Temmuz)'!C1188)</f>
        <v>0</v>
      </c>
      <c r="E1437" s="175">
        <f>IF('G011A (Ocak-Temmuz)'!K1188=" ",0,'G011A (Ocak-Temmuz)'!K1188)</f>
        <v>0</v>
      </c>
      <c r="F1437" s="176">
        <f>IF('G011A (Şubat-Ağustos)'!C1173="",0,'G011A (Şubat-Ağustos)'!C1173)</f>
        <v>0</v>
      </c>
      <c r="G1437" s="175">
        <f>IF('G011A (Şubat-Ağustos)'!K1173=" ",0,'G011A (Şubat-Ağustos)'!K1173)</f>
        <v>0</v>
      </c>
      <c r="H1437" s="176">
        <f>IF('G011A (Mart-Eylül)'!C1173="",0,'G011A (Mart-Eylül)'!C1173)</f>
        <v>0</v>
      </c>
      <c r="I1437" s="175">
        <f>IF('G011A (Mart-Eylül)'!K1173=" ",0,'G011A (Mart-Eylül)'!K1173)</f>
        <v>0</v>
      </c>
      <c r="J1437" s="176">
        <f>IF('G011A (Nisan-Ekim)'!C1172="",0,'G011A (Nisan-Ekim)'!C1172)</f>
        <v>0</v>
      </c>
      <c r="K1437" s="175">
        <f>IF('G011A (Nisan-Ekim)'!K1172="",0,'G011A (Nisan-Ekim)'!K1172)</f>
        <v>0</v>
      </c>
      <c r="L1437" s="176">
        <f>IF('G011A (Mayıs-Kasım)'!C1174="",0,'G011A (Mayıs-Kasım)'!C1174)</f>
        <v>0</v>
      </c>
      <c r="M1437" s="175">
        <f>IF('G011A (Mayıs-Kasım)'!K1174=" ",0,'G011A (Mayıs-Kasım)'!K1174)</f>
        <v>0</v>
      </c>
      <c r="N1437" s="176">
        <f>IF('G011A (Haziran-Aralık)'!C1205="",0,'G011A (Haziran-Aralık)'!C1205)</f>
        <v>0</v>
      </c>
      <c r="O1437" s="175">
        <f>IF('G011A (Haziran-Aralık)'!K1205="",0,'G011A (Haziran-Aralık)'!K1205)</f>
        <v>0</v>
      </c>
      <c r="P1437" s="176" t="str">
        <f>IF('proje ve personel bilgileri'!A626=0,"",SUM(D1437+F1437+H1437+J1437+L1437+N1437))</f>
        <v/>
      </c>
      <c r="Q1437" s="175" t="str">
        <f>IF('proje ve personel bilgileri'!A626=0,"",SUM(E1437+G1437+I1437+K1437+M1437+O1437))</f>
        <v/>
      </c>
      <c r="R1437" s="180" t="str">
        <f>IF('proje ve personel bilgileri'!A626&lt;&gt;0,(P1437/30)," ")</f>
        <v xml:space="preserve"> </v>
      </c>
      <c r="S1437" s="181" t="str">
        <f>IF('proje ve personel bilgileri'!A626&lt;&gt;0,(Q1437/R1437)," ")</f>
        <v xml:space="preserve"> </v>
      </c>
    </row>
    <row r="1438" spans="1:19" ht="15.75" customHeight="1" x14ac:dyDescent="0.25">
      <c r="A1438" s="15">
        <v>614</v>
      </c>
      <c r="B1438" s="359" t="str">
        <f>IF('proje ve personel bilgileri'!A627&lt;&gt;0,('proje ve personel bilgileri'!A627)," ")</f>
        <v xml:space="preserve"> </v>
      </c>
      <c r="C1438" s="359"/>
      <c r="D1438" s="176">
        <f>IF('G011A (Ocak-Temmuz)'!C1189="",0,'G011A (Ocak-Temmuz)'!C1189)</f>
        <v>0</v>
      </c>
      <c r="E1438" s="175">
        <f>IF('G011A (Ocak-Temmuz)'!K1189=" ",0,'G011A (Ocak-Temmuz)'!K1189)</f>
        <v>0</v>
      </c>
      <c r="F1438" s="176">
        <f>IF('G011A (Şubat-Ağustos)'!C1174="",0,'G011A (Şubat-Ağustos)'!C1174)</f>
        <v>0</v>
      </c>
      <c r="G1438" s="175">
        <f>IF('G011A (Şubat-Ağustos)'!K1174=" ",0,'G011A (Şubat-Ağustos)'!K1174)</f>
        <v>0</v>
      </c>
      <c r="H1438" s="176">
        <f>IF('G011A (Mart-Eylül)'!C1174="",0,'G011A (Mart-Eylül)'!C1174)</f>
        <v>0</v>
      </c>
      <c r="I1438" s="175">
        <f>IF('G011A (Mart-Eylül)'!K1174=" ",0,'G011A (Mart-Eylül)'!K1174)</f>
        <v>0</v>
      </c>
      <c r="J1438" s="176">
        <f>IF('G011A (Nisan-Ekim)'!C1173="",0,'G011A (Nisan-Ekim)'!C1173)</f>
        <v>0</v>
      </c>
      <c r="K1438" s="175">
        <f>IF('G011A (Nisan-Ekim)'!K1173="",0,'G011A (Nisan-Ekim)'!K1173)</f>
        <v>0</v>
      </c>
      <c r="L1438" s="176">
        <f>IF('G011A (Mayıs-Kasım)'!C1175="",0,'G011A (Mayıs-Kasım)'!C1175)</f>
        <v>0</v>
      </c>
      <c r="M1438" s="175">
        <f>IF('G011A (Mayıs-Kasım)'!K1175=" ",0,'G011A (Mayıs-Kasım)'!K1175)</f>
        <v>0</v>
      </c>
      <c r="N1438" s="176">
        <f>IF('G011A (Haziran-Aralık)'!C1206="",0,'G011A (Haziran-Aralık)'!C1206)</f>
        <v>0</v>
      </c>
      <c r="O1438" s="175">
        <f>IF('G011A (Haziran-Aralık)'!K1206="",0,'G011A (Haziran-Aralık)'!K1206)</f>
        <v>0</v>
      </c>
      <c r="P1438" s="176" t="str">
        <f>IF('proje ve personel bilgileri'!A627=0,"",SUM(D1438+F1438+H1438+J1438+L1438+N1438))</f>
        <v/>
      </c>
      <c r="Q1438" s="175" t="str">
        <f>IF('proje ve personel bilgileri'!A627=0,"",SUM(E1438+G1438+I1438+K1438+M1438+O1438))</f>
        <v/>
      </c>
      <c r="R1438" s="180" t="str">
        <f>IF('proje ve personel bilgileri'!A627&lt;&gt;0,(P1438/30)," ")</f>
        <v xml:space="preserve"> </v>
      </c>
      <c r="S1438" s="181" t="str">
        <f>IF('proje ve personel bilgileri'!A627&lt;&gt;0,(Q1438/R1438)," ")</f>
        <v xml:space="preserve"> </v>
      </c>
    </row>
    <row r="1439" spans="1:19" ht="15.75" customHeight="1" x14ac:dyDescent="0.25">
      <c r="A1439" s="14">
        <v>615</v>
      </c>
      <c r="B1439" s="359" t="str">
        <f>IF('proje ve personel bilgileri'!A628&lt;&gt;0,('proje ve personel bilgileri'!A628)," ")</f>
        <v xml:space="preserve"> </v>
      </c>
      <c r="C1439" s="359"/>
      <c r="D1439" s="176">
        <f>IF('G011A (Ocak-Temmuz)'!C1190="",0,'G011A (Ocak-Temmuz)'!C1190)</f>
        <v>0</v>
      </c>
      <c r="E1439" s="175">
        <f>IF('G011A (Ocak-Temmuz)'!K1190=" ",0,'G011A (Ocak-Temmuz)'!K1190)</f>
        <v>0</v>
      </c>
      <c r="F1439" s="176">
        <f>IF('G011A (Şubat-Ağustos)'!C1175="",0,'G011A (Şubat-Ağustos)'!C1175)</f>
        <v>0</v>
      </c>
      <c r="G1439" s="175">
        <f>IF('G011A (Şubat-Ağustos)'!K1175=" ",0,'G011A (Şubat-Ağustos)'!K1175)</f>
        <v>0</v>
      </c>
      <c r="H1439" s="176">
        <f>IF('G011A (Mart-Eylül)'!C1175="",0,'G011A (Mart-Eylül)'!C1175)</f>
        <v>0</v>
      </c>
      <c r="I1439" s="175">
        <f>IF('G011A (Mart-Eylül)'!K1175=" ",0,'G011A (Mart-Eylül)'!K1175)</f>
        <v>0</v>
      </c>
      <c r="J1439" s="176">
        <f>IF('G011A (Nisan-Ekim)'!C1174="",0,'G011A (Nisan-Ekim)'!C1174)</f>
        <v>0</v>
      </c>
      <c r="K1439" s="175">
        <f>IF('G011A (Nisan-Ekim)'!K1174="",0,'G011A (Nisan-Ekim)'!K1174)</f>
        <v>0</v>
      </c>
      <c r="L1439" s="176">
        <f>IF('G011A (Mayıs-Kasım)'!C1176="",0,'G011A (Mayıs-Kasım)'!C1176)</f>
        <v>0</v>
      </c>
      <c r="M1439" s="175">
        <f>IF('G011A (Mayıs-Kasım)'!K1176=" ",0,'G011A (Mayıs-Kasım)'!K1176)</f>
        <v>0</v>
      </c>
      <c r="N1439" s="176">
        <f>IF('G011A (Haziran-Aralık)'!C1207="",0,'G011A (Haziran-Aralık)'!C1207)</f>
        <v>0</v>
      </c>
      <c r="O1439" s="175">
        <f>IF('G011A (Haziran-Aralık)'!K1207="",0,'G011A (Haziran-Aralık)'!K1207)</f>
        <v>0</v>
      </c>
      <c r="P1439" s="176" t="str">
        <f>IF('proje ve personel bilgileri'!A628=0,"",SUM(D1439+F1439+H1439+J1439+L1439+N1439))</f>
        <v/>
      </c>
      <c r="Q1439" s="175" t="str">
        <f>IF('proje ve personel bilgileri'!A628=0,"",SUM(E1439+G1439+I1439+K1439+M1439+O1439))</f>
        <v/>
      </c>
      <c r="R1439" s="180" t="str">
        <f>IF('proje ve personel bilgileri'!A628&lt;&gt;0,(P1439/30)," ")</f>
        <v xml:space="preserve"> </v>
      </c>
      <c r="S1439" s="181" t="str">
        <f>IF('proje ve personel bilgileri'!A628&lt;&gt;0,(Q1439/R1439)," ")</f>
        <v xml:space="preserve"> </v>
      </c>
    </row>
    <row r="1440" spans="1:19" ht="15.75" customHeight="1" x14ac:dyDescent="0.25">
      <c r="A1440" s="15">
        <v>616</v>
      </c>
      <c r="B1440" s="359" t="str">
        <f>IF('proje ve personel bilgileri'!A629&lt;&gt;0,('proje ve personel bilgileri'!A629)," ")</f>
        <v xml:space="preserve"> </v>
      </c>
      <c r="C1440" s="359"/>
      <c r="D1440" s="176">
        <f>IF('G011A (Ocak-Temmuz)'!C1191="",0,'G011A (Ocak-Temmuz)'!C1191)</f>
        <v>0</v>
      </c>
      <c r="E1440" s="175">
        <f>IF('G011A (Ocak-Temmuz)'!K1191=" ",0,'G011A (Ocak-Temmuz)'!K1191)</f>
        <v>0</v>
      </c>
      <c r="F1440" s="176">
        <f>IF('G011A (Şubat-Ağustos)'!C1176="",0,'G011A (Şubat-Ağustos)'!C1176)</f>
        <v>0</v>
      </c>
      <c r="G1440" s="175">
        <f>IF('G011A (Şubat-Ağustos)'!K1176=" ",0,'G011A (Şubat-Ağustos)'!K1176)</f>
        <v>0</v>
      </c>
      <c r="H1440" s="176">
        <f>IF('G011A (Mart-Eylül)'!C1176="",0,'G011A (Mart-Eylül)'!C1176)</f>
        <v>0</v>
      </c>
      <c r="I1440" s="175">
        <f>IF('G011A (Mart-Eylül)'!K1176=" ",0,'G011A (Mart-Eylül)'!K1176)</f>
        <v>0</v>
      </c>
      <c r="J1440" s="176">
        <f>IF('G011A (Nisan-Ekim)'!C1175="",0,'G011A (Nisan-Ekim)'!C1175)</f>
        <v>0</v>
      </c>
      <c r="K1440" s="175">
        <f>IF('G011A (Nisan-Ekim)'!K1175="",0,'G011A (Nisan-Ekim)'!K1175)</f>
        <v>0</v>
      </c>
      <c r="L1440" s="176">
        <f>IF('G011A (Mayıs-Kasım)'!C1177="",0,'G011A (Mayıs-Kasım)'!C1177)</f>
        <v>0</v>
      </c>
      <c r="M1440" s="175">
        <f>IF('G011A (Mayıs-Kasım)'!K1177=" ",0,'G011A (Mayıs-Kasım)'!K1177)</f>
        <v>0</v>
      </c>
      <c r="N1440" s="176">
        <f>IF('G011A (Haziran-Aralık)'!C1208="",0,'G011A (Haziran-Aralık)'!C1208)</f>
        <v>0</v>
      </c>
      <c r="O1440" s="175">
        <f>IF('G011A (Haziran-Aralık)'!K1208="",0,'G011A (Haziran-Aralık)'!K1208)</f>
        <v>0</v>
      </c>
      <c r="P1440" s="176" t="str">
        <f>IF('proje ve personel bilgileri'!A629=0,"",SUM(D1440+F1440+H1440+J1440+L1440+N1440))</f>
        <v/>
      </c>
      <c r="Q1440" s="175" t="str">
        <f>IF('proje ve personel bilgileri'!A629=0,"",SUM(E1440+G1440+I1440+K1440+M1440+O1440))</f>
        <v/>
      </c>
      <c r="R1440" s="180" t="str">
        <f>IF('proje ve personel bilgileri'!A629&lt;&gt;0,(P1440/30)," ")</f>
        <v xml:space="preserve"> </v>
      </c>
      <c r="S1440" s="181" t="str">
        <f>IF('proje ve personel bilgileri'!A629&lt;&gt;0,(Q1440/R1440)," ")</f>
        <v xml:space="preserve"> </v>
      </c>
    </row>
    <row r="1441" spans="1:19" ht="15.75" customHeight="1" x14ac:dyDescent="0.25">
      <c r="A1441" s="14">
        <v>617</v>
      </c>
      <c r="B1441" s="359" t="str">
        <f>IF('proje ve personel bilgileri'!A630&lt;&gt;0,('proje ve personel bilgileri'!A630)," ")</f>
        <v xml:space="preserve"> </v>
      </c>
      <c r="C1441" s="359"/>
      <c r="D1441" s="176">
        <f>IF('G011A (Ocak-Temmuz)'!C1192="",0,'G011A (Ocak-Temmuz)'!C1192)</f>
        <v>0</v>
      </c>
      <c r="E1441" s="175">
        <f>IF('G011A (Ocak-Temmuz)'!K1192=" ",0,'G011A (Ocak-Temmuz)'!K1192)</f>
        <v>0</v>
      </c>
      <c r="F1441" s="176">
        <f>IF('G011A (Şubat-Ağustos)'!C1177="",0,'G011A (Şubat-Ağustos)'!C1177)</f>
        <v>0</v>
      </c>
      <c r="G1441" s="175">
        <f>IF('G011A (Şubat-Ağustos)'!K1177=" ",0,'G011A (Şubat-Ağustos)'!K1177)</f>
        <v>0</v>
      </c>
      <c r="H1441" s="176">
        <f>IF('G011A (Mart-Eylül)'!C1177="",0,'G011A (Mart-Eylül)'!C1177)</f>
        <v>0</v>
      </c>
      <c r="I1441" s="175">
        <f>IF('G011A (Mart-Eylül)'!K1177=" ",0,'G011A (Mart-Eylül)'!K1177)</f>
        <v>0</v>
      </c>
      <c r="J1441" s="176">
        <f>IF('G011A (Nisan-Ekim)'!C1176="",0,'G011A (Nisan-Ekim)'!C1176)</f>
        <v>0</v>
      </c>
      <c r="K1441" s="175">
        <f>IF('G011A (Nisan-Ekim)'!K1176="",0,'G011A (Nisan-Ekim)'!K1176)</f>
        <v>0</v>
      </c>
      <c r="L1441" s="176">
        <f>IF('G011A (Mayıs-Kasım)'!C1178="",0,'G011A (Mayıs-Kasım)'!C1178)</f>
        <v>0</v>
      </c>
      <c r="M1441" s="175">
        <f>IF('G011A (Mayıs-Kasım)'!K1178=" ",0,'G011A (Mayıs-Kasım)'!K1178)</f>
        <v>0</v>
      </c>
      <c r="N1441" s="176">
        <f>IF('G011A (Haziran-Aralık)'!C1209="",0,'G011A (Haziran-Aralık)'!C1209)</f>
        <v>0</v>
      </c>
      <c r="O1441" s="175">
        <f>IF('G011A (Haziran-Aralık)'!K1209="",0,'G011A (Haziran-Aralık)'!K1209)</f>
        <v>0</v>
      </c>
      <c r="P1441" s="176" t="str">
        <f>IF('proje ve personel bilgileri'!A630=0,"",SUM(D1441+F1441+H1441+J1441+L1441+N1441))</f>
        <v/>
      </c>
      <c r="Q1441" s="175" t="str">
        <f>IF('proje ve personel bilgileri'!A630=0,"",SUM(E1441+G1441+I1441+K1441+M1441+O1441))</f>
        <v/>
      </c>
      <c r="R1441" s="180" t="str">
        <f>IF('proje ve personel bilgileri'!A630&lt;&gt;0,(P1441/30)," ")</f>
        <v xml:space="preserve"> </v>
      </c>
      <c r="S1441" s="181" t="str">
        <f>IF('proje ve personel bilgileri'!A630&lt;&gt;0,(Q1441/R1441)," ")</f>
        <v xml:space="preserve"> </v>
      </c>
    </row>
    <row r="1442" spans="1:19" ht="15.75" customHeight="1" x14ac:dyDescent="0.25">
      <c r="A1442" s="15">
        <v>618</v>
      </c>
      <c r="B1442" s="359" t="str">
        <f>IF('proje ve personel bilgileri'!A631&lt;&gt;0,('proje ve personel bilgileri'!A631)," ")</f>
        <v xml:space="preserve"> </v>
      </c>
      <c r="C1442" s="359"/>
      <c r="D1442" s="176">
        <f>IF('G011A (Ocak-Temmuz)'!C1193="",0,'G011A (Ocak-Temmuz)'!C1193)</f>
        <v>0</v>
      </c>
      <c r="E1442" s="175">
        <f>IF('G011A (Ocak-Temmuz)'!K1193=" ",0,'G011A (Ocak-Temmuz)'!K1193)</f>
        <v>0</v>
      </c>
      <c r="F1442" s="176">
        <f>IF('G011A (Şubat-Ağustos)'!C1178="",0,'G011A (Şubat-Ağustos)'!C1178)</f>
        <v>0</v>
      </c>
      <c r="G1442" s="175">
        <f>IF('G011A (Şubat-Ağustos)'!K1178=" ",0,'G011A (Şubat-Ağustos)'!K1178)</f>
        <v>0</v>
      </c>
      <c r="H1442" s="176">
        <f>IF('G011A (Mart-Eylül)'!C1178="",0,'G011A (Mart-Eylül)'!C1178)</f>
        <v>0</v>
      </c>
      <c r="I1442" s="175">
        <f>IF('G011A (Mart-Eylül)'!K1178=" ",0,'G011A (Mart-Eylül)'!K1178)</f>
        <v>0</v>
      </c>
      <c r="J1442" s="176">
        <f>IF('G011A (Nisan-Ekim)'!C1177="",0,'G011A (Nisan-Ekim)'!C1177)</f>
        <v>0</v>
      </c>
      <c r="K1442" s="175">
        <f>IF('G011A (Nisan-Ekim)'!K1177="",0,'G011A (Nisan-Ekim)'!K1177)</f>
        <v>0</v>
      </c>
      <c r="L1442" s="176">
        <f>IF('G011A (Mayıs-Kasım)'!C1179="",0,'G011A (Mayıs-Kasım)'!C1179)</f>
        <v>0</v>
      </c>
      <c r="M1442" s="175">
        <f>IF('G011A (Mayıs-Kasım)'!K1179=" ",0,'G011A (Mayıs-Kasım)'!K1179)</f>
        <v>0</v>
      </c>
      <c r="N1442" s="176">
        <f>IF('G011A (Haziran-Aralık)'!C1210="",0,'G011A (Haziran-Aralık)'!C1210)</f>
        <v>0</v>
      </c>
      <c r="O1442" s="175">
        <f>IF('G011A (Haziran-Aralık)'!K1210="",0,'G011A (Haziran-Aralık)'!K1210)</f>
        <v>0</v>
      </c>
      <c r="P1442" s="176" t="str">
        <f>IF('proje ve personel bilgileri'!A631=0,"",SUM(D1442+F1442+H1442+J1442+L1442+N1442))</f>
        <v/>
      </c>
      <c r="Q1442" s="175" t="str">
        <f>IF('proje ve personel bilgileri'!A631=0,"",SUM(E1442+G1442+I1442+K1442+M1442+O1442))</f>
        <v/>
      </c>
      <c r="R1442" s="180" t="str">
        <f>IF('proje ve personel bilgileri'!A631&lt;&gt;0,(P1442/30)," ")</f>
        <v xml:space="preserve"> </v>
      </c>
      <c r="S1442" s="181" t="str">
        <f>IF('proje ve personel bilgileri'!A631&lt;&gt;0,(Q1442/R1442)," ")</f>
        <v xml:space="preserve"> </v>
      </c>
    </row>
    <row r="1443" spans="1:19" ht="15.75" customHeight="1" x14ac:dyDescent="0.25">
      <c r="A1443" s="14">
        <v>619</v>
      </c>
      <c r="B1443" s="359" t="str">
        <f>IF('proje ve personel bilgileri'!A632&lt;&gt;0,('proje ve personel bilgileri'!A632)," ")</f>
        <v xml:space="preserve"> </v>
      </c>
      <c r="C1443" s="359"/>
      <c r="D1443" s="176">
        <f>IF('G011A (Ocak-Temmuz)'!C1194="",0,'G011A (Ocak-Temmuz)'!C1194)</f>
        <v>0</v>
      </c>
      <c r="E1443" s="175">
        <f>IF('G011A (Ocak-Temmuz)'!K1194=" ",0,'G011A (Ocak-Temmuz)'!K1194)</f>
        <v>0</v>
      </c>
      <c r="F1443" s="176">
        <f>IF('G011A (Şubat-Ağustos)'!C1179="",0,'G011A (Şubat-Ağustos)'!C1179)</f>
        <v>0</v>
      </c>
      <c r="G1443" s="175">
        <f>IF('G011A (Şubat-Ağustos)'!K1179=" ",0,'G011A (Şubat-Ağustos)'!K1179)</f>
        <v>0</v>
      </c>
      <c r="H1443" s="176">
        <f>IF('G011A (Mart-Eylül)'!C1179="",0,'G011A (Mart-Eylül)'!C1179)</f>
        <v>0</v>
      </c>
      <c r="I1443" s="175">
        <f>IF('G011A (Mart-Eylül)'!K1179=" ",0,'G011A (Mart-Eylül)'!K1179)</f>
        <v>0</v>
      </c>
      <c r="J1443" s="176">
        <f>IF('G011A (Nisan-Ekim)'!C1178="",0,'G011A (Nisan-Ekim)'!C1178)</f>
        <v>0</v>
      </c>
      <c r="K1443" s="175">
        <f>IF('G011A (Nisan-Ekim)'!K1178="",0,'G011A (Nisan-Ekim)'!K1178)</f>
        <v>0</v>
      </c>
      <c r="L1443" s="176">
        <f>IF('G011A (Mayıs-Kasım)'!C1180="",0,'G011A (Mayıs-Kasım)'!C1180)</f>
        <v>0</v>
      </c>
      <c r="M1443" s="175">
        <f>IF('G011A (Mayıs-Kasım)'!K1180=" ",0,'G011A (Mayıs-Kasım)'!K1180)</f>
        <v>0</v>
      </c>
      <c r="N1443" s="176">
        <f>IF('G011A (Haziran-Aralık)'!C1211="",0,'G011A (Haziran-Aralık)'!C1211)</f>
        <v>0</v>
      </c>
      <c r="O1443" s="175">
        <f>IF('G011A (Haziran-Aralık)'!K1211="",0,'G011A (Haziran-Aralık)'!K1211)</f>
        <v>0</v>
      </c>
      <c r="P1443" s="176" t="str">
        <f>IF('proje ve personel bilgileri'!A632=0,"",SUM(D1443+F1443+H1443+J1443+L1443+N1443))</f>
        <v/>
      </c>
      <c r="Q1443" s="175" t="str">
        <f>IF('proje ve personel bilgileri'!A632=0,"",SUM(E1443+G1443+I1443+K1443+M1443+O1443))</f>
        <v/>
      </c>
      <c r="R1443" s="180" t="str">
        <f>IF('proje ve personel bilgileri'!A632&lt;&gt;0,(P1443/30)," ")</f>
        <v xml:space="preserve"> </v>
      </c>
      <c r="S1443" s="181" t="str">
        <f>IF('proje ve personel bilgileri'!A632&lt;&gt;0,(Q1443/R1443)," ")</f>
        <v xml:space="preserve"> </v>
      </c>
    </row>
    <row r="1444" spans="1:19" ht="15.75" customHeight="1" x14ac:dyDescent="0.25">
      <c r="A1444" s="15">
        <v>620</v>
      </c>
      <c r="B1444" s="359" t="str">
        <f>IF('proje ve personel bilgileri'!A633&lt;&gt;0,('proje ve personel bilgileri'!A633)," ")</f>
        <v xml:space="preserve"> </v>
      </c>
      <c r="C1444" s="359"/>
      <c r="D1444" s="176">
        <f>IF('G011A (Ocak-Temmuz)'!C1195="",0,'G011A (Ocak-Temmuz)'!C1195)</f>
        <v>0</v>
      </c>
      <c r="E1444" s="175">
        <f>IF('G011A (Ocak-Temmuz)'!K1195=" ",0,'G011A (Ocak-Temmuz)'!K1195)</f>
        <v>0</v>
      </c>
      <c r="F1444" s="176">
        <f>IF('G011A (Şubat-Ağustos)'!C1180="",0,'G011A (Şubat-Ağustos)'!C1180)</f>
        <v>0</v>
      </c>
      <c r="G1444" s="175">
        <f>IF('G011A (Şubat-Ağustos)'!K1180=" ",0,'G011A (Şubat-Ağustos)'!K1180)</f>
        <v>0</v>
      </c>
      <c r="H1444" s="176">
        <f>IF('G011A (Mart-Eylül)'!C1180="",0,'G011A (Mart-Eylül)'!C1180)</f>
        <v>0</v>
      </c>
      <c r="I1444" s="175">
        <f>IF('G011A (Mart-Eylül)'!K1180=" ",0,'G011A (Mart-Eylül)'!K1180)</f>
        <v>0</v>
      </c>
      <c r="J1444" s="176">
        <f>IF('G011A (Nisan-Ekim)'!C1179="",0,'G011A (Nisan-Ekim)'!C1179)</f>
        <v>0</v>
      </c>
      <c r="K1444" s="175">
        <f>IF('G011A (Nisan-Ekim)'!K1179="",0,'G011A (Nisan-Ekim)'!K1179)</f>
        <v>0</v>
      </c>
      <c r="L1444" s="176">
        <f>IF('G011A (Mayıs-Kasım)'!C1181="",0,'G011A (Mayıs-Kasım)'!C1181)</f>
        <v>0</v>
      </c>
      <c r="M1444" s="175">
        <f>IF('G011A (Mayıs-Kasım)'!K1181=" ",0,'G011A (Mayıs-Kasım)'!K1181)</f>
        <v>0</v>
      </c>
      <c r="N1444" s="176">
        <f>IF('G011A (Haziran-Aralık)'!C1212="",0,'G011A (Haziran-Aralık)'!C1212)</f>
        <v>0</v>
      </c>
      <c r="O1444" s="175">
        <f>IF('G011A (Haziran-Aralık)'!K1212="",0,'G011A (Haziran-Aralık)'!K1212)</f>
        <v>0</v>
      </c>
      <c r="P1444" s="176" t="str">
        <f>IF('proje ve personel bilgileri'!A633=0,"",SUM(D1444+F1444+H1444+J1444+L1444+N1444))</f>
        <v/>
      </c>
      <c r="Q1444" s="175" t="str">
        <f>IF('proje ve personel bilgileri'!A633=0,"",SUM(E1444+G1444+I1444+K1444+M1444+O1444))</f>
        <v/>
      </c>
      <c r="R1444" s="180" t="str">
        <f>IF('proje ve personel bilgileri'!A633&lt;&gt;0,(P1444/30)," ")</f>
        <v xml:space="preserve"> </v>
      </c>
      <c r="S1444" s="181" t="str">
        <f>IF('proje ve personel bilgileri'!A633&lt;&gt;0,(Q1444/R1444)," ")</f>
        <v xml:space="preserve"> </v>
      </c>
    </row>
    <row r="1445" spans="1:19" ht="15.75" customHeight="1" x14ac:dyDescent="0.25">
      <c r="A1445" s="14">
        <v>621</v>
      </c>
      <c r="B1445" s="359" t="str">
        <f>IF('proje ve personel bilgileri'!A634&lt;&gt;0,('proje ve personel bilgileri'!A634)," ")</f>
        <v xml:space="preserve"> </v>
      </c>
      <c r="C1445" s="359"/>
      <c r="D1445" s="176">
        <f>IF('G011A (Ocak-Temmuz)'!C1196="",0,'G011A (Ocak-Temmuz)'!C1196)</f>
        <v>0</v>
      </c>
      <c r="E1445" s="175">
        <f>IF('G011A (Ocak-Temmuz)'!K1196=" ",0,'G011A (Ocak-Temmuz)'!K1196)</f>
        <v>0</v>
      </c>
      <c r="F1445" s="176">
        <f>IF('G011A (Şubat-Ağustos)'!C1181="",0,'G011A (Şubat-Ağustos)'!C1181)</f>
        <v>0</v>
      </c>
      <c r="G1445" s="175">
        <f>IF('G011A (Şubat-Ağustos)'!K1181=" ",0,'G011A (Şubat-Ağustos)'!K1181)</f>
        <v>0</v>
      </c>
      <c r="H1445" s="176">
        <f>IF('G011A (Mart-Eylül)'!C1181="",0,'G011A (Mart-Eylül)'!C1181)</f>
        <v>0</v>
      </c>
      <c r="I1445" s="175">
        <f>IF('G011A (Mart-Eylül)'!K1181=" ",0,'G011A (Mart-Eylül)'!K1181)</f>
        <v>0</v>
      </c>
      <c r="J1445" s="176">
        <f>IF('G011A (Nisan-Ekim)'!C1180="",0,'G011A (Nisan-Ekim)'!C1180)</f>
        <v>0</v>
      </c>
      <c r="K1445" s="175">
        <f>IF('G011A (Nisan-Ekim)'!K1180="",0,'G011A (Nisan-Ekim)'!K1180)</f>
        <v>0</v>
      </c>
      <c r="L1445" s="176">
        <f>IF('G011A (Mayıs-Kasım)'!C1182="",0,'G011A (Mayıs-Kasım)'!C1182)</f>
        <v>0</v>
      </c>
      <c r="M1445" s="175">
        <f>IF('G011A (Mayıs-Kasım)'!K1182=" ",0,'G011A (Mayıs-Kasım)'!K1182)</f>
        <v>0</v>
      </c>
      <c r="N1445" s="176">
        <f>IF('G011A (Haziran-Aralık)'!C1213="",0,'G011A (Haziran-Aralık)'!C1213)</f>
        <v>0</v>
      </c>
      <c r="O1445" s="175">
        <f>IF('G011A (Haziran-Aralık)'!K1213="",0,'G011A (Haziran-Aralık)'!K1213)</f>
        <v>0</v>
      </c>
      <c r="P1445" s="176" t="str">
        <f>IF('proje ve personel bilgileri'!A634=0,"",SUM(D1445+F1445+H1445+J1445+L1445+N1445))</f>
        <v/>
      </c>
      <c r="Q1445" s="175" t="str">
        <f>IF('proje ve personel bilgileri'!A634=0,"",SUM(E1445+G1445+I1445+K1445+M1445+O1445))</f>
        <v/>
      </c>
      <c r="R1445" s="180" t="str">
        <f>IF('proje ve personel bilgileri'!A634&lt;&gt;0,(P1445/30)," ")</f>
        <v xml:space="preserve"> </v>
      </c>
      <c r="S1445" s="181" t="str">
        <f>IF('proje ve personel bilgileri'!A634&lt;&gt;0,(Q1445/R1445)," ")</f>
        <v xml:space="preserve"> </v>
      </c>
    </row>
    <row r="1446" spans="1:19" ht="15.75" customHeight="1" x14ac:dyDescent="0.25">
      <c r="A1446" s="15">
        <v>622</v>
      </c>
      <c r="B1446" s="359" t="str">
        <f>IF('proje ve personel bilgileri'!A635&lt;&gt;0,('proje ve personel bilgileri'!A635)," ")</f>
        <v xml:space="preserve"> </v>
      </c>
      <c r="C1446" s="359"/>
      <c r="D1446" s="176">
        <f>IF('G011A (Ocak-Temmuz)'!C1197="",0,'G011A (Ocak-Temmuz)'!C1197)</f>
        <v>0</v>
      </c>
      <c r="E1446" s="175">
        <f>IF('G011A (Ocak-Temmuz)'!K1197=" ",0,'G011A (Ocak-Temmuz)'!K1197)</f>
        <v>0</v>
      </c>
      <c r="F1446" s="176">
        <f>IF('G011A (Şubat-Ağustos)'!C1182="",0,'G011A (Şubat-Ağustos)'!C1182)</f>
        <v>0</v>
      </c>
      <c r="G1446" s="175">
        <f>IF('G011A (Şubat-Ağustos)'!K1182=" ",0,'G011A (Şubat-Ağustos)'!K1182)</f>
        <v>0</v>
      </c>
      <c r="H1446" s="176">
        <f>IF('G011A (Mart-Eylül)'!C1182="",0,'G011A (Mart-Eylül)'!C1182)</f>
        <v>0</v>
      </c>
      <c r="I1446" s="175">
        <f>IF('G011A (Mart-Eylül)'!K1182=" ",0,'G011A (Mart-Eylül)'!K1182)</f>
        <v>0</v>
      </c>
      <c r="J1446" s="176">
        <f>IF('G011A (Nisan-Ekim)'!C1181="",0,'G011A (Nisan-Ekim)'!C1181)</f>
        <v>0</v>
      </c>
      <c r="K1446" s="175">
        <f>IF('G011A (Nisan-Ekim)'!K1181="",0,'G011A (Nisan-Ekim)'!K1181)</f>
        <v>0</v>
      </c>
      <c r="L1446" s="176">
        <f>IF('G011A (Mayıs-Kasım)'!C1183="",0,'G011A (Mayıs-Kasım)'!C1183)</f>
        <v>0</v>
      </c>
      <c r="M1446" s="175">
        <f>IF('G011A (Mayıs-Kasım)'!K1183=" ",0,'G011A (Mayıs-Kasım)'!K1183)</f>
        <v>0</v>
      </c>
      <c r="N1446" s="176">
        <f>IF('G011A (Haziran-Aralık)'!C1214="",0,'G011A (Haziran-Aralık)'!C1214)</f>
        <v>0</v>
      </c>
      <c r="O1446" s="175">
        <f>IF('G011A (Haziran-Aralık)'!K1214="",0,'G011A (Haziran-Aralık)'!K1214)</f>
        <v>0</v>
      </c>
      <c r="P1446" s="176" t="str">
        <f>IF('proje ve personel bilgileri'!A635=0,"",SUM(D1446+F1446+H1446+J1446+L1446+N1446))</f>
        <v/>
      </c>
      <c r="Q1446" s="175" t="str">
        <f>IF('proje ve personel bilgileri'!A635=0,"",SUM(E1446+G1446+I1446+K1446+M1446+O1446))</f>
        <v/>
      </c>
      <c r="R1446" s="180" t="str">
        <f>IF('proje ve personel bilgileri'!A635&lt;&gt;0,(P1446/30)," ")</f>
        <v xml:space="preserve"> </v>
      </c>
      <c r="S1446" s="181" t="str">
        <f>IF('proje ve personel bilgileri'!A635&lt;&gt;0,(Q1446/R1446)," ")</f>
        <v xml:space="preserve"> </v>
      </c>
    </row>
    <row r="1447" spans="1:19" ht="15.75" customHeight="1" x14ac:dyDescent="0.25">
      <c r="A1447" s="14">
        <v>623</v>
      </c>
      <c r="B1447" s="359" t="str">
        <f>IF('proje ve personel bilgileri'!A636&lt;&gt;0,('proje ve personel bilgileri'!A636)," ")</f>
        <v xml:space="preserve"> </v>
      </c>
      <c r="C1447" s="359"/>
      <c r="D1447" s="176">
        <f>IF('G011A (Ocak-Temmuz)'!C1198="",0,'G011A (Ocak-Temmuz)'!C1198)</f>
        <v>0</v>
      </c>
      <c r="E1447" s="175">
        <f>IF('G011A (Ocak-Temmuz)'!K1198=" ",0,'G011A (Ocak-Temmuz)'!K1198)</f>
        <v>0</v>
      </c>
      <c r="F1447" s="176">
        <f>IF('G011A (Şubat-Ağustos)'!C1183="",0,'G011A (Şubat-Ağustos)'!C1183)</f>
        <v>0</v>
      </c>
      <c r="G1447" s="175">
        <f>IF('G011A (Şubat-Ağustos)'!K1183=" ",0,'G011A (Şubat-Ağustos)'!K1183)</f>
        <v>0</v>
      </c>
      <c r="H1447" s="176">
        <f>IF('G011A (Mart-Eylül)'!C1183="",0,'G011A (Mart-Eylül)'!C1183)</f>
        <v>0</v>
      </c>
      <c r="I1447" s="175">
        <f>IF('G011A (Mart-Eylül)'!K1183=" ",0,'G011A (Mart-Eylül)'!K1183)</f>
        <v>0</v>
      </c>
      <c r="J1447" s="176">
        <f>IF('G011A (Nisan-Ekim)'!C1182="",0,'G011A (Nisan-Ekim)'!C1182)</f>
        <v>0</v>
      </c>
      <c r="K1447" s="175">
        <f>IF('G011A (Nisan-Ekim)'!K1182="",0,'G011A (Nisan-Ekim)'!K1182)</f>
        <v>0</v>
      </c>
      <c r="L1447" s="176">
        <f>IF('G011A (Mayıs-Kasım)'!C1184="",0,'G011A (Mayıs-Kasım)'!C1184)</f>
        <v>0</v>
      </c>
      <c r="M1447" s="175">
        <f>IF('G011A (Mayıs-Kasım)'!K1184=" ",0,'G011A (Mayıs-Kasım)'!K1184)</f>
        <v>0</v>
      </c>
      <c r="N1447" s="176">
        <f>IF('G011A (Haziran-Aralık)'!C1215="",0,'G011A (Haziran-Aralık)'!C1215)</f>
        <v>0</v>
      </c>
      <c r="O1447" s="175">
        <f>IF('G011A (Haziran-Aralık)'!K1215="",0,'G011A (Haziran-Aralık)'!K1215)</f>
        <v>0</v>
      </c>
      <c r="P1447" s="176" t="str">
        <f>IF('proje ve personel bilgileri'!A636=0,"",SUM(D1447+F1447+H1447+J1447+L1447+N1447))</f>
        <v/>
      </c>
      <c r="Q1447" s="175" t="str">
        <f>IF('proje ve personel bilgileri'!A636=0,"",SUM(E1447+G1447+I1447+K1447+M1447+O1447))</f>
        <v/>
      </c>
      <c r="R1447" s="180" t="str">
        <f>IF('proje ve personel bilgileri'!A636&lt;&gt;0,(P1447/30)," ")</f>
        <v xml:space="preserve"> </v>
      </c>
      <c r="S1447" s="181" t="str">
        <f>IF('proje ve personel bilgileri'!A636&lt;&gt;0,(Q1447/R1447)," ")</f>
        <v xml:space="preserve"> </v>
      </c>
    </row>
    <row r="1448" spans="1:19" ht="15.75" customHeight="1" x14ac:dyDescent="0.25">
      <c r="A1448" s="15">
        <v>624</v>
      </c>
      <c r="B1448" s="359" t="str">
        <f>IF('proje ve personel bilgileri'!A637&lt;&gt;0,('proje ve personel bilgileri'!A637)," ")</f>
        <v xml:space="preserve"> </v>
      </c>
      <c r="C1448" s="359"/>
      <c r="D1448" s="176">
        <f>IF('G011A (Ocak-Temmuz)'!C1199="",0,'G011A (Ocak-Temmuz)'!C1199)</f>
        <v>0</v>
      </c>
      <c r="E1448" s="175">
        <f>IF('G011A (Ocak-Temmuz)'!K1199=" ",0,'G011A (Ocak-Temmuz)'!K1199)</f>
        <v>0</v>
      </c>
      <c r="F1448" s="176">
        <f>IF('G011A (Şubat-Ağustos)'!C1184="",0,'G011A (Şubat-Ağustos)'!C1184)</f>
        <v>0</v>
      </c>
      <c r="G1448" s="175">
        <f>IF('G011A (Şubat-Ağustos)'!K1184=" ",0,'G011A (Şubat-Ağustos)'!K1184)</f>
        <v>0</v>
      </c>
      <c r="H1448" s="176">
        <f>IF('G011A (Mart-Eylül)'!C1184="",0,'G011A (Mart-Eylül)'!C1184)</f>
        <v>0</v>
      </c>
      <c r="I1448" s="175">
        <f>IF('G011A (Mart-Eylül)'!K1184=" ",0,'G011A (Mart-Eylül)'!K1184)</f>
        <v>0</v>
      </c>
      <c r="J1448" s="176">
        <f>IF('G011A (Nisan-Ekim)'!C1183="",0,'G011A (Nisan-Ekim)'!C1183)</f>
        <v>0</v>
      </c>
      <c r="K1448" s="175">
        <f>IF('G011A (Nisan-Ekim)'!K1183="",0,'G011A (Nisan-Ekim)'!K1183)</f>
        <v>0</v>
      </c>
      <c r="L1448" s="176">
        <f>IF('G011A (Mayıs-Kasım)'!C1185="",0,'G011A (Mayıs-Kasım)'!C1185)</f>
        <v>0</v>
      </c>
      <c r="M1448" s="175">
        <f>IF('G011A (Mayıs-Kasım)'!K1185=" ",0,'G011A (Mayıs-Kasım)'!K1185)</f>
        <v>0</v>
      </c>
      <c r="N1448" s="176">
        <f>IF('G011A (Haziran-Aralık)'!C1216="",0,'G011A (Haziran-Aralık)'!C1216)</f>
        <v>0</v>
      </c>
      <c r="O1448" s="175">
        <f>IF('G011A (Haziran-Aralık)'!K1216="",0,'G011A (Haziran-Aralık)'!K1216)</f>
        <v>0</v>
      </c>
      <c r="P1448" s="176" t="str">
        <f>IF('proje ve personel bilgileri'!A637=0,"",SUM(D1448+F1448+H1448+J1448+L1448+N1448))</f>
        <v/>
      </c>
      <c r="Q1448" s="175" t="str">
        <f>IF('proje ve personel bilgileri'!A637=0,"",SUM(E1448+G1448+I1448+K1448+M1448+O1448))</f>
        <v/>
      </c>
      <c r="R1448" s="180" t="str">
        <f>IF('proje ve personel bilgileri'!A637&lt;&gt;0,(P1448/30)," ")</f>
        <v xml:space="preserve"> </v>
      </c>
      <c r="S1448" s="181" t="str">
        <f>IF('proje ve personel bilgileri'!A637&lt;&gt;0,(Q1448/R1448)," ")</f>
        <v xml:space="preserve"> </v>
      </c>
    </row>
    <row r="1449" spans="1:19" ht="15.75" customHeight="1" x14ac:dyDescent="0.25">
      <c r="A1449" s="14">
        <v>625</v>
      </c>
      <c r="B1449" s="359" t="str">
        <f>IF('proje ve personel bilgileri'!A638&lt;&gt;0,('proje ve personel bilgileri'!A638)," ")</f>
        <v xml:space="preserve"> </v>
      </c>
      <c r="C1449" s="359"/>
      <c r="D1449" s="176">
        <f>IF('G011A (Ocak-Temmuz)'!C1200="",0,'G011A (Ocak-Temmuz)'!C1200)</f>
        <v>0</v>
      </c>
      <c r="E1449" s="175">
        <f>IF('G011A (Ocak-Temmuz)'!K1200=" ",0,'G011A (Ocak-Temmuz)'!K1200)</f>
        <v>0</v>
      </c>
      <c r="F1449" s="176">
        <f>IF('G011A (Şubat-Ağustos)'!C1185="",0,'G011A (Şubat-Ağustos)'!C1185)</f>
        <v>0</v>
      </c>
      <c r="G1449" s="175">
        <f>IF('G011A (Şubat-Ağustos)'!K1185=" ",0,'G011A (Şubat-Ağustos)'!K1185)</f>
        <v>0</v>
      </c>
      <c r="H1449" s="176">
        <f>IF('G011A (Mart-Eylül)'!C1185="",0,'G011A (Mart-Eylül)'!C1185)</f>
        <v>0</v>
      </c>
      <c r="I1449" s="175">
        <f>IF('G011A (Mart-Eylül)'!K1185=" ",0,'G011A (Mart-Eylül)'!K1185)</f>
        <v>0</v>
      </c>
      <c r="J1449" s="176">
        <f>IF('G011A (Nisan-Ekim)'!C1184="",0,'G011A (Nisan-Ekim)'!C1184)</f>
        <v>0</v>
      </c>
      <c r="K1449" s="175">
        <f>IF('G011A (Nisan-Ekim)'!K1184="",0,'G011A (Nisan-Ekim)'!K1184)</f>
        <v>0</v>
      </c>
      <c r="L1449" s="176">
        <f>IF('G011A (Mayıs-Kasım)'!C1186="",0,'G011A (Mayıs-Kasım)'!C1186)</f>
        <v>0</v>
      </c>
      <c r="M1449" s="175">
        <f>IF('G011A (Mayıs-Kasım)'!K1186=" ",0,'G011A (Mayıs-Kasım)'!K1186)</f>
        <v>0</v>
      </c>
      <c r="N1449" s="176">
        <f>IF('G011A (Haziran-Aralık)'!C1217="",0,'G011A (Haziran-Aralık)'!C1217)</f>
        <v>0</v>
      </c>
      <c r="O1449" s="175">
        <f>IF('G011A (Haziran-Aralık)'!K1217="",0,'G011A (Haziran-Aralık)'!K1217)</f>
        <v>0</v>
      </c>
      <c r="P1449" s="176" t="str">
        <f>IF('proje ve personel bilgileri'!A638=0,"",SUM(D1449+F1449+H1449+J1449+L1449+N1449))</f>
        <v/>
      </c>
      <c r="Q1449" s="175" t="str">
        <f>IF('proje ve personel bilgileri'!A638=0,"",SUM(E1449+G1449+I1449+K1449+M1449+O1449))</f>
        <v/>
      </c>
      <c r="R1449" s="180" t="str">
        <f>IF('proje ve personel bilgileri'!A638&lt;&gt;0,(P1449/30)," ")</f>
        <v xml:space="preserve"> </v>
      </c>
      <c r="S1449" s="181" t="str">
        <f>IF('proje ve personel bilgileri'!A638&lt;&gt;0,(Q1449/R1449)," ")</f>
        <v xml:space="preserve"> </v>
      </c>
    </row>
    <row r="1450" spans="1:19" ht="15.75" customHeight="1" x14ac:dyDescent="0.25">
      <c r="A1450" s="15">
        <v>626</v>
      </c>
      <c r="B1450" s="359" t="str">
        <f>IF('proje ve personel bilgileri'!A639&lt;&gt;0,('proje ve personel bilgileri'!A639)," ")</f>
        <v xml:space="preserve"> </v>
      </c>
      <c r="C1450" s="359"/>
      <c r="D1450" s="176">
        <f>IF('G011A (Ocak-Temmuz)'!C1201="",0,'G011A (Ocak-Temmuz)'!C1201)</f>
        <v>0</v>
      </c>
      <c r="E1450" s="175">
        <f>IF('G011A (Ocak-Temmuz)'!K1201=" ",0,'G011A (Ocak-Temmuz)'!K1201)</f>
        <v>0</v>
      </c>
      <c r="F1450" s="176">
        <f>IF('G011A (Şubat-Ağustos)'!C1186="",0,'G011A (Şubat-Ağustos)'!C1186)</f>
        <v>0</v>
      </c>
      <c r="G1450" s="175">
        <f>IF('G011A (Şubat-Ağustos)'!K1186=" ",0,'G011A (Şubat-Ağustos)'!K1186)</f>
        <v>0</v>
      </c>
      <c r="H1450" s="176">
        <f>IF('G011A (Mart-Eylül)'!C1186="",0,'G011A (Mart-Eylül)'!C1186)</f>
        <v>0</v>
      </c>
      <c r="I1450" s="175">
        <f>IF('G011A (Mart-Eylül)'!K1186=" ",0,'G011A (Mart-Eylül)'!K1186)</f>
        <v>0</v>
      </c>
      <c r="J1450" s="176">
        <f>IF('G011A (Nisan-Ekim)'!C1185="",0,'G011A (Nisan-Ekim)'!C1185)</f>
        <v>0</v>
      </c>
      <c r="K1450" s="175">
        <f>IF('G011A (Nisan-Ekim)'!K1185="",0,'G011A (Nisan-Ekim)'!K1185)</f>
        <v>0</v>
      </c>
      <c r="L1450" s="176">
        <f>IF('G011A (Mayıs-Kasım)'!C1187="",0,'G011A (Mayıs-Kasım)'!C1187)</f>
        <v>0</v>
      </c>
      <c r="M1450" s="175">
        <f>IF('G011A (Mayıs-Kasım)'!K1187=" ",0,'G011A (Mayıs-Kasım)'!K1187)</f>
        <v>0</v>
      </c>
      <c r="N1450" s="176">
        <f>IF('G011A (Haziran-Aralık)'!C1218="",0,'G011A (Haziran-Aralık)'!C1218)</f>
        <v>0</v>
      </c>
      <c r="O1450" s="175">
        <f>IF('G011A (Haziran-Aralık)'!K1218="",0,'G011A (Haziran-Aralık)'!K1218)</f>
        <v>0</v>
      </c>
      <c r="P1450" s="176" t="str">
        <f>IF('proje ve personel bilgileri'!A639=0,"",SUM(D1450+F1450+H1450+J1450+L1450+N1450))</f>
        <v/>
      </c>
      <c r="Q1450" s="175" t="str">
        <f>IF('proje ve personel bilgileri'!A639=0,"",SUM(E1450+G1450+I1450+K1450+M1450+O1450))</f>
        <v/>
      </c>
      <c r="R1450" s="180" t="str">
        <f>IF('proje ve personel bilgileri'!A639&lt;&gt;0,(P1450/30)," ")</f>
        <v xml:space="preserve"> </v>
      </c>
      <c r="S1450" s="181" t="str">
        <f>IF('proje ve personel bilgileri'!A639&lt;&gt;0,(Q1450/R1450)," ")</f>
        <v xml:space="preserve"> </v>
      </c>
    </row>
    <row r="1451" spans="1:19" ht="15.75" customHeight="1" x14ac:dyDescent="0.25">
      <c r="A1451" s="14">
        <v>627</v>
      </c>
      <c r="B1451" s="359" t="str">
        <f>IF('proje ve personel bilgileri'!A640&lt;&gt;0,('proje ve personel bilgileri'!A640)," ")</f>
        <v xml:space="preserve"> </v>
      </c>
      <c r="C1451" s="359"/>
      <c r="D1451" s="176">
        <f>IF('G011A (Ocak-Temmuz)'!C1202="",0,'G011A (Ocak-Temmuz)'!C1202)</f>
        <v>0</v>
      </c>
      <c r="E1451" s="175">
        <f>IF('G011A (Ocak-Temmuz)'!K1202=" ",0,'G011A (Ocak-Temmuz)'!K1202)</f>
        <v>0</v>
      </c>
      <c r="F1451" s="176">
        <f>IF('G011A (Şubat-Ağustos)'!C1187="",0,'G011A (Şubat-Ağustos)'!C1187)</f>
        <v>0</v>
      </c>
      <c r="G1451" s="175">
        <f>IF('G011A (Şubat-Ağustos)'!K1187=" ",0,'G011A (Şubat-Ağustos)'!K1187)</f>
        <v>0</v>
      </c>
      <c r="H1451" s="176">
        <f>IF('G011A (Mart-Eylül)'!C1187="",0,'G011A (Mart-Eylül)'!C1187)</f>
        <v>0</v>
      </c>
      <c r="I1451" s="175">
        <f>IF('G011A (Mart-Eylül)'!K1187=" ",0,'G011A (Mart-Eylül)'!K1187)</f>
        <v>0</v>
      </c>
      <c r="J1451" s="176">
        <f>IF('G011A (Nisan-Ekim)'!C1186="",0,'G011A (Nisan-Ekim)'!C1186)</f>
        <v>0</v>
      </c>
      <c r="K1451" s="175">
        <f>IF('G011A (Nisan-Ekim)'!K1186="",0,'G011A (Nisan-Ekim)'!K1186)</f>
        <v>0</v>
      </c>
      <c r="L1451" s="176">
        <f>IF('G011A (Mayıs-Kasım)'!C1188="",0,'G011A (Mayıs-Kasım)'!C1188)</f>
        <v>0</v>
      </c>
      <c r="M1451" s="175">
        <f>IF('G011A (Mayıs-Kasım)'!K1188=" ",0,'G011A (Mayıs-Kasım)'!K1188)</f>
        <v>0</v>
      </c>
      <c r="N1451" s="176">
        <f>IF('G011A (Haziran-Aralık)'!C1219="",0,'G011A (Haziran-Aralık)'!C1219)</f>
        <v>0</v>
      </c>
      <c r="O1451" s="175">
        <f>IF('G011A (Haziran-Aralık)'!K1219="",0,'G011A (Haziran-Aralık)'!K1219)</f>
        <v>0</v>
      </c>
      <c r="P1451" s="176" t="str">
        <f>IF('proje ve personel bilgileri'!A640=0,"",SUM(D1451+F1451+H1451+J1451+L1451+N1451))</f>
        <v/>
      </c>
      <c r="Q1451" s="175" t="str">
        <f>IF('proje ve personel bilgileri'!A640=0,"",SUM(E1451+G1451+I1451+K1451+M1451+O1451))</f>
        <v/>
      </c>
      <c r="R1451" s="180" t="str">
        <f>IF('proje ve personel bilgileri'!A640&lt;&gt;0,(P1451/30)," ")</f>
        <v xml:space="preserve"> </v>
      </c>
      <c r="S1451" s="181" t="str">
        <f>IF('proje ve personel bilgileri'!A640&lt;&gt;0,(Q1451/R1451)," ")</f>
        <v xml:space="preserve"> </v>
      </c>
    </row>
    <row r="1452" spans="1:19" ht="15.75" customHeight="1" x14ac:dyDescent="0.25">
      <c r="A1452" s="15">
        <v>628</v>
      </c>
      <c r="B1452" s="359" t="str">
        <f>IF('proje ve personel bilgileri'!A641&lt;&gt;0,('proje ve personel bilgileri'!A641)," ")</f>
        <v xml:space="preserve"> </v>
      </c>
      <c r="C1452" s="359"/>
      <c r="D1452" s="176">
        <f>IF('G011A (Ocak-Temmuz)'!C1203="",0,'G011A (Ocak-Temmuz)'!C1203)</f>
        <v>0</v>
      </c>
      <c r="E1452" s="175">
        <f>IF('G011A (Ocak-Temmuz)'!K1203=" ",0,'G011A (Ocak-Temmuz)'!K1203)</f>
        <v>0</v>
      </c>
      <c r="F1452" s="176">
        <f>IF('G011A (Şubat-Ağustos)'!C1188="",0,'G011A (Şubat-Ağustos)'!C1188)</f>
        <v>0</v>
      </c>
      <c r="G1452" s="175">
        <f>IF('G011A (Şubat-Ağustos)'!K1188=" ",0,'G011A (Şubat-Ağustos)'!K1188)</f>
        <v>0</v>
      </c>
      <c r="H1452" s="176">
        <f>IF('G011A (Mart-Eylül)'!C1188="",0,'G011A (Mart-Eylül)'!C1188)</f>
        <v>0</v>
      </c>
      <c r="I1452" s="175">
        <f>IF('G011A (Mart-Eylül)'!K1188=" ",0,'G011A (Mart-Eylül)'!K1188)</f>
        <v>0</v>
      </c>
      <c r="J1452" s="176">
        <f>IF('G011A (Nisan-Ekim)'!C1187="",0,'G011A (Nisan-Ekim)'!C1187)</f>
        <v>0</v>
      </c>
      <c r="K1452" s="175">
        <f>IF('G011A (Nisan-Ekim)'!K1187="",0,'G011A (Nisan-Ekim)'!K1187)</f>
        <v>0</v>
      </c>
      <c r="L1452" s="176">
        <f>IF('G011A (Mayıs-Kasım)'!C1189="",0,'G011A (Mayıs-Kasım)'!C1189)</f>
        <v>0</v>
      </c>
      <c r="M1452" s="175">
        <f>IF('G011A (Mayıs-Kasım)'!K1189=" ",0,'G011A (Mayıs-Kasım)'!K1189)</f>
        <v>0</v>
      </c>
      <c r="N1452" s="176">
        <f>IF('G011A (Haziran-Aralık)'!C1220="",0,'G011A (Haziran-Aralık)'!C1220)</f>
        <v>0</v>
      </c>
      <c r="O1452" s="175">
        <f>IF('G011A (Haziran-Aralık)'!K1220="",0,'G011A (Haziran-Aralık)'!K1220)</f>
        <v>0</v>
      </c>
      <c r="P1452" s="176" t="str">
        <f>IF('proje ve personel bilgileri'!A641=0,"",SUM(D1452+F1452+H1452+J1452+L1452+N1452))</f>
        <v/>
      </c>
      <c r="Q1452" s="175" t="str">
        <f>IF('proje ve personel bilgileri'!A641=0,"",SUM(E1452+G1452+I1452+K1452+M1452+O1452))</f>
        <v/>
      </c>
      <c r="R1452" s="180" t="str">
        <f>IF('proje ve personel bilgileri'!A641&lt;&gt;0,(P1452/30)," ")</f>
        <v xml:space="preserve"> </v>
      </c>
      <c r="S1452" s="181" t="str">
        <f>IF('proje ve personel bilgileri'!A641&lt;&gt;0,(Q1452/R1452)," ")</f>
        <v xml:space="preserve"> </v>
      </c>
    </row>
    <row r="1453" spans="1:19" ht="15.75" customHeight="1" x14ac:dyDescent="0.25">
      <c r="A1453" s="14">
        <v>629</v>
      </c>
      <c r="B1453" s="359" t="str">
        <f>IF('proje ve personel bilgileri'!A642&lt;&gt;0,('proje ve personel bilgileri'!A642)," ")</f>
        <v xml:space="preserve"> </v>
      </c>
      <c r="C1453" s="359"/>
      <c r="D1453" s="176">
        <f>IF('G011A (Ocak-Temmuz)'!C1204="",0,'G011A (Ocak-Temmuz)'!C1204)</f>
        <v>0</v>
      </c>
      <c r="E1453" s="175">
        <f>IF('G011A (Ocak-Temmuz)'!K1204=" ",0,'G011A (Ocak-Temmuz)'!K1204)</f>
        <v>0</v>
      </c>
      <c r="F1453" s="176">
        <f>IF('G011A (Şubat-Ağustos)'!C1189="",0,'G011A (Şubat-Ağustos)'!C1189)</f>
        <v>0</v>
      </c>
      <c r="G1453" s="175">
        <f>IF('G011A (Şubat-Ağustos)'!K1189=" ",0,'G011A (Şubat-Ağustos)'!K1189)</f>
        <v>0</v>
      </c>
      <c r="H1453" s="176">
        <f>IF('G011A (Mart-Eylül)'!C1189="",0,'G011A (Mart-Eylül)'!C1189)</f>
        <v>0</v>
      </c>
      <c r="I1453" s="175">
        <f>IF('G011A (Mart-Eylül)'!K1189=" ",0,'G011A (Mart-Eylül)'!K1189)</f>
        <v>0</v>
      </c>
      <c r="J1453" s="176">
        <f>IF('G011A (Nisan-Ekim)'!C1188="",0,'G011A (Nisan-Ekim)'!C1188)</f>
        <v>0</v>
      </c>
      <c r="K1453" s="175">
        <f>IF('G011A (Nisan-Ekim)'!K1188="",0,'G011A (Nisan-Ekim)'!K1188)</f>
        <v>0</v>
      </c>
      <c r="L1453" s="176">
        <f>IF('G011A (Mayıs-Kasım)'!C1190="",0,'G011A (Mayıs-Kasım)'!C1190)</f>
        <v>0</v>
      </c>
      <c r="M1453" s="175">
        <f>IF('G011A (Mayıs-Kasım)'!K1190=" ",0,'G011A (Mayıs-Kasım)'!K1190)</f>
        <v>0</v>
      </c>
      <c r="N1453" s="176">
        <f>IF('G011A (Haziran-Aralık)'!C1221="",0,'G011A (Haziran-Aralık)'!C1221)</f>
        <v>0</v>
      </c>
      <c r="O1453" s="175">
        <f>IF('G011A (Haziran-Aralık)'!K1221="",0,'G011A (Haziran-Aralık)'!K1221)</f>
        <v>0</v>
      </c>
      <c r="P1453" s="176" t="str">
        <f>IF('proje ve personel bilgileri'!A642=0,"",SUM(D1453+F1453+H1453+J1453+L1453+N1453))</f>
        <v/>
      </c>
      <c r="Q1453" s="175" t="str">
        <f>IF('proje ve personel bilgileri'!A642=0,"",SUM(E1453+G1453+I1453+K1453+M1453+O1453))</f>
        <v/>
      </c>
      <c r="R1453" s="180" t="str">
        <f>IF('proje ve personel bilgileri'!A642&lt;&gt;0,(P1453/30)," ")</f>
        <v xml:space="preserve"> </v>
      </c>
      <c r="S1453" s="181" t="str">
        <f>IF('proje ve personel bilgileri'!A642&lt;&gt;0,(Q1453/R1453)," ")</f>
        <v xml:space="preserve"> </v>
      </c>
    </row>
    <row r="1454" spans="1:19" ht="15.75" customHeight="1" x14ac:dyDescent="0.25">
      <c r="A1454" s="15">
        <v>630</v>
      </c>
      <c r="B1454" s="359" t="str">
        <f>IF('proje ve personel bilgileri'!A643&lt;&gt;0,('proje ve personel bilgileri'!A643)," ")</f>
        <v xml:space="preserve"> </v>
      </c>
      <c r="C1454" s="359"/>
      <c r="D1454" s="176">
        <f>IF('G011A (Ocak-Temmuz)'!C1205="",0,'G011A (Ocak-Temmuz)'!C1205)</f>
        <v>0</v>
      </c>
      <c r="E1454" s="175">
        <f>IF('G011A (Ocak-Temmuz)'!K1205=" ",0,'G011A (Ocak-Temmuz)'!K1205)</f>
        <v>0</v>
      </c>
      <c r="F1454" s="176">
        <f>IF('G011A (Şubat-Ağustos)'!C1190="",0,'G011A (Şubat-Ağustos)'!C1190)</f>
        <v>0</v>
      </c>
      <c r="G1454" s="175">
        <f>IF('G011A (Şubat-Ağustos)'!K1190=" ",0,'G011A (Şubat-Ağustos)'!K1190)</f>
        <v>0</v>
      </c>
      <c r="H1454" s="176">
        <f>IF('G011A (Mart-Eylül)'!C1190="",0,'G011A (Mart-Eylül)'!C1190)</f>
        <v>0</v>
      </c>
      <c r="I1454" s="175">
        <f>IF('G011A (Mart-Eylül)'!K1190=" ",0,'G011A (Mart-Eylül)'!K1190)</f>
        <v>0</v>
      </c>
      <c r="J1454" s="176">
        <f>IF('G011A (Nisan-Ekim)'!C1189="",0,'G011A (Nisan-Ekim)'!C1189)</f>
        <v>0</v>
      </c>
      <c r="K1454" s="175">
        <f>IF('G011A (Nisan-Ekim)'!K1189="",0,'G011A (Nisan-Ekim)'!K1189)</f>
        <v>0</v>
      </c>
      <c r="L1454" s="176">
        <f>IF('G011A (Mayıs-Kasım)'!C1191="",0,'G011A (Mayıs-Kasım)'!C1191)</f>
        <v>0</v>
      </c>
      <c r="M1454" s="175">
        <f>IF('G011A (Mayıs-Kasım)'!K1191=" ",0,'G011A (Mayıs-Kasım)'!K1191)</f>
        <v>0</v>
      </c>
      <c r="N1454" s="176">
        <f>IF('G011A (Haziran-Aralık)'!C1222="",0,'G011A (Haziran-Aralık)'!C1222)</f>
        <v>0</v>
      </c>
      <c r="O1454" s="175">
        <f>IF('G011A (Haziran-Aralık)'!K1222="",0,'G011A (Haziran-Aralık)'!K1222)</f>
        <v>0</v>
      </c>
      <c r="P1454" s="176" t="str">
        <f>IF('proje ve personel bilgileri'!A643=0,"",SUM(D1454+F1454+H1454+J1454+L1454+N1454))</f>
        <v/>
      </c>
      <c r="Q1454" s="175" t="str">
        <f>IF('proje ve personel bilgileri'!A643=0,"",SUM(E1454+G1454+I1454+K1454+M1454+O1454))</f>
        <v/>
      </c>
      <c r="R1454" s="180" t="str">
        <f>IF('proje ve personel bilgileri'!A643&lt;&gt;0,(P1454/30)," ")</f>
        <v xml:space="preserve"> </v>
      </c>
      <c r="S1454" s="181" t="str">
        <f>IF('proje ve personel bilgileri'!A643&lt;&gt;0,(Q1454/R1454)," ")</f>
        <v xml:space="preserve"> </v>
      </c>
    </row>
    <row r="1455" spans="1:19" ht="15" customHeight="1" x14ac:dyDescent="0.25">
      <c r="A1455" s="56"/>
      <c r="B1455" s="56"/>
      <c r="C1455" s="56"/>
      <c r="D1455" s="56"/>
      <c r="E1455" s="56"/>
      <c r="F1455" s="56"/>
      <c r="G1455" s="56"/>
      <c r="H1455" s="56"/>
      <c r="I1455" s="56"/>
      <c r="J1455" s="56"/>
      <c r="K1455" s="56"/>
      <c r="L1455" s="56"/>
      <c r="M1455" s="56"/>
      <c r="N1455" s="56"/>
      <c r="O1455" s="56"/>
      <c r="P1455" s="56"/>
      <c r="Q1455" s="56"/>
      <c r="R1455" s="56"/>
      <c r="S1455" s="56"/>
    </row>
    <row r="1456" spans="1:19" ht="15" customHeight="1" x14ac:dyDescent="0.25">
      <c r="A1456" s="332" t="s">
        <v>100</v>
      </c>
      <c r="B1456" s="332"/>
      <c r="C1456" s="332"/>
      <c r="D1456" s="332"/>
      <c r="E1456" s="332"/>
      <c r="F1456" s="332"/>
      <c r="G1456" s="332"/>
      <c r="H1456" s="332"/>
      <c r="I1456" s="332"/>
      <c r="J1456" s="332"/>
      <c r="K1456" s="332"/>
      <c r="L1456" s="332"/>
      <c r="M1456" s="332"/>
      <c r="N1456" s="332"/>
      <c r="O1456" s="332"/>
      <c r="P1456" s="332"/>
      <c r="Q1456" s="332"/>
      <c r="R1456" s="332"/>
    </row>
    <row r="1457" spans="1:19" ht="15" customHeight="1" x14ac:dyDescent="0.25">
      <c r="A1457" s="287"/>
    </row>
    <row r="1458" spans="1:19" ht="15" customHeight="1" x14ac:dyDescent="0.25">
      <c r="C1458" s="57"/>
      <c r="E1458" s="58"/>
      <c r="G1458" s="57"/>
    </row>
    <row r="1459" spans="1:19" ht="15" customHeight="1" x14ac:dyDescent="0.25">
      <c r="F1459" s="288" t="s">
        <v>102</v>
      </c>
      <c r="J1459" s="288" t="s">
        <v>103</v>
      </c>
      <c r="O1459" s="74" t="s">
        <v>127</v>
      </c>
    </row>
    <row r="1470" spans="1:19" ht="15.75" customHeight="1" x14ac:dyDescent="0.25">
      <c r="A1470" s="348" t="s">
        <v>108</v>
      </c>
      <c r="B1470" s="348"/>
      <c r="C1470" s="348"/>
      <c r="D1470" s="348"/>
      <c r="E1470" s="348"/>
      <c r="F1470" s="348"/>
      <c r="G1470" s="348"/>
      <c r="H1470" s="348"/>
      <c r="I1470" s="348"/>
      <c r="J1470" s="348"/>
      <c r="K1470" s="348"/>
      <c r="L1470" s="348"/>
      <c r="M1470" s="348"/>
      <c r="N1470" s="348"/>
      <c r="O1470" s="348"/>
      <c r="P1470" s="348"/>
      <c r="Q1470" s="348"/>
      <c r="R1470" s="348"/>
      <c r="S1470" s="348"/>
    </row>
    <row r="1471" spans="1:19" ht="15" customHeight="1" x14ac:dyDescent="0.25">
      <c r="A1471" s="68"/>
      <c r="B1471" s="68"/>
      <c r="C1471" s="68"/>
      <c r="D1471" s="68"/>
      <c r="E1471" s="68"/>
      <c r="F1471" s="68"/>
      <c r="G1471" s="68"/>
      <c r="H1471" s="68"/>
      <c r="I1471" s="69" t="str">
        <f>'proje ve personel bilgileri'!$B$7</f>
        <v>/</v>
      </c>
      <c r="J1471" s="68" t="s">
        <v>109</v>
      </c>
      <c r="K1471" s="68"/>
      <c r="L1471" s="68"/>
      <c r="M1471" s="68"/>
      <c r="N1471" s="68"/>
      <c r="O1471" s="68"/>
      <c r="P1471" s="68"/>
      <c r="Q1471" s="68"/>
      <c r="R1471" s="68"/>
      <c r="S1471" s="68"/>
    </row>
    <row r="1472" spans="1:19" ht="18.75" customHeight="1" x14ac:dyDescent="0.25">
      <c r="R1472" s="10" t="s">
        <v>110</v>
      </c>
    </row>
    <row r="1473" spans="1:19" ht="15.75" customHeight="1" x14ac:dyDescent="0.25">
      <c r="A1473" s="349" t="s">
        <v>2</v>
      </c>
      <c r="B1473" s="350"/>
      <c r="C1473" s="374">
        <f>'proje ve personel bilgileri'!$B$2</f>
        <v>0</v>
      </c>
      <c r="D1473" s="375"/>
      <c r="E1473" s="375"/>
      <c r="F1473" s="375"/>
      <c r="G1473" s="375"/>
      <c r="H1473" s="375"/>
      <c r="I1473" s="375"/>
      <c r="J1473" s="375"/>
      <c r="K1473" s="375"/>
      <c r="L1473" s="375"/>
      <c r="M1473" s="375"/>
      <c r="N1473" s="375"/>
      <c r="O1473" s="375"/>
      <c r="P1473" s="375"/>
      <c r="Q1473" s="375"/>
      <c r="R1473" s="375"/>
      <c r="S1473" s="376"/>
    </row>
    <row r="1474" spans="1:19" ht="15.75" customHeight="1" x14ac:dyDescent="0.25">
      <c r="A1474" s="349" t="s">
        <v>4</v>
      </c>
      <c r="B1474" s="350"/>
      <c r="C1474" s="374">
        <f>'proje ve personel bilgileri'!$B$3</f>
        <v>0</v>
      </c>
      <c r="D1474" s="375"/>
      <c r="E1474" s="375"/>
      <c r="F1474" s="375"/>
      <c r="G1474" s="375"/>
      <c r="H1474" s="375"/>
      <c r="I1474" s="375"/>
      <c r="J1474" s="375"/>
      <c r="K1474" s="375"/>
      <c r="L1474" s="375"/>
      <c r="M1474" s="375"/>
      <c r="N1474" s="375"/>
      <c r="O1474" s="375"/>
      <c r="P1474" s="375"/>
      <c r="Q1474" s="375"/>
      <c r="R1474" s="375"/>
      <c r="S1474" s="376"/>
    </row>
    <row r="1475" spans="1:19" ht="27.75" customHeight="1" x14ac:dyDescent="0.25">
      <c r="A1475" s="360" t="s">
        <v>87</v>
      </c>
      <c r="B1475" s="368" t="s">
        <v>15</v>
      </c>
      <c r="C1475" s="369"/>
      <c r="D1475" s="368" t="s">
        <v>111</v>
      </c>
      <c r="E1475" s="369"/>
      <c r="F1475" s="368" t="s">
        <v>112</v>
      </c>
      <c r="G1475" s="369"/>
      <c r="H1475" s="366" t="s">
        <v>113</v>
      </c>
      <c r="I1475" s="367"/>
      <c r="J1475" s="366" t="s">
        <v>114</v>
      </c>
      <c r="K1475" s="367"/>
      <c r="L1475" s="366" t="s">
        <v>115</v>
      </c>
      <c r="M1475" s="367"/>
      <c r="N1475" s="368" t="s">
        <v>116</v>
      </c>
      <c r="O1475" s="369"/>
      <c r="P1475" s="360" t="s">
        <v>117</v>
      </c>
      <c r="Q1475" s="286" t="s">
        <v>118</v>
      </c>
      <c r="R1475" s="362" t="s">
        <v>119</v>
      </c>
      <c r="S1475" s="362" t="s">
        <v>120</v>
      </c>
    </row>
    <row r="1476" spans="1:19" ht="15.75" customHeight="1" x14ac:dyDescent="0.25">
      <c r="A1476" s="361"/>
      <c r="B1476" s="372"/>
      <c r="C1476" s="373"/>
      <c r="D1476" s="370"/>
      <c r="E1476" s="371"/>
      <c r="F1476" s="370"/>
      <c r="G1476" s="371"/>
      <c r="H1476" s="364" t="s">
        <v>121</v>
      </c>
      <c r="I1476" s="365"/>
      <c r="J1476" s="364" t="s">
        <v>122</v>
      </c>
      <c r="K1476" s="365"/>
      <c r="L1476" s="364" t="s">
        <v>123</v>
      </c>
      <c r="M1476" s="365"/>
      <c r="N1476" s="370"/>
      <c r="O1476" s="371"/>
      <c r="P1476" s="361"/>
      <c r="Q1476" s="11" t="s">
        <v>124</v>
      </c>
      <c r="R1476" s="363"/>
      <c r="S1476" s="363"/>
    </row>
    <row r="1477" spans="1:19" ht="27.75" customHeight="1" x14ac:dyDescent="0.25">
      <c r="A1477" s="361"/>
      <c r="B1477" s="372"/>
      <c r="C1477" s="373"/>
      <c r="D1477" s="360" t="s">
        <v>125</v>
      </c>
      <c r="E1477" s="11" t="s">
        <v>126</v>
      </c>
      <c r="F1477" s="360" t="s">
        <v>125</v>
      </c>
      <c r="G1477" s="11" t="s">
        <v>126</v>
      </c>
      <c r="H1477" s="360" t="s">
        <v>125</v>
      </c>
      <c r="I1477" s="11" t="s">
        <v>126</v>
      </c>
      <c r="J1477" s="360" t="s">
        <v>125</v>
      </c>
      <c r="K1477" s="12" t="s">
        <v>126</v>
      </c>
      <c r="L1477" s="360" t="s">
        <v>125</v>
      </c>
      <c r="M1477" s="11" t="s">
        <v>126</v>
      </c>
      <c r="N1477" s="360" t="s">
        <v>125</v>
      </c>
      <c r="O1477" s="11" t="s">
        <v>126</v>
      </c>
      <c r="P1477" s="361"/>
      <c r="Q1477" s="11" t="s">
        <v>98</v>
      </c>
      <c r="R1477" s="363"/>
      <c r="S1477" s="363"/>
    </row>
    <row r="1478" spans="1:19" ht="15.75" customHeight="1" x14ac:dyDescent="0.25">
      <c r="A1478" s="361"/>
      <c r="B1478" s="372"/>
      <c r="C1478" s="373"/>
      <c r="D1478" s="361"/>
      <c r="E1478" s="11" t="s">
        <v>98</v>
      </c>
      <c r="F1478" s="361"/>
      <c r="G1478" s="11" t="s">
        <v>98</v>
      </c>
      <c r="H1478" s="361"/>
      <c r="I1478" s="11" t="s">
        <v>98</v>
      </c>
      <c r="J1478" s="361"/>
      <c r="K1478" s="12" t="s">
        <v>98</v>
      </c>
      <c r="L1478" s="361"/>
      <c r="M1478" s="11" t="s">
        <v>98</v>
      </c>
      <c r="N1478" s="361"/>
      <c r="O1478" s="11" t="s">
        <v>98</v>
      </c>
      <c r="P1478" s="361"/>
      <c r="Q1478" s="13"/>
      <c r="R1478" s="363"/>
      <c r="S1478" s="363"/>
    </row>
    <row r="1479" spans="1:19" ht="15.75" customHeight="1" x14ac:dyDescent="0.25">
      <c r="A1479" s="14">
        <v>631</v>
      </c>
      <c r="B1479" s="359" t="str">
        <f>IF('proje ve personel bilgileri'!A644&lt;&gt;0,('proje ve personel bilgileri'!A644)," ")</f>
        <v xml:space="preserve"> </v>
      </c>
      <c r="C1479" s="359"/>
      <c r="D1479" s="176">
        <f>IF('G011A (Ocak-Temmuz)'!C1224="",0,'G011A (Ocak-Temmuz)'!C1224)</f>
        <v>0</v>
      </c>
      <c r="E1479" s="175">
        <f>IF('G011A (Ocak-Temmuz)'!K1224=" ",0,'G011A (Ocak-Temmuz)'!K1224)</f>
        <v>0</v>
      </c>
      <c r="F1479" s="176">
        <f>IF('G011A (Şubat-Ağustos)'!C1208="",0,'G011A (Şubat-Ağustos)'!C1208)</f>
        <v>0</v>
      </c>
      <c r="G1479" s="175">
        <f>IF('G011A (Şubat-Ağustos)'!K1208=" ",0,'G011A (Şubat-Ağustos)'!K1208)</f>
        <v>0</v>
      </c>
      <c r="H1479" s="176">
        <f>IF('G011A (Mart-Eylül)'!C1208="",0,'G011A (Mart-Eylül)'!C1208)</f>
        <v>0</v>
      </c>
      <c r="I1479" s="175">
        <f>IF('G011A (Mart-Eylül)'!K1208=" ",0,'G011A (Mart-Eylül)'!K1208)</f>
        <v>0</v>
      </c>
      <c r="J1479" s="176">
        <f>IF('G011A (Nisan-Ekim)'!C1208="",0,'G011A (Nisan-Ekim)'!C1208)</f>
        <v>0</v>
      </c>
      <c r="K1479" s="175">
        <f>IF('G011A (Nisan-Ekim)'!K1208="",0,'G011A (Nisan-Ekim)'!K1208)</f>
        <v>0</v>
      </c>
      <c r="L1479" s="176">
        <f>IF('G011A (Mayıs-Kasım)'!C1207="",0,'G011A (Mayıs-Kasım)'!C1207)</f>
        <v>0</v>
      </c>
      <c r="M1479" s="175">
        <f>IF('G011A (Mayıs-Kasım)'!K1207=" ",0,'G011A (Mayıs-Kasım)'!K1207)</f>
        <v>0</v>
      </c>
      <c r="N1479" s="176">
        <f>IF('G011A (Haziran-Aralık)'!C1241="",0,'G011A (Haziran-Aralık)'!C1241)</f>
        <v>0</v>
      </c>
      <c r="O1479" s="175">
        <f>IF('G011A (Haziran-Aralık)'!K1241="",0,'G011A (Haziran-Aralık)'!K1241)</f>
        <v>0</v>
      </c>
      <c r="P1479" s="176" t="str">
        <f>IF('proje ve personel bilgileri'!A644=0,"",SUM(D1479+F1479+H1479+J1479+L1479+N1479))</f>
        <v/>
      </c>
      <c r="Q1479" s="175" t="str">
        <f>IF('proje ve personel bilgileri'!A644=0,"",SUM(E1479+G1479+I1479+K1479+M1479+O1479))</f>
        <v/>
      </c>
      <c r="R1479" s="180" t="str">
        <f>IF('proje ve personel bilgileri'!A644&lt;&gt;0,(P1479/30)," ")</f>
        <v xml:space="preserve"> </v>
      </c>
      <c r="S1479" s="181" t="str">
        <f>IF('proje ve personel bilgileri'!A644&lt;&gt;0,(Q1479/R1479)," ")</f>
        <v xml:space="preserve"> </v>
      </c>
    </row>
    <row r="1480" spans="1:19" ht="15.75" customHeight="1" x14ac:dyDescent="0.25">
      <c r="A1480" s="15">
        <v>632</v>
      </c>
      <c r="B1480" s="359" t="str">
        <f>IF('proje ve personel bilgileri'!A645&lt;&gt;0,('proje ve personel bilgileri'!A645)," ")</f>
        <v xml:space="preserve"> </v>
      </c>
      <c r="C1480" s="359"/>
      <c r="D1480" s="176">
        <f>IF('G011A (Ocak-Temmuz)'!C1225="",0,'G011A (Ocak-Temmuz)'!C1225)</f>
        <v>0</v>
      </c>
      <c r="E1480" s="175">
        <f>IF('G011A (Ocak-Temmuz)'!K1225=" ",0,'G011A (Ocak-Temmuz)'!K1225)</f>
        <v>0</v>
      </c>
      <c r="F1480" s="176">
        <f>IF('G011A (Şubat-Ağustos)'!C1209="",0,'G011A (Şubat-Ağustos)'!C1209)</f>
        <v>0</v>
      </c>
      <c r="G1480" s="175">
        <f>IF('G011A (Şubat-Ağustos)'!K1209=" ",0,'G011A (Şubat-Ağustos)'!K1209)</f>
        <v>0</v>
      </c>
      <c r="H1480" s="176">
        <f>IF('G011A (Mart-Eylül)'!C1209="",0,'G011A (Mart-Eylül)'!C1209)</f>
        <v>0</v>
      </c>
      <c r="I1480" s="175">
        <f>IF('G011A (Mart-Eylül)'!K1209=" ",0,'G011A (Mart-Eylül)'!K1209)</f>
        <v>0</v>
      </c>
      <c r="J1480" s="176">
        <f>IF('G011A (Nisan-Ekim)'!C1209="",0,'G011A (Nisan-Ekim)'!C1209)</f>
        <v>0</v>
      </c>
      <c r="K1480" s="175">
        <f>IF('G011A (Nisan-Ekim)'!K1209="",0,'G011A (Nisan-Ekim)'!K1209)</f>
        <v>0</v>
      </c>
      <c r="L1480" s="176">
        <f>IF('G011A (Mayıs-Kasım)'!C1208="",0,'G011A (Mayıs-Kasım)'!C1208)</f>
        <v>0</v>
      </c>
      <c r="M1480" s="175">
        <f>IF('G011A (Mayıs-Kasım)'!K1208=" ",0,'G011A (Mayıs-Kasım)'!K1208)</f>
        <v>0</v>
      </c>
      <c r="N1480" s="176">
        <f>IF('G011A (Haziran-Aralık)'!C1242="",0,'G011A (Haziran-Aralık)'!C1242)</f>
        <v>0</v>
      </c>
      <c r="O1480" s="175">
        <f>IF('G011A (Haziran-Aralık)'!K1242="",0,'G011A (Haziran-Aralık)'!K1242)</f>
        <v>0</v>
      </c>
      <c r="P1480" s="176" t="str">
        <f>IF('proje ve personel bilgileri'!A645=0,"",SUM(D1480+F1480+H1480+J1480+L1480+N1480))</f>
        <v/>
      </c>
      <c r="Q1480" s="175" t="str">
        <f>IF('proje ve personel bilgileri'!A645=0,"",SUM(E1480+G1480+I1480+K1480+M1480+O1480))</f>
        <v/>
      </c>
      <c r="R1480" s="180" t="str">
        <f>IF('proje ve personel bilgileri'!A645&lt;&gt;0,(P1480/30)," ")</f>
        <v xml:space="preserve"> </v>
      </c>
      <c r="S1480" s="181" t="str">
        <f>IF('proje ve personel bilgileri'!A645&lt;&gt;0,(Q1480/R1480)," ")</f>
        <v xml:space="preserve"> </v>
      </c>
    </row>
    <row r="1481" spans="1:19" ht="15.75" customHeight="1" x14ac:dyDescent="0.25">
      <c r="A1481" s="14">
        <v>633</v>
      </c>
      <c r="B1481" s="359" t="str">
        <f>IF('proje ve personel bilgileri'!A646&lt;&gt;0,('proje ve personel bilgileri'!A646)," ")</f>
        <v xml:space="preserve"> </v>
      </c>
      <c r="C1481" s="359"/>
      <c r="D1481" s="176">
        <f>IF('G011A (Ocak-Temmuz)'!C1226="",0,'G011A (Ocak-Temmuz)'!C1226)</f>
        <v>0</v>
      </c>
      <c r="E1481" s="175">
        <f>IF('G011A (Ocak-Temmuz)'!K1226=" ",0,'G011A (Ocak-Temmuz)'!K1226)</f>
        <v>0</v>
      </c>
      <c r="F1481" s="176">
        <f>IF('G011A (Şubat-Ağustos)'!C1210="",0,'G011A (Şubat-Ağustos)'!C1210)</f>
        <v>0</v>
      </c>
      <c r="G1481" s="175">
        <f>IF('G011A (Şubat-Ağustos)'!K1210=" ",0,'G011A (Şubat-Ağustos)'!K1210)</f>
        <v>0</v>
      </c>
      <c r="H1481" s="176">
        <f>IF('G011A (Mart-Eylül)'!C1210="",0,'G011A (Mart-Eylül)'!C1210)</f>
        <v>0</v>
      </c>
      <c r="I1481" s="175">
        <f>IF('G011A (Mart-Eylül)'!K1210=" ",0,'G011A (Mart-Eylül)'!K1210)</f>
        <v>0</v>
      </c>
      <c r="J1481" s="176">
        <f>IF('G011A (Nisan-Ekim)'!C1210="",0,'G011A (Nisan-Ekim)'!C1210)</f>
        <v>0</v>
      </c>
      <c r="K1481" s="175">
        <f>IF('G011A (Nisan-Ekim)'!K1210="",0,'G011A (Nisan-Ekim)'!K1210)</f>
        <v>0</v>
      </c>
      <c r="L1481" s="176">
        <f>IF('G011A (Mayıs-Kasım)'!C1209="",0,'G011A (Mayıs-Kasım)'!C1209)</f>
        <v>0</v>
      </c>
      <c r="M1481" s="175">
        <f>IF('G011A (Mayıs-Kasım)'!K1209=" ",0,'G011A (Mayıs-Kasım)'!K1209)</f>
        <v>0</v>
      </c>
      <c r="N1481" s="176">
        <f>IF('G011A (Haziran-Aralık)'!C1243="",0,'G011A (Haziran-Aralık)'!C1243)</f>
        <v>0</v>
      </c>
      <c r="O1481" s="175">
        <f>IF('G011A (Haziran-Aralık)'!K1243="",0,'G011A (Haziran-Aralık)'!K1243)</f>
        <v>0</v>
      </c>
      <c r="P1481" s="176" t="str">
        <f>IF('proje ve personel bilgileri'!A646=0,"",SUM(D1481+F1481+H1481+J1481+L1481+N1481))</f>
        <v/>
      </c>
      <c r="Q1481" s="175" t="str">
        <f>IF('proje ve personel bilgileri'!A646=0,"",SUM(E1481+G1481+I1481+K1481+M1481+O1481))</f>
        <v/>
      </c>
      <c r="R1481" s="180" t="str">
        <f>IF('proje ve personel bilgileri'!A646&lt;&gt;0,(P1481/30)," ")</f>
        <v xml:space="preserve"> </v>
      </c>
      <c r="S1481" s="181" t="str">
        <f>IF('proje ve personel bilgileri'!A646&lt;&gt;0,(Q1481/R1481)," ")</f>
        <v xml:space="preserve"> </v>
      </c>
    </row>
    <row r="1482" spans="1:19" ht="15.75" customHeight="1" x14ac:dyDescent="0.25">
      <c r="A1482" s="15">
        <v>634</v>
      </c>
      <c r="B1482" s="359" t="str">
        <f>IF('proje ve personel bilgileri'!A647&lt;&gt;0,('proje ve personel bilgileri'!A647)," ")</f>
        <v xml:space="preserve"> </v>
      </c>
      <c r="C1482" s="359"/>
      <c r="D1482" s="176">
        <f>IF('G011A (Ocak-Temmuz)'!C1227="",0,'G011A (Ocak-Temmuz)'!C1227)</f>
        <v>0</v>
      </c>
      <c r="E1482" s="175">
        <f>IF('G011A (Ocak-Temmuz)'!K1227=" ",0,'G011A (Ocak-Temmuz)'!K1227)</f>
        <v>0</v>
      </c>
      <c r="F1482" s="176">
        <f>IF('G011A (Şubat-Ağustos)'!C1211="",0,'G011A (Şubat-Ağustos)'!C1211)</f>
        <v>0</v>
      </c>
      <c r="G1482" s="175">
        <f>IF('G011A (Şubat-Ağustos)'!K1211=" ",0,'G011A (Şubat-Ağustos)'!K1211)</f>
        <v>0</v>
      </c>
      <c r="H1482" s="176">
        <f>IF('G011A (Mart-Eylül)'!C1211="",0,'G011A (Mart-Eylül)'!C1211)</f>
        <v>0</v>
      </c>
      <c r="I1482" s="175">
        <f>IF('G011A (Mart-Eylül)'!K1211=" ",0,'G011A (Mart-Eylül)'!K1211)</f>
        <v>0</v>
      </c>
      <c r="J1482" s="176">
        <f>IF('G011A (Nisan-Ekim)'!C1211="",0,'G011A (Nisan-Ekim)'!C1211)</f>
        <v>0</v>
      </c>
      <c r="K1482" s="175">
        <f>IF('G011A (Nisan-Ekim)'!K1211="",0,'G011A (Nisan-Ekim)'!K1211)</f>
        <v>0</v>
      </c>
      <c r="L1482" s="176">
        <f>IF('G011A (Mayıs-Kasım)'!C1210="",0,'G011A (Mayıs-Kasım)'!C1210)</f>
        <v>0</v>
      </c>
      <c r="M1482" s="175">
        <f>IF('G011A (Mayıs-Kasım)'!K1210=" ",0,'G011A (Mayıs-Kasım)'!K1210)</f>
        <v>0</v>
      </c>
      <c r="N1482" s="176">
        <f>IF('G011A (Haziran-Aralık)'!C1244="",0,'G011A (Haziran-Aralık)'!C1244)</f>
        <v>0</v>
      </c>
      <c r="O1482" s="175">
        <f>IF('G011A (Haziran-Aralık)'!K1244="",0,'G011A (Haziran-Aralık)'!K1244)</f>
        <v>0</v>
      </c>
      <c r="P1482" s="176" t="str">
        <f>IF('proje ve personel bilgileri'!A647=0,"",SUM(D1482+F1482+H1482+J1482+L1482+N1482))</f>
        <v/>
      </c>
      <c r="Q1482" s="175" t="str">
        <f>IF('proje ve personel bilgileri'!A647=0,"",SUM(E1482+G1482+I1482+K1482+M1482+O1482))</f>
        <v/>
      </c>
      <c r="R1482" s="180" t="str">
        <f>IF('proje ve personel bilgileri'!A647&lt;&gt;0,(P1482/30)," ")</f>
        <v xml:space="preserve"> </v>
      </c>
      <c r="S1482" s="181" t="str">
        <f>IF('proje ve personel bilgileri'!A647&lt;&gt;0,(Q1482/R1482)," ")</f>
        <v xml:space="preserve"> </v>
      </c>
    </row>
    <row r="1483" spans="1:19" ht="15.75" customHeight="1" x14ac:dyDescent="0.25">
      <c r="A1483" s="14">
        <v>635</v>
      </c>
      <c r="B1483" s="359" t="str">
        <f>IF('proje ve personel bilgileri'!A648&lt;&gt;0,('proje ve personel bilgileri'!A648)," ")</f>
        <v xml:space="preserve"> </v>
      </c>
      <c r="C1483" s="359"/>
      <c r="D1483" s="176">
        <f>IF('G011A (Ocak-Temmuz)'!C1228="",0,'G011A (Ocak-Temmuz)'!C1228)</f>
        <v>0</v>
      </c>
      <c r="E1483" s="175">
        <f>IF('G011A (Ocak-Temmuz)'!K1228=" ",0,'G011A (Ocak-Temmuz)'!K1228)</f>
        <v>0</v>
      </c>
      <c r="F1483" s="176">
        <f>IF('G011A (Şubat-Ağustos)'!C1212="",0,'G011A (Şubat-Ağustos)'!C1212)</f>
        <v>0</v>
      </c>
      <c r="G1483" s="175">
        <f>IF('G011A (Şubat-Ağustos)'!K1212=" ",0,'G011A (Şubat-Ağustos)'!K1212)</f>
        <v>0</v>
      </c>
      <c r="H1483" s="176">
        <f>IF('G011A (Mart-Eylül)'!C1212="",0,'G011A (Mart-Eylül)'!C1212)</f>
        <v>0</v>
      </c>
      <c r="I1483" s="175">
        <f>IF('G011A (Mart-Eylül)'!K1212=" ",0,'G011A (Mart-Eylül)'!K1212)</f>
        <v>0</v>
      </c>
      <c r="J1483" s="176">
        <f>IF('G011A (Nisan-Ekim)'!C1212="",0,'G011A (Nisan-Ekim)'!C1212)</f>
        <v>0</v>
      </c>
      <c r="K1483" s="175">
        <f>IF('G011A (Nisan-Ekim)'!K1212="",0,'G011A (Nisan-Ekim)'!K1212)</f>
        <v>0</v>
      </c>
      <c r="L1483" s="176">
        <f>IF('G011A (Mayıs-Kasım)'!C1211="",0,'G011A (Mayıs-Kasım)'!C1211)</f>
        <v>0</v>
      </c>
      <c r="M1483" s="175">
        <f>IF('G011A (Mayıs-Kasım)'!K1211=" ",0,'G011A (Mayıs-Kasım)'!K1211)</f>
        <v>0</v>
      </c>
      <c r="N1483" s="176">
        <f>IF('G011A (Haziran-Aralık)'!C1245="",0,'G011A (Haziran-Aralık)'!C1245)</f>
        <v>0</v>
      </c>
      <c r="O1483" s="175">
        <f>IF('G011A (Haziran-Aralık)'!K1245="",0,'G011A (Haziran-Aralık)'!K1245)</f>
        <v>0</v>
      </c>
      <c r="P1483" s="176" t="str">
        <f>IF('proje ve personel bilgileri'!A648=0,"",SUM(D1483+F1483+H1483+J1483+L1483+N1483))</f>
        <v/>
      </c>
      <c r="Q1483" s="175" t="str">
        <f>IF('proje ve personel bilgileri'!A648=0,"",SUM(E1483+G1483+I1483+K1483+M1483+O1483))</f>
        <v/>
      </c>
      <c r="R1483" s="180" t="str">
        <f>IF('proje ve personel bilgileri'!A648&lt;&gt;0,(P1483/30)," ")</f>
        <v xml:space="preserve"> </v>
      </c>
      <c r="S1483" s="181" t="str">
        <f>IF('proje ve personel bilgileri'!A648&lt;&gt;0,(Q1483/R1483)," ")</f>
        <v xml:space="preserve"> </v>
      </c>
    </row>
    <row r="1484" spans="1:19" ht="15.75" customHeight="1" x14ac:dyDescent="0.25">
      <c r="A1484" s="15">
        <v>636</v>
      </c>
      <c r="B1484" s="359" t="str">
        <f>IF('proje ve personel bilgileri'!A649&lt;&gt;0,('proje ve personel bilgileri'!A649)," ")</f>
        <v xml:space="preserve"> </v>
      </c>
      <c r="C1484" s="359"/>
      <c r="D1484" s="176">
        <f>IF('G011A (Ocak-Temmuz)'!C1229="",0,'G011A (Ocak-Temmuz)'!C1229)</f>
        <v>0</v>
      </c>
      <c r="E1484" s="175">
        <f>IF('G011A (Ocak-Temmuz)'!K1229=" ",0,'G011A (Ocak-Temmuz)'!K1229)</f>
        <v>0</v>
      </c>
      <c r="F1484" s="176">
        <f>IF('G011A (Şubat-Ağustos)'!C1213="",0,'G011A (Şubat-Ağustos)'!C1213)</f>
        <v>0</v>
      </c>
      <c r="G1484" s="175">
        <f>IF('G011A (Şubat-Ağustos)'!K1213=" ",0,'G011A (Şubat-Ağustos)'!K1213)</f>
        <v>0</v>
      </c>
      <c r="H1484" s="176">
        <f>IF('G011A (Mart-Eylül)'!C1213="",0,'G011A (Mart-Eylül)'!C1213)</f>
        <v>0</v>
      </c>
      <c r="I1484" s="175">
        <f>IF('G011A (Mart-Eylül)'!K1213=" ",0,'G011A (Mart-Eylül)'!K1213)</f>
        <v>0</v>
      </c>
      <c r="J1484" s="176">
        <f>IF('G011A (Nisan-Ekim)'!C1213="",0,'G011A (Nisan-Ekim)'!C1213)</f>
        <v>0</v>
      </c>
      <c r="K1484" s="175">
        <f>IF('G011A (Nisan-Ekim)'!K1213="",0,'G011A (Nisan-Ekim)'!K1213)</f>
        <v>0</v>
      </c>
      <c r="L1484" s="176">
        <f>IF('G011A (Mayıs-Kasım)'!C1212="",0,'G011A (Mayıs-Kasım)'!C1212)</f>
        <v>0</v>
      </c>
      <c r="M1484" s="175">
        <f>IF('G011A (Mayıs-Kasım)'!K1212=" ",0,'G011A (Mayıs-Kasım)'!K1212)</f>
        <v>0</v>
      </c>
      <c r="N1484" s="176">
        <f>IF('G011A (Haziran-Aralık)'!C1246="",0,'G011A (Haziran-Aralık)'!C1246)</f>
        <v>0</v>
      </c>
      <c r="O1484" s="175">
        <f>IF('G011A (Haziran-Aralık)'!K1246="",0,'G011A (Haziran-Aralık)'!K1246)</f>
        <v>0</v>
      </c>
      <c r="P1484" s="176" t="str">
        <f>IF('proje ve personel bilgileri'!A649=0,"",SUM(D1484+F1484+H1484+J1484+L1484+N1484))</f>
        <v/>
      </c>
      <c r="Q1484" s="175" t="str">
        <f>IF('proje ve personel bilgileri'!A649=0,"",SUM(E1484+G1484+I1484+K1484+M1484+O1484))</f>
        <v/>
      </c>
      <c r="R1484" s="180" t="str">
        <f>IF('proje ve personel bilgileri'!A649&lt;&gt;0,(P1484/30)," ")</f>
        <v xml:space="preserve"> </v>
      </c>
      <c r="S1484" s="181" t="str">
        <f>IF('proje ve personel bilgileri'!A649&lt;&gt;0,(Q1484/R1484)," ")</f>
        <v xml:space="preserve"> </v>
      </c>
    </row>
    <row r="1485" spans="1:19" ht="15.75" customHeight="1" x14ac:dyDescent="0.25">
      <c r="A1485" s="14">
        <v>637</v>
      </c>
      <c r="B1485" s="359" t="str">
        <f>IF('proje ve personel bilgileri'!A650&lt;&gt;0,('proje ve personel bilgileri'!A650)," ")</f>
        <v xml:space="preserve"> </v>
      </c>
      <c r="C1485" s="359"/>
      <c r="D1485" s="176">
        <f>IF('G011A (Ocak-Temmuz)'!C1230="",0,'G011A (Ocak-Temmuz)'!C1230)</f>
        <v>0</v>
      </c>
      <c r="E1485" s="175">
        <f>IF('G011A (Ocak-Temmuz)'!K1230=" ",0,'G011A (Ocak-Temmuz)'!K1230)</f>
        <v>0</v>
      </c>
      <c r="F1485" s="176">
        <f>IF('G011A (Şubat-Ağustos)'!C1214="",0,'G011A (Şubat-Ağustos)'!C1214)</f>
        <v>0</v>
      </c>
      <c r="G1485" s="175">
        <f>IF('G011A (Şubat-Ağustos)'!K1214=" ",0,'G011A (Şubat-Ağustos)'!K1214)</f>
        <v>0</v>
      </c>
      <c r="H1485" s="176">
        <f>IF('G011A (Mart-Eylül)'!C1214="",0,'G011A (Mart-Eylül)'!C1214)</f>
        <v>0</v>
      </c>
      <c r="I1485" s="175">
        <f>IF('G011A (Mart-Eylül)'!K1214=" ",0,'G011A (Mart-Eylül)'!K1214)</f>
        <v>0</v>
      </c>
      <c r="J1485" s="176">
        <f>IF('G011A (Nisan-Ekim)'!C1214="",0,'G011A (Nisan-Ekim)'!C1214)</f>
        <v>0</v>
      </c>
      <c r="K1485" s="175">
        <f>IF('G011A (Nisan-Ekim)'!K1214="",0,'G011A (Nisan-Ekim)'!K1214)</f>
        <v>0</v>
      </c>
      <c r="L1485" s="176">
        <f>IF('G011A (Mayıs-Kasım)'!C1213="",0,'G011A (Mayıs-Kasım)'!C1213)</f>
        <v>0</v>
      </c>
      <c r="M1485" s="175">
        <f>IF('G011A (Mayıs-Kasım)'!K1213=" ",0,'G011A (Mayıs-Kasım)'!K1213)</f>
        <v>0</v>
      </c>
      <c r="N1485" s="176">
        <f>IF('G011A (Haziran-Aralık)'!C1247="",0,'G011A (Haziran-Aralık)'!C1247)</f>
        <v>0</v>
      </c>
      <c r="O1485" s="175">
        <f>IF('G011A (Haziran-Aralık)'!K1247="",0,'G011A (Haziran-Aralık)'!K1247)</f>
        <v>0</v>
      </c>
      <c r="P1485" s="176" t="str">
        <f>IF('proje ve personel bilgileri'!A650=0,"",SUM(D1485+F1485+H1485+J1485+L1485+N1485))</f>
        <v/>
      </c>
      <c r="Q1485" s="175" t="str">
        <f>IF('proje ve personel bilgileri'!A650=0,"",SUM(E1485+G1485+I1485+K1485+M1485+O1485))</f>
        <v/>
      </c>
      <c r="R1485" s="180" t="str">
        <f>IF('proje ve personel bilgileri'!A650&lt;&gt;0,(P1485/30)," ")</f>
        <v xml:space="preserve"> </v>
      </c>
      <c r="S1485" s="181" t="str">
        <f>IF('proje ve personel bilgileri'!A650&lt;&gt;0,(Q1485/R1485)," ")</f>
        <v xml:space="preserve"> </v>
      </c>
    </row>
    <row r="1486" spans="1:19" ht="15.75" customHeight="1" x14ac:dyDescent="0.25">
      <c r="A1486" s="15">
        <v>638</v>
      </c>
      <c r="B1486" s="359" t="str">
        <f>IF('proje ve personel bilgileri'!A651&lt;&gt;0,('proje ve personel bilgileri'!A651)," ")</f>
        <v xml:space="preserve"> </v>
      </c>
      <c r="C1486" s="359"/>
      <c r="D1486" s="176">
        <f>IF('G011A (Ocak-Temmuz)'!C1231="",0,'G011A (Ocak-Temmuz)'!C1231)</f>
        <v>0</v>
      </c>
      <c r="E1486" s="175">
        <f>IF('G011A (Ocak-Temmuz)'!K1231=" ",0,'G011A (Ocak-Temmuz)'!K1231)</f>
        <v>0</v>
      </c>
      <c r="F1486" s="176">
        <f>IF('G011A (Şubat-Ağustos)'!C1215="",0,'G011A (Şubat-Ağustos)'!C1215)</f>
        <v>0</v>
      </c>
      <c r="G1486" s="175">
        <f>IF('G011A (Şubat-Ağustos)'!K1215=" ",0,'G011A (Şubat-Ağustos)'!K1215)</f>
        <v>0</v>
      </c>
      <c r="H1486" s="176">
        <f>IF('G011A (Mart-Eylül)'!C1215="",0,'G011A (Mart-Eylül)'!C1215)</f>
        <v>0</v>
      </c>
      <c r="I1486" s="175">
        <f>IF('G011A (Mart-Eylül)'!K1215=" ",0,'G011A (Mart-Eylül)'!K1215)</f>
        <v>0</v>
      </c>
      <c r="J1486" s="176">
        <f>IF('G011A (Nisan-Ekim)'!C1215="",0,'G011A (Nisan-Ekim)'!C1215)</f>
        <v>0</v>
      </c>
      <c r="K1486" s="175">
        <f>IF('G011A (Nisan-Ekim)'!K1215="",0,'G011A (Nisan-Ekim)'!K1215)</f>
        <v>0</v>
      </c>
      <c r="L1486" s="176">
        <f>IF('G011A (Mayıs-Kasım)'!C1214="",0,'G011A (Mayıs-Kasım)'!C1214)</f>
        <v>0</v>
      </c>
      <c r="M1486" s="175">
        <f>IF('G011A (Mayıs-Kasım)'!K1214=" ",0,'G011A (Mayıs-Kasım)'!K1214)</f>
        <v>0</v>
      </c>
      <c r="N1486" s="176">
        <f>IF('G011A (Haziran-Aralık)'!C1248="",0,'G011A (Haziran-Aralık)'!C1248)</f>
        <v>0</v>
      </c>
      <c r="O1486" s="175">
        <f>IF('G011A (Haziran-Aralık)'!K1248="",0,'G011A (Haziran-Aralık)'!K1248)</f>
        <v>0</v>
      </c>
      <c r="P1486" s="176" t="str">
        <f>IF('proje ve personel bilgileri'!A651=0,"",SUM(D1486+F1486+H1486+J1486+L1486+N1486))</f>
        <v/>
      </c>
      <c r="Q1486" s="175" t="str">
        <f>IF('proje ve personel bilgileri'!A651=0,"",SUM(E1486+G1486+I1486+K1486+M1486+O1486))</f>
        <v/>
      </c>
      <c r="R1486" s="180" t="str">
        <f>IF('proje ve personel bilgileri'!A651&lt;&gt;0,(P1486/30)," ")</f>
        <v xml:space="preserve"> </v>
      </c>
      <c r="S1486" s="181" t="str">
        <f>IF('proje ve personel bilgileri'!A651&lt;&gt;0,(Q1486/R1486)," ")</f>
        <v xml:space="preserve"> </v>
      </c>
    </row>
    <row r="1487" spans="1:19" ht="15.75" customHeight="1" x14ac:dyDescent="0.25">
      <c r="A1487" s="14">
        <v>639</v>
      </c>
      <c r="B1487" s="359" t="str">
        <f>IF('proje ve personel bilgileri'!A652&lt;&gt;0,('proje ve personel bilgileri'!A652)," ")</f>
        <v xml:space="preserve"> </v>
      </c>
      <c r="C1487" s="359"/>
      <c r="D1487" s="176">
        <f>IF('G011A (Ocak-Temmuz)'!C1232="",0,'G011A (Ocak-Temmuz)'!C1232)</f>
        <v>0</v>
      </c>
      <c r="E1487" s="175">
        <f>IF('G011A (Ocak-Temmuz)'!K1232=" ",0,'G011A (Ocak-Temmuz)'!K1232)</f>
        <v>0</v>
      </c>
      <c r="F1487" s="176">
        <f>IF('G011A (Şubat-Ağustos)'!C1216="",0,'G011A (Şubat-Ağustos)'!C1216)</f>
        <v>0</v>
      </c>
      <c r="G1487" s="175">
        <f>IF('G011A (Şubat-Ağustos)'!K1216=" ",0,'G011A (Şubat-Ağustos)'!K1216)</f>
        <v>0</v>
      </c>
      <c r="H1487" s="176">
        <f>IF('G011A (Mart-Eylül)'!C1216="",0,'G011A (Mart-Eylül)'!C1216)</f>
        <v>0</v>
      </c>
      <c r="I1487" s="175">
        <f>IF('G011A (Mart-Eylül)'!K1216=" ",0,'G011A (Mart-Eylül)'!K1216)</f>
        <v>0</v>
      </c>
      <c r="J1487" s="176">
        <f>IF('G011A (Nisan-Ekim)'!C1216="",0,'G011A (Nisan-Ekim)'!C1216)</f>
        <v>0</v>
      </c>
      <c r="K1487" s="175">
        <f>IF('G011A (Nisan-Ekim)'!K1216="",0,'G011A (Nisan-Ekim)'!K1216)</f>
        <v>0</v>
      </c>
      <c r="L1487" s="176">
        <f>IF('G011A (Mayıs-Kasım)'!C1215="",0,'G011A (Mayıs-Kasım)'!C1215)</f>
        <v>0</v>
      </c>
      <c r="M1487" s="175">
        <f>IF('G011A (Mayıs-Kasım)'!K1215=" ",0,'G011A (Mayıs-Kasım)'!K1215)</f>
        <v>0</v>
      </c>
      <c r="N1487" s="176">
        <f>IF('G011A (Haziran-Aralık)'!C1249="",0,'G011A (Haziran-Aralık)'!C1249)</f>
        <v>0</v>
      </c>
      <c r="O1487" s="175">
        <f>IF('G011A (Haziran-Aralık)'!K1249="",0,'G011A (Haziran-Aralık)'!K1249)</f>
        <v>0</v>
      </c>
      <c r="P1487" s="176" t="str">
        <f>IF('proje ve personel bilgileri'!A652=0,"",SUM(D1487+F1487+H1487+J1487+L1487+N1487))</f>
        <v/>
      </c>
      <c r="Q1487" s="175" t="str">
        <f>IF('proje ve personel bilgileri'!A652=0,"",SUM(E1487+G1487+I1487+K1487+M1487+O1487))</f>
        <v/>
      </c>
      <c r="R1487" s="180" t="str">
        <f>IF('proje ve personel bilgileri'!A652&lt;&gt;0,(P1487/30)," ")</f>
        <v xml:space="preserve"> </v>
      </c>
      <c r="S1487" s="181" t="str">
        <f>IF('proje ve personel bilgileri'!A652&lt;&gt;0,(Q1487/R1487)," ")</f>
        <v xml:space="preserve"> </v>
      </c>
    </row>
    <row r="1488" spans="1:19" ht="15.75" customHeight="1" x14ac:dyDescent="0.25">
      <c r="A1488" s="15">
        <v>640</v>
      </c>
      <c r="B1488" s="359" t="str">
        <f>IF('proje ve personel bilgileri'!A653&lt;&gt;0,('proje ve personel bilgileri'!A653)," ")</f>
        <v xml:space="preserve"> </v>
      </c>
      <c r="C1488" s="359"/>
      <c r="D1488" s="176">
        <f>IF('G011A (Ocak-Temmuz)'!C1233="",0,'G011A (Ocak-Temmuz)'!C1233)</f>
        <v>0</v>
      </c>
      <c r="E1488" s="175">
        <f>IF('G011A (Ocak-Temmuz)'!K1233=" ",0,'G011A (Ocak-Temmuz)'!K1233)</f>
        <v>0</v>
      </c>
      <c r="F1488" s="176">
        <f>IF('G011A (Şubat-Ağustos)'!C1217="",0,'G011A (Şubat-Ağustos)'!C1217)</f>
        <v>0</v>
      </c>
      <c r="G1488" s="175">
        <f>IF('G011A (Şubat-Ağustos)'!K1217=" ",0,'G011A (Şubat-Ağustos)'!K1217)</f>
        <v>0</v>
      </c>
      <c r="H1488" s="176">
        <f>IF('G011A (Mart-Eylül)'!C1217="",0,'G011A (Mart-Eylül)'!C1217)</f>
        <v>0</v>
      </c>
      <c r="I1488" s="175">
        <f>IF('G011A (Mart-Eylül)'!K1217=" ",0,'G011A (Mart-Eylül)'!K1217)</f>
        <v>0</v>
      </c>
      <c r="J1488" s="176">
        <f>IF('G011A (Nisan-Ekim)'!C1217="",0,'G011A (Nisan-Ekim)'!C1217)</f>
        <v>0</v>
      </c>
      <c r="K1488" s="175">
        <f>IF('G011A (Nisan-Ekim)'!K1217="",0,'G011A (Nisan-Ekim)'!K1217)</f>
        <v>0</v>
      </c>
      <c r="L1488" s="176">
        <f>IF('G011A (Mayıs-Kasım)'!C1216="",0,'G011A (Mayıs-Kasım)'!C1216)</f>
        <v>0</v>
      </c>
      <c r="M1488" s="175">
        <f>IF('G011A (Mayıs-Kasım)'!K1216=" ",0,'G011A (Mayıs-Kasım)'!K1216)</f>
        <v>0</v>
      </c>
      <c r="N1488" s="176">
        <f>IF('G011A (Haziran-Aralık)'!C1250="",0,'G011A (Haziran-Aralık)'!C1250)</f>
        <v>0</v>
      </c>
      <c r="O1488" s="175">
        <f>IF('G011A (Haziran-Aralık)'!K1250="",0,'G011A (Haziran-Aralık)'!K1250)</f>
        <v>0</v>
      </c>
      <c r="P1488" s="176" t="str">
        <f>IF('proje ve personel bilgileri'!A653=0,"",SUM(D1488+F1488+H1488+J1488+L1488+N1488))</f>
        <v/>
      </c>
      <c r="Q1488" s="175" t="str">
        <f>IF('proje ve personel bilgileri'!A653=0,"",SUM(E1488+G1488+I1488+K1488+M1488+O1488))</f>
        <v/>
      </c>
      <c r="R1488" s="180" t="str">
        <f>IF('proje ve personel bilgileri'!A653&lt;&gt;0,(P1488/30)," ")</f>
        <v xml:space="preserve"> </v>
      </c>
      <c r="S1488" s="181" t="str">
        <f>IF('proje ve personel bilgileri'!A653&lt;&gt;0,(Q1488/R1488)," ")</f>
        <v xml:space="preserve"> </v>
      </c>
    </row>
    <row r="1489" spans="1:19" ht="15.75" customHeight="1" x14ac:dyDescent="0.25">
      <c r="A1489" s="14">
        <v>641</v>
      </c>
      <c r="B1489" s="359" t="str">
        <f>IF('proje ve personel bilgileri'!A654&lt;&gt;0,('proje ve personel bilgileri'!A654)," ")</f>
        <v xml:space="preserve"> </v>
      </c>
      <c r="C1489" s="359"/>
      <c r="D1489" s="176">
        <f>IF('G011A (Ocak-Temmuz)'!C1234="",0,'G011A (Ocak-Temmuz)'!C1234)</f>
        <v>0</v>
      </c>
      <c r="E1489" s="175">
        <f>IF('G011A (Ocak-Temmuz)'!K1234=" ",0,'G011A (Ocak-Temmuz)'!K1234)</f>
        <v>0</v>
      </c>
      <c r="F1489" s="176">
        <f>IF('G011A (Şubat-Ağustos)'!C1218="",0,'G011A (Şubat-Ağustos)'!C1218)</f>
        <v>0</v>
      </c>
      <c r="G1489" s="175">
        <f>IF('G011A (Şubat-Ağustos)'!K1218=" ",0,'G011A (Şubat-Ağustos)'!K1218)</f>
        <v>0</v>
      </c>
      <c r="H1489" s="176">
        <f>IF('G011A (Mart-Eylül)'!C1218="",0,'G011A (Mart-Eylül)'!C1218)</f>
        <v>0</v>
      </c>
      <c r="I1489" s="175">
        <f>IF('G011A (Mart-Eylül)'!K1218=" ",0,'G011A (Mart-Eylül)'!K1218)</f>
        <v>0</v>
      </c>
      <c r="J1489" s="176">
        <f>IF('G011A (Nisan-Ekim)'!C1218="",0,'G011A (Nisan-Ekim)'!C1218)</f>
        <v>0</v>
      </c>
      <c r="K1489" s="175">
        <f>IF('G011A (Nisan-Ekim)'!K1218="",0,'G011A (Nisan-Ekim)'!K1218)</f>
        <v>0</v>
      </c>
      <c r="L1489" s="176">
        <f>IF('G011A (Mayıs-Kasım)'!C1217="",0,'G011A (Mayıs-Kasım)'!C1217)</f>
        <v>0</v>
      </c>
      <c r="M1489" s="175">
        <f>IF('G011A (Mayıs-Kasım)'!K1217=" ",0,'G011A (Mayıs-Kasım)'!K1217)</f>
        <v>0</v>
      </c>
      <c r="N1489" s="176">
        <f>IF('G011A (Haziran-Aralık)'!C1251="",0,'G011A (Haziran-Aralık)'!C1251)</f>
        <v>0</v>
      </c>
      <c r="O1489" s="175">
        <f>IF('G011A (Haziran-Aralık)'!K1251="",0,'G011A (Haziran-Aralık)'!K1251)</f>
        <v>0</v>
      </c>
      <c r="P1489" s="176" t="str">
        <f>IF('proje ve personel bilgileri'!A654=0,"",SUM(D1489+F1489+H1489+J1489+L1489+N1489))</f>
        <v/>
      </c>
      <c r="Q1489" s="175" t="str">
        <f>IF('proje ve personel bilgileri'!A654=0,"",SUM(E1489+G1489+I1489+K1489+M1489+O1489))</f>
        <v/>
      </c>
      <c r="R1489" s="180" t="str">
        <f>IF('proje ve personel bilgileri'!A654&lt;&gt;0,(P1489/30)," ")</f>
        <v xml:space="preserve"> </v>
      </c>
      <c r="S1489" s="181" t="str">
        <f>IF('proje ve personel bilgileri'!A654&lt;&gt;0,(Q1489/R1489)," ")</f>
        <v xml:space="preserve"> </v>
      </c>
    </row>
    <row r="1490" spans="1:19" ht="15.75" customHeight="1" x14ac:dyDescent="0.25">
      <c r="A1490" s="15">
        <v>642</v>
      </c>
      <c r="B1490" s="359" t="str">
        <f>IF('proje ve personel bilgileri'!A655&lt;&gt;0,('proje ve personel bilgileri'!A655)," ")</f>
        <v xml:space="preserve"> </v>
      </c>
      <c r="C1490" s="359"/>
      <c r="D1490" s="176">
        <f>IF('G011A (Ocak-Temmuz)'!C1235="",0,'G011A (Ocak-Temmuz)'!C1235)</f>
        <v>0</v>
      </c>
      <c r="E1490" s="175">
        <f>IF('G011A (Ocak-Temmuz)'!K1235=" ",0,'G011A (Ocak-Temmuz)'!K1235)</f>
        <v>0</v>
      </c>
      <c r="F1490" s="176">
        <f>IF('G011A (Şubat-Ağustos)'!C1219="",0,'G011A (Şubat-Ağustos)'!C1219)</f>
        <v>0</v>
      </c>
      <c r="G1490" s="175">
        <f>IF('G011A (Şubat-Ağustos)'!K1219=" ",0,'G011A (Şubat-Ağustos)'!K1219)</f>
        <v>0</v>
      </c>
      <c r="H1490" s="176">
        <f>IF('G011A (Mart-Eylül)'!C1219="",0,'G011A (Mart-Eylül)'!C1219)</f>
        <v>0</v>
      </c>
      <c r="I1490" s="175">
        <f>IF('G011A (Mart-Eylül)'!K1219=" ",0,'G011A (Mart-Eylül)'!K1219)</f>
        <v>0</v>
      </c>
      <c r="J1490" s="176">
        <f>IF('G011A (Nisan-Ekim)'!C1219="",0,'G011A (Nisan-Ekim)'!C1219)</f>
        <v>0</v>
      </c>
      <c r="K1490" s="175">
        <f>IF('G011A (Nisan-Ekim)'!K1219="",0,'G011A (Nisan-Ekim)'!K1219)</f>
        <v>0</v>
      </c>
      <c r="L1490" s="176">
        <f>IF('G011A (Mayıs-Kasım)'!C1218="",0,'G011A (Mayıs-Kasım)'!C1218)</f>
        <v>0</v>
      </c>
      <c r="M1490" s="175">
        <f>IF('G011A (Mayıs-Kasım)'!K1218=" ",0,'G011A (Mayıs-Kasım)'!K1218)</f>
        <v>0</v>
      </c>
      <c r="N1490" s="176">
        <f>IF('G011A (Haziran-Aralık)'!C1252="",0,'G011A (Haziran-Aralık)'!C1252)</f>
        <v>0</v>
      </c>
      <c r="O1490" s="175">
        <f>IF('G011A (Haziran-Aralık)'!K1252="",0,'G011A (Haziran-Aralık)'!K1252)</f>
        <v>0</v>
      </c>
      <c r="P1490" s="176" t="str">
        <f>IF('proje ve personel bilgileri'!A655=0,"",SUM(D1490+F1490+H1490+J1490+L1490+N1490))</f>
        <v/>
      </c>
      <c r="Q1490" s="175" t="str">
        <f>IF('proje ve personel bilgileri'!A655=0,"",SUM(E1490+G1490+I1490+K1490+M1490+O1490))</f>
        <v/>
      </c>
      <c r="R1490" s="180" t="str">
        <f>IF('proje ve personel bilgileri'!A655&lt;&gt;0,(P1490/30)," ")</f>
        <v xml:space="preserve"> </v>
      </c>
      <c r="S1490" s="181" t="str">
        <f>IF('proje ve personel bilgileri'!A655&lt;&gt;0,(Q1490/R1490)," ")</f>
        <v xml:space="preserve"> </v>
      </c>
    </row>
    <row r="1491" spans="1:19" ht="15.75" customHeight="1" x14ac:dyDescent="0.25">
      <c r="A1491" s="14">
        <v>643</v>
      </c>
      <c r="B1491" s="359" t="str">
        <f>IF('proje ve personel bilgileri'!A656&lt;&gt;0,('proje ve personel bilgileri'!A656)," ")</f>
        <v xml:space="preserve"> </v>
      </c>
      <c r="C1491" s="359"/>
      <c r="D1491" s="176">
        <f>IF('G011A (Ocak-Temmuz)'!C1236="",0,'G011A (Ocak-Temmuz)'!C1236)</f>
        <v>0</v>
      </c>
      <c r="E1491" s="175">
        <f>IF('G011A (Ocak-Temmuz)'!K1236=" ",0,'G011A (Ocak-Temmuz)'!K1236)</f>
        <v>0</v>
      </c>
      <c r="F1491" s="176">
        <f>IF('G011A (Şubat-Ağustos)'!C1220="",0,'G011A (Şubat-Ağustos)'!C1220)</f>
        <v>0</v>
      </c>
      <c r="G1491" s="175">
        <f>IF('G011A (Şubat-Ağustos)'!K1220=" ",0,'G011A (Şubat-Ağustos)'!K1220)</f>
        <v>0</v>
      </c>
      <c r="H1491" s="176">
        <f>IF('G011A (Mart-Eylül)'!C1220="",0,'G011A (Mart-Eylül)'!C1220)</f>
        <v>0</v>
      </c>
      <c r="I1491" s="175">
        <f>IF('G011A (Mart-Eylül)'!K1220=" ",0,'G011A (Mart-Eylül)'!K1220)</f>
        <v>0</v>
      </c>
      <c r="J1491" s="176">
        <f>IF('G011A (Nisan-Ekim)'!C1220="",0,'G011A (Nisan-Ekim)'!C1220)</f>
        <v>0</v>
      </c>
      <c r="K1491" s="175">
        <f>IF('G011A (Nisan-Ekim)'!K1220="",0,'G011A (Nisan-Ekim)'!K1220)</f>
        <v>0</v>
      </c>
      <c r="L1491" s="176">
        <f>IF('G011A (Mayıs-Kasım)'!C1219="",0,'G011A (Mayıs-Kasım)'!C1219)</f>
        <v>0</v>
      </c>
      <c r="M1491" s="175">
        <f>IF('G011A (Mayıs-Kasım)'!K1219=" ",0,'G011A (Mayıs-Kasım)'!K1219)</f>
        <v>0</v>
      </c>
      <c r="N1491" s="176">
        <f>IF('G011A (Haziran-Aralık)'!C1253="",0,'G011A (Haziran-Aralık)'!C1253)</f>
        <v>0</v>
      </c>
      <c r="O1491" s="175">
        <f>IF('G011A (Haziran-Aralık)'!K1253="",0,'G011A (Haziran-Aralık)'!K1253)</f>
        <v>0</v>
      </c>
      <c r="P1491" s="176" t="str">
        <f>IF('proje ve personel bilgileri'!A656=0,"",SUM(D1491+F1491+H1491+J1491+L1491+N1491))</f>
        <v/>
      </c>
      <c r="Q1491" s="175" t="str">
        <f>IF('proje ve personel bilgileri'!A656=0,"",SUM(E1491+G1491+I1491+K1491+M1491+O1491))</f>
        <v/>
      </c>
      <c r="R1491" s="180" t="str">
        <f>IF('proje ve personel bilgileri'!A656&lt;&gt;0,(P1491/30)," ")</f>
        <v xml:space="preserve"> </v>
      </c>
      <c r="S1491" s="181" t="str">
        <f>IF('proje ve personel bilgileri'!A656&lt;&gt;0,(Q1491/R1491)," ")</f>
        <v xml:space="preserve"> </v>
      </c>
    </row>
    <row r="1492" spans="1:19" ht="15.75" customHeight="1" x14ac:dyDescent="0.25">
      <c r="A1492" s="15">
        <v>644</v>
      </c>
      <c r="B1492" s="359" t="str">
        <f>IF('proje ve personel bilgileri'!A657&lt;&gt;0,('proje ve personel bilgileri'!A657)," ")</f>
        <v xml:space="preserve"> </v>
      </c>
      <c r="C1492" s="359"/>
      <c r="D1492" s="176">
        <f>IF('G011A (Ocak-Temmuz)'!C1237="",0,'G011A (Ocak-Temmuz)'!C1237)</f>
        <v>0</v>
      </c>
      <c r="E1492" s="175">
        <f>IF('G011A (Ocak-Temmuz)'!K1237=" ",0,'G011A (Ocak-Temmuz)'!K1237)</f>
        <v>0</v>
      </c>
      <c r="F1492" s="176">
        <f>IF('G011A (Şubat-Ağustos)'!C1221="",0,'G011A (Şubat-Ağustos)'!C1221)</f>
        <v>0</v>
      </c>
      <c r="G1492" s="175">
        <f>IF('G011A (Şubat-Ağustos)'!K1221=" ",0,'G011A (Şubat-Ağustos)'!K1221)</f>
        <v>0</v>
      </c>
      <c r="H1492" s="176">
        <f>IF('G011A (Mart-Eylül)'!C1221="",0,'G011A (Mart-Eylül)'!C1221)</f>
        <v>0</v>
      </c>
      <c r="I1492" s="175">
        <f>IF('G011A (Mart-Eylül)'!K1221=" ",0,'G011A (Mart-Eylül)'!K1221)</f>
        <v>0</v>
      </c>
      <c r="J1492" s="176">
        <f>IF('G011A (Nisan-Ekim)'!C1221="",0,'G011A (Nisan-Ekim)'!C1221)</f>
        <v>0</v>
      </c>
      <c r="K1492" s="175">
        <f>IF('G011A (Nisan-Ekim)'!K1221="",0,'G011A (Nisan-Ekim)'!K1221)</f>
        <v>0</v>
      </c>
      <c r="L1492" s="176">
        <f>IF('G011A (Mayıs-Kasım)'!C1220="",0,'G011A (Mayıs-Kasım)'!C1220)</f>
        <v>0</v>
      </c>
      <c r="M1492" s="175">
        <f>IF('G011A (Mayıs-Kasım)'!K1220=" ",0,'G011A (Mayıs-Kasım)'!K1220)</f>
        <v>0</v>
      </c>
      <c r="N1492" s="176">
        <f>IF('G011A (Haziran-Aralık)'!C1254="",0,'G011A (Haziran-Aralık)'!C1254)</f>
        <v>0</v>
      </c>
      <c r="O1492" s="175">
        <f>IF('G011A (Haziran-Aralık)'!K1254="",0,'G011A (Haziran-Aralık)'!K1254)</f>
        <v>0</v>
      </c>
      <c r="P1492" s="176" t="str">
        <f>IF('proje ve personel bilgileri'!A657=0,"",SUM(D1492+F1492+H1492+J1492+L1492+N1492))</f>
        <v/>
      </c>
      <c r="Q1492" s="175" t="str">
        <f>IF('proje ve personel bilgileri'!A657=0,"",SUM(E1492+G1492+I1492+K1492+M1492+O1492))</f>
        <v/>
      </c>
      <c r="R1492" s="180" t="str">
        <f>IF('proje ve personel bilgileri'!A657&lt;&gt;0,(P1492/30)," ")</f>
        <v xml:space="preserve"> </v>
      </c>
      <c r="S1492" s="181" t="str">
        <f>IF('proje ve personel bilgileri'!A657&lt;&gt;0,(Q1492/R1492)," ")</f>
        <v xml:space="preserve"> </v>
      </c>
    </row>
    <row r="1493" spans="1:19" ht="15.75" customHeight="1" x14ac:dyDescent="0.25">
      <c r="A1493" s="14">
        <v>645</v>
      </c>
      <c r="B1493" s="359" t="str">
        <f>IF('proje ve personel bilgileri'!A658&lt;&gt;0,('proje ve personel bilgileri'!A658)," ")</f>
        <v xml:space="preserve"> </v>
      </c>
      <c r="C1493" s="359"/>
      <c r="D1493" s="176">
        <f>IF('G011A (Ocak-Temmuz)'!C1238="",0,'G011A (Ocak-Temmuz)'!C1238)</f>
        <v>0</v>
      </c>
      <c r="E1493" s="175">
        <f>IF('G011A (Ocak-Temmuz)'!K1238=" ",0,'G011A (Ocak-Temmuz)'!K1238)</f>
        <v>0</v>
      </c>
      <c r="F1493" s="176">
        <f>IF('G011A (Şubat-Ağustos)'!C1222="",0,'G011A (Şubat-Ağustos)'!C1222)</f>
        <v>0</v>
      </c>
      <c r="G1493" s="175">
        <f>IF('G011A (Şubat-Ağustos)'!K1222=" ",0,'G011A (Şubat-Ağustos)'!K1222)</f>
        <v>0</v>
      </c>
      <c r="H1493" s="176">
        <f>IF('G011A (Mart-Eylül)'!C1222="",0,'G011A (Mart-Eylül)'!C1222)</f>
        <v>0</v>
      </c>
      <c r="I1493" s="175">
        <f>IF('G011A (Mart-Eylül)'!K1222=" ",0,'G011A (Mart-Eylül)'!K1222)</f>
        <v>0</v>
      </c>
      <c r="J1493" s="176">
        <f>IF('G011A (Nisan-Ekim)'!C1222="",0,'G011A (Nisan-Ekim)'!C1222)</f>
        <v>0</v>
      </c>
      <c r="K1493" s="175">
        <f>IF('G011A (Nisan-Ekim)'!K1222="",0,'G011A (Nisan-Ekim)'!K1222)</f>
        <v>0</v>
      </c>
      <c r="L1493" s="176">
        <f>IF('G011A (Mayıs-Kasım)'!C1221="",0,'G011A (Mayıs-Kasım)'!C1221)</f>
        <v>0</v>
      </c>
      <c r="M1493" s="175">
        <f>IF('G011A (Mayıs-Kasım)'!K1221=" ",0,'G011A (Mayıs-Kasım)'!K1221)</f>
        <v>0</v>
      </c>
      <c r="N1493" s="176">
        <f>IF('G011A (Haziran-Aralık)'!C1255="",0,'G011A (Haziran-Aralık)'!C1255)</f>
        <v>0</v>
      </c>
      <c r="O1493" s="175">
        <f>IF('G011A (Haziran-Aralık)'!K1255="",0,'G011A (Haziran-Aralık)'!K1255)</f>
        <v>0</v>
      </c>
      <c r="P1493" s="176" t="str">
        <f>IF('proje ve personel bilgileri'!A658=0,"",SUM(D1493+F1493+H1493+J1493+L1493+N1493))</f>
        <v/>
      </c>
      <c r="Q1493" s="175" t="str">
        <f>IF('proje ve personel bilgileri'!A658=0,"",SUM(E1493+G1493+I1493+K1493+M1493+O1493))</f>
        <v/>
      </c>
      <c r="R1493" s="180" t="str">
        <f>IF('proje ve personel bilgileri'!A658&lt;&gt;0,(P1493/30)," ")</f>
        <v xml:space="preserve"> </v>
      </c>
      <c r="S1493" s="181" t="str">
        <f>IF('proje ve personel bilgileri'!A658&lt;&gt;0,(Q1493/R1493)," ")</f>
        <v xml:space="preserve"> </v>
      </c>
    </row>
    <row r="1494" spans="1:19" ht="15.75" customHeight="1" x14ac:dyDescent="0.25">
      <c r="A1494" s="15">
        <v>646</v>
      </c>
      <c r="B1494" s="359" t="str">
        <f>IF('proje ve personel bilgileri'!A659&lt;&gt;0,('proje ve personel bilgileri'!A659)," ")</f>
        <v xml:space="preserve"> </v>
      </c>
      <c r="C1494" s="359"/>
      <c r="D1494" s="176">
        <f>IF('G011A (Ocak-Temmuz)'!C1239="",0,'G011A (Ocak-Temmuz)'!C1239)</f>
        <v>0</v>
      </c>
      <c r="E1494" s="175">
        <f>IF('G011A (Ocak-Temmuz)'!K1239=" ",0,'G011A (Ocak-Temmuz)'!K1239)</f>
        <v>0</v>
      </c>
      <c r="F1494" s="176">
        <f>IF('G011A (Şubat-Ağustos)'!C1223="",0,'G011A (Şubat-Ağustos)'!C1223)</f>
        <v>0</v>
      </c>
      <c r="G1494" s="175">
        <f>IF('G011A (Şubat-Ağustos)'!K1223=" ",0,'G011A (Şubat-Ağustos)'!K1223)</f>
        <v>0</v>
      </c>
      <c r="H1494" s="176">
        <f>IF('G011A (Mart-Eylül)'!C1223="",0,'G011A (Mart-Eylül)'!C1223)</f>
        <v>0</v>
      </c>
      <c r="I1494" s="175">
        <f>IF('G011A (Mart-Eylül)'!K1223=" ",0,'G011A (Mart-Eylül)'!K1223)</f>
        <v>0</v>
      </c>
      <c r="J1494" s="176">
        <f>IF('G011A (Nisan-Ekim)'!C1223="",0,'G011A (Nisan-Ekim)'!C1223)</f>
        <v>0</v>
      </c>
      <c r="K1494" s="175">
        <f>IF('G011A (Nisan-Ekim)'!K1223="",0,'G011A (Nisan-Ekim)'!K1223)</f>
        <v>0</v>
      </c>
      <c r="L1494" s="176">
        <f>IF('G011A (Mayıs-Kasım)'!C1222="",0,'G011A (Mayıs-Kasım)'!C1222)</f>
        <v>0</v>
      </c>
      <c r="M1494" s="175">
        <f>IF('G011A (Mayıs-Kasım)'!K1222=" ",0,'G011A (Mayıs-Kasım)'!K1222)</f>
        <v>0</v>
      </c>
      <c r="N1494" s="176">
        <f>IF('G011A (Haziran-Aralık)'!C1256="",0,'G011A (Haziran-Aralık)'!C1256)</f>
        <v>0</v>
      </c>
      <c r="O1494" s="175">
        <f>IF('G011A (Haziran-Aralık)'!K1256="",0,'G011A (Haziran-Aralık)'!K1256)</f>
        <v>0</v>
      </c>
      <c r="P1494" s="176" t="str">
        <f>IF('proje ve personel bilgileri'!A659=0,"",SUM(D1494+F1494+H1494+J1494+L1494+N1494))</f>
        <v/>
      </c>
      <c r="Q1494" s="175" t="str">
        <f>IF('proje ve personel bilgileri'!A659=0,"",SUM(E1494+G1494+I1494+K1494+M1494+O1494))</f>
        <v/>
      </c>
      <c r="R1494" s="180" t="str">
        <f>IF('proje ve personel bilgileri'!A659&lt;&gt;0,(P1494/30)," ")</f>
        <v xml:space="preserve"> </v>
      </c>
      <c r="S1494" s="181" t="str">
        <f>IF('proje ve personel bilgileri'!A659&lt;&gt;0,(Q1494/R1494)," ")</f>
        <v xml:space="preserve"> </v>
      </c>
    </row>
    <row r="1495" spans="1:19" ht="15.75" customHeight="1" x14ac:dyDescent="0.25">
      <c r="A1495" s="14">
        <v>647</v>
      </c>
      <c r="B1495" s="359" t="str">
        <f>IF('proje ve personel bilgileri'!A660&lt;&gt;0,('proje ve personel bilgileri'!A660)," ")</f>
        <v xml:space="preserve"> </v>
      </c>
      <c r="C1495" s="359"/>
      <c r="D1495" s="176">
        <f>IF('G011A (Ocak-Temmuz)'!C1240="",0,'G011A (Ocak-Temmuz)'!C1240)</f>
        <v>0</v>
      </c>
      <c r="E1495" s="175">
        <f>IF('G011A (Ocak-Temmuz)'!K1240=" ",0,'G011A (Ocak-Temmuz)'!K1240)</f>
        <v>0</v>
      </c>
      <c r="F1495" s="176">
        <f>IF('G011A (Şubat-Ağustos)'!C1224="",0,'G011A (Şubat-Ağustos)'!C1224)</f>
        <v>0</v>
      </c>
      <c r="G1495" s="175">
        <f>IF('G011A (Şubat-Ağustos)'!K1224=" ",0,'G011A (Şubat-Ağustos)'!K1224)</f>
        <v>0</v>
      </c>
      <c r="H1495" s="176">
        <f>IF('G011A (Mart-Eylül)'!C1224="",0,'G011A (Mart-Eylül)'!C1224)</f>
        <v>0</v>
      </c>
      <c r="I1495" s="175">
        <f>IF('G011A (Mart-Eylül)'!K1224=" ",0,'G011A (Mart-Eylül)'!K1224)</f>
        <v>0</v>
      </c>
      <c r="J1495" s="176">
        <f>IF('G011A (Nisan-Ekim)'!C1224="",0,'G011A (Nisan-Ekim)'!C1224)</f>
        <v>0</v>
      </c>
      <c r="K1495" s="175">
        <f>IF('G011A (Nisan-Ekim)'!K1224="",0,'G011A (Nisan-Ekim)'!K1224)</f>
        <v>0</v>
      </c>
      <c r="L1495" s="176">
        <f>IF('G011A (Mayıs-Kasım)'!C1223="",0,'G011A (Mayıs-Kasım)'!C1223)</f>
        <v>0</v>
      </c>
      <c r="M1495" s="175">
        <f>IF('G011A (Mayıs-Kasım)'!K1223=" ",0,'G011A (Mayıs-Kasım)'!K1223)</f>
        <v>0</v>
      </c>
      <c r="N1495" s="176">
        <f>IF('G011A (Haziran-Aralık)'!C1257="",0,'G011A (Haziran-Aralık)'!C1257)</f>
        <v>0</v>
      </c>
      <c r="O1495" s="175">
        <f>IF('G011A (Haziran-Aralık)'!K1257="",0,'G011A (Haziran-Aralık)'!K1257)</f>
        <v>0</v>
      </c>
      <c r="P1495" s="176" t="str">
        <f>IF('proje ve personel bilgileri'!A660=0,"",SUM(D1495+F1495+H1495+J1495+L1495+N1495))</f>
        <v/>
      </c>
      <c r="Q1495" s="175" t="str">
        <f>IF('proje ve personel bilgileri'!A660=0,"",SUM(E1495+G1495+I1495+K1495+M1495+O1495))</f>
        <v/>
      </c>
      <c r="R1495" s="180" t="str">
        <f>IF('proje ve personel bilgileri'!A660&lt;&gt;0,(P1495/30)," ")</f>
        <v xml:space="preserve"> </v>
      </c>
      <c r="S1495" s="181" t="str">
        <f>IF('proje ve personel bilgileri'!A660&lt;&gt;0,(Q1495/R1495)," ")</f>
        <v xml:space="preserve"> </v>
      </c>
    </row>
    <row r="1496" spans="1:19" ht="15.75" customHeight="1" x14ac:dyDescent="0.25">
      <c r="A1496" s="15">
        <v>648</v>
      </c>
      <c r="B1496" s="359" t="str">
        <f>IF('proje ve personel bilgileri'!A661&lt;&gt;0,('proje ve personel bilgileri'!A661)," ")</f>
        <v xml:space="preserve"> </v>
      </c>
      <c r="C1496" s="359"/>
      <c r="D1496" s="176">
        <f>IF('G011A (Ocak-Temmuz)'!C1241="",0,'G011A (Ocak-Temmuz)'!C1241)</f>
        <v>0</v>
      </c>
      <c r="E1496" s="175">
        <f>IF('G011A (Ocak-Temmuz)'!K1241=" ",0,'G011A (Ocak-Temmuz)'!K1241)</f>
        <v>0</v>
      </c>
      <c r="F1496" s="176">
        <f>IF('G011A (Şubat-Ağustos)'!C1225="",0,'G011A (Şubat-Ağustos)'!C1225)</f>
        <v>0</v>
      </c>
      <c r="G1496" s="175">
        <f>IF('G011A (Şubat-Ağustos)'!K1225=" ",0,'G011A (Şubat-Ağustos)'!K1225)</f>
        <v>0</v>
      </c>
      <c r="H1496" s="176">
        <f>IF('G011A (Mart-Eylül)'!C1225="",0,'G011A (Mart-Eylül)'!C1225)</f>
        <v>0</v>
      </c>
      <c r="I1496" s="175">
        <f>IF('G011A (Mart-Eylül)'!K1225=" ",0,'G011A (Mart-Eylül)'!K1225)</f>
        <v>0</v>
      </c>
      <c r="J1496" s="176">
        <f>IF('G011A (Nisan-Ekim)'!C1225="",0,'G011A (Nisan-Ekim)'!C1225)</f>
        <v>0</v>
      </c>
      <c r="K1496" s="175">
        <f>IF('G011A (Nisan-Ekim)'!K1225="",0,'G011A (Nisan-Ekim)'!K1225)</f>
        <v>0</v>
      </c>
      <c r="L1496" s="176">
        <f>IF('G011A (Mayıs-Kasım)'!C1224="",0,'G011A (Mayıs-Kasım)'!C1224)</f>
        <v>0</v>
      </c>
      <c r="M1496" s="175">
        <f>IF('G011A (Mayıs-Kasım)'!K1224=" ",0,'G011A (Mayıs-Kasım)'!K1224)</f>
        <v>0</v>
      </c>
      <c r="N1496" s="176">
        <f>IF('G011A (Haziran-Aralık)'!C1258="",0,'G011A (Haziran-Aralık)'!C1258)</f>
        <v>0</v>
      </c>
      <c r="O1496" s="175">
        <f>IF('G011A (Haziran-Aralık)'!K1258="",0,'G011A (Haziran-Aralık)'!K1258)</f>
        <v>0</v>
      </c>
      <c r="P1496" s="176" t="str">
        <f>IF('proje ve personel bilgileri'!A661=0,"",SUM(D1496+F1496+H1496+J1496+L1496+N1496))</f>
        <v/>
      </c>
      <c r="Q1496" s="175" t="str">
        <f>IF('proje ve personel bilgileri'!A661=0,"",SUM(E1496+G1496+I1496+K1496+M1496+O1496))</f>
        <v/>
      </c>
      <c r="R1496" s="180" t="str">
        <f>IF('proje ve personel bilgileri'!A661&lt;&gt;0,(P1496/30)," ")</f>
        <v xml:space="preserve"> </v>
      </c>
      <c r="S1496" s="181" t="str">
        <f>IF('proje ve personel bilgileri'!A661&lt;&gt;0,(Q1496/R1496)," ")</f>
        <v xml:space="preserve"> </v>
      </c>
    </row>
    <row r="1497" spans="1:19" ht="15" customHeight="1" x14ac:dyDescent="0.25">
      <c r="A1497" s="56"/>
      <c r="B1497" s="56"/>
      <c r="C1497" s="56"/>
      <c r="D1497" s="56"/>
      <c r="E1497" s="56"/>
      <c r="F1497" s="56"/>
      <c r="G1497" s="56"/>
      <c r="H1497" s="56"/>
      <c r="I1497" s="56"/>
      <c r="J1497" s="56"/>
      <c r="K1497" s="56"/>
      <c r="L1497" s="56"/>
      <c r="M1497" s="56"/>
      <c r="N1497" s="56"/>
      <c r="O1497" s="56"/>
      <c r="P1497" s="56"/>
      <c r="Q1497" s="56"/>
      <c r="R1497" s="56"/>
      <c r="S1497" s="56"/>
    </row>
    <row r="1498" spans="1:19" ht="15" customHeight="1" x14ac:dyDescent="0.25">
      <c r="A1498" s="332" t="s">
        <v>100</v>
      </c>
      <c r="B1498" s="332"/>
      <c r="C1498" s="332"/>
      <c r="D1498" s="332"/>
      <c r="E1498" s="332"/>
      <c r="F1498" s="332"/>
      <c r="G1498" s="332"/>
      <c r="H1498" s="332"/>
      <c r="I1498" s="332"/>
      <c r="J1498" s="332"/>
      <c r="K1498" s="332"/>
      <c r="L1498" s="332"/>
      <c r="M1498" s="332"/>
      <c r="N1498" s="332"/>
      <c r="O1498" s="332"/>
      <c r="P1498" s="332"/>
      <c r="Q1498" s="332"/>
      <c r="R1498" s="332"/>
    </row>
    <row r="1499" spans="1:19" ht="15" customHeight="1" x14ac:dyDescent="0.25">
      <c r="A1499" s="287"/>
    </row>
    <row r="1500" spans="1:19" ht="15" customHeight="1" x14ac:dyDescent="0.25">
      <c r="C1500" s="57"/>
      <c r="E1500" s="58"/>
      <c r="G1500" s="57"/>
    </row>
    <row r="1501" spans="1:19" ht="15" customHeight="1" x14ac:dyDescent="0.25">
      <c r="F1501" s="288" t="s">
        <v>102</v>
      </c>
      <c r="J1501" s="288" t="s">
        <v>103</v>
      </c>
      <c r="O1501" s="74" t="s">
        <v>127</v>
      </c>
    </row>
    <row r="1512" spans="1:19" ht="15.75" customHeight="1" x14ac:dyDescent="0.25">
      <c r="A1512" s="348" t="s">
        <v>108</v>
      </c>
      <c r="B1512" s="348"/>
      <c r="C1512" s="348"/>
      <c r="D1512" s="348"/>
      <c r="E1512" s="348"/>
      <c r="F1512" s="348"/>
      <c r="G1512" s="348"/>
      <c r="H1512" s="348"/>
      <c r="I1512" s="348"/>
      <c r="J1512" s="348"/>
      <c r="K1512" s="348"/>
      <c r="L1512" s="348"/>
      <c r="M1512" s="348"/>
      <c r="N1512" s="348"/>
      <c r="O1512" s="348"/>
      <c r="P1512" s="348"/>
      <c r="Q1512" s="348"/>
      <c r="R1512" s="348"/>
      <c r="S1512" s="348"/>
    </row>
    <row r="1513" spans="1:19" ht="15" customHeight="1" x14ac:dyDescent="0.25">
      <c r="A1513" s="68"/>
      <c r="B1513" s="68"/>
      <c r="C1513" s="68"/>
      <c r="D1513" s="68"/>
      <c r="E1513" s="68"/>
      <c r="F1513" s="68"/>
      <c r="G1513" s="68"/>
      <c r="H1513" s="68"/>
      <c r="I1513" s="69" t="str">
        <f>'proje ve personel bilgileri'!$B$7</f>
        <v>/</v>
      </c>
      <c r="J1513" s="68" t="s">
        <v>109</v>
      </c>
      <c r="K1513" s="68"/>
      <c r="L1513" s="68"/>
      <c r="M1513" s="68"/>
      <c r="N1513" s="68"/>
      <c r="O1513" s="68"/>
      <c r="P1513" s="68"/>
      <c r="Q1513" s="68"/>
      <c r="R1513" s="68"/>
      <c r="S1513" s="68"/>
    </row>
    <row r="1514" spans="1:19" ht="18.75" customHeight="1" x14ac:dyDescent="0.25">
      <c r="R1514" s="10" t="s">
        <v>110</v>
      </c>
    </row>
    <row r="1515" spans="1:19" ht="15.75" customHeight="1" x14ac:dyDescent="0.25">
      <c r="A1515" s="349" t="s">
        <v>2</v>
      </c>
      <c r="B1515" s="350"/>
      <c r="C1515" s="374">
        <f>'proje ve personel bilgileri'!$B$2</f>
        <v>0</v>
      </c>
      <c r="D1515" s="375"/>
      <c r="E1515" s="375"/>
      <c r="F1515" s="375"/>
      <c r="G1515" s="375"/>
      <c r="H1515" s="375"/>
      <c r="I1515" s="375"/>
      <c r="J1515" s="375"/>
      <c r="K1515" s="375"/>
      <c r="L1515" s="375"/>
      <c r="M1515" s="375"/>
      <c r="N1515" s="375"/>
      <c r="O1515" s="375"/>
      <c r="P1515" s="375"/>
      <c r="Q1515" s="375"/>
      <c r="R1515" s="375"/>
      <c r="S1515" s="376"/>
    </row>
    <row r="1516" spans="1:19" ht="15.75" customHeight="1" x14ac:dyDescent="0.25">
      <c r="A1516" s="349" t="s">
        <v>4</v>
      </c>
      <c r="B1516" s="350"/>
      <c r="C1516" s="374">
        <f>'proje ve personel bilgileri'!$B$3</f>
        <v>0</v>
      </c>
      <c r="D1516" s="375"/>
      <c r="E1516" s="375"/>
      <c r="F1516" s="375"/>
      <c r="G1516" s="375"/>
      <c r="H1516" s="375"/>
      <c r="I1516" s="375"/>
      <c r="J1516" s="375"/>
      <c r="K1516" s="375"/>
      <c r="L1516" s="375"/>
      <c r="M1516" s="375"/>
      <c r="N1516" s="375"/>
      <c r="O1516" s="375"/>
      <c r="P1516" s="375"/>
      <c r="Q1516" s="375"/>
      <c r="R1516" s="375"/>
      <c r="S1516" s="376"/>
    </row>
    <row r="1517" spans="1:19" ht="27.75" customHeight="1" x14ac:dyDescent="0.25">
      <c r="A1517" s="360" t="s">
        <v>87</v>
      </c>
      <c r="B1517" s="368" t="s">
        <v>15</v>
      </c>
      <c r="C1517" s="369"/>
      <c r="D1517" s="368" t="s">
        <v>111</v>
      </c>
      <c r="E1517" s="369"/>
      <c r="F1517" s="368" t="s">
        <v>112</v>
      </c>
      <c r="G1517" s="369"/>
      <c r="H1517" s="366" t="s">
        <v>113</v>
      </c>
      <c r="I1517" s="367"/>
      <c r="J1517" s="366" t="s">
        <v>114</v>
      </c>
      <c r="K1517" s="367"/>
      <c r="L1517" s="366" t="s">
        <v>115</v>
      </c>
      <c r="M1517" s="367"/>
      <c r="N1517" s="368" t="s">
        <v>116</v>
      </c>
      <c r="O1517" s="369"/>
      <c r="P1517" s="360" t="s">
        <v>117</v>
      </c>
      <c r="Q1517" s="286" t="s">
        <v>118</v>
      </c>
      <c r="R1517" s="362" t="s">
        <v>119</v>
      </c>
      <c r="S1517" s="362" t="s">
        <v>120</v>
      </c>
    </row>
    <row r="1518" spans="1:19" ht="15.75" customHeight="1" x14ac:dyDescent="0.25">
      <c r="A1518" s="361"/>
      <c r="B1518" s="372"/>
      <c r="C1518" s="373"/>
      <c r="D1518" s="370"/>
      <c r="E1518" s="371"/>
      <c r="F1518" s="370"/>
      <c r="G1518" s="371"/>
      <c r="H1518" s="364" t="s">
        <v>121</v>
      </c>
      <c r="I1518" s="365"/>
      <c r="J1518" s="364" t="s">
        <v>122</v>
      </c>
      <c r="K1518" s="365"/>
      <c r="L1518" s="364" t="s">
        <v>123</v>
      </c>
      <c r="M1518" s="365"/>
      <c r="N1518" s="370"/>
      <c r="O1518" s="371"/>
      <c r="P1518" s="361"/>
      <c r="Q1518" s="11" t="s">
        <v>124</v>
      </c>
      <c r="R1518" s="363"/>
      <c r="S1518" s="363"/>
    </row>
    <row r="1519" spans="1:19" ht="27.75" customHeight="1" x14ac:dyDescent="0.25">
      <c r="A1519" s="361"/>
      <c r="B1519" s="372"/>
      <c r="C1519" s="373"/>
      <c r="D1519" s="360" t="s">
        <v>125</v>
      </c>
      <c r="E1519" s="11" t="s">
        <v>126</v>
      </c>
      <c r="F1519" s="360" t="s">
        <v>125</v>
      </c>
      <c r="G1519" s="11" t="s">
        <v>126</v>
      </c>
      <c r="H1519" s="360" t="s">
        <v>125</v>
      </c>
      <c r="I1519" s="11" t="s">
        <v>126</v>
      </c>
      <c r="J1519" s="360" t="s">
        <v>125</v>
      </c>
      <c r="K1519" s="12" t="s">
        <v>126</v>
      </c>
      <c r="L1519" s="360" t="s">
        <v>125</v>
      </c>
      <c r="M1519" s="11" t="s">
        <v>126</v>
      </c>
      <c r="N1519" s="360" t="s">
        <v>125</v>
      </c>
      <c r="O1519" s="11" t="s">
        <v>126</v>
      </c>
      <c r="P1519" s="361"/>
      <c r="Q1519" s="11" t="s">
        <v>98</v>
      </c>
      <c r="R1519" s="363"/>
      <c r="S1519" s="363"/>
    </row>
    <row r="1520" spans="1:19" ht="15.75" customHeight="1" x14ac:dyDescent="0.25">
      <c r="A1520" s="361"/>
      <c r="B1520" s="372"/>
      <c r="C1520" s="373"/>
      <c r="D1520" s="361"/>
      <c r="E1520" s="11" t="s">
        <v>98</v>
      </c>
      <c r="F1520" s="361"/>
      <c r="G1520" s="11" t="s">
        <v>98</v>
      </c>
      <c r="H1520" s="361"/>
      <c r="I1520" s="11" t="s">
        <v>98</v>
      </c>
      <c r="J1520" s="361"/>
      <c r="K1520" s="12" t="s">
        <v>98</v>
      </c>
      <c r="L1520" s="361"/>
      <c r="M1520" s="11" t="s">
        <v>98</v>
      </c>
      <c r="N1520" s="361"/>
      <c r="O1520" s="11" t="s">
        <v>98</v>
      </c>
      <c r="P1520" s="361"/>
      <c r="Q1520" s="13"/>
      <c r="R1520" s="363"/>
      <c r="S1520" s="363"/>
    </row>
    <row r="1521" spans="1:19" ht="15.75" customHeight="1" x14ac:dyDescent="0.25">
      <c r="A1521" s="14">
        <v>649</v>
      </c>
      <c r="B1521" s="359" t="str">
        <f>IF('proje ve personel bilgileri'!A662&lt;&gt;0,('proje ve personel bilgileri'!A662)," ")</f>
        <v xml:space="preserve"> </v>
      </c>
      <c r="C1521" s="359"/>
      <c r="D1521" s="176">
        <f>IF('G011A (Ocak-Temmuz)'!C1260="",0,'G011A (Ocak-Temmuz)'!C1260)</f>
        <v>0</v>
      </c>
      <c r="E1521" s="175">
        <f>IF('G011A (Ocak-Temmuz)'!K1260=" ",0,'G011A (Ocak-Temmuz)'!K1260)</f>
        <v>0</v>
      </c>
      <c r="F1521" s="176">
        <f>IF('G011A (Şubat-Ağustos)'!C1243="",0,'G011A (Şubat-Ağustos)'!C1243)</f>
        <v>0</v>
      </c>
      <c r="G1521" s="175">
        <f>IF('G011A (Şubat-Ağustos)'!K1243=" ",0,'G011A (Şubat-Ağustos)'!K1243)</f>
        <v>0</v>
      </c>
      <c r="H1521" s="176">
        <f>IF('G011A (Mart-Eylül)'!C1243="",0,'G011A (Mart-Eylül)'!C1243)</f>
        <v>0</v>
      </c>
      <c r="I1521" s="175">
        <f>IF('G011A (Mart-Eylül)'!K1243=" ",0,'G011A (Mart-Eylül)'!K1243)</f>
        <v>0</v>
      </c>
      <c r="J1521" s="176">
        <f>IF('G011A (Nisan-Ekim)'!C1243="",0,'G011A (Nisan-Ekim)'!C1243)</f>
        <v>0</v>
      </c>
      <c r="K1521" s="175">
        <f>IF('G011A (Nisan-Ekim)'!K1243="",0,'G011A (Nisan-Ekim)'!K1243)</f>
        <v>0</v>
      </c>
      <c r="L1521" s="176">
        <f>IF('G011A (Mayıs-Kasım)'!C1243="",0,'G011A (Mayıs-Kasım)'!C1243)</f>
        <v>0</v>
      </c>
      <c r="M1521" s="175">
        <f>IF('G011A (Mayıs-Kasım)'!K1243=" ",0,'G011A (Mayıs-Kasım)'!K1243)</f>
        <v>0</v>
      </c>
      <c r="N1521" s="176">
        <f>IF('G011A (Haziran-Aralık)'!C1277="",0,'G011A (Haziran-Aralık)'!C1277)</f>
        <v>0</v>
      </c>
      <c r="O1521" s="175">
        <f>IF('G011A (Haziran-Aralık)'!K1277="",0,'G011A (Haziran-Aralık)'!K1277)</f>
        <v>0</v>
      </c>
      <c r="P1521" s="176" t="str">
        <f>IF('proje ve personel bilgileri'!A662=0,"",SUM(D1521+F1521+H1521+J1521+L1521+N1521))</f>
        <v/>
      </c>
      <c r="Q1521" s="175" t="str">
        <f>IF('proje ve personel bilgileri'!A662=0,"",SUM(E1521+G1521+I1521+K1521+M1521+O1521))</f>
        <v/>
      </c>
      <c r="R1521" s="180" t="str">
        <f>IF('proje ve personel bilgileri'!A662&lt;&gt;0,(P1521/30)," ")</f>
        <v xml:space="preserve"> </v>
      </c>
      <c r="S1521" s="181" t="str">
        <f>IF('proje ve personel bilgileri'!A662&lt;&gt;0,(Q1521/R1521)," ")</f>
        <v xml:space="preserve"> </v>
      </c>
    </row>
    <row r="1522" spans="1:19" ht="15.75" customHeight="1" x14ac:dyDescent="0.25">
      <c r="A1522" s="15">
        <v>650</v>
      </c>
      <c r="B1522" s="359" t="str">
        <f>IF('proje ve personel bilgileri'!A663&lt;&gt;0,('proje ve personel bilgileri'!A663)," ")</f>
        <v xml:space="preserve"> </v>
      </c>
      <c r="C1522" s="359"/>
      <c r="D1522" s="176">
        <f>IF('G011A (Ocak-Temmuz)'!C1261="",0,'G011A (Ocak-Temmuz)'!C1261)</f>
        <v>0</v>
      </c>
      <c r="E1522" s="175">
        <f>IF('G011A (Ocak-Temmuz)'!K1261=" ",0,'G011A (Ocak-Temmuz)'!K1261)</f>
        <v>0</v>
      </c>
      <c r="F1522" s="176">
        <f>IF('G011A (Şubat-Ağustos)'!C1244="",0,'G011A (Şubat-Ağustos)'!C1244)</f>
        <v>0</v>
      </c>
      <c r="G1522" s="175">
        <f>IF('G011A (Şubat-Ağustos)'!K1244=" ",0,'G011A (Şubat-Ağustos)'!K1244)</f>
        <v>0</v>
      </c>
      <c r="H1522" s="176">
        <f>IF('G011A (Mart-Eylül)'!C1244="",0,'G011A (Mart-Eylül)'!C1244)</f>
        <v>0</v>
      </c>
      <c r="I1522" s="175">
        <f>IF('G011A (Mart-Eylül)'!K1244=" ",0,'G011A (Mart-Eylül)'!K1244)</f>
        <v>0</v>
      </c>
      <c r="J1522" s="176">
        <f>IF('G011A (Nisan-Ekim)'!C1244="",0,'G011A (Nisan-Ekim)'!C1244)</f>
        <v>0</v>
      </c>
      <c r="K1522" s="175">
        <f>IF('G011A (Nisan-Ekim)'!K1244="",0,'G011A (Nisan-Ekim)'!K1244)</f>
        <v>0</v>
      </c>
      <c r="L1522" s="176">
        <f>IF('G011A (Mayıs-Kasım)'!C1244="",0,'G011A (Mayıs-Kasım)'!C1244)</f>
        <v>0</v>
      </c>
      <c r="M1522" s="175">
        <f>IF('G011A (Mayıs-Kasım)'!K1244=" ",0,'G011A (Mayıs-Kasım)'!K1244)</f>
        <v>0</v>
      </c>
      <c r="N1522" s="176">
        <f>IF('G011A (Haziran-Aralık)'!C1278="",0,'G011A (Haziran-Aralık)'!C1278)</f>
        <v>0</v>
      </c>
      <c r="O1522" s="175">
        <f>IF('G011A (Haziran-Aralık)'!K1278="",0,'G011A (Haziran-Aralık)'!K1278)</f>
        <v>0</v>
      </c>
      <c r="P1522" s="176" t="str">
        <f>IF('proje ve personel bilgileri'!A663=0,"",SUM(D1522+F1522+H1522+J1522+L1522+N1522))</f>
        <v/>
      </c>
      <c r="Q1522" s="175" t="str">
        <f>IF('proje ve personel bilgileri'!A663=0,"",SUM(E1522+G1522+I1522+K1522+M1522+O1522))</f>
        <v/>
      </c>
      <c r="R1522" s="180" t="str">
        <f>IF('proje ve personel bilgileri'!A663&lt;&gt;0,(P1522/30)," ")</f>
        <v xml:space="preserve"> </v>
      </c>
      <c r="S1522" s="181" t="str">
        <f>IF('proje ve personel bilgileri'!A663&lt;&gt;0,(Q1522/R1522)," ")</f>
        <v xml:space="preserve"> </v>
      </c>
    </row>
    <row r="1523" spans="1:19" ht="15.75" customHeight="1" x14ac:dyDescent="0.25">
      <c r="A1523" s="14">
        <v>651</v>
      </c>
      <c r="B1523" s="359" t="str">
        <f>IF('proje ve personel bilgileri'!A664&lt;&gt;0,('proje ve personel bilgileri'!A664)," ")</f>
        <v xml:space="preserve"> </v>
      </c>
      <c r="C1523" s="359"/>
      <c r="D1523" s="176">
        <f>IF('G011A (Ocak-Temmuz)'!C1262="",0,'G011A (Ocak-Temmuz)'!C1262)</f>
        <v>0</v>
      </c>
      <c r="E1523" s="175">
        <f>IF('G011A (Ocak-Temmuz)'!K1262=" ",0,'G011A (Ocak-Temmuz)'!K1262)</f>
        <v>0</v>
      </c>
      <c r="F1523" s="176">
        <f>IF('G011A (Şubat-Ağustos)'!C1245="",0,'G011A (Şubat-Ağustos)'!C1245)</f>
        <v>0</v>
      </c>
      <c r="G1523" s="175">
        <f>IF('G011A (Şubat-Ağustos)'!K1245=" ",0,'G011A (Şubat-Ağustos)'!K1245)</f>
        <v>0</v>
      </c>
      <c r="H1523" s="176">
        <f>IF('G011A (Mart-Eylül)'!C1245="",0,'G011A (Mart-Eylül)'!C1245)</f>
        <v>0</v>
      </c>
      <c r="I1523" s="175">
        <f>IF('G011A (Mart-Eylül)'!K1245=" ",0,'G011A (Mart-Eylül)'!K1245)</f>
        <v>0</v>
      </c>
      <c r="J1523" s="176">
        <f>IF('G011A (Nisan-Ekim)'!C1245="",0,'G011A (Nisan-Ekim)'!C1245)</f>
        <v>0</v>
      </c>
      <c r="K1523" s="175">
        <f>IF('G011A (Nisan-Ekim)'!K1245="",0,'G011A (Nisan-Ekim)'!K1245)</f>
        <v>0</v>
      </c>
      <c r="L1523" s="176">
        <f>IF('G011A (Mayıs-Kasım)'!C1245="",0,'G011A (Mayıs-Kasım)'!C1245)</f>
        <v>0</v>
      </c>
      <c r="M1523" s="175">
        <f>IF('G011A (Mayıs-Kasım)'!K1245=" ",0,'G011A (Mayıs-Kasım)'!K1245)</f>
        <v>0</v>
      </c>
      <c r="N1523" s="176">
        <f>IF('G011A (Haziran-Aralık)'!C1279="",0,'G011A (Haziran-Aralık)'!C1279)</f>
        <v>0</v>
      </c>
      <c r="O1523" s="175">
        <f>IF('G011A (Haziran-Aralık)'!K1279="",0,'G011A (Haziran-Aralık)'!K1279)</f>
        <v>0</v>
      </c>
      <c r="P1523" s="176" t="str">
        <f>IF('proje ve personel bilgileri'!A664=0,"",SUM(D1523+F1523+H1523+J1523+L1523+N1523))</f>
        <v/>
      </c>
      <c r="Q1523" s="175" t="str">
        <f>IF('proje ve personel bilgileri'!A664=0,"",SUM(E1523+G1523+I1523+K1523+M1523+O1523))</f>
        <v/>
      </c>
      <c r="R1523" s="180" t="str">
        <f>IF('proje ve personel bilgileri'!A664&lt;&gt;0,(P1523/30)," ")</f>
        <v xml:space="preserve"> </v>
      </c>
      <c r="S1523" s="181" t="str">
        <f>IF('proje ve personel bilgileri'!A664&lt;&gt;0,(Q1523/R1523)," ")</f>
        <v xml:space="preserve"> </v>
      </c>
    </row>
    <row r="1524" spans="1:19" ht="15.75" customHeight="1" x14ac:dyDescent="0.25">
      <c r="A1524" s="15">
        <v>652</v>
      </c>
      <c r="B1524" s="359" t="str">
        <f>IF('proje ve personel bilgileri'!A665&lt;&gt;0,('proje ve personel bilgileri'!A665)," ")</f>
        <v xml:space="preserve"> </v>
      </c>
      <c r="C1524" s="359"/>
      <c r="D1524" s="176">
        <f>IF('G011A (Ocak-Temmuz)'!C1263="",0,'G011A (Ocak-Temmuz)'!C1263)</f>
        <v>0</v>
      </c>
      <c r="E1524" s="175">
        <f>IF('G011A (Ocak-Temmuz)'!K1263=" ",0,'G011A (Ocak-Temmuz)'!K1263)</f>
        <v>0</v>
      </c>
      <c r="F1524" s="176">
        <f>IF('G011A (Şubat-Ağustos)'!C1246="",0,'G011A (Şubat-Ağustos)'!C1246)</f>
        <v>0</v>
      </c>
      <c r="G1524" s="175">
        <f>IF('G011A (Şubat-Ağustos)'!K1246=" ",0,'G011A (Şubat-Ağustos)'!K1246)</f>
        <v>0</v>
      </c>
      <c r="H1524" s="176">
        <f>IF('G011A (Mart-Eylül)'!C1246="",0,'G011A (Mart-Eylül)'!C1246)</f>
        <v>0</v>
      </c>
      <c r="I1524" s="175">
        <f>IF('G011A (Mart-Eylül)'!K1246=" ",0,'G011A (Mart-Eylül)'!K1246)</f>
        <v>0</v>
      </c>
      <c r="J1524" s="176">
        <f>IF('G011A (Nisan-Ekim)'!C1246="",0,'G011A (Nisan-Ekim)'!C1246)</f>
        <v>0</v>
      </c>
      <c r="K1524" s="175">
        <f>IF('G011A (Nisan-Ekim)'!K1246="",0,'G011A (Nisan-Ekim)'!K1246)</f>
        <v>0</v>
      </c>
      <c r="L1524" s="176">
        <f>IF('G011A (Mayıs-Kasım)'!C1246="",0,'G011A (Mayıs-Kasım)'!C1246)</f>
        <v>0</v>
      </c>
      <c r="M1524" s="175">
        <f>IF('G011A (Mayıs-Kasım)'!K1246=" ",0,'G011A (Mayıs-Kasım)'!K1246)</f>
        <v>0</v>
      </c>
      <c r="N1524" s="176">
        <f>IF('G011A (Haziran-Aralık)'!C1280="",0,'G011A (Haziran-Aralık)'!C1280)</f>
        <v>0</v>
      </c>
      <c r="O1524" s="175">
        <f>IF('G011A (Haziran-Aralık)'!K1280="",0,'G011A (Haziran-Aralık)'!K1280)</f>
        <v>0</v>
      </c>
      <c r="P1524" s="176" t="str">
        <f>IF('proje ve personel bilgileri'!A665=0,"",SUM(D1524+F1524+H1524+J1524+L1524+N1524))</f>
        <v/>
      </c>
      <c r="Q1524" s="175" t="str">
        <f>IF('proje ve personel bilgileri'!A665=0,"",SUM(E1524+G1524+I1524+K1524+M1524+O1524))</f>
        <v/>
      </c>
      <c r="R1524" s="180" t="str">
        <f>IF('proje ve personel bilgileri'!A665&lt;&gt;0,(P1524/30)," ")</f>
        <v xml:space="preserve"> </v>
      </c>
      <c r="S1524" s="181" t="str">
        <f>IF('proje ve personel bilgileri'!A665&lt;&gt;0,(Q1524/R1524)," ")</f>
        <v xml:space="preserve"> </v>
      </c>
    </row>
    <row r="1525" spans="1:19" ht="15.75" customHeight="1" x14ac:dyDescent="0.25">
      <c r="A1525" s="14">
        <v>653</v>
      </c>
      <c r="B1525" s="359" t="str">
        <f>IF('proje ve personel bilgileri'!A666&lt;&gt;0,('proje ve personel bilgileri'!A666)," ")</f>
        <v xml:space="preserve"> </v>
      </c>
      <c r="C1525" s="359"/>
      <c r="D1525" s="176">
        <f>IF('G011A (Ocak-Temmuz)'!C1264="",0,'G011A (Ocak-Temmuz)'!C1264)</f>
        <v>0</v>
      </c>
      <c r="E1525" s="175">
        <f>IF('G011A (Ocak-Temmuz)'!K1264=" ",0,'G011A (Ocak-Temmuz)'!K1264)</f>
        <v>0</v>
      </c>
      <c r="F1525" s="176">
        <f>IF('G011A (Şubat-Ağustos)'!C1247="",0,'G011A (Şubat-Ağustos)'!C1247)</f>
        <v>0</v>
      </c>
      <c r="G1525" s="175">
        <f>IF('G011A (Şubat-Ağustos)'!K1247=" ",0,'G011A (Şubat-Ağustos)'!K1247)</f>
        <v>0</v>
      </c>
      <c r="H1525" s="176">
        <f>IF('G011A (Mart-Eylül)'!C1247="",0,'G011A (Mart-Eylül)'!C1247)</f>
        <v>0</v>
      </c>
      <c r="I1525" s="175">
        <f>IF('G011A (Mart-Eylül)'!K1247=" ",0,'G011A (Mart-Eylül)'!K1247)</f>
        <v>0</v>
      </c>
      <c r="J1525" s="176">
        <f>IF('G011A (Nisan-Ekim)'!C1247="",0,'G011A (Nisan-Ekim)'!C1247)</f>
        <v>0</v>
      </c>
      <c r="K1525" s="175">
        <f>IF('G011A (Nisan-Ekim)'!K1247="",0,'G011A (Nisan-Ekim)'!K1247)</f>
        <v>0</v>
      </c>
      <c r="L1525" s="176">
        <f>IF('G011A (Mayıs-Kasım)'!C1247="",0,'G011A (Mayıs-Kasım)'!C1247)</f>
        <v>0</v>
      </c>
      <c r="M1525" s="175">
        <f>IF('G011A (Mayıs-Kasım)'!K1247=" ",0,'G011A (Mayıs-Kasım)'!K1247)</f>
        <v>0</v>
      </c>
      <c r="N1525" s="176">
        <f>IF('G011A (Haziran-Aralık)'!C1281="",0,'G011A (Haziran-Aralık)'!C1281)</f>
        <v>0</v>
      </c>
      <c r="O1525" s="175">
        <f>IF('G011A (Haziran-Aralık)'!K1281="",0,'G011A (Haziran-Aralık)'!K1281)</f>
        <v>0</v>
      </c>
      <c r="P1525" s="176" t="str">
        <f>IF('proje ve personel bilgileri'!A666=0,"",SUM(D1525+F1525+H1525+J1525+L1525+N1525))</f>
        <v/>
      </c>
      <c r="Q1525" s="175" t="str">
        <f>IF('proje ve personel bilgileri'!A666=0,"",SUM(E1525+G1525+I1525+K1525+M1525+O1525))</f>
        <v/>
      </c>
      <c r="R1525" s="180" t="str">
        <f>IF('proje ve personel bilgileri'!A666&lt;&gt;0,(P1525/30)," ")</f>
        <v xml:space="preserve"> </v>
      </c>
      <c r="S1525" s="181" t="str">
        <f>IF('proje ve personel bilgileri'!A666&lt;&gt;0,(Q1525/R1525)," ")</f>
        <v xml:space="preserve"> </v>
      </c>
    </row>
    <row r="1526" spans="1:19" ht="15.75" customHeight="1" x14ac:dyDescent="0.25">
      <c r="A1526" s="15">
        <v>654</v>
      </c>
      <c r="B1526" s="359" t="str">
        <f>IF('proje ve personel bilgileri'!A667&lt;&gt;0,('proje ve personel bilgileri'!A667)," ")</f>
        <v xml:space="preserve"> </v>
      </c>
      <c r="C1526" s="359"/>
      <c r="D1526" s="176">
        <f>IF('G011A (Ocak-Temmuz)'!C1265="",0,'G011A (Ocak-Temmuz)'!C1265)</f>
        <v>0</v>
      </c>
      <c r="E1526" s="175">
        <f>IF('G011A (Ocak-Temmuz)'!K1265=" ",0,'G011A (Ocak-Temmuz)'!K1265)</f>
        <v>0</v>
      </c>
      <c r="F1526" s="176">
        <f>IF('G011A (Şubat-Ağustos)'!C1248="",0,'G011A (Şubat-Ağustos)'!C1248)</f>
        <v>0</v>
      </c>
      <c r="G1526" s="175">
        <f>IF('G011A (Şubat-Ağustos)'!K1248=" ",0,'G011A (Şubat-Ağustos)'!K1248)</f>
        <v>0</v>
      </c>
      <c r="H1526" s="176">
        <f>IF('G011A (Mart-Eylül)'!C1248="",0,'G011A (Mart-Eylül)'!C1248)</f>
        <v>0</v>
      </c>
      <c r="I1526" s="175">
        <f>IF('G011A (Mart-Eylül)'!K1248=" ",0,'G011A (Mart-Eylül)'!K1248)</f>
        <v>0</v>
      </c>
      <c r="J1526" s="176">
        <f>IF('G011A (Nisan-Ekim)'!C1248="",0,'G011A (Nisan-Ekim)'!C1248)</f>
        <v>0</v>
      </c>
      <c r="K1526" s="175">
        <f>IF('G011A (Nisan-Ekim)'!K1248="",0,'G011A (Nisan-Ekim)'!K1248)</f>
        <v>0</v>
      </c>
      <c r="L1526" s="176">
        <f>IF('G011A (Mayıs-Kasım)'!C1248="",0,'G011A (Mayıs-Kasım)'!C1248)</f>
        <v>0</v>
      </c>
      <c r="M1526" s="175">
        <f>IF('G011A (Mayıs-Kasım)'!K1248=" ",0,'G011A (Mayıs-Kasım)'!K1248)</f>
        <v>0</v>
      </c>
      <c r="N1526" s="176">
        <f>IF('G011A (Haziran-Aralık)'!C1282="",0,'G011A (Haziran-Aralık)'!C1282)</f>
        <v>0</v>
      </c>
      <c r="O1526" s="175">
        <f>IF('G011A (Haziran-Aralık)'!K1282="",0,'G011A (Haziran-Aralık)'!K1282)</f>
        <v>0</v>
      </c>
      <c r="P1526" s="176" t="str">
        <f>IF('proje ve personel bilgileri'!A667=0,"",SUM(D1526+F1526+H1526+J1526+L1526+N1526))</f>
        <v/>
      </c>
      <c r="Q1526" s="175" t="str">
        <f>IF('proje ve personel bilgileri'!A667=0,"",SUM(E1526+G1526+I1526+K1526+M1526+O1526))</f>
        <v/>
      </c>
      <c r="R1526" s="180" t="str">
        <f>IF('proje ve personel bilgileri'!A667&lt;&gt;0,(P1526/30)," ")</f>
        <v xml:space="preserve"> </v>
      </c>
      <c r="S1526" s="181" t="str">
        <f>IF('proje ve personel bilgileri'!A667&lt;&gt;0,(Q1526/R1526)," ")</f>
        <v xml:space="preserve"> </v>
      </c>
    </row>
    <row r="1527" spans="1:19" ht="15.75" customHeight="1" x14ac:dyDescent="0.25">
      <c r="A1527" s="14">
        <v>655</v>
      </c>
      <c r="B1527" s="359" t="str">
        <f>IF('proje ve personel bilgileri'!A668&lt;&gt;0,('proje ve personel bilgileri'!A668)," ")</f>
        <v xml:space="preserve"> </v>
      </c>
      <c r="C1527" s="359"/>
      <c r="D1527" s="176">
        <f>IF('G011A (Ocak-Temmuz)'!C1266="",0,'G011A (Ocak-Temmuz)'!C1266)</f>
        <v>0</v>
      </c>
      <c r="E1527" s="175">
        <f>IF('G011A (Ocak-Temmuz)'!K1266=" ",0,'G011A (Ocak-Temmuz)'!K1266)</f>
        <v>0</v>
      </c>
      <c r="F1527" s="176">
        <f>IF('G011A (Şubat-Ağustos)'!C1249="",0,'G011A (Şubat-Ağustos)'!C1249)</f>
        <v>0</v>
      </c>
      <c r="G1527" s="175">
        <f>IF('G011A (Şubat-Ağustos)'!K1249=" ",0,'G011A (Şubat-Ağustos)'!K1249)</f>
        <v>0</v>
      </c>
      <c r="H1527" s="176">
        <f>IF('G011A (Mart-Eylül)'!C1249="",0,'G011A (Mart-Eylül)'!C1249)</f>
        <v>0</v>
      </c>
      <c r="I1527" s="175">
        <f>IF('G011A (Mart-Eylül)'!K1249=" ",0,'G011A (Mart-Eylül)'!K1249)</f>
        <v>0</v>
      </c>
      <c r="J1527" s="176">
        <f>IF('G011A (Nisan-Ekim)'!C1249="",0,'G011A (Nisan-Ekim)'!C1249)</f>
        <v>0</v>
      </c>
      <c r="K1527" s="175">
        <f>IF('G011A (Nisan-Ekim)'!K1249="",0,'G011A (Nisan-Ekim)'!K1249)</f>
        <v>0</v>
      </c>
      <c r="L1527" s="176">
        <f>IF('G011A (Mayıs-Kasım)'!C1249="",0,'G011A (Mayıs-Kasım)'!C1249)</f>
        <v>0</v>
      </c>
      <c r="M1527" s="175">
        <f>IF('G011A (Mayıs-Kasım)'!K1249=" ",0,'G011A (Mayıs-Kasım)'!K1249)</f>
        <v>0</v>
      </c>
      <c r="N1527" s="176">
        <f>IF('G011A (Haziran-Aralık)'!C1283="",0,'G011A (Haziran-Aralık)'!C1283)</f>
        <v>0</v>
      </c>
      <c r="O1527" s="175">
        <f>IF('G011A (Haziran-Aralık)'!K1283="",0,'G011A (Haziran-Aralık)'!K1283)</f>
        <v>0</v>
      </c>
      <c r="P1527" s="176" t="str">
        <f>IF('proje ve personel bilgileri'!A668=0,"",SUM(D1527+F1527+H1527+J1527+L1527+N1527))</f>
        <v/>
      </c>
      <c r="Q1527" s="175" t="str">
        <f>IF('proje ve personel bilgileri'!A668=0,"",SUM(E1527+G1527+I1527+K1527+M1527+O1527))</f>
        <v/>
      </c>
      <c r="R1527" s="180" t="str">
        <f>IF('proje ve personel bilgileri'!A668&lt;&gt;0,(P1527/30)," ")</f>
        <v xml:space="preserve"> </v>
      </c>
      <c r="S1527" s="181" t="str">
        <f>IF('proje ve personel bilgileri'!A668&lt;&gt;0,(Q1527/R1527)," ")</f>
        <v xml:space="preserve"> </v>
      </c>
    </row>
    <row r="1528" spans="1:19" ht="15.75" customHeight="1" x14ac:dyDescent="0.25">
      <c r="A1528" s="15">
        <v>656</v>
      </c>
      <c r="B1528" s="359" t="str">
        <f>IF('proje ve personel bilgileri'!A669&lt;&gt;0,('proje ve personel bilgileri'!A669)," ")</f>
        <v xml:space="preserve"> </v>
      </c>
      <c r="C1528" s="359"/>
      <c r="D1528" s="176">
        <f>IF('G011A (Ocak-Temmuz)'!C1267="",0,'G011A (Ocak-Temmuz)'!C1267)</f>
        <v>0</v>
      </c>
      <c r="E1528" s="175">
        <f>IF('G011A (Ocak-Temmuz)'!K1267=" ",0,'G011A (Ocak-Temmuz)'!K1267)</f>
        <v>0</v>
      </c>
      <c r="F1528" s="176">
        <f>IF('G011A (Şubat-Ağustos)'!C1250="",0,'G011A (Şubat-Ağustos)'!C1250)</f>
        <v>0</v>
      </c>
      <c r="G1528" s="175">
        <f>IF('G011A (Şubat-Ağustos)'!K1250=" ",0,'G011A (Şubat-Ağustos)'!K1250)</f>
        <v>0</v>
      </c>
      <c r="H1528" s="176">
        <f>IF('G011A (Mart-Eylül)'!C1250="",0,'G011A (Mart-Eylül)'!C1250)</f>
        <v>0</v>
      </c>
      <c r="I1528" s="175">
        <f>IF('G011A (Mart-Eylül)'!K1250=" ",0,'G011A (Mart-Eylül)'!K1250)</f>
        <v>0</v>
      </c>
      <c r="J1528" s="176">
        <f>IF('G011A (Nisan-Ekim)'!C1250="",0,'G011A (Nisan-Ekim)'!C1250)</f>
        <v>0</v>
      </c>
      <c r="K1528" s="175">
        <f>IF('G011A (Nisan-Ekim)'!K1250="",0,'G011A (Nisan-Ekim)'!K1250)</f>
        <v>0</v>
      </c>
      <c r="L1528" s="176">
        <f>IF('G011A (Mayıs-Kasım)'!C1250="",0,'G011A (Mayıs-Kasım)'!C1250)</f>
        <v>0</v>
      </c>
      <c r="M1528" s="175">
        <f>IF('G011A (Mayıs-Kasım)'!K1250=" ",0,'G011A (Mayıs-Kasım)'!K1250)</f>
        <v>0</v>
      </c>
      <c r="N1528" s="176">
        <f>IF('G011A (Haziran-Aralık)'!C1284="",0,'G011A (Haziran-Aralık)'!C1284)</f>
        <v>0</v>
      </c>
      <c r="O1528" s="175">
        <f>IF('G011A (Haziran-Aralık)'!K1284="",0,'G011A (Haziran-Aralık)'!K1284)</f>
        <v>0</v>
      </c>
      <c r="P1528" s="176" t="str">
        <f>IF('proje ve personel bilgileri'!A669=0,"",SUM(D1528+F1528+H1528+J1528+L1528+N1528))</f>
        <v/>
      </c>
      <c r="Q1528" s="175" t="str">
        <f>IF('proje ve personel bilgileri'!A669=0,"",SUM(E1528+G1528+I1528+K1528+M1528+O1528))</f>
        <v/>
      </c>
      <c r="R1528" s="180" t="str">
        <f>IF('proje ve personel bilgileri'!A669&lt;&gt;0,(P1528/30)," ")</f>
        <v xml:space="preserve"> </v>
      </c>
      <c r="S1528" s="181" t="str">
        <f>IF('proje ve personel bilgileri'!A669&lt;&gt;0,(Q1528/R1528)," ")</f>
        <v xml:space="preserve"> </v>
      </c>
    </row>
    <row r="1529" spans="1:19" ht="15.75" customHeight="1" x14ac:dyDescent="0.25">
      <c r="A1529" s="14">
        <v>657</v>
      </c>
      <c r="B1529" s="359" t="str">
        <f>IF('proje ve personel bilgileri'!A670&lt;&gt;0,('proje ve personel bilgileri'!A670)," ")</f>
        <v xml:space="preserve"> </v>
      </c>
      <c r="C1529" s="359"/>
      <c r="D1529" s="176">
        <f>IF('G011A (Ocak-Temmuz)'!C1268="",0,'G011A (Ocak-Temmuz)'!C1268)</f>
        <v>0</v>
      </c>
      <c r="E1529" s="175">
        <f>IF('G011A (Ocak-Temmuz)'!K1268=" ",0,'G011A (Ocak-Temmuz)'!K1268)</f>
        <v>0</v>
      </c>
      <c r="F1529" s="176">
        <f>IF('G011A (Şubat-Ağustos)'!C1251="",0,'G011A (Şubat-Ağustos)'!C1251)</f>
        <v>0</v>
      </c>
      <c r="G1529" s="175">
        <f>IF('G011A (Şubat-Ağustos)'!K1251=" ",0,'G011A (Şubat-Ağustos)'!K1251)</f>
        <v>0</v>
      </c>
      <c r="H1529" s="176">
        <f>IF('G011A (Mart-Eylül)'!C1251="",0,'G011A (Mart-Eylül)'!C1251)</f>
        <v>0</v>
      </c>
      <c r="I1529" s="175">
        <f>IF('G011A (Mart-Eylül)'!K1251=" ",0,'G011A (Mart-Eylül)'!K1251)</f>
        <v>0</v>
      </c>
      <c r="J1529" s="176">
        <f>IF('G011A (Nisan-Ekim)'!C1251="",0,'G011A (Nisan-Ekim)'!C1251)</f>
        <v>0</v>
      </c>
      <c r="K1529" s="175">
        <f>IF('G011A (Nisan-Ekim)'!K1251="",0,'G011A (Nisan-Ekim)'!K1251)</f>
        <v>0</v>
      </c>
      <c r="L1529" s="176">
        <f>IF('G011A (Mayıs-Kasım)'!C1251="",0,'G011A (Mayıs-Kasım)'!C1251)</f>
        <v>0</v>
      </c>
      <c r="M1529" s="175">
        <f>IF('G011A (Mayıs-Kasım)'!K1251=" ",0,'G011A (Mayıs-Kasım)'!K1251)</f>
        <v>0</v>
      </c>
      <c r="N1529" s="176">
        <f>IF('G011A (Haziran-Aralık)'!C1285="",0,'G011A (Haziran-Aralık)'!C1285)</f>
        <v>0</v>
      </c>
      <c r="O1529" s="175">
        <f>IF('G011A (Haziran-Aralık)'!K1285="",0,'G011A (Haziran-Aralık)'!K1285)</f>
        <v>0</v>
      </c>
      <c r="P1529" s="176" t="str">
        <f>IF('proje ve personel bilgileri'!A670=0,"",SUM(D1529+F1529+H1529+J1529+L1529+N1529))</f>
        <v/>
      </c>
      <c r="Q1529" s="175" t="str">
        <f>IF('proje ve personel bilgileri'!A670=0,"",SUM(E1529+G1529+I1529+K1529+M1529+O1529))</f>
        <v/>
      </c>
      <c r="R1529" s="180" t="str">
        <f>IF('proje ve personel bilgileri'!A670&lt;&gt;0,(P1529/30)," ")</f>
        <v xml:space="preserve"> </v>
      </c>
      <c r="S1529" s="181" t="str">
        <f>IF('proje ve personel bilgileri'!A670&lt;&gt;0,(Q1529/R1529)," ")</f>
        <v xml:space="preserve"> </v>
      </c>
    </row>
    <row r="1530" spans="1:19" ht="15.75" customHeight="1" x14ac:dyDescent="0.25">
      <c r="A1530" s="15">
        <v>658</v>
      </c>
      <c r="B1530" s="359" t="str">
        <f>IF('proje ve personel bilgileri'!A671&lt;&gt;0,('proje ve personel bilgileri'!A671)," ")</f>
        <v xml:space="preserve"> </v>
      </c>
      <c r="C1530" s="359"/>
      <c r="D1530" s="176">
        <f>IF('G011A (Ocak-Temmuz)'!C1269="",0,'G011A (Ocak-Temmuz)'!C1269)</f>
        <v>0</v>
      </c>
      <c r="E1530" s="175">
        <f>IF('G011A (Ocak-Temmuz)'!K1269=" ",0,'G011A (Ocak-Temmuz)'!K1269)</f>
        <v>0</v>
      </c>
      <c r="F1530" s="176">
        <f>IF('G011A (Şubat-Ağustos)'!C1252="",0,'G011A (Şubat-Ağustos)'!C1252)</f>
        <v>0</v>
      </c>
      <c r="G1530" s="175">
        <f>IF('G011A (Şubat-Ağustos)'!K1252=" ",0,'G011A (Şubat-Ağustos)'!K1252)</f>
        <v>0</v>
      </c>
      <c r="H1530" s="176">
        <f>IF('G011A (Mart-Eylül)'!C1252="",0,'G011A (Mart-Eylül)'!C1252)</f>
        <v>0</v>
      </c>
      <c r="I1530" s="175">
        <f>IF('G011A (Mart-Eylül)'!K1252=" ",0,'G011A (Mart-Eylül)'!K1252)</f>
        <v>0</v>
      </c>
      <c r="J1530" s="176">
        <f>IF('G011A (Nisan-Ekim)'!C1252="",0,'G011A (Nisan-Ekim)'!C1252)</f>
        <v>0</v>
      </c>
      <c r="K1530" s="175">
        <f>IF('G011A (Nisan-Ekim)'!K1252="",0,'G011A (Nisan-Ekim)'!K1252)</f>
        <v>0</v>
      </c>
      <c r="L1530" s="176">
        <f>IF('G011A (Mayıs-Kasım)'!C1252="",0,'G011A (Mayıs-Kasım)'!C1252)</f>
        <v>0</v>
      </c>
      <c r="M1530" s="175">
        <f>IF('G011A (Mayıs-Kasım)'!K1252=" ",0,'G011A (Mayıs-Kasım)'!K1252)</f>
        <v>0</v>
      </c>
      <c r="N1530" s="176">
        <f>IF('G011A (Haziran-Aralık)'!C1286="",0,'G011A (Haziran-Aralık)'!C1286)</f>
        <v>0</v>
      </c>
      <c r="O1530" s="175">
        <f>IF('G011A (Haziran-Aralık)'!K1286="",0,'G011A (Haziran-Aralık)'!K1286)</f>
        <v>0</v>
      </c>
      <c r="P1530" s="176" t="str">
        <f>IF('proje ve personel bilgileri'!A671=0,"",SUM(D1530+F1530+H1530+J1530+L1530+N1530))</f>
        <v/>
      </c>
      <c r="Q1530" s="175" t="str">
        <f>IF('proje ve personel bilgileri'!A671=0,"",SUM(E1530+G1530+I1530+K1530+M1530+O1530))</f>
        <v/>
      </c>
      <c r="R1530" s="180" t="str">
        <f>IF('proje ve personel bilgileri'!A671&lt;&gt;0,(P1530/30)," ")</f>
        <v xml:space="preserve"> </v>
      </c>
      <c r="S1530" s="181" t="str">
        <f>IF('proje ve personel bilgileri'!A671&lt;&gt;0,(Q1530/R1530)," ")</f>
        <v xml:space="preserve"> </v>
      </c>
    </row>
    <row r="1531" spans="1:19" ht="15.75" customHeight="1" x14ac:dyDescent="0.25">
      <c r="A1531" s="14">
        <v>659</v>
      </c>
      <c r="B1531" s="359" t="str">
        <f>IF('proje ve personel bilgileri'!A672&lt;&gt;0,('proje ve personel bilgileri'!A672)," ")</f>
        <v xml:space="preserve"> </v>
      </c>
      <c r="C1531" s="359"/>
      <c r="D1531" s="176">
        <f>IF('G011A (Ocak-Temmuz)'!C1270="",0,'G011A (Ocak-Temmuz)'!C1270)</f>
        <v>0</v>
      </c>
      <c r="E1531" s="175">
        <f>IF('G011A (Ocak-Temmuz)'!K1270=" ",0,'G011A (Ocak-Temmuz)'!K1270)</f>
        <v>0</v>
      </c>
      <c r="F1531" s="176">
        <f>IF('G011A (Şubat-Ağustos)'!C1253="",0,'G011A (Şubat-Ağustos)'!C1253)</f>
        <v>0</v>
      </c>
      <c r="G1531" s="175">
        <f>IF('G011A (Şubat-Ağustos)'!K1253=" ",0,'G011A (Şubat-Ağustos)'!K1253)</f>
        <v>0</v>
      </c>
      <c r="H1531" s="176">
        <f>IF('G011A (Mart-Eylül)'!C1253="",0,'G011A (Mart-Eylül)'!C1253)</f>
        <v>0</v>
      </c>
      <c r="I1531" s="175">
        <f>IF('G011A (Mart-Eylül)'!K1253=" ",0,'G011A (Mart-Eylül)'!K1253)</f>
        <v>0</v>
      </c>
      <c r="J1531" s="176">
        <f>IF('G011A (Nisan-Ekim)'!C1253="",0,'G011A (Nisan-Ekim)'!C1253)</f>
        <v>0</v>
      </c>
      <c r="K1531" s="175">
        <f>IF('G011A (Nisan-Ekim)'!K1253="",0,'G011A (Nisan-Ekim)'!K1253)</f>
        <v>0</v>
      </c>
      <c r="L1531" s="176">
        <f>IF('G011A (Mayıs-Kasım)'!C1253="",0,'G011A (Mayıs-Kasım)'!C1253)</f>
        <v>0</v>
      </c>
      <c r="M1531" s="175">
        <f>IF('G011A (Mayıs-Kasım)'!K1253=" ",0,'G011A (Mayıs-Kasım)'!K1253)</f>
        <v>0</v>
      </c>
      <c r="N1531" s="176">
        <f>IF('G011A (Haziran-Aralık)'!C1287="",0,'G011A (Haziran-Aralık)'!C1287)</f>
        <v>0</v>
      </c>
      <c r="O1531" s="175">
        <f>IF('G011A (Haziran-Aralık)'!K1287="",0,'G011A (Haziran-Aralık)'!K1287)</f>
        <v>0</v>
      </c>
      <c r="P1531" s="176" t="str">
        <f>IF('proje ve personel bilgileri'!A672=0,"",SUM(D1531+F1531+H1531+J1531+L1531+N1531))</f>
        <v/>
      </c>
      <c r="Q1531" s="175" t="str">
        <f>IF('proje ve personel bilgileri'!A672=0,"",SUM(E1531+G1531+I1531+K1531+M1531+O1531))</f>
        <v/>
      </c>
      <c r="R1531" s="180" t="str">
        <f>IF('proje ve personel bilgileri'!A672&lt;&gt;0,(P1531/30)," ")</f>
        <v xml:space="preserve"> </v>
      </c>
      <c r="S1531" s="181" t="str">
        <f>IF('proje ve personel bilgileri'!A672&lt;&gt;0,(Q1531/R1531)," ")</f>
        <v xml:space="preserve"> </v>
      </c>
    </row>
    <row r="1532" spans="1:19" ht="15.75" customHeight="1" x14ac:dyDescent="0.25">
      <c r="A1532" s="15">
        <v>660</v>
      </c>
      <c r="B1532" s="359" t="str">
        <f>IF('proje ve personel bilgileri'!A673&lt;&gt;0,('proje ve personel bilgileri'!A673)," ")</f>
        <v xml:space="preserve"> </v>
      </c>
      <c r="C1532" s="359"/>
      <c r="D1532" s="176">
        <f>IF('G011A (Ocak-Temmuz)'!C1271="",0,'G011A (Ocak-Temmuz)'!C1271)</f>
        <v>0</v>
      </c>
      <c r="E1532" s="175">
        <f>IF('G011A (Ocak-Temmuz)'!K1271=" ",0,'G011A (Ocak-Temmuz)'!K1271)</f>
        <v>0</v>
      </c>
      <c r="F1532" s="176">
        <f>IF('G011A (Şubat-Ağustos)'!C1254="",0,'G011A (Şubat-Ağustos)'!C1254)</f>
        <v>0</v>
      </c>
      <c r="G1532" s="175">
        <f>IF('G011A (Şubat-Ağustos)'!K1254=" ",0,'G011A (Şubat-Ağustos)'!K1254)</f>
        <v>0</v>
      </c>
      <c r="H1532" s="176">
        <f>IF('G011A (Mart-Eylül)'!C1254="",0,'G011A (Mart-Eylül)'!C1254)</f>
        <v>0</v>
      </c>
      <c r="I1532" s="175">
        <f>IF('G011A (Mart-Eylül)'!K1254=" ",0,'G011A (Mart-Eylül)'!K1254)</f>
        <v>0</v>
      </c>
      <c r="J1532" s="176">
        <f>IF('G011A (Nisan-Ekim)'!C1254="",0,'G011A (Nisan-Ekim)'!C1254)</f>
        <v>0</v>
      </c>
      <c r="K1532" s="175">
        <f>IF('G011A (Nisan-Ekim)'!K1254="",0,'G011A (Nisan-Ekim)'!K1254)</f>
        <v>0</v>
      </c>
      <c r="L1532" s="176">
        <f>IF('G011A (Mayıs-Kasım)'!C1254="",0,'G011A (Mayıs-Kasım)'!C1254)</f>
        <v>0</v>
      </c>
      <c r="M1532" s="175">
        <f>IF('G011A (Mayıs-Kasım)'!K1254=" ",0,'G011A (Mayıs-Kasım)'!K1254)</f>
        <v>0</v>
      </c>
      <c r="N1532" s="176">
        <f>IF('G011A (Haziran-Aralık)'!C1288="",0,'G011A (Haziran-Aralık)'!C1288)</f>
        <v>0</v>
      </c>
      <c r="O1532" s="175">
        <f>IF('G011A (Haziran-Aralık)'!K1288="",0,'G011A (Haziran-Aralık)'!K1288)</f>
        <v>0</v>
      </c>
      <c r="P1532" s="176" t="str">
        <f>IF('proje ve personel bilgileri'!A673=0,"",SUM(D1532+F1532+H1532+J1532+L1532+N1532))</f>
        <v/>
      </c>
      <c r="Q1532" s="175" t="str">
        <f>IF('proje ve personel bilgileri'!A673=0,"",SUM(E1532+G1532+I1532+K1532+M1532+O1532))</f>
        <v/>
      </c>
      <c r="R1532" s="180" t="str">
        <f>IF('proje ve personel bilgileri'!A673&lt;&gt;0,(P1532/30)," ")</f>
        <v xml:space="preserve"> </v>
      </c>
      <c r="S1532" s="181" t="str">
        <f>IF('proje ve personel bilgileri'!A673&lt;&gt;0,(Q1532/R1532)," ")</f>
        <v xml:space="preserve"> </v>
      </c>
    </row>
    <row r="1533" spans="1:19" ht="15.75" customHeight="1" x14ac:dyDescent="0.25">
      <c r="A1533" s="14">
        <v>661</v>
      </c>
      <c r="B1533" s="359" t="str">
        <f>IF('proje ve personel bilgileri'!A674&lt;&gt;0,('proje ve personel bilgileri'!A674)," ")</f>
        <v xml:space="preserve"> </v>
      </c>
      <c r="C1533" s="359"/>
      <c r="D1533" s="176">
        <f>IF('G011A (Ocak-Temmuz)'!C1272="",0,'G011A (Ocak-Temmuz)'!C1272)</f>
        <v>0</v>
      </c>
      <c r="E1533" s="175">
        <f>IF('G011A (Ocak-Temmuz)'!K1272=" ",0,'G011A (Ocak-Temmuz)'!K1272)</f>
        <v>0</v>
      </c>
      <c r="F1533" s="176">
        <f>IF('G011A (Şubat-Ağustos)'!C1255="",0,'G011A (Şubat-Ağustos)'!C1255)</f>
        <v>0</v>
      </c>
      <c r="G1533" s="175">
        <f>IF('G011A (Şubat-Ağustos)'!K1255=" ",0,'G011A (Şubat-Ağustos)'!K1255)</f>
        <v>0</v>
      </c>
      <c r="H1533" s="176">
        <f>IF('G011A (Mart-Eylül)'!C1255="",0,'G011A (Mart-Eylül)'!C1255)</f>
        <v>0</v>
      </c>
      <c r="I1533" s="175">
        <f>IF('G011A (Mart-Eylül)'!K1255=" ",0,'G011A (Mart-Eylül)'!K1255)</f>
        <v>0</v>
      </c>
      <c r="J1533" s="176">
        <f>IF('G011A (Nisan-Ekim)'!C1255="",0,'G011A (Nisan-Ekim)'!C1255)</f>
        <v>0</v>
      </c>
      <c r="K1533" s="175">
        <f>IF('G011A (Nisan-Ekim)'!K1255="",0,'G011A (Nisan-Ekim)'!K1255)</f>
        <v>0</v>
      </c>
      <c r="L1533" s="176">
        <f>IF('G011A (Mayıs-Kasım)'!C1255="",0,'G011A (Mayıs-Kasım)'!C1255)</f>
        <v>0</v>
      </c>
      <c r="M1533" s="175">
        <f>IF('G011A (Mayıs-Kasım)'!K1255=" ",0,'G011A (Mayıs-Kasım)'!K1255)</f>
        <v>0</v>
      </c>
      <c r="N1533" s="176">
        <f>IF('G011A (Haziran-Aralık)'!C1289="",0,'G011A (Haziran-Aralık)'!C1289)</f>
        <v>0</v>
      </c>
      <c r="O1533" s="175">
        <f>IF('G011A (Haziran-Aralık)'!K1289="",0,'G011A (Haziran-Aralık)'!K1289)</f>
        <v>0</v>
      </c>
      <c r="P1533" s="176" t="str">
        <f>IF('proje ve personel bilgileri'!A674=0,"",SUM(D1533+F1533+H1533+J1533+L1533+N1533))</f>
        <v/>
      </c>
      <c r="Q1533" s="175" t="str">
        <f>IF('proje ve personel bilgileri'!A674=0,"",SUM(E1533+G1533+I1533+K1533+M1533+O1533))</f>
        <v/>
      </c>
      <c r="R1533" s="180" t="str">
        <f>IF('proje ve personel bilgileri'!A674&lt;&gt;0,(P1533/30)," ")</f>
        <v xml:space="preserve"> </v>
      </c>
      <c r="S1533" s="181" t="str">
        <f>IF('proje ve personel bilgileri'!A674&lt;&gt;0,(Q1533/R1533)," ")</f>
        <v xml:space="preserve"> </v>
      </c>
    </row>
    <row r="1534" spans="1:19" ht="15.75" customHeight="1" x14ac:dyDescent="0.25">
      <c r="A1534" s="15">
        <v>662</v>
      </c>
      <c r="B1534" s="359" t="str">
        <f>IF('proje ve personel bilgileri'!A675&lt;&gt;0,('proje ve personel bilgileri'!A675)," ")</f>
        <v xml:space="preserve"> </v>
      </c>
      <c r="C1534" s="359"/>
      <c r="D1534" s="176">
        <f>IF('G011A (Ocak-Temmuz)'!C1273="",0,'G011A (Ocak-Temmuz)'!C1273)</f>
        <v>0</v>
      </c>
      <c r="E1534" s="175">
        <f>IF('G011A (Ocak-Temmuz)'!K1273=" ",0,'G011A (Ocak-Temmuz)'!K1273)</f>
        <v>0</v>
      </c>
      <c r="F1534" s="176">
        <f>IF('G011A (Şubat-Ağustos)'!C1256="",0,'G011A (Şubat-Ağustos)'!C1256)</f>
        <v>0</v>
      </c>
      <c r="G1534" s="175">
        <f>IF('G011A (Şubat-Ağustos)'!K1256=" ",0,'G011A (Şubat-Ağustos)'!K1256)</f>
        <v>0</v>
      </c>
      <c r="H1534" s="176">
        <f>IF('G011A (Mart-Eylül)'!C1256="",0,'G011A (Mart-Eylül)'!C1256)</f>
        <v>0</v>
      </c>
      <c r="I1534" s="175">
        <f>IF('G011A (Mart-Eylül)'!K1256=" ",0,'G011A (Mart-Eylül)'!K1256)</f>
        <v>0</v>
      </c>
      <c r="J1534" s="176">
        <f>IF('G011A (Nisan-Ekim)'!C1256="",0,'G011A (Nisan-Ekim)'!C1256)</f>
        <v>0</v>
      </c>
      <c r="K1534" s="175">
        <f>IF('G011A (Nisan-Ekim)'!K1256="",0,'G011A (Nisan-Ekim)'!K1256)</f>
        <v>0</v>
      </c>
      <c r="L1534" s="176">
        <f>IF('G011A (Mayıs-Kasım)'!C1256="",0,'G011A (Mayıs-Kasım)'!C1256)</f>
        <v>0</v>
      </c>
      <c r="M1534" s="175">
        <f>IF('G011A (Mayıs-Kasım)'!K1256=" ",0,'G011A (Mayıs-Kasım)'!K1256)</f>
        <v>0</v>
      </c>
      <c r="N1534" s="176">
        <f>IF('G011A (Haziran-Aralık)'!C1290="",0,'G011A (Haziran-Aralık)'!C1290)</f>
        <v>0</v>
      </c>
      <c r="O1534" s="175">
        <f>IF('G011A (Haziran-Aralık)'!K1290="",0,'G011A (Haziran-Aralık)'!K1290)</f>
        <v>0</v>
      </c>
      <c r="P1534" s="176" t="str">
        <f>IF('proje ve personel bilgileri'!A675=0,"",SUM(D1534+F1534+H1534+J1534+L1534+N1534))</f>
        <v/>
      </c>
      <c r="Q1534" s="175" t="str">
        <f>IF('proje ve personel bilgileri'!A675=0,"",SUM(E1534+G1534+I1534+K1534+M1534+O1534))</f>
        <v/>
      </c>
      <c r="R1534" s="180" t="str">
        <f>IF('proje ve personel bilgileri'!A675&lt;&gt;0,(P1534/30)," ")</f>
        <v xml:space="preserve"> </v>
      </c>
      <c r="S1534" s="181" t="str">
        <f>IF('proje ve personel bilgileri'!A675&lt;&gt;0,(Q1534/R1534)," ")</f>
        <v xml:space="preserve"> </v>
      </c>
    </row>
    <row r="1535" spans="1:19" ht="15.75" customHeight="1" x14ac:dyDescent="0.25">
      <c r="A1535" s="14">
        <v>663</v>
      </c>
      <c r="B1535" s="359" t="str">
        <f>IF('proje ve personel bilgileri'!A676&lt;&gt;0,('proje ve personel bilgileri'!A676)," ")</f>
        <v xml:space="preserve"> </v>
      </c>
      <c r="C1535" s="359"/>
      <c r="D1535" s="176">
        <f>IF('G011A (Ocak-Temmuz)'!C1274="",0,'G011A (Ocak-Temmuz)'!C1274)</f>
        <v>0</v>
      </c>
      <c r="E1535" s="175">
        <f>IF('G011A (Ocak-Temmuz)'!K1274=" ",0,'G011A (Ocak-Temmuz)'!K1274)</f>
        <v>0</v>
      </c>
      <c r="F1535" s="176">
        <f>IF('G011A (Şubat-Ağustos)'!C1257="",0,'G011A (Şubat-Ağustos)'!C1257)</f>
        <v>0</v>
      </c>
      <c r="G1535" s="175">
        <f>IF('G011A (Şubat-Ağustos)'!K1257=" ",0,'G011A (Şubat-Ağustos)'!K1257)</f>
        <v>0</v>
      </c>
      <c r="H1535" s="176">
        <f>IF('G011A (Mart-Eylül)'!C1257="",0,'G011A (Mart-Eylül)'!C1257)</f>
        <v>0</v>
      </c>
      <c r="I1535" s="175">
        <f>IF('G011A (Mart-Eylül)'!K1257=" ",0,'G011A (Mart-Eylül)'!K1257)</f>
        <v>0</v>
      </c>
      <c r="J1535" s="176">
        <f>IF('G011A (Nisan-Ekim)'!C1257="",0,'G011A (Nisan-Ekim)'!C1257)</f>
        <v>0</v>
      </c>
      <c r="K1535" s="175">
        <f>IF('G011A (Nisan-Ekim)'!K1257="",0,'G011A (Nisan-Ekim)'!K1257)</f>
        <v>0</v>
      </c>
      <c r="L1535" s="176">
        <f>IF('G011A (Mayıs-Kasım)'!C1257="",0,'G011A (Mayıs-Kasım)'!C1257)</f>
        <v>0</v>
      </c>
      <c r="M1535" s="175">
        <f>IF('G011A (Mayıs-Kasım)'!K1257=" ",0,'G011A (Mayıs-Kasım)'!K1257)</f>
        <v>0</v>
      </c>
      <c r="N1535" s="176">
        <f>IF('G011A (Haziran-Aralık)'!C1291="",0,'G011A (Haziran-Aralık)'!C1291)</f>
        <v>0</v>
      </c>
      <c r="O1535" s="175">
        <f>IF('G011A (Haziran-Aralık)'!K1291="",0,'G011A (Haziran-Aralık)'!K1291)</f>
        <v>0</v>
      </c>
      <c r="P1535" s="176" t="str">
        <f>IF('proje ve personel bilgileri'!A676=0,"",SUM(D1535+F1535+H1535+J1535+L1535+N1535))</f>
        <v/>
      </c>
      <c r="Q1535" s="175" t="str">
        <f>IF('proje ve personel bilgileri'!A676=0,"",SUM(E1535+G1535+I1535+K1535+M1535+O1535))</f>
        <v/>
      </c>
      <c r="R1535" s="180" t="str">
        <f>IF('proje ve personel bilgileri'!A676&lt;&gt;0,(P1535/30)," ")</f>
        <v xml:space="preserve"> </v>
      </c>
      <c r="S1535" s="181" t="str">
        <f>IF('proje ve personel bilgileri'!A676&lt;&gt;0,(Q1535/R1535)," ")</f>
        <v xml:space="preserve"> </v>
      </c>
    </row>
    <row r="1536" spans="1:19" ht="15.75" customHeight="1" x14ac:dyDescent="0.25">
      <c r="A1536" s="15">
        <v>664</v>
      </c>
      <c r="B1536" s="359" t="str">
        <f>IF('proje ve personel bilgileri'!A677&lt;&gt;0,('proje ve personel bilgileri'!A677)," ")</f>
        <v xml:space="preserve"> </v>
      </c>
      <c r="C1536" s="359"/>
      <c r="D1536" s="176">
        <f>IF('G011A (Ocak-Temmuz)'!C1275="",0,'G011A (Ocak-Temmuz)'!C1275)</f>
        <v>0</v>
      </c>
      <c r="E1536" s="175">
        <f>IF('G011A (Ocak-Temmuz)'!K1275=" ",0,'G011A (Ocak-Temmuz)'!K1275)</f>
        <v>0</v>
      </c>
      <c r="F1536" s="176">
        <f>IF('G011A (Şubat-Ağustos)'!C1258="",0,'G011A (Şubat-Ağustos)'!C1258)</f>
        <v>0</v>
      </c>
      <c r="G1536" s="175">
        <f>IF('G011A (Şubat-Ağustos)'!K1258=" ",0,'G011A (Şubat-Ağustos)'!K1258)</f>
        <v>0</v>
      </c>
      <c r="H1536" s="176">
        <f>IF('G011A (Mart-Eylül)'!C1258="",0,'G011A (Mart-Eylül)'!C1258)</f>
        <v>0</v>
      </c>
      <c r="I1536" s="175">
        <f>IF('G011A (Mart-Eylül)'!K1258=" ",0,'G011A (Mart-Eylül)'!K1258)</f>
        <v>0</v>
      </c>
      <c r="J1536" s="176">
        <f>IF('G011A (Nisan-Ekim)'!C1258="",0,'G011A (Nisan-Ekim)'!C1258)</f>
        <v>0</v>
      </c>
      <c r="K1536" s="175">
        <f>IF('G011A (Nisan-Ekim)'!K1258="",0,'G011A (Nisan-Ekim)'!K1258)</f>
        <v>0</v>
      </c>
      <c r="L1536" s="176">
        <f>IF('G011A (Mayıs-Kasım)'!C1258="",0,'G011A (Mayıs-Kasım)'!C1258)</f>
        <v>0</v>
      </c>
      <c r="M1536" s="175">
        <f>IF('G011A (Mayıs-Kasım)'!K1258=" ",0,'G011A (Mayıs-Kasım)'!K1258)</f>
        <v>0</v>
      </c>
      <c r="N1536" s="176">
        <f>IF('G011A (Haziran-Aralık)'!C1292="",0,'G011A (Haziran-Aralık)'!C1292)</f>
        <v>0</v>
      </c>
      <c r="O1536" s="175">
        <f>IF('G011A (Haziran-Aralık)'!K1292="",0,'G011A (Haziran-Aralık)'!K1292)</f>
        <v>0</v>
      </c>
      <c r="P1536" s="176" t="str">
        <f>IF('proje ve personel bilgileri'!A677=0,"",SUM(D1536+F1536+H1536+J1536+L1536+N1536))</f>
        <v/>
      </c>
      <c r="Q1536" s="175" t="str">
        <f>IF('proje ve personel bilgileri'!A677=0,"",SUM(E1536+G1536+I1536+K1536+M1536+O1536))</f>
        <v/>
      </c>
      <c r="R1536" s="180" t="str">
        <f>IF('proje ve personel bilgileri'!A677&lt;&gt;0,(P1536/30)," ")</f>
        <v xml:space="preserve"> </v>
      </c>
      <c r="S1536" s="181" t="str">
        <f>IF('proje ve personel bilgileri'!A677&lt;&gt;0,(Q1536/R1536)," ")</f>
        <v xml:space="preserve"> </v>
      </c>
    </row>
    <row r="1537" spans="1:19" ht="15.75" customHeight="1" x14ac:dyDescent="0.25">
      <c r="A1537" s="14">
        <v>665</v>
      </c>
      <c r="B1537" s="359" t="str">
        <f>IF('proje ve personel bilgileri'!A678&lt;&gt;0,('proje ve personel bilgileri'!A678)," ")</f>
        <v xml:space="preserve"> </v>
      </c>
      <c r="C1537" s="359"/>
      <c r="D1537" s="176">
        <f>IF('G011A (Ocak-Temmuz)'!C1276="",0,'G011A (Ocak-Temmuz)'!C1276)</f>
        <v>0</v>
      </c>
      <c r="E1537" s="175">
        <f>IF('G011A (Ocak-Temmuz)'!K1276=" ",0,'G011A (Ocak-Temmuz)'!K1276)</f>
        <v>0</v>
      </c>
      <c r="F1537" s="176">
        <f>IF('G011A (Şubat-Ağustos)'!C1259="",0,'G011A (Şubat-Ağustos)'!C1259)</f>
        <v>0</v>
      </c>
      <c r="G1537" s="175">
        <f>IF('G011A (Şubat-Ağustos)'!K1259=" ",0,'G011A (Şubat-Ağustos)'!K1259)</f>
        <v>0</v>
      </c>
      <c r="H1537" s="176">
        <f>IF('G011A (Mart-Eylül)'!C1259="",0,'G011A (Mart-Eylül)'!C1259)</f>
        <v>0</v>
      </c>
      <c r="I1537" s="175">
        <f>IF('G011A (Mart-Eylül)'!K1259=" ",0,'G011A (Mart-Eylül)'!K1259)</f>
        <v>0</v>
      </c>
      <c r="J1537" s="176">
        <f>IF('G011A (Nisan-Ekim)'!C1259="",0,'G011A (Nisan-Ekim)'!C1259)</f>
        <v>0</v>
      </c>
      <c r="K1537" s="175">
        <f>IF('G011A (Nisan-Ekim)'!K1259="",0,'G011A (Nisan-Ekim)'!K1259)</f>
        <v>0</v>
      </c>
      <c r="L1537" s="176">
        <f>IF('G011A (Mayıs-Kasım)'!C1259="",0,'G011A (Mayıs-Kasım)'!C1259)</f>
        <v>0</v>
      </c>
      <c r="M1537" s="175">
        <f>IF('G011A (Mayıs-Kasım)'!K1259=" ",0,'G011A (Mayıs-Kasım)'!K1259)</f>
        <v>0</v>
      </c>
      <c r="N1537" s="176">
        <f>IF('G011A (Haziran-Aralık)'!C1293="",0,'G011A (Haziran-Aralık)'!C1293)</f>
        <v>0</v>
      </c>
      <c r="O1537" s="175">
        <f>IF('G011A (Haziran-Aralık)'!K1293="",0,'G011A (Haziran-Aralık)'!K1293)</f>
        <v>0</v>
      </c>
      <c r="P1537" s="176" t="str">
        <f>IF('proje ve personel bilgileri'!A678=0,"",SUM(D1537+F1537+H1537+J1537+L1537+N1537))</f>
        <v/>
      </c>
      <c r="Q1537" s="175" t="str">
        <f>IF('proje ve personel bilgileri'!A678=0,"",SUM(E1537+G1537+I1537+K1537+M1537+O1537))</f>
        <v/>
      </c>
      <c r="R1537" s="180" t="str">
        <f>IF('proje ve personel bilgileri'!A678&lt;&gt;0,(P1537/30)," ")</f>
        <v xml:space="preserve"> </v>
      </c>
      <c r="S1537" s="181" t="str">
        <f>IF('proje ve personel bilgileri'!A678&lt;&gt;0,(Q1537/R1537)," ")</f>
        <v xml:space="preserve"> </v>
      </c>
    </row>
    <row r="1538" spans="1:19" ht="15.75" customHeight="1" x14ac:dyDescent="0.25">
      <c r="A1538" s="15">
        <v>666</v>
      </c>
      <c r="B1538" s="359" t="str">
        <f>IF('proje ve personel bilgileri'!A679&lt;&gt;0,('proje ve personel bilgileri'!A679)," ")</f>
        <v xml:space="preserve"> </v>
      </c>
      <c r="C1538" s="359"/>
      <c r="D1538" s="176">
        <f>IF('G011A (Ocak-Temmuz)'!C1277="",0,'G011A (Ocak-Temmuz)'!C1277)</f>
        <v>0</v>
      </c>
      <c r="E1538" s="175">
        <f>IF('G011A (Ocak-Temmuz)'!K1277=" ",0,'G011A (Ocak-Temmuz)'!K1277)</f>
        <v>0</v>
      </c>
      <c r="F1538" s="176">
        <f>IF('G011A (Şubat-Ağustos)'!C1260="",0,'G011A (Şubat-Ağustos)'!C1260)</f>
        <v>0</v>
      </c>
      <c r="G1538" s="175">
        <f>IF('G011A (Şubat-Ağustos)'!K1260=" ",0,'G011A (Şubat-Ağustos)'!K1260)</f>
        <v>0</v>
      </c>
      <c r="H1538" s="176">
        <f>IF('G011A (Mart-Eylül)'!C1260="",0,'G011A (Mart-Eylül)'!C1260)</f>
        <v>0</v>
      </c>
      <c r="I1538" s="175">
        <f>IF('G011A (Mart-Eylül)'!K1260=" ",0,'G011A (Mart-Eylül)'!K1260)</f>
        <v>0</v>
      </c>
      <c r="J1538" s="176">
        <f>IF('G011A (Nisan-Ekim)'!C1260="",0,'G011A (Nisan-Ekim)'!C1260)</f>
        <v>0</v>
      </c>
      <c r="K1538" s="175">
        <f>IF('G011A (Nisan-Ekim)'!K1260="",0,'G011A (Nisan-Ekim)'!K1260)</f>
        <v>0</v>
      </c>
      <c r="L1538" s="176">
        <f>IF('G011A (Mayıs-Kasım)'!C1260="",0,'G011A (Mayıs-Kasım)'!C1260)</f>
        <v>0</v>
      </c>
      <c r="M1538" s="175">
        <f>IF('G011A (Mayıs-Kasım)'!K1260=" ",0,'G011A (Mayıs-Kasım)'!K1260)</f>
        <v>0</v>
      </c>
      <c r="N1538" s="176">
        <f>IF('G011A (Haziran-Aralık)'!C1294="",0,'G011A (Haziran-Aralık)'!C1294)</f>
        <v>0</v>
      </c>
      <c r="O1538" s="175">
        <f>IF('G011A (Haziran-Aralık)'!K1294="",0,'G011A (Haziran-Aralık)'!K1294)</f>
        <v>0</v>
      </c>
      <c r="P1538" s="176" t="str">
        <f>IF('proje ve personel bilgileri'!A679=0,"",SUM(D1538+F1538+H1538+J1538+L1538+N1538))</f>
        <v/>
      </c>
      <c r="Q1538" s="175" t="str">
        <f>IF('proje ve personel bilgileri'!A679=0,"",SUM(E1538+G1538+I1538+K1538+M1538+O1538))</f>
        <v/>
      </c>
      <c r="R1538" s="180" t="str">
        <f>IF('proje ve personel bilgileri'!A679&lt;&gt;0,(P1538/30)," ")</f>
        <v xml:space="preserve"> </v>
      </c>
      <c r="S1538" s="181" t="str">
        <f>IF('proje ve personel bilgileri'!A679&lt;&gt;0,(Q1538/R1538)," ")</f>
        <v xml:space="preserve"> </v>
      </c>
    </row>
    <row r="1539" spans="1:19" ht="15" customHeight="1" x14ac:dyDescent="0.25">
      <c r="A1539" s="56"/>
      <c r="B1539" s="56"/>
      <c r="C1539" s="56"/>
      <c r="D1539" s="56"/>
      <c r="E1539" s="56"/>
      <c r="F1539" s="56"/>
      <c r="G1539" s="56"/>
      <c r="H1539" s="56"/>
      <c r="I1539" s="56"/>
      <c r="J1539" s="56"/>
      <c r="K1539" s="56"/>
      <c r="L1539" s="56"/>
      <c r="M1539" s="56"/>
      <c r="N1539" s="56"/>
      <c r="O1539" s="56"/>
      <c r="P1539" s="56"/>
      <c r="Q1539" s="56"/>
      <c r="R1539" s="56"/>
      <c r="S1539" s="56"/>
    </row>
    <row r="1540" spans="1:19" ht="15" customHeight="1" x14ac:dyDescent="0.25">
      <c r="A1540" s="332" t="s">
        <v>100</v>
      </c>
      <c r="B1540" s="332"/>
      <c r="C1540" s="332"/>
      <c r="D1540" s="332"/>
      <c r="E1540" s="332"/>
      <c r="F1540" s="332"/>
      <c r="G1540" s="332"/>
      <c r="H1540" s="332"/>
      <c r="I1540" s="332"/>
      <c r="J1540" s="332"/>
      <c r="K1540" s="332"/>
      <c r="L1540" s="332"/>
      <c r="M1540" s="332"/>
      <c r="N1540" s="332"/>
      <c r="O1540" s="332"/>
      <c r="P1540" s="332"/>
      <c r="Q1540" s="332"/>
      <c r="R1540" s="332"/>
    </row>
    <row r="1541" spans="1:19" ht="15" customHeight="1" x14ac:dyDescent="0.25">
      <c r="A1541" s="287"/>
    </row>
    <row r="1542" spans="1:19" ht="15" customHeight="1" x14ac:dyDescent="0.25">
      <c r="C1542" s="57"/>
      <c r="E1542" s="58"/>
      <c r="G1542" s="57"/>
    </row>
    <row r="1543" spans="1:19" ht="15" customHeight="1" x14ac:dyDescent="0.25">
      <c r="F1543" s="288" t="s">
        <v>102</v>
      </c>
      <c r="J1543" s="288" t="s">
        <v>103</v>
      </c>
      <c r="O1543" s="74" t="s">
        <v>127</v>
      </c>
    </row>
    <row r="1554" spans="1:19" ht="15.75" customHeight="1" x14ac:dyDescent="0.25">
      <c r="A1554" s="348" t="s">
        <v>108</v>
      </c>
      <c r="B1554" s="348"/>
      <c r="C1554" s="348"/>
      <c r="D1554" s="348"/>
      <c r="E1554" s="348"/>
      <c r="F1554" s="348"/>
      <c r="G1554" s="348"/>
      <c r="H1554" s="348"/>
      <c r="I1554" s="348"/>
      <c r="J1554" s="348"/>
      <c r="K1554" s="348"/>
      <c r="L1554" s="348"/>
      <c r="M1554" s="348"/>
      <c r="N1554" s="348"/>
      <c r="O1554" s="348"/>
      <c r="P1554" s="348"/>
      <c r="Q1554" s="348"/>
      <c r="R1554" s="348"/>
      <c r="S1554" s="348"/>
    </row>
    <row r="1555" spans="1:19" ht="15" customHeight="1" x14ac:dyDescent="0.25">
      <c r="A1555" s="68"/>
      <c r="B1555" s="68"/>
      <c r="C1555" s="68"/>
      <c r="D1555" s="68"/>
      <c r="E1555" s="68"/>
      <c r="F1555" s="68"/>
      <c r="G1555" s="68"/>
      <c r="H1555" s="68"/>
      <c r="I1555" s="69" t="str">
        <f>'proje ve personel bilgileri'!$B$7</f>
        <v>/</v>
      </c>
      <c r="J1555" s="68" t="s">
        <v>109</v>
      </c>
      <c r="K1555" s="68"/>
      <c r="L1555" s="68"/>
      <c r="M1555" s="68"/>
      <c r="N1555" s="68"/>
      <c r="O1555" s="68"/>
      <c r="P1555" s="68"/>
      <c r="Q1555" s="68"/>
      <c r="R1555" s="68"/>
      <c r="S1555" s="68"/>
    </row>
    <row r="1556" spans="1:19" ht="18.75" customHeight="1" x14ac:dyDescent="0.25">
      <c r="R1556" s="10" t="s">
        <v>110</v>
      </c>
    </row>
    <row r="1557" spans="1:19" ht="15.75" customHeight="1" x14ac:dyDescent="0.25">
      <c r="A1557" s="349" t="s">
        <v>2</v>
      </c>
      <c r="B1557" s="350"/>
      <c r="C1557" s="374">
        <f>'proje ve personel bilgileri'!$B$2</f>
        <v>0</v>
      </c>
      <c r="D1557" s="375"/>
      <c r="E1557" s="375"/>
      <c r="F1557" s="375"/>
      <c r="G1557" s="375"/>
      <c r="H1557" s="375"/>
      <c r="I1557" s="375"/>
      <c r="J1557" s="375"/>
      <c r="K1557" s="375"/>
      <c r="L1557" s="375"/>
      <c r="M1557" s="375"/>
      <c r="N1557" s="375"/>
      <c r="O1557" s="375"/>
      <c r="P1557" s="375"/>
      <c r="Q1557" s="375"/>
      <c r="R1557" s="375"/>
      <c r="S1557" s="376"/>
    </row>
    <row r="1558" spans="1:19" ht="15.75" customHeight="1" x14ac:dyDescent="0.25">
      <c r="A1558" s="349" t="s">
        <v>4</v>
      </c>
      <c r="B1558" s="350"/>
      <c r="C1558" s="374">
        <f>'proje ve personel bilgileri'!$B$3</f>
        <v>0</v>
      </c>
      <c r="D1558" s="375"/>
      <c r="E1558" s="375"/>
      <c r="F1558" s="375"/>
      <c r="G1558" s="375"/>
      <c r="H1558" s="375"/>
      <c r="I1558" s="375"/>
      <c r="J1558" s="375"/>
      <c r="K1558" s="375"/>
      <c r="L1558" s="375"/>
      <c r="M1558" s="375"/>
      <c r="N1558" s="375"/>
      <c r="O1558" s="375"/>
      <c r="P1558" s="375"/>
      <c r="Q1558" s="375"/>
      <c r="R1558" s="375"/>
      <c r="S1558" s="376"/>
    </row>
    <row r="1559" spans="1:19" ht="27.75" customHeight="1" x14ac:dyDescent="0.25">
      <c r="A1559" s="360" t="s">
        <v>87</v>
      </c>
      <c r="B1559" s="368" t="s">
        <v>15</v>
      </c>
      <c r="C1559" s="369"/>
      <c r="D1559" s="368" t="s">
        <v>111</v>
      </c>
      <c r="E1559" s="369"/>
      <c r="F1559" s="368" t="s">
        <v>112</v>
      </c>
      <c r="G1559" s="369"/>
      <c r="H1559" s="366" t="s">
        <v>113</v>
      </c>
      <c r="I1559" s="367"/>
      <c r="J1559" s="366" t="s">
        <v>114</v>
      </c>
      <c r="K1559" s="367"/>
      <c r="L1559" s="366" t="s">
        <v>115</v>
      </c>
      <c r="M1559" s="367"/>
      <c r="N1559" s="368" t="s">
        <v>116</v>
      </c>
      <c r="O1559" s="369"/>
      <c r="P1559" s="360" t="s">
        <v>117</v>
      </c>
      <c r="Q1559" s="286" t="s">
        <v>118</v>
      </c>
      <c r="R1559" s="362" t="s">
        <v>119</v>
      </c>
      <c r="S1559" s="362" t="s">
        <v>120</v>
      </c>
    </row>
    <row r="1560" spans="1:19" ht="15.75" customHeight="1" x14ac:dyDescent="0.25">
      <c r="A1560" s="361"/>
      <c r="B1560" s="372"/>
      <c r="C1560" s="373"/>
      <c r="D1560" s="370"/>
      <c r="E1560" s="371"/>
      <c r="F1560" s="370"/>
      <c r="G1560" s="371"/>
      <c r="H1560" s="364" t="s">
        <v>121</v>
      </c>
      <c r="I1560" s="365"/>
      <c r="J1560" s="364" t="s">
        <v>122</v>
      </c>
      <c r="K1560" s="365"/>
      <c r="L1560" s="364" t="s">
        <v>123</v>
      </c>
      <c r="M1560" s="365"/>
      <c r="N1560" s="370"/>
      <c r="O1560" s="371"/>
      <c r="P1560" s="361"/>
      <c r="Q1560" s="11" t="s">
        <v>124</v>
      </c>
      <c r="R1560" s="363"/>
      <c r="S1560" s="363"/>
    </row>
    <row r="1561" spans="1:19" ht="27.75" customHeight="1" x14ac:dyDescent="0.25">
      <c r="A1561" s="361"/>
      <c r="B1561" s="372"/>
      <c r="C1561" s="373"/>
      <c r="D1561" s="360" t="s">
        <v>125</v>
      </c>
      <c r="E1561" s="11" t="s">
        <v>126</v>
      </c>
      <c r="F1561" s="360" t="s">
        <v>125</v>
      </c>
      <c r="G1561" s="11" t="s">
        <v>126</v>
      </c>
      <c r="H1561" s="360" t="s">
        <v>125</v>
      </c>
      <c r="I1561" s="11" t="s">
        <v>126</v>
      </c>
      <c r="J1561" s="360" t="s">
        <v>125</v>
      </c>
      <c r="K1561" s="12" t="s">
        <v>126</v>
      </c>
      <c r="L1561" s="360" t="s">
        <v>125</v>
      </c>
      <c r="M1561" s="11" t="s">
        <v>126</v>
      </c>
      <c r="N1561" s="360" t="s">
        <v>125</v>
      </c>
      <c r="O1561" s="11" t="s">
        <v>126</v>
      </c>
      <c r="P1561" s="361"/>
      <c r="Q1561" s="11" t="s">
        <v>98</v>
      </c>
      <c r="R1561" s="363"/>
      <c r="S1561" s="363"/>
    </row>
    <row r="1562" spans="1:19" ht="15.75" customHeight="1" x14ac:dyDescent="0.25">
      <c r="A1562" s="361"/>
      <c r="B1562" s="372"/>
      <c r="C1562" s="373"/>
      <c r="D1562" s="361"/>
      <c r="E1562" s="11" t="s">
        <v>98</v>
      </c>
      <c r="F1562" s="361"/>
      <c r="G1562" s="11" t="s">
        <v>98</v>
      </c>
      <c r="H1562" s="361"/>
      <c r="I1562" s="11" t="s">
        <v>98</v>
      </c>
      <c r="J1562" s="361"/>
      <c r="K1562" s="12" t="s">
        <v>98</v>
      </c>
      <c r="L1562" s="361"/>
      <c r="M1562" s="11" t="s">
        <v>98</v>
      </c>
      <c r="N1562" s="361"/>
      <c r="O1562" s="11" t="s">
        <v>98</v>
      </c>
      <c r="P1562" s="361"/>
      <c r="Q1562" s="13"/>
      <c r="R1562" s="363"/>
      <c r="S1562" s="363"/>
    </row>
    <row r="1563" spans="1:19" ht="15.75" customHeight="1" x14ac:dyDescent="0.25">
      <c r="A1563" s="14">
        <v>667</v>
      </c>
      <c r="B1563" s="359" t="str">
        <f>IF('proje ve personel bilgileri'!A680&lt;&gt;0,('proje ve personel bilgileri'!A680)," ")</f>
        <v xml:space="preserve"> </v>
      </c>
      <c r="C1563" s="359"/>
      <c r="D1563" s="176">
        <f>IF('G011A (Ocak-Temmuz)'!C1296="",0,'G011A (Ocak-Temmuz)'!C1296)</f>
        <v>0</v>
      </c>
      <c r="E1563" s="175">
        <f>IF('G011A (Ocak-Temmuz)'!K1296=" ",0,'G011A (Ocak-Temmuz)'!K1296)</f>
        <v>0</v>
      </c>
      <c r="F1563" s="176">
        <f>IF('G011A (Şubat-Ağustos)'!C1278="",0,'G011A (Şubat-Ağustos)'!C1278)</f>
        <v>0</v>
      </c>
      <c r="G1563" s="175">
        <f>IF('G011A (Şubat-Ağustos)'!K1278=" ",0,'G011A (Şubat-Ağustos)'!K1278)</f>
        <v>0</v>
      </c>
      <c r="H1563" s="176">
        <f>IF('G011A (Mart-Eylül)'!C1279="",0,'G011A (Mart-Eylül)'!C1279)</f>
        <v>0</v>
      </c>
      <c r="I1563" s="175">
        <f>IF('G011A (Mart-Eylül)'!K1279=" ",0,'G011A (Mart-Eylül)'!K1279)</f>
        <v>0</v>
      </c>
      <c r="J1563" s="176">
        <f>IF('G011A (Nisan-Ekim)'!C1278="",0,'G011A (Nisan-Ekim)'!C1278)</f>
        <v>0</v>
      </c>
      <c r="K1563" s="175">
        <f>IF('G011A (Nisan-Ekim)'!K1278="",0,'G011A (Nisan-Ekim)'!K1278)</f>
        <v>0</v>
      </c>
      <c r="L1563" s="176">
        <f>IF('G011A (Mayıs-Kasım)'!C1279="",0,'G011A (Mayıs-Kasım)'!C1279)</f>
        <v>0</v>
      </c>
      <c r="M1563" s="175">
        <f>IF('G011A (Mayıs-Kasım)'!K1279=" ",0,'G011A (Mayıs-Kasım)'!K1279)</f>
        <v>0</v>
      </c>
      <c r="N1563" s="176">
        <f>IF('G011A (Haziran-Aralık)'!C1313="",0,'G011A (Haziran-Aralık)'!C1313)</f>
        <v>0</v>
      </c>
      <c r="O1563" s="175">
        <f>IF('G011A (Haziran-Aralık)'!K1313="",0,'G011A (Haziran-Aralık)'!K1313)</f>
        <v>0</v>
      </c>
      <c r="P1563" s="176" t="str">
        <f>IF('proje ve personel bilgileri'!A680=0,"",SUM(D1563+F1563+H1563+J1563+L1563+N1563))</f>
        <v/>
      </c>
      <c r="Q1563" s="175" t="str">
        <f>IF('proje ve personel bilgileri'!A680=0,"",SUM(E1563+G1563+I1563+K1563+M1563+O1563))</f>
        <v/>
      </c>
      <c r="R1563" s="180" t="str">
        <f>IF('proje ve personel bilgileri'!A680&lt;&gt;0,(P1563/30)," ")</f>
        <v xml:space="preserve"> </v>
      </c>
      <c r="S1563" s="181" t="str">
        <f>IF('proje ve personel bilgileri'!A680&lt;&gt;0,(Q1563/R1563)," ")</f>
        <v xml:space="preserve"> </v>
      </c>
    </row>
    <row r="1564" spans="1:19" ht="15.75" customHeight="1" x14ac:dyDescent="0.25">
      <c r="A1564" s="15">
        <v>668</v>
      </c>
      <c r="B1564" s="359" t="str">
        <f>IF('proje ve personel bilgileri'!A681&lt;&gt;0,('proje ve personel bilgileri'!A681)," ")</f>
        <v xml:space="preserve"> </v>
      </c>
      <c r="C1564" s="359"/>
      <c r="D1564" s="176">
        <f>IF('G011A (Ocak-Temmuz)'!C1297="",0,'G011A (Ocak-Temmuz)'!C1297)</f>
        <v>0</v>
      </c>
      <c r="E1564" s="175">
        <f>IF('G011A (Ocak-Temmuz)'!K1297=" ",0,'G011A (Ocak-Temmuz)'!K1297)</f>
        <v>0</v>
      </c>
      <c r="F1564" s="176">
        <f>IF('G011A (Şubat-Ağustos)'!C1279="",0,'G011A (Şubat-Ağustos)'!C1279)</f>
        <v>0</v>
      </c>
      <c r="G1564" s="175">
        <f>IF('G011A (Şubat-Ağustos)'!K1279=" ",0,'G011A (Şubat-Ağustos)'!K1279)</f>
        <v>0</v>
      </c>
      <c r="H1564" s="176">
        <f>IF('G011A (Mart-Eylül)'!C1280="",0,'G011A (Mart-Eylül)'!C1280)</f>
        <v>0</v>
      </c>
      <c r="I1564" s="175">
        <f>IF('G011A (Mart-Eylül)'!K1280=" ",0,'G011A (Mart-Eylül)'!K1280)</f>
        <v>0</v>
      </c>
      <c r="J1564" s="176">
        <f>IF('G011A (Nisan-Ekim)'!C1279="",0,'G011A (Nisan-Ekim)'!C1279)</f>
        <v>0</v>
      </c>
      <c r="K1564" s="175">
        <f>IF('G011A (Nisan-Ekim)'!K1279="",0,'G011A (Nisan-Ekim)'!K1279)</f>
        <v>0</v>
      </c>
      <c r="L1564" s="176">
        <f>IF('G011A (Mayıs-Kasım)'!C1280="",0,'G011A (Mayıs-Kasım)'!C1280)</f>
        <v>0</v>
      </c>
      <c r="M1564" s="175">
        <f>IF('G011A (Mayıs-Kasım)'!K1280=" ",0,'G011A (Mayıs-Kasım)'!K1280)</f>
        <v>0</v>
      </c>
      <c r="N1564" s="176">
        <f>IF('G011A (Haziran-Aralık)'!C1314="",0,'G011A (Haziran-Aralık)'!C1314)</f>
        <v>0</v>
      </c>
      <c r="O1564" s="175">
        <f>IF('G011A (Haziran-Aralık)'!K1314="",0,'G011A (Haziran-Aralık)'!K1314)</f>
        <v>0</v>
      </c>
      <c r="P1564" s="176" t="str">
        <f>IF('proje ve personel bilgileri'!A681=0,"",SUM(D1564+F1564+H1564+J1564+L1564+N1564))</f>
        <v/>
      </c>
      <c r="Q1564" s="175" t="str">
        <f>IF('proje ve personel bilgileri'!A681=0,"",SUM(E1564+G1564+I1564+K1564+M1564+O1564))</f>
        <v/>
      </c>
      <c r="R1564" s="180" t="str">
        <f>IF('proje ve personel bilgileri'!A681&lt;&gt;0,(P1564/30)," ")</f>
        <v xml:space="preserve"> </v>
      </c>
      <c r="S1564" s="181" t="str">
        <f>IF('proje ve personel bilgileri'!A681&lt;&gt;0,(Q1564/R1564)," ")</f>
        <v xml:space="preserve"> </v>
      </c>
    </row>
    <row r="1565" spans="1:19" ht="15.75" customHeight="1" x14ac:dyDescent="0.25">
      <c r="A1565" s="14">
        <v>669</v>
      </c>
      <c r="B1565" s="359" t="str">
        <f>IF('proje ve personel bilgileri'!A682&lt;&gt;0,('proje ve personel bilgileri'!A682)," ")</f>
        <v xml:space="preserve"> </v>
      </c>
      <c r="C1565" s="359"/>
      <c r="D1565" s="176">
        <f>IF('G011A (Ocak-Temmuz)'!C1298="",0,'G011A (Ocak-Temmuz)'!C1298)</f>
        <v>0</v>
      </c>
      <c r="E1565" s="175">
        <f>IF('G011A (Ocak-Temmuz)'!K1298=" ",0,'G011A (Ocak-Temmuz)'!K1298)</f>
        <v>0</v>
      </c>
      <c r="F1565" s="176">
        <f>IF('G011A (Şubat-Ağustos)'!C1280="",0,'G011A (Şubat-Ağustos)'!C1280)</f>
        <v>0</v>
      </c>
      <c r="G1565" s="175">
        <f>IF('G011A (Şubat-Ağustos)'!K1280=" ",0,'G011A (Şubat-Ağustos)'!K1280)</f>
        <v>0</v>
      </c>
      <c r="H1565" s="176">
        <f>IF('G011A (Mart-Eylül)'!C1281="",0,'G011A (Mart-Eylül)'!C1281)</f>
        <v>0</v>
      </c>
      <c r="I1565" s="175">
        <f>IF('G011A (Mart-Eylül)'!K1281=" ",0,'G011A (Mart-Eylül)'!K1281)</f>
        <v>0</v>
      </c>
      <c r="J1565" s="176">
        <f>IF('G011A (Nisan-Ekim)'!C1280="",0,'G011A (Nisan-Ekim)'!C1280)</f>
        <v>0</v>
      </c>
      <c r="K1565" s="175">
        <f>IF('G011A (Nisan-Ekim)'!K1280="",0,'G011A (Nisan-Ekim)'!K1280)</f>
        <v>0</v>
      </c>
      <c r="L1565" s="176">
        <f>IF('G011A (Mayıs-Kasım)'!C1281="",0,'G011A (Mayıs-Kasım)'!C1281)</f>
        <v>0</v>
      </c>
      <c r="M1565" s="175">
        <f>IF('G011A (Mayıs-Kasım)'!K1281=" ",0,'G011A (Mayıs-Kasım)'!K1281)</f>
        <v>0</v>
      </c>
      <c r="N1565" s="176">
        <f>IF('G011A (Haziran-Aralık)'!C1315="",0,'G011A (Haziran-Aralık)'!C1315)</f>
        <v>0</v>
      </c>
      <c r="O1565" s="175">
        <f>IF('G011A (Haziran-Aralık)'!K1315="",0,'G011A (Haziran-Aralık)'!K1315)</f>
        <v>0</v>
      </c>
      <c r="P1565" s="176" t="str">
        <f>IF('proje ve personel bilgileri'!A682=0,"",SUM(D1565+F1565+H1565+J1565+L1565+N1565))</f>
        <v/>
      </c>
      <c r="Q1565" s="175" t="str">
        <f>IF('proje ve personel bilgileri'!A682=0,"",SUM(E1565+G1565+I1565+K1565+M1565+O1565))</f>
        <v/>
      </c>
      <c r="R1565" s="180" t="str">
        <f>IF('proje ve personel bilgileri'!A682&lt;&gt;0,(P1565/30)," ")</f>
        <v xml:space="preserve"> </v>
      </c>
      <c r="S1565" s="181" t="str">
        <f>IF('proje ve personel bilgileri'!A682&lt;&gt;0,(Q1565/R1565)," ")</f>
        <v xml:space="preserve"> </v>
      </c>
    </row>
    <row r="1566" spans="1:19" ht="15.75" customHeight="1" x14ac:dyDescent="0.25">
      <c r="A1566" s="15">
        <v>670</v>
      </c>
      <c r="B1566" s="359" t="str">
        <f>IF('proje ve personel bilgileri'!A683&lt;&gt;0,('proje ve personel bilgileri'!A683)," ")</f>
        <v xml:space="preserve"> </v>
      </c>
      <c r="C1566" s="359"/>
      <c r="D1566" s="176">
        <f>IF('G011A (Ocak-Temmuz)'!C1299="",0,'G011A (Ocak-Temmuz)'!C1299)</f>
        <v>0</v>
      </c>
      <c r="E1566" s="175">
        <f>IF('G011A (Ocak-Temmuz)'!K1299=" ",0,'G011A (Ocak-Temmuz)'!K1299)</f>
        <v>0</v>
      </c>
      <c r="F1566" s="176">
        <f>IF('G011A (Şubat-Ağustos)'!C1281="",0,'G011A (Şubat-Ağustos)'!C1281)</f>
        <v>0</v>
      </c>
      <c r="G1566" s="175">
        <f>IF('G011A (Şubat-Ağustos)'!K1281=" ",0,'G011A (Şubat-Ağustos)'!K1281)</f>
        <v>0</v>
      </c>
      <c r="H1566" s="176">
        <f>IF('G011A (Mart-Eylül)'!C1282="",0,'G011A (Mart-Eylül)'!C1282)</f>
        <v>0</v>
      </c>
      <c r="I1566" s="175">
        <f>IF('G011A (Mart-Eylül)'!K1282=" ",0,'G011A (Mart-Eylül)'!K1282)</f>
        <v>0</v>
      </c>
      <c r="J1566" s="176">
        <f>IF('G011A (Nisan-Ekim)'!C1281="",0,'G011A (Nisan-Ekim)'!C1281)</f>
        <v>0</v>
      </c>
      <c r="K1566" s="175">
        <f>IF('G011A (Nisan-Ekim)'!K1281="",0,'G011A (Nisan-Ekim)'!K1281)</f>
        <v>0</v>
      </c>
      <c r="L1566" s="176">
        <f>IF('G011A (Mayıs-Kasım)'!C1282="",0,'G011A (Mayıs-Kasım)'!C1282)</f>
        <v>0</v>
      </c>
      <c r="M1566" s="175">
        <f>IF('G011A (Mayıs-Kasım)'!K1282=" ",0,'G011A (Mayıs-Kasım)'!K1282)</f>
        <v>0</v>
      </c>
      <c r="N1566" s="176">
        <f>IF('G011A (Haziran-Aralık)'!C1316="",0,'G011A (Haziran-Aralık)'!C1316)</f>
        <v>0</v>
      </c>
      <c r="O1566" s="175">
        <f>IF('G011A (Haziran-Aralık)'!K1316="",0,'G011A (Haziran-Aralık)'!K1316)</f>
        <v>0</v>
      </c>
      <c r="P1566" s="176" t="str">
        <f>IF('proje ve personel bilgileri'!A683=0,"",SUM(D1566+F1566+H1566+J1566+L1566+N1566))</f>
        <v/>
      </c>
      <c r="Q1566" s="175" t="str">
        <f>IF('proje ve personel bilgileri'!A683=0,"",SUM(E1566+G1566+I1566+K1566+M1566+O1566))</f>
        <v/>
      </c>
      <c r="R1566" s="180" t="str">
        <f>IF('proje ve personel bilgileri'!A683&lt;&gt;0,(P1566/30)," ")</f>
        <v xml:space="preserve"> </v>
      </c>
      <c r="S1566" s="181" t="str">
        <f>IF('proje ve personel bilgileri'!A683&lt;&gt;0,(Q1566/R1566)," ")</f>
        <v xml:space="preserve"> </v>
      </c>
    </row>
    <row r="1567" spans="1:19" ht="15.75" customHeight="1" x14ac:dyDescent="0.25">
      <c r="A1567" s="14">
        <v>671</v>
      </c>
      <c r="B1567" s="359" t="str">
        <f>IF('proje ve personel bilgileri'!A684&lt;&gt;0,('proje ve personel bilgileri'!A684)," ")</f>
        <v xml:space="preserve"> </v>
      </c>
      <c r="C1567" s="359"/>
      <c r="D1567" s="176">
        <f>IF('G011A (Ocak-Temmuz)'!C1300="",0,'G011A (Ocak-Temmuz)'!C1300)</f>
        <v>0</v>
      </c>
      <c r="E1567" s="175">
        <f>IF('G011A (Ocak-Temmuz)'!K1300=" ",0,'G011A (Ocak-Temmuz)'!K1300)</f>
        <v>0</v>
      </c>
      <c r="F1567" s="176">
        <f>IF('G011A (Şubat-Ağustos)'!C1282="",0,'G011A (Şubat-Ağustos)'!C1282)</f>
        <v>0</v>
      </c>
      <c r="G1567" s="175">
        <f>IF('G011A (Şubat-Ağustos)'!K1282=" ",0,'G011A (Şubat-Ağustos)'!K1282)</f>
        <v>0</v>
      </c>
      <c r="H1567" s="176">
        <f>IF('G011A (Mart-Eylül)'!C1283="",0,'G011A (Mart-Eylül)'!C1283)</f>
        <v>0</v>
      </c>
      <c r="I1567" s="175">
        <f>IF('G011A (Mart-Eylül)'!K1283=" ",0,'G011A (Mart-Eylül)'!K1283)</f>
        <v>0</v>
      </c>
      <c r="J1567" s="176">
        <f>IF('G011A (Nisan-Ekim)'!C1282="",0,'G011A (Nisan-Ekim)'!C1282)</f>
        <v>0</v>
      </c>
      <c r="K1567" s="175">
        <f>IF('G011A (Nisan-Ekim)'!K1282="",0,'G011A (Nisan-Ekim)'!K1282)</f>
        <v>0</v>
      </c>
      <c r="L1567" s="176">
        <f>IF('G011A (Mayıs-Kasım)'!C1283="",0,'G011A (Mayıs-Kasım)'!C1283)</f>
        <v>0</v>
      </c>
      <c r="M1567" s="175">
        <f>IF('G011A (Mayıs-Kasım)'!K1283=" ",0,'G011A (Mayıs-Kasım)'!K1283)</f>
        <v>0</v>
      </c>
      <c r="N1567" s="176">
        <f>IF('G011A (Haziran-Aralık)'!C1317="",0,'G011A (Haziran-Aralık)'!C1317)</f>
        <v>0</v>
      </c>
      <c r="O1567" s="175">
        <f>IF('G011A (Haziran-Aralık)'!K1317="",0,'G011A (Haziran-Aralık)'!K1317)</f>
        <v>0</v>
      </c>
      <c r="P1567" s="176" t="str">
        <f>IF('proje ve personel bilgileri'!A684=0,"",SUM(D1567+F1567+H1567+J1567+L1567+N1567))</f>
        <v/>
      </c>
      <c r="Q1567" s="175" t="str">
        <f>IF('proje ve personel bilgileri'!A684=0,"",SUM(E1567+G1567+I1567+K1567+M1567+O1567))</f>
        <v/>
      </c>
      <c r="R1567" s="180" t="str">
        <f>IF('proje ve personel bilgileri'!A684&lt;&gt;0,(P1567/30)," ")</f>
        <v xml:space="preserve"> </v>
      </c>
      <c r="S1567" s="181" t="str">
        <f>IF('proje ve personel bilgileri'!A684&lt;&gt;0,(Q1567/R1567)," ")</f>
        <v xml:space="preserve"> </v>
      </c>
    </row>
    <row r="1568" spans="1:19" ht="15.75" customHeight="1" x14ac:dyDescent="0.25">
      <c r="A1568" s="15">
        <v>672</v>
      </c>
      <c r="B1568" s="359" t="str">
        <f>IF('proje ve personel bilgileri'!A685&lt;&gt;0,('proje ve personel bilgileri'!A685)," ")</f>
        <v xml:space="preserve"> </v>
      </c>
      <c r="C1568" s="359"/>
      <c r="D1568" s="176">
        <f>IF('G011A (Ocak-Temmuz)'!C1301="",0,'G011A (Ocak-Temmuz)'!C1301)</f>
        <v>0</v>
      </c>
      <c r="E1568" s="175">
        <f>IF('G011A (Ocak-Temmuz)'!K1301=" ",0,'G011A (Ocak-Temmuz)'!K1301)</f>
        <v>0</v>
      </c>
      <c r="F1568" s="176">
        <f>IF('G011A (Şubat-Ağustos)'!C1283="",0,'G011A (Şubat-Ağustos)'!C1283)</f>
        <v>0</v>
      </c>
      <c r="G1568" s="175">
        <f>IF('G011A (Şubat-Ağustos)'!K1283=" ",0,'G011A (Şubat-Ağustos)'!K1283)</f>
        <v>0</v>
      </c>
      <c r="H1568" s="176">
        <f>IF('G011A (Mart-Eylül)'!C1284="",0,'G011A (Mart-Eylül)'!C1284)</f>
        <v>0</v>
      </c>
      <c r="I1568" s="175">
        <f>IF('G011A (Mart-Eylül)'!K1284=" ",0,'G011A (Mart-Eylül)'!K1284)</f>
        <v>0</v>
      </c>
      <c r="J1568" s="176">
        <f>IF('G011A (Nisan-Ekim)'!C1283="",0,'G011A (Nisan-Ekim)'!C1283)</f>
        <v>0</v>
      </c>
      <c r="K1568" s="175">
        <f>IF('G011A (Nisan-Ekim)'!K1283="",0,'G011A (Nisan-Ekim)'!K1283)</f>
        <v>0</v>
      </c>
      <c r="L1568" s="176">
        <f>IF('G011A (Mayıs-Kasım)'!C1284="",0,'G011A (Mayıs-Kasım)'!C1284)</f>
        <v>0</v>
      </c>
      <c r="M1568" s="175">
        <f>IF('G011A (Mayıs-Kasım)'!K1284=" ",0,'G011A (Mayıs-Kasım)'!K1284)</f>
        <v>0</v>
      </c>
      <c r="N1568" s="176">
        <f>IF('G011A (Haziran-Aralık)'!C1318="",0,'G011A (Haziran-Aralık)'!C1318)</f>
        <v>0</v>
      </c>
      <c r="O1568" s="175">
        <f>IF('G011A (Haziran-Aralık)'!K1318="",0,'G011A (Haziran-Aralık)'!K1318)</f>
        <v>0</v>
      </c>
      <c r="P1568" s="176" t="str">
        <f>IF('proje ve personel bilgileri'!A685=0,"",SUM(D1568+F1568+H1568+J1568+L1568+N1568))</f>
        <v/>
      </c>
      <c r="Q1568" s="175" t="str">
        <f>IF('proje ve personel bilgileri'!A685=0,"",SUM(E1568+G1568+I1568+K1568+M1568+O1568))</f>
        <v/>
      </c>
      <c r="R1568" s="180" t="str">
        <f>IF('proje ve personel bilgileri'!A685&lt;&gt;0,(P1568/30)," ")</f>
        <v xml:space="preserve"> </v>
      </c>
      <c r="S1568" s="181" t="str">
        <f>IF('proje ve personel bilgileri'!A685&lt;&gt;0,(Q1568/R1568)," ")</f>
        <v xml:space="preserve"> </v>
      </c>
    </row>
    <row r="1569" spans="1:19" ht="15.75" customHeight="1" x14ac:dyDescent="0.25">
      <c r="A1569" s="14">
        <v>673</v>
      </c>
      <c r="B1569" s="359" t="str">
        <f>IF('proje ve personel bilgileri'!A686&lt;&gt;0,('proje ve personel bilgileri'!A686)," ")</f>
        <v xml:space="preserve"> </v>
      </c>
      <c r="C1569" s="359"/>
      <c r="D1569" s="176">
        <f>IF('G011A (Ocak-Temmuz)'!C1302="",0,'G011A (Ocak-Temmuz)'!C1302)</f>
        <v>0</v>
      </c>
      <c r="E1569" s="175">
        <f>IF('G011A (Ocak-Temmuz)'!K1302=" ",0,'G011A (Ocak-Temmuz)'!K1302)</f>
        <v>0</v>
      </c>
      <c r="F1569" s="176">
        <f>IF('G011A (Şubat-Ağustos)'!C1284="",0,'G011A (Şubat-Ağustos)'!C1284)</f>
        <v>0</v>
      </c>
      <c r="G1569" s="175">
        <f>IF('G011A (Şubat-Ağustos)'!K1284=" ",0,'G011A (Şubat-Ağustos)'!K1284)</f>
        <v>0</v>
      </c>
      <c r="H1569" s="176">
        <f>IF('G011A (Mart-Eylül)'!C1285="",0,'G011A (Mart-Eylül)'!C1285)</f>
        <v>0</v>
      </c>
      <c r="I1569" s="175">
        <f>IF('G011A (Mart-Eylül)'!K1285=" ",0,'G011A (Mart-Eylül)'!K1285)</f>
        <v>0</v>
      </c>
      <c r="J1569" s="176">
        <f>IF('G011A (Nisan-Ekim)'!C1284="",0,'G011A (Nisan-Ekim)'!C1284)</f>
        <v>0</v>
      </c>
      <c r="K1569" s="175">
        <f>IF('G011A (Nisan-Ekim)'!K1284="",0,'G011A (Nisan-Ekim)'!K1284)</f>
        <v>0</v>
      </c>
      <c r="L1569" s="176">
        <f>IF('G011A (Mayıs-Kasım)'!C1285="",0,'G011A (Mayıs-Kasım)'!C1285)</f>
        <v>0</v>
      </c>
      <c r="M1569" s="175">
        <f>IF('G011A (Mayıs-Kasım)'!K1285=" ",0,'G011A (Mayıs-Kasım)'!K1285)</f>
        <v>0</v>
      </c>
      <c r="N1569" s="176">
        <f>IF('G011A (Haziran-Aralık)'!C1319="",0,'G011A (Haziran-Aralık)'!C1319)</f>
        <v>0</v>
      </c>
      <c r="O1569" s="175">
        <f>IF('G011A (Haziran-Aralık)'!K1319="",0,'G011A (Haziran-Aralık)'!K1319)</f>
        <v>0</v>
      </c>
      <c r="P1569" s="176" t="str">
        <f>IF('proje ve personel bilgileri'!A686=0,"",SUM(D1569+F1569+H1569+J1569+L1569+N1569))</f>
        <v/>
      </c>
      <c r="Q1569" s="175" t="str">
        <f>IF('proje ve personel bilgileri'!A686=0,"",SUM(E1569+G1569+I1569+K1569+M1569+O1569))</f>
        <v/>
      </c>
      <c r="R1569" s="180" t="str">
        <f>IF('proje ve personel bilgileri'!A686&lt;&gt;0,(P1569/30)," ")</f>
        <v xml:space="preserve"> </v>
      </c>
      <c r="S1569" s="181" t="str">
        <f>IF('proje ve personel bilgileri'!A686&lt;&gt;0,(Q1569/R1569)," ")</f>
        <v xml:space="preserve"> </v>
      </c>
    </row>
    <row r="1570" spans="1:19" ht="15.75" customHeight="1" x14ac:dyDescent="0.25">
      <c r="A1570" s="15">
        <v>674</v>
      </c>
      <c r="B1570" s="359" t="str">
        <f>IF('proje ve personel bilgileri'!A687&lt;&gt;0,('proje ve personel bilgileri'!A687)," ")</f>
        <v xml:space="preserve"> </v>
      </c>
      <c r="C1570" s="359"/>
      <c r="D1570" s="176">
        <f>IF('G011A (Ocak-Temmuz)'!C1303="",0,'G011A (Ocak-Temmuz)'!C1303)</f>
        <v>0</v>
      </c>
      <c r="E1570" s="175">
        <f>IF('G011A (Ocak-Temmuz)'!K1303=" ",0,'G011A (Ocak-Temmuz)'!K1303)</f>
        <v>0</v>
      </c>
      <c r="F1570" s="176">
        <f>IF('G011A (Şubat-Ağustos)'!C1285="",0,'G011A (Şubat-Ağustos)'!C1285)</f>
        <v>0</v>
      </c>
      <c r="G1570" s="175">
        <f>IF('G011A (Şubat-Ağustos)'!K1285=" ",0,'G011A (Şubat-Ağustos)'!K1285)</f>
        <v>0</v>
      </c>
      <c r="H1570" s="176">
        <f>IF('G011A (Mart-Eylül)'!C1286="",0,'G011A (Mart-Eylül)'!C1286)</f>
        <v>0</v>
      </c>
      <c r="I1570" s="175">
        <f>IF('G011A (Mart-Eylül)'!K1286=" ",0,'G011A (Mart-Eylül)'!K1286)</f>
        <v>0</v>
      </c>
      <c r="J1570" s="176">
        <f>IF('G011A (Nisan-Ekim)'!C1285="",0,'G011A (Nisan-Ekim)'!C1285)</f>
        <v>0</v>
      </c>
      <c r="K1570" s="175">
        <f>IF('G011A (Nisan-Ekim)'!K1285="",0,'G011A (Nisan-Ekim)'!K1285)</f>
        <v>0</v>
      </c>
      <c r="L1570" s="176">
        <f>IF('G011A (Mayıs-Kasım)'!C1286="",0,'G011A (Mayıs-Kasım)'!C1286)</f>
        <v>0</v>
      </c>
      <c r="M1570" s="175">
        <f>IF('G011A (Mayıs-Kasım)'!K1286=" ",0,'G011A (Mayıs-Kasım)'!K1286)</f>
        <v>0</v>
      </c>
      <c r="N1570" s="176">
        <f>IF('G011A (Haziran-Aralık)'!C1320="",0,'G011A (Haziran-Aralık)'!C1320)</f>
        <v>0</v>
      </c>
      <c r="O1570" s="175">
        <f>IF('G011A (Haziran-Aralık)'!K1320="",0,'G011A (Haziran-Aralık)'!K1320)</f>
        <v>0</v>
      </c>
      <c r="P1570" s="176" t="str">
        <f>IF('proje ve personel bilgileri'!A687=0,"",SUM(D1570+F1570+H1570+J1570+L1570+N1570))</f>
        <v/>
      </c>
      <c r="Q1570" s="175" t="str">
        <f>IF('proje ve personel bilgileri'!A687=0,"",SUM(E1570+G1570+I1570+K1570+M1570+O1570))</f>
        <v/>
      </c>
      <c r="R1570" s="180" t="str">
        <f>IF('proje ve personel bilgileri'!A687&lt;&gt;0,(P1570/30)," ")</f>
        <v xml:space="preserve"> </v>
      </c>
      <c r="S1570" s="181" t="str">
        <f>IF('proje ve personel bilgileri'!A687&lt;&gt;0,(Q1570/R1570)," ")</f>
        <v xml:space="preserve"> </v>
      </c>
    </row>
    <row r="1571" spans="1:19" ht="15.75" customHeight="1" x14ac:dyDescent="0.25">
      <c r="A1571" s="14">
        <v>675</v>
      </c>
      <c r="B1571" s="359" t="str">
        <f>IF('proje ve personel bilgileri'!A688&lt;&gt;0,('proje ve personel bilgileri'!A688)," ")</f>
        <v xml:space="preserve"> </v>
      </c>
      <c r="C1571" s="359"/>
      <c r="D1571" s="176">
        <f>IF('G011A (Ocak-Temmuz)'!C1304="",0,'G011A (Ocak-Temmuz)'!C1304)</f>
        <v>0</v>
      </c>
      <c r="E1571" s="175">
        <f>IF('G011A (Ocak-Temmuz)'!K1304=" ",0,'G011A (Ocak-Temmuz)'!K1304)</f>
        <v>0</v>
      </c>
      <c r="F1571" s="176">
        <f>IF('G011A (Şubat-Ağustos)'!C1286="",0,'G011A (Şubat-Ağustos)'!C1286)</f>
        <v>0</v>
      </c>
      <c r="G1571" s="175">
        <f>IF('G011A (Şubat-Ağustos)'!K1286=" ",0,'G011A (Şubat-Ağustos)'!K1286)</f>
        <v>0</v>
      </c>
      <c r="H1571" s="176">
        <f>IF('G011A (Mart-Eylül)'!C1287="",0,'G011A (Mart-Eylül)'!C1287)</f>
        <v>0</v>
      </c>
      <c r="I1571" s="175">
        <f>IF('G011A (Mart-Eylül)'!K1287=" ",0,'G011A (Mart-Eylül)'!K1287)</f>
        <v>0</v>
      </c>
      <c r="J1571" s="176">
        <f>IF('G011A (Nisan-Ekim)'!C1286="",0,'G011A (Nisan-Ekim)'!C1286)</f>
        <v>0</v>
      </c>
      <c r="K1571" s="175">
        <f>IF('G011A (Nisan-Ekim)'!K1286="",0,'G011A (Nisan-Ekim)'!K1286)</f>
        <v>0</v>
      </c>
      <c r="L1571" s="176">
        <f>IF('G011A (Mayıs-Kasım)'!C1287="",0,'G011A (Mayıs-Kasım)'!C1287)</f>
        <v>0</v>
      </c>
      <c r="M1571" s="175">
        <f>IF('G011A (Mayıs-Kasım)'!K1287=" ",0,'G011A (Mayıs-Kasım)'!K1287)</f>
        <v>0</v>
      </c>
      <c r="N1571" s="176">
        <f>IF('G011A (Haziran-Aralık)'!C1321="",0,'G011A (Haziran-Aralık)'!C1321)</f>
        <v>0</v>
      </c>
      <c r="O1571" s="175">
        <f>IF('G011A (Haziran-Aralık)'!K1321="",0,'G011A (Haziran-Aralık)'!K1321)</f>
        <v>0</v>
      </c>
      <c r="P1571" s="176" t="str">
        <f>IF('proje ve personel bilgileri'!A688=0,"",SUM(D1571+F1571+H1571+J1571+L1571+N1571))</f>
        <v/>
      </c>
      <c r="Q1571" s="175" t="str">
        <f>IF('proje ve personel bilgileri'!A688=0,"",SUM(E1571+G1571+I1571+K1571+M1571+O1571))</f>
        <v/>
      </c>
      <c r="R1571" s="180" t="str">
        <f>IF('proje ve personel bilgileri'!A688&lt;&gt;0,(P1571/30)," ")</f>
        <v xml:space="preserve"> </v>
      </c>
      <c r="S1571" s="181" t="str">
        <f>IF('proje ve personel bilgileri'!A688&lt;&gt;0,(Q1571/R1571)," ")</f>
        <v xml:space="preserve"> </v>
      </c>
    </row>
    <row r="1572" spans="1:19" ht="15.75" customHeight="1" x14ac:dyDescent="0.25">
      <c r="A1572" s="15">
        <v>676</v>
      </c>
      <c r="B1572" s="359" t="str">
        <f>IF('proje ve personel bilgileri'!A689&lt;&gt;0,('proje ve personel bilgileri'!A689)," ")</f>
        <v xml:space="preserve"> </v>
      </c>
      <c r="C1572" s="359"/>
      <c r="D1572" s="176">
        <f>IF('G011A (Ocak-Temmuz)'!C1305="",0,'G011A (Ocak-Temmuz)'!C1305)</f>
        <v>0</v>
      </c>
      <c r="E1572" s="175">
        <f>IF('G011A (Ocak-Temmuz)'!K1305=" ",0,'G011A (Ocak-Temmuz)'!K1305)</f>
        <v>0</v>
      </c>
      <c r="F1572" s="176">
        <f>IF('G011A (Şubat-Ağustos)'!C1287="",0,'G011A (Şubat-Ağustos)'!C1287)</f>
        <v>0</v>
      </c>
      <c r="G1572" s="175">
        <f>IF('G011A (Şubat-Ağustos)'!K1287=" ",0,'G011A (Şubat-Ağustos)'!K1287)</f>
        <v>0</v>
      </c>
      <c r="H1572" s="176">
        <f>IF('G011A (Mart-Eylül)'!C1288="",0,'G011A (Mart-Eylül)'!C1288)</f>
        <v>0</v>
      </c>
      <c r="I1572" s="175">
        <f>IF('G011A (Mart-Eylül)'!K1288=" ",0,'G011A (Mart-Eylül)'!K1288)</f>
        <v>0</v>
      </c>
      <c r="J1572" s="176">
        <f>IF('G011A (Nisan-Ekim)'!C1287="",0,'G011A (Nisan-Ekim)'!C1287)</f>
        <v>0</v>
      </c>
      <c r="K1572" s="175">
        <f>IF('G011A (Nisan-Ekim)'!K1287="",0,'G011A (Nisan-Ekim)'!K1287)</f>
        <v>0</v>
      </c>
      <c r="L1572" s="176">
        <f>IF('G011A (Mayıs-Kasım)'!C1288="",0,'G011A (Mayıs-Kasım)'!C1288)</f>
        <v>0</v>
      </c>
      <c r="M1572" s="175">
        <f>IF('G011A (Mayıs-Kasım)'!K1288=" ",0,'G011A (Mayıs-Kasım)'!K1288)</f>
        <v>0</v>
      </c>
      <c r="N1572" s="176">
        <f>IF('G011A (Haziran-Aralık)'!C1322="",0,'G011A (Haziran-Aralık)'!C1322)</f>
        <v>0</v>
      </c>
      <c r="O1572" s="175">
        <f>IF('G011A (Haziran-Aralık)'!K1322="",0,'G011A (Haziran-Aralık)'!K1322)</f>
        <v>0</v>
      </c>
      <c r="P1572" s="176" t="str">
        <f>IF('proje ve personel bilgileri'!A689=0,"",SUM(D1572+F1572+H1572+J1572+L1572+N1572))</f>
        <v/>
      </c>
      <c r="Q1572" s="175" t="str">
        <f>IF('proje ve personel bilgileri'!A689=0,"",SUM(E1572+G1572+I1572+K1572+M1572+O1572))</f>
        <v/>
      </c>
      <c r="R1572" s="180" t="str">
        <f>IF('proje ve personel bilgileri'!A689&lt;&gt;0,(P1572/30)," ")</f>
        <v xml:space="preserve"> </v>
      </c>
      <c r="S1572" s="181" t="str">
        <f>IF('proje ve personel bilgileri'!A689&lt;&gt;0,(Q1572/R1572)," ")</f>
        <v xml:space="preserve"> </v>
      </c>
    </row>
    <row r="1573" spans="1:19" ht="15.75" customHeight="1" x14ac:dyDescent="0.25">
      <c r="A1573" s="14">
        <v>677</v>
      </c>
      <c r="B1573" s="359" t="str">
        <f>IF('proje ve personel bilgileri'!A690&lt;&gt;0,('proje ve personel bilgileri'!A690)," ")</f>
        <v xml:space="preserve"> </v>
      </c>
      <c r="C1573" s="359"/>
      <c r="D1573" s="176">
        <f>IF('G011A (Ocak-Temmuz)'!C1306="",0,'G011A (Ocak-Temmuz)'!C1306)</f>
        <v>0</v>
      </c>
      <c r="E1573" s="175">
        <f>IF('G011A (Ocak-Temmuz)'!K1306=" ",0,'G011A (Ocak-Temmuz)'!K1306)</f>
        <v>0</v>
      </c>
      <c r="F1573" s="176">
        <f>IF('G011A (Şubat-Ağustos)'!C1288="",0,'G011A (Şubat-Ağustos)'!C1288)</f>
        <v>0</v>
      </c>
      <c r="G1573" s="175">
        <f>IF('G011A (Şubat-Ağustos)'!K1288=" ",0,'G011A (Şubat-Ağustos)'!K1288)</f>
        <v>0</v>
      </c>
      <c r="H1573" s="176">
        <f>IF('G011A (Mart-Eylül)'!C1289="",0,'G011A (Mart-Eylül)'!C1289)</f>
        <v>0</v>
      </c>
      <c r="I1573" s="175">
        <f>IF('G011A (Mart-Eylül)'!K1289=" ",0,'G011A (Mart-Eylül)'!K1289)</f>
        <v>0</v>
      </c>
      <c r="J1573" s="176">
        <f>IF('G011A (Nisan-Ekim)'!C1288="",0,'G011A (Nisan-Ekim)'!C1288)</f>
        <v>0</v>
      </c>
      <c r="K1573" s="175">
        <f>IF('G011A (Nisan-Ekim)'!K1288="",0,'G011A (Nisan-Ekim)'!K1288)</f>
        <v>0</v>
      </c>
      <c r="L1573" s="176">
        <f>IF('G011A (Mayıs-Kasım)'!C1289="",0,'G011A (Mayıs-Kasım)'!C1289)</f>
        <v>0</v>
      </c>
      <c r="M1573" s="175">
        <f>IF('G011A (Mayıs-Kasım)'!K1289=" ",0,'G011A (Mayıs-Kasım)'!K1289)</f>
        <v>0</v>
      </c>
      <c r="N1573" s="176">
        <f>IF('G011A (Haziran-Aralık)'!C1323="",0,'G011A (Haziran-Aralık)'!C1323)</f>
        <v>0</v>
      </c>
      <c r="O1573" s="175">
        <f>IF('G011A (Haziran-Aralık)'!K1323="",0,'G011A (Haziran-Aralık)'!K1323)</f>
        <v>0</v>
      </c>
      <c r="P1573" s="176" t="str">
        <f>IF('proje ve personel bilgileri'!A690=0,"",SUM(D1573+F1573+H1573+J1573+L1573+N1573))</f>
        <v/>
      </c>
      <c r="Q1573" s="175" t="str">
        <f>IF('proje ve personel bilgileri'!A690=0,"",SUM(E1573+G1573+I1573+K1573+M1573+O1573))</f>
        <v/>
      </c>
      <c r="R1573" s="180" t="str">
        <f>IF('proje ve personel bilgileri'!A690&lt;&gt;0,(P1573/30)," ")</f>
        <v xml:space="preserve"> </v>
      </c>
      <c r="S1573" s="181" t="str">
        <f>IF('proje ve personel bilgileri'!A690&lt;&gt;0,(Q1573/R1573)," ")</f>
        <v xml:space="preserve"> </v>
      </c>
    </row>
    <row r="1574" spans="1:19" ht="15.75" customHeight="1" x14ac:dyDescent="0.25">
      <c r="A1574" s="15">
        <v>678</v>
      </c>
      <c r="B1574" s="359" t="str">
        <f>IF('proje ve personel bilgileri'!A691&lt;&gt;0,('proje ve personel bilgileri'!A691)," ")</f>
        <v xml:space="preserve"> </v>
      </c>
      <c r="C1574" s="359"/>
      <c r="D1574" s="176">
        <f>IF('G011A (Ocak-Temmuz)'!C1307="",0,'G011A (Ocak-Temmuz)'!C1307)</f>
        <v>0</v>
      </c>
      <c r="E1574" s="175">
        <f>IF('G011A (Ocak-Temmuz)'!K1307=" ",0,'G011A (Ocak-Temmuz)'!K1307)</f>
        <v>0</v>
      </c>
      <c r="F1574" s="176">
        <f>IF('G011A (Şubat-Ağustos)'!C1289="",0,'G011A (Şubat-Ağustos)'!C1289)</f>
        <v>0</v>
      </c>
      <c r="G1574" s="175">
        <f>IF('G011A (Şubat-Ağustos)'!K1289=" ",0,'G011A (Şubat-Ağustos)'!K1289)</f>
        <v>0</v>
      </c>
      <c r="H1574" s="176">
        <f>IF('G011A (Mart-Eylül)'!C1290="",0,'G011A (Mart-Eylül)'!C1290)</f>
        <v>0</v>
      </c>
      <c r="I1574" s="175">
        <f>IF('G011A (Mart-Eylül)'!K1290=" ",0,'G011A (Mart-Eylül)'!K1290)</f>
        <v>0</v>
      </c>
      <c r="J1574" s="176">
        <f>IF('G011A (Nisan-Ekim)'!C1289="",0,'G011A (Nisan-Ekim)'!C1289)</f>
        <v>0</v>
      </c>
      <c r="K1574" s="175">
        <f>IF('G011A (Nisan-Ekim)'!K1289="",0,'G011A (Nisan-Ekim)'!K1289)</f>
        <v>0</v>
      </c>
      <c r="L1574" s="176">
        <f>IF('G011A (Mayıs-Kasım)'!C1290="",0,'G011A (Mayıs-Kasım)'!C1290)</f>
        <v>0</v>
      </c>
      <c r="M1574" s="175">
        <f>IF('G011A (Mayıs-Kasım)'!K1290=" ",0,'G011A (Mayıs-Kasım)'!K1290)</f>
        <v>0</v>
      </c>
      <c r="N1574" s="176">
        <f>IF('G011A (Haziran-Aralık)'!C1324="",0,'G011A (Haziran-Aralık)'!C1324)</f>
        <v>0</v>
      </c>
      <c r="O1574" s="175">
        <f>IF('G011A (Haziran-Aralık)'!K1324="",0,'G011A (Haziran-Aralık)'!K1324)</f>
        <v>0</v>
      </c>
      <c r="P1574" s="176" t="str">
        <f>IF('proje ve personel bilgileri'!A691=0,"",SUM(D1574+F1574+H1574+J1574+L1574+N1574))</f>
        <v/>
      </c>
      <c r="Q1574" s="175" t="str">
        <f>IF('proje ve personel bilgileri'!A691=0,"",SUM(E1574+G1574+I1574+K1574+M1574+O1574))</f>
        <v/>
      </c>
      <c r="R1574" s="180" t="str">
        <f>IF('proje ve personel bilgileri'!A691&lt;&gt;0,(P1574/30)," ")</f>
        <v xml:space="preserve"> </v>
      </c>
      <c r="S1574" s="181" t="str">
        <f>IF('proje ve personel bilgileri'!A691&lt;&gt;0,(Q1574/R1574)," ")</f>
        <v xml:space="preserve"> </v>
      </c>
    </row>
    <row r="1575" spans="1:19" ht="15.75" customHeight="1" x14ac:dyDescent="0.25">
      <c r="A1575" s="14">
        <v>679</v>
      </c>
      <c r="B1575" s="359" t="str">
        <f>IF('proje ve personel bilgileri'!A692&lt;&gt;0,('proje ve personel bilgileri'!A692)," ")</f>
        <v xml:space="preserve"> </v>
      </c>
      <c r="C1575" s="359"/>
      <c r="D1575" s="176">
        <f>IF('G011A (Ocak-Temmuz)'!C1308="",0,'G011A (Ocak-Temmuz)'!C1308)</f>
        <v>0</v>
      </c>
      <c r="E1575" s="175">
        <f>IF('G011A (Ocak-Temmuz)'!K1308=" ",0,'G011A (Ocak-Temmuz)'!K1308)</f>
        <v>0</v>
      </c>
      <c r="F1575" s="176">
        <f>IF('G011A (Şubat-Ağustos)'!C1290="",0,'G011A (Şubat-Ağustos)'!C1290)</f>
        <v>0</v>
      </c>
      <c r="G1575" s="175">
        <f>IF('G011A (Şubat-Ağustos)'!K1290=" ",0,'G011A (Şubat-Ağustos)'!K1290)</f>
        <v>0</v>
      </c>
      <c r="H1575" s="176">
        <f>IF('G011A (Mart-Eylül)'!C1291="",0,'G011A (Mart-Eylül)'!C1291)</f>
        <v>0</v>
      </c>
      <c r="I1575" s="175">
        <f>IF('G011A (Mart-Eylül)'!K1291=" ",0,'G011A (Mart-Eylül)'!K1291)</f>
        <v>0</v>
      </c>
      <c r="J1575" s="176">
        <f>IF('G011A (Nisan-Ekim)'!C1290="",0,'G011A (Nisan-Ekim)'!C1290)</f>
        <v>0</v>
      </c>
      <c r="K1575" s="175">
        <f>IF('G011A (Nisan-Ekim)'!K1290="",0,'G011A (Nisan-Ekim)'!K1290)</f>
        <v>0</v>
      </c>
      <c r="L1575" s="176">
        <f>IF('G011A (Mayıs-Kasım)'!C1291="",0,'G011A (Mayıs-Kasım)'!C1291)</f>
        <v>0</v>
      </c>
      <c r="M1575" s="175">
        <f>IF('G011A (Mayıs-Kasım)'!K1291=" ",0,'G011A (Mayıs-Kasım)'!K1291)</f>
        <v>0</v>
      </c>
      <c r="N1575" s="176">
        <f>IF('G011A (Haziran-Aralık)'!C1325="",0,'G011A (Haziran-Aralık)'!C1325)</f>
        <v>0</v>
      </c>
      <c r="O1575" s="175">
        <f>IF('G011A (Haziran-Aralık)'!K1325="",0,'G011A (Haziran-Aralık)'!K1325)</f>
        <v>0</v>
      </c>
      <c r="P1575" s="176" t="str">
        <f>IF('proje ve personel bilgileri'!A692=0,"",SUM(D1575+F1575+H1575+J1575+L1575+N1575))</f>
        <v/>
      </c>
      <c r="Q1575" s="175" t="str">
        <f>IF('proje ve personel bilgileri'!A692=0,"",SUM(E1575+G1575+I1575+K1575+M1575+O1575))</f>
        <v/>
      </c>
      <c r="R1575" s="180" t="str">
        <f>IF('proje ve personel bilgileri'!A692&lt;&gt;0,(P1575/30)," ")</f>
        <v xml:space="preserve"> </v>
      </c>
      <c r="S1575" s="181" t="str">
        <f>IF('proje ve personel bilgileri'!A692&lt;&gt;0,(Q1575/R1575)," ")</f>
        <v xml:space="preserve"> </v>
      </c>
    </row>
    <row r="1576" spans="1:19" ht="15.75" customHeight="1" x14ac:dyDescent="0.25">
      <c r="A1576" s="15">
        <v>680</v>
      </c>
      <c r="B1576" s="359" t="str">
        <f>IF('proje ve personel bilgileri'!A693&lt;&gt;0,('proje ve personel bilgileri'!A693)," ")</f>
        <v xml:space="preserve"> </v>
      </c>
      <c r="C1576" s="359"/>
      <c r="D1576" s="176">
        <f>IF('G011A (Ocak-Temmuz)'!C1309="",0,'G011A (Ocak-Temmuz)'!C1309)</f>
        <v>0</v>
      </c>
      <c r="E1576" s="175">
        <f>IF('G011A (Ocak-Temmuz)'!K1309=" ",0,'G011A (Ocak-Temmuz)'!K1309)</f>
        <v>0</v>
      </c>
      <c r="F1576" s="176">
        <f>IF('G011A (Şubat-Ağustos)'!C1291="",0,'G011A (Şubat-Ağustos)'!C1291)</f>
        <v>0</v>
      </c>
      <c r="G1576" s="175">
        <f>IF('G011A (Şubat-Ağustos)'!K1291=" ",0,'G011A (Şubat-Ağustos)'!K1291)</f>
        <v>0</v>
      </c>
      <c r="H1576" s="176">
        <f>IF('G011A (Mart-Eylül)'!C1292="",0,'G011A (Mart-Eylül)'!C1292)</f>
        <v>0</v>
      </c>
      <c r="I1576" s="175">
        <f>IF('G011A (Mart-Eylül)'!K1292=" ",0,'G011A (Mart-Eylül)'!K1292)</f>
        <v>0</v>
      </c>
      <c r="J1576" s="176">
        <f>IF('G011A (Nisan-Ekim)'!C1291="",0,'G011A (Nisan-Ekim)'!C1291)</f>
        <v>0</v>
      </c>
      <c r="K1576" s="175">
        <f>IF('G011A (Nisan-Ekim)'!K1291="",0,'G011A (Nisan-Ekim)'!K1291)</f>
        <v>0</v>
      </c>
      <c r="L1576" s="176">
        <f>IF('G011A (Mayıs-Kasım)'!C1292="",0,'G011A (Mayıs-Kasım)'!C1292)</f>
        <v>0</v>
      </c>
      <c r="M1576" s="175">
        <f>IF('G011A (Mayıs-Kasım)'!K1292=" ",0,'G011A (Mayıs-Kasım)'!K1292)</f>
        <v>0</v>
      </c>
      <c r="N1576" s="176">
        <f>IF('G011A (Haziran-Aralık)'!C1326="",0,'G011A (Haziran-Aralık)'!C1326)</f>
        <v>0</v>
      </c>
      <c r="O1576" s="175">
        <f>IF('G011A (Haziran-Aralık)'!K1326="",0,'G011A (Haziran-Aralık)'!K1326)</f>
        <v>0</v>
      </c>
      <c r="P1576" s="176" t="str">
        <f>IF('proje ve personel bilgileri'!A693=0,"",SUM(D1576+F1576+H1576+J1576+L1576+N1576))</f>
        <v/>
      </c>
      <c r="Q1576" s="175" t="str">
        <f>IF('proje ve personel bilgileri'!A693=0,"",SUM(E1576+G1576+I1576+K1576+M1576+O1576))</f>
        <v/>
      </c>
      <c r="R1576" s="180" t="str">
        <f>IF('proje ve personel bilgileri'!A693&lt;&gt;0,(P1576/30)," ")</f>
        <v xml:space="preserve"> </v>
      </c>
      <c r="S1576" s="181" t="str">
        <f>IF('proje ve personel bilgileri'!A693&lt;&gt;0,(Q1576/R1576)," ")</f>
        <v xml:space="preserve"> </v>
      </c>
    </row>
    <row r="1577" spans="1:19" ht="15.75" customHeight="1" x14ac:dyDescent="0.25">
      <c r="A1577" s="14">
        <v>681</v>
      </c>
      <c r="B1577" s="359" t="str">
        <f>IF('proje ve personel bilgileri'!A694&lt;&gt;0,('proje ve personel bilgileri'!A694)," ")</f>
        <v xml:space="preserve"> </v>
      </c>
      <c r="C1577" s="359"/>
      <c r="D1577" s="176">
        <f>IF('G011A (Ocak-Temmuz)'!C1310="",0,'G011A (Ocak-Temmuz)'!C1310)</f>
        <v>0</v>
      </c>
      <c r="E1577" s="175">
        <f>IF('G011A (Ocak-Temmuz)'!K1310=" ",0,'G011A (Ocak-Temmuz)'!K1310)</f>
        <v>0</v>
      </c>
      <c r="F1577" s="176">
        <f>IF('G011A (Şubat-Ağustos)'!C1292="",0,'G011A (Şubat-Ağustos)'!C1292)</f>
        <v>0</v>
      </c>
      <c r="G1577" s="175">
        <f>IF('G011A (Şubat-Ağustos)'!K1292=" ",0,'G011A (Şubat-Ağustos)'!K1292)</f>
        <v>0</v>
      </c>
      <c r="H1577" s="176">
        <f>IF('G011A (Mart-Eylül)'!C1293="",0,'G011A (Mart-Eylül)'!C1293)</f>
        <v>0</v>
      </c>
      <c r="I1577" s="175">
        <f>IF('G011A (Mart-Eylül)'!K1293=" ",0,'G011A (Mart-Eylül)'!K1293)</f>
        <v>0</v>
      </c>
      <c r="J1577" s="176">
        <f>IF('G011A (Nisan-Ekim)'!C1292="",0,'G011A (Nisan-Ekim)'!C1292)</f>
        <v>0</v>
      </c>
      <c r="K1577" s="175">
        <f>IF('G011A (Nisan-Ekim)'!K1292="",0,'G011A (Nisan-Ekim)'!K1292)</f>
        <v>0</v>
      </c>
      <c r="L1577" s="176">
        <f>IF('G011A (Mayıs-Kasım)'!C1293="",0,'G011A (Mayıs-Kasım)'!C1293)</f>
        <v>0</v>
      </c>
      <c r="M1577" s="175">
        <f>IF('G011A (Mayıs-Kasım)'!K1293=" ",0,'G011A (Mayıs-Kasım)'!K1293)</f>
        <v>0</v>
      </c>
      <c r="N1577" s="176">
        <f>IF('G011A (Haziran-Aralık)'!C1327="",0,'G011A (Haziran-Aralık)'!C1327)</f>
        <v>0</v>
      </c>
      <c r="O1577" s="175">
        <f>IF('G011A (Haziran-Aralık)'!K1327="",0,'G011A (Haziran-Aralık)'!K1327)</f>
        <v>0</v>
      </c>
      <c r="P1577" s="176" t="str">
        <f>IF('proje ve personel bilgileri'!A694=0,"",SUM(D1577+F1577+H1577+J1577+L1577+N1577))</f>
        <v/>
      </c>
      <c r="Q1577" s="175" t="str">
        <f>IF('proje ve personel bilgileri'!A694=0,"",SUM(E1577+G1577+I1577+K1577+M1577+O1577))</f>
        <v/>
      </c>
      <c r="R1577" s="180" t="str">
        <f>IF('proje ve personel bilgileri'!A694&lt;&gt;0,(P1577/30)," ")</f>
        <v xml:space="preserve"> </v>
      </c>
      <c r="S1577" s="181" t="str">
        <f>IF('proje ve personel bilgileri'!A694&lt;&gt;0,(Q1577/R1577)," ")</f>
        <v xml:space="preserve"> </v>
      </c>
    </row>
    <row r="1578" spans="1:19" ht="15.75" customHeight="1" x14ac:dyDescent="0.25">
      <c r="A1578" s="15">
        <v>682</v>
      </c>
      <c r="B1578" s="359" t="str">
        <f>IF('proje ve personel bilgileri'!A695&lt;&gt;0,('proje ve personel bilgileri'!A695)," ")</f>
        <v xml:space="preserve"> </v>
      </c>
      <c r="C1578" s="359"/>
      <c r="D1578" s="176">
        <f>IF('G011A (Ocak-Temmuz)'!C1311="",0,'G011A (Ocak-Temmuz)'!C1311)</f>
        <v>0</v>
      </c>
      <c r="E1578" s="175">
        <f>IF('G011A (Ocak-Temmuz)'!K1311=" ",0,'G011A (Ocak-Temmuz)'!K1311)</f>
        <v>0</v>
      </c>
      <c r="F1578" s="176">
        <f>IF('G011A (Şubat-Ağustos)'!C1293="",0,'G011A (Şubat-Ağustos)'!C1293)</f>
        <v>0</v>
      </c>
      <c r="G1578" s="175">
        <f>IF('G011A (Şubat-Ağustos)'!K1293=" ",0,'G011A (Şubat-Ağustos)'!K1293)</f>
        <v>0</v>
      </c>
      <c r="H1578" s="176">
        <f>IF('G011A (Mart-Eylül)'!C1294="",0,'G011A (Mart-Eylül)'!C1294)</f>
        <v>0</v>
      </c>
      <c r="I1578" s="175">
        <f>IF('G011A (Mart-Eylül)'!K1294=" ",0,'G011A (Mart-Eylül)'!K1294)</f>
        <v>0</v>
      </c>
      <c r="J1578" s="176">
        <f>IF('G011A (Nisan-Ekim)'!C1293="",0,'G011A (Nisan-Ekim)'!C1293)</f>
        <v>0</v>
      </c>
      <c r="K1578" s="175">
        <f>IF('G011A (Nisan-Ekim)'!K1293="",0,'G011A (Nisan-Ekim)'!K1293)</f>
        <v>0</v>
      </c>
      <c r="L1578" s="176">
        <f>IF('G011A (Mayıs-Kasım)'!C1294="",0,'G011A (Mayıs-Kasım)'!C1294)</f>
        <v>0</v>
      </c>
      <c r="M1578" s="175">
        <f>IF('G011A (Mayıs-Kasım)'!K1294=" ",0,'G011A (Mayıs-Kasım)'!K1294)</f>
        <v>0</v>
      </c>
      <c r="N1578" s="176">
        <f>IF('G011A (Haziran-Aralık)'!C1328="",0,'G011A (Haziran-Aralık)'!C1328)</f>
        <v>0</v>
      </c>
      <c r="O1578" s="175">
        <f>IF('G011A (Haziran-Aralık)'!K1328="",0,'G011A (Haziran-Aralık)'!K1328)</f>
        <v>0</v>
      </c>
      <c r="P1578" s="176" t="str">
        <f>IF('proje ve personel bilgileri'!A695=0,"",SUM(D1578+F1578+H1578+J1578+L1578+N1578))</f>
        <v/>
      </c>
      <c r="Q1578" s="175" t="str">
        <f>IF('proje ve personel bilgileri'!A695=0,"",SUM(E1578+G1578+I1578+K1578+M1578+O1578))</f>
        <v/>
      </c>
      <c r="R1578" s="180" t="str">
        <f>IF('proje ve personel bilgileri'!A695&lt;&gt;0,(P1578/30)," ")</f>
        <v xml:space="preserve"> </v>
      </c>
      <c r="S1578" s="181" t="str">
        <f>IF('proje ve personel bilgileri'!A695&lt;&gt;0,(Q1578/R1578)," ")</f>
        <v xml:space="preserve"> </v>
      </c>
    </row>
    <row r="1579" spans="1:19" ht="15.75" customHeight="1" x14ac:dyDescent="0.25">
      <c r="A1579" s="14">
        <v>683</v>
      </c>
      <c r="B1579" s="359" t="str">
        <f>IF('proje ve personel bilgileri'!A696&lt;&gt;0,('proje ve personel bilgileri'!A696)," ")</f>
        <v xml:space="preserve"> </v>
      </c>
      <c r="C1579" s="359"/>
      <c r="D1579" s="176">
        <f>IF('G011A (Ocak-Temmuz)'!C1312="",0,'G011A (Ocak-Temmuz)'!C1312)</f>
        <v>0</v>
      </c>
      <c r="E1579" s="175">
        <f>IF('G011A (Ocak-Temmuz)'!K1312=" ",0,'G011A (Ocak-Temmuz)'!K1312)</f>
        <v>0</v>
      </c>
      <c r="F1579" s="176">
        <f>IF('G011A (Şubat-Ağustos)'!C1294="",0,'G011A (Şubat-Ağustos)'!C1294)</f>
        <v>0</v>
      </c>
      <c r="G1579" s="175">
        <f>IF('G011A (Şubat-Ağustos)'!K1294=" ",0,'G011A (Şubat-Ağustos)'!K1294)</f>
        <v>0</v>
      </c>
      <c r="H1579" s="176">
        <f>IF('G011A (Mart-Eylül)'!C1295="",0,'G011A (Mart-Eylül)'!C1295)</f>
        <v>0</v>
      </c>
      <c r="I1579" s="175">
        <f>IF('G011A (Mart-Eylül)'!K1295=" ",0,'G011A (Mart-Eylül)'!K1295)</f>
        <v>0</v>
      </c>
      <c r="J1579" s="176">
        <f>IF('G011A (Nisan-Ekim)'!C1294="",0,'G011A (Nisan-Ekim)'!C1294)</f>
        <v>0</v>
      </c>
      <c r="K1579" s="175">
        <f>IF('G011A (Nisan-Ekim)'!K1294="",0,'G011A (Nisan-Ekim)'!K1294)</f>
        <v>0</v>
      </c>
      <c r="L1579" s="176">
        <f>IF('G011A (Mayıs-Kasım)'!C1295="",0,'G011A (Mayıs-Kasım)'!C1295)</f>
        <v>0</v>
      </c>
      <c r="M1579" s="175">
        <f>IF('G011A (Mayıs-Kasım)'!K1295=" ",0,'G011A (Mayıs-Kasım)'!K1295)</f>
        <v>0</v>
      </c>
      <c r="N1579" s="176">
        <f>IF('G011A (Haziran-Aralık)'!C1329="",0,'G011A (Haziran-Aralık)'!C1329)</f>
        <v>0</v>
      </c>
      <c r="O1579" s="175">
        <f>IF('G011A (Haziran-Aralık)'!K1329="",0,'G011A (Haziran-Aralık)'!K1329)</f>
        <v>0</v>
      </c>
      <c r="P1579" s="176" t="str">
        <f>IF('proje ve personel bilgileri'!A696=0,"",SUM(D1579+F1579+H1579+J1579+L1579+N1579))</f>
        <v/>
      </c>
      <c r="Q1579" s="175" t="str">
        <f>IF('proje ve personel bilgileri'!A696=0,"",SUM(E1579+G1579+I1579+K1579+M1579+O1579))</f>
        <v/>
      </c>
      <c r="R1579" s="180" t="str">
        <f>IF('proje ve personel bilgileri'!A696&lt;&gt;0,(P1579/30)," ")</f>
        <v xml:space="preserve"> </v>
      </c>
      <c r="S1579" s="181" t="str">
        <f>IF('proje ve personel bilgileri'!A696&lt;&gt;0,(Q1579/R1579)," ")</f>
        <v xml:space="preserve"> </v>
      </c>
    </row>
    <row r="1580" spans="1:19" ht="15.75" customHeight="1" x14ac:dyDescent="0.25">
      <c r="A1580" s="15">
        <v>684</v>
      </c>
      <c r="B1580" s="359" t="str">
        <f>IF('proje ve personel bilgileri'!A697&lt;&gt;0,('proje ve personel bilgileri'!A697)," ")</f>
        <v xml:space="preserve"> </v>
      </c>
      <c r="C1580" s="359"/>
      <c r="D1580" s="176">
        <f>IF('G011A (Ocak-Temmuz)'!C1313="",0,'G011A (Ocak-Temmuz)'!C1313)</f>
        <v>0</v>
      </c>
      <c r="E1580" s="175">
        <f>IF('G011A (Ocak-Temmuz)'!K1313=" ",0,'G011A (Ocak-Temmuz)'!K1313)</f>
        <v>0</v>
      </c>
      <c r="F1580" s="176">
        <f>IF('G011A (Şubat-Ağustos)'!C1295="",0,'G011A (Şubat-Ağustos)'!C1295)</f>
        <v>0</v>
      </c>
      <c r="G1580" s="175">
        <f>IF('G011A (Şubat-Ağustos)'!K1295=" ",0,'G011A (Şubat-Ağustos)'!K1295)</f>
        <v>0</v>
      </c>
      <c r="H1580" s="176">
        <f>IF('G011A (Mart-Eylül)'!C1296="",0,'G011A (Mart-Eylül)'!C1296)</f>
        <v>0</v>
      </c>
      <c r="I1580" s="175">
        <f>IF('G011A (Mart-Eylül)'!K1296=" ",0,'G011A (Mart-Eylül)'!K1296)</f>
        <v>0</v>
      </c>
      <c r="J1580" s="176">
        <f>IF('G011A (Nisan-Ekim)'!C1295="",0,'G011A (Nisan-Ekim)'!C1295)</f>
        <v>0</v>
      </c>
      <c r="K1580" s="175">
        <f>IF('G011A (Nisan-Ekim)'!K1295="",0,'G011A (Nisan-Ekim)'!K1295)</f>
        <v>0</v>
      </c>
      <c r="L1580" s="176">
        <f>IF('G011A (Mayıs-Kasım)'!C1296="",0,'G011A (Mayıs-Kasım)'!C1296)</f>
        <v>0</v>
      </c>
      <c r="M1580" s="175">
        <f>IF('G011A (Mayıs-Kasım)'!K1296=" ",0,'G011A (Mayıs-Kasım)'!K1296)</f>
        <v>0</v>
      </c>
      <c r="N1580" s="176">
        <f>IF('G011A (Haziran-Aralık)'!C1330="",0,'G011A (Haziran-Aralık)'!C1330)</f>
        <v>0</v>
      </c>
      <c r="O1580" s="175">
        <f>IF('G011A (Haziran-Aralık)'!K1330="",0,'G011A (Haziran-Aralık)'!K1330)</f>
        <v>0</v>
      </c>
      <c r="P1580" s="176" t="str">
        <f>IF('proje ve personel bilgileri'!A697=0,"",SUM(D1580+F1580+H1580+J1580+L1580+N1580))</f>
        <v/>
      </c>
      <c r="Q1580" s="175" t="str">
        <f>IF('proje ve personel bilgileri'!A697=0,"",SUM(E1580+G1580+I1580+K1580+M1580+O1580))</f>
        <v/>
      </c>
      <c r="R1580" s="180" t="str">
        <f>IF('proje ve personel bilgileri'!A697&lt;&gt;0,(P1580/30)," ")</f>
        <v xml:space="preserve"> </v>
      </c>
      <c r="S1580" s="181" t="str">
        <f>IF('proje ve personel bilgileri'!A697&lt;&gt;0,(Q1580/R1580)," ")</f>
        <v xml:space="preserve"> </v>
      </c>
    </row>
    <row r="1581" spans="1:19" ht="15" customHeight="1" x14ac:dyDescent="0.25">
      <c r="A1581" s="56"/>
      <c r="B1581" s="56"/>
      <c r="C1581" s="56"/>
      <c r="D1581" s="56"/>
      <c r="E1581" s="56"/>
      <c r="F1581" s="56"/>
      <c r="G1581" s="56"/>
      <c r="H1581" s="56"/>
      <c r="I1581" s="56"/>
      <c r="J1581" s="56"/>
      <c r="K1581" s="56"/>
      <c r="L1581" s="56"/>
      <c r="M1581" s="56"/>
      <c r="N1581" s="56"/>
      <c r="O1581" s="56"/>
      <c r="P1581" s="56"/>
      <c r="Q1581" s="56"/>
      <c r="R1581" s="56"/>
      <c r="S1581" s="56"/>
    </row>
    <row r="1582" spans="1:19" ht="15" customHeight="1" x14ac:dyDescent="0.25">
      <c r="A1582" s="332" t="s">
        <v>100</v>
      </c>
      <c r="B1582" s="332"/>
      <c r="C1582" s="332"/>
      <c r="D1582" s="332"/>
      <c r="E1582" s="332"/>
      <c r="F1582" s="332"/>
      <c r="G1582" s="332"/>
      <c r="H1582" s="332"/>
      <c r="I1582" s="332"/>
      <c r="J1582" s="332"/>
      <c r="K1582" s="332"/>
      <c r="L1582" s="332"/>
      <c r="M1582" s="332"/>
      <c r="N1582" s="332"/>
      <c r="O1582" s="332"/>
      <c r="P1582" s="332"/>
      <c r="Q1582" s="332"/>
      <c r="R1582" s="332"/>
    </row>
    <row r="1583" spans="1:19" ht="15" customHeight="1" x14ac:dyDescent="0.25">
      <c r="A1583" s="287"/>
    </row>
    <row r="1584" spans="1:19" ht="15" customHeight="1" x14ac:dyDescent="0.25">
      <c r="C1584" s="57"/>
      <c r="E1584" s="58"/>
      <c r="G1584" s="57"/>
    </row>
    <row r="1585" spans="1:19" ht="15" customHeight="1" x14ac:dyDescent="0.25">
      <c r="F1585" s="288" t="s">
        <v>102</v>
      </c>
      <c r="J1585" s="288" t="s">
        <v>103</v>
      </c>
      <c r="O1585" s="74" t="s">
        <v>127</v>
      </c>
    </row>
    <row r="1596" spans="1:19" ht="15.75" customHeight="1" x14ac:dyDescent="0.25">
      <c r="A1596" s="348" t="s">
        <v>108</v>
      </c>
      <c r="B1596" s="348"/>
      <c r="C1596" s="348"/>
      <c r="D1596" s="348"/>
      <c r="E1596" s="348"/>
      <c r="F1596" s="348"/>
      <c r="G1596" s="348"/>
      <c r="H1596" s="348"/>
      <c r="I1596" s="348"/>
      <c r="J1596" s="348"/>
      <c r="K1596" s="348"/>
      <c r="L1596" s="348"/>
      <c r="M1596" s="348"/>
      <c r="N1596" s="348"/>
      <c r="O1596" s="348"/>
      <c r="P1596" s="348"/>
      <c r="Q1596" s="348"/>
      <c r="R1596" s="348"/>
      <c r="S1596" s="348"/>
    </row>
    <row r="1597" spans="1:19" ht="15" customHeight="1" x14ac:dyDescent="0.25">
      <c r="A1597" s="68"/>
      <c r="B1597" s="68"/>
      <c r="C1597" s="68"/>
      <c r="D1597" s="68"/>
      <c r="E1597" s="68"/>
      <c r="F1597" s="68"/>
      <c r="G1597" s="68"/>
      <c r="H1597" s="68"/>
      <c r="I1597" s="69" t="str">
        <f>'proje ve personel bilgileri'!$B$7</f>
        <v>/</v>
      </c>
      <c r="J1597" s="68" t="s">
        <v>109</v>
      </c>
      <c r="K1597" s="68"/>
      <c r="L1597" s="68"/>
      <c r="M1597" s="68"/>
      <c r="N1597" s="68"/>
      <c r="O1597" s="68"/>
      <c r="P1597" s="68"/>
      <c r="Q1597" s="68"/>
      <c r="R1597" s="68"/>
      <c r="S1597" s="68"/>
    </row>
    <row r="1598" spans="1:19" ht="18.75" customHeight="1" x14ac:dyDescent="0.25">
      <c r="R1598" s="10" t="s">
        <v>110</v>
      </c>
    </row>
    <row r="1599" spans="1:19" ht="15.75" customHeight="1" x14ac:dyDescent="0.25">
      <c r="A1599" s="349" t="s">
        <v>2</v>
      </c>
      <c r="B1599" s="350"/>
      <c r="C1599" s="374">
        <f>'proje ve personel bilgileri'!$B$2</f>
        <v>0</v>
      </c>
      <c r="D1599" s="375"/>
      <c r="E1599" s="375"/>
      <c r="F1599" s="375"/>
      <c r="G1599" s="375"/>
      <c r="H1599" s="375"/>
      <c r="I1599" s="375"/>
      <c r="J1599" s="375"/>
      <c r="K1599" s="375"/>
      <c r="L1599" s="375"/>
      <c r="M1599" s="375"/>
      <c r="N1599" s="375"/>
      <c r="O1599" s="375"/>
      <c r="P1599" s="375"/>
      <c r="Q1599" s="375"/>
      <c r="R1599" s="375"/>
      <c r="S1599" s="376"/>
    </row>
    <row r="1600" spans="1:19" ht="15.75" customHeight="1" x14ac:dyDescent="0.25">
      <c r="A1600" s="349" t="s">
        <v>4</v>
      </c>
      <c r="B1600" s="350"/>
      <c r="C1600" s="374">
        <f>'proje ve personel bilgileri'!$B$3</f>
        <v>0</v>
      </c>
      <c r="D1600" s="375"/>
      <c r="E1600" s="375"/>
      <c r="F1600" s="375"/>
      <c r="G1600" s="375"/>
      <c r="H1600" s="375"/>
      <c r="I1600" s="375"/>
      <c r="J1600" s="375"/>
      <c r="K1600" s="375"/>
      <c r="L1600" s="375"/>
      <c r="M1600" s="375"/>
      <c r="N1600" s="375"/>
      <c r="O1600" s="375"/>
      <c r="P1600" s="375"/>
      <c r="Q1600" s="375"/>
      <c r="R1600" s="375"/>
      <c r="S1600" s="376"/>
    </row>
    <row r="1601" spans="1:19" ht="27.75" customHeight="1" x14ac:dyDescent="0.25">
      <c r="A1601" s="360" t="s">
        <v>87</v>
      </c>
      <c r="B1601" s="368" t="s">
        <v>15</v>
      </c>
      <c r="C1601" s="369"/>
      <c r="D1601" s="368" t="s">
        <v>111</v>
      </c>
      <c r="E1601" s="369"/>
      <c r="F1601" s="368" t="s">
        <v>112</v>
      </c>
      <c r="G1601" s="369"/>
      <c r="H1601" s="366" t="s">
        <v>113</v>
      </c>
      <c r="I1601" s="367"/>
      <c r="J1601" s="366" t="s">
        <v>114</v>
      </c>
      <c r="K1601" s="367"/>
      <c r="L1601" s="366" t="s">
        <v>115</v>
      </c>
      <c r="M1601" s="367"/>
      <c r="N1601" s="368" t="s">
        <v>116</v>
      </c>
      <c r="O1601" s="369"/>
      <c r="P1601" s="360" t="s">
        <v>117</v>
      </c>
      <c r="Q1601" s="286" t="s">
        <v>118</v>
      </c>
      <c r="R1601" s="362" t="s">
        <v>119</v>
      </c>
      <c r="S1601" s="362" t="s">
        <v>120</v>
      </c>
    </row>
    <row r="1602" spans="1:19" ht="15.75" customHeight="1" x14ac:dyDescent="0.25">
      <c r="A1602" s="361"/>
      <c r="B1602" s="372"/>
      <c r="C1602" s="373"/>
      <c r="D1602" s="370"/>
      <c r="E1602" s="371"/>
      <c r="F1602" s="370"/>
      <c r="G1602" s="371"/>
      <c r="H1602" s="364" t="s">
        <v>121</v>
      </c>
      <c r="I1602" s="365"/>
      <c r="J1602" s="364" t="s">
        <v>122</v>
      </c>
      <c r="K1602" s="365"/>
      <c r="L1602" s="364" t="s">
        <v>123</v>
      </c>
      <c r="M1602" s="365"/>
      <c r="N1602" s="370"/>
      <c r="O1602" s="371"/>
      <c r="P1602" s="361"/>
      <c r="Q1602" s="11" t="s">
        <v>124</v>
      </c>
      <c r="R1602" s="363"/>
      <c r="S1602" s="363"/>
    </row>
    <row r="1603" spans="1:19" ht="27.75" customHeight="1" x14ac:dyDescent="0.25">
      <c r="A1603" s="361"/>
      <c r="B1603" s="372"/>
      <c r="C1603" s="373"/>
      <c r="D1603" s="360" t="s">
        <v>125</v>
      </c>
      <c r="E1603" s="11" t="s">
        <v>126</v>
      </c>
      <c r="F1603" s="360" t="s">
        <v>125</v>
      </c>
      <c r="G1603" s="11" t="s">
        <v>126</v>
      </c>
      <c r="H1603" s="360" t="s">
        <v>125</v>
      </c>
      <c r="I1603" s="11" t="s">
        <v>126</v>
      </c>
      <c r="J1603" s="360" t="s">
        <v>125</v>
      </c>
      <c r="K1603" s="12" t="s">
        <v>126</v>
      </c>
      <c r="L1603" s="360" t="s">
        <v>125</v>
      </c>
      <c r="M1603" s="11" t="s">
        <v>126</v>
      </c>
      <c r="N1603" s="360" t="s">
        <v>125</v>
      </c>
      <c r="O1603" s="11" t="s">
        <v>126</v>
      </c>
      <c r="P1603" s="361"/>
      <c r="Q1603" s="11" t="s">
        <v>98</v>
      </c>
      <c r="R1603" s="363"/>
      <c r="S1603" s="363"/>
    </row>
    <row r="1604" spans="1:19" ht="15.75" customHeight="1" x14ac:dyDescent="0.25">
      <c r="A1604" s="361"/>
      <c r="B1604" s="372"/>
      <c r="C1604" s="373"/>
      <c r="D1604" s="361"/>
      <c r="E1604" s="11" t="s">
        <v>98</v>
      </c>
      <c r="F1604" s="361"/>
      <c r="G1604" s="11" t="s">
        <v>98</v>
      </c>
      <c r="H1604" s="361"/>
      <c r="I1604" s="11" t="s">
        <v>98</v>
      </c>
      <c r="J1604" s="361"/>
      <c r="K1604" s="12" t="s">
        <v>98</v>
      </c>
      <c r="L1604" s="361"/>
      <c r="M1604" s="11" t="s">
        <v>98</v>
      </c>
      <c r="N1604" s="361"/>
      <c r="O1604" s="11" t="s">
        <v>98</v>
      </c>
      <c r="P1604" s="361"/>
      <c r="Q1604" s="13"/>
      <c r="R1604" s="363"/>
      <c r="S1604" s="363"/>
    </row>
    <row r="1605" spans="1:19" ht="15.75" customHeight="1" x14ac:dyDescent="0.25">
      <c r="A1605" s="14">
        <v>685</v>
      </c>
      <c r="B1605" s="359" t="str">
        <f>IF('proje ve personel bilgileri'!A698&lt;&gt;0,('proje ve personel bilgileri'!A698)," ")</f>
        <v xml:space="preserve"> </v>
      </c>
      <c r="C1605" s="359"/>
      <c r="D1605" s="176">
        <f>IF('G011A (Ocak-Temmuz)'!C1332="",0,'G011A (Ocak-Temmuz)'!C1332)</f>
        <v>0</v>
      </c>
      <c r="E1605" s="175">
        <f>IF('G011A (Ocak-Temmuz)'!K1332=" ",0,'G011A (Ocak-Temmuz)'!K1332)</f>
        <v>0</v>
      </c>
      <c r="F1605" s="176">
        <f>IF('G011A (Şubat-Ağustos)'!C1313="",0,'G011A (Şubat-Ağustos)'!C1313)</f>
        <v>0</v>
      </c>
      <c r="G1605" s="175">
        <f>IF('G011A (Şubat-Ağustos)'!K1313=" ",0,'G011A (Şubat-Ağustos)'!K1313)</f>
        <v>0</v>
      </c>
      <c r="H1605" s="176">
        <f>IF('G011A (Mart-Eylül)'!C1312="",0,'G011A (Mart-Eylül)'!C1312)</f>
        <v>0</v>
      </c>
      <c r="I1605" s="175">
        <f>IF('G011A (Mart-Eylül)'!K1312=" ",0,'G011A (Mart-Eylül)'!K1312)</f>
        <v>0</v>
      </c>
      <c r="J1605" s="176">
        <f>IF('G011A (Nisan-Ekim)'!C1313="",0,'G011A (Nisan-Ekim)'!C1313)</f>
        <v>0</v>
      </c>
      <c r="K1605" s="175">
        <f>IF('G011A (Nisan-Ekim)'!K1313="",0,'G011A (Nisan-Ekim)'!K1313)</f>
        <v>0</v>
      </c>
      <c r="L1605" s="176">
        <f>IF('G011A (Mayıs-Kasım)'!C1312="",0,'G011A (Mayıs-Kasım)'!C1312)</f>
        <v>0</v>
      </c>
      <c r="M1605" s="175">
        <f>IF('G011A (Mayıs-Kasım)'!K1312=" ",0,'G011A (Mayıs-Kasım)'!K1312)</f>
        <v>0</v>
      </c>
      <c r="N1605" s="176">
        <f>IF('G011A (Haziran-Aralık)'!C1349="",0,'G011A (Haziran-Aralık)'!C1349)</f>
        <v>0</v>
      </c>
      <c r="O1605" s="175">
        <f>IF('G011A (Haziran-Aralık)'!K1349="",0,'G011A (Haziran-Aralık)'!K1349)</f>
        <v>0</v>
      </c>
      <c r="P1605" s="176" t="str">
        <f>IF('proje ve personel bilgileri'!A698=0,"",SUM(D1605+F1605+H1605+J1605+L1605+N1605))</f>
        <v/>
      </c>
      <c r="Q1605" s="175" t="str">
        <f>IF('proje ve personel bilgileri'!A698=0,"",SUM(E1605+G1605+I1605+K1605+M1605+O1605))</f>
        <v/>
      </c>
      <c r="R1605" s="180" t="str">
        <f>IF('proje ve personel bilgileri'!A698&lt;&gt;0,(P1605/30)," ")</f>
        <v xml:space="preserve"> </v>
      </c>
      <c r="S1605" s="181" t="str">
        <f>IF('proje ve personel bilgileri'!A698&lt;&gt;0,(Q1605/R1605)," ")</f>
        <v xml:space="preserve"> </v>
      </c>
    </row>
    <row r="1606" spans="1:19" ht="15.75" customHeight="1" x14ac:dyDescent="0.25">
      <c r="A1606" s="15">
        <v>686</v>
      </c>
      <c r="B1606" s="359" t="str">
        <f>IF('proje ve personel bilgileri'!A699&lt;&gt;0,('proje ve personel bilgileri'!A699)," ")</f>
        <v xml:space="preserve"> </v>
      </c>
      <c r="C1606" s="359"/>
      <c r="D1606" s="176">
        <f>IF('G011A (Ocak-Temmuz)'!C1333="",0,'G011A (Ocak-Temmuz)'!C1333)</f>
        <v>0</v>
      </c>
      <c r="E1606" s="175">
        <f>IF('G011A (Ocak-Temmuz)'!K1333=" ",0,'G011A (Ocak-Temmuz)'!K1333)</f>
        <v>0</v>
      </c>
      <c r="F1606" s="176">
        <f>IF('G011A (Şubat-Ağustos)'!C1314="",0,'G011A (Şubat-Ağustos)'!C1314)</f>
        <v>0</v>
      </c>
      <c r="G1606" s="175">
        <f>IF('G011A (Şubat-Ağustos)'!K1314=" ",0,'G011A (Şubat-Ağustos)'!K1314)</f>
        <v>0</v>
      </c>
      <c r="H1606" s="176">
        <f>IF('G011A (Mart-Eylül)'!C1313="",0,'G011A (Mart-Eylül)'!C1313)</f>
        <v>0</v>
      </c>
      <c r="I1606" s="175">
        <f>IF('G011A (Mart-Eylül)'!K1313=" ",0,'G011A (Mart-Eylül)'!K1313)</f>
        <v>0</v>
      </c>
      <c r="J1606" s="176">
        <f>IF('G011A (Nisan-Ekim)'!C1314="",0,'G011A (Nisan-Ekim)'!C1314)</f>
        <v>0</v>
      </c>
      <c r="K1606" s="175">
        <f>IF('G011A (Nisan-Ekim)'!K1314="",0,'G011A (Nisan-Ekim)'!K1314)</f>
        <v>0</v>
      </c>
      <c r="L1606" s="176">
        <f>IF('G011A (Mayıs-Kasım)'!C1313="",0,'G011A (Mayıs-Kasım)'!C1313)</f>
        <v>0</v>
      </c>
      <c r="M1606" s="175">
        <f>IF('G011A (Mayıs-Kasım)'!K1313=" ",0,'G011A (Mayıs-Kasım)'!K1313)</f>
        <v>0</v>
      </c>
      <c r="N1606" s="176">
        <f>IF('G011A (Haziran-Aralık)'!C1350="",0,'G011A (Haziran-Aralık)'!C1350)</f>
        <v>0</v>
      </c>
      <c r="O1606" s="175">
        <f>IF('G011A (Haziran-Aralık)'!K1350="",0,'G011A (Haziran-Aralık)'!K1350)</f>
        <v>0</v>
      </c>
      <c r="P1606" s="176" t="str">
        <f>IF('proje ve personel bilgileri'!A699=0,"",SUM(D1606+F1606+H1606+J1606+L1606+N1606))</f>
        <v/>
      </c>
      <c r="Q1606" s="175" t="str">
        <f>IF('proje ve personel bilgileri'!A699=0,"",SUM(E1606+G1606+I1606+K1606+M1606+O1606))</f>
        <v/>
      </c>
      <c r="R1606" s="180" t="str">
        <f>IF('proje ve personel bilgileri'!A699&lt;&gt;0,(P1606/30)," ")</f>
        <v xml:space="preserve"> </v>
      </c>
      <c r="S1606" s="181" t="str">
        <f>IF('proje ve personel bilgileri'!A699&lt;&gt;0,(Q1606/R1606)," ")</f>
        <v xml:space="preserve"> </v>
      </c>
    </row>
    <row r="1607" spans="1:19" ht="15.75" customHeight="1" x14ac:dyDescent="0.25">
      <c r="A1607" s="14">
        <v>687</v>
      </c>
      <c r="B1607" s="359" t="str">
        <f>IF('proje ve personel bilgileri'!A700&lt;&gt;0,('proje ve personel bilgileri'!A700)," ")</f>
        <v xml:space="preserve"> </v>
      </c>
      <c r="C1607" s="359"/>
      <c r="D1607" s="176">
        <f>IF('G011A (Ocak-Temmuz)'!C1334="",0,'G011A (Ocak-Temmuz)'!C1334)</f>
        <v>0</v>
      </c>
      <c r="E1607" s="175">
        <f>IF('G011A (Ocak-Temmuz)'!K1334=" ",0,'G011A (Ocak-Temmuz)'!K1334)</f>
        <v>0</v>
      </c>
      <c r="F1607" s="176">
        <f>IF('G011A (Şubat-Ağustos)'!C1315="",0,'G011A (Şubat-Ağustos)'!C1315)</f>
        <v>0</v>
      </c>
      <c r="G1607" s="175">
        <f>IF('G011A (Şubat-Ağustos)'!K1315=" ",0,'G011A (Şubat-Ağustos)'!K1315)</f>
        <v>0</v>
      </c>
      <c r="H1607" s="176">
        <f>IF('G011A (Mart-Eylül)'!C1314="",0,'G011A (Mart-Eylül)'!C1314)</f>
        <v>0</v>
      </c>
      <c r="I1607" s="175">
        <f>IF('G011A (Mart-Eylül)'!K1314=" ",0,'G011A (Mart-Eylül)'!K1314)</f>
        <v>0</v>
      </c>
      <c r="J1607" s="176">
        <f>IF('G011A (Nisan-Ekim)'!C1315="",0,'G011A (Nisan-Ekim)'!C1315)</f>
        <v>0</v>
      </c>
      <c r="K1607" s="175">
        <f>IF('G011A (Nisan-Ekim)'!K1315="",0,'G011A (Nisan-Ekim)'!K1315)</f>
        <v>0</v>
      </c>
      <c r="L1607" s="176">
        <f>IF('G011A (Mayıs-Kasım)'!C1314="",0,'G011A (Mayıs-Kasım)'!C1314)</f>
        <v>0</v>
      </c>
      <c r="M1607" s="175">
        <f>IF('G011A (Mayıs-Kasım)'!K1314=" ",0,'G011A (Mayıs-Kasım)'!K1314)</f>
        <v>0</v>
      </c>
      <c r="N1607" s="176">
        <f>IF('G011A (Haziran-Aralık)'!C1351="",0,'G011A (Haziran-Aralık)'!C1351)</f>
        <v>0</v>
      </c>
      <c r="O1607" s="175">
        <f>IF('G011A (Haziran-Aralık)'!K1351="",0,'G011A (Haziran-Aralık)'!K1351)</f>
        <v>0</v>
      </c>
      <c r="P1607" s="176" t="str">
        <f>IF('proje ve personel bilgileri'!A700=0,"",SUM(D1607+F1607+H1607+J1607+L1607+N1607))</f>
        <v/>
      </c>
      <c r="Q1607" s="175" t="str">
        <f>IF('proje ve personel bilgileri'!A700=0,"",SUM(E1607+G1607+I1607+K1607+M1607+O1607))</f>
        <v/>
      </c>
      <c r="R1607" s="180" t="str">
        <f>IF('proje ve personel bilgileri'!A700&lt;&gt;0,(P1607/30)," ")</f>
        <v xml:space="preserve"> </v>
      </c>
      <c r="S1607" s="181" t="str">
        <f>IF('proje ve personel bilgileri'!A700&lt;&gt;0,(Q1607/R1607)," ")</f>
        <v xml:space="preserve"> </v>
      </c>
    </row>
    <row r="1608" spans="1:19" ht="15.75" customHeight="1" x14ac:dyDescent="0.25">
      <c r="A1608" s="15">
        <v>688</v>
      </c>
      <c r="B1608" s="359" t="str">
        <f>IF('proje ve personel bilgileri'!A701&lt;&gt;0,('proje ve personel bilgileri'!A701)," ")</f>
        <v xml:space="preserve"> </v>
      </c>
      <c r="C1608" s="359"/>
      <c r="D1608" s="176">
        <f>IF('G011A (Ocak-Temmuz)'!C1335="",0,'G011A (Ocak-Temmuz)'!C1335)</f>
        <v>0</v>
      </c>
      <c r="E1608" s="175">
        <f>IF('G011A (Ocak-Temmuz)'!K1335=" ",0,'G011A (Ocak-Temmuz)'!K1335)</f>
        <v>0</v>
      </c>
      <c r="F1608" s="176">
        <f>IF('G011A (Şubat-Ağustos)'!C1316="",0,'G011A (Şubat-Ağustos)'!C1316)</f>
        <v>0</v>
      </c>
      <c r="G1608" s="175">
        <f>IF('G011A (Şubat-Ağustos)'!K1316=" ",0,'G011A (Şubat-Ağustos)'!K1316)</f>
        <v>0</v>
      </c>
      <c r="H1608" s="176">
        <f>IF('G011A (Mart-Eylül)'!C1315="",0,'G011A (Mart-Eylül)'!C1315)</f>
        <v>0</v>
      </c>
      <c r="I1608" s="175">
        <f>IF('G011A (Mart-Eylül)'!K1315=" ",0,'G011A (Mart-Eylül)'!K1315)</f>
        <v>0</v>
      </c>
      <c r="J1608" s="176">
        <f>IF('G011A (Nisan-Ekim)'!C1316="",0,'G011A (Nisan-Ekim)'!C1316)</f>
        <v>0</v>
      </c>
      <c r="K1608" s="175">
        <f>IF('G011A (Nisan-Ekim)'!K1316="",0,'G011A (Nisan-Ekim)'!K1316)</f>
        <v>0</v>
      </c>
      <c r="L1608" s="176">
        <f>IF('G011A (Mayıs-Kasım)'!C1315="",0,'G011A (Mayıs-Kasım)'!C1315)</f>
        <v>0</v>
      </c>
      <c r="M1608" s="175">
        <f>IF('G011A (Mayıs-Kasım)'!K1315=" ",0,'G011A (Mayıs-Kasım)'!K1315)</f>
        <v>0</v>
      </c>
      <c r="N1608" s="176">
        <f>IF('G011A (Haziran-Aralık)'!C1352="",0,'G011A (Haziran-Aralık)'!C1352)</f>
        <v>0</v>
      </c>
      <c r="O1608" s="175">
        <f>IF('G011A (Haziran-Aralık)'!K1352="",0,'G011A (Haziran-Aralık)'!K1352)</f>
        <v>0</v>
      </c>
      <c r="P1608" s="176" t="str">
        <f>IF('proje ve personel bilgileri'!A701=0,"",SUM(D1608+F1608+H1608+J1608+L1608+N1608))</f>
        <v/>
      </c>
      <c r="Q1608" s="175" t="str">
        <f>IF('proje ve personel bilgileri'!A701=0,"",SUM(E1608+G1608+I1608+K1608+M1608+O1608))</f>
        <v/>
      </c>
      <c r="R1608" s="180" t="str">
        <f>IF('proje ve personel bilgileri'!A701&lt;&gt;0,(P1608/30)," ")</f>
        <v xml:space="preserve"> </v>
      </c>
      <c r="S1608" s="181" t="str">
        <f>IF('proje ve personel bilgileri'!A701&lt;&gt;0,(Q1608/R1608)," ")</f>
        <v xml:space="preserve"> </v>
      </c>
    </row>
    <row r="1609" spans="1:19" ht="15.75" customHeight="1" x14ac:dyDescent="0.25">
      <c r="A1609" s="14">
        <v>689</v>
      </c>
      <c r="B1609" s="359" t="str">
        <f>IF('proje ve personel bilgileri'!A702&lt;&gt;0,('proje ve personel bilgileri'!A702)," ")</f>
        <v xml:space="preserve"> </v>
      </c>
      <c r="C1609" s="359"/>
      <c r="D1609" s="176">
        <f>IF('G011A (Ocak-Temmuz)'!C1336="",0,'G011A (Ocak-Temmuz)'!C1336)</f>
        <v>0</v>
      </c>
      <c r="E1609" s="175">
        <f>IF('G011A (Ocak-Temmuz)'!K1336=" ",0,'G011A (Ocak-Temmuz)'!K1336)</f>
        <v>0</v>
      </c>
      <c r="F1609" s="176">
        <f>IF('G011A (Şubat-Ağustos)'!C1317="",0,'G011A (Şubat-Ağustos)'!C1317)</f>
        <v>0</v>
      </c>
      <c r="G1609" s="175">
        <f>IF('G011A (Şubat-Ağustos)'!K1317=" ",0,'G011A (Şubat-Ağustos)'!K1317)</f>
        <v>0</v>
      </c>
      <c r="H1609" s="176">
        <f>IF('G011A (Mart-Eylül)'!C1316="",0,'G011A (Mart-Eylül)'!C1316)</f>
        <v>0</v>
      </c>
      <c r="I1609" s="175">
        <f>IF('G011A (Mart-Eylül)'!K1316=" ",0,'G011A (Mart-Eylül)'!K1316)</f>
        <v>0</v>
      </c>
      <c r="J1609" s="176">
        <f>IF('G011A (Nisan-Ekim)'!C1317="",0,'G011A (Nisan-Ekim)'!C1317)</f>
        <v>0</v>
      </c>
      <c r="K1609" s="175">
        <f>IF('G011A (Nisan-Ekim)'!K1317="",0,'G011A (Nisan-Ekim)'!K1317)</f>
        <v>0</v>
      </c>
      <c r="L1609" s="176">
        <f>IF('G011A (Mayıs-Kasım)'!C1316="",0,'G011A (Mayıs-Kasım)'!C1316)</f>
        <v>0</v>
      </c>
      <c r="M1609" s="175">
        <f>IF('G011A (Mayıs-Kasım)'!K1316=" ",0,'G011A (Mayıs-Kasım)'!K1316)</f>
        <v>0</v>
      </c>
      <c r="N1609" s="176">
        <f>IF('G011A (Haziran-Aralık)'!C1353="",0,'G011A (Haziran-Aralık)'!C1353)</f>
        <v>0</v>
      </c>
      <c r="O1609" s="175">
        <f>IF('G011A (Haziran-Aralık)'!K1353="",0,'G011A (Haziran-Aralık)'!K1353)</f>
        <v>0</v>
      </c>
      <c r="P1609" s="176" t="str">
        <f>IF('proje ve personel bilgileri'!A702=0,"",SUM(D1609+F1609+H1609+J1609+L1609+N1609))</f>
        <v/>
      </c>
      <c r="Q1609" s="175" t="str">
        <f>IF('proje ve personel bilgileri'!A702=0,"",SUM(E1609+G1609+I1609+K1609+M1609+O1609))</f>
        <v/>
      </c>
      <c r="R1609" s="180" t="str">
        <f>IF('proje ve personel bilgileri'!A702&lt;&gt;0,(P1609/30)," ")</f>
        <v xml:space="preserve"> </v>
      </c>
      <c r="S1609" s="181" t="str">
        <f>IF('proje ve personel bilgileri'!A702&lt;&gt;0,(Q1609/R1609)," ")</f>
        <v xml:space="preserve"> </v>
      </c>
    </row>
    <row r="1610" spans="1:19" ht="15.75" customHeight="1" x14ac:dyDescent="0.25">
      <c r="A1610" s="15">
        <v>690</v>
      </c>
      <c r="B1610" s="359" t="str">
        <f>IF('proje ve personel bilgileri'!A703&lt;&gt;0,('proje ve personel bilgileri'!A703)," ")</f>
        <v xml:space="preserve"> </v>
      </c>
      <c r="C1610" s="359"/>
      <c r="D1610" s="176">
        <f>IF('G011A (Ocak-Temmuz)'!C1337="",0,'G011A (Ocak-Temmuz)'!C1337)</f>
        <v>0</v>
      </c>
      <c r="E1610" s="175">
        <f>IF('G011A (Ocak-Temmuz)'!K1337=" ",0,'G011A (Ocak-Temmuz)'!K1337)</f>
        <v>0</v>
      </c>
      <c r="F1610" s="176">
        <f>IF('G011A (Şubat-Ağustos)'!C1318="",0,'G011A (Şubat-Ağustos)'!C1318)</f>
        <v>0</v>
      </c>
      <c r="G1610" s="175">
        <f>IF('G011A (Şubat-Ağustos)'!K1318=" ",0,'G011A (Şubat-Ağustos)'!K1318)</f>
        <v>0</v>
      </c>
      <c r="H1610" s="176">
        <f>IF('G011A (Mart-Eylül)'!C1317="",0,'G011A (Mart-Eylül)'!C1317)</f>
        <v>0</v>
      </c>
      <c r="I1610" s="175">
        <f>IF('G011A (Mart-Eylül)'!K1317=" ",0,'G011A (Mart-Eylül)'!K1317)</f>
        <v>0</v>
      </c>
      <c r="J1610" s="176">
        <f>IF('G011A (Nisan-Ekim)'!C1318="",0,'G011A (Nisan-Ekim)'!C1318)</f>
        <v>0</v>
      </c>
      <c r="K1610" s="175">
        <f>IF('G011A (Nisan-Ekim)'!K1318="",0,'G011A (Nisan-Ekim)'!K1318)</f>
        <v>0</v>
      </c>
      <c r="L1610" s="176">
        <f>IF('G011A (Mayıs-Kasım)'!C1317="",0,'G011A (Mayıs-Kasım)'!C1317)</f>
        <v>0</v>
      </c>
      <c r="M1610" s="175">
        <f>IF('G011A (Mayıs-Kasım)'!K1317=" ",0,'G011A (Mayıs-Kasım)'!K1317)</f>
        <v>0</v>
      </c>
      <c r="N1610" s="176">
        <f>IF('G011A (Haziran-Aralık)'!C1354="",0,'G011A (Haziran-Aralık)'!C1354)</f>
        <v>0</v>
      </c>
      <c r="O1610" s="175">
        <f>IF('G011A (Haziran-Aralık)'!K1354="",0,'G011A (Haziran-Aralık)'!K1354)</f>
        <v>0</v>
      </c>
      <c r="P1610" s="176" t="str">
        <f>IF('proje ve personel bilgileri'!A703=0,"",SUM(D1610+F1610+H1610+J1610+L1610+N1610))</f>
        <v/>
      </c>
      <c r="Q1610" s="175" t="str">
        <f>IF('proje ve personel bilgileri'!A703=0,"",SUM(E1610+G1610+I1610+K1610+M1610+O1610))</f>
        <v/>
      </c>
      <c r="R1610" s="180" t="str">
        <f>IF('proje ve personel bilgileri'!A703&lt;&gt;0,(P1610/30)," ")</f>
        <v xml:space="preserve"> </v>
      </c>
      <c r="S1610" s="181" t="str">
        <f>IF('proje ve personel bilgileri'!A703&lt;&gt;0,(Q1610/R1610)," ")</f>
        <v xml:space="preserve"> </v>
      </c>
    </row>
    <row r="1611" spans="1:19" ht="15.75" customHeight="1" x14ac:dyDescent="0.25">
      <c r="A1611" s="14">
        <v>691</v>
      </c>
      <c r="B1611" s="359" t="str">
        <f>IF('proje ve personel bilgileri'!A704&lt;&gt;0,('proje ve personel bilgileri'!A704)," ")</f>
        <v xml:space="preserve"> </v>
      </c>
      <c r="C1611" s="359"/>
      <c r="D1611" s="176">
        <f>IF('G011A (Ocak-Temmuz)'!C1338="",0,'G011A (Ocak-Temmuz)'!C1338)</f>
        <v>0</v>
      </c>
      <c r="E1611" s="175">
        <f>IF('G011A (Ocak-Temmuz)'!K1338=" ",0,'G011A (Ocak-Temmuz)'!K1338)</f>
        <v>0</v>
      </c>
      <c r="F1611" s="176">
        <f>IF('G011A (Şubat-Ağustos)'!C1319="",0,'G011A (Şubat-Ağustos)'!C1319)</f>
        <v>0</v>
      </c>
      <c r="G1611" s="175">
        <f>IF('G011A (Şubat-Ağustos)'!K1319=" ",0,'G011A (Şubat-Ağustos)'!K1319)</f>
        <v>0</v>
      </c>
      <c r="H1611" s="176">
        <f>IF('G011A (Mart-Eylül)'!C1318="",0,'G011A (Mart-Eylül)'!C1318)</f>
        <v>0</v>
      </c>
      <c r="I1611" s="175">
        <f>IF('G011A (Mart-Eylül)'!K1318=" ",0,'G011A (Mart-Eylül)'!K1318)</f>
        <v>0</v>
      </c>
      <c r="J1611" s="176">
        <f>IF('G011A (Nisan-Ekim)'!C1319="",0,'G011A (Nisan-Ekim)'!C1319)</f>
        <v>0</v>
      </c>
      <c r="K1611" s="175">
        <f>IF('G011A (Nisan-Ekim)'!K1319="",0,'G011A (Nisan-Ekim)'!K1319)</f>
        <v>0</v>
      </c>
      <c r="L1611" s="176">
        <f>IF('G011A (Mayıs-Kasım)'!C1318="",0,'G011A (Mayıs-Kasım)'!C1318)</f>
        <v>0</v>
      </c>
      <c r="M1611" s="175">
        <f>IF('G011A (Mayıs-Kasım)'!K1318=" ",0,'G011A (Mayıs-Kasım)'!K1318)</f>
        <v>0</v>
      </c>
      <c r="N1611" s="176">
        <f>IF('G011A (Haziran-Aralık)'!C1355="",0,'G011A (Haziran-Aralık)'!C1355)</f>
        <v>0</v>
      </c>
      <c r="O1611" s="175">
        <f>IF('G011A (Haziran-Aralık)'!K1355="",0,'G011A (Haziran-Aralık)'!K1355)</f>
        <v>0</v>
      </c>
      <c r="P1611" s="176" t="str">
        <f>IF('proje ve personel bilgileri'!A704=0,"",SUM(D1611+F1611+H1611+J1611+L1611+N1611))</f>
        <v/>
      </c>
      <c r="Q1611" s="175" t="str">
        <f>IF('proje ve personel bilgileri'!A704=0,"",SUM(E1611+G1611+I1611+K1611+M1611+O1611))</f>
        <v/>
      </c>
      <c r="R1611" s="180" t="str">
        <f>IF('proje ve personel bilgileri'!A704&lt;&gt;0,(P1611/30)," ")</f>
        <v xml:space="preserve"> </v>
      </c>
      <c r="S1611" s="181" t="str">
        <f>IF('proje ve personel bilgileri'!A704&lt;&gt;0,(Q1611/R1611)," ")</f>
        <v xml:space="preserve"> </v>
      </c>
    </row>
    <row r="1612" spans="1:19" ht="15.75" customHeight="1" x14ac:dyDescent="0.25">
      <c r="A1612" s="15">
        <v>692</v>
      </c>
      <c r="B1612" s="359" t="str">
        <f>IF('proje ve personel bilgileri'!A705&lt;&gt;0,('proje ve personel bilgileri'!A705)," ")</f>
        <v xml:space="preserve"> </v>
      </c>
      <c r="C1612" s="359"/>
      <c r="D1612" s="176">
        <f>IF('G011A (Ocak-Temmuz)'!C1339="",0,'G011A (Ocak-Temmuz)'!C1339)</f>
        <v>0</v>
      </c>
      <c r="E1612" s="175">
        <f>IF('G011A (Ocak-Temmuz)'!K1339=" ",0,'G011A (Ocak-Temmuz)'!K1339)</f>
        <v>0</v>
      </c>
      <c r="F1612" s="176">
        <f>IF('G011A (Şubat-Ağustos)'!C1320="",0,'G011A (Şubat-Ağustos)'!C1320)</f>
        <v>0</v>
      </c>
      <c r="G1612" s="175">
        <f>IF('G011A (Şubat-Ağustos)'!K1320=" ",0,'G011A (Şubat-Ağustos)'!K1320)</f>
        <v>0</v>
      </c>
      <c r="H1612" s="176">
        <f>IF('G011A (Mart-Eylül)'!C1319="",0,'G011A (Mart-Eylül)'!C1319)</f>
        <v>0</v>
      </c>
      <c r="I1612" s="175">
        <f>IF('G011A (Mart-Eylül)'!K1319=" ",0,'G011A (Mart-Eylül)'!K1319)</f>
        <v>0</v>
      </c>
      <c r="J1612" s="176">
        <f>IF('G011A (Nisan-Ekim)'!C1320="",0,'G011A (Nisan-Ekim)'!C1320)</f>
        <v>0</v>
      </c>
      <c r="K1612" s="175">
        <f>IF('G011A (Nisan-Ekim)'!K1320="",0,'G011A (Nisan-Ekim)'!K1320)</f>
        <v>0</v>
      </c>
      <c r="L1612" s="176">
        <f>IF('G011A (Mayıs-Kasım)'!C1319="",0,'G011A (Mayıs-Kasım)'!C1319)</f>
        <v>0</v>
      </c>
      <c r="M1612" s="175">
        <f>IF('G011A (Mayıs-Kasım)'!K1319=" ",0,'G011A (Mayıs-Kasım)'!K1319)</f>
        <v>0</v>
      </c>
      <c r="N1612" s="176">
        <f>IF('G011A (Haziran-Aralık)'!C1356="",0,'G011A (Haziran-Aralık)'!C1356)</f>
        <v>0</v>
      </c>
      <c r="O1612" s="175">
        <f>IF('G011A (Haziran-Aralık)'!K1356="",0,'G011A (Haziran-Aralık)'!K1356)</f>
        <v>0</v>
      </c>
      <c r="P1612" s="176" t="str">
        <f>IF('proje ve personel bilgileri'!A705=0,"",SUM(D1612+F1612+H1612+J1612+L1612+N1612))</f>
        <v/>
      </c>
      <c r="Q1612" s="175" t="str">
        <f>IF('proje ve personel bilgileri'!A705=0,"",SUM(E1612+G1612+I1612+K1612+M1612+O1612))</f>
        <v/>
      </c>
      <c r="R1612" s="180" t="str">
        <f>IF('proje ve personel bilgileri'!A705&lt;&gt;0,(P1612/30)," ")</f>
        <v xml:space="preserve"> </v>
      </c>
      <c r="S1612" s="181" t="str">
        <f>IF('proje ve personel bilgileri'!A705&lt;&gt;0,(Q1612/R1612)," ")</f>
        <v xml:space="preserve"> </v>
      </c>
    </row>
    <row r="1613" spans="1:19" ht="15.75" customHeight="1" x14ac:dyDescent="0.25">
      <c r="A1613" s="14">
        <v>693</v>
      </c>
      <c r="B1613" s="359" t="str">
        <f>IF('proje ve personel bilgileri'!A706&lt;&gt;0,('proje ve personel bilgileri'!A706)," ")</f>
        <v xml:space="preserve"> </v>
      </c>
      <c r="C1613" s="359"/>
      <c r="D1613" s="176">
        <f>IF('G011A (Ocak-Temmuz)'!C1340="",0,'G011A (Ocak-Temmuz)'!C1340)</f>
        <v>0</v>
      </c>
      <c r="E1613" s="175">
        <f>IF('G011A (Ocak-Temmuz)'!K1340=" ",0,'G011A (Ocak-Temmuz)'!K1340)</f>
        <v>0</v>
      </c>
      <c r="F1613" s="176">
        <f>IF('G011A (Şubat-Ağustos)'!C1321="",0,'G011A (Şubat-Ağustos)'!C1321)</f>
        <v>0</v>
      </c>
      <c r="G1613" s="175">
        <f>IF('G011A (Şubat-Ağustos)'!K1321=" ",0,'G011A (Şubat-Ağustos)'!K1321)</f>
        <v>0</v>
      </c>
      <c r="H1613" s="176">
        <f>IF('G011A (Mart-Eylül)'!C1320="",0,'G011A (Mart-Eylül)'!C1320)</f>
        <v>0</v>
      </c>
      <c r="I1613" s="175">
        <f>IF('G011A (Mart-Eylül)'!K1320=" ",0,'G011A (Mart-Eylül)'!K1320)</f>
        <v>0</v>
      </c>
      <c r="J1613" s="176">
        <f>IF('G011A (Nisan-Ekim)'!C1321="",0,'G011A (Nisan-Ekim)'!C1321)</f>
        <v>0</v>
      </c>
      <c r="K1613" s="175">
        <f>IF('G011A (Nisan-Ekim)'!K1321="",0,'G011A (Nisan-Ekim)'!K1321)</f>
        <v>0</v>
      </c>
      <c r="L1613" s="176">
        <f>IF('G011A (Mayıs-Kasım)'!C1320="",0,'G011A (Mayıs-Kasım)'!C1320)</f>
        <v>0</v>
      </c>
      <c r="M1613" s="175">
        <f>IF('G011A (Mayıs-Kasım)'!K1320=" ",0,'G011A (Mayıs-Kasım)'!K1320)</f>
        <v>0</v>
      </c>
      <c r="N1613" s="176">
        <f>IF('G011A (Haziran-Aralık)'!C1357="",0,'G011A (Haziran-Aralık)'!C1357)</f>
        <v>0</v>
      </c>
      <c r="O1613" s="175">
        <f>IF('G011A (Haziran-Aralık)'!K1357="",0,'G011A (Haziran-Aralık)'!K1357)</f>
        <v>0</v>
      </c>
      <c r="P1613" s="176" t="str">
        <f>IF('proje ve personel bilgileri'!A706=0,"",SUM(D1613+F1613+H1613+J1613+L1613+N1613))</f>
        <v/>
      </c>
      <c r="Q1613" s="175" t="str">
        <f>IF('proje ve personel bilgileri'!A706=0,"",SUM(E1613+G1613+I1613+K1613+M1613+O1613))</f>
        <v/>
      </c>
      <c r="R1613" s="180" t="str">
        <f>IF('proje ve personel bilgileri'!A706&lt;&gt;0,(P1613/30)," ")</f>
        <v xml:space="preserve"> </v>
      </c>
      <c r="S1613" s="181" t="str">
        <f>IF('proje ve personel bilgileri'!A706&lt;&gt;0,(Q1613/R1613)," ")</f>
        <v xml:space="preserve"> </v>
      </c>
    </row>
    <row r="1614" spans="1:19" ht="15.75" customHeight="1" x14ac:dyDescent="0.25">
      <c r="A1614" s="15">
        <v>694</v>
      </c>
      <c r="B1614" s="359" t="str">
        <f>IF('proje ve personel bilgileri'!A707&lt;&gt;0,('proje ve personel bilgileri'!A707)," ")</f>
        <v xml:space="preserve"> </v>
      </c>
      <c r="C1614" s="359"/>
      <c r="D1614" s="176">
        <f>IF('G011A (Ocak-Temmuz)'!C1341="",0,'G011A (Ocak-Temmuz)'!C1341)</f>
        <v>0</v>
      </c>
      <c r="E1614" s="175">
        <f>IF('G011A (Ocak-Temmuz)'!K1341=" ",0,'G011A (Ocak-Temmuz)'!K1341)</f>
        <v>0</v>
      </c>
      <c r="F1614" s="176">
        <f>IF('G011A (Şubat-Ağustos)'!C1322="",0,'G011A (Şubat-Ağustos)'!C1322)</f>
        <v>0</v>
      </c>
      <c r="G1614" s="175">
        <f>IF('G011A (Şubat-Ağustos)'!K1322=" ",0,'G011A (Şubat-Ağustos)'!K1322)</f>
        <v>0</v>
      </c>
      <c r="H1614" s="176">
        <f>IF('G011A (Mart-Eylül)'!C1321="",0,'G011A (Mart-Eylül)'!C1321)</f>
        <v>0</v>
      </c>
      <c r="I1614" s="175">
        <f>IF('G011A (Mart-Eylül)'!K1321=" ",0,'G011A (Mart-Eylül)'!K1321)</f>
        <v>0</v>
      </c>
      <c r="J1614" s="176">
        <f>IF('G011A (Nisan-Ekim)'!C1322="",0,'G011A (Nisan-Ekim)'!C1322)</f>
        <v>0</v>
      </c>
      <c r="K1614" s="175">
        <f>IF('G011A (Nisan-Ekim)'!K1322="",0,'G011A (Nisan-Ekim)'!K1322)</f>
        <v>0</v>
      </c>
      <c r="L1614" s="176">
        <f>IF('G011A (Mayıs-Kasım)'!C1321="",0,'G011A (Mayıs-Kasım)'!C1321)</f>
        <v>0</v>
      </c>
      <c r="M1614" s="175">
        <f>IF('G011A (Mayıs-Kasım)'!K1321=" ",0,'G011A (Mayıs-Kasım)'!K1321)</f>
        <v>0</v>
      </c>
      <c r="N1614" s="176">
        <f>IF('G011A (Haziran-Aralık)'!C1358="",0,'G011A (Haziran-Aralık)'!C1358)</f>
        <v>0</v>
      </c>
      <c r="O1614" s="175">
        <f>IF('G011A (Haziran-Aralık)'!K1358="",0,'G011A (Haziran-Aralık)'!K1358)</f>
        <v>0</v>
      </c>
      <c r="P1614" s="176" t="str">
        <f>IF('proje ve personel bilgileri'!A707=0,"",SUM(D1614+F1614+H1614+J1614+L1614+N1614))</f>
        <v/>
      </c>
      <c r="Q1614" s="175" t="str">
        <f>IF('proje ve personel bilgileri'!A707=0,"",SUM(E1614+G1614+I1614+K1614+M1614+O1614))</f>
        <v/>
      </c>
      <c r="R1614" s="180" t="str">
        <f>IF('proje ve personel bilgileri'!A707&lt;&gt;0,(P1614/30)," ")</f>
        <v xml:space="preserve"> </v>
      </c>
      <c r="S1614" s="181" t="str">
        <f>IF('proje ve personel bilgileri'!A707&lt;&gt;0,(Q1614/R1614)," ")</f>
        <v xml:space="preserve"> </v>
      </c>
    </row>
    <row r="1615" spans="1:19" ht="15.75" customHeight="1" x14ac:dyDescent="0.25">
      <c r="A1615" s="14">
        <v>695</v>
      </c>
      <c r="B1615" s="359" t="str">
        <f>IF('proje ve personel bilgileri'!A708&lt;&gt;0,('proje ve personel bilgileri'!A708)," ")</f>
        <v xml:space="preserve"> </v>
      </c>
      <c r="C1615" s="359"/>
      <c r="D1615" s="176">
        <f>IF('G011A (Ocak-Temmuz)'!C1342="",0,'G011A (Ocak-Temmuz)'!C1342)</f>
        <v>0</v>
      </c>
      <c r="E1615" s="175">
        <f>IF('G011A (Ocak-Temmuz)'!K1342=" ",0,'G011A (Ocak-Temmuz)'!K1342)</f>
        <v>0</v>
      </c>
      <c r="F1615" s="176">
        <f>IF('G011A (Şubat-Ağustos)'!C1323="",0,'G011A (Şubat-Ağustos)'!C1323)</f>
        <v>0</v>
      </c>
      <c r="G1615" s="175">
        <f>IF('G011A (Şubat-Ağustos)'!K1323=" ",0,'G011A (Şubat-Ağustos)'!K1323)</f>
        <v>0</v>
      </c>
      <c r="H1615" s="176">
        <f>IF('G011A (Mart-Eylül)'!C1322="",0,'G011A (Mart-Eylül)'!C1322)</f>
        <v>0</v>
      </c>
      <c r="I1615" s="175">
        <f>IF('G011A (Mart-Eylül)'!K1322=" ",0,'G011A (Mart-Eylül)'!K1322)</f>
        <v>0</v>
      </c>
      <c r="J1615" s="176">
        <f>IF('G011A (Nisan-Ekim)'!C1323="",0,'G011A (Nisan-Ekim)'!C1323)</f>
        <v>0</v>
      </c>
      <c r="K1615" s="175">
        <f>IF('G011A (Nisan-Ekim)'!K1323="",0,'G011A (Nisan-Ekim)'!K1323)</f>
        <v>0</v>
      </c>
      <c r="L1615" s="176">
        <f>IF('G011A (Mayıs-Kasım)'!C1322="",0,'G011A (Mayıs-Kasım)'!C1322)</f>
        <v>0</v>
      </c>
      <c r="M1615" s="175">
        <f>IF('G011A (Mayıs-Kasım)'!K1322=" ",0,'G011A (Mayıs-Kasım)'!K1322)</f>
        <v>0</v>
      </c>
      <c r="N1615" s="176">
        <f>IF('G011A (Haziran-Aralık)'!C1359="",0,'G011A (Haziran-Aralık)'!C1359)</f>
        <v>0</v>
      </c>
      <c r="O1615" s="175">
        <f>IF('G011A (Haziran-Aralık)'!K1359="",0,'G011A (Haziran-Aralık)'!K1359)</f>
        <v>0</v>
      </c>
      <c r="P1615" s="176" t="str">
        <f>IF('proje ve personel bilgileri'!A708=0,"",SUM(D1615+F1615+H1615+J1615+L1615+N1615))</f>
        <v/>
      </c>
      <c r="Q1615" s="175" t="str">
        <f>IF('proje ve personel bilgileri'!A708=0,"",SUM(E1615+G1615+I1615+K1615+M1615+O1615))</f>
        <v/>
      </c>
      <c r="R1615" s="180" t="str">
        <f>IF('proje ve personel bilgileri'!A708&lt;&gt;0,(P1615/30)," ")</f>
        <v xml:space="preserve"> </v>
      </c>
      <c r="S1615" s="181" t="str">
        <f>IF('proje ve personel bilgileri'!A708&lt;&gt;0,(Q1615/R1615)," ")</f>
        <v xml:space="preserve"> </v>
      </c>
    </row>
    <row r="1616" spans="1:19" ht="15.75" customHeight="1" x14ac:dyDescent="0.25">
      <c r="A1616" s="15">
        <v>696</v>
      </c>
      <c r="B1616" s="359" t="str">
        <f>IF('proje ve personel bilgileri'!A709&lt;&gt;0,('proje ve personel bilgileri'!A709)," ")</f>
        <v xml:space="preserve"> </v>
      </c>
      <c r="C1616" s="359"/>
      <c r="D1616" s="176">
        <f>IF('G011A (Ocak-Temmuz)'!C1343="",0,'G011A (Ocak-Temmuz)'!C1343)</f>
        <v>0</v>
      </c>
      <c r="E1616" s="175">
        <f>IF('G011A (Ocak-Temmuz)'!K1343=" ",0,'G011A (Ocak-Temmuz)'!K1343)</f>
        <v>0</v>
      </c>
      <c r="F1616" s="176">
        <f>IF('G011A (Şubat-Ağustos)'!C1324="",0,'G011A (Şubat-Ağustos)'!C1324)</f>
        <v>0</v>
      </c>
      <c r="G1616" s="175">
        <f>IF('G011A (Şubat-Ağustos)'!K1324=" ",0,'G011A (Şubat-Ağustos)'!K1324)</f>
        <v>0</v>
      </c>
      <c r="H1616" s="176">
        <f>IF('G011A (Mart-Eylül)'!C1323="",0,'G011A (Mart-Eylül)'!C1323)</f>
        <v>0</v>
      </c>
      <c r="I1616" s="175">
        <f>IF('G011A (Mart-Eylül)'!K1323=" ",0,'G011A (Mart-Eylül)'!K1323)</f>
        <v>0</v>
      </c>
      <c r="J1616" s="176">
        <f>IF('G011A (Nisan-Ekim)'!C1324="",0,'G011A (Nisan-Ekim)'!C1324)</f>
        <v>0</v>
      </c>
      <c r="K1616" s="175">
        <f>IF('G011A (Nisan-Ekim)'!K1324="",0,'G011A (Nisan-Ekim)'!K1324)</f>
        <v>0</v>
      </c>
      <c r="L1616" s="176">
        <f>IF('G011A (Mayıs-Kasım)'!C1323="",0,'G011A (Mayıs-Kasım)'!C1323)</f>
        <v>0</v>
      </c>
      <c r="M1616" s="175">
        <f>IF('G011A (Mayıs-Kasım)'!K1323=" ",0,'G011A (Mayıs-Kasım)'!K1323)</f>
        <v>0</v>
      </c>
      <c r="N1616" s="176">
        <f>IF('G011A (Haziran-Aralık)'!C1360="",0,'G011A (Haziran-Aralık)'!C1360)</f>
        <v>0</v>
      </c>
      <c r="O1616" s="175">
        <f>IF('G011A (Haziran-Aralık)'!K1360="",0,'G011A (Haziran-Aralık)'!K1360)</f>
        <v>0</v>
      </c>
      <c r="P1616" s="176" t="str">
        <f>IF('proje ve personel bilgileri'!A709=0,"",SUM(D1616+F1616+H1616+J1616+L1616+N1616))</f>
        <v/>
      </c>
      <c r="Q1616" s="175" t="str">
        <f>IF('proje ve personel bilgileri'!A709=0,"",SUM(E1616+G1616+I1616+K1616+M1616+O1616))</f>
        <v/>
      </c>
      <c r="R1616" s="180" t="str">
        <f>IF('proje ve personel bilgileri'!A709&lt;&gt;0,(P1616/30)," ")</f>
        <v xml:space="preserve"> </v>
      </c>
      <c r="S1616" s="181" t="str">
        <f>IF('proje ve personel bilgileri'!A709&lt;&gt;0,(Q1616/R1616)," ")</f>
        <v xml:space="preserve"> </v>
      </c>
    </row>
    <row r="1617" spans="1:19" ht="15.75" customHeight="1" x14ac:dyDescent="0.25">
      <c r="A1617" s="14">
        <v>697</v>
      </c>
      <c r="B1617" s="359" t="str">
        <f>IF('proje ve personel bilgileri'!A710&lt;&gt;0,('proje ve personel bilgileri'!A710)," ")</f>
        <v xml:space="preserve"> </v>
      </c>
      <c r="C1617" s="359"/>
      <c r="D1617" s="176">
        <f>IF('G011A (Ocak-Temmuz)'!C1344="",0,'G011A (Ocak-Temmuz)'!C1344)</f>
        <v>0</v>
      </c>
      <c r="E1617" s="175">
        <f>IF('G011A (Ocak-Temmuz)'!K1344=" ",0,'G011A (Ocak-Temmuz)'!K1344)</f>
        <v>0</v>
      </c>
      <c r="F1617" s="176">
        <f>IF('G011A (Şubat-Ağustos)'!C1325="",0,'G011A (Şubat-Ağustos)'!C1325)</f>
        <v>0</v>
      </c>
      <c r="G1617" s="175">
        <f>IF('G011A (Şubat-Ağustos)'!K1325=" ",0,'G011A (Şubat-Ağustos)'!K1325)</f>
        <v>0</v>
      </c>
      <c r="H1617" s="176">
        <f>IF('G011A (Mart-Eylül)'!C1324="",0,'G011A (Mart-Eylül)'!C1324)</f>
        <v>0</v>
      </c>
      <c r="I1617" s="175">
        <f>IF('G011A (Mart-Eylül)'!K1324=" ",0,'G011A (Mart-Eylül)'!K1324)</f>
        <v>0</v>
      </c>
      <c r="J1617" s="176">
        <f>IF('G011A (Nisan-Ekim)'!C1325="",0,'G011A (Nisan-Ekim)'!C1325)</f>
        <v>0</v>
      </c>
      <c r="K1617" s="175">
        <f>IF('G011A (Nisan-Ekim)'!K1325="",0,'G011A (Nisan-Ekim)'!K1325)</f>
        <v>0</v>
      </c>
      <c r="L1617" s="176">
        <f>IF('G011A (Mayıs-Kasım)'!C1324="",0,'G011A (Mayıs-Kasım)'!C1324)</f>
        <v>0</v>
      </c>
      <c r="M1617" s="175">
        <f>IF('G011A (Mayıs-Kasım)'!K1324=" ",0,'G011A (Mayıs-Kasım)'!K1324)</f>
        <v>0</v>
      </c>
      <c r="N1617" s="176">
        <f>IF('G011A (Haziran-Aralık)'!C1361="",0,'G011A (Haziran-Aralık)'!C1361)</f>
        <v>0</v>
      </c>
      <c r="O1617" s="175">
        <f>IF('G011A (Haziran-Aralık)'!K1361="",0,'G011A (Haziran-Aralık)'!K1361)</f>
        <v>0</v>
      </c>
      <c r="P1617" s="176" t="str">
        <f>IF('proje ve personel bilgileri'!A710=0,"",SUM(D1617+F1617+H1617+J1617+L1617+N1617))</f>
        <v/>
      </c>
      <c r="Q1617" s="175" t="str">
        <f>IF('proje ve personel bilgileri'!A710=0,"",SUM(E1617+G1617+I1617+K1617+M1617+O1617))</f>
        <v/>
      </c>
      <c r="R1617" s="180" t="str">
        <f>IF('proje ve personel bilgileri'!A710&lt;&gt;0,(P1617/30)," ")</f>
        <v xml:space="preserve"> </v>
      </c>
      <c r="S1617" s="181" t="str">
        <f>IF('proje ve personel bilgileri'!A710&lt;&gt;0,(Q1617/R1617)," ")</f>
        <v xml:space="preserve"> </v>
      </c>
    </row>
    <row r="1618" spans="1:19" ht="15.75" customHeight="1" x14ac:dyDescent="0.25">
      <c r="A1618" s="15">
        <v>698</v>
      </c>
      <c r="B1618" s="359" t="str">
        <f>IF('proje ve personel bilgileri'!A711&lt;&gt;0,('proje ve personel bilgileri'!A711)," ")</f>
        <v xml:space="preserve"> </v>
      </c>
      <c r="C1618" s="359"/>
      <c r="D1618" s="176">
        <f>IF('G011A (Ocak-Temmuz)'!C1345="",0,'G011A (Ocak-Temmuz)'!C1345)</f>
        <v>0</v>
      </c>
      <c r="E1618" s="175">
        <f>IF('G011A (Ocak-Temmuz)'!K1345=" ",0,'G011A (Ocak-Temmuz)'!K1345)</f>
        <v>0</v>
      </c>
      <c r="F1618" s="176">
        <f>IF('G011A (Şubat-Ağustos)'!C1326="",0,'G011A (Şubat-Ağustos)'!C1326)</f>
        <v>0</v>
      </c>
      <c r="G1618" s="175">
        <f>IF('G011A (Şubat-Ağustos)'!K1326=" ",0,'G011A (Şubat-Ağustos)'!K1326)</f>
        <v>0</v>
      </c>
      <c r="H1618" s="176">
        <f>IF('G011A (Mart-Eylül)'!C1325="",0,'G011A (Mart-Eylül)'!C1325)</f>
        <v>0</v>
      </c>
      <c r="I1618" s="175">
        <f>IF('G011A (Mart-Eylül)'!K1325=" ",0,'G011A (Mart-Eylül)'!K1325)</f>
        <v>0</v>
      </c>
      <c r="J1618" s="176">
        <f>IF('G011A (Nisan-Ekim)'!C1326="",0,'G011A (Nisan-Ekim)'!C1326)</f>
        <v>0</v>
      </c>
      <c r="K1618" s="175">
        <f>IF('G011A (Nisan-Ekim)'!K1326="",0,'G011A (Nisan-Ekim)'!K1326)</f>
        <v>0</v>
      </c>
      <c r="L1618" s="176">
        <f>IF('G011A (Mayıs-Kasım)'!C1325="",0,'G011A (Mayıs-Kasım)'!C1325)</f>
        <v>0</v>
      </c>
      <c r="M1618" s="175">
        <f>IF('G011A (Mayıs-Kasım)'!K1325=" ",0,'G011A (Mayıs-Kasım)'!K1325)</f>
        <v>0</v>
      </c>
      <c r="N1618" s="176">
        <f>IF('G011A (Haziran-Aralık)'!C1362="",0,'G011A (Haziran-Aralık)'!C1362)</f>
        <v>0</v>
      </c>
      <c r="O1618" s="175">
        <f>IF('G011A (Haziran-Aralık)'!K1362="",0,'G011A (Haziran-Aralık)'!K1362)</f>
        <v>0</v>
      </c>
      <c r="P1618" s="176" t="str">
        <f>IF('proje ve personel bilgileri'!A711=0,"",SUM(D1618+F1618+H1618+J1618+L1618+N1618))</f>
        <v/>
      </c>
      <c r="Q1618" s="175" t="str">
        <f>IF('proje ve personel bilgileri'!A711=0,"",SUM(E1618+G1618+I1618+K1618+M1618+O1618))</f>
        <v/>
      </c>
      <c r="R1618" s="180" t="str">
        <f>IF('proje ve personel bilgileri'!A711&lt;&gt;0,(P1618/30)," ")</f>
        <v xml:space="preserve"> </v>
      </c>
      <c r="S1618" s="181" t="str">
        <f>IF('proje ve personel bilgileri'!A711&lt;&gt;0,(Q1618/R1618)," ")</f>
        <v xml:space="preserve"> </v>
      </c>
    </row>
    <row r="1619" spans="1:19" ht="15.75" customHeight="1" x14ac:dyDescent="0.25">
      <c r="A1619" s="14">
        <v>699</v>
      </c>
      <c r="B1619" s="359" t="str">
        <f>IF('proje ve personel bilgileri'!A712&lt;&gt;0,('proje ve personel bilgileri'!A712)," ")</f>
        <v xml:space="preserve"> </v>
      </c>
      <c r="C1619" s="359"/>
      <c r="D1619" s="176">
        <f>IF('G011A (Ocak-Temmuz)'!C1346="",0,'G011A (Ocak-Temmuz)'!C1346)</f>
        <v>0</v>
      </c>
      <c r="E1619" s="175">
        <f>IF('G011A (Ocak-Temmuz)'!K1346=" ",0,'G011A (Ocak-Temmuz)'!K1346)</f>
        <v>0</v>
      </c>
      <c r="F1619" s="176">
        <f>IF('G011A (Şubat-Ağustos)'!C1327="",0,'G011A (Şubat-Ağustos)'!C1327)</f>
        <v>0</v>
      </c>
      <c r="G1619" s="175">
        <f>IF('G011A (Şubat-Ağustos)'!K1327=" ",0,'G011A (Şubat-Ağustos)'!K1327)</f>
        <v>0</v>
      </c>
      <c r="H1619" s="176">
        <f>IF('G011A (Mart-Eylül)'!C1326="",0,'G011A (Mart-Eylül)'!C1326)</f>
        <v>0</v>
      </c>
      <c r="I1619" s="175">
        <f>IF('G011A (Mart-Eylül)'!K1326=" ",0,'G011A (Mart-Eylül)'!K1326)</f>
        <v>0</v>
      </c>
      <c r="J1619" s="176">
        <f>IF('G011A (Nisan-Ekim)'!C1327="",0,'G011A (Nisan-Ekim)'!C1327)</f>
        <v>0</v>
      </c>
      <c r="K1619" s="175">
        <f>IF('G011A (Nisan-Ekim)'!K1327="",0,'G011A (Nisan-Ekim)'!K1327)</f>
        <v>0</v>
      </c>
      <c r="L1619" s="176">
        <f>IF('G011A (Mayıs-Kasım)'!C1326="",0,'G011A (Mayıs-Kasım)'!C1326)</f>
        <v>0</v>
      </c>
      <c r="M1619" s="175">
        <f>IF('G011A (Mayıs-Kasım)'!K1326=" ",0,'G011A (Mayıs-Kasım)'!K1326)</f>
        <v>0</v>
      </c>
      <c r="N1619" s="176">
        <f>IF('G011A (Haziran-Aralık)'!C1363="",0,'G011A (Haziran-Aralık)'!C1363)</f>
        <v>0</v>
      </c>
      <c r="O1619" s="175">
        <f>IF('G011A (Haziran-Aralık)'!K1363="",0,'G011A (Haziran-Aralık)'!K1363)</f>
        <v>0</v>
      </c>
      <c r="P1619" s="176" t="str">
        <f>IF('proje ve personel bilgileri'!A712=0,"",SUM(D1619+F1619+H1619+J1619+L1619+N1619))</f>
        <v/>
      </c>
      <c r="Q1619" s="175" t="str">
        <f>IF('proje ve personel bilgileri'!A712=0,"",SUM(E1619+G1619+I1619+K1619+M1619+O1619))</f>
        <v/>
      </c>
      <c r="R1619" s="180" t="str">
        <f>IF('proje ve personel bilgileri'!A712&lt;&gt;0,(P1619/30)," ")</f>
        <v xml:space="preserve"> </v>
      </c>
      <c r="S1619" s="181" t="str">
        <f>IF('proje ve personel bilgileri'!A712&lt;&gt;0,(Q1619/R1619)," ")</f>
        <v xml:space="preserve"> </v>
      </c>
    </row>
    <row r="1620" spans="1:19" ht="15.75" customHeight="1" x14ac:dyDescent="0.25">
      <c r="A1620" s="15">
        <v>700</v>
      </c>
      <c r="B1620" s="359" t="str">
        <f>IF('proje ve personel bilgileri'!A713&lt;&gt;0,('proje ve personel bilgileri'!A713)," ")</f>
        <v xml:space="preserve"> </v>
      </c>
      <c r="C1620" s="359"/>
      <c r="D1620" s="176">
        <f>IF('G011A (Ocak-Temmuz)'!C1347="",0,'G011A (Ocak-Temmuz)'!C1347)</f>
        <v>0</v>
      </c>
      <c r="E1620" s="175">
        <f>IF('G011A (Ocak-Temmuz)'!K1347=" ",0,'G011A (Ocak-Temmuz)'!K1347)</f>
        <v>0</v>
      </c>
      <c r="F1620" s="176">
        <f>IF('G011A (Şubat-Ağustos)'!C1328="",0,'G011A (Şubat-Ağustos)'!C1328)</f>
        <v>0</v>
      </c>
      <c r="G1620" s="175">
        <f>IF('G011A (Şubat-Ağustos)'!K1328=" ",0,'G011A (Şubat-Ağustos)'!K1328)</f>
        <v>0</v>
      </c>
      <c r="H1620" s="176">
        <f>IF('G011A (Mart-Eylül)'!C1327="",0,'G011A (Mart-Eylül)'!C1327)</f>
        <v>0</v>
      </c>
      <c r="I1620" s="175">
        <f>IF('G011A (Mart-Eylül)'!K1327=" ",0,'G011A (Mart-Eylül)'!K1327)</f>
        <v>0</v>
      </c>
      <c r="J1620" s="176">
        <f>IF('G011A (Nisan-Ekim)'!C1328="",0,'G011A (Nisan-Ekim)'!C1328)</f>
        <v>0</v>
      </c>
      <c r="K1620" s="175">
        <f>IF('G011A (Nisan-Ekim)'!K1328="",0,'G011A (Nisan-Ekim)'!K1328)</f>
        <v>0</v>
      </c>
      <c r="L1620" s="176">
        <f>IF('G011A (Mayıs-Kasım)'!C1327="",0,'G011A (Mayıs-Kasım)'!C1327)</f>
        <v>0</v>
      </c>
      <c r="M1620" s="175">
        <f>IF('G011A (Mayıs-Kasım)'!K1327=" ",0,'G011A (Mayıs-Kasım)'!K1327)</f>
        <v>0</v>
      </c>
      <c r="N1620" s="176">
        <f>IF('G011A (Haziran-Aralık)'!C1364="",0,'G011A (Haziran-Aralık)'!C1364)</f>
        <v>0</v>
      </c>
      <c r="O1620" s="175">
        <f>IF('G011A (Haziran-Aralık)'!K1364="",0,'G011A (Haziran-Aralık)'!K1364)</f>
        <v>0</v>
      </c>
      <c r="P1620" s="176" t="str">
        <f>IF('proje ve personel bilgileri'!A713=0,"",SUM(D1620+F1620+H1620+J1620+L1620+N1620))</f>
        <v/>
      </c>
      <c r="Q1620" s="175" t="str">
        <f>IF('proje ve personel bilgileri'!A713=0,"",SUM(E1620+G1620+I1620+K1620+M1620+O1620))</f>
        <v/>
      </c>
      <c r="R1620" s="180" t="str">
        <f>IF('proje ve personel bilgileri'!A713&lt;&gt;0,(P1620/30)," ")</f>
        <v xml:space="preserve"> </v>
      </c>
      <c r="S1620" s="181" t="str">
        <f>IF('proje ve personel bilgileri'!A713&lt;&gt;0,(Q1620/R1620)," ")</f>
        <v xml:space="preserve"> </v>
      </c>
    </row>
    <row r="1621" spans="1:19" ht="15.75" customHeight="1" x14ac:dyDescent="0.25">
      <c r="A1621" s="14">
        <v>701</v>
      </c>
      <c r="B1621" s="359" t="str">
        <f>IF('proje ve personel bilgileri'!A714&lt;&gt;0,('proje ve personel bilgileri'!A714)," ")</f>
        <v xml:space="preserve"> </v>
      </c>
      <c r="C1621" s="359"/>
      <c r="D1621" s="176">
        <f>IF('G011A (Ocak-Temmuz)'!C1348="",0,'G011A (Ocak-Temmuz)'!C1348)</f>
        <v>0</v>
      </c>
      <c r="E1621" s="175">
        <f>IF('G011A (Ocak-Temmuz)'!K1348=" ",0,'G011A (Ocak-Temmuz)'!K1348)</f>
        <v>0</v>
      </c>
      <c r="F1621" s="176">
        <f>IF('G011A (Şubat-Ağustos)'!C1329="",0,'G011A (Şubat-Ağustos)'!C1329)</f>
        <v>0</v>
      </c>
      <c r="G1621" s="175">
        <f>IF('G011A (Şubat-Ağustos)'!K1329=" ",0,'G011A (Şubat-Ağustos)'!K1329)</f>
        <v>0</v>
      </c>
      <c r="H1621" s="176">
        <f>IF('G011A (Mart-Eylül)'!C1328="",0,'G011A (Mart-Eylül)'!C1328)</f>
        <v>0</v>
      </c>
      <c r="I1621" s="175">
        <f>IF('G011A (Mart-Eylül)'!K1328=" ",0,'G011A (Mart-Eylül)'!K1328)</f>
        <v>0</v>
      </c>
      <c r="J1621" s="176">
        <f>IF('G011A (Nisan-Ekim)'!C1329="",0,'G011A (Nisan-Ekim)'!C1329)</f>
        <v>0</v>
      </c>
      <c r="K1621" s="175">
        <f>IF('G011A (Nisan-Ekim)'!K1329="",0,'G011A (Nisan-Ekim)'!K1329)</f>
        <v>0</v>
      </c>
      <c r="L1621" s="176">
        <f>IF('G011A (Mayıs-Kasım)'!C1328="",0,'G011A (Mayıs-Kasım)'!C1328)</f>
        <v>0</v>
      </c>
      <c r="M1621" s="175">
        <f>IF('G011A (Mayıs-Kasım)'!K1328=" ",0,'G011A (Mayıs-Kasım)'!K1328)</f>
        <v>0</v>
      </c>
      <c r="N1621" s="176">
        <f>IF('G011A (Haziran-Aralık)'!C1365="",0,'G011A (Haziran-Aralık)'!C1365)</f>
        <v>0</v>
      </c>
      <c r="O1621" s="175">
        <f>IF('G011A (Haziran-Aralık)'!K1365="",0,'G011A (Haziran-Aralık)'!K1365)</f>
        <v>0</v>
      </c>
      <c r="P1621" s="176" t="str">
        <f>IF('proje ve personel bilgileri'!A714=0,"",SUM(D1621+F1621+H1621+J1621+L1621+N1621))</f>
        <v/>
      </c>
      <c r="Q1621" s="175" t="str">
        <f>IF('proje ve personel bilgileri'!A714=0,"",SUM(E1621+G1621+I1621+K1621+M1621+O1621))</f>
        <v/>
      </c>
      <c r="R1621" s="180" t="str">
        <f>IF('proje ve personel bilgileri'!A714&lt;&gt;0,(P1621/30)," ")</f>
        <v xml:space="preserve"> </v>
      </c>
      <c r="S1621" s="181" t="str">
        <f>IF('proje ve personel bilgileri'!A714&lt;&gt;0,(Q1621/R1621)," ")</f>
        <v xml:space="preserve"> </v>
      </c>
    </row>
    <row r="1622" spans="1:19" ht="15.75" customHeight="1" x14ac:dyDescent="0.25">
      <c r="A1622" s="15">
        <v>702</v>
      </c>
      <c r="B1622" s="359" t="str">
        <f>IF('proje ve personel bilgileri'!A715&lt;&gt;0,('proje ve personel bilgileri'!A715)," ")</f>
        <v xml:space="preserve"> </v>
      </c>
      <c r="C1622" s="359"/>
      <c r="D1622" s="176">
        <f>IF('G011A (Ocak-Temmuz)'!C1349="",0,'G011A (Ocak-Temmuz)'!C1349)</f>
        <v>0</v>
      </c>
      <c r="E1622" s="175">
        <f>IF('G011A (Ocak-Temmuz)'!K1349=" ",0,'G011A (Ocak-Temmuz)'!K1349)</f>
        <v>0</v>
      </c>
      <c r="F1622" s="176">
        <f>IF('G011A (Şubat-Ağustos)'!C1330="",0,'G011A (Şubat-Ağustos)'!C1330)</f>
        <v>0</v>
      </c>
      <c r="G1622" s="175">
        <f>IF('G011A (Şubat-Ağustos)'!K1330=" ",0,'G011A (Şubat-Ağustos)'!K1330)</f>
        <v>0</v>
      </c>
      <c r="H1622" s="176">
        <f>IF('G011A (Mart-Eylül)'!C1329="",0,'G011A (Mart-Eylül)'!C1329)</f>
        <v>0</v>
      </c>
      <c r="I1622" s="175">
        <f>IF('G011A (Mart-Eylül)'!K1329=" ",0,'G011A (Mart-Eylül)'!K1329)</f>
        <v>0</v>
      </c>
      <c r="J1622" s="176">
        <f>IF('G011A (Nisan-Ekim)'!C1330="",0,'G011A (Nisan-Ekim)'!C1330)</f>
        <v>0</v>
      </c>
      <c r="K1622" s="175">
        <f>IF('G011A (Nisan-Ekim)'!K1330="",0,'G011A (Nisan-Ekim)'!K1330)</f>
        <v>0</v>
      </c>
      <c r="L1622" s="176">
        <f>IF('G011A (Mayıs-Kasım)'!C1329="",0,'G011A (Mayıs-Kasım)'!C1329)</f>
        <v>0</v>
      </c>
      <c r="M1622" s="175">
        <f>IF('G011A (Mayıs-Kasım)'!K1329=" ",0,'G011A (Mayıs-Kasım)'!K1329)</f>
        <v>0</v>
      </c>
      <c r="N1622" s="176">
        <f>IF('G011A (Haziran-Aralık)'!C1366="",0,'G011A (Haziran-Aralık)'!C1366)</f>
        <v>0</v>
      </c>
      <c r="O1622" s="175">
        <f>IF('G011A (Haziran-Aralık)'!K1366="",0,'G011A (Haziran-Aralık)'!K1366)</f>
        <v>0</v>
      </c>
      <c r="P1622" s="176" t="str">
        <f>IF('proje ve personel bilgileri'!A715=0,"",SUM(D1622+F1622+H1622+J1622+L1622+N1622))</f>
        <v/>
      </c>
      <c r="Q1622" s="175" t="str">
        <f>IF('proje ve personel bilgileri'!A715=0,"",SUM(E1622+G1622+I1622+K1622+M1622+O1622))</f>
        <v/>
      </c>
      <c r="R1622" s="180" t="str">
        <f>IF('proje ve personel bilgileri'!A715&lt;&gt;0,(P1622/30)," ")</f>
        <v xml:space="preserve"> </v>
      </c>
      <c r="S1622" s="181" t="str">
        <f>IF('proje ve personel bilgileri'!A715&lt;&gt;0,(Q1622/R1622)," ")</f>
        <v xml:space="preserve"> </v>
      </c>
    </row>
    <row r="1623" spans="1:19" ht="15" customHeight="1" x14ac:dyDescent="0.25">
      <c r="A1623" s="56"/>
      <c r="B1623" s="56"/>
      <c r="C1623" s="56"/>
      <c r="D1623" s="56"/>
      <c r="E1623" s="56"/>
      <c r="F1623" s="56"/>
      <c r="G1623" s="56"/>
      <c r="H1623" s="56"/>
      <c r="I1623" s="56"/>
      <c r="J1623" s="56"/>
      <c r="K1623" s="56"/>
      <c r="L1623" s="56"/>
      <c r="M1623" s="56"/>
      <c r="N1623" s="56"/>
      <c r="O1623" s="56"/>
      <c r="P1623" s="56"/>
      <c r="Q1623" s="56"/>
      <c r="R1623" s="56"/>
      <c r="S1623" s="56"/>
    </row>
    <row r="1624" spans="1:19" ht="15" customHeight="1" x14ac:dyDescent="0.25">
      <c r="A1624" s="332" t="s">
        <v>100</v>
      </c>
      <c r="B1624" s="332"/>
      <c r="C1624" s="332"/>
      <c r="D1624" s="332"/>
      <c r="E1624" s="332"/>
      <c r="F1624" s="332"/>
      <c r="G1624" s="332"/>
      <c r="H1624" s="332"/>
      <c r="I1624" s="332"/>
      <c r="J1624" s="332"/>
      <c r="K1624" s="332"/>
      <c r="L1624" s="332"/>
      <c r="M1624" s="332"/>
      <c r="N1624" s="332"/>
      <c r="O1624" s="332"/>
      <c r="P1624" s="332"/>
      <c r="Q1624" s="332"/>
      <c r="R1624" s="332"/>
    </row>
    <row r="1625" spans="1:19" ht="15" customHeight="1" x14ac:dyDescent="0.25">
      <c r="A1625" s="287"/>
    </row>
    <row r="1626" spans="1:19" ht="15" customHeight="1" x14ac:dyDescent="0.25">
      <c r="C1626" s="57"/>
      <c r="E1626" s="58"/>
      <c r="G1626" s="57"/>
    </row>
    <row r="1627" spans="1:19" ht="15" customHeight="1" x14ac:dyDescent="0.25">
      <c r="F1627" s="288" t="s">
        <v>102</v>
      </c>
      <c r="J1627" s="288" t="s">
        <v>103</v>
      </c>
      <c r="O1627" s="74" t="s">
        <v>127</v>
      </c>
    </row>
    <row r="1638" spans="1:19" ht="15.75" customHeight="1" x14ac:dyDescent="0.25">
      <c r="A1638" s="348" t="s">
        <v>108</v>
      </c>
      <c r="B1638" s="348"/>
      <c r="C1638" s="348"/>
      <c r="D1638" s="348"/>
      <c r="E1638" s="348"/>
      <c r="F1638" s="348"/>
      <c r="G1638" s="348"/>
      <c r="H1638" s="348"/>
      <c r="I1638" s="348"/>
      <c r="J1638" s="348"/>
      <c r="K1638" s="348"/>
      <c r="L1638" s="348"/>
      <c r="M1638" s="348"/>
      <c r="N1638" s="348"/>
      <c r="O1638" s="348"/>
      <c r="P1638" s="348"/>
      <c r="Q1638" s="348"/>
      <c r="R1638" s="348"/>
      <c r="S1638" s="348"/>
    </row>
    <row r="1639" spans="1:19" ht="15" customHeight="1" x14ac:dyDescent="0.25">
      <c r="A1639" s="68"/>
      <c r="B1639" s="68"/>
      <c r="C1639" s="68"/>
      <c r="D1639" s="68"/>
      <c r="E1639" s="68"/>
      <c r="F1639" s="68"/>
      <c r="G1639" s="68"/>
      <c r="H1639" s="68"/>
      <c r="I1639" s="69" t="str">
        <f>'proje ve personel bilgileri'!$B$7</f>
        <v>/</v>
      </c>
      <c r="J1639" s="68" t="s">
        <v>109</v>
      </c>
      <c r="K1639" s="68"/>
      <c r="L1639" s="68"/>
      <c r="M1639" s="68"/>
      <c r="N1639" s="68"/>
      <c r="O1639" s="68"/>
      <c r="P1639" s="68"/>
      <c r="Q1639" s="68"/>
      <c r="R1639" s="68"/>
      <c r="S1639" s="68"/>
    </row>
    <row r="1640" spans="1:19" ht="18.75" customHeight="1" x14ac:dyDescent="0.25">
      <c r="R1640" s="10" t="s">
        <v>110</v>
      </c>
    </row>
    <row r="1641" spans="1:19" ht="15.75" customHeight="1" x14ac:dyDescent="0.25">
      <c r="A1641" s="349" t="s">
        <v>2</v>
      </c>
      <c r="B1641" s="350"/>
      <c r="C1641" s="374">
        <f>'proje ve personel bilgileri'!$B$2</f>
        <v>0</v>
      </c>
      <c r="D1641" s="375"/>
      <c r="E1641" s="375"/>
      <c r="F1641" s="375"/>
      <c r="G1641" s="375"/>
      <c r="H1641" s="375"/>
      <c r="I1641" s="375"/>
      <c r="J1641" s="375"/>
      <c r="K1641" s="375"/>
      <c r="L1641" s="375"/>
      <c r="M1641" s="375"/>
      <c r="N1641" s="375"/>
      <c r="O1641" s="375"/>
      <c r="P1641" s="375"/>
      <c r="Q1641" s="375"/>
      <c r="R1641" s="375"/>
      <c r="S1641" s="376"/>
    </row>
    <row r="1642" spans="1:19" ht="15.75" customHeight="1" x14ac:dyDescent="0.25">
      <c r="A1642" s="349" t="s">
        <v>4</v>
      </c>
      <c r="B1642" s="350"/>
      <c r="C1642" s="374">
        <f>'proje ve personel bilgileri'!$B$3</f>
        <v>0</v>
      </c>
      <c r="D1642" s="375"/>
      <c r="E1642" s="375"/>
      <c r="F1642" s="375"/>
      <c r="G1642" s="375"/>
      <c r="H1642" s="375"/>
      <c r="I1642" s="375"/>
      <c r="J1642" s="375"/>
      <c r="K1642" s="375"/>
      <c r="L1642" s="375"/>
      <c r="M1642" s="375"/>
      <c r="N1642" s="375"/>
      <c r="O1642" s="375"/>
      <c r="P1642" s="375"/>
      <c r="Q1642" s="375"/>
      <c r="R1642" s="375"/>
      <c r="S1642" s="376"/>
    </row>
    <row r="1643" spans="1:19" ht="27.75" customHeight="1" x14ac:dyDescent="0.25">
      <c r="A1643" s="360" t="s">
        <v>87</v>
      </c>
      <c r="B1643" s="368" t="s">
        <v>15</v>
      </c>
      <c r="C1643" s="369"/>
      <c r="D1643" s="368" t="s">
        <v>111</v>
      </c>
      <c r="E1643" s="369"/>
      <c r="F1643" s="368" t="s">
        <v>112</v>
      </c>
      <c r="G1643" s="369"/>
      <c r="H1643" s="366" t="s">
        <v>113</v>
      </c>
      <c r="I1643" s="367"/>
      <c r="J1643" s="366" t="s">
        <v>114</v>
      </c>
      <c r="K1643" s="367"/>
      <c r="L1643" s="366" t="s">
        <v>115</v>
      </c>
      <c r="M1643" s="367"/>
      <c r="N1643" s="368" t="s">
        <v>116</v>
      </c>
      <c r="O1643" s="369"/>
      <c r="P1643" s="360" t="s">
        <v>117</v>
      </c>
      <c r="Q1643" s="286" t="s">
        <v>118</v>
      </c>
      <c r="R1643" s="362" t="s">
        <v>119</v>
      </c>
      <c r="S1643" s="362" t="s">
        <v>120</v>
      </c>
    </row>
    <row r="1644" spans="1:19" ht="15.75" customHeight="1" x14ac:dyDescent="0.25">
      <c r="A1644" s="361"/>
      <c r="B1644" s="372"/>
      <c r="C1644" s="373"/>
      <c r="D1644" s="370"/>
      <c r="E1644" s="371"/>
      <c r="F1644" s="370"/>
      <c r="G1644" s="371"/>
      <c r="H1644" s="364" t="s">
        <v>121</v>
      </c>
      <c r="I1644" s="365"/>
      <c r="J1644" s="364" t="s">
        <v>122</v>
      </c>
      <c r="K1644" s="365"/>
      <c r="L1644" s="364" t="s">
        <v>123</v>
      </c>
      <c r="M1644" s="365"/>
      <c r="N1644" s="370"/>
      <c r="O1644" s="371"/>
      <c r="P1644" s="361"/>
      <c r="Q1644" s="11" t="s">
        <v>124</v>
      </c>
      <c r="R1644" s="363"/>
      <c r="S1644" s="363"/>
    </row>
    <row r="1645" spans="1:19" ht="27.75" customHeight="1" x14ac:dyDescent="0.25">
      <c r="A1645" s="361"/>
      <c r="B1645" s="372"/>
      <c r="C1645" s="373"/>
      <c r="D1645" s="360" t="s">
        <v>125</v>
      </c>
      <c r="E1645" s="11" t="s">
        <v>126</v>
      </c>
      <c r="F1645" s="360" t="s">
        <v>125</v>
      </c>
      <c r="G1645" s="11" t="s">
        <v>126</v>
      </c>
      <c r="H1645" s="360" t="s">
        <v>125</v>
      </c>
      <c r="I1645" s="11" t="s">
        <v>126</v>
      </c>
      <c r="J1645" s="360" t="s">
        <v>125</v>
      </c>
      <c r="K1645" s="12" t="s">
        <v>126</v>
      </c>
      <c r="L1645" s="360" t="s">
        <v>125</v>
      </c>
      <c r="M1645" s="11" t="s">
        <v>126</v>
      </c>
      <c r="N1645" s="360" t="s">
        <v>125</v>
      </c>
      <c r="O1645" s="11" t="s">
        <v>126</v>
      </c>
      <c r="P1645" s="361"/>
      <c r="Q1645" s="11" t="s">
        <v>98</v>
      </c>
      <c r="R1645" s="363"/>
      <c r="S1645" s="363"/>
    </row>
    <row r="1646" spans="1:19" ht="15.75" customHeight="1" x14ac:dyDescent="0.25">
      <c r="A1646" s="361"/>
      <c r="B1646" s="372"/>
      <c r="C1646" s="373"/>
      <c r="D1646" s="361"/>
      <c r="E1646" s="11" t="s">
        <v>98</v>
      </c>
      <c r="F1646" s="361"/>
      <c r="G1646" s="11" t="s">
        <v>98</v>
      </c>
      <c r="H1646" s="361"/>
      <c r="I1646" s="11" t="s">
        <v>98</v>
      </c>
      <c r="J1646" s="361"/>
      <c r="K1646" s="12" t="s">
        <v>98</v>
      </c>
      <c r="L1646" s="361"/>
      <c r="M1646" s="11" t="s">
        <v>98</v>
      </c>
      <c r="N1646" s="361"/>
      <c r="O1646" s="11" t="s">
        <v>98</v>
      </c>
      <c r="P1646" s="361"/>
      <c r="Q1646" s="13"/>
      <c r="R1646" s="363"/>
      <c r="S1646" s="363"/>
    </row>
    <row r="1647" spans="1:19" ht="15.75" customHeight="1" x14ac:dyDescent="0.25">
      <c r="A1647" s="14">
        <v>703</v>
      </c>
      <c r="B1647" s="359" t="str">
        <f>IF('proje ve personel bilgileri'!A716&lt;&gt;0,('proje ve personel bilgileri'!A716)," ")</f>
        <v xml:space="preserve"> </v>
      </c>
      <c r="C1647" s="359"/>
      <c r="D1647" s="176">
        <f>IF('G011A (Ocak-Temmuz)'!C1368="",0,'G011A (Ocak-Temmuz)'!C1368)</f>
        <v>0</v>
      </c>
      <c r="E1647" s="175">
        <f>IF('G011A (Ocak-Temmuz)'!K1368=" ",0,'G011A (Ocak-Temmuz)'!K1368)</f>
        <v>0</v>
      </c>
      <c r="F1647" s="176">
        <f>IF('G011A (Şubat-Ağustos)'!C1347="",0,'G011A (Şubat-Ağustos)'!C1347)</f>
        <v>0</v>
      </c>
      <c r="G1647" s="175">
        <f>IF('G011A (Şubat-Ağustos)'!K1347=" ",0,'G011A (Şubat-Ağustos)'!K1347)</f>
        <v>0</v>
      </c>
      <c r="H1647" s="176">
        <f>IF('G011A (Mart-Eylül)'!C1348="",0,'G011A (Mart-Eylül)'!C1348)</f>
        <v>0</v>
      </c>
      <c r="I1647" s="175">
        <f>IF('G011A (Mart-Eylül)'!K1348=" ",0,'G011A (Mart-Eylül)'!K1348)</f>
        <v>0</v>
      </c>
      <c r="J1647" s="176">
        <f>IF('G011A (Nisan-Ekim)'!C1348="",0,'G011A (Nisan-Ekim)'!C1348)</f>
        <v>0</v>
      </c>
      <c r="K1647" s="175">
        <f>IF('G011A (Nisan-Ekim)'!K1348="",0,'G011A (Nisan-Ekim)'!K1348)</f>
        <v>0</v>
      </c>
      <c r="L1647" s="176">
        <f>IF('G011A (Mayıs-Kasım)'!C1348="",0,'G011A (Mayıs-Kasım)'!C1348)</f>
        <v>0</v>
      </c>
      <c r="M1647" s="175">
        <f>IF('G011A (Mayıs-Kasım)'!K1348=" ",0,'G011A (Mayıs-Kasım)'!K1348)</f>
        <v>0</v>
      </c>
      <c r="N1647" s="176">
        <f>IF('G011A (Haziran-Aralık)'!C1385="",0,'G011A (Haziran-Aralık)'!C1385)</f>
        <v>0</v>
      </c>
      <c r="O1647" s="175">
        <f>IF('G011A (Haziran-Aralık)'!K1385="",0,'G011A (Haziran-Aralık)'!K1385)</f>
        <v>0</v>
      </c>
      <c r="P1647" s="176" t="str">
        <f>IF('proje ve personel bilgileri'!A716=0,"",SUM(D1647+F1647+H1647+J1647+L1647+N1647))</f>
        <v/>
      </c>
      <c r="Q1647" s="175" t="str">
        <f>IF('proje ve personel bilgileri'!A716=0,"",SUM(E1647+G1647+I1647+K1647+M1647+O1647))</f>
        <v/>
      </c>
      <c r="R1647" s="180" t="str">
        <f>IF('proje ve personel bilgileri'!A716&lt;&gt;0,(P1647/30)," ")</f>
        <v xml:space="preserve"> </v>
      </c>
      <c r="S1647" s="181" t="str">
        <f>IF('proje ve personel bilgileri'!A716&lt;&gt;0,(Q1647/R1647)," ")</f>
        <v xml:space="preserve"> </v>
      </c>
    </row>
    <row r="1648" spans="1:19" ht="15.75" customHeight="1" x14ac:dyDescent="0.25">
      <c r="A1648" s="15">
        <v>704</v>
      </c>
      <c r="B1648" s="359" t="str">
        <f>IF('proje ve personel bilgileri'!A717&lt;&gt;0,('proje ve personel bilgileri'!A717)," ")</f>
        <v xml:space="preserve"> </v>
      </c>
      <c r="C1648" s="359"/>
      <c r="D1648" s="176">
        <f>IF('G011A (Ocak-Temmuz)'!C1369="",0,'G011A (Ocak-Temmuz)'!C1369)</f>
        <v>0</v>
      </c>
      <c r="E1648" s="175">
        <f>IF('G011A (Ocak-Temmuz)'!K1369=" ",0,'G011A (Ocak-Temmuz)'!K1369)</f>
        <v>0</v>
      </c>
      <c r="F1648" s="176">
        <f>IF('G011A (Şubat-Ağustos)'!C1348="",0,'G011A (Şubat-Ağustos)'!C1348)</f>
        <v>0</v>
      </c>
      <c r="G1648" s="175">
        <f>IF('G011A (Şubat-Ağustos)'!K1348=" ",0,'G011A (Şubat-Ağustos)'!K1348)</f>
        <v>0</v>
      </c>
      <c r="H1648" s="176">
        <f>IF('G011A (Mart-Eylül)'!C1349="",0,'G011A (Mart-Eylül)'!C1349)</f>
        <v>0</v>
      </c>
      <c r="I1648" s="175">
        <f>IF('G011A (Mart-Eylül)'!K1349=" ",0,'G011A (Mart-Eylül)'!K1349)</f>
        <v>0</v>
      </c>
      <c r="J1648" s="176">
        <f>IF('G011A (Nisan-Ekim)'!C1349="",0,'G011A (Nisan-Ekim)'!C1349)</f>
        <v>0</v>
      </c>
      <c r="K1648" s="175">
        <f>IF('G011A (Nisan-Ekim)'!K1349="",0,'G011A (Nisan-Ekim)'!K1349)</f>
        <v>0</v>
      </c>
      <c r="L1648" s="176">
        <f>IF('G011A (Mayıs-Kasım)'!C1349="",0,'G011A (Mayıs-Kasım)'!C1349)</f>
        <v>0</v>
      </c>
      <c r="M1648" s="175">
        <f>IF('G011A (Mayıs-Kasım)'!K1349=" ",0,'G011A (Mayıs-Kasım)'!K1349)</f>
        <v>0</v>
      </c>
      <c r="N1648" s="176">
        <f>IF('G011A (Haziran-Aralık)'!C1386="",0,'G011A (Haziran-Aralık)'!C1386)</f>
        <v>0</v>
      </c>
      <c r="O1648" s="175">
        <f>IF('G011A (Haziran-Aralık)'!K1386="",0,'G011A (Haziran-Aralık)'!K1386)</f>
        <v>0</v>
      </c>
      <c r="P1648" s="176" t="str">
        <f>IF('proje ve personel bilgileri'!A717=0,"",SUM(D1648+F1648+H1648+J1648+L1648+N1648))</f>
        <v/>
      </c>
      <c r="Q1648" s="175" t="str">
        <f>IF('proje ve personel bilgileri'!A717=0,"",SUM(E1648+G1648+I1648+K1648+M1648+O1648))</f>
        <v/>
      </c>
      <c r="R1648" s="180" t="str">
        <f>IF('proje ve personel bilgileri'!A717&lt;&gt;0,(P1648/30)," ")</f>
        <v xml:space="preserve"> </v>
      </c>
      <c r="S1648" s="181" t="str">
        <f>IF('proje ve personel bilgileri'!A717&lt;&gt;0,(Q1648/R1648)," ")</f>
        <v xml:space="preserve"> </v>
      </c>
    </row>
    <row r="1649" spans="1:19" ht="15.75" customHeight="1" x14ac:dyDescent="0.25">
      <c r="A1649" s="14">
        <v>705</v>
      </c>
      <c r="B1649" s="359" t="str">
        <f>IF('proje ve personel bilgileri'!A718&lt;&gt;0,('proje ve personel bilgileri'!A718)," ")</f>
        <v xml:space="preserve"> </v>
      </c>
      <c r="C1649" s="359"/>
      <c r="D1649" s="176">
        <f>IF('G011A (Ocak-Temmuz)'!C1370="",0,'G011A (Ocak-Temmuz)'!C1370)</f>
        <v>0</v>
      </c>
      <c r="E1649" s="175">
        <f>IF('G011A (Ocak-Temmuz)'!K1370=" ",0,'G011A (Ocak-Temmuz)'!K1370)</f>
        <v>0</v>
      </c>
      <c r="F1649" s="176">
        <f>IF('G011A (Şubat-Ağustos)'!C1349="",0,'G011A (Şubat-Ağustos)'!C1349)</f>
        <v>0</v>
      </c>
      <c r="G1649" s="175">
        <f>IF('G011A (Şubat-Ağustos)'!K1349=" ",0,'G011A (Şubat-Ağustos)'!K1349)</f>
        <v>0</v>
      </c>
      <c r="H1649" s="176">
        <f>IF('G011A (Mart-Eylül)'!C1350="",0,'G011A (Mart-Eylül)'!C1350)</f>
        <v>0</v>
      </c>
      <c r="I1649" s="175">
        <f>IF('G011A (Mart-Eylül)'!K1350=" ",0,'G011A (Mart-Eylül)'!K1350)</f>
        <v>0</v>
      </c>
      <c r="J1649" s="176">
        <f>IF('G011A (Nisan-Ekim)'!C1350="",0,'G011A (Nisan-Ekim)'!C1350)</f>
        <v>0</v>
      </c>
      <c r="K1649" s="175">
        <f>IF('G011A (Nisan-Ekim)'!K1350="",0,'G011A (Nisan-Ekim)'!K1350)</f>
        <v>0</v>
      </c>
      <c r="L1649" s="176">
        <f>IF('G011A (Mayıs-Kasım)'!C1350="",0,'G011A (Mayıs-Kasım)'!C1350)</f>
        <v>0</v>
      </c>
      <c r="M1649" s="175">
        <f>IF('G011A (Mayıs-Kasım)'!K1350=" ",0,'G011A (Mayıs-Kasım)'!K1350)</f>
        <v>0</v>
      </c>
      <c r="N1649" s="176">
        <f>IF('G011A (Haziran-Aralık)'!C1387="",0,'G011A (Haziran-Aralık)'!C1387)</f>
        <v>0</v>
      </c>
      <c r="O1649" s="175">
        <f>IF('G011A (Haziran-Aralık)'!K1387="",0,'G011A (Haziran-Aralık)'!K1387)</f>
        <v>0</v>
      </c>
      <c r="P1649" s="176" t="str">
        <f>IF('proje ve personel bilgileri'!A718=0,"",SUM(D1649+F1649+H1649+J1649+L1649+N1649))</f>
        <v/>
      </c>
      <c r="Q1649" s="175" t="str">
        <f>IF('proje ve personel bilgileri'!A718=0,"",SUM(E1649+G1649+I1649+K1649+M1649+O1649))</f>
        <v/>
      </c>
      <c r="R1649" s="180" t="str">
        <f>IF('proje ve personel bilgileri'!A718&lt;&gt;0,(P1649/30)," ")</f>
        <v xml:space="preserve"> </v>
      </c>
      <c r="S1649" s="181" t="str">
        <f>IF('proje ve personel bilgileri'!A718&lt;&gt;0,(Q1649/R1649)," ")</f>
        <v xml:space="preserve"> </v>
      </c>
    </row>
    <row r="1650" spans="1:19" ht="15.75" customHeight="1" x14ac:dyDescent="0.25">
      <c r="A1650" s="15">
        <v>706</v>
      </c>
      <c r="B1650" s="359" t="str">
        <f>IF('proje ve personel bilgileri'!A719&lt;&gt;0,('proje ve personel bilgileri'!A719)," ")</f>
        <v xml:space="preserve"> </v>
      </c>
      <c r="C1650" s="359"/>
      <c r="D1650" s="176">
        <f>IF('G011A (Ocak-Temmuz)'!C1371="",0,'G011A (Ocak-Temmuz)'!C1371)</f>
        <v>0</v>
      </c>
      <c r="E1650" s="175">
        <f>IF('G011A (Ocak-Temmuz)'!K1371=" ",0,'G011A (Ocak-Temmuz)'!K1371)</f>
        <v>0</v>
      </c>
      <c r="F1650" s="176">
        <f>IF('G011A (Şubat-Ağustos)'!C1350="",0,'G011A (Şubat-Ağustos)'!C1350)</f>
        <v>0</v>
      </c>
      <c r="G1650" s="175">
        <f>IF('G011A (Şubat-Ağustos)'!K1350=" ",0,'G011A (Şubat-Ağustos)'!K1350)</f>
        <v>0</v>
      </c>
      <c r="H1650" s="176">
        <f>IF('G011A (Mart-Eylül)'!C1351="",0,'G011A (Mart-Eylül)'!C1351)</f>
        <v>0</v>
      </c>
      <c r="I1650" s="175">
        <f>IF('G011A (Mart-Eylül)'!K1351=" ",0,'G011A (Mart-Eylül)'!K1351)</f>
        <v>0</v>
      </c>
      <c r="J1650" s="176">
        <f>IF('G011A (Nisan-Ekim)'!C1351="",0,'G011A (Nisan-Ekim)'!C1351)</f>
        <v>0</v>
      </c>
      <c r="K1650" s="175">
        <f>IF('G011A (Nisan-Ekim)'!K1351="",0,'G011A (Nisan-Ekim)'!K1351)</f>
        <v>0</v>
      </c>
      <c r="L1650" s="176">
        <f>IF('G011A (Mayıs-Kasım)'!C1351="",0,'G011A (Mayıs-Kasım)'!C1351)</f>
        <v>0</v>
      </c>
      <c r="M1650" s="175">
        <f>IF('G011A (Mayıs-Kasım)'!K1351=" ",0,'G011A (Mayıs-Kasım)'!K1351)</f>
        <v>0</v>
      </c>
      <c r="N1650" s="176">
        <f>IF('G011A (Haziran-Aralık)'!C1388="",0,'G011A (Haziran-Aralık)'!C1388)</f>
        <v>0</v>
      </c>
      <c r="O1650" s="175">
        <f>IF('G011A (Haziran-Aralık)'!K1388="",0,'G011A (Haziran-Aralık)'!K1388)</f>
        <v>0</v>
      </c>
      <c r="P1650" s="176" t="str">
        <f>IF('proje ve personel bilgileri'!A719=0,"",SUM(D1650+F1650+H1650+J1650+L1650+N1650))</f>
        <v/>
      </c>
      <c r="Q1650" s="175" t="str">
        <f>IF('proje ve personel bilgileri'!A719=0,"",SUM(E1650+G1650+I1650+K1650+M1650+O1650))</f>
        <v/>
      </c>
      <c r="R1650" s="180" t="str">
        <f>IF('proje ve personel bilgileri'!A719&lt;&gt;0,(P1650/30)," ")</f>
        <v xml:space="preserve"> </v>
      </c>
      <c r="S1650" s="181" t="str">
        <f>IF('proje ve personel bilgileri'!A719&lt;&gt;0,(Q1650/R1650)," ")</f>
        <v xml:space="preserve"> </v>
      </c>
    </row>
    <row r="1651" spans="1:19" ht="15.75" customHeight="1" x14ac:dyDescent="0.25">
      <c r="A1651" s="14">
        <v>707</v>
      </c>
      <c r="B1651" s="359" t="str">
        <f>IF('proje ve personel bilgileri'!A720&lt;&gt;0,('proje ve personel bilgileri'!A720)," ")</f>
        <v xml:space="preserve"> </v>
      </c>
      <c r="C1651" s="359"/>
      <c r="D1651" s="176">
        <f>IF('G011A (Ocak-Temmuz)'!C1372="",0,'G011A (Ocak-Temmuz)'!C1372)</f>
        <v>0</v>
      </c>
      <c r="E1651" s="175">
        <f>IF('G011A (Ocak-Temmuz)'!K1372=" ",0,'G011A (Ocak-Temmuz)'!K1372)</f>
        <v>0</v>
      </c>
      <c r="F1651" s="176">
        <f>IF('G011A (Şubat-Ağustos)'!C1351="",0,'G011A (Şubat-Ağustos)'!C1351)</f>
        <v>0</v>
      </c>
      <c r="G1651" s="175">
        <f>IF('G011A (Şubat-Ağustos)'!K1351=" ",0,'G011A (Şubat-Ağustos)'!K1351)</f>
        <v>0</v>
      </c>
      <c r="H1651" s="176">
        <f>IF('G011A (Mart-Eylül)'!C1352="",0,'G011A (Mart-Eylül)'!C1352)</f>
        <v>0</v>
      </c>
      <c r="I1651" s="175">
        <f>IF('G011A (Mart-Eylül)'!K1352=" ",0,'G011A (Mart-Eylül)'!K1352)</f>
        <v>0</v>
      </c>
      <c r="J1651" s="176">
        <f>IF('G011A (Nisan-Ekim)'!C1352="",0,'G011A (Nisan-Ekim)'!C1352)</f>
        <v>0</v>
      </c>
      <c r="K1651" s="175">
        <f>IF('G011A (Nisan-Ekim)'!K1352="",0,'G011A (Nisan-Ekim)'!K1352)</f>
        <v>0</v>
      </c>
      <c r="L1651" s="176">
        <f>IF('G011A (Mayıs-Kasım)'!C1352="",0,'G011A (Mayıs-Kasım)'!C1352)</f>
        <v>0</v>
      </c>
      <c r="M1651" s="175">
        <f>IF('G011A (Mayıs-Kasım)'!K1352=" ",0,'G011A (Mayıs-Kasım)'!K1352)</f>
        <v>0</v>
      </c>
      <c r="N1651" s="176">
        <f>IF('G011A (Haziran-Aralık)'!C1389="",0,'G011A (Haziran-Aralık)'!C1389)</f>
        <v>0</v>
      </c>
      <c r="O1651" s="175">
        <f>IF('G011A (Haziran-Aralık)'!K1389="",0,'G011A (Haziran-Aralık)'!K1389)</f>
        <v>0</v>
      </c>
      <c r="P1651" s="176" t="str">
        <f>IF('proje ve personel bilgileri'!A720=0,"",SUM(D1651+F1651+H1651+J1651+L1651+N1651))</f>
        <v/>
      </c>
      <c r="Q1651" s="175" t="str">
        <f>IF('proje ve personel bilgileri'!A720=0,"",SUM(E1651+G1651+I1651+K1651+M1651+O1651))</f>
        <v/>
      </c>
      <c r="R1651" s="180" t="str">
        <f>IF('proje ve personel bilgileri'!A720&lt;&gt;0,(P1651/30)," ")</f>
        <v xml:space="preserve"> </v>
      </c>
      <c r="S1651" s="181" t="str">
        <f>IF('proje ve personel bilgileri'!A720&lt;&gt;0,(Q1651/R1651)," ")</f>
        <v xml:space="preserve"> </v>
      </c>
    </row>
    <row r="1652" spans="1:19" ht="15.75" customHeight="1" x14ac:dyDescent="0.25">
      <c r="A1652" s="15">
        <v>708</v>
      </c>
      <c r="B1652" s="359" t="str">
        <f>IF('proje ve personel bilgileri'!A721&lt;&gt;0,('proje ve personel bilgileri'!A721)," ")</f>
        <v xml:space="preserve"> </v>
      </c>
      <c r="C1652" s="359"/>
      <c r="D1652" s="176">
        <f>IF('G011A (Ocak-Temmuz)'!C1373="",0,'G011A (Ocak-Temmuz)'!C1373)</f>
        <v>0</v>
      </c>
      <c r="E1652" s="175">
        <f>IF('G011A (Ocak-Temmuz)'!K1373=" ",0,'G011A (Ocak-Temmuz)'!K1373)</f>
        <v>0</v>
      </c>
      <c r="F1652" s="176">
        <f>IF('G011A (Şubat-Ağustos)'!C1352="",0,'G011A (Şubat-Ağustos)'!C1352)</f>
        <v>0</v>
      </c>
      <c r="G1652" s="175">
        <f>IF('G011A (Şubat-Ağustos)'!K1352=" ",0,'G011A (Şubat-Ağustos)'!K1352)</f>
        <v>0</v>
      </c>
      <c r="H1652" s="176">
        <f>IF('G011A (Mart-Eylül)'!C1353="",0,'G011A (Mart-Eylül)'!C1353)</f>
        <v>0</v>
      </c>
      <c r="I1652" s="175">
        <f>IF('G011A (Mart-Eylül)'!K1353=" ",0,'G011A (Mart-Eylül)'!K1353)</f>
        <v>0</v>
      </c>
      <c r="J1652" s="176">
        <f>IF('G011A (Nisan-Ekim)'!C1353="",0,'G011A (Nisan-Ekim)'!C1353)</f>
        <v>0</v>
      </c>
      <c r="K1652" s="175">
        <f>IF('G011A (Nisan-Ekim)'!K1353="",0,'G011A (Nisan-Ekim)'!K1353)</f>
        <v>0</v>
      </c>
      <c r="L1652" s="176">
        <f>IF('G011A (Mayıs-Kasım)'!C1353="",0,'G011A (Mayıs-Kasım)'!C1353)</f>
        <v>0</v>
      </c>
      <c r="M1652" s="175">
        <f>IF('G011A (Mayıs-Kasım)'!K1353=" ",0,'G011A (Mayıs-Kasım)'!K1353)</f>
        <v>0</v>
      </c>
      <c r="N1652" s="176">
        <f>IF('G011A (Haziran-Aralık)'!C1390="",0,'G011A (Haziran-Aralık)'!C1390)</f>
        <v>0</v>
      </c>
      <c r="O1652" s="175">
        <f>IF('G011A (Haziran-Aralık)'!K1390="",0,'G011A (Haziran-Aralık)'!K1390)</f>
        <v>0</v>
      </c>
      <c r="P1652" s="176" t="str">
        <f>IF('proje ve personel bilgileri'!A721=0,"",SUM(D1652+F1652+H1652+J1652+L1652+N1652))</f>
        <v/>
      </c>
      <c r="Q1652" s="175" t="str">
        <f>IF('proje ve personel bilgileri'!A721=0,"",SUM(E1652+G1652+I1652+K1652+M1652+O1652))</f>
        <v/>
      </c>
      <c r="R1652" s="180" t="str">
        <f>IF('proje ve personel bilgileri'!A721&lt;&gt;0,(P1652/30)," ")</f>
        <v xml:space="preserve"> </v>
      </c>
      <c r="S1652" s="181" t="str">
        <f>IF('proje ve personel bilgileri'!A721&lt;&gt;0,(Q1652/R1652)," ")</f>
        <v xml:space="preserve"> </v>
      </c>
    </row>
    <row r="1653" spans="1:19" ht="15.75" customHeight="1" x14ac:dyDescent="0.25">
      <c r="A1653" s="14">
        <v>709</v>
      </c>
      <c r="B1653" s="359" t="str">
        <f>IF('proje ve personel bilgileri'!A722&lt;&gt;0,('proje ve personel bilgileri'!A722)," ")</f>
        <v xml:space="preserve"> </v>
      </c>
      <c r="C1653" s="359"/>
      <c r="D1653" s="176">
        <f>IF('G011A (Ocak-Temmuz)'!C1374="",0,'G011A (Ocak-Temmuz)'!C1374)</f>
        <v>0</v>
      </c>
      <c r="E1653" s="175">
        <f>IF('G011A (Ocak-Temmuz)'!K1374=" ",0,'G011A (Ocak-Temmuz)'!K1374)</f>
        <v>0</v>
      </c>
      <c r="F1653" s="176">
        <f>IF('G011A (Şubat-Ağustos)'!C1353="",0,'G011A (Şubat-Ağustos)'!C1353)</f>
        <v>0</v>
      </c>
      <c r="G1653" s="175">
        <f>IF('G011A (Şubat-Ağustos)'!K1353=" ",0,'G011A (Şubat-Ağustos)'!K1353)</f>
        <v>0</v>
      </c>
      <c r="H1653" s="176">
        <f>IF('G011A (Mart-Eylül)'!C1354="",0,'G011A (Mart-Eylül)'!C1354)</f>
        <v>0</v>
      </c>
      <c r="I1653" s="175">
        <f>IF('G011A (Mart-Eylül)'!K1354=" ",0,'G011A (Mart-Eylül)'!K1354)</f>
        <v>0</v>
      </c>
      <c r="J1653" s="176">
        <f>IF('G011A (Nisan-Ekim)'!C1354="",0,'G011A (Nisan-Ekim)'!C1354)</f>
        <v>0</v>
      </c>
      <c r="K1653" s="175">
        <f>IF('G011A (Nisan-Ekim)'!K1354="",0,'G011A (Nisan-Ekim)'!K1354)</f>
        <v>0</v>
      </c>
      <c r="L1653" s="176">
        <f>IF('G011A (Mayıs-Kasım)'!C1354="",0,'G011A (Mayıs-Kasım)'!C1354)</f>
        <v>0</v>
      </c>
      <c r="M1653" s="175">
        <f>IF('G011A (Mayıs-Kasım)'!K1354=" ",0,'G011A (Mayıs-Kasım)'!K1354)</f>
        <v>0</v>
      </c>
      <c r="N1653" s="176">
        <f>IF('G011A (Haziran-Aralık)'!C1391="",0,'G011A (Haziran-Aralık)'!C1391)</f>
        <v>0</v>
      </c>
      <c r="O1653" s="175">
        <f>IF('G011A (Haziran-Aralık)'!K1391="",0,'G011A (Haziran-Aralık)'!K1391)</f>
        <v>0</v>
      </c>
      <c r="P1653" s="176" t="str">
        <f>IF('proje ve personel bilgileri'!A722=0,"",SUM(D1653+F1653+H1653+J1653+L1653+N1653))</f>
        <v/>
      </c>
      <c r="Q1653" s="175" t="str">
        <f>IF('proje ve personel bilgileri'!A722=0,"",SUM(E1653+G1653+I1653+K1653+M1653+O1653))</f>
        <v/>
      </c>
      <c r="R1653" s="180" t="str">
        <f>IF('proje ve personel bilgileri'!A722&lt;&gt;0,(P1653/30)," ")</f>
        <v xml:space="preserve"> </v>
      </c>
      <c r="S1653" s="181" t="str">
        <f>IF('proje ve personel bilgileri'!A722&lt;&gt;0,(Q1653/R1653)," ")</f>
        <v xml:space="preserve"> </v>
      </c>
    </row>
    <row r="1654" spans="1:19" ht="15.75" customHeight="1" x14ac:dyDescent="0.25">
      <c r="A1654" s="15">
        <v>710</v>
      </c>
      <c r="B1654" s="359" t="str">
        <f>IF('proje ve personel bilgileri'!A723&lt;&gt;0,('proje ve personel bilgileri'!A723)," ")</f>
        <v xml:space="preserve"> </v>
      </c>
      <c r="C1654" s="359"/>
      <c r="D1654" s="176">
        <f>IF('G011A (Ocak-Temmuz)'!C1375="",0,'G011A (Ocak-Temmuz)'!C1375)</f>
        <v>0</v>
      </c>
      <c r="E1654" s="175">
        <f>IF('G011A (Ocak-Temmuz)'!K1375=" ",0,'G011A (Ocak-Temmuz)'!K1375)</f>
        <v>0</v>
      </c>
      <c r="F1654" s="176">
        <f>IF('G011A (Şubat-Ağustos)'!C1354="",0,'G011A (Şubat-Ağustos)'!C1354)</f>
        <v>0</v>
      </c>
      <c r="G1654" s="175">
        <f>IF('G011A (Şubat-Ağustos)'!K1354=" ",0,'G011A (Şubat-Ağustos)'!K1354)</f>
        <v>0</v>
      </c>
      <c r="H1654" s="176">
        <f>IF('G011A (Mart-Eylül)'!C1355="",0,'G011A (Mart-Eylül)'!C1355)</f>
        <v>0</v>
      </c>
      <c r="I1654" s="175">
        <f>IF('G011A (Mart-Eylül)'!K1355=" ",0,'G011A (Mart-Eylül)'!K1355)</f>
        <v>0</v>
      </c>
      <c r="J1654" s="176">
        <f>IF('G011A (Nisan-Ekim)'!C1355="",0,'G011A (Nisan-Ekim)'!C1355)</f>
        <v>0</v>
      </c>
      <c r="K1654" s="175">
        <f>IF('G011A (Nisan-Ekim)'!K1355="",0,'G011A (Nisan-Ekim)'!K1355)</f>
        <v>0</v>
      </c>
      <c r="L1654" s="176">
        <f>IF('G011A (Mayıs-Kasım)'!C1355="",0,'G011A (Mayıs-Kasım)'!C1355)</f>
        <v>0</v>
      </c>
      <c r="M1654" s="175">
        <f>IF('G011A (Mayıs-Kasım)'!K1355=" ",0,'G011A (Mayıs-Kasım)'!K1355)</f>
        <v>0</v>
      </c>
      <c r="N1654" s="176">
        <f>IF('G011A (Haziran-Aralık)'!C1392="",0,'G011A (Haziran-Aralık)'!C1392)</f>
        <v>0</v>
      </c>
      <c r="O1654" s="175">
        <f>IF('G011A (Haziran-Aralık)'!K1392="",0,'G011A (Haziran-Aralık)'!K1392)</f>
        <v>0</v>
      </c>
      <c r="P1654" s="176" t="str">
        <f>IF('proje ve personel bilgileri'!A723=0,"",SUM(D1654+F1654+H1654+J1654+L1654+N1654))</f>
        <v/>
      </c>
      <c r="Q1654" s="175" t="str">
        <f>IF('proje ve personel bilgileri'!A723=0,"",SUM(E1654+G1654+I1654+K1654+M1654+O1654))</f>
        <v/>
      </c>
      <c r="R1654" s="180" t="str">
        <f>IF('proje ve personel bilgileri'!A723&lt;&gt;0,(P1654/30)," ")</f>
        <v xml:space="preserve"> </v>
      </c>
      <c r="S1654" s="181" t="str">
        <f>IF('proje ve personel bilgileri'!A723&lt;&gt;0,(Q1654/R1654)," ")</f>
        <v xml:space="preserve"> </v>
      </c>
    </row>
    <row r="1655" spans="1:19" ht="15.75" customHeight="1" x14ac:dyDescent="0.25">
      <c r="A1655" s="14">
        <v>711</v>
      </c>
      <c r="B1655" s="359" t="str">
        <f>IF('proje ve personel bilgileri'!A724&lt;&gt;0,('proje ve personel bilgileri'!A724)," ")</f>
        <v xml:space="preserve"> </v>
      </c>
      <c r="C1655" s="359"/>
      <c r="D1655" s="176">
        <f>IF('G011A (Ocak-Temmuz)'!C1376="",0,'G011A (Ocak-Temmuz)'!C1376)</f>
        <v>0</v>
      </c>
      <c r="E1655" s="175">
        <f>IF('G011A (Ocak-Temmuz)'!K1376=" ",0,'G011A (Ocak-Temmuz)'!K1376)</f>
        <v>0</v>
      </c>
      <c r="F1655" s="176">
        <f>IF('G011A (Şubat-Ağustos)'!C1355="",0,'G011A (Şubat-Ağustos)'!C1355)</f>
        <v>0</v>
      </c>
      <c r="G1655" s="175">
        <f>IF('G011A (Şubat-Ağustos)'!K1355=" ",0,'G011A (Şubat-Ağustos)'!K1355)</f>
        <v>0</v>
      </c>
      <c r="H1655" s="176">
        <f>IF('G011A (Mart-Eylül)'!C1356="",0,'G011A (Mart-Eylül)'!C1356)</f>
        <v>0</v>
      </c>
      <c r="I1655" s="175">
        <f>IF('G011A (Mart-Eylül)'!K1356=" ",0,'G011A (Mart-Eylül)'!K1356)</f>
        <v>0</v>
      </c>
      <c r="J1655" s="176">
        <f>IF('G011A (Nisan-Ekim)'!C1356="",0,'G011A (Nisan-Ekim)'!C1356)</f>
        <v>0</v>
      </c>
      <c r="K1655" s="175">
        <f>IF('G011A (Nisan-Ekim)'!K1356="",0,'G011A (Nisan-Ekim)'!K1356)</f>
        <v>0</v>
      </c>
      <c r="L1655" s="176">
        <f>IF('G011A (Mayıs-Kasım)'!C1356="",0,'G011A (Mayıs-Kasım)'!C1356)</f>
        <v>0</v>
      </c>
      <c r="M1655" s="175">
        <f>IF('G011A (Mayıs-Kasım)'!K1356=" ",0,'G011A (Mayıs-Kasım)'!K1356)</f>
        <v>0</v>
      </c>
      <c r="N1655" s="176">
        <f>IF('G011A (Haziran-Aralık)'!C1393="",0,'G011A (Haziran-Aralık)'!C1393)</f>
        <v>0</v>
      </c>
      <c r="O1655" s="175">
        <f>IF('G011A (Haziran-Aralık)'!K1393="",0,'G011A (Haziran-Aralık)'!K1393)</f>
        <v>0</v>
      </c>
      <c r="P1655" s="176" t="str">
        <f>IF('proje ve personel bilgileri'!A724=0,"",SUM(D1655+F1655+H1655+J1655+L1655+N1655))</f>
        <v/>
      </c>
      <c r="Q1655" s="175" t="str">
        <f>IF('proje ve personel bilgileri'!A724=0,"",SUM(E1655+G1655+I1655+K1655+M1655+O1655))</f>
        <v/>
      </c>
      <c r="R1655" s="180" t="str">
        <f>IF('proje ve personel bilgileri'!A724&lt;&gt;0,(P1655/30)," ")</f>
        <v xml:space="preserve"> </v>
      </c>
      <c r="S1655" s="181" t="str">
        <f>IF('proje ve personel bilgileri'!A724&lt;&gt;0,(Q1655/R1655)," ")</f>
        <v xml:space="preserve"> </v>
      </c>
    </row>
    <row r="1656" spans="1:19" ht="15.75" customHeight="1" x14ac:dyDescent="0.25">
      <c r="A1656" s="15">
        <v>712</v>
      </c>
      <c r="B1656" s="359" t="str">
        <f>IF('proje ve personel bilgileri'!A725&lt;&gt;0,('proje ve personel bilgileri'!A725)," ")</f>
        <v xml:space="preserve"> </v>
      </c>
      <c r="C1656" s="359"/>
      <c r="D1656" s="176">
        <f>IF('G011A (Ocak-Temmuz)'!C1377="",0,'G011A (Ocak-Temmuz)'!C1377)</f>
        <v>0</v>
      </c>
      <c r="E1656" s="175">
        <f>IF('G011A (Ocak-Temmuz)'!K1377=" ",0,'G011A (Ocak-Temmuz)'!K1377)</f>
        <v>0</v>
      </c>
      <c r="F1656" s="176">
        <f>IF('G011A (Şubat-Ağustos)'!C1356="",0,'G011A (Şubat-Ağustos)'!C1356)</f>
        <v>0</v>
      </c>
      <c r="G1656" s="175">
        <f>IF('G011A (Şubat-Ağustos)'!K1356=" ",0,'G011A (Şubat-Ağustos)'!K1356)</f>
        <v>0</v>
      </c>
      <c r="H1656" s="176">
        <f>IF('G011A (Mart-Eylül)'!C1357="",0,'G011A (Mart-Eylül)'!C1357)</f>
        <v>0</v>
      </c>
      <c r="I1656" s="175">
        <f>IF('G011A (Mart-Eylül)'!K1357=" ",0,'G011A (Mart-Eylül)'!K1357)</f>
        <v>0</v>
      </c>
      <c r="J1656" s="176">
        <f>IF('G011A (Nisan-Ekim)'!C1357="",0,'G011A (Nisan-Ekim)'!C1357)</f>
        <v>0</v>
      </c>
      <c r="K1656" s="175">
        <f>IF('G011A (Nisan-Ekim)'!K1357="",0,'G011A (Nisan-Ekim)'!K1357)</f>
        <v>0</v>
      </c>
      <c r="L1656" s="176">
        <f>IF('G011A (Mayıs-Kasım)'!C1357="",0,'G011A (Mayıs-Kasım)'!C1357)</f>
        <v>0</v>
      </c>
      <c r="M1656" s="175">
        <f>IF('G011A (Mayıs-Kasım)'!K1357=" ",0,'G011A (Mayıs-Kasım)'!K1357)</f>
        <v>0</v>
      </c>
      <c r="N1656" s="176">
        <f>IF('G011A (Haziran-Aralık)'!C1394="",0,'G011A (Haziran-Aralık)'!C1394)</f>
        <v>0</v>
      </c>
      <c r="O1656" s="175">
        <f>IF('G011A (Haziran-Aralık)'!K1394="",0,'G011A (Haziran-Aralık)'!K1394)</f>
        <v>0</v>
      </c>
      <c r="P1656" s="176" t="str">
        <f>IF('proje ve personel bilgileri'!A725=0,"",SUM(D1656+F1656+H1656+J1656+L1656+N1656))</f>
        <v/>
      </c>
      <c r="Q1656" s="175" t="str">
        <f>IF('proje ve personel bilgileri'!A725=0,"",SUM(E1656+G1656+I1656+K1656+M1656+O1656))</f>
        <v/>
      </c>
      <c r="R1656" s="180" t="str">
        <f>IF('proje ve personel bilgileri'!A725&lt;&gt;0,(P1656/30)," ")</f>
        <v xml:space="preserve"> </v>
      </c>
      <c r="S1656" s="181" t="str">
        <f>IF('proje ve personel bilgileri'!A725&lt;&gt;0,(Q1656/R1656)," ")</f>
        <v xml:space="preserve"> </v>
      </c>
    </row>
    <row r="1657" spans="1:19" ht="15.75" customHeight="1" x14ac:dyDescent="0.25">
      <c r="A1657" s="14">
        <v>713</v>
      </c>
      <c r="B1657" s="359" t="str">
        <f>IF('proje ve personel bilgileri'!A726&lt;&gt;0,('proje ve personel bilgileri'!A726)," ")</f>
        <v xml:space="preserve"> </v>
      </c>
      <c r="C1657" s="359"/>
      <c r="D1657" s="176">
        <f>IF('G011A (Ocak-Temmuz)'!C1378="",0,'G011A (Ocak-Temmuz)'!C1378)</f>
        <v>0</v>
      </c>
      <c r="E1657" s="175">
        <f>IF('G011A (Ocak-Temmuz)'!K1378=" ",0,'G011A (Ocak-Temmuz)'!K1378)</f>
        <v>0</v>
      </c>
      <c r="F1657" s="176">
        <f>IF('G011A (Şubat-Ağustos)'!C1357="",0,'G011A (Şubat-Ağustos)'!C1357)</f>
        <v>0</v>
      </c>
      <c r="G1657" s="175">
        <f>IF('G011A (Şubat-Ağustos)'!K1357=" ",0,'G011A (Şubat-Ağustos)'!K1357)</f>
        <v>0</v>
      </c>
      <c r="H1657" s="176">
        <f>IF('G011A (Mart-Eylül)'!C1358="",0,'G011A (Mart-Eylül)'!C1358)</f>
        <v>0</v>
      </c>
      <c r="I1657" s="175">
        <f>IF('G011A (Mart-Eylül)'!K1358=" ",0,'G011A (Mart-Eylül)'!K1358)</f>
        <v>0</v>
      </c>
      <c r="J1657" s="176">
        <f>IF('G011A (Nisan-Ekim)'!C1358="",0,'G011A (Nisan-Ekim)'!C1358)</f>
        <v>0</v>
      </c>
      <c r="K1657" s="175">
        <f>IF('G011A (Nisan-Ekim)'!K1358="",0,'G011A (Nisan-Ekim)'!K1358)</f>
        <v>0</v>
      </c>
      <c r="L1657" s="176">
        <f>IF('G011A (Mayıs-Kasım)'!C1358="",0,'G011A (Mayıs-Kasım)'!C1358)</f>
        <v>0</v>
      </c>
      <c r="M1657" s="175">
        <f>IF('G011A (Mayıs-Kasım)'!K1358=" ",0,'G011A (Mayıs-Kasım)'!K1358)</f>
        <v>0</v>
      </c>
      <c r="N1657" s="176">
        <f>IF('G011A (Haziran-Aralık)'!C1395="",0,'G011A (Haziran-Aralık)'!C1395)</f>
        <v>0</v>
      </c>
      <c r="O1657" s="175">
        <f>IF('G011A (Haziran-Aralık)'!K1395="",0,'G011A (Haziran-Aralık)'!K1395)</f>
        <v>0</v>
      </c>
      <c r="P1657" s="176" t="str">
        <f>IF('proje ve personel bilgileri'!A726=0,"",SUM(D1657+F1657+H1657+J1657+L1657+N1657))</f>
        <v/>
      </c>
      <c r="Q1657" s="175" t="str">
        <f>IF('proje ve personel bilgileri'!A726=0,"",SUM(E1657+G1657+I1657+K1657+M1657+O1657))</f>
        <v/>
      </c>
      <c r="R1657" s="180" t="str">
        <f>IF('proje ve personel bilgileri'!A726&lt;&gt;0,(P1657/30)," ")</f>
        <v xml:space="preserve"> </v>
      </c>
      <c r="S1657" s="181" t="str">
        <f>IF('proje ve personel bilgileri'!A726&lt;&gt;0,(Q1657/R1657)," ")</f>
        <v xml:space="preserve"> </v>
      </c>
    </row>
    <row r="1658" spans="1:19" ht="15.75" customHeight="1" x14ac:dyDescent="0.25">
      <c r="A1658" s="15">
        <v>714</v>
      </c>
      <c r="B1658" s="359" t="str">
        <f>IF('proje ve personel bilgileri'!A727&lt;&gt;0,('proje ve personel bilgileri'!A727)," ")</f>
        <v xml:space="preserve"> </v>
      </c>
      <c r="C1658" s="359"/>
      <c r="D1658" s="176">
        <f>IF('G011A (Ocak-Temmuz)'!C1379="",0,'G011A (Ocak-Temmuz)'!C1379)</f>
        <v>0</v>
      </c>
      <c r="E1658" s="175">
        <f>IF('G011A (Ocak-Temmuz)'!K1379=" ",0,'G011A (Ocak-Temmuz)'!K1379)</f>
        <v>0</v>
      </c>
      <c r="F1658" s="176">
        <f>IF('G011A (Şubat-Ağustos)'!C1358="",0,'G011A (Şubat-Ağustos)'!C1358)</f>
        <v>0</v>
      </c>
      <c r="G1658" s="175">
        <f>IF('G011A (Şubat-Ağustos)'!K1358=" ",0,'G011A (Şubat-Ağustos)'!K1358)</f>
        <v>0</v>
      </c>
      <c r="H1658" s="176">
        <f>IF('G011A (Mart-Eylül)'!C1359="",0,'G011A (Mart-Eylül)'!C1359)</f>
        <v>0</v>
      </c>
      <c r="I1658" s="175">
        <f>IF('G011A (Mart-Eylül)'!K1359=" ",0,'G011A (Mart-Eylül)'!K1359)</f>
        <v>0</v>
      </c>
      <c r="J1658" s="176">
        <f>IF('G011A (Nisan-Ekim)'!C1359="",0,'G011A (Nisan-Ekim)'!C1359)</f>
        <v>0</v>
      </c>
      <c r="K1658" s="175">
        <f>IF('G011A (Nisan-Ekim)'!K1359="",0,'G011A (Nisan-Ekim)'!K1359)</f>
        <v>0</v>
      </c>
      <c r="L1658" s="176">
        <f>IF('G011A (Mayıs-Kasım)'!C1359="",0,'G011A (Mayıs-Kasım)'!C1359)</f>
        <v>0</v>
      </c>
      <c r="M1658" s="175">
        <f>IF('G011A (Mayıs-Kasım)'!K1359=" ",0,'G011A (Mayıs-Kasım)'!K1359)</f>
        <v>0</v>
      </c>
      <c r="N1658" s="176">
        <f>IF('G011A (Haziran-Aralık)'!C1396="",0,'G011A (Haziran-Aralık)'!C1396)</f>
        <v>0</v>
      </c>
      <c r="O1658" s="175">
        <f>IF('G011A (Haziran-Aralık)'!K1396="",0,'G011A (Haziran-Aralık)'!K1396)</f>
        <v>0</v>
      </c>
      <c r="P1658" s="176" t="str">
        <f>IF('proje ve personel bilgileri'!A727=0,"",SUM(D1658+F1658+H1658+J1658+L1658+N1658))</f>
        <v/>
      </c>
      <c r="Q1658" s="175" t="str">
        <f>IF('proje ve personel bilgileri'!A727=0,"",SUM(E1658+G1658+I1658+K1658+M1658+O1658))</f>
        <v/>
      </c>
      <c r="R1658" s="180" t="str">
        <f>IF('proje ve personel bilgileri'!A727&lt;&gt;0,(P1658/30)," ")</f>
        <v xml:space="preserve"> </v>
      </c>
      <c r="S1658" s="181" t="str">
        <f>IF('proje ve personel bilgileri'!A727&lt;&gt;0,(Q1658/R1658)," ")</f>
        <v xml:space="preserve"> </v>
      </c>
    </row>
    <row r="1659" spans="1:19" ht="15.75" customHeight="1" x14ac:dyDescent="0.25">
      <c r="A1659" s="14">
        <v>715</v>
      </c>
      <c r="B1659" s="359" t="str">
        <f>IF('proje ve personel bilgileri'!A728&lt;&gt;0,('proje ve personel bilgileri'!A728)," ")</f>
        <v xml:space="preserve"> </v>
      </c>
      <c r="C1659" s="359"/>
      <c r="D1659" s="176">
        <f>IF('G011A (Ocak-Temmuz)'!C1380="",0,'G011A (Ocak-Temmuz)'!C1380)</f>
        <v>0</v>
      </c>
      <c r="E1659" s="175">
        <f>IF('G011A (Ocak-Temmuz)'!K1380=" ",0,'G011A (Ocak-Temmuz)'!K1380)</f>
        <v>0</v>
      </c>
      <c r="F1659" s="176">
        <f>IF('G011A (Şubat-Ağustos)'!C1359="",0,'G011A (Şubat-Ağustos)'!C1359)</f>
        <v>0</v>
      </c>
      <c r="G1659" s="175">
        <f>IF('G011A (Şubat-Ağustos)'!K1359=" ",0,'G011A (Şubat-Ağustos)'!K1359)</f>
        <v>0</v>
      </c>
      <c r="H1659" s="176">
        <f>IF('G011A (Mart-Eylül)'!C1360="",0,'G011A (Mart-Eylül)'!C1360)</f>
        <v>0</v>
      </c>
      <c r="I1659" s="175">
        <f>IF('G011A (Mart-Eylül)'!K1360=" ",0,'G011A (Mart-Eylül)'!K1360)</f>
        <v>0</v>
      </c>
      <c r="J1659" s="176">
        <f>IF('G011A (Nisan-Ekim)'!C1360="",0,'G011A (Nisan-Ekim)'!C1360)</f>
        <v>0</v>
      </c>
      <c r="K1659" s="175">
        <f>IF('G011A (Nisan-Ekim)'!K1360="",0,'G011A (Nisan-Ekim)'!K1360)</f>
        <v>0</v>
      </c>
      <c r="L1659" s="176">
        <f>IF('G011A (Mayıs-Kasım)'!C1360="",0,'G011A (Mayıs-Kasım)'!C1360)</f>
        <v>0</v>
      </c>
      <c r="M1659" s="175">
        <f>IF('G011A (Mayıs-Kasım)'!K1360=" ",0,'G011A (Mayıs-Kasım)'!K1360)</f>
        <v>0</v>
      </c>
      <c r="N1659" s="176">
        <f>IF('G011A (Haziran-Aralık)'!C1397="",0,'G011A (Haziran-Aralık)'!C1397)</f>
        <v>0</v>
      </c>
      <c r="O1659" s="175">
        <f>IF('G011A (Haziran-Aralık)'!K1397="",0,'G011A (Haziran-Aralık)'!K1397)</f>
        <v>0</v>
      </c>
      <c r="P1659" s="176" t="str">
        <f>IF('proje ve personel bilgileri'!A728=0,"",SUM(D1659+F1659+H1659+J1659+L1659+N1659))</f>
        <v/>
      </c>
      <c r="Q1659" s="175" t="str">
        <f>IF('proje ve personel bilgileri'!A728=0,"",SUM(E1659+G1659+I1659+K1659+M1659+O1659))</f>
        <v/>
      </c>
      <c r="R1659" s="180" t="str">
        <f>IF('proje ve personel bilgileri'!A728&lt;&gt;0,(P1659/30)," ")</f>
        <v xml:space="preserve"> </v>
      </c>
      <c r="S1659" s="181" t="str">
        <f>IF('proje ve personel bilgileri'!A728&lt;&gt;0,(Q1659/R1659)," ")</f>
        <v xml:space="preserve"> </v>
      </c>
    </row>
    <row r="1660" spans="1:19" ht="15.75" customHeight="1" x14ac:dyDescent="0.25">
      <c r="A1660" s="15">
        <v>716</v>
      </c>
      <c r="B1660" s="359" t="str">
        <f>IF('proje ve personel bilgileri'!A729&lt;&gt;0,('proje ve personel bilgileri'!A729)," ")</f>
        <v xml:space="preserve"> </v>
      </c>
      <c r="C1660" s="359"/>
      <c r="D1660" s="176">
        <f>IF('G011A (Ocak-Temmuz)'!C1381="",0,'G011A (Ocak-Temmuz)'!C1381)</f>
        <v>0</v>
      </c>
      <c r="E1660" s="175">
        <f>IF('G011A (Ocak-Temmuz)'!K1381=" ",0,'G011A (Ocak-Temmuz)'!K1381)</f>
        <v>0</v>
      </c>
      <c r="F1660" s="176">
        <f>IF('G011A (Şubat-Ağustos)'!C1360="",0,'G011A (Şubat-Ağustos)'!C1360)</f>
        <v>0</v>
      </c>
      <c r="G1660" s="175">
        <f>IF('G011A (Şubat-Ağustos)'!K1360=" ",0,'G011A (Şubat-Ağustos)'!K1360)</f>
        <v>0</v>
      </c>
      <c r="H1660" s="176">
        <f>IF('G011A (Mart-Eylül)'!C1361="",0,'G011A (Mart-Eylül)'!C1361)</f>
        <v>0</v>
      </c>
      <c r="I1660" s="175">
        <f>IF('G011A (Mart-Eylül)'!K1361=" ",0,'G011A (Mart-Eylül)'!K1361)</f>
        <v>0</v>
      </c>
      <c r="J1660" s="176">
        <f>IF('G011A (Nisan-Ekim)'!C1361="",0,'G011A (Nisan-Ekim)'!C1361)</f>
        <v>0</v>
      </c>
      <c r="K1660" s="175">
        <f>IF('G011A (Nisan-Ekim)'!K1361="",0,'G011A (Nisan-Ekim)'!K1361)</f>
        <v>0</v>
      </c>
      <c r="L1660" s="176">
        <f>IF('G011A (Mayıs-Kasım)'!C1361="",0,'G011A (Mayıs-Kasım)'!C1361)</f>
        <v>0</v>
      </c>
      <c r="M1660" s="175">
        <f>IF('G011A (Mayıs-Kasım)'!K1361=" ",0,'G011A (Mayıs-Kasım)'!K1361)</f>
        <v>0</v>
      </c>
      <c r="N1660" s="176">
        <f>IF('G011A (Haziran-Aralık)'!C1398="",0,'G011A (Haziran-Aralık)'!C1398)</f>
        <v>0</v>
      </c>
      <c r="O1660" s="175">
        <f>IF('G011A (Haziran-Aralık)'!K1398="",0,'G011A (Haziran-Aralık)'!K1398)</f>
        <v>0</v>
      </c>
      <c r="P1660" s="176" t="str">
        <f>IF('proje ve personel bilgileri'!A729=0,"",SUM(D1660+F1660+H1660+J1660+L1660+N1660))</f>
        <v/>
      </c>
      <c r="Q1660" s="175" t="str">
        <f>IF('proje ve personel bilgileri'!A729=0,"",SUM(E1660+G1660+I1660+K1660+M1660+O1660))</f>
        <v/>
      </c>
      <c r="R1660" s="180" t="str">
        <f>IF('proje ve personel bilgileri'!A729&lt;&gt;0,(P1660/30)," ")</f>
        <v xml:space="preserve"> </v>
      </c>
      <c r="S1660" s="181" t="str">
        <f>IF('proje ve personel bilgileri'!A729&lt;&gt;0,(Q1660/R1660)," ")</f>
        <v xml:space="preserve"> </v>
      </c>
    </row>
    <row r="1661" spans="1:19" ht="15.75" customHeight="1" x14ac:dyDescent="0.25">
      <c r="A1661" s="14">
        <v>717</v>
      </c>
      <c r="B1661" s="359" t="str">
        <f>IF('proje ve personel bilgileri'!A730&lt;&gt;0,('proje ve personel bilgileri'!A730)," ")</f>
        <v xml:space="preserve"> </v>
      </c>
      <c r="C1661" s="359"/>
      <c r="D1661" s="176">
        <f>IF('G011A (Ocak-Temmuz)'!C1382="",0,'G011A (Ocak-Temmuz)'!C1382)</f>
        <v>0</v>
      </c>
      <c r="E1661" s="175">
        <f>IF('G011A (Ocak-Temmuz)'!K1382=" ",0,'G011A (Ocak-Temmuz)'!K1382)</f>
        <v>0</v>
      </c>
      <c r="F1661" s="176">
        <f>IF('G011A (Şubat-Ağustos)'!C1361="",0,'G011A (Şubat-Ağustos)'!C1361)</f>
        <v>0</v>
      </c>
      <c r="G1661" s="175">
        <f>IF('G011A (Şubat-Ağustos)'!K1361=" ",0,'G011A (Şubat-Ağustos)'!K1361)</f>
        <v>0</v>
      </c>
      <c r="H1661" s="176">
        <f>IF('G011A (Mart-Eylül)'!C1362="",0,'G011A (Mart-Eylül)'!C1362)</f>
        <v>0</v>
      </c>
      <c r="I1661" s="175">
        <f>IF('G011A (Mart-Eylül)'!K1362=" ",0,'G011A (Mart-Eylül)'!K1362)</f>
        <v>0</v>
      </c>
      <c r="J1661" s="176">
        <f>IF('G011A (Nisan-Ekim)'!C1362="",0,'G011A (Nisan-Ekim)'!C1362)</f>
        <v>0</v>
      </c>
      <c r="K1661" s="175">
        <f>IF('G011A (Nisan-Ekim)'!K1362="",0,'G011A (Nisan-Ekim)'!K1362)</f>
        <v>0</v>
      </c>
      <c r="L1661" s="176">
        <f>IF('G011A (Mayıs-Kasım)'!C1362="",0,'G011A (Mayıs-Kasım)'!C1362)</f>
        <v>0</v>
      </c>
      <c r="M1661" s="175">
        <f>IF('G011A (Mayıs-Kasım)'!K1362=" ",0,'G011A (Mayıs-Kasım)'!K1362)</f>
        <v>0</v>
      </c>
      <c r="N1661" s="176">
        <f>IF('G011A (Haziran-Aralık)'!C1399="",0,'G011A (Haziran-Aralık)'!C1399)</f>
        <v>0</v>
      </c>
      <c r="O1661" s="175">
        <f>IF('G011A (Haziran-Aralık)'!K1399="",0,'G011A (Haziran-Aralık)'!K1399)</f>
        <v>0</v>
      </c>
      <c r="P1661" s="176" t="str">
        <f>IF('proje ve personel bilgileri'!A730=0,"",SUM(D1661+F1661+H1661+J1661+L1661+N1661))</f>
        <v/>
      </c>
      <c r="Q1661" s="175" t="str">
        <f>IF('proje ve personel bilgileri'!A730=0,"",SUM(E1661+G1661+I1661+K1661+M1661+O1661))</f>
        <v/>
      </c>
      <c r="R1661" s="180" t="str">
        <f>IF('proje ve personel bilgileri'!A730&lt;&gt;0,(P1661/30)," ")</f>
        <v xml:space="preserve"> </v>
      </c>
      <c r="S1661" s="181" t="str">
        <f>IF('proje ve personel bilgileri'!A730&lt;&gt;0,(Q1661/R1661)," ")</f>
        <v xml:space="preserve"> </v>
      </c>
    </row>
    <row r="1662" spans="1:19" ht="15.75" customHeight="1" x14ac:dyDescent="0.25">
      <c r="A1662" s="15">
        <v>718</v>
      </c>
      <c r="B1662" s="359" t="str">
        <f>IF('proje ve personel bilgileri'!A731&lt;&gt;0,('proje ve personel bilgileri'!A731)," ")</f>
        <v xml:space="preserve"> </v>
      </c>
      <c r="C1662" s="359"/>
      <c r="D1662" s="176">
        <f>IF('G011A (Ocak-Temmuz)'!C1383="",0,'G011A (Ocak-Temmuz)'!C1383)</f>
        <v>0</v>
      </c>
      <c r="E1662" s="175">
        <f>IF('G011A (Ocak-Temmuz)'!K1383=" ",0,'G011A (Ocak-Temmuz)'!K1383)</f>
        <v>0</v>
      </c>
      <c r="F1662" s="176">
        <f>IF('G011A (Şubat-Ağustos)'!C1362="",0,'G011A (Şubat-Ağustos)'!C1362)</f>
        <v>0</v>
      </c>
      <c r="G1662" s="175">
        <f>IF('G011A (Şubat-Ağustos)'!K1362=" ",0,'G011A (Şubat-Ağustos)'!K1362)</f>
        <v>0</v>
      </c>
      <c r="H1662" s="176">
        <f>IF('G011A (Mart-Eylül)'!C1363="",0,'G011A (Mart-Eylül)'!C1363)</f>
        <v>0</v>
      </c>
      <c r="I1662" s="175">
        <f>IF('G011A (Mart-Eylül)'!K1363=" ",0,'G011A (Mart-Eylül)'!K1363)</f>
        <v>0</v>
      </c>
      <c r="J1662" s="176">
        <f>IF('G011A (Nisan-Ekim)'!C1363="",0,'G011A (Nisan-Ekim)'!C1363)</f>
        <v>0</v>
      </c>
      <c r="K1662" s="175">
        <f>IF('G011A (Nisan-Ekim)'!K1363="",0,'G011A (Nisan-Ekim)'!K1363)</f>
        <v>0</v>
      </c>
      <c r="L1662" s="176">
        <f>IF('G011A (Mayıs-Kasım)'!C1363="",0,'G011A (Mayıs-Kasım)'!C1363)</f>
        <v>0</v>
      </c>
      <c r="M1662" s="175">
        <f>IF('G011A (Mayıs-Kasım)'!K1363=" ",0,'G011A (Mayıs-Kasım)'!K1363)</f>
        <v>0</v>
      </c>
      <c r="N1662" s="176">
        <f>IF('G011A (Haziran-Aralık)'!C1400="",0,'G011A (Haziran-Aralık)'!C1400)</f>
        <v>0</v>
      </c>
      <c r="O1662" s="175">
        <f>IF('G011A (Haziran-Aralık)'!K1400="",0,'G011A (Haziran-Aralık)'!K1400)</f>
        <v>0</v>
      </c>
      <c r="P1662" s="176" t="str">
        <f>IF('proje ve personel bilgileri'!A731=0,"",SUM(D1662+F1662+H1662+J1662+L1662+N1662))</f>
        <v/>
      </c>
      <c r="Q1662" s="175" t="str">
        <f>IF('proje ve personel bilgileri'!A731=0,"",SUM(E1662+G1662+I1662+K1662+M1662+O1662))</f>
        <v/>
      </c>
      <c r="R1662" s="180" t="str">
        <f>IF('proje ve personel bilgileri'!A731&lt;&gt;0,(P1662/30)," ")</f>
        <v xml:space="preserve"> </v>
      </c>
      <c r="S1662" s="181" t="str">
        <f>IF('proje ve personel bilgileri'!A731&lt;&gt;0,(Q1662/R1662)," ")</f>
        <v xml:space="preserve"> </v>
      </c>
    </row>
    <row r="1663" spans="1:19" ht="15.75" customHeight="1" x14ac:dyDescent="0.25">
      <c r="A1663" s="14">
        <v>719</v>
      </c>
      <c r="B1663" s="359" t="str">
        <f>IF('proje ve personel bilgileri'!A732&lt;&gt;0,('proje ve personel bilgileri'!A732)," ")</f>
        <v xml:space="preserve"> </v>
      </c>
      <c r="C1663" s="359"/>
      <c r="D1663" s="176">
        <f>IF('G011A (Ocak-Temmuz)'!C1384="",0,'G011A (Ocak-Temmuz)'!C1384)</f>
        <v>0</v>
      </c>
      <c r="E1663" s="175">
        <f>IF('G011A (Ocak-Temmuz)'!K1384=" ",0,'G011A (Ocak-Temmuz)'!K1384)</f>
        <v>0</v>
      </c>
      <c r="F1663" s="176">
        <f>IF('G011A (Şubat-Ağustos)'!C1363="",0,'G011A (Şubat-Ağustos)'!C1363)</f>
        <v>0</v>
      </c>
      <c r="G1663" s="175">
        <f>IF('G011A (Şubat-Ağustos)'!K1363=" ",0,'G011A (Şubat-Ağustos)'!K1363)</f>
        <v>0</v>
      </c>
      <c r="H1663" s="176">
        <f>IF('G011A (Mart-Eylül)'!C1364="",0,'G011A (Mart-Eylül)'!C1364)</f>
        <v>0</v>
      </c>
      <c r="I1663" s="175">
        <f>IF('G011A (Mart-Eylül)'!K1364=" ",0,'G011A (Mart-Eylül)'!K1364)</f>
        <v>0</v>
      </c>
      <c r="J1663" s="176">
        <f>IF('G011A (Nisan-Ekim)'!C1364="",0,'G011A (Nisan-Ekim)'!C1364)</f>
        <v>0</v>
      </c>
      <c r="K1663" s="175">
        <f>IF('G011A (Nisan-Ekim)'!K1364="",0,'G011A (Nisan-Ekim)'!K1364)</f>
        <v>0</v>
      </c>
      <c r="L1663" s="176">
        <f>IF('G011A (Mayıs-Kasım)'!C1364="",0,'G011A (Mayıs-Kasım)'!C1364)</f>
        <v>0</v>
      </c>
      <c r="M1663" s="175">
        <f>IF('G011A (Mayıs-Kasım)'!K1364=" ",0,'G011A (Mayıs-Kasım)'!K1364)</f>
        <v>0</v>
      </c>
      <c r="N1663" s="176">
        <f>IF('G011A (Haziran-Aralık)'!C1401="",0,'G011A (Haziran-Aralık)'!C1401)</f>
        <v>0</v>
      </c>
      <c r="O1663" s="175">
        <f>IF('G011A (Haziran-Aralık)'!K1401="",0,'G011A (Haziran-Aralık)'!K1401)</f>
        <v>0</v>
      </c>
      <c r="P1663" s="176" t="str">
        <f>IF('proje ve personel bilgileri'!A732=0,"",SUM(D1663+F1663+H1663+J1663+L1663+N1663))</f>
        <v/>
      </c>
      <c r="Q1663" s="175" t="str">
        <f>IF('proje ve personel bilgileri'!A732=0,"",SUM(E1663+G1663+I1663+K1663+M1663+O1663))</f>
        <v/>
      </c>
      <c r="R1663" s="180" t="str">
        <f>IF('proje ve personel bilgileri'!A732&lt;&gt;0,(P1663/30)," ")</f>
        <v xml:space="preserve"> </v>
      </c>
      <c r="S1663" s="181" t="str">
        <f>IF('proje ve personel bilgileri'!A732&lt;&gt;0,(Q1663/R1663)," ")</f>
        <v xml:space="preserve"> </v>
      </c>
    </row>
    <row r="1664" spans="1:19" ht="15.75" customHeight="1" x14ac:dyDescent="0.25">
      <c r="A1664" s="15">
        <v>720</v>
      </c>
      <c r="B1664" s="359" t="str">
        <f>IF('proje ve personel bilgileri'!A733&lt;&gt;0,('proje ve personel bilgileri'!A733)," ")</f>
        <v xml:space="preserve"> </v>
      </c>
      <c r="C1664" s="359"/>
      <c r="D1664" s="176">
        <f>IF('G011A (Ocak-Temmuz)'!C1385="",0,'G011A (Ocak-Temmuz)'!C1385)</f>
        <v>0</v>
      </c>
      <c r="E1664" s="175">
        <f>IF('G011A (Ocak-Temmuz)'!K1385=" ",0,'G011A (Ocak-Temmuz)'!K1385)</f>
        <v>0</v>
      </c>
      <c r="F1664" s="176">
        <f>IF('G011A (Şubat-Ağustos)'!C1364="",0,'G011A (Şubat-Ağustos)'!C1364)</f>
        <v>0</v>
      </c>
      <c r="G1664" s="175">
        <f>IF('G011A (Şubat-Ağustos)'!K1364=" ",0,'G011A (Şubat-Ağustos)'!K1364)</f>
        <v>0</v>
      </c>
      <c r="H1664" s="176">
        <f>IF('G011A (Mart-Eylül)'!C1365="",0,'G011A (Mart-Eylül)'!C1365)</f>
        <v>0</v>
      </c>
      <c r="I1664" s="175">
        <f>IF('G011A (Mart-Eylül)'!K1365=" ",0,'G011A (Mart-Eylül)'!K1365)</f>
        <v>0</v>
      </c>
      <c r="J1664" s="176">
        <f>IF('G011A (Nisan-Ekim)'!C1365="",0,'G011A (Nisan-Ekim)'!C1365)</f>
        <v>0</v>
      </c>
      <c r="K1664" s="175">
        <f>IF('G011A (Nisan-Ekim)'!K1365="",0,'G011A (Nisan-Ekim)'!K1365)</f>
        <v>0</v>
      </c>
      <c r="L1664" s="176">
        <f>IF('G011A (Mayıs-Kasım)'!C1365="",0,'G011A (Mayıs-Kasım)'!C1365)</f>
        <v>0</v>
      </c>
      <c r="M1664" s="175">
        <f>IF('G011A (Mayıs-Kasım)'!K1365=" ",0,'G011A (Mayıs-Kasım)'!K1365)</f>
        <v>0</v>
      </c>
      <c r="N1664" s="176">
        <f>IF('G011A (Haziran-Aralık)'!C1402="",0,'G011A (Haziran-Aralık)'!C1402)</f>
        <v>0</v>
      </c>
      <c r="O1664" s="175">
        <f>IF('G011A (Haziran-Aralık)'!K1402="",0,'G011A (Haziran-Aralık)'!K1402)</f>
        <v>0</v>
      </c>
      <c r="P1664" s="176" t="str">
        <f>IF('proje ve personel bilgileri'!A733=0,"",SUM(D1664+F1664+H1664+J1664+L1664+N1664))</f>
        <v/>
      </c>
      <c r="Q1664" s="175" t="str">
        <f>IF('proje ve personel bilgileri'!A733=0,"",SUM(E1664+G1664+I1664+K1664+M1664+O1664))</f>
        <v/>
      </c>
      <c r="R1664" s="180" t="str">
        <f>IF('proje ve personel bilgileri'!A733&lt;&gt;0,(P1664/30)," ")</f>
        <v xml:space="preserve"> </v>
      </c>
      <c r="S1664" s="181" t="str">
        <f>IF('proje ve personel bilgileri'!A733&lt;&gt;0,(Q1664/R1664)," ")</f>
        <v xml:space="preserve"> </v>
      </c>
    </row>
    <row r="1665" spans="1:19" ht="15" customHeight="1" x14ac:dyDescent="0.25">
      <c r="A1665" s="56"/>
      <c r="B1665" s="56"/>
      <c r="C1665" s="56"/>
      <c r="D1665" s="56"/>
      <c r="E1665" s="56"/>
      <c r="F1665" s="56"/>
      <c r="G1665" s="56"/>
      <c r="H1665" s="56"/>
      <c r="I1665" s="56"/>
      <c r="J1665" s="56"/>
      <c r="K1665" s="56"/>
      <c r="L1665" s="56"/>
      <c r="M1665" s="56"/>
      <c r="N1665" s="56"/>
      <c r="O1665" s="56"/>
      <c r="P1665" s="56"/>
      <c r="Q1665" s="56"/>
      <c r="R1665" s="56"/>
      <c r="S1665" s="56"/>
    </row>
    <row r="1666" spans="1:19" ht="15" customHeight="1" x14ac:dyDescent="0.25">
      <c r="A1666" s="332" t="s">
        <v>100</v>
      </c>
      <c r="B1666" s="332"/>
      <c r="C1666" s="332"/>
      <c r="D1666" s="332"/>
      <c r="E1666" s="332"/>
      <c r="F1666" s="332"/>
      <c r="G1666" s="332"/>
      <c r="H1666" s="332"/>
      <c r="I1666" s="332"/>
      <c r="J1666" s="332"/>
      <c r="K1666" s="332"/>
      <c r="L1666" s="332"/>
      <c r="M1666" s="332"/>
      <c r="N1666" s="332"/>
      <c r="O1666" s="332"/>
      <c r="P1666" s="332"/>
      <c r="Q1666" s="332"/>
      <c r="R1666" s="332"/>
    </row>
    <row r="1667" spans="1:19" ht="15" customHeight="1" x14ac:dyDescent="0.25">
      <c r="A1667" s="287"/>
    </row>
    <row r="1668" spans="1:19" ht="15" customHeight="1" x14ac:dyDescent="0.25">
      <c r="C1668" s="57"/>
      <c r="E1668" s="58"/>
      <c r="G1668" s="57"/>
    </row>
    <row r="1669" spans="1:19" ht="15" customHeight="1" x14ac:dyDescent="0.25">
      <c r="F1669" s="288" t="s">
        <v>102</v>
      </c>
      <c r="J1669" s="288" t="s">
        <v>103</v>
      </c>
      <c r="O1669" s="74" t="s">
        <v>127</v>
      </c>
    </row>
    <row r="1680" spans="1:19" ht="15.75" customHeight="1" x14ac:dyDescent="0.25">
      <c r="A1680" s="348" t="s">
        <v>108</v>
      </c>
      <c r="B1680" s="348"/>
      <c r="C1680" s="348"/>
      <c r="D1680" s="348"/>
      <c r="E1680" s="348"/>
      <c r="F1680" s="348"/>
      <c r="G1680" s="348"/>
      <c r="H1680" s="348"/>
      <c r="I1680" s="348"/>
      <c r="J1680" s="348"/>
      <c r="K1680" s="348"/>
      <c r="L1680" s="348"/>
      <c r="M1680" s="348"/>
      <c r="N1680" s="348"/>
      <c r="O1680" s="348"/>
      <c r="P1680" s="348"/>
      <c r="Q1680" s="348"/>
      <c r="R1680" s="348"/>
      <c r="S1680" s="348"/>
    </row>
    <row r="1681" spans="1:19" ht="15" customHeight="1" x14ac:dyDescent="0.25">
      <c r="A1681" s="68"/>
      <c r="B1681" s="68"/>
      <c r="C1681" s="68"/>
      <c r="D1681" s="68"/>
      <c r="E1681" s="68"/>
      <c r="F1681" s="68"/>
      <c r="G1681" s="68"/>
      <c r="H1681" s="68"/>
      <c r="I1681" s="69" t="str">
        <f>'proje ve personel bilgileri'!$B$7</f>
        <v>/</v>
      </c>
      <c r="J1681" s="68" t="s">
        <v>109</v>
      </c>
      <c r="K1681" s="68"/>
      <c r="L1681" s="68"/>
      <c r="M1681" s="68"/>
      <c r="N1681" s="68"/>
      <c r="O1681" s="68"/>
      <c r="P1681" s="68"/>
      <c r="Q1681" s="68"/>
      <c r="R1681" s="68"/>
      <c r="S1681" s="68"/>
    </row>
    <row r="1682" spans="1:19" ht="18.75" customHeight="1" x14ac:dyDescent="0.25">
      <c r="R1682" s="10" t="s">
        <v>110</v>
      </c>
    </row>
    <row r="1683" spans="1:19" ht="15.75" customHeight="1" x14ac:dyDescent="0.25">
      <c r="A1683" s="349" t="s">
        <v>2</v>
      </c>
      <c r="B1683" s="350"/>
      <c r="C1683" s="374">
        <f>'proje ve personel bilgileri'!$B$2</f>
        <v>0</v>
      </c>
      <c r="D1683" s="375"/>
      <c r="E1683" s="375"/>
      <c r="F1683" s="375"/>
      <c r="G1683" s="375"/>
      <c r="H1683" s="375"/>
      <c r="I1683" s="375"/>
      <c r="J1683" s="375"/>
      <c r="K1683" s="375"/>
      <c r="L1683" s="375"/>
      <c r="M1683" s="375"/>
      <c r="N1683" s="375"/>
      <c r="O1683" s="375"/>
      <c r="P1683" s="375"/>
      <c r="Q1683" s="375"/>
      <c r="R1683" s="375"/>
      <c r="S1683" s="376"/>
    </row>
    <row r="1684" spans="1:19" ht="15.75" customHeight="1" x14ac:dyDescent="0.25">
      <c r="A1684" s="349" t="s">
        <v>4</v>
      </c>
      <c r="B1684" s="350"/>
      <c r="C1684" s="374">
        <f>'proje ve personel bilgileri'!$B$3</f>
        <v>0</v>
      </c>
      <c r="D1684" s="375"/>
      <c r="E1684" s="375"/>
      <c r="F1684" s="375"/>
      <c r="G1684" s="375"/>
      <c r="H1684" s="375"/>
      <c r="I1684" s="375"/>
      <c r="J1684" s="375"/>
      <c r="K1684" s="375"/>
      <c r="L1684" s="375"/>
      <c r="M1684" s="375"/>
      <c r="N1684" s="375"/>
      <c r="O1684" s="375"/>
      <c r="P1684" s="375"/>
      <c r="Q1684" s="375"/>
      <c r="R1684" s="375"/>
      <c r="S1684" s="376"/>
    </row>
    <row r="1685" spans="1:19" ht="27.75" customHeight="1" x14ac:dyDescent="0.25">
      <c r="A1685" s="360" t="s">
        <v>87</v>
      </c>
      <c r="B1685" s="368" t="s">
        <v>15</v>
      </c>
      <c r="C1685" s="369"/>
      <c r="D1685" s="368" t="s">
        <v>111</v>
      </c>
      <c r="E1685" s="369"/>
      <c r="F1685" s="368" t="s">
        <v>112</v>
      </c>
      <c r="G1685" s="369"/>
      <c r="H1685" s="366" t="s">
        <v>113</v>
      </c>
      <c r="I1685" s="367"/>
      <c r="J1685" s="366" t="s">
        <v>114</v>
      </c>
      <c r="K1685" s="367"/>
      <c r="L1685" s="366" t="s">
        <v>115</v>
      </c>
      <c r="M1685" s="367"/>
      <c r="N1685" s="368" t="s">
        <v>116</v>
      </c>
      <c r="O1685" s="369"/>
      <c r="P1685" s="360" t="s">
        <v>117</v>
      </c>
      <c r="Q1685" s="286" t="s">
        <v>118</v>
      </c>
      <c r="R1685" s="362" t="s">
        <v>119</v>
      </c>
      <c r="S1685" s="362" t="s">
        <v>120</v>
      </c>
    </row>
    <row r="1686" spans="1:19" ht="15.75" customHeight="1" x14ac:dyDescent="0.25">
      <c r="A1686" s="361"/>
      <c r="B1686" s="372"/>
      <c r="C1686" s="373"/>
      <c r="D1686" s="370"/>
      <c r="E1686" s="371"/>
      <c r="F1686" s="370"/>
      <c r="G1686" s="371"/>
      <c r="H1686" s="364" t="s">
        <v>121</v>
      </c>
      <c r="I1686" s="365"/>
      <c r="J1686" s="364" t="s">
        <v>122</v>
      </c>
      <c r="K1686" s="365"/>
      <c r="L1686" s="364" t="s">
        <v>123</v>
      </c>
      <c r="M1686" s="365"/>
      <c r="N1686" s="370"/>
      <c r="O1686" s="371"/>
      <c r="P1686" s="361"/>
      <c r="Q1686" s="11" t="s">
        <v>124</v>
      </c>
      <c r="R1686" s="363"/>
      <c r="S1686" s="363"/>
    </row>
    <row r="1687" spans="1:19" ht="27.75" customHeight="1" x14ac:dyDescent="0.25">
      <c r="A1687" s="361"/>
      <c r="B1687" s="372"/>
      <c r="C1687" s="373"/>
      <c r="D1687" s="360" t="s">
        <v>125</v>
      </c>
      <c r="E1687" s="11" t="s">
        <v>126</v>
      </c>
      <c r="F1687" s="360" t="s">
        <v>125</v>
      </c>
      <c r="G1687" s="11" t="s">
        <v>126</v>
      </c>
      <c r="H1687" s="360" t="s">
        <v>125</v>
      </c>
      <c r="I1687" s="11" t="s">
        <v>126</v>
      </c>
      <c r="J1687" s="360" t="s">
        <v>125</v>
      </c>
      <c r="K1687" s="12" t="s">
        <v>126</v>
      </c>
      <c r="L1687" s="360" t="s">
        <v>125</v>
      </c>
      <c r="M1687" s="11" t="s">
        <v>126</v>
      </c>
      <c r="N1687" s="360" t="s">
        <v>125</v>
      </c>
      <c r="O1687" s="11" t="s">
        <v>126</v>
      </c>
      <c r="P1687" s="361"/>
      <c r="Q1687" s="11" t="s">
        <v>98</v>
      </c>
      <c r="R1687" s="363"/>
      <c r="S1687" s="363"/>
    </row>
    <row r="1688" spans="1:19" ht="15.75" customHeight="1" x14ac:dyDescent="0.25">
      <c r="A1688" s="361"/>
      <c r="B1688" s="372"/>
      <c r="C1688" s="373"/>
      <c r="D1688" s="361"/>
      <c r="E1688" s="11" t="s">
        <v>98</v>
      </c>
      <c r="F1688" s="361"/>
      <c r="G1688" s="11" t="s">
        <v>98</v>
      </c>
      <c r="H1688" s="361"/>
      <c r="I1688" s="11" t="s">
        <v>98</v>
      </c>
      <c r="J1688" s="361"/>
      <c r="K1688" s="12" t="s">
        <v>98</v>
      </c>
      <c r="L1688" s="361"/>
      <c r="M1688" s="11" t="s">
        <v>98</v>
      </c>
      <c r="N1688" s="361"/>
      <c r="O1688" s="11" t="s">
        <v>98</v>
      </c>
      <c r="P1688" s="361"/>
      <c r="Q1688" s="13"/>
      <c r="R1688" s="363"/>
      <c r="S1688" s="363"/>
    </row>
    <row r="1689" spans="1:19" ht="15.75" customHeight="1" x14ac:dyDescent="0.25">
      <c r="A1689" s="14">
        <v>721</v>
      </c>
      <c r="B1689" s="359" t="str">
        <f>IF('proje ve personel bilgileri'!A734&lt;&gt;0,('proje ve personel bilgileri'!A734)," ")</f>
        <v xml:space="preserve"> </v>
      </c>
      <c r="C1689" s="359"/>
      <c r="D1689" s="176">
        <f>IF('G011A (Ocak-Temmuz)'!C1404="",0,'G011A (Ocak-Temmuz)'!C1404)</f>
        <v>0</v>
      </c>
      <c r="E1689" s="175">
        <f>IF('G011A (Ocak-Temmuz)'!K1404=" ",0,'G011A (Ocak-Temmuz)'!K1404)</f>
        <v>0</v>
      </c>
      <c r="F1689" s="176">
        <f>IF('G011A (Şubat-Ağustos)'!C1383="",0,'G011A (Şubat-Ağustos)'!C1383)</f>
        <v>0</v>
      </c>
      <c r="G1689" s="175">
        <f>IF('G011A (Şubat-Ağustos)'!K1383=" ",0,'G011A (Şubat-Ağustos)'!K1383)</f>
        <v>0</v>
      </c>
      <c r="H1689" s="176">
        <f>IF('G011A (Mart-Eylül)'!C1384="",0,'G011A (Mart-Eylül)'!C1384)</f>
        <v>0</v>
      </c>
      <c r="I1689" s="175">
        <f>IF('G011A (Mart-Eylül)'!K1384=" ",0,'G011A (Mart-Eylül)'!K1384)</f>
        <v>0</v>
      </c>
      <c r="J1689" s="176">
        <f>IF('G011A (Nisan-Ekim)'!C1382="",0,'G011A (Nisan-Ekim)'!C1382)</f>
        <v>0</v>
      </c>
      <c r="K1689" s="175">
        <f>IF('G011A (Nisan-Ekim)'!K1382="",0,'G011A (Nisan-Ekim)'!K1382)</f>
        <v>0</v>
      </c>
      <c r="L1689" s="176">
        <f>IF('G011A (Mayıs-Kasım)'!C1384="",0,'G011A (Mayıs-Kasım)'!C1384)</f>
        <v>0</v>
      </c>
      <c r="M1689" s="175">
        <f>IF('G011A (Mayıs-Kasım)'!K1384=" ",0,'G011A (Mayıs-Kasım)'!K1384)</f>
        <v>0</v>
      </c>
      <c r="N1689" s="176">
        <f>IF('G011A (Haziran-Aralık)'!C1421="",0,'G011A (Haziran-Aralık)'!C1421)</f>
        <v>0</v>
      </c>
      <c r="O1689" s="175">
        <f>IF('G011A (Haziran-Aralık)'!K1421="",0,'G011A (Haziran-Aralık)'!K1421)</f>
        <v>0</v>
      </c>
      <c r="P1689" s="176" t="str">
        <f>IF('proje ve personel bilgileri'!A734=0,"",SUM(D1689+F1689+H1689+J1689+L1689+N1689))</f>
        <v/>
      </c>
      <c r="Q1689" s="175" t="str">
        <f>IF('proje ve personel bilgileri'!A734=0,"",SUM(E1689+G1689+I1689+K1689+M1689+O1689))</f>
        <v/>
      </c>
      <c r="R1689" s="180" t="str">
        <f>IF('proje ve personel bilgileri'!A734&lt;&gt;0,(P1689/30)," ")</f>
        <v xml:space="preserve"> </v>
      </c>
      <c r="S1689" s="181" t="str">
        <f>IF('proje ve personel bilgileri'!A734&lt;&gt;0,(Q1689/R1689)," ")</f>
        <v xml:space="preserve"> </v>
      </c>
    </row>
    <row r="1690" spans="1:19" ht="15.75" customHeight="1" x14ac:dyDescent="0.25">
      <c r="A1690" s="15">
        <v>722</v>
      </c>
      <c r="B1690" s="359" t="str">
        <f>IF('proje ve personel bilgileri'!A735&lt;&gt;0,('proje ve personel bilgileri'!A735)," ")</f>
        <v xml:space="preserve"> </v>
      </c>
      <c r="C1690" s="359"/>
      <c r="D1690" s="176">
        <f>IF('G011A (Ocak-Temmuz)'!C1405="",0,'G011A (Ocak-Temmuz)'!C1405)</f>
        <v>0</v>
      </c>
      <c r="E1690" s="175">
        <f>IF('G011A (Ocak-Temmuz)'!K1405=" ",0,'G011A (Ocak-Temmuz)'!K1405)</f>
        <v>0</v>
      </c>
      <c r="F1690" s="176">
        <f>IF('G011A (Şubat-Ağustos)'!C1384="",0,'G011A (Şubat-Ağustos)'!C1384)</f>
        <v>0</v>
      </c>
      <c r="G1690" s="175">
        <f>IF('G011A (Şubat-Ağustos)'!K1384=" ",0,'G011A (Şubat-Ağustos)'!K1384)</f>
        <v>0</v>
      </c>
      <c r="H1690" s="176">
        <f>IF('G011A (Mart-Eylül)'!C1385="",0,'G011A (Mart-Eylül)'!C1385)</f>
        <v>0</v>
      </c>
      <c r="I1690" s="175">
        <f>IF('G011A (Mart-Eylül)'!K1385=" ",0,'G011A (Mart-Eylül)'!K1385)</f>
        <v>0</v>
      </c>
      <c r="J1690" s="176">
        <f>IF('G011A (Nisan-Ekim)'!C1383="",0,'G011A (Nisan-Ekim)'!C1383)</f>
        <v>0</v>
      </c>
      <c r="K1690" s="175">
        <f>IF('G011A (Nisan-Ekim)'!K1383="",0,'G011A (Nisan-Ekim)'!K1383)</f>
        <v>0</v>
      </c>
      <c r="L1690" s="176">
        <f>IF('G011A (Mayıs-Kasım)'!C1385="",0,'G011A (Mayıs-Kasım)'!C1385)</f>
        <v>0</v>
      </c>
      <c r="M1690" s="175">
        <f>IF('G011A (Mayıs-Kasım)'!K1385=" ",0,'G011A (Mayıs-Kasım)'!K1385)</f>
        <v>0</v>
      </c>
      <c r="N1690" s="176">
        <f>IF('G011A (Haziran-Aralık)'!C1422="",0,'G011A (Haziran-Aralık)'!C1422)</f>
        <v>0</v>
      </c>
      <c r="O1690" s="175">
        <f>IF('G011A (Haziran-Aralık)'!K1422="",0,'G011A (Haziran-Aralık)'!K1422)</f>
        <v>0</v>
      </c>
      <c r="P1690" s="176" t="str">
        <f>IF('proje ve personel bilgileri'!A735=0,"",SUM(D1690+F1690+H1690+J1690+L1690+N1690))</f>
        <v/>
      </c>
      <c r="Q1690" s="175" t="str">
        <f>IF('proje ve personel bilgileri'!A735=0,"",SUM(E1690+G1690+I1690+K1690+M1690+O1690))</f>
        <v/>
      </c>
      <c r="R1690" s="180" t="str">
        <f>IF('proje ve personel bilgileri'!A735&lt;&gt;0,(P1690/30)," ")</f>
        <v xml:space="preserve"> </v>
      </c>
      <c r="S1690" s="181" t="str">
        <f>IF('proje ve personel bilgileri'!A735&lt;&gt;0,(Q1690/R1690)," ")</f>
        <v xml:space="preserve"> </v>
      </c>
    </row>
    <row r="1691" spans="1:19" ht="15.75" customHeight="1" x14ac:dyDescent="0.25">
      <c r="A1691" s="14">
        <v>723</v>
      </c>
      <c r="B1691" s="359" t="str">
        <f>IF('proje ve personel bilgileri'!A736&lt;&gt;0,('proje ve personel bilgileri'!A736)," ")</f>
        <v xml:space="preserve"> </v>
      </c>
      <c r="C1691" s="359"/>
      <c r="D1691" s="176">
        <f>IF('G011A (Ocak-Temmuz)'!C1406="",0,'G011A (Ocak-Temmuz)'!C1406)</f>
        <v>0</v>
      </c>
      <c r="E1691" s="175">
        <f>IF('G011A (Ocak-Temmuz)'!K1406=" ",0,'G011A (Ocak-Temmuz)'!K1406)</f>
        <v>0</v>
      </c>
      <c r="F1691" s="176">
        <f>IF('G011A (Şubat-Ağustos)'!C1385="",0,'G011A (Şubat-Ağustos)'!C1385)</f>
        <v>0</v>
      </c>
      <c r="G1691" s="175">
        <f>IF('G011A (Şubat-Ağustos)'!K1385=" ",0,'G011A (Şubat-Ağustos)'!K1385)</f>
        <v>0</v>
      </c>
      <c r="H1691" s="176">
        <f>IF('G011A (Mart-Eylül)'!C1386="",0,'G011A (Mart-Eylül)'!C1386)</f>
        <v>0</v>
      </c>
      <c r="I1691" s="175">
        <f>IF('G011A (Mart-Eylül)'!K1386=" ",0,'G011A (Mart-Eylül)'!K1386)</f>
        <v>0</v>
      </c>
      <c r="J1691" s="176">
        <f>IF('G011A (Nisan-Ekim)'!C1384="",0,'G011A (Nisan-Ekim)'!C1384)</f>
        <v>0</v>
      </c>
      <c r="K1691" s="175">
        <f>IF('G011A (Nisan-Ekim)'!K1384="",0,'G011A (Nisan-Ekim)'!K1384)</f>
        <v>0</v>
      </c>
      <c r="L1691" s="176">
        <f>IF('G011A (Mayıs-Kasım)'!C1386="",0,'G011A (Mayıs-Kasım)'!C1386)</f>
        <v>0</v>
      </c>
      <c r="M1691" s="175">
        <f>IF('G011A (Mayıs-Kasım)'!K1386=" ",0,'G011A (Mayıs-Kasım)'!K1386)</f>
        <v>0</v>
      </c>
      <c r="N1691" s="176">
        <f>IF('G011A (Haziran-Aralık)'!C1423="",0,'G011A (Haziran-Aralık)'!C1423)</f>
        <v>0</v>
      </c>
      <c r="O1691" s="175">
        <f>IF('G011A (Haziran-Aralık)'!K1423="",0,'G011A (Haziran-Aralık)'!K1423)</f>
        <v>0</v>
      </c>
      <c r="P1691" s="176" t="str">
        <f>IF('proje ve personel bilgileri'!A736=0,"",SUM(D1691+F1691+H1691+J1691+L1691+N1691))</f>
        <v/>
      </c>
      <c r="Q1691" s="175" t="str">
        <f>IF('proje ve personel bilgileri'!A736=0,"",SUM(E1691+G1691+I1691+K1691+M1691+O1691))</f>
        <v/>
      </c>
      <c r="R1691" s="180" t="str">
        <f>IF('proje ve personel bilgileri'!A736&lt;&gt;0,(P1691/30)," ")</f>
        <v xml:space="preserve"> </v>
      </c>
      <c r="S1691" s="181" t="str">
        <f>IF('proje ve personel bilgileri'!A736&lt;&gt;0,(Q1691/R1691)," ")</f>
        <v xml:space="preserve"> </v>
      </c>
    </row>
    <row r="1692" spans="1:19" ht="15.75" customHeight="1" x14ac:dyDescent="0.25">
      <c r="A1692" s="15">
        <v>724</v>
      </c>
      <c r="B1692" s="359" t="str">
        <f>IF('proje ve personel bilgileri'!A737&lt;&gt;0,('proje ve personel bilgileri'!A737)," ")</f>
        <v xml:space="preserve"> </v>
      </c>
      <c r="C1692" s="359"/>
      <c r="D1692" s="176">
        <f>IF('G011A (Ocak-Temmuz)'!C1407="",0,'G011A (Ocak-Temmuz)'!C1407)</f>
        <v>0</v>
      </c>
      <c r="E1692" s="175">
        <f>IF('G011A (Ocak-Temmuz)'!K1407=" ",0,'G011A (Ocak-Temmuz)'!K1407)</f>
        <v>0</v>
      </c>
      <c r="F1692" s="176">
        <f>IF('G011A (Şubat-Ağustos)'!C1386="",0,'G011A (Şubat-Ağustos)'!C1386)</f>
        <v>0</v>
      </c>
      <c r="G1692" s="175">
        <f>IF('G011A (Şubat-Ağustos)'!K1386=" ",0,'G011A (Şubat-Ağustos)'!K1386)</f>
        <v>0</v>
      </c>
      <c r="H1692" s="176">
        <f>IF('G011A (Mart-Eylül)'!C1387="",0,'G011A (Mart-Eylül)'!C1387)</f>
        <v>0</v>
      </c>
      <c r="I1692" s="175">
        <f>IF('G011A (Mart-Eylül)'!K1387=" ",0,'G011A (Mart-Eylül)'!K1387)</f>
        <v>0</v>
      </c>
      <c r="J1692" s="176">
        <f>IF('G011A (Nisan-Ekim)'!C1385="",0,'G011A (Nisan-Ekim)'!C1385)</f>
        <v>0</v>
      </c>
      <c r="K1692" s="175">
        <f>IF('G011A (Nisan-Ekim)'!K1385="",0,'G011A (Nisan-Ekim)'!K1385)</f>
        <v>0</v>
      </c>
      <c r="L1692" s="176">
        <f>IF('G011A (Mayıs-Kasım)'!C1387="",0,'G011A (Mayıs-Kasım)'!C1387)</f>
        <v>0</v>
      </c>
      <c r="M1692" s="175">
        <f>IF('G011A (Mayıs-Kasım)'!K1387=" ",0,'G011A (Mayıs-Kasım)'!K1387)</f>
        <v>0</v>
      </c>
      <c r="N1692" s="176">
        <f>IF('G011A (Haziran-Aralık)'!C1424="",0,'G011A (Haziran-Aralık)'!C1424)</f>
        <v>0</v>
      </c>
      <c r="O1692" s="175">
        <f>IF('G011A (Haziran-Aralık)'!K1424="",0,'G011A (Haziran-Aralık)'!K1424)</f>
        <v>0</v>
      </c>
      <c r="P1692" s="176" t="str">
        <f>IF('proje ve personel bilgileri'!A737=0,"",SUM(D1692+F1692+H1692+J1692+L1692+N1692))</f>
        <v/>
      </c>
      <c r="Q1692" s="175" t="str">
        <f>IF('proje ve personel bilgileri'!A737=0,"",SUM(E1692+G1692+I1692+K1692+M1692+O1692))</f>
        <v/>
      </c>
      <c r="R1692" s="180" t="str">
        <f>IF('proje ve personel bilgileri'!A737&lt;&gt;0,(P1692/30)," ")</f>
        <v xml:space="preserve"> </v>
      </c>
      <c r="S1692" s="181" t="str">
        <f>IF('proje ve personel bilgileri'!A737&lt;&gt;0,(Q1692/R1692)," ")</f>
        <v xml:space="preserve"> </v>
      </c>
    </row>
    <row r="1693" spans="1:19" ht="15.75" customHeight="1" x14ac:dyDescent="0.25">
      <c r="A1693" s="14">
        <v>725</v>
      </c>
      <c r="B1693" s="359" t="str">
        <f>IF('proje ve personel bilgileri'!A738&lt;&gt;0,('proje ve personel bilgileri'!A738)," ")</f>
        <v xml:space="preserve"> </v>
      </c>
      <c r="C1693" s="359"/>
      <c r="D1693" s="176">
        <f>IF('G011A (Ocak-Temmuz)'!C1408="",0,'G011A (Ocak-Temmuz)'!C1408)</f>
        <v>0</v>
      </c>
      <c r="E1693" s="175">
        <f>IF('G011A (Ocak-Temmuz)'!K1408=" ",0,'G011A (Ocak-Temmuz)'!K1408)</f>
        <v>0</v>
      </c>
      <c r="F1693" s="176">
        <f>IF('G011A (Şubat-Ağustos)'!C1387="",0,'G011A (Şubat-Ağustos)'!C1387)</f>
        <v>0</v>
      </c>
      <c r="G1693" s="175">
        <f>IF('G011A (Şubat-Ağustos)'!K1387=" ",0,'G011A (Şubat-Ağustos)'!K1387)</f>
        <v>0</v>
      </c>
      <c r="H1693" s="176">
        <f>IF('G011A (Mart-Eylül)'!C1388="",0,'G011A (Mart-Eylül)'!C1388)</f>
        <v>0</v>
      </c>
      <c r="I1693" s="175">
        <f>IF('G011A (Mart-Eylül)'!K1388=" ",0,'G011A (Mart-Eylül)'!K1388)</f>
        <v>0</v>
      </c>
      <c r="J1693" s="176">
        <f>IF('G011A (Nisan-Ekim)'!C1386="",0,'G011A (Nisan-Ekim)'!C1386)</f>
        <v>0</v>
      </c>
      <c r="K1693" s="175">
        <f>IF('G011A (Nisan-Ekim)'!K1386="",0,'G011A (Nisan-Ekim)'!K1386)</f>
        <v>0</v>
      </c>
      <c r="L1693" s="176">
        <f>IF('G011A (Mayıs-Kasım)'!C1388="",0,'G011A (Mayıs-Kasım)'!C1388)</f>
        <v>0</v>
      </c>
      <c r="M1693" s="175">
        <f>IF('G011A (Mayıs-Kasım)'!K1388=" ",0,'G011A (Mayıs-Kasım)'!K1388)</f>
        <v>0</v>
      </c>
      <c r="N1693" s="176">
        <f>IF('G011A (Haziran-Aralık)'!C1425="",0,'G011A (Haziran-Aralık)'!C1425)</f>
        <v>0</v>
      </c>
      <c r="O1693" s="175">
        <f>IF('G011A (Haziran-Aralık)'!K1425="",0,'G011A (Haziran-Aralık)'!K1425)</f>
        <v>0</v>
      </c>
      <c r="P1693" s="176" t="str">
        <f>IF('proje ve personel bilgileri'!A738=0,"",SUM(D1693+F1693+H1693+J1693+L1693+N1693))</f>
        <v/>
      </c>
      <c r="Q1693" s="175" t="str">
        <f>IF('proje ve personel bilgileri'!A738=0,"",SUM(E1693+G1693+I1693+K1693+M1693+O1693))</f>
        <v/>
      </c>
      <c r="R1693" s="180" t="str">
        <f>IF('proje ve personel bilgileri'!A738&lt;&gt;0,(P1693/30)," ")</f>
        <v xml:space="preserve"> </v>
      </c>
      <c r="S1693" s="181" t="str">
        <f>IF('proje ve personel bilgileri'!A738&lt;&gt;0,(Q1693/R1693)," ")</f>
        <v xml:space="preserve"> </v>
      </c>
    </row>
    <row r="1694" spans="1:19" ht="15.75" customHeight="1" x14ac:dyDescent="0.25">
      <c r="A1694" s="15">
        <v>726</v>
      </c>
      <c r="B1694" s="359" t="str">
        <f>IF('proje ve personel bilgileri'!A739&lt;&gt;0,('proje ve personel bilgileri'!A739)," ")</f>
        <v xml:space="preserve"> </v>
      </c>
      <c r="C1694" s="359"/>
      <c r="D1694" s="176">
        <f>IF('G011A (Ocak-Temmuz)'!C1409="",0,'G011A (Ocak-Temmuz)'!C1409)</f>
        <v>0</v>
      </c>
      <c r="E1694" s="175">
        <f>IF('G011A (Ocak-Temmuz)'!K1409=" ",0,'G011A (Ocak-Temmuz)'!K1409)</f>
        <v>0</v>
      </c>
      <c r="F1694" s="176">
        <f>IF('G011A (Şubat-Ağustos)'!C1388="",0,'G011A (Şubat-Ağustos)'!C1388)</f>
        <v>0</v>
      </c>
      <c r="G1694" s="175">
        <f>IF('G011A (Şubat-Ağustos)'!K1388=" ",0,'G011A (Şubat-Ağustos)'!K1388)</f>
        <v>0</v>
      </c>
      <c r="H1694" s="176">
        <f>IF('G011A (Mart-Eylül)'!C1389="",0,'G011A (Mart-Eylül)'!C1389)</f>
        <v>0</v>
      </c>
      <c r="I1694" s="175">
        <f>IF('G011A (Mart-Eylül)'!K1389=" ",0,'G011A (Mart-Eylül)'!K1389)</f>
        <v>0</v>
      </c>
      <c r="J1694" s="176">
        <f>IF('G011A (Nisan-Ekim)'!C1387="",0,'G011A (Nisan-Ekim)'!C1387)</f>
        <v>0</v>
      </c>
      <c r="K1694" s="175">
        <f>IF('G011A (Nisan-Ekim)'!K1387="",0,'G011A (Nisan-Ekim)'!K1387)</f>
        <v>0</v>
      </c>
      <c r="L1694" s="176">
        <f>IF('G011A (Mayıs-Kasım)'!C1389="",0,'G011A (Mayıs-Kasım)'!C1389)</f>
        <v>0</v>
      </c>
      <c r="M1694" s="175">
        <f>IF('G011A (Mayıs-Kasım)'!K1389=" ",0,'G011A (Mayıs-Kasım)'!K1389)</f>
        <v>0</v>
      </c>
      <c r="N1694" s="176">
        <f>IF('G011A (Haziran-Aralık)'!C1426="",0,'G011A (Haziran-Aralık)'!C1426)</f>
        <v>0</v>
      </c>
      <c r="O1694" s="175">
        <f>IF('G011A (Haziran-Aralık)'!K1426="",0,'G011A (Haziran-Aralık)'!K1426)</f>
        <v>0</v>
      </c>
      <c r="P1694" s="176" t="str">
        <f>IF('proje ve personel bilgileri'!A739=0,"",SUM(D1694+F1694+H1694+J1694+L1694+N1694))</f>
        <v/>
      </c>
      <c r="Q1694" s="175" t="str">
        <f>IF('proje ve personel bilgileri'!A739=0,"",SUM(E1694+G1694+I1694+K1694+M1694+O1694))</f>
        <v/>
      </c>
      <c r="R1694" s="180" t="str">
        <f>IF('proje ve personel bilgileri'!A739&lt;&gt;0,(P1694/30)," ")</f>
        <v xml:space="preserve"> </v>
      </c>
      <c r="S1694" s="181" t="str">
        <f>IF('proje ve personel bilgileri'!A739&lt;&gt;0,(Q1694/R1694)," ")</f>
        <v xml:space="preserve"> </v>
      </c>
    </row>
    <row r="1695" spans="1:19" ht="15.75" customHeight="1" x14ac:dyDescent="0.25">
      <c r="A1695" s="14">
        <v>727</v>
      </c>
      <c r="B1695" s="359" t="str">
        <f>IF('proje ve personel bilgileri'!A740&lt;&gt;0,('proje ve personel bilgileri'!A740)," ")</f>
        <v xml:space="preserve"> </v>
      </c>
      <c r="C1695" s="359"/>
      <c r="D1695" s="176">
        <f>IF('G011A (Ocak-Temmuz)'!C1410="",0,'G011A (Ocak-Temmuz)'!C1410)</f>
        <v>0</v>
      </c>
      <c r="E1695" s="175">
        <f>IF('G011A (Ocak-Temmuz)'!K1410=" ",0,'G011A (Ocak-Temmuz)'!K1410)</f>
        <v>0</v>
      </c>
      <c r="F1695" s="176">
        <f>IF('G011A (Şubat-Ağustos)'!C1389="",0,'G011A (Şubat-Ağustos)'!C1389)</f>
        <v>0</v>
      </c>
      <c r="G1695" s="175">
        <f>IF('G011A (Şubat-Ağustos)'!K1389=" ",0,'G011A (Şubat-Ağustos)'!K1389)</f>
        <v>0</v>
      </c>
      <c r="H1695" s="176">
        <f>IF('G011A (Mart-Eylül)'!C1390="",0,'G011A (Mart-Eylül)'!C1390)</f>
        <v>0</v>
      </c>
      <c r="I1695" s="175">
        <f>IF('G011A (Mart-Eylül)'!K1390=" ",0,'G011A (Mart-Eylül)'!K1390)</f>
        <v>0</v>
      </c>
      <c r="J1695" s="176">
        <f>IF('G011A (Nisan-Ekim)'!C1388="",0,'G011A (Nisan-Ekim)'!C1388)</f>
        <v>0</v>
      </c>
      <c r="K1695" s="175">
        <f>IF('G011A (Nisan-Ekim)'!K1388="",0,'G011A (Nisan-Ekim)'!K1388)</f>
        <v>0</v>
      </c>
      <c r="L1695" s="176">
        <f>IF('G011A (Mayıs-Kasım)'!C1390="",0,'G011A (Mayıs-Kasım)'!C1390)</f>
        <v>0</v>
      </c>
      <c r="M1695" s="175">
        <f>IF('G011A (Mayıs-Kasım)'!K1390=" ",0,'G011A (Mayıs-Kasım)'!K1390)</f>
        <v>0</v>
      </c>
      <c r="N1695" s="176">
        <f>IF('G011A (Haziran-Aralık)'!C1427="",0,'G011A (Haziran-Aralık)'!C1427)</f>
        <v>0</v>
      </c>
      <c r="O1695" s="175">
        <f>IF('G011A (Haziran-Aralık)'!K1427="",0,'G011A (Haziran-Aralık)'!K1427)</f>
        <v>0</v>
      </c>
      <c r="P1695" s="176" t="str">
        <f>IF('proje ve personel bilgileri'!A740=0,"",SUM(D1695+F1695+H1695+J1695+L1695+N1695))</f>
        <v/>
      </c>
      <c r="Q1695" s="175" t="str">
        <f>IF('proje ve personel bilgileri'!A740=0,"",SUM(E1695+G1695+I1695+K1695+M1695+O1695))</f>
        <v/>
      </c>
      <c r="R1695" s="180" t="str">
        <f>IF('proje ve personel bilgileri'!A740&lt;&gt;0,(P1695/30)," ")</f>
        <v xml:space="preserve"> </v>
      </c>
      <c r="S1695" s="181" t="str">
        <f>IF('proje ve personel bilgileri'!A740&lt;&gt;0,(Q1695/R1695)," ")</f>
        <v xml:space="preserve"> </v>
      </c>
    </row>
    <row r="1696" spans="1:19" ht="15.75" customHeight="1" x14ac:dyDescent="0.25">
      <c r="A1696" s="15">
        <v>728</v>
      </c>
      <c r="B1696" s="359" t="str">
        <f>IF('proje ve personel bilgileri'!A741&lt;&gt;0,('proje ve personel bilgileri'!A741)," ")</f>
        <v xml:space="preserve"> </v>
      </c>
      <c r="C1696" s="359"/>
      <c r="D1696" s="176">
        <f>IF('G011A (Ocak-Temmuz)'!C1411="",0,'G011A (Ocak-Temmuz)'!C1411)</f>
        <v>0</v>
      </c>
      <c r="E1696" s="175">
        <f>IF('G011A (Ocak-Temmuz)'!K1411=" ",0,'G011A (Ocak-Temmuz)'!K1411)</f>
        <v>0</v>
      </c>
      <c r="F1696" s="176">
        <f>IF('G011A (Şubat-Ağustos)'!C1390="",0,'G011A (Şubat-Ağustos)'!C1390)</f>
        <v>0</v>
      </c>
      <c r="G1696" s="175">
        <f>IF('G011A (Şubat-Ağustos)'!K1390=" ",0,'G011A (Şubat-Ağustos)'!K1390)</f>
        <v>0</v>
      </c>
      <c r="H1696" s="176">
        <f>IF('G011A (Mart-Eylül)'!C1391="",0,'G011A (Mart-Eylül)'!C1391)</f>
        <v>0</v>
      </c>
      <c r="I1696" s="175">
        <f>IF('G011A (Mart-Eylül)'!K1391=" ",0,'G011A (Mart-Eylül)'!K1391)</f>
        <v>0</v>
      </c>
      <c r="J1696" s="176">
        <f>IF('G011A (Nisan-Ekim)'!C1389="",0,'G011A (Nisan-Ekim)'!C1389)</f>
        <v>0</v>
      </c>
      <c r="K1696" s="175">
        <f>IF('G011A (Nisan-Ekim)'!K1389="",0,'G011A (Nisan-Ekim)'!K1389)</f>
        <v>0</v>
      </c>
      <c r="L1696" s="176">
        <f>IF('G011A (Mayıs-Kasım)'!C1391="",0,'G011A (Mayıs-Kasım)'!C1391)</f>
        <v>0</v>
      </c>
      <c r="M1696" s="175">
        <f>IF('G011A (Mayıs-Kasım)'!K1391=" ",0,'G011A (Mayıs-Kasım)'!K1391)</f>
        <v>0</v>
      </c>
      <c r="N1696" s="176">
        <f>IF('G011A (Haziran-Aralık)'!C1428="",0,'G011A (Haziran-Aralık)'!C1428)</f>
        <v>0</v>
      </c>
      <c r="O1696" s="175">
        <f>IF('G011A (Haziran-Aralık)'!K1428="",0,'G011A (Haziran-Aralık)'!K1428)</f>
        <v>0</v>
      </c>
      <c r="P1696" s="176" t="str">
        <f>IF('proje ve personel bilgileri'!A741=0,"",SUM(D1696+F1696+H1696+J1696+L1696+N1696))</f>
        <v/>
      </c>
      <c r="Q1696" s="175" t="str">
        <f>IF('proje ve personel bilgileri'!A741=0,"",SUM(E1696+G1696+I1696+K1696+M1696+O1696))</f>
        <v/>
      </c>
      <c r="R1696" s="180" t="str">
        <f>IF('proje ve personel bilgileri'!A741&lt;&gt;0,(P1696/30)," ")</f>
        <v xml:space="preserve"> </v>
      </c>
      <c r="S1696" s="181" t="str">
        <f>IF('proje ve personel bilgileri'!A741&lt;&gt;0,(Q1696/R1696)," ")</f>
        <v xml:space="preserve"> </v>
      </c>
    </row>
    <row r="1697" spans="1:19" ht="15.75" customHeight="1" x14ac:dyDescent="0.25">
      <c r="A1697" s="14">
        <v>729</v>
      </c>
      <c r="B1697" s="359" t="str">
        <f>IF('proje ve personel bilgileri'!A742&lt;&gt;0,('proje ve personel bilgileri'!A742)," ")</f>
        <v xml:space="preserve"> </v>
      </c>
      <c r="C1697" s="359"/>
      <c r="D1697" s="176">
        <f>IF('G011A (Ocak-Temmuz)'!C1412="",0,'G011A (Ocak-Temmuz)'!C1412)</f>
        <v>0</v>
      </c>
      <c r="E1697" s="175">
        <f>IF('G011A (Ocak-Temmuz)'!K1412=" ",0,'G011A (Ocak-Temmuz)'!K1412)</f>
        <v>0</v>
      </c>
      <c r="F1697" s="176">
        <f>IF('G011A (Şubat-Ağustos)'!C1391="",0,'G011A (Şubat-Ağustos)'!C1391)</f>
        <v>0</v>
      </c>
      <c r="G1697" s="175">
        <f>IF('G011A (Şubat-Ağustos)'!K1391=" ",0,'G011A (Şubat-Ağustos)'!K1391)</f>
        <v>0</v>
      </c>
      <c r="H1697" s="176">
        <f>IF('G011A (Mart-Eylül)'!C1392="",0,'G011A (Mart-Eylül)'!C1392)</f>
        <v>0</v>
      </c>
      <c r="I1697" s="175">
        <f>IF('G011A (Mart-Eylül)'!K1392=" ",0,'G011A (Mart-Eylül)'!K1392)</f>
        <v>0</v>
      </c>
      <c r="J1697" s="176">
        <f>IF('G011A (Nisan-Ekim)'!C1390="",0,'G011A (Nisan-Ekim)'!C1390)</f>
        <v>0</v>
      </c>
      <c r="K1697" s="175">
        <f>IF('G011A (Nisan-Ekim)'!K1390="",0,'G011A (Nisan-Ekim)'!K1390)</f>
        <v>0</v>
      </c>
      <c r="L1697" s="176">
        <f>IF('G011A (Mayıs-Kasım)'!C1392="",0,'G011A (Mayıs-Kasım)'!C1392)</f>
        <v>0</v>
      </c>
      <c r="M1697" s="175">
        <f>IF('G011A (Mayıs-Kasım)'!K1392=" ",0,'G011A (Mayıs-Kasım)'!K1392)</f>
        <v>0</v>
      </c>
      <c r="N1697" s="176">
        <f>IF('G011A (Haziran-Aralık)'!C1429="",0,'G011A (Haziran-Aralık)'!C1429)</f>
        <v>0</v>
      </c>
      <c r="O1697" s="175">
        <f>IF('G011A (Haziran-Aralık)'!K1429="",0,'G011A (Haziran-Aralık)'!K1429)</f>
        <v>0</v>
      </c>
      <c r="P1697" s="176" t="str">
        <f>IF('proje ve personel bilgileri'!A742=0,"",SUM(D1697+F1697+H1697+J1697+L1697+N1697))</f>
        <v/>
      </c>
      <c r="Q1697" s="175" t="str">
        <f>IF('proje ve personel bilgileri'!A742=0,"",SUM(E1697+G1697+I1697+K1697+M1697+O1697))</f>
        <v/>
      </c>
      <c r="R1697" s="180" t="str">
        <f>IF('proje ve personel bilgileri'!A742&lt;&gt;0,(P1697/30)," ")</f>
        <v xml:space="preserve"> </v>
      </c>
      <c r="S1697" s="181" t="str">
        <f>IF('proje ve personel bilgileri'!A742&lt;&gt;0,(Q1697/R1697)," ")</f>
        <v xml:space="preserve"> </v>
      </c>
    </row>
    <row r="1698" spans="1:19" ht="15.75" customHeight="1" x14ac:dyDescent="0.25">
      <c r="A1698" s="15">
        <v>730</v>
      </c>
      <c r="B1698" s="359" t="str">
        <f>IF('proje ve personel bilgileri'!A743&lt;&gt;0,('proje ve personel bilgileri'!A743)," ")</f>
        <v xml:space="preserve"> </v>
      </c>
      <c r="C1698" s="359"/>
      <c r="D1698" s="176">
        <f>IF('G011A (Ocak-Temmuz)'!C1413="",0,'G011A (Ocak-Temmuz)'!C1413)</f>
        <v>0</v>
      </c>
      <c r="E1698" s="175">
        <f>IF('G011A (Ocak-Temmuz)'!K1413=" ",0,'G011A (Ocak-Temmuz)'!K1413)</f>
        <v>0</v>
      </c>
      <c r="F1698" s="176">
        <f>IF('G011A (Şubat-Ağustos)'!C1392="",0,'G011A (Şubat-Ağustos)'!C1392)</f>
        <v>0</v>
      </c>
      <c r="G1698" s="175">
        <f>IF('G011A (Şubat-Ağustos)'!K1392=" ",0,'G011A (Şubat-Ağustos)'!K1392)</f>
        <v>0</v>
      </c>
      <c r="H1698" s="176">
        <f>IF('G011A (Mart-Eylül)'!C1393="",0,'G011A (Mart-Eylül)'!C1393)</f>
        <v>0</v>
      </c>
      <c r="I1698" s="175">
        <f>IF('G011A (Mart-Eylül)'!K1393=" ",0,'G011A (Mart-Eylül)'!K1393)</f>
        <v>0</v>
      </c>
      <c r="J1698" s="176">
        <f>IF('G011A (Nisan-Ekim)'!C1391="",0,'G011A (Nisan-Ekim)'!C1391)</f>
        <v>0</v>
      </c>
      <c r="K1698" s="175">
        <f>IF('G011A (Nisan-Ekim)'!K1391="",0,'G011A (Nisan-Ekim)'!K1391)</f>
        <v>0</v>
      </c>
      <c r="L1698" s="176">
        <f>IF('G011A (Mayıs-Kasım)'!C1393="",0,'G011A (Mayıs-Kasım)'!C1393)</f>
        <v>0</v>
      </c>
      <c r="M1698" s="175">
        <f>IF('G011A (Mayıs-Kasım)'!K1393=" ",0,'G011A (Mayıs-Kasım)'!K1393)</f>
        <v>0</v>
      </c>
      <c r="N1698" s="176">
        <f>IF('G011A (Haziran-Aralık)'!C1430="",0,'G011A (Haziran-Aralık)'!C1430)</f>
        <v>0</v>
      </c>
      <c r="O1698" s="175">
        <f>IF('G011A (Haziran-Aralık)'!K1430="",0,'G011A (Haziran-Aralık)'!K1430)</f>
        <v>0</v>
      </c>
      <c r="P1698" s="176" t="str">
        <f>IF('proje ve personel bilgileri'!A743=0,"",SUM(D1698+F1698+H1698+J1698+L1698+N1698))</f>
        <v/>
      </c>
      <c r="Q1698" s="175" t="str">
        <f>IF('proje ve personel bilgileri'!A743=0,"",SUM(E1698+G1698+I1698+K1698+M1698+O1698))</f>
        <v/>
      </c>
      <c r="R1698" s="180" t="str">
        <f>IF('proje ve personel bilgileri'!A743&lt;&gt;0,(P1698/30)," ")</f>
        <v xml:space="preserve"> </v>
      </c>
      <c r="S1698" s="181" t="str">
        <f>IF('proje ve personel bilgileri'!A743&lt;&gt;0,(Q1698/R1698)," ")</f>
        <v xml:space="preserve"> </v>
      </c>
    </row>
    <row r="1699" spans="1:19" ht="15.75" customHeight="1" x14ac:dyDescent="0.25">
      <c r="A1699" s="14">
        <v>731</v>
      </c>
      <c r="B1699" s="359" t="str">
        <f>IF('proje ve personel bilgileri'!A744&lt;&gt;0,('proje ve personel bilgileri'!A744)," ")</f>
        <v xml:space="preserve"> </v>
      </c>
      <c r="C1699" s="359"/>
      <c r="D1699" s="176">
        <f>IF('G011A (Ocak-Temmuz)'!C1414="",0,'G011A (Ocak-Temmuz)'!C1414)</f>
        <v>0</v>
      </c>
      <c r="E1699" s="175">
        <f>IF('G011A (Ocak-Temmuz)'!K1414=" ",0,'G011A (Ocak-Temmuz)'!K1414)</f>
        <v>0</v>
      </c>
      <c r="F1699" s="176">
        <f>IF('G011A (Şubat-Ağustos)'!C1393="",0,'G011A (Şubat-Ağustos)'!C1393)</f>
        <v>0</v>
      </c>
      <c r="G1699" s="175">
        <f>IF('G011A (Şubat-Ağustos)'!K1393=" ",0,'G011A (Şubat-Ağustos)'!K1393)</f>
        <v>0</v>
      </c>
      <c r="H1699" s="176">
        <f>IF('G011A (Mart-Eylül)'!C1394="",0,'G011A (Mart-Eylül)'!C1394)</f>
        <v>0</v>
      </c>
      <c r="I1699" s="175">
        <f>IF('G011A (Mart-Eylül)'!K1394=" ",0,'G011A (Mart-Eylül)'!K1394)</f>
        <v>0</v>
      </c>
      <c r="J1699" s="176">
        <f>IF('G011A (Nisan-Ekim)'!C1392="",0,'G011A (Nisan-Ekim)'!C1392)</f>
        <v>0</v>
      </c>
      <c r="K1699" s="175">
        <f>IF('G011A (Nisan-Ekim)'!K1392="",0,'G011A (Nisan-Ekim)'!K1392)</f>
        <v>0</v>
      </c>
      <c r="L1699" s="176">
        <f>IF('G011A (Mayıs-Kasım)'!C1394="",0,'G011A (Mayıs-Kasım)'!C1394)</f>
        <v>0</v>
      </c>
      <c r="M1699" s="175">
        <f>IF('G011A (Mayıs-Kasım)'!K1394=" ",0,'G011A (Mayıs-Kasım)'!K1394)</f>
        <v>0</v>
      </c>
      <c r="N1699" s="176">
        <f>IF('G011A (Haziran-Aralık)'!C1431="",0,'G011A (Haziran-Aralık)'!C1431)</f>
        <v>0</v>
      </c>
      <c r="O1699" s="175">
        <f>IF('G011A (Haziran-Aralık)'!K1431="",0,'G011A (Haziran-Aralık)'!K1431)</f>
        <v>0</v>
      </c>
      <c r="P1699" s="176" t="str">
        <f>IF('proje ve personel bilgileri'!A744=0,"",SUM(D1699+F1699+H1699+J1699+L1699+N1699))</f>
        <v/>
      </c>
      <c r="Q1699" s="175" t="str">
        <f>IF('proje ve personel bilgileri'!A744=0,"",SUM(E1699+G1699+I1699+K1699+M1699+O1699))</f>
        <v/>
      </c>
      <c r="R1699" s="180" t="str">
        <f>IF('proje ve personel bilgileri'!A744&lt;&gt;0,(P1699/30)," ")</f>
        <v xml:space="preserve"> </v>
      </c>
      <c r="S1699" s="181" t="str">
        <f>IF('proje ve personel bilgileri'!A744&lt;&gt;0,(Q1699/R1699)," ")</f>
        <v xml:space="preserve"> </v>
      </c>
    </row>
    <row r="1700" spans="1:19" ht="15.75" customHeight="1" x14ac:dyDescent="0.25">
      <c r="A1700" s="15">
        <v>732</v>
      </c>
      <c r="B1700" s="359" t="str">
        <f>IF('proje ve personel bilgileri'!A745&lt;&gt;0,('proje ve personel bilgileri'!A745)," ")</f>
        <v xml:space="preserve"> </v>
      </c>
      <c r="C1700" s="359"/>
      <c r="D1700" s="176">
        <f>IF('G011A (Ocak-Temmuz)'!C1415="",0,'G011A (Ocak-Temmuz)'!C1415)</f>
        <v>0</v>
      </c>
      <c r="E1700" s="175">
        <f>IF('G011A (Ocak-Temmuz)'!K1415=" ",0,'G011A (Ocak-Temmuz)'!K1415)</f>
        <v>0</v>
      </c>
      <c r="F1700" s="176">
        <f>IF('G011A (Şubat-Ağustos)'!C1394="",0,'G011A (Şubat-Ağustos)'!C1394)</f>
        <v>0</v>
      </c>
      <c r="G1700" s="175">
        <f>IF('G011A (Şubat-Ağustos)'!K1394=" ",0,'G011A (Şubat-Ağustos)'!K1394)</f>
        <v>0</v>
      </c>
      <c r="H1700" s="176">
        <f>IF('G011A (Mart-Eylül)'!C1395="",0,'G011A (Mart-Eylül)'!C1395)</f>
        <v>0</v>
      </c>
      <c r="I1700" s="175">
        <f>IF('G011A (Mart-Eylül)'!K1395=" ",0,'G011A (Mart-Eylül)'!K1395)</f>
        <v>0</v>
      </c>
      <c r="J1700" s="176">
        <f>IF('G011A (Nisan-Ekim)'!C1393="",0,'G011A (Nisan-Ekim)'!C1393)</f>
        <v>0</v>
      </c>
      <c r="K1700" s="175">
        <f>IF('G011A (Nisan-Ekim)'!K1393="",0,'G011A (Nisan-Ekim)'!K1393)</f>
        <v>0</v>
      </c>
      <c r="L1700" s="176">
        <f>IF('G011A (Mayıs-Kasım)'!C1395="",0,'G011A (Mayıs-Kasım)'!C1395)</f>
        <v>0</v>
      </c>
      <c r="M1700" s="175">
        <f>IF('G011A (Mayıs-Kasım)'!K1395=" ",0,'G011A (Mayıs-Kasım)'!K1395)</f>
        <v>0</v>
      </c>
      <c r="N1700" s="176">
        <f>IF('G011A (Haziran-Aralık)'!C1432="",0,'G011A (Haziran-Aralık)'!C1432)</f>
        <v>0</v>
      </c>
      <c r="O1700" s="175">
        <f>IF('G011A (Haziran-Aralık)'!K1432="",0,'G011A (Haziran-Aralık)'!K1432)</f>
        <v>0</v>
      </c>
      <c r="P1700" s="176" t="str">
        <f>IF('proje ve personel bilgileri'!A745=0,"",SUM(D1700+F1700+H1700+J1700+L1700+N1700))</f>
        <v/>
      </c>
      <c r="Q1700" s="175" t="str">
        <f>IF('proje ve personel bilgileri'!A745=0,"",SUM(E1700+G1700+I1700+K1700+M1700+O1700))</f>
        <v/>
      </c>
      <c r="R1700" s="180" t="str">
        <f>IF('proje ve personel bilgileri'!A745&lt;&gt;0,(P1700/30)," ")</f>
        <v xml:space="preserve"> </v>
      </c>
      <c r="S1700" s="181" t="str">
        <f>IF('proje ve personel bilgileri'!A745&lt;&gt;0,(Q1700/R1700)," ")</f>
        <v xml:space="preserve"> </v>
      </c>
    </row>
    <row r="1701" spans="1:19" ht="15.75" customHeight="1" x14ac:dyDescent="0.25">
      <c r="A1701" s="14">
        <v>733</v>
      </c>
      <c r="B1701" s="359" t="str">
        <f>IF('proje ve personel bilgileri'!A746&lt;&gt;0,('proje ve personel bilgileri'!A746)," ")</f>
        <v xml:space="preserve"> </v>
      </c>
      <c r="C1701" s="359"/>
      <c r="D1701" s="176">
        <f>IF('G011A (Ocak-Temmuz)'!C1416="",0,'G011A (Ocak-Temmuz)'!C1416)</f>
        <v>0</v>
      </c>
      <c r="E1701" s="175">
        <f>IF('G011A (Ocak-Temmuz)'!K1416=" ",0,'G011A (Ocak-Temmuz)'!K1416)</f>
        <v>0</v>
      </c>
      <c r="F1701" s="176">
        <f>IF('G011A (Şubat-Ağustos)'!C1395="",0,'G011A (Şubat-Ağustos)'!C1395)</f>
        <v>0</v>
      </c>
      <c r="G1701" s="175">
        <f>IF('G011A (Şubat-Ağustos)'!K1395=" ",0,'G011A (Şubat-Ağustos)'!K1395)</f>
        <v>0</v>
      </c>
      <c r="H1701" s="176">
        <f>IF('G011A (Mart-Eylül)'!C1396="",0,'G011A (Mart-Eylül)'!C1396)</f>
        <v>0</v>
      </c>
      <c r="I1701" s="175">
        <f>IF('G011A (Mart-Eylül)'!K1396=" ",0,'G011A (Mart-Eylül)'!K1396)</f>
        <v>0</v>
      </c>
      <c r="J1701" s="176">
        <f>IF('G011A (Nisan-Ekim)'!C1394="",0,'G011A (Nisan-Ekim)'!C1394)</f>
        <v>0</v>
      </c>
      <c r="K1701" s="175">
        <f>IF('G011A (Nisan-Ekim)'!K1394="",0,'G011A (Nisan-Ekim)'!K1394)</f>
        <v>0</v>
      </c>
      <c r="L1701" s="176">
        <f>IF('G011A (Mayıs-Kasım)'!C1396="",0,'G011A (Mayıs-Kasım)'!C1396)</f>
        <v>0</v>
      </c>
      <c r="M1701" s="175">
        <f>IF('G011A (Mayıs-Kasım)'!K1396=" ",0,'G011A (Mayıs-Kasım)'!K1396)</f>
        <v>0</v>
      </c>
      <c r="N1701" s="176">
        <f>IF('G011A (Haziran-Aralık)'!C1433="",0,'G011A (Haziran-Aralık)'!C1433)</f>
        <v>0</v>
      </c>
      <c r="O1701" s="175">
        <f>IF('G011A (Haziran-Aralık)'!K1433="",0,'G011A (Haziran-Aralık)'!K1433)</f>
        <v>0</v>
      </c>
      <c r="P1701" s="176" t="str">
        <f>IF('proje ve personel bilgileri'!A746=0,"",SUM(D1701+F1701+H1701+J1701+L1701+N1701))</f>
        <v/>
      </c>
      <c r="Q1701" s="175" t="str">
        <f>IF('proje ve personel bilgileri'!A746=0,"",SUM(E1701+G1701+I1701+K1701+M1701+O1701))</f>
        <v/>
      </c>
      <c r="R1701" s="180" t="str">
        <f>IF('proje ve personel bilgileri'!A746&lt;&gt;0,(P1701/30)," ")</f>
        <v xml:space="preserve"> </v>
      </c>
      <c r="S1701" s="181" t="str">
        <f>IF('proje ve personel bilgileri'!A746&lt;&gt;0,(Q1701/R1701)," ")</f>
        <v xml:space="preserve"> </v>
      </c>
    </row>
    <row r="1702" spans="1:19" ht="15.75" customHeight="1" x14ac:dyDescent="0.25">
      <c r="A1702" s="15">
        <v>734</v>
      </c>
      <c r="B1702" s="359" t="str">
        <f>IF('proje ve personel bilgileri'!A747&lt;&gt;0,('proje ve personel bilgileri'!A747)," ")</f>
        <v xml:space="preserve"> </v>
      </c>
      <c r="C1702" s="359"/>
      <c r="D1702" s="176">
        <f>IF('G011A (Ocak-Temmuz)'!C1417="",0,'G011A (Ocak-Temmuz)'!C1417)</f>
        <v>0</v>
      </c>
      <c r="E1702" s="175">
        <f>IF('G011A (Ocak-Temmuz)'!K1417=" ",0,'G011A (Ocak-Temmuz)'!K1417)</f>
        <v>0</v>
      </c>
      <c r="F1702" s="176">
        <f>IF('G011A (Şubat-Ağustos)'!C1396="",0,'G011A (Şubat-Ağustos)'!C1396)</f>
        <v>0</v>
      </c>
      <c r="G1702" s="175">
        <f>IF('G011A (Şubat-Ağustos)'!K1396=" ",0,'G011A (Şubat-Ağustos)'!K1396)</f>
        <v>0</v>
      </c>
      <c r="H1702" s="176">
        <f>IF('G011A (Mart-Eylül)'!C1397="",0,'G011A (Mart-Eylül)'!C1397)</f>
        <v>0</v>
      </c>
      <c r="I1702" s="175">
        <f>IF('G011A (Mart-Eylül)'!K1397=" ",0,'G011A (Mart-Eylül)'!K1397)</f>
        <v>0</v>
      </c>
      <c r="J1702" s="176">
        <f>IF('G011A (Nisan-Ekim)'!C1395="",0,'G011A (Nisan-Ekim)'!C1395)</f>
        <v>0</v>
      </c>
      <c r="K1702" s="175">
        <f>IF('G011A (Nisan-Ekim)'!K1395="",0,'G011A (Nisan-Ekim)'!K1395)</f>
        <v>0</v>
      </c>
      <c r="L1702" s="176">
        <f>IF('G011A (Mayıs-Kasım)'!C1397="",0,'G011A (Mayıs-Kasım)'!C1397)</f>
        <v>0</v>
      </c>
      <c r="M1702" s="175">
        <f>IF('G011A (Mayıs-Kasım)'!K1397=" ",0,'G011A (Mayıs-Kasım)'!K1397)</f>
        <v>0</v>
      </c>
      <c r="N1702" s="176">
        <f>IF('G011A (Haziran-Aralık)'!C1434="",0,'G011A (Haziran-Aralık)'!C1434)</f>
        <v>0</v>
      </c>
      <c r="O1702" s="175">
        <f>IF('G011A (Haziran-Aralık)'!K1434="",0,'G011A (Haziran-Aralık)'!K1434)</f>
        <v>0</v>
      </c>
      <c r="P1702" s="176" t="str">
        <f>IF('proje ve personel bilgileri'!A747=0,"",SUM(D1702+F1702+H1702+J1702+L1702+N1702))</f>
        <v/>
      </c>
      <c r="Q1702" s="175" t="str">
        <f>IF('proje ve personel bilgileri'!A747=0,"",SUM(E1702+G1702+I1702+K1702+M1702+O1702))</f>
        <v/>
      </c>
      <c r="R1702" s="180" t="str">
        <f>IF('proje ve personel bilgileri'!A747&lt;&gt;0,(P1702/30)," ")</f>
        <v xml:space="preserve"> </v>
      </c>
      <c r="S1702" s="181" t="str">
        <f>IF('proje ve personel bilgileri'!A747&lt;&gt;0,(Q1702/R1702)," ")</f>
        <v xml:space="preserve"> </v>
      </c>
    </row>
    <row r="1703" spans="1:19" ht="15.75" customHeight="1" x14ac:dyDescent="0.25">
      <c r="A1703" s="14">
        <v>735</v>
      </c>
      <c r="B1703" s="359" t="str">
        <f>IF('proje ve personel bilgileri'!A748&lt;&gt;0,('proje ve personel bilgileri'!A748)," ")</f>
        <v xml:space="preserve"> </v>
      </c>
      <c r="C1703" s="359"/>
      <c r="D1703" s="176">
        <f>IF('G011A (Ocak-Temmuz)'!C1418="",0,'G011A (Ocak-Temmuz)'!C1418)</f>
        <v>0</v>
      </c>
      <c r="E1703" s="175">
        <f>IF('G011A (Ocak-Temmuz)'!K1418=" ",0,'G011A (Ocak-Temmuz)'!K1418)</f>
        <v>0</v>
      </c>
      <c r="F1703" s="176">
        <f>IF('G011A (Şubat-Ağustos)'!C1397="",0,'G011A (Şubat-Ağustos)'!C1397)</f>
        <v>0</v>
      </c>
      <c r="G1703" s="175">
        <f>IF('G011A (Şubat-Ağustos)'!K1397=" ",0,'G011A (Şubat-Ağustos)'!K1397)</f>
        <v>0</v>
      </c>
      <c r="H1703" s="176">
        <f>IF('G011A (Mart-Eylül)'!C1398="",0,'G011A (Mart-Eylül)'!C1398)</f>
        <v>0</v>
      </c>
      <c r="I1703" s="175">
        <f>IF('G011A (Mart-Eylül)'!K1398=" ",0,'G011A (Mart-Eylül)'!K1398)</f>
        <v>0</v>
      </c>
      <c r="J1703" s="176">
        <f>IF('G011A (Nisan-Ekim)'!C1396="",0,'G011A (Nisan-Ekim)'!C1396)</f>
        <v>0</v>
      </c>
      <c r="K1703" s="175">
        <f>IF('G011A (Nisan-Ekim)'!K1396="",0,'G011A (Nisan-Ekim)'!K1396)</f>
        <v>0</v>
      </c>
      <c r="L1703" s="176">
        <f>IF('G011A (Mayıs-Kasım)'!C1398="",0,'G011A (Mayıs-Kasım)'!C1398)</f>
        <v>0</v>
      </c>
      <c r="M1703" s="175">
        <f>IF('G011A (Mayıs-Kasım)'!K1398=" ",0,'G011A (Mayıs-Kasım)'!K1398)</f>
        <v>0</v>
      </c>
      <c r="N1703" s="176">
        <f>IF('G011A (Haziran-Aralık)'!C1435="",0,'G011A (Haziran-Aralık)'!C1435)</f>
        <v>0</v>
      </c>
      <c r="O1703" s="175">
        <f>IF('G011A (Haziran-Aralık)'!K1435="",0,'G011A (Haziran-Aralık)'!K1435)</f>
        <v>0</v>
      </c>
      <c r="P1703" s="176" t="str">
        <f>IF('proje ve personel bilgileri'!A748=0,"",SUM(D1703+F1703+H1703+J1703+L1703+N1703))</f>
        <v/>
      </c>
      <c r="Q1703" s="175" t="str">
        <f>IF('proje ve personel bilgileri'!A748=0,"",SUM(E1703+G1703+I1703+K1703+M1703+O1703))</f>
        <v/>
      </c>
      <c r="R1703" s="180" t="str">
        <f>IF('proje ve personel bilgileri'!A748&lt;&gt;0,(P1703/30)," ")</f>
        <v xml:space="preserve"> </v>
      </c>
      <c r="S1703" s="181" t="str">
        <f>IF('proje ve personel bilgileri'!A748&lt;&gt;0,(Q1703/R1703)," ")</f>
        <v xml:space="preserve"> </v>
      </c>
    </row>
    <row r="1704" spans="1:19" ht="15.75" customHeight="1" x14ac:dyDescent="0.25">
      <c r="A1704" s="15">
        <v>736</v>
      </c>
      <c r="B1704" s="359" t="str">
        <f>IF('proje ve personel bilgileri'!A749&lt;&gt;0,('proje ve personel bilgileri'!A749)," ")</f>
        <v xml:space="preserve"> </v>
      </c>
      <c r="C1704" s="359"/>
      <c r="D1704" s="176">
        <f>IF('G011A (Ocak-Temmuz)'!C1419="",0,'G011A (Ocak-Temmuz)'!C1419)</f>
        <v>0</v>
      </c>
      <c r="E1704" s="175">
        <f>IF('G011A (Ocak-Temmuz)'!K1419=" ",0,'G011A (Ocak-Temmuz)'!K1419)</f>
        <v>0</v>
      </c>
      <c r="F1704" s="176">
        <f>IF('G011A (Şubat-Ağustos)'!C1398="",0,'G011A (Şubat-Ağustos)'!C1398)</f>
        <v>0</v>
      </c>
      <c r="G1704" s="175">
        <f>IF('G011A (Şubat-Ağustos)'!K1398=" ",0,'G011A (Şubat-Ağustos)'!K1398)</f>
        <v>0</v>
      </c>
      <c r="H1704" s="176">
        <f>IF('G011A (Mart-Eylül)'!C1399="",0,'G011A (Mart-Eylül)'!C1399)</f>
        <v>0</v>
      </c>
      <c r="I1704" s="175">
        <f>IF('G011A (Mart-Eylül)'!K1399=" ",0,'G011A (Mart-Eylül)'!K1399)</f>
        <v>0</v>
      </c>
      <c r="J1704" s="176">
        <f>IF('G011A (Nisan-Ekim)'!C1397="",0,'G011A (Nisan-Ekim)'!C1397)</f>
        <v>0</v>
      </c>
      <c r="K1704" s="175">
        <f>IF('G011A (Nisan-Ekim)'!K1397="",0,'G011A (Nisan-Ekim)'!K1397)</f>
        <v>0</v>
      </c>
      <c r="L1704" s="176">
        <f>IF('G011A (Mayıs-Kasım)'!C1399="",0,'G011A (Mayıs-Kasım)'!C1399)</f>
        <v>0</v>
      </c>
      <c r="M1704" s="175">
        <f>IF('G011A (Mayıs-Kasım)'!K1399=" ",0,'G011A (Mayıs-Kasım)'!K1399)</f>
        <v>0</v>
      </c>
      <c r="N1704" s="176">
        <f>IF('G011A (Haziran-Aralık)'!C1436="",0,'G011A (Haziran-Aralık)'!C1436)</f>
        <v>0</v>
      </c>
      <c r="O1704" s="175">
        <f>IF('G011A (Haziran-Aralık)'!K1436="",0,'G011A (Haziran-Aralık)'!K1436)</f>
        <v>0</v>
      </c>
      <c r="P1704" s="176" t="str">
        <f>IF('proje ve personel bilgileri'!A749=0,"",SUM(D1704+F1704+H1704+J1704+L1704+N1704))</f>
        <v/>
      </c>
      <c r="Q1704" s="175" t="str">
        <f>IF('proje ve personel bilgileri'!A749=0,"",SUM(E1704+G1704+I1704+K1704+M1704+O1704))</f>
        <v/>
      </c>
      <c r="R1704" s="180" t="str">
        <f>IF('proje ve personel bilgileri'!A749&lt;&gt;0,(P1704/30)," ")</f>
        <v xml:space="preserve"> </v>
      </c>
      <c r="S1704" s="181" t="str">
        <f>IF('proje ve personel bilgileri'!A749&lt;&gt;0,(Q1704/R1704)," ")</f>
        <v xml:space="preserve"> </v>
      </c>
    </row>
    <row r="1705" spans="1:19" ht="15.75" customHeight="1" x14ac:dyDescent="0.25">
      <c r="A1705" s="14">
        <v>737</v>
      </c>
      <c r="B1705" s="359" t="str">
        <f>IF('proje ve personel bilgileri'!A750&lt;&gt;0,('proje ve personel bilgileri'!A750)," ")</f>
        <v xml:space="preserve"> </v>
      </c>
      <c r="C1705" s="359"/>
      <c r="D1705" s="176">
        <f>IF('G011A (Ocak-Temmuz)'!C1420="",0,'G011A (Ocak-Temmuz)'!C1420)</f>
        <v>0</v>
      </c>
      <c r="E1705" s="175">
        <f>IF('G011A (Ocak-Temmuz)'!K1420=" ",0,'G011A (Ocak-Temmuz)'!K1420)</f>
        <v>0</v>
      </c>
      <c r="F1705" s="176">
        <f>IF('G011A (Şubat-Ağustos)'!C1399="",0,'G011A (Şubat-Ağustos)'!C1399)</f>
        <v>0</v>
      </c>
      <c r="G1705" s="175">
        <f>IF('G011A (Şubat-Ağustos)'!K1399=" ",0,'G011A (Şubat-Ağustos)'!K1399)</f>
        <v>0</v>
      </c>
      <c r="H1705" s="176">
        <f>IF('G011A (Mart-Eylül)'!C1400="",0,'G011A (Mart-Eylül)'!C1400)</f>
        <v>0</v>
      </c>
      <c r="I1705" s="175">
        <f>IF('G011A (Mart-Eylül)'!K1400=" ",0,'G011A (Mart-Eylül)'!K1400)</f>
        <v>0</v>
      </c>
      <c r="J1705" s="176">
        <f>IF('G011A (Nisan-Ekim)'!C1398="",0,'G011A (Nisan-Ekim)'!C1398)</f>
        <v>0</v>
      </c>
      <c r="K1705" s="175">
        <f>IF('G011A (Nisan-Ekim)'!K1398="",0,'G011A (Nisan-Ekim)'!K1398)</f>
        <v>0</v>
      </c>
      <c r="L1705" s="176">
        <f>IF('G011A (Mayıs-Kasım)'!C1400="",0,'G011A (Mayıs-Kasım)'!C1400)</f>
        <v>0</v>
      </c>
      <c r="M1705" s="175">
        <f>IF('G011A (Mayıs-Kasım)'!K1400=" ",0,'G011A (Mayıs-Kasım)'!K1400)</f>
        <v>0</v>
      </c>
      <c r="N1705" s="176">
        <f>IF('G011A (Haziran-Aralık)'!C1437="",0,'G011A (Haziran-Aralık)'!C1437)</f>
        <v>0</v>
      </c>
      <c r="O1705" s="175">
        <f>IF('G011A (Haziran-Aralık)'!K1437="",0,'G011A (Haziran-Aralık)'!K1437)</f>
        <v>0</v>
      </c>
      <c r="P1705" s="176" t="str">
        <f>IF('proje ve personel bilgileri'!A750=0,"",SUM(D1705+F1705+H1705+J1705+L1705+N1705))</f>
        <v/>
      </c>
      <c r="Q1705" s="175" t="str">
        <f>IF('proje ve personel bilgileri'!A750=0,"",SUM(E1705+G1705+I1705+K1705+M1705+O1705))</f>
        <v/>
      </c>
      <c r="R1705" s="180" t="str">
        <f>IF('proje ve personel bilgileri'!A750&lt;&gt;0,(P1705/30)," ")</f>
        <v xml:space="preserve"> </v>
      </c>
      <c r="S1705" s="181" t="str">
        <f>IF('proje ve personel bilgileri'!A750&lt;&gt;0,(Q1705/R1705)," ")</f>
        <v xml:space="preserve"> </v>
      </c>
    </row>
    <row r="1706" spans="1:19" ht="15.75" customHeight="1" x14ac:dyDescent="0.25">
      <c r="A1706" s="15">
        <v>738</v>
      </c>
      <c r="B1706" s="359" t="str">
        <f>IF('proje ve personel bilgileri'!A751&lt;&gt;0,('proje ve personel bilgileri'!A751)," ")</f>
        <v xml:space="preserve"> </v>
      </c>
      <c r="C1706" s="359"/>
      <c r="D1706" s="176">
        <f>IF('G011A (Ocak-Temmuz)'!C1421="",0,'G011A (Ocak-Temmuz)'!C1421)</f>
        <v>0</v>
      </c>
      <c r="E1706" s="175">
        <f>IF('G011A (Ocak-Temmuz)'!K1421=" ",0,'G011A (Ocak-Temmuz)'!K1421)</f>
        <v>0</v>
      </c>
      <c r="F1706" s="176">
        <f>IF('G011A (Şubat-Ağustos)'!C1400="",0,'G011A (Şubat-Ağustos)'!C1400)</f>
        <v>0</v>
      </c>
      <c r="G1706" s="175">
        <f>IF('G011A (Şubat-Ağustos)'!K1400=" ",0,'G011A (Şubat-Ağustos)'!K1400)</f>
        <v>0</v>
      </c>
      <c r="H1706" s="176">
        <f>IF('G011A (Mart-Eylül)'!C1401="",0,'G011A (Mart-Eylül)'!C1401)</f>
        <v>0</v>
      </c>
      <c r="I1706" s="175">
        <f>IF('G011A (Mart-Eylül)'!K1401=" ",0,'G011A (Mart-Eylül)'!K1401)</f>
        <v>0</v>
      </c>
      <c r="J1706" s="176">
        <f>IF('G011A (Nisan-Ekim)'!C1399="",0,'G011A (Nisan-Ekim)'!C1399)</f>
        <v>0</v>
      </c>
      <c r="K1706" s="175">
        <f>IF('G011A (Nisan-Ekim)'!K1399="",0,'G011A (Nisan-Ekim)'!K1399)</f>
        <v>0</v>
      </c>
      <c r="L1706" s="176">
        <f>IF('G011A (Mayıs-Kasım)'!C1401="",0,'G011A (Mayıs-Kasım)'!C1401)</f>
        <v>0</v>
      </c>
      <c r="M1706" s="175">
        <f>IF('G011A (Mayıs-Kasım)'!K1401=" ",0,'G011A (Mayıs-Kasım)'!K1401)</f>
        <v>0</v>
      </c>
      <c r="N1706" s="176">
        <f>IF('G011A (Haziran-Aralık)'!C1438="",0,'G011A (Haziran-Aralık)'!C1438)</f>
        <v>0</v>
      </c>
      <c r="O1706" s="175">
        <f>IF('G011A (Haziran-Aralık)'!K1438="",0,'G011A (Haziran-Aralık)'!K1438)</f>
        <v>0</v>
      </c>
      <c r="P1706" s="176" t="str">
        <f>IF('proje ve personel bilgileri'!A751=0,"",SUM(D1706+F1706+H1706+J1706+L1706+N1706))</f>
        <v/>
      </c>
      <c r="Q1706" s="175" t="str">
        <f>IF('proje ve personel bilgileri'!A751=0,"",SUM(E1706+G1706+I1706+K1706+M1706+O1706))</f>
        <v/>
      </c>
      <c r="R1706" s="180" t="str">
        <f>IF('proje ve personel bilgileri'!A751&lt;&gt;0,(P1706/30)," ")</f>
        <v xml:space="preserve"> </v>
      </c>
      <c r="S1706" s="181" t="str">
        <f>IF('proje ve personel bilgileri'!A751&lt;&gt;0,(Q1706/R1706)," ")</f>
        <v xml:space="preserve"> </v>
      </c>
    </row>
    <row r="1707" spans="1:19" ht="15" customHeight="1" x14ac:dyDescent="0.25">
      <c r="A1707" s="56"/>
      <c r="B1707" s="56"/>
      <c r="C1707" s="56"/>
      <c r="D1707" s="56"/>
      <c r="E1707" s="56"/>
      <c r="F1707" s="56"/>
      <c r="G1707" s="56"/>
      <c r="H1707" s="56"/>
      <c r="I1707" s="56"/>
      <c r="J1707" s="56"/>
      <c r="K1707" s="56"/>
      <c r="L1707" s="56"/>
      <c r="M1707" s="56"/>
      <c r="N1707" s="56"/>
      <c r="O1707" s="56"/>
      <c r="P1707" s="56"/>
      <c r="Q1707" s="56"/>
      <c r="R1707" s="56"/>
      <c r="S1707" s="56"/>
    </row>
    <row r="1708" spans="1:19" ht="15" customHeight="1" x14ac:dyDescent="0.25">
      <c r="A1708" s="332" t="s">
        <v>100</v>
      </c>
      <c r="B1708" s="332"/>
      <c r="C1708" s="332"/>
      <c r="D1708" s="332"/>
      <c r="E1708" s="332"/>
      <c r="F1708" s="332"/>
      <c r="G1708" s="332"/>
      <c r="H1708" s="332"/>
      <c r="I1708" s="332"/>
      <c r="J1708" s="332"/>
      <c r="K1708" s="332"/>
      <c r="L1708" s="332"/>
      <c r="M1708" s="332"/>
      <c r="N1708" s="332"/>
      <c r="O1708" s="332"/>
      <c r="P1708" s="332"/>
      <c r="Q1708" s="332"/>
      <c r="R1708" s="332"/>
    </row>
    <row r="1709" spans="1:19" ht="15" customHeight="1" x14ac:dyDescent="0.25">
      <c r="A1709" s="287"/>
    </row>
    <row r="1710" spans="1:19" ht="15" customHeight="1" x14ac:dyDescent="0.25">
      <c r="C1710" s="57"/>
      <c r="E1710" s="58"/>
      <c r="G1710" s="57"/>
    </row>
    <row r="1711" spans="1:19" ht="15" customHeight="1" x14ac:dyDescent="0.25">
      <c r="F1711" s="288" t="s">
        <v>102</v>
      </c>
      <c r="J1711" s="288" t="s">
        <v>103</v>
      </c>
      <c r="O1711" s="74" t="s">
        <v>127</v>
      </c>
    </row>
    <row r="1722" spans="1:19" ht="15.75" customHeight="1" x14ac:dyDescent="0.25">
      <c r="A1722" s="348" t="s">
        <v>108</v>
      </c>
      <c r="B1722" s="348"/>
      <c r="C1722" s="348"/>
      <c r="D1722" s="348"/>
      <c r="E1722" s="348"/>
      <c r="F1722" s="348"/>
      <c r="G1722" s="348"/>
      <c r="H1722" s="348"/>
      <c r="I1722" s="348"/>
      <c r="J1722" s="348"/>
      <c r="K1722" s="348"/>
      <c r="L1722" s="348"/>
      <c r="M1722" s="348"/>
      <c r="N1722" s="348"/>
      <c r="O1722" s="348"/>
      <c r="P1722" s="348"/>
      <c r="Q1722" s="348"/>
      <c r="R1722" s="348"/>
      <c r="S1722" s="348"/>
    </row>
    <row r="1723" spans="1:19" ht="15" customHeight="1" x14ac:dyDescent="0.25">
      <c r="A1723" s="68"/>
      <c r="B1723" s="68"/>
      <c r="C1723" s="68"/>
      <c r="D1723" s="68"/>
      <c r="E1723" s="68"/>
      <c r="F1723" s="68"/>
      <c r="G1723" s="68"/>
      <c r="H1723" s="68"/>
      <c r="I1723" s="69" t="str">
        <f>'proje ve personel bilgileri'!$B$7</f>
        <v>/</v>
      </c>
      <c r="J1723" s="68" t="s">
        <v>109</v>
      </c>
      <c r="K1723" s="68"/>
      <c r="L1723" s="68"/>
      <c r="M1723" s="68"/>
      <c r="N1723" s="68"/>
      <c r="O1723" s="68"/>
      <c r="P1723" s="68"/>
      <c r="Q1723" s="68"/>
      <c r="R1723" s="68"/>
      <c r="S1723" s="68"/>
    </row>
    <row r="1724" spans="1:19" ht="18.75" customHeight="1" x14ac:dyDescent="0.25">
      <c r="R1724" s="10" t="s">
        <v>110</v>
      </c>
    </row>
    <row r="1725" spans="1:19" ht="15.75" customHeight="1" x14ac:dyDescent="0.25">
      <c r="A1725" s="349" t="s">
        <v>2</v>
      </c>
      <c r="B1725" s="350"/>
      <c r="C1725" s="374">
        <f>'proje ve personel bilgileri'!$B$2</f>
        <v>0</v>
      </c>
      <c r="D1725" s="375"/>
      <c r="E1725" s="375"/>
      <c r="F1725" s="375"/>
      <c r="G1725" s="375"/>
      <c r="H1725" s="375"/>
      <c r="I1725" s="375"/>
      <c r="J1725" s="375"/>
      <c r="K1725" s="375"/>
      <c r="L1725" s="375"/>
      <c r="M1725" s="375"/>
      <c r="N1725" s="375"/>
      <c r="O1725" s="375"/>
      <c r="P1725" s="375"/>
      <c r="Q1725" s="375"/>
      <c r="R1725" s="375"/>
      <c r="S1725" s="376"/>
    </row>
    <row r="1726" spans="1:19" ht="15.75" customHeight="1" x14ac:dyDescent="0.25">
      <c r="A1726" s="349" t="s">
        <v>4</v>
      </c>
      <c r="B1726" s="350"/>
      <c r="C1726" s="374">
        <f>'proje ve personel bilgileri'!$B$3</f>
        <v>0</v>
      </c>
      <c r="D1726" s="375"/>
      <c r="E1726" s="375"/>
      <c r="F1726" s="375"/>
      <c r="G1726" s="375"/>
      <c r="H1726" s="375"/>
      <c r="I1726" s="375"/>
      <c r="J1726" s="375"/>
      <c r="K1726" s="375"/>
      <c r="L1726" s="375"/>
      <c r="M1726" s="375"/>
      <c r="N1726" s="375"/>
      <c r="O1726" s="375"/>
      <c r="P1726" s="375"/>
      <c r="Q1726" s="375"/>
      <c r="R1726" s="375"/>
      <c r="S1726" s="376"/>
    </row>
    <row r="1727" spans="1:19" ht="27.75" customHeight="1" x14ac:dyDescent="0.25">
      <c r="A1727" s="360" t="s">
        <v>87</v>
      </c>
      <c r="B1727" s="368" t="s">
        <v>15</v>
      </c>
      <c r="C1727" s="369"/>
      <c r="D1727" s="368" t="s">
        <v>111</v>
      </c>
      <c r="E1727" s="369"/>
      <c r="F1727" s="368" t="s">
        <v>112</v>
      </c>
      <c r="G1727" s="369"/>
      <c r="H1727" s="366" t="s">
        <v>113</v>
      </c>
      <c r="I1727" s="367"/>
      <c r="J1727" s="366" t="s">
        <v>114</v>
      </c>
      <c r="K1727" s="367"/>
      <c r="L1727" s="366" t="s">
        <v>115</v>
      </c>
      <c r="M1727" s="367"/>
      <c r="N1727" s="368" t="s">
        <v>116</v>
      </c>
      <c r="O1727" s="369"/>
      <c r="P1727" s="360" t="s">
        <v>117</v>
      </c>
      <c r="Q1727" s="286" t="s">
        <v>118</v>
      </c>
      <c r="R1727" s="362" t="s">
        <v>119</v>
      </c>
      <c r="S1727" s="362" t="s">
        <v>120</v>
      </c>
    </row>
    <row r="1728" spans="1:19" ht="15.75" customHeight="1" x14ac:dyDescent="0.25">
      <c r="A1728" s="361"/>
      <c r="B1728" s="372"/>
      <c r="C1728" s="373"/>
      <c r="D1728" s="370"/>
      <c r="E1728" s="371"/>
      <c r="F1728" s="370"/>
      <c r="G1728" s="371"/>
      <c r="H1728" s="364" t="s">
        <v>121</v>
      </c>
      <c r="I1728" s="365"/>
      <c r="J1728" s="364" t="s">
        <v>122</v>
      </c>
      <c r="K1728" s="365"/>
      <c r="L1728" s="364" t="s">
        <v>123</v>
      </c>
      <c r="M1728" s="365"/>
      <c r="N1728" s="370"/>
      <c r="O1728" s="371"/>
      <c r="P1728" s="361"/>
      <c r="Q1728" s="11" t="s">
        <v>124</v>
      </c>
      <c r="R1728" s="363"/>
      <c r="S1728" s="363"/>
    </row>
    <row r="1729" spans="1:19" ht="27.75" customHeight="1" x14ac:dyDescent="0.25">
      <c r="A1729" s="361"/>
      <c r="B1729" s="372"/>
      <c r="C1729" s="373"/>
      <c r="D1729" s="360" t="s">
        <v>125</v>
      </c>
      <c r="E1729" s="11" t="s">
        <v>126</v>
      </c>
      <c r="F1729" s="360" t="s">
        <v>125</v>
      </c>
      <c r="G1729" s="11" t="s">
        <v>126</v>
      </c>
      <c r="H1729" s="360" t="s">
        <v>125</v>
      </c>
      <c r="I1729" s="11" t="s">
        <v>126</v>
      </c>
      <c r="J1729" s="360" t="s">
        <v>125</v>
      </c>
      <c r="K1729" s="12" t="s">
        <v>126</v>
      </c>
      <c r="L1729" s="360" t="s">
        <v>125</v>
      </c>
      <c r="M1729" s="11" t="s">
        <v>126</v>
      </c>
      <c r="N1729" s="360" t="s">
        <v>125</v>
      </c>
      <c r="O1729" s="11" t="s">
        <v>126</v>
      </c>
      <c r="P1729" s="361"/>
      <c r="Q1729" s="11" t="s">
        <v>98</v>
      </c>
      <c r="R1729" s="363"/>
      <c r="S1729" s="363"/>
    </row>
    <row r="1730" spans="1:19" ht="15.75" customHeight="1" x14ac:dyDescent="0.25">
      <c r="A1730" s="361"/>
      <c r="B1730" s="372"/>
      <c r="C1730" s="373"/>
      <c r="D1730" s="361"/>
      <c r="E1730" s="11" t="s">
        <v>98</v>
      </c>
      <c r="F1730" s="361"/>
      <c r="G1730" s="11" t="s">
        <v>98</v>
      </c>
      <c r="H1730" s="361"/>
      <c r="I1730" s="11" t="s">
        <v>98</v>
      </c>
      <c r="J1730" s="361"/>
      <c r="K1730" s="12" t="s">
        <v>98</v>
      </c>
      <c r="L1730" s="361"/>
      <c r="M1730" s="11" t="s">
        <v>98</v>
      </c>
      <c r="N1730" s="361"/>
      <c r="O1730" s="11" t="s">
        <v>98</v>
      </c>
      <c r="P1730" s="361"/>
      <c r="Q1730" s="13"/>
      <c r="R1730" s="363"/>
      <c r="S1730" s="363"/>
    </row>
    <row r="1731" spans="1:19" ht="15.75" customHeight="1" x14ac:dyDescent="0.25">
      <c r="A1731" s="14">
        <v>739</v>
      </c>
      <c r="B1731" s="359" t="str">
        <f>IF('proje ve personel bilgileri'!A752&lt;&gt;0,('proje ve personel bilgileri'!A752)," ")</f>
        <v xml:space="preserve"> </v>
      </c>
      <c r="C1731" s="359"/>
      <c r="D1731" s="176">
        <f>IF('G011A (Ocak-Temmuz)'!C1440="",0,'G011A (Ocak-Temmuz)'!C1440)</f>
        <v>0</v>
      </c>
      <c r="E1731" s="175">
        <f>IF('G011A (Ocak-Temmuz)'!K1440=" ",0,'G011A (Ocak-Temmuz)'!K1440)</f>
        <v>0</v>
      </c>
      <c r="F1731" s="176">
        <f>IF('G011A (Şubat-Ağustos)'!C1419="",0,'G011A (Şubat-Ağustos)'!C1419)</f>
        <v>0</v>
      </c>
      <c r="G1731" s="175">
        <f>IF('G011A (Şubat-Ağustos)'!K1419=" ",0,'G011A (Şubat-Ağustos)'!K1419)</f>
        <v>0</v>
      </c>
      <c r="H1731" s="176">
        <f>IF('G011A (Mart-Eylül)'!C1417="",0,'G011A (Mart-Eylül)'!C1417)</f>
        <v>0</v>
      </c>
      <c r="I1731" s="175">
        <f>IF('G011A (Mart-Eylül)'!K1417=" ",0,'G011A (Mart-Eylül)'!K1417)</f>
        <v>0</v>
      </c>
      <c r="J1731" s="176">
        <f>IF('G011A (Nisan-Ekim)'!C1418="",0,'G011A (Nisan-Ekim)'!C1418)</f>
        <v>0</v>
      </c>
      <c r="K1731" s="175">
        <f>IF('G011A (Nisan-Ekim)'!K1418="",0,'G011A (Nisan-Ekim)'!K1418)</f>
        <v>0</v>
      </c>
      <c r="L1731" s="176">
        <f>IF('G011A (Mayıs-Kasım)'!C1417="",0,'G011A (Mayıs-Kasım)'!C1417)</f>
        <v>0</v>
      </c>
      <c r="M1731" s="175">
        <f>IF('G011A (Mayıs-Kasım)'!K1417=" ",0,'G011A (Mayıs-Kasım)'!K1417)</f>
        <v>0</v>
      </c>
      <c r="N1731" s="176">
        <f>IF('G011A (Haziran-Aralık)'!C1457="",0,'G011A (Haziran-Aralık)'!C1457)</f>
        <v>0</v>
      </c>
      <c r="O1731" s="175">
        <f>IF('G011A (Haziran-Aralık)'!K1457="",0,'G011A (Haziran-Aralık)'!K1457)</f>
        <v>0</v>
      </c>
      <c r="P1731" s="176" t="str">
        <f>IF('proje ve personel bilgileri'!A752=0,"",SUM(D1731+F1731+H1731+J1731+L1731+N1731))</f>
        <v/>
      </c>
      <c r="Q1731" s="175" t="str">
        <f>IF('proje ve personel bilgileri'!A752=0,"",SUM(E1731+G1731+I1731+K1731+M1731+O1731))</f>
        <v/>
      </c>
      <c r="R1731" s="180" t="str">
        <f>IF('proje ve personel bilgileri'!A752&lt;&gt;0,(P1731/30)," ")</f>
        <v xml:space="preserve"> </v>
      </c>
      <c r="S1731" s="181" t="str">
        <f>IF('proje ve personel bilgileri'!A752&lt;&gt;0,(Q1731/R1731)," ")</f>
        <v xml:space="preserve"> </v>
      </c>
    </row>
    <row r="1732" spans="1:19" ht="15.75" customHeight="1" x14ac:dyDescent="0.25">
      <c r="A1732" s="15">
        <v>740</v>
      </c>
      <c r="B1732" s="359" t="str">
        <f>IF('proje ve personel bilgileri'!A753&lt;&gt;0,('proje ve personel bilgileri'!A753)," ")</f>
        <v xml:space="preserve"> </v>
      </c>
      <c r="C1732" s="359"/>
      <c r="D1732" s="176">
        <f>IF('G011A (Ocak-Temmuz)'!C1441="",0,'G011A (Ocak-Temmuz)'!C1441)</f>
        <v>0</v>
      </c>
      <c r="E1732" s="175">
        <f>IF('G011A (Ocak-Temmuz)'!K1441=" ",0,'G011A (Ocak-Temmuz)'!K1441)</f>
        <v>0</v>
      </c>
      <c r="F1732" s="176">
        <f>IF('G011A (Şubat-Ağustos)'!C1420="",0,'G011A (Şubat-Ağustos)'!C1420)</f>
        <v>0</v>
      </c>
      <c r="G1732" s="175">
        <f>IF('G011A (Şubat-Ağustos)'!K1420=" ",0,'G011A (Şubat-Ağustos)'!K1420)</f>
        <v>0</v>
      </c>
      <c r="H1732" s="176">
        <f>IF('G011A (Mart-Eylül)'!C1418="",0,'G011A (Mart-Eylül)'!C1418)</f>
        <v>0</v>
      </c>
      <c r="I1732" s="175">
        <f>IF('G011A (Mart-Eylül)'!K1418=" ",0,'G011A (Mart-Eylül)'!K1418)</f>
        <v>0</v>
      </c>
      <c r="J1732" s="176">
        <f>IF('G011A (Nisan-Ekim)'!C1419="",0,'G011A (Nisan-Ekim)'!C1419)</f>
        <v>0</v>
      </c>
      <c r="K1732" s="175">
        <f>IF('G011A (Nisan-Ekim)'!K1419="",0,'G011A (Nisan-Ekim)'!K1419)</f>
        <v>0</v>
      </c>
      <c r="L1732" s="176">
        <f>IF('G011A (Mayıs-Kasım)'!C1418="",0,'G011A (Mayıs-Kasım)'!C1418)</f>
        <v>0</v>
      </c>
      <c r="M1732" s="175">
        <f>IF('G011A (Mayıs-Kasım)'!K1418=" ",0,'G011A (Mayıs-Kasım)'!K1418)</f>
        <v>0</v>
      </c>
      <c r="N1732" s="176">
        <f>IF('G011A (Haziran-Aralık)'!C1458="",0,'G011A (Haziran-Aralık)'!C1458)</f>
        <v>0</v>
      </c>
      <c r="O1732" s="175">
        <f>IF('G011A (Haziran-Aralık)'!K1458="",0,'G011A (Haziran-Aralık)'!K1458)</f>
        <v>0</v>
      </c>
      <c r="P1732" s="176" t="str">
        <f>IF('proje ve personel bilgileri'!A753=0,"",SUM(D1732+F1732+H1732+J1732+L1732+N1732))</f>
        <v/>
      </c>
      <c r="Q1732" s="175" t="str">
        <f>IF('proje ve personel bilgileri'!A753=0,"",SUM(E1732+G1732+I1732+K1732+M1732+O1732))</f>
        <v/>
      </c>
      <c r="R1732" s="180" t="str">
        <f>IF('proje ve personel bilgileri'!A753&lt;&gt;0,(P1732/30)," ")</f>
        <v xml:space="preserve"> </v>
      </c>
      <c r="S1732" s="181" t="str">
        <f>IF('proje ve personel bilgileri'!A753&lt;&gt;0,(Q1732/R1732)," ")</f>
        <v xml:space="preserve"> </v>
      </c>
    </row>
    <row r="1733" spans="1:19" ht="15.75" customHeight="1" x14ac:dyDescent="0.25">
      <c r="A1733" s="14">
        <v>741</v>
      </c>
      <c r="B1733" s="359" t="str">
        <f>IF('proje ve personel bilgileri'!A754&lt;&gt;0,('proje ve personel bilgileri'!A754)," ")</f>
        <v xml:space="preserve"> </v>
      </c>
      <c r="C1733" s="359"/>
      <c r="D1733" s="176">
        <f>IF('G011A (Ocak-Temmuz)'!C1442="",0,'G011A (Ocak-Temmuz)'!C1442)</f>
        <v>0</v>
      </c>
      <c r="E1733" s="175">
        <f>IF('G011A (Ocak-Temmuz)'!K1442=" ",0,'G011A (Ocak-Temmuz)'!K1442)</f>
        <v>0</v>
      </c>
      <c r="F1733" s="176">
        <f>IF('G011A (Şubat-Ağustos)'!C1421="",0,'G011A (Şubat-Ağustos)'!C1421)</f>
        <v>0</v>
      </c>
      <c r="G1733" s="175">
        <f>IF('G011A (Şubat-Ağustos)'!K1421=" ",0,'G011A (Şubat-Ağustos)'!K1421)</f>
        <v>0</v>
      </c>
      <c r="H1733" s="176">
        <f>IF('G011A (Mart-Eylül)'!C1419="",0,'G011A (Mart-Eylül)'!C1419)</f>
        <v>0</v>
      </c>
      <c r="I1733" s="175">
        <f>IF('G011A (Mart-Eylül)'!K1419=" ",0,'G011A (Mart-Eylül)'!K1419)</f>
        <v>0</v>
      </c>
      <c r="J1733" s="176">
        <f>IF('G011A (Nisan-Ekim)'!C1420="",0,'G011A (Nisan-Ekim)'!C1420)</f>
        <v>0</v>
      </c>
      <c r="K1733" s="175">
        <f>IF('G011A (Nisan-Ekim)'!K1420="",0,'G011A (Nisan-Ekim)'!K1420)</f>
        <v>0</v>
      </c>
      <c r="L1733" s="176">
        <f>IF('G011A (Mayıs-Kasım)'!C1419="",0,'G011A (Mayıs-Kasım)'!C1419)</f>
        <v>0</v>
      </c>
      <c r="M1733" s="175">
        <f>IF('G011A (Mayıs-Kasım)'!K1419=" ",0,'G011A (Mayıs-Kasım)'!K1419)</f>
        <v>0</v>
      </c>
      <c r="N1733" s="176">
        <f>IF('G011A (Haziran-Aralık)'!C1459="",0,'G011A (Haziran-Aralık)'!C1459)</f>
        <v>0</v>
      </c>
      <c r="O1733" s="175">
        <f>IF('G011A (Haziran-Aralık)'!K1459="",0,'G011A (Haziran-Aralık)'!K1459)</f>
        <v>0</v>
      </c>
      <c r="P1733" s="176" t="str">
        <f>IF('proje ve personel bilgileri'!A754=0,"",SUM(D1733+F1733+H1733+J1733+L1733+N1733))</f>
        <v/>
      </c>
      <c r="Q1733" s="175" t="str">
        <f>IF('proje ve personel bilgileri'!A754=0,"",SUM(E1733+G1733+I1733+K1733+M1733+O1733))</f>
        <v/>
      </c>
      <c r="R1733" s="180" t="str">
        <f>IF('proje ve personel bilgileri'!A754&lt;&gt;0,(P1733/30)," ")</f>
        <v xml:space="preserve"> </v>
      </c>
      <c r="S1733" s="181" t="str">
        <f>IF('proje ve personel bilgileri'!A754&lt;&gt;0,(Q1733/R1733)," ")</f>
        <v xml:space="preserve"> </v>
      </c>
    </row>
    <row r="1734" spans="1:19" ht="15.75" customHeight="1" x14ac:dyDescent="0.25">
      <c r="A1734" s="15">
        <v>742</v>
      </c>
      <c r="B1734" s="359" t="str">
        <f>IF('proje ve personel bilgileri'!A755&lt;&gt;0,('proje ve personel bilgileri'!A755)," ")</f>
        <v xml:space="preserve"> </v>
      </c>
      <c r="C1734" s="359"/>
      <c r="D1734" s="176">
        <f>IF('G011A (Ocak-Temmuz)'!C1443="",0,'G011A (Ocak-Temmuz)'!C1443)</f>
        <v>0</v>
      </c>
      <c r="E1734" s="175">
        <f>IF('G011A (Ocak-Temmuz)'!K1443=" ",0,'G011A (Ocak-Temmuz)'!K1443)</f>
        <v>0</v>
      </c>
      <c r="F1734" s="176">
        <f>IF('G011A (Şubat-Ağustos)'!C1422="",0,'G011A (Şubat-Ağustos)'!C1422)</f>
        <v>0</v>
      </c>
      <c r="G1734" s="175">
        <f>IF('G011A (Şubat-Ağustos)'!K1422=" ",0,'G011A (Şubat-Ağustos)'!K1422)</f>
        <v>0</v>
      </c>
      <c r="H1734" s="176">
        <f>IF('G011A (Mart-Eylül)'!C1420="",0,'G011A (Mart-Eylül)'!C1420)</f>
        <v>0</v>
      </c>
      <c r="I1734" s="175">
        <f>IF('G011A (Mart-Eylül)'!K1420=" ",0,'G011A (Mart-Eylül)'!K1420)</f>
        <v>0</v>
      </c>
      <c r="J1734" s="176">
        <f>IF('G011A (Nisan-Ekim)'!C1421="",0,'G011A (Nisan-Ekim)'!C1421)</f>
        <v>0</v>
      </c>
      <c r="K1734" s="175">
        <f>IF('G011A (Nisan-Ekim)'!K1421="",0,'G011A (Nisan-Ekim)'!K1421)</f>
        <v>0</v>
      </c>
      <c r="L1734" s="176">
        <f>IF('G011A (Mayıs-Kasım)'!C1420="",0,'G011A (Mayıs-Kasım)'!C1420)</f>
        <v>0</v>
      </c>
      <c r="M1734" s="175">
        <f>IF('G011A (Mayıs-Kasım)'!K1420=" ",0,'G011A (Mayıs-Kasım)'!K1420)</f>
        <v>0</v>
      </c>
      <c r="N1734" s="176">
        <f>IF('G011A (Haziran-Aralık)'!C1460="",0,'G011A (Haziran-Aralık)'!C1460)</f>
        <v>0</v>
      </c>
      <c r="O1734" s="175">
        <f>IF('G011A (Haziran-Aralık)'!K1460="",0,'G011A (Haziran-Aralık)'!K1460)</f>
        <v>0</v>
      </c>
      <c r="P1734" s="176" t="str">
        <f>IF('proje ve personel bilgileri'!A755=0,"",SUM(D1734+F1734+H1734+J1734+L1734+N1734))</f>
        <v/>
      </c>
      <c r="Q1734" s="175" t="str">
        <f>IF('proje ve personel bilgileri'!A755=0,"",SUM(E1734+G1734+I1734+K1734+M1734+O1734))</f>
        <v/>
      </c>
      <c r="R1734" s="180" t="str">
        <f>IF('proje ve personel bilgileri'!A755&lt;&gt;0,(P1734/30)," ")</f>
        <v xml:space="preserve"> </v>
      </c>
      <c r="S1734" s="181" t="str">
        <f>IF('proje ve personel bilgileri'!A755&lt;&gt;0,(Q1734/R1734)," ")</f>
        <v xml:space="preserve"> </v>
      </c>
    </row>
    <row r="1735" spans="1:19" ht="15.75" customHeight="1" x14ac:dyDescent="0.25">
      <c r="A1735" s="14">
        <v>743</v>
      </c>
      <c r="B1735" s="359" t="str">
        <f>IF('proje ve personel bilgileri'!A756&lt;&gt;0,('proje ve personel bilgileri'!A756)," ")</f>
        <v xml:space="preserve"> </v>
      </c>
      <c r="C1735" s="359"/>
      <c r="D1735" s="176">
        <f>IF('G011A (Ocak-Temmuz)'!C1444="",0,'G011A (Ocak-Temmuz)'!C1444)</f>
        <v>0</v>
      </c>
      <c r="E1735" s="175">
        <f>IF('G011A (Ocak-Temmuz)'!K1444=" ",0,'G011A (Ocak-Temmuz)'!K1444)</f>
        <v>0</v>
      </c>
      <c r="F1735" s="176">
        <f>IF('G011A (Şubat-Ağustos)'!C1423="",0,'G011A (Şubat-Ağustos)'!C1423)</f>
        <v>0</v>
      </c>
      <c r="G1735" s="175">
        <f>IF('G011A (Şubat-Ağustos)'!K1423=" ",0,'G011A (Şubat-Ağustos)'!K1423)</f>
        <v>0</v>
      </c>
      <c r="H1735" s="176">
        <f>IF('G011A (Mart-Eylül)'!C1421="",0,'G011A (Mart-Eylül)'!C1421)</f>
        <v>0</v>
      </c>
      <c r="I1735" s="175">
        <f>IF('G011A (Mart-Eylül)'!K1421=" ",0,'G011A (Mart-Eylül)'!K1421)</f>
        <v>0</v>
      </c>
      <c r="J1735" s="176">
        <f>IF('G011A (Nisan-Ekim)'!C1422="",0,'G011A (Nisan-Ekim)'!C1422)</f>
        <v>0</v>
      </c>
      <c r="K1735" s="175">
        <f>IF('G011A (Nisan-Ekim)'!K1422="",0,'G011A (Nisan-Ekim)'!K1422)</f>
        <v>0</v>
      </c>
      <c r="L1735" s="176">
        <f>IF('G011A (Mayıs-Kasım)'!C1421="",0,'G011A (Mayıs-Kasım)'!C1421)</f>
        <v>0</v>
      </c>
      <c r="M1735" s="175">
        <f>IF('G011A (Mayıs-Kasım)'!K1421=" ",0,'G011A (Mayıs-Kasım)'!K1421)</f>
        <v>0</v>
      </c>
      <c r="N1735" s="176">
        <f>IF('G011A (Haziran-Aralık)'!C1461="",0,'G011A (Haziran-Aralık)'!C1461)</f>
        <v>0</v>
      </c>
      <c r="O1735" s="175">
        <f>IF('G011A (Haziran-Aralık)'!K1461="",0,'G011A (Haziran-Aralık)'!K1461)</f>
        <v>0</v>
      </c>
      <c r="P1735" s="176" t="str">
        <f>IF('proje ve personel bilgileri'!A756=0,"",SUM(D1735+F1735+H1735+J1735+L1735+N1735))</f>
        <v/>
      </c>
      <c r="Q1735" s="175" t="str">
        <f>IF('proje ve personel bilgileri'!A756=0,"",SUM(E1735+G1735+I1735+K1735+M1735+O1735))</f>
        <v/>
      </c>
      <c r="R1735" s="180" t="str">
        <f>IF('proje ve personel bilgileri'!A756&lt;&gt;0,(P1735/30)," ")</f>
        <v xml:space="preserve"> </v>
      </c>
      <c r="S1735" s="181" t="str">
        <f>IF('proje ve personel bilgileri'!A756&lt;&gt;0,(Q1735/R1735)," ")</f>
        <v xml:space="preserve"> </v>
      </c>
    </row>
    <row r="1736" spans="1:19" ht="15.75" customHeight="1" x14ac:dyDescent="0.25">
      <c r="A1736" s="15">
        <v>744</v>
      </c>
      <c r="B1736" s="359" t="str">
        <f>IF('proje ve personel bilgileri'!A757&lt;&gt;0,('proje ve personel bilgileri'!A757)," ")</f>
        <v xml:space="preserve"> </v>
      </c>
      <c r="C1736" s="359"/>
      <c r="D1736" s="176">
        <f>IF('G011A (Ocak-Temmuz)'!C1445="",0,'G011A (Ocak-Temmuz)'!C1445)</f>
        <v>0</v>
      </c>
      <c r="E1736" s="175">
        <f>IF('G011A (Ocak-Temmuz)'!K1445=" ",0,'G011A (Ocak-Temmuz)'!K1445)</f>
        <v>0</v>
      </c>
      <c r="F1736" s="176">
        <f>IF('G011A (Şubat-Ağustos)'!C1424="",0,'G011A (Şubat-Ağustos)'!C1424)</f>
        <v>0</v>
      </c>
      <c r="G1736" s="175">
        <f>IF('G011A (Şubat-Ağustos)'!K1424=" ",0,'G011A (Şubat-Ağustos)'!K1424)</f>
        <v>0</v>
      </c>
      <c r="H1736" s="176">
        <f>IF('G011A (Mart-Eylül)'!C1422="",0,'G011A (Mart-Eylül)'!C1422)</f>
        <v>0</v>
      </c>
      <c r="I1736" s="175">
        <f>IF('G011A (Mart-Eylül)'!K1422=" ",0,'G011A (Mart-Eylül)'!K1422)</f>
        <v>0</v>
      </c>
      <c r="J1736" s="176">
        <f>IF('G011A (Nisan-Ekim)'!C1423="",0,'G011A (Nisan-Ekim)'!C1423)</f>
        <v>0</v>
      </c>
      <c r="K1736" s="175">
        <f>IF('G011A (Nisan-Ekim)'!K1423="",0,'G011A (Nisan-Ekim)'!K1423)</f>
        <v>0</v>
      </c>
      <c r="L1736" s="176">
        <f>IF('G011A (Mayıs-Kasım)'!C1422="",0,'G011A (Mayıs-Kasım)'!C1422)</f>
        <v>0</v>
      </c>
      <c r="M1736" s="175">
        <f>IF('G011A (Mayıs-Kasım)'!K1422=" ",0,'G011A (Mayıs-Kasım)'!K1422)</f>
        <v>0</v>
      </c>
      <c r="N1736" s="176">
        <f>IF('G011A (Haziran-Aralık)'!C1462="",0,'G011A (Haziran-Aralık)'!C1462)</f>
        <v>0</v>
      </c>
      <c r="O1736" s="175">
        <f>IF('G011A (Haziran-Aralık)'!K1462="",0,'G011A (Haziran-Aralık)'!K1462)</f>
        <v>0</v>
      </c>
      <c r="P1736" s="176" t="str">
        <f>IF('proje ve personel bilgileri'!A757=0,"",SUM(D1736+F1736+H1736+J1736+L1736+N1736))</f>
        <v/>
      </c>
      <c r="Q1736" s="175" t="str">
        <f>IF('proje ve personel bilgileri'!A757=0,"",SUM(E1736+G1736+I1736+K1736+M1736+O1736))</f>
        <v/>
      </c>
      <c r="R1736" s="180" t="str">
        <f>IF('proje ve personel bilgileri'!A757&lt;&gt;0,(P1736/30)," ")</f>
        <v xml:space="preserve"> </v>
      </c>
      <c r="S1736" s="181" t="str">
        <f>IF('proje ve personel bilgileri'!A757&lt;&gt;0,(Q1736/R1736)," ")</f>
        <v xml:space="preserve"> </v>
      </c>
    </row>
    <row r="1737" spans="1:19" ht="15.75" customHeight="1" x14ac:dyDescent="0.25">
      <c r="A1737" s="14">
        <v>745</v>
      </c>
      <c r="B1737" s="359" t="str">
        <f>IF('proje ve personel bilgileri'!A758&lt;&gt;0,('proje ve personel bilgileri'!A758)," ")</f>
        <v xml:space="preserve"> </v>
      </c>
      <c r="C1737" s="359"/>
      <c r="D1737" s="176">
        <f>IF('G011A (Ocak-Temmuz)'!C1446="",0,'G011A (Ocak-Temmuz)'!C1446)</f>
        <v>0</v>
      </c>
      <c r="E1737" s="175">
        <f>IF('G011A (Ocak-Temmuz)'!K1446=" ",0,'G011A (Ocak-Temmuz)'!K1446)</f>
        <v>0</v>
      </c>
      <c r="F1737" s="176">
        <f>IF('G011A (Şubat-Ağustos)'!C1425="",0,'G011A (Şubat-Ağustos)'!C1425)</f>
        <v>0</v>
      </c>
      <c r="G1737" s="175">
        <f>IF('G011A (Şubat-Ağustos)'!K1425=" ",0,'G011A (Şubat-Ağustos)'!K1425)</f>
        <v>0</v>
      </c>
      <c r="H1737" s="176">
        <f>IF('G011A (Mart-Eylül)'!C1423="",0,'G011A (Mart-Eylül)'!C1423)</f>
        <v>0</v>
      </c>
      <c r="I1737" s="175">
        <f>IF('G011A (Mart-Eylül)'!K1423=" ",0,'G011A (Mart-Eylül)'!K1423)</f>
        <v>0</v>
      </c>
      <c r="J1737" s="176">
        <f>IF('G011A (Nisan-Ekim)'!C1424="",0,'G011A (Nisan-Ekim)'!C1424)</f>
        <v>0</v>
      </c>
      <c r="K1737" s="175">
        <f>IF('G011A (Nisan-Ekim)'!K1424="",0,'G011A (Nisan-Ekim)'!K1424)</f>
        <v>0</v>
      </c>
      <c r="L1737" s="176">
        <f>IF('G011A (Mayıs-Kasım)'!C1423="",0,'G011A (Mayıs-Kasım)'!C1423)</f>
        <v>0</v>
      </c>
      <c r="M1737" s="175">
        <f>IF('G011A (Mayıs-Kasım)'!K1423=" ",0,'G011A (Mayıs-Kasım)'!K1423)</f>
        <v>0</v>
      </c>
      <c r="N1737" s="176">
        <f>IF('G011A (Haziran-Aralık)'!C1463="",0,'G011A (Haziran-Aralık)'!C1463)</f>
        <v>0</v>
      </c>
      <c r="O1737" s="175">
        <f>IF('G011A (Haziran-Aralık)'!K1463="",0,'G011A (Haziran-Aralık)'!K1463)</f>
        <v>0</v>
      </c>
      <c r="P1737" s="176" t="str">
        <f>IF('proje ve personel bilgileri'!A758=0,"",SUM(D1737+F1737+H1737+J1737+L1737+N1737))</f>
        <v/>
      </c>
      <c r="Q1737" s="175" t="str">
        <f>IF('proje ve personel bilgileri'!A758=0,"",SUM(E1737+G1737+I1737+K1737+M1737+O1737))</f>
        <v/>
      </c>
      <c r="R1737" s="180" t="str">
        <f>IF('proje ve personel bilgileri'!A758&lt;&gt;0,(P1737/30)," ")</f>
        <v xml:space="preserve"> </v>
      </c>
      <c r="S1737" s="181" t="str">
        <f>IF('proje ve personel bilgileri'!A758&lt;&gt;0,(Q1737/R1737)," ")</f>
        <v xml:space="preserve"> </v>
      </c>
    </row>
    <row r="1738" spans="1:19" ht="15.75" customHeight="1" x14ac:dyDescent="0.25">
      <c r="A1738" s="15">
        <v>746</v>
      </c>
      <c r="B1738" s="359" t="str">
        <f>IF('proje ve personel bilgileri'!A759&lt;&gt;0,('proje ve personel bilgileri'!A759)," ")</f>
        <v xml:space="preserve"> </v>
      </c>
      <c r="C1738" s="359"/>
      <c r="D1738" s="176">
        <f>IF('G011A (Ocak-Temmuz)'!C1447="",0,'G011A (Ocak-Temmuz)'!C1447)</f>
        <v>0</v>
      </c>
      <c r="E1738" s="175">
        <f>IF('G011A (Ocak-Temmuz)'!K1447=" ",0,'G011A (Ocak-Temmuz)'!K1447)</f>
        <v>0</v>
      </c>
      <c r="F1738" s="176">
        <f>IF('G011A (Şubat-Ağustos)'!C1426="",0,'G011A (Şubat-Ağustos)'!C1426)</f>
        <v>0</v>
      </c>
      <c r="G1738" s="175">
        <f>IF('G011A (Şubat-Ağustos)'!K1426=" ",0,'G011A (Şubat-Ağustos)'!K1426)</f>
        <v>0</v>
      </c>
      <c r="H1738" s="176">
        <f>IF('G011A (Mart-Eylül)'!C1424="",0,'G011A (Mart-Eylül)'!C1424)</f>
        <v>0</v>
      </c>
      <c r="I1738" s="175">
        <f>IF('G011A (Mart-Eylül)'!K1424=" ",0,'G011A (Mart-Eylül)'!K1424)</f>
        <v>0</v>
      </c>
      <c r="J1738" s="176">
        <f>IF('G011A (Nisan-Ekim)'!C1425="",0,'G011A (Nisan-Ekim)'!C1425)</f>
        <v>0</v>
      </c>
      <c r="K1738" s="175">
        <f>IF('G011A (Nisan-Ekim)'!K1425="",0,'G011A (Nisan-Ekim)'!K1425)</f>
        <v>0</v>
      </c>
      <c r="L1738" s="176">
        <f>IF('G011A (Mayıs-Kasım)'!C1424="",0,'G011A (Mayıs-Kasım)'!C1424)</f>
        <v>0</v>
      </c>
      <c r="M1738" s="175">
        <f>IF('G011A (Mayıs-Kasım)'!K1424=" ",0,'G011A (Mayıs-Kasım)'!K1424)</f>
        <v>0</v>
      </c>
      <c r="N1738" s="176">
        <f>IF('G011A (Haziran-Aralık)'!C1464="",0,'G011A (Haziran-Aralık)'!C1464)</f>
        <v>0</v>
      </c>
      <c r="O1738" s="175">
        <f>IF('G011A (Haziran-Aralık)'!K1464="",0,'G011A (Haziran-Aralık)'!K1464)</f>
        <v>0</v>
      </c>
      <c r="P1738" s="176" t="str">
        <f>IF('proje ve personel bilgileri'!A759=0,"",SUM(D1738+F1738+H1738+J1738+L1738+N1738))</f>
        <v/>
      </c>
      <c r="Q1738" s="175" t="str">
        <f>IF('proje ve personel bilgileri'!A759=0,"",SUM(E1738+G1738+I1738+K1738+M1738+O1738))</f>
        <v/>
      </c>
      <c r="R1738" s="180" t="str">
        <f>IF('proje ve personel bilgileri'!A759&lt;&gt;0,(P1738/30)," ")</f>
        <v xml:space="preserve"> </v>
      </c>
      <c r="S1738" s="181" t="str">
        <f>IF('proje ve personel bilgileri'!A759&lt;&gt;0,(Q1738/R1738)," ")</f>
        <v xml:space="preserve"> </v>
      </c>
    </row>
    <row r="1739" spans="1:19" ht="15.75" customHeight="1" x14ac:dyDescent="0.25">
      <c r="A1739" s="14">
        <v>747</v>
      </c>
      <c r="B1739" s="359" t="str">
        <f>IF('proje ve personel bilgileri'!A760&lt;&gt;0,('proje ve personel bilgileri'!A760)," ")</f>
        <v xml:space="preserve"> </v>
      </c>
      <c r="C1739" s="359"/>
      <c r="D1739" s="176">
        <f>IF('G011A (Ocak-Temmuz)'!C1448="",0,'G011A (Ocak-Temmuz)'!C1448)</f>
        <v>0</v>
      </c>
      <c r="E1739" s="175">
        <f>IF('G011A (Ocak-Temmuz)'!K1448=" ",0,'G011A (Ocak-Temmuz)'!K1448)</f>
        <v>0</v>
      </c>
      <c r="F1739" s="176">
        <f>IF('G011A (Şubat-Ağustos)'!C1427="",0,'G011A (Şubat-Ağustos)'!C1427)</f>
        <v>0</v>
      </c>
      <c r="G1739" s="175">
        <f>IF('G011A (Şubat-Ağustos)'!K1427=" ",0,'G011A (Şubat-Ağustos)'!K1427)</f>
        <v>0</v>
      </c>
      <c r="H1739" s="176">
        <f>IF('G011A (Mart-Eylül)'!C1425="",0,'G011A (Mart-Eylül)'!C1425)</f>
        <v>0</v>
      </c>
      <c r="I1739" s="175">
        <f>IF('G011A (Mart-Eylül)'!K1425=" ",0,'G011A (Mart-Eylül)'!K1425)</f>
        <v>0</v>
      </c>
      <c r="J1739" s="176">
        <f>IF('G011A (Nisan-Ekim)'!C1426="",0,'G011A (Nisan-Ekim)'!C1426)</f>
        <v>0</v>
      </c>
      <c r="K1739" s="175">
        <f>IF('G011A (Nisan-Ekim)'!K1426="",0,'G011A (Nisan-Ekim)'!K1426)</f>
        <v>0</v>
      </c>
      <c r="L1739" s="176">
        <f>IF('G011A (Mayıs-Kasım)'!C1425="",0,'G011A (Mayıs-Kasım)'!C1425)</f>
        <v>0</v>
      </c>
      <c r="M1739" s="175">
        <f>IF('G011A (Mayıs-Kasım)'!K1425=" ",0,'G011A (Mayıs-Kasım)'!K1425)</f>
        <v>0</v>
      </c>
      <c r="N1739" s="176">
        <f>IF('G011A (Haziran-Aralık)'!C1465="",0,'G011A (Haziran-Aralık)'!C1465)</f>
        <v>0</v>
      </c>
      <c r="O1739" s="175">
        <f>IF('G011A (Haziran-Aralık)'!K1465="",0,'G011A (Haziran-Aralık)'!K1465)</f>
        <v>0</v>
      </c>
      <c r="P1739" s="176" t="str">
        <f>IF('proje ve personel bilgileri'!A760=0,"",SUM(D1739+F1739+H1739+J1739+L1739+N1739))</f>
        <v/>
      </c>
      <c r="Q1739" s="175" t="str">
        <f>IF('proje ve personel bilgileri'!A760=0,"",SUM(E1739+G1739+I1739+K1739+M1739+O1739))</f>
        <v/>
      </c>
      <c r="R1739" s="180" t="str">
        <f>IF('proje ve personel bilgileri'!A760&lt;&gt;0,(P1739/30)," ")</f>
        <v xml:space="preserve"> </v>
      </c>
      <c r="S1739" s="181" t="str">
        <f>IF('proje ve personel bilgileri'!A760&lt;&gt;0,(Q1739/R1739)," ")</f>
        <v xml:space="preserve"> </v>
      </c>
    </row>
    <row r="1740" spans="1:19" ht="15.75" customHeight="1" x14ac:dyDescent="0.25">
      <c r="A1740" s="15">
        <v>748</v>
      </c>
      <c r="B1740" s="359" t="str">
        <f>IF('proje ve personel bilgileri'!A761&lt;&gt;0,('proje ve personel bilgileri'!A761)," ")</f>
        <v xml:space="preserve"> </v>
      </c>
      <c r="C1740" s="359"/>
      <c r="D1740" s="176">
        <f>IF('G011A (Ocak-Temmuz)'!C1449="",0,'G011A (Ocak-Temmuz)'!C1449)</f>
        <v>0</v>
      </c>
      <c r="E1740" s="175">
        <f>IF('G011A (Ocak-Temmuz)'!K1449=" ",0,'G011A (Ocak-Temmuz)'!K1449)</f>
        <v>0</v>
      </c>
      <c r="F1740" s="176">
        <f>IF('G011A (Şubat-Ağustos)'!C1428="",0,'G011A (Şubat-Ağustos)'!C1428)</f>
        <v>0</v>
      </c>
      <c r="G1740" s="175">
        <f>IF('G011A (Şubat-Ağustos)'!K1428=" ",0,'G011A (Şubat-Ağustos)'!K1428)</f>
        <v>0</v>
      </c>
      <c r="H1740" s="176">
        <f>IF('G011A (Mart-Eylül)'!C1426="",0,'G011A (Mart-Eylül)'!C1426)</f>
        <v>0</v>
      </c>
      <c r="I1740" s="175">
        <f>IF('G011A (Mart-Eylül)'!K1426=" ",0,'G011A (Mart-Eylül)'!K1426)</f>
        <v>0</v>
      </c>
      <c r="J1740" s="176">
        <f>IF('G011A (Nisan-Ekim)'!C1427="",0,'G011A (Nisan-Ekim)'!C1427)</f>
        <v>0</v>
      </c>
      <c r="K1740" s="175">
        <f>IF('G011A (Nisan-Ekim)'!K1427="",0,'G011A (Nisan-Ekim)'!K1427)</f>
        <v>0</v>
      </c>
      <c r="L1740" s="176">
        <f>IF('G011A (Mayıs-Kasım)'!C1426="",0,'G011A (Mayıs-Kasım)'!C1426)</f>
        <v>0</v>
      </c>
      <c r="M1740" s="175">
        <f>IF('G011A (Mayıs-Kasım)'!K1426=" ",0,'G011A (Mayıs-Kasım)'!K1426)</f>
        <v>0</v>
      </c>
      <c r="N1740" s="176">
        <f>IF('G011A (Haziran-Aralık)'!C1466="",0,'G011A (Haziran-Aralık)'!C1466)</f>
        <v>0</v>
      </c>
      <c r="O1740" s="175">
        <f>IF('G011A (Haziran-Aralık)'!K1466="",0,'G011A (Haziran-Aralık)'!K1466)</f>
        <v>0</v>
      </c>
      <c r="P1740" s="176" t="str">
        <f>IF('proje ve personel bilgileri'!A761=0,"",SUM(D1740+F1740+H1740+J1740+L1740+N1740))</f>
        <v/>
      </c>
      <c r="Q1740" s="175" t="str">
        <f>IF('proje ve personel bilgileri'!A761=0,"",SUM(E1740+G1740+I1740+K1740+M1740+O1740))</f>
        <v/>
      </c>
      <c r="R1740" s="180" t="str">
        <f>IF('proje ve personel bilgileri'!A761&lt;&gt;0,(P1740/30)," ")</f>
        <v xml:space="preserve"> </v>
      </c>
      <c r="S1740" s="181" t="str">
        <f>IF('proje ve personel bilgileri'!A761&lt;&gt;0,(Q1740/R1740)," ")</f>
        <v xml:space="preserve"> </v>
      </c>
    </row>
    <row r="1741" spans="1:19" ht="15.75" customHeight="1" x14ac:dyDescent="0.25">
      <c r="A1741" s="14">
        <v>749</v>
      </c>
      <c r="B1741" s="359" t="str">
        <f>IF('proje ve personel bilgileri'!A762&lt;&gt;0,('proje ve personel bilgileri'!A762)," ")</f>
        <v xml:space="preserve"> </v>
      </c>
      <c r="C1741" s="359"/>
      <c r="D1741" s="176">
        <f>IF('G011A (Ocak-Temmuz)'!C1450="",0,'G011A (Ocak-Temmuz)'!C1450)</f>
        <v>0</v>
      </c>
      <c r="E1741" s="175">
        <f>IF('G011A (Ocak-Temmuz)'!K1450=" ",0,'G011A (Ocak-Temmuz)'!K1450)</f>
        <v>0</v>
      </c>
      <c r="F1741" s="176">
        <f>IF('G011A (Şubat-Ağustos)'!C1429="",0,'G011A (Şubat-Ağustos)'!C1429)</f>
        <v>0</v>
      </c>
      <c r="G1741" s="175">
        <f>IF('G011A (Şubat-Ağustos)'!K1429=" ",0,'G011A (Şubat-Ağustos)'!K1429)</f>
        <v>0</v>
      </c>
      <c r="H1741" s="176">
        <f>IF('G011A (Mart-Eylül)'!C1427="",0,'G011A (Mart-Eylül)'!C1427)</f>
        <v>0</v>
      </c>
      <c r="I1741" s="175">
        <f>IF('G011A (Mart-Eylül)'!K1427=" ",0,'G011A (Mart-Eylül)'!K1427)</f>
        <v>0</v>
      </c>
      <c r="J1741" s="176">
        <f>IF('G011A (Nisan-Ekim)'!C1428="",0,'G011A (Nisan-Ekim)'!C1428)</f>
        <v>0</v>
      </c>
      <c r="K1741" s="175">
        <f>IF('G011A (Nisan-Ekim)'!K1428="",0,'G011A (Nisan-Ekim)'!K1428)</f>
        <v>0</v>
      </c>
      <c r="L1741" s="176">
        <f>IF('G011A (Mayıs-Kasım)'!C1427="",0,'G011A (Mayıs-Kasım)'!C1427)</f>
        <v>0</v>
      </c>
      <c r="M1741" s="175">
        <f>IF('G011A (Mayıs-Kasım)'!K1427=" ",0,'G011A (Mayıs-Kasım)'!K1427)</f>
        <v>0</v>
      </c>
      <c r="N1741" s="176">
        <f>IF('G011A (Haziran-Aralık)'!C1467="",0,'G011A (Haziran-Aralık)'!C1467)</f>
        <v>0</v>
      </c>
      <c r="O1741" s="175">
        <f>IF('G011A (Haziran-Aralık)'!K1467="",0,'G011A (Haziran-Aralık)'!K1467)</f>
        <v>0</v>
      </c>
      <c r="P1741" s="176" t="str">
        <f>IF('proje ve personel bilgileri'!A762=0,"",SUM(D1741+F1741+H1741+J1741+L1741+N1741))</f>
        <v/>
      </c>
      <c r="Q1741" s="175" t="str">
        <f>IF('proje ve personel bilgileri'!A762=0,"",SUM(E1741+G1741+I1741+K1741+M1741+O1741))</f>
        <v/>
      </c>
      <c r="R1741" s="180" t="str">
        <f>IF('proje ve personel bilgileri'!A762&lt;&gt;0,(P1741/30)," ")</f>
        <v xml:space="preserve"> </v>
      </c>
      <c r="S1741" s="181" t="str">
        <f>IF('proje ve personel bilgileri'!A762&lt;&gt;0,(Q1741/R1741)," ")</f>
        <v xml:space="preserve"> </v>
      </c>
    </row>
    <row r="1742" spans="1:19" ht="15.75" customHeight="1" x14ac:dyDescent="0.25">
      <c r="A1742" s="15">
        <v>750</v>
      </c>
      <c r="B1742" s="359" t="str">
        <f>IF('proje ve personel bilgileri'!A763&lt;&gt;0,('proje ve personel bilgileri'!A763)," ")</f>
        <v xml:space="preserve"> </v>
      </c>
      <c r="C1742" s="359"/>
      <c r="D1742" s="176">
        <f>IF('G011A (Ocak-Temmuz)'!C1451="",0,'G011A (Ocak-Temmuz)'!C1451)</f>
        <v>0</v>
      </c>
      <c r="E1742" s="175">
        <f>IF('G011A (Ocak-Temmuz)'!K1451=" ",0,'G011A (Ocak-Temmuz)'!K1451)</f>
        <v>0</v>
      </c>
      <c r="F1742" s="176">
        <f>IF('G011A (Şubat-Ağustos)'!C1430="",0,'G011A (Şubat-Ağustos)'!C1430)</f>
        <v>0</v>
      </c>
      <c r="G1742" s="175">
        <f>IF('G011A (Şubat-Ağustos)'!K1430=" ",0,'G011A (Şubat-Ağustos)'!K1430)</f>
        <v>0</v>
      </c>
      <c r="H1742" s="176">
        <f>IF('G011A (Mart-Eylül)'!C1428="",0,'G011A (Mart-Eylül)'!C1428)</f>
        <v>0</v>
      </c>
      <c r="I1742" s="175">
        <f>IF('G011A (Mart-Eylül)'!K1428=" ",0,'G011A (Mart-Eylül)'!K1428)</f>
        <v>0</v>
      </c>
      <c r="J1742" s="176">
        <f>IF('G011A (Nisan-Ekim)'!C1429="",0,'G011A (Nisan-Ekim)'!C1429)</f>
        <v>0</v>
      </c>
      <c r="K1742" s="175">
        <f>IF('G011A (Nisan-Ekim)'!K1429="",0,'G011A (Nisan-Ekim)'!K1429)</f>
        <v>0</v>
      </c>
      <c r="L1742" s="176">
        <f>IF('G011A (Mayıs-Kasım)'!C1428="",0,'G011A (Mayıs-Kasım)'!C1428)</f>
        <v>0</v>
      </c>
      <c r="M1742" s="175">
        <f>IF('G011A (Mayıs-Kasım)'!K1428=" ",0,'G011A (Mayıs-Kasım)'!K1428)</f>
        <v>0</v>
      </c>
      <c r="N1742" s="176">
        <f>IF('G011A (Haziran-Aralık)'!C1468="",0,'G011A (Haziran-Aralık)'!C1468)</f>
        <v>0</v>
      </c>
      <c r="O1742" s="175">
        <f>IF('G011A (Haziran-Aralık)'!K1468="",0,'G011A (Haziran-Aralık)'!K1468)</f>
        <v>0</v>
      </c>
      <c r="P1742" s="176" t="str">
        <f>IF('proje ve personel bilgileri'!A763=0,"",SUM(D1742+F1742+H1742+J1742+L1742+N1742))</f>
        <v/>
      </c>
      <c r="Q1742" s="175" t="str">
        <f>IF('proje ve personel bilgileri'!A763=0,"",SUM(E1742+G1742+I1742+K1742+M1742+O1742))</f>
        <v/>
      </c>
      <c r="R1742" s="180" t="str">
        <f>IF('proje ve personel bilgileri'!A763&lt;&gt;0,(P1742/30)," ")</f>
        <v xml:space="preserve"> </v>
      </c>
      <c r="S1742" s="181" t="str">
        <f>IF('proje ve personel bilgileri'!A763&lt;&gt;0,(Q1742/R1742)," ")</f>
        <v xml:space="preserve"> </v>
      </c>
    </row>
    <row r="1743" spans="1:19" ht="15.75" customHeight="1" x14ac:dyDescent="0.25">
      <c r="A1743" s="14">
        <v>751</v>
      </c>
      <c r="B1743" s="359" t="str">
        <f>IF('proje ve personel bilgileri'!A764&lt;&gt;0,('proje ve personel bilgileri'!A764)," ")</f>
        <v xml:space="preserve"> </v>
      </c>
      <c r="C1743" s="359"/>
      <c r="D1743" s="176">
        <f>IF('G011A (Ocak-Temmuz)'!C1452="",0,'G011A (Ocak-Temmuz)'!C1452)</f>
        <v>0</v>
      </c>
      <c r="E1743" s="175">
        <f>IF('G011A (Ocak-Temmuz)'!K1452=" ",0,'G011A (Ocak-Temmuz)'!K1452)</f>
        <v>0</v>
      </c>
      <c r="F1743" s="176">
        <f>IF('G011A (Şubat-Ağustos)'!C1431="",0,'G011A (Şubat-Ağustos)'!C1431)</f>
        <v>0</v>
      </c>
      <c r="G1743" s="175">
        <f>IF('G011A (Şubat-Ağustos)'!K1431=" ",0,'G011A (Şubat-Ağustos)'!K1431)</f>
        <v>0</v>
      </c>
      <c r="H1743" s="176">
        <f>IF('G011A (Mart-Eylül)'!C1429="",0,'G011A (Mart-Eylül)'!C1429)</f>
        <v>0</v>
      </c>
      <c r="I1743" s="175">
        <f>IF('G011A (Mart-Eylül)'!K1429=" ",0,'G011A (Mart-Eylül)'!K1429)</f>
        <v>0</v>
      </c>
      <c r="J1743" s="176">
        <f>IF('G011A (Nisan-Ekim)'!C1430="",0,'G011A (Nisan-Ekim)'!C1430)</f>
        <v>0</v>
      </c>
      <c r="K1743" s="175">
        <f>IF('G011A (Nisan-Ekim)'!K1430="",0,'G011A (Nisan-Ekim)'!K1430)</f>
        <v>0</v>
      </c>
      <c r="L1743" s="176">
        <f>IF('G011A (Mayıs-Kasım)'!C1429="",0,'G011A (Mayıs-Kasım)'!C1429)</f>
        <v>0</v>
      </c>
      <c r="M1743" s="175">
        <f>IF('G011A (Mayıs-Kasım)'!K1429=" ",0,'G011A (Mayıs-Kasım)'!K1429)</f>
        <v>0</v>
      </c>
      <c r="N1743" s="176">
        <f>IF('G011A (Haziran-Aralık)'!C1469="",0,'G011A (Haziran-Aralık)'!C1469)</f>
        <v>0</v>
      </c>
      <c r="O1743" s="175">
        <f>IF('G011A (Haziran-Aralık)'!K1469="",0,'G011A (Haziran-Aralık)'!K1469)</f>
        <v>0</v>
      </c>
      <c r="P1743" s="176" t="str">
        <f>IF('proje ve personel bilgileri'!A764=0,"",SUM(D1743+F1743+H1743+J1743+L1743+N1743))</f>
        <v/>
      </c>
      <c r="Q1743" s="175" t="str">
        <f>IF('proje ve personel bilgileri'!A764=0,"",SUM(E1743+G1743+I1743+K1743+M1743+O1743))</f>
        <v/>
      </c>
      <c r="R1743" s="180" t="str">
        <f>IF('proje ve personel bilgileri'!A764&lt;&gt;0,(P1743/30)," ")</f>
        <v xml:space="preserve"> </v>
      </c>
      <c r="S1743" s="181" t="str">
        <f>IF('proje ve personel bilgileri'!A764&lt;&gt;0,(Q1743/R1743)," ")</f>
        <v xml:space="preserve"> </v>
      </c>
    </row>
    <row r="1744" spans="1:19" ht="15.75" customHeight="1" x14ac:dyDescent="0.25">
      <c r="A1744" s="15">
        <v>752</v>
      </c>
      <c r="B1744" s="359" t="str">
        <f>IF('proje ve personel bilgileri'!A765&lt;&gt;0,('proje ve personel bilgileri'!A765)," ")</f>
        <v xml:space="preserve"> </v>
      </c>
      <c r="C1744" s="359"/>
      <c r="D1744" s="176">
        <f>IF('G011A (Ocak-Temmuz)'!C1453="",0,'G011A (Ocak-Temmuz)'!C1453)</f>
        <v>0</v>
      </c>
      <c r="E1744" s="175">
        <f>IF('G011A (Ocak-Temmuz)'!K1453=" ",0,'G011A (Ocak-Temmuz)'!K1453)</f>
        <v>0</v>
      </c>
      <c r="F1744" s="176">
        <f>IF('G011A (Şubat-Ağustos)'!C1432="",0,'G011A (Şubat-Ağustos)'!C1432)</f>
        <v>0</v>
      </c>
      <c r="G1744" s="175">
        <f>IF('G011A (Şubat-Ağustos)'!K1432=" ",0,'G011A (Şubat-Ağustos)'!K1432)</f>
        <v>0</v>
      </c>
      <c r="H1744" s="176">
        <f>IF('G011A (Mart-Eylül)'!C1430="",0,'G011A (Mart-Eylül)'!C1430)</f>
        <v>0</v>
      </c>
      <c r="I1744" s="175">
        <f>IF('G011A (Mart-Eylül)'!K1430=" ",0,'G011A (Mart-Eylül)'!K1430)</f>
        <v>0</v>
      </c>
      <c r="J1744" s="176">
        <f>IF('G011A (Nisan-Ekim)'!C1431="",0,'G011A (Nisan-Ekim)'!C1431)</f>
        <v>0</v>
      </c>
      <c r="K1744" s="175">
        <f>IF('G011A (Nisan-Ekim)'!K1431="",0,'G011A (Nisan-Ekim)'!K1431)</f>
        <v>0</v>
      </c>
      <c r="L1744" s="176">
        <f>IF('G011A (Mayıs-Kasım)'!C1430="",0,'G011A (Mayıs-Kasım)'!C1430)</f>
        <v>0</v>
      </c>
      <c r="M1744" s="175">
        <f>IF('G011A (Mayıs-Kasım)'!K1430=" ",0,'G011A (Mayıs-Kasım)'!K1430)</f>
        <v>0</v>
      </c>
      <c r="N1744" s="176">
        <f>IF('G011A (Haziran-Aralık)'!C1470="",0,'G011A (Haziran-Aralık)'!C1470)</f>
        <v>0</v>
      </c>
      <c r="O1744" s="175">
        <f>IF('G011A (Haziran-Aralık)'!K1470="",0,'G011A (Haziran-Aralık)'!K1470)</f>
        <v>0</v>
      </c>
      <c r="P1744" s="176" t="str">
        <f>IF('proje ve personel bilgileri'!A765=0,"",SUM(D1744+F1744+H1744+J1744+L1744+N1744))</f>
        <v/>
      </c>
      <c r="Q1744" s="175" t="str">
        <f>IF('proje ve personel bilgileri'!A765=0,"",SUM(E1744+G1744+I1744+K1744+M1744+O1744))</f>
        <v/>
      </c>
      <c r="R1744" s="180" t="str">
        <f>IF('proje ve personel bilgileri'!A765&lt;&gt;0,(P1744/30)," ")</f>
        <v xml:space="preserve"> </v>
      </c>
      <c r="S1744" s="181" t="str">
        <f>IF('proje ve personel bilgileri'!A765&lt;&gt;0,(Q1744/R1744)," ")</f>
        <v xml:space="preserve"> </v>
      </c>
    </row>
    <row r="1745" spans="1:19" ht="15.75" customHeight="1" x14ac:dyDescent="0.25">
      <c r="A1745" s="14">
        <v>753</v>
      </c>
      <c r="B1745" s="359" t="str">
        <f>IF('proje ve personel bilgileri'!A766&lt;&gt;0,('proje ve personel bilgileri'!A766)," ")</f>
        <v xml:space="preserve"> </v>
      </c>
      <c r="C1745" s="359"/>
      <c r="D1745" s="176">
        <f>IF('G011A (Ocak-Temmuz)'!C1454="",0,'G011A (Ocak-Temmuz)'!C1454)</f>
        <v>0</v>
      </c>
      <c r="E1745" s="175">
        <f>IF('G011A (Ocak-Temmuz)'!K1454=" ",0,'G011A (Ocak-Temmuz)'!K1454)</f>
        <v>0</v>
      </c>
      <c r="F1745" s="176">
        <f>IF('G011A (Şubat-Ağustos)'!C1433="",0,'G011A (Şubat-Ağustos)'!C1433)</f>
        <v>0</v>
      </c>
      <c r="G1745" s="175">
        <f>IF('G011A (Şubat-Ağustos)'!K1433=" ",0,'G011A (Şubat-Ağustos)'!K1433)</f>
        <v>0</v>
      </c>
      <c r="H1745" s="176">
        <f>IF('G011A (Mart-Eylül)'!C1431="",0,'G011A (Mart-Eylül)'!C1431)</f>
        <v>0</v>
      </c>
      <c r="I1745" s="175">
        <f>IF('G011A (Mart-Eylül)'!K1431=" ",0,'G011A (Mart-Eylül)'!K1431)</f>
        <v>0</v>
      </c>
      <c r="J1745" s="176">
        <f>IF('G011A (Nisan-Ekim)'!C1432="",0,'G011A (Nisan-Ekim)'!C1432)</f>
        <v>0</v>
      </c>
      <c r="K1745" s="175">
        <f>IF('G011A (Nisan-Ekim)'!K1432="",0,'G011A (Nisan-Ekim)'!K1432)</f>
        <v>0</v>
      </c>
      <c r="L1745" s="176">
        <f>IF('G011A (Mayıs-Kasım)'!C1431="",0,'G011A (Mayıs-Kasım)'!C1431)</f>
        <v>0</v>
      </c>
      <c r="M1745" s="175">
        <f>IF('G011A (Mayıs-Kasım)'!K1431=" ",0,'G011A (Mayıs-Kasım)'!K1431)</f>
        <v>0</v>
      </c>
      <c r="N1745" s="176">
        <f>IF('G011A (Haziran-Aralık)'!C1471="",0,'G011A (Haziran-Aralık)'!C1471)</f>
        <v>0</v>
      </c>
      <c r="O1745" s="175">
        <f>IF('G011A (Haziran-Aralık)'!K1471="",0,'G011A (Haziran-Aralık)'!K1471)</f>
        <v>0</v>
      </c>
      <c r="P1745" s="176" t="str">
        <f>IF('proje ve personel bilgileri'!A766=0,"",SUM(D1745+F1745+H1745+J1745+L1745+N1745))</f>
        <v/>
      </c>
      <c r="Q1745" s="175" t="str">
        <f>IF('proje ve personel bilgileri'!A766=0,"",SUM(E1745+G1745+I1745+K1745+M1745+O1745))</f>
        <v/>
      </c>
      <c r="R1745" s="180" t="str">
        <f>IF('proje ve personel bilgileri'!A766&lt;&gt;0,(P1745/30)," ")</f>
        <v xml:space="preserve"> </v>
      </c>
      <c r="S1745" s="181" t="str">
        <f>IF('proje ve personel bilgileri'!A766&lt;&gt;0,(Q1745/R1745)," ")</f>
        <v xml:space="preserve"> </v>
      </c>
    </row>
    <row r="1746" spans="1:19" ht="15.75" customHeight="1" x14ac:dyDescent="0.25">
      <c r="A1746" s="15">
        <v>754</v>
      </c>
      <c r="B1746" s="359" t="str">
        <f>IF('proje ve personel bilgileri'!A767&lt;&gt;0,('proje ve personel bilgileri'!A767)," ")</f>
        <v xml:space="preserve"> </v>
      </c>
      <c r="C1746" s="359"/>
      <c r="D1746" s="176">
        <f>IF('G011A (Ocak-Temmuz)'!C1455="",0,'G011A (Ocak-Temmuz)'!C1455)</f>
        <v>0</v>
      </c>
      <c r="E1746" s="175">
        <f>IF('G011A (Ocak-Temmuz)'!K1455=" ",0,'G011A (Ocak-Temmuz)'!K1455)</f>
        <v>0</v>
      </c>
      <c r="F1746" s="176">
        <f>IF('G011A (Şubat-Ağustos)'!C1434="",0,'G011A (Şubat-Ağustos)'!C1434)</f>
        <v>0</v>
      </c>
      <c r="G1746" s="175">
        <f>IF('G011A (Şubat-Ağustos)'!K1434=" ",0,'G011A (Şubat-Ağustos)'!K1434)</f>
        <v>0</v>
      </c>
      <c r="H1746" s="176">
        <f>IF('G011A (Mart-Eylül)'!C1432="",0,'G011A (Mart-Eylül)'!C1432)</f>
        <v>0</v>
      </c>
      <c r="I1746" s="175">
        <f>IF('G011A (Mart-Eylül)'!K1432=" ",0,'G011A (Mart-Eylül)'!K1432)</f>
        <v>0</v>
      </c>
      <c r="J1746" s="176">
        <f>IF('G011A (Nisan-Ekim)'!C1433="",0,'G011A (Nisan-Ekim)'!C1433)</f>
        <v>0</v>
      </c>
      <c r="K1746" s="175">
        <f>IF('G011A (Nisan-Ekim)'!K1433="",0,'G011A (Nisan-Ekim)'!K1433)</f>
        <v>0</v>
      </c>
      <c r="L1746" s="176">
        <f>IF('G011A (Mayıs-Kasım)'!C1432="",0,'G011A (Mayıs-Kasım)'!C1432)</f>
        <v>0</v>
      </c>
      <c r="M1746" s="175">
        <f>IF('G011A (Mayıs-Kasım)'!K1432=" ",0,'G011A (Mayıs-Kasım)'!K1432)</f>
        <v>0</v>
      </c>
      <c r="N1746" s="176">
        <f>IF('G011A (Haziran-Aralık)'!C1472="",0,'G011A (Haziran-Aralık)'!C1472)</f>
        <v>0</v>
      </c>
      <c r="O1746" s="175">
        <f>IF('G011A (Haziran-Aralık)'!K1472="",0,'G011A (Haziran-Aralık)'!K1472)</f>
        <v>0</v>
      </c>
      <c r="P1746" s="176" t="str">
        <f>IF('proje ve personel bilgileri'!A767=0,"",SUM(D1746+F1746+H1746+J1746+L1746+N1746))</f>
        <v/>
      </c>
      <c r="Q1746" s="175" t="str">
        <f>IF('proje ve personel bilgileri'!A767=0,"",SUM(E1746+G1746+I1746+K1746+M1746+O1746))</f>
        <v/>
      </c>
      <c r="R1746" s="180" t="str">
        <f>IF('proje ve personel bilgileri'!A767&lt;&gt;0,(P1746/30)," ")</f>
        <v xml:space="preserve"> </v>
      </c>
      <c r="S1746" s="181" t="str">
        <f>IF('proje ve personel bilgileri'!A767&lt;&gt;0,(Q1746/R1746)," ")</f>
        <v xml:space="preserve"> </v>
      </c>
    </row>
    <row r="1747" spans="1:19" ht="15.75" customHeight="1" x14ac:dyDescent="0.25">
      <c r="A1747" s="14">
        <v>755</v>
      </c>
      <c r="B1747" s="359" t="str">
        <f>IF('proje ve personel bilgileri'!A768&lt;&gt;0,('proje ve personel bilgileri'!A768)," ")</f>
        <v xml:space="preserve"> </v>
      </c>
      <c r="C1747" s="359"/>
      <c r="D1747" s="176">
        <f>IF('G011A (Ocak-Temmuz)'!C1456="",0,'G011A (Ocak-Temmuz)'!C1456)</f>
        <v>0</v>
      </c>
      <c r="E1747" s="175">
        <f>IF('G011A (Ocak-Temmuz)'!K1456=" ",0,'G011A (Ocak-Temmuz)'!K1456)</f>
        <v>0</v>
      </c>
      <c r="F1747" s="176">
        <f>IF('G011A (Şubat-Ağustos)'!C1435="",0,'G011A (Şubat-Ağustos)'!C1435)</f>
        <v>0</v>
      </c>
      <c r="G1747" s="175">
        <f>IF('G011A (Şubat-Ağustos)'!K1435=" ",0,'G011A (Şubat-Ağustos)'!K1435)</f>
        <v>0</v>
      </c>
      <c r="H1747" s="176">
        <f>IF('G011A (Mart-Eylül)'!C1433="",0,'G011A (Mart-Eylül)'!C1433)</f>
        <v>0</v>
      </c>
      <c r="I1747" s="175">
        <f>IF('G011A (Mart-Eylül)'!K1433=" ",0,'G011A (Mart-Eylül)'!K1433)</f>
        <v>0</v>
      </c>
      <c r="J1747" s="176">
        <f>IF('G011A (Nisan-Ekim)'!C1434="",0,'G011A (Nisan-Ekim)'!C1434)</f>
        <v>0</v>
      </c>
      <c r="K1747" s="175">
        <f>IF('G011A (Nisan-Ekim)'!K1434="",0,'G011A (Nisan-Ekim)'!K1434)</f>
        <v>0</v>
      </c>
      <c r="L1747" s="176">
        <f>IF('G011A (Mayıs-Kasım)'!C1433="",0,'G011A (Mayıs-Kasım)'!C1433)</f>
        <v>0</v>
      </c>
      <c r="M1747" s="175">
        <f>IF('G011A (Mayıs-Kasım)'!K1433=" ",0,'G011A (Mayıs-Kasım)'!K1433)</f>
        <v>0</v>
      </c>
      <c r="N1747" s="176">
        <f>IF('G011A (Haziran-Aralık)'!C1473="",0,'G011A (Haziran-Aralık)'!C1473)</f>
        <v>0</v>
      </c>
      <c r="O1747" s="175">
        <f>IF('G011A (Haziran-Aralık)'!K1473="",0,'G011A (Haziran-Aralık)'!K1473)</f>
        <v>0</v>
      </c>
      <c r="P1747" s="176" t="str">
        <f>IF('proje ve personel bilgileri'!A768=0,"",SUM(D1747+F1747+H1747+J1747+L1747+N1747))</f>
        <v/>
      </c>
      <c r="Q1747" s="175" t="str">
        <f>IF('proje ve personel bilgileri'!A768=0,"",SUM(E1747+G1747+I1747+K1747+M1747+O1747))</f>
        <v/>
      </c>
      <c r="R1747" s="180" t="str">
        <f>IF('proje ve personel bilgileri'!A768&lt;&gt;0,(P1747/30)," ")</f>
        <v xml:space="preserve"> </v>
      </c>
      <c r="S1747" s="181" t="str">
        <f>IF('proje ve personel bilgileri'!A768&lt;&gt;0,(Q1747/R1747)," ")</f>
        <v xml:space="preserve"> </v>
      </c>
    </row>
    <row r="1748" spans="1:19" ht="15.75" customHeight="1" x14ac:dyDescent="0.25">
      <c r="A1748" s="15">
        <v>756</v>
      </c>
      <c r="B1748" s="359" t="str">
        <f>IF('proje ve personel bilgileri'!A769&lt;&gt;0,('proje ve personel bilgileri'!A769)," ")</f>
        <v xml:space="preserve"> </v>
      </c>
      <c r="C1748" s="359"/>
      <c r="D1748" s="176">
        <f>IF('G011A (Ocak-Temmuz)'!C1457="",0,'G011A (Ocak-Temmuz)'!C1457)</f>
        <v>0</v>
      </c>
      <c r="E1748" s="175">
        <f>IF('G011A (Ocak-Temmuz)'!K1457=" ",0,'G011A (Ocak-Temmuz)'!K1457)</f>
        <v>0</v>
      </c>
      <c r="F1748" s="176">
        <f>IF('G011A (Şubat-Ağustos)'!C1436="",0,'G011A (Şubat-Ağustos)'!C1436)</f>
        <v>0</v>
      </c>
      <c r="G1748" s="175">
        <f>IF('G011A (Şubat-Ağustos)'!K1436=" ",0,'G011A (Şubat-Ağustos)'!K1436)</f>
        <v>0</v>
      </c>
      <c r="H1748" s="176">
        <f>IF('G011A (Mart-Eylül)'!C1434="",0,'G011A (Mart-Eylül)'!C1434)</f>
        <v>0</v>
      </c>
      <c r="I1748" s="175">
        <f>IF('G011A (Mart-Eylül)'!K1434=" ",0,'G011A (Mart-Eylül)'!K1434)</f>
        <v>0</v>
      </c>
      <c r="J1748" s="176">
        <f>IF('G011A (Nisan-Ekim)'!C1435="",0,'G011A (Nisan-Ekim)'!C1435)</f>
        <v>0</v>
      </c>
      <c r="K1748" s="175">
        <f>IF('G011A (Nisan-Ekim)'!K1435="",0,'G011A (Nisan-Ekim)'!K1435)</f>
        <v>0</v>
      </c>
      <c r="L1748" s="176">
        <f>IF('G011A (Mayıs-Kasım)'!C1434="",0,'G011A (Mayıs-Kasım)'!C1434)</f>
        <v>0</v>
      </c>
      <c r="M1748" s="175">
        <f>IF('G011A (Mayıs-Kasım)'!K1434=" ",0,'G011A (Mayıs-Kasım)'!K1434)</f>
        <v>0</v>
      </c>
      <c r="N1748" s="176">
        <f>IF('G011A (Haziran-Aralık)'!C1474="",0,'G011A (Haziran-Aralık)'!C1474)</f>
        <v>0</v>
      </c>
      <c r="O1748" s="175">
        <f>IF('G011A (Haziran-Aralık)'!K1474="",0,'G011A (Haziran-Aralık)'!K1474)</f>
        <v>0</v>
      </c>
      <c r="P1748" s="176" t="str">
        <f>IF('proje ve personel bilgileri'!A769=0,"",SUM(D1748+F1748+H1748+J1748+L1748+N1748))</f>
        <v/>
      </c>
      <c r="Q1748" s="175" t="str">
        <f>IF('proje ve personel bilgileri'!A769=0,"",SUM(E1748+G1748+I1748+K1748+M1748+O1748))</f>
        <v/>
      </c>
      <c r="R1748" s="180" t="str">
        <f>IF('proje ve personel bilgileri'!A769&lt;&gt;0,(P1748/30)," ")</f>
        <v xml:space="preserve"> </v>
      </c>
      <c r="S1748" s="181" t="str">
        <f>IF('proje ve personel bilgileri'!A769&lt;&gt;0,(Q1748/R1748)," ")</f>
        <v xml:space="preserve"> </v>
      </c>
    </row>
    <row r="1749" spans="1:19" ht="15" customHeight="1" x14ac:dyDescent="0.25">
      <c r="A1749" s="56"/>
      <c r="B1749" s="56"/>
      <c r="C1749" s="56"/>
      <c r="D1749" s="56"/>
      <c r="E1749" s="56"/>
      <c r="F1749" s="56"/>
      <c r="G1749" s="56"/>
      <c r="H1749" s="56"/>
      <c r="I1749" s="56"/>
      <c r="J1749" s="56"/>
      <c r="K1749" s="56"/>
      <c r="L1749" s="56"/>
      <c r="M1749" s="56"/>
      <c r="N1749" s="56"/>
      <c r="O1749" s="56"/>
      <c r="P1749" s="56"/>
      <c r="Q1749" s="56"/>
      <c r="R1749" s="56"/>
      <c r="S1749" s="56"/>
    </row>
    <row r="1750" spans="1:19" ht="15" customHeight="1" x14ac:dyDescent="0.25">
      <c r="A1750" s="332" t="s">
        <v>100</v>
      </c>
      <c r="B1750" s="332"/>
      <c r="C1750" s="332"/>
      <c r="D1750" s="332"/>
      <c r="E1750" s="332"/>
      <c r="F1750" s="332"/>
      <c r="G1750" s="332"/>
      <c r="H1750" s="332"/>
      <c r="I1750" s="332"/>
      <c r="J1750" s="332"/>
      <c r="K1750" s="332"/>
      <c r="L1750" s="332"/>
      <c r="M1750" s="332"/>
      <c r="N1750" s="332"/>
      <c r="O1750" s="332"/>
      <c r="P1750" s="332"/>
      <c r="Q1750" s="332"/>
      <c r="R1750" s="332"/>
    </row>
    <row r="1751" spans="1:19" ht="15" customHeight="1" x14ac:dyDescent="0.25">
      <c r="A1751" s="287"/>
    </row>
    <row r="1752" spans="1:19" ht="15" customHeight="1" x14ac:dyDescent="0.25">
      <c r="C1752" s="57"/>
      <c r="E1752" s="58"/>
      <c r="G1752" s="57"/>
    </row>
    <row r="1753" spans="1:19" ht="15" customHeight="1" x14ac:dyDescent="0.25">
      <c r="F1753" s="288" t="s">
        <v>102</v>
      </c>
      <c r="J1753" s="288" t="s">
        <v>103</v>
      </c>
      <c r="O1753" s="74" t="s">
        <v>127</v>
      </c>
    </row>
    <row r="1764" spans="1:19" ht="15.75" customHeight="1" x14ac:dyDescent="0.25">
      <c r="A1764" s="348" t="s">
        <v>108</v>
      </c>
      <c r="B1764" s="348"/>
      <c r="C1764" s="348"/>
      <c r="D1764" s="348"/>
      <c r="E1764" s="348"/>
      <c r="F1764" s="348"/>
      <c r="G1764" s="348"/>
      <c r="H1764" s="348"/>
      <c r="I1764" s="348"/>
      <c r="J1764" s="348"/>
      <c r="K1764" s="348"/>
      <c r="L1764" s="348"/>
      <c r="M1764" s="348"/>
      <c r="N1764" s="348"/>
      <c r="O1764" s="348"/>
      <c r="P1764" s="348"/>
      <c r="Q1764" s="348"/>
      <c r="R1764" s="348"/>
      <c r="S1764" s="348"/>
    </row>
    <row r="1765" spans="1:19" ht="15" customHeight="1" x14ac:dyDescent="0.25">
      <c r="A1765" s="68"/>
      <c r="B1765" s="68"/>
      <c r="C1765" s="68"/>
      <c r="D1765" s="68"/>
      <c r="E1765" s="68"/>
      <c r="F1765" s="68"/>
      <c r="G1765" s="68"/>
      <c r="H1765" s="68"/>
      <c r="I1765" s="69" t="str">
        <f>'proje ve personel bilgileri'!$B$7</f>
        <v>/</v>
      </c>
      <c r="J1765" s="68" t="s">
        <v>109</v>
      </c>
      <c r="K1765" s="68"/>
      <c r="L1765" s="68"/>
      <c r="M1765" s="68"/>
      <c r="N1765" s="68"/>
      <c r="O1765" s="68"/>
      <c r="P1765" s="68"/>
      <c r="Q1765" s="68"/>
      <c r="R1765" s="68"/>
      <c r="S1765" s="68"/>
    </row>
    <row r="1766" spans="1:19" ht="18.75" customHeight="1" x14ac:dyDescent="0.25">
      <c r="R1766" s="10" t="s">
        <v>110</v>
      </c>
    </row>
    <row r="1767" spans="1:19" ht="15.75" customHeight="1" x14ac:dyDescent="0.25">
      <c r="A1767" s="349" t="s">
        <v>2</v>
      </c>
      <c r="B1767" s="350"/>
      <c r="C1767" s="374">
        <f>'proje ve personel bilgileri'!$B$2</f>
        <v>0</v>
      </c>
      <c r="D1767" s="375"/>
      <c r="E1767" s="375"/>
      <c r="F1767" s="375"/>
      <c r="G1767" s="375"/>
      <c r="H1767" s="375"/>
      <c r="I1767" s="375"/>
      <c r="J1767" s="375"/>
      <c r="K1767" s="375"/>
      <c r="L1767" s="375"/>
      <c r="M1767" s="375"/>
      <c r="N1767" s="375"/>
      <c r="O1767" s="375"/>
      <c r="P1767" s="375"/>
      <c r="Q1767" s="375"/>
      <c r="R1767" s="375"/>
      <c r="S1767" s="376"/>
    </row>
    <row r="1768" spans="1:19" ht="15.75" customHeight="1" x14ac:dyDescent="0.25">
      <c r="A1768" s="349" t="s">
        <v>4</v>
      </c>
      <c r="B1768" s="350"/>
      <c r="C1768" s="374">
        <f>'proje ve personel bilgileri'!$B$3</f>
        <v>0</v>
      </c>
      <c r="D1768" s="375"/>
      <c r="E1768" s="375"/>
      <c r="F1768" s="375"/>
      <c r="G1768" s="375"/>
      <c r="H1768" s="375"/>
      <c r="I1768" s="375"/>
      <c r="J1768" s="375"/>
      <c r="K1768" s="375"/>
      <c r="L1768" s="375"/>
      <c r="M1768" s="375"/>
      <c r="N1768" s="375"/>
      <c r="O1768" s="375"/>
      <c r="P1768" s="375"/>
      <c r="Q1768" s="375"/>
      <c r="R1768" s="375"/>
      <c r="S1768" s="376"/>
    </row>
    <row r="1769" spans="1:19" ht="27.75" customHeight="1" x14ac:dyDescent="0.25">
      <c r="A1769" s="360" t="s">
        <v>87</v>
      </c>
      <c r="B1769" s="368" t="s">
        <v>15</v>
      </c>
      <c r="C1769" s="369"/>
      <c r="D1769" s="368" t="s">
        <v>111</v>
      </c>
      <c r="E1769" s="369"/>
      <c r="F1769" s="368" t="s">
        <v>112</v>
      </c>
      <c r="G1769" s="369"/>
      <c r="H1769" s="366" t="s">
        <v>113</v>
      </c>
      <c r="I1769" s="367"/>
      <c r="J1769" s="366" t="s">
        <v>114</v>
      </c>
      <c r="K1769" s="367"/>
      <c r="L1769" s="366" t="s">
        <v>115</v>
      </c>
      <c r="M1769" s="367"/>
      <c r="N1769" s="368" t="s">
        <v>116</v>
      </c>
      <c r="O1769" s="369"/>
      <c r="P1769" s="360" t="s">
        <v>117</v>
      </c>
      <c r="Q1769" s="286" t="s">
        <v>118</v>
      </c>
      <c r="R1769" s="362" t="s">
        <v>119</v>
      </c>
      <c r="S1769" s="362" t="s">
        <v>120</v>
      </c>
    </row>
    <row r="1770" spans="1:19" ht="15.75" customHeight="1" x14ac:dyDescent="0.25">
      <c r="A1770" s="361"/>
      <c r="B1770" s="372"/>
      <c r="C1770" s="373"/>
      <c r="D1770" s="370"/>
      <c r="E1770" s="371"/>
      <c r="F1770" s="370"/>
      <c r="G1770" s="371"/>
      <c r="H1770" s="364" t="s">
        <v>121</v>
      </c>
      <c r="I1770" s="365"/>
      <c r="J1770" s="364" t="s">
        <v>122</v>
      </c>
      <c r="K1770" s="365"/>
      <c r="L1770" s="364" t="s">
        <v>123</v>
      </c>
      <c r="M1770" s="365"/>
      <c r="N1770" s="370"/>
      <c r="O1770" s="371"/>
      <c r="P1770" s="361"/>
      <c r="Q1770" s="11" t="s">
        <v>124</v>
      </c>
      <c r="R1770" s="363"/>
      <c r="S1770" s="363"/>
    </row>
    <row r="1771" spans="1:19" ht="27.75" customHeight="1" x14ac:dyDescent="0.25">
      <c r="A1771" s="361"/>
      <c r="B1771" s="372"/>
      <c r="C1771" s="373"/>
      <c r="D1771" s="360" t="s">
        <v>125</v>
      </c>
      <c r="E1771" s="11" t="s">
        <v>126</v>
      </c>
      <c r="F1771" s="360" t="s">
        <v>125</v>
      </c>
      <c r="G1771" s="11" t="s">
        <v>126</v>
      </c>
      <c r="H1771" s="360" t="s">
        <v>125</v>
      </c>
      <c r="I1771" s="11" t="s">
        <v>126</v>
      </c>
      <c r="J1771" s="360" t="s">
        <v>125</v>
      </c>
      <c r="K1771" s="12" t="s">
        <v>126</v>
      </c>
      <c r="L1771" s="360" t="s">
        <v>125</v>
      </c>
      <c r="M1771" s="11" t="s">
        <v>126</v>
      </c>
      <c r="N1771" s="360" t="s">
        <v>125</v>
      </c>
      <c r="O1771" s="11" t="s">
        <v>126</v>
      </c>
      <c r="P1771" s="361"/>
      <c r="Q1771" s="11" t="s">
        <v>98</v>
      </c>
      <c r="R1771" s="363"/>
      <c r="S1771" s="363"/>
    </row>
    <row r="1772" spans="1:19" ht="15.75" customHeight="1" x14ac:dyDescent="0.25">
      <c r="A1772" s="361"/>
      <c r="B1772" s="372"/>
      <c r="C1772" s="373"/>
      <c r="D1772" s="361"/>
      <c r="E1772" s="11" t="s">
        <v>98</v>
      </c>
      <c r="F1772" s="361"/>
      <c r="G1772" s="11" t="s">
        <v>98</v>
      </c>
      <c r="H1772" s="361"/>
      <c r="I1772" s="11" t="s">
        <v>98</v>
      </c>
      <c r="J1772" s="361"/>
      <c r="K1772" s="12" t="s">
        <v>98</v>
      </c>
      <c r="L1772" s="361"/>
      <c r="M1772" s="11" t="s">
        <v>98</v>
      </c>
      <c r="N1772" s="361"/>
      <c r="O1772" s="11" t="s">
        <v>98</v>
      </c>
      <c r="P1772" s="361"/>
      <c r="Q1772" s="13"/>
      <c r="R1772" s="363"/>
      <c r="S1772" s="363"/>
    </row>
    <row r="1773" spans="1:19" ht="15.75" customHeight="1" x14ac:dyDescent="0.25">
      <c r="A1773" s="14">
        <v>757</v>
      </c>
      <c r="B1773" s="359" t="str">
        <f>IF('proje ve personel bilgileri'!A770&lt;&gt;0,('proje ve personel bilgileri'!A770)," ")</f>
        <v xml:space="preserve"> </v>
      </c>
      <c r="C1773" s="359"/>
      <c r="D1773" s="176">
        <f>IF('G011A (Ocak-Temmuz)'!C1476="",0,'G011A (Ocak-Temmuz)'!C1476)</f>
        <v>0</v>
      </c>
      <c r="E1773" s="175">
        <f>IF('G011A (Ocak-Temmuz)'!K1476=" ",0,'G011A (Ocak-Temmuz)'!K1476)</f>
        <v>0</v>
      </c>
      <c r="F1773" s="176">
        <f>IF('G011A (Şubat-Ağustos)'!C1453="",0,'G011A (Şubat-Ağustos)'!C1453)</f>
        <v>0</v>
      </c>
      <c r="G1773" s="175">
        <f>IF('G011A (Şubat-Ağustos)'!K1453=" ",0,'G011A (Şubat-Ağustos)'!K1453)</f>
        <v>0</v>
      </c>
      <c r="H1773" s="176">
        <f>IF('G011A (Mart-Eylül)'!C1453="",0,'G011A (Mart-Eylül)'!C1453)</f>
        <v>0</v>
      </c>
      <c r="I1773" s="175">
        <f>IF('G011A (Mart-Eylül)'!K1453=" ",0,'G011A (Mart-Eylül)'!K1453)</f>
        <v>0</v>
      </c>
      <c r="J1773" s="176">
        <f>IF('G011A (Nisan-Ekim)'!C1452="",0,'G011A (Nisan-Ekim)'!C1452)</f>
        <v>0</v>
      </c>
      <c r="K1773" s="175">
        <f>IF('G011A (Nisan-Ekim)'!K1452="",0,'G011A (Nisan-Ekim)'!K1452)</f>
        <v>0</v>
      </c>
      <c r="L1773" s="176">
        <f>IF('G011A (Mayıs-Kasım)'!C1453="",0,'G011A (Mayıs-Kasım)'!C1453)</f>
        <v>0</v>
      </c>
      <c r="M1773" s="175">
        <f>IF('G011A (Mayıs-Kasım)'!K1453=" ",0,'G011A (Mayıs-Kasım)'!K1453)</f>
        <v>0</v>
      </c>
      <c r="N1773" s="176">
        <f>IF('G011A (Haziran-Aralık)'!C1493="",0,'G011A (Haziran-Aralık)'!C1493)</f>
        <v>0</v>
      </c>
      <c r="O1773" s="175">
        <f>IF('G011A (Haziran-Aralık)'!K1493="",0,'G011A (Haziran-Aralık)'!K1493)</f>
        <v>0</v>
      </c>
      <c r="P1773" s="176" t="str">
        <f>IF('proje ve personel bilgileri'!A770=0,"",SUM(D1773+F1773+H1773+J1773+L1773+N1773))</f>
        <v/>
      </c>
      <c r="Q1773" s="175" t="str">
        <f>IF('proje ve personel bilgileri'!A770=0,"",SUM(E1773+G1773+I1773+K1773+M1773+O1773))</f>
        <v/>
      </c>
      <c r="R1773" s="180" t="str">
        <f>IF('proje ve personel bilgileri'!A770&lt;&gt;0,(P1773/30)," ")</f>
        <v xml:space="preserve"> </v>
      </c>
      <c r="S1773" s="181" t="str">
        <f>IF('proje ve personel bilgileri'!A770&lt;&gt;0,(Q1773/R1773)," ")</f>
        <v xml:space="preserve"> </v>
      </c>
    </row>
    <row r="1774" spans="1:19" ht="15.75" customHeight="1" x14ac:dyDescent="0.25">
      <c r="A1774" s="15">
        <v>758</v>
      </c>
      <c r="B1774" s="359" t="str">
        <f>IF('proje ve personel bilgileri'!A771&lt;&gt;0,('proje ve personel bilgileri'!A771)," ")</f>
        <v xml:space="preserve"> </v>
      </c>
      <c r="C1774" s="359"/>
      <c r="D1774" s="176">
        <f>IF('G011A (Ocak-Temmuz)'!C1477="",0,'G011A (Ocak-Temmuz)'!C1477)</f>
        <v>0</v>
      </c>
      <c r="E1774" s="175">
        <f>IF('G011A (Ocak-Temmuz)'!K1477=" ",0,'G011A (Ocak-Temmuz)'!K1477)</f>
        <v>0</v>
      </c>
      <c r="F1774" s="176">
        <f>IF('G011A (Şubat-Ağustos)'!C1454="",0,'G011A (Şubat-Ağustos)'!C1454)</f>
        <v>0</v>
      </c>
      <c r="G1774" s="175">
        <f>IF('G011A (Şubat-Ağustos)'!K1454=" ",0,'G011A (Şubat-Ağustos)'!K1454)</f>
        <v>0</v>
      </c>
      <c r="H1774" s="176">
        <f>IF('G011A (Mart-Eylül)'!C1454="",0,'G011A (Mart-Eylül)'!C1454)</f>
        <v>0</v>
      </c>
      <c r="I1774" s="175">
        <f>IF('G011A (Mart-Eylül)'!K1454=" ",0,'G011A (Mart-Eylül)'!K1454)</f>
        <v>0</v>
      </c>
      <c r="J1774" s="176">
        <f>IF('G011A (Nisan-Ekim)'!C1453="",0,'G011A (Nisan-Ekim)'!C1453)</f>
        <v>0</v>
      </c>
      <c r="K1774" s="175">
        <f>IF('G011A (Nisan-Ekim)'!K1453="",0,'G011A (Nisan-Ekim)'!K1453)</f>
        <v>0</v>
      </c>
      <c r="L1774" s="176">
        <f>IF('G011A (Mayıs-Kasım)'!C1454="",0,'G011A (Mayıs-Kasım)'!C1454)</f>
        <v>0</v>
      </c>
      <c r="M1774" s="175">
        <f>IF('G011A (Mayıs-Kasım)'!K1454=" ",0,'G011A (Mayıs-Kasım)'!K1454)</f>
        <v>0</v>
      </c>
      <c r="N1774" s="176">
        <f>IF('G011A (Haziran-Aralık)'!C1494="",0,'G011A (Haziran-Aralık)'!C1494)</f>
        <v>0</v>
      </c>
      <c r="O1774" s="175">
        <f>IF('G011A (Haziran-Aralık)'!K1494="",0,'G011A (Haziran-Aralık)'!K1494)</f>
        <v>0</v>
      </c>
      <c r="P1774" s="176" t="str">
        <f>IF('proje ve personel bilgileri'!A771=0,"",SUM(D1774+F1774+H1774+J1774+L1774+N1774))</f>
        <v/>
      </c>
      <c r="Q1774" s="175" t="str">
        <f>IF('proje ve personel bilgileri'!A771=0,"",SUM(E1774+G1774+I1774+K1774+M1774+O1774))</f>
        <v/>
      </c>
      <c r="R1774" s="180" t="str">
        <f>IF('proje ve personel bilgileri'!A771&lt;&gt;0,(P1774/30)," ")</f>
        <v xml:space="preserve"> </v>
      </c>
      <c r="S1774" s="181" t="str">
        <f>IF('proje ve personel bilgileri'!A771&lt;&gt;0,(Q1774/R1774)," ")</f>
        <v xml:space="preserve"> </v>
      </c>
    </row>
    <row r="1775" spans="1:19" ht="15.75" customHeight="1" x14ac:dyDescent="0.25">
      <c r="A1775" s="14">
        <v>759</v>
      </c>
      <c r="B1775" s="359" t="str">
        <f>IF('proje ve personel bilgileri'!A772&lt;&gt;0,('proje ve personel bilgileri'!A772)," ")</f>
        <v xml:space="preserve"> </v>
      </c>
      <c r="C1775" s="359"/>
      <c r="D1775" s="176">
        <f>IF('G011A (Ocak-Temmuz)'!C1478="",0,'G011A (Ocak-Temmuz)'!C1478)</f>
        <v>0</v>
      </c>
      <c r="E1775" s="175">
        <f>IF('G011A (Ocak-Temmuz)'!K1478=" ",0,'G011A (Ocak-Temmuz)'!K1478)</f>
        <v>0</v>
      </c>
      <c r="F1775" s="176">
        <f>IF('G011A (Şubat-Ağustos)'!C1455="",0,'G011A (Şubat-Ağustos)'!C1455)</f>
        <v>0</v>
      </c>
      <c r="G1775" s="175">
        <f>IF('G011A (Şubat-Ağustos)'!K1455=" ",0,'G011A (Şubat-Ağustos)'!K1455)</f>
        <v>0</v>
      </c>
      <c r="H1775" s="176">
        <f>IF('G011A (Mart-Eylül)'!C1455="",0,'G011A (Mart-Eylül)'!C1455)</f>
        <v>0</v>
      </c>
      <c r="I1775" s="175">
        <f>IF('G011A (Mart-Eylül)'!K1455=" ",0,'G011A (Mart-Eylül)'!K1455)</f>
        <v>0</v>
      </c>
      <c r="J1775" s="176">
        <f>IF('G011A (Nisan-Ekim)'!C1454="",0,'G011A (Nisan-Ekim)'!C1454)</f>
        <v>0</v>
      </c>
      <c r="K1775" s="175">
        <f>IF('G011A (Nisan-Ekim)'!K1454="",0,'G011A (Nisan-Ekim)'!K1454)</f>
        <v>0</v>
      </c>
      <c r="L1775" s="176">
        <f>IF('G011A (Mayıs-Kasım)'!C1455="",0,'G011A (Mayıs-Kasım)'!C1455)</f>
        <v>0</v>
      </c>
      <c r="M1775" s="175">
        <f>IF('G011A (Mayıs-Kasım)'!K1455=" ",0,'G011A (Mayıs-Kasım)'!K1455)</f>
        <v>0</v>
      </c>
      <c r="N1775" s="176">
        <f>IF('G011A (Haziran-Aralık)'!C1495="",0,'G011A (Haziran-Aralık)'!C1495)</f>
        <v>0</v>
      </c>
      <c r="O1775" s="175">
        <f>IF('G011A (Haziran-Aralık)'!K1495="",0,'G011A (Haziran-Aralık)'!K1495)</f>
        <v>0</v>
      </c>
      <c r="P1775" s="176" t="str">
        <f>IF('proje ve personel bilgileri'!A772=0,"",SUM(D1775+F1775+H1775+J1775+L1775+N1775))</f>
        <v/>
      </c>
      <c r="Q1775" s="175" t="str">
        <f>IF('proje ve personel bilgileri'!A772=0,"",SUM(E1775+G1775+I1775+K1775+M1775+O1775))</f>
        <v/>
      </c>
      <c r="R1775" s="180" t="str">
        <f>IF('proje ve personel bilgileri'!A772&lt;&gt;0,(P1775/30)," ")</f>
        <v xml:space="preserve"> </v>
      </c>
      <c r="S1775" s="181" t="str">
        <f>IF('proje ve personel bilgileri'!A772&lt;&gt;0,(Q1775/R1775)," ")</f>
        <v xml:space="preserve"> </v>
      </c>
    </row>
    <row r="1776" spans="1:19" ht="15.75" customHeight="1" x14ac:dyDescent="0.25">
      <c r="A1776" s="15">
        <v>760</v>
      </c>
      <c r="B1776" s="359" t="str">
        <f>IF('proje ve personel bilgileri'!A773&lt;&gt;0,('proje ve personel bilgileri'!A773)," ")</f>
        <v xml:space="preserve"> </v>
      </c>
      <c r="C1776" s="359"/>
      <c r="D1776" s="176">
        <f>IF('G011A (Ocak-Temmuz)'!C1479="",0,'G011A (Ocak-Temmuz)'!C1479)</f>
        <v>0</v>
      </c>
      <c r="E1776" s="175">
        <f>IF('G011A (Ocak-Temmuz)'!K1479=" ",0,'G011A (Ocak-Temmuz)'!K1479)</f>
        <v>0</v>
      </c>
      <c r="F1776" s="176">
        <f>IF('G011A (Şubat-Ağustos)'!C1456="",0,'G011A (Şubat-Ağustos)'!C1456)</f>
        <v>0</v>
      </c>
      <c r="G1776" s="175">
        <f>IF('G011A (Şubat-Ağustos)'!K1456=" ",0,'G011A (Şubat-Ağustos)'!K1456)</f>
        <v>0</v>
      </c>
      <c r="H1776" s="176">
        <f>IF('G011A (Mart-Eylül)'!C1456="",0,'G011A (Mart-Eylül)'!C1456)</f>
        <v>0</v>
      </c>
      <c r="I1776" s="175">
        <f>IF('G011A (Mart-Eylül)'!K1456=" ",0,'G011A (Mart-Eylül)'!K1456)</f>
        <v>0</v>
      </c>
      <c r="J1776" s="176">
        <f>IF('G011A (Nisan-Ekim)'!C1455="",0,'G011A (Nisan-Ekim)'!C1455)</f>
        <v>0</v>
      </c>
      <c r="K1776" s="175">
        <f>IF('G011A (Nisan-Ekim)'!K1455="",0,'G011A (Nisan-Ekim)'!K1455)</f>
        <v>0</v>
      </c>
      <c r="L1776" s="176">
        <f>IF('G011A (Mayıs-Kasım)'!C1456="",0,'G011A (Mayıs-Kasım)'!C1456)</f>
        <v>0</v>
      </c>
      <c r="M1776" s="175">
        <f>IF('G011A (Mayıs-Kasım)'!K1456=" ",0,'G011A (Mayıs-Kasım)'!K1456)</f>
        <v>0</v>
      </c>
      <c r="N1776" s="176">
        <f>IF('G011A (Haziran-Aralık)'!C1496="",0,'G011A (Haziran-Aralık)'!C1496)</f>
        <v>0</v>
      </c>
      <c r="O1776" s="175">
        <f>IF('G011A (Haziran-Aralık)'!K1496="",0,'G011A (Haziran-Aralık)'!K1496)</f>
        <v>0</v>
      </c>
      <c r="P1776" s="176" t="str">
        <f>IF('proje ve personel bilgileri'!A773=0,"",SUM(D1776+F1776+H1776+J1776+L1776+N1776))</f>
        <v/>
      </c>
      <c r="Q1776" s="175" t="str">
        <f>IF('proje ve personel bilgileri'!A773=0,"",SUM(E1776+G1776+I1776+K1776+M1776+O1776))</f>
        <v/>
      </c>
      <c r="R1776" s="180" t="str">
        <f>IF('proje ve personel bilgileri'!A773&lt;&gt;0,(P1776/30)," ")</f>
        <v xml:space="preserve"> </v>
      </c>
      <c r="S1776" s="181" t="str">
        <f>IF('proje ve personel bilgileri'!A773&lt;&gt;0,(Q1776/R1776)," ")</f>
        <v xml:space="preserve"> </v>
      </c>
    </row>
    <row r="1777" spans="1:19" ht="15.75" customHeight="1" x14ac:dyDescent="0.25">
      <c r="A1777" s="14">
        <v>761</v>
      </c>
      <c r="B1777" s="359" t="str">
        <f>IF('proje ve personel bilgileri'!A774&lt;&gt;0,('proje ve personel bilgileri'!A774)," ")</f>
        <v xml:space="preserve"> </v>
      </c>
      <c r="C1777" s="359"/>
      <c r="D1777" s="176">
        <f>IF('G011A (Ocak-Temmuz)'!C1480="",0,'G011A (Ocak-Temmuz)'!C1480)</f>
        <v>0</v>
      </c>
      <c r="E1777" s="175">
        <f>IF('G011A (Ocak-Temmuz)'!K1480=" ",0,'G011A (Ocak-Temmuz)'!K1480)</f>
        <v>0</v>
      </c>
      <c r="F1777" s="176">
        <f>IF('G011A (Şubat-Ağustos)'!C1457="",0,'G011A (Şubat-Ağustos)'!C1457)</f>
        <v>0</v>
      </c>
      <c r="G1777" s="175">
        <f>IF('G011A (Şubat-Ağustos)'!K1457=" ",0,'G011A (Şubat-Ağustos)'!K1457)</f>
        <v>0</v>
      </c>
      <c r="H1777" s="176">
        <f>IF('G011A (Mart-Eylül)'!C1457="",0,'G011A (Mart-Eylül)'!C1457)</f>
        <v>0</v>
      </c>
      <c r="I1777" s="175">
        <f>IF('G011A (Mart-Eylül)'!K1457=" ",0,'G011A (Mart-Eylül)'!K1457)</f>
        <v>0</v>
      </c>
      <c r="J1777" s="176">
        <f>IF('G011A (Nisan-Ekim)'!C1456="",0,'G011A (Nisan-Ekim)'!C1456)</f>
        <v>0</v>
      </c>
      <c r="K1777" s="175">
        <f>IF('G011A (Nisan-Ekim)'!K1456="",0,'G011A (Nisan-Ekim)'!K1456)</f>
        <v>0</v>
      </c>
      <c r="L1777" s="176">
        <f>IF('G011A (Mayıs-Kasım)'!C1457="",0,'G011A (Mayıs-Kasım)'!C1457)</f>
        <v>0</v>
      </c>
      <c r="M1777" s="175">
        <f>IF('G011A (Mayıs-Kasım)'!K1457=" ",0,'G011A (Mayıs-Kasım)'!K1457)</f>
        <v>0</v>
      </c>
      <c r="N1777" s="176">
        <f>IF('G011A (Haziran-Aralık)'!C1497="",0,'G011A (Haziran-Aralık)'!C1497)</f>
        <v>0</v>
      </c>
      <c r="O1777" s="175">
        <f>IF('G011A (Haziran-Aralık)'!K1497="",0,'G011A (Haziran-Aralık)'!K1497)</f>
        <v>0</v>
      </c>
      <c r="P1777" s="176" t="str">
        <f>IF('proje ve personel bilgileri'!A774=0,"",SUM(D1777+F1777+H1777+J1777+L1777+N1777))</f>
        <v/>
      </c>
      <c r="Q1777" s="175" t="str">
        <f>IF('proje ve personel bilgileri'!A774=0,"",SUM(E1777+G1777+I1777+K1777+M1777+O1777))</f>
        <v/>
      </c>
      <c r="R1777" s="180" t="str">
        <f>IF('proje ve personel bilgileri'!A774&lt;&gt;0,(P1777/30)," ")</f>
        <v xml:space="preserve"> </v>
      </c>
      <c r="S1777" s="181" t="str">
        <f>IF('proje ve personel bilgileri'!A774&lt;&gt;0,(Q1777/R1777)," ")</f>
        <v xml:space="preserve"> </v>
      </c>
    </row>
    <row r="1778" spans="1:19" ht="15.75" customHeight="1" x14ac:dyDescent="0.25">
      <c r="A1778" s="15">
        <v>762</v>
      </c>
      <c r="B1778" s="359" t="str">
        <f>IF('proje ve personel bilgileri'!A775&lt;&gt;0,('proje ve personel bilgileri'!A775)," ")</f>
        <v xml:space="preserve"> </v>
      </c>
      <c r="C1778" s="359"/>
      <c r="D1778" s="176">
        <f>IF('G011A (Ocak-Temmuz)'!C1481="",0,'G011A (Ocak-Temmuz)'!C1481)</f>
        <v>0</v>
      </c>
      <c r="E1778" s="175">
        <f>IF('G011A (Ocak-Temmuz)'!K1481=" ",0,'G011A (Ocak-Temmuz)'!K1481)</f>
        <v>0</v>
      </c>
      <c r="F1778" s="176">
        <f>IF('G011A (Şubat-Ağustos)'!C1458="",0,'G011A (Şubat-Ağustos)'!C1458)</f>
        <v>0</v>
      </c>
      <c r="G1778" s="175">
        <f>IF('G011A (Şubat-Ağustos)'!K1458=" ",0,'G011A (Şubat-Ağustos)'!K1458)</f>
        <v>0</v>
      </c>
      <c r="H1778" s="176">
        <f>IF('G011A (Mart-Eylül)'!C1458="",0,'G011A (Mart-Eylül)'!C1458)</f>
        <v>0</v>
      </c>
      <c r="I1778" s="175">
        <f>IF('G011A (Mart-Eylül)'!K1458=" ",0,'G011A (Mart-Eylül)'!K1458)</f>
        <v>0</v>
      </c>
      <c r="J1778" s="176">
        <f>IF('G011A (Nisan-Ekim)'!C1457="",0,'G011A (Nisan-Ekim)'!C1457)</f>
        <v>0</v>
      </c>
      <c r="K1778" s="175">
        <f>IF('G011A (Nisan-Ekim)'!K1457="",0,'G011A (Nisan-Ekim)'!K1457)</f>
        <v>0</v>
      </c>
      <c r="L1778" s="176">
        <f>IF('G011A (Mayıs-Kasım)'!C1458="",0,'G011A (Mayıs-Kasım)'!C1458)</f>
        <v>0</v>
      </c>
      <c r="M1778" s="175">
        <f>IF('G011A (Mayıs-Kasım)'!K1458=" ",0,'G011A (Mayıs-Kasım)'!K1458)</f>
        <v>0</v>
      </c>
      <c r="N1778" s="176">
        <f>IF('G011A (Haziran-Aralık)'!C1498="",0,'G011A (Haziran-Aralık)'!C1498)</f>
        <v>0</v>
      </c>
      <c r="O1778" s="175">
        <f>IF('G011A (Haziran-Aralık)'!K1498="",0,'G011A (Haziran-Aralık)'!K1498)</f>
        <v>0</v>
      </c>
      <c r="P1778" s="176" t="str">
        <f>IF('proje ve personel bilgileri'!A775=0,"",SUM(D1778+F1778+H1778+J1778+L1778+N1778))</f>
        <v/>
      </c>
      <c r="Q1778" s="175" t="str">
        <f>IF('proje ve personel bilgileri'!A775=0,"",SUM(E1778+G1778+I1778+K1778+M1778+O1778))</f>
        <v/>
      </c>
      <c r="R1778" s="180" t="str">
        <f>IF('proje ve personel bilgileri'!A775&lt;&gt;0,(P1778/30)," ")</f>
        <v xml:space="preserve"> </v>
      </c>
      <c r="S1778" s="181" t="str">
        <f>IF('proje ve personel bilgileri'!A775&lt;&gt;0,(Q1778/R1778)," ")</f>
        <v xml:space="preserve"> </v>
      </c>
    </row>
    <row r="1779" spans="1:19" ht="15.75" customHeight="1" x14ac:dyDescent="0.25">
      <c r="A1779" s="14">
        <v>763</v>
      </c>
      <c r="B1779" s="359" t="str">
        <f>IF('proje ve personel bilgileri'!A776&lt;&gt;0,('proje ve personel bilgileri'!A776)," ")</f>
        <v xml:space="preserve"> </v>
      </c>
      <c r="C1779" s="359"/>
      <c r="D1779" s="176">
        <f>IF('G011A (Ocak-Temmuz)'!C1482="",0,'G011A (Ocak-Temmuz)'!C1482)</f>
        <v>0</v>
      </c>
      <c r="E1779" s="175">
        <f>IF('G011A (Ocak-Temmuz)'!K1482=" ",0,'G011A (Ocak-Temmuz)'!K1482)</f>
        <v>0</v>
      </c>
      <c r="F1779" s="176">
        <f>IF('G011A (Şubat-Ağustos)'!C1459="",0,'G011A (Şubat-Ağustos)'!C1459)</f>
        <v>0</v>
      </c>
      <c r="G1779" s="175">
        <f>IF('G011A (Şubat-Ağustos)'!K1459=" ",0,'G011A (Şubat-Ağustos)'!K1459)</f>
        <v>0</v>
      </c>
      <c r="H1779" s="176">
        <f>IF('G011A (Mart-Eylül)'!C1459="",0,'G011A (Mart-Eylül)'!C1459)</f>
        <v>0</v>
      </c>
      <c r="I1779" s="175">
        <f>IF('G011A (Mart-Eylül)'!K1459=" ",0,'G011A (Mart-Eylül)'!K1459)</f>
        <v>0</v>
      </c>
      <c r="J1779" s="176">
        <f>IF('G011A (Nisan-Ekim)'!C1458="",0,'G011A (Nisan-Ekim)'!C1458)</f>
        <v>0</v>
      </c>
      <c r="K1779" s="175">
        <f>IF('G011A (Nisan-Ekim)'!K1458="",0,'G011A (Nisan-Ekim)'!K1458)</f>
        <v>0</v>
      </c>
      <c r="L1779" s="176">
        <f>IF('G011A (Mayıs-Kasım)'!C1459="",0,'G011A (Mayıs-Kasım)'!C1459)</f>
        <v>0</v>
      </c>
      <c r="M1779" s="175">
        <f>IF('G011A (Mayıs-Kasım)'!K1459=" ",0,'G011A (Mayıs-Kasım)'!K1459)</f>
        <v>0</v>
      </c>
      <c r="N1779" s="176">
        <f>IF('G011A (Haziran-Aralık)'!C1499="",0,'G011A (Haziran-Aralık)'!C1499)</f>
        <v>0</v>
      </c>
      <c r="O1779" s="175">
        <f>IF('G011A (Haziran-Aralık)'!K1499="",0,'G011A (Haziran-Aralık)'!K1499)</f>
        <v>0</v>
      </c>
      <c r="P1779" s="176" t="str">
        <f>IF('proje ve personel bilgileri'!A776=0,"",SUM(D1779+F1779+H1779+J1779+L1779+N1779))</f>
        <v/>
      </c>
      <c r="Q1779" s="175" t="str">
        <f>IF('proje ve personel bilgileri'!A776=0,"",SUM(E1779+G1779+I1779+K1779+M1779+O1779))</f>
        <v/>
      </c>
      <c r="R1779" s="180" t="str">
        <f>IF('proje ve personel bilgileri'!A776&lt;&gt;0,(P1779/30)," ")</f>
        <v xml:space="preserve"> </v>
      </c>
      <c r="S1779" s="181" t="str">
        <f>IF('proje ve personel bilgileri'!A776&lt;&gt;0,(Q1779/R1779)," ")</f>
        <v xml:space="preserve"> </v>
      </c>
    </row>
    <row r="1780" spans="1:19" ht="15.75" customHeight="1" x14ac:dyDescent="0.25">
      <c r="A1780" s="15">
        <v>764</v>
      </c>
      <c r="B1780" s="359" t="str">
        <f>IF('proje ve personel bilgileri'!A777&lt;&gt;0,('proje ve personel bilgileri'!A777)," ")</f>
        <v xml:space="preserve"> </v>
      </c>
      <c r="C1780" s="359"/>
      <c r="D1780" s="176">
        <f>IF('G011A (Ocak-Temmuz)'!C1483="",0,'G011A (Ocak-Temmuz)'!C1483)</f>
        <v>0</v>
      </c>
      <c r="E1780" s="175">
        <f>IF('G011A (Ocak-Temmuz)'!K1483=" ",0,'G011A (Ocak-Temmuz)'!K1483)</f>
        <v>0</v>
      </c>
      <c r="F1780" s="176">
        <f>IF('G011A (Şubat-Ağustos)'!C1460="",0,'G011A (Şubat-Ağustos)'!C1460)</f>
        <v>0</v>
      </c>
      <c r="G1780" s="175">
        <f>IF('G011A (Şubat-Ağustos)'!K1460=" ",0,'G011A (Şubat-Ağustos)'!K1460)</f>
        <v>0</v>
      </c>
      <c r="H1780" s="176">
        <f>IF('G011A (Mart-Eylül)'!C1460="",0,'G011A (Mart-Eylül)'!C1460)</f>
        <v>0</v>
      </c>
      <c r="I1780" s="175">
        <f>IF('G011A (Mart-Eylül)'!K1460=" ",0,'G011A (Mart-Eylül)'!K1460)</f>
        <v>0</v>
      </c>
      <c r="J1780" s="176">
        <f>IF('G011A (Nisan-Ekim)'!C1459="",0,'G011A (Nisan-Ekim)'!C1459)</f>
        <v>0</v>
      </c>
      <c r="K1780" s="175">
        <f>IF('G011A (Nisan-Ekim)'!K1459="",0,'G011A (Nisan-Ekim)'!K1459)</f>
        <v>0</v>
      </c>
      <c r="L1780" s="176">
        <f>IF('G011A (Mayıs-Kasım)'!C1460="",0,'G011A (Mayıs-Kasım)'!C1460)</f>
        <v>0</v>
      </c>
      <c r="M1780" s="175">
        <f>IF('G011A (Mayıs-Kasım)'!K1460=" ",0,'G011A (Mayıs-Kasım)'!K1460)</f>
        <v>0</v>
      </c>
      <c r="N1780" s="176">
        <f>IF('G011A (Haziran-Aralık)'!C1500="",0,'G011A (Haziran-Aralık)'!C1500)</f>
        <v>0</v>
      </c>
      <c r="O1780" s="175">
        <f>IF('G011A (Haziran-Aralık)'!K1500="",0,'G011A (Haziran-Aralık)'!K1500)</f>
        <v>0</v>
      </c>
      <c r="P1780" s="176" t="str">
        <f>IF('proje ve personel bilgileri'!A777=0,"",SUM(D1780+F1780+H1780+J1780+L1780+N1780))</f>
        <v/>
      </c>
      <c r="Q1780" s="175" t="str">
        <f>IF('proje ve personel bilgileri'!A777=0,"",SUM(E1780+G1780+I1780+K1780+M1780+O1780))</f>
        <v/>
      </c>
      <c r="R1780" s="180" t="str">
        <f>IF('proje ve personel bilgileri'!A777&lt;&gt;0,(P1780/30)," ")</f>
        <v xml:space="preserve"> </v>
      </c>
      <c r="S1780" s="181" t="str">
        <f>IF('proje ve personel bilgileri'!A777&lt;&gt;0,(Q1780/R1780)," ")</f>
        <v xml:space="preserve"> </v>
      </c>
    </row>
    <row r="1781" spans="1:19" ht="15.75" customHeight="1" x14ac:dyDescent="0.25">
      <c r="A1781" s="14">
        <v>765</v>
      </c>
      <c r="B1781" s="359" t="str">
        <f>IF('proje ve personel bilgileri'!A778&lt;&gt;0,('proje ve personel bilgileri'!A778)," ")</f>
        <v xml:space="preserve"> </v>
      </c>
      <c r="C1781" s="359"/>
      <c r="D1781" s="176">
        <f>IF('G011A (Ocak-Temmuz)'!C1484="",0,'G011A (Ocak-Temmuz)'!C1484)</f>
        <v>0</v>
      </c>
      <c r="E1781" s="175">
        <f>IF('G011A (Ocak-Temmuz)'!K1484=" ",0,'G011A (Ocak-Temmuz)'!K1484)</f>
        <v>0</v>
      </c>
      <c r="F1781" s="176">
        <f>IF('G011A (Şubat-Ağustos)'!C1461="",0,'G011A (Şubat-Ağustos)'!C1461)</f>
        <v>0</v>
      </c>
      <c r="G1781" s="175">
        <f>IF('G011A (Şubat-Ağustos)'!K1461=" ",0,'G011A (Şubat-Ağustos)'!K1461)</f>
        <v>0</v>
      </c>
      <c r="H1781" s="176">
        <f>IF('G011A (Mart-Eylül)'!C1461="",0,'G011A (Mart-Eylül)'!C1461)</f>
        <v>0</v>
      </c>
      <c r="I1781" s="175">
        <f>IF('G011A (Mart-Eylül)'!K1461=" ",0,'G011A (Mart-Eylül)'!K1461)</f>
        <v>0</v>
      </c>
      <c r="J1781" s="176">
        <f>IF('G011A (Nisan-Ekim)'!C1460="",0,'G011A (Nisan-Ekim)'!C1460)</f>
        <v>0</v>
      </c>
      <c r="K1781" s="175">
        <f>IF('G011A (Nisan-Ekim)'!K1460="",0,'G011A (Nisan-Ekim)'!K1460)</f>
        <v>0</v>
      </c>
      <c r="L1781" s="176">
        <f>IF('G011A (Mayıs-Kasım)'!C1461="",0,'G011A (Mayıs-Kasım)'!C1461)</f>
        <v>0</v>
      </c>
      <c r="M1781" s="175">
        <f>IF('G011A (Mayıs-Kasım)'!K1461=" ",0,'G011A (Mayıs-Kasım)'!K1461)</f>
        <v>0</v>
      </c>
      <c r="N1781" s="176">
        <f>IF('G011A (Haziran-Aralık)'!C1501="",0,'G011A (Haziran-Aralık)'!C1501)</f>
        <v>0</v>
      </c>
      <c r="O1781" s="175">
        <f>IF('G011A (Haziran-Aralık)'!K1501="",0,'G011A (Haziran-Aralık)'!K1501)</f>
        <v>0</v>
      </c>
      <c r="P1781" s="176" t="str">
        <f>IF('proje ve personel bilgileri'!A778=0,"",SUM(D1781+F1781+H1781+J1781+L1781+N1781))</f>
        <v/>
      </c>
      <c r="Q1781" s="175" t="str">
        <f>IF('proje ve personel bilgileri'!A778=0,"",SUM(E1781+G1781+I1781+K1781+M1781+O1781))</f>
        <v/>
      </c>
      <c r="R1781" s="180" t="str">
        <f>IF('proje ve personel bilgileri'!A778&lt;&gt;0,(P1781/30)," ")</f>
        <v xml:space="preserve"> </v>
      </c>
      <c r="S1781" s="181" t="str">
        <f>IF('proje ve personel bilgileri'!A778&lt;&gt;0,(Q1781/R1781)," ")</f>
        <v xml:space="preserve"> </v>
      </c>
    </row>
    <row r="1782" spans="1:19" ht="15.75" customHeight="1" x14ac:dyDescent="0.25">
      <c r="A1782" s="15">
        <v>766</v>
      </c>
      <c r="B1782" s="359" t="str">
        <f>IF('proje ve personel bilgileri'!A779&lt;&gt;0,('proje ve personel bilgileri'!A779)," ")</f>
        <v xml:space="preserve"> </v>
      </c>
      <c r="C1782" s="359"/>
      <c r="D1782" s="176">
        <f>IF('G011A (Ocak-Temmuz)'!C1485="",0,'G011A (Ocak-Temmuz)'!C1485)</f>
        <v>0</v>
      </c>
      <c r="E1782" s="175">
        <f>IF('G011A (Ocak-Temmuz)'!K1485=" ",0,'G011A (Ocak-Temmuz)'!K1485)</f>
        <v>0</v>
      </c>
      <c r="F1782" s="176">
        <f>IF('G011A (Şubat-Ağustos)'!C1462="",0,'G011A (Şubat-Ağustos)'!C1462)</f>
        <v>0</v>
      </c>
      <c r="G1782" s="175">
        <f>IF('G011A (Şubat-Ağustos)'!K1462=" ",0,'G011A (Şubat-Ağustos)'!K1462)</f>
        <v>0</v>
      </c>
      <c r="H1782" s="176">
        <f>IF('G011A (Mart-Eylül)'!C1462="",0,'G011A (Mart-Eylül)'!C1462)</f>
        <v>0</v>
      </c>
      <c r="I1782" s="175">
        <f>IF('G011A (Mart-Eylül)'!K1462=" ",0,'G011A (Mart-Eylül)'!K1462)</f>
        <v>0</v>
      </c>
      <c r="J1782" s="176">
        <f>IF('G011A (Nisan-Ekim)'!C1461="",0,'G011A (Nisan-Ekim)'!C1461)</f>
        <v>0</v>
      </c>
      <c r="K1782" s="175">
        <f>IF('G011A (Nisan-Ekim)'!K1461="",0,'G011A (Nisan-Ekim)'!K1461)</f>
        <v>0</v>
      </c>
      <c r="L1782" s="176">
        <f>IF('G011A (Mayıs-Kasım)'!C1462="",0,'G011A (Mayıs-Kasım)'!C1462)</f>
        <v>0</v>
      </c>
      <c r="M1782" s="175">
        <f>IF('G011A (Mayıs-Kasım)'!K1462=" ",0,'G011A (Mayıs-Kasım)'!K1462)</f>
        <v>0</v>
      </c>
      <c r="N1782" s="176">
        <f>IF('G011A (Haziran-Aralık)'!C1502="",0,'G011A (Haziran-Aralık)'!C1502)</f>
        <v>0</v>
      </c>
      <c r="O1782" s="175">
        <f>IF('G011A (Haziran-Aralık)'!K1502="",0,'G011A (Haziran-Aralık)'!K1502)</f>
        <v>0</v>
      </c>
      <c r="P1782" s="176" t="str">
        <f>IF('proje ve personel bilgileri'!A779=0,"",SUM(D1782+F1782+H1782+J1782+L1782+N1782))</f>
        <v/>
      </c>
      <c r="Q1782" s="175" t="str">
        <f>IF('proje ve personel bilgileri'!A779=0,"",SUM(E1782+G1782+I1782+K1782+M1782+O1782))</f>
        <v/>
      </c>
      <c r="R1782" s="180" t="str">
        <f>IF('proje ve personel bilgileri'!A779&lt;&gt;0,(P1782/30)," ")</f>
        <v xml:space="preserve"> </v>
      </c>
      <c r="S1782" s="181" t="str">
        <f>IF('proje ve personel bilgileri'!A779&lt;&gt;0,(Q1782/R1782)," ")</f>
        <v xml:space="preserve"> </v>
      </c>
    </row>
    <row r="1783" spans="1:19" ht="15.75" customHeight="1" x14ac:dyDescent="0.25">
      <c r="A1783" s="14">
        <v>767</v>
      </c>
      <c r="B1783" s="359" t="str">
        <f>IF('proje ve personel bilgileri'!A780&lt;&gt;0,('proje ve personel bilgileri'!A780)," ")</f>
        <v xml:space="preserve"> </v>
      </c>
      <c r="C1783" s="359"/>
      <c r="D1783" s="176">
        <f>IF('G011A (Ocak-Temmuz)'!C1486="",0,'G011A (Ocak-Temmuz)'!C1486)</f>
        <v>0</v>
      </c>
      <c r="E1783" s="175">
        <f>IF('G011A (Ocak-Temmuz)'!K1486=" ",0,'G011A (Ocak-Temmuz)'!K1486)</f>
        <v>0</v>
      </c>
      <c r="F1783" s="176">
        <f>IF('G011A (Şubat-Ağustos)'!C1463="",0,'G011A (Şubat-Ağustos)'!C1463)</f>
        <v>0</v>
      </c>
      <c r="G1783" s="175">
        <f>IF('G011A (Şubat-Ağustos)'!K1463=" ",0,'G011A (Şubat-Ağustos)'!K1463)</f>
        <v>0</v>
      </c>
      <c r="H1783" s="176">
        <f>IF('G011A (Mart-Eylül)'!C1463="",0,'G011A (Mart-Eylül)'!C1463)</f>
        <v>0</v>
      </c>
      <c r="I1783" s="175">
        <f>IF('G011A (Mart-Eylül)'!K1463=" ",0,'G011A (Mart-Eylül)'!K1463)</f>
        <v>0</v>
      </c>
      <c r="J1783" s="176">
        <f>IF('G011A (Nisan-Ekim)'!C1462="",0,'G011A (Nisan-Ekim)'!C1462)</f>
        <v>0</v>
      </c>
      <c r="K1783" s="175">
        <f>IF('G011A (Nisan-Ekim)'!K1462="",0,'G011A (Nisan-Ekim)'!K1462)</f>
        <v>0</v>
      </c>
      <c r="L1783" s="176">
        <f>IF('G011A (Mayıs-Kasım)'!C1463="",0,'G011A (Mayıs-Kasım)'!C1463)</f>
        <v>0</v>
      </c>
      <c r="M1783" s="175">
        <f>IF('G011A (Mayıs-Kasım)'!K1463=" ",0,'G011A (Mayıs-Kasım)'!K1463)</f>
        <v>0</v>
      </c>
      <c r="N1783" s="176">
        <f>IF('G011A (Haziran-Aralık)'!C1503="",0,'G011A (Haziran-Aralık)'!C1503)</f>
        <v>0</v>
      </c>
      <c r="O1783" s="175">
        <f>IF('G011A (Haziran-Aralık)'!K1503="",0,'G011A (Haziran-Aralık)'!K1503)</f>
        <v>0</v>
      </c>
      <c r="P1783" s="176" t="str">
        <f>IF('proje ve personel bilgileri'!A780=0,"",SUM(D1783+F1783+H1783+J1783+L1783+N1783))</f>
        <v/>
      </c>
      <c r="Q1783" s="175" t="str">
        <f>IF('proje ve personel bilgileri'!A780=0,"",SUM(E1783+G1783+I1783+K1783+M1783+O1783))</f>
        <v/>
      </c>
      <c r="R1783" s="180" t="str">
        <f>IF('proje ve personel bilgileri'!A780&lt;&gt;0,(P1783/30)," ")</f>
        <v xml:space="preserve"> </v>
      </c>
      <c r="S1783" s="181" t="str">
        <f>IF('proje ve personel bilgileri'!A780&lt;&gt;0,(Q1783/R1783)," ")</f>
        <v xml:space="preserve"> </v>
      </c>
    </row>
    <row r="1784" spans="1:19" ht="15.75" customHeight="1" x14ac:dyDescent="0.25">
      <c r="A1784" s="15">
        <v>768</v>
      </c>
      <c r="B1784" s="359" t="str">
        <f>IF('proje ve personel bilgileri'!A781&lt;&gt;0,('proje ve personel bilgileri'!A781)," ")</f>
        <v xml:space="preserve"> </v>
      </c>
      <c r="C1784" s="359"/>
      <c r="D1784" s="176">
        <f>IF('G011A (Ocak-Temmuz)'!C1487="",0,'G011A (Ocak-Temmuz)'!C1487)</f>
        <v>0</v>
      </c>
      <c r="E1784" s="175">
        <f>IF('G011A (Ocak-Temmuz)'!K1487=" ",0,'G011A (Ocak-Temmuz)'!K1487)</f>
        <v>0</v>
      </c>
      <c r="F1784" s="176">
        <f>IF('G011A (Şubat-Ağustos)'!C1464="",0,'G011A (Şubat-Ağustos)'!C1464)</f>
        <v>0</v>
      </c>
      <c r="G1784" s="175">
        <f>IF('G011A (Şubat-Ağustos)'!K1464=" ",0,'G011A (Şubat-Ağustos)'!K1464)</f>
        <v>0</v>
      </c>
      <c r="H1784" s="176">
        <f>IF('G011A (Mart-Eylül)'!C1464="",0,'G011A (Mart-Eylül)'!C1464)</f>
        <v>0</v>
      </c>
      <c r="I1784" s="175">
        <f>IF('G011A (Mart-Eylül)'!K1464=" ",0,'G011A (Mart-Eylül)'!K1464)</f>
        <v>0</v>
      </c>
      <c r="J1784" s="176">
        <f>IF('G011A (Nisan-Ekim)'!C1463="",0,'G011A (Nisan-Ekim)'!C1463)</f>
        <v>0</v>
      </c>
      <c r="K1784" s="175">
        <f>IF('G011A (Nisan-Ekim)'!K1463="",0,'G011A (Nisan-Ekim)'!K1463)</f>
        <v>0</v>
      </c>
      <c r="L1784" s="176">
        <f>IF('G011A (Mayıs-Kasım)'!C1464="",0,'G011A (Mayıs-Kasım)'!C1464)</f>
        <v>0</v>
      </c>
      <c r="M1784" s="175">
        <f>IF('G011A (Mayıs-Kasım)'!K1464=" ",0,'G011A (Mayıs-Kasım)'!K1464)</f>
        <v>0</v>
      </c>
      <c r="N1784" s="176">
        <f>IF('G011A (Haziran-Aralık)'!C1504="",0,'G011A (Haziran-Aralık)'!C1504)</f>
        <v>0</v>
      </c>
      <c r="O1784" s="175">
        <f>IF('G011A (Haziran-Aralık)'!K1504="",0,'G011A (Haziran-Aralık)'!K1504)</f>
        <v>0</v>
      </c>
      <c r="P1784" s="176" t="str">
        <f>IF('proje ve personel bilgileri'!A781=0,"",SUM(D1784+F1784+H1784+J1784+L1784+N1784))</f>
        <v/>
      </c>
      <c r="Q1784" s="175" t="str">
        <f>IF('proje ve personel bilgileri'!A781=0,"",SUM(E1784+G1784+I1784+K1784+M1784+O1784))</f>
        <v/>
      </c>
      <c r="R1784" s="180" t="str">
        <f>IF('proje ve personel bilgileri'!A781&lt;&gt;0,(P1784/30)," ")</f>
        <v xml:space="preserve"> </v>
      </c>
      <c r="S1784" s="181" t="str">
        <f>IF('proje ve personel bilgileri'!A781&lt;&gt;0,(Q1784/R1784)," ")</f>
        <v xml:space="preserve"> </v>
      </c>
    </row>
    <row r="1785" spans="1:19" ht="15.75" customHeight="1" x14ac:dyDescent="0.25">
      <c r="A1785" s="14">
        <v>769</v>
      </c>
      <c r="B1785" s="359" t="str">
        <f>IF('proje ve personel bilgileri'!A782&lt;&gt;0,('proje ve personel bilgileri'!A782)," ")</f>
        <v xml:space="preserve"> </v>
      </c>
      <c r="C1785" s="359"/>
      <c r="D1785" s="176">
        <f>IF('G011A (Ocak-Temmuz)'!C1488="",0,'G011A (Ocak-Temmuz)'!C1488)</f>
        <v>0</v>
      </c>
      <c r="E1785" s="175">
        <f>IF('G011A (Ocak-Temmuz)'!K1488=" ",0,'G011A (Ocak-Temmuz)'!K1488)</f>
        <v>0</v>
      </c>
      <c r="F1785" s="176">
        <f>IF('G011A (Şubat-Ağustos)'!C1465="",0,'G011A (Şubat-Ağustos)'!C1465)</f>
        <v>0</v>
      </c>
      <c r="G1785" s="175">
        <f>IF('G011A (Şubat-Ağustos)'!K1465=" ",0,'G011A (Şubat-Ağustos)'!K1465)</f>
        <v>0</v>
      </c>
      <c r="H1785" s="176">
        <f>IF('G011A (Mart-Eylül)'!C1465="",0,'G011A (Mart-Eylül)'!C1465)</f>
        <v>0</v>
      </c>
      <c r="I1785" s="175">
        <f>IF('G011A (Mart-Eylül)'!K1465=" ",0,'G011A (Mart-Eylül)'!K1465)</f>
        <v>0</v>
      </c>
      <c r="J1785" s="176">
        <f>IF('G011A (Nisan-Ekim)'!C1464="",0,'G011A (Nisan-Ekim)'!C1464)</f>
        <v>0</v>
      </c>
      <c r="K1785" s="175">
        <f>IF('G011A (Nisan-Ekim)'!K1464="",0,'G011A (Nisan-Ekim)'!K1464)</f>
        <v>0</v>
      </c>
      <c r="L1785" s="176">
        <f>IF('G011A (Mayıs-Kasım)'!C1465="",0,'G011A (Mayıs-Kasım)'!C1465)</f>
        <v>0</v>
      </c>
      <c r="M1785" s="175">
        <f>IF('G011A (Mayıs-Kasım)'!K1465=" ",0,'G011A (Mayıs-Kasım)'!K1465)</f>
        <v>0</v>
      </c>
      <c r="N1785" s="176">
        <f>IF('G011A (Haziran-Aralık)'!C1505="",0,'G011A (Haziran-Aralık)'!C1505)</f>
        <v>0</v>
      </c>
      <c r="O1785" s="175">
        <f>IF('G011A (Haziran-Aralık)'!K1505="",0,'G011A (Haziran-Aralık)'!K1505)</f>
        <v>0</v>
      </c>
      <c r="P1785" s="176" t="str">
        <f>IF('proje ve personel bilgileri'!A782=0,"",SUM(D1785+F1785+H1785+J1785+L1785+N1785))</f>
        <v/>
      </c>
      <c r="Q1785" s="175" t="str">
        <f>IF('proje ve personel bilgileri'!A782=0,"",SUM(E1785+G1785+I1785+K1785+M1785+O1785))</f>
        <v/>
      </c>
      <c r="R1785" s="180" t="str">
        <f>IF('proje ve personel bilgileri'!A782&lt;&gt;0,(P1785/30)," ")</f>
        <v xml:space="preserve"> </v>
      </c>
      <c r="S1785" s="181" t="str">
        <f>IF('proje ve personel bilgileri'!A782&lt;&gt;0,(Q1785/R1785)," ")</f>
        <v xml:space="preserve"> </v>
      </c>
    </row>
    <row r="1786" spans="1:19" ht="15.75" customHeight="1" x14ac:dyDescent="0.25">
      <c r="A1786" s="15">
        <v>770</v>
      </c>
      <c r="B1786" s="359" t="str">
        <f>IF('proje ve personel bilgileri'!A783&lt;&gt;0,('proje ve personel bilgileri'!A783)," ")</f>
        <v xml:space="preserve"> </v>
      </c>
      <c r="C1786" s="359"/>
      <c r="D1786" s="176">
        <f>IF('G011A (Ocak-Temmuz)'!C1489="",0,'G011A (Ocak-Temmuz)'!C1489)</f>
        <v>0</v>
      </c>
      <c r="E1786" s="175">
        <f>IF('G011A (Ocak-Temmuz)'!K1489=" ",0,'G011A (Ocak-Temmuz)'!K1489)</f>
        <v>0</v>
      </c>
      <c r="F1786" s="176">
        <f>IF('G011A (Şubat-Ağustos)'!C1466="",0,'G011A (Şubat-Ağustos)'!C1466)</f>
        <v>0</v>
      </c>
      <c r="G1786" s="175">
        <f>IF('G011A (Şubat-Ağustos)'!K1466=" ",0,'G011A (Şubat-Ağustos)'!K1466)</f>
        <v>0</v>
      </c>
      <c r="H1786" s="176">
        <f>IF('G011A (Mart-Eylül)'!C1466="",0,'G011A (Mart-Eylül)'!C1466)</f>
        <v>0</v>
      </c>
      <c r="I1786" s="175">
        <f>IF('G011A (Mart-Eylül)'!K1466=" ",0,'G011A (Mart-Eylül)'!K1466)</f>
        <v>0</v>
      </c>
      <c r="J1786" s="176">
        <f>IF('G011A (Nisan-Ekim)'!C1465="",0,'G011A (Nisan-Ekim)'!C1465)</f>
        <v>0</v>
      </c>
      <c r="K1786" s="175">
        <f>IF('G011A (Nisan-Ekim)'!K1465="",0,'G011A (Nisan-Ekim)'!K1465)</f>
        <v>0</v>
      </c>
      <c r="L1786" s="176">
        <f>IF('G011A (Mayıs-Kasım)'!C1466="",0,'G011A (Mayıs-Kasım)'!C1466)</f>
        <v>0</v>
      </c>
      <c r="M1786" s="175">
        <f>IF('G011A (Mayıs-Kasım)'!K1466=" ",0,'G011A (Mayıs-Kasım)'!K1466)</f>
        <v>0</v>
      </c>
      <c r="N1786" s="176">
        <f>IF('G011A (Haziran-Aralık)'!C1506="",0,'G011A (Haziran-Aralık)'!C1506)</f>
        <v>0</v>
      </c>
      <c r="O1786" s="175">
        <f>IF('G011A (Haziran-Aralık)'!K1506="",0,'G011A (Haziran-Aralık)'!K1506)</f>
        <v>0</v>
      </c>
      <c r="P1786" s="176" t="str">
        <f>IF('proje ve personel bilgileri'!A783=0,"",SUM(D1786+F1786+H1786+J1786+L1786+N1786))</f>
        <v/>
      </c>
      <c r="Q1786" s="175" t="str">
        <f>IF('proje ve personel bilgileri'!A783=0,"",SUM(E1786+G1786+I1786+K1786+M1786+O1786))</f>
        <v/>
      </c>
      <c r="R1786" s="180" t="str">
        <f>IF('proje ve personel bilgileri'!A783&lt;&gt;0,(P1786/30)," ")</f>
        <v xml:space="preserve"> </v>
      </c>
      <c r="S1786" s="181" t="str">
        <f>IF('proje ve personel bilgileri'!A783&lt;&gt;0,(Q1786/R1786)," ")</f>
        <v xml:space="preserve"> </v>
      </c>
    </row>
    <row r="1787" spans="1:19" ht="15.75" customHeight="1" x14ac:dyDescent="0.25">
      <c r="A1787" s="14">
        <v>771</v>
      </c>
      <c r="B1787" s="359" t="str">
        <f>IF('proje ve personel bilgileri'!A784&lt;&gt;0,('proje ve personel bilgileri'!A784)," ")</f>
        <v xml:space="preserve"> </v>
      </c>
      <c r="C1787" s="359"/>
      <c r="D1787" s="176">
        <f>IF('G011A (Ocak-Temmuz)'!C1490="",0,'G011A (Ocak-Temmuz)'!C1490)</f>
        <v>0</v>
      </c>
      <c r="E1787" s="175">
        <f>IF('G011A (Ocak-Temmuz)'!K1490=" ",0,'G011A (Ocak-Temmuz)'!K1490)</f>
        <v>0</v>
      </c>
      <c r="F1787" s="176">
        <f>IF('G011A (Şubat-Ağustos)'!C1467="",0,'G011A (Şubat-Ağustos)'!C1467)</f>
        <v>0</v>
      </c>
      <c r="G1787" s="175">
        <f>IF('G011A (Şubat-Ağustos)'!K1467=" ",0,'G011A (Şubat-Ağustos)'!K1467)</f>
        <v>0</v>
      </c>
      <c r="H1787" s="176">
        <f>IF('G011A (Mart-Eylül)'!C1467="",0,'G011A (Mart-Eylül)'!C1467)</f>
        <v>0</v>
      </c>
      <c r="I1787" s="175">
        <f>IF('G011A (Mart-Eylül)'!K1467=" ",0,'G011A (Mart-Eylül)'!K1467)</f>
        <v>0</v>
      </c>
      <c r="J1787" s="176">
        <f>IF('G011A (Nisan-Ekim)'!C1466="",0,'G011A (Nisan-Ekim)'!C1466)</f>
        <v>0</v>
      </c>
      <c r="K1787" s="175">
        <f>IF('G011A (Nisan-Ekim)'!K1466="",0,'G011A (Nisan-Ekim)'!K1466)</f>
        <v>0</v>
      </c>
      <c r="L1787" s="176">
        <f>IF('G011A (Mayıs-Kasım)'!C1467="",0,'G011A (Mayıs-Kasım)'!C1467)</f>
        <v>0</v>
      </c>
      <c r="M1787" s="175">
        <f>IF('G011A (Mayıs-Kasım)'!K1467=" ",0,'G011A (Mayıs-Kasım)'!K1467)</f>
        <v>0</v>
      </c>
      <c r="N1787" s="176">
        <f>IF('G011A (Haziran-Aralık)'!C1507="",0,'G011A (Haziran-Aralık)'!C1507)</f>
        <v>0</v>
      </c>
      <c r="O1787" s="175">
        <f>IF('G011A (Haziran-Aralık)'!K1507="",0,'G011A (Haziran-Aralık)'!K1507)</f>
        <v>0</v>
      </c>
      <c r="P1787" s="176" t="str">
        <f>IF('proje ve personel bilgileri'!A784=0,"",SUM(D1787+F1787+H1787+J1787+L1787+N1787))</f>
        <v/>
      </c>
      <c r="Q1787" s="175" t="str">
        <f>IF('proje ve personel bilgileri'!A784=0,"",SUM(E1787+G1787+I1787+K1787+M1787+O1787))</f>
        <v/>
      </c>
      <c r="R1787" s="180" t="str">
        <f>IF('proje ve personel bilgileri'!A784&lt;&gt;0,(P1787/30)," ")</f>
        <v xml:space="preserve"> </v>
      </c>
      <c r="S1787" s="181" t="str">
        <f>IF('proje ve personel bilgileri'!A784&lt;&gt;0,(Q1787/R1787)," ")</f>
        <v xml:space="preserve"> </v>
      </c>
    </row>
    <row r="1788" spans="1:19" ht="15.75" customHeight="1" x14ac:dyDescent="0.25">
      <c r="A1788" s="15">
        <v>772</v>
      </c>
      <c r="B1788" s="359" t="str">
        <f>IF('proje ve personel bilgileri'!A785&lt;&gt;0,('proje ve personel bilgileri'!A785)," ")</f>
        <v xml:space="preserve"> </v>
      </c>
      <c r="C1788" s="359"/>
      <c r="D1788" s="176">
        <f>IF('G011A (Ocak-Temmuz)'!C1491="",0,'G011A (Ocak-Temmuz)'!C1491)</f>
        <v>0</v>
      </c>
      <c r="E1788" s="175">
        <f>IF('G011A (Ocak-Temmuz)'!K1491=" ",0,'G011A (Ocak-Temmuz)'!K1491)</f>
        <v>0</v>
      </c>
      <c r="F1788" s="176">
        <f>IF('G011A (Şubat-Ağustos)'!C1468="",0,'G011A (Şubat-Ağustos)'!C1468)</f>
        <v>0</v>
      </c>
      <c r="G1788" s="175">
        <f>IF('G011A (Şubat-Ağustos)'!K1468=" ",0,'G011A (Şubat-Ağustos)'!K1468)</f>
        <v>0</v>
      </c>
      <c r="H1788" s="176">
        <f>IF('G011A (Mart-Eylül)'!C1468="",0,'G011A (Mart-Eylül)'!C1468)</f>
        <v>0</v>
      </c>
      <c r="I1788" s="175">
        <f>IF('G011A (Mart-Eylül)'!K1468=" ",0,'G011A (Mart-Eylül)'!K1468)</f>
        <v>0</v>
      </c>
      <c r="J1788" s="176">
        <f>IF('G011A (Nisan-Ekim)'!C1467="",0,'G011A (Nisan-Ekim)'!C1467)</f>
        <v>0</v>
      </c>
      <c r="K1788" s="175">
        <f>IF('G011A (Nisan-Ekim)'!K1467="",0,'G011A (Nisan-Ekim)'!K1467)</f>
        <v>0</v>
      </c>
      <c r="L1788" s="176">
        <f>IF('G011A (Mayıs-Kasım)'!C1468="",0,'G011A (Mayıs-Kasım)'!C1468)</f>
        <v>0</v>
      </c>
      <c r="M1788" s="175">
        <f>IF('G011A (Mayıs-Kasım)'!K1468=" ",0,'G011A (Mayıs-Kasım)'!K1468)</f>
        <v>0</v>
      </c>
      <c r="N1788" s="176">
        <f>IF('G011A (Haziran-Aralık)'!C1508="",0,'G011A (Haziran-Aralık)'!C1508)</f>
        <v>0</v>
      </c>
      <c r="O1788" s="175">
        <f>IF('G011A (Haziran-Aralık)'!K1508="",0,'G011A (Haziran-Aralık)'!K1508)</f>
        <v>0</v>
      </c>
      <c r="P1788" s="176" t="str">
        <f>IF('proje ve personel bilgileri'!A785=0,"",SUM(D1788+F1788+H1788+J1788+L1788+N1788))</f>
        <v/>
      </c>
      <c r="Q1788" s="175" t="str">
        <f>IF('proje ve personel bilgileri'!A785=0,"",SUM(E1788+G1788+I1788+K1788+M1788+O1788))</f>
        <v/>
      </c>
      <c r="R1788" s="180" t="str">
        <f>IF('proje ve personel bilgileri'!A785&lt;&gt;0,(P1788/30)," ")</f>
        <v xml:space="preserve"> </v>
      </c>
      <c r="S1788" s="181" t="str">
        <f>IF('proje ve personel bilgileri'!A785&lt;&gt;0,(Q1788/R1788)," ")</f>
        <v xml:space="preserve"> </v>
      </c>
    </row>
    <row r="1789" spans="1:19" ht="15.75" customHeight="1" x14ac:dyDescent="0.25">
      <c r="A1789" s="14">
        <v>773</v>
      </c>
      <c r="B1789" s="359" t="str">
        <f>IF('proje ve personel bilgileri'!A786&lt;&gt;0,('proje ve personel bilgileri'!A786)," ")</f>
        <v xml:space="preserve"> </v>
      </c>
      <c r="C1789" s="359"/>
      <c r="D1789" s="176">
        <f>IF('G011A (Ocak-Temmuz)'!C1492="",0,'G011A (Ocak-Temmuz)'!C1492)</f>
        <v>0</v>
      </c>
      <c r="E1789" s="175">
        <f>IF('G011A (Ocak-Temmuz)'!K1492=" ",0,'G011A (Ocak-Temmuz)'!K1492)</f>
        <v>0</v>
      </c>
      <c r="F1789" s="176">
        <f>IF('G011A (Şubat-Ağustos)'!C1469="",0,'G011A (Şubat-Ağustos)'!C1469)</f>
        <v>0</v>
      </c>
      <c r="G1789" s="175">
        <f>IF('G011A (Şubat-Ağustos)'!K1469=" ",0,'G011A (Şubat-Ağustos)'!K1469)</f>
        <v>0</v>
      </c>
      <c r="H1789" s="176">
        <f>IF('G011A (Mart-Eylül)'!C1469="",0,'G011A (Mart-Eylül)'!C1469)</f>
        <v>0</v>
      </c>
      <c r="I1789" s="175">
        <f>IF('G011A (Mart-Eylül)'!K1469=" ",0,'G011A (Mart-Eylül)'!K1469)</f>
        <v>0</v>
      </c>
      <c r="J1789" s="176">
        <f>IF('G011A (Nisan-Ekim)'!C1468="",0,'G011A (Nisan-Ekim)'!C1468)</f>
        <v>0</v>
      </c>
      <c r="K1789" s="175">
        <f>IF('G011A (Nisan-Ekim)'!K1468="",0,'G011A (Nisan-Ekim)'!K1468)</f>
        <v>0</v>
      </c>
      <c r="L1789" s="176">
        <f>IF('G011A (Mayıs-Kasım)'!C1469="",0,'G011A (Mayıs-Kasım)'!C1469)</f>
        <v>0</v>
      </c>
      <c r="M1789" s="175">
        <f>IF('G011A (Mayıs-Kasım)'!K1469=" ",0,'G011A (Mayıs-Kasım)'!K1469)</f>
        <v>0</v>
      </c>
      <c r="N1789" s="176">
        <f>IF('G011A (Haziran-Aralık)'!C1509="",0,'G011A (Haziran-Aralık)'!C1509)</f>
        <v>0</v>
      </c>
      <c r="O1789" s="175">
        <f>IF('G011A (Haziran-Aralık)'!K1509="",0,'G011A (Haziran-Aralık)'!K1509)</f>
        <v>0</v>
      </c>
      <c r="P1789" s="176" t="str">
        <f>IF('proje ve personel bilgileri'!A786=0,"",SUM(D1789+F1789+H1789+J1789+L1789+N1789))</f>
        <v/>
      </c>
      <c r="Q1789" s="175" t="str">
        <f>IF('proje ve personel bilgileri'!A786=0,"",SUM(E1789+G1789+I1789+K1789+M1789+O1789))</f>
        <v/>
      </c>
      <c r="R1789" s="180" t="str">
        <f>IF('proje ve personel bilgileri'!A786&lt;&gt;0,(P1789/30)," ")</f>
        <v xml:space="preserve"> </v>
      </c>
      <c r="S1789" s="181" t="str">
        <f>IF('proje ve personel bilgileri'!A786&lt;&gt;0,(Q1789/R1789)," ")</f>
        <v xml:space="preserve"> </v>
      </c>
    </row>
    <row r="1790" spans="1:19" ht="15.75" customHeight="1" x14ac:dyDescent="0.25">
      <c r="A1790" s="15">
        <v>774</v>
      </c>
      <c r="B1790" s="359" t="str">
        <f>IF('proje ve personel bilgileri'!A787&lt;&gt;0,('proje ve personel bilgileri'!A787)," ")</f>
        <v xml:space="preserve"> </v>
      </c>
      <c r="C1790" s="359"/>
      <c r="D1790" s="176">
        <f>IF('G011A (Ocak-Temmuz)'!C1493="",0,'G011A (Ocak-Temmuz)'!C1493)</f>
        <v>0</v>
      </c>
      <c r="E1790" s="175">
        <f>IF('G011A (Ocak-Temmuz)'!K1493=" ",0,'G011A (Ocak-Temmuz)'!K1493)</f>
        <v>0</v>
      </c>
      <c r="F1790" s="176">
        <f>IF('G011A (Şubat-Ağustos)'!C1470="",0,'G011A (Şubat-Ağustos)'!C1470)</f>
        <v>0</v>
      </c>
      <c r="G1790" s="175">
        <f>IF('G011A (Şubat-Ağustos)'!K1470=" ",0,'G011A (Şubat-Ağustos)'!K1470)</f>
        <v>0</v>
      </c>
      <c r="H1790" s="176">
        <f>IF('G011A (Mart-Eylül)'!C1470="",0,'G011A (Mart-Eylül)'!C1470)</f>
        <v>0</v>
      </c>
      <c r="I1790" s="175">
        <f>IF('G011A (Mart-Eylül)'!K1470=" ",0,'G011A (Mart-Eylül)'!K1470)</f>
        <v>0</v>
      </c>
      <c r="J1790" s="176">
        <f>IF('G011A (Nisan-Ekim)'!C1469="",0,'G011A (Nisan-Ekim)'!C1469)</f>
        <v>0</v>
      </c>
      <c r="K1790" s="175">
        <f>IF('G011A (Nisan-Ekim)'!K1469="",0,'G011A (Nisan-Ekim)'!K1469)</f>
        <v>0</v>
      </c>
      <c r="L1790" s="176">
        <f>IF('G011A (Mayıs-Kasım)'!C1470="",0,'G011A (Mayıs-Kasım)'!C1470)</f>
        <v>0</v>
      </c>
      <c r="M1790" s="175">
        <f>IF('G011A (Mayıs-Kasım)'!K1470=" ",0,'G011A (Mayıs-Kasım)'!K1470)</f>
        <v>0</v>
      </c>
      <c r="N1790" s="176">
        <f>IF('G011A (Haziran-Aralık)'!C1510="",0,'G011A (Haziran-Aralık)'!C1510)</f>
        <v>0</v>
      </c>
      <c r="O1790" s="175">
        <f>IF('G011A (Haziran-Aralık)'!K1510="",0,'G011A (Haziran-Aralık)'!K1510)</f>
        <v>0</v>
      </c>
      <c r="P1790" s="176" t="str">
        <f>IF('proje ve personel bilgileri'!A787=0,"",SUM(D1790+F1790+H1790+J1790+L1790+N1790))</f>
        <v/>
      </c>
      <c r="Q1790" s="175" t="str">
        <f>IF('proje ve personel bilgileri'!A787=0,"",SUM(E1790+G1790+I1790+K1790+M1790+O1790))</f>
        <v/>
      </c>
      <c r="R1790" s="180" t="str">
        <f>IF('proje ve personel bilgileri'!A787&lt;&gt;0,(P1790/30)," ")</f>
        <v xml:space="preserve"> </v>
      </c>
      <c r="S1790" s="181" t="str">
        <f>IF('proje ve personel bilgileri'!A787&lt;&gt;0,(Q1790/R1790)," ")</f>
        <v xml:space="preserve"> </v>
      </c>
    </row>
    <row r="1791" spans="1:19" ht="15" customHeight="1" x14ac:dyDescent="0.25">
      <c r="A1791" s="56"/>
      <c r="B1791" s="56"/>
      <c r="C1791" s="56"/>
      <c r="D1791" s="56"/>
      <c r="E1791" s="56"/>
      <c r="F1791" s="56"/>
      <c r="G1791" s="56"/>
      <c r="H1791" s="56"/>
      <c r="I1791" s="56"/>
      <c r="J1791" s="56"/>
      <c r="K1791" s="56"/>
      <c r="L1791" s="56"/>
      <c r="M1791" s="56"/>
      <c r="N1791" s="56"/>
      <c r="O1791" s="56"/>
      <c r="P1791" s="56"/>
      <c r="Q1791" s="56"/>
      <c r="R1791" s="56"/>
      <c r="S1791" s="56"/>
    </row>
    <row r="1792" spans="1:19" ht="15" customHeight="1" x14ac:dyDescent="0.25">
      <c r="A1792" s="332" t="s">
        <v>100</v>
      </c>
      <c r="B1792" s="332"/>
      <c r="C1792" s="332"/>
      <c r="D1792" s="332"/>
      <c r="E1792" s="332"/>
      <c r="F1792" s="332"/>
      <c r="G1792" s="332"/>
      <c r="H1792" s="332"/>
      <c r="I1792" s="332"/>
      <c r="J1792" s="332"/>
      <c r="K1792" s="332"/>
      <c r="L1792" s="332"/>
      <c r="M1792" s="332"/>
      <c r="N1792" s="332"/>
      <c r="O1792" s="332"/>
      <c r="P1792" s="332"/>
      <c r="Q1792" s="332"/>
      <c r="R1792" s="332"/>
    </row>
    <row r="1793" spans="1:19" ht="15" customHeight="1" x14ac:dyDescent="0.25">
      <c r="A1793" s="287"/>
    </row>
    <row r="1794" spans="1:19" ht="15" customHeight="1" x14ac:dyDescent="0.25">
      <c r="C1794" s="57"/>
      <c r="E1794" s="58"/>
      <c r="G1794" s="57"/>
    </row>
    <row r="1795" spans="1:19" ht="15" customHeight="1" x14ac:dyDescent="0.25">
      <c r="F1795" s="288" t="s">
        <v>102</v>
      </c>
      <c r="J1795" s="288" t="s">
        <v>103</v>
      </c>
      <c r="O1795" s="74" t="s">
        <v>127</v>
      </c>
    </row>
    <row r="1806" spans="1:19" ht="15.75" customHeight="1" x14ac:dyDescent="0.25">
      <c r="A1806" s="348" t="s">
        <v>108</v>
      </c>
      <c r="B1806" s="348"/>
      <c r="C1806" s="348"/>
      <c r="D1806" s="348"/>
      <c r="E1806" s="348"/>
      <c r="F1806" s="348"/>
      <c r="G1806" s="348"/>
      <c r="H1806" s="348"/>
      <c r="I1806" s="348"/>
      <c r="J1806" s="348"/>
      <c r="K1806" s="348"/>
      <c r="L1806" s="348"/>
      <c r="M1806" s="348"/>
      <c r="N1806" s="348"/>
      <c r="O1806" s="348"/>
      <c r="P1806" s="348"/>
      <c r="Q1806" s="348"/>
      <c r="R1806" s="348"/>
      <c r="S1806" s="348"/>
    </row>
    <row r="1807" spans="1:19" ht="15" customHeight="1" x14ac:dyDescent="0.25">
      <c r="A1807" s="68"/>
      <c r="B1807" s="68"/>
      <c r="C1807" s="68"/>
      <c r="D1807" s="68"/>
      <c r="E1807" s="68"/>
      <c r="F1807" s="68"/>
      <c r="G1807" s="68"/>
      <c r="H1807" s="68"/>
      <c r="I1807" s="69" t="str">
        <f>'proje ve personel bilgileri'!$B$7</f>
        <v>/</v>
      </c>
      <c r="J1807" s="68" t="s">
        <v>109</v>
      </c>
      <c r="K1807" s="68"/>
      <c r="L1807" s="68"/>
      <c r="M1807" s="68"/>
      <c r="N1807" s="68"/>
      <c r="O1807" s="68"/>
      <c r="P1807" s="68"/>
      <c r="Q1807" s="68"/>
      <c r="R1807" s="68"/>
      <c r="S1807" s="68"/>
    </row>
    <row r="1808" spans="1:19" ht="18.75" customHeight="1" x14ac:dyDescent="0.25">
      <c r="R1808" s="10" t="s">
        <v>110</v>
      </c>
    </row>
    <row r="1809" spans="1:19" ht="15.75" customHeight="1" x14ac:dyDescent="0.25">
      <c r="A1809" s="349" t="s">
        <v>2</v>
      </c>
      <c r="B1809" s="350"/>
      <c r="C1809" s="374">
        <f>'proje ve personel bilgileri'!$B$2</f>
        <v>0</v>
      </c>
      <c r="D1809" s="375"/>
      <c r="E1809" s="375"/>
      <c r="F1809" s="375"/>
      <c r="G1809" s="375"/>
      <c r="H1809" s="375"/>
      <c r="I1809" s="375"/>
      <c r="J1809" s="375"/>
      <c r="K1809" s="375"/>
      <c r="L1809" s="375"/>
      <c r="M1809" s="375"/>
      <c r="N1809" s="375"/>
      <c r="O1809" s="375"/>
      <c r="P1809" s="375"/>
      <c r="Q1809" s="375"/>
      <c r="R1809" s="375"/>
      <c r="S1809" s="376"/>
    </row>
    <row r="1810" spans="1:19" ht="15.75" customHeight="1" x14ac:dyDescent="0.25">
      <c r="A1810" s="349" t="s">
        <v>4</v>
      </c>
      <c r="B1810" s="350"/>
      <c r="C1810" s="374">
        <f>'proje ve personel bilgileri'!$B$3</f>
        <v>0</v>
      </c>
      <c r="D1810" s="375"/>
      <c r="E1810" s="375"/>
      <c r="F1810" s="375"/>
      <c r="G1810" s="375"/>
      <c r="H1810" s="375"/>
      <c r="I1810" s="375"/>
      <c r="J1810" s="375"/>
      <c r="K1810" s="375"/>
      <c r="L1810" s="375"/>
      <c r="M1810" s="375"/>
      <c r="N1810" s="375"/>
      <c r="O1810" s="375"/>
      <c r="P1810" s="375"/>
      <c r="Q1810" s="375"/>
      <c r="R1810" s="375"/>
      <c r="S1810" s="376"/>
    </row>
    <row r="1811" spans="1:19" ht="27.75" customHeight="1" x14ac:dyDescent="0.25">
      <c r="A1811" s="360" t="s">
        <v>87</v>
      </c>
      <c r="B1811" s="368" t="s">
        <v>15</v>
      </c>
      <c r="C1811" s="369"/>
      <c r="D1811" s="368" t="s">
        <v>111</v>
      </c>
      <c r="E1811" s="369"/>
      <c r="F1811" s="368" t="s">
        <v>112</v>
      </c>
      <c r="G1811" s="369"/>
      <c r="H1811" s="366" t="s">
        <v>113</v>
      </c>
      <c r="I1811" s="367"/>
      <c r="J1811" s="366" t="s">
        <v>114</v>
      </c>
      <c r="K1811" s="367"/>
      <c r="L1811" s="366" t="s">
        <v>115</v>
      </c>
      <c r="M1811" s="367"/>
      <c r="N1811" s="368" t="s">
        <v>116</v>
      </c>
      <c r="O1811" s="369"/>
      <c r="P1811" s="360" t="s">
        <v>117</v>
      </c>
      <c r="Q1811" s="286" t="s">
        <v>118</v>
      </c>
      <c r="R1811" s="362" t="s">
        <v>119</v>
      </c>
      <c r="S1811" s="362" t="s">
        <v>120</v>
      </c>
    </row>
    <row r="1812" spans="1:19" ht="15.75" customHeight="1" x14ac:dyDescent="0.25">
      <c r="A1812" s="361"/>
      <c r="B1812" s="372"/>
      <c r="C1812" s="373"/>
      <c r="D1812" s="370"/>
      <c r="E1812" s="371"/>
      <c r="F1812" s="370"/>
      <c r="G1812" s="371"/>
      <c r="H1812" s="364" t="s">
        <v>121</v>
      </c>
      <c r="I1812" s="365"/>
      <c r="J1812" s="364" t="s">
        <v>122</v>
      </c>
      <c r="K1812" s="365"/>
      <c r="L1812" s="364" t="s">
        <v>123</v>
      </c>
      <c r="M1812" s="365"/>
      <c r="N1812" s="370"/>
      <c r="O1812" s="371"/>
      <c r="P1812" s="361"/>
      <c r="Q1812" s="11" t="s">
        <v>124</v>
      </c>
      <c r="R1812" s="363"/>
      <c r="S1812" s="363"/>
    </row>
    <row r="1813" spans="1:19" ht="27.75" customHeight="1" x14ac:dyDescent="0.25">
      <c r="A1813" s="361"/>
      <c r="B1813" s="372"/>
      <c r="C1813" s="373"/>
      <c r="D1813" s="360" t="s">
        <v>125</v>
      </c>
      <c r="E1813" s="11" t="s">
        <v>126</v>
      </c>
      <c r="F1813" s="360" t="s">
        <v>125</v>
      </c>
      <c r="G1813" s="11" t="s">
        <v>126</v>
      </c>
      <c r="H1813" s="360" t="s">
        <v>125</v>
      </c>
      <c r="I1813" s="11" t="s">
        <v>126</v>
      </c>
      <c r="J1813" s="360" t="s">
        <v>125</v>
      </c>
      <c r="K1813" s="12" t="s">
        <v>126</v>
      </c>
      <c r="L1813" s="360" t="s">
        <v>125</v>
      </c>
      <c r="M1813" s="11" t="s">
        <v>126</v>
      </c>
      <c r="N1813" s="360" t="s">
        <v>125</v>
      </c>
      <c r="O1813" s="11" t="s">
        <v>126</v>
      </c>
      <c r="P1813" s="361"/>
      <c r="Q1813" s="11" t="s">
        <v>98</v>
      </c>
      <c r="R1813" s="363"/>
      <c r="S1813" s="363"/>
    </row>
    <row r="1814" spans="1:19" ht="15.75" customHeight="1" x14ac:dyDescent="0.25">
      <c r="A1814" s="361"/>
      <c r="B1814" s="372"/>
      <c r="C1814" s="373"/>
      <c r="D1814" s="361"/>
      <c r="E1814" s="11" t="s">
        <v>98</v>
      </c>
      <c r="F1814" s="361"/>
      <c r="G1814" s="11" t="s">
        <v>98</v>
      </c>
      <c r="H1814" s="361"/>
      <c r="I1814" s="11" t="s">
        <v>98</v>
      </c>
      <c r="J1814" s="361"/>
      <c r="K1814" s="12" t="s">
        <v>98</v>
      </c>
      <c r="L1814" s="361"/>
      <c r="M1814" s="11" t="s">
        <v>98</v>
      </c>
      <c r="N1814" s="361"/>
      <c r="O1814" s="11" t="s">
        <v>98</v>
      </c>
      <c r="P1814" s="361"/>
      <c r="Q1814" s="13"/>
      <c r="R1814" s="363"/>
      <c r="S1814" s="363"/>
    </row>
    <row r="1815" spans="1:19" ht="15.75" customHeight="1" x14ac:dyDescent="0.25">
      <c r="A1815" s="14">
        <v>775</v>
      </c>
      <c r="B1815" s="359" t="str">
        <f>IF('proje ve personel bilgileri'!A788&lt;&gt;0,('proje ve personel bilgileri'!A788)," ")</f>
        <v xml:space="preserve"> </v>
      </c>
      <c r="C1815" s="359"/>
      <c r="D1815" s="176">
        <f>IF('G011A (Ocak-Temmuz)'!C1512="",0,'G011A (Ocak-Temmuz)'!C1512)</f>
        <v>0</v>
      </c>
      <c r="E1815" s="175">
        <f>IF('G011A (Ocak-Temmuz)'!K1512=" ",0,'G011A (Ocak-Temmuz)'!K1512)</f>
        <v>0</v>
      </c>
      <c r="F1815" s="176">
        <f>IF('G011A (Şubat-Ağustos)'!C1489="",0,'G011A (Şubat-Ağustos)'!C1489)</f>
        <v>0</v>
      </c>
      <c r="G1815" s="175">
        <f>IF('G011A (Şubat-Ağustos)'!K1489=" ",0,'G011A (Şubat-Ağustos)'!K1489)</f>
        <v>0</v>
      </c>
      <c r="H1815" s="176">
        <f>IF('G011A (Mart-Eylül)'!C1488="",0,'G011A (Mart-Eylül)'!C1488)</f>
        <v>0</v>
      </c>
      <c r="I1815" s="175">
        <f>IF('G011A (Mart-Eylül)'!K1488=" ",0,'G011A (Mart-Eylül)'!K1488)</f>
        <v>0</v>
      </c>
      <c r="J1815" s="176">
        <f>IF('G011A (Nisan-Ekim)'!C1488="",0,'G011A (Nisan-Ekim)'!C1488)</f>
        <v>0</v>
      </c>
      <c r="K1815" s="175">
        <f>IF('G011A (Nisan-Ekim)'!K1488="",0,'G011A (Nisan-Ekim)'!K1488)</f>
        <v>0</v>
      </c>
      <c r="L1815" s="176">
        <f>IF('G011A (Mayıs-Kasım)'!C1489="",0,'G011A (Mayıs-Kasım)'!C1489)</f>
        <v>0</v>
      </c>
      <c r="M1815" s="175">
        <f>IF('G011A (Mayıs-Kasım)'!K1489=" ",0,'G011A (Mayıs-Kasım)'!K1489)</f>
        <v>0</v>
      </c>
      <c r="N1815" s="176">
        <f>IF('G011A (Haziran-Aralık)'!C1529="",0,'G011A (Haziran-Aralık)'!C1529)</f>
        <v>0</v>
      </c>
      <c r="O1815" s="175">
        <f>IF('G011A (Haziran-Aralık)'!K1529="",0,'G011A (Haziran-Aralık)'!K1529)</f>
        <v>0</v>
      </c>
      <c r="P1815" s="176" t="str">
        <f>IF('proje ve personel bilgileri'!A788=0,"",SUM(D1815+F1815+H1815+J1815+L1815+N1815))</f>
        <v/>
      </c>
      <c r="Q1815" s="175" t="str">
        <f>IF('proje ve personel bilgileri'!A788=0,"",SUM(E1815+G1815+I1815+K1815+M1815+O1815))</f>
        <v/>
      </c>
      <c r="R1815" s="180" t="str">
        <f>IF('proje ve personel bilgileri'!A788&lt;&gt;0,(P1815/30)," ")</f>
        <v xml:space="preserve"> </v>
      </c>
      <c r="S1815" s="181" t="str">
        <f>IF('proje ve personel bilgileri'!A788&lt;&gt;0,(Q1815/R1815)," ")</f>
        <v xml:space="preserve"> </v>
      </c>
    </row>
    <row r="1816" spans="1:19" ht="15.75" customHeight="1" x14ac:dyDescent="0.25">
      <c r="A1816" s="15">
        <v>776</v>
      </c>
      <c r="B1816" s="359" t="str">
        <f>IF('proje ve personel bilgileri'!A789&lt;&gt;0,('proje ve personel bilgileri'!A789)," ")</f>
        <v xml:space="preserve"> </v>
      </c>
      <c r="C1816" s="359"/>
      <c r="D1816" s="176">
        <f>IF('G011A (Ocak-Temmuz)'!C1513="",0,'G011A (Ocak-Temmuz)'!C1513)</f>
        <v>0</v>
      </c>
      <c r="E1816" s="175">
        <f>IF('G011A (Ocak-Temmuz)'!K1513=" ",0,'G011A (Ocak-Temmuz)'!K1513)</f>
        <v>0</v>
      </c>
      <c r="F1816" s="176">
        <f>IF('G011A (Şubat-Ağustos)'!C1490="",0,'G011A (Şubat-Ağustos)'!C1490)</f>
        <v>0</v>
      </c>
      <c r="G1816" s="175">
        <f>IF('G011A (Şubat-Ağustos)'!K1490=" ",0,'G011A (Şubat-Ağustos)'!K1490)</f>
        <v>0</v>
      </c>
      <c r="H1816" s="176">
        <f>IF('G011A (Mart-Eylül)'!C1489="",0,'G011A (Mart-Eylül)'!C1489)</f>
        <v>0</v>
      </c>
      <c r="I1816" s="175">
        <f>IF('G011A (Mart-Eylül)'!K1489=" ",0,'G011A (Mart-Eylül)'!K1489)</f>
        <v>0</v>
      </c>
      <c r="J1816" s="176">
        <f>IF('G011A (Nisan-Ekim)'!C1489="",0,'G011A (Nisan-Ekim)'!C1489)</f>
        <v>0</v>
      </c>
      <c r="K1816" s="175">
        <f>IF('G011A (Nisan-Ekim)'!K1489="",0,'G011A (Nisan-Ekim)'!K1489)</f>
        <v>0</v>
      </c>
      <c r="L1816" s="176">
        <f>IF('G011A (Mayıs-Kasım)'!C1490="",0,'G011A (Mayıs-Kasım)'!C1490)</f>
        <v>0</v>
      </c>
      <c r="M1816" s="175">
        <f>IF('G011A (Mayıs-Kasım)'!K1490=" ",0,'G011A (Mayıs-Kasım)'!K1490)</f>
        <v>0</v>
      </c>
      <c r="N1816" s="176">
        <f>IF('G011A (Haziran-Aralık)'!C1530="",0,'G011A (Haziran-Aralık)'!C1530)</f>
        <v>0</v>
      </c>
      <c r="O1816" s="175">
        <f>IF('G011A (Haziran-Aralık)'!K1530="",0,'G011A (Haziran-Aralık)'!K1530)</f>
        <v>0</v>
      </c>
      <c r="P1816" s="176" t="str">
        <f>IF('proje ve personel bilgileri'!A789=0,"",SUM(D1816+F1816+H1816+J1816+L1816+N1816))</f>
        <v/>
      </c>
      <c r="Q1816" s="175" t="str">
        <f>IF('proje ve personel bilgileri'!A789=0,"",SUM(E1816+G1816+I1816+K1816+M1816+O1816))</f>
        <v/>
      </c>
      <c r="R1816" s="180" t="str">
        <f>IF('proje ve personel bilgileri'!A789&lt;&gt;0,(P1816/30)," ")</f>
        <v xml:space="preserve"> </v>
      </c>
      <c r="S1816" s="181" t="str">
        <f>IF('proje ve personel bilgileri'!A789&lt;&gt;0,(Q1816/R1816)," ")</f>
        <v xml:space="preserve"> </v>
      </c>
    </row>
    <row r="1817" spans="1:19" ht="15.75" customHeight="1" x14ac:dyDescent="0.25">
      <c r="A1817" s="14">
        <v>777</v>
      </c>
      <c r="B1817" s="359" t="str">
        <f>IF('proje ve personel bilgileri'!A790&lt;&gt;0,('proje ve personel bilgileri'!A790)," ")</f>
        <v xml:space="preserve"> </v>
      </c>
      <c r="C1817" s="359"/>
      <c r="D1817" s="176">
        <f>IF('G011A (Ocak-Temmuz)'!C1514="",0,'G011A (Ocak-Temmuz)'!C1514)</f>
        <v>0</v>
      </c>
      <c r="E1817" s="175">
        <f>IF('G011A (Ocak-Temmuz)'!K1514=" ",0,'G011A (Ocak-Temmuz)'!K1514)</f>
        <v>0</v>
      </c>
      <c r="F1817" s="176">
        <f>IF('G011A (Şubat-Ağustos)'!C1491="",0,'G011A (Şubat-Ağustos)'!C1491)</f>
        <v>0</v>
      </c>
      <c r="G1817" s="175">
        <f>IF('G011A (Şubat-Ağustos)'!K1491=" ",0,'G011A (Şubat-Ağustos)'!K1491)</f>
        <v>0</v>
      </c>
      <c r="H1817" s="176">
        <f>IF('G011A (Mart-Eylül)'!C1490="",0,'G011A (Mart-Eylül)'!C1490)</f>
        <v>0</v>
      </c>
      <c r="I1817" s="175">
        <f>IF('G011A (Mart-Eylül)'!K1490=" ",0,'G011A (Mart-Eylül)'!K1490)</f>
        <v>0</v>
      </c>
      <c r="J1817" s="176">
        <f>IF('G011A (Nisan-Ekim)'!C1490="",0,'G011A (Nisan-Ekim)'!C1490)</f>
        <v>0</v>
      </c>
      <c r="K1817" s="175">
        <f>IF('G011A (Nisan-Ekim)'!K1490="",0,'G011A (Nisan-Ekim)'!K1490)</f>
        <v>0</v>
      </c>
      <c r="L1817" s="176">
        <f>IF('G011A (Mayıs-Kasım)'!C1491="",0,'G011A (Mayıs-Kasım)'!C1491)</f>
        <v>0</v>
      </c>
      <c r="M1817" s="175">
        <f>IF('G011A (Mayıs-Kasım)'!K1491=" ",0,'G011A (Mayıs-Kasım)'!K1491)</f>
        <v>0</v>
      </c>
      <c r="N1817" s="176">
        <f>IF('G011A (Haziran-Aralık)'!C1531="",0,'G011A (Haziran-Aralık)'!C1531)</f>
        <v>0</v>
      </c>
      <c r="O1817" s="175">
        <f>IF('G011A (Haziran-Aralık)'!K1531="",0,'G011A (Haziran-Aralık)'!K1531)</f>
        <v>0</v>
      </c>
      <c r="P1817" s="176" t="str">
        <f>IF('proje ve personel bilgileri'!A790=0,"",SUM(D1817+F1817+H1817+J1817+L1817+N1817))</f>
        <v/>
      </c>
      <c r="Q1817" s="175" t="str">
        <f>IF('proje ve personel bilgileri'!A790=0,"",SUM(E1817+G1817+I1817+K1817+M1817+O1817))</f>
        <v/>
      </c>
      <c r="R1817" s="180" t="str">
        <f>IF('proje ve personel bilgileri'!A790&lt;&gt;0,(P1817/30)," ")</f>
        <v xml:space="preserve"> </v>
      </c>
      <c r="S1817" s="181" t="str">
        <f>IF('proje ve personel bilgileri'!A790&lt;&gt;0,(Q1817/R1817)," ")</f>
        <v xml:space="preserve"> </v>
      </c>
    </row>
    <row r="1818" spans="1:19" ht="15.75" customHeight="1" x14ac:dyDescent="0.25">
      <c r="A1818" s="15">
        <v>778</v>
      </c>
      <c r="B1818" s="359" t="str">
        <f>IF('proje ve personel bilgileri'!A791&lt;&gt;0,('proje ve personel bilgileri'!A791)," ")</f>
        <v xml:space="preserve"> </v>
      </c>
      <c r="C1818" s="359"/>
      <c r="D1818" s="176">
        <f>IF('G011A (Ocak-Temmuz)'!C1515="",0,'G011A (Ocak-Temmuz)'!C1515)</f>
        <v>0</v>
      </c>
      <c r="E1818" s="175">
        <f>IF('G011A (Ocak-Temmuz)'!K1515=" ",0,'G011A (Ocak-Temmuz)'!K1515)</f>
        <v>0</v>
      </c>
      <c r="F1818" s="176">
        <f>IF('G011A (Şubat-Ağustos)'!C1492="",0,'G011A (Şubat-Ağustos)'!C1492)</f>
        <v>0</v>
      </c>
      <c r="G1818" s="175">
        <f>IF('G011A (Şubat-Ağustos)'!K1492=" ",0,'G011A (Şubat-Ağustos)'!K1492)</f>
        <v>0</v>
      </c>
      <c r="H1818" s="176">
        <f>IF('G011A (Mart-Eylül)'!C1491="",0,'G011A (Mart-Eylül)'!C1491)</f>
        <v>0</v>
      </c>
      <c r="I1818" s="175">
        <f>IF('G011A (Mart-Eylül)'!K1491=" ",0,'G011A (Mart-Eylül)'!K1491)</f>
        <v>0</v>
      </c>
      <c r="J1818" s="176">
        <f>IF('G011A (Nisan-Ekim)'!C1491="",0,'G011A (Nisan-Ekim)'!C1491)</f>
        <v>0</v>
      </c>
      <c r="K1818" s="175">
        <f>IF('G011A (Nisan-Ekim)'!K1491="",0,'G011A (Nisan-Ekim)'!K1491)</f>
        <v>0</v>
      </c>
      <c r="L1818" s="176">
        <f>IF('G011A (Mayıs-Kasım)'!C1492="",0,'G011A (Mayıs-Kasım)'!C1492)</f>
        <v>0</v>
      </c>
      <c r="M1818" s="175">
        <f>IF('G011A (Mayıs-Kasım)'!K1492=" ",0,'G011A (Mayıs-Kasım)'!K1492)</f>
        <v>0</v>
      </c>
      <c r="N1818" s="176">
        <f>IF('G011A (Haziran-Aralık)'!C1532="",0,'G011A (Haziran-Aralık)'!C1532)</f>
        <v>0</v>
      </c>
      <c r="O1818" s="175">
        <f>IF('G011A (Haziran-Aralık)'!K1532="",0,'G011A (Haziran-Aralık)'!K1532)</f>
        <v>0</v>
      </c>
      <c r="P1818" s="176" t="str">
        <f>IF('proje ve personel bilgileri'!A791=0,"",SUM(D1818+F1818+H1818+J1818+L1818+N1818))</f>
        <v/>
      </c>
      <c r="Q1818" s="175" t="str">
        <f>IF('proje ve personel bilgileri'!A791=0,"",SUM(E1818+G1818+I1818+K1818+M1818+O1818))</f>
        <v/>
      </c>
      <c r="R1818" s="180" t="str">
        <f>IF('proje ve personel bilgileri'!A791&lt;&gt;0,(P1818/30)," ")</f>
        <v xml:space="preserve"> </v>
      </c>
      <c r="S1818" s="181" t="str">
        <f>IF('proje ve personel bilgileri'!A791&lt;&gt;0,(Q1818/R1818)," ")</f>
        <v xml:space="preserve"> </v>
      </c>
    </row>
    <row r="1819" spans="1:19" ht="15.75" customHeight="1" x14ac:dyDescent="0.25">
      <c r="A1819" s="14">
        <v>779</v>
      </c>
      <c r="B1819" s="359" t="str">
        <f>IF('proje ve personel bilgileri'!A792&lt;&gt;0,('proje ve personel bilgileri'!A792)," ")</f>
        <v xml:space="preserve"> </v>
      </c>
      <c r="C1819" s="359"/>
      <c r="D1819" s="176">
        <f>IF('G011A (Ocak-Temmuz)'!C1516="",0,'G011A (Ocak-Temmuz)'!C1516)</f>
        <v>0</v>
      </c>
      <c r="E1819" s="175">
        <f>IF('G011A (Ocak-Temmuz)'!K1516=" ",0,'G011A (Ocak-Temmuz)'!K1516)</f>
        <v>0</v>
      </c>
      <c r="F1819" s="176">
        <f>IF('G011A (Şubat-Ağustos)'!C1493="",0,'G011A (Şubat-Ağustos)'!C1493)</f>
        <v>0</v>
      </c>
      <c r="G1819" s="175">
        <f>IF('G011A (Şubat-Ağustos)'!K1493=" ",0,'G011A (Şubat-Ağustos)'!K1493)</f>
        <v>0</v>
      </c>
      <c r="H1819" s="176">
        <f>IF('G011A (Mart-Eylül)'!C1492="",0,'G011A (Mart-Eylül)'!C1492)</f>
        <v>0</v>
      </c>
      <c r="I1819" s="175">
        <f>IF('G011A (Mart-Eylül)'!K1492=" ",0,'G011A (Mart-Eylül)'!K1492)</f>
        <v>0</v>
      </c>
      <c r="J1819" s="176">
        <f>IF('G011A (Nisan-Ekim)'!C1492="",0,'G011A (Nisan-Ekim)'!C1492)</f>
        <v>0</v>
      </c>
      <c r="K1819" s="175">
        <f>IF('G011A (Nisan-Ekim)'!K1492="",0,'G011A (Nisan-Ekim)'!K1492)</f>
        <v>0</v>
      </c>
      <c r="L1819" s="176">
        <f>IF('G011A (Mayıs-Kasım)'!C1493="",0,'G011A (Mayıs-Kasım)'!C1493)</f>
        <v>0</v>
      </c>
      <c r="M1819" s="175">
        <f>IF('G011A (Mayıs-Kasım)'!K1493=" ",0,'G011A (Mayıs-Kasım)'!K1493)</f>
        <v>0</v>
      </c>
      <c r="N1819" s="176">
        <f>IF('G011A (Haziran-Aralık)'!C1533="",0,'G011A (Haziran-Aralık)'!C1533)</f>
        <v>0</v>
      </c>
      <c r="O1819" s="175">
        <f>IF('G011A (Haziran-Aralık)'!K1533="",0,'G011A (Haziran-Aralık)'!K1533)</f>
        <v>0</v>
      </c>
      <c r="P1819" s="176" t="str">
        <f>IF('proje ve personel bilgileri'!A792=0,"",SUM(D1819+F1819+H1819+J1819+L1819+N1819))</f>
        <v/>
      </c>
      <c r="Q1819" s="175" t="str">
        <f>IF('proje ve personel bilgileri'!A792=0,"",SUM(E1819+G1819+I1819+K1819+M1819+O1819))</f>
        <v/>
      </c>
      <c r="R1819" s="180" t="str">
        <f>IF('proje ve personel bilgileri'!A792&lt;&gt;0,(P1819/30)," ")</f>
        <v xml:space="preserve"> </v>
      </c>
      <c r="S1819" s="181" t="str">
        <f>IF('proje ve personel bilgileri'!A792&lt;&gt;0,(Q1819/R1819)," ")</f>
        <v xml:space="preserve"> </v>
      </c>
    </row>
    <row r="1820" spans="1:19" ht="15.75" customHeight="1" x14ac:dyDescent="0.25">
      <c r="A1820" s="15">
        <v>780</v>
      </c>
      <c r="B1820" s="359" t="str">
        <f>IF('proje ve personel bilgileri'!A793&lt;&gt;0,('proje ve personel bilgileri'!A793)," ")</f>
        <v xml:space="preserve"> </v>
      </c>
      <c r="C1820" s="359"/>
      <c r="D1820" s="176">
        <f>IF('G011A (Ocak-Temmuz)'!C1517="",0,'G011A (Ocak-Temmuz)'!C1517)</f>
        <v>0</v>
      </c>
      <c r="E1820" s="175">
        <f>IF('G011A (Ocak-Temmuz)'!K1517=" ",0,'G011A (Ocak-Temmuz)'!K1517)</f>
        <v>0</v>
      </c>
      <c r="F1820" s="176">
        <f>IF('G011A (Şubat-Ağustos)'!C1494="",0,'G011A (Şubat-Ağustos)'!C1494)</f>
        <v>0</v>
      </c>
      <c r="G1820" s="175">
        <f>IF('G011A (Şubat-Ağustos)'!K1494=" ",0,'G011A (Şubat-Ağustos)'!K1494)</f>
        <v>0</v>
      </c>
      <c r="H1820" s="176">
        <f>IF('G011A (Mart-Eylül)'!C1493="",0,'G011A (Mart-Eylül)'!C1493)</f>
        <v>0</v>
      </c>
      <c r="I1820" s="175">
        <f>IF('G011A (Mart-Eylül)'!K1493=" ",0,'G011A (Mart-Eylül)'!K1493)</f>
        <v>0</v>
      </c>
      <c r="J1820" s="176">
        <f>IF('G011A (Nisan-Ekim)'!C1493="",0,'G011A (Nisan-Ekim)'!C1493)</f>
        <v>0</v>
      </c>
      <c r="K1820" s="175">
        <f>IF('G011A (Nisan-Ekim)'!K1493="",0,'G011A (Nisan-Ekim)'!K1493)</f>
        <v>0</v>
      </c>
      <c r="L1820" s="176">
        <f>IF('G011A (Mayıs-Kasım)'!C1494="",0,'G011A (Mayıs-Kasım)'!C1494)</f>
        <v>0</v>
      </c>
      <c r="M1820" s="175">
        <f>IF('G011A (Mayıs-Kasım)'!K1494=" ",0,'G011A (Mayıs-Kasım)'!K1494)</f>
        <v>0</v>
      </c>
      <c r="N1820" s="176">
        <f>IF('G011A (Haziran-Aralık)'!C1534="",0,'G011A (Haziran-Aralık)'!C1534)</f>
        <v>0</v>
      </c>
      <c r="O1820" s="175">
        <f>IF('G011A (Haziran-Aralık)'!K1534="",0,'G011A (Haziran-Aralık)'!K1534)</f>
        <v>0</v>
      </c>
      <c r="P1820" s="176" t="str">
        <f>IF('proje ve personel bilgileri'!A793=0,"",SUM(D1820+F1820+H1820+J1820+L1820+N1820))</f>
        <v/>
      </c>
      <c r="Q1820" s="175" t="str">
        <f>IF('proje ve personel bilgileri'!A793=0,"",SUM(E1820+G1820+I1820+K1820+M1820+O1820))</f>
        <v/>
      </c>
      <c r="R1820" s="180" t="str">
        <f>IF('proje ve personel bilgileri'!A793&lt;&gt;0,(P1820/30)," ")</f>
        <v xml:space="preserve"> </v>
      </c>
      <c r="S1820" s="181" t="str">
        <f>IF('proje ve personel bilgileri'!A793&lt;&gt;0,(Q1820/R1820)," ")</f>
        <v xml:space="preserve"> </v>
      </c>
    </row>
    <row r="1821" spans="1:19" ht="15.75" customHeight="1" x14ac:dyDescent="0.25">
      <c r="A1821" s="14">
        <v>781</v>
      </c>
      <c r="B1821" s="359" t="str">
        <f>IF('proje ve personel bilgileri'!A794&lt;&gt;0,('proje ve personel bilgileri'!A794)," ")</f>
        <v xml:space="preserve"> </v>
      </c>
      <c r="C1821" s="359"/>
      <c r="D1821" s="176">
        <f>IF('G011A (Ocak-Temmuz)'!C1518="",0,'G011A (Ocak-Temmuz)'!C1518)</f>
        <v>0</v>
      </c>
      <c r="E1821" s="175">
        <f>IF('G011A (Ocak-Temmuz)'!K1518=" ",0,'G011A (Ocak-Temmuz)'!K1518)</f>
        <v>0</v>
      </c>
      <c r="F1821" s="176">
        <f>IF('G011A (Şubat-Ağustos)'!C1495="",0,'G011A (Şubat-Ağustos)'!C1495)</f>
        <v>0</v>
      </c>
      <c r="G1821" s="175">
        <f>IF('G011A (Şubat-Ağustos)'!K1495=" ",0,'G011A (Şubat-Ağustos)'!K1495)</f>
        <v>0</v>
      </c>
      <c r="H1821" s="176">
        <f>IF('G011A (Mart-Eylül)'!C1494="",0,'G011A (Mart-Eylül)'!C1494)</f>
        <v>0</v>
      </c>
      <c r="I1821" s="175">
        <f>IF('G011A (Mart-Eylül)'!K1494=" ",0,'G011A (Mart-Eylül)'!K1494)</f>
        <v>0</v>
      </c>
      <c r="J1821" s="176">
        <f>IF('G011A (Nisan-Ekim)'!C1494="",0,'G011A (Nisan-Ekim)'!C1494)</f>
        <v>0</v>
      </c>
      <c r="K1821" s="175">
        <f>IF('G011A (Nisan-Ekim)'!K1494="",0,'G011A (Nisan-Ekim)'!K1494)</f>
        <v>0</v>
      </c>
      <c r="L1821" s="176">
        <f>IF('G011A (Mayıs-Kasım)'!C1495="",0,'G011A (Mayıs-Kasım)'!C1495)</f>
        <v>0</v>
      </c>
      <c r="M1821" s="175">
        <f>IF('G011A (Mayıs-Kasım)'!K1495=" ",0,'G011A (Mayıs-Kasım)'!K1495)</f>
        <v>0</v>
      </c>
      <c r="N1821" s="176">
        <f>IF('G011A (Haziran-Aralık)'!C1535="",0,'G011A (Haziran-Aralık)'!C1535)</f>
        <v>0</v>
      </c>
      <c r="O1821" s="175">
        <f>IF('G011A (Haziran-Aralık)'!K1535="",0,'G011A (Haziran-Aralık)'!K1535)</f>
        <v>0</v>
      </c>
      <c r="P1821" s="176" t="str">
        <f>IF('proje ve personel bilgileri'!A794=0,"",SUM(D1821+F1821+H1821+J1821+L1821+N1821))</f>
        <v/>
      </c>
      <c r="Q1821" s="175" t="str">
        <f>IF('proje ve personel bilgileri'!A794=0,"",SUM(E1821+G1821+I1821+K1821+M1821+O1821))</f>
        <v/>
      </c>
      <c r="R1821" s="180" t="str">
        <f>IF('proje ve personel bilgileri'!A794&lt;&gt;0,(P1821/30)," ")</f>
        <v xml:space="preserve"> </v>
      </c>
      <c r="S1821" s="181" t="str">
        <f>IF('proje ve personel bilgileri'!A794&lt;&gt;0,(Q1821/R1821)," ")</f>
        <v xml:space="preserve"> </v>
      </c>
    </row>
    <row r="1822" spans="1:19" ht="15.75" customHeight="1" x14ac:dyDescent="0.25">
      <c r="A1822" s="15">
        <v>782</v>
      </c>
      <c r="B1822" s="359" t="str">
        <f>IF('proje ve personel bilgileri'!A795&lt;&gt;0,('proje ve personel bilgileri'!A795)," ")</f>
        <v xml:space="preserve"> </v>
      </c>
      <c r="C1822" s="359"/>
      <c r="D1822" s="176">
        <f>IF('G011A (Ocak-Temmuz)'!C1519="",0,'G011A (Ocak-Temmuz)'!C1519)</f>
        <v>0</v>
      </c>
      <c r="E1822" s="175">
        <f>IF('G011A (Ocak-Temmuz)'!K1519=" ",0,'G011A (Ocak-Temmuz)'!K1519)</f>
        <v>0</v>
      </c>
      <c r="F1822" s="176">
        <f>IF('G011A (Şubat-Ağustos)'!C1496="",0,'G011A (Şubat-Ağustos)'!C1496)</f>
        <v>0</v>
      </c>
      <c r="G1822" s="175">
        <f>IF('G011A (Şubat-Ağustos)'!K1496=" ",0,'G011A (Şubat-Ağustos)'!K1496)</f>
        <v>0</v>
      </c>
      <c r="H1822" s="176">
        <f>IF('G011A (Mart-Eylül)'!C1495="",0,'G011A (Mart-Eylül)'!C1495)</f>
        <v>0</v>
      </c>
      <c r="I1822" s="175">
        <f>IF('G011A (Mart-Eylül)'!K1495=" ",0,'G011A (Mart-Eylül)'!K1495)</f>
        <v>0</v>
      </c>
      <c r="J1822" s="176">
        <f>IF('G011A (Nisan-Ekim)'!C1495="",0,'G011A (Nisan-Ekim)'!C1495)</f>
        <v>0</v>
      </c>
      <c r="K1822" s="175">
        <f>IF('G011A (Nisan-Ekim)'!K1495="",0,'G011A (Nisan-Ekim)'!K1495)</f>
        <v>0</v>
      </c>
      <c r="L1822" s="176">
        <f>IF('G011A (Mayıs-Kasım)'!C1496="",0,'G011A (Mayıs-Kasım)'!C1496)</f>
        <v>0</v>
      </c>
      <c r="M1822" s="175">
        <f>IF('G011A (Mayıs-Kasım)'!K1496=" ",0,'G011A (Mayıs-Kasım)'!K1496)</f>
        <v>0</v>
      </c>
      <c r="N1822" s="176">
        <f>IF('G011A (Haziran-Aralık)'!C1536="",0,'G011A (Haziran-Aralık)'!C1536)</f>
        <v>0</v>
      </c>
      <c r="O1822" s="175">
        <f>IF('G011A (Haziran-Aralık)'!K1536="",0,'G011A (Haziran-Aralık)'!K1536)</f>
        <v>0</v>
      </c>
      <c r="P1822" s="176" t="str">
        <f>IF('proje ve personel bilgileri'!A795=0,"",SUM(D1822+F1822+H1822+J1822+L1822+N1822))</f>
        <v/>
      </c>
      <c r="Q1822" s="175" t="str">
        <f>IF('proje ve personel bilgileri'!A795=0,"",SUM(E1822+G1822+I1822+K1822+M1822+O1822))</f>
        <v/>
      </c>
      <c r="R1822" s="180" t="str">
        <f>IF('proje ve personel bilgileri'!A795&lt;&gt;0,(P1822/30)," ")</f>
        <v xml:space="preserve"> </v>
      </c>
      <c r="S1822" s="181" t="str">
        <f>IF('proje ve personel bilgileri'!A795&lt;&gt;0,(Q1822/R1822)," ")</f>
        <v xml:space="preserve"> </v>
      </c>
    </row>
    <row r="1823" spans="1:19" ht="15.75" customHeight="1" x14ac:dyDescent="0.25">
      <c r="A1823" s="14">
        <v>783</v>
      </c>
      <c r="B1823" s="359" t="str">
        <f>IF('proje ve personel bilgileri'!A796&lt;&gt;0,('proje ve personel bilgileri'!A796)," ")</f>
        <v xml:space="preserve"> </v>
      </c>
      <c r="C1823" s="359"/>
      <c r="D1823" s="176">
        <f>IF('G011A (Ocak-Temmuz)'!C1520="",0,'G011A (Ocak-Temmuz)'!C1520)</f>
        <v>0</v>
      </c>
      <c r="E1823" s="175">
        <f>IF('G011A (Ocak-Temmuz)'!K1520=" ",0,'G011A (Ocak-Temmuz)'!K1520)</f>
        <v>0</v>
      </c>
      <c r="F1823" s="176">
        <f>IF('G011A (Şubat-Ağustos)'!C1497="",0,'G011A (Şubat-Ağustos)'!C1497)</f>
        <v>0</v>
      </c>
      <c r="G1823" s="175">
        <f>IF('G011A (Şubat-Ağustos)'!K1497=" ",0,'G011A (Şubat-Ağustos)'!K1497)</f>
        <v>0</v>
      </c>
      <c r="H1823" s="176">
        <f>IF('G011A (Mart-Eylül)'!C1496="",0,'G011A (Mart-Eylül)'!C1496)</f>
        <v>0</v>
      </c>
      <c r="I1823" s="175">
        <f>IF('G011A (Mart-Eylül)'!K1496=" ",0,'G011A (Mart-Eylül)'!K1496)</f>
        <v>0</v>
      </c>
      <c r="J1823" s="176">
        <f>IF('G011A (Nisan-Ekim)'!C1496="",0,'G011A (Nisan-Ekim)'!C1496)</f>
        <v>0</v>
      </c>
      <c r="K1823" s="175">
        <f>IF('G011A (Nisan-Ekim)'!K1496="",0,'G011A (Nisan-Ekim)'!K1496)</f>
        <v>0</v>
      </c>
      <c r="L1823" s="176">
        <f>IF('G011A (Mayıs-Kasım)'!C1497="",0,'G011A (Mayıs-Kasım)'!C1497)</f>
        <v>0</v>
      </c>
      <c r="M1823" s="175">
        <f>IF('G011A (Mayıs-Kasım)'!K1497=" ",0,'G011A (Mayıs-Kasım)'!K1497)</f>
        <v>0</v>
      </c>
      <c r="N1823" s="176">
        <f>IF('G011A (Haziran-Aralık)'!C1537="",0,'G011A (Haziran-Aralık)'!C1537)</f>
        <v>0</v>
      </c>
      <c r="O1823" s="175">
        <f>IF('G011A (Haziran-Aralık)'!K1537="",0,'G011A (Haziran-Aralık)'!K1537)</f>
        <v>0</v>
      </c>
      <c r="P1823" s="176" t="str">
        <f>IF('proje ve personel bilgileri'!A796=0,"",SUM(D1823+F1823+H1823+J1823+L1823+N1823))</f>
        <v/>
      </c>
      <c r="Q1823" s="175" t="str">
        <f>IF('proje ve personel bilgileri'!A796=0,"",SUM(E1823+G1823+I1823+K1823+M1823+O1823))</f>
        <v/>
      </c>
      <c r="R1823" s="180" t="str">
        <f>IF('proje ve personel bilgileri'!A796&lt;&gt;0,(P1823/30)," ")</f>
        <v xml:space="preserve"> </v>
      </c>
      <c r="S1823" s="181" t="str">
        <f>IF('proje ve personel bilgileri'!A796&lt;&gt;0,(Q1823/R1823)," ")</f>
        <v xml:space="preserve"> </v>
      </c>
    </row>
    <row r="1824" spans="1:19" ht="15.75" customHeight="1" x14ac:dyDescent="0.25">
      <c r="A1824" s="15">
        <v>784</v>
      </c>
      <c r="B1824" s="359" t="str">
        <f>IF('proje ve personel bilgileri'!A797&lt;&gt;0,('proje ve personel bilgileri'!A797)," ")</f>
        <v xml:space="preserve"> </v>
      </c>
      <c r="C1824" s="359"/>
      <c r="D1824" s="176">
        <f>IF('G011A (Ocak-Temmuz)'!C1521="",0,'G011A (Ocak-Temmuz)'!C1521)</f>
        <v>0</v>
      </c>
      <c r="E1824" s="175">
        <f>IF('G011A (Ocak-Temmuz)'!K1521=" ",0,'G011A (Ocak-Temmuz)'!K1521)</f>
        <v>0</v>
      </c>
      <c r="F1824" s="176">
        <f>IF('G011A (Şubat-Ağustos)'!C1498="",0,'G011A (Şubat-Ağustos)'!C1498)</f>
        <v>0</v>
      </c>
      <c r="G1824" s="175">
        <f>IF('G011A (Şubat-Ağustos)'!K1498=" ",0,'G011A (Şubat-Ağustos)'!K1498)</f>
        <v>0</v>
      </c>
      <c r="H1824" s="176">
        <f>IF('G011A (Mart-Eylül)'!C1497="",0,'G011A (Mart-Eylül)'!C1497)</f>
        <v>0</v>
      </c>
      <c r="I1824" s="175">
        <f>IF('G011A (Mart-Eylül)'!K1497=" ",0,'G011A (Mart-Eylül)'!K1497)</f>
        <v>0</v>
      </c>
      <c r="J1824" s="176">
        <f>IF('G011A (Nisan-Ekim)'!C1497="",0,'G011A (Nisan-Ekim)'!C1497)</f>
        <v>0</v>
      </c>
      <c r="K1824" s="175">
        <f>IF('G011A (Nisan-Ekim)'!K1497="",0,'G011A (Nisan-Ekim)'!K1497)</f>
        <v>0</v>
      </c>
      <c r="L1824" s="176">
        <f>IF('G011A (Mayıs-Kasım)'!C1498="",0,'G011A (Mayıs-Kasım)'!C1498)</f>
        <v>0</v>
      </c>
      <c r="M1824" s="175">
        <f>IF('G011A (Mayıs-Kasım)'!K1498=" ",0,'G011A (Mayıs-Kasım)'!K1498)</f>
        <v>0</v>
      </c>
      <c r="N1824" s="176">
        <f>IF('G011A (Haziran-Aralık)'!C1538="",0,'G011A (Haziran-Aralık)'!C1538)</f>
        <v>0</v>
      </c>
      <c r="O1824" s="175">
        <f>IF('G011A (Haziran-Aralık)'!K1538="",0,'G011A (Haziran-Aralık)'!K1538)</f>
        <v>0</v>
      </c>
      <c r="P1824" s="176" t="str">
        <f>IF('proje ve personel bilgileri'!A797=0,"",SUM(D1824+F1824+H1824+J1824+L1824+N1824))</f>
        <v/>
      </c>
      <c r="Q1824" s="175" t="str">
        <f>IF('proje ve personel bilgileri'!A797=0,"",SUM(E1824+G1824+I1824+K1824+M1824+O1824))</f>
        <v/>
      </c>
      <c r="R1824" s="180" t="str">
        <f>IF('proje ve personel bilgileri'!A797&lt;&gt;0,(P1824/30)," ")</f>
        <v xml:space="preserve"> </v>
      </c>
      <c r="S1824" s="181" t="str">
        <f>IF('proje ve personel bilgileri'!A797&lt;&gt;0,(Q1824/R1824)," ")</f>
        <v xml:space="preserve"> </v>
      </c>
    </row>
    <row r="1825" spans="1:19" ht="15.75" customHeight="1" x14ac:dyDescent="0.25">
      <c r="A1825" s="14">
        <v>785</v>
      </c>
      <c r="B1825" s="359" t="str">
        <f>IF('proje ve personel bilgileri'!A798&lt;&gt;0,('proje ve personel bilgileri'!A798)," ")</f>
        <v xml:space="preserve"> </v>
      </c>
      <c r="C1825" s="359"/>
      <c r="D1825" s="176">
        <f>IF('G011A (Ocak-Temmuz)'!C1522="",0,'G011A (Ocak-Temmuz)'!C1522)</f>
        <v>0</v>
      </c>
      <c r="E1825" s="175">
        <f>IF('G011A (Ocak-Temmuz)'!K1522=" ",0,'G011A (Ocak-Temmuz)'!K1522)</f>
        <v>0</v>
      </c>
      <c r="F1825" s="176">
        <f>IF('G011A (Şubat-Ağustos)'!C1499="",0,'G011A (Şubat-Ağustos)'!C1499)</f>
        <v>0</v>
      </c>
      <c r="G1825" s="175">
        <f>IF('G011A (Şubat-Ağustos)'!K1499=" ",0,'G011A (Şubat-Ağustos)'!K1499)</f>
        <v>0</v>
      </c>
      <c r="H1825" s="176">
        <f>IF('G011A (Mart-Eylül)'!C1498="",0,'G011A (Mart-Eylül)'!C1498)</f>
        <v>0</v>
      </c>
      <c r="I1825" s="175">
        <f>IF('G011A (Mart-Eylül)'!K1498=" ",0,'G011A (Mart-Eylül)'!K1498)</f>
        <v>0</v>
      </c>
      <c r="J1825" s="176">
        <f>IF('G011A (Nisan-Ekim)'!C1498="",0,'G011A (Nisan-Ekim)'!C1498)</f>
        <v>0</v>
      </c>
      <c r="K1825" s="175">
        <f>IF('G011A (Nisan-Ekim)'!K1498="",0,'G011A (Nisan-Ekim)'!K1498)</f>
        <v>0</v>
      </c>
      <c r="L1825" s="176">
        <f>IF('G011A (Mayıs-Kasım)'!C1499="",0,'G011A (Mayıs-Kasım)'!C1499)</f>
        <v>0</v>
      </c>
      <c r="M1825" s="175">
        <f>IF('G011A (Mayıs-Kasım)'!K1499=" ",0,'G011A (Mayıs-Kasım)'!K1499)</f>
        <v>0</v>
      </c>
      <c r="N1825" s="176">
        <f>IF('G011A (Haziran-Aralık)'!C1539="",0,'G011A (Haziran-Aralık)'!C1539)</f>
        <v>0</v>
      </c>
      <c r="O1825" s="175">
        <f>IF('G011A (Haziran-Aralık)'!K1539="",0,'G011A (Haziran-Aralık)'!K1539)</f>
        <v>0</v>
      </c>
      <c r="P1825" s="176" t="str">
        <f>IF('proje ve personel bilgileri'!A798=0,"",SUM(D1825+F1825+H1825+J1825+L1825+N1825))</f>
        <v/>
      </c>
      <c r="Q1825" s="175" t="str">
        <f>IF('proje ve personel bilgileri'!A798=0,"",SUM(E1825+G1825+I1825+K1825+M1825+O1825))</f>
        <v/>
      </c>
      <c r="R1825" s="180" t="str">
        <f>IF('proje ve personel bilgileri'!A798&lt;&gt;0,(P1825/30)," ")</f>
        <v xml:space="preserve"> </v>
      </c>
      <c r="S1825" s="181" t="str">
        <f>IF('proje ve personel bilgileri'!A798&lt;&gt;0,(Q1825/R1825)," ")</f>
        <v xml:space="preserve"> </v>
      </c>
    </row>
    <row r="1826" spans="1:19" ht="15.75" customHeight="1" x14ac:dyDescent="0.25">
      <c r="A1826" s="15">
        <v>786</v>
      </c>
      <c r="B1826" s="359" t="str">
        <f>IF('proje ve personel bilgileri'!A799&lt;&gt;0,('proje ve personel bilgileri'!A799)," ")</f>
        <v xml:space="preserve"> </v>
      </c>
      <c r="C1826" s="359"/>
      <c r="D1826" s="176">
        <f>IF('G011A (Ocak-Temmuz)'!C1523="",0,'G011A (Ocak-Temmuz)'!C1523)</f>
        <v>0</v>
      </c>
      <c r="E1826" s="175">
        <f>IF('G011A (Ocak-Temmuz)'!K1523=" ",0,'G011A (Ocak-Temmuz)'!K1523)</f>
        <v>0</v>
      </c>
      <c r="F1826" s="176">
        <f>IF('G011A (Şubat-Ağustos)'!C1500="",0,'G011A (Şubat-Ağustos)'!C1500)</f>
        <v>0</v>
      </c>
      <c r="G1826" s="175">
        <f>IF('G011A (Şubat-Ağustos)'!K1500=" ",0,'G011A (Şubat-Ağustos)'!K1500)</f>
        <v>0</v>
      </c>
      <c r="H1826" s="176">
        <f>IF('G011A (Mart-Eylül)'!C1499="",0,'G011A (Mart-Eylül)'!C1499)</f>
        <v>0</v>
      </c>
      <c r="I1826" s="175">
        <f>IF('G011A (Mart-Eylül)'!K1499=" ",0,'G011A (Mart-Eylül)'!K1499)</f>
        <v>0</v>
      </c>
      <c r="J1826" s="176">
        <f>IF('G011A (Nisan-Ekim)'!C1499="",0,'G011A (Nisan-Ekim)'!C1499)</f>
        <v>0</v>
      </c>
      <c r="K1826" s="175">
        <f>IF('G011A (Nisan-Ekim)'!K1499="",0,'G011A (Nisan-Ekim)'!K1499)</f>
        <v>0</v>
      </c>
      <c r="L1826" s="176">
        <f>IF('G011A (Mayıs-Kasım)'!C1500="",0,'G011A (Mayıs-Kasım)'!C1500)</f>
        <v>0</v>
      </c>
      <c r="M1826" s="175">
        <f>IF('G011A (Mayıs-Kasım)'!K1500=" ",0,'G011A (Mayıs-Kasım)'!K1500)</f>
        <v>0</v>
      </c>
      <c r="N1826" s="176">
        <f>IF('G011A (Haziran-Aralık)'!C1540="",0,'G011A (Haziran-Aralık)'!C1540)</f>
        <v>0</v>
      </c>
      <c r="O1826" s="175">
        <f>IF('G011A (Haziran-Aralık)'!K1540="",0,'G011A (Haziran-Aralık)'!K1540)</f>
        <v>0</v>
      </c>
      <c r="P1826" s="176" t="str">
        <f>IF('proje ve personel bilgileri'!A799=0,"",SUM(D1826+F1826+H1826+J1826+L1826+N1826))</f>
        <v/>
      </c>
      <c r="Q1826" s="175" t="str">
        <f>IF('proje ve personel bilgileri'!A799=0,"",SUM(E1826+G1826+I1826+K1826+M1826+O1826))</f>
        <v/>
      </c>
      <c r="R1826" s="180" t="str">
        <f>IF('proje ve personel bilgileri'!A799&lt;&gt;0,(P1826/30)," ")</f>
        <v xml:space="preserve"> </v>
      </c>
      <c r="S1826" s="181" t="str">
        <f>IF('proje ve personel bilgileri'!A799&lt;&gt;0,(Q1826/R1826)," ")</f>
        <v xml:space="preserve"> </v>
      </c>
    </row>
    <row r="1827" spans="1:19" ht="15.75" customHeight="1" x14ac:dyDescent="0.25">
      <c r="A1827" s="14">
        <v>787</v>
      </c>
      <c r="B1827" s="359" t="str">
        <f>IF('proje ve personel bilgileri'!A800&lt;&gt;0,('proje ve personel bilgileri'!A800)," ")</f>
        <v xml:space="preserve"> </v>
      </c>
      <c r="C1827" s="359"/>
      <c r="D1827" s="176">
        <f>IF('G011A (Ocak-Temmuz)'!C1524="",0,'G011A (Ocak-Temmuz)'!C1524)</f>
        <v>0</v>
      </c>
      <c r="E1827" s="175">
        <f>IF('G011A (Ocak-Temmuz)'!K1524=" ",0,'G011A (Ocak-Temmuz)'!K1524)</f>
        <v>0</v>
      </c>
      <c r="F1827" s="176">
        <f>IF('G011A (Şubat-Ağustos)'!C1501="",0,'G011A (Şubat-Ağustos)'!C1501)</f>
        <v>0</v>
      </c>
      <c r="G1827" s="175">
        <f>IF('G011A (Şubat-Ağustos)'!K1501=" ",0,'G011A (Şubat-Ağustos)'!K1501)</f>
        <v>0</v>
      </c>
      <c r="H1827" s="176">
        <f>IF('G011A (Mart-Eylül)'!C1500="",0,'G011A (Mart-Eylül)'!C1500)</f>
        <v>0</v>
      </c>
      <c r="I1827" s="175">
        <f>IF('G011A (Mart-Eylül)'!K1500=" ",0,'G011A (Mart-Eylül)'!K1500)</f>
        <v>0</v>
      </c>
      <c r="J1827" s="176">
        <f>IF('G011A (Nisan-Ekim)'!C1500="",0,'G011A (Nisan-Ekim)'!C1500)</f>
        <v>0</v>
      </c>
      <c r="K1827" s="175">
        <f>IF('G011A (Nisan-Ekim)'!K1500="",0,'G011A (Nisan-Ekim)'!K1500)</f>
        <v>0</v>
      </c>
      <c r="L1827" s="176">
        <f>IF('G011A (Mayıs-Kasım)'!C1501="",0,'G011A (Mayıs-Kasım)'!C1501)</f>
        <v>0</v>
      </c>
      <c r="M1827" s="175">
        <f>IF('G011A (Mayıs-Kasım)'!K1501=" ",0,'G011A (Mayıs-Kasım)'!K1501)</f>
        <v>0</v>
      </c>
      <c r="N1827" s="176">
        <f>IF('G011A (Haziran-Aralık)'!C1541="",0,'G011A (Haziran-Aralık)'!C1541)</f>
        <v>0</v>
      </c>
      <c r="O1827" s="175">
        <f>IF('G011A (Haziran-Aralık)'!K1541="",0,'G011A (Haziran-Aralık)'!K1541)</f>
        <v>0</v>
      </c>
      <c r="P1827" s="176" t="str">
        <f>IF('proje ve personel bilgileri'!A800=0,"",SUM(D1827+F1827+H1827+J1827+L1827+N1827))</f>
        <v/>
      </c>
      <c r="Q1827" s="175" t="str">
        <f>IF('proje ve personel bilgileri'!A800=0,"",SUM(E1827+G1827+I1827+K1827+M1827+O1827))</f>
        <v/>
      </c>
      <c r="R1827" s="180" t="str">
        <f>IF('proje ve personel bilgileri'!A800&lt;&gt;0,(P1827/30)," ")</f>
        <v xml:space="preserve"> </v>
      </c>
      <c r="S1827" s="181" t="str">
        <f>IF('proje ve personel bilgileri'!A800&lt;&gt;0,(Q1827/R1827)," ")</f>
        <v xml:space="preserve"> </v>
      </c>
    </row>
    <row r="1828" spans="1:19" ht="15.75" customHeight="1" x14ac:dyDescent="0.25">
      <c r="A1828" s="15">
        <v>788</v>
      </c>
      <c r="B1828" s="359" t="str">
        <f>IF('proje ve personel bilgileri'!A801&lt;&gt;0,('proje ve personel bilgileri'!A801)," ")</f>
        <v xml:space="preserve"> </v>
      </c>
      <c r="C1828" s="359"/>
      <c r="D1828" s="176">
        <f>IF('G011A (Ocak-Temmuz)'!C1525="",0,'G011A (Ocak-Temmuz)'!C1525)</f>
        <v>0</v>
      </c>
      <c r="E1828" s="175">
        <f>IF('G011A (Ocak-Temmuz)'!K1525=" ",0,'G011A (Ocak-Temmuz)'!K1525)</f>
        <v>0</v>
      </c>
      <c r="F1828" s="176">
        <f>IF('G011A (Şubat-Ağustos)'!C1502="",0,'G011A (Şubat-Ağustos)'!C1502)</f>
        <v>0</v>
      </c>
      <c r="G1828" s="175">
        <f>IF('G011A (Şubat-Ağustos)'!K1502=" ",0,'G011A (Şubat-Ağustos)'!K1502)</f>
        <v>0</v>
      </c>
      <c r="H1828" s="176">
        <f>IF('G011A (Mart-Eylül)'!C1501="",0,'G011A (Mart-Eylül)'!C1501)</f>
        <v>0</v>
      </c>
      <c r="I1828" s="175">
        <f>IF('G011A (Mart-Eylül)'!K1501=" ",0,'G011A (Mart-Eylül)'!K1501)</f>
        <v>0</v>
      </c>
      <c r="J1828" s="176">
        <f>IF('G011A (Nisan-Ekim)'!C1501="",0,'G011A (Nisan-Ekim)'!C1501)</f>
        <v>0</v>
      </c>
      <c r="K1828" s="175">
        <f>IF('G011A (Nisan-Ekim)'!K1501="",0,'G011A (Nisan-Ekim)'!K1501)</f>
        <v>0</v>
      </c>
      <c r="L1828" s="176">
        <f>IF('G011A (Mayıs-Kasım)'!C1502="",0,'G011A (Mayıs-Kasım)'!C1502)</f>
        <v>0</v>
      </c>
      <c r="M1828" s="175">
        <f>IF('G011A (Mayıs-Kasım)'!K1502=" ",0,'G011A (Mayıs-Kasım)'!K1502)</f>
        <v>0</v>
      </c>
      <c r="N1828" s="176">
        <f>IF('G011A (Haziran-Aralık)'!C1542="",0,'G011A (Haziran-Aralık)'!C1542)</f>
        <v>0</v>
      </c>
      <c r="O1828" s="175">
        <f>IF('G011A (Haziran-Aralık)'!K1542="",0,'G011A (Haziran-Aralık)'!K1542)</f>
        <v>0</v>
      </c>
      <c r="P1828" s="176" t="str">
        <f>IF('proje ve personel bilgileri'!A801=0,"",SUM(D1828+F1828+H1828+J1828+L1828+N1828))</f>
        <v/>
      </c>
      <c r="Q1828" s="175" t="str">
        <f>IF('proje ve personel bilgileri'!A801=0,"",SUM(E1828+G1828+I1828+K1828+M1828+O1828))</f>
        <v/>
      </c>
      <c r="R1828" s="180" t="str">
        <f>IF('proje ve personel bilgileri'!A801&lt;&gt;0,(P1828/30)," ")</f>
        <v xml:space="preserve"> </v>
      </c>
      <c r="S1828" s="181" t="str">
        <f>IF('proje ve personel bilgileri'!A801&lt;&gt;0,(Q1828/R1828)," ")</f>
        <v xml:space="preserve"> </v>
      </c>
    </row>
    <row r="1829" spans="1:19" ht="15.75" customHeight="1" x14ac:dyDescent="0.25">
      <c r="A1829" s="14">
        <v>789</v>
      </c>
      <c r="B1829" s="359" t="str">
        <f>IF('proje ve personel bilgileri'!A802&lt;&gt;0,('proje ve personel bilgileri'!A802)," ")</f>
        <v xml:space="preserve"> </v>
      </c>
      <c r="C1829" s="359"/>
      <c r="D1829" s="176">
        <f>IF('G011A (Ocak-Temmuz)'!C1526="",0,'G011A (Ocak-Temmuz)'!C1526)</f>
        <v>0</v>
      </c>
      <c r="E1829" s="175">
        <f>IF('G011A (Ocak-Temmuz)'!K1526=" ",0,'G011A (Ocak-Temmuz)'!K1526)</f>
        <v>0</v>
      </c>
      <c r="F1829" s="176">
        <f>IF('G011A (Şubat-Ağustos)'!C1503="",0,'G011A (Şubat-Ağustos)'!C1503)</f>
        <v>0</v>
      </c>
      <c r="G1829" s="175">
        <f>IF('G011A (Şubat-Ağustos)'!K1503=" ",0,'G011A (Şubat-Ağustos)'!K1503)</f>
        <v>0</v>
      </c>
      <c r="H1829" s="176">
        <f>IF('G011A (Mart-Eylül)'!C1502="",0,'G011A (Mart-Eylül)'!C1502)</f>
        <v>0</v>
      </c>
      <c r="I1829" s="175">
        <f>IF('G011A (Mart-Eylül)'!K1502=" ",0,'G011A (Mart-Eylül)'!K1502)</f>
        <v>0</v>
      </c>
      <c r="J1829" s="176">
        <f>IF('G011A (Nisan-Ekim)'!C1502="",0,'G011A (Nisan-Ekim)'!C1502)</f>
        <v>0</v>
      </c>
      <c r="K1829" s="175">
        <f>IF('G011A (Nisan-Ekim)'!K1502="",0,'G011A (Nisan-Ekim)'!K1502)</f>
        <v>0</v>
      </c>
      <c r="L1829" s="176">
        <f>IF('G011A (Mayıs-Kasım)'!C1503="",0,'G011A (Mayıs-Kasım)'!C1503)</f>
        <v>0</v>
      </c>
      <c r="M1829" s="175">
        <f>IF('G011A (Mayıs-Kasım)'!K1503=" ",0,'G011A (Mayıs-Kasım)'!K1503)</f>
        <v>0</v>
      </c>
      <c r="N1829" s="176">
        <f>IF('G011A (Haziran-Aralık)'!C1543="",0,'G011A (Haziran-Aralık)'!C1543)</f>
        <v>0</v>
      </c>
      <c r="O1829" s="175">
        <f>IF('G011A (Haziran-Aralık)'!K1543="",0,'G011A (Haziran-Aralık)'!K1543)</f>
        <v>0</v>
      </c>
      <c r="P1829" s="176" t="str">
        <f>IF('proje ve personel bilgileri'!A802=0,"",SUM(D1829+F1829+H1829+J1829+L1829+N1829))</f>
        <v/>
      </c>
      <c r="Q1829" s="175" t="str">
        <f>IF('proje ve personel bilgileri'!A802=0,"",SUM(E1829+G1829+I1829+K1829+M1829+O1829))</f>
        <v/>
      </c>
      <c r="R1829" s="180" t="str">
        <f>IF('proje ve personel bilgileri'!A802&lt;&gt;0,(P1829/30)," ")</f>
        <v xml:space="preserve"> </v>
      </c>
      <c r="S1829" s="181" t="str">
        <f>IF('proje ve personel bilgileri'!A802&lt;&gt;0,(Q1829/R1829)," ")</f>
        <v xml:space="preserve"> </v>
      </c>
    </row>
    <row r="1830" spans="1:19" ht="15.75" customHeight="1" x14ac:dyDescent="0.25">
      <c r="A1830" s="15">
        <v>790</v>
      </c>
      <c r="B1830" s="359" t="str">
        <f>IF('proje ve personel bilgileri'!A803&lt;&gt;0,('proje ve personel bilgileri'!A803)," ")</f>
        <v xml:space="preserve"> </v>
      </c>
      <c r="C1830" s="359"/>
      <c r="D1830" s="176">
        <f>IF('G011A (Ocak-Temmuz)'!C1527="",0,'G011A (Ocak-Temmuz)'!C1527)</f>
        <v>0</v>
      </c>
      <c r="E1830" s="175">
        <f>IF('G011A (Ocak-Temmuz)'!K1527=" ",0,'G011A (Ocak-Temmuz)'!K1527)</f>
        <v>0</v>
      </c>
      <c r="F1830" s="176">
        <f>IF('G011A (Şubat-Ağustos)'!C1504="",0,'G011A (Şubat-Ağustos)'!C1504)</f>
        <v>0</v>
      </c>
      <c r="G1830" s="175">
        <f>IF('G011A (Şubat-Ağustos)'!K1504=" ",0,'G011A (Şubat-Ağustos)'!K1504)</f>
        <v>0</v>
      </c>
      <c r="H1830" s="176">
        <f>IF('G011A (Mart-Eylül)'!C1503="",0,'G011A (Mart-Eylül)'!C1503)</f>
        <v>0</v>
      </c>
      <c r="I1830" s="175">
        <f>IF('G011A (Mart-Eylül)'!K1503=" ",0,'G011A (Mart-Eylül)'!K1503)</f>
        <v>0</v>
      </c>
      <c r="J1830" s="176">
        <f>IF('G011A (Nisan-Ekim)'!C1503="",0,'G011A (Nisan-Ekim)'!C1503)</f>
        <v>0</v>
      </c>
      <c r="K1830" s="175">
        <f>IF('G011A (Nisan-Ekim)'!K1503="",0,'G011A (Nisan-Ekim)'!K1503)</f>
        <v>0</v>
      </c>
      <c r="L1830" s="176">
        <f>IF('G011A (Mayıs-Kasım)'!C1504="",0,'G011A (Mayıs-Kasım)'!C1504)</f>
        <v>0</v>
      </c>
      <c r="M1830" s="175">
        <f>IF('G011A (Mayıs-Kasım)'!K1504=" ",0,'G011A (Mayıs-Kasım)'!K1504)</f>
        <v>0</v>
      </c>
      <c r="N1830" s="176">
        <f>IF('G011A (Haziran-Aralık)'!C1544="",0,'G011A (Haziran-Aralık)'!C1544)</f>
        <v>0</v>
      </c>
      <c r="O1830" s="175">
        <f>IF('G011A (Haziran-Aralık)'!K1544="",0,'G011A (Haziran-Aralık)'!K1544)</f>
        <v>0</v>
      </c>
      <c r="P1830" s="176" t="str">
        <f>IF('proje ve personel bilgileri'!A803=0,"",SUM(D1830+F1830+H1830+J1830+L1830+N1830))</f>
        <v/>
      </c>
      <c r="Q1830" s="175" t="str">
        <f>IF('proje ve personel bilgileri'!A803=0,"",SUM(E1830+G1830+I1830+K1830+M1830+O1830))</f>
        <v/>
      </c>
      <c r="R1830" s="180" t="str">
        <f>IF('proje ve personel bilgileri'!A803&lt;&gt;0,(P1830/30)," ")</f>
        <v xml:space="preserve"> </v>
      </c>
      <c r="S1830" s="181" t="str">
        <f>IF('proje ve personel bilgileri'!A803&lt;&gt;0,(Q1830/R1830)," ")</f>
        <v xml:space="preserve"> </v>
      </c>
    </row>
    <row r="1831" spans="1:19" ht="15.75" customHeight="1" x14ac:dyDescent="0.25">
      <c r="A1831" s="14">
        <v>791</v>
      </c>
      <c r="B1831" s="359" t="str">
        <f>IF('proje ve personel bilgileri'!A804&lt;&gt;0,('proje ve personel bilgileri'!A804)," ")</f>
        <v xml:space="preserve"> </v>
      </c>
      <c r="C1831" s="359"/>
      <c r="D1831" s="176">
        <f>IF('G011A (Ocak-Temmuz)'!C1528="",0,'G011A (Ocak-Temmuz)'!C1528)</f>
        <v>0</v>
      </c>
      <c r="E1831" s="175">
        <f>IF('G011A (Ocak-Temmuz)'!K1528=" ",0,'G011A (Ocak-Temmuz)'!K1528)</f>
        <v>0</v>
      </c>
      <c r="F1831" s="176">
        <f>IF('G011A (Şubat-Ağustos)'!C1505="",0,'G011A (Şubat-Ağustos)'!C1505)</f>
        <v>0</v>
      </c>
      <c r="G1831" s="175">
        <f>IF('G011A (Şubat-Ağustos)'!K1505=" ",0,'G011A (Şubat-Ağustos)'!K1505)</f>
        <v>0</v>
      </c>
      <c r="H1831" s="176">
        <f>IF('G011A (Mart-Eylül)'!C1504="",0,'G011A (Mart-Eylül)'!C1504)</f>
        <v>0</v>
      </c>
      <c r="I1831" s="175">
        <f>IF('G011A (Mart-Eylül)'!K1504=" ",0,'G011A (Mart-Eylül)'!K1504)</f>
        <v>0</v>
      </c>
      <c r="J1831" s="176">
        <f>IF('G011A (Nisan-Ekim)'!C1504="",0,'G011A (Nisan-Ekim)'!C1504)</f>
        <v>0</v>
      </c>
      <c r="K1831" s="175">
        <f>IF('G011A (Nisan-Ekim)'!K1504="",0,'G011A (Nisan-Ekim)'!K1504)</f>
        <v>0</v>
      </c>
      <c r="L1831" s="176">
        <f>IF('G011A (Mayıs-Kasım)'!C1505="",0,'G011A (Mayıs-Kasım)'!C1505)</f>
        <v>0</v>
      </c>
      <c r="M1831" s="175">
        <f>IF('G011A (Mayıs-Kasım)'!K1505=" ",0,'G011A (Mayıs-Kasım)'!K1505)</f>
        <v>0</v>
      </c>
      <c r="N1831" s="176">
        <f>IF('G011A (Haziran-Aralık)'!C1545="",0,'G011A (Haziran-Aralık)'!C1545)</f>
        <v>0</v>
      </c>
      <c r="O1831" s="175">
        <f>IF('G011A (Haziran-Aralık)'!K1545="",0,'G011A (Haziran-Aralık)'!K1545)</f>
        <v>0</v>
      </c>
      <c r="P1831" s="176" t="str">
        <f>IF('proje ve personel bilgileri'!A804=0,"",SUM(D1831+F1831+H1831+J1831+L1831+N1831))</f>
        <v/>
      </c>
      <c r="Q1831" s="175" t="str">
        <f>IF('proje ve personel bilgileri'!A804=0,"",SUM(E1831+G1831+I1831+K1831+M1831+O1831))</f>
        <v/>
      </c>
      <c r="R1831" s="180" t="str">
        <f>IF('proje ve personel bilgileri'!A804&lt;&gt;0,(P1831/30)," ")</f>
        <v xml:space="preserve"> </v>
      </c>
      <c r="S1831" s="181" t="str">
        <f>IF('proje ve personel bilgileri'!A804&lt;&gt;0,(Q1831/R1831)," ")</f>
        <v xml:space="preserve"> </v>
      </c>
    </row>
    <row r="1832" spans="1:19" ht="15.75" customHeight="1" x14ac:dyDescent="0.25">
      <c r="A1832" s="15">
        <v>792</v>
      </c>
      <c r="B1832" s="359" t="str">
        <f>IF('proje ve personel bilgileri'!A805&lt;&gt;0,('proje ve personel bilgileri'!A805)," ")</f>
        <v xml:space="preserve"> </v>
      </c>
      <c r="C1832" s="359"/>
      <c r="D1832" s="176">
        <f>IF('G011A (Ocak-Temmuz)'!C1529="",0,'G011A (Ocak-Temmuz)'!C1529)</f>
        <v>0</v>
      </c>
      <c r="E1832" s="175">
        <f>IF('G011A (Ocak-Temmuz)'!K1529=" ",0,'G011A (Ocak-Temmuz)'!K1529)</f>
        <v>0</v>
      </c>
      <c r="F1832" s="176">
        <f>IF('G011A (Şubat-Ağustos)'!C1506="",0,'G011A (Şubat-Ağustos)'!C1506)</f>
        <v>0</v>
      </c>
      <c r="G1832" s="175">
        <f>IF('G011A (Şubat-Ağustos)'!K1506=" ",0,'G011A (Şubat-Ağustos)'!K1506)</f>
        <v>0</v>
      </c>
      <c r="H1832" s="176">
        <f>IF('G011A (Mart-Eylül)'!C1505="",0,'G011A (Mart-Eylül)'!C1505)</f>
        <v>0</v>
      </c>
      <c r="I1832" s="175">
        <f>IF('G011A (Mart-Eylül)'!K1505=" ",0,'G011A (Mart-Eylül)'!K1505)</f>
        <v>0</v>
      </c>
      <c r="J1832" s="176">
        <f>IF('G011A (Nisan-Ekim)'!C1505="",0,'G011A (Nisan-Ekim)'!C1505)</f>
        <v>0</v>
      </c>
      <c r="K1832" s="175">
        <f>IF('G011A (Nisan-Ekim)'!K1505="",0,'G011A (Nisan-Ekim)'!K1505)</f>
        <v>0</v>
      </c>
      <c r="L1832" s="176">
        <f>IF('G011A (Mayıs-Kasım)'!C1506="",0,'G011A (Mayıs-Kasım)'!C1506)</f>
        <v>0</v>
      </c>
      <c r="M1832" s="175">
        <f>IF('G011A (Mayıs-Kasım)'!K1506=" ",0,'G011A (Mayıs-Kasım)'!K1506)</f>
        <v>0</v>
      </c>
      <c r="N1832" s="176">
        <f>IF('G011A (Haziran-Aralık)'!C1546="",0,'G011A (Haziran-Aralık)'!C1546)</f>
        <v>0</v>
      </c>
      <c r="O1832" s="175">
        <f>IF('G011A (Haziran-Aralık)'!K1546="",0,'G011A (Haziran-Aralık)'!K1546)</f>
        <v>0</v>
      </c>
      <c r="P1832" s="176" t="str">
        <f>IF('proje ve personel bilgileri'!A805=0,"",SUM(D1832+F1832+H1832+J1832+L1832+N1832))</f>
        <v/>
      </c>
      <c r="Q1832" s="175" t="str">
        <f>IF('proje ve personel bilgileri'!A805=0,"",SUM(E1832+G1832+I1832+K1832+M1832+O1832))</f>
        <v/>
      </c>
      <c r="R1832" s="180" t="str">
        <f>IF('proje ve personel bilgileri'!A805&lt;&gt;0,(P1832/30)," ")</f>
        <v xml:space="preserve"> </v>
      </c>
      <c r="S1832" s="181" t="str">
        <f>IF('proje ve personel bilgileri'!A805&lt;&gt;0,(Q1832/R1832)," ")</f>
        <v xml:space="preserve"> </v>
      </c>
    </row>
    <row r="1833" spans="1:19" ht="15" customHeight="1" x14ac:dyDescent="0.25">
      <c r="A1833" s="56"/>
      <c r="B1833" s="56"/>
      <c r="C1833" s="56"/>
      <c r="D1833" s="56"/>
      <c r="E1833" s="56"/>
      <c r="F1833" s="56"/>
      <c r="G1833" s="56"/>
      <c r="H1833" s="56"/>
      <c r="I1833" s="56"/>
      <c r="J1833" s="56"/>
      <c r="K1833" s="56"/>
      <c r="L1833" s="56"/>
      <c r="M1833" s="56"/>
      <c r="N1833" s="56"/>
      <c r="O1833" s="56"/>
      <c r="P1833" s="56"/>
      <c r="Q1833" s="56"/>
      <c r="R1833" s="56"/>
      <c r="S1833" s="56"/>
    </row>
    <row r="1834" spans="1:19" ht="15" customHeight="1" x14ac:dyDescent="0.25">
      <c r="A1834" s="332" t="s">
        <v>100</v>
      </c>
      <c r="B1834" s="332"/>
      <c r="C1834" s="332"/>
      <c r="D1834" s="332"/>
      <c r="E1834" s="332"/>
      <c r="F1834" s="332"/>
      <c r="G1834" s="332"/>
      <c r="H1834" s="332"/>
      <c r="I1834" s="332"/>
      <c r="J1834" s="332"/>
      <c r="K1834" s="332"/>
      <c r="L1834" s="332"/>
      <c r="M1834" s="332"/>
      <c r="N1834" s="332"/>
      <c r="O1834" s="332"/>
      <c r="P1834" s="332"/>
      <c r="Q1834" s="332"/>
      <c r="R1834" s="332"/>
    </row>
    <row r="1835" spans="1:19" ht="15" customHeight="1" x14ac:dyDescent="0.25">
      <c r="A1835" s="287"/>
    </row>
    <row r="1836" spans="1:19" ht="15" customHeight="1" x14ac:dyDescent="0.25">
      <c r="C1836" s="57"/>
      <c r="E1836" s="58"/>
      <c r="G1836" s="57"/>
    </row>
    <row r="1837" spans="1:19" ht="15" customHeight="1" x14ac:dyDescent="0.25">
      <c r="F1837" s="288" t="s">
        <v>102</v>
      </c>
      <c r="J1837" s="288" t="s">
        <v>103</v>
      </c>
      <c r="O1837" s="74" t="s">
        <v>127</v>
      </c>
    </row>
    <row r="1848" spans="1:19" ht="15.75" customHeight="1" x14ac:dyDescent="0.25">
      <c r="A1848" s="348" t="s">
        <v>108</v>
      </c>
      <c r="B1848" s="348"/>
      <c r="C1848" s="348"/>
      <c r="D1848" s="348"/>
      <c r="E1848" s="348"/>
      <c r="F1848" s="348"/>
      <c r="G1848" s="348"/>
      <c r="H1848" s="348"/>
      <c r="I1848" s="348"/>
      <c r="J1848" s="348"/>
      <c r="K1848" s="348"/>
      <c r="L1848" s="348"/>
      <c r="M1848" s="348"/>
      <c r="N1848" s="348"/>
      <c r="O1848" s="348"/>
      <c r="P1848" s="348"/>
      <c r="Q1848" s="348"/>
      <c r="R1848" s="348"/>
      <c r="S1848" s="348"/>
    </row>
    <row r="1849" spans="1:19" ht="15" customHeight="1" x14ac:dyDescent="0.25">
      <c r="A1849" s="68"/>
      <c r="B1849" s="68"/>
      <c r="C1849" s="68"/>
      <c r="D1849" s="68"/>
      <c r="E1849" s="68"/>
      <c r="F1849" s="68"/>
      <c r="G1849" s="68"/>
      <c r="H1849" s="68"/>
      <c r="I1849" s="69" t="str">
        <f>'proje ve personel bilgileri'!$B$7</f>
        <v>/</v>
      </c>
      <c r="J1849" s="68" t="s">
        <v>109</v>
      </c>
      <c r="K1849" s="68"/>
      <c r="L1849" s="68"/>
      <c r="M1849" s="68"/>
      <c r="N1849" s="68"/>
      <c r="O1849" s="68"/>
      <c r="P1849" s="68"/>
      <c r="Q1849" s="68"/>
      <c r="R1849" s="68"/>
      <c r="S1849" s="68"/>
    </row>
    <row r="1850" spans="1:19" ht="18.75" customHeight="1" x14ac:dyDescent="0.25">
      <c r="R1850" s="10" t="s">
        <v>110</v>
      </c>
    </row>
    <row r="1851" spans="1:19" ht="15.75" customHeight="1" x14ac:dyDescent="0.25">
      <c r="A1851" s="349" t="s">
        <v>2</v>
      </c>
      <c r="B1851" s="350"/>
      <c r="C1851" s="374">
        <f>'proje ve personel bilgileri'!$B$2</f>
        <v>0</v>
      </c>
      <c r="D1851" s="375"/>
      <c r="E1851" s="375"/>
      <c r="F1851" s="375"/>
      <c r="G1851" s="375"/>
      <c r="H1851" s="375"/>
      <c r="I1851" s="375"/>
      <c r="J1851" s="375"/>
      <c r="K1851" s="375"/>
      <c r="L1851" s="375"/>
      <c r="M1851" s="375"/>
      <c r="N1851" s="375"/>
      <c r="O1851" s="375"/>
      <c r="P1851" s="375"/>
      <c r="Q1851" s="375"/>
      <c r="R1851" s="375"/>
      <c r="S1851" s="376"/>
    </row>
    <row r="1852" spans="1:19" ht="15.75" customHeight="1" x14ac:dyDescent="0.25">
      <c r="A1852" s="349" t="s">
        <v>4</v>
      </c>
      <c r="B1852" s="350"/>
      <c r="C1852" s="374">
        <f>'proje ve personel bilgileri'!$B$3</f>
        <v>0</v>
      </c>
      <c r="D1852" s="375"/>
      <c r="E1852" s="375"/>
      <c r="F1852" s="375"/>
      <c r="G1852" s="375"/>
      <c r="H1852" s="375"/>
      <c r="I1852" s="375"/>
      <c r="J1852" s="375"/>
      <c r="K1852" s="375"/>
      <c r="L1852" s="375"/>
      <c r="M1852" s="375"/>
      <c r="N1852" s="375"/>
      <c r="O1852" s="375"/>
      <c r="P1852" s="375"/>
      <c r="Q1852" s="375"/>
      <c r="R1852" s="375"/>
      <c r="S1852" s="376"/>
    </row>
    <row r="1853" spans="1:19" ht="27.75" customHeight="1" x14ac:dyDescent="0.25">
      <c r="A1853" s="360" t="s">
        <v>87</v>
      </c>
      <c r="B1853" s="368" t="s">
        <v>15</v>
      </c>
      <c r="C1853" s="369"/>
      <c r="D1853" s="368" t="s">
        <v>111</v>
      </c>
      <c r="E1853" s="369"/>
      <c r="F1853" s="368" t="s">
        <v>112</v>
      </c>
      <c r="G1853" s="369"/>
      <c r="H1853" s="366" t="s">
        <v>113</v>
      </c>
      <c r="I1853" s="367"/>
      <c r="J1853" s="366" t="s">
        <v>114</v>
      </c>
      <c r="K1853" s="367"/>
      <c r="L1853" s="366" t="s">
        <v>115</v>
      </c>
      <c r="M1853" s="367"/>
      <c r="N1853" s="368" t="s">
        <v>116</v>
      </c>
      <c r="O1853" s="369"/>
      <c r="P1853" s="360" t="s">
        <v>117</v>
      </c>
      <c r="Q1853" s="286" t="s">
        <v>118</v>
      </c>
      <c r="R1853" s="362" t="s">
        <v>119</v>
      </c>
      <c r="S1853" s="362" t="s">
        <v>120</v>
      </c>
    </row>
    <row r="1854" spans="1:19" ht="15.75" customHeight="1" x14ac:dyDescent="0.25">
      <c r="A1854" s="361"/>
      <c r="B1854" s="372"/>
      <c r="C1854" s="373"/>
      <c r="D1854" s="370"/>
      <c r="E1854" s="371"/>
      <c r="F1854" s="370"/>
      <c r="G1854" s="371"/>
      <c r="H1854" s="364" t="s">
        <v>121</v>
      </c>
      <c r="I1854" s="365"/>
      <c r="J1854" s="364" t="s">
        <v>122</v>
      </c>
      <c r="K1854" s="365"/>
      <c r="L1854" s="364" t="s">
        <v>123</v>
      </c>
      <c r="M1854" s="365"/>
      <c r="N1854" s="370"/>
      <c r="O1854" s="371"/>
      <c r="P1854" s="361"/>
      <c r="Q1854" s="11" t="s">
        <v>124</v>
      </c>
      <c r="R1854" s="363"/>
      <c r="S1854" s="363"/>
    </row>
    <row r="1855" spans="1:19" ht="27.75" customHeight="1" x14ac:dyDescent="0.25">
      <c r="A1855" s="361"/>
      <c r="B1855" s="372"/>
      <c r="C1855" s="373"/>
      <c r="D1855" s="360" t="s">
        <v>125</v>
      </c>
      <c r="E1855" s="11" t="s">
        <v>126</v>
      </c>
      <c r="F1855" s="360" t="s">
        <v>125</v>
      </c>
      <c r="G1855" s="11" t="s">
        <v>126</v>
      </c>
      <c r="H1855" s="360" t="s">
        <v>125</v>
      </c>
      <c r="I1855" s="11" t="s">
        <v>126</v>
      </c>
      <c r="J1855" s="360" t="s">
        <v>125</v>
      </c>
      <c r="K1855" s="12" t="s">
        <v>126</v>
      </c>
      <c r="L1855" s="360" t="s">
        <v>125</v>
      </c>
      <c r="M1855" s="11" t="s">
        <v>126</v>
      </c>
      <c r="N1855" s="360" t="s">
        <v>125</v>
      </c>
      <c r="O1855" s="11" t="s">
        <v>126</v>
      </c>
      <c r="P1855" s="361"/>
      <c r="Q1855" s="11" t="s">
        <v>98</v>
      </c>
      <c r="R1855" s="363"/>
      <c r="S1855" s="363"/>
    </row>
    <row r="1856" spans="1:19" ht="15.75" customHeight="1" x14ac:dyDescent="0.25">
      <c r="A1856" s="361"/>
      <c r="B1856" s="372"/>
      <c r="C1856" s="373"/>
      <c r="D1856" s="361"/>
      <c r="E1856" s="11" t="s">
        <v>98</v>
      </c>
      <c r="F1856" s="361"/>
      <c r="G1856" s="11" t="s">
        <v>98</v>
      </c>
      <c r="H1856" s="361"/>
      <c r="I1856" s="11" t="s">
        <v>98</v>
      </c>
      <c r="J1856" s="361"/>
      <c r="K1856" s="12" t="s">
        <v>98</v>
      </c>
      <c r="L1856" s="361"/>
      <c r="M1856" s="11" t="s">
        <v>98</v>
      </c>
      <c r="N1856" s="361"/>
      <c r="O1856" s="11" t="s">
        <v>98</v>
      </c>
      <c r="P1856" s="361"/>
      <c r="Q1856" s="13"/>
      <c r="R1856" s="363"/>
      <c r="S1856" s="363"/>
    </row>
    <row r="1857" spans="1:19" ht="15.75" customHeight="1" x14ac:dyDescent="0.25">
      <c r="A1857" s="14">
        <v>793</v>
      </c>
      <c r="B1857" s="359" t="str">
        <f>IF('proje ve personel bilgileri'!A806&lt;&gt;0,('proje ve personel bilgileri'!A806)," ")</f>
        <v xml:space="preserve"> </v>
      </c>
      <c r="C1857" s="359"/>
      <c r="D1857" s="176">
        <f>IF('G011A (Ocak-Temmuz)'!C1548="",0,'G011A (Ocak-Temmuz)'!C1548)</f>
        <v>0</v>
      </c>
      <c r="E1857" s="175">
        <f>IF('G011A (Ocak-Temmuz)'!K1548=" ",0,'G011A (Ocak-Temmuz)'!K1548)</f>
        <v>0</v>
      </c>
      <c r="F1857" s="176">
        <f>IF('G011A (Şubat-Ağustos)'!C1523="",0,'G011A (Şubat-Ağustos)'!C1523)</f>
        <v>0</v>
      </c>
      <c r="G1857" s="175">
        <f>IF('G011A (Şubat-Ağustos)'!K1523=" ",0,'G011A (Şubat-Ağustos)'!K1523)</f>
        <v>0</v>
      </c>
      <c r="H1857" s="176">
        <f>IF('G011A (Mart-Eylül)'!C1523="",0,'G011A (Mart-Eylül)'!C1523)</f>
        <v>0</v>
      </c>
      <c r="I1857" s="175">
        <f>IF('G011A (Mart-Eylül)'!K1523=" ",0,'G011A (Mart-Eylül)'!K1523)</f>
        <v>0</v>
      </c>
      <c r="J1857" s="176">
        <f>IF('G011A (Nisan-Ekim)'!C1523="",0,'G011A (Nisan-Ekim)'!C1523)</f>
        <v>0</v>
      </c>
      <c r="K1857" s="175">
        <f>IF('G011A (Nisan-Ekim)'!K1523="",0,'G011A (Nisan-Ekim)'!K1523)</f>
        <v>0</v>
      </c>
      <c r="L1857" s="176">
        <f>IF('G011A (Mayıs-Kasım)'!C1522="",0,'G011A (Mayıs-Kasım)'!C1522)</f>
        <v>0</v>
      </c>
      <c r="M1857" s="175">
        <f>IF('G011A (Mayıs-Kasım)'!K1522=" ",0,'G011A (Mayıs-Kasım)'!K1522)</f>
        <v>0</v>
      </c>
      <c r="N1857" s="176">
        <f>IF('G011A (Haziran-Aralık)'!C1565="",0,'G011A (Haziran-Aralık)'!C1565)</f>
        <v>0</v>
      </c>
      <c r="O1857" s="175">
        <f>IF('G011A (Haziran-Aralık)'!K1565="",0,'G011A (Haziran-Aralık)'!K1565)</f>
        <v>0</v>
      </c>
      <c r="P1857" s="176" t="str">
        <f>IF('proje ve personel bilgileri'!A806=0,"",SUM(D1857+F1857+H1857+J1857+L1857+N1857))</f>
        <v/>
      </c>
      <c r="Q1857" s="175" t="str">
        <f>IF('proje ve personel bilgileri'!A806=0,"",SUM(E1857+G1857+I1857+K1857+M1857+O1857))</f>
        <v/>
      </c>
      <c r="R1857" s="180" t="str">
        <f>IF('proje ve personel bilgileri'!A806&lt;&gt;0,(P1857/30)," ")</f>
        <v xml:space="preserve"> </v>
      </c>
      <c r="S1857" s="181" t="str">
        <f>IF('proje ve personel bilgileri'!A806&lt;&gt;0,(Q1857/R1857)," ")</f>
        <v xml:space="preserve"> </v>
      </c>
    </row>
    <row r="1858" spans="1:19" ht="15.75" customHeight="1" x14ac:dyDescent="0.25">
      <c r="A1858" s="15">
        <v>794</v>
      </c>
      <c r="B1858" s="359" t="str">
        <f>IF('proje ve personel bilgileri'!A807&lt;&gt;0,('proje ve personel bilgileri'!A807)," ")</f>
        <v xml:space="preserve"> </v>
      </c>
      <c r="C1858" s="359"/>
      <c r="D1858" s="176">
        <f>IF('G011A (Ocak-Temmuz)'!C1549="",0,'G011A (Ocak-Temmuz)'!C1549)</f>
        <v>0</v>
      </c>
      <c r="E1858" s="175">
        <f>IF('G011A (Ocak-Temmuz)'!K1549=" ",0,'G011A (Ocak-Temmuz)'!K1549)</f>
        <v>0</v>
      </c>
      <c r="F1858" s="176">
        <f>IF('G011A (Şubat-Ağustos)'!C1524="",0,'G011A (Şubat-Ağustos)'!C1524)</f>
        <v>0</v>
      </c>
      <c r="G1858" s="175">
        <f>IF('G011A (Şubat-Ağustos)'!K1524=" ",0,'G011A (Şubat-Ağustos)'!K1524)</f>
        <v>0</v>
      </c>
      <c r="H1858" s="176">
        <f>IF('G011A (Mart-Eylül)'!C1524="",0,'G011A (Mart-Eylül)'!C1524)</f>
        <v>0</v>
      </c>
      <c r="I1858" s="175">
        <f>IF('G011A (Mart-Eylül)'!K1524=" ",0,'G011A (Mart-Eylül)'!K1524)</f>
        <v>0</v>
      </c>
      <c r="J1858" s="176">
        <f>IF('G011A (Nisan-Ekim)'!C1524="",0,'G011A (Nisan-Ekim)'!C1524)</f>
        <v>0</v>
      </c>
      <c r="K1858" s="175">
        <f>IF('G011A (Nisan-Ekim)'!K1524="",0,'G011A (Nisan-Ekim)'!K1524)</f>
        <v>0</v>
      </c>
      <c r="L1858" s="176">
        <f>IF('G011A (Mayıs-Kasım)'!C1523="",0,'G011A (Mayıs-Kasım)'!C1523)</f>
        <v>0</v>
      </c>
      <c r="M1858" s="175">
        <f>IF('G011A (Mayıs-Kasım)'!K1523=" ",0,'G011A (Mayıs-Kasım)'!K1523)</f>
        <v>0</v>
      </c>
      <c r="N1858" s="176">
        <f>IF('G011A (Haziran-Aralık)'!C1566="",0,'G011A (Haziran-Aralık)'!C1566)</f>
        <v>0</v>
      </c>
      <c r="O1858" s="175">
        <f>IF('G011A (Haziran-Aralık)'!K1566="",0,'G011A (Haziran-Aralık)'!K1566)</f>
        <v>0</v>
      </c>
      <c r="P1858" s="176" t="str">
        <f>IF('proje ve personel bilgileri'!A807=0,"",SUM(D1858+F1858+H1858+J1858+L1858+N1858))</f>
        <v/>
      </c>
      <c r="Q1858" s="175" t="str">
        <f>IF('proje ve personel bilgileri'!A807=0,"",SUM(E1858+G1858+I1858+K1858+M1858+O1858))</f>
        <v/>
      </c>
      <c r="R1858" s="180" t="str">
        <f>IF('proje ve personel bilgileri'!A807&lt;&gt;0,(P1858/30)," ")</f>
        <v xml:space="preserve"> </v>
      </c>
      <c r="S1858" s="181" t="str">
        <f>IF('proje ve personel bilgileri'!A807&lt;&gt;0,(Q1858/R1858)," ")</f>
        <v xml:space="preserve"> </v>
      </c>
    </row>
    <row r="1859" spans="1:19" ht="15.75" customHeight="1" x14ac:dyDescent="0.25">
      <c r="A1859" s="14">
        <v>795</v>
      </c>
      <c r="B1859" s="359" t="str">
        <f>IF('proje ve personel bilgileri'!A808&lt;&gt;0,('proje ve personel bilgileri'!A808)," ")</f>
        <v xml:space="preserve"> </v>
      </c>
      <c r="C1859" s="359"/>
      <c r="D1859" s="176">
        <f>IF('G011A (Ocak-Temmuz)'!C1550="",0,'G011A (Ocak-Temmuz)'!C1550)</f>
        <v>0</v>
      </c>
      <c r="E1859" s="175">
        <f>IF('G011A (Ocak-Temmuz)'!K1550=" ",0,'G011A (Ocak-Temmuz)'!K1550)</f>
        <v>0</v>
      </c>
      <c r="F1859" s="176">
        <f>IF('G011A (Şubat-Ağustos)'!C1525="",0,'G011A (Şubat-Ağustos)'!C1525)</f>
        <v>0</v>
      </c>
      <c r="G1859" s="175">
        <f>IF('G011A (Şubat-Ağustos)'!K1525=" ",0,'G011A (Şubat-Ağustos)'!K1525)</f>
        <v>0</v>
      </c>
      <c r="H1859" s="176">
        <f>IF('G011A (Mart-Eylül)'!C1525="",0,'G011A (Mart-Eylül)'!C1525)</f>
        <v>0</v>
      </c>
      <c r="I1859" s="175">
        <f>IF('G011A (Mart-Eylül)'!K1525=" ",0,'G011A (Mart-Eylül)'!K1525)</f>
        <v>0</v>
      </c>
      <c r="J1859" s="176">
        <f>IF('G011A (Nisan-Ekim)'!C1525="",0,'G011A (Nisan-Ekim)'!C1525)</f>
        <v>0</v>
      </c>
      <c r="K1859" s="175">
        <f>IF('G011A (Nisan-Ekim)'!K1525="",0,'G011A (Nisan-Ekim)'!K1525)</f>
        <v>0</v>
      </c>
      <c r="L1859" s="176">
        <f>IF('G011A (Mayıs-Kasım)'!C1524="",0,'G011A (Mayıs-Kasım)'!C1524)</f>
        <v>0</v>
      </c>
      <c r="M1859" s="175">
        <f>IF('G011A (Mayıs-Kasım)'!K1524=" ",0,'G011A (Mayıs-Kasım)'!K1524)</f>
        <v>0</v>
      </c>
      <c r="N1859" s="176">
        <f>IF('G011A (Haziran-Aralık)'!C1567="",0,'G011A (Haziran-Aralık)'!C1567)</f>
        <v>0</v>
      </c>
      <c r="O1859" s="175">
        <f>IF('G011A (Haziran-Aralık)'!K1567="",0,'G011A (Haziran-Aralık)'!K1567)</f>
        <v>0</v>
      </c>
      <c r="P1859" s="176" t="str">
        <f>IF('proje ve personel bilgileri'!A808=0,"",SUM(D1859+F1859+H1859+J1859+L1859+N1859))</f>
        <v/>
      </c>
      <c r="Q1859" s="175" t="str">
        <f>IF('proje ve personel bilgileri'!A808=0,"",SUM(E1859+G1859+I1859+K1859+M1859+O1859))</f>
        <v/>
      </c>
      <c r="R1859" s="180" t="str">
        <f>IF('proje ve personel bilgileri'!A808&lt;&gt;0,(P1859/30)," ")</f>
        <v xml:space="preserve"> </v>
      </c>
      <c r="S1859" s="181" t="str">
        <f>IF('proje ve personel bilgileri'!A808&lt;&gt;0,(Q1859/R1859)," ")</f>
        <v xml:space="preserve"> </v>
      </c>
    </row>
    <row r="1860" spans="1:19" ht="15.75" customHeight="1" x14ac:dyDescent="0.25">
      <c r="A1860" s="15">
        <v>796</v>
      </c>
      <c r="B1860" s="359" t="str">
        <f>IF('proje ve personel bilgileri'!A809&lt;&gt;0,('proje ve personel bilgileri'!A809)," ")</f>
        <v xml:space="preserve"> </v>
      </c>
      <c r="C1860" s="359"/>
      <c r="D1860" s="176">
        <f>IF('G011A (Ocak-Temmuz)'!C1551="",0,'G011A (Ocak-Temmuz)'!C1551)</f>
        <v>0</v>
      </c>
      <c r="E1860" s="175">
        <f>IF('G011A (Ocak-Temmuz)'!K1551=" ",0,'G011A (Ocak-Temmuz)'!K1551)</f>
        <v>0</v>
      </c>
      <c r="F1860" s="176">
        <f>IF('G011A (Şubat-Ağustos)'!C1526="",0,'G011A (Şubat-Ağustos)'!C1526)</f>
        <v>0</v>
      </c>
      <c r="G1860" s="175">
        <f>IF('G011A (Şubat-Ağustos)'!K1526=" ",0,'G011A (Şubat-Ağustos)'!K1526)</f>
        <v>0</v>
      </c>
      <c r="H1860" s="176">
        <f>IF('G011A (Mart-Eylül)'!C1526="",0,'G011A (Mart-Eylül)'!C1526)</f>
        <v>0</v>
      </c>
      <c r="I1860" s="175">
        <f>IF('G011A (Mart-Eylül)'!K1526=" ",0,'G011A (Mart-Eylül)'!K1526)</f>
        <v>0</v>
      </c>
      <c r="J1860" s="176">
        <f>IF('G011A (Nisan-Ekim)'!C1526="",0,'G011A (Nisan-Ekim)'!C1526)</f>
        <v>0</v>
      </c>
      <c r="K1860" s="175">
        <f>IF('G011A (Nisan-Ekim)'!K1526="",0,'G011A (Nisan-Ekim)'!K1526)</f>
        <v>0</v>
      </c>
      <c r="L1860" s="176">
        <f>IF('G011A (Mayıs-Kasım)'!C1525="",0,'G011A (Mayıs-Kasım)'!C1525)</f>
        <v>0</v>
      </c>
      <c r="M1860" s="175">
        <f>IF('G011A (Mayıs-Kasım)'!K1525=" ",0,'G011A (Mayıs-Kasım)'!K1525)</f>
        <v>0</v>
      </c>
      <c r="N1860" s="176">
        <f>IF('G011A (Haziran-Aralık)'!C1568="",0,'G011A (Haziran-Aralık)'!C1568)</f>
        <v>0</v>
      </c>
      <c r="O1860" s="175">
        <f>IF('G011A (Haziran-Aralık)'!K1568="",0,'G011A (Haziran-Aralık)'!K1568)</f>
        <v>0</v>
      </c>
      <c r="P1860" s="176" t="str">
        <f>IF('proje ve personel bilgileri'!A809=0,"",SUM(D1860+F1860+H1860+J1860+L1860+N1860))</f>
        <v/>
      </c>
      <c r="Q1860" s="175" t="str">
        <f>IF('proje ve personel bilgileri'!A809=0,"",SUM(E1860+G1860+I1860+K1860+M1860+O1860))</f>
        <v/>
      </c>
      <c r="R1860" s="180" t="str">
        <f>IF('proje ve personel bilgileri'!A809&lt;&gt;0,(P1860/30)," ")</f>
        <v xml:space="preserve"> </v>
      </c>
      <c r="S1860" s="181" t="str">
        <f>IF('proje ve personel bilgileri'!A809&lt;&gt;0,(Q1860/R1860)," ")</f>
        <v xml:space="preserve"> </v>
      </c>
    </row>
    <row r="1861" spans="1:19" ht="15.75" customHeight="1" x14ac:dyDescent="0.25">
      <c r="A1861" s="14">
        <v>797</v>
      </c>
      <c r="B1861" s="359" t="str">
        <f>IF('proje ve personel bilgileri'!A810&lt;&gt;0,('proje ve personel bilgileri'!A810)," ")</f>
        <v xml:space="preserve"> </v>
      </c>
      <c r="C1861" s="359"/>
      <c r="D1861" s="176">
        <f>IF('G011A (Ocak-Temmuz)'!C1552="",0,'G011A (Ocak-Temmuz)'!C1552)</f>
        <v>0</v>
      </c>
      <c r="E1861" s="175">
        <f>IF('G011A (Ocak-Temmuz)'!K1552=" ",0,'G011A (Ocak-Temmuz)'!K1552)</f>
        <v>0</v>
      </c>
      <c r="F1861" s="176">
        <f>IF('G011A (Şubat-Ağustos)'!C1527="",0,'G011A (Şubat-Ağustos)'!C1527)</f>
        <v>0</v>
      </c>
      <c r="G1861" s="175">
        <f>IF('G011A (Şubat-Ağustos)'!K1527=" ",0,'G011A (Şubat-Ağustos)'!K1527)</f>
        <v>0</v>
      </c>
      <c r="H1861" s="176">
        <f>IF('G011A (Mart-Eylül)'!C1527="",0,'G011A (Mart-Eylül)'!C1527)</f>
        <v>0</v>
      </c>
      <c r="I1861" s="175">
        <f>IF('G011A (Mart-Eylül)'!K1527=" ",0,'G011A (Mart-Eylül)'!K1527)</f>
        <v>0</v>
      </c>
      <c r="J1861" s="176">
        <f>IF('G011A (Nisan-Ekim)'!C1527="",0,'G011A (Nisan-Ekim)'!C1527)</f>
        <v>0</v>
      </c>
      <c r="K1861" s="175">
        <f>IF('G011A (Nisan-Ekim)'!K1527="",0,'G011A (Nisan-Ekim)'!K1527)</f>
        <v>0</v>
      </c>
      <c r="L1861" s="176">
        <f>IF('G011A (Mayıs-Kasım)'!C1526="",0,'G011A (Mayıs-Kasım)'!C1526)</f>
        <v>0</v>
      </c>
      <c r="M1861" s="175">
        <f>IF('G011A (Mayıs-Kasım)'!K1526=" ",0,'G011A (Mayıs-Kasım)'!K1526)</f>
        <v>0</v>
      </c>
      <c r="N1861" s="176">
        <f>IF('G011A (Haziran-Aralık)'!C1569="",0,'G011A (Haziran-Aralık)'!C1569)</f>
        <v>0</v>
      </c>
      <c r="O1861" s="175">
        <f>IF('G011A (Haziran-Aralık)'!K1569="",0,'G011A (Haziran-Aralık)'!K1569)</f>
        <v>0</v>
      </c>
      <c r="P1861" s="176" t="str">
        <f>IF('proje ve personel bilgileri'!A810=0,"",SUM(D1861+F1861+H1861+J1861+L1861+N1861))</f>
        <v/>
      </c>
      <c r="Q1861" s="175" t="str">
        <f>IF('proje ve personel bilgileri'!A810=0,"",SUM(E1861+G1861+I1861+K1861+M1861+O1861))</f>
        <v/>
      </c>
      <c r="R1861" s="180" t="str">
        <f>IF('proje ve personel bilgileri'!A810&lt;&gt;0,(P1861/30)," ")</f>
        <v xml:space="preserve"> </v>
      </c>
      <c r="S1861" s="181" t="str">
        <f>IF('proje ve personel bilgileri'!A810&lt;&gt;0,(Q1861/R1861)," ")</f>
        <v xml:space="preserve"> </v>
      </c>
    </row>
    <row r="1862" spans="1:19" ht="15.75" customHeight="1" x14ac:dyDescent="0.25">
      <c r="A1862" s="15">
        <v>798</v>
      </c>
      <c r="B1862" s="359" t="str">
        <f>IF('proje ve personel bilgileri'!A811&lt;&gt;0,('proje ve personel bilgileri'!A811)," ")</f>
        <v xml:space="preserve"> </v>
      </c>
      <c r="C1862" s="359"/>
      <c r="D1862" s="176">
        <f>IF('G011A (Ocak-Temmuz)'!C1553="",0,'G011A (Ocak-Temmuz)'!C1553)</f>
        <v>0</v>
      </c>
      <c r="E1862" s="175">
        <f>IF('G011A (Ocak-Temmuz)'!K1553=" ",0,'G011A (Ocak-Temmuz)'!K1553)</f>
        <v>0</v>
      </c>
      <c r="F1862" s="176">
        <f>IF('G011A (Şubat-Ağustos)'!C1528="",0,'G011A (Şubat-Ağustos)'!C1528)</f>
        <v>0</v>
      </c>
      <c r="G1862" s="175">
        <f>IF('G011A (Şubat-Ağustos)'!K1528=" ",0,'G011A (Şubat-Ağustos)'!K1528)</f>
        <v>0</v>
      </c>
      <c r="H1862" s="176">
        <f>IF('G011A (Mart-Eylül)'!C1528="",0,'G011A (Mart-Eylül)'!C1528)</f>
        <v>0</v>
      </c>
      <c r="I1862" s="175">
        <f>IF('G011A (Mart-Eylül)'!K1528=" ",0,'G011A (Mart-Eylül)'!K1528)</f>
        <v>0</v>
      </c>
      <c r="J1862" s="176">
        <f>IF('G011A (Nisan-Ekim)'!C1528="",0,'G011A (Nisan-Ekim)'!C1528)</f>
        <v>0</v>
      </c>
      <c r="K1862" s="175">
        <f>IF('G011A (Nisan-Ekim)'!K1528="",0,'G011A (Nisan-Ekim)'!K1528)</f>
        <v>0</v>
      </c>
      <c r="L1862" s="176">
        <f>IF('G011A (Mayıs-Kasım)'!C1527="",0,'G011A (Mayıs-Kasım)'!C1527)</f>
        <v>0</v>
      </c>
      <c r="M1862" s="175">
        <f>IF('G011A (Mayıs-Kasım)'!K1527=" ",0,'G011A (Mayıs-Kasım)'!K1527)</f>
        <v>0</v>
      </c>
      <c r="N1862" s="176">
        <f>IF('G011A (Haziran-Aralık)'!C1570="",0,'G011A (Haziran-Aralık)'!C1570)</f>
        <v>0</v>
      </c>
      <c r="O1862" s="175">
        <f>IF('G011A (Haziran-Aralık)'!K1570="",0,'G011A (Haziran-Aralık)'!K1570)</f>
        <v>0</v>
      </c>
      <c r="P1862" s="176" t="str">
        <f>IF('proje ve personel bilgileri'!A811=0,"",SUM(D1862+F1862+H1862+J1862+L1862+N1862))</f>
        <v/>
      </c>
      <c r="Q1862" s="175" t="str">
        <f>IF('proje ve personel bilgileri'!A811=0,"",SUM(E1862+G1862+I1862+K1862+M1862+O1862))</f>
        <v/>
      </c>
      <c r="R1862" s="180" t="str">
        <f>IF('proje ve personel bilgileri'!A811&lt;&gt;0,(P1862/30)," ")</f>
        <v xml:space="preserve"> </v>
      </c>
      <c r="S1862" s="181" t="str">
        <f>IF('proje ve personel bilgileri'!A811&lt;&gt;0,(Q1862/R1862)," ")</f>
        <v xml:space="preserve"> </v>
      </c>
    </row>
    <row r="1863" spans="1:19" ht="15.75" customHeight="1" x14ac:dyDescent="0.25">
      <c r="A1863" s="14">
        <v>799</v>
      </c>
      <c r="B1863" s="359" t="str">
        <f>IF('proje ve personel bilgileri'!A812&lt;&gt;0,('proje ve personel bilgileri'!A812)," ")</f>
        <v xml:space="preserve"> </v>
      </c>
      <c r="C1863" s="359"/>
      <c r="D1863" s="176">
        <f>IF('G011A (Ocak-Temmuz)'!C1554="",0,'G011A (Ocak-Temmuz)'!C1554)</f>
        <v>0</v>
      </c>
      <c r="E1863" s="175">
        <f>IF('G011A (Ocak-Temmuz)'!K1554=" ",0,'G011A (Ocak-Temmuz)'!K1554)</f>
        <v>0</v>
      </c>
      <c r="F1863" s="176">
        <f>IF('G011A (Şubat-Ağustos)'!C1529="",0,'G011A (Şubat-Ağustos)'!C1529)</f>
        <v>0</v>
      </c>
      <c r="G1863" s="175">
        <f>IF('G011A (Şubat-Ağustos)'!K1529=" ",0,'G011A (Şubat-Ağustos)'!K1529)</f>
        <v>0</v>
      </c>
      <c r="H1863" s="176">
        <f>IF('G011A (Mart-Eylül)'!C1529="",0,'G011A (Mart-Eylül)'!C1529)</f>
        <v>0</v>
      </c>
      <c r="I1863" s="175">
        <f>IF('G011A (Mart-Eylül)'!K1529=" ",0,'G011A (Mart-Eylül)'!K1529)</f>
        <v>0</v>
      </c>
      <c r="J1863" s="176">
        <f>IF('G011A (Nisan-Ekim)'!C1529="",0,'G011A (Nisan-Ekim)'!C1529)</f>
        <v>0</v>
      </c>
      <c r="K1863" s="175">
        <f>IF('G011A (Nisan-Ekim)'!K1529="",0,'G011A (Nisan-Ekim)'!K1529)</f>
        <v>0</v>
      </c>
      <c r="L1863" s="176">
        <f>IF('G011A (Mayıs-Kasım)'!C1528="",0,'G011A (Mayıs-Kasım)'!C1528)</f>
        <v>0</v>
      </c>
      <c r="M1863" s="175">
        <f>IF('G011A (Mayıs-Kasım)'!K1528=" ",0,'G011A (Mayıs-Kasım)'!K1528)</f>
        <v>0</v>
      </c>
      <c r="N1863" s="176">
        <f>IF('G011A (Haziran-Aralık)'!C1571="",0,'G011A (Haziran-Aralık)'!C1571)</f>
        <v>0</v>
      </c>
      <c r="O1863" s="175">
        <f>IF('G011A (Haziran-Aralık)'!K1571="",0,'G011A (Haziran-Aralık)'!K1571)</f>
        <v>0</v>
      </c>
      <c r="P1863" s="176" t="str">
        <f>IF('proje ve personel bilgileri'!A812=0,"",SUM(D1863+F1863+H1863+J1863+L1863+N1863))</f>
        <v/>
      </c>
      <c r="Q1863" s="175" t="str">
        <f>IF('proje ve personel bilgileri'!A812=0,"",SUM(E1863+G1863+I1863+K1863+M1863+O1863))</f>
        <v/>
      </c>
      <c r="R1863" s="180" t="str">
        <f>IF('proje ve personel bilgileri'!A812&lt;&gt;0,(P1863/30)," ")</f>
        <v xml:space="preserve"> </v>
      </c>
      <c r="S1863" s="181" t="str">
        <f>IF('proje ve personel bilgileri'!A812&lt;&gt;0,(Q1863/R1863)," ")</f>
        <v xml:space="preserve"> </v>
      </c>
    </row>
    <row r="1864" spans="1:19" ht="15.75" customHeight="1" x14ac:dyDescent="0.25">
      <c r="A1864" s="15">
        <v>800</v>
      </c>
      <c r="B1864" s="359" t="str">
        <f>IF('proje ve personel bilgileri'!A813&lt;&gt;0,('proje ve personel bilgileri'!A813)," ")</f>
        <v xml:space="preserve"> </v>
      </c>
      <c r="C1864" s="359"/>
      <c r="D1864" s="176">
        <f>IF('G011A (Ocak-Temmuz)'!C1555="",0,'G011A (Ocak-Temmuz)'!C1555)</f>
        <v>0</v>
      </c>
      <c r="E1864" s="175">
        <f>IF('G011A (Ocak-Temmuz)'!K1555=" ",0,'G011A (Ocak-Temmuz)'!K1555)</f>
        <v>0</v>
      </c>
      <c r="F1864" s="176">
        <f>IF('G011A (Şubat-Ağustos)'!C1530="",0,'G011A (Şubat-Ağustos)'!C1530)</f>
        <v>0</v>
      </c>
      <c r="G1864" s="175">
        <f>IF('G011A (Şubat-Ağustos)'!K1530=" ",0,'G011A (Şubat-Ağustos)'!K1530)</f>
        <v>0</v>
      </c>
      <c r="H1864" s="176">
        <f>IF('G011A (Mart-Eylül)'!C1530="",0,'G011A (Mart-Eylül)'!C1530)</f>
        <v>0</v>
      </c>
      <c r="I1864" s="175">
        <f>IF('G011A (Mart-Eylül)'!K1530=" ",0,'G011A (Mart-Eylül)'!K1530)</f>
        <v>0</v>
      </c>
      <c r="J1864" s="176">
        <f>IF('G011A (Nisan-Ekim)'!C1530="",0,'G011A (Nisan-Ekim)'!C1530)</f>
        <v>0</v>
      </c>
      <c r="K1864" s="175">
        <f>IF('G011A (Nisan-Ekim)'!K1530="",0,'G011A (Nisan-Ekim)'!K1530)</f>
        <v>0</v>
      </c>
      <c r="L1864" s="176">
        <f>IF('G011A (Mayıs-Kasım)'!C1529="",0,'G011A (Mayıs-Kasım)'!C1529)</f>
        <v>0</v>
      </c>
      <c r="M1864" s="175">
        <f>IF('G011A (Mayıs-Kasım)'!K1529=" ",0,'G011A (Mayıs-Kasım)'!K1529)</f>
        <v>0</v>
      </c>
      <c r="N1864" s="176">
        <f>IF('G011A (Haziran-Aralık)'!C1572="",0,'G011A (Haziran-Aralık)'!C1572)</f>
        <v>0</v>
      </c>
      <c r="O1864" s="175">
        <f>IF('G011A (Haziran-Aralık)'!K1572="",0,'G011A (Haziran-Aralık)'!K1572)</f>
        <v>0</v>
      </c>
      <c r="P1864" s="176" t="str">
        <f>IF('proje ve personel bilgileri'!A813=0,"",SUM(D1864+F1864+H1864+J1864+L1864+N1864))</f>
        <v/>
      </c>
      <c r="Q1864" s="175" t="str">
        <f>IF('proje ve personel bilgileri'!A813=0,"",SUM(E1864+G1864+I1864+K1864+M1864+O1864))</f>
        <v/>
      </c>
      <c r="R1864" s="180" t="str">
        <f>IF('proje ve personel bilgileri'!A813&lt;&gt;0,(P1864/30)," ")</f>
        <v xml:space="preserve"> </v>
      </c>
      <c r="S1864" s="181" t="str">
        <f>IF('proje ve personel bilgileri'!A813&lt;&gt;0,(Q1864/R1864)," ")</f>
        <v xml:space="preserve"> </v>
      </c>
    </row>
    <row r="1865" spans="1:19" ht="15.75" customHeight="1" x14ac:dyDescent="0.25">
      <c r="A1865" s="14">
        <v>801</v>
      </c>
      <c r="B1865" s="359" t="str">
        <f>IF('proje ve personel bilgileri'!A814&lt;&gt;0,('proje ve personel bilgileri'!A814)," ")</f>
        <v xml:space="preserve"> </v>
      </c>
      <c r="C1865" s="359"/>
      <c r="D1865" s="176">
        <f>IF('G011A (Ocak-Temmuz)'!C1556="",0,'G011A (Ocak-Temmuz)'!C1556)</f>
        <v>0</v>
      </c>
      <c r="E1865" s="175">
        <f>IF('G011A (Ocak-Temmuz)'!K1556=" ",0,'G011A (Ocak-Temmuz)'!K1556)</f>
        <v>0</v>
      </c>
      <c r="F1865" s="176">
        <f>IF('G011A (Şubat-Ağustos)'!C1531="",0,'G011A (Şubat-Ağustos)'!C1531)</f>
        <v>0</v>
      </c>
      <c r="G1865" s="175">
        <f>IF('G011A (Şubat-Ağustos)'!K1531=" ",0,'G011A (Şubat-Ağustos)'!K1531)</f>
        <v>0</v>
      </c>
      <c r="H1865" s="176">
        <f>IF('G011A (Mart-Eylül)'!C1531="",0,'G011A (Mart-Eylül)'!C1531)</f>
        <v>0</v>
      </c>
      <c r="I1865" s="175">
        <f>IF('G011A (Mart-Eylül)'!K1531=" ",0,'G011A (Mart-Eylül)'!K1531)</f>
        <v>0</v>
      </c>
      <c r="J1865" s="176">
        <f>IF('G011A (Nisan-Ekim)'!C1531="",0,'G011A (Nisan-Ekim)'!C1531)</f>
        <v>0</v>
      </c>
      <c r="K1865" s="175">
        <f>IF('G011A (Nisan-Ekim)'!K1531="",0,'G011A (Nisan-Ekim)'!K1531)</f>
        <v>0</v>
      </c>
      <c r="L1865" s="176">
        <f>IF('G011A (Mayıs-Kasım)'!C1530="",0,'G011A (Mayıs-Kasım)'!C1530)</f>
        <v>0</v>
      </c>
      <c r="M1865" s="175">
        <f>IF('G011A (Mayıs-Kasım)'!K1530=" ",0,'G011A (Mayıs-Kasım)'!K1530)</f>
        <v>0</v>
      </c>
      <c r="N1865" s="176">
        <f>IF('G011A (Haziran-Aralık)'!C1573="",0,'G011A (Haziran-Aralık)'!C1573)</f>
        <v>0</v>
      </c>
      <c r="O1865" s="175">
        <f>IF('G011A (Haziran-Aralık)'!K1573="",0,'G011A (Haziran-Aralık)'!K1573)</f>
        <v>0</v>
      </c>
      <c r="P1865" s="176" t="str">
        <f>IF('proje ve personel bilgileri'!A814=0,"",SUM(D1865+F1865+H1865+J1865+L1865+N1865))</f>
        <v/>
      </c>
      <c r="Q1865" s="175" t="str">
        <f>IF('proje ve personel bilgileri'!A814=0,"",SUM(E1865+G1865+I1865+K1865+M1865+O1865))</f>
        <v/>
      </c>
      <c r="R1865" s="180" t="str">
        <f>IF('proje ve personel bilgileri'!A814&lt;&gt;0,(P1865/30)," ")</f>
        <v xml:space="preserve"> </v>
      </c>
      <c r="S1865" s="181" t="str">
        <f>IF('proje ve personel bilgileri'!A814&lt;&gt;0,(Q1865/R1865)," ")</f>
        <v xml:space="preserve"> </v>
      </c>
    </row>
    <row r="1866" spans="1:19" ht="15.75" customHeight="1" x14ac:dyDescent="0.25">
      <c r="A1866" s="15">
        <v>802</v>
      </c>
      <c r="B1866" s="359" t="str">
        <f>IF('proje ve personel bilgileri'!A815&lt;&gt;0,('proje ve personel bilgileri'!A815)," ")</f>
        <v xml:space="preserve"> </v>
      </c>
      <c r="C1866" s="359"/>
      <c r="D1866" s="176">
        <f>IF('G011A (Ocak-Temmuz)'!C1557="",0,'G011A (Ocak-Temmuz)'!C1557)</f>
        <v>0</v>
      </c>
      <c r="E1866" s="175">
        <f>IF('G011A (Ocak-Temmuz)'!K1557=" ",0,'G011A (Ocak-Temmuz)'!K1557)</f>
        <v>0</v>
      </c>
      <c r="F1866" s="176">
        <f>IF('G011A (Şubat-Ağustos)'!C1532="",0,'G011A (Şubat-Ağustos)'!C1532)</f>
        <v>0</v>
      </c>
      <c r="G1866" s="175">
        <f>IF('G011A (Şubat-Ağustos)'!K1532=" ",0,'G011A (Şubat-Ağustos)'!K1532)</f>
        <v>0</v>
      </c>
      <c r="H1866" s="176">
        <f>IF('G011A (Mart-Eylül)'!C1532="",0,'G011A (Mart-Eylül)'!C1532)</f>
        <v>0</v>
      </c>
      <c r="I1866" s="175">
        <f>IF('G011A (Mart-Eylül)'!K1532=" ",0,'G011A (Mart-Eylül)'!K1532)</f>
        <v>0</v>
      </c>
      <c r="J1866" s="176">
        <f>IF('G011A (Nisan-Ekim)'!C1532="",0,'G011A (Nisan-Ekim)'!C1532)</f>
        <v>0</v>
      </c>
      <c r="K1866" s="175">
        <f>IF('G011A (Nisan-Ekim)'!K1532="",0,'G011A (Nisan-Ekim)'!K1532)</f>
        <v>0</v>
      </c>
      <c r="L1866" s="176">
        <f>IF('G011A (Mayıs-Kasım)'!C1531="",0,'G011A (Mayıs-Kasım)'!C1531)</f>
        <v>0</v>
      </c>
      <c r="M1866" s="175">
        <f>IF('G011A (Mayıs-Kasım)'!K1531=" ",0,'G011A (Mayıs-Kasım)'!K1531)</f>
        <v>0</v>
      </c>
      <c r="N1866" s="176">
        <f>IF('G011A (Haziran-Aralık)'!C1574="",0,'G011A (Haziran-Aralık)'!C1574)</f>
        <v>0</v>
      </c>
      <c r="O1866" s="175">
        <f>IF('G011A (Haziran-Aralık)'!K1574="",0,'G011A (Haziran-Aralık)'!K1574)</f>
        <v>0</v>
      </c>
      <c r="P1866" s="176" t="str">
        <f>IF('proje ve personel bilgileri'!A815=0,"",SUM(D1866+F1866+H1866+J1866+L1866+N1866))</f>
        <v/>
      </c>
      <c r="Q1866" s="175" t="str">
        <f>IF('proje ve personel bilgileri'!A815=0,"",SUM(E1866+G1866+I1866+K1866+M1866+O1866))</f>
        <v/>
      </c>
      <c r="R1866" s="180" t="str">
        <f>IF('proje ve personel bilgileri'!A815&lt;&gt;0,(P1866/30)," ")</f>
        <v xml:space="preserve"> </v>
      </c>
      <c r="S1866" s="181" t="str">
        <f>IF('proje ve personel bilgileri'!A815&lt;&gt;0,(Q1866/R1866)," ")</f>
        <v xml:space="preserve"> </v>
      </c>
    </row>
    <row r="1867" spans="1:19" ht="15.75" customHeight="1" x14ac:dyDescent="0.25">
      <c r="A1867" s="14">
        <v>803</v>
      </c>
      <c r="B1867" s="359" t="str">
        <f>IF('proje ve personel bilgileri'!A816&lt;&gt;0,('proje ve personel bilgileri'!A816)," ")</f>
        <v xml:space="preserve"> </v>
      </c>
      <c r="C1867" s="359"/>
      <c r="D1867" s="176">
        <f>IF('G011A (Ocak-Temmuz)'!C1558="",0,'G011A (Ocak-Temmuz)'!C1558)</f>
        <v>0</v>
      </c>
      <c r="E1867" s="175">
        <f>IF('G011A (Ocak-Temmuz)'!K1558=" ",0,'G011A (Ocak-Temmuz)'!K1558)</f>
        <v>0</v>
      </c>
      <c r="F1867" s="176">
        <f>IF('G011A (Şubat-Ağustos)'!C1533="",0,'G011A (Şubat-Ağustos)'!C1533)</f>
        <v>0</v>
      </c>
      <c r="G1867" s="175">
        <f>IF('G011A (Şubat-Ağustos)'!K1533=" ",0,'G011A (Şubat-Ağustos)'!K1533)</f>
        <v>0</v>
      </c>
      <c r="H1867" s="176">
        <f>IF('G011A (Mart-Eylül)'!C1533="",0,'G011A (Mart-Eylül)'!C1533)</f>
        <v>0</v>
      </c>
      <c r="I1867" s="175">
        <f>IF('G011A (Mart-Eylül)'!K1533=" ",0,'G011A (Mart-Eylül)'!K1533)</f>
        <v>0</v>
      </c>
      <c r="J1867" s="176">
        <f>IF('G011A (Nisan-Ekim)'!C1533="",0,'G011A (Nisan-Ekim)'!C1533)</f>
        <v>0</v>
      </c>
      <c r="K1867" s="175">
        <f>IF('G011A (Nisan-Ekim)'!K1533="",0,'G011A (Nisan-Ekim)'!K1533)</f>
        <v>0</v>
      </c>
      <c r="L1867" s="176">
        <f>IF('G011A (Mayıs-Kasım)'!C1532="",0,'G011A (Mayıs-Kasım)'!C1532)</f>
        <v>0</v>
      </c>
      <c r="M1867" s="175">
        <f>IF('G011A (Mayıs-Kasım)'!K1532=" ",0,'G011A (Mayıs-Kasım)'!K1532)</f>
        <v>0</v>
      </c>
      <c r="N1867" s="176">
        <f>IF('G011A (Haziran-Aralık)'!C1575="",0,'G011A (Haziran-Aralık)'!C1575)</f>
        <v>0</v>
      </c>
      <c r="O1867" s="175">
        <f>IF('G011A (Haziran-Aralık)'!K1575="",0,'G011A (Haziran-Aralık)'!K1575)</f>
        <v>0</v>
      </c>
      <c r="P1867" s="176" t="str">
        <f>IF('proje ve personel bilgileri'!A816=0,"",SUM(D1867+F1867+H1867+J1867+L1867+N1867))</f>
        <v/>
      </c>
      <c r="Q1867" s="175" t="str">
        <f>IF('proje ve personel bilgileri'!A816=0,"",SUM(E1867+G1867+I1867+K1867+M1867+O1867))</f>
        <v/>
      </c>
      <c r="R1867" s="180" t="str">
        <f>IF('proje ve personel bilgileri'!A816&lt;&gt;0,(P1867/30)," ")</f>
        <v xml:space="preserve"> </v>
      </c>
      <c r="S1867" s="181" t="str">
        <f>IF('proje ve personel bilgileri'!A816&lt;&gt;0,(Q1867/R1867)," ")</f>
        <v xml:space="preserve"> </v>
      </c>
    </row>
    <row r="1868" spans="1:19" ht="15.75" customHeight="1" x14ac:dyDescent="0.25">
      <c r="A1868" s="15">
        <v>804</v>
      </c>
      <c r="B1868" s="359" t="str">
        <f>IF('proje ve personel bilgileri'!A817&lt;&gt;0,('proje ve personel bilgileri'!A817)," ")</f>
        <v xml:space="preserve"> </v>
      </c>
      <c r="C1868" s="359"/>
      <c r="D1868" s="176">
        <f>IF('G011A (Ocak-Temmuz)'!C1559="",0,'G011A (Ocak-Temmuz)'!C1559)</f>
        <v>0</v>
      </c>
      <c r="E1868" s="175">
        <f>IF('G011A (Ocak-Temmuz)'!K1559=" ",0,'G011A (Ocak-Temmuz)'!K1559)</f>
        <v>0</v>
      </c>
      <c r="F1868" s="176">
        <f>IF('G011A (Şubat-Ağustos)'!C1534="",0,'G011A (Şubat-Ağustos)'!C1534)</f>
        <v>0</v>
      </c>
      <c r="G1868" s="175">
        <f>IF('G011A (Şubat-Ağustos)'!K1534=" ",0,'G011A (Şubat-Ağustos)'!K1534)</f>
        <v>0</v>
      </c>
      <c r="H1868" s="176">
        <f>IF('G011A (Mart-Eylül)'!C1534="",0,'G011A (Mart-Eylül)'!C1534)</f>
        <v>0</v>
      </c>
      <c r="I1868" s="175">
        <f>IF('G011A (Mart-Eylül)'!K1534=" ",0,'G011A (Mart-Eylül)'!K1534)</f>
        <v>0</v>
      </c>
      <c r="J1868" s="176">
        <f>IF('G011A (Nisan-Ekim)'!C1534="",0,'G011A (Nisan-Ekim)'!C1534)</f>
        <v>0</v>
      </c>
      <c r="K1868" s="175">
        <f>IF('G011A (Nisan-Ekim)'!K1534="",0,'G011A (Nisan-Ekim)'!K1534)</f>
        <v>0</v>
      </c>
      <c r="L1868" s="176">
        <f>IF('G011A (Mayıs-Kasım)'!C1533="",0,'G011A (Mayıs-Kasım)'!C1533)</f>
        <v>0</v>
      </c>
      <c r="M1868" s="175">
        <f>IF('G011A (Mayıs-Kasım)'!K1533=" ",0,'G011A (Mayıs-Kasım)'!K1533)</f>
        <v>0</v>
      </c>
      <c r="N1868" s="176">
        <f>IF('G011A (Haziran-Aralık)'!C1576="",0,'G011A (Haziran-Aralık)'!C1576)</f>
        <v>0</v>
      </c>
      <c r="O1868" s="175">
        <f>IF('G011A (Haziran-Aralık)'!K1576="",0,'G011A (Haziran-Aralık)'!K1576)</f>
        <v>0</v>
      </c>
      <c r="P1868" s="176" t="str">
        <f>IF('proje ve personel bilgileri'!A817=0,"",SUM(D1868+F1868+H1868+J1868+L1868+N1868))</f>
        <v/>
      </c>
      <c r="Q1868" s="175" t="str">
        <f>IF('proje ve personel bilgileri'!A817=0,"",SUM(E1868+G1868+I1868+K1868+M1868+O1868))</f>
        <v/>
      </c>
      <c r="R1868" s="180" t="str">
        <f>IF('proje ve personel bilgileri'!A817&lt;&gt;0,(P1868/30)," ")</f>
        <v xml:space="preserve"> </v>
      </c>
      <c r="S1868" s="181" t="str">
        <f>IF('proje ve personel bilgileri'!A817&lt;&gt;0,(Q1868/R1868)," ")</f>
        <v xml:space="preserve"> </v>
      </c>
    </row>
    <row r="1869" spans="1:19" ht="15.75" customHeight="1" x14ac:dyDescent="0.25">
      <c r="A1869" s="14">
        <v>805</v>
      </c>
      <c r="B1869" s="359" t="str">
        <f>IF('proje ve personel bilgileri'!A818&lt;&gt;0,('proje ve personel bilgileri'!A818)," ")</f>
        <v xml:space="preserve"> </v>
      </c>
      <c r="C1869" s="359"/>
      <c r="D1869" s="176">
        <f>IF('G011A (Ocak-Temmuz)'!C1560="",0,'G011A (Ocak-Temmuz)'!C1560)</f>
        <v>0</v>
      </c>
      <c r="E1869" s="175">
        <f>IF('G011A (Ocak-Temmuz)'!K1560=" ",0,'G011A (Ocak-Temmuz)'!K1560)</f>
        <v>0</v>
      </c>
      <c r="F1869" s="176">
        <f>IF('G011A (Şubat-Ağustos)'!C1535="",0,'G011A (Şubat-Ağustos)'!C1535)</f>
        <v>0</v>
      </c>
      <c r="G1869" s="175">
        <f>IF('G011A (Şubat-Ağustos)'!K1535=" ",0,'G011A (Şubat-Ağustos)'!K1535)</f>
        <v>0</v>
      </c>
      <c r="H1869" s="176">
        <f>IF('G011A (Mart-Eylül)'!C1535="",0,'G011A (Mart-Eylül)'!C1535)</f>
        <v>0</v>
      </c>
      <c r="I1869" s="175">
        <f>IF('G011A (Mart-Eylül)'!K1535=" ",0,'G011A (Mart-Eylül)'!K1535)</f>
        <v>0</v>
      </c>
      <c r="J1869" s="176">
        <f>IF('G011A (Nisan-Ekim)'!C1535="",0,'G011A (Nisan-Ekim)'!C1535)</f>
        <v>0</v>
      </c>
      <c r="K1869" s="175">
        <f>IF('G011A (Nisan-Ekim)'!K1535="",0,'G011A (Nisan-Ekim)'!K1535)</f>
        <v>0</v>
      </c>
      <c r="L1869" s="176">
        <f>IF('G011A (Mayıs-Kasım)'!C1534="",0,'G011A (Mayıs-Kasım)'!C1534)</f>
        <v>0</v>
      </c>
      <c r="M1869" s="175">
        <f>IF('G011A (Mayıs-Kasım)'!K1534=" ",0,'G011A (Mayıs-Kasım)'!K1534)</f>
        <v>0</v>
      </c>
      <c r="N1869" s="176">
        <f>IF('G011A (Haziran-Aralık)'!C1577="",0,'G011A (Haziran-Aralık)'!C1577)</f>
        <v>0</v>
      </c>
      <c r="O1869" s="175">
        <f>IF('G011A (Haziran-Aralık)'!K1577="",0,'G011A (Haziran-Aralık)'!K1577)</f>
        <v>0</v>
      </c>
      <c r="P1869" s="176" t="str">
        <f>IF('proje ve personel bilgileri'!A818=0,"",SUM(D1869+F1869+H1869+J1869+L1869+N1869))</f>
        <v/>
      </c>
      <c r="Q1869" s="175" t="str">
        <f>IF('proje ve personel bilgileri'!A818=0,"",SUM(E1869+G1869+I1869+K1869+M1869+O1869))</f>
        <v/>
      </c>
      <c r="R1869" s="180" t="str">
        <f>IF('proje ve personel bilgileri'!A818&lt;&gt;0,(P1869/30)," ")</f>
        <v xml:space="preserve"> </v>
      </c>
      <c r="S1869" s="181" t="str">
        <f>IF('proje ve personel bilgileri'!A818&lt;&gt;0,(Q1869/R1869)," ")</f>
        <v xml:space="preserve"> </v>
      </c>
    </row>
    <row r="1870" spans="1:19" ht="15.75" customHeight="1" x14ac:dyDescent="0.25">
      <c r="A1870" s="15">
        <v>806</v>
      </c>
      <c r="B1870" s="359" t="str">
        <f>IF('proje ve personel bilgileri'!A819&lt;&gt;0,('proje ve personel bilgileri'!A819)," ")</f>
        <v xml:space="preserve"> </v>
      </c>
      <c r="C1870" s="359"/>
      <c r="D1870" s="176">
        <f>IF('G011A (Ocak-Temmuz)'!C1561="",0,'G011A (Ocak-Temmuz)'!C1561)</f>
        <v>0</v>
      </c>
      <c r="E1870" s="175">
        <f>IF('G011A (Ocak-Temmuz)'!K1561=" ",0,'G011A (Ocak-Temmuz)'!K1561)</f>
        <v>0</v>
      </c>
      <c r="F1870" s="176">
        <f>IF('G011A (Şubat-Ağustos)'!C1536="",0,'G011A (Şubat-Ağustos)'!C1536)</f>
        <v>0</v>
      </c>
      <c r="G1870" s="175">
        <f>IF('G011A (Şubat-Ağustos)'!K1536=" ",0,'G011A (Şubat-Ağustos)'!K1536)</f>
        <v>0</v>
      </c>
      <c r="H1870" s="176">
        <f>IF('G011A (Mart-Eylül)'!C1536="",0,'G011A (Mart-Eylül)'!C1536)</f>
        <v>0</v>
      </c>
      <c r="I1870" s="175">
        <f>IF('G011A (Mart-Eylül)'!K1536=" ",0,'G011A (Mart-Eylül)'!K1536)</f>
        <v>0</v>
      </c>
      <c r="J1870" s="176">
        <f>IF('G011A (Nisan-Ekim)'!C1536="",0,'G011A (Nisan-Ekim)'!C1536)</f>
        <v>0</v>
      </c>
      <c r="K1870" s="175">
        <f>IF('G011A (Nisan-Ekim)'!K1536="",0,'G011A (Nisan-Ekim)'!K1536)</f>
        <v>0</v>
      </c>
      <c r="L1870" s="176">
        <f>IF('G011A (Mayıs-Kasım)'!C1535="",0,'G011A (Mayıs-Kasım)'!C1535)</f>
        <v>0</v>
      </c>
      <c r="M1870" s="175">
        <f>IF('G011A (Mayıs-Kasım)'!K1535=" ",0,'G011A (Mayıs-Kasım)'!K1535)</f>
        <v>0</v>
      </c>
      <c r="N1870" s="176">
        <f>IF('G011A (Haziran-Aralık)'!C1578="",0,'G011A (Haziran-Aralık)'!C1578)</f>
        <v>0</v>
      </c>
      <c r="O1870" s="175">
        <f>IF('G011A (Haziran-Aralık)'!K1578="",0,'G011A (Haziran-Aralık)'!K1578)</f>
        <v>0</v>
      </c>
      <c r="P1870" s="176" t="str">
        <f>IF('proje ve personel bilgileri'!A819=0,"",SUM(D1870+F1870+H1870+J1870+L1870+N1870))</f>
        <v/>
      </c>
      <c r="Q1870" s="175" t="str">
        <f>IF('proje ve personel bilgileri'!A819=0,"",SUM(E1870+G1870+I1870+K1870+M1870+O1870))</f>
        <v/>
      </c>
      <c r="R1870" s="180" t="str">
        <f>IF('proje ve personel bilgileri'!A819&lt;&gt;0,(P1870/30)," ")</f>
        <v xml:space="preserve"> </v>
      </c>
      <c r="S1870" s="181" t="str">
        <f>IF('proje ve personel bilgileri'!A819&lt;&gt;0,(Q1870/R1870)," ")</f>
        <v xml:space="preserve"> </v>
      </c>
    </row>
    <row r="1871" spans="1:19" ht="15.75" customHeight="1" x14ac:dyDescent="0.25">
      <c r="A1871" s="14">
        <v>807</v>
      </c>
      <c r="B1871" s="359" t="str">
        <f>IF('proje ve personel bilgileri'!A820&lt;&gt;0,('proje ve personel bilgileri'!A820)," ")</f>
        <v xml:space="preserve"> </v>
      </c>
      <c r="C1871" s="359"/>
      <c r="D1871" s="176">
        <f>IF('G011A (Ocak-Temmuz)'!C1562="",0,'G011A (Ocak-Temmuz)'!C1562)</f>
        <v>0</v>
      </c>
      <c r="E1871" s="175">
        <f>IF('G011A (Ocak-Temmuz)'!K1562=" ",0,'G011A (Ocak-Temmuz)'!K1562)</f>
        <v>0</v>
      </c>
      <c r="F1871" s="176">
        <f>IF('G011A (Şubat-Ağustos)'!C1537="",0,'G011A (Şubat-Ağustos)'!C1537)</f>
        <v>0</v>
      </c>
      <c r="G1871" s="175">
        <f>IF('G011A (Şubat-Ağustos)'!K1537=" ",0,'G011A (Şubat-Ağustos)'!K1537)</f>
        <v>0</v>
      </c>
      <c r="H1871" s="176">
        <f>IF('G011A (Mart-Eylül)'!C1537="",0,'G011A (Mart-Eylül)'!C1537)</f>
        <v>0</v>
      </c>
      <c r="I1871" s="175">
        <f>IF('G011A (Mart-Eylül)'!K1537=" ",0,'G011A (Mart-Eylül)'!K1537)</f>
        <v>0</v>
      </c>
      <c r="J1871" s="176">
        <f>IF('G011A (Nisan-Ekim)'!C1537="",0,'G011A (Nisan-Ekim)'!C1537)</f>
        <v>0</v>
      </c>
      <c r="K1871" s="175">
        <f>IF('G011A (Nisan-Ekim)'!K1537="",0,'G011A (Nisan-Ekim)'!K1537)</f>
        <v>0</v>
      </c>
      <c r="L1871" s="176">
        <f>IF('G011A (Mayıs-Kasım)'!C1536="",0,'G011A (Mayıs-Kasım)'!C1536)</f>
        <v>0</v>
      </c>
      <c r="M1871" s="175">
        <f>IF('G011A (Mayıs-Kasım)'!K1536=" ",0,'G011A (Mayıs-Kasım)'!K1536)</f>
        <v>0</v>
      </c>
      <c r="N1871" s="176">
        <f>IF('G011A (Haziran-Aralık)'!C1579="",0,'G011A (Haziran-Aralık)'!C1579)</f>
        <v>0</v>
      </c>
      <c r="O1871" s="175">
        <f>IF('G011A (Haziran-Aralık)'!K1579="",0,'G011A (Haziran-Aralık)'!K1579)</f>
        <v>0</v>
      </c>
      <c r="P1871" s="176" t="str">
        <f>IF('proje ve personel bilgileri'!A820=0,"",SUM(D1871+F1871+H1871+J1871+L1871+N1871))</f>
        <v/>
      </c>
      <c r="Q1871" s="175" t="str">
        <f>IF('proje ve personel bilgileri'!A820=0,"",SUM(E1871+G1871+I1871+K1871+M1871+O1871))</f>
        <v/>
      </c>
      <c r="R1871" s="180" t="str">
        <f>IF('proje ve personel bilgileri'!A820&lt;&gt;0,(P1871/30)," ")</f>
        <v xml:space="preserve"> </v>
      </c>
      <c r="S1871" s="181" t="str">
        <f>IF('proje ve personel bilgileri'!A820&lt;&gt;0,(Q1871/R1871)," ")</f>
        <v xml:space="preserve"> </v>
      </c>
    </row>
    <row r="1872" spans="1:19" ht="15.75" customHeight="1" x14ac:dyDescent="0.25">
      <c r="A1872" s="15">
        <v>808</v>
      </c>
      <c r="B1872" s="359" t="str">
        <f>IF('proje ve personel bilgileri'!A821&lt;&gt;0,('proje ve personel bilgileri'!A821)," ")</f>
        <v xml:space="preserve"> </v>
      </c>
      <c r="C1872" s="359"/>
      <c r="D1872" s="176">
        <f>IF('G011A (Ocak-Temmuz)'!C1563="",0,'G011A (Ocak-Temmuz)'!C1563)</f>
        <v>0</v>
      </c>
      <c r="E1872" s="175">
        <f>IF('G011A (Ocak-Temmuz)'!K1563=" ",0,'G011A (Ocak-Temmuz)'!K1563)</f>
        <v>0</v>
      </c>
      <c r="F1872" s="176">
        <f>IF('G011A (Şubat-Ağustos)'!C1538="",0,'G011A (Şubat-Ağustos)'!C1538)</f>
        <v>0</v>
      </c>
      <c r="G1872" s="175">
        <f>IF('G011A (Şubat-Ağustos)'!K1538=" ",0,'G011A (Şubat-Ağustos)'!K1538)</f>
        <v>0</v>
      </c>
      <c r="H1872" s="176">
        <f>IF('G011A (Mart-Eylül)'!C1538="",0,'G011A (Mart-Eylül)'!C1538)</f>
        <v>0</v>
      </c>
      <c r="I1872" s="175">
        <f>IF('G011A (Mart-Eylül)'!K1538=" ",0,'G011A (Mart-Eylül)'!K1538)</f>
        <v>0</v>
      </c>
      <c r="J1872" s="176">
        <f>IF('G011A (Nisan-Ekim)'!C1538="",0,'G011A (Nisan-Ekim)'!C1538)</f>
        <v>0</v>
      </c>
      <c r="K1872" s="175">
        <f>IF('G011A (Nisan-Ekim)'!K1538="",0,'G011A (Nisan-Ekim)'!K1538)</f>
        <v>0</v>
      </c>
      <c r="L1872" s="176">
        <f>IF('G011A (Mayıs-Kasım)'!C1537="",0,'G011A (Mayıs-Kasım)'!C1537)</f>
        <v>0</v>
      </c>
      <c r="M1872" s="175">
        <f>IF('G011A (Mayıs-Kasım)'!K1537=" ",0,'G011A (Mayıs-Kasım)'!K1537)</f>
        <v>0</v>
      </c>
      <c r="N1872" s="176">
        <f>IF('G011A (Haziran-Aralık)'!C1580="",0,'G011A (Haziran-Aralık)'!C1580)</f>
        <v>0</v>
      </c>
      <c r="O1872" s="175">
        <f>IF('G011A (Haziran-Aralık)'!K1580="",0,'G011A (Haziran-Aralık)'!K1580)</f>
        <v>0</v>
      </c>
      <c r="P1872" s="176" t="str">
        <f>IF('proje ve personel bilgileri'!A821=0,"",SUM(D1872+F1872+H1872+J1872+L1872+N1872))</f>
        <v/>
      </c>
      <c r="Q1872" s="175" t="str">
        <f>IF('proje ve personel bilgileri'!A821=0,"",SUM(E1872+G1872+I1872+K1872+M1872+O1872))</f>
        <v/>
      </c>
      <c r="R1872" s="180" t="str">
        <f>IF('proje ve personel bilgileri'!A821&lt;&gt;0,(P1872/30)," ")</f>
        <v xml:space="preserve"> </v>
      </c>
      <c r="S1872" s="181" t="str">
        <f>IF('proje ve personel bilgileri'!A821&lt;&gt;0,(Q1872/R1872)," ")</f>
        <v xml:space="preserve"> </v>
      </c>
    </row>
    <row r="1873" spans="1:19" ht="15.75" customHeight="1" x14ac:dyDescent="0.25">
      <c r="A1873" s="14">
        <v>809</v>
      </c>
      <c r="B1873" s="359" t="str">
        <f>IF('proje ve personel bilgileri'!A822&lt;&gt;0,('proje ve personel bilgileri'!A822)," ")</f>
        <v xml:space="preserve"> </v>
      </c>
      <c r="C1873" s="359"/>
      <c r="D1873" s="176">
        <f>IF('G011A (Ocak-Temmuz)'!C1564="",0,'G011A (Ocak-Temmuz)'!C1564)</f>
        <v>0</v>
      </c>
      <c r="E1873" s="175">
        <f>IF('G011A (Ocak-Temmuz)'!K1564=" ",0,'G011A (Ocak-Temmuz)'!K1564)</f>
        <v>0</v>
      </c>
      <c r="F1873" s="176">
        <f>IF('G011A (Şubat-Ağustos)'!C1539="",0,'G011A (Şubat-Ağustos)'!C1539)</f>
        <v>0</v>
      </c>
      <c r="G1873" s="175">
        <f>IF('G011A (Şubat-Ağustos)'!K1539=" ",0,'G011A (Şubat-Ağustos)'!K1539)</f>
        <v>0</v>
      </c>
      <c r="H1873" s="176">
        <f>IF('G011A (Mart-Eylül)'!C1539="",0,'G011A (Mart-Eylül)'!C1539)</f>
        <v>0</v>
      </c>
      <c r="I1873" s="175">
        <f>IF('G011A (Mart-Eylül)'!K1539=" ",0,'G011A (Mart-Eylül)'!K1539)</f>
        <v>0</v>
      </c>
      <c r="J1873" s="176">
        <f>IF('G011A (Nisan-Ekim)'!C1539="",0,'G011A (Nisan-Ekim)'!C1539)</f>
        <v>0</v>
      </c>
      <c r="K1873" s="175">
        <f>IF('G011A (Nisan-Ekim)'!K1539="",0,'G011A (Nisan-Ekim)'!K1539)</f>
        <v>0</v>
      </c>
      <c r="L1873" s="176">
        <f>IF('G011A (Mayıs-Kasım)'!C1538="",0,'G011A (Mayıs-Kasım)'!C1538)</f>
        <v>0</v>
      </c>
      <c r="M1873" s="175">
        <f>IF('G011A (Mayıs-Kasım)'!K1538=" ",0,'G011A (Mayıs-Kasım)'!K1538)</f>
        <v>0</v>
      </c>
      <c r="N1873" s="176">
        <f>IF('G011A (Haziran-Aralık)'!C1581="",0,'G011A (Haziran-Aralık)'!C1581)</f>
        <v>0</v>
      </c>
      <c r="O1873" s="175">
        <f>IF('G011A (Haziran-Aralık)'!K1581="",0,'G011A (Haziran-Aralık)'!K1581)</f>
        <v>0</v>
      </c>
      <c r="P1873" s="176" t="str">
        <f>IF('proje ve personel bilgileri'!A822=0,"",SUM(D1873+F1873+H1873+J1873+L1873+N1873))</f>
        <v/>
      </c>
      <c r="Q1873" s="175" t="str">
        <f>IF('proje ve personel bilgileri'!A822=0,"",SUM(E1873+G1873+I1873+K1873+M1873+O1873))</f>
        <v/>
      </c>
      <c r="R1873" s="180" t="str">
        <f>IF('proje ve personel bilgileri'!A822&lt;&gt;0,(P1873/30)," ")</f>
        <v xml:space="preserve"> </v>
      </c>
      <c r="S1873" s="181" t="str">
        <f>IF('proje ve personel bilgileri'!A822&lt;&gt;0,(Q1873/R1873)," ")</f>
        <v xml:space="preserve"> </v>
      </c>
    </row>
    <row r="1874" spans="1:19" ht="15.75" customHeight="1" x14ac:dyDescent="0.25">
      <c r="A1874" s="15">
        <v>810</v>
      </c>
      <c r="B1874" s="359" t="str">
        <f>IF('proje ve personel bilgileri'!A823&lt;&gt;0,('proje ve personel bilgileri'!A823)," ")</f>
        <v xml:space="preserve"> </v>
      </c>
      <c r="C1874" s="359"/>
      <c r="D1874" s="176">
        <f>IF('G011A (Ocak-Temmuz)'!C1565="",0,'G011A (Ocak-Temmuz)'!C1565)</f>
        <v>0</v>
      </c>
      <c r="E1874" s="175">
        <f>IF('G011A (Ocak-Temmuz)'!K1565=" ",0,'G011A (Ocak-Temmuz)'!K1565)</f>
        <v>0</v>
      </c>
      <c r="F1874" s="176">
        <f>IF('G011A (Şubat-Ağustos)'!C1540="",0,'G011A (Şubat-Ağustos)'!C1540)</f>
        <v>0</v>
      </c>
      <c r="G1874" s="175">
        <f>IF('G011A (Şubat-Ağustos)'!K1540=" ",0,'G011A (Şubat-Ağustos)'!K1540)</f>
        <v>0</v>
      </c>
      <c r="H1874" s="176">
        <f>IF('G011A (Mart-Eylül)'!C1540="",0,'G011A (Mart-Eylül)'!C1540)</f>
        <v>0</v>
      </c>
      <c r="I1874" s="175">
        <f>IF('G011A (Mart-Eylül)'!K1540=" ",0,'G011A (Mart-Eylül)'!K1540)</f>
        <v>0</v>
      </c>
      <c r="J1874" s="176">
        <f>IF('G011A (Nisan-Ekim)'!C1540="",0,'G011A (Nisan-Ekim)'!C1540)</f>
        <v>0</v>
      </c>
      <c r="K1874" s="175">
        <f>IF('G011A (Nisan-Ekim)'!K1540="",0,'G011A (Nisan-Ekim)'!K1540)</f>
        <v>0</v>
      </c>
      <c r="L1874" s="176">
        <f>IF('G011A (Mayıs-Kasım)'!C1539="",0,'G011A (Mayıs-Kasım)'!C1539)</f>
        <v>0</v>
      </c>
      <c r="M1874" s="175">
        <f>IF('G011A (Mayıs-Kasım)'!K1539=" ",0,'G011A (Mayıs-Kasım)'!K1539)</f>
        <v>0</v>
      </c>
      <c r="N1874" s="176">
        <f>IF('G011A (Haziran-Aralık)'!C1582="",0,'G011A (Haziran-Aralık)'!C1582)</f>
        <v>0</v>
      </c>
      <c r="O1874" s="175">
        <f>IF('G011A (Haziran-Aralık)'!K1582="",0,'G011A (Haziran-Aralık)'!K1582)</f>
        <v>0</v>
      </c>
      <c r="P1874" s="176" t="str">
        <f>IF('proje ve personel bilgileri'!A823=0,"",SUM(D1874+F1874+H1874+J1874+L1874+N1874))</f>
        <v/>
      </c>
      <c r="Q1874" s="175" t="str">
        <f>IF('proje ve personel bilgileri'!A823=0,"",SUM(E1874+G1874+I1874+K1874+M1874+O1874))</f>
        <v/>
      </c>
      <c r="R1874" s="180" t="str">
        <f>IF('proje ve personel bilgileri'!A823&lt;&gt;0,(P1874/30)," ")</f>
        <v xml:space="preserve"> </v>
      </c>
      <c r="S1874" s="181" t="str">
        <f>IF('proje ve personel bilgileri'!A823&lt;&gt;0,(Q1874/R1874)," ")</f>
        <v xml:space="preserve"> </v>
      </c>
    </row>
    <row r="1875" spans="1:19" ht="15" customHeight="1" x14ac:dyDescent="0.25">
      <c r="A1875" s="56"/>
      <c r="B1875" s="56"/>
      <c r="C1875" s="56"/>
      <c r="D1875" s="56"/>
      <c r="E1875" s="56"/>
      <c r="F1875" s="56"/>
      <c r="G1875" s="56"/>
      <c r="H1875" s="56"/>
      <c r="I1875" s="56"/>
      <c r="J1875" s="56"/>
      <c r="K1875" s="56"/>
      <c r="L1875" s="56"/>
      <c r="M1875" s="56"/>
      <c r="N1875" s="56"/>
      <c r="O1875" s="56"/>
      <c r="P1875" s="56"/>
      <c r="Q1875" s="56"/>
      <c r="R1875" s="56"/>
      <c r="S1875" s="56"/>
    </row>
    <row r="1876" spans="1:19" ht="15" customHeight="1" x14ac:dyDescent="0.25">
      <c r="A1876" s="332" t="s">
        <v>100</v>
      </c>
      <c r="B1876" s="332"/>
      <c r="C1876" s="332"/>
      <c r="D1876" s="332"/>
      <c r="E1876" s="332"/>
      <c r="F1876" s="332"/>
      <c r="G1876" s="332"/>
      <c r="H1876" s="332"/>
      <c r="I1876" s="332"/>
      <c r="J1876" s="332"/>
      <c r="K1876" s="332"/>
      <c r="L1876" s="332"/>
      <c r="M1876" s="332"/>
      <c r="N1876" s="332"/>
      <c r="O1876" s="332"/>
      <c r="P1876" s="332"/>
      <c r="Q1876" s="332"/>
      <c r="R1876" s="332"/>
    </row>
    <row r="1877" spans="1:19" ht="15" customHeight="1" x14ac:dyDescent="0.25">
      <c r="A1877" s="287"/>
    </row>
    <row r="1878" spans="1:19" ht="15" customHeight="1" x14ac:dyDescent="0.25">
      <c r="C1878" s="57"/>
      <c r="E1878" s="58"/>
      <c r="G1878" s="57"/>
    </row>
    <row r="1879" spans="1:19" ht="15" customHeight="1" x14ac:dyDescent="0.25">
      <c r="F1879" s="288" t="s">
        <v>102</v>
      </c>
      <c r="J1879" s="288" t="s">
        <v>103</v>
      </c>
      <c r="O1879" s="74" t="s">
        <v>127</v>
      </c>
    </row>
    <row r="1890" spans="1:19" ht="15.75" customHeight="1" x14ac:dyDescent="0.25">
      <c r="A1890" s="348" t="s">
        <v>108</v>
      </c>
      <c r="B1890" s="348"/>
      <c r="C1890" s="348"/>
      <c r="D1890" s="348"/>
      <c r="E1890" s="348"/>
      <c r="F1890" s="348"/>
      <c r="G1890" s="348"/>
      <c r="H1890" s="348"/>
      <c r="I1890" s="348"/>
      <c r="J1890" s="348"/>
      <c r="K1890" s="348"/>
      <c r="L1890" s="348"/>
      <c r="M1890" s="348"/>
      <c r="N1890" s="348"/>
      <c r="O1890" s="348"/>
      <c r="P1890" s="348"/>
      <c r="Q1890" s="348"/>
      <c r="R1890" s="348"/>
      <c r="S1890" s="348"/>
    </row>
    <row r="1891" spans="1:19" ht="15" customHeight="1" x14ac:dyDescent="0.25">
      <c r="A1891" s="68"/>
      <c r="B1891" s="68"/>
      <c r="C1891" s="68"/>
      <c r="D1891" s="68"/>
      <c r="E1891" s="68"/>
      <c r="F1891" s="68"/>
      <c r="G1891" s="68"/>
      <c r="H1891" s="68"/>
      <c r="I1891" s="69" t="str">
        <f>'proje ve personel bilgileri'!$B$7</f>
        <v>/</v>
      </c>
      <c r="J1891" s="68" t="s">
        <v>109</v>
      </c>
      <c r="K1891" s="68"/>
      <c r="L1891" s="68"/>
      <c r="M1891" s="68"/>
      <c r="N1891" s="68"/>
      <c r="O1891" s="68"/>
      <c r="P1891" s="68"/>
      <c r="Q1891" s="68"/>
      <c r="R1891" s="68"/>
      <c r="S1891" s="68"/>
    </row>
    <row r="1892" spans="1:19" ht="18.75" customHeight="1" x14ac:dyDescent="0.25">
      <c r="R1892" s="10" t="s">
        <v>110</v>
      </c>
    </row>
    <row r="1893" spans="1:19" ht="15.75" customHeight="1" x14ac:dyDescent="0.25">
      <c r="A1893" s="349" t="s">
        <v>2</v>
      </c>
      <c r="B1893" s="350"/>
      <c r="C1893" s="374">
        <f>'proje ve personel bilgileri'!$B$2</f>
        <v>0</v>
      </c>
      <c r="D1893" s="375"/>
      <c r="E1893" s="375"/>
      <c r="F1893" s="375"/>
      <c r="G1893" s="375"/>
      <c r="H1893" s="375"/>
      <c r="I1893" s="375"/>
      <c r="J1893" s="375"/>
      <c r="K1893" s="375"/>
      <c r="L1893" s="375"/>
      <c r="M1893" s="375"/>
      <c r="N1893" s="375"/>
      <c r="O1893" s="375"/>
      <c r="P1893" s="375"/>
      <c r="Q1893" s="375"/>
      <c r="R1893" s="375"/>
      <c r="S1893" s="376"/>
    </row>
    <row r="1894" spans="1:19" ht="15.75" customHeight="1" x14ac:dyDescent="0.25">
      <c r="A1894" s="349" t="s">
        <v>4</v>
      </c>
      <c r="B1894" s="350"/>
      <c r="C1894" s="374">
        <f>'proje ve personel bilgileri'!$B$3</f>
        <v>0</v>
      </c>
      <c r="D1894" s="375"/>
      <c r="E1894" s="375"/>
      <c r="F1894" s="375"/>
      <c r="G1894" s="375"/>
      <c r="H1894" s="375"/>
      <c r="I1894" s="375"/>
      <c r="J1894" s="375"/>
      <c r="K1894" s="375"/>
      <c r="L1894" s="375"/>
      <c r="M1894" s="375"/>
      <c r="N1894" s="375"/>
      <c r="O1894" s="375"/>
      <c r="P1894" s="375"/>
      <c r="Q1894" s="375"/>
      <c r="R1894" s="375"/>
      <c r="S1894" s="376"/>
    </row>
    <row r="1895" spans="1:19" ht="27.75" customHeight="1" x14ac:dyDescent="0.25">
      <c r="A1895" s="360" t="s">
        <v>87</v>
      </c>
      <c r="B1895" s="368" t="s">
        <v>15</v>
      </c>
      <c r="C1895" s="369"/>
      <c r="D1895" s="368" t="s">
        <v>111</v>
      </c>
      <c r="E1895" s="369"/>
      <c r="F1895" s="368" t="s">
        <v>112</v>
      </c>
      <c r="G1895" s="369"/>
      <c r="H1895" s="366" t="s">
        <v>113</v>
      </c>
      <c r="I1895" s="367"/>
      <c r="J1895" s="366" t="s">
        <v>114</v>
      </c>
      <c r="K1895" s="367"/>
      <c r="L1895" s="366" t="s">
        <v>115</v>
      </c>
      <c r="M1895" s="367"/>
      <c r="N1895" s="368" t="s">
        <v>116</v>
      </c>
      <c r="O1895" s="369"/>
      <c r="P1895" s="360" t="s">
        <v>117</v>
      </c>
      <c r="Q1895" s="286" t="s">
        <v>118</v>
      </c>
      <c r="R1895" s="362" t="s">
        <v>119</v>
      </c>
      <c r="S1895" s="362" t="s">
        <v>120</v>
      </c>
    </row>
    <row r="1896" spans="1:19" ht="15.75" customHeight="1" x14ac:dyDescent="0.25">
      <c r="A1896" s="361"/>
      <c r="B1896" s="372"/>
      <c r="C1896" s="373"/>
      <c r="D1896" s="370"/>
      <c r="E1896" s="371"/>
      <c r="F1896" s="370"/>
      <c r="G1896" s="371"/>
      <c r="H1896" s="364" t="s">
        <v>121</v>
      </c>
      <c r="I1896" s="365"/>
      <c r="J1896" s="364" t="s">
        <v>122</v>
      </c>
      <c r="K1896" s="365"/>
      <c r="L1896" s="364" t="s">
        <v>123</v>
      </c>
      <c r="M1896" s="365"/>
      <c r="N1896" s="370"/>
      <c r="O1896" s="371"/>
      <c r="P1896" s="361"/>
      <c r="Q1896" s="11" t="s">
        <v>124</v>
      </c>
      <c r="R1896" s="363"/>
      <c r="S1896" s="363"/>
    </row>
    <row r="1897" spans="1:19" ht="27.75" customHeight="1" x14ac:dyDescent="0.25">
      <c r="A1897" s="361"/>
      <c r="B1897" s="372"/>
      <c r="C1897" s="373"/>
      <c r="D1897" s="360" t="s">
        <v>125</v>
      </c>
      <c r="E1897" s="11" t="s">
        <v>126</v>
      </c>
      <c r="F1897" s="360" t="s">
        <v>125</v>
      </c>
      <c r="G1897" s="11" t="s">
        <v>126</v>
      </c>
      <c r="H1897" s="360" t="s">
        <v>125</v>
      </c>
      <c r="I1897" s="11" t="s">
        <v>126</v>
      </c>
      <c r="J1897" s="360" t="s">
        <v>125</v>
      </c>
      <c r="K1897" s="12" t="s">
        <v>126</v>
      </c>
      <c r="L1897" s="360" t="s">
        <v>125</v>
      </c>
      <c r="M1897" s="11" t="s">
        <v>126</v>
      </c>
      <c r="N1897" s="360" t="s">
        <v>125</v>
      </c>
      <c r="O1897" s="11" t="s">
        <v>126</v>
      </c>
      <c r="P1897" s="361"/>
      <c r="Q1897" s="11" t="s">
        <v>98</v>
      </c>
      <c r="R1897" s="363"/>
      <c r="S1897" s="363"/>
    </row>
    <row r="1898" spans="1:19" ht="15.75" customHeight="1" x14ac:dyDescent="0.25">
      <c r="A1898" s="361"/>
      <c r="B1898" s="372"/>
      <c r="C1898" s="373"/>
      <c r="D1898" s="361"/>
      <c r="E1898" s="11" t="s">
        <v>98</v>
      </c>
      <c r="F1898" s="361"/>
      <c r="G1898" s="11" t="s">
        <v>98</v>
      </c>
      <c r="H1898" s="361"/>
      <c r="I1898" s="11" t="s">
        <v>98</v>
      </c>
      <c r="J1898" s="361"/>
      <c r="K1898" s="12" t="s">
        <v>98</v>
      </c>
      <c r="L1898" s="361"/>
      <c r="M1898" s="11" t="s">
        <v>98</v>
      </c>
      <c r="N1898" s="361"/>
      <c r="O1898" s="11" t="s">
        <v>98</v>
      </c>
      <c r="P1898" s="361"/>
      <c r="Q1898" s="13"/>
      <c r="R1898" s="363"/>
      <c r="S1898" s="363"/>
    </row>
    <row r="1899" spans="1:19" ht="15.75" customHeight="1" x14ac:dyDescent="0.25">
      <c r="A1899" s="14">
        <v>811</v>
      </c>
      <c r="B1899" s="359" t="str">
        <f>IF('proje ve personel bilgileri'!A824&lt;&gt;0,('proje ve personel bilgileri'!A824)," ")</f>
        <v xml:space="preserve"> </v>
      </c>
      <c r="C1899" s="359"/>
      <c r="D1899" s="176">
        <f>IF('G011A (Ocak-Temmuz)'!C1584="",0,'G011A (Ocak-Temmuz)'!C1584)</f>
        <v>0</v>
      </c>
      <c r="E1899" s="175">
        <f>IF('G011A (Ocak-Temmuz)'!K1584=" ",0,'G011A (Ocak-Temmuz)'!K1584)</f>
        <v>0</v>
      </c>
      <c r="F1899" s="176">
        <f>IF('G011A (Şubat-Ağustos)'!C1559="",0,'G011A (Şubat-Ağustos)'!C1559)</f>
        <v>0</v>
      </c>
      <c r="G1899" s="175">
        <f>IF('G011A (Şubat-Ağustos)'!K1559=" ",0,'G011A (Şubat-Ağustos)'!K1559)</f>
        <v>0</v>
      </c>
      <c r="H1899" s="176">
        <f>IF('G011A (Mart-Eylül)'!C1558="",0,'G011A (Mart-Eylül)'!C1558)</f>
        <v>0</v>
      </c>
      <c r="I1899" s="175">
        <f>IF('G011A (Mart-Eylül)'!K1558=" ",0,'G011A (Mart-Eylül)'!K1558)</f>
        <v>0</v>
      </c>
      <c r="J1899" s="176">
        <f>IF('G011A (Nisan-Ekim)'!C1558="",0,'G011A (Nisan-Ekim)'!C1558)</f>
        <v>0</v>
      </c>
      <c r="K1899" s="175">
        <f>IF('G011A (Nisan-Ekim)'!K1558="",0,'G011A (Nisan-Ekim)'!K1558)</f>
        <v>0</v>
      </c>
      <c r="L1899" s="176">
        <f>IF('G011A (Mayıs-Kasım)'!C1558="",0,'G011A (Mayıs-Kasım)'!C1558)</f>
        <v>0</v>
      </c>
      <c r="M1899" s="175">
        <f>IF('G011A (Mayıs-Kasım)'!K1558=" ",0,'G011A (Mayıs-Kasım)'!K1558)</f>
        <v>0</v>
      </c>
      <c r="N1899" s="176">
        <f>IF('G011A (Haziran-Aralık)'!C1601="",0,'G011A (Haziran-Aralık)'!C1601)</f>
        <v>0</v>
      </c>
      <c r="O1899" s="175">
        <f>IF('G011A (Haziran-Aralık)'!K1601="",0,'G011A (Haziran-Aralık)'!K1601)</f>
        <v>0</v>
      </c>
      <c r="P1899" s="176" t="str">
        <f>IF('proje ve personel bilgileri'!A824=0,"",SUM(D1899+F1899+H1899+J1899+L1899+N1899))</f>
        <v/>
      </c>
      <c r="Q1899" s="175" t="str">
        <f>IF('proje ve personel bilgileri'!A824=0,"",SUM(E1899+G1899+I1899+K1899+M1899+O1899))</f>
        <v/>
      </c>
      <c r="R1899" s="180" t="str">
        <f>IF('proje ve personel bilgileri'!A824&lt;&gt;0,(P1899/30)," ")</f>
        <v xml:space="preserve"> </v>
      </c>
      <c r="S1899" s="181" t="str">
        <f>IF('proje ve personel bilgileri'!A824&lt;&gt;0,(Q1899/R1899)," ")</f>
        <v xml:space="preserve"> </v>
      </c>
    </row>
    <row r="1900" spans="1:19" ht="15.75" customHeight="1" x14ac:dyDescent="0.25">
      <c r="A1900" s="15">
        <v>812</v>
      </c>
      <c r="B1900" s="359" t="str">
        <f>IF('proje ve personel bilgileri'!A825&lt;&gt;0,('proje ve personel bilgileri'!A825)," ")</f>
        <v xml:space="preserve"> </v>
      </c>
      <c r="C1900" s="359"/>
      <c r="D1900" s="176">
        <f>IF('G011A (Ocak-Temmuz)'!C1585="",0,'G011A (Ocak-Temmuz)'!C1585)</f>
        <v>0</v>
      </c>
      <c r="E1900" s="175">
        <f>IF('G011A (Ocak-Temmuz)'!K1585=" ",0,'G011A (Ocak-Temmuz)'!K1585)</f>
        <v>0</v>
      </c>
      <c r="F1900" s="176">
        <f>IF('G011A (Şubat-Ağustos)'!C1560="",0,'G011A (Şubat-Ağustos)'!C1560)</f>
        <v>0</v>
      </c>
      <c r="G1900" s="175">
        <f>IF('G011A (Şubat-Ağustos)'!K1560=" ",0,'G011A (Şubat-Ağustos)'!K1560)</f>
        <v>0</v>
      </c>
      <c r="H1900" s="176">
        <f>IF('G011A (Mart-Eylül)'!C1559="",0,'G011A (Mart-Eylül)'!C1559)</f>
        <v>0</v>
      </c>
      <c r="I1900" s="175">
        <f>IF('G011A (Mart-Eylül)'!K1559=" ",0,'G011A (Mart-Eylül)'!K1559)</f>
        <v>0</v>
      </c>
      <c r="J1900" s="176">
        <f>IF('G011A (Nisan-Ekim)'!C1559="",0,'G011A (Nisan-Ekim)'!C1559)</f>
        <v>0</v>
      </c>
      <c r="K1900" s="175">
        <f>IF('G011A (Nisan-Ekim)'!K1559="",0,'G011A (Nisan-Ekim)'!K1559)</f>
        <v>0</v>
      </c>
      <c r="L1900" s="176">
        <f>IF('G011A (Mayıs-Kasım)'!C1559="",0,'G011A (Mayıs-Kasım)'!C1559)</f>
        <v>0</v>
      </c>
      <c r="M1900" s="175">
        <f>IF('G011A (Mayıs-Kasım)'!K1559=" ",0,'G011A (Mayıs-Kasım)'!K1559)</f>
        <v>0</v>
      </c>
      <c r="N1900" s="176">
        <f>IF('G011A (Haziran-Aralık)'!C1602="",0,'G011A (Haziran-Aralık)'!C1602)</f>
        <v>0</v>
      </c>
      <c r="O1900" s="175">
        <f>IF('G011A (Haziran-Aralık)'!K1602="",0,'G011A (Haziran-Aralık)'!K1602)</f>
        <v>0</v>
      </c>
      <c r="P1900" s="176" t="str">
        <f>IF('proje ve personel bilgileri'!A825=0,"",SUM(D1900+F1900+H1900+J1900+L1900+N1900))</f>
        <v/>
      </c>
      <c r="Q1900" s="175" t="str">
        <f>IF('proje ve personel bilgileri'!A825=0,"",SUM(E1900+G1900+I1900+K1900+M1900+O1900))</f>
        <v/>
      </c>
      <c r="R1900" s="180" t="str">
        <f>IF('proje ve personel bilgileri'!A825&lt;&gt;0,(P1900/30)," ")</f>
        <v xml:space="preserve"> </v>
      </c>
      <c r="S1900" s="181" t="str">
        <f>IF('proje ve personel bilgileri'!A825&lt;&gt;0,(Q1900/R1900)," ")</f>
        <v xml:space="preserve"> </v>
      </c>
    </row>
    <row r="1901" spans="1:19" ht="15.75" customHeight="1" x14ac:dyDescent="0.25">
      <c r="A1901" s="14">
        <v>813</v>
      </c>
      <c r="B1901" s="359" t="str">
        <f>IF('proje ve personel bilgileri'!A826&lt;&gt;0,('proje ve personel bilgileri'!A826)," ")</f>
        <v xml:space="preserve"> </v>
      </c>
      <c r="C1901" s="359"/>
      <c r="D1901" s="176">
        <f>IF('G011A (Ocak-Temmuz)'!C1586="",0,'G011A (Ocak-Temmuz)'!C1586)</f>
        <v>0</v>
      </c>
      <c r="E1901" s="175">
        <f>IF('G011A (Ocak-Temmuz)'!K1586=" ",0,'G011A (Ocak-Temmuz)'!K1586)</f>
        <v>0</v>
      </c>
      <c r="F1901" s="176">
        <f>IF('G011A (Şubat-Ağustos)'!C1561="",0,'G011A (Şubat-Ağustos)'!C1561)</f>
        <v>0</v>
      </c>
      <c r="G1901" s="175">
        <f>IF('G011A (Şubat-Ağustos)'!K1561=" ",0,'G011A (Şubat-Ağustos)'!K1561)</f>
        <v>0</v>
      </c>
      <c r="H1901" s="176">
        <f>IF('G011A (Mart-Eylül)'!C1560="",0,'G011A (Mart-Eylül)'!C1560)</f>
        <v>0</v>
      </c>
      <c r="I1901" s="175">
        <f>IF('G011A (Mart-Eylül)'!K1560=" ",0,'G011A (Mart-Eylül)'!K1560)</f>
        <v>0</v>
      </c>
      <c r="J1901" s="176">
        <f>IF('G011A (Nisan-Ekim)'!C1560="",0,'G011A (Nisan-Ekim)'!C1560)</f>
        <v>0</v>
      </c>
      <c r="K1901" s="175">
        <f>IF('G011A (Nisan-Ekim)'!K1560="",0,'G011A (Nisan-Ekim)'!K1560)</f>
        <v>0</v>
      </c>
      <c r="L1901" s="176">
        <f>IF('G011A (Mayıs-Kasım)'!C1560="",0,'G011A (Mayıs-Kasım)'!C1560)</f>
        <v>0</v>
      </c>
      <c r="M1901" s="175">
        <f>IF('G011A (Mayıs-Kasım)'!K1560=" ",0,'G011A (Mayıs-Kasım)'!K1560)</f>
        <v>0</v>
      </c>
      <c r="N1901" s="176">
        <f>IF('G011A (Haziran-Aralık)'!C1603="",0,'G011A (Haziran-Aralık)'!C1603)</f>
        <v>0</v>
      </c>
      <c r="O1901" s="175">
        <f>IF('G011A (Haziran-Aralık)'!K1603="",0,'G011A (Haziran-Aralık)'!K1603)</f>
        <v>0</v>
      </c>
      <c r="P1901" s="176" t="str">
        <f>IF('proje ve personel bilgileri'!A826=0,"",SUM(D1901+F1901+H1901+J1901+L1901+N1901))</f>
        <v/>
      </c>
      <c r="Q1901" s="175" t="str">
        <f>IF('proje ve personel bilgileri'!A826=0,"",SUM(E1901+G1901+I1901+K1901+M1901+O1901))</f>
        <v/>
      </c>
      <c r="R1901" s="180" t="str">
        <f>IF('proje ve personel bilgileri'!A826&lt;&gt;0,(P1901/30)," ")</f>
        <v xml:space="preserve"> </v>
      </c>
      <c r="S1901" s="181" t="str">
        <f>IF('proje ve personel bilgileri'!A826&lt;&gt;0,(Q1901/R1901)," ")</f>
        <v xml:space="preserve"> </v>
      </c>
    </row>
    <row r="1902" spans="1:19" ht="15.75" customHeight="1" x14ac:dyDescent="0.25">
      <c r="A1902" s="15">
        <v>814</v>
      </c>
      <c r="B1902" s="359" t="str">
        <f>IF('proje ve personel bilgileri'!A827&lt;&gt;0,('proje ve personel bilgileri'!A827)," ")</f>
        <v xml:space="preserve"> </v>
      </c>
      <c r="C1902" s="359"/>
      <c r="D1902" s="176">
        <f>IF('G011A (Ocak-Temmuz)'!C1587="",0,'G011A (Ocak-Temmuz)'!C1587)</f>
        <v>0</v>
      </c>
      <c r="E1902" s="175">
        <f>IF('G011A (Ocak-Temmuz)'!K1587=" ",0,'G011A (Ocak-Temmuz)'!K1587)</f>
        <v>0</v>
      </c>
      <c r="F1902" s="176">
        <f>IF('G011A (Şubat-Ağustos)'!C1562="",0,'G011A (Şubat-Ağustos)'!C1562)</f>
        <v>0</v>
      </c>
      <c r="G1902" s="175">
        <f>IF('G011A (Şubat-Ağustos)'!K1562=" ",0,'G011A (Şubat-Ağustos)'!K1562)</f>
        <v>0</v>
      </c>
      <c r="H1902" s="176">
        <f>IF('G011A (Mart-Eylül)'!C1561="",0,'G011A (Mart-Eylül)'!C1561)</f>
        <v>0</v>
      </c>
      <c r="I1902" s="175">
        <f>IF('G011A (Mart-Eylül)'!K1561=" ",0,'G011A (Mart-Eylül)'!K1561)</f>
        <v>0</v>
      </c>
      <c r="J1902" s="176">
        <f>IF('G011A (Nisan-Ekim)'!C1561="",0,'G011A (Nisan-Ekim)'!C1561)</f>
        <v>0</v>
      </c>
      <c r="K1902" s="175">
        <f>IF('G011A (Nisan-Ekim)'!K1561="",0,'G011A (Nisan-Ekim)'!K1561)</f>
        <v>0</v>
      </c>
      <c r="L1902" s="176">
        <f>IF('G011A (Mayıs-Kasım)'!C1561="",0,'G011A (Mayıs-Kasım)'!C1561)</f>
        <v>0</v>
      </c>
      <c r="M1902" s="175">
        <f>IF('G011A (Mayıs-Kasım)'!K1561=" ",0,'G011A (Mayıs-Kasım)'!K1561)</f>
        <v>0</v>
      </c>
      <c r="N1902" s="176">
        <f>IF('G011A (Haziran-Aralık)'!C1604="",0,'G011A (Haziran-Aralık)'!C1604)</f>
        <v>0</v>
      </c>
      <c r="O1902" s="175">
        <f>IF('G011A (Haziran-Aralık)'!K1604="",0,'G011A (Haziran-Aralık)'!K1604)</f>
        <v>0</v>
      </c>
      <c r="P1902" s="176" t="str">
        <f>IF('proje ve personel bilgileri'!A827=0,"",SUM(D1902+F1902+H1902+J1902+L1902+N1902))</f>
        <v/>
      </c>
      <c r="Q1902" s="175" t="str">
        <f>IF('proje ve personel bilgileri'!A827=0,"",SUM(E1902+G1902+I1902+K1902+M1902+O1902))</f>
        <v/>
      </c>
      <c r="R1902" s="180" t="str">
        <f>IF('proje ve personel bilgileri'!A827&lt;&gt;0,(P1902/30)," ")</f>
        <v xml:space="preserve"> </v>
      </c>
      <c r="S1902" s="181" t="str">
        <f>IF('proje ve personel bilgileri'!A827&lt;&gt;0,(Q1902/R1902)," ")</f>
        <v xml:space="preserve"> </v>
      </c>
    </row>
    <row r="1903" spans="1:19" ht="15.75" customHeight="1" x14ac:dyDescent="0.25">
      <c r="A1903" s="14">
        <v>815</v>
      </c>
      <c r="B1903" s="359" t="str">
        <f>IF('proje ve personel bilgileri'!A828&lt;&gt;0,('proje ve personel bilgileri'!A828)," ")</f>
        <v xml:space="preserve"> </v>
      </c>
      <c r="C1903" s="359"/>
      <c r="D1903" s="176">
        <f>IF('G011A (Ocak-Temmuz)'!C1588="",0,'G011A (Ocak-Temmuz)'!C1588)</f>
        <v>0</v>
      </c>
      <c r="E1903" s="175">
        <f>IF('G011A (Ocak-Temmuz)'!K1588=" ",0,'G011A (Ocak-Temmuz)'!K1588)</f>
        <v>0</v>
      </c>
      <c r="F1903" s="176">
        <f>IF('G011A (Şubat-Ağustos)'!C1563="",0,'G011A (Şubat-Ağustos)'!C1563)</f>
        <v>0</v>
      </c>
      <c r="G1903" s="175">
        <f>IF('G011A (Şubat-Ağustos)'!K1563=" ",0,'G011A (Şubat-Ağustos)'!K1563)</f>
        <v>0</v>
      </c>
      <c r="H1903" s="176">
        <f>IF('G011A (Mart-Eylül)'!C1562="",0,'G011A (Mart-Eylül)'!C1562)</f>
        <v>0</v>
      </c>
      <c r="I1903" s="175">
        <f>IF('G011A (Mart-Eylül)'!K1562=" ",0,'G011A (Mart-Eylül)'!K1562)</f>
        <v>0</v>
      </c>
      <c r="J1903" s="176">
        <f>IF('G011A (Nisan-Ekim)'!C1562="",0,'G011A (Nisan-Ekim)'!C1562)</f>
        <v>0</v>
      </c>
      <c r="K1903" s="175">
        <f>IF('G011A (Nisan-Ekim)'!K1562="",0,'G011A (Nisan-Ekim)'!K1562)</f>
        <v>0</v>
      </c>
      <c r="L1903" s="176">
        <f>IF('G011A (Mayıs-Kasım)'!C1562="",0,'G011A (Mayıs-Kasım)'!C1562)</f>
        <v>0</v>
      </c>
      <c r="M1903" s="175">
        <f>IF('G011A (Mayıs-Kasım)'!K1562=" ",0,'G011A (Mayıs-Kasım)'!K1562)</f>
        <v>0</v>
      </c>
      <c r="N1903" s="176">
        <f>IF('G011A (Haziran-Aralık)'!C1605="",0,'G011A (Haziran-Aralık)'!C1605)</f>
        <v>0</v>
      </c>
      <c r="O1903" s="175">
        <f>IF('G011A (Haziran-Aralık)'!K1605="",0,'G011A (Haziran-Aralık)'!K1605)</f>
        <v>0</v>
      </c>
      <c r="P1903" s="176" t="str">
        <f>IF('proje ve personel bilgileri'!A828=0,"",SUM(D1903+F1903+H1903+J1903+L1903+N1903))</f>
        <v/>
      </c>
      <c r="Q1903" s="175" t="str">
        <f>IF('proje ve personel bilgileri'!A828=0,"",SUM(E1903+G1903+I1903+K1903+M1903+O1903))</f>
        <v/>
      </c>
      <c r="R1903" s="180" t="str">
        <f>IF('proje ve personel bilgileri'!A828&lt;&gt;0,(P1903/30)," ")</f>
        <v xml:space="preserve"> </v>
      </c>
      <c r="S1903" s="181" t="str">
        <f>IF('proje ve personel bilgileri'!A828&lt;&gt;0,(Q1903/R1903)," ")</f>
        <v xml:space="preserve"> </v>
      </c>
    </row>
    <row r="1904" spans="1:19" ht="15.75" customHeight="1" x14ac:dyDescent="0.25">
      <c r="A1904" s="15">
        <v>816</v>
      </c>
      <c r="B1904" s="359" t="str">
        <f>IF('proje ve personel bilgileri'!A829&lt;&gt;0,('proje ve personel bilgileri'!A829)," ")</f>
        <v xml:space="preserve"> </v>
      </c>
      <c r="C1904" s="359"/>
      <c r="D1904" s="176">
        <f>IF('G011A (Ocak-Temmuz)'!C1589="",0,'G011A (Ocak-Temmuz)'!C1589)</f>
        <v>0</v>
      </c>
      <c r="E1904" s="175">
        <f>IF('G011A (Ocak-Temmuz)'!K1589=" ",0,'G011A (Ocak-Temmuz)'!K1589)</f>
        <v>0</v>
      </c>
      <c r="F1904" s="176">
        <f>IF('G011A (Şubat-Ağustos)'!C1564="",0,'G011A (Şubat-Ağustos)'!C1564)</f>
        <v>0</v>
      </c>
      <c r="G1904" s="175">
        <f>IF('G011A (Şubat-Ağustos)'!K1564=" ",0,'G011A (Şubat-Ağustos)'!K1564)</f>
        <v>0</v>
      </c>
      <c r="H1904" s="176">
        <f>IF('G011A (Mart-Eylül)'!C1563="",0,'G011A (Mart-Eylül)'!C1563)</f>
        <v>0</v>
      </c>
      <c r="I1904" s="175">
        <f>IF('G011A (Mart-Eylül)'!K1563=" ",0,'G011A (Mart-Eylül)'!K1563)</f>
        <v>0</v>
      </c>
      <c r="J1904" s="176">
        <f>IF('G011A (Nisan-Ekim)'!C1563="",0,'G011A (Nisan-Ekim)'!C1563)</f>
        <v>0</v>
      </c>
      <c r="K1904" s="175">
        <f>IF('G011A (Nisan-Ekim)'!K1563="",0,'G011A (Nisan-Ekim)'!K1563)</f>
        <v>0</v>
      </c>
      <c r="L1904" s="176">
        <f>IF('G011A (Mayıs-Kasım)'!C1563="",0,'G011A (Mayıs-Kasım)'!C1563)</f>
        <v>0</v>
      </c>
      <c r="M1904" s="175">
        <f>IF('G011A (Mayıs-Kasım)'!K1563=" ",0,'G011A (Mayıs-Kasım)'!K1563)</f>
        <v>0</v>
      </c>
      <c r="N1904" s="176">
        <f>IF('G011A (Haziran-Aralık)'!C1606="",0,'G011A (Haziran-Aralık)'!C1606)</f>
        <v>0</v>
      </c>
      <c r="O1904" s="175">
        <f>IF('G011A (Haziran-Aralık)'!K1606="",0,'G011A (Haziran-Aralık)'!K1606)</f>
        <v>0</v>
      </c>
      <c r="P1904" s="176" t="str">
        <f>IF('proje ve personel bilgileri'!A829=0,"",SUM(D1904+F1904+H1904+J1904+L1904+N1904))</f>
        <v/>
      </c>
      <c r="Q1904" s="175" t="str">
        <f>IF('proje ve personel bilgileri'!A829=0,"",SUM(E1904+G1904+I1904+K1904+M1904+O1904))</f>
        <v/>
      </c>
      <c r="R1904" s="180" t="str">
        <f>IF('proje ve personel bilgileri'!A829&lt;&gt;0,(P1904/30)," ")</f>
        <v xml:space="preserve"> </v>
      </c>
      <c r="S1904" s="181" t="str">
        <f>IF('proje ve personel bilgileri'!A829&lt;&gt;0,(Q1904/R1904)," ")</f>
        <v xml:space="preserve"> </v>
      </c>
    </row>
    <row r="1905" spans="1:19" ht="15.75" customHeight="1" x14ac:dyDescent="0.25">
      <c r="A1905" s="14">
        <v>817</v>
      </c>
      <c r="B1905" s="359" t="str">
        <f>IF('proje ve personel bilgileri'!A830&lt;&gt;0,('proje ve personel bilgileri'!A830)," ")</f>
        <v xml:space="preserve"> </v>
      </c>
      <c r="C1905" s="359"/>
      <c r="D1905" s="176">
        <f>IF('G011A (Ocak-Temmuz)'!C1590="",0,'G011A (Ocak-Temmuz)'!C1590)</f>
        <v>0</v>
      </c>
      <c r="E1905" s="175">
        <f>IF('G011A (Ocak-Temmuz)'!K1590=" ",0,'G011A (Ocak-Temmuz)'!K1590)</f>
        <v>0</v>
      </c>
      <c r="F1905" s="176">
        <f>IF('G011A (Şubat-Ağustos)'!C1565="",0,'G011A (Şubat-Ağustos)'!C1565)</f>
        <v>0</v>
      </c>
      <c r="G1905" s="175">
        <f>IF('G011A (Şubat-Ağustos)'!K1565=" ",0,'G011A (Şubat-Ağustos)'!K1565)</f>
        <v>0</v>
      </c>
      <c r="H1905" s="176">
        <f>IF('G011A (Mart-Eylül)'!C1564="",0,'G011A (Mart-Eylül)'!C1564)</f>
        <v>0</v>
      </c>
      <c r="I1905" s="175">
        <f>IF('G011A (Mart-Eylül)'!K1564=" ",0,'G011A (Mart-Eylül)'!K1564)</f>
        <v>0</v>
      </c>
      <c r="J1905" s="176">
        <f>IF('G011A (Nisan-Ekim)'!C1564="",0,'G011A (Nisan-Ekim)'!C1564)</f>
        <v>0</v>
      </c>
      <c r="K1905" s="175">
        <f>IF('G011A (Nisan-Ekim)'!K1564="",0,'G011A (Nisan-Ekim)'!K1564)</f>
        <v>0</v>
      </c>
      <c r="L1905" s="176">
        <f>IF('G011A (Mayıs-Kasım)'!C1564="",0,'G011A (Mayıs-Kasım)'!C1564)</f>
        <v>0</v>
      </c>
      <c r="M1905" s="175">
        <f>IF('G011A (Mayıs-Kasım)'!K1564=" ",0,'G011A (Mayıs-Kasım)'!K1564)</f>
        <v>0</v>
      </c>
      <c r="N1905" s="176">
        <f>IF('G011A (Haziran-Aralık)'!C1607="",0,'G011A (Haziran-Aralık)'!C1607)</f>
        <v>0</v>
      </c>
      <c r="O1905" s="175">
        <f>IF('G011A (Haziran-Aralık)'!K1607="",0,'G011A (Haziran-Aralık)'!K1607)</f>
        <v>0</v>
      </c>
      <c r="P1905" s="176" t="str">
        <f>IF('proje ve personel bilgileri'!A830=0,"",SUM(D1905+F1905+H1905+J1905+L1905+N1905))</f>
        <v/>
      </c>
      <c r="Q1905" s="175" t="str">
        <f>IF('proje ve personel bilgileri'!A830=0,"",SUM(E1905+G1905+I1905+K1905+M1905+O1905))</f>
        <v/>
      </c>
      <c r="R1905" s="180" t="str">
        <f>IF('proje ve personel bilgileri'!A830&lt;&gt;0,(P1905/30)," ")</f>
        <v xml:space="preserve"> </v>
      </c>
      <c r="S1905" s="181" t="str">
        <f>IF('proje ve personel bilgileri'!A830&lt;&gt;0,(Q1905/R1905)," ")</f>
        <v xml:space="preserve"> </v>
      </c>
    </row>
    <row r="1906" spans="1:19" ht="15.75" customHeight="1" x14ac:dyDescent="0.25">
      <c r="A1906" s="15">
        <v>818</v>
      </c>
      <c r="B1906" s="359" t="str">
        <f>IF('proje ve personel bilgileri'!A831&lt;&gt;0,('proje ve personel bilgileri'!A831)," ")</f>
        <v xml:space="preserve"> </v>
      </c>
      <c r="C1906" s="359"/>
      <c r="D1906" s="176">
        <f>IF('G011A (Ocak-Temmuz)'!C1591="",0,'G011A (Ocak-Temmuz)'!C1591)</f>
        <v>0</v>
      </c>
      <c r="E1906" s="175">
        <f>IF('G011A (Ocak-Temmuz)'!K1591=" ",0,'G011A (Ocak-Temmuz)'!K1591)</f>
        <v>0</v>
      </c>
      <c r="F1906" s="176">
        <f>IF('G011A (Şubat-Ağustos)'!C1566="",0,'G011A (Şubat-Ağustos)'!C1566)</f>
        <v>0</v>
      </c>
      <c r="G1906" s="175">
        <f>IF('G011A (Şubat-Ağustos)'!K1566=" ",0,'G011A (Şubat-Ağustos)'!K1566)</f>
        <v>0</v>
      </c>
      <c r="H1906" s="176">
        <f>IF('G011A (Mart-Eylül)'!C1565="",0,'G011A (Mart-Eylül)'!C1565)</f>
        <v>0</v>
      </c>
      <c r="I1906" s="175">
        <f>IF('G011A (Mart-Eylül)'!K1565=" ",0,'G011A (Mart-Eylül)'!K1565)</f>
        <v>0</v>
      </c>
      <c r="J1906" s="176">
        <f>IF('G011A (Nisan-Ekim)'!C1565="",0,'G011A (Nisan-Ekim)'!C1565)</f>
        <v>0</v>
      </c>
      <c r="K1906" s="175">
        <f>IF('G011A (Nisan-Ekim)'!K1565="",0,'G011A (Nisan-Ekim)'!K1565)</f>
        <v>0</v>
      </c>
      <c r="L1906" s="176">
        <f>IF('G011A (Mayıs-Kasım)'!C1565="",0,'G011A (Mayıs-Kasım)'!C1565)</f>
        <v>0</v>
      </c>
      <c r="M1906" s="175">
        <f>IF('G011A (Mayıs-Kasım)'!K1565=" ",0,'G011A (Mayıs-Kasım)'!K1565)</f>
        <v>0</v>
      </c>
      <c r="N1906" s="176">
        <f>IF('G011A (Haziran-Aralık)'!C1608="",0,'G011A (Haziran-Aralık)'!C1608)</f>
        <v>0</v>
      </c>
      <c r="O1906" s="175">
        <f>IF('G011A (Haziran-Aralık)'!K1608="",0,'G011A (Haziran-Aralık)'!K1608)</f>
        <v>0</v>
      </c>
      <c r="P1906" s="176" t="str">
        <f>IF('proje ve personel bilgileri'!A831=0,"",SUM(D1906+F1906+H1906+J1906+L1906+N1906))</f>
        <v/>
      </c>
      <c r="Q1906" s="175" t="str">
        <f>IF('proje ve personel bilgileri'!A831=0,"",SUM(E1906+G1906+I1906+K1906+M1906+O1906))</f>
        <v/>
      </c>
      <c r="R1906" s="180" t="str">
        <f>IF('proje ve personel bilgileri'!A831&lt;&gt;0,(P1906/30)," ")</f>
        <v xml:space="preserve"> </v>
      </c>
      <c r="S1906" s="181" t="str">
        <f>IF('proje ve personel bilgileri'!A831&lt;&gt;0,(Q1906/R1906)," ")</f>
        <v xml:space="preserve"> </v>
      </c>
    </row>
    <row r="1907" spans="1:19" ht="15.75" customHeight="1" x14ac:dyDescent="0.25">
      <c r="A1907" s="14">
        <v>819</v>
      </c>
      <c r="B1907" s="359" t="str">
        <f>IF('proje ve personel bilgileri'!A832&lt;&gt;0,('proje ve personel bilgileri'!A832)," ")</f>
        <v xml:space="preserve"> </v>
      </c>
      <c r="C1907" s="359"/>
      <c r="D1907" s="176">
        <f>IF('G011A (Ocak-Temmuz)'!C1592="",0,'G011A (Ocak-Temmuz)'!C1592)</f>
        <v>0</v>
      </c>
      <c r="E1907" s="175">
        <f>IF('G011A (Ocak-Temmuz)'!K1592=" ",0,'G011A (Ocak-Temmuz)'!K1592)</f>
        <v>0</v>
      </c>
      <c r="F1907" s="176">
        <f>IF('G011A (Şubat-Ağustos)'!C1567="",0,'G011A (Şubat-Ağustos)'!C1567)</f>
        <v>0</v>
      </c>
      <c r="G1907" s="175">
        <f>IF('G011A (Şubat-Ağustos)'!K1567=" ",0,'G011A (Şubat-Ağustos)'!K1567)</f>
        <v>0</v>
      </c>
      <c r="H1907" s="176">
        <f>IF('G011A (Mart-Eylül)'!C1566="",0,'G011A (Mart-Eylül)'!C1566)</f>
        <v>0</v>
      </c>
      <c r="I1907" s="175">
        <f>IF('G011A (Mart-Eylül)'!K1566=" ",0,'G011A (Mart-Eylül)'!K1566)</f>
        <v>0</v>
      </c>
      <c r="J1907" s="176">
        <f>IF('G011A (Nisan-Ekim)'!C1566="",0,'G011A (Nisan-Ekim)'!C1566)</f>
        <v>0</v>
      </c>
      <c r="K1907" s="175">
        <f>IF('G011A (Nisan-Ekim)'!K1566="",0,'G011A (Nisan-Ekim)'!K1566)</f>
        <v>0</v>
      </c>
      <c r="L1907" s="176">
        <f>IF('G011A (Mayıs-Kasım)'!C1566="",0,'G011A (Mayıs-Kasım)'!C1566)</f>
        <v>0</v>
      </c>
      <c r="M1907" s="175">
        <f>IF('G011A (Mayıs-Kasım)'!K1566=" ",0,'G011A (Mayıs-Kasım)'!K1566)</f>
        <v>0</v>
      </c>
      <c r="N1907" s="176">
        <f>IF('G011A (Haziran-Aralık)'!C1609="",0,'G011A (Haziran-Aralık)'!C1609)</f>
        <v>0</v>
      </c>
      <c r="O1907" s="175">
        <f>IF('G011A (Haziran-Aralık)'!K1609="",0,'G011A (Haziran-Aralık)'!K1609)</f>
        <v>0</v>
      </c>
      <c r="P1907" s="176" t="str">
        <f>IF('proje ve personel bilgileri'!A832=0,"",SUM(D1907+F1907+H1907+J1907+L1907+N1907))</f>
        <v/>
      </c>
      <c r="Q1907" s="175" t="str">
        <f>IF('proje ve personel bilgileri'!A832=0,"",SUM(E1907+G1907+I1907+K1907+M1907+O1907))</f>
        <v/>
      </c>
      <c r="R1907" s="180" t="str">
        <f>IF('proje ve personel bilgileri'!A832&lt;&gt;0,(P1907/30)," ")</f>
        <v xml:space="preserve"> </v>
      </c>
      <c r="S1907" s="181" t="str">
        <f>IF('proje ve personel bilgileri'!A832&lt;&gt;0,(Q1907/R1907)," ")</f>
        <v xml:space="preserve"> </v>
      </c>
    </row>
    <row r="1908" spans="1:19" ht="15.75" customHeight="1" x14ac:dyDescent="0.25">
      <c r="A1908" s="15">
        <v>820</v>
      </c>
      <c r="B1908" s="359" t="str">
        <f>IF('proje ve personel bilgileri'!A833&lt;&gt;0,('proje ve personel bilgileri'!A833)," ")</f>
        <v xml:space="preserve"> </v>
      </c>
      <c r="C1908" s="359"/>
      <c r="D1908" s="176">
        <f>IF('G011A (Ocak-Temmuz)'!C1593="",0,'G011A (Ocak-Temmuz)'!C1593)</f>
        <v>0</v>
      </c>
      <c r="E1908" s="175">
        <f>IF('G011A (Ocak-Temmuz)'!K1593=" ",0,'G011A (Ocak-Temmuz)'!K1593)</f>
        <v>0</v>
      </c>
      <c r="F1908" s="176">
        <f>IF('G011A (Şubat-Ağustos)'!C1568="",0,'G011A (Şubat-Ağustos)'!C1568)</f>
        <v>0</v>
      </c>
      <c r="G1908" s="175">
        <f>IF('G011A (Şubat-Ağustos)'!K1568=" ",0,'G011A (Şubat-Ağustos)'!K1568)</f>
        <v>0</v>
      </c>
      <c r="H1908" s="176">
        <f>IF('G011A (Mart-Eylül)'!C1567="",0,'G011A (Mart-Eylül)'!C1567)</f>
        <v>0</v>
      </c>
      <c r="I1908" s="175">
        <f>IF('G011A (Mart-Eylül)'!K1567=" ",0,'G011A (Mart-Eylül)'!K1567)</f>
        <v>0</v>
      </c>
      <c r="J1908" s="176">
        <f>IF('G011A (Nisan-Ekim)'!C1567="",0,'G011A (Nisan-Ekim)'!C1567)</f>
        <v>0</v>
      </c>
      <c r="K1908" s="175">
        <f>IF('G011A (Nisan-Ekim)'!K1567="",0,'G011A (Nisan-Ekim)'!K1567)</f>
        <v>0</v>
      </c>
      <c r="L1908" s="176">
        <f>IF('G011A (Mayıs-Kasım)'!C1567="",0,'G011A (Mayıs-Kasım)'!C1567)</f>
        <v>0</v>
      </c>
      <c r="M1908" s="175">
        <f>IF('G011A (Mayıs-Kasım)'!K1567=" ",0,'G011A (Mayıs-Kasım)'!K1567)</f>
        <v>0</v>
      </c>
      <c r="N1908" s="176">
        <f>IF('G011A (Haziran-Aralık)'!C1610="",0,'G011A (Haziran-Aralık)'!C1610)</f>
        <v>0</v>
      </c>
      <c r="O1908" s="175">
        <f>IF('G011A (Haziran-Aralık)'!K1610="",0,'G011A (Haziran-Aralık)'!K1610)</f>
        <v>0</v>
      </c>
      <c r="P1908" s="176" t="str">
        <f>IF('proje ve personel bilgileri'!A833=0,"",SUM(D1908+F1908+H1908+J1908+L1908+N1908))</f>
        <v/>
      </c>
      <c r="Q1908" s="175" t="str">
        <f>IF('proje ve personel bilgileri'!A833=0,"",SUM(E1908+G1908+I1908+K1908+M1908+O1908))</f>
        <v/>
      </c>
      <c r="R1908" s="180" t="str">
        <f>IF('proje ve personel bilgileri'!A833&lt;&gt;0,(P1908/30)," ")</f>
        <v xml:space="preserve"> </v>
      </c>
      <c r="S1908" s="181" t="str">
        <f>IF('proje ve personel bilgileri'!A833&lt;&gt;0,(Q1908/R1908)," ")</f>
        <v xml:space="preserve"> </v>
      </c>
    </row>
    <row r="1909" spans="1:19" ht="15.75" customHeight="1" x14ac:dyDescent="0.25">
      <c r="A1909" s="14">
        <v>821</v>
      </c>
      <c r="B1909" s="359" t="str">
        <f>IF('proje ve personel bilgileri'!A834&lt;&gt;0,('proje ve personel bilgileri'!A834)," ")</f>
        <v xml:space="preserve"> </v>
      </c>
      <c r="C1909" s="359"/>
      <c r="D1909" s="176">
        <f>IF('G011A (Ocak-Temmuz)'!C1594="",0,'G011A (Ocak-Temmuz)'!C1594)</f>
        <v>0</v>
      </c>
      <c r="E1909" s="175">
        <f>IF('G011A (Ocak-Temmuz)'!K1594=" ",0,'G011A (Ocak-Temmuz)'!K1594)</f>
        <v>0</v>
      </c>
      <c r="F1909" s="176">
        <f>IF('G011A (Şubat-Ağustos)'!C1569="",0,'G011A (Şubat-Ağustos)'!C1569)</f>
        <v>0</v>
      </c>
      <c r="G1909" s="175">
        <f>IF('G011A (Şubat-Ağustos)'!K1569=" ",0,'G011A (Şubat-Ağustos)'!K1569)</f>
        <v>0</v>
      </c>
      <c r="H1909" s="176">
        <f>IF('G011A (Mart-Eylül)'!C1568="",0,'G011A (Mart-Eylül)'!C1568)</f>
        <v>0</v>
      </c>
      <c r="I1909" s="175">
        <f>IF('G011A (Mart-Eylül)'!K1568=" ",0,'G011A (Mart-Eylül)'!K1568)</f>
        <v>0</v>
      </c>
      <c r="J1909" s="176">
        <f>IF('G011A (Nisan-Ekim)'!C1568="",0,'G011A (Nisan-Ekim)'!C1568)</f>
        <v>0</v>
      </c>
      <c r="K1909" s="175">
        <f>IF('G011A (Nisan-Ekim)'!K1568="",0,'G011A (Nisan-Ekim)'!K1568)</f>
        <v>0</v>
      </c>
      <c r="L1909" s="176">
        <f>IF('G011A (Mayıs-Kasım)'!C1568="",0,'G011A (Mayıs-Kasım)'!C1568)</f>
        <v>0</v>
      </c>
      <c r="M1909" s="175">
        <f>IF('G011A (Mayıs-Kasım)'!K1568=" ",0,'G011A (Mayıs-Kasım)'!K1568)</f>
        <v>0</v>
      </c>
      <c r="N1909" s="176">
        <f>IF('G011A (Haziran-Aralık)'!C1611="",0,'G011A (Haziran-Aralık)'!C1611)</f>
        <v>0</v>
      </c>
      <c r="O1909" s="175">
        <f>IF('G011A (Haziran-Aralık)'!K1611="",0,'G011A (Haziran-Aralık)'!K1611)</f>
        <v>0</v>
      </c>
      <c r="P1909" s="176" t="str">
        <f>IF('proje ve personel bilgileri'!A834=0,"",SUM(D1909+F1909+H1909+J1909+L1909+N1909))</f>
        <v/>
      </c>
      <c r="Q1909" s="175" t="str">
        <f>IF('proje ve personel bilgileri'!A834=0,"",SUM(E1909+G1909+I1909+K1909+M1909+O1909))</f>
        <v/>
      </c>
      <c r="R1909" s="180" t="str">
        <f>IF('proje ve personel bilgileri'!A834&lt;&gt;0,(P1909/30)," ")</f>
        <v xml:space="preserve"> </v>
      </c>
      <c r="S1909" s="181" t="str">
        <f>IF('proje ve personel bilgileri'!A834&lt;&gt;0,(Q1909/R1909)," ")</f>
        <v xml:space="preserve"> </v>
      </c>
    </row>
    <row r="1910" spans="1:19" ht="15.75" customHeight="1" x14ac:dyDescent="0.25">
      <c r="A1910" s="15">
        <v>822</v>
      </c>
      <c r="B1910" s="359" t="str">
        <f>IF('proje ve personel bilgileri'!A835&lt;&gt;0,('proje ve personel bilgileri'!A835)," ")</f>
        <v xml:space="preserve"> </v>
      </c>
      <c r="C1910" s="359"/>
      <c r="D1910" s="176">
        <f>IF('G011A (Ocak-Temmuz)'!C1595="",0,'G011A (Ocak-Temmuz)'!C1595)</f>
        <v>0</v>
      </c>
      <c r="E1910" s="175">
        <f>IF('G011A (Ocak-Temmuz)'!K1595=" ",0,'G011A (Ocak-Temmuz)'!K1595)</f>
        <v>0</v>
      </c>
      <c r="F1910" s="176">
        <f>IF('G011A (Şubat-Ağustos)'!C1570="",0,'G011A (Şubat-Ağustos)'!C1570)</f>
        <v>0</v>
      </c>
      <c r="G1910" s="175">
        <f>IF('G011A (Şubat-Ağustos)'!K1570=" ",0,'G011A (Şubat-Ağustos)'!K1570)</f>
        <v>0</v>
      </c>
      <c r="H1910" s="176">
        <f>IF('G011A (Mart-Eylül)'!C1569="",0,'G011A (Mart-Eylül)'!C1569)</f>
        <v>0</v>
      </c>
      <c r="I1910" s="175">
        <f>IF('G011A (Mart-Eylül)'!K1569=" ",0,'G011A (Mart-Eylül)'!K1569)</f>
        <v>0</v>
      </c>
      <c r="J1910" s="176">
        <f>IF('G011A (Nisan-Ekim)'!C1569="",0,'G011A (Nisan-Ekim)'!C1569)</f>
        <v>0</v>
      </c>
      <c r="K1910" s="175">
        <f>IF('G011A (Nisan-Ekim)'!K1569="",0,'G011A (Nisan-Ekim)'!K1569)</f>
        <v>0</v>
      </c>
      <c r="L1910" s="176">
        <f>IF('G011A (Mayıs-Kasım)'!C1569="",0,'G011A (Mayıs-Kasım)'!C1569)</f>
        <v>0</v>
      </c>
      <c r="M1910" s="175">
        <f>IF('G011A (Mayıs-Kasım)'!K1569=" ",0,'G011A (Mayıs-Kasım)'!K1569)</f>
        <v>0</v>
      </c>
      <c r="N1910" s="176">
        <f>IF('G011A (Haziran-Aralık)'!C1612="",0,'G011A (Haziran-Aralık)'!C1612)</f>
        <v>0</v>
      </c>
      <c r="O1910" s="175">
        <f>IF('G011A (Haziran-Aralık)'!K1612="",0,'G011A (Haziran-Aralık)'!K1612)</f>
        <v>0</v>
      </c>
      <c r="P1910" s="176" t="str">
        <f>IF('proje ve personel bilgileri'!A835=0,"",SUM(D1910+F1910+H1910+J1910+L1910+N1910))</f>
        <v/>
      </c>
      <c r="Q1910" s="175" t="str">
        <f>IF('proje ve personel bilgileri'!A835=0,"",SUM(E1910+G1910+I1910+K1910+M1910+O1910))</f>
        <v/>
      </c>
      <c r="R1910" s="180" t="str">
        <f>IF('proje ve personel bilgileri'!A835&lt;&gt;0,(P1910/30)," ")</f>
        <v xml:space="preserve"> </v>
      </c>
      <c r="S1910" s="181" t="str">
        <f>IF('proje ve personel bilgileri'!A835&lt;&gt;0,(Q1910/R1910)," ")</f>
        <v xml:space="preserve"> </v>
      </c>
    </row>
    <row r="1911" spans="1:19" ht="15.75" customHeight="1" x14ac:dyDescent="0.25">
      <c r="A1911" s="14">
        <v>823</v>
      </c>
      <c r="B1911" s="359" t="str">
        <f>IF('proje ve personel bilgileri'!A836&lt;&gt;0,('proje ve personel bilgileri'!A836)," ")</f>
        <v xml:space="preserve"> </v>
      </c>
      <c r="C1911" s="359"/>
      <c r="D1911" s="176">
        <f>IF('G011A (Ocak-Temmuz)'!C1596="",0,'G011A (Ocak-Temmuz)'!C1596)</f>
        <v>0</v>
      </c>
      <c r="E1911" s="175">
        <f>IF('G011A (Ocak-Temmuz)'!K1596=" ",0,'G011A (Ocak-Temmuz)'!K1596)</f>
        <v>0</v>
      </c>
      <c r="F1911" s="176">
        <f>IF('G011A (Şubat-Ağustos)'!C1571="",0,'G011A (Şubat-Ağustos)'!C1571)</f>
        <v>0</v>
      </c>
      <c r="G1911" s="175">
        <f>IF('G011A (Şubat-Ağustos)'!K1571=" ",0,'G011A (Şubat-Ağustos)'!K1571)</f>
        <v>0</v>
      </c>
      <c r="H1911" s="176">
        <f>IF('G011A (Mart-Eylül)'!C1570="",0,'G011A (Mart-Eylül)'!C1570)</f>
        <v>0</v>
      </c>
      <c r="I1911" s="175">
        <f>IF('G011A (Mart-Eylül)'!K1570=" ",0,'G011A (Mart-Eylül)'!K1570)</f>
        <v>0</v>
      </c>
      <c r="J1911" s="176">
        <f>IF('G011A (Nisan-Ekim)'!C1570="",0,'G011A (Nisan-Ekim)'!C1570)</f>
        <v>0</v>
      </c>
      <c r="K1911" s="175">
        <f>IF('G011A (Nisan-Ekim)'!K1570="",0,'G011A (Nisan-Ekim)'!K1570)</f>
        <v>0</v>
      </c>
      <c r="L1911" s="176">
        <f>IF('G011A (Mayıs-Kasım)'!C1570="",0,'G011A (Mayıs-Kasım)'!C1570)</f>
        <v>0</v>
      </c>
      <c r="M1911" s="175">
        <f>IF('G011A (Mayıs-Kasım)'!K1570=" ",0,'G011A (Mayıs-Kasım)'!K1570)</f>
        <v>0</v>
      </c>
      <c r="N1911" s="176">
        <f>IF('G011A (Haziran-Aralık)'!C1613="",0,'G011A (Haziran-Aralık)'!C1613)</f>
        <v>0</v>
      </c>
      <c r="O1911" s="175">
        <f>IF('G011A (Haziran-Aralık)'!K1613="",0,'G011A (Haziran-Aralık)'!K1613)</f>
        <v>0</v>
      </c>
      <c r="P1911" s="176" t="str">
        <f>IF('proje ve personel bilgileri'!A836=0,"",SUM(D1911+F1911+H1911+J1911+L1911+N1911))</f>
        <v/>
      </c>
      <c r="Q1911" s="175" t="str">
        <f>IF('proje ve personel bilgileri'!A836=0,"",SUM(E1911+G1911+I1911+K1911+M1911+O1911))</f>
        <v/>
      </c>
      <c r="R1911" s="180" t="str">
        <f>IF('proje ve personel bilgileri'!A836&lt;&gt;0,(P1911/30)," ")</f>
        <v xml:space="preserve"> </v>
      </c>
      <c r="S1911" s="181" t="str">
        <f>IF('proje ve personel bilgileri'!A836&lt;&gt;0,(Q1911/R1911)," ")</f>
        <v xml:space="preserve"> </v>
      </c>
    </row>
    <row r="1912" spans="1:19" ht="15.75" customHeight="1" x14ac:dyDescent="0.25">
      <c r="A1912" s="15">
        <v>824</v>
      </c>
      <c r="B1912" s="359" t="str">
        <f>IF('proje ve personel bilgileri'!A837&lt;&gt;0,('proje ve personel bilgileri'!A837)," ")</f>
        <v xml:space="preserve"> </v>
      </c>
      <c r="C1912" s="359"/>
      <c r="D1912" s="176">
        <f>IF('G011A (Ocak-Temmuz)'!C1597="",0,'G011A (Ocak-Temmuz)'!C1597)</f>
        <v>0</v>
      </c>
      <c r="E1912" s="175">
        <f>IF('G011A (Ocak-Temmuz)'!K1597=" ",0,'G011A (Ocak-Temmuz)'!K1597)</f>
        <v>0</v>
      </c>
      <c r="F1912" s="176">
        <f>IF('G011A (Şubat-Ağustos)'!C1572="",0,'G011A (Şubat-Ağustos)'!C1572)</f>
        <v>0</v>
      </c>
      <c r="G1912" s="175">
        <f>IF('G011A (Şubat-Ağustos)'!K1572=" ",0,'G011A (Şubat-Ağustos)'!K1572)</f>
        <v>0</v>
      </c>
      <c r="H1912" s="176">
        <f>IF('G011A (Mart-Eylül)'!C1571="",0,'G011A (Mart-Eylül)'!C1571)</f>
        <v>0</v>
      </c>
      <c r="I1912" s="175">
        <f>IF('G011A (Mart-Eylül)'!K1571=" ",0,'G011A (Mart-Eylül)'!K1571)</f>
        <v>0</v>
      </c>
      <c r="J1912" s="176">
        <f>IF('G011A (Nisan-Ekim)'!C1571="",0,'G011A (Nisan-Ekim)'!C1571)</f>
        <v>0</v>
      </c>
      <c r="K1912" s="175">
        <f>IF('G011A (Nisan-Ekim)'!K1571="",0,'G011A (Nisan-Ekim)'!K1571)</f>
        <v>0</v>
      </c>
      <c r="L1912" s="176">
        <f>IF('G011A (Mayıs-Kasım)'!C1571="",0,'G011A (Mayıs-Kasım)'!C1571)</f>
        <v>0</v>
      </c>
      <c r="M1912" s="175">
        <f>IF('G011A (Mayıs-Kasım)'!K1571=" ",0,'G011A (Mayıs-Kasım)'!K1571)</f>
        <v>0</v>
      </c>
      <c r="N1912" s="176">
        <f>IF('G011A (Haziran-Aralık)'!C1614="",0,'G011A (Haziran-Aralık)'!C1614)</f>
        <v>0</v>
      </c>
      <c r="O1912" s="175">
        <f>IF('G011A (Haziran-Aralık)'!K1614="",0,'G011A (Haziran-Aralık)'!K1614)</f>
        <v>0</v>
      </c>
      <c r="P1912" s="176" t="str">
        <f>IF('proje ve personel bilgileri'!A837=0,"",SUM(D1912+F1912+H1912+J1912+L1912+N1912))</f>
        <v/>
      </c>
      <c r="Q1912" s="175" t="str">
        <f>IF('proje ve personel bilgileri'!A837=0,"",SUM(E1912+G1912+I1912+K1912+M1912+O1912))</f>
        <v/>
      </c>
      <c r="R1912" s="180" t="str">
        <f>IF('proje ve personel bilgileri'!A837&lt;&gt;0,(P1912/30)," ")</f>
        <v xml:space="preserve"> </v>
      </c>
      <c r="S1912" s="181" t="str">
        <f>IF('proje ve personel bilgileri'!A837&lt;&gt;0,(Q1912/R1912)," ")</f>
        <v xml:space="preserve"> </v>
      </c>
    </row>
    <row r="1913" spans="1:19" ht="15.75" customHeight="1" x14ac:dyDescent="0.25">
      <c r="A1913" s="14">
        <v>825</v>
      </c>
      <c r="B1913" s="359" t="str">
        <f>IF('proje ve personel bilgileri'!A838&lt;&gt;0,('proje ve personel bilgileri'!A838)," ")</f>
        <v xml:space="preserve"> </v>
      </c>
      <c r="C1913" s="359"/>
      <c r="D1913" s="176">
        <f>IF('G011A (Ocak-Temmuz)'!C1598="",0,'G011A (Ocak-Temmuz)'!C1598)</f>
        <v>0</v>
      </c>
      <c r="E1913" s="175">
        <f>IF('G011A (Ocak-Temmuz)'!K1598=" ",0,'G011A (Ocak-Temmuz)'!K1598)</f>
        <v>0</v>
      </c>
      <c r="F1913" s="176">
        <f>IF('G011A (Şubat-Ağustos)'!C1573="",0,'G011A (Şubat-Ağustos)'!C1573)</f>
        <v>0</v>
      </c>
      <c r="G1913" s="175">
        <f>IF('G011A (Şubat-Ağustos)'!K1573=" ",0,'G011A (Şubat-Ağustos)'!K1573)</f>
        <v>0</v>
      </c>
      <c r="H1913" s="176">
        <f>IF('G011A (Mart-Eylül)'!C1572="",0,'G011A (Mart-Eylül)'!C1572)</f>
        <v>0</v>
      </c>
      <c r="I1913" s="175">
        <f>IF('G011A (Mart-Eylül)'!K1572=" ",0,'G011A (Mart-Eylül)'!K1572)</f>
        <v>0</v>
      </c>
      <c r="J1913" s="176">
        <f>IF('G011A (Nisan-Ekim)'!C1572="",0,'G011A (Nisan-Ekim)'!C1572)</f>
        <v>0</v>
      </c>
      <c r="K1913" s="175">
        <f>IF('G011A (Nisan-Ekim)'!K1572="",0,'G011A (Nisan-Ekim)'!K1572)</f>
        <v>0</v>
      </c>
      <c r="L1913" s="176">
        <f>IF('G011A (Mayıs-Kasım)'!C1572="",0,'G011A (Mayıs-Kasım)'!C1572)</f>
        <v>0</v>
      </c>
      <c r="M1913" s="175">
        <f>IF('G011A (Mayıs-Kasım)'!K1572=" ",0,'G011A (Mayıs-Kasım)'!K1572)</f>
        <v>0</v>
      </c>
      <c r="N1913" s="176">
        <f>IF('G011A (Haziran-Aralık)'!C1615="",0,'G011A (Haziran-Aralık)'!C1615)</f>
        <v>0</v>
      </c>
      <c r="O1913" s="175">
        <f>IF('G011A (Haziran-Aralık)'!K1615="",0,'G011A (Haziran-Aralık)'!K1615)</f>
        <v>0</v>
      </c>
      <c r="P1913" s="176" t="str">
        <f>IF('proje ve personel bilgileri'!A838=0,"",SUM(D1913+F1913+H1913+J1913+L1913+N1913))</f>
        <v/>
      </c>
      <c r="Q1913" s="175" t="str">
        <f>IF('proje ve personel bilgileri'!A838=0,"",SUM(E1913+G1913+I1913+K1913+M1913+O1913))</f>
        <v/>
      </c>
      <c r="R1913" s="180" t="str">
        <f>IF('proje ve personel bilgileri'!A838&lt;&gt;0,(P1913/30)," ")</f>
        <v xml:space="preserve"> </v>
      </c>
      <c r="S1913" s="181" t="str">
        <f>IF('proje ve personel bilgileri'!A838&lt;&gt;0,(Q1913/R1913)," ")</f>
        <v xml:space="preserve"> </v>
      </c>
    </row>
    <row r="1914" spans="1:19" ht="15.75" customHeight="1" x14ac:dyDescent="0.25">
      <c r="A1914" s="15">
        <v>826</v>
      </c>
      <c r="B1914" s="359" t="str">
        <f>IF('proje ve personel bilgileri'!A839&lt;&gt;0,('proje ve personel bilgileri'!A839)," ")</f>
        <v xml:space="preserve"> </v>
      </c>
      <c r="C1914" s="359"/>
      <c r="D1914" s="176">
        <f>IF('G011A (Ocak-Temmuz)'!C1599="",0,'G011A (Ocak-Temmuz)'!C1599)</f>
        <v>0</v>
      </c>
      <c r="E1914" s="175">
        <f>IF('G011A (Ocak-Temmuz)'!K1599=" ",0,'G011A (Ocak-Temmuz)'!K1599)</f>
        <v>0</v>
      </c>
      <c r="F1914" s="176">
        <f>IF('G011A (Şubat-Ağustos)'!C1574="",0,'G011A (Şubat-Ağustos)'!C1574)</f>
        <v>0</v>
      </c>
      <c r="G1914" s="175">
        <f>IF('G011A (Şubat-Ağustos)'!K1574=" ",0,'G011A (Şubat-Ağustos)'!K1574)</f>
        <v>0</v>
      </c>
      <c r="H1914" s="176">
        <f>IF('G011A (Mart-Eylül)'!C1573="",0,'G011A (Mart-Eylül)'!C1573)</f>
        <v>0</v>
      </c>
      <c r="I1914" s="175">
        <f>IF('G011A (Mart-Eylül)'!K1573=" ",0,'G011A (Mart-Eylül)'!K1573)</f>
        <v>0</v>
      </c>
      <c r="J1914" s="176">
        <f>IF('G011A (Nisan-Ekim)'!C1573="",0,'G011A (Nisan-Ekim)'!C1573)</f>
        <v>0</v>
      </c>
      <c r="K1914" s="175">
        <f>IF('G011A (Nisan-Ekim)'!K1573="",0,'G011A (Nisan-Ekim)'!K1573)</f>
        <v>0</v>
      </c>
      <c r="L1914" s="176">
        <f>IF('G011A (Mayıs-Kasım)'!C1573="",0,'G011A (Mayıs-Kasım)'!C1573)</f>
        <v>0</v>
      </c>
      <c r="M1914" s="175">
        <f>IF('G011A (Mayıs-Kasım)'!K1573=" ",0,'G011A (Mayıs-Kasım)'!K1573)</f>
        <v>0</v>
      </c>
      <c r="N1914" s="176">
        <f>IF('G011A (Haziran-Aralık)'!C1616="",0,'G011A (Haziran-Aralık)'!C1616)</f>
        <v>0</v>
      </c>
      <c r="O1914" s="175">
        <f>IF('G011A (Haziran-Aralık)'!K1616="",0,'G011A (Haziran-Aralık)'!K1616)</f>
        <v>0</v>
      </c>
      <c r="P1914" s="176" t="str">
        <f>IF('proje ve personel bilgileri'!A839=0,"",SUM(D1914+F1914+H1914+J1914+L1914+N1914))</f>
        <v/>
      </c>
      <c r="Q1914" s="175" t="str">
        <f>IF('proje ve personel bilgileri'!A839=0,"",SUM(E1914+G1914+I1914+K1914+M1914+O1914))</f>
        <v/>
      </c>
      <c r="R1914" s="180" t="str">
        <f>IF('proje ve personel bilgileri'!A839&lt;&gt;0,(P1914/30)," ")</f>
        <v xml:space="preserve"> </v>
      </c>
      <c r="S1914" s="181" t="str">
        <f>IF('proje ve personel bilgileri'!A839&lt;&gt;0,(Q1914/R1914)," ")</f>
        <v xml:space="preserve"> </v>
      </c>
    </row>
    <row r="1915" spans="1:19" ht="15.75" customHeight="1" x14ac:dyDescent="0.25">
      <c r="A1915" s="14">
        <v>827</v>
      </c>
      <c r="B1915" s="359" t="str">
        <f>IF('proje ve personel bilgileri'!A840&lt;&gt;0,('proje ve personel bilgileri'!A840)," ")</f>
        <v xml:space="preserve"> </v>
      </c>
      <c r="C1915" s="359"/>
      <c r="D1915" s="176">
        <f>IF('G011A (Ocak-Temmuz)'!C1600="",0,'G011A (Ocak-Temmuz)'!C1600)</f>
        <v>0</v>
      </c>
      <c r="E1915" s="175">
        <f>IF('G011A (Ocak-Temmuz)'!K1600=" ",0,'G011A (Ocak-Temmuz)'!K1600)</f>
        <v>0</v>
      </c>
      <c r="F1915" s="176">
        <f>IF('G011A (Şubat-Ağustos)'!C1575="",0,'G011A (Şubat-Ağustos)'!C1575)</f>
        <v>0</v>
      </c>
      <c r="G1915" s="175">
        <f>IF('G011A (Şubat-Ağustos)'!K1575=" ",0,'G011A (Şubat-Ağustos)'!K1575)</f>
        <v>0</v>
      </c>
      <c r="H1915" s="176">
        <f>IF('G011A (Mart-Eylül)'!C1574="",0,'G011A (Mart-Eylül)'!C1574)</f>
        <v>0</v>
      </c>
      <c r="I1915" s="175">
        <f>IF('G011A (Mart-Eylül)'!K1574=" ",0,'G011A (Mart-Eylül)'!K1574)</f>
        <v>0</v>
      </c>
      <c r="J1915" s="176">
        <f>IF('G011A (Nisan-Ekim)'!C1574="",0,'G011A (Nisan-Ekim)'!C1574)</f>
        <v>0</v>
      </c>
      <c r="K1915" s="175">
        <f>IF('G011A (Nisan-Ekim)'!K1574="",0,'G011A (Nisan-Ekim)'!K1574)</f>
        <v>0</v>
      </c>
      <c r="L1915" s="176">
        <f>IF('G011A (Mayıs-Kasım)'!C1574="",0,'G011A (Mayıs-Kasım)'!C1574)</f>
        <v>0</v>
      </c>
      <c r="M1915" s="175">
        <f>IF('G011A (Mayıs-Kasım)'!K1574=" ",0,'G011A (Mayıs-Kasım)'!K1574)</f>
        <v>0</v>
      </c>
      <c r="N1915" s="176">
        <f>IF('G011A (Haziran-Aralık)'!C1617="",0,'G011A (Haziran-Aralık)'!C1617)</f>
        <v>0</v>
      </c>
      <c r="O1915" s="175">
        <f>IF('G011A (Haziran-Aralık)'!K1617="",0,'G011A (Haziran-Aralık)'!K1617)</f>
        <v>0</v>
      </c>
      <c r="P1915" s="176" t="str">
        <f>IF('proje ve personel bilgileri'!A840=0,"",SUM(D1915+F1915+H1915+J1915+L1915+N1915))</f>
        <v/>
      </c>
      <c r="Q1915" s="175" t="str">
        <f>IF('proje ve personel bilgileri'!A840=0,"",SUM(E1915+G1915+I1915+K1915+M1915+O1915))</f>
        <v/>
      </c>
      <c r="R1915" s="180" t="str">
        <f>IF('proje ve personel bilgileri'!A840&lt;&gt;0,(P1915/30)," ")</f>
        <v xml:space="preserve"> </v>
      </c>
      <c r="S1915" s="181" t="str">
        <f>IF('proje ve personel bilgileri'!A840&lt;&gt;0,(Q1915/R1915)," ")</f>
        <v xml:space="preserve"> </v>
      </c>
    </row>
    <row r="1916" spans="1:19" ht="15.75" customHeight="1" x14ac:dyDescent="0.25">
      <c r="A1916" s="15">
        <v>828</v>
      </c>
      <c r="B1916" s="359" t="str">
        <f>IF('proje ve personel bilgileri'!A841&lt;&gt;0,('proje ve personel bilgileri'!A841)," ")</f>
        <v xml:space="preserve"> </v>
      </c>
      <c r="C1916" s="359"/>
      <c r="D1916" s="176">
        <f>IF('G011A (Ocak-Temmuz)'!C1601="",0,'G011A (Ocak-Temmuz)'!C1601)</f>
        <v>0</v>
      </c>
      <c r="E1916" s="175">
        <f>IF('G011A (Ocak-Temmuz)'!K1601=" ",0,'G011A (Ocak-Temmuz)'!K1601)</f>
        <v>0</v>
      </c>
      <c r="F1916" s="176">
        <f>IF('G011A (Şubat-Ağustos)'!C1576="",0,'G011A (Şubat-Ağustos)'!C1576)</f>
        <v>0</v>
      </c>
      <c r="G1916" s="175">
        <f>IF('G011A (Şubat-Ağustos)'!K1576=" ",0,'G011A (Şubat-Ağustos)'!K1576)</f>
        <v>0</v>
      </c>
      <c r="H1916" s="176">
        <f>IF('G011A (Mart-Eylül)'!C1575="",0,'G011A (Mart-Eylül)'!C1575)</f>
        <v>0</v>
      </c>
      <c r="I1916" s="175">
        <f>IF('G011A (Mart-Eylül)'!K1575=" ",0,'G011A (Mart-Eylül)'!K1575)</f>
        <v>0</v>
      </c>
      <c r="J1916" s="176">
        <f>IF('G011A (Nisan-Ekim)'!C1575="",0,'G011A (Nisan-Ekim)'!C1575)</f>
        <v>0</v>
      </c>
      <c r="K1916" s="175">
        <f>IF('G011A (Nisan-Ekim)'!K1575="",0,'G011A (Nisan-Ekim)'!K1575)</f>
        <v>0</v>
      </c>
      <c r="L1916" s="176">
        <f>IF('G011A (Mayıs-Kasım)'!C1575="",0,'G011A (Mayıs-Kasım)'!C1575)</f>
        <v>0</v>
      </c>
      <c r="M1916" s="175">
        <f>IF('G011A (Mayıs-Kasım)'!K1575=" ",0,'G011A (Mayıs-Kasım)'!K1575)</f>
        <v>0</v>
      </c>
      <c r="N1916" s="176">
        <f>IF('G011A (Haziran-Aralık)'!C1618="",0,'G011A (Haziran-Aralık)'!C1618)</f>
        <v>0</v>
      </c>
      <c r="O1916" s="175">
        <f>IF('G011A (Haziran-Aralık)'!K1618="",0,'G011A (Haziran-Aralık)'!K1618)</f>
        <v>0</v>
      </c>
      <c r="P1916" s="176" t="str">
        <f>IF('proje ve personel bilgileri'!A841=0,"",SUM(D1916+F1916+H1916+J1916+L1916+N1916))</f>
        <v/>
      </c>
      <c r="Q1916" s="175" t="str">
        <f>IF('proje ve personel bilgileri'!A841=0,"",SUM(E1916+G1916+I1916+K1916+M1916+O1916))</f>
        <v/>
      </c>
      <c r="R1916" s="180" t="str">
        <f>IF('proje ve personel bilgileri'!A841&lt;&gt;0,(P1916/30)," ")</f>
        <v xml:space="preserve"> </v>
      </c>
      <c r="S1916" s="181" t="str">
        <f>IF('proje ve personel bilgileri'!A841&lt;&gt;0,(Q1916/R1916)," ")</f>
        <v xml:space="preserve"> </v>
      </c>
    </row>
    <row r="1917" spans="1:19" ht="15" customHeight="1" x14ac:dyDescent="0.25">
      <c r="A1917" s="56"/>
      <c r="B1917" s="56"/>
      <c r="C1917" s="56"/>
      <c r="D1917" s="56"/>
      <c r="E1917" s="56"/>
      <c r="F1917" s="56"/>
      <c r="G1917" s="56"/>
      <c r="H1917" s="56"/>
      <c r="I1917" s="56"/>
      <c r="J1917" s="56"/>
      <c r="K1917" s="56"/>
      <c r="L1917" s="56"/>
      <c r="M1917" s="56"/>
      <c r="N1917" s="56"/>
      <c r="O1917" s="56"/>
      <c r="P1917" s="56"/>
      <c r="Q1917" s="56"/>
      <c r="R1917" s="56"/>
      <c r="S1917" s="56"/>
    </row>
    <row r="1918" spans="1:19" ht="15" customHeight="1" x14ac:dyDescent="0.25">
      <c r="A1918" s="332" t="s">
        <v>100</v>
      </c>
      <c r="B1918" s="332"/>
      <c r="C1918" s="332"/>
      <c r="D1918" s="332"/>
      <c r="E1918" s="332"/>
      <c r="F1918" s="332"/>
      <c r="G1918" s="332"/>
      <c r="H1918" s="332"/>
      <c r="I1918" s="332"/>
      <c r="J1918" s="332"/>
      <c r="K1918" s="332"/>
      <c r="L1918" s="332"/>
      <c r="M1918" s="332"/>
      <c r="N1918" s="332"/>
      <c r="O1918" s="332"/>
      <c r="P1918" s="332"/>
      <c r="Q1918" s="332"/>
      <c r="R1918" s="332"/>
    </row>
    <row r="1919" spans="1:19" ht="15" customHeight="1" x14ac:dyDescent="0.25">
      <c r="A1919" s="287"/>
    </row>
    <row r="1920" spans="1:19" ht="15" customHeight="1" x14ac:dyDescent="0.25">
      <c r="C1920" s="57"/>
      <c r="E1920" s="58"/>
      <c r="G1920" s="57"/>
    </row>
    <row r="1921" spans="1:19" ht="15" customHeight="1" x14ac:dyDescent="0.25">
      <c r="F1921" s="288" t="s">
        <v>102</v>
      </c>
      <c r="J1921" s="288" t="s">
        <v>103</v>
      </c>
      <c r="O1921" s="74" t="s">
        <v>127</v>
      </c>
    </row>
    <row r="1932" spans="1:19" ht="15.75" customHeight="1" x14ac:dyDescent="0.25">
      <c r="A1932" s="348" t="s">
        <v>108</v>
      </c>
      <c r="B1932" s="348"/>
      <c r="C1932" s="348"/>
      <c r="D1932" s="348"/>
      <c r="E1932" s="348"/>
      <c r="F1932" s="348"/>
      <c r="G1932" s="348"/>
      <c r="H1932" s="348"/>
      <c r="I1932" s="348"/>
      <c r="J1932" s="348"/>
      <c r="K1932" s="348"/>
      <c r="L1932" s="348"/>
      <c r="M1932" s="348"/>
      <c r="N1932" s="348"/>
      <c r="O1932" s="348"/>
      <c r="P1932" s="348"/>
      <c r="Q1932" s="348"/>
      <c r="R1932" s="348"/>
      <c r="S1932" s="348"/>
    </row>
    <row r="1933" spans="1:19" ht="15" customHeight="1" x14ac:dyDescent="0.25">
      <c r="A1933" s="68"/>
      <c r="B1933" s="68"/>
      <c r="C1933" s="68"/>
      <c r="D1933" s="68"/>
      <c r="E1933" s="68"/>
      <c r="F1933" s="68"/>
      <c r="G1933" s="68"/>
      <c r="H1933" s="68"/>
      <c r="I1933" s="69" t="str">
        <f>'proje ve personel bilgileri'!$B$7</f>
        <v>/</v>
      </c>
      <c r="J1933" s="68" t="s">
        <v>109</v>
      </c>
      <c r="K1933" s="68"/>
      <c r="L1933" s="68"/>
      <c r="M1933" s="68"/>
      <c r="N1933" s="68"/>
      <c r="O1933" s="68"/>
      <c r="P1933" s="68"/>
      <c r="Q1933" s="68"/>
      <c r="R1933" s="68"/>
      <c r="S1933" s="68"/>
    </row>
    <row r="1934" spans="1:19" ht="18.75" customHeight="1" x14ac:dyDescent="0.25">
      <c r="R1934" s="10" t="s">
        <v>110</v>
      </c>
    </row>
    <row r="1935" spans="1:19" ht="15.75" customHeight="1" x14ac:dyDescent="0.25">
      <c r="A1935" s="349" t="s">
        <v>2</v>
      </c>
      <c r="B1935" s="350"/>
      <c r="C1935" s="374">
        <f>'proje ve personel bilgileri'!$B$2</f>
        <v>0</v>
      </c>
      <c r="D1935" s="375"/>
      <c r="E1935" s="375"/>
      <c r="F1935" s="375"/>
      <c r="G1935" s="375"/>
      <c r="H1935" s="375"/>
      <c r="I1935" s="375"/>
      <c r="J1935" s="375"/>
      <c r="K1935" s="375"/>
      <c r="L1935" s="375"/>
      <c r="M1935" s="375"/>
      <c r="N1935" s="375"/>
      <c r="O1935" s="375"/>
      <c r="P1935" s="375"/>
      <c r="Q1935" s="375"/>
      <c r="R1935" s="375"/>
      <c r="S1935" s="376"/>
    </row>
    <row r="1936" spans="1:19" ht="15.75" customHeight="1" x14ac:dyDescent="0.25">
      <c r="A1936" s="349" t="s">
        <v>4</v>
      </c>
      <c r="B1936" s="350"/>
      <c r="C1936" s="374">
        <f>'proje ve personel bilgileri'!$B$3</f>
        <v>0</v>
      </c>
      <c r="D1936" s="375"/>
      <c r="E1936" s="375"/>
      <c r="F1936" s="375"/>
      <c r="G1936" s="375"/>
      <c r="H1936" s="375"/>
      <c r="I1936" s="375"/>
      <c r="J1936" s="375"/>
      <c r="K1936" s="375"/>
      <c r="L1936" s="375"/>
      <c r="M1936" s="375"/>
      <c r="N1936" s="375"/>
      <c r="O1936" s="375"/>
      <c r="P1936" s="375"/>
      <c r="Q1936" s="375"/>
      <c r="R1936" s="375"/>
      <c r="S1936" s="376"/>
    </row>
    <row r="1937" spans="1:19" ht="27.75" customHeight="1" x14ac:dyDescent="0.25">
      <c r="A1937" s="360" t="s">
        <v>87</v>
      </c>
      <c r="B1937" s="368" t="s">
        <v>15</v>
      </c>
      <c r="C1937" s="369"/>
      <c r="D1937" s="368" t="s">
        <v>111</v>
      </c>
      <c r="E1937" s="369"/>
      <c r="F1937" s="368" t="s">
        <v>112</v>
      </c>
      <c r="G1937" s="369"/>
      <c r="H1937" s="366" t="s">
        <v>113</v>
      </c>
      <c r="I1937" s="367"/>
      <c r="J1937" s="366" t="s">
        <v>114</v>
      </c>
      <c r="K1937" s="367"/>
      <c r="L1937" s="366" t="s">
        <v>115</v>
      </c>
      <c r="M1937" s="367"/>
      <c r="N1937" s="368" t="s">
        <v>116</v>
      </c>
      <c r="O1937" s="369"/>
      <c r="P1937" s="360" t="s">
        <v>117</v>
      </c>
      <c r="Q1937" s="286" t="s">
        <v>118</v>
      </c>
      <c r="R1937" s="362" t="s">
        <v>119</v>
      </c>
      <c r="S1937" s="362" t="s">
        <v>120</v>
      </c>
    </row>
    <row r="1938" spans="1:19" ht="15.75" customHeight="1" x14ac:dyDescent="0.25">
      <c r="A1938" s="361"/>
      <c r="B1938" s="372"/>
      <c r="C1938" s="373"/>
      <c r="D1938" s="370"/>
      <c r="E1938" s="371"/>
      <c r="F1938" s="370"/>
      <c r="G1938" s="371"/>
      <c r="H1938" s="364" t="s">
        <v>121</v>
      </c>
      <c r="I1938" s="365"/>
      <c r="J1938" s="364" t="s">
        <v>122</v>
      </c>
      <c r="K1938" s="365"/>
      <c r="L1938" s="364" t="s">
        <v>123</v>
      </c>
      <c r="M1938" s="365"/>
      <c r="N1938" s="370"/>
      <c r="O1938" s="371"/>
      <c r="P1938" s="361"/>
      <c r="Q1938" s="11" t="s">
        <v>124</v>
      </c>
      <c r="R1938" s="363"/>
      <c r="S1938" s="363"/>
    </row>
    <row r="1939" spans="1:19" ht="27.75" customHeight="1" x14ac:dyDescent="0.25">
      <c r="A1939" s="361"/>
      <c r="B1939" s="372"/>
      <c r="C1939" s="373"/>
      <c r="D1939" s="360" t="s">
        <v>125</v>
      </c>
      <c r="E1939" s="11" t="s">
        <v>126</v>
      </c>
      <c r="F1939" s="360" t="s">
        <v>125</v>
      </c>
      <c r="G1939" s="11" t="s">
        <v>126</v>
      </c>
      <c r="H1939" s="360" t="s">
        <v>125</v>
      </c>
      <c r="I1939" s="11" t="s">
        <v>126</v>
      </c>
      <c r="J1939" s="360" t="s">
        <v>125</v>
      </c>
      <c r="K1939" s="12" t="s">
        <v>126</v>
      </c>
      <c r="L1939" s="360" t="s">
        <v>125</v>
      </c>
      <c r="M1939" s="11" t="s">
        <v>126</v>
      </c>
      <c r="N1939" s="360" t="s">
        <v>125</v>
      </c>
      <c r="O1939" s="11" t="s">
        <v>126</v>
      </c>
      <c r="P1939" s="361"/>
      <c r="Q1939" s="11" t="s">
        <v>98</v>
      </c>
      <c r="R1939" s="363"/>
      <c r="S1939" s="363"/>
    </row>
    <row r="1940" spans="1:19" ht="15.75" customHeight="1" x14ac:dyDescent="0.25">
      <c r="A1940" s="361"/>
      <c r="B1940" s="372"/>
      <c r="C1940" s="373"/>
      <c r="D1940" s="361"/>
      <c r="E1940" s="11" t="s">
        <v>98</v>
      </c>
      <c r="F1940" s="361"/>
      <c r="G1940" s="11" t="s">
        <v>98</v>
      </c>
      <c r="H1940" s="361"/>
      <c r="I1940" s="11" t="s">
        <v>98</v>
      </c>
      <c r="J1940" s="361"/>
      <c r="K1940" s="12" t="s">
        <v>98</v>
      </c>
      <c r="L1940" s="361"/>
      <c r="M1940" s="11" t="s">
        <v>98</v>
      </c>
      <c r="N1940" s="361"/>
      <c r="O1940" s="11" t="s">
        <v>98</v>
      </c>
      <c r="P1940" s="361"/>
      <c r="Q1940" s="13"/>
      <c r="R1940" s="363"/>
      <c r="S1940" s="363"/>
    </row>
    <row r="1941" spans="1:19" ht="15.75" customHeight="1" x14ac:dyDescent="0.25">
      <c r="A1941" s="14">
        <v>829</v>
      </c>
      <c r="B1941" s="359" t="str">
        <f>IF('proje ve personel bilgileri'!A842&lt;&gt;0,('proje ve personel bilgileri'!A842)," ")</f>
        <v xml:space="preserve"> </v>
      </c>
      <c r="C1941" s="359"/>
      <c r="D1941" s="176">
        <f>IF('G011A (Ocak-Temmuz)'!C1620="",0,'G011A (Ocak-Temmuz)'!C1620)</f>
        <v>0</v>
      </c>
      <c r="E1941" s="175">
        <f>IF('G011A (Ocak-Temmuz)'!K1620=" ",0,'G011A (Ocak-Temmuz)'!K1620)</f>
        <v>0</v>
      </c>
      <c r="F1941" s="176">
        <f>IF('G011A (Şubat-Ağustos)'!C1593="",0,'G011A (Şubat-Ağustos)'!C1593)</f>
        <v>0</v>
      </c>
      <c r="G1941" s="175">
        <f>IF('G011A (Şubat-Ağustos)'!K1593=" ",0,'G011A (Şubat-Ağustos)'!K1593)</f>
        <v>0</v>
      </c>
      <c r="H1941" s="176">
        <f>IF('G011A (Mart-Eylül)'!C1593="",0,'G011A (Mart-Eylül)'!C1593)</f>
        <v>0</v>
      </c>
      <c r="I1941" s="175">
        <f>IF('G011A (Mart-Eylül)'!K1593=" ",0,'G011A (Mart-Eylül)'!K1593)</f>
        <v>0</v>
      </c>
      <c r="J1941" s="176">
        <f>IF('G011A (Nisan-Ekim)'!C1593="",0,'G011A (Nisan-Ekim)'!C1593)</f>
        <v>0</v>
      </c>
      <c r="K1941" s="175">
        <f>IF('G011A (Nisan-Ekim)'!K1593="",0,'G011A (Nisan-Ekim)'!K1593)</f>
        <v>0</v>
      </c>
      <c r="L1941" s="176">
        <f>IF('G011A (Mayıs-Kasım)'!C1594="",0,'G011A (Mayıs-Kasım)'!C1594)</f>
        <v>0</v>
      </c>
      <c r="M1941" s="175">
        <f>IF('G011A (Mayıs-Kasım)'!K1594=" ",0,'G011A (Mayıs-Kasım)'!K1594)</f>
        <v>0</v>
      </c>
      <c r="N1941" s="176">
        <f>IF('G011A (Haziran-Aralık)'!C1637="",0,'G011A (Haziran-Aralık)'!C1637)</f>
        <v>0</v>
      </c>
      <c r="O1941" s="175">
        <f>IF('G011A (Haziran-Aralık)'!K1637="",0,'G011A (Haziran-Aralık)'!K1637)</f>
        <v>0</v>
      </c>
      <c r="P1941" s="176" t="str">
        <f>IF('proje ve personel bilgileri'!A842=0,"",SUM(D1941+F1941+H1941+J1941+L1941+N1941))</f>
        <v/>
      </c>
      <c r="Q1941" s="175" t="str">
        <f>IF('proje ve personel bilgileri'!A842=0,"",SUM(E1941+G1941+I1941+K1941+M1941+O1941))</f>
        <v/>
      </c>
      <c r="R1941" s="180" t="str">
        <f>IF('proje ve personel bilgileri'!A842&lt;&gt;0,(P1941/30)," ")</f>
        <v xml:space="preserve"> </v>
      </c>
      <c r="S1941" s="181" t="str">
        <f>IF('proje ve personel bilgileri'!A842&lt;&gt;0,(Q1941/R1941)," ")</f>
        <v xml:space="preserve"> </v>
      </c>
    </row>
    <row r="1942" spans="1:19" ht="15.75" customHeight="1" x14ac:dyDescent="0.25">
      <c r="A1942" s="15">
        <v>830</v>
      </c>
      <c r="B1942" s="359" t="str">
        <f>IF('proje ve personel bilgileri'!A843&lt;&gt;0,('proje ve personel bilgileri'!A843)," ")</f>
        <v xml:space="preserve"> </v>
      </c>
      <c r="C1942" s="359"/>
      <c r="D1942" s="176">
        <f>IF('G011A (Ocak-Temmuz)'!C1621="",0,'G011A (Ocak-Temmuz)'!C1621)</f>
        <v>0</v>
      </c>
      <c r="E1942" s="175">
        <f>IF('G011A (Ocak-Temmuz)'!K1621=" ",0,'G011A (Ocak-Temmuz)'!K1621)</f>
        <v>0</v>
      </c>
      <c r="F1942" s="176">
        <f>IF('G011A (Şubat-Ağustos)'!C1594="",0,'G011A (Şubat-Ağustos)'!C1594)</f>
        <v>0</v>
      </c>
      <c r="G1942" s="175">
        <f>IF('G011A (Şubat-Ağustos)'!K1594=" ",0,'G011A (Şubat-Ağustos)'!K1594)</f>
        <v>0</v>
      </c>
      <c r="H1942" s="176">
        <f>IF('G011A (Mart-Eylül)'!C1594="",0,'G011A (Mart-Eylül)'!C1594)</f>
        <v>0</v>
      </c>
      <c r="I1942" s="175">
        <f>IF('G011A (Mart-Eylül)'!K1594=" ",0,'G011A (Mart-Eylül)'!K1594)</f>
        <v>0</v>
      </c>
      <c r="J1942" s="176">
        <f>IF('G011A (Nisan-Ekim)'!C1594="",0,'G011A (Nisan-Ekim)'!C1594)</f>
        <v>0</v>
      </c>
      <c r="K1942" s="175">
        <f>IF('G011A (Nisan-Ekim)'!K1594="",0,'G011A (Nisan-Ekim)'!K1594)</f>
        <v>0</v>
      </c>
      <c r="L1942" s="176">
        <f>IF('G011A (Mayıs-Kasım)'!C1595="",0,'G011A (Mayıs-Kasım)'!C1595)</f>
        <v>0</v>
      </c>
      <c r="M1942" s="175">
        <f>IF('G011A (Mayıs-Kasım)'!K1595=" ",0,'G011A (Mayıs-Kasım)'!K1595)</f>
        <v>0</v>
      </c>
      <c r="N1942" s="176">
        <f>IF('G011A (Haziran-Aralık)'!C1638="",0,'G011A (Haziran-Aralık)'!C1638)</f>
        <v>0</v>
      </c>
      <c r="O1942" s="175">
        <f>IF('G011A (Haziran-Aralık)'!K1638="",0,'G011A (Haziran-Aralık)'!K1638)</f>
        <v>0</v>
      </c>
      <c r="P1942" s="176" t="str">
        <f>IF('proje ve personel bilgileri'!A843=0,"",SUM(D1942+F1942+H1942+J1942+L1942+N1942))</f>
        <v/>
      </c>
      <c r="Q1942" s="175" t="str">
        <f>IF('proje ve personel bilgileri'!A843=0,"",SUM(E1942+G1942+I1942+K1942+M1942+O1942))</f>
        <v/>
      </c>
      <c r="R1942" s="180" t="str">
        <f>IF('proje ve personel bilgileri'!A843&lt;&gt;0,(P1942/30)," ")</f>
        <v xml:space="preserve"> </v>
      </c>
      <c r="S1942" s="181" t="str">
        <f>IF('proje ve personel bilgileri'!A843&lt;&gt;0,(Q1942/R1942)," ")</f>
        <v xml:space="preserve"> </v>
      </c>
    </row>
    <row r="1943" spans="1:19" ht="15.75" customHeight="1" x14ac:dyDescent="0.25">
      <c r="A1943" s="14">
        <v>831</v>
      </c>
      <c r="B1943" s="359" t="str">
        <f>IF('proje ve personel bilgileri'!A844&lt;&gt;0,('proje ve personel bilgileri'!A844)," ")</f>
        <v xml:space="preserve"> </v>
      </c>
      <c r="C1943" s="359"/>
      <c r="D1943" s="176">
        <f>IF('G011A (Ocak-Temmuz)'!C1622="",0,'G011A (Ocak-Temmuz)'!C1622)</f>
        <v>0</v>
      </c>
      <c r="E1943" s="175">
        <f>IF('G011A (Ocak-Temmuz)'!K1622=" ",0,'G011A (Ocak-Temmuz)'!K1622)</f>
        <v>0</v>
      </c>
      <c r="F1943" s="176">
        <f>IF('G011A (Şubat-Ağustos)'!C1595="",0,'G011A (Şubat-Ağustos)'!C1595)</f>
        <v>0</v>
      </c>
      <c r="G1943" s="175">
        <f>IF('G011A (Şubat-Ağustos)'!K1595=" ",0,'G011A (Şubat-Ağustos)'!K1595)</f>
        <v>0</v>
      </c>
      <c r="H1943" s="176">
        <f>IF('G011A (Mart-Eylül)'!C1595="",0,'G011A (Mart-Eylül)'!C1595)</f>
        <v>0</v>
      </c>
      <c r="I1943" s="175">
        <f>IF('G011A (Mart-Eylül)'!K1595=" ",0,'G011A (Mart-Eylül)'!K1595)</f>
        <v>0</v>
      </c>
      <c r="J1943" s="176">
        <f>IF('G011A (Nisan-Ekim)'!C1595="",0,'G011A (Nisan-Ekim)'!C1595)</f>
        <v>0</v>
      </c>
      <c r="K1943" s="175">
        <f>IF('G011A (Nisan-Ekim)'!K1595="",0,'G011A (Nisan-Ekim)'!K1595)</f>
        <v>0</v>
      </c>
      <c r="L1943" s="176">
        <f>IF('G011A (Mayıs-Kasım)'!C1596="",0,'G011A (Mayıs-Kasım)'!C1596)</f>
        <v>0</v>
      </c>
      <c r="M1943" s="175">
        <f>IF('G011A (Mayıs-Kasım)'!K1596=" ",0,'G011A (Mayıs-Kasım)'!K1596)</f>
        <v>0</v>
      </c>
      <c r="N1943" s="176">
        <f>IF('G011A (Haziran-Aralık)'!C1639="",0,'G011A (Haziran-Aralık)'!C1639)</f>
        <v>0</v>
      </c>
      <c r="O1943" s="175">
        <f>IF('G011A (Haziran-Aralık)'!K1639="",0,'G011A (Haziran-Aralık)'!K1639)</f>
        <v>0</v>
      </c>
      <c r="P1943" s="176" t="str">
        <f>IF('proje ve personel bilgileri'!A844=0,"",SUM(D1943+F1943+H1943+J1943+L1943+N1943))</f>
        <v/>
      </c>
      <c r="Q1943" s="175" t="str">
        <f>IF('proje ve personel bilgileri'!A844=0,"",SUM(E1943+G1943+I1943+K1943+M1943+O1943))</f>
        <v/>
      </c>
      <c r="R1943" s="180" t="str">
        <f>IF('proje ve personel bilgileri'!A844&lt;&gt;0,(P1943/30)," ")</f>
        <v xml:space="preserve"> </v>
      </c>
      <c r="S1943" s="181" t="str">
        <f>IF('proje ve personel bilgileri'!A844&lt;&gt;0,(Q1943/R1943)," ")</f>
        <v xml:space="preserve"> </v>
      </c>
    </row>
    <row r="1944" spans="1:19" ht="15.75" customHeight="1" x14ac:dyDescent="0.25">
      <c r="A1944" s="15">
        <v>832</v>
      </c>
      <c r="B1944" s="359" t="str">
        <f>IF('proje ve personel bilgileri'!A845&lt;&gt;0,('proje ve personel bilgileri'!A845)," ")</f>
        <v xml:space="preserve"> </v>
      </c>
      <c r="C1944" s="359"/>
      <c r="D1944" s="176">
        <f>IF('G011A (Ocak-Temmuz)'!C1623="",0,'G011A (Ocak-Temmuz)'!C1623)</f>
        <v>0</v>
      </c>
      <c r="E1944" s="175">
        <f>IF('G011A (Ocak-Temmuz)'!K1623=" ",0,'G011A (Ocak-Temmuz)'!K1623)</f>
        <v>0</v>
      </c>
      <c r="F1944" s="176">
        <f>IF('G011A (Şubat-Ağustos)'!C1596="",0,'G011A (Şubat-Ağustos)'!C1596)</f>
        <v>0</v>
      </c>
      <c r="G1944" s="175">
        <f>IF('G011A (Şubat-Ağustos)'!K1596=" ",0,'G011A (Şubat-Ağustos)'!K1596)</f>
        <v>0</v>
      </c>
      <c r="H1944" s="176">
        <f>IF('G011A (Mart-Eylül)'!C1596="",0,'G011A (Mart-Eylül)'!C1596)</f>
        <v>0</v>
      </c>
      <c r="I1944" s="175">
        <f>IF('G011A (Mart-Eylül)'!K1596=" ",0,'G011A (Mart-Eylül)'!K1596)</f>
        <v>0</v>
      </c>
      <c r="J1944" s="176">
        <f>IF('G011A (Nisan-Ekim)'!C1596="",0,'G011A (Nisan-Ekim)'!C1596)</f>
        <v>0</v>
      </c>
      <c r="K1944" s="175">
        <f>IF('G011A (Nisan-Ekim)'!K1596="",0,'G011A (Nisan-Ekim)'!K1596)</f>
        <v>0</v>
      </c>
      <c r="L1944" s="176">
        <f>IF('G011A (Mayıs-Kasım)'!C1597="",0,'G011A (Mayıs-Kasım)'!C1597)</f>
        <v>0</v>
      </c>
      <c r="M1944" s="175">
        <f>IF('G011A (Mayıs-Kasım)'!K1597=" ",0,'G011A (Mayıs-Kasım)'!K1597)</f>
        <v>0</v>
      </c>
      <c r="N1944" s="176">
        <f>IF('G011A (Haziran-Aralık)'!C1640="",0,'G011A (Haziran-Aralık)'!C1640)</f>
        <v>0</v>
      </c>
      <c r="O1944" s="175">
        <f>IF('G011A (Haziran-Aralık)'!K1640="",0,'G011A (Haziran-Aralık)'!K1640)</f>
        <v>0</v>
      </c>
      <c r="P1944" s="176" t="str">
        <f>IF('proje ve personel bilgileri'!A845=0,"",SUM(D1944+F1944+H1944+J1944+L1944+N1944))</f>
        <v/>
      </c>
      <c r="Q1944" s="175" t="str">
        <f>IF('proje ve personel bilgileri'!A845=0,"",SUM(E1944+G1944+I1944+K1944+M1944+O1944))</f>
        <v/>
      </c>
      <c r="R1944" s="180" t="str">
        <f>IF('proje ve personel bilgileri'!A845&lt;&gt;0,(P1944/30)," ")</f>
        <v xml:space="preserve"> </v>
      </c>
      <c r="S1944" s="181" t="str">
        <f>IF('proje ve personel bilgileri'!A845&lt;&gt;0,(Q1944/R1944)," ")</f>
        <v xml:space="preserve"> </v>
      </c>
    </row>
    <row r="1945" spans="1:19" ht="15.75" customHeight="1" x14ac:dyDescent="0.25">
      <c r="A1945" s="14">
        <v>833</v>
      </c>
      <c r="B1945" s="359" t="str">
        <f>IF('proje ve personel bilgileri'!A846&lt;&gt;0,('proje ve personel bilgileri'!A846)," ")</f>
        <v xml:space="preserve"> </v>
      </c>
      <c r="C1945" s="359"/>
      <c r="D1945" s="176">
        <f>IF('G011A (Ocak-Temmuz)'!C1624="",0,'G011A (Ocak-Temmuz)'!C1624)</f>
        <v>0</v>
      </c>
      <c r="E1945" s="175">
        <f>IF('G011A (Ocak-Temmuz)'!K1624=" ",0,'G011A (Ocak-Temmuz)'!K1624)</f>
        <v>0</v>
      </c>
      <c r="F1945" s="176">
        <f>IF('G011A (Şubat-Ağustos)'!C1597="",0,'G011A (Şubat-Ağustos)'!C1597)</f>
        <v>0</v>
      </c>
      <c r="G1945" s="175">
        <f>IF('G011A (Şubat-Ağustos)'!K1597=" ",0,'G011A (Şubat-Ağustos)'!K1597)</f>
        <v>0</v>
      </c>
      <c r="H1945" s="176">
        <f>IF('G011A (Mart-Eylül)'!C1597="",0,'G011A (Mart-Eylül)'!C1597)</f>
        <v>0</v>
      </c>
      <c r="I1945" s="175">
        <f>IF('G011A (Mart-Eylül)'!K1597=" ",0,'G011A (Mart-Eylül)'!K1597)</f>
        <v>0</v>
      </c>
      <c r="J1945" s="176">
        <f>IF('G011A (Nisan-Ekim)'!C1597="",0,'G011A (Nisan-Ekim)'!C1597)</f>
        <v>0</v>
      </c>
      <c r="K1945" s="175">
        <f>IF('G011A (Nisan-Ekim)'!K1597="",0,'G011A (Nisan-Ekim)'!K1597)</f>
        <v>0</v>
      </c>
      <c r="L1945" s="176">
        <f>IF('G011A (Mayıs-Kasım)'!C1598="",0,'G011A (Mayıs-Kasım)'!C1598)</f>
        <v>0</v>
      </c>
      <c r="M1945" s="175">
        <f>IF('G011A (Mayıs-Kasım)'!K1598=" ",0,'G011A (Mayıs-Kasım)'!K1598)</f>
        <v>0</v>
      </c>
      <c r="N1945" s="176">
        <f>IF('G011A (Haziran-Aralık)'!C1641="",0,'G011A (Haziran-Aralık)'!C1641)</f>
        <v>0</v>
      </c>
      <c r="O1945" s="175">
        <f>IF('G011A (Haziran-Aralık)'!K1641="",0,'G011A (Haziran-Aralık)'!K1641)</f>
        <v>0</v>
      </c>
      <c r="P1945" s="176" t="str">
        <f>IF('proje ve personel bilgileri'!A846=0,"",SUM(D1945+F1945+H1945+J1945+L1945+N1945))</f>
        <v/>
      </c>
      <c r="Q1945" s="175" t="str">
        <f>IF('proje ve personel bilgileri'!A846=0,"",SUM(E1945+G1945+I1945+K1945+M1945+O1945))</f>
        <v/>
      </c>
      <c r="R1945" s="180" t="str">
        <f>IF('proje ve personel bilgileri'!A846&lt;&gt;0,(P1945/30)," ")</f>
        <v xml:space="preserve"> </v>
      </c>
      <c r="S1945" s="181" t="str">
        <f>IF('proje ve personel bilgileri'!A846&lt;&gt;0,(Q1945/R1945)," ")</f>
        <v xml:space="preserve"> </v>
      </c>
    </row>
    <row r="1946" spans="1:19" ht="15.75" customHeight="1" x14ac:dyDescent="0.25">
      <c r="A1946" s="15">
        <v>834</v>
      </c>
      <c r="B1946" s="359" t="str">
        <f>IF('proje ve personel bilgileri'!A847&lt;&gt;0,('proje ve personel bilgileri'!A847)," ")</f>
        <v xml:space="preserve"> </v>
      </c>
      <c r="C1946" s="359"/>
      <c r="D1946" s="176">
        <f>IF('G011A (Ocak-Temmuz)'!C1625="",0,'G011A (Ocak-Temmuz)'!C1625)</f>
        <v>0</v>
      </c>
      <c r="E1946" s="175">
        <f>IF('G011A (Ocak-Temmuz)'!K1625=" ",0,'G011A (Ocak-Temmuz)'!K1625)</f>
        <v>0</v>
      </c>
      <c r="F1946" s="176">
        <f>IF('G011A (Şubat-Ağustos)'!C1598="",0,'G011A (Şubat-Ağustos)'!C1598)</f>
        <v>0</v>
      </c>
      <c r="G1946" s="175">
        <f>IF('G011A (Şubat-Ağustos)'!K1598=" ",0,'G011A (Şubat-Ağustos)'!K1598)</f>
        <v>0</v>
      </c>
      <c r="H1946" s="176">
        <f>IF('G011A (Mart-Eylül)'!C1598="",0,'G011A (Mart-Eylül)'!C1598)</f>
        <v>0</v>
      </c>
      <c r="I1946" s="175">
        <f>IF('G011A (Mart-Eylül)'!K1598=" ",0,'G011A (Mart-Eylül)'!K1598)</f>
        <v>0</v>
      </c>
      <c r="J1946" s="176">
        <f>IF('G011A (Nisan-Ekim)'!C1598="",0,'G011A (Nisan-Ekim)'!C1598)</f>
        <v>0</v>
      </c>
      <c r="K1946" s="175">
        <f>IF('G011A (Nisan-Ekim)'!K1598="",0,'G011A (Nisan-Ekim)'!K1598)</f>
        <v>0</v>
      </c>
      <c r="L1946" s="176">
        <f>IF('G011A (Mayıs-Kasım)'!C1599="",0,'G011A (Mayıs-Kasım)'!C1599)</f>
        <v>0</v>
      </c>
      <c r="M1946" s="175">
        <f>IF('G011A (Mayıs-Kasım)'!K1599=" ",0,'G011A (Mayıs-Kasım)'!K1599)</f>
        <v>0</v>
      </c>
      <c r="N1946" s="176">
        <f>IF('G011A (Haziran-Aralık)'!C1642="",0,'G011A (Haziran-Aralık)'!C1642)</f>
        <v>0</v>
      </c>
      <c r="O1946" s="175">
        <f>IF('G011A (Haziran-Aralık)'!K1642="",0,'G011A (Haziran-Aralık)'!K1642)</f>
        <v>0</v>
      </c>
      <c r="P1946" s="176" t="str">
        <f>IF('proje ve personel bilgileri'!A847=0,"",SUM(D1946+F1946+H1946+J1946+L1946+N1946))</f>
        <v/>
      </c>
      <c r="Q1946" s="175" t="str">
        <f>IF('proje ve personel bilgileri'!A847=0,"",SUM(E1946+G1946+I1946+K1946+M1946+O1946))</f>
        <v/>
      </c>
      <c r="R1946" s="180" t="str">
        <f>IF('proje ve personel bilgileri'!A847&lt;&gt;0,(P1946/30)," ")</f>
        <v xml:space="preserve"> </v>
      </c>
      <c r="S1946" s="181" t="str">
        <f>IF('proje ve personel bilgileri'!A847&lt;&gt;0,(Q1946/R1946)," ")</f>
        <v xml:space="preserve"> </v>
      </c>
    </row>
    <row r="1947" spans="1:19" ht="15.75" customHeight="1" x14ac:dyDescent="0.25">
      <c r="A1947" s="14">
        <v>835</v>
      </c>
      <c r="B1947" s="359" t="str">
        <f>IF('proje ve personel bilgileri'!A848&lt;&gt;0,('proje ve personel bilgileri'!A848)," ")</f>
        <v xml:space="preserve"> </v>
      </c>
      <c r="C1947" s="359"/>
      <c r="D1947" s="176">
        <f>IF('G011A (Ocak-Temmuz)'!C1626="",0,'G011A (Ocak-Temmuz)'!C1626)</f>
        <v>0</v>
      </c>
      <c r="E1947" s="175">
        <f>IF('G011A (Ocak-Temmuz)'!K1626=" ",0,'G011A (Ocak-Temmuz)'!K1626)</f>
        <v>0</v>
      </c>
      <c r="F1947" s="176">
        <f>IF('G011A (Şubat-Ağustos)'!C1599="",0,'G011A (Şubat-Ağustos)'!C1599)</f>
        <v>0</v>
      </c>
      <c r="G1947" s="175">
        <f>IF('G011A (Şubat-Ağustos)'!K1599=" ",0,'G011A (Şubat-Ağustos)'!K1599)</f>
        <v>0</v>
      </c>
      <c r="H1947" s="176">
        <f>IF('G011A (Mart-Eylül)'!C1599="",0,'G011A (Mart-Eylül)'!C1599)</f>
        <v>0</v>
      </c>
      <c r="I1947" s="175">
        <f>IF('G011A (Mart-Eylül)'!K1599=" ",0,'G011A (Mart-Eylül)'!K1599)</f>
        <v>0</v>
      </c>
      <c r="J1947" s="176">
        <f>IF('G011A (Nisan-Ekim)'!C1599="",0,'G011A (Nisan-Ekim)'!C1599)</f>
        <v>0</v>
      </c>
      <c r="K1947" s="175">
        <f>IF('G011A (Nisan-Ekim)'!K1599="",0,'G011A (Nisan-Ekim)'!K1599)</f>
        <v>0</v>
      </c>
      <c r="L1947" s="176">
        <f>IF('G011A (Mayıs-Kasım)'!C1600="",0,'G011A (Mayıs-Kasım)'!C1600)</f>
        <v>0</v>
      </c>
      <c r="M1947" s="175">
        <f>IF('G011A (Mayıs-Kasım)'!K1600=" ",0,'G011A (Mayıs-Kasım)'!K1600)</f>
        <v>0</v>
      </c>
      <c r="N1947" s="176">
        <f>IF('G011A (Haziran-Aralık)'!C1643="",0,'G011A (Haziran-Aralık)'!C1643)</f>
        <v>0</v>
      </c>
      <c r="O1947" s="175">
        <f>IF('G011A (Haziran-Aralık)'!K1643="",0,'G011A (Haziran-Aralık)'!K1643)</f>
        <v>0</v>
      </c>
      <c r="P1947" s="176" t="str">
        <f>IF('proje ve personel bilgileri'!A848=0,"",SUM(D1947+F1947+H1947+J1947+L1947+N1947))</f>
        <v/>
      </c>
      <c r="Q1947" s="175" t="str">
        <f>IF('proje ve personel bilgileri'!A848=0,"",SUM(E1947+G1947+I1947+K1947+M1947+O1947))</f>
        <v/>
      </c>
      <c r="R1947" s="180" t="str">
        <f>IF('proje ve personel bilgileri'!A848&lt;&gt;0,(P1947/30)," ")</f>
        <v xml:space="preserve"> </v>
      </c>
      <c r="S1947" s="181" t="str">
        <f>IF('proje ve personel bilgileri'!A848&lt;&gt;0,(Q1947/R1947)," ")</f>
        <v xml:space="preserve"> </v>
      </c>
    </row>
    <row r="1948" spans="1:19" ht="15.75" customHeight="1" x14ac:dyDescent="0.25">
      <c r="A1948" s="15">
        <v>836</v>
      </c>
      <c r="B1948" s="359" t="str">
        <f>IF('proje ve personel bilgileri'!A849&lt;&gt;0,('proje ve personel bilgileri'!A849)," ")</f>
        <v xml:space="preserve"> </v>
      </c>
      <c r="C1948" s="359"/>
      <c r="D1948" s="176">
        <f>IF('G011A (Ocak-Temmuz)'!C1627="",0,'G011A (Ocak-Temmuz)'!C1627)</f>
        <v>0</v>
      </c>
      <c r="E1948" s="175">
        <f>IF('G011A (Ocak-Temmuz)'!K1627=" ",0,'G011A (Ocak-Temmuz)'!K1627)</f>
        <v>0</v>
      </c>
      <c r="F1948" s="176">
        <f>IF('G011A (Şubat-Ağustos)'!C1600="",0,'G011A (Şubat-Ağustos)'!C1600)</f>
        <v>0</v>
      </c>
      <c r="G1948" s="175">
        <f>IF('G011A (Şubat-Ağustos)'!K1600=" ",0,'G011A (Şubat-Ağustos)'!K1600)</f>
        <v>0</v>
      </c>
      <c r="H1948" s="176">
        <f>IF('G011A (Mart-Eylül)'!C1600="",0,'G011A (Mart-Eylül)'!C1600)</f>
        <v>0</v>
      </c>
      <c r="I1948" s="175">
        <f>IF('G011A (Mart-Eylül)'!K1600=" ",0,'G011A (Mart-Eylül)'!K1600)</f>
        <v>0</v>
      </c>
      <c r="J1948" s="176">
        <f>IF('G011A (Nisan-Ekim)'!C1600="",0,'G011A (Nisan-Ekim)'!C1600)</f>
        <v>0</v>
      </c>
      <c r="K1948" s="175">
        <f>IF('G011A (Nisan-Ekim)'!K1600="",0,'G011A (Nisan-Ekim)'!K1600)</f>
        <v>0</v>
      </c>
      <c r="L1948" s="176">
        <f>IF('G011A (Mayıs-Kasım)'!C1601="",0,'G011A (Mayıs-Kasım)'!C1601)</f>
        <v>0</v>
      </c>
      <c r="M1948" s="175">
        <f>IF('G011A (Mayıs-Kasım)'!K1601=" ",0,'G011A (Mayıs-Kasım)'!K1601)</f>
        <v>0</v>
      </c>
      <c r="N1948" s="176">
        <f>IF('G011A (Haziran-Aralık)'!C1644="",0,'G011A (Haziran-Aralık)'!C1644)</f>
        <v>0</v>
      </c>
      <c r="O1948" s="175">
        <f>IF('G011A (Haziran-Aralık)'!K1644="",0,'G011A (Haziran-Aralık)'!K1644)</f>
        <v>0</v>
      </c>
      <c r="P1948" s="176" t="str">
        <f>IF('proje ve personel bilgileri'!A849=0,"",SUM(D1948+F1948+H1948+J1948+L1948+N1948))</f>
        <v/>
      </c>
      <c r="Q1948" s="175" t="str">
        <f>IF('proje ve personel bilgileri'!A849=0,"",SUM(E1948+G1948+I1948+K1948+M1948+O1948))</f>
        <v/>
      </c>
      <c r="R1948" s="180" t="str">
        <f>IF('proje ve personel bilgileri'!A849&lt;&gt;0,(P1948/30)," ")</f>
        <v xml:space="preserve"> </v>
      </c>
      <c r="S1948" s="181" t="str">
        <f>IF('proje ve personel bilgileri'!A849&lt;&gt;0,(Q1948/R1948)," ")</f>
        <v xml:space="preserve"> </v>
      </c>
    </row>
    <row r="1949" spans="1:19" ht="15.75" customHeight="1" x14ac:dyDescent="0.25">
      <c r="A1949" s="14">
        <v>837</v>
      </c>
      <c r="B1949" s="359" t="str">
        <f>IF('proje ve personel bilgileri'!A850&lt;&gt;0,('proje ve personel bilgileri'!A850)," ")</f>
        <v xml:space="preserve"> </v>
      </c>
      <c r="C1949" s="359"/>
      <c r="D1949" s="176">
        <f>IF('G011A (Ocak-Temmuz)'!C1628="",0,'G011A (Ocak-Temmuz)'!C1628)</f>
        <v>0</v>
      </c>
      <c r="E1949" s="175">
        <f>IF('G011A (Ocak-Temmuz)'!K1628=" ",0,'G011A (Ocak-Temmuz)'!K1628)</f>
        <v>0</v>
      </c>
      <c r="F1949" s="176">
        <f>IF('G011A (Şubat-Ağustos)'!C1601="",0,'G011A (Şubat-Ağustos)'!C1601)</f>
        <v>0</v>
      </c>
      <c r="G1949" s="175">
        <f>IF('G011A (Şubat-Ağustos)'!K1601=" ",0,'G011A (Şubat-Ağustos)'!K1601)</f>
        <v>0</v>
      </c>
      <c r="H1949" s="176">
        <f>IF('G011A (Mart-Eylül)'!C1601="",0,'G011A (Mart-Eylül)'!C1601)</f>
        <v>0</v>
      </c>
      <c r="I1949" s="175">
        <f>IF('G011A (Mart-Eylül)'!K1601=" ",0,'G011A (Mart-Eylül)'!K1601)</f>
        <v>0</v>
      </c>
      <c r="J1949" s="176">
        <f>IF('G011A (Nisan-Ekim)'!C1601="",0,'G011A (Nisan-Ekim)'!C1601)</f>
        <v>0</v>
      </c>
      <c r="K1949" s="175">
        <f>IF('G011A (Nisan-Ekim)'!K1601="",0,'G011A (Nisan-Ekim)'!K1601)</f>
        <v>0</v>
      </c>
      <c r="L1949" s="176">
        <f>IF('G011A (Mayıs-Kasım)'!C1602="",0,'G011A (Mayıs-Kasım)'!C1602)</f>
        <v>0</v>
      </c>
      <c r="M1949" s="175">
        <f>IF('G011A (Mayıs-Kasım)'!K1602=" ",0,'G011A (Mayıs-Kasım)'!K1602)</f>
        <v>0</v>
      </c>
      <c r="N1949" s="176">
        <f>IF('G011A (Haziran-Aralık)'!C1645="",0,'G011A (Haziran-Aralık)'!C1645)</f>
        <v>0</v>
      </c>
      <c r="O1949" s="175">
        <f>IF('G011A (Haziran-Aralık)'!K1645="",0,'G011A (Haziran-Aralık)'!K1645)</f>
        <v>0</v>
      </c>
      <c r="P1949" s="176" t="str">
        <f>IF('proje ve personel bilgileri'!A850=0,"",SUM(D1949+F1949+H1949+J1949+L1949+N1949))</f>
        <v/>
      </c>
      <c r="Q1949" s="175" t="str">
        <f>IF('proje ve personel bilgileri'!A850=0,"",SUM(E1949+G1949+I1949+K1949+M1949+O1949))</f>
        <v/>
      </c>
      <c r="R1949" s="180" t="str">
        <f>IF('proje ve personel bilgileri'!A850&lt;&gt;0,(P1949/30)," ")</f>
        <v xml:space="preserve"> </v>
      </c>
      <c r="S1949" s="181" t="str">
        <f>IF('proje ve personel bilgileri'!A850&lt;&gt;0,(Q1949/R1949)," ")</f>
        <v xml:space="preserve"> </v>
      </c>
    </row>
    <row r="1950" spans="1:19" ht="15.75" customHeight="1" x14ac:dyDescent="0.25">
      <c r="A1950" s="15">
        <v>838</v>
      </c>
      <c r="B1950" s="359" t="str">
        <f>IF('proje ve personel bilgileri'!A851&lt;&gt;0,('proje ve personel bilgileri'!A851)," ")</f>
        <v xml:space="preserve"> </v>
      </c>
      <c r="C1950" s="359"/>
      <c r="D1950" s="176">
        <f>IF('G011A (Ocak-Temmuz)'!C1629="",0,'G011A (Ocak-Temmuz)'!C1629)</f>
        <v>0</v>
      </c>
      <c r="E1950" s="175">
        <f>IF('G011A (Ocak-Temmuz)'!K1629=" ",0,'G011A (Ocak-Temmuz)'!K1629)</f>
        <v>0</v>
      </c>
      <c r="F1950" s="176">
        <f>IF('G011A (Şubat-Ağustos)'!C1602="",0,'G011A (Şubat-Ağustos)'!C1602)</f>
        <v>0</v>
      </c>
      <c r="G1950" s="175">
        <f>IF('G011A (Şubat-Ağustos)'!K1602=" ",0,'G011A (Şubat-Ağustos)'!K1602)</f>
        <v>0</v>
      </c>
      <c r="H1950" s="176">
        <f>IF('G011A (Mart-Eylül)'!C1602="",0,'G011A (Mart-Eylül)'!C1602)</f>
        <v>0</v>
      </c>
      <c r="I1950" s="175">
        <f>IF('G011A (Mart-Eylül)'!K1602=" ",0,'G011A (Mart-Eylül)'!K1602)</f>
        <v>0</v>
      </c>
      <c r="J1950" s="176">
        <f>IF('G011A (Nisan-Ekim)'!C1602="",0,'G011A (Nisan-Ekim)'!C1602)</f>
        <v>0</v>
      </c>
      <c r="K1950" s="175">
        <f>IF('G011A (Nisan-Ekim)'!K1602="",0,'G011A (Nisan-Ekim)'!K1602)</f>
        <v>0</v>
      </c>
      <c r="L1950" s="176">
        <f>IF('G011A (Mayıs-Kasım)'!C1603="",0,'G011A (Mayıs-Kasım)'!C1603)</f>
        <v>0</v>
      </c>
      <c r="M1950" s="175">
        <f>IF('G011A (Mayıs-Kasım)'!K1603=" ",0,'G011A (Mayıs-Kasım)'!K1603)</f>
        <v>0</v>
      </c>
      <c r="N1950" s="176">
        <f>IF('G011A (Haziran-Aralık)'!C1646="",0,'G011A (Haziran-Aralık)'!C1646)</f>
        <v>0</v>
      </c>
      <c r="O1950" s="175">
        <f>IF('G011A (Haziran-Aralık)'!K1646="",0,'G011A (Haziran-Aralık)'!K1646)</f>
        <v>0</v>
      </c>
      <c r="P1950" s="176" t="str">
        <f>IF('proje ve personel bilgileri'!A851=0,"",SUM(D1950+F1950+H1950+J1950+L1950+N1950))</f>
        <v/>
      </c>
      <c r="Q1950" s="175" t="str">
        <f>IF('proje ve personel bilgileri'!A851=0,"",SUM(E1950+G1950+I1950+K1950+M1950+O1950))</f>
        <v/>
      </c>
      <c r="R1950" s="180" t="str">
        <f>IF('proje ve personel bilgileri'!A851&lt;&gt;0,(P1950/30)," ")</f>
        <v xml:space="preserve"> </v>
      </c>
      <c r="S1950" s="181" t="str">
        <f>IF('proje ve personel bilgileri'!A851&lt;&gt;0,(Q1950/R1950)," ")</f>
        <v xml:space="preserve"> </v>
      </c>
    </row>
    <row r="1951" spans="1:19" ht="15.75" customHeight="1" x14ac:dyDescent="0.25">
      <c r="A1951" s="14">
        <v>839</v>
      </c>
      <c r="B1951" s="359" t="str">
        <f>IF('proje ve personel bilgileri'!A852&lt;&gt;0,('proje ve personel bilgileri'!A852)," ")</f>
        <v xml:space="preserve"> </v>
      </c>
      <c r="C1951" s="359"/>
      <c r="D1951" s="176">
        <f>IF('G011A (Ocak-Temmuz)'!C1630="",0,'G011A (Ocak-Temmuz)'!C1630)</f>
        <v>0</v>
      </c>
      <c r="E1951" s="175">
        <f>IF('G011A (Ocak-Temmuz)'!K1630=" ",0,'G011A (Ocak-Temmuz)'!K1630)</f>
        <v>0</v>
      </c>
      <c r="F1951" s="176">
        <f>IF('G011A (Şubat-Ağustos)'!C1603="",0,'G011A (Şubat-Ağustos)'!C1603)</f>
        <v>0</v>
      </c>
      <c r="G1951" s="175">
        <f>IF('G011A (Şubat-Ağustos)'!K1603=" ",0,'G011A (Şubat-Ağustos)'!K1603)</f>
        <v>0</v>
      </c>
      <c r="H1951" s="176">
        <f>IF('G011A (Mart-Eylül)'!C1603="",0,'G011A (Mart-Eylül)'!C1603)</f>
        <v>0</v>
      </c>
      <c r="I1951" s="175">
        <f>IF('G011A (Mart-Eylül)'!K1603=" ",0,'G011A (Mart-Eylül)'!K1603)</f>
        <v>0</v>
      </c>
      <c r="J1951" s="176">
        <f>IF('G011A (Nisan-Ekim)'!C1603="",0,'G011A (Nisan-Ekim)'!C1603)</f>
        <v>0</v>
      </c>
      <c r="K1951" s="175">
        <f>IF('G011A (Nisan-Ekim)'!K1603="",0,'G011A (Nisan-Ekim)'!K1603)</f>
        <v>0</v>
      </c>
      <c r="L1951" s="176">
        <f>IF('G011A (Mayıs-Kasım)'!C1604="",0,'G011A (Mayıs-Kasım)'!C1604)</f>
        <v>0</v>
      </c>
      <c r="M1951" s="175">
        <f>IF('G011A (Mayıs-Kasım)'!K1604=" ",0,'G011A (Mayıs-Kasım)'!K1604)</f>
        <v>0</v>
      </c>
      <c r="N1951" s="176">
        <f>IF('G011A (Haziran-Aralık)'!C1647="",0,'G011A (Haziran-Aralık)'!C1647)</f>
        <v>0</v>
      </c>
      <c r="O1951" s="175">
        <f>IF('G011A (Haziran-Aralık)'!K1647="",0,'G011A (Haziran-Aralık)'!K1647)</f>
        <v>0</v>
      </c>
      <c r="P1951" s="176" t="str">
        <f>IF('proje ve personel bilgileri'!A852=0,"",SUM(D1951+F1951+H1951+J1951+L1951+N1951))</f>
        <v/>
      </c>
      <c r="Q1951" s="175" t="str">
        <f>IF('proje ve personel bilgileri'!A852=0,"",SUM(E1951+G1951+I1951+K1951+M1951+O1951))</f>
        <v/>
      </c>
      <c r="R1951" s="180" t="str">
        <f>IF('proje ve personel bilgileri'!A852&lt;&gt;0,(P1951/30)," ")</f>
        <v xml:space="preserve"> </v>
      </c>
      <c r="S1951" s="181" t="str">
        <f>IF('proje ve personel bilgileri'!A852&lt;&gt;0,(Q1951/R1951)," ")</f>
        <v xml:space="preserve"> </v>
      </c>
    </row>
    <row r="1952" spans="1:19" ht="15.75" customHeight="1" x14ac:dyDescent="0.25">
      <c r="A1952" s="15">
        <v>840</v>
      </c>
      <c r="B1952" s="359" t="str">
        <f>IF('proje ve personel bilgileri'!A853&lt;&gt;0,('proje ve personel bilgileri'!A853)," ")</f>
        <v xml:space="preserve"> </v>
      </c>
      <c r="C1952" s="359"/>
      <c r="D1952" s="176">
        <f>IF('G011A (Ocak-Temmuz)'!C1631="",0,'G011A (Ocak-Temmuz)'!C1631)</f>
        <v>0</v>
      </c>
      <c r="E1952" s="175">
        <f>IF('G011A (Ocak-Temmuz)'!K1631=" ",0,'G011A (Ocak-Temmuz)'!K1631)</f>
        <v>0</v>
      </c>
      <c r="F1952" s="176">
        <f>IF('G011A (Şubat-Ağustos)'!C1604="",0,'G011A (Şubat-Ağustos)'!C1604)</f>
        <v>0</v>
      </c>
      <c r="G1952" s="175">
        <f>IF('G011A (Şubat-Ağustos)'!K1604=" ",0,'G011A (Şubat-Ağustos)'!K1604)</f>
        <v>0</v>
      </c>
      <c r="H1952" s="176">
        <f>IF('G011A (Mart-Eylül)'!C1604="",0,'G011A (Mart-Eylül)'!C1604)</f>
        <v>0</v>
      </c>
      <c r="I1952" s="175">
        <f>IF('G011A (Mart-Eylül)'!K1604=" ",0,'G011A (Mart-Eylül)'!K1604)</f>
        <v>0</v>
      </c>
      <c r="J1952" s="176">
        <f>IF('G011A (Nisan-Ekim)'!C1604="",0,'G011A (Nisan-Ekim)'!C1604)</f>
        <v>0</v>
      </c>
      <c r="K1952" s="175">
        <f>IF('G011A (Nisan-Ekim)'!K1604="",0,'G011A (Nisan-Ekim)'!K1604)</f>
        <v>0</v>
      </c>
      <c r="L1952" s="176">
        <f>IF('G011A (Mayıs-Kasım)'!C1605="",0,'G011A (Mayıs-Kasım)'!C1605)</f>
        <v>0</v>
      </c>
      <c r="M1952" s="175">
        <f>IF('G011A (Mayıs-Kasım)'!K1605=" ",0,'G011A (Mayıs-Kasım)'!K1605)</f>
        <v>0</v>
      </c>
      <c r="N1952" s="176">
        <f>IF('G011A (Haziran-Aralık)'!C1648="",0,'G011A (Haziran-Aralık)'!C1648)</f>
        <v>0</v>
      </c>
      <c r="O1952" s="175">
        <f>IF('G011A (Haziran-Aralık)'!K1648="",0,'G011A (Haziran-Aralık)'!K1648)</f>
        <v>0</v>
      </c>
      <c r="P1952" s="176" t="str">
        <f>IF('proje ve personel bilgileri'!A853=0,"",SUM(D1952+F1952+H1952+J1952+L1952+N1952))</f>
        <v/>
      </c>
      <c r="Q1952" s="175" t="str">
        <f>IF('proje ve personel bilgileri'!A853=0,"",SUM(E1952+G1952+I1952+K1952+M1952+O1952))</f>
        <v/>
      </c>
      <c r="R1952" s="180" t="str">
        <f>IF('proje ve personel bilgileri'!A853&lt;&gt;0,(P1952/30)," ")</f>
        <v xml:space="preserve"> </v>
      </c>
      <c r="S1952" s="181" t="str">
        <f>IF('proje ve personel bilgileri'!A853&lt;&gt;0,(Q1952/R1952)," ")</f>
        <v xml:space="preserve"> </v>
      </c>
    </row>
    <row r="1953" spans="1:19" ht="15.75" customHeight="1" x14ac:dyDescent="0.25">
      <c r="A1953" s="14">
        <v>841</v>
      </c>
      <c r="B1953" s="359" t="str">
        <f>IF('proje ve personel bilgileri'!A854&lt;&gt;0,('proje ve personel bilgileri'!A854)," ")</f>
        <v xml:space="preserve"> </v>
      </c>
      <c r="C1953" s="359"/>
      <c r="D1953" s="176">
        <f>IF('G011A (Ocak-Temmuz)'!C1632="",0,'G011A (Ocak-Temmuz)'!C1632)</f>
        <v>0</v>
      </c>
      <c r="E1953" s="175">
        <f>IF('G011A (Ocak-Temmuz)'!K1632=" ",0,'G011A (Ocak-Temmuz)'!K1632)</f>
        <v>0</v>
      </c>
      <c r="F1953" s="176">
        <f>IF('G011A (Şubat-Ağustos)'!C1605="",0,'G011A (Şubat-Ağustos)'!C1605)</f>
        <v>0</v>
      </c>
      <c r="G1953" s="175">
        <f>IF('G011A (Şubat-Ağustos)'!K1605=" ",0,'G011A (Şubat-Ağustos)'!K1605)</f>
        <v>0</v>
      </c>
      <c r="H1953" s="176">
        <f>IF('G011A (Mart-Eylül)'!C1605="",0,'G011A (Mart-Eylül)'!C1605)</f>
        <v>0</v>
      </c>
      <c r="I1953" s="175">
        <f>IF('G011A (Mart-Eylül)'!K1605=" ",0,'G011A (Mart-Eylül)'!K1605)</f>
        <v>0</v>
      </c>
      <c r="J1953" s="176">
        <f>IF('G011A (Nisan-Ekim)'!C1605="",0,'G011A (Nisan-Ekim)'!C1605)</f>
        <v>0</v>
      </c>
      <c r="K1953" s="175">
        <f>IF('G011A (Nisan-Ekim)'!K1605="",0,'G011A (Nisan-Ekim)'!K1605)</f>
        <v>0</v>
      </c>
      <c r="L1953" s="176">
        <f>IF('G011A (Mayıs-Kasım)'!C1606="",0,'G011A (Mayıs-Kasım)'!C1606)</f>
        <v>0</v>
      </c>
      <c r="M1953" s="175">
        <f>IF('G011A (Mayıs-Kasım)'!K1606=" ",0,'G011A (Mayıs-Kasım)'!K1606)</f>
        <v>0</v>
      </c>
      <c r="N1953" s="176">
        <f>IF('G011A (Haziran-Aralık)'!C1649="",0,'G011A (Haziran-Aralık)'!C1649)</f>
        <v>0</v>
      </c>
      <c r="O1953" s="175">
        <f>IF('G011A (Haziran-Aralık)'!K1649="",0,'G011A (Haziran-Aralık)'!K1649)</f>
        <v>0</v>
      </c>
      <c r="P1953" s="176" t="str">
        <f>IF('proje ve personel bilgileri'!A854=0,"",SUM(D1953+F1953+H1953+J1953+L1953+N1953))</f>
        <v/>
      </c>
      <c r="Q1953" s="175" t="str">
        <f>IF('proje ve personel bilgileri'!A854=0,"",SUM(E1953+G1953+I1953+K1953+M1953+O1953))</f>
        <v/>
      </c>
      <c r="R1953" s="180" t="str">
        <f>IF('proje ve personel bilgileri'!A854&lt;&gt;0,(P1953/30)," ")</f>
        <v xml:space="preserve"> </v>
      </c>
      <c r="S1953" s="181" t="str">
        <f>IF('proje ve personel bilgileri'!A854&lt;&gt;0,(Q1953/R1953)," ")</f>
        <v xml:space="preserve"> </v>
      </c>
    </row>
    <row r="1954" spans="1:19" ht="15.75" customHeight="1" x14ac:dyDescent="0.25">
      <c r="A1954" s="15">
        <v>842</v>
      </c>
      <c r="B1954" s="359" t="str">
        <f>IF('proje ve personel bilgileri'!A855&lt;&gt;0,('proje ve personel bilgileri'!A855)," ")</f>
        <v xml:space="preserve"> </v>
      </c>
      <c r="C1954" s="359"/>
      <c r="D1954" s="176">
        <f>IF('G011A (Ocak-Temmuz)'!C1633="",0,'G011A (Ocak-Temmuz)'!C1633)</f>
        <v>0</v>
      </c>
      <c r="E1954" s="175">
        <f>IF('G011A (Ocak-Temmuz)'!K1633=" ",0,'G011A (Ocak-Temmuz)'!K1633)</f>
        <v>0</v>
      </c>
      <c r="F1954" s="176">
        <f>IF('G011A (Şubat-Ağustos)'!C1606="",0,'G011A (Şubat-Ağustos)'!C1606)</f>
        <v>0</v>
      </c>
      <c r="G1954" s="175">
        <f>IF('G011A (Şubat-Ağustos)'!K1606=" ",0,'G011A (Şubat-Ağustos)'!K1606)</f>
        <v>0</v>
      </c>
      <c r="H1954" s="176">
        <f>IF('G011A (Mart-Eylül)'!C1606="",0,'G011A (Mart-Eylül)'!C1606)</f>
        <v>0</v>
      </c>
      <c r="I1954" s="175">
        <f>IF('G011A (Mart-Eylül)'!K1606=" ",0,'G011A (Mart-Eylül)'!K1606)</f>
        <v>0</v>
      </c>
      <c r="J1954" s="176">
        <f>IF('G011A (Nisan-Ekim)'!C1606="",0,'G011A (Nisan-Ekim)'!C1606)</f>
        <v>0</v>
      </c>
      <c r="K1954" s="175">
        <f>IF('G011A (Nisan-Ekim)'!K1606="",0,'G011A (Nisan-Ekim)'!K1606)</f>
        <v>0</v>
      </c>
      <c r="L1954" s="176">
        <f>IF('G011A (Mayıs-Kasım)'!C1607="",0,'G011A (Mayıs-Kasım)'!C1607)</f>
        <v>0</v>
      </c>
      <c r="M1954" s="175">
        <f>IF('G011A (Mayıs-Kasım)'!K1607=" ",0,'G011A (Mayıs-Kasım)'!K1607)</f>
        <v>0</v>
      </c>
      <c r="N1954" s="176">
        <f>IF('G011A (Haziran-Aralık)'!C1650="",0,'G011A (Haziran-Aralık)'!C1650)</f>
        <v>0</v>
      </c>
      <c r="O1954" s="175">
        <f>IF('G011A (Haziran-Aralık)'!K1650="",0,'G011A (Haziran-Aralık)'!K1650)</f>
        <v>0</v>
      </c>
      <c r="P1954" s="176" t="str">
        <f>IF('proje ve personel bilgileri'!A855=0,"",SUM(D1954+F1954+H1954+J1954+L1954+N1954))</f>
        <v/>
      </c>
      <c r="Q1954" s="175" t="str">
        <f>IF('proje ve personel bilgileri'!A855=0,"",SUM(E1954+G1954+I1954+K1954+M1954+O1954))</f>
        <v/>
      </c>
      <c r="R1954" s="180" t="str">
        <f>IF('proje ve personel bilgileri'!A855&lt;&gt;0,(P1954/30)," ")</f>
        <v xml:space="preserve"> </v>
      </c>
      <c r="S1954" s="181" t="str">
        <f>IF('proje ve personel bilgileri'!A855&lt;&gt;0,(Q1954/R1954)," ")</f>
        <v xml:space="preserve"> </v>
      </c>
    </row>
    <row r="1955" spans="1:19" ht="15.75" customHeight="1" x14ac:dyDescent="0.25">
      <c r="A1955" s="14">
        <v>843</v>
      </c>
      <c r="B1955" s="359" t="str">
        <f>IF('proje ve personel bilgileri'!A856&lt;&gt;0,('proje ve personel bilgileri'!A856)," ")</f>
        <v xml:space="preserve"> </v>
      </c>
      <c r="C1955" s="359"/>
      <c r="D1955" s="176">
        <f>IF('G011A (Ocak-Temmuz)'!C1634="",0,'G011A (Ocak-Temmuz)'!C1634)</f>
        <v>0</v>
      </c>
      <c r="E1955" s="175">
        <f>IF('G011A (Ocak-Temmuz)'!K1634=" ",0,'G011A (Ocak-Temmuz)'!K1634)</f>
        <v>0</v>
      </c>
      <c r="F1955" s="176">
        <f>IF('G011A (Şubat-Ağustos)'!C1607="",0,'G011A (Şubat-Ağustos)'!C1607)</f>
        <v>0</v>
      </c>
      <c r="G1955" s="175">
        <f>IF('G011A (Şubat-Ağustos)'!K1607=" ",0,'G011A (Şubat-Ağustos)'!K1607)</f>
        <v>0</v>
      </c>
      <c r="H1955" s="176">
        <f>IF('G011A (Mart-Eylül)'!C1607="",0,'G011A (Mart-Eylül)'!C1607)</f>
        <v>0</v>
      </c>
      <c r="I1955" s="175">
        <f>IF('G011A (Mart-Eylül)'!K1607=" ",0,'G011A (Mart-Eylül)'!K1607)</f>
        <v>0</v>
      </c>
      <c r="J1955" s="176">
        <f>IF('G011A (Nisan-Ekim)'!C1607="",0,'G011A (Nisan-Ekim)'!C1607)</f>
        <v>0</v>
      </c>
      <c r="K1955" s="175">
        <f>IF('G011A (Nisan-Ekim)'!K1607="",0,'G011A (Nisan-Ekim)'!K1607)</f>
        <v>0</v>
      </c>
      <c r="L1955" s="176">
        <f>IF('G011A (Mayıs-Kasım)'!C1608="",0,'G011A (Mayıs-Kasım)'!C1608)</f>
        <v>0</v>
      </c>
      <c r="M1955" s="175">
        <f>IF('G011A (Mayıs-Kasım)'!K1608=" ",0,'G011A (Mayıs-Kasım)'!K1608)</f>
        <v>0</v>
      </c>
      <c r="N1955" s="176">
        <f>IF('G011A (Haziran-Aralık)'!C1651="",0,'G011A (Haziran-Aralık)'!C1651)</f>
        <v>0</v>
      </c>
      <c r="O1955" s="175">
        <f>IF('G011A (Haziran-Aralık)'!K1651="",0,'G011A (Haziran-Aralık)'!K1651)</f>
        <v>0</v>
      </c>
      <c r="P1955" s="176" t="str">
        <f>IF('proje ve personel bilgileri'!A856=0,"",SUM(D1955+F1955+H1955+J1955+L1955+N1955))</f>
        <v/>
      </c>
      <c r="Q1955" s="175" t="str">
        <f>IF('proje ve personel bilgileri'!A856=0,"",SUM(E1955+G1955+I1955+K1955+M1955+O1955))</f>
        <v/>
      </c>
      <c r="R1955" s="180" t="str">
        <f>IF('proje ve personel bilgileri'!A856&lt;&gt;0,(P1955/30)," ")</f>
        <v xml:space="preserve"> </v>
      </c>
      <c r="S1955" s="181" t="str">
        <f>IF('proje ve personel bilgileri'!A856&lt;&gt;0,(Q1955/R1955)," ")</f>
        <v xml:space="preserve"> </v>
      </c>
    </row>
    <row r="1956" spans="1:19" ht="15.75" customHeight="1" x14ac:dyDescent="0.25">
      <c r="A1956" s="15">
        <v>844</v>
      </c>
      <c r="B1956" s="359" t="str">
        <f>IF('proje ve personel bilgileri'!A857&lt;&gt;0,('proje ve personel bilgileri'!A857)," ")</f>
        <v xml:space="preserve"> </v>
      </c>
      <c r="C1956" s="359"/>
      <c r="D1956" s="176">
        <f>IF('G011A (Ocak-Temmuz)'!C1635="",0,'G011A (Ocak-Temmuz)'!C1635)</f>
        <v>0</v>
      </c>
      <c r="E1956" s="175">
        <f>IF('G011A (Ocak-Temmuz)'!K1635=" ",0,'G011A (Ocak-Temmuz)'!K1635)</f>
        <v>0</v>
      </c>
      <c r="F1956" s="176">
        <f>IF('G011A (Şubat-Ağustos)'!C1608="",0,'G011A (Şubat-Ağustos)'!C1608)</f>
        <v>0</v>
      </c>
      <c r="G1956" s="175">
        <f>IF('G011A (Şubat-Ağustos)'!K1608=" ",0,'G011A (Şubat-Ağustos)'!K1608)</f>
        <v>0</v>
      </c>
      <c r="H1956" s="176">
        <f>IF('G011A (Mart-Eylül)'!C1608="",0,'G011A (Mart-Eylül)'!C1608)</f>
        <v>0</v>
      </c>
      <c r="I1956" s="175">
        <f>IF('G011A (Mart-Eylül)'!K1608=" ",0,'G011A (Mart-Eylül)'!K1608)</f>
        <v>0</v>
      </c>
      <c r="J1956" s="176">
        <f>IF('G011A (Nisan-Ekim)'!C1608="",0,'G011A (Nisan-Ekim)'!C1608)</f>
        <v>0</v>
      </c>
      <c r="K1956" s="175">
        <f>IF('G011A (Nisan-Ekim)'!K1608="",0,'G011A (Nisan-Ekim)'!K1608)</f>
        <v>0</v>
      </c>
      <c r="L1956" s="176">
        <f>IF('G011A (Mayıs-Kasım)'!C1609="",0,'G011A (Mayıs-Kasım)'!C1609)</f>
        <v>0</v>
      </c>
      <c r="M1956" s="175">
        <f>IF('G011A (Mayıs-Kasım)'!K1609=" ",0,'G011A (Mayıs-Kasım)'!K1609)</f>
        <v>0</v>
      </c>
      <c r="N1956" s="176">
        <f>IF('G011A (Haziran-Aralık)'!C1652="",0,'G011A (Haziran-Aralık)'!C1652)</f>
        <v>0</v>
      </c>
      <c r="O1956" s="175">
        <f>IF('G011A (Haziran-Aralık)'!K1652="",0,'G011A (Haziran-Aralık)'!K1652)</f>
        <v>0</v>
      </c>
      <c r="P1956" s="176" t="str">
        <f>IF('proje ve personel bilgileri'!A857=0,"",SUM(D1956+F1956+H1956+J1956+L1956+N1956))</f>
        <v/>
      </c>
      <c r="Q1956" s="175" t="str">
        <f>IF('proje ve personel bilgileri'!A857=0,"",SUM(E1956+G1956+I1956+K1956+M1956+O1956))</f>
        <v/>
      </c>
      <c r="R1956" s="180" t="str">
        <f>IF('proje ve personel bilgileri'!A857&lt;&gt;0,(P1956/30)," ")</f>
        <v xml:space="preserve"> </v>
      </c>
      <c r="S1956" s="181" t="str">
        <f>IF('proje ve personel bilgileri'!A857&lt;&gt;0,(Q1956/R1956)," ")</f>
        <v xml:space="preserve"> </v>
      </c>
    </row>
    <row r="1957" spans="1:19" ht="15.75" customHeight="1" x14ac:dyDescent="0.25">
      <c r="A1957" s="14">
        <v>845</v>
      </c>
      <c r="B1957" s="359" t="str">
        <f>IF('proje ve personel bilgileri'!A858&lt;&gt;0,('proje ve personel bilgileri'!A858)," ")</f>
        <v xml:space="preserve"> </v>
      </c>
      <c r="C1957" s="359"/>
      <c r="D1957" s="176">
        <f>IF('G011A (Ocak-Temmuz)'!C1636="",0,'G011A (Ocak-Temmuz)'!C1636)</f>
        <v>0</v>
      </c>
      <c r="E1957" s="175">
        <f>IF('G011A (Ocak-Temmuz)'!K1636=" ",0,'G011A (Ocak-Temmuz)'!K1636)</f>
        <v>0</v>
      </c>
      <c r="F1957" s="176">
        <f>IF('G011A (Şubat-Ağustos)'!C1609="",0,'G011A (Şubat-Ağustos)'!C1609)</f>
        <v>0</v>
      </c>
      <c r="G1957" s="175">
        <f>IF('G011A (Şubat-Ağustos)'!K1609=" ",0,'G011A (Şubat-Ağustos)'!K1609)</f>
        <v>0</v>
      </c>
      <c r="H1957" s="176">
        <f>IF('G011A (Mart-Eylül)'!C1609="",0,'G011A (Mart-Eylül)'!C1609)</f>
        <v>0</v>
      </c>
      <c r="I1957" s="175">
        <f>IF('G011A (Mart-Eylül)'!K1609=" ",0,'G011A (Mart-Eylül)'!K1609)</f>
        <v>0</v>
      </c>
      <c r="J1957" s="176">
        <f>IF('G011A (Nisan-Ekim)'!C1609="",0,'G011A (Nisan-Ekim)'!C1609)</f>
        <v>0</v>
      </c>
      <c r="K1957" s="175">
        <f>IF('G011A (Nisan-Ekim)'!K1609="",0,'G011A (Nisan-Ekim)'!K1609)</f>
        <v>0</v>
      </c>
      <c r="L1957" s="176">
        <f>IF('G011A (Mayıs-Kasım)'!C1610="",0,'G011A (Mayıs-Kasım)'!C1610)</f>
        <v>0</v>
      </c>
      <c r="M1957" s="175">
        <f>IF('G011A (Mayıs-Kasım)'!K1610=" ",0,'G011A (Mayıs-Kasım)'!K1610)</f>
        <v>0</v>
      </c>
      <c r="N1957" s="176">
        <f>IF('G011A (Haziran-Aralık)'!C1653="",0,'G011A (Haziran-Aralık)'!C1653)</f>
        <v>0</v>
      </c>
      <c r="O1957" s="175">
        <f>IF('G011A (Haziran-Aralık)'!K1653="",0,'G011A (Haziran-Aralık)'!K1653)</f>
        <v>0</v>
      </c>
      <c r="P1957" s="176" t="str">
        <f>IF('proje ve personel bilgileri'!A858=0,"",SUM(D1957+F1957+H1957+J1957+L1957+N1957))</f>
        <v/>
      </c>
      <c r="Q1957" s="175" t="str">
        <f>IF('proje ve personel bilgileri'!A858=0,"",SUM(E1957+G1957+I1957+K1957+M1957+O1957))</f>
        <v/>
      </c>
      <c r="R1957" s="180" t="str">
        <f>IF('proje ve personel bilgileri'!A858&lt;&gt;0,(P1957/30)," ")</f>
        <v xml:space="preserve"> </v>
      </c>
      <c r="S1957" s="181" t="str">
        <f>IF('proje ve personel bilgileri'!A858&lt;&gt;0,(Q1957/R1957)," ")</f>
        <v xml:space="preserve"> </v>
      </c>
    </row>
    <row r="1958" spans="1:19" ht="15.75" customHeight="1" x14ac:dyDescent="0.25">
      <c r="A1958" s="15">
        <v>846</v>
      </c>
      <c r="B1958" s="359" t="str">
        <f>IF('proje ve personel bilgileri'!A859&lt;&gt;0,('proje ve personel bilgileri'!A859)," ")</f>
        <v xml:space="preserve"> </v>
      </c>
      <c r="C1958" s="359"/>
      <c r="D1958" s="176">
        <f>IF('G011A (Ocak-Temmuz)'!C1637="",0,'G011A (Ocak-Temmuz)'!C1637)</f>
        <v>0</v>
      </c>
      <c r="E1958" s="175">
        <f>IF('G011A (Ocak-Temmuz)'!K1637=" ",0,'G011A (Ocak-Temmuz)'!K1637)</f>
        <v>0</v>
      </c>
      <c r="F1958" s="176">
        <f>IF('G011A (Şubat-Ağustos)'!C1610="",0,'G011A (Şubat-Ağustos)'!C1610)</f>
        <v>0</v>
      </c>
      <c r="G1958" s="175">
        <f>IF('G011A (Şubat-Ağustos)'!K1610=" ",0,'G011A (Şubat-Ağustos)'!K1610)</f>
        <v>0</v>
      </c>
      <c r="H1958" s="176">
        <f>IF('G011A (Mart-Eylül)'!C1610="",0,'G011A (Mart-Eylül)'!C1610)</f>
        <v>0</v>
      </c>
      <c r="I1958" s="175">
        <f>IF('G011A (Mart-Eylül)'!K1610=" ",0,'G011A (Mart-Eylül)'!K1610)</f>
        <v>0</v>
      </c>
      <c r="J1958" s="176">
        <f>IF('G011A (Nisan-Ekim)'!C1610="",0,'G011A (Nisan-Ekim)'!C1610)</f>
        <v>0</v>
      </c>
      <c r="K1958" s="175">
        <f>IF('G011A (Nisan-Ekim)'!K1610="",0,'G011A (Nisan-Ekim)'!K1610)</f>
        <v>0</v>
      </c>
      <c r="L1958" s="176">
        <f>IF('G011A (Mayıs-Kasım)'!C1611="",0,'G011A (Mayıs-Kasım)'!C1611)</f>
        <v>0</v>
      </c>
      <c r="M1958" s="175">
        <f>IF('G011A (Mayıs-Kasım)'!K1611=" ",0,'G011A (Mayıs-Kasım)'!K1611)</f>
        <v>0</v>
      </c>
      <c r="N1958" s="176">
        <f>IF('G011A (Haziran-Aralık)'!C1654="",0,'G011A (Haziran-Aralık)'!C1654)</f>
        <v>0</v>
      </c>
      <c r="O1958" s="175">
        <f>IF('G011A (Haziran-Aralık)'!K1654="",0,'G011A (Haziran-Aralık)'!K1654)</f>
        <v>0</v>
      </c>
      <c r="P1958" s="176" t="str">
        <f>IF('proje ve personel bilgileri'!A859=0,"",SUM(D1958+F1958+H1958+J1958+L1958+N1958))</f>
        <v/>
      </c>
      <c r="Q1958" s="175" t="str">
        <f>IF('proje ve personel bilgileri'!A859=0,"",SUM(E1958+G1958+I1958+K1958+M1958+O1958))</f>
        <v/>
      </c>
      <c r="R1958" s="180" t="str">
        <f>IF('proje ve personel bilgileri'!A859&lt;&gt;0,(P1958/30)," ")</f>
        <v xml:space="preserve"> </v>
      </c>
      <c r="S1958" s="181" t="str">
        <f>IF('proje ve personel bilgileri'!A859&lt;&gt;0,(Q1958/R1958)," ")</f>
        <v xml:space="preserve"> </v>
      </c>
    </row>
    <row r="1959" spans="1:19" ht="15" customHeight="1" x14ac:dyDescent="0.25">
      <c r="A1959" s="56"/>
      <c r="B1959" s="56"/>
      <c r="C1959" s="56"/>
      <c r="D1959" s="56"/>
      <c r="E1959" s="56"/>
      <c r="F1959" s="56"/>
      <c r="G1959" s="56"/>
      <c r="H1959" s="56"/>
      <c r="I1959" s="56"/>
      <c r="J1959" s="56"/>
      <c r="K1959" s="56"/>
      <c r="L1959" s="56"/>
      <c r="M1959" s="56"/>
      <c r="N1959" s="56"/>
      <c r="O1959" s="56"/>
      <c r="P1959" s="56"/>
      <c r="Q1959" s="56"/>
      <c r="R1959" s="56"/>
      <c r="S1959" s="56"/>
    </row>
    <row r="1960" spans="1:19" ht="15" customHeight="1" x14ac:dyDescent="0.25">
      <c r="A1960" s="332" t="s">
        <v>100</v>
      </c>
      <c r="B1960" s="332"/>
      <c r="C1960" s="332"/>
      <c r="D1960" s="332"/>
      <c r="E1960" s="332"/>
      <c r="F1960" s="332"/>
      <c r="G1960" s="332"/>
      <c r="H1960" s="332"/>
      <c r="I1960" s="332"/>
      <c r="J1960" s="332"/>
      <c r="K1960" s="332"/>
      <c r="L1960" s="332"/>
      <c r="M1960" s="332"/>
      <c r="N1960" s="332"/>
      <c r="O1960" s="332"/>
      <c r="P1960" s="332"/>
      <c r="Q1960" s="332"/>
      <c r="R1960" s="332"/>
    </row>
    <row r="1961" spans="1:19" ht="15" customHeight="1" x14ac:dyDescent="0.25">
      <c r="A1961" s="287"/>
    </row>
    <row r="1962" spans="1:19" ht="15" customHeight="1" x14ac:dyDescent="0.25">
      <c r="C1962" s="57"/>
      <c r="E1962" s="58"/>
      <c r="G1962" s="57"/>
    </row>
    <row r="1963" spans="1:19" ht="15" customHeight="1" x14ac:dyDescent="0.25">
      <c r="F1963" s="288" t="s">
        <v>102</v>
      </c>
      <c r="J1963" s="288" t="s">
        <v>103</v>
      </c>
      <c r="O1963" s="74" t="s">
        <v>127</v>
      </c>
    </row>
    <row r="1974" spans="1:19" ht="15.75" customHeight="1" x14ac:dyDescent="0.25">
      <c r="A1974" s="348" t="s">
        <v>108</v>
      </c>
      <c r="B1974" s="348"/>
      <c r="C1974" s="348"/>
      <c r="D1974" s="348"/>
      <c r="E1974" s="348"/>
      <c r="F1974" s="348"/>
      <c r="G1974" s="348"/>
      <c r="H1974" s="348"/>
      <c r="I1974" s="348"/>
      <c r="J1974" s="348"/>
      <c r="K1974" s="348"/>
      <c r="L1974" s="348"/>
      <c r="M1974" s="348"/>
      <c r="N1974" s="348"/>
      <c r="O1974" s="348"/>
      <c r="P1974" s="348"/>
      <c r="Q1974" s="348"/>
      <c r="R1974" s="348"/>
      <c r="S1974" s="348"/>
    </row>
    <row r="1975" spans="1:19" ht="15" customHeight="1" x14ac:dyDescent="0.25">
      <c r="A1975" s="68"/>
      <c r="B1975" s="68"/>
      <c r="C1975" s="68"/>
      <c r="D1975" s="68"/>
      <c r="E1975" s="68"/>
      <c r="F1975" s="68"/>
      <c r="G1975" s="68"/>
      <c r="H1975" s="68"/>
      <c r="I1975" s="69" t="str">
        <f>'proje ve personel bilgileri'!$B$7</f>
        <v>/</v>
      </c>
      <c r="J1975" s="68" t="s">
        <v>109</v>
      </c>
      <c r="K1975" s="68"/>
      <c r="L1975" s="68"/>
      <c r="M1975" s="68"/>
      <c r="N1975" s="68"/>
      <c r="O1975" s="68"/>
      <c r="P1975" s="68"/>
      <c r="Q1975" s="68"/>
      <c r="R1975" s="68"/>
      <c r="S1975" s="68"/>
    </row>
    <row r="1976" spans="1:19" ht="18.75" customHeight="1" x14ac:dyDescent="0.25">
      <c r="R1976" s="10" t="s">
        <v>110</v>
      </c>
    </row>
    <row r="1977" spans="1:19" ht="15.75" customHeight="1" x14ac:dyDescent="0.25">
      <c r="A1977" s="349" t="s">
        <v>2</v>
      </c>
      <c r="B1977" s="350"/>
      <c r="C1977" s="374">
        <f>'proje ve personel bilgileri'!$B$2</f>
        <v>0</v>
      </c>
      <c r="D1977" s="375"/>
      <c r="E1977" s="375"/>
      <c r="F1977" s="375"/>
      <c r="G1977" s="375"/>
      <c r="H1977" s="375"/>
      <c r="I1977" s="375"/>
      <c r="J1977" s="375"/>
      <c r="K1977" s="375"/>
      <c r="L1977" s="375"/>
      <c r="M1977" s="375"/>
      <c r="N1977" s="375"/>
      <c r="O1977" s="375"/>
      <c r="P1977" s="375"/>
      <c r="Q1977" s="375"/>
      <c r="R1977" s="375"/>
      <c r="S1977" s="376"/>
    </row>
    <row r="1978" spans="1:19" ht="15.75" customHeight="1" x14ac:dyDescent="0.25">
      <c r="A1978" s="349" t="s">
        <v>4</v>
      </c>
      <c r="B1978" s="350"/>
      <c r="C1978" s="374">
        <f>'proje ve personel bilgileri'!$B$3</f>
        <v>0</v>
      </c>
      <c r="D1978" s="375"/>
      <c r="E1978" s="375"/>
      <c r="F1978" s="375"/>
      <c r="G1978" s="375"/>
      <c r="H1978" s="375"/>
      <c r="I1978" s="375"/>
      <c r="J1978" s="375"/>
      <c r="K1978" s="375"/>
      <c r="L1978" s="375"/>
      <c r="M1978" s="375"/>
      <c r="N1978" s="375"/>
      <c r="O1978" s="375"/>
      <c r="P1978" s="375"/>
      <c r="Q1978" s="375"/>
      <c r="R1978" s="375"/>
      <c r="S1978" s="376"/>
    </row>
    <row r="1979" spans="1:19" ht="27.75" customHeight="1" x14ac:dyDescent="0.25">
      <c r="A1979" s="360" t="s">
        <v>87</v>
      </c>
      <c r="B1979" s="368" t="s">
        <v>15</v>
      </c>
      <c r="C1979" s="369"/>
      <c r="D1979" s="368" t="s">
        <v>111</v>
      </c>
      <c r="E1979" s="369"/>
      <c r="F1979" s="368" t="s">
        <v>112</v>
      </c>
      <c r="G1979" s="369"/>
      <c r="H1979" s="366" t="s">
        <v>113</v>
      </c>
      <c r="I1979" s="367"/>
      <c r="J1979" s="366" t="s">
        <v>114</v>
      </c>
      <c r="K1979" s="367"/>
      <c r="L1979" s="366" t="s">
        <v>115</v>
      </c>
      <c r="M1979" s="367"/>
      <c r="N1979" s="368" t="s">
        <v>116</v>
      </c>
      <c r="O1979" s="369"/>
      <c r="P1979" s="360" t="s">
        <v>117</v>
      </c>
      <c r="Q1979" s="286" t="s">
        <v>118</v>
      </c>
      <c r="R1979" s="362" t="s">
        <v>119</v>
      </c>
      <c r="S1979" s="362" t="s">
        <v>120</v>
      </c>
    </row>
    <row r="1980" spans="1:19" ht="15.75" customHeight="1" x14ac:dyDescent="0.25">
      <c r="A1980" s="361"/>
      <c r="B1980" s="372"/>
      <c r="C1980" s="373"/>
      <c r="D1980" s="370"/>
      <c r="E1980" s="371"/>
      <c r="F1980" s="370"/>
      <c r="G1980" s="371"/>
      <c r="H1980" s="364" t="s">
        <v>121</v>
      </c>
      <c r="I1980" s="365"/>
      <c r="J1980" s="364" t="s">
        <v>122</v>
      </c>
      <c r="K1980" s="365"/>
      <c r="L1980" s="364" t="s">
        <v>123</v>
      </c>
      <c r="M1980" s="365"/>
      <c r="N1980" s="370"/>
      <c r="O1980" s="371"/>
      <c r="P1980" s="361"/>
      <c r="Q1980" s="11" t="s">
        <v>124</v>
      </c>
      <c r="R1980" s="363"/>
      <c r="S1980" s="363"/>
    </row>
    <row r="1981" spans="1:19" ht="27.75" customHeight="1" x14ac:dyDescent="0.25">
      <c r="A1981" s="361"/>
      <c r="B1981" s="372"/>
      <c r="C1981" s="373"/>
      <c r="D1981" s="360" t="s">
        <v>125</v>
      </c>
      <c r="E1981" s="11" t="s">
        <v>126</v>
      </c>
      <c r="F1981" s="360" t="s">
        <v>125</v>
      </c>
      <c r="G1981" s="11" t="s">
        <v>126</v>
      </c>
      <c r="H1981" s="360" t="s">
        <v>125</v>
      </c>
      <c r="I1981" s="11" t="s">
        <v>126</v>
      </c>
      <c r="J1981" s="360" t="s">
        <v>125</v>
      </c>
      <c r="K1981" s="12" t="s">
        <v>126</v>
      </c>
      <c r="L1981" s="360" t="s">
        <v>125</v>
      </c>
      <c r="M1981" s="11" t="s">
        <v>126</v>
      </c>
      <c r="N1981" s="360" t="s">
        <v>125</v>
      </c>
      <c r="O1981" s="11" t="s">
        <v>126</v>
      </c>
      <c r="P1981" s="361"/>
      <c r="Q1981" s="11" t="s">
        <v>98</v>
      </c>
      <c r="R1981" s="363"/>
      <c r="S1981" s="363"/>
    </row>
    <row r="1982" spans="1:19" ht="15.75" customHeight="1" x14ac:dyDescent="0.25">
      <c r="A1982" s="361"/>
      <c r="B1982" s="372"/>
      <c r="C1982" s="373"/>
      <c r="D1982" s="361"/>
      <c r="E1982" s="11" t="s">
        <v>98</v>
      </c>
      <c r="F1982" s="361"/>
      <c r="G1982" s="11" t="s">
        <v>98</v>
      </c>
      <c r="H1982" s="361"/>
      <c r="I1982" s="11" t="s">
        <v>98</v>
      </c>
      <c r="J1982" s="361"/>
      <c r="K1982" s="12" t="s">
        <v>98</v>
      </c>
      <c r="L1982" s="361"/>
      <c r="M1982" s="11" t="s">
        <v>98</v>
      </c>
      <c r="N1982" s="361"/>
      <c r="O1982" s="11" t="s">
        <v>98</v>
      </c>
      <c r="P1982" s="361"/>
      <c r="Q1982" s="13"/>
      <c r="R1982" s="363"/>
      <c r="S1982" s="363"/>
    </row>
    <row r="1983" spans="1:19" ht="15.75" customHeight="1" x14ac:dyDescent="0.25">
      <c r="A1983" s="14">
        <v>847</v>
      </c>
      <c r="B1983" s="359" t="str">
        <f>IF('proje ve personel bilgileri'!A860&lt;&gt;0,('proje ve personel bilgileri'!A860)," ")</f>
        <v xml:space="preserve"> </v>
      </c>
      <c r="C1983" s="359"/>
      <c r="D1983" s="176">
        <f>IF('G011A (Ocak-Temmuz)'!C1656="",0,'G011A (Ocak-Temmuz)'!C1656)</f>
        <v>0</v>
      </c>
      <c r="E1983" s="175">
        <f>IF('G011A (Ocak-Temmuz)'!K1656=" ",0,'G011A (Ocak-Temmuz)'!K1656)</f>
        <v>0</v>
      </c>
      <c r="F1983" s="176">
        <f>IF('G011A (Şubat-Ağustos)'!C1629="",0,'G011A (Şubat-Ağustos)'!C1629)</f>
        <v>0</v>
      </c>
      <c r="G1983" s="175">
        <f>IF('G011A (Şubat-Ağustos)'!K1629=" ",0,'G011A (Şubat-Ağustos)'!K1629)</f>
        <v>0</v>
      </c>
      <c r="H1983" s="176">
        <f>IF('G011A (Mart-Eylül)'!C1629="",0,'G011A (Mart-Eylül)'!C1629)</f>
        <v>0</v>
      </c>
      <c r="I1983" s="175">
        <f>IF('G011A (Mart-Eylül)'!K1629=" ",0,'G011A (Mart-Eylül)'!K1629)</f>
        <v>0</v>
      </c>
      <c r="J1983" s="176">
        <f>IF('G011A (Nisan-Ekim)'!C1628="",0,'G011A (Nisan-Ekim)'!C1628)</f>
        <v>0</v>
      </c>
      <c r="K1983" s="175">
        <f>IF('G011A (Nisan-Ekim)'!K1628="",0,'G011A (Nisan-Ekim)'!K1628)</f>
        <v>0</v>
      </c>
      <c r="L1983" s="176">
        <f>IF('G011A (Mayıs-Kasım)'!C1627="",0,'G011A (Mayıs-Kasım)'!C1627)</f>
        <v>0</v>
      </c>
      <c r="M1983" s="175">
        <f>IF('G011A (Mayıs-Kasım)'!K1627=" ",0,'G011A (Mayıs-Kasım)'!K1627)</f>
        <v>0</v>
      </c>
      <c r="N1983" s="176">
        <f>IF('G011A (Haziran-Aralık)'!C1673="",0,'G011A (Haziran-Aralık)'!C1673)</f>
        <v>0</v>
      </c>
      <c r="O1983" s="175">
        <f>IF('G011A (Haziran-Aralık)'!K1673="",0,'G011A (Haziran-Aralık)'!K1673)</f>
        <v>0</v>
      </c>
      <c r="P1983" s="176" t="str">
        <f>IF('proje ve personel bilgileri'!A860=0,"",SUM(D1983+F1983+H1983+J1983+L1983+N1983))</f>
        <v/>
      </c>
      <c r="Q1983" s="175" t="str">
        <f>IF('proje ve personel bilgileri'!A860=0,"",SUM(E1983+G1983+I1983+K1983+M1983+O1983))</f>
        <v/>
      </c>
      <c r="R1983" s="180" t="str">
        <f>IF('proje ve personel bilgileri'!A860&lt;&gt;0,(P1983/30)," ")</f>
        <v xml:space="preserve"> </v>
      </c>
      <c r="S1983" s="181" t="str">
        <f>IF('proje ve personel bilgileri'!A860&lt;&gt;0,(Q1983/R1983)," ")</f>
        <v xml:space="preserve"> </v>
      </c>
    </row>
    <row r="1984" spans="1:19" ht="15.75" customHeight="1" x14ac:dyDescent="0.25">
      <c r="A1984" s="15">
        <v>848</v>
      </c>
      <c r="B1984" s="359" t="str">
        <f>IF('proje ve personel bilgileri'!A861&lt;&gt;0,('proje ve personel bilgileri'!A861)," ")</f>
        <v xml:space="preserve"> </v>
      </c>
      <c r="C1984" s="359"/>
      <c r="D1984" s="176">
        <f>IF('G011A (Ocak-Temmuz)'!C1657="",0,'G011A (Ocak-Temmuz)'!C1657)</f>
        <v>0</v>
      </c>
      <c r="E1984" s="175">
        <f>IF('G011A (Ocak-Temmuz)'!K1657=" ",0,'G011A (Ocak-Temmuz)'!K1657)</f>
        <v>0</v>
      </c>
      <c r="F1984" s="176">
        <f>IF('G011A (Şubat-Ağustos)'!C1630="",0,'G011A (Şubat-Ağustos)'!C1630)</f>
        <v>0</v>
      </c>
      <c r="G1984" s="175">
        <f>IF('G011A (Şubat-Ağustos)'!K1630=" ",0,'G011A (Şubat-Ağustos)'!K1630)</f>
        <v>0</v>
      </c>
      <c r="H1984" s="176">
        <f>IF('G011A (Mart-Eylül)'!C1630="",0,'G011A (Mart-Eylül)'!C1630)</f>
        <v>0</v>
      </c>
      <c r="I1984" s="175">
        <f>IF('G011A (Mart-Eylül)'!K1630=" ",0,'G011A (Mart-Eylül)'!K1630)</f>
        <v>0</v>
      </c>
      <c r="J1984" s="176">
        <f>IF('G011A (Nisan-Ekim)'!C1629="",0,'G011A (Nisan-Ekim)'!C1629)</f>
        <v>0</v>
      </c>
      <c r="K1984" s="175">
        <f>IF('G011A (Nisan-Ekim)'!K1629="",0,'G011A (Nisan-Ekim)'!K1629)</f>
        <v>0</v>
      </c>
      <c r="L1984" s="176">
        <f>IF('G011A (Mayıs-Kasım)'!C1628="",0,'G011A (Mayıs-Kasım)'!C1628)</f>
        <v>0</v>
      </c>
      <c r="M1984" s="175">
        <f>IF('G011A (Mayıs-Kasım)'!K1628=" ",0,'G011A (Mayıs-Kasım)'!K1628)</f>
        <v>0</v>
      </c>
      <c r="N1984" s="176">
        <f>IF('G011A (Haziran-Aralık)'!C1674="",0,'G011A (Haziran-Aralık)'!C1674)</f>
        <v>0</v>
      </c>
      <c r="O1984" s="175">
        <f>IF('G011A (Haziran-Aralık)'!K1674="",0,'G011A (Haziran-Aralık)'!K1674)</f>
        <v>0</v>
      </c>
      <c r="P1984" s="176" t="str">
        <f>IF('proje ve personel bilgileri'!A861=0,"",SUM(D1984+F1984+H1984+J1984+L1984+N1984))</f>
        <v/>
      </c>
      <c r="Q1984" s="175" t="str">
        <f>IF('proje ve personel bilgileri'!A861=0,"",SUM(E1984+G1984+I1984+K1984+M1984+O1984))</f>
        <v/>
      </c>
      <c r="R1984" s="180" t="str">
        <f>IF('proje ve personel bilgileri'!A861&lt;&gt;0,(P1984/30)," ")</f>
        <v xml:space="preserve"> </v>
      </c>
      <c r="S1984" s="181" t="str">
        <f>IF('proje ve personel bilgileri'!A861&lt;&gt;0,(Q1984/R1984)," ")</f>
        <v xml:space="preserve"> </v>
      </c>
    </row>
    <row r="1985" spans="1:19" ht="15.75" customHeight="1" x14ac:dyDescent="0.25">
      <c r="A1985" s="14">
        <v>849</v>
      </c>
      <c r="B1985" s="359" t="str">
        <f>IF('proje ve personel bilgileri'!A862&lt;&gt;0,('proje ve personel bilgileri'!A862)," ")</f>
        <v xml:space="preserve"> </v>
      </c>
      <c r="C1985" s="359"/>
      <c r="D1985" s="176">
        <f>IF('G011A (Ocak-Temmuz)'!C1658="",0,'G011A (Ocak-Temmuz)'!C1658)</f>
        <v>0</v>
      </c>
      <c r="E1985" s="175">
        <f>IF('G011A (Ocak-Temmuz)'!K1658=" ",0,'G011A (Ocak-Temmuz)'!K1658)</f>
        <v>0</v>
      </c>
      <c r="F1985" s="176">
        <f>IF('G011A (Şubat-Ağustos)'!C1631="",0,'G011A (Şubat-Ağustos)'!C1631)</f>
        <v>0</v>
      </c>
      <c r="G1985" s="175">
        <f>IF('G011A (Şubat-Ağustos)'!K1631=" ",0,'G011A (Şubat-Ağustos)'!K1631)</f>
        <v>0</v>
      </c>
      <c r="H1985" s="176">
        <f>IF('G011A (Mart-Eylül)'!C1631="",0,'G011A (Mart-Eylül)'!C1631)</f>
        <v>0</v>
      </c>
      <c r="I1985" s="175">
        <f>IF('G011A (Mart-Eylül)'!K1631=" ",0,'G011A (Mart-Eylül)'!K1631)</f>
        <v>0</v>
      </c>
      <c r="J1985" s="176">
        <f>IF('G011A (Nisan-Ekim)'!C1630="",0,'G011A (Nisan-Ekim)'!C1630)</f>
        <v>0</v>
      </c>
      <c r="K1985" s="175">
        <f>IF('G011A (Nisan-Ekim)'!K1630="",0,'G011A (Nisan-Ekim)'!K1630)</f>
        <v>0</v>
      </c>
      <c r="L1985" s="176">
        <f>IF('G011A (Mayıs-Kasım)'!C1629="",0,'G011A (Mayıs-Kasım)'!C1629)</f>
        <v>0</v>
      </c>
      <c r="M1985" s="175">
        <f>IF('G011A (Mayıs-Kasım)'!K1629=" ",0,'G011A (Mayıs-Kasım)'!K1629)</f>
        <v>0</v>
      </c>
      <c r="N1985" s="176">
        <f>IF('G011A (Haziran-Aralık)'!C1675="",0,'G011A (Haziran-Aralık)'!C1675)</f>
        <v>0</v>
      </c>
      <c r="O1985" s="175">
        <f>IF('G011A (Haziran-Aralık)'!K1675="",0,'G011A (Haziran-Aralık)'!K1675)</f>
        <v>0</v>
      </c>
      <c r="P1985" s="176" t="str">
        <f>IF('proje ve personel bilgileri'!A862=0,"",SUM(D1985+F1985+H1985+J1985+L1985+N1985))</f>
        <v/>
      </c>
      <c r="Q1985" s="175" t="str">
        <f>IF('proje ve personel bilgileri'!A862=0,"",SUM(E1985+G1985+I1985+K1985+M1985+O1985))</f>
        <v/>
      </c>
      <c r="R1985" s="180" t="str">
        <f>IF('proje ve personel bilgileri'!A862&lt;&gt;0,(P1985/30)," ")</f>
        <v xml:space="preserve"> </v>
      </c>
      <c r="S1985" s="181" t="str">
        <f>IF('proje ve personel bilgileri'!A862&lt;&gt;0,(Q1985/R1985)," ")</f>
        <v xml:space="preserve"> </v>
      </c>
    </row>
    <row r="1986" spans="1:19" ht="15.75" customHeight="1" x14ac:dyDescent="0.25">
      <c r="A1986" s="15">
        <v>850</v>
      </c>
      <c r="B1986" s="359" t="str">
        <f>IF('proje ve personel bilgileri'!A863&lt;&gt;0,('proje ve personel bilgileri'!A863)," ")</f>
        <v xml:space="preserve"> </v>
      </c>
      <c r="C1986" s="359"/>
      <c r="D1986" s="176">
        <f>IF('G011A (Ocak-Temmuz)'!C1659="",0,'G011A (Ocak-Temmuz)'!C1659)</f>
        <v>0</v>
      </c>
      <c r="E1986" s="175">
        <f>IF('G011A (Ocak-Temmuz)'!K1659=" ",0,'G011A (Ocak-Temmuz)'!K1659)</f>
        <v>0</v>
      </c>
      <c r="F1986" s="176">
        <f>IF('G011A (Şubat-Ağustos)'!C1632="",0,'G011A (Şubat-Ağustos)'!C1632)</f>
        <v>0</v>
      </c>
      <c r="G1986" s="175">
        <f>IF('G011A (Şubat-Ağustos)'!K1632=" ",0,'G011A (Şubat-Ağustos)'!K1632)</f>
        <v>0</v>
      </c>
      <c r="H1986" s="176">
        <f>IF('G011A (Mart-Eylül)'!C1632="",0,'G011A (Mart-Eylül)'!C1632)</f>
        <v>0</v>
      </c>
      <c r="I1986" s="175">
        <f>IF('G011A (Mart-Eylül)'!K1632=" ",0,'G011A (Mart-Eylül)'!K1632)</f>
        <v>0</v>
      </c>
      <c r="J1986" s="176">
        <f>IF('G011A (Nisan-Ekim)'!C1631="",0,'G011A (Nisan-Ekim)'!C1631)</f>
        <v>0</v>
      </c>
      <c r="K1986" s="175">
        <f>IF('G011A (Nisan-Ekim)'!K1631="",0,'G011A (Nisan-Ekim)'!K1631)</f>
        <v>0</v>
      </c>
      <c r="L1986" s="176">
        <f>IF('G011A (Mayıs-Kasım)'!C1630="",0,'G011A (Mayıs-Kasım)'!C1630)</f>
        <v>0</v>
      </c>
      <c r="M1986" s="175">
        <f>IF('G011A (Mayıs-Kasım)'!K1630=" ",0,'G011A (Mayıs-Kasım)'!K1630)</f>
        <v>0</v>
      </c>
      <c r="N1986" s="176">
        <f>IF('G011A (Haziran-Aralık)'!C1676="",0,'G011A (Haziran-Aralık)'!C1676)</f>
        <v>0</v>
      </c>
      <c r="O1986" s="175">
        <f>IF('G011A (Haziran-Aralık)'!K1676="",0,'G011A (Haziran-Aralık)'!K1676)</f>
        <v>0</v>
      </c>
      <c r="P1986" s="176" t="str">
        <f>IF('proje ve personel bilgileri'!A863=0,"",SUM(D1986+F1986+H1986+J1986+L1986+N1986))</f>
        <v/>
      </c>
      <c r="Q1986" s="175" t="str">
        <f>IF('proje ve personel bilgileri'!A863=0,"",SUM(E1986+G1986+I1986+K1986+M1986+O1986))</f>
        <v/>
      </c>
      <c r="R1986" s="180" t="str">
        <f>IF('proje ve personel bilgileri'!A863&lt;&gt;0,(P1986/30)," ")</f>
        <v xml:space="preserve"> </v>
      </c>
      <c r="S1986" s="181" t="str">
        <f>IF('proje ve personel bilgileri'!A863&lt;&gt;0,(Q1986/R1986)," ")</f>
        <v xml:space="preserve"> </v>
      </c>
    </row>
    <row r="1987" spans="1:19" ht="15.75" customHeight="1" x14ac:dyDescent="0.25">
      <c r="A1987" s="14">
        <v>851</v>
      </c>
      <c r="B1987" s="359" t="str">
        <f>IF('proje ve personel bilgileri'!A864&lt;&gt;0,('proje ve personel bilgileri'!A864)," ")</f>
        <v xml:space="preserve"> </v>
      </c>
      <c r="C1987" s="359"/>
      <c r="D1987" s="176">
        <f>IF('G011A (Ocak-Temmuz)'!C1660="",0,'G011A (Ocak-Temmuz)'!C1660)</f>
        <v>0</v>
      </c>
      <c r="E1987" s="175">
        <f>IF('G011A (Ocak-Temmuz)'!K1660=" ",0,'G011A (Ocak-Temmuz)'!K1660)</f>
        <v>0</v>
      </c>
      <c r="F1987" s="176">
        <f>IF('G011A (Şubat-Ağustos)'!C1633="",0,'G011A (Şubat-Ağustos)'!C1633)</f>
        <v>0</v>
      </c>
      <c r="G1987" s="175">
        <f>IF('G011A (Şubat-Ağustos)'!K1633=" ",0,'G011A (Şubat-Ağustos)'!K1633)</f>
        <v>0</v>
      </c>
      <c r="H1987" s="176">
        <f>IF('G011A (Mart-Eylül)'!C1633="",0,'G011A (Mart-Eylül)'!C1633)</f>
        <v>0</v>
      </c>
      <c r="I1987" s="175">
        <f>IF('G011A (Mart-Eylül)'!K1633=" ",0,'G011A (Mart-Eylül)'!K1633)</f>
        <v>0</v>
      </c>
      <c r="J1987" s="176">
        <f>IF('G011A (Nisan-Ekim)'!C1632="",0,'G011A (Nisan-Ekim)'!C1632)</f>
        <v>0</v>
      </c>
      <c r="K1987" s="175">
        <f>IF('G011A (Nisan-Ekim)'!K1632="",0,'G011A (Nisan-Ekim)'!K1632)</f>
        <v>0</v>
      </c>
      <c r="L1987" s="176">
        <f>IF('G011A (Mayıs-Kasım)'!C1631="",0,'G011A (Mayıs-Kasım)'!C1631)</f>
        <v>0</v>
      </c>
      <c r="M1987" s="175">
        <f>IF('G011A (Mayıs-Kasım)'!K1631=" ",0,'G011A (Mayıs-Kasım)'!K1631)</f>
        <v>0</v>
      </c>
      <c r="N1987" s="176">
        <f>IF('G011A (Haziran-Aralık)'!C1677="",0,'G011A (Haziran-Aralık)'!C1677)</f>
        <v>0</v>
      </c>
      <c r="O1987" s="175">
        <f>IF('G011A (Haziran-Aralık)'!K1677="",0,'G011A (Haziran-Aralık)'!K1677)</f>
        <v>0</v>
      </c>
      <c r="P1987" s="176" t="str">
        <f>IF('proje ve personel bilgileri'!A864=0,"",SUM(D1987+F1987+H1987+J1987+L1987+N1987))</f>
        <v/>
      </c>
      <c r="Q1987" s="175" t="str">
        <f>IF('proje ve personel bilgileri'!A864=0,"",SUM(E1987+G1987+I1987+K1987+M1987+O1987))</f>
        <v/>
      </c>
      <c r="R1987" s="180" t="str">
        <f>IF('proje ve personel bilgileri'!A864&lt;&gt;0,(P1987/30)," ")</f>
        <v xml:space="preserve"> </v>
      </c>
      <c r="S1987" s="181" t="str">
        <f>IF('proje ve personel bilgileri'!A864&lt;&gt;0,(Q1987/R1987)," ")</f>
        <v xml:space="preserve"> </v>
      </c>
    </row>
    <row r="1988" spans="1:19" ht="15.75" customHeight="1" x14ac:dyDescent="0.25">
      <c r="A1988" s="15">
        <v>852</v>
      </c>
      <c r="B1988" s="359" t="str">
        <f>IF('proje ve personel bilgileri'!A865&lt;&gt;0,('proje ve personel bilgileri'!A865)," ")</f>
        <v xml:space="preserve"> </v>
      </c>
      <c r="C1988" s="359"/>
      <c r="D1988" s="176">
        <f>IF('G011A (Ocak-Temmuz)'!C1661="",0,'G011A (Ocak-Temmuz)'!C1661)</f>
        <v>0</v>
      </c>
      <c r="E1988" s="175">
        <f>IF('G011A (Ocak-Temmuz)'!K1661=" ",0,'G011A (Ocak-Temmuz)'!K1661)</f>
        <v>0</v>
      </c>
      <c r="F1988" s="176">
        <f>IF('G011A (Şubat-Ağustos)'!C1634="",0,'G011A (Şubat-Ağustos)'!C1634)</f>
        <v>0</v>
      </c>
      <c r="G1988" s="175">
        <f>IF('G011A (Şubat-Ağustos)'!K1634=" ",0,'G011A (Şubat-Ağustos)'!K1634)</f>
        <v>0</v>
      </c>
      <c r="H1988" s="176">
        <f>IF('G011A (Mart-Eylül)'!C1634="",0,'G011A (Mart-Eylül)'!C1634)</f>
        <v>0</v>
      </c>
      <c r="I1988" s="175">
        <f>IF('G011A (Mart-Eylül)'!K1634=" ",0,'G011A (Mart-Eylül)'!K1634)</f>
        <v>0</v>
      </c>
      <c r="J1988" s="176">
        <f>IF('G011A (Nisan-Ekim)'!C1633="",0,'G011A (Nisan-Ekim)'!C1633)</f>
        <v>0</v>
      </c>
      <c r="K1988" s="175">
        <f>IF('G011A (Nisan-Ekim)'!K1633="",0,'G011A (Nisan-Ekim)'!K1633)</f>
        <v>0</v>
      </c>
      <c r="L1988" s="176">
        <f>IF('G011A (Mayıs-Kasım)'!C1632="",0,'G011A (Mayıs-Kasım)'!C1632)</f>
        <v>0</v>
      </c>
      <c r="M1988" s="175">
        <f>IF('G011A (Mayıs-Kasım)'!K1632=" ",0,'G011A (Mayıs-Kasım)'!K1632)</f>
        <v>0</v>
      </c>
      <c r="N1988" s="176">
        <f>IF('G011A (Haziran-Aralık)'!C1678="",0,'G011A (Haziran-Aralık)'!C1678)</f>
        <v>0</v>
      </c>
      <c r="O1988" s="175">
        <f>IF('G011A (Haziran-Aralık)'!K1678="",0,'G011A (Haziran-Aralık)'!K1678)</f>
        <v>0</v>
      </c>
      <c r="P1988" s="176" t="str">
        <f>IF('proje ve personel bilgileri'!A865=0,"",SUM(D1988+F1988+H1988+J1988+L1988+N1988))</f>
        <v/>
      </c>
      <c r="Q1988" s="175" t="str">
        <f>IF('proje ve personel bilgileri'!A865=0,"",SUM(E1988+G1988+I1988+K1988+M1988+O1988))</f>
        <v/>
      </c>
      <c r="R1988" s="180" t="str">
        <f>IF('proje ve personel bilgileri'!A865&lt;&gt;0,(P1988/30)," ")</f>
        <v xml:space="preserve"> </v>
      </c>
      <c r="S1988" s="181" t="str">
        <f>IF('proje ve personel bilgileri'!A865&lt;&gt;0,(Q1988/R1988)," ")</f>
        <v xml:space="preserve"> </v>
      </c>
    </row>
    <row r="1989" spans="1:19" ht="15.75" customHeight="1" x14ac:dyDescent="0.25">
      <c r="A1989" s="14">
        <v>853</v>
      </c>
      <c r="B1989" s="359" t="str">
        <f>IF('proje ve personel bilgileri'!A866&lt;&gt;0,('proje ve personel bilgileri'!A866)," ")</f>
        <v xml:space="preserve"> </v>
      </c>
      <c r="C1989" s="359"/>
      <c r="D1989" s="176">
        <f>IF('G011A (Ocak-Temmuz)'!C1662="",0,'G011A (Ocak-Temmuz)'!C1662)</f>
        <v>0</v>
      </c>
      <c r="E1989" s="175">
        <f>IF('G011A (Ocak-Temmuz)'!K1662=" ",0,'G011A (Ocak-Temmuz)'!K1662)</f>
        <v>0</v>
      </c>
      <c r="F1989" s="176">
        <f>IF('G011A (Şubat-Ağustos)'!C1635="",0,'G011A (Şubat-Ağustos)'!C1635)</f>
        <v>0</v>
      </c>
      <c r="G1989" s="175">
        <f>IF('G011A (Şubat-Ağustos)'!K1635=" ",0,'G011A (Şubat-Ağustos)'!K1635)</f>
        <v>0</v>
      </c>
      <c r="H1989" s="176">
        <f>IF('G011A (Mart-Eylül)'!C1635="",0,'G011A (Mart-Eylül)'!C1635)</f>
        <v>0</v>
      </c>
      <c r="I1989" s="175">
        <f>IF('G011A (Mart-Eylül)'!K1635=" ",0,'G011A (Mart-Eylül)'!K1635)</f>
        <v>0</v>
      </c>
      <c r="J1989" s="176">
        <f>IF('G011A (Nisan-Ekim)'!C1634="",0,'G011A (Nisan-Ekim)'!C1634)</f>
        <v>0</v>
      </c>
      <c r="K1989" s="175">
        <f>IF('G011A (Nisan-Ekim)'!K1634="",0,'G011A (Nisan-Ekim)'!K1634)</f>
        <v>0</v>
      </c>
      <c r="L1989" s="176">
        <f>IF('G011A (Mayıs-Kasım)'!C1633="",0,'G011A (Mayıs-Kasım)'!C1633)</f>
        <v>0</v>
      </c>
      <c r="M1989" s="175">
        <f>IF('G011A (Mayıs-Kasım)'!K1633=" ",0,'G011A (Mayıs-Kasım)'!K1633)</f>
        <v>0</v>
      </c>
      <c r="N1989" s="176">
        <f>IF('G011A (Haziran-Aralık)'!C1679="",0,'G011A (Haziran-Aralık)'!C1679)</f>
        <v>0</v>
      </c>
      <c r="O1989" s="175">
        <f>IF('G011A (Haziran-Aralık)'!K1679="",0,'G011A (Haziran-Aralık)'!K1679)</f>
        <v>0</v>
      </c>
      <c r="P1989" s="176" t="str">
        <f>IF('proje ve personel bilgileri'!A866=0,"",SUM(D1989+F1989+H1989+J1989+L1989+N1989))</f>
        <v/>
      </c>
      <c r="Q1989" s="175" t="str">
        <f>IF('proje ve personel bilgileri'!A866=0,"",SUM(E1989+G1989+I1989+K1989+M1989+O1989))</f>
        <v/>
      </c>
      <c r="R1989" s="180" t="str">
        <f>IF('proje ve personel bilgileri'!A866&lt;&gt;0,(P1989/30)," ")</f>
        <v xml:space="preserve"> </v>
      </c>
      <c r="S1989" s="181" t="str">
        <f>IF('proje ve personel bilgileri'!A866&lt;&gt;0,(Q1989/R1989)," ")</f>
        <v xml:space="preserve"> </v>
      </c>
    </row>
    <row r="1990" spans="1:19" ht="15.75" customHeight="1" x14ac:dyDescent="0.25">
      <c r="A1990" s="15">
        <v>854</v>
      </c>
      <c r="B1990" s="359" t="str">
        <f>IF('proje ve personel bilgileri'!A867&lt;&gt;0,('proje ve personel bilgileri'!A867)," ")</f>
        <v xml:space="preserve"> </v>
      </c>
      <c r="C1990" s="359"/>
      <c r="D1990" s="176">
        <f>IF('G011A (Ocak-Temmuz)'!C1663="",0,'G011A (Ocak-Temmuz)'!C1663)</f>
        <v>0</v>
      </c>
      <c r="E1990" s="175">
        <f>IF('G011A (Ocak-Temmuz)'!K1663=" ",0,'G011A (Ocak-Temmuz)'!K1663)</f>
        <v>0</v>
      </c>
      <c r="F1990" s="176">
        <f>IF('G011A (Şubat-Ağustos)'!C1636="",0,'G011A (Şubat-Ağustos)'!C1636)</f>
        <v>0</v>
      </c>
      <c r="G1990" s="175">
        <f>IF('G011A (Şubat-Ağustos)'!K1636=" ",0,'G011A (Şubat-Ağustos)'!K1636)</f>
        <v>0</v>
      </c>
      <c r="H1990" s="176">
        <f>IF('G011A (Mart-Eylül)'!C1636="",0,'G011A (Mart-Eylül)'!C1636)</f>
        <v>0</v>
      </c>
      <c r="I1990" s="175">
        <f>IF('G011A (Mart-Eylül)'!K1636=" ",0,'G011A (Mart-Eylül)'!K1636)</f>
        <v>0</v>
      </c>
      <c r="J1990" s="176">
        <f>IF('G011A (Nisan-Ekim)'!C1635="",0,'G011A (Nisan-Ekim)'!C1635)</f>
        <v>0</v>
      </c>
      <c r="K1990" s="175">
        <f>IF('G011A (Nisan-Ekim)'!K1635="",0,'G011A (Nisan-Ekim)'!K1635)</f>
        <v>0</v>
      </c>
      <c r="L1990" s="176">
        <f>IF('G011A (Mayıs-Kasım)'!C1634="",0,'G011A (Mayıs-Kasım)'!C1634)</f>
        <v>0</v>
      </c>
      <c r="M1990" s="175">
        <f>IF('G011A (Mayıs-Kasım)'!K1634=" ",0,'G011A (Mayıs-Kasım)'!K1634)</f>
        <v>0</v>
      </c>
      <c r="N1990" s="176">
        <f>IF('G011A (Haziran-Aralık)'!C1680="",0,'G011A (Haziran-Aralık)'!C1680)</f>
        <v>0</v>
      </c>
      <c r="O1990" s="175">
        <f>IF('G011A (Haziran-Aralık)'!K1680="",0,'G011A (Haziran-Aralık)'!K1680)</f>
        <v>0</v>
      </c>
      <c r="P1990" s="176" t="str">
        <f>IF('proje ve personel bilgileri'!A867=0,"",SUM(D1990+F1990+H1990+J1990+L1990+N1990))</f>
        <v/>
      </c>
      <c r="Q1990" s="175" t="str">
        <f>IF('proje ve personel bilgileri'!A867=0,"",SUM(E1990+G1990+I1990+K1990+M1990+O1990))</f>
        <v/>
      </c>
      <c r="R1990" s="180" t="str">
        <f>IF('proje ve personel bilgileri'!A867&lt;&gt;0,(P1990/30)," ")</f>
        <v xml:space="preserve"> </v>
      </c>
      <c r="S1990" s="181" t="str">
        <f>IF('proje ve personel bilgileri'!A867&lt;&gt;0,(Q1990/R1990)," ")</f>
        <v xml:space="preserve"> </v>
      </c>
    </row>
    <row r="1991" spans="1:19" ht="15.75" customHeight="1" x14ac:dyDescent="0.25">
      <c r="A1991" s="14">
        <v>855</v>
      </c>
      <c r="B1991" s="359" t="str">
        <f>IF('proje ve personel bilgileri'!A868&lt;&gt;0,('proje ve personel bilgileri'!A868)," ")</f>
        <v xml:space="preserve"> </v>
      </c>
      <c r="C1991" s="359"/>
      <c r="D1991" s="176">
        <f>IF('G011A (Ocak-Temmuz)'!C1664="",0,'G011A (Ocak-Temmuz)'!C1664)</f>
        <v>0</v>
      </c>
      <c r="E1991" s="175">
        <f>IF('G011A (Ocak-Temmuz)'!K1664=" ",0,'G011A (Ocak-Temmuz)'!K1664)</f>
        <v>0</v>
      </c>
      <c r="F1991" s="176">
        <f>IF('G011A (Şubat-Ağustos)'!C1637="",0,'G011A (Şubat-Ağustos)'!C1637)</f>
        <v>0</v>
      </c>
      <c r="G1991" s="175">
        <f>IF('G011A (Şubat-Ağustos)'!K1637=" ",0,'G011A (Şubat-Ağustos)'!K1637)</f>
        <v>0</v>
      </c>
      <c r="H1991" s="176">
        <f>IF('G011A (Mart-Eylül)'!C1637="",0,'G011A (Mart-Eylül)'!C1637)</f>
        <v>0</v>
      </c>
      <c r="I1991" s="175">
        <f>IF('G011A (Mart-Eylül)'!K1637=" ",0,'G011A (Mart-Eylül)'!K1637)</f>
        <v>0</v>
      </c>
      <c r="J1991" s="176">
        <f>IF('G011A (Nisan-Ekim)'!C1636="",0,'G011A (Nisan-Ekim)'!C1636)</f>
        <v>0</v>
      </c>
      <c r="K1991" s="175">
        <f>IF('G011A (Nisan-Ekim)'!K1636="",0,'G011A (Nisan-Ekim)'!K1636)</f>
        <v>0</v>
      </c>
      <c r="L1991" s="176">
        <f>IF('G011A (Mayıs-Kasım)'!C1635="",0,'G011A (Mayıs-Kasım)'!C1635)</f>
        <v>0</v>
      </c>
      <c r="M1991" s="175">
        <f>IF('G011A (Mayıs-Kasım)'!K1635=" ",0,'G011A (Mayıs-Kasım)'!K1635)</f>
        <v>0</v>
      </c>
      <c r="N1991" s="176">
        <f>IF('G011A (Haziran-Aralık)'!C1681="",0,'G011A (Haziran-Aralık)'!C1681)</f>
        <v>0</v>
      </c>
      <c r="O1991" s="175">
        <f>IF('G011A (Haziran-Aralık)'!K1681="",0,'G011A (Haziran-Aralık)'!K1681)</f>
        <v>0</v>
      </c>
      <c r="P1991" s="176" t="str">
        <f>IF('proje ve personel bilgileri'!A868=0,"",SUM(D1991+F1991+H1991+J1991+L1991+N1991))</f>
        <v/>
      </c>
      <c r="Q1991" s="175" t="str">
        <f>IF('proje ve personel bilgileri'!A868=0,"",SUM(E1991+G1991+I1991+K1991+M1991+O1991))</f>
        <v/>
      </c>
      <c r="R1991" s="180" t="str">
        <f>IF('proje ve personel bilgileri'!A868&lt;&gt;0,(P1991/30)," ")</f>
        <v xml:space="preserve"> </v>
      </c>
      <c r="S1991" s="181" t="str">
        <f>IF('proje ve personel bilgileri'!A868&lt;&gt;0,(Q1991/R1991)," ")</f>
        <v xml:space="preserve"> </v>
      </c>
    </row>
    <row r="1992" spans="1:19" ht="15.75" customHeight="1" x14ac:dyDescent="0.25">
      <c r="A1992" s="15">
        <v>856</v>
      </c>
      <c r="B1992" s="359" t="str">
        <f>IF('proje ve personel bilgileri'!A869&lt;&gt;0,('proje ve personel bilgileri'!A869)," ")</f>
        <v xml:space="preserve"> </v>
      </c>
      <c r="C1992" s="359"/>
      <c r="D1992" s="176">
        <f>IF('G011A (Ocak-Temmuz)'!C1665="",0,'G011A (Ocak-Temmuz)'!C1665)</f>
        <v>0</v>
      </c>
      <c r="E1992" s="175">
        <f>IF('G011A (Ocak-Temmuz)'!K1665=" ",0,'G011A (Ocak-Temmuz)'!K1665)</f>
        <v>0</v>
      </c>
      <c r="F1992" s="176">
        <f>IF('G011A (Şubat-Ağustos)'!C1638="",0,'G011A (Şubat-Ağustos)'!C1638)</f>
        <v>0</v>
      </c>
      <c r="G1992" s="175">
        <f>IF('G011A (Şubat-Ağustos)'!K1638=" ",0,'G011A (Şubat-Ağustos)'!K1638)</f>
        <v>0</v>
      </c>
      <c r="H1992" s="176">
        <f>IF('G011A (Mart-Eylül)'!C1638="",0,'G011A (Mart-Eylül)'!C1638)</f>
        <v>0</v>
      </c>
      <c r="I1992" s="175">
        <f>IF('G011A (Mart-Eylül)'!K1638=" ",0,'G011A (Mart-Eylül)'!K1638)</f>
        <v>0</v>
      </c>
      <c r="J1992" s="176">
        <f>IF('G011A (Nisan-Ekim)'!C1637="",0,'G011A (Nisan-Ekim)'!C1637)</f>
        <v>0</v>
      </c>
      <c r="K1992" s="175">
        <f>IF('G011A (Nisan-Ekim)'!K1637="",0,'G011A (Nisan-Ekim)'!K1637)</f>
        <v>0</v>
      </c>
      <c r="L1992" s="176">
        <f>IF('G011A (Mayıs-Kasım)'!C1636="",0,'G011A (Mayıs-Kasım)'!C1636)</f>
        <v>0</v>
      </c>
      <c r="M1992" s="175">
        <f>IF('G011A (Mayıs-Kasım)'!K1636=" ",0,'G011A (Mayıs-Kasım)'!K1636)</f>
        <v>0</v>
      </c>
      <c r="N1992" s="176">
        <f>IF('G011A (Haziran-Aralık)'!C1682="",0,'G011A (Haziran-Aralık)'!C1682)</f>
        <v>0</v>
      </c>
      <c r="O1992" s="175">
        <f>IF('G011A (Haziran-Aralık)'!K1682="",0,'G011A (Haziran-Aralık)'!K1682)</f>
        <v>0</v>
      </c>
      <c r="P1992" s="176" t="str">
        <f>IF('proje ve personel bilgileri'!A869=0,"",SUM(D1992+F1992+H1992+J1992+L1992+N1992))</f>
        <v/>
      </c>
      <c r="Q1992" s="175" t="str">
        <f>IF('proje ve personel bilgileri'!A869=0,"",SUM(E1992+G1992+I1992+K1992+M1992+O1992))</f>
        <v/>
      </c>
      <c r="R1992" s="180" t="str">
        <f>IF('proje ve personel bilgileri'!A869&lt;&gt;0,(P1992/30)," ")</f>
        <v xml:space="preserve"> </v>
      </c>
      <c r="S1992" s="181" t="str">
        <f>IF('proje ve personel bilgileri'!A869&lt;&gt;0,(Q1992/R1992)," ")</f>
        <v xml:space="preserve"> </v>
      </c>
    </row>
    <row r="1993" spans="1:19" ht="15.75" customHeight="1" x14ac:dyDescent="0.25">
      <c r="A1993" s="14">
        <v>857</v>
      </c>
      <c r="B1993" s="359" t="str">
        <f>IF('proje ve personel bilgileri'!A870&lt;&gt;0,('proje ve personel bilgileri'!A870)," ")</f>
        <v xml:space="preserve"> </v>
      </c>
      <c r="C1993" s="359"/>
      <c r="D1993" s="176">
        <f>IF('G011A (Ocak-Temmuz)'!C1666="",0,'G011A (Ocak-Temmuz)'!C1666)</f>
        <v>0</v>
      </c>
      <c r="E1993" s="175">
        <f>IF('G011A (Ocak-Temmuz)'!K1666=" ",0,'G011A (Ocak-Temmuz)'!K1666)</f>
        <v>0</v>
      </c>
      <c r="F1993" s="176">
        <f>IF('G011A (Şubat-Ağustos)'!C1639="",0,'G011A (Şubat-Ağustos)'!C1639)</f>
        <v>0</v>
      </c>
      <c r="G1993" s="175">
        <f>IF('G011A (Şubat-Ağustos)'!K1639=" ",0,'G011A (Şubat-Ağustos)'!K1639)</f>
        <v>0</v>
      </c>
      <c r="H1993" s="176">
        <f>IF('G011A (Mart-Eylül)'!C1639="",0,'G011A (Mart-Eylül)'!C1639)</f>
        <v>0</v>
      </c>
      <c r="I1993" s="175">
        <f>IF('G011A (Mart-Eylül)'!K1639=" ",0,'G011A (Mart-Eylül)'!K1639)</f>
        <v>0</v>
      </c>
      <c r="J1993" s="176">
        <f>IF('G011A (Nisan-Ekim)'!C1638="",0,'G011A (Nisan-Ekim)'!C1638)</f>
        <v>0</v>
      </c>
      <c r="K1993" s="175">
        <f>IF('G011A (Nisan-Ekim)'!K1638="",0,'G011A (Nisan-Ekim)'!K1638)</f>
        <v>0</v>
      </c>
      <c r="L1993" s="176">
        <f>IF('G011A (Mayıs-Kasım)'!C1637="",0,'G011A (Mayıs-Kasım)'!C1637)</f>
        <v>0</v>
      </c>
      <c r="M1993" s="175">
        <f>IF('G011A (Mayıs-Kasım)'!K1637=" ",0,'G011A (Mayıs-Kasım)'!K1637)</f>
        <v>0</v>
      </c>
      <c r="N1993" s="176">
        <f>IF('G011A (Haziran-Aralık)'!C1683="",0,'G011A (Haziran-Aralık)'!C1683)</f>
        <v>0</v>
      </c>
      <c r="O1993" s="175">
        <f>IF('G011A (Haziran-Aralık)'!K1683="",0,'G011A (Haziran-Aralık)'!K1683)</f>
        <v>0</v>
      </c>
      <c r="P1993" s="176" t="str">
        <f>IF('proje ve personel bilgileri'!A870=0,"",SUM(D1993+F1993+H1993+J1993+L1993+N1993))</f>
        <v/>
      </c>
      <c r="Q1993" s="175" t="str">
        <f>IF('proje ve personel bilgileri'!A870=0,"",SUM(E1993+G1993+I1993+K1993+M1993+O1993))</f>
        <v/>
      </c>
      <c r="R1993" s="180" t="str">
        <f>IF('proje ve personel bilgileri'!A870&lt;&gt;0,(P1993/30)," ")</f>
        <v xml:space="preserve"> </v>
      </c>
      <c r="S1993" s="181" t="str">
        <f>IF('proje ve personel bilgileri'!A870&lt;&gt;0,(Q1993/R1993)," ")</f>
        <v xml:space="preserve"> </v>
      </c>
    </row>
    <row r="1994" spans="1:19" ht="15.75" customHeight="1" x14ac:dyDescent="0.25">
      <c r="A1994" s="15">
        <v>858</v>
      </c>
      <c r="B1994" s="359" t="str">
        <f>IF('proje ve personel bilgileri'!A871&lt;&gt;0,('proje ve personel bilgileri'!A871)," ")</f>
        <v xml:space="preserve"> </v>
      </c>
      <c r="C1994" s="359"/>
      <c r="D1994" s="176">
        <f>IF('G011A (Ocak-Temmuz)'!C1667="",0,'G011A (Ocak-Temmuz)'!C1667)</f>
        <v>0</v>
      </c>
      <c r="E1994" s="175">
        <f>IF('G011A (Ocak-Temmuz)'!K1667=" ",0,'G011A (Ocak-Temmuz)'!K1667)</f>
        <v>0</v>
      </c>
      <c r="F1994" s="176">
        <f>IF('G011A (Şubat-Ağustos)'!C1640="",0,'G011A (Şubat-Ağustos)'!C1640)</f>
        <v>0</v>
      </c>
      <c r="G1994" s="175">
        <f>IF('G011A (Şubat-Ağustos)'!K1640=" ",0,'G011A (Şubat-Ağustos)'!K1640)</f>
        <v>0</v>
      </c>
      <c r="H1994" s="176">
        <f>IF('G011A (Mart-Eylül)'!C1640="",0,'G011A (Mart-Eylül)'!C1640)</f>
        <v>0</v>
      </c>
      <c r="I1994" s="175">
        <f>IF('G011A (Mart-Eylül)'!K1640=" ",0,'G011A (Mart-Eylül)'!K1640)</f>
        <v>0</v>
      </c>
      <c r="J1994" s="176">
        <f>IF('G011A (Nisan-Ekim)'!C1639="",0,'G011A (Nisan-Ekim)'!C1639)</f>
        <v>0</v>
      </c>
      <c r="K1994" s="175">
        <f>IF('G011A (Nisan-Ekim)'!K1639="",0,'G011A (Nisan-Ekim)'!K1639)</f>
        <v>0</v>
      </c>
      <c r="L1994" s="176">
        <f>IF('G011A (Mayıs-Kasım)'!C1638="",0,'G011A (Mayıs-Kasım)'!C1638)</f>
        <v>0</v>
      </c>
      <c r="M1994" s="175">
        <f>IF('G011A (Mayıs-Kasım)'!K1638=" ",0,'G011A (Mayıs-Kasım)'!K1638)</f>
        <v>0</v>
      </c>
      <c r="N1994" s="176">
        <f>IF('G011A (Haziran-Aralık)'!C1684="",0,'G011A (Haziran-Aralık)'!C1684)</f>
        <v>0</v>
      </c>
      <c r="O1994" s="175">
        <f>IF('G011A (Haziran-Aralık)'!K1684="",0,'G011A (Haziran-Aralık)'!K1684)</f>
        <v>0</v>
      </c>
      <c r="P1994" s="176" t="str">
        <f>IF('proje ve personel bilgileri'!A871=0,"",SUM(D1994+F1994+H1994+J1994+L1994+N1994))</f>
        <v/>
      </c>
      <c r="Q1994" s="175" t="str">
        <f>IF('proje ve personel bilgileri'!A871=0,"",SUM(E1994+G1994+I1994+K1994+M1994+O1994))</f>
        <v/>
      </c>
      <c r="R1994" s="180" t="str">
        <f>IF('proje ve personel bilgileri'!A871&lt;&gt;0,(P1994/30)," ")</f>
        <v xml:space="preserve"> </v>
      </c>
      <c r="S1994" s="181" t="str">
        <f>IF('proje ve personel bilgileri'!A871&lt;&gt;0,(Q1994/R1994)," ")</f>
        <v xml:space="preserve"> </v>
      </c>
    </row>
    <row r="1995" spans="1:19" ht="15.75" customHeight="1" x14ac:dyDescent="0.25">
      <c r="A1995" s="14">
        <v>859</v>
      </c>
      <c r="B1995" s="359" t="str">
        <f>IF('proje ve personel bilgileri'!A872&lt;&gt;0,('proje ve personel bilgileri'!A872)," ")</f>
        <v xml:space="preserve"> </v>
      </c>
      <c r="C1995" s="359"/>
      <c r="D1995" s="176">
        <f>IF('G011A (Ocak-Temmuz)'!C1668="",0,'G011A (Ocak-Temmuz)'!C1668)</f>
        <v>0</v>
      </c>
      <c r="E1995" s="175">
        <f>IF('G011A (Ocak-Temmuz)'!K1668=" ",0,'G011A (Ocak-Temmuz)'!K1668)</f>
        <v>0</v>
      </c>
      <c r="F1995" s="176">
        <f>IF('G011A (Şubat-Ağustos)'!C1641="",0,'G011A (Şubat-Ağustos)'!C1641)</f>
        <v>0</v>
      </c>
      <c r="G1995" s="175">
        <f>IF('G011A (Şubat-Ağustos)'!K1641=" ",0,'G011A (Şubat-Ağustos)'!K1641)</f>
        <v>0</v>
      </c>
      <c r="H1995" s="176">
        <f>IF('G011A (Mart-Eylül)'!C1641="",0,'G011A (Mart-Eylül)'!C1641)</f>
        <v>0</v>
      </c>
      <c r="I1995" s="175">
        <f>IF('G011A (Mart-Eylül)'!K1641=" ",0,'G011A (Mart-Eylül)'!K1641)</f>
        <v>0</v>
      </c>
      <c r="J1995" s="176">
        <f>IF('G011A (Nisan-Ekim)'!C1640="",0,'G011A (Nisan-Ekim)'!C1640)</f>
        <v>0</v>
      </c>
      <c r="K1995" s="175">
        <f>IF('G011A (Nisan-Ekim)'!K1640="",0,'G011A (Nisan-Ekim)'!K1640)</f>
        <v>0</v>
      </c>
      <c r="L1995" s="176">
        <f>IF('G011A (Mayıs-Kasım)'!C1639="",0,'G011A (Mayıs-Kasım)'!C1639)</f>
        <v>0</v>
      </c>
      <c r="M1995" s="175">
        <f>IF('G011A (Mayıs-Kasım)'!K1639=" ",0,'G011A (Mayıs-Kasım)'!K1639)</f>
        <v>0</v>
      </c>
      <c r="N1995" s="176">
        <f>IF('G011A (Haziran-Aralık)'!C1685="",0,'G011A (Haziran-Aralık)'!C1685)</f>
        <v>0</v>
      </c>
      <c r="O1995" s="175">
        <f>IF('G011A (Haziran-Aralık)'!K1685="",0,'G011A (Haziran-Aralık)'!K1685)</f>
        <v>0</v>
      </c>
      <c r="P1995" s="176" t="str">
        <f>IF('proje ve personel bilgileri'!A872=0,"",SUM(D1995+F1995+H1995+J1995+L1995+N1995))</f>
        <v/>
      </c>
      <c r="Q1995" s="175" t="str">
        <f>IF('proje ve personel bilgileri'!A872=0,"",SUM(E1995+G1995+I1995+K1995+M1995+O1995))</f>
        <v/>
      </c>
      <c r="R1995" s="180" t="str">
        <f>IF('proje ve personel bilgileri'!A872&lt;&gt;0,(P1995/30)," ")</f>
        <v xml:space="preserve"> </v>
      </c>
      <c r="S1995" s="181" t="str">
        <f>IF('proje ve personel bilgileri'!A872&lt;&gt;0,(Q1995/R1995)," ")</f>
        <v xml:space="preserve"> </v>
      </c>
    </row>
    <row r="1996" spans="1:19" ht="15.75" customHeight="1" x14ac:dyDescent="0.25">
      <c r="A1996" s="15">
        <v>860</v>
      </c>
      <c r="B1996" s="359" t="str">
        <f>IF('proje ve personel bilgileri'!A873&lt;&gt;0,('proje ve personel bilgileri'!A873)," ")</f>
        <v xml:space="preserve"> </v>
      </c>
      <c r="C1996" s="359"/>
      <c r="D1996" s="176">
        <f>IF('G011A (Ocak-Temmuz)'!C1669="",0,'G011A (Ocak-Temmuz)'!C1669)</f>
        <v>0</v>
      </c>
      <c r="E1996" s="175">
        <f>IF('G011A (Ocak-Temmuz)'!K1669=" ",0,'G011A (Ocak-Temmuz)'!K1669)</f>
        <v>0</v>
      </c>
      <c r="F1996" s="176">
        <f>IF('G011A (Şubat-Ağustos)'!C1642="",0,'G011A (Şubat-Ağustos)'!C1642)</f>
        <v>0</v>
      </c>
      <c r="G1996" s="175">
        <f>IF('G011A (Şubat-Ağustos)'!K1642=" ",0,'G011A (Şubat-Ağustos)'!K1642)</f>
        <v>0</v>
      </c>
      <c r="H1996" s="176">
        <f>IF('G011A (Mart-Eylül)'!C1642="",0,'G011A (Mart-Eylül)'!C1642)</f>
        <v>0</v>
      </c>
      <c r="I1996" s="175">
        <f>IF('G011A (Mart-Eylül)'!K1642=" ",0,'G011A (Mart-Eylül)'!K1642)</f>
        <v>0</v>
      </c>
      <c r="J1996" s="176">
        <f>IF('G011A (Nisan-Ekim)'!C1641="",0,'G011A (Nisan-Ekim)'!C1641)</f>
        <v>0</v>
      </c>
      <c r="K1996" s="175">
        <f>IF('G011A (Nisan-Ekim)'!K1641="",0,'G011A (Nisan-Ekim)'!K1641)</f>
        <v>0</v>
      </c>
      <c r="L1996" s="176">
        <f>IF('G011A (Mayıs-Kasım)'!C1640="",0,'G011A (Mayıs-Kasım)'!C1640)</f>
        <v>0</v>
      </c>
      <c r="M1996" s="175">
        <f>IF('G011A (Mayıs-Kasım)'!K1640=" ",0,'G011A (Mayıs-Kasım)'!K1640)</f>
        <v>0</v>
      </c>
      <c r="N1996" s="176">
        <f>IF('G011A (Haziran-Aralık)'!C1686="",0,'G011A (Haziran-Aralık)'!C1686)</f>
        <v>0</v>
      </c>
      <c r="O1996" s="175">
        <f>IF('G011A (Haziran-Aralık)'!K1686="",0,'G011A (Haziran-Aralık)'!K1686)</f>
        <v>0</v>
      </c>
      <c r="P1996" s="176" t="str">
        <f>IF('proje ve personel bilgileri'!A873=0,"",SUM(D1996+F1996+H1996+J1996+L1996+N1996))</f>
        <v/>
      </c>
      <c r="Q1996" s="175" t="str">
        <f>IF('proje ve personel bilgileri'!A873=0,"",SUM(E1996+G1996+I1996+K1996+M1996+O1996))</f>
        <v/>
      </c>
      <c r="R1996" s="180" t="str">
        <f>IF('proje ve personel bilgileri'!A873&lt;&gt;0,(P1996/30)," ")</f>
        <v xml:space="preserve"> </v>
      </c>
      <c r="S1996" s="181" t="str">
        <f>IF('proje ve personel bilgileri'!A873&lt;&gt;0,(Q1996/R1996)," ")</f>
        <v xml:space="preserve"> </v>
      </c>
    </row>
    <row r="1997" spans="1:19" ht="15.75" customHeight="1" x14ac:dyDescent="0.25">
      <c r="A1997" s="14">
        <v>861</v>
      </c>
      <c r="B1997" s="359" t="str">
        <f>IF('proje ve personel bilgileri'!A874&lt;&gt;0,('proje ve personel bilgileri'!A874)," ")</f>
        <v xml:space="preserve"> </v>
      </c>
      <c r="C1997" s="359"/>
      <c r="D1997" s="176">
        <f>IF('G011A (Ocak-Temmuz)'!C1670="",0,'G011A (Ocak-Temmuz)'!C1670)</f>
        <v>0</v>
      </c>
      <c r="E1997" s="175">
        <f>IF('G011A (Ocak-Temmuz)'!K1670=" ",0,'G011A (Ocak-Temmuz)'!K1670)</f>
        <v>0</v>
      </c>
      <c r="F1997" s="176">
        <f>IF('G011A (Şubat-Ağustos)'!C1643="",0,'G011A (Şubat-Ağustos)'!C1643)</f>
        <v>0</v>
      </c>
      <c r="G1997" s="175">
        <f>IF('G011A (Şubat-Ağustos)'!K1643=" ",0,'G011A (Şubat-Ağustos)'!K1643)</f>
        <v>0</v>
      </c>
      <c r="H1997" s="176">
        <f>IF('G011A (Mart-Eylül)'!C1643="",0,'G011A (Mart-Eylül)'!C1643)</f>
        <v>0</v>
      </c>
      <c r="I1997" s="175">
        <f>IF('G011A (Mart-Eylül)'!K1643=" ",0,'G011A (Mart-Eylül)'!K1643)</f>
        <v>0</v>
      </c>
      <c r="J1997" s="176">
        <f>IF('G011A (Nisan-Ekim)'!C1642="",0,'G011A (Nisan-Ekim)'!C1642)</f>
        <v>0</v>
      </c>
      <c r="K1997" s="175">
        <f>IF('G011A (Nisan-Ekim)'!K1642="",0,'G011A (Nisan-Ekim)'!K1642)</f>
        <v>0</v>
      </c>
      <c r="L1997" s="176">
        <f>IF('G011A (Mayıs-Kasım)'!C1641="",0,'G011A (Mayıs-Kasım)'!C1641)</f>
        <v>0</v>
      </c>
      <c r="M1997" s="175">
        <f>IF('G011A (Mayıs-Kasım)'!K1641=" ",0,'G011A (Mayıs-Kasım)'!K1641)</f>
        <v>0</v>
      </c>
      <c r="N1997" s="176">
        <f>IF('G011A (Haziran-Aralık)'!C1687="",0,'G011A (Haziran-Aralık)'!C1687)</f>
        <v>0</v>
      </c>
      <c r="O1997" s="175">
        <f>IF('G011A (Haziran-Aralık)'!K1687="",0,'G011A (Haziran-Aralık)'!K1687)</f>
        <v>0</v>
      </c>
      <c r="P1997" s="176" t="str">
        <f>IF('proje ve personel bilgileri'!A874=0,"",SUM(D1997+F1997+H1997+J1997+L1997+N1997))</f>
        <v/>
      </c>
      <c r="Q1997" s="175" t="str">
        <f>IF('proje ve personel bilgileri'!A874=0,"",SUM(E1997+G1997+I1997+K1997+M1997+O1997))</f>
        <v/>
      </c>
      <c r="R1997" s="180" t="str">
        <f>IF('proje ve personel bilgileri'!A874&lt;&gt;0,(P1997/30)," ")</f>
        <v xml:space="preserve"> </v>
      </c>
      <c r="S1997" s="181" t="str">
        <f>IF('proje ve personel bilgileri'!A874&lt;&gt;0,(Q1997/R1997)," ")</f>
        <v xml:space="preserve"> </v>
      </c>
    </row>
    <row r="1998" spans="1:19" ht="15.75" customHeight="1" x14ac:dyDescent="0.25">
      <c r="A1998" s="15">
        <v>862</v>
      </c>
      <c r="B1998" s="359" t="str">
        <f>IF('proje ve personel bilgileri'!A875&lt;&gt;0,('proje ve personel bilgileri'!A875)," ")</f>
        <v xml:space="preserve"> </v>
      </c>
      <c r="C1998" s="359"/>
      <c r="D1998" s="176">
        <f>IF('G011A (Ocak-Temmuz)'!C1671="",0,'G011A (Ocak-Temmuz)'!C1671)</f>
        <v>0</v>
      </c>
      <c r="E1998" s="175">
        <f>IF('G011A (Ocak-Temmuz)'!K1671=" ",0,'G011A (Ocak-Temmuz)'!K1671)</f>
        <v>0</v>
      </c>
      <c r="F1998" s="176">
        <f>IF('G011A (Şubat-Ağustos)'!C1644="",0,'G011A (Şubat-Ağustos)'!C1644)</f>
        <v>0</v>
      </c>
      <c r="G1998" s="175">
        <f>IF('G011A (Şubat-Ağustos)'!K1644=" ",0,'G011A (Şubat-Ağustos)'!K1644)</f>
        <v>0</v>
      </c>
      <c r="H1998" s="176">
        <f>IF('G011A (Mart-Eylül)'!C1644="",0,'G011A (Mart-Eylül)'!C1644)</f>
        <v>0</v>
      </c>
      <c r="I1998" s="175">
        <f>IF('G011A (Mart-Eylül)'!K1644=" ",0,'G011A (Mart-Eylül)'!K1644)</f>
        <v>0</v>
      </c>
      <c r="J1998" s="176">
        <f>IF('G011A (Nisan-Ekim)'!C1643="",0,'G011A (Nisan-Ekim)'!C1643)</f>
        <v>0</v>
      </c>
      <c r="K1998" s="175">
        <f>IF('G011A (Nisan-Ekim)'!K1643="",0,'G011A (Nisan-Ekim)'!K1643)</f>
        <v>0</v>
      </c>
      <c r="L1998" s="176">
        <f>IF('G011A (Mayıs-Kasım)'!C1642="",0,'G011A (Mayıs-Kasım)'!C1642)</f>
        <v>0</v>
      </c>
      <c r="M1998" s="175">
        <f>IF('G011A (Mayıs-Kasım)'!K1642=" ",0,'G011A (Mayıs-Kasım)'!K1642)</f>
        <v>0</v>
      </c>
      <c r="N1998" s="176">
        <f>IF('G011A (Haziran-Aralık)'!C1688="",0,'G011A (Haziran-Aralık)'!C1688)</f>
        <v>0</v>
      </c>
      <c r="O1998" s="175">
        <f>IF('G011A (Haziran-Aralık)'!K1688="",0,'G011A (Haziran-Aralık)'!K1688)</f>
        <v>0</v>
      </c>
      <c r="P1998" s="176" t="str">
        <f>IF('proje ve personel bilgileri'!A875=0,"",SUM(D1998+F1998+H1998+J1998+L1998+N1998))</f>
        <v/>
      </c>
      <c r="Q1998" s="175" t="str">
        <f>IF('proje ve personel bilgileri'!A875=0,"",SUM(E1998+G1998+I1998+K1998+M1998+O1998))</f>
        <v/>
      </c>
      <c r="R1998" s="180" t="str">
        <f>IF('proje ve personel bilgileri'!A875&lt;&gt;0,(P1998/30)," ")</f>
        <v xml:space="preserve"> </v>
      </c>
      <c r="S1998" s="181" t="str">
        <f>IF('proje ve personel bilgileri'!A875&lt;&gt;0,(Q1998/R1998)," ")</f>
        <v xml:space="preserve"> </v>
      </c>
    </row>
    <row r="1999" spans="1:19" ht="15.75" customHeight="1" x14ac:dyDescent="0.25">
      <c r="A1999" s="14">
        <v>863</v>
      </c>
      <c r="B1999" s="359" t="str">
        <f>IF('proje ve personel bilgileri'!A876&lt;&gt;0,('proje ve personel bilgileri'!A876)," ")</f>
        <v xml:space="preserve"> </v>
      </c>
      <c r="C1999" s="359"/>
      <c r="D1999" s="176">
        <f>IF('G011A (Ocak-Temmuz)'!C1672="",0,'G011A (Ocak-Temmuz)'!C1672)</f>
        <v>0</v>
      </c>
      <c r="E1999" s="175">
        <f>IF('G011A (Ocak-Temmuz)'!K1672=" ",0,'G011A (Ocak-Temmuz)'!K1672)</f>
        <v>0</v>
      </c>
      <c r="F1999" s="176">
        <f>IF('G011A (Şubat-Ağustos)'!C1645="",0,'G011A (Şubat-Ağustos)'!C1645)</f>
        <v>0</v>
      </c>
      <c r="G1999" s="175">
        <f>IF('G011A (Şubat-Ağustos)'!K1645=" ",0,'G011A (Şubat-Ağustos)'!K1645)</f>
        <v>0</v>
      </c>
      <c r="H1999" s="176">
        <f>IF('G011A (Mart-Eylül)'!C1645="",0,'G011A (Mart-Eylül)'!C1645)</f>
        <v>0</v>
      </c>
      <c r="I1999" s="175">
        <f>IF('G011A (Mart-Eylül)'!K1645=" ",0,'G011A (Mart-Eylül)'!K1645)</f>
        <v>0</v>
      </c>
      <c r="J1999" s="176">
        <f>IF('G011A (Nisan-Ekim)'!C1644="",0,'G011A (Nisan-Ekim)'!C1644)</f>
        <v>0</v>
      </c>
      <c r="K1999" s="175">
        <f>IF('G011A (Nisan-Ekim)'!K1644="",0,'G011A (Nisan-Ekim)'!K1644)</f>
        <v>0</v>
      </c>
      <c r="L1999" s="176">
        <f>IF('G011A (Mayıs-Kasım)'!C1643="",0,'G011A (Mayıs-Kasım)'!C1643)</f>
        <v>0</v>
      </c>
      <c r="M1999" s="175">
        <f>IF('G011A (Mayıs-Kasım)'!K1643=" ",0,'G011A (Mayıs-Kasım)'!K1643)</f>
        <v>0</v>
      </c>
      <c r="N1999" s="176">
        <f>IF('G011A (Haziran-Aralık)'!C1689="",0,'G011A (Haziran-Aralık)'!C1689)</f>
        <v>0</v>
      </c>
      <c r="O1999" s="175">
        <f>IF('G011A (Haziran-Aralık)'!K1689="",0,'G011A (Haziran-Aralık)'!K1689)</f>
        <v>0</v>
      </c>
      <c r="P1999" s="176" t="str">
        <f>IF('proje ve personel bilgileri'!A876=0,"",SUM(D1999+F1999+H1999+J1999+L1999+N1999))</f>
        <v/>
      </c>
      <c r="Q1999" s="175" t="str">
        <f>IF('proje ve personel bilgileri'!A876=0,"",SUM(E1999+G1999+I1999+K1999+M1999+O1999))</f>
        <v/>
      </c>
      <c r="R1999" s="180" t="str">
        <f>IF('proje ve personel bilgileri'!A876&lt;&gt;0,(P1999/30)," ")</f>
        <v xml:space="preserve"> </v>
      </c>
      <c r="S1999" s="181" t="str">
        <f>IF('proje ve personel bilgileri'!A876&lt;&gt;0,(Q1999/R1999)," ")</f>
        <v xml:space="preserve"> </v>
      </c>
    </row>
    <row r="2000" spans="1:19" ht="15.75" customHeight="1" x14ac:dyDescent="0.25">
      <c r="A2000" s="15">
        <v>864</v>
      </c>
      <c r="B2000" s="359" t="str">
        <f>IF('proje ve personel bilgileri'!A877&lt;&gt;0,('proje ve personel bilgileri'!A877)," ")</f>
        <v xml:space="preserve"> </v>
      </c>
      <c r="C2000" s="359"/>
      <c r="D2000" s="176">
        <f>IF('G011A (Ocak-Temmuz)'!C1673="",0,'G011A (Ocak-Temmuz)'!C1673)</f>
        <v>0</v>
      </c>
      <c r="E2000" s="175">
        <f>IF('G011A (Ocak-Temmuz)'!K1673=" ",0,'G011A (Ocak-Temmuz)'!K1673)</f>
        <v>0</v>
      </c>
      <c r="F2000" s="176">
        <f>IF('G011A (Şubat-Ağustos)'!C1646="",0,'G011A (Şubat-Ağustos)'!C1646)</f>
        <v>0</v>
      </c>
      <c r="G2000" s="175">
        <f>IF('G011A (Şubat-Ağustos)'!K1646=" ",0,'G011A (Şubat-Ağustos)'!K1646)</f>
        <v>0</v>
      </c>
      <c r="H2000" s="176">
        <f>IF('G011A (Mart-Eylül)'!C1646="",0,'G011A (Mart-Eylül)'!C1646)</f>
        <v>0</v>
      </c>
      <c r="I2000" s="175">
        <f>IF('G011A (Mart-Eylül)'!K1646=" ",0,'G011A (Mart-Eylül)'!K1646)</f>
        <v>0</v>
      </c>
      <c r="J2000" s="176">
        <f>IF('G011A (Nisan-Ekim)'!C1645="",0,'G011A (Nisan-Ekim)'!C1645)</f>
        <v>0</v>
      </c>
      <c r="K2000" s="175">
        <f>IF('G011A (Nisan-Ekim)'!K1645="",0,'G011A (Nisan-Ekim)'!K1645)</f>
        <v>0</v>
      </c>
      <c r="L2000" s="176">
        <f>IF('G011A (Mayıs-Kasım)'!C1644="",0,'G011A (Mayıs-Kasım)'!C1644)</f>
        <v>0</v>
      </c>
      <c r="M2000" s="175">
        <f>IF('G011A (Mayıs-Kasım)'!K1644=" ",0,'G011A (Mayıs-Kasım)'!K1644)</f>
        <v>0</v>
      </c>
      <c r="N2000" s="176">
        <f>IF('G011A (Haziran-Aralık)'!C1690="",0,'G011A (Haziran-Aralık)'!C1690)</f>
        <v>0</v>
      </c>
      <c r="O2000" s="175">
        <f>IF('G011A (Haziran-Aralık)'!K1690="",0,'G011A (Haziran-Aralık)'!K1690)</f>
        <v>0</v>
      </c>
      <c r="P2000" s="176" t="str">
        <f>IF('proje ve personel bilgileri'!A877=0,"",SUM(D2000+F2000+H2000+J2000+L2000+N2000))</f>
        <v/>
      </c>
      <c r="Q2000" s="175" t="str">
        <f>IF('proje ve personel bilgileri'!A877=0,"",SUM(E2000+G2000+I2000+K2000+M2000+O2000))</f>
        <v/>
      </c>
      <c r="R2000" s="180" t="str">
        <f>IF('proje ve personel bilgileri'!A877&lt;&gt;0,(P2000/30)," ")</f>
        <v xml:space="preserve"> </v>
      </c>
      <c r="S2000" s="181" t="str">
        <f>IF('proje ve personel bilgileri'!A877&lt;&gt;0,(Q2000/R2000)," ")</f>
        <v xml:space="preserve"> </v>
      </c>
    </row>
    <row r="2001" spans="1:19" ht="15" customHeight="1" x14ac:dyDescent="0.25">
      <c r="A2001" s="56"/>
      <c r="B2001" s="56"/>
      <c r="C2001" s="56"/>
      <c r="D2001" s="56"/>
      <c r="E2001" s="56"/>
      <c r="F2001" s="56"/>
      <c r="G2001" s="56"/>
      <c r="H2001" s="56"/>
      <c r="I2001" s="56"/>
      <c r="J2001" s="56"/>
      <c r="K2001" s="56"/>
      <c r="L2001" s="56"/>
      <c r="M2001" s="56"/>
      <c r="N2001" s="56"/>
      <c r="O2001" s="56"/>
      <c r="P2001" s="56"/>
      <c r="Q2001" s="56"/>
      <c r="R2001" s="56"/>
      <c r="S2001" s="56"/>
    </row>
    <row r="2002" spans="1:19" ht="15" customHeight="1" x14ac:dyDescent="0.25">
      <c r="A2002" s="332" t="s">
        <v>100</v>
      </c>
      <c r="B2002" s="332"/>
      <c r="C2002" s="332"/>
      <c r="D2002" s="332"/>
      <c r="E2002" s="332"/>
      <c r="F2002" s="332"/>
      <c r="G2002" s="332"/>
      <c r="H2002" s="332"/>
      <c r="I2002" s="332"/>
      <c r="J2002" s="332"/>
      <c r="K2002" s="332"/>
      <c r="L2002" s="332"/>
      <c r="M2002" s="332"/>
      <c r="N2002" s="332"/>
      <c r="O2002" s="332"/>
      <c r="P2002" s="332"/>
      <c r="Q2002" s="332"/>
      <c r="R2002" s="332"/>
    </row>
    <row r="2003" spans="1:19" ht="15" customHeight="1" x14ac:dyDescent="0.25">
      <c r="A2003" s="287"/>
    </row>
    <row r="2004" spans="1:19" ht="15" customHeight="1" x14ac:dyDescent="0.25">
      <c r="C2004" s="57"/>
      <c r="E2004" s="58"/>
      <c r="G2004" s="57"/>
    </row>
    <row r="2005" spans="1:19" ht="15" customHeight="1" x14ac:dyDescent="0.25">
      <c r="F2005" s="288" t="s">
        <v>102</v>
      </c>
      <c r="J2005" s="288" t="s">
        <v>103</v>
      </c>
      <c r="O2005" s="74" t="s">
        <v>127</v>
      </c>
    </row>
    <row r="2016" spans="1:19" ht="15.75" customHeight="1" x14ac:dyDescent="0.25">
      <c r="A2016" s="348" t="s">
        <v>108</v>
      </c>
      <c r="B2016" s="348"/>
      <c r="C2016" s="348"/>
      <c r="D2016" s="348"/>
      <c r="E2016" s="348"/>
      <c r="F2016" s="348"/>
      <c r="G2016" s="348"/>
      <c r="H2016" s="348"/>
      <c r="I2016" s="348"/>
      <c r="J2016" s="348"/>
      <c r="K2016" s="348"/>
      <c r="L2016" s="348"/>
      <c r="M2016" s="348"/>
      <c r="N2016" s="348"/>
      <c r="O2016" s="348"/>
      <c r="P2016" s="348"/>
      <c r="Q2016" s="348"/>
      <c r="R2016" s="348"/>
      <c r="S2016" s="348"/>
    </row>
    <row r="2017" spans="1:19" ht="15" customHeight="1" x14ac:dyDescent="0.25">
      <c r="A2017" s="68"/>
      <c r="B2017" s="68"/>
      <c r="C2017" s="68"/>
      <c r="D2017" s="68"/>
      <c r="E2017" s="68"/>
      <c r="F2017" s="68"/>
      <c r="G2017" s="68"/>
      <c r="H2017" s="68"/>
      <c r="I2017" s="69" t="str">
        <f>'proje ve personel bilgileri'!$B$7</f>
        <v>/</v>
      </c>
      <c r="J2017" s="68" t="s">
        <v>109</v>
      </c>
      <c r="K2017" s="68"/>
      <c r="L2017" s="68"/>
      <c r="M2017" s="68"/>
      <c r="N2017" s="68"/>
      <c r="O2017" s="68"/>
      <c r="P2017" s="68"/>
      <c r="Q2017" s="68"/>
      <c r="R2017" s="68"/>
      <c r="S2017" s="68"/>
    </row>
    <row r="2018" spans="1:19" ht="18.75" customHeight="1" x14ac:dyDescent="0.25">
      <c r="R2018" s="10" t="s">
        <v>110</v>
      </c>
    </row>
    <row r="2019" spans="1:19" ht="15.75" customHeight="1" x14ac:dyDescent="0.25">
      <c r="A2019" s="349" t="s">
        <v>2</v>
      </c>
      <c r="B2019" s="350"/>
      <c r="C2019" s="374">
        <f>'proje ve personel bilgileri'!$B$2</f>
        <v>0</v>
      </c>
      <c r="D2019" s="375"/>
      <c r="E2019" s="375"/>
      <c r="F2019" s="375"/>
      <c r="G2019" s="375"/>
      <c r="H2019" s="375"/>
      <c r="I2019" s="375"/>
      <c r="J2019" s="375"/>
      <c r="K2019" s="375"/>
      <c r="L2019" s="375"/>
      <c r="M2019" s="375"/>
      <c r="N2019" s="375"/>
      <c r="O2019" s="375"/>
      <c r="P2019" s="375"/>
      <c r="Q2019" s="375"/>
      <c r="R2019" s="375"/>
      <c r="S2019" s="376"/>
    </row>
    <row r="2020" spans="1:19" ht="15.75" customHeight="1" x14ac:dyDescent="0.25">
      <c r="A2020" s="349" t="s">
        <v>4</v>
      </c>
      <c r="B2020" s="350"/>
      <c r="C2020" s="374">
        <f>'proje ve personel bilgileri'!$B$3</f>
        <v>0</v>
      </c>
      <c r="D2020" s="375"/>
      <c r="E2020" s="375"/>
      <c r="F2020" s="375"/>
      <c r="G2020" s="375"/>
      <c r="H2020" s="375"/>
      <c r="I2020" s="375"/>
      <c r="J2020" s="375"/>
      <c r="K2020" s="375"/>
      <c r="L2020" s="375"/>
      <c r="M2020" s="375"/>
      <c r="N2020" s="375"/>
      <c r="O2020" s="375"/>
      <c r="P2020" s="375"/>
      <c r="Q2020" s="375"/>
      <c r="R2020" s="375"/>
      <c r="S2020" s="376"/>
    </row>
    <row r="2021" spans="1:19" ht="27.75" customHeight="1" x14ac:dyDescent="0.25">
      <c r="A2021" s="360" t="s">
        <v>87</v>
      </c>
      <c r="B2021" s="368" t="s">
        <v>15</v>
      </c>
      <c r="C2021" s="369"/>
      <c r="D2021" s="368" t="s">
        <v>111</v>
      </c>
      <c r="E2021" s="369"/>
      <c r="F2021" s="368" t="s">
        <v>112</v>
      </c>
      <c r="G2021" s="369"/>
      <c r="H2021" s="366" t="s">
        <v>113</v>
      </c>
      <c r="I2021" s="367"/>
      <c r="J2021" s="366" t="s">
        <v>114</v>
      </c>
      <c r="K2021" s="367"/>
      <c r="L2021" s="366" t="s">
        <v>115</v>
      </c>
      <c r="M2021" s="367"/>
      <c r="N2021" s="368" t="s">
        <v>116</v>
      </c>
      <c r="O2021" s="369"/>
      <c r="P2021" s="360" t="s">
        <v>117</v>
      </c>
      <c r="Q2021" s="286" t="s">
        <v>118</v>
      </c>
      <c r="R2021" s="362" t="s">
        <v>119</v>
      </c>
      <c r="S2021" s="362" t="s">
        <v>120</v>
      </c>
    </row>
    <row r="2022" spans="1:19" ht="15.75" customHeight="1" x14ac:dyDescent="0.25">
      <c r="A2022" s="361"/>
      <c r="B2022" s="372"/>
      <c r="C2022" s="373"/>
      <c r="D2022" s="370"/>
      <c r="E2022" s="371"/>
      <c r="F2022" s="370"/>
      <c r="G2022" s="371"/>
      <c r="H2022" s="364" t="s">
        <v>121</v>
      </c>
      <c r="I2022" s="365"/>
      <c r="J2022" s="364" t="s">
        <v>122</v>
      </c>
      <c r="K2022" s="365"/>
      <c r="L2022" s="364" t="s">
        <v>123</v>
      </c>
      <c r="M2022" s="365"/>
      <c r="N2022" s="370"/>
      <c r="O2022" s="371"/>
      <c r="P2022" s="361"/>
      <c r="Q2022" s="11" t="s">
        <v>124</v>
      </c>
      <c r="R2022" s="363"/>
      <c r="S2022" s="363"/>
    </row>
    <row r="2023" spans="1:19" ht="27.75" customHeight="1" x14ac:dyDescent="0.25">
      <c r="A2023" s="361"/>
      <c r="B2023" s="372"/>
      <c r="C2023" s="373"/>
      <c r="D2023" s="360" t="s">
        <v>125</v>
      </c>
      <c r="E2023" s="11" t="s">
        <v>126</v>
      </c>
      <c r="F2023" s="360" t="s">
        <v>125</v>
      </c>
      <c r="G2023" s="11" t="s">
        <v>126</v>
      </c>
      <c r="H2023" s="360" t="s">
        <v>125</v>
      </c>
      <c r="I2023" s="11" t="s">
        <v>126</v>
      </c>
      <c r="J2023" s="360" t="s">
        <v>125</v>
      </c>
      <c r="K2023" s="12" t="s">
        <v>126</v>
      </c>
      <c r="L2023" s="360" t="s">
        <v>125</v>
      </c>
      <c r="M2023" s="11" t="s">
        <v>126</v>
      </c>
      <c r="N2023" s="360" t="s">
        <v>125</v>
      </c>
      <c r="O2023" s="11" t="s">
        <v>126</v>
      </c>
      <c r="P2023" s="361"/>
      <c r="Q2023" s="11" t="s">
        <v>98</v>
      </c>
      <c r="R2023" s="363"/>
      <c r="S2023" s="363"/>
    </row>
    <row r="2024" spans="1:19" ht="15.75" customHeight="1" x14ac:dyDescent="0.25">
      <c r="A2024" s="361"/>
      <c r="B2024" s="372"/>
      <c r="C2024" s="373"/>
      <c r="D2024" s="361"/>
      <c r="E2024" s="11" t="s">
        <v>98</v>
      </c>
      <c r="F2024" s="361"/>
      <c r="G2024" s="11" t="s">
        <v>98</v>
      </c>
      <c r="H2024" s="361"/>
      <c r="I2024" s="11" t="s">
        <v>98</v>
      </c>
      <c r="J2024" s="361"/>
      <c r="K2024" s="12" t="s">
        <v>98</v>
      </c>
      <c r="L2024" s="361"/>
      <c r="M2024" s="11" t="s">
        <v>98</v>
      </c>
      <c r="N2024" s="361"/>
      <c r="O2024" s="11" t="s">
        <v>98</v>
      </c>
      <c r="P2024" s="361"/>
      <c r="Q2024" s="13"/>
      <c r="R2024" s="363"/>
      <c r="S2024" s="363"/>
    </row>
    <row r="2025" spans="1:19" ht="15.75" customHeight="1" x14ac:dyDescent="0.25">
      <c r="A2025" s="14">
        <v>865</v>
      </c>
      <c r="B2025" s="359" t="str">
        <f>IF('proje ve personel bilgileri'!A878&lt;&gt;0,('proje ve personel bilgileri'!A878)," ")</f>
        <v xml:space="preserve"> </v>
      </c>
      <c r="C2025" s="359"/>
      <c r="D2025" s="176">
        <f>IF('G011A (Ocak-Temmuz)'!C1692="",0,'G011A (Ocak-Temmuz)'!C1692)</f>
        <v>0</v>
      </c>
      <c r="E2025" s="175">
        <f>IF('G011A (Ocak-Temmuz)'!K1692=" ",0,'G011A (Ocak-Temmuz)'!K1692)</f>
        <v>0</v>
      </c>
      <c r="F2025" s="176">
        <f>IF('G011A (Şubat-Ağustos)'!C1663="",0,'G011A (Şubat-Ağustos)'!C1663)</f>
        <v>0</v>
      </c>
      <c r="G2025" s="175">
        <f>IF('G011A (Şubat-Ağustos)'!K1663=" ",0,'G011A (Şubat-Ağustos)'!K1663)</f>
        <v>0</v>
      </c>
      <c r="H2025" s="176">
        <f>IF('G011A (Mart-Eylül)'!C1662="",0,'G011A (Mart-Eylül)'!C1662)</f>
        <v>0</v>
      </c>
      <c r="I2025" s="175">
        <f>IF('G011A (Mart-Eylül)'!K1662=" ",0,'G011A (Mart-Eylül)'!K1662)</f>
        <v>0</v>
      </c>
      <c r="J2025" s="176">
        <f>IF('G011A (Nisan-Ekim)'!C1662="",0,'G011A (Nisan-Ekim)'!C1662)</f>
        <v>0</v>
      </c>
      <c r="K2025" s="175">
        <f>IF('G011A (Nisan-Ekim)'!K1662="",0,'G011A (Nisan-Ekim)'!K1662)</f>
        <v>0</v>
      </c>
      <c r="L2025" s="176">
        <f>IF('G011A (Mayıs-Kasım)'!C1663="",0,'G011A (Mayıs-Kasım)'!C1663)</f>
        <v>0</v>
      </c>
      <c r="M2025" s="175">
        <f>IF('G011A (Mayıs-Kasım)'!K1663=" ",0,'G011A (Mayıs-Kasım)'!K1663)</f>
        <v>0</v>
      </c>
      <c r="N2025" s="176">
        <f>IF('G011A (Haziran-Aralık)'!C1709="",0,'G011A (Haziran-Aralık)'!C1709)</f>
        <v>0</v>
      </c>
      <c r="O2025" s="175">
        <f>IF('G011A (Haziran-Aralık)'!K1709="",0,'G011A (Haziran-Aralık)'!K1709)</f>
        <v>0</v>
      </c>
      <c r="P2025" s="176" t="str">
        <f>IF('proje ve personel bilgileri'!A878=0,"",SUM(D2025+F2025+H2025+J2025+L2025+N2025))</f>
        <v/>
      </c>
      <c r="Q2025" s="175" t="str">
        <f>IF('proje ve personel bilgileri'!A878=0,"",SUM(E2025+G2025+I2025+K2025+M2025+O2025))</f>
        <v/>
      </c>
      <c r="R2025" s="180" t="str">
        <f>IF('proje ve personel bilgileri'!A878&lt;&gt;0,(P2025/30)," ")</f>
        <v xml:space="preserve"> </v>
      </c>
      <c r="S2025" s="181" t="str">
        <f>IF('proje ve personel bilgileri'!A878&lt;&gt;0,(Q2025/R2025)," ")</f>
        <v xml:space="preserve"> </v>
      </c>
    </row>
    <row r="2026" spans="1:19" ht="15.75" customHeight="1" x14ac:dyDescent="0.25">
      <c r="A2026" s="15">
        <v>866</v>
      </c>
      <c r="B2026" s="359" t="str">
        <f>IF('proje ve personel bilgileri'!A879&lt;&gt;0,('proje ve personel bilgileri'!A879)," ")</f>
        <v xml:space="preserve"> </v>
      </c>
      <c r="C2026" s="359"/>
      <c r="D2026" s="176">
        <f>IF('G011A (Ocak-Temmuz)'!C1693="",0,'G011A (Ocak-Temmuz)'!C1693)</f>
        <v>0</v>
      </c>
      <c r="E2026" s="175">
        <f>IF('G011A (Ocak-Temmuz)'!K1693=" ",0,'G011A (Ocak-Temmuz)'!K1693)</f>
        <v>0</v>
      </c>
      <c r="F2026" s="176">
        <f>IF('G011A (Şubat-Ağustos)'!C1664="",0,'G011A (Şubat-Ağustos)'!C1664)</f>
        <v>0</v>
      </c>
      <c r="G2026" s="175">
        <f>IF('G011A (Şubat-Ağustos)'!K1664=" ",0,'G011A (Şubat-Ağustos)'!K1664)</f>
        <v>0</v>
      </c>
      <c r="H2026" s="176">
        <f>IF('G011A (Mart-Eylül)'!C1663="",0,'G011A (Mart-Eylül)'!C1663)</f>
        <v>0</v>
      </c>
      <c r="I2026" s="175">
        <f>IF('G011A (Mart-Eylül)'!K1663=" ",0,'G011A (Mart-Eylül)'!K1663)</f>
        <v>0</v>
      </c>
      <c r="J2026" s="176">
        <f>IF('G011A (Nisan-Ekim)'!C1663="",0,'G011A (Nisan-Ekim)'!C1663)</f>
        <v>0</v>
      </c>
      <c r="K2026" s="175">
        <f>IF('G011A (Nisan-Ekim)'!K1663="",0,'G011A (Nisan-Ekim)'!K1663)</f>
        <v>0</v>
      </c>
      <c r="L2026" s="176">
        <f>IF('G011A (Mayıs-Kasım)'!C1664="",0,'G011A (Mayıs-Kasım)'!C1664)</f>
        <v>0</v>
      </c>
      <c r="M2026" s="175">
        <f>IF('G011A (Mayıs-Kasım)'!K1664=" ",0,'G011A (Mayıs-Kasım)'!K1664)</f>
        <v>0</v>
      </c>
      <c r="N2026" s="176">
        <f>IF('G011A (Haziran-Aralık)'!C1710="",0,'G011A (Haziran-Aralık)'!C1710)</f>
        <v>0</v>
      </c>
      <c r="O2026" s="175">
        <f>IF('G011A (Haziran-Aralık)'!K1710="",0,'G011A (Haziran-Aralık)'!K1710)</f>
        <v>0</v>
      </c>
      <c r="P2026" s="176" t="str">
        <f>IF('proje ve personel bilgileri'!A879=0,"",SUM(D2026+F2026+H2026+J2026+L2026+N2026))</f>
        <v/>
      </c>
      <c r="Q2026" s="175" t="str">
        <f>IF('proje ve personel bilgileri'!A879=0,"",SUM(E2026+G2026+I2026+K2026+M2026+O2026))</f>
        <v/>
      </c>
      <c r="R2026" s="180" t="str">
        <f>IF('proje ve personel bilgileri'!A879&lt;&gt;0,(P2026/30)," ")</f>
        <v xml:space="preserve"> </v>
      </c>
      <c r="S2026" s="181" t="str">
        <f>IF('proje ve personel bilgileri'!A879&lt;&gt;0,(Q2026/R2026)," ")</f>
        <v xml:space="preserve"> </v>
      </c>
    </row>
    <row r="2027" spans="1:19" ht="15.75" customHeight="1" x14ac:dyDescent="0.25">
      <c r="A2027" s="14">
        <v>867</v>
      </c>
      <c r="B2027" s="359" t="str">
        <f>IF('proje ve personel bilgileri'!A880&lt;&gt;0,('proje ve personel bilgileri'!A880)," ")</f>
        <v xml:space="preserve"> </v>
      </c>
      <c r="C2027" s="359"/>
      <c r="D2027" s="176">
        <f>IF('G011A (Ocak-Temmuz)'!C1694="",0,'G011A (Ocak-Temmuz)'!C1694)</f>
        <v>0</v>
      </c>
      <c r="E2027" s="175">
        <f>IF('G011A (Ocak-Temmuz)'!K1694=" ",0,'G011A (Ocak-Temmuz)'!K1694)</f>
        <v>0</v>
      </c>
      <c r="F2027" s="176">
        <f>IF('G011A (Şubat-Ağustos)'!C1665="",0,'G011A (Şubat-Ağustos)'!C1665)</f>
        <v>0</v>
      </c>
      <c r="G2027" s="175">
        <f>IF('G011A (Şubat-Ağustos)'!K1665=" ",0,'G011A (Şubat-Ağustos)'!K1665)</f>
        <v>0</v>
      </c>
      <c r="H2027" s="176">
        <f>IF('G011A (Mart-Eylül)'!C1664="",0,'G011A (Mart-Eylül)'!C1664)</f>
        <v>0</v>
      </c>
      <c r="I2027" s="175">
        <f>IF('G011A (Mart-Eylül)'!K1664=" ",0,'G011A (Mart-Eylül)'!K1664)</f>
        <v>0</v>
      </c>
      <c r="J2027" s="176">
        <f>IF('G011A (Nisan-Ekim)'!C1664="",0,'G011A (Nisan-Ekim)'!C1664)</f>
        <v>0</v>
      </c>
      <c r="K2027" s="175">
        <f>IF('G011A (Nisan-Ekim)'!K1664="",0,'G011A (Nisan-Ekim)'!K1664)</f>
        <v>0</v>
      </c>
      <c r="L2027" s="176">
        <f>IF('G011A (Mayıs-Kasım)'!C1665="",0,'G011A (Mayıs-Kasım)'!C1665)</f>
        <v>0</v>
      </c>
      <c r="M2027" s="175">
        <f>IF('G011A (Mayıs-Kasım)'!K1665=" ",0,'G011A (Mayıs-Kasım)'!K1665)</f>
        <v>0</v>
      </c>
      <c r="N2027" s="176">
        <f>IF('G011A (Haziran-Aralık)'!C1711="",0,'G011A (Haziran-Aralık)'!C1711)</f>
        <v>0</v>
      </c>
      <c r="O2027" s="175">
        <f>IF('G011A (Haziran-Aralık)'!K1711="",0,'G011A (Haziran-Aralık)'!K1711)</f>
        <v>0</v>
      </c>
      <c r="P2027" s="176" t="str">
        <f>IF('proje ve personel bilgileri'!A880=0,"",SUM(D2027+F2027+H2027+J2027+L2027+N2027))</f>
        <v/>
      </c>
      <c r="Q2027" s="175" t="str">
        <f>IF('proje ve personel bilgileri'!A880=0,"",SUM(E2027+G2027+I2027+K2027+M2027+O2027))</f>
        <v/>
      </c>
      <c r="R2027" s="180" t="str">
        <f>IF('proje ve personel bilgileri'!A880&lt;&gt;0,(P2027/30)," ")</f>
        <v xml:space="preserve"> </v>
      </c>
      <c r="S2027" s="181" t="str">
        <f>IF('proje ve personel bilgileri'!A880&lt;&gt;0,(Q2027/R2027)," ")</f>
        <v xml:space="preserve"> </v>
      </c>
    </row>
    <row r="2028" spans="1:19" ht="15.75" customHeight="1" x14ac:dyDescent="0.25">
      <c r="A2028" s="15">
        <v>868</v>
      </c>
      <c r="B2028" s="359" t="str">
        <f>IF('proje ve personel bilgileri'!A881&lt;&gt;0,('proje ve personel bilgileri'!A881)," ")</f>
        <v xml:space="preserve"> </v>
      </c>
      <c r="C2028" s="359"/>
      <c r="D2028" s="176">
        <f>IF('G011A (Ocak-Temmuz)'!C1695="",0,'G011A (Ocak-Temmuz)'!C1695)</f>
        <v>0</v>
      </c>
      <c r="E2028" s="175">
        <f>IF('G011A (Ocak-Temmuz)'!K1695=" ",0,'G011A (Ocak-Temmuz)'!K1695)</f>
        <v>0</v>
      </c>
      <c r="F2028" s="176">
        <f>IF('G011A (Şubat-Ağustos)'!C1666="",0,'G011A (Şubat-Ağustos)'!C1666)</f>
        <v>0</v>
      </c>
      <c r="G2028" s="175">
        <f>IF('G011A (Şubat-Ağustos)'!K1666=" ",0,'G011A (Şubat-Ağustos)'!K1666)</f>
        <v>0</v>
      </c>
      <c r="H2028" s="176">
        <f>IF('G011A (Mart-Eylül)'!C1665="",0,'G011A (Mart-Eylül)'!C1665)</f>
        <v>0</v>
      </c>
      <c r="I2028" s="175">
        <f>IF('G011A (Mart-Eylül)'!K1665=" ",0,'G011A (Mart-Eylül)'!K1665)</f>
        <v>0</v>
      </c>
      <c r="J2028" s="176">
        <f>IF('G011A (Nisan-Ekim)'!C1665="",0,'G011A (Nisan-Ekim)'!C1665)</f>
        <v>0</v>
      </c>
      <c r="K2028" s="175">
        <f>IF('G011A (Nisan-Ekim)'!K1665="",0,'G011A (Nisan-Ekim)'!K1665)</f>
        <v>0</v>
      </c>
      <c r="L2028" s="176">
        <f>IF('G011A (Mayıs-Kasım)'!C1666="",0,'G011A (Mayıs-Kasım)'!C1666)</f>
        <v>0</v>
      </c>
      <c r="M2028" s="175">
        <f>IF('G011A (Mayıs-Kasım)'!K1666=" ",0,'G011A (Mayıs-Kasım)'!K1666)</f>
        <v>0</v>
      </c>
      <c r="N2028" s="176">
        <f>IF('G011A (Haziran-Aralık)'!C1712="",0,'G011A (Haziran-Aralık)'!C1712)</f>
        <v>0</v>
      </c>
      <c r="O2028" s="175">
        <f>IF('G011A (Haziran-Aralık)'!K1712="",0,'G011A (Haziran-Aralık)'!K1712)</f>
        <v>0</v>
      </c>
      <c r="P2028" s="176" t="str">
        <f>IF('proje ve personel bilgileri'!A881=0,"",SUM(D2028+F2028+H2028+J2028+L2028+N2028))</f>
        <v/>
      </c>
      <c r="Q2028" s="175" t="str">
        <f>IF('proje ve personel bilgileri'!A881=0,"",SUM(E2028+G2028+I2028+K2028+M2028+O2028))</f>
        <v/>
      </c>
      <c r="R2028" s="180" t="str">
        <f>IF('proje ve personel bilgileri'!A881&lt;&gt;0,(P2028/30)," ")</f>
        <v xml:space="preserve"> </v>
      </c>
      <c r="S2028" s="181" t="str">
        <f>IF('proje ve personel bilgileri'!A881&lt;&gt;0,(Q2028/R2028)," ")</f>
        <v xml:space="preserve"> </v>
      </c>
    </row>
    <row r="2029" spans="1:19" ht="15.75" customHeight="1" x14ac:dyDescent="0.25">
      <c r="A2029" s="14">
        <v>869</v>
      </c>
      <c r="B2029" s="359" t="str">
        <f>IF('proje ve personel bilgileri'!A882&lt;&gt;0,('proje ve personel bilgileri'!A882)," ")</f>
        <v xml:space="preserve"> </v>
      </c>
      <c r="C2029" s="359"/>
      <c r="D2029" s="176">
        <f>IF('G011A (Ocak-Temmuz)'!C1696="",0,'G011A (Ocak-Temmuz)'!C1696)</f>
        <v>0</v>
      </c>
      <c r="E2029" s="175">
        <f>IF('G011A (Ocak-Temmuz)'!K1696=" ",0,'G011A (Ocak-Temmuz)'!K1696)</f>
        <v>0</v>
      </c>
      <c r="F2029" s="176">
        <f>IF('G011A (Şubat-Ağustos)'!C1667="",0,'G011A (Şubat-Ağustos)'!C1667)</f>
        <v>0</v>
      </c>
      <c r="G2029" s="175">
        <f>IF('G011A (Şubat-Ağustos)'!K1667=" ",0,'G011A (Şubat-Ağustos)'!K1667)</f>
        <v>0</v>
      </c>
      <c r="H2029" s="176">
        <f>IF('G011A (Mart-Eylül)'!C1666="",0,'G011A (Mart-Eylül)'!C1666)</f>
        <v>0</v>
      </c>
      <c r="I2029" s="175">
        <f>IF('G011A (Mart-Eylül)'!K1666=" ",0,'G011A (Mart-Eylül)'!K1666)</f>
        <v>0</v>
      </c>
      <c r="J2029" s="176">
        <f>IF('G011A (Nisan-Ekim)'!C1666="",0,'G011A (Nisan-Ekim)'!C1666)</f>
        <v>0</v>
      </c>
      <c r="K2029" s="175">
        <f>IF('G011A (Nisan-Ekim)'!K1666="",0,'G011A (Nisan-Ekim)'!K1666)</f>
        <v>0</v>
      </c>
      <c r="L2029" s="176">
        <f>IF('G011A (Mayıs-Kasım)'!C1667="",0,'G011A (Mayıs-Kasım)'!C1667)</f>
        <v>0</v>
      </c>
      <c r="M2029" s="175">
        <f>IF('G011A (Mayıs-Kasım)'!K1667=" ",0,'G011A (Mayıs-Kasım)'!K1667)</f>
        <v>0</v>
      </c>
      <c r="N2029" s="176">
        <f>IF('G011A (Haziran-Aralık)'!C1713="",0,'G011A (Haziran-Aralık)'!C1713)</f>
        <v>0</v>
      </c>
      <c r="O2029" s="175">
        <f>IF('G011A (Haziran-Aralık)'!K1713="",0,'G011A (Haziran-Aralık)'!K1713)</f>
        <v>0</v>
      </c>
      <c r="P2029" s="176" t="str">
        <f>IF('proje ve personel bilgileri'!A882=0,"",SUM(D2029+F2029+H2029+J2029+L2029+N2029))</f>
        <v/>
      </c>
      <c r="Q2029" s="175" t="str">
        <f>IF('proje ve personel bilgileri'!A882=0,"",SUM(E2029+G2029+I2029+K2029+M2029+O2029))</f>
        <v/>
      </c>
      <c r="R2029" s="180" t="str">
        <f>IF('proje ve personel bilgileri'!A882&lt;&gt;0,(P2029/30)," ")</f>
        <v xml:space="preserve"> </v>
      </c>
      <c r="S2029" s="181" t="str">
        <f>IF('proje ve personel bilgileri'!A882&lt;&gt;0,(Q2029/R2029)," ")</f>
        <v xml:space="preserve"> </v>
      </c>
    </row>
    <row r="2030" spans="1:19" ht="15.75" customHeight="1" x14ac:dyDescent="0.25">
      <c r="A2030" s="15">
        <v>870</v>
      </c>
      <c r="B2030" s="359" t="str">
        <f>IF('proje ve personel bilgileri'!A883&lt;&gt;0,('proje ve personel bilgileri'!A883)," ")</f>
        <v xml:space="preserve"> </v>
      </c>
      <c r="C2030" s="359"/>
      <c r="D2030" s="176">
        <f>IF('G011A (Ocak-Temmuz)'!C1697="",0,'G011A (Ocak-Temmuz)'!C1697)</f>
        <v>0</v>
      </c>
      <c r="E2030" s="175">
        <f>IF('G011A (Ocak-Temmuz)'!K1697=" ",0,'G011A (Ocak-Temmuz)'!K1697)</f>
        <v>0</v>
      </c>
      <c r="F2030" s="176">
        <f>IF('G011A (Şubat-Ağustos)'!C1668="",0,'G011A (Şubat-Ağustos)'!C1668)</f>
        <v>0</v>
      </c>
      <c r="G2030" s="175">
        <f>IF('G011A (Şubat-Ağustos)'!K1668=" ",0,'G011A (Şubat-Ağustos)'!K1668)</f>
        <v>0</v>
      </c>
      <c r="H2030" s="176">
        <f>IF('G011A (Mart-Eylül)'!C1667="",0,'G011A (Mart-Eylül)'!C1667)</f>
        <v>0</v>
      </c>
      <c r="I2030" s="175">
        <f>IF('G011A (Mart-Eylül)'!K1667=" ",0,'G011A (Mart-Eylül)'!K1667)</f>
        <v>0</v>
      </c>
      <c r="J2030" s="176">
        <f>IF('G011A (Nisan-Ekim)'!C1667="",0,'G011A (Nisan-Ekim)'!C1667)</f>
        <v>0</v>
      </c>
      <c r="K2030" s="175">
        <f>IF('G011A (Nisan-Ekim)'!K1667="",0,'G011A (Nisan-Ekim)'!K1667)</f>
        <v>0</v>
      </c>
      <c r="L2030" s="176">
        <f>IF('G011A (Mayıs-Kasım)'!C1668="",0,'G011A (Mayıs-Kasım)'!C1668)</f>
        <v>0</v>
      </c>
      <c r="M2030" s="175">
        <f>IF('G011A (Mayıs-Kasım)'!K1668=" ",0,'G011A (Mayıs-Kasım)'!K1668)</f>
        <v>0</v>
      </c>
      <c r="N2030" s="176">
        <f>IF('G011A (Haziran-Aralık)'!C1714="",0,'G011A (Haziran-Aralık)'!C1714)</f>
        <v>0</v>
      </c>
      <c r="O2030" s="175">
        <f>IF('G011A (Haziran-Aralık)'!K1714="",0,'G011A (Haziran-Aralık)'!K1714)</f>
        <v>0</v>
      </c>
      <c r="P2030" s="176" t="str">
        <f>IF('proje ve personel bilgileri'!A883=0,"",SUM(D2030+F2030+H2030+J2030+L2030+N2030))</f>
        <v/>
      </c>
      <c r="Q2030" s="175" t="str">
        <f>IF('proje ve personel bilgileri'!A883=0,"",SUM(E2030+G2030+I2030+K2030+M2030+O2030))</f>
        <v/>
      </c>
      <c r="R2030" s="180" t="str">
        <f>IF('proje ve personel bilgileri'!A883&lt;&gt;0,(P2030/30)," ")</f>
        <v xml:space="preserve"> </v>
      </c>
      <c r="S2030" s="181" t="str">
        <f>IF('proje ve personel bilgileri'!A883&lt;&gt;0,(Q2030/R2030)," ")</f>
        <v xml:space="preserve"> </v>
      </c>
    </row>
    <row r="2031" spans="1:19" ht="15.75" customHeight="1" x14ac:dyDescent="0.25">
      <c r="A2031" s="14">
        <v>871</v>
      </c>
      <c r="B2031" s="359" t="str">
        <f>IF('proje ve personel bilgileri'!A884&lt;&gt;0,('proje ve personel bilgileri'!A884)," ")</f>
        <v xml:space="preserve"> </v>
      </c>
      <c r="C2031" s="359"/>
      <c r="D2031" s="176">
        <f>IF('G011A (Ocak-Temmuz)'!C1698="",0,'G011A (Ocak-Temmuz)'!C1698)</f>
        <v>0</v>
      </c>
      <c r="E2031" s="175">
        <f>IF('G011A (Ocak-Temmuz)'!K1698=" ",0,'G011A (Ocak-Temmuz)'!K1698)</f>
        <v>0</v>
      </c>
      <c r="F2031" s="176">
        <f>IF('G011A (Şubat-Ağustos)'!C1669="",0,'G011A (Şubat-Ağustos)'!C1669)</f>
        <v>0</v>
      </c>
      <c r="G2031" s="175">
        <f>IF('G011A (Şubat-Ağustos)'!K1669=" ",0,'G011A (Şubat-Ağustos)'!K1669)</f>
        <v>0</v>
      </c>
      <c r="H2031" s="176">
        <f>IF('G011A (Mart-Eylül)'!C1668="",0,'G011A (Mart-Eylül)'!C1668)</f>
        <v>0</v>
      </c>
      <c r="I2031" s="175">
        <f>IF('G011A (Mart-Eylül)'!K1668=" ",0,'G011A (Mart-Eylül)'!K1668)</f>
        <v>0</v>
      </c>
      <c r="J2031" s="176">
        <f>IF('G011A (Nisan-Ekim)'!C1668="",0,'G011A (Nisan-Ekim)'!C1668)</f>
        <v>0</v>
      </c>
      <c r="K2031" s="175">
        <f>IF('G011A (Nisan-Ekim)'!K1668="",0,'G011A (Nisan-Ekim)'!K1668)</f>
        <v>0</v>
      </c>
      <c r="L2031" s="176">
        <f>IF('G011A (Mayıs-Kasım)'!C1669="",0,'G011A (Mayıs-Kasım)'!C1669)</f>
        <v>0</v>
      </c>
      <c r="M2031" s="175">
        <f>IF('G011A (Mayıs-Kasım)'!K1669=" ",0,'G011A (Mayıs-Kasım)'!K1669)</f>
        <v>0</v>
      </c>
      <c r="N2031" s="176">
        <f>IF('G011A (Haziran-Aralık)'!C1715="",0,'G011A (Haziran-Aralık)'!C1715)</f>
        <v>0</v>
      </c>
      <c r="O2031" s="175">
        <f>IF('G011A (Haziran-Aralık)'!K1715="",0,'G011A (Haziran-Aralık)'!K1715)</f>
        <v>0</v>
      </c>
      <c r="P2031" s="176" t="str">
        <f>IF('proje ve personel bilgileri'!A884=0,"",SUM(D2031+F2031+H2031+J2031+L2031+N2031))</f>
        <v/>
      </c>
      <c r="Q2031" s="175" t="str">
        <f>IF('proje ve personel bilgileri'!A884=0,"",SUM(E2031+G2031+I2031+K2031+M2031+O2031))</f>
        <v/>
      </c>
      <c r="R2031" s="180" t="str">
        <f>IF('proje ve personel bilgileri'!A884&lt;&gt;0,(P2031/30)," ")</f>
        <v xml:space="preserve"> </v>
      </c>
      <c r="S2031" s="181" t="str">
        <f>IF('proje ve personel bilgileri'!A884&lt;&gt;0,(Q2031/R2031)," ")</f>
        <v xml:space="preserve"> </v>
      </c>
    </row>
    <row r="2032" spans="1:19" ht="15.75" customHeight="1" x14ac:dyDescent="0.25">
      <c r="A2032" s="15">
        <v>872</v>
      </c>
      <c r="B2032" s="359" t="str">
        <f>IF('proje ve personel bilgileri'!A885&lt;&gt;0,('proje ve personel bilgileri'!A885)," ")</f>
        <v xml:space="preserve"> </v>
      </c>
      <c r="C2032" s="359"/>
      <c r="D2032" s="176">
        <f>IF('G011A (Ocak-Temmuz)'!C1699="",0,'G011A (Ocak-Temmuz)'!C1699)</f>
        <v>0</v>
      </c>
      <c r="E2032" s="175">
        <f>IF('G011A (Ocak-Temmuz)'!K1699=" ",0,'G011A (Ocak-Temmuz)'!K1699)</f>
        <v>0</v>
      </c>
      <c r="F2032" s="176">
        <f>IF('G011A (Şubat-Ağustos)'!C1670="",0,'G011A (Şubat-Ağustos)'!C1670)</f>
        <v>0</v>
      </c>
      <c r="G2032" s="175">
        <f>IF('G011A (Şubat-Ağustos)'!K1670=" ",0,'G011A (Şubat-Ağustos)'!K1670)</f>
        <v>0</v>
      </c>
      <c r="H2032" s="176">
        <f>IF('G011A (Mart-Eylül)'!C1669="",0,'G011A (Mart-Eylül)'!C1669)</f>
        <v>0</v>
      </c>
      <c r="I2032" s="175">
        <f>IF('G011A (Mart-Eylül)'!K1669=" ",0,'G011A (Mart-Eylül)'!K1669)</f>
        <v>0</v>
      </c>
      <c r="J2032" s="176">
        <f>IF('G011A (Nisan-Ekim)'!C1669="",0,'G011A (Nisan-Ekim)'!C1669)</f>
        <v>0</v>
      </c>
      <c r="K2032" s="175">
        <f>IF('G011A (Nisan-Ekim)'!K1669="",0,'G011A (Nisan-Ekim)'!K1669)</f>
        <v>0</v>
      </c>
      <c r="L2032" s="176">
        <f>IF('G011A (Mayıs-Kasım)'!C1670="",0,'G011A (Mayıs-Kasım)'!C1670)</f>
        <v>0</v>
      </c>
      <c r="M2032" s="175">
        <f>IF('G011A (Mayıs-Kasım)'!K1670=" ",0,'G011A (Mayıs-Kasım)'!K1670)</f>
        <v>0</v>
      </c>
      <c r="N2032" s="176">
        <f>IF('G011A (Haziran-Aralık)'!C1716="",0,'G011A (Haziran-Aralık)'!C1716)</f>
        <v>0</v>
      </c>
      <c r="O2032" s="175">
        <f>IF('G011A (Haziran-Aralık)'!K1716="",0,'G011A (Haziran-Aralık)'!K1716)</f>
        <v>0</v>
      </c>
      <c r="P2032" s="176" t="str">
        <f>IF('proje ve personel bilgileri'!A885=0,"",SUM(D2032+F2032+H2032+J2032+L2032+N2032))</f>
        <v/>
      </c>
      <c r="Q2032" s="175" t="str">
        <f>IF('proje ve personel bilgileri'!A885=0,"",SUM(E2032+G2032+I2032+K2032+M2032+O2032))</f>
        <v/>
      </c>
      <c r="R2032" s="180" t="str">
        <f>IF('proje ve personel bilgileri'!A885&lt;&gt;0,(P2032/30)," ")</f>
        <v xml:space="preserve"> </v>
      </c>
      <c r="S2032" s="181" t="str">
        <f>IF('proje ve personel bilgileri'!A885&lt;&gt;0,(Q2032/R2032)," ")</f>
        <v xml:space="preserve"> </v>
      </c>
    </row>
    <row r="2033" spans="1:19" ht="15.75" customHeight="1" x14ac:dyDescent="0.25">
      <c r="A2033" s="14">
        <v>873</v>
      </c>
      <c r="B2033" s="359" t="str">
        <f>IF('proje ve personel bilgileri'!A886&lt;&gt;0,('proje ve personel bilgileri'!A886)," ")</f>
        <v xml:space="preserve"> </v>
      </c>
      <c r="C2033" s="359"/>
      <c r="D2033" s="176">
        <f>IF('G011A (Ocak-Temmuz)'!C1700="",0,'G011A (Ocak-Temmuz)'!C1700)</f>
        <v>0</v>
      </c>
      <c r="E2033" s="175">
        <f>IF('G011A (Ocak-Temmuz)'!K1700=" ",0,'G011A (Ocak-Temmuz)'!K1700)</f>
        <v>0</v>
      </c>
      <c r="F2033" s="176">
        <f>IF('G011A (Şubat-Ağustos)'!C1671="",0,'G011A (Şubat-Ağustos)'!C1671)</f>
        <v>0</v>
      </c>
      <c r="G2033" s="175">
        <f>IF('G011A (Şubat-Ağustos)'!K1671=" ",0,'G011A (Şubat-Ağustos)'!K1671)</f>
        <v>0</v>
      </c>
      <c r="H2033" s="176">
        <f>IF('G011A (Mart-Eylül)'!C1670="",0,'G011A (Mart-Eylül)'!C1670)</f>
        <v>0</v>
      </c>
      <c r="I2033" s="175">
        <f>IF('G011A (Mart-Eylül)'!K1670=" ",0,'G011A (Mart-Eylül)'!K1670)</f>
        <v>0</v>
      </c>
      <c r="J2033" s="176">
        <f>IF('G011A (Nisan-Ekim)'!C1670="",0,'G011A (Nisan-Ekim)'!C1670)</f>
        <v>0</v>
      </c>
      <c r="K2033" s="175">
        <f>IF('G011A (Nisan-Ekim)'!K1670="",0,'G011A (Nisan-Ekim)'!K1670)</f>
        <v>0</v>
      </c>
      <c r="L2033" s="176">
        <f>IF('G011A (Mayıs-Kasım)'!C1671="",0,'G011A (Mayıs-Kasım)'!C1671)</f>
        <v>0</v>
      </c>
      <c r="M2033" s="175">
        <f>IF('G011A (Mayıs-Kasım)'!K1671=" ",0,'G011A (Mayıs-Kasım)'!K1671)</f>
        <v>0</v>
      </c>
      <c r="N2033" s="176">
        <f>IF('G011A (Haziran-Aralık)'!C1717="",0,'G011A (Haziran-Aralık)'!C1717)</f>
        <v>0</v>
      </c>
      <c r="O2033" s="175">
        <f>IF('G011A (Haziran-Aralık)'!K1717="",0,'G011A (Haziran-Aralık)'!K1717)</f>
        <v>0</v>
      </c>
      <c r="P2033" s="176" t="str">
        <f>IF('proje ve personel bilgileri'!A886=0,"",SUM(D2033+F2033+H2033+J2033+L2033+N2033))</f>
        <v/>
      </c>
      <c r="Q2033" s="175" t="str">
        <f>IF('proje ve personel bilgileri'!A886=0,"",SUM(E2033+G2033+I2033+K2033+M2033+O2033))</f>
        <v/>
      </c>
      <c r="R2033" s="180" t="str">
        <f>IF('proje ve personel bilgileri'!A886&lt;&gt;0,(P2033/30)," ")</f>
        <v xml:space="preserve"> </v>
      </c>
      <c r="S2033" s="181" t="str">
        <f>IF('proje ve personel bilgileri'!A886&lt;&gt;0,(Q2033/R2033)," ")</f>
        <v xml:space="preserve"> </v>
      </c>
    </row>
    <row r="2034" spans="1:19" ht="15.75" customHeight="1" x14ac:dyDescent="0.25">
      <c r="A2034" s="15">
        <v>874</v>
      </c>
      <c r="B2034" s="359" t="str">
        <f>IF('proje ve personel bilgileri'!A887&lt;&gt;0,('proje ve personel bilgileri'!A887)," ")</f>
        <v xml:space="preserve"> </v>
      </c>
      <c r="C2034" s="359"/>
      <c r="D2034" s="176">
        <f>IF('G011A (Ocak-Temmuz)'!C1701="",0,'G011A (Ocak-Temmuz)'!C1701)</f>
        <v>0</v>
      </c>
      <c r="E2034" s="175">
        <f>IF('G011A (Ocak-Temmuz)'!K1701=" ",0,'G011A (Ocak-Temmuz)'!K1701)</f>
        <v>0</v>
      </c>
      <c r="F2034" s="176">
        <f>IF('G011A (Şubat-Ağustos)'!C1672="",0,'G011A (Şubat-Ağustos)'!C1672)</f>
        <v>0</v>
      </c>
      <c r="G2034" s="175">
        <f>IF('G011A (Şubat-Ağustos)'!K1672=" ",0,'G011A (Şubat-Ağustos)'!K1672)</f>
        <v>0</v>
      </c>
      <c r="H2034" s="176">
        <f>IF('G011A (Mart-Eylül)'!C1671="",0,'G011A (Mart-Eylül)'!C1671)</f>
        <v>0</v>
      </c>
      <c r="I2034" s="175">
        <f>IF('G011A (Mart-Eylül)'!K1671=" ",0,'G011A (Mart-Eylül)'!K1671)</f>
        <v>0</v>
      </c>
      <c r="J2034" s="176">
        <f>IF('G011A (Nisan-Ekim)'!C1671="",0,'G011A (Nisan-Ekim)'!C1671)</f>
        <v>0</v>
      </c>
      <c r="K2034" s="175">
        <f>IF('G011A (Nisan-Ekim)'!K1671="",0,'G011A (Nisan-Ekim)'!K1671)</f>
        <v>0</v>
      </c>
      <c r="L2034" s="176">
        <f>IF('G011A (Mayıs-Kasım)'!C1672="",0,'G011A (Mayıs-Kasım)'!C1672)</f>
        <v>0</v>
      </c>
      <c r="M2034" s="175">
        <f>IF('G011A (Mayıs-Kasım)'!K1672=" ",0,'G011A (Mayıs-Kasım)'!K1672)</f>
        <v>0</v>
      </c>
      <c r="N2034" s="176">
        <f>IF('G011A (Haziran-Aralık)'!C1718="",0,'G011A (Haziran-Aralık)'!C1718)</f>
        <v>0</v>
      </c>
      <c r="O2034" s="175">
        <f>IF('G011A (Haziran-Aralık)'!K1718="",0,'G011A (Haziran-Aralık)'!K1718)</f>
        <v>0</v>
      </c>
      <c r="P2034" s="176" t="str">
        <f>IF('proje ve personel bilgileri'!A887=0,"",SUM(D2034+F2034+H2034+J2034+L2034+N2034))</f>
        <v/>
      </c>
      <c r="Q2034" s="175" t="str">
        <f>IF('proje ve personel bilgileri'!A887=0,"",SUM(E2034+G2034+I2034+K2034+M2034+O2034))</f>
        <v/>
      </c>
      <c r="R2034" s="180" t="str">
        <f>IF('proje ve personel bilgileri'!A887&lt;&gt;0,(P2034/30)," ")</f>
        <v xml:space="preserve"> </v>
      </c>
      <c r="S2034" s="181" t="str">
        <f>IF('proje ve personel bilgileri'!A887&lt;&gt;0,(Q2034/R2034)," ")</f>
        <v xml:space="preserve"> </v>
      </c>
    </row>
    <row r="2035" spans="1:19" ht="15.75" customHeight="1" x14ac:dyDescent="0.25">
      <c r="A2035" s="14">
        <v>875</v>
      </c>
      <c r="B2035" s="359" t="str">
        <f>IF('proje ve personel bilgileri'!A888&lt;&gt;0,('proje ve personel bilgileri'!A888)," ")</f>
        <v xml:space="preserve"> </v>
      </c>
      <c r="C2035" s="359"/>
      <c r="D2035" s="176">
        <f>IF('G011A (Ocak-Temmuz)'!C1702="",0,'G011A (Ocak-Temmuz)'!C1702)</f>
        <v>0</v>
      </c>
      <c r="E2035" s="175">
        <f>IF('G011A (Ocak-Temmuz)'!K1702=" ",0,'G011A (Ocak-Temmuz)'!K1702)</f>
        <v>0</v>
      </c>
      <c r="F2035" s="176">
        <f>IF('G011A (Şubat-Ağustos)'!C1673="",0,'G011A (Şubat-Ağustos)'!C1673)</f>
        <v>0</v>
      </c>
      <c r="G2035" s="175">
        <f>IF('G011A (Şubat-Ağustos)'!K1673=" ",0,'G011A (Şubat-Ağustos)'!K1673)</f>
        <v>0</v>
      </c>
      <c r="H2035" s="176">
        <f>IF('G011A (Mart-Eylül)'!C1672="",0,'G011A (Mart-Eylül)'!C1672)</f>
        <v>0</v>
      </c>
      <c r="I2035" s="175">
        <f>IF('G011A (Mart-Eylül)'!K1672=" ",0,'G011A (Mart-Eylül)'!K1672)</f>
        <v>0</v>
      </c>
      <c r="J2035" s="176">
        <f>IF('G011A (Nisan-Ekim)'!C1672="",0,'G011A (Nisan-Ekim)'!C1672)</f>
        <v>0</v>
      </c>
      <c r="K2035" s="175">
        <f>IF('G011A (Nisan-Ekim)'!K1672="",0,'G011A (Nisan-Ekim)'!K1672)</f>
        <v>0</v>
      </c>
      <c r="L2035" s="176">
        <f>IF('G011A (Mayıs-Kasım)'!C1673="",0,'G011A (Mayıs-Kasım)'!C1673)</f>
        <v>0</v>
      </c>
      <c r="M2035" s="175">
        <f>IF('G011A (Mayıs-Kasım)'!K1673=" ",0,'G011A (Mayıs-Kasım)'!K1673)</f>
        <v>0</v>
      </c>
      <c r="N2035" s="176">
        <f>IF('G011A (Haziran-Aralık)'!C1719="",0,'G011A (Haziran-Aralık)'!C1719)</f>
        <v>0</v>
      </c>
      <c r="O2035" s="175">
        <f>IF('G011A (Haziran-Aralık)'!K1719="",0,'G011A (Haziran-Aralık)'!K1719)</f>
        <v>0</v>
      </c>
      <c r="P2035" s="176" t="str">
        <f>IF('proje ve personel bilgileri'!A888=0,"",SUM(D2035+F2035+H2035+J2035+L2035+N2035))</f>
        <v/>
      </c>
      <c r="Q2035" s="175" t="str">
        <f>IF('proje ve personel bilgileri'!A888=0,"",SUM(E2035+G2035+I2035+K2035+M2035+O2035))</f>
        <v/>
      </c>
      <c r="R2035" s="180" t="str">
        <f>IF('proje ve personel bilgileri'!A888&lt;&gt;0,(P2035/30)," ")</f>
        <v xml:space="preserve"> </v>
      </c>
      <c r="S2035" s="181" t="str">
        <f>IF('proje ve personel bilgileri'!A888&lt;&gt;0,(Q2035/R2035)," ")</f>
        <v xml:space="preserve"> </v>
      </c>
    </row>
    <row r="2036" spans="1:19" ht="15.75" customHeight="1" x14ac:dyDescent="0.25">
      <c r="A2036" s="15">
        <v>876</v>
      </c>
      <c r="B2036" s="359" t="str">
        <f>IF('proje ve personel bilgileri'!A889&lt;&gt;0,('proje ve personel bilgileri'!A889)," ")</f>
        <v xml:space="preserve"> </v>
      </c>
      <c r="C2036" s="359"/>
      <c r="D2036" s="176">
        <f>IF('G011A (Ocak-Temmuz)'!C1703="",0,'G011A (Ocak-Temmuz)'!C1703)</f>
        <v>0</v>
      </c>
      <c r="E2036" s="175">
        <f>IF('G011A (Ocak-Temmuz)'!K1703=" ",0,'G011A (Ocak-Temmuz)'!K1703)</f>
        <v>0</v>
      </c>
      <c r="F2036" s="176">
        <f>IF('G011A (Şubat-Ağustos)'!C1674="",0,'G011A (Şubat-Ağustos)'!C1674)</f>
        <v>0</v>
      </c>
      <c r="G2036" s="175">
        <f>IF('G011A (Şubat-Ağustos)'!K1674=" ",0,'G011A (Şubat-Ağustos)'!K1674)</f>
        <v>0</v>
      </c>
      <c r="H2036" s="176">
        <f>IF('G011A (Mart-Eylül)'!C1673="",0,'G011A (Mart-Eylül)'!C1673)</f>
        <v>0</v>
      </c>
      <c r="I2036" s="175">
        <f>IF('G011A (Mart-Eylül)'!K1673=" ",0,'G011A (Mart-Eylül)'!K1673)</f>
        <v>0</v>
      </c>
      <c r="J2036" s="176">
        <f>IF('G011A (Nisan-Ekim)'!C1673="",0,'G011A (Nisan-Ekim)'!C1673)</f>
        <v>0</v>
      </c>
      <c r="K2036" s="175">
        <f>IF('G011A (Nisan-Ekim)'!K1673="",0,'G011A (Nisan-Ekim)'!K1673)</f>
        <v>0</v>
      </c>
      <c r="L2036" s="176">
        <f>IF('G011A (Mayıs-Kasım)'!C1674="",0,'G011A (Mayıs-Kasım)'!C1674)</f>
        <v>0</v>
      </c>
      <c r="M2036" s="175">
        <f>IF('G011A (Mayıs-Kasım)'!K1674=" ",0,'G011A (Mayıs-Kasım)'!K1674)</f>
        <v>0</v>
      </c>
      <c r="N2036" s="176">
        <f>IF('G011A (Haziran-Aralık)'!C1720="",0,'G011A (Haziran-Aralık)'!C1720)</f>
        <v>0</v>
      </c>
      <c r="O2036" s="175">
        <f>IF('G011A (Haziran-Aralık)'!K1720="",0,'G011A (Haziran-Aralık)'!K1720)</f>
        <v>0</v>
      </c>
      <c r="P2036" s="176" t="str">
        <f>IF('proje ve personel bilgileri'!A889=0,"",SUM(D2036+F2036+H2036+J2036+L2036+N2036))</f>
        <v/>
      </c>
      <c r="Q2036" s="175" t="str">
        <f>IF('proje ve personel bilgileri'!A889=0,"",SUM(E2036+G2036+I2036+K2036+M2036+O2036))</f>
        <v/>
      </c>
      <c r="R2036" s="180" t="str">
        <f>IF('proje ve personel bilgileri'!A889&lt;&gt;0,(P2036/30)," ")</f>
        <v xml:space="preserve"> </v>
      </c>
      <c r="S2036" s="181" t="str">
        <f>IF('proje ve personel bilgileri'!A889&lt;&gt;0,(Q2036/R2036)," ")</f>
        <v xml:space="preserve"> </v>
      </c>
    </row>
    <row r="2037" spans="1:19" ht="15.75" customHeight="1" x14ac:dyDescent="0.25">
      <c r="A2037" s="14">
        <v>877</v>
      </c>
      <c r="B2037" s="359" t="str">
        <f>IF('proje ve personel bilgileri'!A890&lt;&gt;0,('proje ve personel bilgileri'!A890)," ")</f>
        <v xml:space="preserve"> </v>
      </c>
      <c r="C2037" s="359"/>
      <c r="D2037" s="176">
        <f>IF('G011A (Ocak-Temmuz)'!C1704="",0,'G011A (Ocak-Temmuz)'!C1704)</f>
        <v>0</v>
      </c>
      <c r="E2037" s="175">
        <f>IF('G011A (Ocak-Temmuz)'!K1704=" ",0,'G011A (Ocak-Temmuz)'!K1704)</f>
        <v>0</v>
      </c>
      <c r="F2037" s="176">
        <f>IF('G011A (Şubat-Ağustos)'!C1675="",0,'G011A (Şubat-Ağustos)'!C1675)</f>
        <v>0</v>
      </c>
      <c r="G2037" s="175">
        <f>IF('G011A (Şubat-Ağustos)'!K1675=" ",0,'G011A (Şubat-Ağustos)'!K1675)</f>
        <v>0</v>
      </c>
      <c r="H2037" s="176">
        <f>IF('G011A (Mart-Eylül)'!C1674="",0,'G011A (Mart-Eylül)'!C1674)</f>
        <v>0</v>
      </c>
      <c r="I2037" s="175">
        <f>IF('G011A (Mart-Eylül)'!K1674=" ",0,'G011A (Mart-Eylül)'!K1674)</f>
        <v>0</v>
      </c>
      <c r="J2037" s="176">
        <f>IF('G011A (Nisan-Ekim)'!C1674="",0,'G011A (Nisan-Ekim)'!C1674)</f>
        <v>0</v>
      </c>
      <c r="K2037" s="175">
        <f>IF('G011A (Nisan-Ekim)'!K1674="",0,'G011A (Nisan-Ekim)'!K1674)</f>
        <v>0</v>
      </c>
      <c r="L2037" s="176">
        <f>IF('G011A (Mayıs-Kasım)'!C1675="",0,'G011A (Mayıs-Kasım)'!C1675)</f>
        <v>0</v>
      </c>
      <c r="M2037" s="175">
        <f>IF('G011A (Mayıs-Kasım)'!K1675=" ",0,'G011A (Mayıs-Kasım)'!K1675)</f>
        <v>0</v>
      </c>
      <c r="N2037" s="176">
        <f>IF('G011A (Haziran-Aralık)'!C1721="",0,'G011A (Haziran-Aralık)'!C1721)</f>
        <v>0</v>
      </c>
      <c r="O2037" s="175">
        <f>IF('G011A (Haziran-Aralık)'!K1721="",0,'G011A (Haziran-Aralık)'!K1721)</f>
        <v>0</v>
      </c>
      <c r="P2037" s="176" t="str">
        <f>IF('proje ve personel bilgileri'!A890=0,"",SUM(D2037+F2037+H2037+J2037+L2037+N2037))</f>
        <v/>
      </c>
      <c r="Q2037" s="175" t="str">
        <f>IF('proje ve personel bilgileri'!A890=0,"",SUM(E2037+G2037+I2037+K2037+M2037+O2037))</f>
        <v/>
      </c>
      <c r="R2037" s="180" t="str">
        <f>IF('proje ve personel bilgileri'!A890&lt;&gt;0,(P2037/30)," ")</f>
        <v xml:space="preserve"> </v>
      </c>
      <c r="S2037" s="181" t="str">
        <f>IF('proje ve personel bilgileri'!A890&lt;&gt;0,(Q2037/R2037)," ")</f>
        <v xml:space="preserve"> </v>
      </c>
    </row>
    <row r="2038" spans="1:19" ht="15.75" customHeight="1" x14ac:dyDescent="0.25">
      <c r="A2038" s="15">
        <v>878</v>
      </c>
      <c r="B2038" s="359" t="str">
        <f>IF('proje ve personel bilgileri'!A891&lt;&gt;0,('proje ve personel bilgileri'!A891)," ")</f>
        <v xml:space="preserve"> </v>
      </c>
      <c r="C2038" s="359"/>
      <c r="D2038" s="176">
        <f>IF('G011A (Ocak-Temmuz)'!C1705="",0,'G011A (Ocak-Temmuz)'!C1705)</f>
        <v>0</v>
      </c>
      <c r="E2038" s="175">
        <f>IF('G011A (Ocak-Temmuz)'!K1705=" ",0,'G011A (Ocak-Temmuz)'!K1705)</f>
        <v>0</v>
      </c>
      <c r="F2038" s="176">
        <f>IF('G011A (Şubat-Ağustos)'!C1676="",0,'G011A (Şubat-Ağustos)'!C1676)</f>
        <v>0</v>
      </c>
      <c r="G2038" s="175">
        <f>IF('G011A (Şubat-Ağustos)'!K1676=" ",0,'G011A (Şubat-Ağustos)'!K1676)</f>
        <v>0</v>
      </c>
      <c r="H2038" s="176">
        <f>IF('G011A (Mart-Eylül)'!C1675="",0,'G011A (Mart-Eylül)'!C1675)</f>
        <v>0</v>
      </c>
      <c r="I2038" s="175">
        <f>IF('G011A (Mart-Eylül)'!K1675=" ",0,'G011A (Mart-Eylül)'!K1675)</f>
        <v>0</v>
      </c>
      <c r="J2038" s="176">
        <f>IF('G011A (Nisan-Ekim)'!C1675="",0,'G011A (Nisan-Ekim)'!C1675)</f>
        <v>0</v>
      </c>
      <c r="K2038" s="175">
        <f>IF('G011A (Nisan-Ekim)'!K1675="",0,'G011A (Nisan-Ekim)'!K1675)</f>
        <v>0</v>
      </c>
      <c r="L2038" s="176">
        <f>IF('G011A (Mayıs-Kasım)'!C1676="",0,'G011A (Mayıs-Kasım)'!C1676)</f>
        <v>0</v>
      </c>
      <c r="M2038" s="175">
        <f>IF('G011A (Mayıs-Kasım)'!K1676=" ",0,'G011A (Mayıs-Kasım)'!K1676)</f>
        <v>0</v>
      </c>
      <c r="N2038" s="176">
        <f>IF('G011A (Haziran-Aralık)'!C1722="",0,'G011A (Haziran-Aralık)'!C1722)</f>
        <v>0</v>
      </c>
      <c r="O2038" s="175">
        <f>IF('G011A (Haziran-Aralık)'!K1722="",0,'G011A (Haziran-Aralık)'!K1722)</f>
        <v>0</v>
      </c>
      <c r="P2038" s="176" t="str">
        <f>IF('proje ve personel bilgileri'!A891=0,"",SUM(D2038+F2038+H2038+J2038+L2038+N2038))</f>
        <v/>
      </c>
      <c r="Q2038" s="175" t="str">
        <f>IF('proje ve personel bilgileri'!A891=0,"",SUM(E2038+G2038+I2038+K2038+M2038+O2038))</f>
        <v/>
      </c>
      <c r="R2038" s="180" t="str">
        <f>IF('proje ve personel bilgileri'!A891&lt;&gt;0,(P2038/30)," ")</f>
        <v xml:space="preserve"> </v>
      </c>
      <c r="S2038" s="181" t="str">
        <f>IF('proje ve personel bilgileri'!A891&lt;&gt;0,(Q2038/R2038)," ")</f>
        <v xml:space="preserve"> </v>
      </c>
    </row>
    <row r="2039" spans="1:19" ht="15.75" customHeight="1" x14ac:dyDescent="0.25">
      <c r="A2039" s="14">
        <v>879</v>
      </c>
      <c r="B2039" s="359" t="str">
        <f>IF('proje ve personel bilgileri'!A892&lt;&gt;0,('proje ve personel bilgileri'!A892)," ")</f>
        <v xml:space="preserve"> </v>
      </c>
      <c r="C2039" s="359"/>
      <c r="D2039" s="176">
        <f>IF('G011A (Ocak-Temmuz)'!C1706="",0,'G011A (Ocak-Temmuz)'!C1706)</f>
        <v>0</v>
      </c>
      <c r="E2039" s="175">
        <f>IF('G011A (Ocak-Temmuz)'!K1706=" ",0,'G011A (Ocak-Temmuz)'!K1706)</f>
        <v>0</v>
      </c>
      <c r="F2039" s="176">
        <f>IF('G011A (Şubat-Ağustos)'!C1677="",0,'G011A (Şubat-Ağustos)'!C1677)</f>
        <v>0</v>
      </c>
      <c r="G2039" s="175">
        <f>IF('G011A (Şubat-Ağustos)'!K1677=" ",0,'G011A (Şubat-Ağustos)'!K1677)</f>
        <v>0</v>
      </c>
      <c r="H2039" s="176">
        <f>IF('G011A (Mart-Eylül)'!C1676="",0,'G011A (Mart-Eylül)'!C1676)</f>
        <v>0</v>
      </c>
      <c r="I2039" s="175">
        <f>IF('G011A (Mart-Eylül)'!K1676=" ",0,'G011A (Mart-Eylül)'!K1676)</f>
        <v>0</v>
      </c>
      <c r="J2039" s="176">
        <f>IF('G011A (Nisan-Ekim)'!C1676="",0,'G011A (Nisan-Ekim)'!C1676)</f>
        <v>0</v>
      </c>
      <c r="K2039" s="175">
        <f>IF('G011A (Nisan-Ekim)'!K1676="",0,'G011A (Nisan-Ekim)'!K1676)</f>
        <v>0</v>
      </c>
      <c r="L2039" s="176">
        <f>IF('G011A (Mayıs-Kasım)'!C1677="",0,'G011A (Mayıs-Kasım)'!C1677)</f>
        <v>0</v>
      </c>
      <c r="M2039" s="175">
        <f>IF('G011A (Mayıs-Kasım)'!K1677=" ",0,'G011A (Mayıs-Kasım)'!K1677)</f>
        <v>0</v>
      </c>
      <c r="N2039" s="176">
        <f>IF('G011A (Haziran-Aralık)'!C1723="",0,'G011A (Haziran-Aralık)'!C1723)</f>
        <v>0</v>
      </c>
      <c r="O2039" s="175">
        <f>IF('G011A (Haziran-Aralık)'!K1723="",0,'G011A (Haziran-Aralık)'!K1723)</f>
        <v>0</v>
      </c>
      <c r="P2039" s="176" t="str">
        <f>IF('proje ve personel bilgileri'!A892=0,"",SUM(D2039+F2039+H2039+J2039+L2039+N2039))</f>
        <v/>
      </c>
      <c r="Q2039" s="175" t="str">
        <f>IF('proje ve personel bilgileri'!A892=0,"",SUM(E2039+G2039+I2039+K2039+M2039+O2039))</f>
        <v/>
      </c>
      <c r="R2039" s="180" t="str">
        <f>IF('proje ve personel bilgileri'!A892&lt;&gt;0,(P2039/30)," ")</f>
        <v xml:space="preserve"> </v>
      </c>
      <c r="S2039" s="181" t="str">
        <f>IF('proje ve personel bilgileri'!A892&lt;&gt;0,(Q2039/R2039)," ")</f>
        <v xml:space="preserve"> </v>
      </c>
    </row>
    <row r="2040" spans="1:19" ht="15.75" customHeight="1" x14ac:dyDescent="0.25">
      <c r="A2040" s="15">
        <v>880</v>
      </c>
      <c r="B2040" s="359" t="str">
        <f>IF('proje ve personel bilgileri'!A893&lt;&gt;0,('proje ve personel bilgileri'!A893)," ")</f>
        <v xml:space="preserve"> </v>
      </c>
      <c r="C2040" s="359"/>
      <c r="D2040" s="176">
        <f>IF('G011A (Ocak-Temmuz)'!C1707="",0,'G011A (Ocak-Temmuz)'!C1707)</f>
        <v>0</v>
      </c>
      <c r="E2040" s="175">
        <f>IF('G011A (Ocak-Temmuz)'!K1707=" ",0,'G011A (Ocak-Temmuz)'!K1707)</f>
        <v>0</v>
      </c>
      <c r="F2040" s="176">
        <f>IF('G011A (Şubat-Ağustos)'!C1678="",0,'G011A (Şubat-Ağustos)'!C1678)</f>
        <v>0</v>
      </c>
      <c r="G2040" s="175">
        <f>IF('G011A (Şubat-Ağustos)'!K1678=" ",0,'G011A (Şubat-Ağustos)'!K1678)</f>
        <v>0</v>
      </c>
      <c r="H2040" s="176">
        <f>IF('G011A (Mart-Eylül)'!C1677="",0,'G011A (Mart-Eylül)'!C1677)</f>
        <v>0</v>
      </c>
      <c r="I2040" s="175">
        <f>IF('G011A (Mart-Eylül)'!K1677=" ",0,'G011A (Mart-Eylül)'!K1677)</f>
        <v>0</v>
      </c>
      <c r="J2040" s="176">
        <f>IF('G011A (Nisan-Ekim)'!C1677="",0,'G011A (Nisan-Ekim)'!C1677)</f>
        <v>0</v>
      </c>
      <c r="K2040" s="175">
        <f>IF('G011A (Nisan-Ekim)'!K1677="",0,'G011A (Nisan-Ekim)'!K1677)</f>
        <v>0</v>
      </c>
      <c r="L2040" s="176">
        <f>IF('G011A (Mayıs-Kasım)'!C1678="",0,'G011A (Mayıs-Kasım)'!C1678)</f>
        <v>0</v>
      </c>
      <c r="M2040" s="175">
        <f>IF('G011A (Mayıs-Kasım)'!K1678=" ",0,'G011A (Mayıs-Kasım)'!K1678)</f>
        <v>0</v>
      </c>
      <c r="N2040" s="176">
        <f>IF('G011A (Haziran-Aralık)'!C1724="",0,'G011A (Haziran-Aralık)'!C1724)</f>
        <v>0</v>
      </c>
      <c r="O2040" s="175">
        <f>IF('G011A (Haziran-Aralık)'!K1724="",0,'G011A (Haziran-Aralık)'!K1724)</f>
        <v>0</v>
      </c>
      <c r="P2040" s="176" t="str">
        <f>IF('proje ve personel bilgileri'!A893=0,"",SUM(D2040+F2040+H2040+J2040+L2040+N2040))</f>
        <v/>
      </c>
      <c r="Q2040" s="175" t="str">
        <f>IF('proje ve personel bilgileri'!A893=0,"",SUM(E2040+G2040+I2040+K2040+M2040+O2040))</f>
        <v/>
      </c>
      <c r="R2040" s="180" t="str">
        <f>IF('proje ve personel bilgileri'!A893&lt;&gt;0,(P2040/30)," ")</f>
        <v xml:space="preserve"> </v>
      </c>
      <c r="S2040" s="181" t="str">
        <f>IF('proje ve personel bilgileri'!A893&lt;&gt;0,(Q2040/R2040)," ")</f>
        <v xml:space="preserve"> </v>
      </c>
    </row>
    <row r="2041" spans="1:19" ht="15.75" customHeight="1" x14ac:dyDescent="0.25">
      <c r="A2041" s="14">
        <v>881</v>
      </c>
      <c r="B2041" s="359" t="str">
        <f>IF('proje ve personel bilgileri'!A894&lt;&gt;0,('proje ve personel bilgileri'!A894)," ")</f>
        <v xml:space="preserve"> </v>
      </c>
      <c r="C2041" s="359"/>
      <c r="D2041" s="176">
        <f>IF('G011A (Ocak-Temmuz)'!C1708="",0,'G011A (Ocak-Temmuz)'!C1708)</f>
        <v>0</v>
      </c>
      <c r="E2041" s="175">
        <f>IF('G011A (Ocak-Temmuz)'!K1708=" ",0,'G011A (Ocak-Temmuz)'!K1708)</f>
        <v>0</v>
      </c>
      <c r="F2041" s="176">
        <f>IF('G011A (Şubat-Ağustos)'!C1679="",0,'G011A (Şubat-Ağustos)'!C1679)</f>
        <v>0</v>
      </c>
      <c r="G2041" s="175">
        <f>IF('G011A (Şubat-Ağustos)'!K1679=" ",0,'G011A (Şubat-Ağustos)'!K1679)</f>
        <v>0</v>
      </c>
      <c r="H2041" s="176">
        <f>IF('G011A (Mart-Eylül)'!C1678="",0,'G011A (Mart-Eylül)'!C1678)</f>
        <v>0</v>
      </c>
      <c r="I2041" s="175">
        <f>IF('G011A (Mart-Eylül)'!K1678=" ",0,'G011A (Mart-Eylül)'!K1678)</f>
        <v>0</v>
      </c>
      <c r="J2041" s="176">
        <f>IF('G011A (Nisan-Ekim)'!C1678="",0,'G011A (Nisan-Ekim)'!C1678)</f>
        <v>0</v>
      </c>
      <c r="K2041" s="175">
        <f>IF('G011A (Nisan-Ekim)'!K1678="",0,'G011A (Nisan-Ekim)'!K1678)</f>
        <v>0</v>
      </c>
      <c r="L2041" s="176">
        <f>IF('G011A (Mayıs-Kasım)'!C1679="",0,'G011A (Mayıs-Kasım)'!C1679)</f>
        <v>0</v>
      </c>
      <c r="M2041" s="175">
        <f>IF('G011A (Mayıs-Kasım)'!K1679=" ",0,'G011A (Mayıs-Kasım)'!K1679)</f>
        <v>0</v>
      </c>
      <c r="N2041" s="176">
        <f>IF('G011A (Haziran-Aralık)'!C1725="",0,'G011A (Haziran-Aralık)'!C1725)</f>
        <v>0</v>
      </c>
      <c r="O2041" s="175">
        <f>IF('G011A (Haziran-Aralık)'!K1725="",0,'G011A (Haziran-Aralık)'!K1725)</f>
        <v>0</v>
      </c>
      <c r="P2041" s="176" t="str">
        <f>IF('proje ve personel bilgileri'!A894=0,"",SUM(D2041+F2041+H2041+J2041+L2041+N2041))</f>
        <v/>
      </c>
      <c r="Q2041" s="175" t="str">
        <f>IF('proje ve personel bilgileri'!A894=0,"",SUM(E2041+G2041+I2041+K2041+M2041+O2041))</f>
        <v/>
      </c>
      <c r="R2041" s="180" t="str">
        <f>IF('proje ve personel bilgileri'!A894&lt;&gt;0,(P2041/30)," ")</f>
        <v xml:space="preserve"> </v>
      </c>
      <c r="S2041" s="181" t="str">
        <f>IF('proje ve personel bilgileri'!A894&lt;&gt;0,(Q2041/R2041)," ")</f>
        <v xml:space="preserve"> </v>
      </c>
    </row>
    <row r="2042" spans="1:19" ht="15.75" customHeight="1" x14ac:dyDescent="0.25">
      <c r="A2042" s="15">
        <v>882</v>
      </c>
      <c r="B2042" s="359" t="str">
        <f>IF('proje ve personel bilgileri'!A895&lt;&gt;0,('proje ve personel bilgileri'!A895)," ")</f>
        <v xml:space="preserve"> </v>
      </c>
      <c r="C2042" s="359"/>
      <c r="D2042" s="176">
        <f>IF('G011A (Ocak-Temmuz)'!C1709="",0,'G011A (Ocak-Temmuz)'!C1709)</f>
        <v>0</v>
      </c>
      <c r="E2042" s="175">
        <f>IF('G011A (Ocak-Temmuz)'!K1709=" ",0,'G011A (Ocak-Temmuz)'!K1709)</f>
        <v>0</v>
      </c>
      <c r="F2042" s="176">
        <f>IF('G011A (Şubat-Ağustos)'!C1680="",0,'G011A (Şubat-Ağustos)'!C1680)</f>
        <v>0</v>
      </c>
      <c r="G2042" s="175">
        <f>IF('G011A (Şubat-Ağustos)'!K1680=" ",0,'G011A (Şubat-Ağustos)'!K1680)</f>
        <v>0</v>
      </c>
      <c r="H2042" s="176">
        <f>IF('G011A (Mart-Eylül)'!C1679="",0,'G011A (Mart-Eylül)'!C1679)</f>
        <v>0</v>
      </c>
      <c r="I2042" s="175">
        <f>IF('G011A (Mart-Eylül)'!K1679=" ",0,'G011A (Mart-Eylül)'!K1679)</f>
        <v>0</v>
      </c>
      <c r="J2042" s="176">
        <f>IF('G011A (Nisan-Ekim)'!C1679="",0,'G011A (Nisan-Ekim)'!C1679)</f>
        <v>0</v>
      </c>
      <c r="K2042" s="175">
        <f>IF('G011A (Nisan-Ekim)'!K1679="",0,'G011A (Nisan-Ekim)'!K1679)</f>
        <v>0</v>
      </c>
      <c r="L2042" s="176">
        <f>IF('G011A (Mayıs-Kasım)'!C1680="",0,'G011A (Mayıs-Kasım)'!C1680)</f>
        <v>0</v>
      </c>
      <c r="M2042" s="175">
        <f>IF('G011A (Mayıs-Kasım)'!K1680=" ",0,'G011A (Mayıs-Kasım)'!K1680)</f>
        <v>0</v>
      </c>
      <c r="N2042" s="176">
        <f>IF('G011A (Haziran-Aralık)'!C1726="",0,'G011A (Haziran-Aralık)'!C1726)</f>
        <v>0</v>
      </c>
      <c r="O2042" s="175">
        <f>IF('G011A (Haziran-Aralık)'!K1726="",0,'G011A (Haziran-Aralık)'!K1726)</f>
        <v>0</v>
      </c>
      <c r="P2042" s="176" t="str">
        <f>IF('proje ve personel bilgileri'!A895=0,"",SUM(D2042+F2042+H2042+J2042+L2042+N2042))</f>
        <v/>
      </c>
      <c r="Q2042" s="175" t="str">
        <f>IF('proje ve personel bilgileri'!A895=0,"",SUM(E2042+G2042+I2042+K2042+M2042+O2042))</f>
        <v/>
      </c>
      <c r="R2042" s="180" t="str">
        <f>IF('proje ve personel bilgileri'!A895&lt;&gt;0,(P2042/30)," ")</f>
        <v xml:space="preserve"> </v>
      </c>
      <c r="S2042" s="181" t="str">
        <f>IF('proje ve personel bilgileri'!A895&lt;&gt;0,(Q2042/R2042)," ")</f>
        <v xml:space="preserve"> </v>
      </c>
    </row>
    <row r="2043" spans="1:19" ht="15" customHeight="1" x14ac:dyDescent="0.25">
      <c r="A2043" s="56"/>
      <c r="B2043" s="56"/>
      <c r="C2043" s="56"/>
      <c r="D2043" s="56"/>
      <c r="E2043" s="56"/>
      <c r="F2043" s="56"/>
      <c r="G2043" s="56"/>
      <c r="H2043" s="56"/>
      <c r="I2043" s="56"/>
      <c r="J2043" s="56"/>
      <c r="K2043" s="56"/>
      <c r="L2043" s="56"/>
      <c r="M2043" s="56"/>
      <c r="N2043" s="56"/>
      <c r="O2043" s="56"/>
      <c r="P2043" s="56"/>
      <c r="Q2043" s="56"/>
      <c r="R2043" s="56"/>
      <c r="S2043" s="56"/>
    </row>
    <row r="2044" spans="1:19" ht="15" customHeight="1" x14ac:dyDescent="0.25">
      <c r="A2044" s="332" t="s">
        <v>100</v>
      </c>
      <c r="B2044" s="332"/>
      <c r="C2044" s="332"/>
      <c r="D2044" s="332"/>
      <c r="E2044" s="332"/>
      <c r="F2044" s="332"/>
      <c r="G2044" s="332"/>
      <c r="H2044" s="332"/>
      <c r="I2044" s="332"/>
      <c r="J2044" s="332"/>
      <c r="K2044" s="332"/>
      <c r="L2044" s="332"/>
      <c r="M2044" s="332"/>
      <c r="N2044" s="332"/>
      <c r="O2044" s="332"/>
      <c r="P2044" s="332"/>
      <c r="Q2044" s="332"/>
      <c r="R2044" s="332"/>
    </row>
    <row r="2045" spans="1:19" ht="15" customHeight="1" x14ac:dyDescent="0.25">
      <c r="A2045" s="287"/>
    </row>
    <row r="2046" spans="1:19" ht="15" customHeight="1" x14ac:dyDescent="0.25">
      <c r="C2046" s="57"/>
      <c r="E2046" s="58"/>
      <c r="G2046" s="57"/>
    </row>
    <row r="2047" spans="1:19" ht="15" customHeight="1" x14ac:dyDescent="0.25">
      <c r="F2047" s="288" t="s">
        <v>102</v>
      </c>
      <c r="J2047" s="288" t="s">
        <v>103</v>
      </c>
      <c r="O2047" s="74" t="s">
        <v>127</v>
      </c>
    </row>
    <row r="2058" spans="1:19" ht="15.75" customHeight="1" x14ac:dyDescent="0.25">
      <c r="A2058" s="348" t="s">
        <v>108</v>
      </c>
      <c r="B2058" s="348"/>
      <c r="C2058" s="348"/>
      <c r="D2058" s="348"/>
      <c r="E2058" s="348"/>
      <c r="F2058" s="348"/>
      <c r="G2058" s="348"/>
      <c r="H2058" s="348"/>
      <c r="I2058" s="348"/>
      <c r="J2058" s="348"/>
      <c r="K2058" s="348"/>
      <c r="L2058" s="348"/>
      <c r="M2058" s="348"/>
      <c r="N2058" s="348"/>
      <c r="O2058" s="348"/>
      <c r="P2058" s="348"/>
      <c r="Q2058" s="348"/>
      <c r="R2058" s="348"/>
      <c r="S2058" s="348"/>
    </row>
    <row r="2059" spans="1:19" ht="15" customHeight="1" x14ac:dyDescent="0.25">
      <c r="A2059" s="68"/>
      <c r="B2059" s="68"/>
      <c r="C2059" s="68"/>
      <c r="D2059" s="68"/>
      <c r="E2059" s="68"/>
      <c r="F2059" s="68"/>
      <c r="G2059" s="68"/>
      <c r="H2059" s="68"/>
      <c r="I2059" s="69" t="str">
        <f>'proje ve personel bilgileri'!$B$7</f>
        <v>/</v>
      </c>
      <c r="J2059" s="68" t="s">
        <v>109</v>
      </c>
      <c r="K2059" s="68"/>
      <c r="L2059" s="68"/>
      <c r="M2059" s="68"/>
      <c r="N2059" s="68"/>
      <c r="O2059" s="68"/>
      <c r="P2059" s="68"/>
      <c r="Q2059" s="68"/>
      <c r="R2059" s="68"/>
      <c r="S2059" s="68"/>
    </row>
    <row r="2060" spans="1:19" ht="18.75" customHeight="1" x14ac:dyDescent="0.25">
      <c r="R2060" s="10" t="s">
        <v>110</v>
      </c>
    </row>
    <row r="2061" spans="1:19" ht="15.75" customHeight="1" x14ac:dyDescent="0.25">
      <c r="A2061" s="349" t="s">
        <v>2</v>
      </c>
      <c r="B2061" s="350"/>
      <c r="C2061" s="374">
        <f>'proje ve personel bilgileri'!$B$2</f>
        <v>0</v>
      </c>
      <c r="D2061" s="375"/>
      <c r="E2061" s="375"/>
      <c r="F2061" s="375"/>
      <c r="G2061" s="375"/>
      <c r="H2061" s="375"/>
      <c r="I2061" s="375"/>
      <c r="J2061" s="375"/>
      <c r="K2061" s="375"/>
      <c r="L2061" s="375"/>
      <c r="M2061" s="375"/>
      <c r="N2061" s="375"/>
      <c r="O2061" s="375"/>
      <c r="P2061" s="375"/>
      <c r="Q2061" s="375"/>
      <c r="R2061" s="375"/>
      <c r="S2061" s="376"/>
    </row>
    <row r="2062" spans="1:19" ht="15.75" customHeight="1" x14ac:dyDescent="0.25">
      <c r="A2062" s="349" t="s">
        <v>4</v>
      </c>
      <c r="B2062" s="350"/>
      <c r="C2062" s="374">
        <f>'proje ve personel bilgileri'!$B$3</f>
        <v>0</v>
      </c>
      <c r="D2062" s="375"/>
      <c r="E2062" s="375"/>
      <c r="F2062" s="375"/>
      <c r="G2062" s="375"/>
      <c r="H2062" s="375"/>
      <c r="I2062" s="375"/>
      <c r="J2062" s="375"/>
      <c r="K2062" s="375"/>
      <c r="L2062" s="375"/>
      <c r="M2062" s="375"/>
      <c r="N2062" s="375"/>
      <c r="O2062" s="375"/>
      <c r="P2062" s="375"/>
      <c r="Q2062" s="375"/>
      <c r="R2062" s="375"/>
      <c r="S2062" s="376"/>
    </row>
    <row r="2063" spans="1:19" ht="27.75" customHeight="1" x14ac:dyDescent="0.25">
      <c r="A2063" s="360" t="s">
        <v>87</v>
      </c>
      <c r="B2063" s="368" t="s">
        <v>15</v>
      </c>
      <c r="C2063" s="369"/>
      <c r="D2063" s="368" t="s">
        <v>111</v>
      </c>
      <c r="E2063" s="369"/>
      <c r="F2063" s="368" t="s">
        <v>112</v>
      </c>
      <c r="G2063" s="369"/>
      <c r="H2063" s="366" t="s">
        <v>113</v>
      </c>
      <c r="I2063" s="367"/>
      <c r="J2063" s="366" t="s">
        <v>114</v>
      </c>
      <c r="K2063" s="367"/>
      <c r="L2063" s="366" t="s">
        <v>115</v>
      </c>
      <c r="M2063" s="367"/>
      <c r="N2063" s="368" t="s">
        <v>116</v>
      </c>
      <c r="O2063" s="369"/>
      <c r="P2063" s="360" t="s">
        <v>117</v>
      </c>
      <c r="Q2063" s="286" t="s">
        <v>118</v>
      </c>
      <c r="R2063" s="362" t="s">
        <v>119</v>
      </c>
      <c r="S2063" s="362" t="s">
        <v>120</v>
      </c>
    </row>
    <row r="2064" spans="1:19" ht="15.75" customHeight="1" x14ac:dyDescent="0.25">
      <c r="A2064" s="361"/>
      <c r="B2064" s="372"/>
      <c r="C2064" s="373"/>
      <c r="D2064" s="370"/>
      <c r="E2064" s="371"/>
      <c r="F2064" s="370"/>
      <c r="G2064" s="371"/>
      <c r="H2064" s="364" t="s">
        <v>121</v>
      </c>
      <c r="I2064" s="365"/>
      <c r="J2064" s="364" t="s">
        <v>122</v>
      </c>
      <c r="K2064" s="365"/>
      <c r="L2064" s="364" t="s">
        <v>123</v>
      </c>
      <c r="M2064" s="365"/>
      <c r="N2064" s="370"/>
      <c r="O2064" s="371"/>
      <c r="P2064" s="361"/>
      <c r="Q2064" s="11" t="s">
        <v>124</v>
      </c>
      <c r="R2064" s="363"/>
      <c r="S2064" s="363"/>
    </row>
    <row r="2065" spans="1:19" ht="27.75" customHeight="1" x14ac:dyDescent="0.25">
      <c r="A2065" s="361"/>
      <c r="B2065" s="372"/>
      <c r="C2065" s="373"/>
      <c r="D2065" s="360" t="s">
        <v>125</v>
      </c>
      <c r="E2065" s="11" t="s">
        <v>126</v>
      </c>
      <c r="F2065" s="360" t="s">
        <v>125</v>
      </c>
      <c r="G2065" s="11" t="s">
        <v>126</v>
      </c>
      <c r="H2065" s="360" t="s">
        <v>125</v>
      </c>
      <c r="I2065" s="11" t="s">
        <v>126</v>
      </c>
      <c r="J2065" s="360" t="s">
        <v>125</v>
      </c>
      <c r="K2065" s="12" t="s">
        <v>126</v>
      </c>
      <c r="L2065" s="360" t="s">
        <v>125</v>
      </c>
      <c r="M2065" s="11" t="s">
        <v>126</v>
      </c>
      <c r="N2065" s="360" t="s">
        <v>125</v>
      </c>
      <c r="O2065" s="11" t="s">
        <v>126</v>
      </c>
      <c r="P2065" s="361"/>
      <c r="Q2065" s="11" t="s">
        <v>98</v>
      </c>
      <c r="R2065" s="363"/>
      <c r="S2065" s="363"/>
    </row>
    <row r="2066" spans="1:19" ht="15.75" customHeight="1" x14ac:dyDescent="0.25">
      <c r="A2066" s="361"/>
      <c r="B2066" s="372"/>
      <c r="C2066" s="373"/>
      <c r="D2066" s="361"/>
      <c r="E2066" s="11" t="s">
        <v>98</v>
      </c>
      <c r="F2066" s="361"/>
      <c r="G2066" s="11" t="s">
        <v>98</v>
      </c>
      <c r="H2066" s="361"/>
      <c r="I2066" s="11" t="s">
        <v>98</v>
      </c>
      <c r="J2066" s="361"/>
      <c r="K2066" s="12" t="s">
        <v>98</v>
      </c>
      <c r="L2066" s="361"/>
      <c r="M2066" s="11" t="s">
        <v>98</v>
      </c>
      <c r="N2066" s="361"/>
      <c r="O2066" s="11" t="s">
        <v>98</v>
      </c>
      <c r="P2066" s="361"/>
      <c r="Q2066" s="13"/>
      <c r="R2066" s="363"/>
      <c r="S2066" s="363"/>
    </row>
    <row r="2067" spans="1:19" ht="15.75" customHeight="1" x14ac:dyDescent="0.25">
      <c r="A2067" s="14">
        <v>883</v>
      </c>
      <c r="B2067" s="359" t="str">
        <f>IF('proje ve personel bilgileri'!A896&lt;&gt;0,('proje ve personel bilgileri'!A896)," ")</f>
        <v xml:space="preserve"> </v>
      </c>
      <c r="C2067" s="359"/>
      <c r="D2067" s="176">
        <f>IF('G011A (Ocak-Temmuz)'!C1728="",0,'G011A (Ocak-Temmuz)'!C1728)</f>
        <v>0</v>
      </c>
      <c r="E2067" s="175">
        <f>IF('G011A (Ocak-Temmuz)'!K1728=" ",0,'G011A (Ocak-Temmuz)'!K1728)</f>
        <v>0</v>
      </c>
      <c r="F2067" s="176">
        <f>IF('G011A (Şubat-Ağustos)'!C1699="",0,'G011A (Şubat-Ağustos)'!C1699)</f>
        <v>0</v>
      </c>
      <c r="G2067" s="175">
        <f>IF('G011A (Şubat-Ağustos)'!K1699=" ",0,'G011A (Şubat-Ağustos)'!K1699)</f>
        <v>0</v>
      </c>
      <c r="H2067" s="176">
        <f>IF('G011A (Mart-Eylül)'!C1698="",0,'G011A (Mart-Eylül)'!C1698)</f>
        <v>0</v>
      </c>
      <c r="I2067" s="175">
        <f>IF('G011A (Mart-Eylül)'!K1698=" ",0,'G011A (Mart-Eylül)'!K1698)</f>
        <v>0</v>
      </c>
      <c r="J2067" s="176">
        <f>IF('G011A (Nisan-Ekim)'!C1698="",0,'G011A (Nisan-Ekim)'!C1698)</f>
        <v>0</v>
      </c>
      <c r="K2067" s="175">
        <f>IF('G011A (Nisan-Ekim)'!K1698="",0,'G011A (Nisan-Ekim)'!K1698)</f>
        <v>0</v>
      </c>
      <c r="L2067" s="176">
        <f>IF('G011A (Mayıs-Kasım)'!C1699="",0,'G011A (Mayıs-Kasım)'!C1699)</f>
        <v>0</v>
      </c>
      <c r="M2067" s="175">
        <f>IF('G011A (Mayıs-Kasım)'!K1699=" ",0,'G011A (Mayıs-Kasım)'!K1699)</f>
        <v>0</v>
      </c>
      <c r="N2067" s="176">
        <f>IF('G011A (Haziran-Aralık)'!C1745="",0,'G011A (Haziran-Aralık)'!C1745)</f>
        <v>0</v>
      </c>
      <c r="O2067" s="175">
        <f>IF('G011A (Haziran-Aralık)'!K1745="",0,'G011A (Haziran-Aralık)'!K1745)</f>
        <v>0</v>
      </c>
      <c r="P2067" s="176" t="str">
        <f>IF('proje ve personel bilgileri'!A896=0,"",SUM(D2067+F2067+H2067+J2067+L2067+N2067))</f>
        <v/>
      </c>
      <c r="Q2067" s="175" t="str">
        <f>IF('proje ve personel bilgileri'!A896=0,"",SUM(E2067+G2067+I2067+K2067+M2067+O2067))</f>
        <v/>
      </c>
      <c r="R2067" s="180" t="str">
        <f>IF('proje ve personel bilgileri'!A896&lt;&gt;0,(P2067/30)," ")</f>
        <v xml:space="preserve"> </v>
      </c>
      <c r="S2067" s="181" t="str">
        <f>IF('proje ve personel bilgileri'!A896&lt;&gt;0,(Q2067/R2067)," ")</f>
        <v xml:space="preserve"> </v>
      </c>
    </row>
    <row r="2068" spans="1:19" ht="15.75" customHeight="1" x14ac:dyDescent="0.25">
      <c r="A2068" s="15">
        <v>884</v>
      </c>
      <c r="B2068" s="359" t="str">
        <f>IF('proje ve personel bilgileri'!A897&lt;&gt;0,('proje ve personel bilgileri'!A897)," ")</f>
        <v xml:space="preserve"> </v>
      </c>
      <c r="C2068" s="359"/>
      <c r="D2068" s="176">
        <f>IF('G011A (Ocak-Temmuz)'!C1729="",0,'G011A (Ocak-Temmuz)'!C1729)</f>
        <v>0</v>
      </c>
      <c r="E2068" s="175">
        <f>IF('G011A (Ocak-Temmuz)'!K1729=" ",0,'G011A (Ocak-Temmuz)'!K1729)</f>
        <v>0</v>
      </c>
      <c r="F2068" s="176">
        <f>IF('G011A (Şubat-Ağustos)'!C1700="",0,'G011A (Şubat-Ağustos)'!C1700)</f>
        <v>0</v>
      </c>
      <c r="G2068" s="175">
        <f>IF('G011A (Şubat-Ağustos)'!K1700=" ",0,'G011A (Şubat-Ağustos)'!K1700)</f>
        <v>0</v>
      </c>
      <c r="H2068" s="176">
        <f>IF('G011A (Mart-Eylül)'!C1699="",0,'G011A (Mart-Eylül)'!C1699)</f>
        <v>0</v>
      </c>
      <c r="I2068" s="175">
        <f>IF('G011A (Mart-Eylül)'!K1699=" ",0,'G011A (Mart-Eylül)'!K1699)</f>
        <v>0</v>
      </c>
      <c r="J2068" s="176">
        <f>IF('G011A (Nisan-Ekim)'!C1699="",0,'G011A (Nisan-Ekim)'!C1699)</f>
        <v>0</v>
      </c>
      <c r="K2068" s="175">
        <f>IF('G011A (Nisan-Ekim)'!K1699="",0,'G011A (Nisan-Ekim)'!K1699)</f>
        <v>0</v>
      </c>
      <c r="L2068" s="176">
        <f>IF('G011A (Mayıs-Kasım)'!C1700="",0,'G011A (Mayıs-Kasım)'!C1700)</f>
        <v>0</v>
      </c>
      <c r="M2068" s="175">
        <f>IF('G011A (Mayıs-Kasım)'!K1700=" ",0,'G011A (Mayıs-Kasım)'!K1700)</f>
        <v>0</v>
      </c>
      <c r="N2068" s="176">
        <f>IF('G011A (Haziran-Aralık)'!C1746="",0,'G011A (Haziran-Aralık)'!C1746)</f>
        <v>0</v>
      </c>
      <c r="O2068" s="175">
        <f>IF('G011A (Haziran-Aralık)'!K1746="",0,'G011A (Haziran-Aralık)'!K1746)</f>
        <v>0</v>
      </c>
      <c r="P2068" s="176" t="str">
        <f>IF('proje ve personel bilgileri'!A897=0,"",SUM(D2068+F2068+H2068+J2068+L2068+N2068))</f>
        <v/>
      </c>
      <c r="Q2068" s="175" t="str">
        <f>IF('proje ve personel bilgileri'!A897=0,"",SUM(E2068+G2068+I2068+K2068+M2068+O2068))</f>
        <v/>
      </c>
      <c r="R2068" s="180" t="str">
        <f>IF('proje ve personel bilgileri'!A897&lt;&gt;0,(P2068/30)," ")</f>
        <v xml:space="preserve"> </v>
      </c>
      <c r="S2068" s="181" t="str">
        <f>IF('proje ve personel bilgileri'!A897&lt;&gt;0,(Q2068/R2068)," ")</f>
        <v xml:space="preserve"> </v>
      </c>
    </row>
    <row r="2069" spans="1:19" ht="15.75" customHeight="1" x14ac:dyDescent="0.25">
      <c r="A2069" s="14">
        <v>885</v>
      </c>
      <c r="B2069" s="359" t="str">
        <f>IF('proje ve personel bilgileri'!A898&lt;&gt;0,('proje ve personel bilgileri'!A898)," ")</f>
        <v xml:space="preserve"> </v>
      </c>
      <c r="C2069" s="359"/>
      <c r="D2069" s="176">
        <f>IF('G011A (Ocak-Temmuz)'!C1730="",0,'G011A (Ocak-Temmuz)'!C1730)</f>
        <v>0</v>
      </c>
      <c r="E2069" s="175">
        <f>IF('G011A (Ocak-Temmuz)'!K1730=" ",0,'G011A (Ocak-Temmuz)'!K1730)</f>
        <v>0</v>
      </c>
      <c r="F2069" s="176">
        <f>IF('G011A (Şubat-Ağustos)'!C1701="",0,'G011A (Şubat-Ağustos)'!C1701)</f>
        <v>0</v>
      </c>
      <c r="G2069" s="175">
        <f>IF('G011A (Şubat-Ağustos)'!K1701=" ",0,'G011A (Şubat-Ağustos)'!K1701)</f>
        <v>0</v>
      </c>
      <c r="H2069" s="176">
        <f>IF('G011A (Mart-Eylül)'!C1700="",0,'G011A (Mart-Eylül)'!C1700)</f>
        <v>0</v>
      </c>
      <c r="I2069" s="175">
        <f>IF('G011A (Mart-Eylül)'!K1700=" ",0,'G011A (Mart-Eylül)'!K1700)</f>
        <v>0</v>
      </c>
      <c r="J2069" s="176">
        <f>IF('G011A (Nisan-Ekim)'!C1700="",0,'G011A (Nisan-Ekim)'!C1700)</f>
        <v>0</v>
      </c>
      <c r="K2069" s="175">
        <f>IF('G011A (Nisan-Ekim)'!K1700="",0,'G011A (Nisan-Ekim)'!K1700)</f>
        <v>0</v>
      </c>
      <c r="L2069" s="176">
        <f>IF('G011A (Mayıs-Kasım)'!C1701="",0,'G011A (Mayıs-Kasım)'!C1701)</f>
        <v>0</v>
      </c>
      <c r="M2069" s="175">
        <f>IF('G011A (Mayıs-Kasım)'!K1701=" ",0,'G011A (Mayıs-Kasım)'!K1701)</f>
        <v>0</v>
      </c>
      <c r="N2069" s="176">
        <f>IF('G011A (Haziran-Aralık)'!C1747="",0,'G011A (Haziran-Aralık)'!C1747)</f>
        <v>0</v>
      </c>
      <c r="O2069" s="175">
        <f>IF('G011A (Haziran-Aralık)'!K1747="",0,'G011A (Haziran-Aralık)'!K1747)</f>
        <v>0</v>
      </c>
      <c r="P2069" s="176" t="str">
        <f>IF('proje ve personel bilgileri'!A898=0,"",SUM(D2069+F2069+H2069+J2069+L2069+N2069))</f>
        <v/>
      </c>
      <c r="Q2069" s="175" t="str">
        <f>IF('proje ve personel bilgileri'!A898=0,"",SUM(E2069+G2069+I2069+K2069+M2069+O2069))</f>
        <v/>
      </c>
      <c r="R2069" s="180" t="str">
        <f>IF('proje ve personel bilgileri'!A898&lt;&gt;0,(P2069/30)," ")</f>
        <v xml:space="preserve"> </v>
      </c>
      <c r="S2069" s="181" t="str">
        <f>IF('proje ve personel bilgileri'!A898&lt;&gt;0,(Q2069/R2069)," ")</f>
        <v xml:space="preserve"> </v>
      </c>
    </row>
    <row r="2070" spans="1:19" ht="15.75" customHeight="1" x14ac:dyDescent="0.25">
      <c r="A2070" s="15">
        <v>886</v>
      </c>
      <c r="B2070" s="359" t="str">
        <f>IF('proje ve personel bilgileri'!A899&lt;&gt;0,('proje ve personel bilgileri'!A899)," ")</f>
        <v xml:space="preserve"> </v>
      </c>
      <c r="C2070" s="359"/>
      <c r="D2070" s="176">
        <f>IF('G011A (Ocak-Temmuz)'!C1731="",0,'G011A (Ocak-Temmuz)'!C1731)</f>
        <v>0</v>
      </c>
      <c r="E2070" s="175">
        <f>IF('G011A (Ocak-Temmuz)'!K1731=" ",0,'G011A (Ocak-Temmuz)'!K1731)</f>
        <v>0</v>
      </c>
      <c r="F2070" s="176">
        <f>IF('G011A (Şubat-Ağustos)'!C1702="",0,'G011A (Şubat-Ağustos)'!C1702)</f>
        <v>0</v>
      </c>
      <c r="G2070" s="175">
        <f>IF('G011A (Şubat-Ağustos)'!K1702=" ",0,'G011A (Şubat-Ağustos)'!K1702)</f>
        <v>0</v>
      </c>
      <c r="H2070" s="176">
        <f>IF('G011A (Mart-Eylül)'!C1701="",0,'G011A (Mart-Eylül)'!C1701)</f>
        <v>0</v>
      </c>
      <c r="I2070" s="175">
        <f>IF('G011A (Mart-Eylül)'!K1701=" ",0,'G011A (Mart-Eylül)'!K1701)</f>
        <v>0</v>
      </c>
      <c r="J2070" s="176">
        <f>IF('G011A (Nisan-Ekim)'!C1701="",0,'G011A (Nisan-Ekim)'!C1701)</f>
        <v>0</v>
      </c>
      <c r="K2070" s="175">
        <f>IF('G011A (Nisan-Ekim)'!K1701="",0,'G011A (Nisan-Ekim)'!K1701)</f>
        <v>0</v>
      </c>
      <c r="L2070" s="176">
        <f>IF('G011A (Mayıs-Kasım)'!C1702="",0,'G011A (Mayıs-Kasım)'!C1702)</f>
        <v>0</v>
      </c>
      <c r="M2070" s="175">
        <f>IF('G011A (Mayıs-Kasım)'!K1702=" ",0,'G011A (Mayıs-Kasım)'!K1702)</f>
        <v>0</v>
      </c>
      <c r="N2070" s="176">
        <f>IF('G011A (Haziran-Aralık)'!C1748="",0,'G011A (Haziran-Aralık)'!C1748)</f>
        <v>0</v>
      </c>
      <c r="O2070" s="175">
        <f>IF('G011A (Haziran-Aralık)'!K1748="",0,'G011A (Haziran-Aralık)'!K1748)</f>
        <v>0</v>
      </c>
      <c r="P2070" s="176" t="str">
        <f>IF('proje ve personel bilgileri'!A899=0,"",SUM(D2070+F2070+H2070+J2070+L2070+N2070))</f>
        <v/>
      </c>
      <c r="Q2070" s="175" t="str">
        <f>IF('proje ve personel bilgileri'!A899=0,"",SUM(E2070+G2070+I2070+K2070+M2070+O2070))</f>
        <v/>
      </c>
      <c r="R2070" s="180" t="str">
        <f>IF('proje ve personel bilgileri'!A899&lt;&gt;0,(P2070/30)," ")</f>
        <v xml:space="preserve"> </v>
      </c>
      <c r="S2070" s="181" t="str">
        <f>IF('proje ve personel bilgileri'!A899&lt;&gt;0,(Q2070/R2070)," ")</f>
        <v xml:space="preserve"> </v>
      </c>
    </row>
    <row r="2071" spans="1:19" ht="15.75" customHeight="1" x14ac:dyDescent="0.25">
      <c r="A2071" s="14">
        <v>887</v>
      </c>
      <c r="B2071" s="359" t="str">
        <f>IF('proje ve personel bilgileri'!A900&lt;&gt;0,('proje ve personel bilgileri'!A900)," ")</f>
        <v xml:space="preserve"> </v>
      </c>
      <c r="C2071" s="359"/>
      <c r="D2071" s="176">
        <f>IF('G011A (Ocak-Temmuz)'!C1732="",0,'G011A (Ocak-Temmuz)'!C1732)</f>
        <v>0</v>
      </c>
      <c r="E2071" s="175">
        <f>IF('G011A (Ocak-Temmuz)'!K1732=" ",0,'G011A (Ocak-Temmuz)'!K1732)</f>
        <v>0</v>
      </c>
      <c r="F2071" s="176">
        <f>IF('G011A (Şubat-Ağustos)'!C1703="",0,'G011A (Şubat-Ağustos)'!C1703)</f>
        <v>0</v>
      </c>
      <c r="G2071" s="175">
        <f>IF('G011A (Şubat-Ağustos)'!K1703=" ",0,'G011A (Şubat-Ağustos)'!K1703)</f>
        <v>0</v>
      </c>
      <c r="H2071" s="176">
        <f>IF('G011A (Mart-Eylül)'!C1702="",0,'G011A (Mart-Eylül)'!C1702)</f>
        <v>0</v>
      </c>
      <c r="I2071" s="175">
        <f>IF('G011A (Mart-Eylül)'!K1702=" ",0,'G011A (Mart-Eylül)'!K1702)</f>
        <v>0</v>
      </c>
      <c r="J2071" s="176">
        <f>IF('G011A (Nisan-Ekim)'!C1702="",0,'G011A (Nisan-Ekim)'!C1702)</f>
        <v>0</v>
      </c>
      <c r="K2071" s="175">
        <f>IF('G011A (Nisan-Ekim)'!K1702="",0,'G011A (Nisan-Ekim)'!K1702)</f>
        <v>0</v>
      </c>
      <c r="L2071" s="176">
        <f>IF('G011A (Mayıs-Kasım)'!C1703="",0,'G011A (Mayıs-Kasım)'!C1703)</f>
        <v>0</v>
      </c>
      <c r="M2071" s="175">
        <f>IF('G011A (Mayıs-Kasım)'!K1703=" ",0,'G011A (Mayıs-Kasım)'!K1703)</f>
        <v>0</v>
      </c>
      <c r="N2071" s="176">
        <f>IF('G011A (Haziran-Aralık)'!C1749="",0,'G011A (Haziran-Aralık)'!C1749)</f>
        <v>0</v>
      </c>
      <c r="O2071" s="175">
        <f>IF('G011A (Haziran-Aralık)'!K1749="",0,'G011A (Haziran-Aralık)'!K1749)</f>
        <v>0</v>
      </c>
      <c r="P2071" s="176" t="str">
        <f>IF('proje ve personel bilgileri'!A900=0,"",SUM(D2071+F2071+H2071+J2071+L2071+N2071))</f>
        <v/>
      </c>
      <c r="Q2071" s="175" t="str">
        <f>IF('proje ve personel bilgileri'!A900=0,"",SUM(E2071+G2071+I2071+K2071+M2071+O2071))</f>
        <v/>
      </c>
      <c r="R2071" s="180" t="str">
        <f>IF('proje ve personel bilgileri'!A900&lt;&gt;0,(P2071/30)," ")</f>
        <v xml:space="preserve"> </v>
      </c>
      <c r="S2071" s="181" t="str">
        <f>IF('proje ve personel bilgileri'!A900&lt;&gt;0,(Q2071/R2071)," ")</f>
        <v xml:space="preserve"> </v>
      </c>
    </row>
    <row r="2072" spans="1:19" ht="15.75" customHeight="1" x14ac:dyDescent="0.25">
      <c r="A2072" s="15">
        <v>888</v>
      </c>
      <c r="B2072" s="359" t="str">
        <f>IF('proje ve personel bilgileri'!A901&lt;&gt;0,('proje ve personel bilgileri'!A901)," ")</f>
        <v xml:space="preserve"> </v>
      </c>
      <c r="C2072" s="359"/>
      <c r="D2072" s="176">
        <f>IF('G011A (Ocak-Temmuz)'!C1733="",0,'G011A (Ocak-Temmuz)'!C1733)</f>
        <v>0</v>
      </c>
      <c r="E2072" s="175">
        <f>IF('G011A (Ocak-Temmuz)'!K1733=" ",0,'G011A (Ocak-Temmuz)'!K1733)</f>
        <v>0</v>
      </c>
      <c r="F2072" s="176">
        <f>IF('G011A (Şubat-Ağustos)'!C1704="",0,'G011A (Şubat-Ağustos)'!C1704)</f>
        <v>0</v>
      </c>
      <c r="G2072" s="175">
        <f>IF('G011A (Şubat-Ağustos)'!K1704=" ",0,'G011A (Şubat-Ağustos)'!K1704)</f>
        <v>0</v>
      </c>
      <c r="H2072" s="176">
        <f>IF('G011A (Mart-Eylül)'!C1703="",0,'G011A (Mart-Eylül)'!C1703)</f>
        <v>0</v>
      </c>
      <c r="I2072" s="175">
        <f>IF('G011A (Mart-Eylül)'!K1703=" ",0,'G011A (Mart-Eylül)'!K1703)</f>
        <v>0</v>
      </c>
      <c r="J2072" s="176">
        <f>IF('G011A (Nisan-Ekim)'!C1703="",0,'G011A (Nisan-Ekim)'!C1703)</f>
        <v>0</v>
      </c>
      <c r="K2072" s="175">
        <f>IF('G011A (Nisan-Ekim)'!K1703="",0,'G011A (Nisan-Ekim)'!K1703)</f>
        <v>0</v>
      </c>
      <c r="L2072" s="176">
        <f>IF('G011A (Mayıs-Kasım)'!C1704="",0,'G011A (Mayıs-Kasım)'!C1704)</f>
        <v>0</v>
      </c>
      <c r="M2072" s="175">
        <f>IF('G011A (Mayıs-Kasım)'!K1704=" ",0,'G011A (Mayıs-Kasım)'!K1704)</f>
        <v>0</v>
      </c>
      <c r="N2072" s="176">
        <f>IF('G011A (Haziran-Aralık)'!C1750="",0,'G011A (Haziran-Aralık)'!C1750)</f>
        <v>0</v>
      </c>
      <c r="O2072" s="175">
        <f>IF('G011A (Haziran-Aralık)'!K1750="",0,'G011A (Haziran-Aralık)'!K1750)</f>
        <v>0</v>
      </c>
      <c r="P2072" s="176" t="str">
        <f>IF('proje ve personel bilgileri'!A901=0,"",SUM(D2072+F2072+H2072+J2072+L2072+N2072))</f>
        <v/>
      </c>
      <c r="Q2072" s="175" t="str">
        <f>IF('proje ve personel bilgileri'!A901=0,"",SUM(E2072+G2072+I2072+K2072+M2072+O2072))</f>
        <v/>
      </c>
      <c r="R2072" s="180" t="str">
        <f>IF('proje ve personel bilgileri'!A901&lt;&gt;0,(P2072/30)," ")</f>
        <v xml:space="preserve"> </v>
      </c>
      <c r="S2072" s="181" t="str">
        <f>IF('proje ve personel bilgileri'!A901&lt;&gt;0,(Q2072/R2072)," ")</f>
        <v xml:space="preserve"> </v>
      </c>
    </row>
    <row r="2073" spans="1:19" ht="15.75" customHeight="1" x14ac:dyDescent="0.25">
      <c r="A2073" s="14">
        <v>889</v>
      </c>
      <c r="B2073" s="359" t="str">
        <f>IF('proje ve personel bilgileri'!A902&lt;&gt;0,('proje ve personel bilgileri'!A902)," ")</f>
        <v xml:space="preserve"> </v>
      </c>
      <c r="C2073" s="359"/>
      <c r="D2073" s="176">
        <f>IF('G011A (Ocak-Temmuz)'!C1734="",0,'G011A (Ocak-Temmuz)'!C1734)</f>
        <v>0</v>
      </c>
      <c r="E2073" s="175">
        <f>IF('G011A (Ocak-Temmuz)'!K1734=" ",0,'G011A (Ocak-Temmuz)'!K1734)</f>
        <v>0</v>
      </c>
      <c r="F2073" s="176">
        <f>IF('G011A (Şubat-Ağustos)'!C1705="",0,'G011A (Şubat-Ağustos)'!C1705)</f>
        <v>0</v>
      </c>
      <c r="G2073" s="175">
        <f>IF('G011A (Şubat-Ağustos)'!K1705=" ",0,'G011A (Şubat-Ağustos)'!K1705)</f>
        <v>0</v>
      </c>
      <c r="H2073" s="176">
        <f>IF('G011A (Mart-Eylül)'!C1704="",0,'G011A (Mart-Eylül)'!C1704)</f>
        <v>0</v>
      </c>
      <c r="I2073" s="175">
        <f>IF('G011A (Mart-Eylül)'!K1704=" ",0,'G011A (Mart-Eylül)'!K1704)</f>
        <v>0</v>
      </c>
      <c r="J2073" s="176">
        <f>IF('G011A (Nisan-Ekim)'!C1704="",0,'G011A (Nisan-Ekim)'!C1704)</f>
        <v>0</v>
      </c>
      <c r="K2073" s="175">
        <f>IF('G011A (Nisan-Ekim)'!K1704="",0,'G011A (Nisan-Ekim)'!K1704)</f>
        <v>0</v>
      </c>
      <c r="L2073" s="176">
        <f>IF('G011A (Mayıs-Kasım)'!C1705="",0,'G011A (Mayıs-Kasım)'!C1705)</f>
        <v>0</v>
      </c>
      <c r="M2073" s="175">
        <f>IF('G011A (Mayıs-Kasım)'!K1705=" ",0,'G011A (Mayıs-Kasım)'!K1705)</f>
        <v>0</v>
      </c>
      <c r="N2073" s="176">
        <f>IF('G011A (Haziran-Aralık)'!C1751="",0,'G011A (Haziran-Aralık)'!C1751)</f>
        <v>0</v>
      </c>
      <c r="O2073" s="175">
        <f>IF('G011A (Haziran-Aralık)'!K1751="",0,'G011A (Haziran-Aralık)'!K1751)</f>
        <v>0</v>
      </c>
      <c r="P2073" s="176" t="str">
        <f>IF('proje ve personel bilgileri'!A902=0,"",SUM(D2073+F2073+H2073+J2073+L2073+N2073))</f>
        <v/>
      </c>
      <c r="Q2073" s="175" t="str">
        <f>IF('proje ve personel bilgileri'!A902=0,"",SUM(E2073+G2073+I2073+K2073+M2073+O2073))</f>
        <v/>
      </c>
      <c r="R2073" s="180" t="str">
        <f>IF('proje ve personel bilgileri'!A902&lt;&gt;0,(P2073/30)," ")</f>
        <v xml:space="preserve"> </v>
      </c>
      <c r="S2073" s="181" t="str">
        <f>IF('proje ve personel bilgileri'!A902&lt;&gt;0,(Q2073/R2073)," ")</f>
        <v xml:space="preserve"> </v>
      </c>
    </row>
    <row r="2074" spans="1:19" ht="15.75" customHeight="1" x14ac:dyDescent="0.25">
      <c r="A2074" s="15">
        <v>890</v>
      </c>
      <c r="B2074" s="359" t="str">
        <f>IF('proje ve personel bilgileri'!A903&lt;&gt;0,('proje ve personel bilgileri'!A903)," ")</f>
        <v xml:space="preserve"> </v>
      </c>
      <c r="C2074" s="359"/>
      <c r="D2074" s="176">
        <f>IF('G011A (Ocak-Temmuz)'!C1735="",0,'G011A (Ocak-Temmuz)'!C1735)</f>
        <v>0</v>
      </c>
      <c r="E2074" s="175">
        <f>IF('G011A (Ocak-Temmuz)'!K1735=" ",0,'G011A (Ocak-Temmuz)'!K1735)</f>
        <v>0</v>
      </c>
      <c r="F2074" s="176">
        <f>IF('G011A (Şubat-Ağustos)'!C1706="",0,'G011A (Şubat-Ağustos)'!C1706)</f>
        <v>0</v>
      </c>
      <c r="G2074" s="175">
        <f>IF('G011A (Şubat-Ağustos)'!K1706=" ",0,'G011A (Şubat-Ağustos)'!K1706)</f>
        <v>0</v>
      </c>
      <c r="H2074" s="176">
        <f>IF('G011A (Mart-Eylül)'!C1705="",0,'G011A (Mart-Eylül)'!C1705)</f>
        <v>0</v>
      </c>
      <c r="I2074" s="175">
        <f>IF('G011A (Mart-Eylül)'!K1705=" ",0,'G011A (Mart-Eylül)'!K1705)</f>
        <v>0</v>
      </c>
      <c r="J2074" s="176">
        <f>IF('G011A (Nisan-Ekim)'!C1705="",0,'G011A (Nisan-Ekim)'!C1705)</f>
        <v>0</v>
      </c>
      <c r="K2074" s="175">
        <f>IF('G011A (Nisan-Ekim)'!K1705="",0,'G011A (Nisan-Ekim)'!K1705)</f>
        <v>0</v>
      </c>
      <c r="L2074" s="176">
        <f>IF('G011A (Mayıs-Kasım)'!C1706="",0,'G011A (Mayıs-Kasım)'!C1706)</f>
        <v>0</v>
      </c>
      <c r="M2074" s="175">
        <f>IF('G011A (Mayıs-Kasım)'!K1706=" ",0,'G011A (Mayıs-Kasım)'!K1706)</f>
        <v>0</v>
      </c>
      <c r="N2074" s="176">
        <f>IF('G011A (Haziran-Aralık)'!C1752="",0,'G011A (Haziran-Aralık)'!C1752)</f>
        <v>0</v>
      </c>
      <c r="O2074" s="175">
        <f>IF('G011A (Haziran-Aralık)'!K1752="",0,'G011A (Haziran-Aralık)'!K1752)</f>
        <v>0</v>
      </c>
      <c r="P2074" s="176" t="str">
        <f>IF('proje ve personel bilgileri'!A903=0,"",SUM(D2074+F2074+H2074+J2074+L2074+N2074))</f>
        <v/>
      </c>
      <c r="Q2074" s="175" t="str">
        <f>IF('proje ve personel bilgileri'!A903=0,"",SUM(E2074+G2074+I2074+K2074+M2074+O2074))</f>
        <v/>
      </c>
      <c r="R2074" s="180" t="str">
        <f>IF('proje ve personel bilgileri'!A903&lt;&gt;0,(P2074/30)," ")</f>
        <v xml:space="preserve"> </v>
      </c>
      <c r="S2074" s="181" t="str">
        <f>IF('proje ve personel bilgileri'!A903&lt;&gt;0,(Q2074/R2074)," ")</f>
        <v xml:space="preserve"> </v>
      </c>
    </row>
    <row r="2075" spans="1:19" ht="15.75" customHeight="1" x14ac:dyDescent="0.25">
      <c r="A2075" s="14">
        <v>891</v>
      </c>
      <c r="B2075" s="359" t="str">
        <f>IF('proje ve personel bilgileri'!A904&lt;&gt;0,('proje ve personel bilgileri'!A904)," ")</f>
        <v xml:space="preserve"> </v>
      </c>
      <c r="C2075" s="359"/>
      <c r="D2075" s="176">
        <f>IF('G011A (Ocak-Temmuz)'!C1736="",0,'G011A (Ocak-Temmuz)'!C1736)</f>
        <v>0</v>
      </c>
      <c r="E2075" s="175">
        <f>IF('G011A (Ocak-Temmuz)'!K1736=" ",0,'G011A (Ocak-Temmuz)'!K1736)</f>
        <v>0</v>
      </c>
      <c r="F2075" s="176">
        <f>IF('G011A (Şubat-Ağustos)'!C1707="",0,'G011A (Şubat-Ağustos)'!C1707)</f>
        <v>0</v>
      </c>
      <c r="G2075" s="175">
        <f>IF('G011A (Şubat-Ağustos)'!K1707=" ",0,'G011A (Şubat-Ağustos)'!K1707)</f>
        <v>0</v>
      </c>
      <c r="H2075" s="176">
        <f>IF('G011A (Mart-Eylül)'!C1706="",0,'G011A (Mart-Eylül)'!C1706)</f>
        <v>0</v>
      </c>
      <c r="I2075" s="175">
        <f>IF('G011A (Mart-Eylül)'!K1706=" ",0,'G011A (Mart-Eylül)'!K1706)</f>
        <v>0</v>
      </c>
      <c r="J2075" s="176">
        <f>IF('G011A (Nisan-Ekim)'!C1706="",0,'G011A (Nisan-Ekim)'!C1706)</f>
        <v>0</v>
      </c>
      <c r="K2075" s="175">
        <f>IF('G011A (Nisan-Ekim)'!K1706="",0,'G011A (Nisan-Ekim)'!K1706)</f>
        <v>0</v>
      </c>
      <c r="L2075" s="176">
        <f>IF('G011A (Mayıs-Kasım)'!C1707="",0,'G011A (Mayıs-Kasım)'!C1707)</f>
        <v>0</v>
      </c>
      <c r="M2075" s="175">
        <f>IF('G011A (Mayıs-Kasım)'!K1707=" ",0,'G011A (Mayıs-Kasım)'!K1707)</f>
        <v>0</v>
      </c>
      <c r="N2075" s="176">
        <f>IF('G011A (Haziran-Aralık)'!C1753="",0,'G011A (Haziran-Aralık)'!C1753)</f>
        <v>0</v>
      </c>
      <c r="O2075" s="175">
        <f>IF('G011A (Haziran-Aralık)'!K1753="",0,'G011A (Haziran-Aralık)'!K1753)</f>
        <v>0</v>
      </c>
      <c r="P2075" s="176" t="str">
        <f>IF('proje ve personel bilgileri'!A904=0,"",SUM(D2075+F2075+H2075+J2075+L2075+N2075))</f>
        <v/>
      </c>
      <c r="Q2075" s="175" t="str">
        <f>IF('proje ve personel bilgileri'!A904=0,"",SUM(E2075+G2075+I2075+K2075+M2075+O2075))</f>
        <v/>
      </c>
      <c r="R2075" s="180" t="str">
        <f>IF('proje ve personel bilgileri'!A904&lt;&gt;0,(P2075/30)," ")</f>
        <v xml:space="preserve"> </v>
      </c>
      <c r="S2075" s="181" t="str">
        <f>IF('proje ve personel bilgileri'!A904&lt;&gt;0,(Q2075/R2075)," ")</f>
        <v xml:space="preserve"> </v>
      </c>
    </row>
    <row r="2076" spans="1:19" ht="15.75" customHeight="1" x14ac:dyDescent="0.25">
      <c r="A2076" s="15">
        <v>892</v>
      </c>
      <c r="B2076" s="359" t="str">
        <f>IF('proje ve personel bilgileri'!A905&lt;&gt;0,('proje ve personel bilgileri'!A905)," ")</f>
        <v xml:space="preserve"> </v>
      </c>
      <c r="C2076" s="359"/>
      <c r="D2076" s="176">
        <f>IF('G011A (Ocak-Temmuz)'!C1737="",0,'G011A (Ocak-Temmuz)'!C1737)</f>
        <v>0</v>
      </c>
      <c r="E2076" s="175">
        <f>IF('G011A (Ocak-Temmuz)'!K1737=" ",0,'G011A (Ocak-Temmuz)'!K1737)</f>
        <v>0</v>
      </c>
      <c r="F2076" s="176">
        <f>IF('G011A (Şubat-Ağustos)'!C1708="",0,'G011A (Şubat-Ağustos)'!C1708)</f>
        <v>0</v>
      </c>
      <c r="G2076" s="175">
        <f>IF('G011A (Şubat-Ağustos)'!K1708=" ",0,'G011A (Şubat-Ağustos)'!K1708)</f>
        <v>0</v>
      </c>
      <c r="H2076" s="176">
        <f>IF('G011A (Mart-Eylül)'!C1707="",0,'G011A (Mart-Eylül)'!C1707)</f>
        <v>0</v>
      </c>
      <c r="I2076" s="175">
        <f>IF('G011A (Mart-Eylül)'!K1707=" ",0,'G011A (Mart-Eylül)'!K1707)</f>
        <v>0</v>
      </c>
      <c r="J2076" s="176">
        <f>IF('G011A (Nisan-Ekim)'!C1707="",0,'G011A (Nisan-Ekim)'!C1707)</f>
        <v>0</v>
      </c>
      <c r="K2076" s="175">
        <f>IF('G011A (Nisan-Ekim)'!K1707="",0,'G011A (Nisan-Ekim)'!K1707)</f>
        <v>0</v>
      </c>
      <c r="L2076" s="176">
        <f>IF('G011A (Mayıs-Kasım)'!C1708="",0,'G011A (Mayıs-Kasım)'!C1708)</f>
        <v>0</v>
      </c>
      <c r="M2076" s="175">
        <f>IF('G011A (Mayıs-Kasım)'!K1708=" ",0,'G011A (Mayıs-Kasım)'!K1708)</f>
        <v>0</v>
      </c>
      <c r="N2076" s="176">
        <f>IF('G011A (Haziran-Aralık)'!C1754="",0,'G011A (Haziran-Aralık)'!C1754)</f>
        <v>0</v>
      </c>
      <c r="O2076" s="175">
        <f>IF('G011A (Haziran-Aralık)'!K1754="",0,'G011A (Haziran-Aralık)'!K1754)</f>
        <v>0</v>
      </c>
      <c r="P2076" s="176" t="str">
        <f>IF('proje ve personel bilgileri'!A905=0,"",SUM(D2076+F2076+H2076+J2076+L2076+N2076))</f>
        <v/>
      </c>
      <c r="Q2076" s="175" t="str">
        <f>IF('proje ve personel bilgileri'!A905=0,"",SUM(E2076+G2076+I2076+K2076+M2076+O2076))</f>
        <v/>
      </c>
      <c r="R2076" s="180" t="str">
        <f>IF('proje ve personel bilgileri'!A905&lt;&gt;0,(P2076/30)," ")</f>
        <v xml:space="preserve"> </v>
      </c>
      <c r="S2076" s="181" t="str">
        <f>IF('proje ve personel bilgileri'!A905&lt;&gt;0,(Q2076/R2076)," ")</f>
        <v xml:space="preserve"> </v>
      </c>
    </row>
    <row r="2077" spans="1:19" ht="15.75" customHeight="1" x14ac:dyDescent="0.25">
      <c r="A2077" s="14">
        <v>893</v>
      </c>
      <c r="B2077" s="359" t="str">
        <f>IF('proje ve personel bilgileri'!A906&lt;&gt;0,('proje ve personel bilgileri'!A906)," ")</f>
        <v xml:space="preserve"> </v>
      </c>
      <c r="C2077" s="359"/>
      <c r="D2077" s="176">
        <f>IF('G011A (Ocak-Temmuz)'!C1738="",0,'G011A (Ocak-Temmuz)'!C1738)</f>
        <v>0</v>
      </c>
      <c r="E2077" s="175">
        <f>IF('G011A (Ocak-Temmuz)'!K1738=" ",0,'G011A (Ocak-Temmuz)'!K1738)</f>
        <v>0</v>
      </c>
      <c r="F2077" s="176">
        <f>IF('G011A (Şubat-Ağustos)'!C1709="",0,'G011A (Şubat-Ağustos)'!C1709)</f>
        <v>0</v>
      </c>
      <c r="G2077" s="175">
        <f>IF('G011A (Şubat-Ağustos)'!K1709=" ",0,'G011A (Şubat-Ağustos)'!K1709)</f>
        <v>0</v>
      </c>
      <c r="H2077" s="176">
        <f>IF('G011A (Mart-Eylül)'!C1708="",0,'G011A (Mart-Eylül)'!C1708)</f>
        <v>0</v>
      </c>
      <c r="I2077" s="175">
        <f>IF('G011A (Mart-Eylül)'!K1708=" ",0,'G011A (Mart-Eylül)'!K1708)</f>
        <v>0</v>
      </c>
      <c r="J2077" s="176">
        <f>IF('G011A (Nisan-Ekim)'!C1708="",0,'G011A (Nisan-Ekim)'!C1708)</f>
        <v>0</v>
      </c>
      <c r="K2077" s="175">
        <f>IF('G011A (Nisan-Ekim)'!K1708="",0,'G011A (Nisan-Ekim)'!K1708)</f>
        <v>0</v>
      </c>
      <c r="L2077" s="176">
        <f>IF('G011A (Mayıs-Kasım)'!C1709="",0,'G011A (Mayıs-Kasım)'!C1709)</f>
        <v>0</v>
      </c>
      <c r="M2077" s="175">
        <f>IF('G011A (Mayıs-Kasım)'!K1709=" ",0,'G011A (Mayıs-Kasım)'!K1709)</f>
        <v>0</v>
      </c>
      <c r="N2077" s="176">
        <f>IF('G011A (Haziran-Aralık)'!C1755="",0,'G011A (Haziran-Aralık)'!C1755)</f>
        <v>0</v>
      </c>
      <c r="O2077" s="175">
        <f>IF('G011A (Haziran-Aralık)'!K1755="",0,'G011A (Haziran-Aralık)'!K1755)</f>
        <v>0</v>
      </c>
      <c r="P2077" s="176" t="str">
        <f>IF('proje ve personel bilgileri'!A906=0,"",SUM(D2077+F2077+H2077+J2077+L2077+N2077))</f>
        <v/>
      </c>
      <c r="Q2077" s="175" t="str">
        <f>IF('proje ve personel bilgileri'!A906=0,"",SUM(E2077+G2077+I2077+K2077+M2077+O2077))</f>
        <v/>
      </c>
      <c r="R2077" s="180" t="str">
        <f>IF('proje ve personel bilgileri'!A906&lt;&gt;0,(P2077/30)," ")</f>
        <v xml:space="preserve"> </v>
      </c>
      <c r="S2077" s="181" t="str">
        <f>IF('proje ve personel bilgileri'!A906&lt;&gt;0,(Q2077/R2077)," ")</f>
        <v xml:space="preserve"> </v>
      </c>
    </row>
    <row r="2078" spans="1:19" ht="15.75" customHeight="1" x14ac:dyDescent="0.25">
      <c r="A2078" s="15">
        <v>894</v>
      </c>
      <c r="B2078" s="359" t="str">
        <f>IF('proje ve personel bilgileri'!A907&lt;&gt;0,('proje ve personel bilgileri'!A907)," ")</f>
        <v xml:space="preserve"> </v>
      </c>
      <c r="C2078" s="359"/>
      <c r="D2078" s="176">
        <f>IF('G011A (Ocak-Temmuz)'!C1739="",0,'G011A (Ocak-Temmuz)'!C1739)</f>
        <v>0</v>
      </c>
      <c r="E2078" s="175">
        <f>IF('G011A (Ocak-Temmuz)'!K1739=" ",0,'G011A (Ocak-Temmuz)'!K1739)</f>
        <v>0</v>
      </c>
      <c r="F2078" s="176">
        <f>IF('G011A (Şubat-Ağustos)'!C1710="",0,'G011A (Şubat-Ağustos)'!C1710)</f>
        <v>0</v>
      </c>
      <c r="G2078" s="175">
        <f>IF('G011A (Şubat-Ağustos)'!K1710=" ",0,'G011A (Şubat-Ağustos)'!K1710)</f>
        <v>0</v>
      </c>
      <c r="H2078" s="176">
        <f>IF('G011A (Mart-Eylül)'!C1709="",0,'G011A (Mart-Eylül)'!C1709)</f>
        <v>0</v>
      </c>
      <c r="I2078" s="175">
        <f>IF('G011A (Mart-Eylül)'!K1709=" ",0,'G011A (Mart-Eylül)'!K1709)</f>
        <v>0</v>
      </c>
      <c r="J2078" s="176">
        <f>IF('G011A (Nisan-Ekim)'!C1709="",0,'G011A (Nisan-Ekim)'!C1709)</f>
        <v>0</v>
      </c>
      <c r="K2078" s="175">
        <f>IF('G011A (Nisan-Ekim)'!K1709="",0,'G011A (Nisan-Ekim)'!K1709)</f>
        <v>0</v>
      </c>
      <c r="L2078" s="176">
        <f>IF('G011A (Mayıs-Kasım)'!C1710="",0,'G011A (Mayıs-Kasım)'!C1710)</f>
        <v>0</v>
      </c>
      <c r="M2078" s="175">
        <f>IF('G011A (Mayıs-Kasım)'!K1710=" ",0,'G011A (Mayıs-Kasım)'!K1710)</f>
        <v>0</v>
      </c>
      <c r="N2078" s="176">
        <f>IF('G011A (Haziran-Aralık)'!C1756="",0,'G011A (Haziran-Aralık)'!C1756)</f>
        <v>0</v>
      </c>
      <c r="O2078" s="175">
        <f>IF('G011A (Haziran-Aralık)'!K1756="",0,'G011A (Haziran-Aralık)'!K1756)</f>
        <v>0</v>
      </c>
      <c r="P2078" s="176" t="str">
        <f>IF('proje ve personel bilgileri'!A907=0,"",SUM(D2078+F2078+H2078+J2078+L2078+N2078))</f>
        <v/>
      </c>
      <c r="Q2078" s="175" t="str">
        <f>IF('proje ve personel bilgileri'!A907=0,"",SUM(E2078+G2078+I2078+K2078+M2078+O2078))</f>
        <v/>
      </c>
      <c r="R2078" s="180" t="str">
        <f>IF('proje ve personel bilgileri'!A907&lt;&gt;0,(P2078/30)," ")</f>
        <v xml:space="preserve"> </v>
      </c>
      <c r="S2078" s="181" t="str">
        <f>IF('proje ve personel bilgileri'!A907&lt;&gt;0,(Q2078/R2078)," ")</f>
        <v xml:space="preserve"> </v>
      </c>
    </row>
    <row r="2079" spans="1:19" ht="15.75" customHeight="1" x14ac:dyDescent="0.25">
      <c r="A2079" s="14">
        <v>895</v>
      </c>
      <c r="B2079" s="359" t="str">
        <f>IF('proje ve personel bilgileri'!A908&lt;&gt;0,('proje ve personel bilgileri'!A908)," ")</f>
        <v xml:space="preserve"> </v>
      </c>
      <c r="C2079" s="359"/>
      <c r="D2079" s="176">
        <f>IF('G011A (Ocak-Temmuz)'!C1740="",0,'G011A (Ocak-Temmuz)'!C1740)</f>
        <v>0</v>
      </c>
      <c r="E2079" s="175">
        <f>IF('G011A (Ocak-Temmuz)'!K1740=" ",0,'G011A (Ocak-Temmuz)'!K1740)</f>
        <v>0</v>
      </c>
      <c r="F2079" s="176">
        <f>IF('G011A (Şubat-Ağustos)'!C1711="",0,'G011A (Şubat-Ağustos)'!C1711)</f>
        <v>0</v>
      </c>
      <c r="G2079" s="175">
        <f>IF('G011A (Şubat-Ağustos)'!K1711=" ",0,'G011A (Şubat-Ağustos)'!K1711)</f>
        <v>0</v>
      </c>
      <c r="H2079" s="176">
        <f>IF('G011A (Mart-Eylül)'!C1710="",0,'G011A (Mart-Eylül)'!C1710)</f>
        <v>0</v>
      </c>
      <c r="I2079" s="175">
        <f>IF('G011A (Mart-Eylül)'!K1710=" ",0,'G011A (Mart-Eylül)'!K1710)</f>
        <v>0</v>
      </c>
      <c r="J2079" s="176">
        <f>IF('G011A (Nisan-Ekim)'!C1710="",0,'G011A (Nisan-Ekim)'!C1710)</f>
        <v>0</v>
      </c>
      <c r="K2079" s="175">
        <f>IF('G011A (Nisan-Ekim)'!K1710="",0,'G011A (Nisan-Ekim)'!K1710)</f>
        <v>0</v>
      </c>
      <c r="L2079" s="176">
        <f>IF('G011A (Mayıs-Kasım)'!C1711="",0,'G011A (Mayıs-Kasım)'!C1711)</f>
        <v>0</v>
      </c>
      <c r="M2079" s="175">
        <f>IF('G011A (Mayıs-Kasım)'!K1711=" ",0,'G011A (Mayıs-Kasım)'!K1711)</f>
        <v>0</v>
      </c>
      <c r="N2079" s="176">
        <f>IF('G011A (Haziran-Aralık)'!C1757="",0,'G011A (Haziran-Aralık)'!C1757)</f>
        <v>0</v>
      </c>
      <c r="O2079" s="175">
        <f>IF('G011A (Haziran-Aralık)'!K1757="",0,'G011A (Haziran-Aralık)'!K1757)</f>
        <v>0</v>
      </c>
      <c r="P2079" s="176" t="str">
        <f>IF('proje ve personel bilgileri'!A908=0,"",SUM(D2079+F2079+H2079+J2079+L2079+N2079))</f>
        <v/>
      </c>
      <c r="Q2079" s="175" t="str">
        <f>IF('proje ve personel bilgileri'!A908=0,"",SUM(E2079+G2079+I2079+K2079+M2079+O2079))</f>
        <v/>
      </c>
      <c r="R2079" s="180" t="str">
        <f>IF('proje ve personel bilgileri'!A908&lt;&gt;0,(P2079/30)," ")</f>
        <v xml:space="preserve"> </v>
      </c>
      <c r="S2079" s="181" t="str">
        <f>IF('proje ve personel bilgileri'!A908&lt;&gt;0,(Q2079/R2079)," ")</f>
        <v xml:space="preserve"> </v>
      </c>
    </row>
    <row r="2080" spans="1:19" ht="15.75" customHeight="1" x14ac:dyDescent="0.25">
      <c r="A2080" s="15">
        <v>896</v>
      </c>
      <c r="B2080" s="359" t="str">
        <f>IF('proje ve personel bilgileri'!A909&lt;&gt;0,('proje ve personel bilgileri'!A909)," ")</f>
        <v xml:space="preserve"> </v>
      </c>
      <c r="C2080" s="359"/>
      <c r="D2080" s="176">
        <f>IF('G011A (Ocak-Temmuz)'!C1741="",0,'G011A (Ocak-Temmuz)'!C1741)</f>
        <v>0</v>
      </c>
      <c r="E2080" s="175">
        <f>IF('G011A (Ocak-Temmuz)'!K1741=" ",0,'G011A (Ocak-Temmuz)'!K1741)</f>
        <v>0</v>
      </c>
      <c r="F2080" s="176">
        <f>IF('G011A (Şubat-Ağustos)'!C1712="",0,'G011A (Şubat-Ağustos)'!C1712)</f>
        <v>0</v>
      </c>
      <c r="G2080" s="175">
        <f>IF('G011A (Şubat-Ağustos)'!K1712=" ",0,'G011A (Şubat-Ağustos)'!K1712)</f>
        <v>0</v>
      </c>
      <c r="H2080" s="176">
        <f>IF('G011A (Mart-Eylül)'!C1711="",0,'G011A (Mart-Eylül)'!C1711)</f>
        <v>0</v>
      </c>
      <c r="I2080" s="175">
        <f>IF('G011A (Mart-Eylül)'!K1711=" ",0,'G011A (Mart-Eylül)'!K1711)</f>
        <v>0</v>
      </c>
      <c r="J2080" s="176">
        <f>IF('G011A (Nisan-Ekim)'!C1711="",0,'G011A (Nisan-Ekim)'!C1711)</f>
        <v>0</v>
      </c>
      <c r="K2080" s="175">
        <f>IF('G011A (Nisan-Ekim)'!K1711="",0,'G011A (Nisan-Ekim)'!K1711)</f>
        <v>0</v>
      </c>
      <c r="L2080" s="176">
        <f>IF('G011A (Mayıs-Kasım)'!C1712="",0,'G011A (Mayıs-Kasım)'!C1712)</f>
        <v>0</v>
      </c>
      <c r="M2080" s="175">
        <f>IF('G011A (Mayıs-Kasım)'!K1712=" ",0,'G011A (Mayıs-Kasım)'!K1712)</f>
        <v>0</v>
      </c>
      <c r="N2080" s="176">
        <f>IF('G011A (Haziran-Aralık)'!C1758="",0,'G011A (Haziran-Aralık)'!C1758)</f>
        <v>0</v>
      </c>
      <c r="O2080" s="175">
        <f>IF('G011A (Haziran-Aralık)'!K1758="",0,'G011A (Haziran-Aralık)'!K1758)</f>
        <v>0</v>
      </c>
      <c r="P2080" s="176" t="str">
        <f>IF('proje ve personel bilgileri'!A909=0,"",SUM(D2080+F2080+H2080+J2080+L2080+N2080))</f>
        <v/>
      </c>
      <c r="Q2080" s="175" t="str">
        <f>IF('proje ve personel bilgileri'!A909=0,"",SUM(E2080+G2080+I2080+K2080+M2080+O2080))</f>
        <v/>
      </c>
      <c r="R2080" s="180" t="str">
        <f>IF('proje ve personel bilgileri'!A909&lt;&gt;0,(P2080/30)," ")</f>
        <v xml:space="preserve"> </v>
      </c>
      <c r="S2080" s="181" t="str">
        <f>IF('proje ve personel bilgileri'!A909&lt;&gt;0,(Q2080/R2080)," ")</f>
        <v xml:space="preserve"> </v>
      </c>
    </row>
    <row r="2081" spans="1:19" ht="15.75" customHeight="1" x14ac:dyDescent="0.25">
      <c r="A2081" s="14">
        <v>897</v>
      </c>
      <c r="B2081" s="359" t="str">
        <f>IF('proje ve personel bilgileri'!A910&lt;&gt;0,('proje ve personel bilgileri'!A910)," ")</f>
        <v xml:space="preserve"> </v>
      </c>
      <c r="C2081" s="359"/>
      <c r="D2081" s="176">
        <f>IF('G011A (Ocak-Temmuz)'!C1742="",0,'G011A (Ocak-Temmuz)'!C1742)</f>
        <v>0</v>
      </c>
      <c r="E2081" s="175">
        <f>IF('G011A (Ocak-Temmuz)'!K1742=" ",0,'G011A (Ocak-Temmuz)'!K1742)</f>
        <v>0</v>
      </c>
      <c r="F2081" s="176">
        <f>IF('G011A (Şubat-Ağustos)'!C1713="",0,'G011A (Şubat-Ağustos)'!C1713)</f>
        <v>0</v>
      </c>
      <c r="G2081" s="175">
        <f>IF('G011A (Şubat-Ağustos)'!K1713=" ",0,'G011A (Şubat-Ağustos)'!K1713)</f>
        <v>0</v>
      </c>
      <c r="H2081" s="176">
        <f>IF('G011A (Mart-Eylül)'!C1712="",0,'G011A (Mart-Eylül)'!C1712)</f>
        <v>0</v>
      </c>
      <c r="I2081" s="175">
        <f>IF('G011A (Mart-Eylül)'!K1712=" ",0,'G011A (Mart-Eylül)'!K1712)</f>
        <v>0</v>
      </c>
      <c r="J2081" s="176">
        <f>IF('G011A (Nisan-Ekim)'!C1712="",0,'G011A (Nisan-Ekim)'!C1712)</f>
        <v>0</v>
      </c>
      <c r="K2081" s="175">
        <f>IF('G011A (Nisan-Ekim)'!K1712="",0,'G011A (Nisan-Ekim)'!K1712)</f>
        <v>0</v>
      </c>
      <c r="L2081" s="176">
        <f>IF('G011A (Mayıs-Kasım)'!C1713="",0,'G011A (Mayıs-Kasım)'!C1713)</f>
        <v>0</v>
      </c>
      <c r="M2081" s="175">
        <f>IF('G011A (Mayıs-Kasım)'!K1713=" ",0,'G011A (Mayıs-Kasım)'!K1713)</f>
        <v>0</v>
      </c>
      <c r="N2081" s="176">
        <f>IF('G011A (Haziran-Aralık)'!C1759="",0,'G011A (Haziran-Aralık)'!C1759)</f>
        <v>0</v>
      </c>
      <c r="O2081" s="175">
        <f>IF('G011A (Haziran-Aralık)'!K1759="",0,'G011A (Haziran-Aralık)'!K1759)</f>
        <v>0</v>
      </c>
      <c r="P2081" s="176" t="str">
        <f>IF('proje ve personel bilgileri'!A910=0,"",SUM(D2081+F2081+H2081+J2081+L2081+N2081))</f>
        <v/>
      </c>
      <c r="Q2081" s="175" t="str">
        <f>IF('proje ve personel bilgileri'!A910=0,"",SUM(E2081+G2081+I2081+K2081+M2081+O2081))</f>
        <v/>
      </c>
      <c r="R2081" s="180" t="str">
        <f>IF('proje ve personel bilgileri'!A910&lt;&gt;0,(P2081/30)," ")</f>
        <v xml:space="preserve"> </v>
      </c>
      <c r="S2081" s="181" t="str">
        <f>IF('proje ve personel bilgileri'!A910&lt;&gt;0,(Q2081/R2081)," ")</f>
        <v xml:space="preserve"> </v>
      </c>
    </row>
    <row r="2082" spans="1:19" ht="15.75" customHeight="1" x14ac:dyDescent="0.25">
      <c r="A2082" s="15">
        <v>898</v>
      </c>
      <c r="B2082" s="359" t="str">
        <f>IF('proje ve personel bilgileri'!A911&lt;&gt;0,('proje ve personel bilgileri'!A911)," ")</f>
        <v xml:space="preserve"> </v>
      </c>
      <c r="C2082" s="359"/>
      <c r="D2082" s="176">
        <f>IF('G011A (Ocak-Temmuz)'!C1743="",0,'G011A (Ocak-Temmuz)'!C1743)</f>
        <v>0</v>
      </c>
      <c r="E2082" s="175">
        <f>IF('G011A (Ocak-Temmuz)'!K1743=" ",0,'G011A (Ocak-Temmuz)'!K1743)</f>
        <v>0</v>
      </c>
      <c r="F2082" s="176">
        <f>IF('G011A (Şubat-Ağustos)'!C1714="",0,'G011A (Şubat-Ağustos)'!C1714)</f>
        <v>0</v>
      </c>
      <c r="G2082" s="175">
        <f>IF('G011A (Şubat-Ağustos)'!K1714=" ",0,'G011A (Şubat-Ağustos)'!K1714)</f>
        <v>0</v>
      </c>
      <c r="H2082" s="176">
        <f>IF('G011A (Mart-Eylül)'!C1713="",0,'G011A (Mart-Eylül)'!C1713)</f>
        <v>0</v>
      </c>
      <c r="I2082" s="175">
        <f>IF('G011A (Mart-Eylül)'!K1713=" ",0,'G011A (Mart-Eylül)'!K1713)</f>
        <v>0</v>
      </c>
      <c r="J2082" s="176">
        <f>IF('G011A (Nisan-Ekim)'!C1713="",0,'G011A (Nisan-Ekim)'!C1713)</f>
        <v>0</v>
      </c>
      <c r="K2082" s="175">
        <f>IF('G011A (Nisan-Ekim)'!K1713="",0,'G011A (Nisan-Ekim)'!K1713)</f>
        <v>0</v>
      </c>
      <c r="L2082" s="176">
        <f>IF('G011A (Mayıs-Kasım)'!C1714="",0,'G011A (Mayıs-Kasım)'!C1714)</f>
        <v>0</v>
      </c>
      <c r="M2082" s="175">
        <f>IF('G011A (Mayıs-Kasım)'!K1714=" ",0,'G011A (Mayıs-Kasım)'!K1714)</f>
        <v>0</v>
      </c>
      <c r="N2082" s="176">
        <f>IF('G011A (Haziran-Aralık)'!C1760="",0,'G011A (Haziran-Aralık)'!C1760)</f>
        <v>0</v>
      </c>
      <c r="O2082" s="175">
        <f>IF('G011A (Haziran-Aralık)'!K1760="",0,'G011A (Haziran-Aralık)'!K1760)</f>
        <v>0</v>
      </c>
      <c r="P2082" s="176" t="str">
        <f>IF('proje ve personel bilgileri'!A911=0,"",SUM(D2082+F2082+H2082+J2082+L2082+N2082))</f>
        <v/>
      </c>
      <c r="Q2082" s="175" t="str">
        <f>IF('proje ve personel bilgileri'!A911=0,"",SUM(E2082+G2082+I2082+K2082+M2082+O2082))</f>
        <v/>
      </c>
      <c r="R2082" s="180" t="str">
        <f>IF('proje ve personel bilgileri'!A911&lt;&gt;0,(P2082/30)," ")</f>
        <v xml:space="preserve"> </v>
      </c>
      <c r="S2082" s="181" t="str">
        <f>IF('proje ve personel bilgileri'!A911&lt;&gt;0,(Q2082/R2082)," ")</f>
        <v xml:space="preserve"> </v>
      </c>
    </row>
    <row r="2083" spans="1:19" ht="15.75" customHeight="1" x14ac:dyDescent="0.25">
      <c r="A2083" s="14">
        <v>899</v>
      </c>
      <c r="B2083" s="359" t="str">
        <f>IF('proje ve personel bilgileri'!A912&lt;&gt;0,('proje ve personel bilgileri'!A912)," ")</f>
        <v xml:space="preserve"> </v>
      </c>
      <c r="C2083" s="359"/>
      <c r="D2083" s="176">
        <f>IF('G011A (Ocak-Temmuz)'!C1744="",0,'G011A (Ocak-Temmuz)'!C1744)</f>
        <v>0</v>
      </c>
      <c r="E2083" s="175">
        <f>IF('G011A (Ocak-Temmuz)'!K1744=" ",0,'G011A (Ocak-Temmuz)'!K1744)</f>
        <v>0</v>
      </c>
      <c r="F2083" s="176">
        <f>IF('G011A (Şubat-Ağustos)'!C1715="",0,'G011A (Şubat-Ağustos)'!C1715)</f>
        <v>0</v>
      </c>
      <c r="G2083" s="175">
        <f>IF('G011A (Şubat-Ağustos)'!K1715=" ",0,'G011A (Şubat-Ağustos)'!K1715)</f>
        <v>0</v>
      </c>
      <c r="H2083" s="176">
        <f>IF('G011A (Mart-Eylül)'!C1714="",0,'G011A (Mart-Eylül)'!C1714)</f>
        <v>0</v>
      </c>
      <c r="I2083" s="175">
        <f>IF('G011A (Mart-Eylül)'!K1714=" ",0,'G011A (Mart-Eylül)'!K1714)</f>
        <v>0</v>
      </c>
      <c r="J2083" s="176">
        <f>IF('G011A (Nisan-Ekim)'!C1714="",0,'G011A (Nisan-Ekim)'!C1714)</f>
        <v>0</v>
      </c>
      <c r="K2083" s="175">
        <f>IF('G011A (Nisan-Ekim)'!K1714="",0,'G011A (Nisan-Ekim)'!K1714)</f>
        <v>0</v>
      </c>
      <c r="L2083" s="176">
        <f>IF('G011A (Mayıs-Kasım)'!C1715="",0,'G011A (Mayıs-Kasım)'!C1715)</f>
        <v>0</v>
      </c>
      <c r="M2083" s="175">
        <f>IF('G011A (Mayıs-Kasım)'!K1715=" ",0,'G011A (Mayıs-Kasım)'!K1715)</f>
        <v>0</v>
      </c>
      <c r="N2083" s="176">
        <f>IF('G011A (Haziran-Aralık)'!C1761="",0,'G011A (Haziran-Aralık)'!C1761)</f>
        <v>0</v>
      </c>
      <c r="O2083" s="175">
        <f>IF('G011A (Haziran-Aralık)'!K1761="",0,'G011A (Haziran-Aralık)'!K1761)</f>
        <v>0</v>
      </c>
      <c r="P2083" s="176" t="str">
        <f>IF('proje ve personel bilgileri'!A912=0,"",SUM(D2083+F2083+H2083+J2083+L2083+N2083))</f>
        <v/>
      </c>
      <c r="Q2083" s="175" t="str">
        <f>IF('proje ve personel bilgileri'!A912=0,"",SUM(E2083+G2083+I2083+K2083+M2083+O2083))</f>
        <v/>
      </c>
      <c r="R2083" s="180" t="str">
        <f>IF('proje ve personel bilgileri'!A912&lt;&gt;0,(P2083/30)," ")</f>
        <v xml:space="preserve"> </v>
      </c>
      <c r="S2083" s="181" t="str">
        <f>IF('proje ve personel bilgileri'!A912&lt;&gt;0,(Q2083/R2083)," ")</f>
        <v xml:space="preserve"> </v>
      </c>
    </row>
    <row r="2084" spans="1:19" ht="15.75" customHeight="1" x14ac:dyDescent="0.25">
      <c r="A2084" s="15">
        <v>900</v>
      </c>
      <c r="B2084" s="359" t="str">
        <f>IF('proje ve personel bilgileri'!A913&lt;&gt;0,('proje ve personel bilgileri'!A913)," ")</f>
        <v xml:space="preserve"> </v>
      </c>
      <c r="C2084" s="359"/>
      <c r="D2084" s="176">
        <f>IF('G011A (Ocak-Temmuz)'!C1745="",0,'G011A (Ocak-Temmuz)'!C1745)</f>
        <v>0</v>
      </c>
      <c r="E2084" s="175">
        <f>IF('G011A (Ocak-Temmuz)'!K1745=" ",0,'G011A (Ocak-Temmuz)'!K1745)</f>
        <v>0</v>
      </c>
      <c r="F2084" s="176">
        <f>IF('G011A (Şubat-Ağustos)'!C1716="",0,'G011A (Şubat-Ağustos)'!C1716)</f>
        <v>0</v>
      </c>
      <c r="G2084" s="175">
        <f>IF('G011A (Şubat-Ağustos)'!K1716=" ",0,'G011A (Şubat-Ağustos)'!K1716)</f>
        <v>0</v>
      </c>
      <c r="H2084" s="176">
        <f>IF('G011A (Mart-Eylül)'!C1715="",0,'G011A (Mart-Eylül)'!C1715)</f>
        <v>0</v>
      </c>
      <c r="I2084" s="175">
        <f>IF('G011A (Mart-Eylül)'!K1715=" ",0,'G011A (Mart-Eylül)'!K1715)</f>
        <v>0</v>
      </c>
      <c r="J2084" s="176">
        <f>IF('G011A (Nisan-Ekim)'!C1715="",0,'G011A (Nisan-Ekim)'!C1715)</f>
        <v>0</v>
      </c>
      <c r="K2084" s="175">
        <f>IF('G011A (Nisan-Ekim)'!K1715="",0,'G011A (Nisan-Ekim)'!K1715)</f>
        <v>0</v>
      </c>
      <c r="L2084" s="176">
        <f>IF('G011A (Mayıs-Kasım)'!C1716="",0,'G011A (Mayıs-Kasım)'!C1716)</f>
        <v>0</v>
      </c>
      <c r="M2084" s="175">
        <f>IF('G011A (Mayıs-Kasım)'!K1716=" ",0,'G011A (Mayıs-Kasım)'!K1716)</f>
        <v>0</v>
      </c>
      <c r="N2084" s="176">
        <f>IF('G011A (Haziran-Aralık)'!C1762="",0,'G011A (Haziran-Aralık)'!C1762)</f>
        <v>0</v>
      </c>
      <c r="O2084" s="175">
        <f>IF('G011A (Haziran-Aralık)'!K1762="",0,'G011A (Haziran-Aralık)'!K1762)</f>
        <v>0</v>
      </c>
      <c r="P2084" s="176" t="str">
        <f>IF('proje ve personel bilgileri'!A913=0,"",SUM(D2084+F2084+H2084+J2084+L2084+N2084))</f>
        <v/>
      </c>
      <c r="Q2084" s="175" t="str">
        <f>IF('proje ve personel bilgileri'!A913=0,"",SUM(E2084+G2084+I2084+K2084+M2084+O2084))</f>
        <v/>
      </c>
      <c r="R2084" s="180" t="str">
        <f>IF('proje ve personel bilgileri'!A913&lt;&gt;0,(P2084/30)," ")</f>
        <v xml:space="preserve"> </v>
      </c>
      <c r="S2084" s="181" t="str">
        <f>IF('proje ve personel bilgileri'!A913&lt;&gt;0,(Q2084/R2084)," ")</f>
        <v xml:space="preserve"> </v>
      </c>
    </row>
    <row r="2085" spans="1:19" ht="15" customHeight="1" x14ac:dyDescent="0.25">
      <c r="A2085" s="56"/>
      <c r="B2085" s="56"/>
      <c r="C2085" s="56"/>
      <c r="D2085" s="56"/>
      <c r="E2085" s="56"/>
      <c r="F2085" s="56"/>
      <c r="G2085" s="56"/>
      <c r="H2085" s="56"/>
      <c r="I2085" s="56"/>
      <c r="J2085" s="56"/>
      <c r="K2085" s="56"/>
      <c r="L2085" s="56"/>
      <c r="M2085" s="56"/>
      <c r="N2085" s="56"/>
      <c r="O2085" s="56"/>
      <c r="P2085" s="56"/>
      <c r="Q2085" s="56"/>
      <c r="R2085" s="56"/>
      <c r="S2085" s="56"/>
    </row>
    <row r="2086" spans="1:19" ht="15" customHeight="1" x14ac:dyDescent="0.25">
      <c r="A2086" s="332" t="s">
        <v>100</v>
      </c>
      <c r="B2086" s="332"/>
      <c r="C2086" s="332"/>
      <c r="D2086" s="332"/>
      <c r="E2086" s="332"/>
      <c r="F2086" s="332"/>
      <c r="G2086" s="332"/>
      <c r="H2086" s="332"/>
      <c r="I2086" s="332"/>
      <c r="J2086" s="332"/>
      <c r="K2086" s="332"/>
      <c r="L2086" s="332"/>
      <c r="M2086" s="332"/>
      <c r="N2086" s="332"/>
      <c r="O2086" s="332"/>
      <c r="P2086" s="332"/>
      <c r="Q2086" s="332"/>
      <c r="R2086" s="332"/>
    </row>
    <row r="2087" spans="1:19" ht="15" customHeight="1" x14ac:dyDescent="0.25">
      <c r="A2087" s="287"/>
    </row>
    <row r="2088" spans="1:19" ht="15" customHeight="1" x14ac:dyDescent="0.25">
      <c r="C2088" s="57"/>
      <c r="E2088" s="58"/>
      <c r="G2088" s="57"/>
    </row>
    <row r="2089" spans="1:19" ht="15" customHeight="1" x14ac:dyDescent="0.25">
      <c r="F2089" s="288" t="s">
        <v>102</v>
      </c>
      <c r="J2089" s="288" t="s">
        <v>103</v>
      </c>
      <c r="O2089" s="74" t="s">
        <v>127</v>
      </c>
    </row>
    <row r="2100" spans="1:19" ht="15.75" customHeight="1" x14ac:dyDescent="0.25">
      <c r="A2100" s="348" t="s">
        <v>108</v>
      </c>
      <c r="B2100" s="348"/>
      <c r="C2100" s="348"/>
      <c r="D2100" s="348"/>
      <c r="E2100" s="348"/>
      <c r="F2100" s="348"/>
      <c r="G2100" s="348"/>
      <c r="H2100" s="348"/>
      <c r="I2100" s="348"/>
      <c r="J2100" s="348"/>
      <c r="K2100" s="348"/>
      <c r="L2100" s="348"/>
      <c r="M2100" s="348"/>
      <c r="N2100" s="348"/>
      <c r="O2100" s="348"/>
      <c r="P2100" s="348"/>
      <c r="Q2100" s="348"/>
      <c r="R2100" s="348"/>
      <c r="S2100" s="348"/>
    </row>
    <row r="2101" spans="1:19" ht="15" customHeight="1" x14ac:dyDescent="0.25">
      <c r="A2101" s="68"/>
      <c r="B2101" s="68"/>
      <c r="C2101" s="68"/>
      <c r="D2101" s="68"/>
      <c r="E2101" s="68"/>
      <c r="F2101" s="68"/>
      <c r="G2101" s="68"/>
      <c r="H2101" s="68"/>
      <c r="I2101" s="69" t="str">
        <f>'proje ve personel bilgileri'!$B$7</f>
        <v>/</v>
      </c>
      <c r="J2101" s="68" t="s">
        <v>109</v>
      </c>
      <c r="K2101" s="68"/>
      <c r="L2101" s="68"/>
      <c r="M2101" s="68"/>
      <c r="N2101" s="68"/>
      <c r="O2101" s="68"/>
      <c r="P2101" s="68"/>
      <c r="Q2101" s="68"/>
      <c r="R2101" s="68"/>
      <c r="S2101" s="68"/>
    </row>
    <row r="2102" spans="1:19" ht="18.75" customHeight="1" x14ac:dyDescent="0.25">
      <c r="R2102" s="10" t="s">
        <v>110</v>
      </c>
    </row>
    <row r="2103" spans="1:19" ht="15.75" customHeight="1" x14ac:dyDescent="0.25">
      <c r="A2103" s="349" t="s">
        <v>2</v>
      </c>
      <c r="B2103" s="350"/>
      <c r="C2103" s="374">
        <f>'proje ve personel bilgileri'!$B$2</f>
        <v>0</v>
      </c>
      <c r="D2103" s="375"/>
      <c r="E2103" s="375"/>
      <c r="F2103" s="375"/>
      <c r="G2103" s="375"/>
      <c r="H2103" s="375"/>
      <c r="I2103" s="375"/>
      <c r="J2103" s="375"/>
      <c r="K2103" s="375"/>
      <c r="L2103" s="375"/>
      <c r="M2103" s="375"/>
      <c r="N2103" s="375"/>
      <c r="O2103" s="375"/>
      <c r="P2103" s="375"/>
      <c r="Q2103" s="375"/>
      <c r="R2103" s="375"/>
      <c r="S2103" s="376"/>
    </row>
    <row r="2104" spans="1:19" ht="15.75" customHeight="1" x14ac:dyDescent="0.25">
      <c r="A2104" s="349" t="s">
        <v>4</v>
      </c>
      <c r="B2104" s="350"/>
      <c r="C2104" s="374">
        <f>'proje ve personel bilgileri'!$B$3</f>
        <v>0</v>
      </c>
      <c r="D2104" s="375"/>
      <c r="E2104" s="375"/>
      <c r="F2104" s="375"/>
      <c r="G2104" s="375"/>
      <c r="H2104" s="375"/>
      <c r="I2104" s="375"/>
      <c r="J2104" s="375"/>
      <c r="K2104" s="375"/>
      <c r="L2104" s="375"/>
      <c r="M2104" s="375"/>
      <c r="N2104" s="375"/>
      <c r="O2104" s="375"/>
      <c r="P2104" s="375"/>
      <c r="Q2104" s="375"/>
      <c r="R2104" s="375"/>
      <c r="S2104" s="376"/>
    </row>
    <row r="2105" spans="1:19" ht="27.75" customHeight="1" x14ac:dyDescent="0.25">
      <c r="A2105" s="360" t="s">
        <v>87</v>
      </c>
      <c r="B2105" s="368" t="s">
        <v>15</v>
      </c>
      <c r="C2105" s="369"/>
      <c r="D2105" s="368" t="s">
        <v>111</v>
      </c>
      <c r="E2105" s="369"/>
      <c r="F2105" s="368" t="s">
        <v>112</v>
      </c>
      <c r="G2105" s="369"/>
      <c r="H2105" s="366" t="s">
        <v>113</v>
      </c>
      <c r="I2105" s="367"/>
      <c r="J2105" s="366" t="s">
        <v>114</v>
      </c>
      <c r="K2105" s="367"/>
      <c r="L2105" s="366" t="s">
        <v>115</v>
      </c>
      <c r="M2105" s="367"/>
      <c r="N2105" s="368" t="s">
        <v>116</v>
      </c>
      <c r="O2105" s="369"/>
      <c r="P2105" s="360" t="s">
        <v>117</v>
      </c>
      <c r="Q2105" s="286" t="s">
        <v>118</v>
      </c>
      <c r="R2105" s="362" t="s">
        <v>119</v>
      </c>
      <c r="S2105" s="362" t="s">
        <v>120</v>
      </c>
    </row>
    <row r="2106" spans="1:19" ht="15.75" customHeight="1" x14ac:dyDescent="0.25">
      <c r="A2106" s="361"/>
      <c r="B2106" s="372"/>
      <c r="C2106" s="373"/>
      <c r="D2106" s="370"/>
      <c r="E2106" s="371"/>
      <c r="F2106" s="370"/>
      <c r="G2106" s="371"/>
      <c r="H2106" s="364" t="s">
        <v>121</v>
      </c>
      <c r="I2106" s="365"/>
      <c r="J2106" s="364" t="s">
        <v>122</v>
      </c>
      <c r="K2106" s="365"/>
      <c r="L2106" s="364" t="s">
        <v>123</v>
      </c>
      <c r="M2106" s="365"/>
      <c r="N2106" s="370"/>
      <c r="O2106" s="371"/>
      <c r="P2106" s="361"/>
      <c r="Q2106" s="11" t="s">
        <v>124</v>
      </c>
      <c r="R2106" s="363"/>
      <c r="S2106" s="363"/>
    </row>
    <row r="2107" spans="1:19" ht="27.75" customHeight="1" x14ac:dyDescent="0.25">
      <c r="A2107" s="361"/>
      <c r="B2107" s="372"/>
      <c r="C2107" s="373"/>
      <c r="D2107" s="360" t="s">
        <v>125</v>
      </c>
      <c r="E2107" s="11" t="s">
        <v>126</v>
      </c>
      <c r="F2107" s="360" t="s">
        <v>125</v>
      </c>
      <c r="G2107" s="11" t="s">
        <v>126</v>
      </c>
      <c r="H2107" s="360" t="s">
        <v>125</v>
      </c>
      <c r="I2107" s="11" t="s">
        <v>126</v>
      </c>
      <c r="J2107" s="360" t="s">
        <v>125</v>
      </c>
      <c r="K2107" s="12" t="s">
        <v>126</v>
      </c>
      <c r="L2107" s="360" t="s">
        <v>125</v>
      </c>
      <c r="M2107" s="11" t="s">
        <v>126</v>
      </c>
      <c r="N2107" s="360" t="s">
        <v>125</v>
      </c>
      <c r="O2107" s="11" t="s">
        <v>126</v>
      </c>
      <c r="P2107" s="361"/>
      <c r="Q2107" s="11" t="s">
        <v>98</v>
      </c>
      <c r="R2107" s="363"/>
      <c r="S2107" s="363"/>
    </row>
    <row r="2108" spans="1:19" ht="15.75" customHeight="1" x14ac:dyDescent="0.25">
      <c r="A2108" s="361"/>
      <c r="B2108" s="372"/>
      <c r="C2108" s="373"/>
      <c r="D2108" s="361"/>
      <c r="E2108" s="11" t="s">
        <v>98</v>
      </c>
      <c r="F2108" s="361"/>
      <c r="G2108" s="11" t="s">
        <v>98</v>
      </c>
      <c r="H2108" s="361"/>
      <c r="I2108" s="11" t="s">
        <v>98</v>
      </c>
      <c r="J2108" s="361"/>
      <c r="K2108" s="12" t="s">
        <v>98</v>
      </c>
      <c r="L2108" s="361"/>
      <c r="M2108" s="11" t="s">
        <v>98</v>
      </c>
      <c r="N2108" s="361"/>
      <c r="O2108" s="11" t="s">
        <v>98</v>
      </c>
      <c r="P2108" s="361"/>
      <c r="Q2108" s="13"/>
      <c r="R2108" s="363"/>
      <c r="S2108" s="363"/>
    </row>
    <row r="2109" spans="1:19" ht="15.75" customHeight="1" x14ac:dyDescent="0.25">
      <c r="A2109" s="14">
        <v>901</v>
      </c>
      <c r="B2109" s="359" t="str">
        <f>IF('proje ve personel bilgileri'!A914&lt;&gt;0,('proje ve personel bilgileri'!A914)," ")</f>
        <v xml:space="preserve"> </v>
      </c>
      <c r="C2109" s="359"/>
      <c r="D2109" s="176">
        <f>IF('G011A (Ocak-Temmuz)'!C1764="",0,'G011A (Ocak-Temmuz)'!C1764)</f>
        <v>0</v>
      </c>
      <c r="E2109" s="175">
        <f>IF('G011A (Ocak-Temmuz)'!K1764=" ",0,'G011A (Ocak-Temmuz)'!K1764)</f>
        <v>0</v>
      </c>
      <c r="F2109" s="176">
        <f>IF('G011A (Şubat-Ağustos)'!C1733="",0,'G011A (Şubat-Ağustos)'!C1733)</f>
        <v>0</v>
      </c>
      <c r="G2109" s="175">
        <f>IF('G011A (Şubat-Ağustos)'!K1733=" ",0,'G011A (Şubat-Ağustos)'!K1733)</f>
        <v>0</v>
      </c>
      <c r="H2109" s="176">
        <f>IF('G011A (Mart-Eylül)'!C1733="",0,'G011A (Mart-Eylül)'!C1733)</f>
        <v>0</v>
      </c>
      <c r="I2109" s="175">
        <f>IF('G011A (Mart-Eylül)'!K1733=" ",0,'G011A (Mart-Eylül)'!K1733)</f>
        <v>0</v>
      </c>
      <c r="J2109" s="176">
        <f>IF('G011A (Nisan-Ekim)'!C1733="",0,'G011A (Nisan-Ekim)'!C1733)</f>
        <v>0</v>
      </c>
      <c r="K2109" s="175">
        <f>IF('G011A (Nisan-Ekim)'!K1733="",0,'G011A (Nisan-Ekim)'!K1733)</f>
        <v>0</v>
      </c>
      <c r="L2109" s="176">
        <f>IF('G011A (Mayıs-Kasım)'!C1732="",0,'G011A (Mayıs-Kasım)'!C1732)</f>
        <v>0</v>
      </c>
      <c r="M2109" s="175">
        <f>IF('G011A (Mayıs-Kasım)'!K1732=" ",0,'G011A (Mayıs-Kasım)'!K1732)</f>
        <v>0</v>
      </c>
      <c r="N2109" s="176">
        <f>IF('G011A (Haziran-Aralık)'!C1781="",0,'G011A (Haziran-Aralık)'!C1781)</f>
        <v>0</v>
      </c>
      <c r="O2109" s="175">
        <f>IF('G011A (Haziran-Aralık)'!K1781="",0,'G011A (Haziran-Aralık)'!K1781)</f>
        <v>0</v>
      </c>
      <c r="P2109" s="176" t="str">
        <f>IF('proje ve personel bilgileri'!A914=0,"",SUM(D2109+F2109+H2109+J2109+L2109+N2109))</f>
        <v/>
      </c>
      <c r="Q2109" s="175" t="str">
        <f>IF('proje ve personel bilgileri'!A914=0,"",SUM(E2109+G2109+I2109+K2109+M2109+O2109))</f>
        <v/>
      </c>
      <c r="R2109" s="180" t="str">
        <f>IF('proje ve personel bilgileri'!A914&lt;&gt;0,(P2109/30)," ")</f>
        <v xml:space="preserve"> </v>
      </c>
      <c r="S2109" s="181" t="str">
        <f>IF('proje ve personel bilgileri'!A914&lt;&gt;0,(Q2109/R2109)," ")</f>
        <v xml:space="preserve"> </v>
      </c>
    </row>
    <row r="2110" spans="1:19" ht="15.75" customHeight="1" x14ac:dyDescent="0.25">
      <c r="A2110" s="15">
        <v>902</v>
      </c>
      <c r="B2110" s="359" t="str">
        <f>IF('proje ve personel bilgileri'!A915&lt;&gt;0,('proje ve personel bilgileri'!A915)," ")</f>
        <v xml:space="preserve"> </v>
      </c>
      <c r="C2110" s="359"/>
      <c r="D2110" s="176">
        <f>IF('G011A (Ocak-Temmuz)'!C1765="",0,'G011A (Ocak-Temmuz)'!C1765)</f>
        <v>0</v>
      </c>
      <c r="E2110" s="175">
        <f>IF('G011A (Ocak-Temmuz)'!K1765=" ",0,'G011A (Ocak-Temmuz)'!K1765)</f>
        <v>0</v>
      </c>
      <c r="F2110" s="176">
        <f>IF('G011A (Şubat-Ağustos)'!C1734="",0,'G011A (Şubat-Ağustos)'!C1734)</f>
        <v>0</v>
      </c>
      <c r="G2110" s="175">
        <f>IF('G011A (Şubat-Ağustos)'!K1734=" ",0,'G011A (Şubat-Ağustos)'!K1734)</f>
        <v>0</v>
      </c>
      <c r="H2110" s="176">
        <f>IF('G011A (Mart-Eylül)'!C1734="",0,'G011A (Mart-Eylül)'!C1734)</f>
        <v>0</v>
      </c>
      <c r="I2110" s="175">
        <f>IF('G011A (Mart-Eylül)'!K1734=" ",0,'G011A (Mart-Eylül)'!K1734)</f>
        <v>0</v>
      </c>
      <c r="J2110" s="176">
        <f>IF('G011A (Nisan-Ekim)'!C1734="",0,'G011A (Nisan-Ekim)'!C1734)</f>
        <v>0</v>
      </c>
      <c r="K2110" s="175">
        <f>IF('G011A (Nisan-Ekim)'!K1734="",0,'G011A (Nisan-Ekim)'!K1734)</f>
        <v>0</v>
      </c>
      <c r="L2110" s="176">
        <f>IF('G011A (Mayıs-Kasım)'!C1733="",0,'G011A (Mayıs-Kasım)'!C1733)</f>
        <v>0</v>
      </c>
      <c r="M2110" s="175">
        <f>IF('G011A (Mayıs-Kasım)'!K1733=" ",0,'G011A (Mayıs-Kasım)'!K1733)</f>
        <v>0</v>
      </c>
      <c r="N2110" s="176">
        <f>IF('G011A (Haziran-Aralık)'!C1782="",0,'G011A (Haziran-Aralık)'!C1782)</f>
        <v>0</v>
      </c>
      <c r="O2110" s="175">
        <f>IF('G011A (Haziran-Aralık)'!K1782="",0,'G011A (Haziran-Aralık)'!K1782)</f>
        <v>0</v>
      </c>
      <c r="P2110" s="176" t="str">
        <f>IF('proje ve personel bilgileri'!A915=0,"",SUM(D2110+F2110+H2110+J2110+L2110+N2110))</f>
        <v/>
      </c>
      <c r="Q2110" s="175" t="str">
        <f>IF('proje ve personel bilgileri'!A915=0,"",SUM(E2110+G2110+I2110+K2110+M2110+O2110))</f>
        <v/>
      </c>
      <c r="R2110" s="180" t="str">
        <f>IF('proje ve personel bilgileri'!A915&lt;&gt;0,(P2110/30)," ")</f>
        <v xml:space="preserve"> </v>
      </c>
      <c r="S2110" s="181" t="str">
        <f>IF('proje ve personel bilgileri'!A915&lt;&gt;0,(Q2110/R2110)," ")</f>
        <v xml:space="preserve"> </v>
      </c>
    </row>
    <row r="2111" spans="1:19" ht="15.75" customHeight="1" x14ac:dyDescent="0.25">
      <c r="A2111" s="14">
        <v>903</v>
      </c>
      <c r="B2111" s="359" t="str">
        <f>IF('proje ve personel bilgileri'!A916&lt;&gt;0,('proje ve personel bilgileri'!A916)," ")</f>
        <v xml:space="preserve"> </v>
      </c>
      <c r="C2111" s="359"/>
      <c r="D2111" s="176">
        <f>IF('G011A (Ocak-Temmuz)'!C1766="",0,'G011A (Ocak-Temmuz)'!C1766)</f>
        <v>0</v>
      </c>
      <c r="E2111" s="175">
        <f>IF('G011A (Ocak-Temmuz)'!K1766=" ",0,'G011A (Ocak-Temmuz)'!K1766)</f>
        <v>0</v>
      </c>
      <c r="F2111" s="176">
        <f>IF('G011A (Şubat-Ağustos)'!C1735="",0,'G011A (Şubat-Ağustos)'!C1735)</f>
        <v>0</v>
      </c>
      <c r="G2111" s="175">
        <f>IF('G011A (Şubat-Ağustos)'!K1735=" ",0,'G011A (Şubat-Ağustos)'!K1735)</f>
        <v>0</v>
      </c>
      <c r="H2111" s="176">
        <f>IF('G011A (Mart-Eylül)'!C1735="",0,'G011A (Mart-Eylül)'!C1735)</f>
        <v>0</v>
      </c>
      <c r="I2111" s="175">
        <f>IF('G011A (Mart-Eylül)'!K1735=" ",0,'G011A (Mart-Eylül)'!K1735)</f>
        <v>0</v>
      </c>
      <c r="J2111" s="176">
        <f>IF('G011A (Nisan-Ekim)'!C1735="",0,'G011A (Nisan-Ekim)'!C1735)</f>
        <v>0</v>
      </c>
      <c r="K2111" s="175">
        <f>IF('G011A (Nisan-Ekim)'!K1735="",0,'G011A (Nisan-Ekim)'!K1735)</f>
        <v>0</v>
      </c>
      <c r="L2111" s="176">
        <f>IF('G011A (Mayıs-Kasım)'!C1734="",0,'G011A (Mayıs-Kasım)'!C1734)</f>
        <v>0</v>
      </c>
      <c r="M2111" s="175">
        <f>IF('G011A (Mayıs-Kasım)'!K1734=" ",0,'G011A (Mayıs-Kasım)'!K1734)</f>
        <v>0</v>
      </c>
      <c r="N2111" s="176">
        <f>IF('G011A (Haziran-Aralık)'!C1783="",0,'G011A (Haziran-Aralık)'!C1783)</f>
        <v>0</v>
      </c>
      <c r="O2111" s="175">
        <f>IF('G011A (Haziran-Aralık)'!K1783="",0,'G011A (Haziran-Aralık)'!K1783)</f>
        <v>0</v>
      </c>
      <c r="P2111" s="176" t="str">
        <f>IF('proje ve personel bilgileri'!A916=0,"",SUM(D2111+F2111+H2111+J2111+L2111+N2111))</f>
        <v/>
      </c>
      <c r="Q2111" s="175" t="str">
        <f>IF('proje ve personel bilgileri'!A916=0,"",SUM(E2111+G2111+I2111+K2111+M2111+O2111))</f>
        <v/>
      </c>
      <c r="R2111" s="180" t="str">
        <f>IF('proje ve personel bilgileri'!A916&lt;&gt;0,(P2111/30)," ")</f>
        <v xml:space="preserve"> </v>
      </c>
      <c r="S2111" s="181" t="str">
        <f>IF('proje ve personel bilgileri'!A916&lt;&gt;0,(Q2111/R2111)," ")</f>
        <v xml:space="preserve"> </v>
      </c>
    </row>
    <row r="2112" spans="1:19" ht="15.75" customHeight="1" x14ac:dyDescent="0.25">
      <c r="A2112" s="15">
        <v>904</v>
      </c>
      <c r="B2112" s="359" t="str">
        <f>IF('proje ve personel bilgileri'!A917&lt;&gt;0,('proje ve personel bilgileri'!A917)," ")</f>
        <v xml:space="preserve"> </v>
      </c>
      <c r="C2112" s="359"/>
      <c r="D2112" s="176">
        <f>IF('G011A (Ocak-Temmuz)'!C1767="",0,'G011A (Ocak-Temmuz)'!C1767)</f>
        <v>0</v>
      </c>
      <c r="E2112" s="175">
        <f>IF('G011A (Ocak-Temmuz)'!K1767=" ",0,'G011A (Ocak-Temmuz)'!K1767)</f>
        <v>0</v>
      </c>
      <c r="F2112" s="176">
        <f>IF('G011A (Şubat-Ağustos)'!C1736="",0,'G011A (Şubat-Ağustos)'!C1736)</f>
        <v>0</v>
      </c>
      <c r="G2112" s="175">
        <f>IF('G011A (Şubat-Ağustos)'!K1736=" ",0,'G011A (Şubat-Ağustos)'!K1736)</f>
        <v>0</v>
      </c>
      <c r="H2112" s="176">
        <f>IF('G011A (Mart-Eylül)'!C1736="",0,'G011A (Mart-Eylül)'!C1736)</f>
        <v>0</v>
      </c>
      <c r="I2112" s="175">
        <f>IF('G011A (Mart-Eylül)'!K1736=" ",0,'G011A (Mart-Eylül)'!K1736)</f>
        <v>0</v>
      </c>
      <c r="J2112" s="176">
        <f>IF('G011A (Nisan-Ekim)'!C1736="",0,'G011A (Nisan-Ekim)'!C1736)</f>
        <v>0</v>
      </c>
      <c r="K2112" s="175">
        <f>IF('G011A (Nisan-Ekim)'!K1736="",0,'G011A (Nisan-Ekim)'!K1736)</f>
        <v>0</v>
      </c>
      <c r="L2112" s="176">
        <f>IF('G011A (Mayıs-Kasım)'!C1735="",0,'G011A (Mayıs-Kasım)'!C1735)</f>
        <v>0</v>
      </c>
      <c r="M2112" s="175">
        <f>IF('G011A (Mayıs-Kasım)'!K1735=" ",0,'G011A (Mayıs-Kasım)'!K1735)</f>
        <v>0</v>
      </c>
      <c r="N2112" s="176">
        <f>IF('G011A (Haziran-Aralık)'!C1784="",0,'G011A (Haziran-Aralık)'!C1784)</f>
        <v>0</v>
      </c>
      <c r="O2112" s="175">
        <f>IF('G011A (Haziran-Aralık)'!K1784="",0,'G011A (Haziran-Aralık)'!K1784)</f>
        <v>0</v>
      </c>
      <c r="P2112" s="176" t="str">
        <f>IF('proje ve personel bilgileri'!A917=0,"",SUM(D2112+F2112+H2112+J2112+L2112+N2112))</f>
        <v/>
      </c>
      <c r="Q2112" s="175" t="str">
        <f>IF('proje ve personel bilgileri'!A917=0,"",SUM(E2112+G2112+I2112+K2112+M2112+O2112))</f>
        <v/>
      </c>
      <c r="R2112" s="180" t="str">
        <f>IF('proje ve personel bilgileri'!A917&lt;&gt;0,(P2112/30)," ")</f>
        <v xml:space="preserve"> </v>
      </c>
      <c r="S2112" s="181" t="str">
        <f>IF('proje ve personel bilgileri'!A917&lt;&gt;0,(Q2112/R2112)," ")</f>
        <v xml:space="preserve"> </v>
      </c>
    </row>
    <row r="2113" spans="1:19" ht="15.75" customHeight="1" x14ac:dyDescent="0.25">
      <c r="A2113" s="14">
        <v>905</v>
      </c>
      <c r="B2113" s="359" t="str">
        <f>IF('proje ve personel bilgileri'!A918&lt;&gt;0,('proje ve personel bilgileri'!A918)," ")</f>
        <v xml:space="preserve"> </v>
      </c>
      <c r="C2113" s="359"/>
      <c r="D2113" s="176">
        <f>IF('G011A (Ocak-Temmuz)'!C1768="",0,'G011A (Ocak-Temmuz)'!C1768)</f>
        <v>0</v>
      </c>
      <c r="E2113" s="175">
        <f>IF('G011A (Ocak-Temmuz)'!K1768=" ",0,'G011A (Ocak-Temmuz)'!K1768)</f>
        <v>0</v>
      </c>
      <c r="F2113" s="176">
        <f>IF('G011A (Şubat-Ağustos)'!C1737="",0,'G011A (Şubat-Ağustos)'!C1737)</f>
        <v>0</v>
      </c>
      <c r="G2113" s="175">
        <f>IF('G011A (Şubat-Ağustos)'!K1737=" ",0,'G011A (Şubat-Ağustos)'!K1737)</f>
        <v>0</v>
      </c>
      <c r="H2113" s="176">
        <f>IF('G011A (Mart-Eylül)'!C1737="",0,'G011A (Mart-Eylül)'!C1737)</f>
        <v>0</v>
      </c>
      <c r="I2113" s="175">
        <f>IF('G011A (Mart-Eylül)'!K1737=" ",0,'G011A (Mart-Eylül)'!K1737)</f>
        <v>0</v>
      </c>
      <c r="J2113" s="176">
        <f>IF('G011A (Nisan-Ekim)'!C1737="",0,'G011A (Nisan-Ekim)'!C1737)</f>
        <v>0</v>
      </c>
      <c r="K2113" s="175">
        <f>IF('G011A (Nisan-Ekim)'!K1737="",0,'G011A (Nisan-Ekim)'!K1737)</f>
        <v>0</v>
      </c>
      <c r="L2113" s="176">
        <f>IF('G011A (Mayıs-Kasım)'!C1736="",0,'G011A (Mayıs-Kasım)'!C1736)</f>
        <v>0</v>
      </c>
      <c r="M2113" s="175">
        <f>IF('G011A (Mayıs-Kasım)'!K1736=" ",0,'G011A (Mayıs-Kasım)'!K1736)</f>
        <v>0</v>
      </c>
      <c r="N2113" s="176">
        <f>IF('G011A (Haziran-Aralık)'!C1785="",0,'G011A (Haziran-Aralık)'!C1785)</f>
        <v>0</v>
      </c>
      <c r="O2113" s="175">
        <f>IF('G011A (Haziran-Aralık)'!K1785="",0,'G011A (Haziran-Aralık)'!K1785)</f>
        <v>0</v>
      </c>
      <c r="P2113" s="176" t="str">
        <f>IF('proje ve personel bilgileri'!A918=0,"",SUM(D2113+F2113+H2113+J2113+L2113+N2113))</f>
        <v/>
      </c>
      <c r="Q2113" s="175" t="str">
        <f>IF('proje ve personel bilgileri'!A918=0,"",SUM(E2113+G2113+I2113+K2113+M2113+O2113))</f>
        <v/>
      </c>
      <c r="R2113" s="180" t="str">
        <f>IF('proje ve personel bilgileri'!A918&lt;&gt;0,(P2113/30)," ")</f>
        <v xml:space="preserve"> </v>
      </c>
      <c r="S2113" s="181" t="str">
        <f>IF('proje ve personel bilgileri'!A918&lt;&gt;0,(Q2113/R2113)," ")</f>
        <v xml:space="preserve"> </v>
      </c>
    </row>
    <row r="2114" spans="1:19" ht="15.75" customHeight="1" x14ac:dyDescent="0.25">
      <c r="A2114" s="15">
        <v>906</v>
      </c>
      <c r="B2114" s="359" t="str">
        <f>IF('proje ve personel bilgileri'!A919&lt;&gt;0,('proje ve personel bilgileri'!A919)," ")</f>
        <v xml:space="preserve"> </v>
      </c>
      <c r="C2114" s="359"/>
      <c r="D2114" s="176">
        <f>IF('G011A (Ocak-Temmuz)'!C1769="",0,'G011A (Ocak-Temmuz)'!C1769)</f>
        <v>0</v>
      </c>
      <c r="E2114" s="175">
        <f>IF('G011A (Ocak-Temmuz)'!K1769=" ",0,'G011A (Ocak-Temmuz)'!K1769)</f>
        <v>0</v>
      </c>
      <c r="F2114" s="176">
        <f>IF('G011A (Şubat-Ağustos)'!C1738="",0,'G011A (Şubat-Ağustos)'!C1738)</f>
        <v>0</v>
      </c>
      <c r="G2114" s="175">
        <f>IF('G011A (Şubat-Ağustos)'!K1738=" ",0,'G011A (Şubat-Ağustos)'!K1738)</f>
        <v>0</v>
      </c>
      <c r="H2114" s="176">
        <f>IF('G011A (Mart-Eylül)'!C1738="",0,'G011A (Mart-Eylül)'!C1738)</f>
        <v>0</v>
      </c>
      <c r="I2114" s="175">
        <f>IF('G011A (Mart-Eylül)'!K1738=" ",0,'G011A (Mart-Eylül)'!K1738)</f>
        <v>0</v>
      </c>
      <c r="J2114" s="176">
        <f>IF('G011A (Nisan-Ekim)'!C1738="",0,'G011A (Nisan-Ekim)'!C1738)</f>
        <v>0</v>
      </c>
      <c r="K2114" s="175">
        <f>IF('G011A (Nisan-Ekim)'!K1738="",0,'G011A (Nisan-Ekim)'!K1738)</f>
        <v>0</v>
      </c>
      <c r="L2114" s="176">
        <f>IF('G011A (Mayıs-Kasım)'!C1737="",0,'G011A (Mayıs-Kasım)'!C1737)</f>
        <v>0</v>
      </c>
      <c r="M2114" s="175">
        <f>IF('G011A (Mayıs-Kasım)'!K1737=" ",0,'G011A (Mayıs-Kasım)'!K1737)</f>
        <v>0</v>
      </c>
      <c r="N2114" s="176">
        <f>IF('G011A (Haziran-Aralık)'!C1786="",0,'G011A (Haziran-Aralık)'!C1786)</f>
        <v>0</v>
      </c>
      <c r="O2114" s="175">
        <f>IF('G011A (Haziran-Aralık)'!K1786="",0,'G011A (Haziran-Aralık)'!K1786)</f>
        <v>0</v>
      </c>
      <c r="P2114" s="176" t="str">
        <f>IF('proje ve personel bilgileri'!A919=0,"",SUM(D2114+F2114+H2114+J2114+L2114+N2114))</f>
        <v/>
      </c>
      <c r="Q2114" s="175" t="str">
        <f>IF('proje ve personel bilgileri'!A919=0,"",SUM(E2114+G2114+I2114+K2114+M2114+O2114))</f>
        <v/>
      </c>
      <c r="R2114" s="180" t="str">
        <f>IF('proje ve personel bilgileri'!A919&lt;&gt;0,(P2114/30)," ")</f>
        <v xml:space="preserve"> </v>
      </c>
      <c r="S2114" s="181" t="str">
        <f>IF('proje ve personel bilgileri'!A919&lt;&gt;0,(Q2114/R2114)," ")</f>
        <v xml:space="preserve"> </v>
      </c>
    </row>
    <row r="2115" spans="1:19" ht="15.75" customHeight="1" x14ac:dyDescent="0.25">
      <c r="A2115" s="14">
        <v>907</v>
      </c>
      <c r="B2115" s="359" t="str">
        <f>IF('proje ve personel bilgileri'!A920&lt;&gt;0,('proje ve personel bilgileri'!A920)," ")</f>
        <v xml:space="preserve"> </v>
      </c>
      <c r="C2115" s="359"/>
      <c r="D2115" s="176">
        <f>IF('G011A (Ocak-Temmuz)'!C1770="",0,'G011A (Ocak-Temmuz)'!C1770)</f>
        <v>0</v>
      </c>
      <c r="E2115" s="175">
        <f>IF('G011A (Ocak-Temmuz)'!K1770=" ",0,'G011A (Ocak-Temmuz)'!K1770)</f>
        <v>0</v>
      </c>
      <c r="F2115" s="176">
        <f>IF('G011A (Şubat-Ağustos)'!C1739="",0,'G011A (Şubat-Ağustos)'!C1739)</f>
        <v>0</v>
      </c>
      <c r="G2115" s="175">
        <f>IF('G011A (Şubat-Ağustos)'!K1739=" ",0,'G011A (Şubat-Ağustos)'!K1739)</f>
        <v>0</v>
      </c>
      <c r="H2115" s="176">
        <f>IF('G011A (Mart-Eylül)'!C1739="",0,'G011A (Mart-Eylül)'!C1739)</f>
        <v>0</v>
      </c>
      <c r="I2115" s="175">
        <f>IF('G011A (Mart-Eylül)'!K1739=" ",0,'G011A (Mart-Eylül)'!K1739)</f>
        <v>0</v>
      </c>
      <c r="J2115" s="176">
        <f>IF('G011A (Nisan-Ekim)'!C1739="",0,'G011A (Nisan-Ekim)'!C1739)</f>
        <v>0</v>
      </c>
      <c r="K2115" s="175">
        <f>IF('G011A (Nisan-Ekim)'!K1739="",0,'G011A (Nisan-Ekim)'!K1739)</f>
        <v>0</v>
      </c>
      <c r="L2115" s="176">
        <f>IF('G011A (Mayıs-Kasım)'!C1738="",0,'G011A (Mayıs-Kasım)'!C1738)</f>
        <v>0</v>
      </c>
      <c r="M2115" s="175">
        <f>IF('G011A (Mayıs-Kasım)'!K1738=" ",0,'G011A (Mayıs-Kasım)'!K1738)</f>
        <v>0</v>
      </c>
      <c r="N2115" s="176">
        <f>IF('G011A (Haziran-Aralık)'!C1787="",0,'G011A (Haziran-Aralık)'!C1787)</f>
        <v>0</v>
      </c>
      <c r="O2115" s="175">
        <f>IF('G011A (Haziran-Aralık)'!K1787="",0,'G011A (Haziran-Aralık)'!K1787)</f>
        <v>0</v>
      </c>
      <c r="P2115" s="176" t="str">
        <f>IF('proje ve personel bilgileri'!A920=0,"",SUM(D2115+F2115+H2115+J2115+L2115+N2115))</f>
        <v/>
      </c>
      <c r="Q2115" s="175" t="str">
        <f>IF('proje ve personel bilgileri'!A920=0,"",SUM(E2115+G2115+I2115+K2115+M2115+O2115))</f>
        <v/>
      </c>
      <c r="R2115" s="180" t="str">
        <f>IF('proje ve personel bilgileri'!A920&lt;&gt;0,(P2115/30)," ")</f>
        <v xml:space="preserve"> </v>
      </c>
      <c r="S2115" s="181" t="str">
        <f>IF('proje ve personel bilgileri'!A920&lt;&gt;0,(Q2115/R2115)," ")</f>
        <v xml:space="preserve"> </v>
      </c>
    </row>
    <row r="2116" spans="1:19" ht="15.75" customHeight="1" x14ac:dyDescent="0.25">
      <c r="A2116" s="15">
        <v>908</v>
      </c>
      <c r="B2116" s="359" t="str">
        <f>IF('proje ve personel bilgileri'!A921&lt;&gt;0,('proje ve personel bilgileri'!A921)," ")</f>
        <v xml:space="preserve"> </v>
      </c>
      <c r="C2116" s="359"/>
      <c r="D2116" s="176">
        <f>IF('G011A (Ocak-Temmuz)'!C1771="",0,'G011A (Ocak-Temmuz)'!C1771)</f>
        <v>0</v>
      </c>
      <c r="E2116" s="175">
        <f>IF('G011A (Ocak-Temmuz)'!K1771=" ",0,'G011A (Ocak-Temmuz)'!K1771)</f>
        <v>0</v>
      </c>
      <c r="F2116" s="176">
        <f>IF('G011A (Şubat-Ağustos)'!C1740="",0,'G011A (Şubat-Ağustos)'!C1740)</f>
        <v>0</v>
      </c>
      <c r="G2116" s="175">
        <f>IF('G011A (Şubat-Ağustos)'!K1740=" ",0,'G011A (Şubat-Ağustos)'!K1740)</f>
        <v>0</v>
      </c>
      <c r="H2116" s="176">
        <f>IF('G011A (Mart-Eylül)'!C1740="",0,'G011A (Mart-Eylül)'!C1740)</f>
        <v>0</v>
      </c>
      <c r="I2116" s="175">
        <f>IF('G011A (Mart-Eylül)'!K1740=" ",0,'G011A (Mart-Eylül)'!K1740)</f>
        <v>0</v>
      </c>
      <c r="J2116" s="176">
        <f>IF('G011A (Nisan-Ekim)'!C1740="",0,'G011A (Nisan-Ekim)'!C1740)</f>
        <v>0</v>
      </c>
      <c r="K2116" s="175">
        <f>IF('G011A (Nisan-Ekim)'!K1740="",0,'G011A (Nisan-Ekim)'!K1740)</f>
        <v>0</v>
      </c>
      <c r="L2116" s="176">
        <f>IF('G011A (Mayıs-Kasım)'!C1739="",0,'G011A (Mayıs-Kasım)'!C1739)</f>
        <v>0</v>
      </c>
      <c r="M2116" s="175">
        <f>IF('G011A (Mayıs-Kasım)'!K1739=" ",0,'G011A (Mayıs-Kasım)'!K1739)</f>
        <v>0</v>
      </c>
      <c r="N2116" s="176">
        <f>IF('G011A (Haziran-Aralık)'!C1788="",0,'G011A (Haziran-Aralık)'!C1788)</f>
        <v>0</v>
      </c>
      <c r="O2116" s="175">
        <f>IF('G011A (Haziran-Aralık)'!K1788="",0,'G011A (Haziran-Aralık)'!K1788)</f>
        <v>0</v>
      </c>
      <c r="P2116" s="176" t="str">
        <f>IF('proje ve personel bilgileri'!A921=0,"",SUM(D2116+F2116+H2116+J2116+L2116+N2116))</f>
        <v/>
      </c>
      <c r="Q2116" s="175" t="str">
        <f>IF('proje ve personel bilgileri'!A921=0,"",SUM(E2116+G2116+I2116+K2116+M2116+O2116))</f>
        <v/>
      </c>
      <c r="R2116" s="180" t="str">
        <f>IF('proje ve personel bilgileri'!A921&lt;&gt;0,(P2116/30)," ")</f>
        <v xml:space="preserve"> </v>
      </c>
      <c r="S2116" s="181" t="str">
        <f>IF('proje ve personel bilgileri'!A921&lt;&gt;0,(Q2116/R2116)," ")</f>
        <v xml:space="preserve"> </v>
      </c>
    </row>
    <row r="2117" spans="1:19" ht="15.75" customHeight="1" x14ac:dyDescent="0.25">
      <c r="A2117" s="14">
        <v>909</v>
      </c>
      <c r="B2117" s="359" t="str">
        <f>IF('proje ve personel bilgileri'!A922&lt;&gt;0,('proje ve personel bilgileri'!A922)," ")</f>
        <v xml:space="preserve"> </v>
      </c>
      <c r="C2117" s="359"/>
      <c r="D2117" s="176">
        <f>IF('G011A (Ocak-Temmuz)'!C1772="",0,'G011A (Ocak-Temmuz)'!C1772)</f>
        <v>0</v>
      </c>
      <c r="E2117" s="175">
        <f>IF('G011A (Ocak-Temmuz)'!K1772=" ",0,'G011A (Ocak-Temmuz)'!K1772)</f>
        <v>0</v>
      </c>
      <c r="F2117" s="176">
        <f>IF('G011A (Şubat-Ağustos)'!C1741="",0,'G011A (Şubat-Ağustos)'!C1741)</f>
        <v>0</v>
      </c>
      <c r="G2117" s="175">
        <f>IF('G011A (Şubat-Ağustos)'!K1741=" ",0,'G011A (Şubat-Ağustos)'!K1741)</f>
        <v>0</v>
      </c>
      <c r="H2117" s="176">
        <f>IF('G011A (Mart-Eylül)'!C1741="",0,'G011A (Mart-Eylül)'!C1741)</f>
        <v>0</v>
      </c>
      <c r="I2117" s="175">
        <f>IF('G011A (Mart-Eylül)'!K1741=" ",0,'G011A (Mart-Eylül)'!K1741)</f>
        <v>0</v>
      </c>
      <c r="J2117" s="176">
        <f>IF('G011A (Nisan-Ekim)'!C1741="",0,'G011A (Nisan-Ekim)'!C1741)</f>
        <v>0</v>
      </c>
      <c r="K2117" s="175">
        <f>IF('G011A (Nisan-Ekim)'!K1741="",0,'G011A (Nisan-Ekim)'!K1741)</f>
        <v>0</v>
      </c>
      <c r="L2117" s="176">
        <f>IF('G011A (Mayıs-Kasım)'!C1740="",0,'G011A (Mayıs-Kasım)'!C1740)</f>
        <v>0</v>
      </c>
      <c r="M2117" s="175">
        <f>IF('G011A (Mayıs-Kasım)'!K1740=" ",0,'G011A (Mayıs-Kasım)'!K1740)</f>
        <v>0</v>
      </c>
      <c r="N2117" s="176">
        <f>IF('G011A (Haziran-Aralık)'!C1789="",0,'G011A (Haziran-Aralık)'!C1789)</f>
        <v>0</v>
      </c>
      <c r="O2117" s="175">
        <f>IF('G011A (Haziran-Aralık)'!K1789="",0,'G011A (Haziran-Aralık)'!K1789)</f>
        <v>0</v>
      </c>
      <c r="P2117" s="176" t="str">
        <f>IF('proje ve personel bilgileri'!A922=0,"",SUM(D2117+F2117+H2117+J2117+L2117+N2117))</f>
        <v/>
      </c>
      <c r="Q2117" s="175" t="str">
        <f>IF('proje ve personel bilgileri'!A922=0,"",SUM(E2117+G2117+I2117+K2117+M2117+O2117))</f>
        <v/>
      </c>
      <c r="R2117" s="180" t="str">
        <f>IF('proje ve personel bilgileri'!A922&lt;&gt;0,(P2117/30)," ")</f>
        <v xml:space="preserve"> </v>
      </c>
      <c r="S2117" s="181" t="str">
        <f>IF('proje ve personel bilgileri'!A922&lt;&gt;0,(Q2117/R2117)," ")</f>
        <v xml:space="preserve"> </v>
      </c>
    </row>
    <row r="2118" spans="1:19" ht="15.75" customHeight="1" x14ac:dyDescent="0.25">
      <c r="A2118" s="15">
        <v>910</v>
      </c>
      <c r="B2118" s="359" t="str">
        <f>IF('proje ve personel bilgileri'!A923&lt;&gt;0,('proje ve personel bilgileri'!A923)," ")</f>
        <v xml:space="preserve"> </v>
      </c>
      <c r="C2118" s="359"/>
      <c r="D2118" s="176">
        <f>IF('G011A (Ocak-Temmuz)'!C1773="",0,'G011A (Ocak-Temmuz)'!C1773)</f>
        <v>0</v>
      </c>
      <c r="E2118" s="175">
        <f>IF('G011A (Ocak-Temmuz)'!K1773=" ",0,'G011A (Ocak-Temmuz)'!K1773)</f>
        <v>0</v>
      </c>
      <c r="F2118" s="176">
        <f>IF('G011A (Şubat-Ağustos)'!C1742="",0,'G011A (Şubat-Ağustos)'!C1742)</f>
        <v>0</v>
      </c>
      <c r="G2118" s="175">
        <f>IF('G011A (Şubat-Ağustos)'!K1742=" ",0,'G011A (Şubat-Ağustos)'!K1742)</f>
        <v>0</v>
      </c>
      <c r="H2118" s="176">
        <f>IF('G011A (Mart-Eylül)'!C1742="",0,'G011A (Mart-Eylül)'!C1742)</f>
        <v>0</v>
      </c>
      <c r="I2118" s="175">
        <f>IF('G011A (Mart-Eylül)'!K1742=" ",0,'G011A (Mart-Eylül)'!K1742)</f>
        <v>0</v>
      </c>
      <c r="J2118" s="176">
        <f>IF('G011A (Nisan-Ekim)'!C1742="",0,'G011A (Nisan-Ekim)'!C1742)</f>
        <v>0</v>
      </c>
      <c r="K2118" s="175">
        <f>IF('G011A (Nisan-Ekim)'!K1742="",0,'G011A (Nisan-Ekim)'!K1742)</f>
        <v>0</v>
      </c>
      <c r="L2118" s="176">
        <f>IF('G011A (Mayıs-Kasım)'!C1741="",0,'G011A (Mayıs-Kasım)'!C1741)</f>
        <v>0</v>
      </c>
      <c r="M2118" s="175">
        <f>IF('G011A (Mayıs-Kasım)'!K1741=" ",0,'G011A (Mayıs-Kasım)'!K1741)</f>
        <v>0</v>
      </c>
      <c r="N2118" s="176">
        <f>IF('G011A (Haziran-Aralık)'!C1790="",0,'G011A (Haziran-Aralık)'!C1790)</f>
        <v>0</v>
      </c>
      <c r="O2118" s="175">
        <f>IF('G011A (Haziran-Aralık)'!K1790="",0,'G011A (Haziran-Aralık)'!K1790)</f>
        <v>0</v>
      </c>
      <c r="P2118" s="176" t="str">
        <f>IF('proje ve personel bilgileri'!A923=0,"",SUM(D2118+F2118+H2118+J2118+L2118+N2118))</f>
        <v/>
      </c>
      <c r="Q2118" s="175" t="str">
        <f>IF('proje ve personel bilgileri'!A923=0,"",SUM(E2118+G2118+I2118+K2118+M2118+O2118))</f>
        <v/>
      </c>
      <c r="R2118" s="180" t="str">
        <f>IF('proje ve personel bilgileri'!A923&lt;&gt;0,(P2118/30)," ")</f>
        <v xml:space="preserve"> </v>
      </c>
      <c r="S2118" s="181" t="str">
        <f>IF('proje ve personel bilgileri'!A923&lt;&gt;0,(Q2118/R2118)," ")</f>
        <v xml:space="preserve"> </v>
      </c>
    </row>
    <row r="2119" spans="1:19" ht="15.75" customHeight="1" x14ac:dyDescent="0.25">
      <c r="A2119" s="14">
        <v>911</v>
      </c>
      <c r="B2119" s="359" t="str">
        <f>IF('proje ve personel bilgileri'!A924&lt;&gt;0,('proje ve personel bilgileri'!A924)," ")</f>
        <v xml:space="preserve"> </v>
      </c>
      <c r="C2119" s="359"/>
      <c r="D2119" s="176">
        <f>IF('G011A (Ocak-Temmuz)'!C1774="",0,'G011A (Ocak-Temmuz)'!C1774)</f>
        <v>0</v>
      </c>
      <c r="E2119" s="175">
        <f>IF('G011A (Ocak-Temmuz)'!K1774=" ",0,'G011A (Ocak-Temmuz)'!K1774)</f>
        <v>0</v>
      </c>
      <c r="F2119" s="176">
        <f>IF('G011A (Şubat-Ağustos)'!C1743="",0,'G011A (Şubat-Ağustos)'!C1743)</f>
        <v>0</v>
      </c>
      <c r="G2119" s="175">
        <f>IF('G011A (Şubat-Ağustos)'!K1743=" ",0,'G011A (Şubat-Ağustos)'!K1743)</f>
        <v>0</v>
      </c>
      <c r="H2119" s="176">
        <f>IF('G011A (Mart-Eylül)'!C1743="",0,'G011A (Mart-Eylül)'!C1743)</f>
        <v>0</v>
      </c>
      <c r="I2119" s="175">
        <f>IF('G011A (Mart-Eylül)'!K1743=" ",0,'G011A (Mart-Eylül)'!K1743)</f>
        <v>0</v>
      </c>
      <c r="J2119" s="176">
        <f>IF('G011A (Nisan-Ekim)'!C1743="",0,'G011A (Nisan-Ekim)'!C1743)</f>
        <v>0</v>
      </c>
      <c r="K2119" s="175">
        <f>IF('G011A (Nisan-Ekim)'!K1743="",0,'G011A (Nisan-Ekim)'!K1743)</f>
        <v>0</v>
      </c>
      <c r="L2119" s="176">
        <f>IF('G011A (Mayıs-Kasım)'!C1742="",0,'G011A (Mayıs-Kasım)'!C1742)</f>
        <v>0</v>
      </c>
      <c r="M2119" s="175">
        <f>IF('G011A (Mayıs-Kasım)'!K1742=" ",0,'G011A (Mayıs-Kasım)'!K1742)</f>
        <v>0</v>
      </c>
      <c r="N2119" s="176">
        <f>IF('G011A (Haziran-Aralık)'!C1791="",0,'G011A (Haziran-Aralık)'!C1791)</f>
        <v>0</v>
      </c>
      <c r="O2119" s="175">
        <f>IF('G011A (Haziran-Aralık)'!K1791="",0,'G011A (Haziran-Aralık)'!K1791)</f>
        <v>0</v>
      </c>
      <c r="P2119" s="176" t="str">
        <f>IF('proje ve personel bilgileri'!A924=0,"",SUM(D2119+F2119+H2119+J2119+L2119+N2119))</f>
        <v/>
      </c>
      <c r="Q2119" s="175" t="str">
        <f>IF('proje ve personel bilgileri'!A924=0,"",SUM(E2119+G2119+I2119+K2119+M2119+O2119))</f>
        <v/>
      </c>
      <c r="R2119" s="180" t="str">
        <f>IF('proje ve personel bilgileri'!A924&lt;&gt;0,(P2119/30)," ")</f>
        <v xml:space="preserve"> </v>
      </c>
      <c r="S2119" s="181" t="str">
        <f>IF('proje ve personel bilgileri'!A924&lt;&gt;0,(Q2119/R2119)," ")</f>
        <v xml:space="preserve"> </v>
      </c>
    </row>
    <row r="2120" spans="1:19" ht="15.75" customHeight="1" x14ac:dyDescent="0.25">
      <c r="A2120" s="15">
        <v>912</v>
      </c>
      <c r="B2120" s="359" t="str">
        <f>IF('proje ve personel bilgileri'!A925&lt;&gt;0,('proje ve personel bilgileri'!A925)," ")</f>
        <v xml:space="preserve"> </v>
      </c>
      <c r="C2120" s="359"/>
      <c r="D2120" s="176">
        <f>IF('G011A (Ocak-Temmuz)'!C1775="",0,'G011A (Ocak-Temmuz)'!C1775)</f>
        <v>0</v>
      </c>
      <c r="E2120" s="175">
        <f>IF('G011A (Ocak-Temmuz)'!K1775=" ",0,'G011A (Ocak-Temmuz)'!K1775)</f>
        <v>0</v>
      </c>
      <c r="F2120" s="176">
        <f>IF('G011A (Şubat-Ağustos)'!C1744="",0,'G011A (Şubat-Ağustos)'!C1744)</f>
        <v>0</v>
      </c>
      <c r="G2120" s="175">
        <f>IF('G011A (Şubat-Ağustos)'!K1744=" ",0,'G011A (Şubat-Ağustos)'!K1744)</f>
        <v>0</v>
      </c>
      <c r="H2120" s="176">
        <f>IF('G011A (Mart-Eylül)'!C1744="",0,'G011A (Mart-Eylül)'!C1744)</f>
        <v>0</v>
      </c>
      <c r="I2120" s="175">
        <f>IF('G011A (Mart-Eylül)'!K1744=" ",0,'G011A (Mart-Eylül)'!K1744)</f>
        <v>0</v>
      </c>
      <c r="J2120" s="176">
        <f>IF('G011A (Nisan-Ekim)'!C1744="",0,'G011A (Nisan-Ekim)'!C1744)</f>
        <v>0</v>
      </c>
      <c r="K2120" s="175">
        <f>IF('G011A (Nisan-Ekim)'!K1744="",0,'G011A (Nisan-Ekim)'!K1744)</f>
        <v>0</v>
      </c>
      <c r="L2120" s="176">
        <f>IF('G011A (Mayıs-Kasım)'!C1743="",0,'G011A (Mayıs-Kasım)'!C1743)</f>
        <v>0</v>
      </c>
      <c r="M2120" s="175">
        <f>IF('G011A (Mayıs-Kasım)'!K1743=" ",0,'G011A (Mayıs-Kasım)'!K1743)</f>
        <v>0</v>
      </c>
      <c r="N2120" s="176">
        <f>IF('G011A (Haziran-Aralık)'!C1792="",0,'G011A (Haziran-Aralık)'!C1792)</f>
        <v>0</v>
      </c>
      <c r="O2120" s="175">
        <f>IF('G011A (Haziran-Aralık)'!K1792="",0,'G011A (Haziran-Aralık)'!K1792)</f>
        <v>0</v>
      </c>
      <c r="P2120" s="176" t="str">
        <f>IF('proje ve personel bilgileri'!A925=0,"",SUM(D2120+F2120+H2120+J2120+L2120+N2120))</f>
        <v/>
      </c>
      <c r="Q2120" s="175" t="str">
        <f>IF('proje ve personel bilgileri'!A925=0,"",SUM(E2120+G2120+I2120+K2120+M2120+O2120))</f>
        <v/>
      </c>
      <c r="R2120" s="180" t="str">
        <f>IF('proje ve personel bilgileri'!A925&lt;&gt;0,(P2120/30)," ")</f>
        <v xml:space="preserve"> </v>
      </c>
      <c r="S2120" s="181" t="str">
        <f>IF('proje ve personel bilgileri'!A925&lt;&gt;0,(Q2120/R2120)," ")</f>
        <v xml:space="preserve"> </v>
      </c>
    </row>
    <row r="2121" spans="1:19" ht="15.75" customHeight="1" x14ac:dyDescent="0.25">
      <c r="A2121" s="14">
        <v>913</v>
      </c>
      <c r="B2121" s="359" t="str">
        <f>IF('proje ve personel bilgileri'!A926&lt;&gt;0,('proje ve personel bilgileri'!A926)," ")</f>
        <v xml:space="preserve"> </v>
      </c>
      <c r="C2121" s="359"/>
      <c r="D2121" s="176">
        <f>IF('G011A (Ocak-Temmuz)'!C1776="",0,'G011A (Ocak-Temmuz)'!C1776)</f>
        <v>0</v>
      </c>
      <c r="E2121" s="175">
        <f>IF('G011A (Ocak-Temmuz)'!K1776=" ",0,'G011A (Ocak-Temmuz)'!K1776)</f>
        <v>0</v>
      </c>
      <c r="F2121" s="176">
        <f>IF('G011A (Şubat-Ağustos)'!C1745="",0,'G011A (Şubat-Ağustos)'!C1745)</f>
        <v>0</v>
      </c>
      <c r="G2121" s="175">
        <f>IF('G011A (Şubat-Ağustos)'!K1745=" ",0,'G011A (Şubat-Ağustos)'!K1745)</f>
        <v>0</v>
      </c>
      <c r="H2121" s="176">
        <f>IF('G011A (Mart-Eylül)'!C1745="",0,'G011A (Mart-Eylül)'!C1745)</f>
        <v>0</v>
      </c>
      <c r="I2121" s="175">
        <f>IF('G011A (Mart-Eylül)'!K1745=" ",0,'G011A (Mart-Eylül)'!K1745)</f>
        <v>0</v>
      </c>
      <c r="J2121" s="176">
        <f>IF('G011A (Nisan-Ekim)'!C1745="",0,'G011A (Nisan-Ekim)'!C1745)</f>
        <v>0</v>
      </c>
      <c r="K2121" s="175">
        <f>IF('G011A (Nisan-Ekim)'!K1745="",0,'G011A (Nisan-Ekim)'!K1745)</f>
        <v>0</v>
      </c>
      <c r="L2121" s="176">
        <f>IF('G011A (Mayıs-Kasım)'!C1744="",0,'G011A (Mayıs-Kasım)'!C1744)</f>
        <v>0</v>
      </c>
      <c r="M2121" s="175">
        <f>IF('G011A (Mayıs-Kasım)'!K1744=" ",0,'G011A (Mayıs-Kasım)'!K1744)</f>
        <v>0</v>
      </c>
      <c r="N2121" s="176">
        <f>IF('G011A (Haziran-Aralık)'!C1793="",0,'G011A (Haziran-Aralık)'!C1793)</f>
        <v>0</v>
      </c>
      <c r="O2121" s="175">
        <f>IF('G011A (Haziran-Aralık)'!K1793="",0,'G011A (Haziran-Aralık)'!K1793)</f>
        <v>0</v>
      </c>
      <c r="P2121" s="176" t="str">
        <f>IF('proje ve personel bilgileri'!A926=0,"",SUM(D2121+F2121+H2121+J2121+L2121+N2121))</f>
        <v/>
      </c>
      <c r="Q2121" s="175" t="str">
        <f>IF('proje ve personel bilgileri'!A926=0,"",SUM(E2121+G2121+I2121+K2121+M2121+O2121))</f>
        <v/>
      </c>
      <c r="R2121" s="180" t="str">
        <f>IF('proje ve personel bilgileri'!A926&lt;&gt;0,(P2121/30)," ")</f>
        <v xml:space="preserve"> </v>
      </c>
      <c r="S2121" s="181" t="str">
        <f>IF('proje ve personel bilgileri'!A926&lt;&gt;0,(Q2121/R2121)," ")</f>
        <v xml:space="preserve"> </v>
      </c>
    </row>
    <row r="2122" spans="1:19" ht="15.75" customHeight="1" x14ac:dyDescent="0.25">
      <c r="A2122" s="15">
        <v>914</v>
      </c>
      <c r="B2122" s="359" t="str">
        <f>IF('proje ve personel bilgileri'!A927&lt;&gt;0,('proje ve personel bilgileri'!A927)," ")</f>
        <v xml:space="preserve"> </v>
      </c>
      <c r="C2122" s="359"/>
      <c r="D2122" s="176">
        <f>IF('G011A (Ocak-Temmuz)'!C1777="",0,'G011A (Ocak-Temmuz)'!C1777)</f>
        <v>0</v>
      </c>
      <c r="E2122" s="175">
        <f>IF('G011A (Ocak-Temmuz)'!K1777=" ",0,'G011A (Ocak-Temmuz)'!K1777)</f>
        <v>0</v>
      </c>
      <c r="F2122" s="176">
        <f>IF('G011A (Şubat-Ağustos)'!C1746="",0,'G011A (Şubat-Ağustos)'!C1746)</f>
        <v>0</v>
      </c>
      <c r="G2122" s="175">
        <f>IF('G011A (Şubat-Ağustos)'!K1746=" ",0,'G011A (Şubat-Ağustos)'!K1746)</f>
        <v>0</v>
      </c>
      <c r="H2122" s="176">
        <f>IF('G011A (Mart-Eylül)'!C1746="",0,'G011A (Mart-Eylül)'!C1746)</f>
        <v>0</v>
      </c>
      <c r="I2122" s="175">
        <f>IF('G011A (Mart-Eylül)'!K1746=" ",0,'G011A (Mart-Eylül)'!K1746)</f>
        <v>0</v>
      </c>
      <c r="J2122" s="176">
        <f>IF('G011A (Nisan-Ekim)'!C1746="",0,'G011A (Nisan-Ekim)'!C1746)</f>
        <v>0</v>
      </c>
      <c r="K2122" s="175">
        <f>IF('G011A (Nisan-Ekim)'!K1746="",0,'G011A (Nisan-Ekim)'!K1746)</f>
        <v>0</v>
      </c>
      <c r="L2122" s="176">
        <f>IF('G011A (Mayıs-Kasım)'!C1745="",0,'G011A (Mayıs-Kasım)'!C1745)</f>
        <v>0</v>
      </c>
      <c r="M2122" s="175">
        <f>IF('G011A (Mayıs-Kasım)'!K1745=" ",0,'G011A (Mayıs-Kasım)'!K1745)</f>
        <v>0</v>
      </c>
      <c r="N2122" s="176">
        <f>IF('G011A (Haziran-Aralık)'!C1794="",0,'G011A (Haziran-Aralık)'!C1794)</f>
        <v>0</v>
      </c>
      <c r="O2122" s="175">
        <f>IF('G011A (Haziran-Aralık)'!K1794="",0,'G011A (Haziran-Aralık)'!K1794)</f>
        <v>0</v>
      </c>
      <c r="P2122" s="176" t="str">
        <f>IF('proje ve personel bilgileri'!A927=0,"",SUM(D2122+F2122+H2122+J2122+L2122+N2122))</f>
        <v/>
      </c>
      <c r="Q2122" s="175" t="str">
        <f>IF('proje ve personel bilgileri'!A927=0,"",SUM(E2122+G2122+I2122+K2122+M2122+O2122))</f>
        <v/>
      </c>
      <c r="R2122" s="180" t="str">
        <f>IF('proje ve personel bilgileri'!A927&lt;&gt;0,(P2122/30)," ")</f>
        <v xml:space="preserve"> </v>
      </c>
      <c r="S2122" s="181" t="str">
        <f>IF('proje ve personel bilgileri'!A927&lt;&gt;0,(Q2122/R2122)," ")</f>
        <v xml:space="preserve"> </v>
      </c>
    </row>
    <row r="2123" spans="1:19" ht="15.75" customHeight="1" x14ac:dyDescent="0.25">
      <c r="A2123" s="14">
        <v>915</v>
      </c>
      <c r="B2123" s="359" t="str">
        <f>IF('proje ve personel bilgileri'!A928&lt;&gt;0,('proje ve personel bilgileri'!A928)," ")</f>
        <v xml:space="preserve"> </v>
      </c>
      <c r="C2123" s="359"/>
      <c r="D2123" s="176">
        <f>IF('G011A (Ocak-Temmuz)'!C1778="",0,'G011A (Ocak-Temmuz)'!C1778)</f>
        <v>0</v>
      </c>
      <c r="E2123" s="175">
        <f>IF('G011A (Ocak-Temmuz)'!K1778=" ",0,'G011A (Ocak-Temmuz)'!K1778)</f>
        <v>0</v>
      </c>
      <c r="F2123" s="176">
        <f>IF('G011A (Şubat-Ağustos)'!C1747="",0,'G011A (Şubat-Ağustos)'!C1747)</f>
        <v>0</v>
      </c>
      <c r="G2123" s="175">
        <f>IF('G011A (Şubat-Ağustos)'!K1747=" ",0,'G011A (Şubat-Ağustos)'!K1747)</f>
        <v>0</v>
      </c>
      <c r="H2123" s="176">
        <f>IF('G011A (Mart-Eylül)'!C1747="",0,'G011A (Mart-Eylül)'!C1747)</f>
        <v>0</v>
      </c>
      <c r="I2123" s="175">
        <f>IF('G011A (Mart-Eylül)'!K1747=" ",0,'G011A (Mart-Eylül)'!K1747)</f>
        <v>0</v>
      </c>
      <c r="J2123" s="176">
        <f>IF('G011A (Nisan-Ekim)'!C1747="",0,'G011A (Nisan-Ekim)'!C1747)</f>
        <v>0</v>
      </c>
      <c r="K2123" s="175">
        <f>IF('G011A (Nisan-Ekim)'!K1747="",0,'G011A (Nisan-Ekim)'!K1747)</f>
        <v>0</v>
      </c>
      <c r="L2123" s="176">
        <f>IF('G011A (Mayıs-Kasım)'!C1746="",0,'G011A (Mayıs-Kasım)'!C1746)</f>
        <v>0</v>
      </c>
      <c r="M2123" s="175">
        <f>IF('G011A (Mayıs-Kasım)'!K1746=" ",0,'G011A (Mayıs-Kasım)'!K1746)</f>
        <v>0</v>
      </c>
      <c r="N2123" s="176">
        <f>IF('G011A (Haziran-Aralık)'!C1795="",0,'G011A (Haziran-Aralık)'!C1795)</f>
        <v>0</v>
      </c>
      <c r="O2123" s="175">
        <f>IF('G011A (Haziran-Aralık)'!K1795="",0,'G011A (Haziran-Aralık)'!K1795)</f>
        <v>0</v>
      </c>
      <c r="P2123" s="176" t="str">
        <f>IF('proje ve personel bilgileri'!A928=0,"",SUM(D2123+F2123+H2123+J2123+L2123+N2123))</f>
        <v/>
      </c>
      <c r="Q2123" s="175" t="str">
        <f>IF('proje ve personel bilgileri'!A928=0,"",SUM(E2123+G2123+I2123+K2123+M2123+O2123))</f>
        <v/>
      </c>
      <c r="R2123" s="180" t="str">
        <f>IF('proje ve personel bilgileri'!A928&lt;&gt;0,(P2123/30)," ")</f>
        <v xml:space="preserve"> </v>
      </c>
      <c r="S2123" s="181" t="str">
        <f>IF('proje ve personel bilgileri'!A928&lt;&gt;0,(Q2123/R2123)," ")</f>
        <v xml:space="preserve"> </v>
      </c>
    </row>
    <row r="2124" spans="1:19" ht="15.75" customHeight="1" x14ac:dyDescent="0.25">
      <c r="A2124" s="15">
        <v>916</v>
      </c>
      <c r="B2124" s="359" t="str">
        <f>IF('proje ve personel bilgileri'!A929&lt;&gt;0,('proje ve personel bilgileri'!A929)," ")</f>
        <v xml:space="preserve"> </v>
      </c>
      <c r="C2124" s="359"/>
      <c r="D2124" s="176">
        <f>IF('G011A (Ocak-Temmuz)'!C1779="",0,'G011A (Ocak-Temmuz)'!C1779)</f>
        <v>0</v>
      </c>
      <c r="E2124" s="175">
        <f>IF('G011A (Ocak-Temmuz)'!K1779=" ",0,'G011A (Ocak-Temmuz)'!K1779)</f>
        <v>0</v>
      </c>
      <c r="F2124" s="176">
        <f>IF('G011A (Şubat-Ağustos)'!C1748="",0,'G011A (Şubat-Ağustos)'!C1748)</f>
        <v>0</v>
      </c>
      <c r="G2124" s="175">
        <f>IF('G011A (Şubat-Ağustos)'!K1748=" ",0,'G011A (Şubat-Ağustos)'!K1748)</f>
        <v>0</v>
      </c>
      <c r="H2124" s="176">
        <f>IF('G011A (Mart-Eylül)'!C1748="",0,'G011A (Mart-Eylül)'!C1748)</f>
        <v>0</v>
      </c>
      <c r="I2124" s="175">
        <f>IF('G011A (Mart-Eylül)'!K1748=" ",0,'G011A (Mart-Eylül)'!K1748)</f>
        <v>0</v>
      </c>
      <c r="J2124" s="176">
        <f>IF('G011A (Nisan-Ekim)'!C1748="",0,'G011A (Nisan-Ekim)'!C1748)</f>
        <v>0</v>
      </c>
      <c r="K2124" s="175">
        <f>IF('G011A (Nisan-Ekim)'!K1748="",0,'G011A (Nisan-Ekim)'!K1748)</f>
        <v>0</v>
      </c>
      <c r="L2124" s="176">
        <f>IF('G011A (Mayıs-Kasım)'!C1747="",0,'G011A (Mayıs-Kasım)'!C1747)</f>
        <v>0</v>
      </c>
      <c r="M2124" s="175">
        <f>IF('G011A (Mayıs-Kasım)'!K1747=" ",0,'G011A (Mayıs-Kasım)'!K1747)</f>
        <v>0</v>
      </c>
      <c r="N2124" s="176">
        <f>IF('G011A (Haziran-Aralık)'!C1796="",0,'G011A (Haziran-Aralık)'!C1796)</f>
        <v>0</v>
      </c>
      <c r="O2124" s="175">
        <f>IF('G011A (Haziran-Aralık)'!K1796="",0,'G011A (Haziran-Aralık)'!K1796)</f>
        <v>0</v>
      </c>
      <c r="P2124" s="176" t="str">
        <f>IF('proje ve personel bilgileri'!A929=0,"",SUM(D2124+F2124+H2124+J2124+L2124+N2124))</f>
        <v/>
      </c>
      <c r="Q2124" s="175" t="str">
        <f>IF('proje ve personel bilgileri'!A929=0,"",SUM(E2124+G2124+I2124+K2124+M2124+O2124))</f>
        <v/>
      </c>
      <c r="R2124" s="180" t="str">
        <f>IF('proje ve personel bilgileri'!A929&lt;&gt;0,(P2124/30)," ")</f>
        <v xml:space="preserve"> </v>
      </c>
      <c r="S2124" s="181" t="str">
        <f>IF('proje ve personel bilgileri'!A929&lt;&gt;0,(Q2124/R2124)," ")</f>
        <v xml:space="preserve"> </v>
      </c>
    </row>
    <row r="2125" spans="1:19" ht="15.75" customHeight="1" x14ac:dyDescent="0.25">
      <c r="A2125" s="14">
        <v>917</v>
      </c>
      <c r="B2125" s="359" t="str">
        <f>IF('proje ve personel bilgileri'!A930&lt;&gt;0,('proje ve personel bilgileri'!A930)," ")</f>
        <v xml:space="preserve"> </v>
      </c>
      <c r="C2125" s="359"/>
      <c r="D2125" s="176">
        <f>IF('G011A (Ocak-Temmuz)'!C1780="",0,'G011A (Ocak-Temmuz)'!C1780)</f>
        <v>0</v>
      </c>
      <c r="E2125" s="175">
        <f>IF('G011A (Ocak-Temmuz)'!K1780=" ",0,'G011A (Ocak-Temmuz)'!K1780)</f>
        <v>0</v>
      </c>
      <c r="F2125" s="176">
        <f>IF('G011A (Şubat-Ağustos)'!C1749="",0,'G011A (Şubat-Ağustos)'!C1749)</f>
        <v>0</v>
      </c>
      <c r="G2125" s="175">
        <f>IF('G011A (Şubat-Ağustos)'!K1749=" ",0,'G011A (Şubat-Ağustos)'!K1749)</f>
        <v>0</v>
      </c>
      <c r="H2125" s="176">
        <f>IF('G011A (Mart-Eylül)'!C1749="",0,'G011A (Mart-Eylül)'!C1749)</f>
        <v>0</v>
      </c>
      <c r="I2125" s="175">
        <f>IF('G011A (Mart-Eylül)'!K1749=" ",0,'G011A (Mart-Eylül)'!K1749)</f>
        <v>0</v>
      </c>
      <c r="J2125" s="176">
        <f>IF('G011A (Nisan-Ekim)'!C1749="",0,'G011A (Nisan-Ekim)'!C1749)</f>
        <v>0</v>
      </c>
      <c r="K2125" s="175">
        <f>IF('G011A (Nisan-Ekim)'!K1749="",0,'G011A (Nisan-Ekim)'!K1749)</f>
        <v>0</v>
      </c>
      <c r="L2125" s="176">
        <f>IF('G011A (Mayıs-Kasım)'!C1748="",0,'G011A (Mayıs-Kasım)'!C1748)</f>
        <v>0</v>
      </c>
      <c r="M2125" s="175">
        <f>IF('G011A (Mayıs-Kasım)'!K1748=" ",0,'G011A (Mayıs-Kasım)'!K1748)</f>
        <v>0</v>
      </c>
      <c r="N2125" s="176">
        <f>IF('G011A (Haziran-Aralık)'!C1797="",0,'G011A (Haziran-Aralık)'!C1797)</f>
        <v>0</v>
      </c>
      <c r="O2125" s="175">
        <f>IF('G011A (Haziran-Aralık)'!K1797="",0,'G011A (Haziran-Aralık)'!K1797)</f>
        <v>0</v>
      </c>
      <c r="P2125" s="176" t="str">
        <f>IF('proje ve personel bilgileri'!A930=0,"",SUM(D2125+F2125+H2125+J2125+L2125+N2125))</f>
        <v/>
      </c>
      <c r="Q2125" s="175" t="str">
        <f>IF('proje ve personel bilgileri'!A930=0,"",SUM(E2125+G2125+I2125+K2125+M2125+O2125))</f>
        <v/>
      </c>
      <c r="R2125" s="180" t="str">
        <f>IF('proje ve personel bilgileri'!A930&lt;&gt;0,(P2125/30)," ")</f>
        <v xml:space="preserve"> </v>
      </c>
      <c r="S2125" s="181" t="str">
        <f>IF('proje ve personel bilgileri'!A930&lt;&gt;0,(Q2125/R2125)," ")</f>
        <v xml:space="preserve"> </v>
      </c>
    </row>
    <row r="2126" spans="1:19" ht="15.75" customHeight="1" x14ac:dyDescent="0.25">
      <c r="A2126" s="15">
        <v>918</v>
      </c>
      <c r="B2126" s="359" t="str">
        <f>IF('proje ve personel bilgileri'!A931&lt;&gt;0,('proje ve personel bilgileri'!A931)," ")</f>
        <v xml:space="preserve"> </v>
      </c>
      <c r="C2126" s="359"/>
      <c r="D2126" s="176">
        <f>IF('G011A (Ocak-Temmuz)'!C1781="",0,'G011A (Ocak-Temmuz)'!C1781)</f>
        <v>0</v>
      </c>
      <c r="E2126" s="175">
        <f>IF('G011A (Ocak-Temmuz)'!K1781=" ",0,'G011A (Ocak-Temmuz)'!K1781)</f>
        <v>0</v>
      </c>
      <c r="F2126" s="176">
        <f>IF('G011A (Şubat-Ağustos)'!C1750="",0,'G011A (Şubat-Ağustos)'!C1750)</f>
        <v>0</v>
      </c>
      <c r="G2126" s="175">
        <f>IF('G011A (Şubat-Ağustos)'!K1750=" ",0,'G011A (Şubat-Ağustos)'!K1750)</f>
        <v>0</v>
      </c>
      <c r="H2126" s="176">
        <f>IF('G011A (Mart-Eylül)'!C1750="",0,'G011A (Mart-Eylül)'!C1750)</f>
        <v>0</v>
      </c>
      <c r="I2126" s="175">
        <f>IF('G011A (Mart-Eylül)'!K1750=" ",0,'G011A (Mart-Eylül)'!K1750)</f>
        <v>0</v>
      </c>
      <c r="J2126" s="176">
        <f>IF('G011A (Nisan-Ekim)'!C1750="",0,'G011A (Nisan-Ekim)'!C1750)</f>
        <v>0</v>
      </c>
      <c r="K2126" s="175">
        <f>IF('G011A (Nisan-Ekim)'!K1750="",0,'G011A (Nisan-Ekim)'!K1750)</f>
        <v>0</v>
      </c>
      <c r="L2126" s="176">
        <f>IF('G011A (Mayıs-Kasım)'!C1749="",0,'G011A (Mayıs-Kasım)'!C1749)</f>
        <v>0</v>
      </c>
      <c r="M2126" s="175">
        <f>IF('G011A (Mayıs-Kasım)'!K1749=" ",0,'G011A (Mayıs-Kasım)'!K1749)</f>
        <v>0</v>
      </c>
      <c r="N2126" s="176">
        <f>IF('G011A (Haziran-Aralık)'!C1798="",0,'G011A (Haziran-Aralık)'!C1798)</f>
        <v>0</v>
      </c>
      <c r="O2126" s="175">
        <f>IF('G011A (Haziran-Aralık)'!K1798="",0,'G011A (Haziran-Aralık)'!K1798)</f>
        <v>0</v>
      </c>
      <c r="P2126" s="176" t="str">
        <f>IF('proje ve personel bilgileri'!A931=0,"",SUM(D2126+F2126+H2126+J2126+L2126+N2126))</f>
        <v/>
      </c>
      <c r="Q2126" s="175" t="str">
        <f>IF('proje ve personel bilgileri'!A931=0,"",SUM(E2126+G2126+I2126+K2126+M2126+O2126))</f>
        <v/>
      </c>
      <c r="R2126" s="180" t="str">
        <f>IF('proje ve personel bilgileri'!A931&lt;&gt;0,(P2126/30)," ")</f>
        <v xml:space="preserve"> </v>
      </c>
      <c r="S2126" s="181" t="str">
        <f>IF('proje ve personel bilgileri'!A931&lt;&gt;0,(Q2126/R2126)," ")</f>
        <v xml:space="preserve"> </v>
      </c>
    </row>
    <row r="2127" spans="1:19" ht="15" customHeight="1" x14ac:dyDescent="0.25">
      <c r="A2127" s="56"/>
      <c r="B2127" s="56"/>
      <c r="C2127" s="56"/>
      <c r="D2127" s="56"/>
      <c r="E2127" s="56"/>
      <c r="F2127" s="56"/>
      <c r="G2127" s="56"/>
      <c r="H2127" s="56"/>
      <c r="I2127" s="56"/>
      <c r="J2127" s="56"/>
      <c r="K2127" s="56"/>
      <c r="L2127" s="56"/>
      <c r="M2127" s="56"/>
      <c r="N2127" s="56"/>
      <c r="O2127" s="56"/>
      <c r="P2127" s="56"/>
      <c r="Q2127" s="56"/>
      <c r="R2127" s="56"/>
      <c r="S2127" s="56"/>
    </row>
    <row r="2128" spans="1:19" ht="15" customHeight="1" x14ac:dyDescent="0.25">
      <c r="A2128" s="332" t="s">
        <v>100</v>
      </c>
      <c r="B2128" s="332"/>
      <c r="C2128" s="332"/>
      <c r="D2128" s="332"/>
      <c r="E2128" s="332"/>
      <c r="F2128" s="332"/>
      <c r="G2128" s="332"/>
      <c r="H2128" s="332"/>
      <c r="I2128" s="332"/>
      <c r="J2128" s="332"/>
      <c r="K2128" s="332"/>
      <c r="L2128" s="332"/>
      <c r="M2128" s="332"/>
      <c r="N2128" s="332"/>
      <c r="O2128" s="332"/>
      <c r="P2128" s="332"/>
      <c r="Q2128" s="332"/>
      <c r="R2128" s="332"/>
    </row>
    <row r="2129" spans="1:19" ht="15" customHeight="1" x14ac:dyDescent="0.25">
      <c r="A2129" s="287"/>
    </row>
    <row r="2130" spans="1:19" ht="15" customHeight="1" x14ac:dyDescent="0.25">
      <c r="C2130" s="57"/>
      <c r="E2130" s="58"/>
      <c r="G2130" s="57"/>
    </row>
    <row r="2131" spans="1:19" ht="15" customHeight="1" x14ac:dyDescent="0.25">
      <c r="F2131" s="288" t="s">
        <v>102</v>
      </c>
      <c r="J2131" s="288" t="s">
        <v>103</v>
      </c>
      <c r="O2131" s="74" t="s">
        <v>127</v>
      </c>
    </row>
    <row r="2142" spans="1:19" ht="15.75" customHeight="1" x14ac:dyDescent="0.25">
      <c r="A2142" s="348" t="s">
        <v>108</v>
      </c>
      <c r="B2142" s="348"/>
      <c r="C2142" s="348"/>
      <c r="D2142" s="348"/>
      <c r="E2142" s="348"/>
      <c r="F2142" s="348"/>
      <c r="G2142" s="348"/>
      <c r="H2142" s="348"/>
      <c r="I2142" s="348"/>
      <c r="J2142" s="348"/>
      <c r="K2142" s="348"/>
      <c r="L2142" s="348"/>
      <c r="M2142" s="348"/>
      <c r="N2142" s="348"/>
      <c r="O2142" s="348"/>
      <c r="P2142" s="348"/>
      <c r="Q2142" s="348"/>
      <c r="R2142" s="348"/>
      <c r="S2142" s="348"/>
    </row>
    <row r="2143" spans="1:19" ht="15" customHeight="1" x14ac:dyDescent="0.25">
      <c r="A2143" s="68"/>
      <c r="B2143" s="68"/>
      <c r="C2143" s="68"/>
      <c r="D2143" s="68"/>
      <c r="E2143" s="68"/>
      <c r="F2143" s="68"/>
      <c r="G2143" s="68"/>
      <c r="H2143" s="68"/>
      <c r="I2143" s="69" t="str">
        <f>'proje ve personel bilgileri'!$B$7</f>
        <v>/</v>
      </c>
      <c r="J2143" s="68" t="s">
        <v>109</v>
      </c>
      <c r="K2143" s="68"/>
      <c r="L2143" s="68"/>
      <c r="M2143" s="68"/>
      <c r="N2143" s="68"/>
      <c r="O2143" s="68"/>
      <c r="P2143" s="68"/>
      <c r="Q2143" s="68"/>
      <c r="R2143" s="68"/>
      <c r="S2143" s="68"/>
    </row>
    <row r="2144" spans="1:19" ht="18.75" customHeight="1" x14ac:dyDescent="0.25">
      <c r="R2144" s="10" t="s">
        <v>110</v>
      </c>
    </row>
    <row r="2145" spans="1:19" ht="15.75" customHeight="1" x14ac:dyDescent="0.25">
      <c r="A2145" s="349" t="s">
        <v>2</v>
      </c>
      <c r="B2145" s="350"/>
      <c r="C2145" s="374">
        <f>'proje ve personel bilgileri'!$B$2</f>
        <v>0</v>
      </c>
      <c r="D2145" s="375"/>
      <c r="E2145" s="375"/>
      <c r="F2145" s="375"/>
      <c r="G2145" s="375"/>
      <c r="H2145" s="375"/>
      <c r="I2145" s="375"/>
      <c r="J2145" s="375"/>
      <c r="K2145" s="375"/>
      <c r="L2145" s="375"/>
      <c r="M2145" s="375"/>
      <c r="N2145" s="375"/>
      <c r="O2145" s="375"/>
      <c r="P2145" s="375"/>
      <c r="Q2145" s="375"/>
      <c r="R2145" s="375"/>
      <c r="S2145" s="376"/>
    </row>
    <row r="2146" spans="1:19" ht="15.75" customHeight="1" x14ac:dyDescent="0.25">
      <c r="A2146" s="349" t="s">
        <v>4</v>
      </c>
      <c r="B2146" s="350"/>
      <c r="C2146" s="374">
        <f>'proje ve personel bilgileri'!$B$3</f>
        <v>0</v>
      </c>
      <c r="D2146" s="375"/>
      <c r="E2146" s="375"/>
      <c r="F2146" s="375"/>
      <c r="G2146" s="375"/>
      <c r="H2146" s="375"/>
      <c r="I2146" s="375"/>
      <c r="J2146" s="375"/>
      <c r="K2146" s="375"/>
      <c r="L2146" s="375"/>
      <c r="M2146" s="375"/>
      <c r="N2146" s="375"/>
      <c r="O2146" s="375"/>
      <c r="P2146" s="375"/>
      <c r="Q2146" s="375"/>
      <c r="R2146" s="375"/>
      <c r="S2146" s="376"/>
    </row>
    <row r="2147" spans="1:19" ht="27.75" customHeight="1" x14ac:dyDescent="0.25">
      <c r="A2147" s="360" t="s">
        <v>87</v>
      </c>
      <c r="B2147" s="368" t="s">
        <v>15</v>
      </c>
      <c r="C2147" s="369"/>
      <c r="D2147" s="368" t="s">
        <v>111</v>
      </c>
      <c r="E2147" s="369"/>
      <c r="F2147" s="368" t="s">
        <v>112</v>
      </c>
      <c r="G2147" s="369"/>
      <c r="H2147" s="366" t="s">
        <v>113</v>
      </c>
      <c r="I2147" s="367"/>
      <c r="J2147" s="366" t="s">
        <v>114</v>
      </c>
      <c r="K2147" s="367"/>
      <c r="L2147" s="366" t="s">
        <v>115</v>
      </c>
      <c r="M2147" s="367"/>
      <c r="N2147" s="368" t="s">
        <v>116</v>
      </c>
      <c r="O2147" s="369"/>
      <c r="P2147" s="360" t="s">
        <v>117</v>
      </c>
      <c r="Q2147" s="286" t="s">
        <v>118</v>
      </c>
      <c r="R2147" s="362" t="s">
        <v>119</v>
      </c>
      <c r="S2147" s="362" t="s">
        <v>120</v>
      </c>
    </row>
    <row r="2148" spans="1:19" ht="15.75" customHeight="1" x14ac:dyDescent="0.25">
      <c r="A2148" s="361"/>
      <c r="B2148" s="372"/>
      <c r="C2148" s="373"/>
      <c r="D2148" s="370"/>
      <c r="E2148" s="371"/>
      <c r="F2148" s="370"/>
      <c r="G2148" s="371"/>
      <c r="H2148" s="364" t="s">
        <v>121</v>
      </c>
      <c r="I2148" s="365"/>
      <c r="J2148" s="364" t="s">
        <v>122</v>
      </c>
      <c r="K2148" s="365"/>
      <c r="L2148" s="364" t="s">
        <v>123</v>
      </c>
      <c r="M2148" s="365"/>
      <c r="N2148" s="370"/>
      <c r="O2148" s="371"/>
      <c r="P2148" s="361"/>
      <c r="Q2148" s="11" t="s">
        <v>124</v>
      </c>
      <c r="R2148" s="363"/>
      <c r="S2148" s="363"/>
    </row>
    <row r="2149" spans="1:19" ht="27.75" customHeight="1" x14ac:dyDescent="0.25">
      <c r="A2149" s="361"/>
      <c r="B2149" s="372"/>
      <c r="C2149" s="373"/>
      <c r="D2149" s="360" t="s">
        <v>125</v>
      </c>
      <c r="E2149" s="11" t="s">
        <v>126</v>
      </c>
      <c r="F2149" s="360" t="s">
        <v>125</v>
      </c>
      <c r="G2149" s="11" t="s">
        <v>126</v>
      </c>
      <c r="H2149" s="360" t="s">
        <v>125</v>
      </c>
      <c r="I2149" s="11" t="s">
        <v>126</v>
      </c>
      <c r="J2149" s="360" t="s">
        <v>125</v>
      </c>
      <c r="K2149" s="12" t="s">
        <v>126</v>
      </c>
      <c r="L2149" s="360" t="s">
        <v>125</v>
      </c>
      <c r="M2149" s="11" t="s">
        <v>126</v>
      </c>
      <c r="N2149" s="360" t="s">
        <v>125</v>
      </c>
      <c r="O2149" s="11" t="s">
        <v>126</v>
      </c>
      <c r="P2149" s="361"/>
      <c r="Q2149" s="11" t="s">
        <v>98</v>
      </c>
      <c r="R2149" s="363"/>
      <c r="S2149" s="363"/>
    </row>
    <row r="2150" spans="1:19" ht="15.75" customHeight="1" x14ac:dyDescent="0.25">
      <c r="A2150" s="361"/>
      <c r="B2150" s="372"/>
      <c r="C2150" s="373"/>
      <c r="D2150" s="361"/>
      <c r="E2150" s="11" t="s">
        <v>98</v>
      </c>
      <c r="F2150" s="361"/>
      <c r="G2150" s="11" t="s">
        <v>98</v>
      </c>
      <c r="H2150" s="361"/>
      <c r="I2150" s="11" t="s">
        <v>98</v>
      </c>
      <c r="J2150" s="361"/>
      <c r="K2150" s="12" t="s">
        <v>98</v>
      </c>
      <c r="L2150" s="361"/>
      <c r="M2150" s="11" t="s">
        <v>98</v>
      </c>
      <c r="N2150" s="361"/>
      <c r="O2150" s="11" t="s">
        <v>98</v>
      </c>
      <c r="P2150" s="361"/>
      <c r="Q2150" s="13"/>
      <c r="R2150" s="363"/>
      <c r="S2150" s="363"/>
    </row>
    <row r="2151" spans="1:19" ht="15.75" customHeight="1" x14ac:dyDescent="0.25">
      <c r="A2151" s="14">
        <v>919</v>
      </c>
      <c r="B2151" s="359" t="str">
        <f>IF('proje ve personel bilgileri'!A932&lt;&gt;0,('proje ve personel bilgileri'!A932)," ")</f>
        <v xml:space="preserve"> </v>
      </c>
      <c r="C2151" s="359"/>
      <c r="D2151" s="176">
        <f>IF('G011A (Ocak-Temmuz)'!C1800="",0,'G011A (Ocak-Temmuz)'!C1800)</f>
        <v>0</v>
      </c>
      <c r="E2151" s="175">
        <f>IF('G011A (Ocak-Temmuz)'!K1800=" ",0,'G011A (Ocak-Temmuz)'!K1800)</f>
        <v>0</v>
      </c>
      <c r="F2151" s="176">
        <f>IF('G011A (Şubat-Ağustos)'!C1768="",0,'G011A (Şubat-Ağustos)'!C1768)</f>
        <v>0</v>
      </c>
      <c r="G2151" s="175">
        <f>IF('G011A (Şubat-Ağustos)'!K1768=" ",0,'G011A (Şubat-Ağustos)'!K1768)</f>
        <v>0</v>
      </c>
      <c r="H2151" s="176">
        <f>IF('G011A (Mart-Eylül)'!C1768="",0,'G011A (Mart-Eylül)'!C1768)</f>
        <v>0</v>
      </c>
      <c r="I2151" s="175">
        <f>IF('G011A (Mart-Eylül)'!K1768=" ",0,'G011A (Mart-Eylül)'!K1768)</f>
        <v>0</v>
      </c>
      <c r="J2151" s="176">
        <f>IF('G011A (Nisan-Ekim)'!C1768="",0,'G011A (Nisan-Ekim)'!C1768)</f>
        <v>0</v>
      </c>
      <c r="K2151" s="175">
        <f>IF('G011A (Nisan-Ekim)'!K1768="",0,'G011A (Nisan-Ekim)'!K1768)</f>
        <v>0</v>
      </c>
      <c r="L2151" s="176">
        <f>IF('G011A (Mayıs-Kasım)'!C1768="",0,'G011A (Mayıs-Kasım)'!C1768)</f>
        <v>0</v>
      </c>
      <c r="M2151" s="175">
        <f>IF('G011A (Mayıs-Kasım)'!K1768=" ",0,'G011A (Mayıs-Kasım)'!K1768)</f>
        <v>0</v>
      </c>
      <c r="N2151" s="176">
        <f>IF('G011A (Haziran-Aralık)'!C1817="",0,'G011A (Haziran-Aralık)'!C1817)</f>
        <v>0</v>
      </c>
      <c r="O2151" s="175">
        <f>IF('G011A (Haziran-Aralık)'!K1817="",0,'G011A (Haziran-Aralık)'!K1817)</f>
        <v>0</v>
      </c>
      <c r="P2151" s="176" t="str">
        <f>IF('proje ve personel bilgileri'!A932=0,"",SUM(D2151+F2151+H2151+J2151+L2151+N2151))</f>
        <v/>
      </c>
      <c r="Q2151" s="175" t="str">
        <f>IF('proje ve personel bilgileri'!A932=0,"",SUM(E2151+G2151+I2151+K2151+M2151+O2151))</f>
        <v/>
      </c>
      <c r="R2151" s="180" t="str">
        <f>IF('proje ve personel bilgileri'!A932&lt;&gt;0,(P2151/30)," ")</f>
        <v xml:space="preserve"> </v>
      </c>
      <c r="S2151" s="181" t="str">
        <f>IF('proje ve personel bilgileri'!A932&lt;&gt;0,(Q2151/R2151)," ")</f>
        <v xml:space="preserve"> </v>
      </c>
    </row>
    <row r="2152" spans="1:19" ht="15.75" customHeight="1" x14ac:dyDescent="0.25">
      <c r="A2152" s="15">
        <v>920</v>
      </c>
      <c r="B2152" s="359" t="str">
        <f>IF('proje ve personel bilgileri'!A933&lt;&gt;0,('proje ve personel bilgileri'!A933)," ")</f>
        <v xml:space="preserve"> </v>
      </c>
      <c r="C2152" s="359"/>
      <c r="D2152" s="176">
        <f>IF('G011A (Ocak-Temmuz)'!C1801="",0,'G011A (Ocak-Temmuz)'!C1801)</f>
        <v>0</v>
      </c>
      <c r="E2152" s="175">
        <f>IF('G011A (Ocak-Temmuz)'!K1801=" ",0,'G011A (Ocak-Temmuz)'!K1801)</f>
        <v>0</v>
      </c>
      <c r="F2152" s="176">
        <f>IF('G011A (Şubat-Ağustos)'!C1769="",0,'G011A (Şubat-Ağustos)'!C1769)</f>
        <v>0</v>
      </c>
      <c r="G2152" s="175">
        <f>IF('G011A (Şubat-Ağustos)'!K1769=" ",0,'G011A (Şubat-Ağustos)'!K1769)</f>
        <v>0</v>
      </c>
      <c r="H2152" s="176">
        <f>IF('G011A (Mart-Eylül)'!C1769="",0,'G011A (Mart-Eylül)'!C1769)</f>
        <v>0</v>
      </c>
      <c r="I2152" s="175">
        <f>IF('G011A (Mart-Eylül)'!K1769=" ",0,'G011A (Mart-Eylül)'!K1769)</f>
        <v>0</v>
      </c>
      <c r="J2152" s="176">
        <f>IF('G011A (Nisan-Ekim)'!C1769="",0,'G011A (Nisan-Ekim)'!C1769)</f>
        <v>0</v>
      </c>
      <c r="K2152" s="175">
        <f>IF('G011A (Nisan-Ekim)'!K1769="",0,'G011A (Nisan-Ekim)'!K1769)</f>
        <v>0</v>
      </c>
      <c r="L2152" s="176">
        <f>IF('G011A (Mayıs-Kasım)'!C1769="",0,'G011A (Mayıs-Kasım)'!C1769)</f>
        <v>0</v>
      </c>
      <c r="M2152" s="175">
        <f>IF('G011A (Mayıs-Kasım)'!K1769=" ",0,'G011A (Mayıs-Kasım)'!K1769)</f>
        <v>0</v>
      </c>
      <c r="N2152" s="176">
        <f>IF('G011A (Haziran-Aralık)'!C1818="",0,'G011A (Haziran-Aralık)'!C1818)</f>
        <v>0</v>
      </c>
      <c r="O2152" s="175">
        <f>IF('G011A (Haziran-Aralık)'!K1818="",0,'G011A (Haziran-Aralık)'!K1818)</f>
        <v>0</v>
      </c>
      <c r="P2152" s="176" t="str">
        <f>IF('proje ve personel bilgileri'!A933=0,"",SUM(D2152+F2152+H2152+J2152+L2152+N2152))</f>
        <v/>
      </c>
      <c r="Q2152" s="175" t="str">
        <f>IF('proje ve personel bilgileri'!A933=0,"",SUM(E2152+G2152+I2152+K2152+M2152+O2152))</f>
        <v/>
      </c>
      <c r="R2152" s="180" t="str">
        <f>IF('proje ve personel bilgileri'!A933&lt;&gt;0,(P2152/30)," ")</f>
        <v xml:space="preserve"> </v>
      </c>
      <c r="S2152" s="181" t="str">
        <f>IF('proje ve personel bilgileri'!A933&lt;&gt;0,(Q2152/R2152)," ")</f>
        <v xml:space="preserve"> </v>
      </c>
    </row>
    <row r="2153" spans="1:19" ht="15.75" customHeight="1" x14ac:dyDescent="0.25">
      <c r="A2153" s="14">
        <v>921</v>
      </c>
      <c r="B2153" s="359" t="str">
        <f>IF('proje ve personel bilgileri'!A934&lt;&gt;0,('proje ve personel bilgileri'!A934)," ")</f>
        <v xml:space="preserve"> </v>
      </c>
      <c r="C2153" s="359"/>
      <c r="D2153" s="176">
        <f>IF('G011A (Ocak-Temmuz)'!C1802="",0,'G011A (Ocak-Temmuz)'!C1802)</f>
        <v>0</v>
      </c>
      <c r="E2153" s="175">
        <f>IF('G011A (Ocak-Temmuz)'!K1802=" ",0,'G011A (Ocak-Temmuz)'!K1802)</f>
        <v>0</v>
      </c>
      <c r="F2153" s="176">
        <f>IF('G011A (Şubat-Ağustos)'!C1770="",0,'G011A (Şubat-Ağustos)'!C1770)</f>
        <v>0</v>
      </c>
      <c r="G2153" s="175">
        <f>IF('G011A (Şubat-Ağustos)'!K1770=" ",0,'G011A (Şubat-Ağustos)'!K1770)</f>
        <v>0</v>
      </c>
      <c r="H2153" s="176">
        <f>IF('G011A (Mart-Eylül)'!C1770="",0,'G011A (Mart-Eylül)'!C1770)</f>
        <v>0</v>
      </c>
      <c r="I2153" s="175">
        <f>IF('G011A (Mart-Eylül)'!K1770=" ",0,'G011A (Mart-Eylül)'!K1770)</f>
        <v>0</v>
      </c>
      <c r="J2153" s="176">
        <f>IF('G011A (Nisan-Ekim)'!C1770="",0,'G011A (Nisan-Ekim)'!C1770)</f>
        <v>0</v>
      </c>
      <c r="K2153" s="175">
        <f>IF('G011A (Nisan-Ekim)'!K1770="",0,'G011A (Nisan-Ekim)'!K1770)</f>
        <v>0</v>
      </c>
      <c r="L2153" s="176">
        <f>IF('G011A (Mayıs-Kasım)'!C1770="",0,'G011A (Mayıs-Kasım)'!C1770)</f>
        <v>0</v>
      </c>
      <c r="M2153" s="175">
        <f>IF('G011A (Mayıs-Kasım)'!K1770=" ",0,'G011A (Mayıs-Kasım)'!K1770)</f>
        <v>0</v>
      </c>
      <c r="N2153" s="176">
        <f>IF('G011A (Haziran-Aralık)'!C1819="",0,'G011A (Haziran-Aralık)'!C1819)</f>
        <v>0</v>
      </c>
      <c r="O2153" s="175">
        <f>IF('G011A (Haziran-Aralık)'!K1819="",0,'G011A (Haziran-Aralık)'!K1819)</f>
        <v>0</v>
      </c>
      <c r="P2153" s="176" t="str">
        <f>IF('proje ve personel bilgileri'!A934=0,"",SUM(D2153+F2153+H2153+J2153+L2153+N2153))</f>
        <v/>
      </c>
      <c r="Q2153" s="175" t="str">
        <f>IF('proje ve personel bilgileri'!A934=0,"",SUM(E2153+G2153+I2153+K2153+M2153+O2153))</f>
        <v/>
      </c>
      <c r="R2153" s="180" t="str">
        <f>IF('proje ve personel bilgileri'!A934&lt;&gt;0,(P2153/30)," ")</f>
        <v xml:space="preserve"> </v>
      </c>
      <c r="S2153" s="181" t="str">
        <f>IF('proje ve personel bilgileri'!A934&lt;&gt;0,(Q2153/R2153)," ")</f>
        <v xml:space="preserve"> </v>
      </c>
    </row>
    <row r="2154" spans="1:19" ht="15.75" customHeight="1" x14ac:dyDescent="0.25">
      <c r="A2154" s="15">
        <v>922</v>
      </c>
      <c r="B2154" s="359" t="str">
        <f>IF('proje ve personel bilgileri'!A935&lt;&gt;0,('proje ve personel bilgileri'!A935)," ")</f>
        <v xml:space="preserve"> </v>
      </c>
      <c r="C2154" s="359"/>
      <c r="D2154" s="176">
        <f>IF('G011A (Ocak-Temmuz)'!C1803="",0,'G011A (Ocak-Temmuz)'!C1803)</f>
        <v>0</v>
      </c>
      <c r="E2154" s="175">
        <f>IF('G011A (Ocak-Temmuz)'!K1803=" ",0,'G011A (Ocak-Temmuz)'!K1803)</f>
        <v>0</v>
      </c>
      <c r="F2154" s="176">
        <f>IF('G011A (Şubat-Ağustos)'!C1771="",0,'G011A (Şubat-Ağustos)'!C1771)</f>
        <v>0</v>
      </c>
      <c r="G2154" s="175">
        <f>IF('G011A (Şubat-Ağustos)'!K1771=" ",0,'G011A (Şubat-Ağustos)'!K1771)</f>
        <v>0</v>
      </c>
      <c r="H2154" s="176">
        <f>IF('G011A (Mart-Eylül)'!C1771="",0,'G011A (Mart-Eylül)'!C1771)</f>
        <v>0</v>
      </c>
      <c r="I2154" s="175">
        <f>IF('G011A (Mart-Eylül)'!K1771=" ",0,'G011A (Mart-Eylül)'!K1771)</f>
        <v>0</v>
      </c>
      <c r="J2154" s="176">
        <f>IF('G011A (Nisan-Ekim)'!C1771="",0,'G011A (Nisan-Ekim)'!C1771)</f>
        <v>0</v>
      </c>
      <c r="K2154" s="175">
        <f>IF('G011A (Nisan-Ekim)'!K1771="",0,'G011A (Nisan-Ekim)'!K1771)</f>
        <v>0</v>
      </c>
      <c r="L2154" s="176">
        <f>IF('G011A (Mayıs-Kasım)'!C1771="",0,'G011A (Mayıs-Kasım)'!C1771)</f>
        <v>0</v>
      </c>
      <c r="M2154" s="175">
        <f>IF('G011A (Mayıs-Kasım)'!K1771=" ",0,'G011A (Mayıs-Kasım)'!K1771)</f>
        <v>0</v>
      </c>
      <c r="N2154" s="176">
        <f>IF('G011A (Haziran-Aralık)'!C1820="",0,'G011A (Haziran-Aralık)'!C1820)</f>
        <v>0</v>
      </c>
      <c r="O2154" s="175">
        <f>IF('G011A (Haziran-Aralık)'!K1820="",0,'G011A (Haziran-Aralık)'!K1820)</f>
        <v>0</v>
      </c>
      <c r="P2154" s="176" t="str">
        <f>IF('proje ve personel bilgileri'!A935=0,"",SUM(D2154+F2154+H2154+J2154+L2154+N2154))</f>
        <v/>
      </c>
      <c r="Q2154" s="175" t="str">
        <f>IF('proje ve personel bilgileri'!A935=0,"",SUM(E2154+G2154+I2154+K2154+M2154+O2154))</f>
        <v/>
      </c>
      <c r="R2154" s="180" t="str">
        <f>IF('proje ve personel bilgileri'!A935&lt;&gt;0,(P2154/30)," ")</f>
        <v xml:space="preserve"> </v>
      </c>
      <c r="S2154" s="181" t="str">
        <f>IF('proje ve personel bilgileri'!A935&lt;&gt;0,(Q2154/R2154)," ")</f>
        <v xml:space="preserve"> </v>
      </c>
    </row>
    <row r="2155" spans="1:19" ht="15.75" customHeight="1" x14ac:dyDescent="0.25">
      <c r="A2155" s="14">
        <v>923</v>
      </c>
      <c r="B2155" s="359" t="str">
        <f>IF('proje ve personel bilgileri'!A936&lt;&gt;0,('proje ve personel bilgileri'!A936)," ")</f>
        <v xml:space="preserve"> </v>
      </c>
      <c r="C2155" s="359"/>
      <c r="D2155" s="176">
        <f>IF('G011A (Ocak-Temmuz)'!C1804="",0,'G011A (Ocak-Temmuz)'!C1804)</f>
        <v>0</v>
      </c>
      <c r="E2155" s="175">
        <f>IF('G011A (Ocak-Temmuz)'!K1804=" ",0,'G011A (Ocak-Temmuz)'!K1804)</f>
        <v>0</v>
      </c>
      <c r="F2155" s="176">
        <f>IF('G011A (Şubat-Ağustos)'!C1772="",0,'G011A (Şubat-Ağustos)'!C1772)</f>
        <v>0</v>
      </c>
      <c r="G2155" s="175">
        <f>IF('G011A (Şubat-Ağustos)'!K1772=" ",0,'G011A (Şubat-Ağustos)'!K1772)</f>
        <v>0</v>
      </c>
      <c r="H2155" s="176">
        <f>IF('G011A (Mart-Eylül)'!C1772="",0,'G011A (Mart-Eylül)'!C1772)</f>
        <v>0</v>
      </c>
      <c r="I2155" s="175">
        <f>IF('G011A (Mart-Eylül)'!K1772=" ",0,'G011A (Mart-Eylül)'!K1772)</f>
        <v>0</v>
      </c>
      <c r="J2155" s="176">
        <f>IF('G011A (Nisan-Ekim)'!C1772="",0,'G011A (Nisan-Ekim)'!C1772)</f>
        <v>0</v>
      </c>
      <c r="K2155" s="175">
        <f>IF('G011A (Nisan-Ekim)'!K1772="",0,'G011A (Nisan-Ekim)'!K1772)</f>
        <v>0</v>
      </c>
      <c r="L2155" s="176">
        <f>IF('G011A (Mayıs-Kasım)'!C1772="",0,'G011A (Mayıs-Kasım)'!C1772)</f>
        <v>0</v>
      </c>
      <c r="M2155" s="175">
        <f>IF('G011A (Mayıs-Kasım)'!K1772=" ",0,'G011A (Mayıs-Kasım)'!K1772)</f>
        <v>0</v>
      </c>
      <c r="N2155" s="176">
        <f>IF('G011A (Haziran-Aralık)'!C1821="",0,'G011A (Haziran-Aralık)'!C1821)</f>
        <v>0</v>
      </c>
      <c r="O2155" s="175">
        <f>IF('G011A (Haziran-Aralık)'!K1821="",0,'G011A (Haziran-Aralık)'!K1821)</f>
        <v>0</v>
      </c>
      <c r="P2155" s="176" t="str">
        <f>IF('proje ve personel bilgileri'!A936=0,"",SUM(D2155+F2155+H2155+J2155+L2155+N2155))</f>
        <v/>
      </c>
      <c r="Q2155" s="175" t="str">
        <f>IF('proje ve personel bilgileri'!A936=0,"",SUM(E2155+G2155+I2155+K2155+M2155+O2155))</f>
        <v/>
      </c>
      <c r="R2155" s="180" t="str">
        <f>IF('proje ve personel bilgileri'!A936&lt;&gt;0,(P2155/30)," ")</f>
        <v xml:space="preserve"> </v>
      </c>
      <c r="S2155" s="181" t="str">
        <f>IF('proje ve personel bilgileri'!A936&lt;&gt;0,(Q2155/R2155)," ")</f>
        <v xml:space="preserve"> </v>
      </c>
    </row>
    <row r="2156" spans="1:19" ht="15.75" customHeight="1" x14ac:dyDescent="0.25">
      <c r="A2156" s="15">
        <v>924</v>
      </c>
      <c r="B2156" s="359" t="str">
        <f>IF('proje ve personel bilgileri'!A937&lt;&gt;0,('proje ve personel bilgileri'!A937)," ")</f>
        <v xml:space="preserve"> </v>
      </c>
      <c r="C2156" s="359"/>
      <c r="D2156" s="176">
        <f>IF('G011A (Ocak-Temmuz)'!C1805="",0,'G011A (Ocak-Temmuz)'!C1805)</f>
        <v>0</v>
      </c>
      <c r="E2156" s="175">
        <f>IF('G011A (Ocak-Temmuz)'!K1805=" ",0,'G011A (Ocak-Temmuz)'!K1805)</f>
        <v>0</v>
      </c>
      <c r="F2156" s="176">
        <f>IF('G011A (Şubat-Ağustos)'!C1773="",0,'G011A (Şubat-Ağustos)'!C1773)</f>
        <v>0</v>
      </c>
      <c r="G2156" s="175">
        <f>IF('G011A (Şubat-Ağustos)'!K1773=" ",0,'G011A (Şubat-Ağustos)'!K1773)</f>
        <v>0</v>
      </c>
      <c r="H2156" s="176">
        <f>IF('G011A (Mart-Eylül)'!C1773="",0,'G011A (Mart-Eylül)'!C1773)</f>
        <v>0</v>
      </c>
      <c r="I2156" s="175">
        <f>IF('G011A (Mart-Eylül)'!K1773=" ",0,'G011A (Mart-Eylül)'!K1773)</f>
        <v>0</v>
      </c>
      <c r="J2156" s="176">
        <f>IF('G011A (Nisan-Ekim)'!C1773="",0,'G011A (Nisan-Ekim)'!C1773)</f>
        <v>0</v>
      </c>
      <c r="K2156" s="175">
        <f>IF('G011A (Nisan-Ekim)'!K1773="",0,'G011A (Nisan-Ekim)'!K1773)</f>
        <v>0</v>
      </c>
      <c r="L2156" s="176">
        <f>IF('G011A (Mayıs-Kasım)'!C1773="",0,'G011A (Mayıs-Kasım)'!C1773)</f>
        <v>0</v>
      </c>
      <c r="M2156" s="175">
        <f>IF('G011A (Mayıs-Kasım)'!K1773=" ",0,'G011A (Mayıs-Kasım)'!K1773)</f>
        <v>0</v>
      </c>
      <c r="N2156" s="176">
        <f>IF('G011A (Haziran-Aralık)'!C1822="",0,'G011A (Haziran-Aralık)'!C1822)</f>
        <v>0</v>
      </c>
      <c r="O2156" s="175">
        <f>IF('G011A (Haziran-Aralık)'!K1822="",0,'G011A (Haziran-Aralık)'!K1822)</f>
        <v>0</v>
      </c>
      <c r="P2156" s="176" t="str">
        <f>IF('proje ve personel bilgileri'!A937=0,"",SUM(D2156+F2156+H2156+J2156+L2156+N2156))</f>
        <v/>
      </c>
      <c r="Q2156" s="175" t="str">
        <f>IF('proje ve personel bilgileri'!A937=0,"",SUM(E2156+G2156+I2156+K2156+M2156+O2156))</f>
        <v/>
      </c>
      <c r="R2156" s="180" t="str">
        <f>IF('proje ve personel bilgileri'!A937&lt;&gt;0,(P2156/30)," ")</f>
        <v xml:space="preserve"> </v>
      </c>
      <c r="S2156" s="181" t="str">
        <f>IF('proje ve personel bilgileri'!A937&lt;&gt;0,(Q2156/R2156)," ")</f>
        <v xml:space="preserve"> </v>
      </c>
    </row>
    <row r="2157" spans="1:19" ht="15.75" customHeight="1" x14ac:dyDescent="0.25">
      <c r="A2157" s="14">
        <v>925</v>
      </c>
      <c r="B2157" s="359" t="str">
        <f>IF('proje ve personel bilgileri'!A938&lt;&gt;0,('proje ve personel bilgileri'!A938)," ")</f>
        <v xml:space="preserve"> </v>
      </c>
      <c r="C2157" s="359"/>
      <c r="D2157" s="176">
        <f>IF('G011A (Ocak-Temmuz)'!C1806="",0,'G011A (Ocak-Temmuz)'!C1806)</f>
        <v>0</v>
      </c>
      <c r="E2157" s="175">
        <f>IF('G011A (Ocak-Temmuz)'!K1806=" ",0,'G011A (Ocak-Temmuz)'!K1806)</f>
        <v>0</v>
      </c>
      <c r="F2157" s="176">
        <f>IF('G011A (Şubat-Ağustos)'!C1774="",0,'G011A (Şubat-Ağustos)'!C1774)</f>
        <v>0</v>
      </c>
      <c r="G2157" s="175">
        <f>IF('G011A (Şubat-Ağustos)'!K1774=" ",0,'G011A (Şubat-Ağustos)'!K1774)</f>
        <v>0</v>
      </c>
      <c r="H2157" s="176">
        <f>IF('G011A (Mart-Eylül)'!C1774="",0,'G011A (Mart-Eylül)'!C1774)</f>
        <v>0</v>
      </c>
      <c r="I2157" s="175">
        <f>IF('G011A (Mart-Eylül)'!K1774=" ",0,'G011A (Mart-Eylül)'!K1774)</f>
        <v>0</v>
      </c>
      <c r="J2157" s="176">
        <f>IF('G011A (Nisan-Ekim)'!C1774="",0,'G011A (Nisan-Ekim)'!C1774)</f>
        <v>0</v>
      </c>
      <c r="K2157" s="175">
        <f>IF('G011A (Nisan-Ekim)'!K1774="",0,'G011A (Nisan-Ekim)'!K1774)</f>
        <v>0</v>
      </c>
      <c r="L2157" s="176">
        <f>IF('G011A (Mayıs-Kasım)'!C1774="",0,'G011A (Mayıs-Kasım)'!C1774)</f>
        <v>0</v>
      </c>
      <c r="M2157" s="175">
        <f>IF('G011A (Mayıs-Kasım)'!K1774=" ",0,'G011A (Mayıs-Kasım)'!K1774)</f>
        <v>0</v>
      </c>
      <c r="N2157" s="176">
        <f>IF('G011A (Haziran-Aralık)'!C1823="",0,'G011A (Haziran-Aralık)'!C1823)</f>
        <v>0</v>
      </c>
      <c r="O2157" s="175">
        <f>IF('G011A (Haziran-Aralık)'!K1823="",0,'G011A (Haziran-Aralık)'!K1823)</f>
        <v>0</v>
      </c>
      <c r="P2157" s="176" t="str">
        <f>IF('proje ve personel bilgileri'!A938=0,"",SUM(D2157+F2157+H2157+J2157+L2157+N2157))</f>
        <v/>
      </c>
      <c r="Q2157" s="175" t="str">
        <f>IF('proje ve personel bilgileri'!A938=0,"",SUM(E2157+G2157+I2157+K2157+M2157+O2157))</f>
        <v/>
      </c>
      <c r="R2157" s="180" t="str">
        <f>IF('proje ve personel bilgileri'!A938&lt;&gt;0,(P2157/30)," ")</f>
        <v xml:space="preserve"> </v>
      </c>
      <c r="S2157" s="181" t="str">
        <f>IF('proje ve personel bilgileri'!A938&lt;&gt;0,(Q2157/R2157)," ")</f>
        <v xml:space="preserve"> </v>
      </c>
    </row>
    <row r="2158" spans="1:19" ht="15.75" customHeight="1" x14ac:dyDescent="0.25">
      <c r="A2158" s="15">
        <v>926</v>
      </c>
      <c r="B2158" s="359" t="str">
        <f>IF('proje ve personel bilgileri'!A939&lt;&gt;0,('proje ve personel bilgileri'!A939)," ")</f>
        <v xml:space="preserve"> </v>
      </c>
      <c r="C2158" s="359"/>
      <c r="D2158" s="176">
        <f>IF('G011A (Ocak-Temmuz)'!C1807="",0,'G011A (Ocak-Temmuz)'!C1807)</f>
        <v>0</v>
      </c>
      <c r="E2158" s="175">
        <f>IF('G011A (Ocak-Temmuz)'!K1807=" ",0,'G011A (Ocak-Temmuz)'!K1807)</f>
        <v>0</v>
      </c>
      <c r="F2158" s="176">
        <f>IF('G011A (Şubat-Ağustos)'!C1775="",0,'G011A (Şubat-Ağustos)'!C1775)</f>
        <v>0</v>
      </c>
      <c r="G2158" s="175">
        <f>IF('G011A (Şubat-Ağustos)'!K1775=" ",0,'G011A (Şubat-Ağustos)'!K1775)</f>
        <v>0</v>
      </c>
      <c r="H2158" s="176">
        <f>IF('G011A (Mart-Eylül)'!C1775="",0,'G011A (Mart-Eylül)'!C1775)</f>
        <v>0</v>
      </c>
      <c r="I2158" s="175">
        <f>IF('G011A (Mart-Eylül)'!K1775=" ",0,'G011A (Mart-Eylül)'!K1775)</f>
        <v>0</v>
      </c>
      <c r="J2158" s="176">
        <f>IF('G011A (Nisan-Ekim)'!C1775="",0,'G011A (Nisan-Ekim)'!C1775)</f>
        <v>0</v>
      </c>
      <c r="K2158" s="175">
        <f>IF('G011A (Nisan-Ekim)'!K1775="",0,'G011A (Nisan-Ekim)'!K1775)</f>
        <v>0</v>
      </c>
      <c r="L2158" s="176">
        <f>IF('G011A (Mayıs-Kasım)'!C1775="",0,'G011A (Mayıs-Kasım)'!C1775)</f>
        <v>0</v>
      </c>
      <c r="M2158" s="175">
        <f>IF('G011A (Mayıs-Kasım)'!K1775=" ",0,'G011A (Mayıs-Kasım)'!K1775)</f>
        <v>0</v>
      </c>
      <c r="N2158" s="176">
        <f>IF('G011A (Haziran-Aralık)'!C1824="",0,'G011A (Haziran-Aralık)'!C1824)</f>
        <v>0</v>
      </c>
      <c r="O2158" s="175">
        <f>IF('G011A (Haziran-Aralık)'!K1824="",0,'G011A (Haziran-Aralık)'!K1824)</f>
        <v>0</v>
      </c>
      <c r="P2158" s="176" t="str">
        <f>IF('proje ve personel bilgileri'!A939=0,"",SUM(D2158+F2158+H2158+J2158+L2158+N2158))</f>
        <v/>
      </c>
      <c r="Q2158" s="175" t="str">
        <f>IF('proje ve personel bilgileri'!A939=0,"",SUM(E2158+G2158+I2158+K2158+M2158+O2158))</f>
        <v/>
      </c>
      <c r="R2158" s="180" t="str">
        <f>IF('proje ve personel bilgileri'!A939&lt;&gt;0,(P2158/30)," ")</f>
        <v xml:space="preserve"> </v>
      </c>
      <c r="S2158" s="181" t="str">
        <f>IF('proje ve personel bilgileri'!A939&lt;&gt;0,(Q2158/R2158)," ")</f>
        <v xml:space="preserve"> </v>
      </c>
    </row>
    <row r="2159" spans="1:19" ht="15.75" customHeight="1" x14ac:dyDescent="0.25">
      <c r="A2159" s="14">
        <v>927</v>
      </c>
      <c r="B2159" s="359" t="str">
        <f>IF('proje ve personel bilgileri'!A940&lt;&gt;0,('proje ve personel bilgileri'!A940)," ")</f>
        <v xml:space="preserve"> </v>
      </c>
      <c r="C2159" s="359"/>
      <c r="D2159" s="176">
        <f>IF('G011A (Ocak-Temmuz)'!C1808="",0,'G011A (Ocak-Temmuz)'!C1808)</f>
        <v>0</v>
      </c>
      <c r="E2159" s="175">
        <f>IF('G011A (Ocak-Temmuz)'!K1808=" ",0,'G011A (Ocak-Temmuz)'!K1808)</f>
        <v>0</v>
      </c>
      <c r="F2159" s="176">
        <f>IF('G011A (Şubat-Ağustos)'!C1776="",0,'G011A (Şubat-Ağustos)'!C1776)</f>
        <v>0</v>
      </c>
      <c r="G2159" s="175">
        <f>IF('G011A (Şubat-Ağustos)'!K1776=" ",0,'G011A (Şubat-Ağustos)'!K1776)</f>
        <v>0</v>
      </c>
      <c r="H2159" s="176">
        <f>IF('G011A (Mart-Eylül)'!C1776="",0,'G011A (Mart-Eylül)'!C1776)</f>
        <v>0</v>
      </c>
      <c r="I2159" s="175">
        <f>IF('G011A (Mart-Eylül)'!K1776=" ",0,'G011A (Mart-Eylül)'!K1776)</f>
        <v>0</v>
      </c>
      <c r="J2159" s="176">
        <f>IF('G011A (Nisan-Ekim)'!C1776="",0,'G011A (Nisan-Ekim)'!C1776)</f>
        <v>0</v>
      </c>
      <c r="K2159" s="175">
        <f>IF('G011A (Nisan-Ekim)'!K1776="",0,'G011A (Nisan-Ekim)'!K1776)</f>
        <v>0</v>
      </c>
      <c r="L2159" s="176">
        <f>IF('G011A (Mayıs-Kasım)'!C1776="",0,'G011A (Mayıs-Kasım)'!C1776)</f>
        <v>0</v>
      </c>
      <c r="M2159" s="175">
        <f>IF('G011A (Mayıs-Kasım)'!K1776=" ",0,'G011A (Mayıs-Kasım)'!K1776)</f>
        <v>0</v>
      </c>
      <c r="N2159" s="176">
        <f>IF('G011A (Haziran-Aralık)'!C1825="",0,'G011A (Haziran-Aralık)'!C1825)</f>
        <v>0</v>
      </c>
      <c r="O2159" s="175">
        <f>IF('G011A (Haziran-Aralık)'!K1825="",0,'G011A (Haziran-Aralık)'!K1825)</f>
        <v>0</v>
      </c>
      <c r="P2159" s="176" t="str">
        <f>IF('proje ve personel bilgileri'!A940=0,"",SUM(D2159+F2159+H2159+J2159+L2159+N2159))</f>
        <v/>
      </c>
      <c r="Q2159" s="175" t="str">
        <f>IF('proje ve personel bilgileri'!A940=0,"",SUM(E2159+G2159+I2159+K2159+M2159+O2159))</f>
        <v/>
      </c>
      <c r="R2159" s="180" t="str">
        <f>IF('proje ve personel bilgileri'!A940&lt;&gt;0,(P2159/30)," ")</f>
        <v xml:space="preserve"> </v>
      </c>
      <c r="S2159" s="181" t="str">
        <f>IF('proje ve personel bilgileri'!A940&lt;&gt;0,(Q2159/R2159)," ")</f>
        <v xml:space="preserve"> </v>
      </c>
    </row>
    <row r="2160" spans="1:19" ht="15.75" customHeight="1" x14ac:dyDescent="0.25">
      <c r="A2160" s="15">
        <v>928</v>
      </c>
      <c r="B2160" s="359" t="str">
        <f>IF('proje ve personel bilgileri'!A941&lt;&gt;0,('proje ve personel bilgileri'!A941)," ")</f>
        <v xml:space="preserve"> </v>
      </c>
      <c r="C2160" s="359"/>
      <c r="D2160" s="176">
        <f>IF('G011A (Ocak-Temmuz)'!C1809="",0,'G011A (Ocak-Temmuz)'!C1809)</f>
        <v>0</v>
      </c>
      <c r="E2160" s="175">
        <f>IF('G011A (Ocak-Temmuz)'!K1809=" ",0,'G011A (Ocak-Temmuz)'!K1809)</f>
        <v>0</v>
      </c>
      <c r="F2160" s="176">
        <f>IF('G011A (Şubat-Ağustos)'!C1777="",0,'G011A (Şubat-Ağustos)'!C1777)</f>
        <v>0</v>
      </c>
      <c r="G2160" s="175">
        <f>IF('G011A (Şubat-Ağustos)'!K1777=" ",0,'G011A (Şubat-Ağustos)'!K1777)</f>
        <v>0</v>
      </c>
      <c r="H2160" s="176">
        <f>IF('G011A (Mart-Eylül)'!C1777="",0,'G011A (Mart-Eylül)'!C1777)</f>
        <v>0</v>
      </c>
      <c r="I2160" s="175">
        <f>IF('G011A (Mart-Eylül)'!K1777=" ",0,'G011A (Mart-Eylül)'!K1777)</f>
        <v>0</v>
      </c>
      <c r="J2160" s="176">
        <f>IF('G011A (Nisan-Ekim)'!C1777="",0,'G011A (Nisan-Ekim)'!C1777)</f>
        <v>0</v>
      </c>
      <c r="K2160" s="175">
        <f>IF('G011A (Nisan-Ekim)'!K1777="",0,'G011A (Nisan-Ekim)'!K1777)</f>
        <v>0</v>
      </c>
      <c r="L2160" s="176">
        <f>IF('G011A (Mayıs-Kasım)'!C1777="",0,'G011A (Mayıs-Kasım)'!C1777)</f>
        <v>0</v>
      </c>
      <c r="M2160" s="175">
        <f>IF('G011A (Mayıs-Kasım)'!K1777=" ",0,'G011A (Mayıs-Kasım)'!K1777)</f>
        <v>0</v>
      </c>
      <c r="N2160" s="176">
        <f>IF('G011A (Haziran-Aralık)'!C1826="",0,'G011A (Haziran-Aralık)'!C1826)</f>
        <v>0</v>
      </c>
      <c r="O2160" s="175">
        <f>IF('G011A (Haziran-Aralık)'!K1826="",0,'G011A (Haziran-Aralık)'!K1826)</f>
        <v>0</v>
      </c>
      <c r="P2160" s="176" t="str">
        <f>IF('proje ve personel bilgileri'!A941=0,"",SUM(D2160+F2160+H2160+J2160+L2160+N2160))</f>
        <v/>
      </c>
      <c r="Q2160" s="175" t="str">
        <f>IF('proje ve personel bilgileri'!A941=0,"",SUM(E2160+G2160+I2160+K2160+M2160+O2160))</f>
        <v/>
      </c>
      <c r="R2160" s="180" t="str">
        <f>IF('proje ve personel bilgileri'!A941&lt;&gt;0,(P2160/30)," ")</f>
        <v xml:space="preserve"> </v>
      </c>
      <c r="S2160" s="181" t="str">
        <f>IF('proje ve personel bilgileri'!A941&lt;&gt;0,(Q2160/R2160)," ")</f>
        <v xml:space="preserve"> </v>
      </c>
    </row>
    <row r="2161" spans="1:19" ht="15.75" customHeight="1" x14ac:dyDescent="0.25">
      <c r="A2161" s="14">
        <v>929</v>
      </c>
      <c r="B2161" s="359" t="str">
        <f>IF('proje ve personel bilgileri'!A942&lt;&gt;0,('proje ve personel bilgileri'!A942)," ")</f>
        <v xml:space="preserve"> </v>
      </c>
      <c r="C2161" s="359"/>
      <c r="D2161" s="176">
        <f>IF('G011A (Ocak-Temmuz)'!C1810="",0,'G011A (Ocak-Temmuz)'!C1810)</f>
        <v>0</v>
      </c>
      <c r="E2161" s="175">
        <f>IF('G011A (Ocak-Temmuz)'!K1810=" ",0,'G011A (Ocak-Temmuz)'!K1810)</f>
        <v>0</v>
      </c>
      <c r="F2161" s="176">
        <f>IF('G011A (Şubat-Ağustos)'!C1778="",0,'G011A (Şubat-Ağustos)'!C1778)</f>
        <v>0</v>
      </c>
      <c r="G2161" s="175">
        <f>IF('G011A (Şubat-Ağustos)'!K1778=" ",0,'G011A (Şubat-Ağustos)'!K1778)</f>
        <v>0</v>
      </c>
      <c r="H2161" s="176">
        <f>IF('G011A (Mart-Eylül)'!C1778="",0,'G011A (Mart-Eylül)'!C1778)</f>
        <v>0</v>
      </c>
      <c r="I2161" s="175">
        <f>IF('G011A (Mart-Eylül)'!K1778=" ",0,'G011A (Mart-Eylül)'!K1778)</f>
        <v>0</v>
      </c>
      <c r="J2161" s="176">
        <f>IF('G011A (Nisan-Ekim)'!C1778="",0,'G011A (Nisan-Ekim)'!C1778)</f>
        <v>0</v>
      </c>
      <c r="K2161" s="175">
        <f>IF('G011A (Nisan-Ekim)'!K1778="",0,'G011A (Nisan-Ekim)'!K1778)</f>
        <v>0</v>
      </c>
      <c r="L2161" s="176">
        <f>IF('G011A (Mayıs-Kasım)'!C1778="",0,'G011A (Mayıs-Kasım)'!C1778)</f>
        <v>0</v>
      </c>
      <c r="M2161" s="175">
        <f>IF('G011A (Mayıs-Kasım)'!K1778=" ",0,'G011A (Mayıs-Kasım)'!K1778)</f>
        <v>0</v>
      </c>
      <c r="N2161" s="176">
        <f>IF('G011A (Haziran-Aralık)'!C1827="",0,'G011A (Haziran-Aralık)'!C1827)</f>
        <v>0</v>
      </c>
      <c r="O2161" s="175">
        <f>IF('G011A (Haziran-Aralık)'!K1827="",0,'G011A (Haziran-Aralık)'!K1827)</f>
        <v>0</v>
      </c>
      <c r="P2161" s="176" t="str">
        <f>IF('proje ve personel bilgileri'!A942=0,"",SUM(D2161+F2161+H2161+J2161+L2161+N2161))</f>
        <v/>
      </c>
      <c r="Q2161" s="175" t="str">
        <f>IF('proje ve personel bilgileri'!A942=0,"",SUM(E2161+G2161+I2161+K2161+M2161+O2161))</f>
        <v/>
      </c>
      <c r="R2161" s="180" t="str">
        <f>IF('proje ve personel bilgileri'!A942&lt;&gt;0,(P2161/30)," ")</f>
        <v xml:space="preserve"> </v>
      </c>
      <c r="S2161" s="181" t="str">
        <f>IF('proje ve personel bilgileri'!A942&lt;&gt;0,(Q2161/R2161)," ")</f>
        <v xml:space="preserve"> </v>
      </c>
    </row>
    <row r="2162" spans="1:19" ht="15.75" customHeight="1" x14ac:dyDescent="0.25">
      <c r="A2162" s="15">
        <v>930</v>
      </c>
      <c r="B2162" s="359" t="str">
        <f>IF('proje ve personel bilgileri'!A943&lt;&gt;0,('proje ve personel bilgileri'!A943)," ")</f>
        <v xml:space="preserve"> </v>
      </c>
      <c r="C2162" s="359"/>
      <c r="D2162" s="176">
        <f>IF('G011A (Ocak-Temmuz)'!C1811="",0,'G011A (Ocak-Temmuz)'!C1811)</f>
        <v>0</v>
      </c>
      <c r="E2162" s="175">
        <f>IF('G011A (Ocak-Temmuz)'!K1811=" ",0,'G011A (Ocak-Temmuz)'!K1811)</f>
        <v>0</v>
      </c>
      <c r="F2162" s="176">
        <f>IF('G011A (Şubat-Ağustos)'!C1779="",0,'G011A (Şubat-Ağustos)'!C1779)</f>
        <v>0</v>
      </c>
      <c r="G2162" s="175">
        <f>IF('G011A (Şubat-Ağustos)'!K1779=" ",0,'G011A (Şubat-Ağustos)'!K1779)</f>
        <v>0</v>
      </c>
      <c r="H2162" s="176">
        <f>IF('G011A (Mart-Eylül)'!C1779="",0,'G011A (Mart-Eylül)'!C1779)</f>
        <v>0</v>
      </c>
      <c r="I2162" s="175">
        <f>IF('G011A (Mart-Eylül)'!K1779=" ",0,'G011A (Mart-Eylül)'!K1779)</f>
        <v>0</v>
      </c>
      <c r="J2162" s="176">
        <f>IF('G011A (Nisan-Ekim)'!C1779="",0,'G011A (Nisan-Ekim)'!C1779)</f>
        <v>0</v>
      </c>
      <c r="K2162" s="175">
        <f>IF('G011A (Nisan-Ekim)'!K1779="",0,'G011A (Nisan-Ekim)'!K1779)</f>
        <v>0</v>
      </c>
      <c r="L2162" s="176">
        <f>IF('G011A (Mayıs-Kasım)'!C1779="",0,'G011A (Mayıs-Kasım)'!C1779)</f>
        <v>0</v>
      </c>
      <c r="M2162" s="175">
        <f>IF('G011A (Mayıs-Kasım)'!K1779=" ",0,'G011A (Mayıs-Kasım)'!K1779)</f>
        <v>0</v>
      </c>
      <c r="N2162" s="176">
        <f>IF('G011A (Haziran-Aralık)'!C1828="",0,'G011A (Haziran-Aralık)'!C1828)</f>
        <v>0</v>
      </c>
      <c r="O2162" s="175">
        <f>IF('G011A (Haziran-Aralık)'!K1828="",0,'G011A (Haziran-Aralık)'!K1828)</f>
        <v>0</v>
      </c>
      <c r="P2162" s="176" t="str">
        <f>IF('proje ve personel bilgileri'!A943=0,"",SUM(D2162+F2162+H2162+J2162+L2162+N2162))</f>
        <v/>
      </c>
      <c r="Q2162" s="175" t="str">
        <f>IF('proje ve personel bilgileri'!A943=0,"",SUM(E2162+G2162+I2162+K2162+M2162+O2162))</f>
        <v/>
      </c>
      <c r="R2162" s="180" t="str">
        <f>IF('proje ve personel bilgileri'!A943&lt;&gt;0,(P2162/30)," ")</f>
        <v xml:space="preserve"> </v>
      </c>
      <c r="S2162" s="181" t="str">
        <f>IF('proje ve personel bilgileri'!A943&lt;&gt;0,(Q2162/R2162)," ")</f>
        <v xml:space="preserve"> </v>
      </c>
    </row>
    <row r="2163" spans="1:19" ht="15.75" customHeight="1" x14ac:dyDescent="0.25">
      <c r="A2163" s="14">
        <v>931</v>
      </c>
      <c r="B2163" s="359" t="str">
        <f>IF('proje ve personel bilgileri'!A944&lt;&gt;0,('proje ve personel bilgileri'!A944)," ")</f>
        <v xml:space="preserve"> </v>
      </c>
      <c r="C2163" s="359"/>
      <c r="D2163" s="176">
        <f>IF('G011A (Ocak-Temmuz)'!C1812="",0,'G011A (Ocak-Temmuz)'!C1812)</f>
        <v>0</v>
      </c>
      <c r="E2163" s="175">
        <f>IF('G011A (Ocak-Temmuz)'!K1812=" ",0,'G011A (Ocak-Temmuz)'!K1812)</f>
        <v>0</v>
      </c>
      <c r="F2163" s="176">
        <f>IF('G011A (Şubat-Ağustos)'!C1780="",0,'G011A (Şubat-Ağustos)'!C1780)</f>
        <v>0</v>
      </c>
      <c r="G2163" s="175">
        <f>IF('G011A (Şubat-Ağustos)'!K1780=" ",0,'G011A (Şubat-Ağustos)'!K1780)</f>
        <v>0</v>
      </c>
      <c r="H2163" s="176">
        <f>IF('G011A (Mart-Eylül)'!C1780="",0,'G011A (Mart-Eylül)'!C1780)</f>
        <v>0</v>
      </c>
      <c r="I2163" s="175">
        <f>IF('G011A (Mart-Eylül)'!K1780=" ",0,'G011A (Mart-Eylül)'!K1780)</f>
        <v>0</v>
      </c>
      <c r="J2163" s="176">
        <f>IF('G011A (Nisan-Ekim)'!C1780="",0,'G011A (Nisan-Ekim)'!C1780)</f>
        <v>0</v>
      </c>
      <c r="K2163" s="175">
        <f>IF('G011A (Nisan-Ekim)'!K1780="",0,'G011A (Nisan-Ekim)'!K1780)</f>
        <v>0</v>
      </c>
      <c r="L2163" s="176">
        <f>IF('G011A (Mayıs-Kasım)'!C1780="",0,'G011A (Mayıs-Kasım)'!C1780)</f>
        <v>0</v>
      </c>
      <c r="M2163" s="175">
        <f>IF('G011A (Mayıs-Kasım)'!K1780=" ",0,'G011A (Mayıs-Kasım)'!K1780)</f>
        <v>0</v>
      </c>
      <c r="N2163" s="176">
        <f>IF('G011A (Haziran-Aralık)'!C1829="",0,'G011A (Haziran-Aralık)'!C1829)</f>
        <v>0</v>
      </c>
      <c r="O2163" s="175">
        <f>IF('G011A (Haziran-Aralık)'!K1829="",0,'G011A (Haziran-Aralık)'!K1829)</f>
        <v>0</v>
      </c>
      <c r="P2163" s="176" t="str">
        <f>IF('proje ve personel bilgileri'!A944=0,"",SUM(D2163+F2163+H2163+J2163+L2163+N2163))</f>
        <v/>
      </c>
      <c r="Q2163" s="175" t="str">
        <f>IF('proje ve personel bilgileri'!A944=0,"",SUM(E2163+G2163+I2163+K2163+M2163+O2163))</f>
        <v/>
      </c>
      <c r="R2163" s="180" t="str">
        <f>IF('proje ve personel bilgileri'!A944&lt;&gt;0,(P2163/30)," ")</f>
        <v xml:space="preserve"> </v>
      </c>
      <c r="S2163" s="181" t="str">
        <f>IF('proje ve personel bilgileri'!A944&lt;&gt;0,(Q2163/R2163)," ")</f>
        <v xml:space="preserve"> </v>
      </c>
    </row>
    <row r="2164" spans="1:19" ht="15.75" customHeight="1" x14ac:dyDescent="0.25">
      <c r="A2164" s="15">
        <v>932</v>
      </c>
      <c r="B2164" s="359" t="str">
        <f>IF('proje ve personel bilgileri'!A945&lt;&gt;0,('proje ve personel bilgileri'!A945)," ")</f>
        <v xml:space="preserve"> </v>
      </c>
      <c r="C2164" s="359"/>
      <c r="D2164" s="176">
        <f>IF('G011A (Ocak-Temmuz)'!C1813="",0,'G011A (Ocak-Temmuz)'!C1813)</f>
        <v>0</v>
      </c>
      <c r="E2164" s="175">
        <f>IF('G011A (Ocak-Temmuz)'!K1813=" ",0,'G011A (Ocak-Temmuz)'!K1813)</f>
        <v>0</v>
      </c>
      <c r="F2164" s="176">
        <f>IF('G011A (Şubat-Ağustos)'!C1781="",0,'G011A (Şubat-Ağustos)'!C1781)</f>
        <v>0</v>
      </c>
      <c r="G2164" s="175">
        <f>IF('G011A (Şubat-Ağustos)'!K1781=" ",0,'G011A (Şubat-Ağustos)'!K1781)</f>
        <v>0</v>
      </c>
      <c r="H2164" s="176">
        <f>IF('G011A (Mart-Eylül)'!C1781="",0,'G011A (Mart-Eylül)'!C1781)</f>
        <v>0</v>
      </c>
      <c r="I2164" s="175">
        <f>IF('G011A (Mart-Eylül)'!K1781=" ",0,'G011A (Mart-Eylül)'!K1781)</f>
        <v>0</v>
      </c>
      <c r="J2164" s="176">
        <f>IF('G011A (Nisan-Ekim)'!C1781="",0,'G011A (Nisan-Ekim)'!C1781)</f>
        <v>0</v>
      </c>
      <c r="K2164" s="175">
        <f>IF('G011A (Nisan-Ekim)'!K1781="",0,'G011A (Nisan-Ekim)'!K1781)</f>
        <v>0</v>
      </c>
      <c r="L2164" s="176">
        <f>IF('G011A (Mayıs-Kasım)'!C1781="",0,'G011A (Mayıs-Kasım)'!C1781)</f>
        <v>0</v>
      </c>
      <c r="M2164" s="175">
        <f>IF('G011A (Mayıs-Kasım)'!K1781=" ",0,'G011A (Mayıs-Kasım)'!K1781)</f>
        <v>0</v>
      </c>
      <c r="N2164" s="176">
        <f>IF('G011A (Haziran-Aralık)'!C1830="",0,'G011A (Haziran-Aralık)'!C1830)</f>
        <v>0</v>
      </c>
      <c r="O2164" s="175">
        <f>IF('G011A (Haziran-Aralık)'!K1830="",0,'G011A (Haziran-Aralık)'!K1830)</f>
        <v>0</v>
      </c>
      <c r="P2164" s="176" t="str">
        <f>IF('proje ve personel bilgileri'!A945=0,"",SUM(D2164+F2164+H2164+J2164+L2164+N2164))</f>
        <v/>
      </c>
      <c r="Q2164" s="175" t="str">
        <f>IF('proje ve personel bilgileri'!A945=0,"",SUM(E2164+G2164+I2164+K2164+M2164+O2164))</f>
        <v/>
      </c>
      <c r="R2164" s="180" t="str">
        <f>IF('proje ve personel bilgileri'!A945&lt;&gt;0,(P2164/30)," ")</f>
        <v xml:space="preserve"> </v>
      </c>
      <c r="S2164" s="181" t="str">
        <f>IF('proje ve personel bilgileri'!A945&lt;&gt;0,(Q2164/R2164)," ")</f>
        <v xml:space="preserve"> </v>
      </c>
    </row>
    <row r="2165" spans="1:19" ht="15.75" customHeight="1" x14ac:dyDescent="0.25">
      <c r="A2165" s="14">
        <v>933</v>
      </c>
      <c r="B2165" s="359" t="str">
        <f>IF('proje ve personel bilgileri'!A946&lt;&gt;0,('proje ve personel bilgileri'!A946)," ")</f>
        <v xml:space="preserve"> </v>
      </c>
      <c r="C2165" s="359"/>
      <c r="D2165" s="176">
        <f>IF('G011A (Ocak-Temmuz)'!C1814="",0,'G011A (Ocak-Temmuz)'!C1814)</f>
        <v>0</v>
      </c>
      <c r="E2165" s="175">
        <f>IF('G011A (Ocak-Temmuz)'!K1814=" ",0,'G011A (Ocak-Temmuz)'!K1814)</f>
        <v>0</v>
      </c>
      <c r="F2165" s="176">
        <f>IF('G011A (Şubat-Ağustos)'!C1782="",0,'G011A (Şubat-Ağustos)'!C1782)</f>
        <v>0</v>
      </c>
      <c r="G2165" s="175">
        <f>IF('G011A (Şubat-Ağustos)'!K1782=" ",0,'G011A (Şubat-Ağustos)'!K1782)</f>
        <v>0</v>
      </c>
      <c r="H2165" s="176">
        <f>IF('G011A (Mart-Eylül)'!C1782="",0,'G011A (Mart-Eylül)'!C1782)</f>
        <v>0</v>
      </c>
      <c r="I2165" s="175">
        <f>IF('G011A (Mart-Eylül)'!K1782=" ",0,'G011A (Mart-Eylül)'!K1782)</f>
        <v>0</v>
      </c>
      <c r="J2165" s="176">
        <f>IF('G011A (Nisan-Ekim)'!C1782="",0,'G011A (Nisan-Ekim)'!C1782)</f>
        <v>0</v>
      </c>
      <c r="K2165" s="175">
        <f>IF('G011A (Nisan-Ekim)'!K1782="",0,'G011A (Nisan-Ekim)'!K1782)</f>
        <v>0</v>
      </c>
      <c r="L2165" s="176">
        <f>IF('G011A (Mayıs-Kasım)'!C1782="",0,'G011A (Mayıs-Kasım)'!C1782)</f>
        <v>0</v>
      </c>
      <c r="M2165" s="175">
        <f>IF('G011A (Mayıs-Kasım)'!K1782=" ",0,'G011A (Mayıs-Kasım)'!K1782)</f>
        <v>0</v>
      </c>
      <c r="N2165" s="176">
        <f>IF('G011A (Haziran-Aralık)'!C1831="",0,'G011A (Haziran-Aralık)'!C1831)</f>
        <v>0</v>
      </c>
      <c r="O2165" s="175">
        <f>IF('G011A (Haziran-Aralık)'!K1831="",0,'G011A (Haziran-Aralık)'!K1831)</f>
        <v>0</v>
      </c>
      <c r="P2165" s="176" t="str">
        <f>IF('proje ve personel bilgileri'!A946=0,"",SUM(D2165+F2165+H2165+J2165+L2165+N2165))</f>
        <v/>
      </c>
      <c r="Q2165" s="175" t="str">
        <f>IF('proje ve personel bilgileri'!A946=0,"",SUM(E2165+G2165+I2165+K2165+M2165+O2165))</f>
        <v/>
      </c>
      <c r="R2165" s="180" t="str">
        <f>IF('proje ve personel bilgileri'!A946&lt;&gt;0,(P2165/30)," ")</f>
        <v xml:space="preserve"> </v>
      </c>
      <c r="S2165" s="181" t="str">
        <f>IF('proje ve personel bilgileri'!A946&lt;&gt;0,(Q2165/R2165)," ")</f>
        <v xml:space="preserve"> </v>
      </c>
    </row>
    <row r="2166" spans="1:19" ht="15.75" customHeight="1" x14ac:dyDescent="0.25">
      <c r="A2166" s="15">
        <v>934</v>
      </c>
      <c r="B2166" s="359" t="str">
        <f>IF('proje ve personel bilgileri'!A947&lt;&gt;0,('proje ve personel bilgileri'!A947)," ")</f>
        <v xml:space="preserve"> </v>
      </c>
      <c r="C2166" s="359"/>
      <c r="D2166" s="176">
        <f>IF('G011A (Ocak-Temmuz)'!C1815="",0,'G011A (Ocak-Temmuz)'!C1815)</f>
        <v>0</v>
      </c>
      <c r="E2166" s="175">
        <f>IF('G011A (Ocak-Temmuz)'!K1815=" ",0,'G011A (Ocak-Temmuz)'!K1815)</f>
        <v>0</v>
      </c>
      <c r="F2166" s="176">
        <f>IF('G011A (Şubat-Ağustos)'!C1783="",0,'G011A (Şubat-Ağustos)'!C1783)</f>
        <v>0</v>
      </c>
      <c r="G2166" s="175">
        <f>IF('G011A (Şubat-Ağustos)'!K1783=" ",0,'G011A (Şubat-Ağustos)'!K1783)</f>
        <v>0</v>
      </c>
      <c r="H2166" s="176">
        <f>IF('G011A (Mart-Eylül)'!C1783="",0,'G011A (Mart-Eylül)'!C1783)</f>
        <v>0</v>
      </c>
      <c r="I2166" s="175">
        <f>IF('G011A (Mart-Eylül)'!K1783=" ",0,'G011A (Mart-Eylül)'!K1783)</f>
        <v>0</v>
      </c>
      <c r="J2166" s="176">
        <f>IF('G011A (Nisan-Ekim)'!C1783="",0,'G011A (Nisan-Ekim)'!C1783)</f>
        <v>0</v>
      </c>
      <c r="K2166" s="175">
        <f>IF('G011A (Nisan-Ekim)'!K1783="",0,'G011A (Nisan-Ekim)'!K1783)</f>
        <v>0</v>
      </c>
      <c r="L2166" s="176">
        <f>IF('G011A (Mayıs-Kasım)'!C1783="",0,'G011A (Mayıs-Kasım)'!C1783)</f>
        <v>0</v>
      </c>
      <c r="M2166" s="175">
        <f>IF('G011A (Mayıs-Kasım)'!K1783=" ",0,'G011A (Mayıs-Kasım)'!K1783)</f>
        <v>0</v>
      </c>
      <c r="N2166" s="176">
        <f>IF('G011A (Haziran-Aralık)'!C1832="",0,'G011A (Haziran-Aralık)'!C1832)</f>
        <v>0</v>
      </c>
      <c r="O2166" s="175">
        <f>IF('G011A (Haziran-Aralık)'!K1832="",0,'G011A (Haziran-Aralık)'!K1832)</f>
        <v>0</v>
      </c>
      <c r="P2166" s="176" t="str">
        <f>IF('proje ve personel bilgileri'!A947=0,"",SUM(D2166+F2166+H2166+J2166+L2166+N2166))</f>
        <v/>
      </c>
      <c r="Q2166" s="175" t="str">
        <f>IF('proje ve personel bilgileri'!A947=0,"",SUM(E2166+G2166+I2166+K2166+M2166+O2166))</f>
        <v/>
      </c>
      <c r="R2166" s="180" t="str">
        <f>IF('proje ve personel bilgileri'!A947&lt;&gt;0,(P2166/30)," ")</f>
        <v xml:space="preserve"> </v>
      </c>
      <c r="S2166" s="181" t="str">
        <f>IF('proje ve personel bilgileri'!A947&lt;&gt;0,(Q2166/R2166)," ")</f>
        <v xml:space="preserve"> </v>
      </c>
    </row>
    <row r="2167" spans="1:19" ht="15.75" customHeight="1" x14ac:dyDescent="0.25">
      <c r="A2167" s="14">
        <v>935</v>
      </c>
      <c r="B2167" s="359" t="str">
        <f>IF('proje ve personel bilgileri'!A948&lt;&gt;0,('proje ve personel bilgileri'!A948)," ")</f>
        <v xml:space="preserve"> </v>
      </c>
      <c r="C2167" s="359"/>
      <c r="D2167" s="176">
        <f>IF('G011A (Ocak-Temmuz)'!C1816="",0,'G011A (Ocak-Temmuz)'!C1816)</f>
        <v>0</v>
      </c>
      <c r="E2167" s="175">
        <f>IF('G011A (Ocak-Temmuz)'!K1816=" ",0,'G011A (Ocak-Temmuz)'!K1816)</f>
        <v>0</v>
      </c>
      <c r="F2167" s="176">
        <f>IF('G011A (Şubat-Ağustos)'!C1784="",0,'G011A (Şubat-Ağustos)'!C1784)</f>
        <v>0</v>
      </c>
      <c r="G2167" s="175">
        <f>IF('G011A (Şubat-Ağustos)'!K1784=" ",0,'G011A (Şubat-Ağustos)'!K1784)</f>
        <v>0</v>
      </c>
      <c r="H2167" s="176">
        <f>IF('G011A (Mart-Eylül)'!C1784="",0,'G011A (Mart-Eylül)'!C1784)</f>
        <v>0</v>
      </c>
      <c r="I2167" s="175">
        <f>IF('G011A (Mart-Eylül)'!K1784=" ",0,'G011A (Mart-Eylül)'!K1784)</f>
        <v>0</v>
      </c>
      <c r="J2167" s="176">
        <f>IF('G011A (Nisan-Ekim)'!C1784="",0,'G011A (Nisan-Ekim)'!C1784)</f>
        <v>0</v>
      </c>
      <c r="K2167" s="175">
        <f>IF('G011A (Nisan-Ekim)'!K1784="",0,'G011A (Nisan-Ekim)'!K1784)</f>
        <v>0</v>
      </c>
      <c r="L2167" s="176">
        <f>IF('G011A (Mayıs-Kasım)'!C1784="",0,'G011A (Mayıs-Kasım)'!C1784)</f>
        <v>0</v>
      </c>
      <c r="M2167" s="175">
        <f>IF('G011A (Mayıs-Kasım)'!K1784=" ",0,'G011A (Mayıs-Kasım)'!K1784)</f>
        <v>0</v>
      </c>
      <c r="N2167" s="176">
        <f>IF('G011A (Haziran-Aralık)'!C1833="",0,'G011A (Haziran-Aralık)'!C1833)</f>
        <v>0</v>
      </c>
      <c r="O2167" s="175">
        <f>IF('G011A (Haziran-Aralık)'!K1833="",0,'G011A (Haziran-Aralık)'!K1833)</f>
        <v>0</v>
      </c>
      <c r="P2167" s="176" t="str">
        <f>IF('proje ve personel bilgileri'!A948=0,"",SUM(D2167+F2167+H2167+J2167+L2167+N2167))</f>
        <v/>
      </c>
      <c r="Q2167" s="175" t="str">
        <f>IF('proje ve personel bilgileri'!A948=0,"",SUM(E2167+G2167+I2167+K2167+M2167+O2167))</f>
        <v/>
      </c>
      <c r="R2167" s="180" t="str">
        <f>IF('proje ve personel bilgileri'!A948&lt;&gt;0,(P2167/30)," ")</f>
        <v xml:space="preserve"> </v>
      </c>
      <c r="S2167" s="181" t="str">
        <f>IF('proje ve personel bilgileri'!A948&lt;&gt;0,(Q2167/R2167)," ")</f>
        <v xml:space="preserve"> </v>
      </c>
    </row>
    <row r="2168" spans="1:19" ht="15.75" customHeight="1" x14ac:dyDescent="0.25">
      <c r="A2168" s="15">
        <v>936</v>
      </c>
      <c r="B2168" s="359" t="str">
        <f>IF('proje ve personel bilgileri'!A949&lt;&gt;0,('proje ve personel bilgileri'!A949)," ")</f>
        <v xml:space="preserve"> </v>
      </c>
      <c r="C2168" s="359"/>
      <c r="D2168" s="176">
        <f>IF('G011A (Ocak-Temmuz)'!C1817="",0,'G011A (Ocak-Temmuz)'!C1817)</f>
        <v>0</v>
      </c>
      <c r="E2168" s="175">
        <f>IF('G011A (Ocak-Temmuz)'!K1817=" ",0,'G011A (Ocak-Temmuz)'!K1817)</f>
        <v>0</v>
      </c>
      <c r="F2168" s="176">
        <f>IF('G011A (Şubat-Ağustos)'!C1785="",0,'G011A (Şubat-Ağustos)'!C1785)</f>
        <v>0</v>
      </c>
      <c r="G2168" s="175">
        <f>IF('G011A (Şubat-Ağustos)'!K1785=" ",0,'G011A (Şubat-Ağustos)'!K1785)</f>
        <v>0</v>
      </c>
      <c r="H2168" s="176">
        <f>IF('G011A (Mart-Eylül)'!C1785="",0,'G011A (Mart-Eylül)'!C1785)</f>
        <v>0</v>
      </c>
      <c r="I2168" s="175">
        <f>IF('G011A (Mart-Eylül)'!K1785=" ",0,'G011A (Mart-Eylül)'!K1785)</f>
        <v>0</v>
      </c>
      <c r="J2168" s="176">
        <f>IF('G011A (Nisan-Ekim)'!C1785="",0,'G011A (Nisan-Ekim)'!C1785)</f>
        <v>0</v>
      </c>
      <c r="K2168" s="175">
        <f>IF('G011A (Nisan-Ekim)'!K1785="",0,'G011A (Nisan-Ekim)'!K1785)</f>
        <v>0</v>
      </c>
      <c r="L2168" s="176">
        <f>IF('G011A (Mayıs-Kasım)'!C1785="",0,'G011A (Mayıs-Kasım)'!C1785)</f>
        <v>0</v>
      </c>
      <c r="M2168" s="175">
        <f>IF('G011A (Mayıs-Kasım)'!K1785=" ",0,'G011A (Mayıs-Kasım)'!K1785)</f>
        <v>0</v>
      </c>
      <c r="N2168" s="176">
        <f>IF('G011A (Haziran-Aralık)'!C1834="",0,'G011A (Haziran-Aralık)'!C1834)</f>
        <v>0</v>
      </c>
      <c r="O2168" s="175">
        <f>IF('G011A (Haziran-Aralık)'!K1834="",0,'G011A (Haziran-Aralık)'!K1834)</f>
        <v>0</v>
      </c>
      <c r="P2168" s="176" t="str">
        <f>IF('proje ve personel bilgileri'!A949=0,"",SUM(D2168+F2168+H2168+J2168+L2168+N2168))</f>
        <v/>
      </c>
      <c r="Q2168" s="175" t="str">
        <f>IF('proje ve personel bilgileri'!A949=0,"",SUM(E2168+G2168+I2168+K2168+M2168+O2168))</f>
        <v/>
      </c>
      <c r="R2168" s="180" t="str">
        <f>IF('proje ve personel bilgileri'!A949&lt;&gt;0,(P2168/30)," ")</f>
        <v xml:space="preserve"> </v>
      </c>
      <c r="S2168" s="181" t="str">
        <f>IF('proje ve personel bilgileri'!A949&lt;&gt;0,(Q2168/R2168)," ")</f>
        <v xml:space="preserve"> </v>
      </c>
    </row>
    <row r="2169" spans="1:19" ht="15" customHeight="1" x14ac:dyDescent="0.25">
      <c r="A2169" s="56"/>
      <c r="B2169" s="56"/>
      <c r="C2169" s="56"/>
      <c r="D2169" s="56"/>
      <c r="E2169" s="56"/>
      <c r="F2169" s="56"/>
      <c r="G2169" s="56"/>
      <c r="H2169" s="56"/>
      <c r="I2169" s="56"/>
      <c r="J2169" s="56"/>
      <c r="K2169" s="56"/>
      <c r="L2169" s="56"/>
      <c r="M2169" s="56"/>
      <c r="N2169" s="56"/>
      <c r="O2169" s="56"/>
      <c r="P2169" s="56"/>
      <c r="Q2169" s="56"/>
      <c r="R2169" s="56"/>
      <c r="S2169" s="56"/>
    </row>
    <row r="2170" spans="1:19" ht="15" customHeight="1" x14ac:dyDescent="0.25">
      <c r="A2170" s="332" t="s">
        <v>100</v>
      </c>
      <c r="B2170" s="332"/>
      <c r="C2170" s="332"/>
      <c r="D2170" s="332"/>
      <c r="E2170" s="332"/>
      <c r="F2170" s="332"/>
      <c r="G2170" s="332"/>
      <c r="H2170" s="332"/>
      <c r="I2170" s="332"/>
      <c r="J2170" s="332"/>
      <c r="K2170" s="332"/>
      <c r="L2170" s="332"/>
      <c r="M2170" s="332"/>
      <c r="N2170" s="332"/>
      <c r="O2170" s="332"/>
      <c r="P2170" s="332"/>
      <c r="Q2170" s="332"/>
      <c r="R2170" s="332"/>
    </row>
    <row r="2171" spans="1:19" ht="15" customHeight="1" x14ac:dyDescent="0.25">
      <c r="A2171" s="287"/>
    </row>
    <row r="2172" spans="1:19" ht="15" customHeight="1" x14ac:dyDescent="0.25">
      <c r="C2172" s="57"/>
      <c r="E2172" s="58"/>
      <c r="G2172" s="57"/>
    </row>
    <row r="2173" spans="1:19" ht="15" customHeight="1" x14ac:dyDescent="0.25">
      <c r="F2173" s="288" t="s">
        <v>102</v>
      </c>
      <c r="J2173" s="288" t="s">
        <v>103</v>
      </c>
      <c r="O2173" s="74" t="s">
        <v>127</v>
      </c>
    </row>
    <row r="2184" spans="1:19" ht="15.75" customHeight="1" x14ac:dyDescent="0.25">
      <c r="A2184" s="348" t="s">
        <v>108</v>
      </c>
      <c r="B2184" s="348"/>
      <c r="C2184" s="348"/>
      <c r="D2184" s="348"/>
      <c r="E2184" s="348"/>
      <c r="F2184" s="348"/>
      <c r="G2184" s="348"/>
      <c r="H2184" s="348"/>
      <c r="I2184" s="348"/>
      <c r="J2184" s="348"/>
      <c r="K2184" s="348"/>
      <c r="L2184" s="348"/>
      <c r="M2184" s="348"/>
      <c r="N2184" s="348"/>
      <c r="O2184" s="348"/>
      <c r="P2184" s="348"/>
      <c r="Q2184" s="348"/>
      <c r="R2184" s="348"/>
      <c r="S2184" s="348"/>
    </row>
    <row r="2185" spans="1:19" ht="15" customHeight="1" x14ac:dyDescent="0.25">
      <c r="A2185" s="68"/>
      <c r="B2185" s="68"/>
      <c r="C2185" s="68"/>
      <c r="D2185" s="68"/>
      <c r="E2185" s="68"/>
      <c r="F2185" s="68"/>
      <c r="G2185" s="68"/>
      <c r="H2185" s="68"/>
      <c r="I2185" s="69" t="str">
        <f>'proje ve personel bilgileri'!$B$7</f>
        <v>/</v>
      </c>
      <c r="J2185" s="68" t="s">
        <v>109</v>
      </c>
      <c r="K2185" s="68"/>
      <c r="L2185" s="68"/>
      <c r="M2185" s="68"/>
      <c r="N2185" s="68"/>
      <c r="O2185" s="68"/>
      <c r="P2185" s="68"/>
      <c r="Q2185" s="68"/>
      <c r="R2185" s="68"/>
      <c r="S2185" s="68"/>
    </row>
    <row r="2186" spans="1:19" ht="18.75" customHeight="1" x14ac:dyDescent="0.25">
      <c r="R2186" s="10" t="s">
        <v>110</v>
      </c>
    </row>
    <row r="2187" spans="1:19" ht="15.75" customHeight="1" x14ac:dyDescent="0.25">
      <c r="A2187" s="349" t="s">
        <v>2</v>
      </c>
      <c r="B2187" s="350"/>
      <c r="C2187" s="374">
        <f>'proje ve personel bilgileri'!$B$2</f>
        <v>0</v>
      </c>
      <c r="D2187" s="375"/>
      <c r="E2187" s="375"/>
      <c r="F2187" s="375"/>
      <c r="G2187" s="375"/>
      <c r="H2187" s="375"/>
      <c r="I2187" s="375"/>
      <c r="J2187" s="375"/>
      <c r="K2187" s="375"/>
      <c r="L2187" s="375"/>
      <c r="M2187" s="375"/>
      <c r="N2187" s="375"/>
      <c r="O2187" s="375"/>
      <c r="P2187" s="375"/>
      <c r="Q2187" s="375"/>
      <c r="R2187" s="375"/>
      <c r="S2187" s="376"/>
    </row>
    <row r="2188" spans="1:19" ht="15.75" customHeight="1" x14ac:dyDescent="0.25">
      <c r="A2188" s="349" t="s">
        <v>4</v>
      </c>
      <c r="B2188" s="350"/>
      <c r="C2188" s="374">
        <f>'proje ve personel bilgileri'!$B$3</f>
        <v>0</v>
      </c>
      <c r="D2188" s="375"/>
      <c r="E2188" s="375"/>
      <c r="F2188" s="375"/>
      <c r="G2188" s="375"/>
      <c r="H2188" s="375"/>
      <c r="I2188" s="375"/>
      <c r="J2188" s="375"/>
      <c r="K2188" s="375"/>
      <c r="L2188" s="375"/>
      <c r="M2188" s="375"/>
      <c r="N2188" s="375"/>
      <c r="O2188" s="375"/>
      <c r="P2188" s="375"/>
      <c r="Q2188" s="375"/>
      <c r="R2188" s="375"/>
      <c r="S2188" s="376"/>
    </row>
    <row r="2189" spans="1:19" ht="27.75" customHeight="1" x14ac:dyDescent="0.25">
      <c r="A2189" s="360" t="s">
        <v>87</v>
      </c>
      <c r="B2189" s="368" t="s">
        <v>15</v>
      </c>
      <c r="C2189" s="369"/>
      <c r="D2189" s="368" t="s">
        <v>111</v>
      </c>
      <c r="E2189" s="369"/>
      <c r="F2189" s="368" t="s">
        <v>112</v>
      </c>
      <c r="G2189" s="369"/>
      <c r="H2189" s="366" t="s">
        <v>113</v>
      </c>
      <c r="I2189" s="367"/>
      <c r="J2189" s="366" t="s">
        <v>114</v>
      </c>
      <c r="K2189" s="367"/>
      <c r="L2189" s="366" t="s">
        <v>115</v>
      </c>
      <c r="M2189" s="367"/>
      <c r="N2189" s="368" t="s">
        <v>116</v>
      </c>
      <c r="O2189" s="369"/>
      <c r="P2189" s="360" t="s">
        <v>117</v>
      </c>
      <c r="Q2189" s="286" t="s">
        <v>118</v>
      </c>
      <c r="R2189" s="362" t="s">
        <v>119</v>
      </c>
      <c r="S2189" s="362" t="s">
        <v>120</v>
      </c>
    </row>
    <row r="2190" spans="1:19" ht="15.75" customHeight="1" x14ac:dyDescent="0.25">
      <c r="A2190" s="361"/>
      <c r="B2190" s="372"/>
      <c r="C2190" s="373"/>
      <c r="D2190" s="370"/>
      <c r="E2190" s="371"/>
      <c r="F2190" s="370"/>
      <c r="G2190" s="371"/>
      <c r="H2190" s="364" t="s">
        <v>121</v>
      </c>
      <c r="I2190" s="365"/>
      <c r="J2190" s="364" t="s">
        <v>122</v>
      </c>
      <c r="K2190" s="365"/>
      <c r="L2190" s="364" t="s">
        <v>123</v>
      </c>
      <c r="M2190" s="365"/>
      <c r="N2190" s="370"/>
      <c r="O2190" s="371"/>
      <c r="P2190" s="361"/>
      <c r="Q2190" s="11" t="s">
        <v>124</v>
      </c>
      <c r="R2190" s="363"/>
      <c r="S2190" s="363"/>
    </row>
    <row r="2191" spans="1:19" ht="27.75" customHeight="1" x14ac:dyDescent="0.25">
      <c r="A2191" s="361"/>
      <c r="B2191" s="372"/>
      <c r="C2191" s="373"/>
      <c r="D2191" s="360" t="s">
        <v>125</v>
      </c>
      <c r="E2191" s="11" t="s">
        <v>126</v>
      </c>
      <c r="F2191" s="360" t="s">
        <v>125</v>
      </c>
      <c r="G2191" s="11" t="s">
        <v>126</v>
      </c>
      <c r="H2191" s="360" t="s">
        <v>125</v>
      </c>
      <c r="I2191" s="11" t="s">
        <v>126</v>
      </c>
      <c r="J2191" s="360" t="s">
        <v>125</v>
      </c>
      <c r="K2191" s="12" t="s">
        <v>126</v>
      </c>
      <c r="L2191" s="360" t="s">
        <v>125</v>
      </c>
      <c r="M2191" s="11" t="s">
        <v>126</v>
      </c>
      <c r="N2191" s="360" t="s">
        <v>125</v>
      </c>
      <c r="O2191" s="11" t="s">
        <v>126</v>
      </c>
      <c r="P2191" s="361"/>
      <c r="Q2191" s="11" t="s">
        <v>98</v>
      </c>
      <c r="R2191" s="363"/>
      <c r="S2191" s="363"/>
    </row>
    <row r="2192" spans="1:19" ht="15.75" customHeight="1" x14ac:dyDescent="0.25">
      <c r="A2192" s="361"/>
      <c r="B2192" s="372"/>
      <c r="C2192" s="373"/>
      <c r="D2192" s="361"/>
      <c r="E2192" s="11" t="s">
        <v>98</v>
      </c>
      <c r="F2192" s="361"/>
      <c r="G2192" s="11" t="s">
        <v>98</v>
      </c>
      <c r="H2192" s="361"/>
      <c r="I2192" s="11" t="s">
        <v>98</v>
      </c>
      <c r="J2192" s="361"/>
      <c r="K2192" s="12" t="s">
        <v>98</v>
      </c>
      <c r="L2192" s="361"/>
      <c r="M2192" s="11" t="s">
        <v>98</v>
      </c>
      <c r="N2192" s="361"/>
      <c r="O2192" s="11" t="s">
        <v>98</v>
      </c>
      <c r="P2192" s="361"/>
      <c r="Q2192" s="13"/>
      <c r="R2192" s="363"/>
      <c r="S2192" s="363"/>
    </row>
    <row r="2193" spans="1:19" ht="15.75" customHeight="1" x14ac:dyDescent="0.25">
      <c r="A2193" s="14">
        <v>937</v>
      </c>
      <c r="B2193" s="359" t="str">
        <f>IF('proje ve personel bilgileri'!A950&lt;&gt;0,('proje ve personel bilgileri'!A950)," ")</f>
        <v xml:space="preserve"> </v>
      </c>
      <c r="C2193" s="359"/>
      <c r="D2193" s="176">
        <f>IF('G011A (Ocak-Temmuz)'!C1836="",0,'G011A (Ocak-Temmuz)'!C1836)</f>
        <v>0</v>
      </c>
      <c r="E2193" s="175">
        <f>IF('G011A (Ocak-Temmuz)'!K1836=" ",0,'G011A (Ocak-Temmuz)'!K1836)</f>
        <v>0</v>
      </c>
      <c r="F2193" s="176">
        <f>IF('G011A (Şubat-Ağustos)'!C1803="",0,'G011A (Şubat-Ağustos)'!C1803)</f>
        <v>0</v>
      </c>
      <c r="G2193" s="175">
        <f>IF('G011A (Şubat-Ağustos)'!K1803=" ",0,'G011A (Şubat-Ağustos)'!K1803)</f>
        <v>0</v>
      </c>
      <c r="H2193" s="176">
        <f>IF('G011A (Mart-Eylül)'!C1802="",0,'G011A (Mart-Eylül)'!C1802)</f>
        <v>0</v>
      </c>
      <c r="I2193" s="175">
        <f>IF('G011A (Mart-Eylül)'!K1802=" ",0,'G011A (Mart-Eylül)'!K1802)</f>
        <v>0</v>
      </c>
      <c r="J2193" s="176">
        <f>IF('G011A (Nisan-Ekim)'!C1802="",0,'G011A (Nisan-Ekim)'!C1802)</f>
        <v>0</v>
      </c>
      <c r="K2193" s="175">
        <f>IF('G011A (Nisan-Ekim)'!K1802="",0,'G011A (Nisan-Ekim)'!K1802)</f>
        <v>0</v>
      </c>
      <c r="L2193" s="176">
        <f>IF('G011A (Mayıs-Kasım)'!C1804="",0,'G011A (Mayıs-Kasım)'!C1804)</f>
        <v>0</v>
      </c>
      <c r="M2193" s="175">
        <f>IF('G011A (Mayıs-Kasım)'!K1804=" ",0,'G011A (Mayıs-Kasım)'!K1804)</f>
        <v>0</v>
      </c>
      <c r="N2193" s="176">
        <f>IF('G011A (Haziran-Aralık)'!C1853="",0,'G011A (Haziran-Aralık)'!C1853)</f>
        <v>0</v>
      </c>
      <c r="O2193" s="175">
        <f>IF('G011A (Haziran-Aralık)'!K1853="",0,'G011A (Haziran-Aralık)'!K1853)</f>
        <v>0</v>
      </c>
      <c r="P2193" s="176" t="str">
        <f>IF('proje ve personel bilgileri'!A950=0,"",SUM(D2193+F2193+H2193+J2193+L2193+N2193))</f>
        <v/>
      </c>
      <c r="Q2193" s="175" t="str">
        <f>IF('proje ve personel bilgileri'!A950=0,"",SUM(E2193+G2193+I2193+K2193+M2193+O2193))</f>
        <v/>
      </c>
      <c r="R2193" s="180" t="str">
        <f>IF('proje ve personel bilgileri'!A950&lt;&gt;0,(P2193/30)," ")</f>
        <v xml:space="preserve"> </v>
      </c>
      <c r="S2193" s="181" t="str">
        <f>IF('proje ve personel bilgileri'!A950&lt;&gt;0,(Q2193/R2193)," ")</f>
        <v xml:space="preserve"> </v>
      </c>
    </row>
    <row r="2194" spans="1:19" ht="15.75" customHeight="1" x14ac:dyDescent="0.25">
      <c r="A2194" s="15">
        <v>938</v>
      </c>
      <c r="B2194" s="359" t="str">
        <f>IF('proje ve personel bilgileri'!A951&lt;&gt;0,('proje ve personel bilgileri'!A951)," ")</f>
        <v xml:space="preserve"> </v>
      </c>
      <c r="C2194" s="359"/>
      <c r="D2194" s="176">
        <f>IF('G011A (Ocak-Temmuz)'!C1837="",0,'G011A (Ocak-Temmuz)'!C1837)</f>
        <v>0</v>
      </c>
      <c r="E2194" s="175">
        <f>IF('G011A (Ocak-Temmuz)'!K1837=" ",0,'G011A (Ocak-Temmuz)'!K1837)</f>
        <v>0</v>
      </c>
      <c r="F2194" s="176">
        <f>IF('G011A (Şubat-Ağustos)'!C1804="",0,'G011A (Şubat-Ağustos)'!C1804)</f>
        <v>0</v>
      </c>
      <c r="G2194" s="175">
        <f>IF('G011A (Şubat-Ağustos)'!K1804=" ",0,'G011A (Şubat-Ağustos)'!K1804)</f>
        <v>0</v>
      </c>
      <c r="H2194" s="176">
        <f>IF('G011A (Mart-Eylül)'!C1803="",0,'G011A (Mart-Eylül)'!C1803)</f>
        <v>0</v>
      </c>
      <c r="I2194" s="175">
        <f>IF('G011A (Mart-Eylül)'!K1803=" ",0,'G011A (Mart-Eylül)'!K1803)</f>
        <v>0</v>
      </c>
      <c r="J2194" s="176">
        <f>IF('G011A (Nisan-Ekim)'!C1803="",0,'G011A (Nisan-Ekim)'!C1803)</f>
        <v>0</v>
      </c>
      <c r="K2194" s="175">
        <f>IF('G011A (Nisan-Ekim)'!K1803="",0,'G011A (Nisan-Ekim)'!K1803)</f>
        <v>0</v>
      </c>
      <c r="L2194" s="176">
        <f>IF('G011A (Mayıs-Kasım)'!C1805="",0,'G011A (Mayıs-Kasım)'!C1805)</f>
        <v>0</v>
      </c>
      <c r="M2194" s="175">
        <f>IF('G011A (Mayıs-Kasım)'!K1805=" ",0,'G011A (Mayıs-Kasım)'!K1805)</f>
        <v>0</v>
      </c>
      <c r="N2194" s="176">
        <f>IF('G011A (Haziran-Aralık)'!C1854="",0,'G011A (Haziran-Aralık)'!C1854)</f>
        <v>0</v>
      </c>
      <c r="O2194" s="175">
        <f>IF('G011A (Haziran-Aralık)'!K1854="",0,'G011A (Haziran-Aralık)'!K1854)</f>
        <v>0</v>
      </c>
      <c r="P2194" s="176" t="str">
        <f>IF('proje ve personel bilgileri'!A951=0,"",SUM(D2194+F2194+H2194+J2194+L2194+N2194))</f>
        <v/>
      </c>
      <c r="Q2194" s="175" t="str">
        <f>IF('proje ve personel bilgileri'!A951=0,"",SUM(E2194+G2194+I2194+K2194+M2194+O2194))</f>
        <v/>
      </c>
      <c r="R2194" s="180" t="str">
        <f>IF('proje ve personel bilgileri'!A951&lt;&gt;0,(P2194/30)," ")</f>
        <v xml:space="preserve"> </v>
      </c>
      <c r="S2194" s="181" t="str">
        <f>IF('proje ve personel bilgileri'!A951&lt;&gt;0,(Q2194/R2194)," ")</f>
        <v xml:space="preserve"> </v>
      </c>
    </row>
    <row r="2195" spans="1:19" ht="15.75" customHeight="1" x14ac:dyDescent="0.25">
      <c r="A2195" s="14">
        <v>939</v>
      </c>
      <c r="B2195" s="359" t="str">
        <f>IF('proje ve personel bilgileri'!A952&lt;&gt;0,('proje ve personel bilgileri'!A952)," ")</f>
        <v xml:space="preserve"> </v>
      </c>
      <c r="C2195" s="359"/>
      <c r="D2195" s="176">
        <f>IF('G011A (Ocak-Temmuz)'!C1838="",0,'G011A (Ocak-Temmuz)'!C1838)</f>
        <v>0</v>
      </c>
      <c r="E2195" s="175">
        <f>IF('G011A (Ocak-Temmuz)'!K1838=" ",0,'G011A (Ocak-Temmuz)'!K1838)</f>
        <v>0</v>
      </c>
      <c r="F2195" s="176">
        <f>IF('G011A (Şubat-Ağustos)'!C1805="",0,'G011A (Şubat-Ağustos)'!C1805)</f>
        <v>0</v>
      </c>
      <c r="G2195" s="175">
        <f>IF('G011A (Şubat-Ağustos)'!K1805=" ",0,'G011A (Şubat-Ağustos)'!K1805)</f>
        <v>0</v>
      </c>
      <c r="H2195" s="176">
        <f>IF('G011A (Mart-Eylül)'!C1804="",0,'G011A (Mart-Eylül)'!C1804)</f>
        <v>0</v>
      </c>
      <c r="I2195" s="175">
        <f>IF('G011A (Mart-Eylül)'!K1804=" ",0,'G011A (Mart-Eylül)'!K1804)</f>
        <v>0</v>
      </c>
      <c r="J2195" s="176">
        <f>IF('G011A (Nisan-Ekim)'!C1804="",0,'G011A (Nisan-Ekim)'!C1804)</f>
        <v>0</v>
      </c>
      <c r="K2195" s="175">
        <f>IF('G011A (Nisan-Ekim)'!K1804="",0,'G011A (Nisan-Ekim)'!K1804)</f>
        <v>0</v>
      </c>
      <c r="L2195" s="176">
        <f>IF('G011A (Mayıs-Kasım)'!C1806="",0,'G011A (Mayıs-Kasım)'!C1806)</f>
        <v>0</v>
      </c>
      <c r="M2195" s="175">
        <f>IF('G011A (Mayıs-Kasım)'!K1806=" ",0,'G011A (Mayıs-Kasım)'!K1806)</f>
        <v>0</v>
      </c>
      <c r="N2195" s="176">
        <f>IF('G011A (Haziran-Aralık)'!C1855="",0,'G011A (Haziran-Aralık)'!C1855)</f>
        <v>0</v>
      </c>
      <c r="O2195" s="175">
        <f>IF('G011A (Haziran-Aralık)'!K1855="",0,'G011A (Haziran-Aralık)'!K1855)</f>
        <v>0</v>
      </c>
      <c r="P2195" s="176" t="str">
        <f>IF('proje ve personel bilgileri'!A952=0,"",SUM(D2195+F2195+H2195+J2195+L2195+N2195))</f>
        <v/>
      </c>
      <c r="Q2195" s="175" t="str">
        <f>IF('proje ve personel bilgileri'!A952=0,"",SUM(E2195+G2195+I2195+K2195+M2195+O2195))</f>
        <v/>
      </c>
      <c r="R2195" s="180" t="str">
        <f>IF('proje ve personel bilgileri'!A952&lt;&gt;0,(P2195/30)," ")</f>
        <v xml:space="preserve"> </v>
      </c>
      <c r="S2195" s="181" t="str">
        <f>IF('proje ve personel bilgileri'!A952&lt;&gt;0,(Q2195/R2195)," ")</f>
        <v xml:space="preserve"> </v>
      </c>
    </row>
    <row r="2196" spans="1:19" ht="15.75" customHeight="1" x14ac:dyDescent="0.25">
      <c r="A2196" s="15">
        <v>940</v>
      </c>
      <c r="B2196" s="359" t="str">
        <f>IF('proje ve personel bilgileri'!A953&lt;&gt;0,('proje ve personel bilgileri'!A953)," ")</f>
        <v xml:space="preserve"> </v>
      </c>
      <c r="C2196" s="359"/>
      <c r="D2196" s="176">
        <f>IF('G011A (Ocak-Temmuz)'!C1839="",0,'G011A (Ocak-Temmuz)'!C1839)</f>
        <v>0</v>
      </c>
      <c r="E2196" s="175">
        <f>IF('G011A (Ocak-Temmuz)'!K1839=" ",0,'G011A (Ocak-Temmuz)'!K1839)</f>
        <v>0</v>
      </c>
      <c r="F2196" s="176">
        <f>IF('G011A (Şubat-Ağustos)'!C1806="",0,'G011A (Şubat-Ağustos)'!C1806)</f>
        <v>0</v>
      </c>
      <c r="G2196" s="175">
        <f>IF('G011A (Şubat-Ağustos)'!K1806=" ",0,'G011A (Şubat-Ağustos)'!K1806)</f>
        <v>0</v>
      </c>
      <c r="H2196" s="176">
        <f>IF('G011A (Mart-Eylül)'!C1805="",0,'G011A (Mart-Eylül)'!C1805)</f>
        <v>0</v>
      </c>
      <c r="I2196" s="175">
        <f>IF('G011A (Mart-Eylül)'!K1805=" ",0,'G011A (Mart-Eylül)'!K1805)</f>
        <v>0</v>
      </c>
      <c r="J2196" s="176">
        <f>IF('G011A (Nisan-Ekim)'!C1805="",0,'G011A (Nisan-Ekim)'!C1805)</f>
        <v>0</v>
      </c>
      <c r="K2196" s="175">
        <f>IF('G011A (Nisan-Ekim)'!K1805="",0,'G011A (Nisan-Ekim)'!K1805)</f>
        <v>0</v>
      </c>
      <c r="L2196" s="176">
        <f>IF('G011A (Mayıs-Kasım)'!C1807="",0,'G011A (Mayıs-Kasım)'!C1807)</f>
        <v>0</v>
      </c>
      <c r="M2196" s="175">
        <f>IF('G011A (Mayıs-Kasım)'!K1807=" ",0,'G011A (Mayıs-Kasım)'!K1807)</f>
        <v>0</v>
      </c>
      <c r="N2196" s="176">
        <f>IF('G011A (Haziran-Aralık)'!C1856="",0,'G011A (Haziran-Aralık)'!C1856)</f>
        <v>0</v>
      </c>
      <c r="O2196" s="175">
        <f>IF('G011A (Haziran-Aralık)'!K1856="",0,'G011A (Haziran-Aralık)'!K1856)</f>
        <v>0</v>
      </c>
      <c r="P2196" s="176" t="str">
        <f>IF('proje ve personel bilgileri'!A953=0,"",SUM(D2196+F2196+H2196+J2196+L2196+N2196))</f>
        <v/>
      </c>
      <c r="Q2196" s="175" t="str">
        <f>IF('proje ve personel bilgileri'!A953=0,"",SUM(E2196+G2196+I2196+K2196+M2196+O2196))</f>
        <v/>
      </c>
      <c r="R2196" s="180" t="str">
        <f>IF('proje ve personel bilgileri'!A953&lt;&gt;0,(P2196/30)," ")</f>
        <v xml:space="preserve"> </v>
      </c>
      <c r="S2196" s="181" t="str">
        <f>IF('proje ve personel bilgileri'!A953&lt;&gt;0,(Q2196/R2196)," ")</f>
        <v xml:space="preserve"> </v>
      </c>
    </row>
    <row r="2197" spans="1:19" ht="15.75" customHeight="1" x14ac:dyDescent="0.25">
      <c r="A2197" s="14">
        <v>941</v>
      </c>
      <c r="B2197" s="359" t="str">
        <f>IF('proje ve personel bilgileri'!A954&lt;&gt;0,('proje ve personel bilgileri'!A954)," ")</f>
        <v xml:space="preserve"> </v>
      </c>
      <c r="C2197" s="359"/>
      <c r="D2197" s="176">
        <f>IF('G011A (Ocak-Temmuz)'!C1840="",0,'G011A (Ocak-Temmuz)'!C1840)</f>
        <v>0</v>
      </c>
      <c r="E2197" s="175">
        <f>IF('G011A (Ocak-Temmuz)'!K1840=" ",0,'G011A (Ocak-Temmuz)'!K1840)</f>
        <v>0</v>
      </c>
      <c r="F2197" s="176">
        <f>IF('G011A (Şubat-Ağustos)'!C1807="",0,'G011A (Şubat-Ağustos)'!C1807)</f>
        <v>0</v>
      </c>
      <c r="G2197" s="175">
        <f>IF('G011A (Şubat-Ağustos)'!K1807=" ",0,'G011A (Şubat-Ağustos)'!K1807)</f>
        <v>0</v>
      </c>
      <c r="H2197" s="176">
        <f>IF('G011A (Mart-Eylül)'!C1806="",0,'G011A (Mart-Eylül)'!C1806)</f>
        <v>0</v>
      </c>
      <c r="I2197" s="175">
        <f>IF('G011A (Mart-Eylül)'!K1806=" ",0,'G011A (Mart-Eylül)'!K1806)</f>
        <v>0</v>
      </c>
      <c r="J2197" s="176">
        <f>IF('G011A (Nisan-Ekim)'!C1806="",0,'G011A (Nisan-Ekim)'!C1806)</f>
        <v>0</v>
      </c>
      <c r="K2197" s="175">
        <f>IF('G011A (Nisan-Ekim)'!K1806="",0,'G011A (Nisan-Ekim)'!K1806)</f>
        <v>0</v>
      </c>
      <c r="L2197" s="176">
        <f>IF('G011A (Mayıs-Kasım)'!C1808="",0,'G011A (Mayıs-Kasım)'!C1808)</f>
        <v>0</v>
      </c>
      <c r="M2197" s="175">
        <f>IF('G011A (Mayıs-Kasım)'!K1808=" ",0,'G011A (Mayıs-Kasım)'!K1808)</f>
        <v>0</v>
      </c>
      <c r="N2197" s="176">
        <f>IF('G011A (Haziran-Aralık)'!C1857="",0,'G011A (Haziran-Aralık)'!C1857)</f>
        <v>0</v>
      </c>
      <c r="O2197" s="175">
        <f>IF('G011A (Haziran-Aralık)'!K1857="",0,'G011A (Haziran-Aralık)'!K1857)</f>
        <v>0</v>
      </c>
      <c r="P2197" s="176" t="str">
        <f>IF('proje ve personel bilgileri'!A954=0,"",SUM(D2197+F2197+H2197+J2197+L2197+N2197))</f>
        <v/>
      </c>
      <c r="Q2197" s="175" t="str">
        <f>IF('proje ve personel bilgileri'!A954=0,"",SUM(E2197+G2197+I2197+K2197+M2197+O2197))</f>
        <v/>
      </c>
      <c r="R2197" s="180" t="str">
        <f>IF('proje ve personel bilgileri'!A954&lt;&gt;0,(P2197/30)," ")</f>
        <v xml:space="preserve"> </v>
      </c>
      <c r="S2197" s="181" t="str">
        <f>IF('proje ve personel bilgileri'!A954&lt;&gt;0,(Q2197/R2197)," ")</f>
        <v xml:space="preserve"> </v>
      </c>
    </row>
    <row r="2198" spans="1:19" ht="15.75" customHeight="1" x14ac:dyDescent="0.25">
      <c r="A2198" s="15">
        <v>942</v>
      </c>
      <c r="B2198" s="359" t="str">
        <f>IF('proje ve personel bilgileri'!A955&lt;&gt;0,('proje ve personel bilgileri'!A955)," ")</f>
        <v xml:space="preserve"> </v>
      </c>
      <c r="C2198" s="359"/>
      <c r="D2198" s="176">
        <f>IF('G011A (Ocak-Temmuz)'!C1841="",0,'G011A (Ocak-Temmuz)'!C1841)</f>
        <v>0</v>
      </c>
      <c r="E2198" s="175">
        <f>IF('G011A (Ocak-Temmuz)'!K1841=" ",0,'G011A (Ocak-Temmuz)'!K1841)</f>
        <v>0</v>
      </c>
      <c r="F2198" s="176">
        <f>IF('G011A (Şubat-Ağustos)'!C1808="",0,'G011A (Şubat-Ağustos)'!C1808)</f>
        <v>0</v>
      </c>
      <c r="G2198" s="175">
        <f>IF('G011A (Şubat-Ağustos)'!K1808=" ",0,'G011A (Şubat-Ağustos)'!K1808)</f>
        <v>0</v>
      </c>
      <c r="H2198" s="176">
        <f>IF('G011A (Mart-Eylül)'!C1807="",0,'G011A (Mart-Eylül)'!C1807)</f>
        <v>0</v>
      </c>
      <c r="I2198" s="175">
        <f>IF('G011A (Mart-Eylül)'!K1807=" ",0,'G011A (Mart-Eylül)'!K1807)</f>
        <v>0</v>
      </c>
      <c r="J2198" s="176">
        <f>IF('G011A (Nisan-Ekim)'!C1807="",0,'G011A (Nisan-Ekim)'!C1807)</f>
        <v>0</v>
      </c>
      <c r="K2198" s="175">
        <f>IF('G011A (Nisan-Ekim)'!K1807="",0,'G011A (Nisan-Ekim)'!K1807)</f>
        <v>0</v>
      </c>
      <c r="L2198" s="176">
        <f>IF('G011A (Mayıs-Kasım)'!C1809="",0,'G011A (Mayıs-Kasım)'!C1809)</f>
        <v>0</v>
      </c>
      <c r="M2198" s="175">
        <f>IF('G011A (Mayıs-Kasım)'!K1809=" ",0,'G011A (Mayıs-Kasım)'!K1809)</f>
        <v>0</v>
      </c>
      <c r="N2198" s="176">
        <f>IF('G011A (Haziran-Aralık)'!C1858="",0,'G011A (Haziran-Aralık)'!C1858)</f>
        <v>0</v>
      </c>
      <c r="O2198" s="175">
        <f>IF('G011A (Haziran-Aralık)'!K1858="",0,'G011A (Haziran-Aralık)'!K1858)</f>
        <v>0</v>
      </c>
      <c r="P2198" s="176" t="str">
        <f>IF('proje ve personel bilgileri'!A955=0,"",SUM(D2198+F2198+H2198+J2198+L2198+N2198))</f>
        <v/>
      </c>
      <c r="Q2198" s="175" t="str">
        <f>IF('proje ve personel bilgileri'!A955=0,"",SUM(E2198+G2198+I2198+K2198+M2198+O2198))</f>
        <v/>
      </c>
      <c r="R2198" s="180" t="str">
        <f>IF('proje ve personel bilgileri'!A955&lt;&gt;0,(P2198/30)," ")</f>
        <v xml:space="preserve"> </v>
      </c>
      <c r="S2198" s="181" t="str">
        <f>IF('proje ve personel bilgileri'!A955&lt;&gt;0,(Q2198/R2198)," ")</f>
        <v xml:space="preserve"> </v>
      </c>
    </row>
    <row r="2199" spans="1:19" ht="15.75" customHeight="1" x14ac:dyDescent="0.25">
      <c r="A2199" s="14">
        <v>943</v>
      </c>
      <c r="B2199" s="359" t="str">
        <f>IF('proje ve personel bilgileri'!A956&lt;&gt;0,('proje ve personel bilgileri'!A956)," ")</f>
        <v xml:space="preserve"> </v>
      </c>
      <c r="C2199" s="359"/>
      <c r="D2199" s="176">
        <f>IF('G011A (Ocak-Temmuz)'!C1842="",0,'G011A (Ocak-Temmuz)'!C1842)</f>
        <v>0</v>
      </c>
      <c r="E2199" s="175">
        <f>IF('G011A (Ocak-Temmuz)'!K1842=" ",0,'G011A (Ocak-Temmuz)'!K1842)</f>
        <v>0</v>
      </c>
      <c r="F2199" s="176">
        <f>IF('G011A (Şubat-Ağustos)'!C1809="",0,'G011A (Şubat-Ağustos)'!C1809)</f>
        <v>0</v>
      </c>
      <c r="G2199" s="175">
        <f>IF('G011A (Şubat-Ağustos)'!K1809=" ",0,'G011A (Şubat-Ağustos)'!K1809)</f>
        <v>0</v>
      </c>
      <c r="H2199" s="176">
        <f>IF('G011A (Mart-Eylül)'!C1808="",0,'G011A (Mart-Eylül)'!C1808)</f>
        <v>0</v>
      </c>
      <c r="I2199" s="175">
        <f>IF('G011A (Mart-Eylül)'!K1808=" ",0,'G011A (Mart-Eylül)'!K1808)</f>
        <v>0</v>
      </c>
      <c r="J2199" s="176">
        <f>IF('G011A (Nisan-Ekim)'!C1808="",0,'G011A (Nisan-Ekim)'!C1808)</f>
        <v>0</v>
      </c>
      <c r="K2199" s="175">
        <f>IF('G011A (Nisan-Ekim)'!K1808="",0,'G011A (Nisan-Ekim)'!K1808)</f>
        <v>0</v>
      </c>
      <c r="L2199" s="176">
        <f>IF('G011A (Mayıs-Kasım)'!C1810="",0,'G011A (Mayıs-Kasım)'!C1810)</f>
        <v>0</v>
      </c>
      <c r="M2199" s="175">
        <f>IF('G011A (Mayıs-Kasım)'!K1810=" ",0,'G011A (Mayıs-Kasım)'!K1810)</f>
        <v>0</v>
      </c>
      <c r="N2199" s="176">
        <f>IF('G011A (Haziran-Aralık)'!C1859="",0,'G011A (Haziran-Aralık)'!C1859)</f>
        <v>0</v>
      </c>
      <c r="O2199" s="175">
        <f>IF('G011A (Haziran-Aralık)'!K1859="",0,'G011A (Haziran-Aralık)'!K1859)</f>
        <v>0</v>
      </c>
      <c r="P2199" s="176" t="str">
        <f>IF('proje ve personel bilgileri'!A956=0,"",SUM(D2199+F2199+H2199+J2199+L2199+N2199))</f>
        <v/>
      </c>
      <c r="Q2199" s="175" t="str">
        <f>IF('proje ve personel bilgileri'!A956=0,"",SUM(E2199+G2199+I2199+K2199+M2199+O2199))</f>
        <v/>
      </c>
      <c r="R2199" s="180" t="str">
        <f>IF('proje ve personel bilgileri'!A956&lt;&gt;0,(P2199/30)," ")</f>
        <v xml:space="preserve"> </v>
      </c>
      <c r="S2199" s="181" t="str">
        <f>IF('proje ve personel bilgileri'!A956&lt;&gt;0,(Q2199/R2199)," ")</f>
        <v xml:space="preserve"> </v>
      </c>
    </row>
    <row r="2200" spans="1:19" ht="15.75" customHeight="1" x14ac:dyDescent="0.25">
      <c r="A2200" s="15">
        <v>944</v>
      </c>
      <c r="B2200" s="359" t="str">
        <f>IF('proje ve personel bilgileri'!A957&lt;&gt;0,('proje ve personel bilgileri'!A957)," ")</f>
        <v xml:space="preserve"> </v>
      </c>
      <c r="C2200" s="359"/>
      <c r="D2200" s="176">
        <f>IF('G011A (Ocak-Temmuz)'!C1843="",0,'G011A (Ocak-Temmuz)'!C1843)</f>
        <v>0</v>
      </c>
      <c r="E2200" s="175">
        <f>IF('G011A (Ocak-Temmuz)'!K1843=" ",0,'G011A (Ocak-Temmuz)'!K1843)</f>
        <v>0</v>
      </c>
      <c r="F2200" s="176">
        <f>IF('G011A (Şubat-Ağustos)'!C1810="",0,'G011A (Şubat-Ağustos)'!C1810)</f>
        <v>0</v>
      </c>
      <c r="G2200" s="175">
        <f>IF('G011A (Şubat-Ağustos)'!K1810=" ",0,'G011A (Şubat-Ağustos)'!K1810)</f>
        <v>0</v>
      </c>
      <c r="H2200" s="176">
        <f>IF('G011A (Mart-Eylül)'!C1809="",0,'G011A (Mart-Eylül)'!C1809)</f>
        <v>0</v>
      </c>
      <c r="I2200" s="175">
        <f>IF('G011A (Mart-Eylül)'!K1809=" ",0,'G011A (Mart-Eylül)'!K1809)</f>
        <v>0</v>
      </c>
      <c r="J2200" s="176">
        <f>IF('G011A (Nisan-Ekim)'!C1809="",0,'G011A (Nisan-Ekim)'!C1809)</f>
        <v>0</v>
      </c>
      <c r="K2200" s="175">
        <f>IF('G011A (Nisan-Ekim)'!K1809="",0,'G011A (Nisan-Ekim)'!K1809)</f>
        <v>0</v>
      </c>
      <c r="L2200" s="176">
        <f>IF('G011A (Mayıs-Kasım)'!C1811="",0,'G011A (Mayıs-Kasım)'!C1811)</f>
        <v>0</v>
      </c>
      <c r="M2200" s="175">
        <f>IF('G011A (Mayıs-Kasım)'!K1811=" ",0,'G011A (Mayıs-Kasım)'!K1811)</f>
        <v>0</v>
      </c>
      <c r="N2200" s="176">
        <f>IF('G011A (Haziran-Aralık)'!C1860="",0,'G011A (Haziran-Aralık)'!C1860)</f>
        <v>0</v>
      </c>
      <c r="O2200" s="175">
        <f>IF('G011A (Haziran-Aralık)'!K1860="",0,'G011A (Haziran-Aralık)'!K1860)</f>
        <v>0</v>
      </c>
      <c r="P2200" s="176" t="str">
        <f>IF('proje ve personel bilgileri'!A957=0,"",SUM(D2200+F2200+H2200+J2200+L2200+N2200))</f>
        <v/>
      </c>
      <c r="Q2200" s="175" t="str">
        <f>IF('proje ve personel bilgileri'!A957=0,"",SUM(E2200+G2200+I2200+K2200+M2200+O2200))</f>
        <v/>
      </c>
      <c r="R2200" s="180" t="str">
        <f>IF('proje ve personel bilgileri'!A957&lt;&gt;0,(P2200/30)," ")</f>
        <v xml:space="preserve"> </v>
      </c>
      <c r="S2200" s="181" t="str">
        <f>IF('proje ve personel bilgileri'!A957&lt;&gt;0,(Q2200/R2200)," ")</f>
        <v xml:space="preserve"> </v>
      </c>
    </row>
    <row r="2201" spans="1:19" ht="15.75" customHeight="1" x14ac:dyDescent="0.25">
      <c r="A2201" s="14">
        <v>945</v>
      </c>
      <c r="B2201" s="359" t="str">
        <f>IF('proje ve personel bilgileri'!A958&lt;&gt;0,('proje ve personel bilgileri'!A958)," ")</f>
        <v xml:space="preserve"> </v>
      </c>
      <c r="C2201" s="359"/>
      <c r="D2201" s="176">
        <f>IF('G011A (Ocak-Temmuz)'!C1844="",0,'G011A (Ocak-Temmuz)'!C1844)</f>
        <v>0</v>
      </c>
      <c r="E2201" s="175">
        <f>IF('G011A (Ocak-Temmuz)'!K1844=" ",0,'G011A (Ocak-Temmuz)'!K1844)</f>
        <v>0</v>
      </c>
      <c r="F2201" s="176">
        <f>IF('G011A (Şubat-Ağustos)'!C1811="",0,'G011A (Şubat-Ağustos)'!C1811)</f>
        <v>0</v>
      </c>
      <c r="G2201" s="175">
        <f>IF('G011A (Şubat-Ağustos)'!K1811=" ",0,'G011A (Şubat-Ağustos)'!K1811)</f>
        <v>0</v>
      </c>
      <c r="H2201" s="176">
        <f>IF('G011A (Mart-Eylül)'!C1810="",0,'G011A (Mart-Eylül)'!C1810)</f>
        <v>0</v>
      </c>
      <c r="I2201" s="175">
        <f>IF('G011A (Mart-Eylül)'!K1810=" ",0,'G011A (Mart-Eylül)'!K1810)</f>
        <v>0</v>
      </c>
      <c r="J2201" s="176">
        <f>IF('G011A (Nisan-Ekim)'!C1810="",0,'G011A (Nisan-Ekim)'!C1810)</f>
        <v>0</v>
      </c>
      <c r="K2201" s="175">
        <f>IF('G011A (Nisan-Ekim)'!K1810="",0,'G011A (Nisan-Ekim)'!K1810)</f>
        <v>0</v>
      </c>
      <c r="L2201" s="176">
        <f>IF('G011A (Mayıs-Kasım)'!C1812="",0,'G011A (Mayıs-Kasım)'!C1812)</f>
        <v>0</v>
      </c>
      <c r="M2201" s="175">
        <f>IF('G011A (Mayıs-Kasım)'!K1812=" ",0,'G011A (Mayıs-Kasım)'!K1812)</f>
        <v>0</v>
      </c>
      <c r="N2201" s="176">
        <f>IF('G011A (Haziran-Aralık)'!C1861="",0,'G011A (Haziran-Aralık)'!C1861)</f>
        <v>0</v>
      </c>
      <c r="O2201" s="175">
        <f>IF('G011A (Haziran-Aralık)'!K1861="",0,'G011A (Haziran-Aralık)'!K1861)</f>
        <v>0</v>
      </c>
      <c r="P2201" s="176" t="str">
        <f>IF('proje ve personel bilgileri'!A958=0,"",SUM(D2201+F2201+H2201+J2201+L2201+N2201))</f>
        <v/>
      </c>
      <c r="Q2201" s="175" t="str">
        <f>IF('proje ve personel bilgileri'!A958=0,"",SUM(E2201+G2201+I2201+K2201+M2201+O2201))</f>
        <v/>
      </c>
      <c r="R2201" s="180" t="str">
        <f>IF('proje ve personel bilgileri'!A958&lt;&gt;0,(P2201/30)," ")</f>
        <v xml:space="preserve"> </v>
      </c>
      <c r="S2201" s="181" t="str">
        <f>IF('proje ve personel bilgileri'!A958&lt;&gt;0,(Q2201/R2201)," ")</f>
        <v xml:space="preserve"> </v>
      </c>
    </row>
    <row r="2202" spans="1:19" ht="15.75" customHeight="1" x14ac:dyDescent="0.25">
      <c r="A2202" s="15">
        <v>946</v>
      </c>
      <c r="B2202" s="359" t="str">
        <f>IF('proje ve personel bilgileri'!A959&lt;&gt;0,('proje ve personel bilgileri'!A959)," ")</f>
        <v xml:space="preserve"> </v>
      </c>
      <c r="C2202" s="359"/>
      <c r="D2202" s="176">
        <f>IF('G011A (Ocak-Temmuz)'!C1845="",0,'G011A (Ocak-Temmuz)'!C1845)</f>
        <v>0</v>
      </c>
      <c r="E2202" s="175">
        <f>IF('G011A (Ocak-Temmuz)'!K1845=" ",0,'G011A (Ocak-Temmuz)'!K1845)</f>
        <v>0</v>
      </c>
      <c r="F2202" s="176">
        <f>IF('G011A (Şubat-Ağustos)'!C1812="",0,'G011A (Şubat-Ağustos)'!C1812)</f>
        <v>0</v>
      </c>
      <c r="G2202" s="175">
        <f>IF('G011A (Şubat-Ağustos)'!K1812=" ",0,'G011A (Şubat-Ağustos)'!K1812)</f>
        <v>0</v>
      </c>
      <c r="H2202" s="176">
        <f>IF('G011A (Mart-Eylül)'!C1811="",0,'G011A (Mart-Eylül)'!C1811)</f>
        <v>0</v>
      </c>
      <c r="I2202" s="175">
        <f>IF('G011A (Mart-Eylül)'!K1811=" ",0,'G011A (Mart-Eylül)'!K1811)</f>
        <v>0</v>
      </c>
      <c r="J2202" s="176">
        <f>IF('G011A (Nisan-Ekim)'!C1811="",0,'G011A (Nisan-Ekim)'!C1811)</f>
        <v>0</v>
      </c>
      <c r="K2202" s="175">
        <f>IF('G011A (Nisan-Ekim)'!K1811="",0,'G011A (Nisan-Ekim)'!K1811)</f>
        <v>0</v>
      </c>
      <c r="L2202" s="176">
        <f>IF('G011A (Mayıs-Kasım)'!C1813="",0,'G011A (Mayıs-Kasım)'!C1813)</f>
        <v>0</v>
      </c>
      <c r="M2202" s="175">
        <f>IF('G011A (Mayıs-Kasım)'!K1813=" ",0,'G011A (Mayıs-Kasım)'!K1813)</f>
        <v>0</v>
      </c>
      <c r="N2202" s="176">
        <f>IF('G011A (Haziran-Aralık)'!C1862="",0,'G011A (Haziran-Aralık)'!C1862)</f>
        <v>0</v>
      </c>
      <c r="O2202" s="175">
        <f>IF('G011A (Haziran-Aralık)'!K1862="",0,'G011A (Haziran-Aralık)'!K1862)</f>
        <v>0</v>
      </c>
      <c r="P2202" s="176" t="str">
        <f>IF('proje ve personel bilgileri'!A959=0,"",SUM(D2202+F2202+H2202+J2202+L2202+N2202))</f>
        <v/>
      </c>
      <c r="Q2202" s="175" t="str">
        <f>IF('proje ve personel bilgileri'!A959=0,"",SUM(E2202+G2202+I2202+K2202+M2202+O2202))</f>
        <v/>
      </c>
      <c r="R2202" s="180" t="str">
        <f>IF('proje ve personel bilgileri'!A959&lt;&gt;0,(P2202/30)," ")</f>
        <v xml:space="preserve"> </v>
      </c>
      <c r="S2202" s="181" t="str">
        <f>IF('proje ve personel bilgileri'!A959&lt;&gt;0,(Q2202/R2202)," ")</f>
        <v xml:space="preserve"> </v>
      </c>
    </row>
    <row r="2203" spans="1:19" ht="15.75" customHeight="1" x14ac:dyDescent="0.25">
      <c r="A2203" s="14">
        <v>947</v>
      </c>
      <c r="B2203" s="359" t="str">
        <f>IF('proje ve personel bilgileri'!A960&lt;&gt;0,('proje ve personel bilgileri'!A960)," ")</f>
        <v xml:space="preserve"> </v>
      </c>
      <c r="C2203" s="359"/>
      <c r="D2203" s="176">
        <f>IF('G011A (Ocak-Temmuz)'!C1846="",0,'G011A (Ocak-Temmuz)'!C1846)</f>
        <v>0</v>
      </c>
      <c r="E2203" s="175">
        <f>IF('G011A (Ocak-Temmuz)'!K1846=" ",0,'G011A (Ocak-Temmuz)'!K1846)</f>
        <v>0</v>
      </c>
      <c r="F2203" s="176">
        <f>IF('G011A (Şubat-Ağustos)'!C1813="",0,'G011A (Şubat-Ağustos)'!C1813)</f>
        <v>0</v>
      </c>
      <c r="G2203" s="175">
        <f>IF('G011A (Şubat-Ağustos)'!K1813=" ",0,'G011A (Şubat-Ağustos)'!K1813)</f>
        <v>0</v>
      </c>
      <c r="H2203" s="176">
        <f>IF('G011A (Mart-Eylül)'!C1812="",0,'G011A (Mart-Eylül)'!C1812)</f>
        <v>0</v>
      </c>
      <c r="I2203" s="175">
        <f>IF('G011A (Mart-Eylül)'!K1812=" ",0,'G011A (Mart-Eylül)'!K1812)</f>
        <v>0</v>
      </c>
      <c r="J2203" s="176">
        <f>IF('G011A (Nisan-Ekim)'!C1812="",0,'G011A (Nisan-Ekim)'!C1812)</f>
        <v>0</v>
      </c>
      <c r="K2203" s="175">
        <f>IF('G011A (Nisan-Ekim)'!K1812="",0,'G011A (Nisan-Ekim)'!K1812)</f>
        <v>0</v>
      </c>
      <c r="L2203" s="176">
        <f>IF('G011A (Mayıs-Kasım)'!C1814="",0,'G011A (Mayıs-Kasım)'!C1814)</f>
        <v>0</v>
      </c>
      <c r="M2203" s="175">
        <f>IF('G011A (Mayıs-Kasım)'!K1814=" ",0,'G011A (Mayıs-Kasım)'!K1814)</f>
        <v>0</v>
      </c>
      <c r="N2203" s="176">
        <f>IF('G011A (Haziran-Aralık)'!C1863="",0,'G011A (Haziran-Aralık)'!C1863)</f>
        <v>0</v>
      </c>
      <c r="O2203" s="175">
        <f>IF('G011A (Haziran-Aralık)'!K1863="",0,'G011A (Haziran-Aralık)'!K1863)</f>
        <v>0</v>
      </c>
      <c r="P2203" s="176" t="str">
        <f>IF('proje ve personel bilgileri'!A960=0,"",SUM(D2203+F2203+H2203+J2203+L2203+N2203))</f>
        <v/>
      </c>
      <c r="Q2203" s="175" t="str">
        <f>IF('proje ve personel bilgileri'!A960=0,"",SUM(E2203+G2203+I2203+K2203+M2203+O2203))</f>
        <v/>
      </c>
      <c r="R2203" s="180" t="str">
        <f>IF('proje ve personel bilgileri'!A960&lt;&gt;0,(P2203/30)," ")</f>
        <v xml:space="preserve"> </v>
      </c>
      <c r="S2203" s="181" t="str">
        <f>IF('proje ve personel bilgileri'!A960&lt;&gt;0,(Q2203/R2203)," ")</f>
        <v xml:space="preserve"> </v>
      </c>
    </row>
    <row r="2204" spans="1:19" ht="15.75" customHeight="1" x14ac:dyDescent="0.25">
      <c r="A2204" s="15">
        <v>948</v>
      </c>
      <c r="B2204" s="359" t="str">
        <f>IF('proje ve personel bilgileri'!A961&lt;&gt;0,('proje ve personel bilgileri'!A961)," ")</f>
        <v xml:space="preserve"> </v>
      </c>
      <c r="C2204" s="359"/>
      <c r="D2204" s="176">
        <f>IF('G011A (Ocak-Temmuz)'!C1847="",0,'G011A (Ocak-Temmuz)'!C1847)</f>
        <v>0</v>
      </c>
      <c r="E2204" s="175">
        <f>IF('G011A (Ocak-Temmuz)'!K1847=" ",0,'G011A (Ocak-Temmuz)'!K1847)</f>
        <v>0</v>
      </c>
      <c r="F2204" s="176">
        <f>IF('G011A (Şubat-Ağustos)'!C1814="",0,'G011A (Şubat-Ağustos)'!C1814)</f>
        <v>0</v>
      </c>
      <c r="G2204" s="175">
        <f>IF('G011A (Şubat-Ağustos)'!K1814=" ",0,'G011A (Şubat-Ağustos)'!K1814)</f>
        <v>0</v>
      </c>
      <c r="H2204" s="176">
        <f>IF('G011A (Mart-Eylül)'!C1813="",0,'G011A (Mart-Eylül)'!C1813)</f>
        <v>0</v>
      </c>
      <c r="I2204" s="175">
        <f>IF('G011A (Mart-Eylül)'!K1813=" ",0,'G011A (Mart-Eylül)'!K1813)</f>
        <v>0</v>
      </c>
      <c r="J2204" s="176">
        <f>IF('G011A (Nisan-Ekim)'!C1813="",0,'G011A (Nisan-Ekim)'!C1813)</f>
        <v>0</v>
      </c>
      <c r="K2204" s="175">
        <f>IF('G011A (Nisan-Ekim)'!K1813="",0,'G011A (Nisan-Ekim)'!K1813)</f>
        <v>0</v>
      </c>
      <c r="L2204" s="176">
        <f>IF('G011A (Mayıs-Kasım)'!C1815="",0,'G011A (Mayıs-Kasım)'!C1815)</f>
        <v>0</v>
      </c>
      <c r="M2204" s="175">
        <f>IF('G011A (Mayıs-Kasım)'!K1815=" ",0,'G011A (Mayıs-Kasım)'!K1815)</f>
        <v>0</v>
      </c>
      <c r="N2204" s="176">
        <f>IF('G011A (Haziran-Aralık)'!C1864="",0,'G011A (Haziran-Aralık)'!C1864)</f>
        <v>0</v>
      </c>
      <c r="O2204" s="175">
        <f>IF('G011A (Haziran-Aralık)'!K1864="",0,'G011A (Haziran-Aralık)'!K1864)</f>
        <v>0</v>
      </c>
      <c r="P2204" s="176" t="str">
        <f>IF('proje ve personel bilgileri'!A961=0,"",SUM(D2204+F2204+H2204+J2204+L2204+N2204))</f>
        <v/>
      </c>
      <c r="Q2204" s="175" t="str">
        <f>IF('proje ve personel bilgileri'!A961=0,"",SUM(E2204+G2204+I2204+K2204+M2204+O2204))</f>
        <v/>
      </c>
      <c r="R2204" s="180" t="str">
        <f>IF('proje ve personel bilgileri'!A961&lt;&gt;0,(P2204/30)," ")</f>
        <v xml:space="preserve"> </v>
      </c>
      <c r="S2204" s="181" t="str">
        <f>IF('proje ve personel bilgileri'!A961&lt;&gt;0,(Q2204/R2204)," ")</f>
        <v xml:space="preserve"> </v>
      </c>
    </row>
    <row r="2205" spans="1:19" ht="15.75" customHeight="1" x14ac:dyDescent="0.25">
      <c r="A2205" s="14">
        <v>949</v>
      </c>
      <c r="B2205" s="359" t="str">
        <f>IF('proje ve personel bilgileri'!A962&lt;&gt;0,('proje ve personel bilgileri'!A962)," ")</f>
        <v xml:space="preserve"> </v>
      </c>
      <c r="C2205" s="359"/>
      <c r="D2205" s="176">
        <f>IF('G011A (Ocak-Temmuz)'!C1848="",0,'G011A (Ocak-Temmuz)'!C1848)</f>
        <v>0</v>
      </c>
      <c r="E2205" s="175">
        <f>IF('G011A (Ocak-Temmuz)'!K1848=" ",0,'G011A (Ocak-Temmuz)'!K1848)</f>
        <v>0</v>
      </c>
      <c r="F2205" s="176">
        <f>IF('G011A (Şubat-Ağustos)'!C1815="",0,'G011A (Şubat-Ağustos)'!C1815)</f>
        <v>0</v>
      </c>
      <c r="G2205" s="175">
        <f>IF('G011A (Şubat-Ağustos)'!K1815=" ",0,'G011A (Şubat-Ağustos)'!K1815)</f>
        <v>0</v>
      </c>
      <c r="H2205" s="176">
        <f>IF('G011A (Mart-Eylül)'!C1814="",0,'G011A (Mart-Eylül)'!C1814)</f>
        <v>0</v>
      </c>
      <c r="I2205" s="175">
        <f>IF('G011A (Mart-Eylül)'!K1814=" ",0,'G011A (Mart-Eylül)'!K1814)</f>
        <v>0</v>
      </c>
      <c r="J2205" s="176">
        <f>IF('G011A (Nisan-Ekim)'!C1814="",0,'G011A (Nisan-Ekim)'!C1814)</f>
        <v>0</v>
      </c>
      <c r="K2205" s="175">
        <f>IF('G011A (Nisan-Ekim)'!K1814="",0,'G011A (Nisan-Ekim)'!K1814)</f>
        <v>0</v>
      </c>
      <c r="L2205" s="176">
        <f>IF('G011A (Mayıs-Kasım)'!C1816="",0,'G011A (Mayıs-Kasım)'!C1816)</f>
        <v>0</v>
      </c>
      <c r="M2205" s="175">
        <f>IF('G011A (Mayıs-Kasım)'!K1816=" ",0,'G011A (Mayıs-Kasım)'!K1816)</f>
        <v>0</v>
      </c>
      <c r="N2205" s="176">
        <f>IF('G011A (Haziran-Aralık)'!C1865="",0,'G011A (Haziran-Aralık)'!C1865)</f>
        <v>0</v>
      </c>
      <c r="O2205" s="175">
        <f>IF('G011A (Haziran-Aralık)'!K1865="",0,'G011A (Haziran-Aralık)'!K1865)</f>
        <v>0</v>
      </c>
      <c r="P2205" s="176" t="str">
        <f>IF('proje ve personel bilgileri'!A962=0,"",SUM(D2205+F2205+H2205+J2205+L2205+N2205))</f>
        <v/>
      </c>
      <c r="Q2205" s="175" t="str">
        <f>IF('proje ve personel bilgileri'!A962=0,"",SUM(E2205+G2205+I2205+K2205+M2205+O2205))</f>
        <v/>
      </c>
      <c r="R2205" s="180" t="str">
        <f>IF('proje ve personel bilgileri'!A962&lt;&gt;0,(P2205/30)," ")</f>
        <v xml:space="preserve"> </v>
      </c>
      <c r="S2205" s="181" t="str">
        <f>IF('proje ve personel bilgileri'!A962&lt;&gt;0,(Q2205/R2205)," ")</f>
        <v xml:space="preserve"> </v>
      </c>
    </row>
    <row r="2206" spans="1:19" ht="15.75" customHeight="1" x14ac:dyDescent="0.25">
      <c r="A2206" s="15">
        <v>950</v>
      </c>
      <c r="B2206" s="359" t="str">
        <f>IF('proje ve personel bilgileri'!A963&lt;&gt;0,('proje ve personel bilgileri'!A963)," ")</f>
        <v xml:space="preserve"> </v>
      </c>
      <c r="C2206" s="359"/>
      <c r="D2206" s="176">
        <f>IF('G011A (Ocak-Temmuz)'!C1849="",0,'G011A (Ocak-Temmuz)'!C1849)</f>
        <v>0</v>
      </c>
      <c r="E2206" s="175">
        <f>IF('G011A (Ocak-Temmuz)'!K1849=" ",0,'G011A (Ocak-Temmuz)'!K1849)</f>
        <v>0</v>
      </c>
      <c r="F2206" s="176">
        <f>IF('G011A (Şubat-Ağustos)'!C1816="",0,'G011A (Şubat-Ağustos)'!C1816)</f>
        <v>0</v>
      </c>
      <c r="G2206" s="175">
        <f>IF('G011A (Şubat-Ağustos)'!K1816=" ",0,'G011A (Şubat-Ağustos)'!K1816)</f>
        <v>0</v>
      </c>
      <c r="H2206" s="176">
        <f>IF('G011A (Mart-Eylül)'!C1815="",0,'G011A (Mart-Eylül)'!C1815)</f>
        <v>0</v>
      </c>
      <c r="I2206" s="175">
        <f>IF('G011A (Mart-Eylül)'!K1815=" ",0,'G011A (Mart-Eylül)'!K1815)</f>
        <v>0</v>
      </c>
      <c r="J2206" s="176">
        <f>IF('G011A (Nisan-Ekim)'!C1815="",0,'G011A (Nisan-Ekim)'!C1815)</f>
        <v>0</v>
      </c>
      <c r="K2206" s="175">
        <f>IF('G011A (Nisan-Ekim)'!K1815="",0,'G011A (Nisan-Ekim)'!K1815)</f>
        <v>0</v>
      </c>
      <c r="L2206" s="176">
        <f>IF('G011A (Mayıs-Kasım)'!C1817="",0,'G011A (Mayıs-Kasım)'!C1817)</f>
        <v>0</v>
      </c>
      <c r="M2206" s="175">
        <f>IF('G011A (Mayıs-Kasım)'!K1817=" ",0,'G011A (Mayıs-Kasım)'!K1817)</f>
        <v>0</v>
      </c>
      <c r="N2206" s="176">
        <f>IF('G011A (Haziran-Aralık)'!C1866="",0,'G011A (Haziran-Aralık)'!C1866)</f>
        <v>0</v>
      </c>
      <c r="O2206" s="175">
        <f>IF('G011A (Haziran-Aralık)'!K1866="",0,'G011A (Haziran-Aralık)'!K1866)</f>
        <v>0</v>
      </c>
      <c r="P2206" s="176" t="str">
        <f>IF('proje ve personel bilgileri'!A963=0,"",SUM(D2206+F2206+H2206+J2206+L2206+N2206))</f>
        <v/>
      </c>
      <c r="Q2206" s="175" t="str">
        <f>IF('proje ve personel bilgileri'!A963=0,"",SUM(E2206+G2206+I2206+K2206+M2206+O2206))</f>
        <v/>
      </c>
      <c r="R2206" s="180" t="str">
        <f>IF('proje ve personel bilgileri'!A963&lt;&gt;0,(P2206/30)," ")</f>
        <v xml:space="preserve"> </v>
      </c>
      <c r="S2206" s="181" t="str">
        <f>IF('proje ve personel bilgileri'!A963&lt;&gt;0,(Q2206/R2206)," ")</f>
        <v xml:space="preserve"> </v>
      </c>
    </row>
    <row r="2207" spans="1:19" ht="15.75" customHeight="1" x14ac:dyDescent="0.25">
      <c r="A2207" s="14">
        <v>951</v>
      </c>
      <c r="B2207" s="359" t="str">
        <f>IF('proje ve personel bilgileri'!A964&lt;&gt;0,('proje ve personel bilgileri'!A964)," ")</f>
        <v xml:space="preserve"> </v>
      </c>
      <c r="C2207" s="359"/>
      <c r="D2207" s="176">
        <f>IF('G011A (Ocak-Temmuz)'!C1850="",0,'G011A (Ocak-Temmuz)'!C1850)</f>
        <v>0</v>
      </c>
      <c r="E2207" s="175">
        <f>IF('G011A (Ocak-Temmuz)'!K1850=" ",0,'G011A (Ocak-Temmuz)'!K1850)</f>
        <v>0</v>
      </c>
      <c r="F2207" s="176">
        <f>IF('G011A (Şubat-Ağustos)'!C1817="",0,'G011A (Şubat-Ağustos)'!C1817)</f>
        <v>0</v>
      </c>
      <c r="G2207" s="175">
        <f>IF('G011A (Şubat-Ağustos)'!K1817=" ",0,'G011A (Şubat-Ağustos)'!K1817)</f>
        <v>0</v>
      </c>
      <c r="H2207" s="176">
        <f>IF('G011A (Mart-Eylül)'!C1816="",0,'G011A (Mart-Eylül)'!C1816)</f>
        <v>0</v>
      </c>
      <c r="I2207" s="175">
        <f>IF('G011A (Mart-Eylül)'!K1816=" ",0,'G011A (Mart-Eylül)'!K1816)</f>
        <v>0</v>
      </c>
      <c r="J2207" s="176">
        <f>IF('G011A (Nisan-Ekim)'!C1816="",0,'G011A (Nisan-Ekim)'!C1816)</f>
        <v>0</v>
      </c>
      <c r="K2207" s="175">
        <f>IF('G011A (Nisan-Ekim)'!K1816="",0,'G011A (Nisan-Ekim)'!K1816)</f>
        <v>0</v>
      </c>
      <c r="L2207" s="176">
        <f>IF('G011A (Mayıs-Kasım)'!C1818="",0,'G011A (Mayıs-Kasım)'!C1818)</f>
        <v>0</v>
      </c>
      <c r="M2207" s="175">
        <f>IF('G011A (Mayıs-Kasım)'!K1818=" ",0,'G011A (Mayıs-Kasım)'!K1818)</f>
        <v>0</v>
      </c>
      <c r="N2207" s="176">
        <f>IF('G011A (Haziran-Aralık)'!C1867="",0,'G011A (Haziran-Aralık)'!C1867)</f>
        <v>0</v>
      </c>
      <c r="O2207" s="175">
        <f>IF('G011A (Haziran-Aralık)'!K1867="",0,'G011A (Haziran-Aralık)'!K1867)</f>
        <v>0</v>
      </c>
      <c r="P2207" s="176" t="str">
        <f>IF('proje ve personel bilgileri'!A964=0,"",SUM(D2207+F2207+H2207+J2207+L2207+N2207))</f>
        <v/>
      </c>
      <c r="Q2207" s="175" t="str">
        <f>IF('proje ve personel bilgileri'!A964=0,"",SUM(E2207+G2207+I2207+K2207+M2207+O2207))</f>
        <v/>
      </c>
      <c r="R2207" s="180" t="str">
        <f>IF('proje ve personel bilgileri'!A964&lt;&gt;0,(P2207/30)," ")</f>
        <v xml:space="preserve"> </v>
      </c>
      <c r="S2207" s="181" t="str">
        <f>IF('proje ve personel bilgileri'!A964&lt;&gt;0,(Q2207/R2207)," ")</f>
        <v xml:space="preserve"> </v>
      </c>
    </row>
    <row r="2208" spans="1:19" ht="15.75" customHeight="1" x14ac:dyDescent="0.25">
      <c r="A2208" s="15">
        <v>952</v>
      </c>
      <c r="B2208" s="359" t="str">
        <f>IF('proje ve personel bilgileri'!A965&lt;&gt;0,('proje ve personel bilgileri'!A965)," ")</f>
        <v xml:space="preserve"> </v>
      </c>
      <c r="C2208" s="359"/>
      <c r="D2208" s="176">
        <f>IF('G011A (Ocak-Temmuz)'!C1851="",0,'G011A (Ocak-Temmuz)'!C1851)</f>
        <v>0</v>
      </c>
      <c r="E2208" s="175">
        <f>IF('G011A (Ocak-Temmuz)'!K1851=" ",0,'G011A (Ocak-Temmuz)'!K1851)</f>
        <v>0</v>
      </c>
      <c r="F2208" s="176">
        <f>IF('G011A (Şubat-Ağustos)'!C1818="",0,'G011A (Şubat-Ağustos)'!C1818)</f>
        <v>0</v>
      </c>
      <c r="G2208" s="175">
        <f>IF('G011A (Şubat-Ağustos)'!K1818=" ",0,'G011A (Şubat-Ağustos)'!K1818)</f>
        <v>0</v>
      </c>
      <c r="H2208" s="176">
        <f>IF('G011A (Mart-Eylül)'!C1817="",0,'G011A (Mart-Eylül)'!C1817)</f>
        <v>0</v>
      </c>
      <c r="I2208" s="175">
        <f>IF('G011A (Mart-Eylül)'!K1817=" ",0,'G011A (Mart-Eylül)'!K1817)</f>
        <v>0</v>
      </c>
      <c r="J2208" s="176">
        <f>IF('G011A (Nisan-Ekim)'!C1817="",0,'G011A (Nisan-Ekim)'!C1817)</f>
        <v>0</v>
      </c>
      <c r="K2208" s="175">
        <f>IF('G011A (Nisan-Ekim)'!K1817="",0,'G011A (Nisan-Ekim)'!K1817)</f>
        <v>0</v>
      </c>
      <c r="L2208" s="176">
        <f>IF('G011A (Mayıs-Kasım)'!C1819="",0,'G011A (Mayıs-Kasım)'!C1819)</f>
        <v>0</v>
      </c>
      <c r="M2208" s="175">
        <f>IF('G011A (Mayıs-Kasım)'!K1819=" ",0,'G011A (Mayıs-Kasım)'!K1819)</f>
        <v>0</v>
      </c>
      <c r="N2208" s="176">
        <f>IF('G011A (Haziran-Aralık)'!C1868="",0,'G011A (Haziran-Aralık)'!C1868)</f>
        <v>0</v>
      </c>
      <c r="O2208" s="175">
        <f>IF('G011A (Haziran-Aralık)'!K1868="",0,'G011A (Haziran-Aralık)'!K1868)</f>
        <v>0</v>
      </c>
      <c r="P2208" s="176" t="str">
        <f>IF('proje ve personel bilgileri'!A965=0,"",SUM(D2208+F2208+H2208+J2208+L2208+N2208))</f>
        <v/>
      </c>
      <c r="Q2208" s="175" t="str">
        <f>IF('proje ve personel bilgileri'!A965=0,"",SUM(E2208+G2208+I2208+K2208+M2208+O2208))</f>
        <v/>
      </c>
      <c r="R2208" s="180" t="str">
        <f>IF('proje ve personel bilgileri'!A965&lt;&gt;0,(P2208/30)," ")</f>
        <v xml:space="preserve"> </v>
      </c>
      <c r="S2208" s="181" t="str">
        <f>IF('proje ve personel bilgileri'!A965&lt;&gt;0,(Q2208/R2208)," ")</f>
        <v xml:space="preserve"> </v>
      </c>
    </row>
    <row r="2209" spans="1:19" ht="15.75" customHeight="1" x14ac:dyDescent="0.25">
      <c r="A2209" s="14">
        <v>953</v>
      </c>
      <c r="B2209" s="359" t="str">
        <f>IF('proje ve personel bilgileri'!A966&lt;&gt;0,('proje ve personel bilgileri'!A966)," ")</f>
        <v xml:space="preserve"> </v>
      </c>
      <c r="C2209" s="359"/>
      <c r="D2209" s="176">
        <f>IF('G011A (Ocak-Temmuz)'!C1852="",0,'G011A (Ocak-Temmuz)'!C1852)</f>
        <v>0</v>
      </c>
      <c r="E2209" s="175">
        <f>IF('G011A (Ocak-Temmuz)'!K1852=" ",0,'G011A (Ocak-Temmuz)'!K1852)</f>
        <v>0</v>
      </c>
      <c r="F2209" s="176">
        <f>IF('G011A (Şubat-Ağustos)'!C1819="",0,'G011A (Şubat-Ağustos)'!C1819)</f>
        <v>0</v>
      </c>
      <c r="G2209" s="175">
        <f>IF('G011A (Şubat-Ağustos)'!K1819=" ",0,'G011A (Şubat-Ağustos)'!K1819)</f>
        <v>0</v>
      </c>
      <c r="H2209" s="176">
        <f>IF('G011A (Mart-Eylül)'!C1818="",0,'G011A (Mart-Eylül)'!C1818)</f>
        <v>0</v>
      </c>
      <c r="I2209" s="175">
        <f>IF('G011A (Mart-Eylül)'!K1818=" ",0,'G011A (Mart-Eylül)'!K1818)</f>
        <v>0</v>
      </c>
      <c r="J2209" s="176">
        <f>IF('G011A (Nisan-Ekim)'!C1818="",0,'G011A (Nisan-Ekim)'!C1818)</f>
        <v>0</v>
      </c>
      <c r="K2209" s="175">
        <f>IF('G011A (Nisan-Ekim)'!K1818="",0,'G011A (Nisan-Ekim)'!K1818)</f>
        <v>0</v>
      </c>
      <c r="L2209" s="176">
        <f>IF('G011A (Mayıs-Kasım)'!C1820="",0,'G011A (Mayıs-Kasım)'!C1820)</f>
        <v>0</v>
      </c>
      <c r="M2209" s="175">
        <f>IF('G011A (Mayıs-Kasım)'!K1820=" ",0,'G011A (Mayıs-Kasım)'!K1820)</f>
        <v>0</v>
      </c>
      <c r="N2209" s="176">
        <f>IF('G011A (Haziran-Aralık)'!C1869="",0,'G011A (Haziran-Aralık)'!C1869)</f>
        <v>0</v>
      </c>
      <c r="O2209" s="175">
        <f>IF('G011A (Haziran-Aralık)'!K1869="",0,'G011A (Haziran-Aralık)'!K1869)</f>
        <v>0</v>
      </c>
      <c r="P2209" s="176" t="str">
        <f>IF('proje ve personel bilgileri'!A966=0,"",SUM(D2209+F2209+H2209+J2209+L2209+N2209))</f>
        <v/>
      </c>
      <c r="Q2209" s="175" t="str">
        <f>IF('proje ve personel bilgileri'!A966=0,"",SUM(E2209+G2209+I2209+K2209+M2209+O2209))</f>
        <v/>
      </c>
      <c r="R2209" s="180" t="str">
        <f>IF('proje ve personel bilgileri'!A966&lt;&gt;0,(P2209/30)," ")</f>
        <v xml:space="preserve"> </v>
      </c>
      <c r="S2209" s="181" t="str">
        <f>IF('proje ve personel bilgileri'!A966&lt;&gt;0,(Q2209/R2209)," ")</f>
        <v xml:space="preserve"> </v>
      </c>
    </row>
    <row r="2210" spans="1:19" ht="15.75" customHeight="1" x14ac:dyDescent="0.25">
      <c r="A2210" s="15">
        <v>954</v>
      </c>
      <c r="B2210" s="359" t="str">
        <f>IF('proje ve personel bilgileri'!A967&lt;&gt;0,('proje ve personel bilgileri'!A967)," ")</f>
        <v xml:space="preserve"> </v>
      </c>
      <c r="C2210" s="359"/>
      <c r="D2210" s="176">
        <f>IF('G011A (Ocak-Temmuz)'!C1853="",0,'G011A (Ocak-Temmuz)'!C1853)</f>
        <v>0</v>
      </c>
      <c r="E2210" s="175">
        <f>IF('G011A (Ocak-Temmuz)'!K1853=" ",0,'G011A (Ocak-Temmuz)'!K1853)</f>
        <v>0</v>
      </c>
      <c r="F2210" s="176">
        <f>IF('G011A (Şubat-Ağustos)'!C1820="",0,'G011A (Şubat-Ağustos)'!C1820)</f>
        <v>0</v>
      </c>
      <c r="G2210" s="175">
        <f>IF('G011A (Şubat-Ağustos)'!K1820=" ",0,'G011A (Şubat-Ağustos)'!K1820)</f>
        <v>0</v>
      </c>
      <c r="H2210" s="176">
        <f>IF('G011A (Mart-Eylül)'!C1819="",0,'G011A (Mart-Eylül)'!C1819)</f>
        <v>0</v>
      </c>
      <c r="I2210" s="175">
        <f>IF('G011A (Mart-Eylül)'!K1819=" ",0,'G011A (Mart-Eylül)'!K1819)</f>
        <v>0</v>
      </c>
      <c r="J2210" s="176">
        <f>IF('G011A (Nisan-Ekim)'!C1819="",0,'G011A (Nisan-Ekim)'!C1819)</f>
        <v>0</v>
      </c>
      <c r="K2210" s="175">
        <f>IF('G011A (Nisan-Ekim)'!K1819="",0,'G011A (Nisan-Ekim)'!K1819)</f>
        <v>0</v>
      </c>
      <c r="L2210" s="176">
        <f>IF('G011A (Mayıs-Kasım)'!C1821="",0,'G011A (Mayıs-Kasım)'!C1821)</f>
        <v>0</v>
      </c>
      <c r="M2210" s="175">
        <f>IF('G011A (Mayıs-Kasım)'!K1821=" ",0,'G011A (Mayıs-Kasım)'!K1821)</f>
        <v>0</v>
      </c>
      <c r="N2210" s="176">
        <f>IF('G011A (Haziran-Aralık)'!C1870="",0,'G011A (Haziran-Aralık)'!C1870)</f>
        <v>0</v>
      </c>
      <c r="O2210" s="175">
        <f>IF('G011A (Haziran-Aralık)'!K1870="",0,'G011A (Haziran-Aralık)'!K1870)</f>
        <v>0</v>
      </c>
      <c r="P2210" s="176" t="str">
        <f>IF('proje ve personel bilgileri'!A967=0,"",SUM(D2210+F2210+H2210+J2210+L2210+N2210))</f>
        <v/>
      </c>
      <c r="Q2210" s="175" t="str">
        <f>IF('proje ve personel bilgileri'!A967=0,"",SUM(E2210+G2210+I2210+K2210+M2210+O2210))</f>
        <v/>
      </c>
      <c r="R2210" s="180" t="str">
        <f>IF('proje ve personel bilgileri'!A967&lt;&gt;0,(P2210/30)," ")</f>
        <v xml:space="preserve"> </v>
      </c>
      <c r="S2210" s="181" t="str">
        <f>IF('proje ve personel bilgileri'!A967&lt;&gt;0,(Q2210/R2210)," ")</f>
        <v xml:space="preserve"> </v>
      </c>
    </row>
    <row r="2211" spans="1:19" ht="15" customHeight="1" x14ac:dyDescent="0.25">
      <c r="A2211" s="56"/>
      <c r="B2211" s="56"/>
      <c r="C2211" s="56"/>
      <c r="D2211" s="56"/>
      <c r="E2211" s="56"/>
      <c r="F2211" s="56"/>
      <c r="G2211" s="56"/>
      <c r="H2211" s="56"/>
      <c r="I2211" s="56"/>
      <c r="J2211" s="56"/>
      <c r="K2211" s="56"/>
      <c r="L2211" s="56"/>
      <c r="M2211" s="56"/>
      <c r="N2211" s="56"/>
      <c r="O2211" s="56"/>
      <c r="P2211" s="56"/>
      <c r="Q2211" s="56"/>
      <c r="R2211" s="56"/>
      <c r="S2211" s="56"/>
    </row>
    <row r="2212" spans="1:19" ht="15" customHeight="1" x14ac:dyDescent="0.25">
      <c r="A2212" s="332" t="s">
        <v>100</v>
      </c>
      <c r="B2212" s="332"/>
      <c r="C2212" s="332"/>
      <c r="D2212" s="332"/>
      <c r="E2212" s="332"/>
      <c r="F2212" s="332"/>
      <c r="G2212" s="332"/>
      <c r="H2212" s="332"/>
      <c r="I2212" s="332"/>
      <c r="J2212" s="332"/>
      <c r="K2212" s="332"/>
      <c r="L2212" s="332"/>
      <c r="M2212" s="332"/>
      <c r="N2212" s="332"/>
      <c r="O2212" s="332"/>
      <c r="P2212" s="332"/>
      <c r="Q2212" s="332"/>
      <c r="R2212" s="332"/>
    </row>
    <row r="2213" spans="1:19" ht="15" customHeight="1" x14ac:dyDescent="0.25">
      <c r="A2213" s="287"/>
    </row>
    <row r="2214" spans="1:19" ht="15" customHeight="1" x14ac:dyDescent="0.25">
      <c r="C2214" s="57"/>
      <c r="E2214" s="58"/>
      <c r="G2214" s="57"/>
    </row>
    <row r="2215" spans="1:19" ht="15" customHeight="1" x14ac:dyDescent="0.25">
      <c r="F2215" s="288" t="s">
        <v>102</v>
      </c>
      <c r="J2215" s="288" t="s">
        <v>103</v>
      </c>
      <c r="O2215" s="74" t="s">
        <v>127</v>
      </c>
    </row>
    <row r="2226" spans="1:19" ht="15.75" customHeight="1" x14ac:dyDescent="0.25">
      <c r="A2226" s="348" t="s">
        <v>108</v>
      </c>
      <c r="B2226" s="348"/>
      <c r="C2226" s="348"/>
      <c r="D2226" s="348"/>
      <c r="E2226" s="348"/>
      <c r="F2226" s="348"/>
      <c r="G2226" s="348"/>
      <c r="H2226" s="348"/>
      <c r="I2226" s="348"/>
      <c r="J2226" s="348"/>
      <c r="K2226" s="348"/>
      <c r="L2226" s="348"/>
      <c r="M2226" s="348"/>
      <c r="N2226" s="348"/>
      <c r="O2226" s="348"/>
      <c r="P2226" s="348"/>
      <c r="Q2226" s="348"/>
      <c r="R2226" s="348"/>
      <c r="S2226" s="348"/>
    </row>
    <row r="2227" spans="1:19" ht="15" customHeight="1" x14ac:dyDescent="0.25">
      <c r="A2227" s="68"/>
      <c r="B2227" s="68"/>
      <c r="C2227" s="68"/>
      <c r="D2227" s="68"/>
      <c r="E2227" s="68"/>
      <c r="F2227" s="68"/>
      <c r="G2227" s="68"/>
      <c r="H2227" s="68"/>
      <c r="I2227" s="69" t="str">
        <f>'proje ve personel bilgileri'!$B$7</f>
        <v>/</v>
      </c>
      <c r="J2227" s="68" t="s">
        <v>109</v>
      </c>
      <c r="K2227" s="68"/>
      <c r="L2227" s="68"/>
      <c r="M2227" s="68"/>
      <c r="N2227" s="68"/>
      <c r="O2227" s="68"/>
      <c r="P2227" s="68"/>
      <c r="Q2227" s="68"/>
      <c r="R2227" s="68"/>
      <c r="S2227" s="68"/>
    </row>
    <row r="2228" spans="1:19" ht="18.75" customHeight="1" x14ac:dyDescent="0.25">
      <c r="R2228" s="10" t="s">
        <v>110</v>
      </c>
    </row>
    <row r="2229" spans="1:19" ht="15.75" customHeight="1" x14ac:dyDescent="0.25">
      <c r="A2229" s="349" t="s">
        <v>2</v>
      </c>
      <c r="B2229" s="350"/>
      <c r="C2229" s="374">
        <f>'proje ve personel bilgileri'!$B$2</f>
        <v>0</v>
      </c>
      <c r="D2229" s="375"/>
      <c r="E2229" s="375"/>
      <c r="F2229" s="375"/>
      <c r="G2229" s="375"/>
      <c r="H2229" s="375"/>
      <c r="I2229" s="375"/>
      <c r="J2229" s="375"/>
      <c r="K2229" s="375"/>
      <c r="L2229" s="375"/>
      <c r="M2229" s="375"/>
      <c r="N2229" s="375"/>
      <c r="O2229" s="375"/>
      <c r="P2229" s="375"/>
      <c r="Q2229" s="375"/>
      <c r="R2229" s="375"/>
      <c r="S2229" s="376"/>
    </row>
    <row r="2230" spans="1:19" ht="15.75" customHeight="1" x14ac:dyDescent="0.25">
      <c r="A2230" s="349" t="s">
        <v>4</v>
      </c>
      <c r="B2230" s="350"/>
      <c r="C2230" s="374">
        <f>'proje ve personel bilgileri'!$B$3</f>
        <v>0</v>
      </c>
      <c r="D2230" s="375"/>
      <c r="E2230" s="375"/>
      <c r="F2230" s="375"/>
      <c r="G2230" s="375"/>
      <c r="H2230" s="375"/>
      <c r="I2230" s="375"/>
      <c r="J2230" s="375"/>
      <c r="K2230" s="375"/>
      <c r="L2230" s="375"/>
      <c r="M2230" s="375"/>
      <c r="N2230" s="375"/>
      <c r="O2230" s="375"/>
      <c r="P2230" s="375"/>
      <c r="Q2230" s="375"/>
      <c r="R2230" s="375"/>
      <c r="S2230" s="376"/>
    </row>
    <row r="2231" spans="1:19" ht="27.75" customHeight="1" x14ac:dyDescent="0.25">
      <c r="A2231" s="360" t="s">
        <v>87</v>
      </c>
      <c r="B2231" s="368" t="s">
        <v>15</v>
      </c>
      <c r="C2231" s="369"/>
      <c r="D2231" s="368" t="s">
        <v>111</v>
      </c>
      <c r="E2231" s="369"/>
      <c r="F2231" s="368" t="s">
        <v>112</v>
      </c>
      <c r="G2231" s="369"/>
      <c r="H2231" s="366" t="s">
        <v>113</v>
      </c>
      <c r="I2231" s="367"/>
      <c r="J2231" s="366" t="s">
        <v>114</v>
      </c>
      <c r="K2231" s="367"/>
      <c r="L2231" s="366" t="s">
        <v>115</v>
      </c>
      <c r="M2231" s="367"/>
      <c r="N2231" s="368" t="s">
        <v>116</v>
      </c>
      <c r="O2231" s="369"/>
      <c r="P2231" s="360" t="s">
        <v>117</v>
      </c>
      <c r="Q2231" s="286" t="s">
        <v>118</v>
      </c>
      <c r="R2231" s="362" t="s">
        <v>119</v>
      </c>
      <c r="S2231" s="362" t="s">
        <v>120</v>
      </c>
    </row>
    <row r="2232" spans="1:19" ht="15.75" customHeight="1" x14ac:dyDescent="0.25">
      <c r="A2232" s="361"/>
      <c r="B2232" s="372"/>
      <c r="C2232" s="373"/>
      <c r="D2232" s="370"/>
      <c r="E2232" s="371"/>
      <c r="F2232" s="370"/>
      <c r="G2232" s="371"/>
      <c r="H2232" s="364" t="s">
        <v>121</v>
      </c>
      <c r="I2232" s="365"/>
      <c r="J2232" s="364" t="s">
        <v>122</v>
      </c>
      <c r="K2232" s="365"/>
      <c r="L2232" s="364" t="s">
        <v>123</v>
      </c>
      <c r="M2232" s="365"/>
      <c r="N2232" s="370"/>
      <c r="O2232" s="371"/>
      <c r="P2232" s="361"/>
      <c r="Q2232" s="11" t="s">
        <v>124</v>
      </c>
      <c r="R2232" s="363"/>
      <c r="S2232" s="363"/>
    </row>
    <row r="2233" spans="1:19" ht="27.75" customHeight="1" x14ac:dyDescent="0.25">
      <c r="A2233" s="361"/>
      <c r="B2233" s="372"/>
      <c r="C2233" s="373"/>
      <c r="D2233" s="360" t="s">
        <v>125</v>
      </c>
      <c r="E2233" s="11" t="s">
        <v>126</v>
      </c>
      <c r="F2233" s="360" t="s">
        <v>125</v>
      </c>
      <c r="G2233" s="11" t="s">
        <v>126</v>
      </c>
      <c r="H2233" s="360" t="s">
        <v>125</v>
      </c>
      <c r="I2233" s="11" t="s">
        <v>126</v>
      </c>
      <c r="J2233" s="360" t="s">
        <v>125</v>
      </c>
      <c r="K2233" s="12" t="s">
        <v>126</v>
      </c>
      <c r="L2233" s="360" t="s">
        <v>125</v>
      </c>
      <c r="M2233" s="11" t="s">
        <v>126</v>
      </c>
      <c r="N2233" s="360" t="s">
        <v>125</v>
      </c>
      <c r="O2233" s="11" t="s">
        <v>126</v>
      </c>
      <c r="P2233" s="361"/>
      <c r="Q2233" s="11" t="s">
        <v>98</v>
      </c>
      <c r="R2233" s="363"/>
      <c r="S2233" s="363"/>
    </row>
    <row r="2234" spans="1:19" ht="15.75" customHeight="1" x14ac:dyDescent="0.25">
      <c r="A2234" s="361"/>
      <c r="B2234" s="372"/>
      <c r="C2234" s="373"/>
      <c r="D2234" s="361"/>
      <c r="E2234" s="11" t="s">
        <v>98</v>
      </c>
      <c r="F2234" s="361"/>
      <c r="G2234" s="11" t="s">
        <v>98</v>
      </c>
      <c r="H2234" s="361"/>
      <c r="I2234" s="11" t="s">
        <v>98</v>
      </c>
      <c r="J2234" s="361"/>
      <c r="K2234" s="12" t="s">
        <v>98</v>
      </c>
      <c r="L2234" s="361"/>
      <c r="M2234" s="11" t="s">
        <v>98</v>
      </c>
      <c r="N2234" s="361"/>
      <c r="O2234" s="11" t="s">
        <v>98</v>
      </c>
      <c r="P2234" s="361"/>
      <c r="Q2234" s="13"/>
      <c r="R2234" s="363"/>
      <c r="S2234" s="363"/>
    </row>
    <row r="2235" spans="1:19" ht="15.75" customHeight="1" x14ac:dyDescent="0.25">
      <c r="A2235" s="14">
        <v>955</v>
      </c>
      <c r="B2235" s="359" t="str">
        <f>IF('proje ve personel bilgileri'!A968&lt;&gt;0,('proje ve personel bilgileri'!A968)," ")</f>
        <v xml:space="preserve"> </v>
      </c>
      <c r="C2235" s="359"/>
      <c r="D2235" s="176">
        <f>IF('G011A (Ocak-Temmuz)'!C1872="",0,'G011A (Ocak-Temmuz)'!C1872)</f>
        <v>0</v>
      </c>
      <c r="E2235" s="175">
        <f>IF('G011A (Ocak-Temmuz)'!K1872=" ",0,'G011A (Ocak-Temmuz)'!K1872)</f>
        <v>0</v>
      </c>
      <c r="F2235" s="176">
        <f>IF('G011A (Şubat-Ağustos)'!C1838="",0,'G011A (Şubat-Ağustos)'!C1838)</f>
        <v>0</v>
      </c>
      <c r="G2235" s="175">
        <f>IF('G011A (Şubat-Ağustos)'!K1838=" ",0,'G011A (Şubat-Ağustos)'!K1838)</f>
        <v>0</v>
      </c>
      <c r="H2235" s="176">
        <f>IF('G011A (Mart-Eylül)'!C1838="",0,'G011A (Mart-Eylül)'!C1838)</f>
        <v>0</v>
      </c>
      <c r="I2235" s="175">
        <f>IF('G011A (Mart-Eylül)'!K1838=" ",0,'G011A (Mart-Eylül)'!K1838)</f>
        <v>0</v>
      </c>
      <c r="J2235" s="176">
        <f>IF('G011A (Nisan-Ekim)'!C1838="",0,'G011A (Nisan-Ekim)'!C1838)</f>
        <v>0</v>
      </c>
      <c r="K2235" s="175">
        <f>IF('G011A (Nisan-Ekim)'!K1838="",0,'G011A (Nisan-Ekim)'!K1838)</f>
        <v>0</v>
      </c>
      <c r="L2235" s="176">
        <f>IF('G011A (Mayıs-Kasım)'!C1837="",0,'G011A (Mayıs-Kasım)'!C1837)</f>
        <v>0</v>
      </c>
      <c r="M2235" s="175">
        <f>IF('G011A (Mayıs-Kasım)'!K1837=" ",0,'G011A (Mayıs-Kasım)'!K1837)</f>
        <v>0</v>
      </c>
      <c r="N2235" s="176">
        <f>IF('G011A (Haziran-Aralık)'!C1889="",0,'G011A (Haziran-Aralık)'!C1889)</f>
        <v>0</v>
      </c>
      <c r="O2235" s="175">
        <f>IF('G011A (Haziran-Aralık)'!K1889="",0,'G011A (Haziran-Aralık)'!K1889)</f>
        <v>0</v>
      </c>
      <c r="P2235" s="176" t="str">
        <f>IF('proje ve personel bilgileri'!A968=0,"",SUM(D2235+F2235+H2235+J2235+L2235+N2235))</f>
        <v/>
      </c>
      <c r="Q2235" s="175" t="str">
        <f>IF('proje ve personel bilgileri'!A968=0,"",SUM(E2235+G2235+I2235+K2235+M2235+O2235))</f>
        <v/>
      </c>
      <c r="R2235" s="180" t="str">
        <f>IF('proje ve personel bilgileri'!A968&lt;&gt;0,(P2235/30)," ")</f>
        <v xml:space="preserve"> </v>
      </c>
      <c r="S2235" s="181" t="str">
        <f>IF('proje ve personel bilgileri'!A968&lt;&gt;0,(Q2235/R2235)," ")</f>
        <v xml:space="preserve"> </v>
      </c>
    </row>
    <row r="2236" spans="1:19" ht="15.75" customHeight="1" x14ac:dyDescent="0.25">
      <c r="A2236" s="15">
        <v>956</v>
      </c>
      <c r="B2236" s="359" t="str">
        <f>IF('proje ve personel bilgileri'!A969&lt;&gt;0,('proje ve personel bilgileri'!A969)," ")</f>
        <v xml:space="preserve"> </v>
      </c>
      <c r="C2236" s="359"/>
      <c r="D2236" s="176">
        <f>IF('G011A (Ocak-Temmuz)'!C1873="",0,'G011A (Ocak-Temmuz)'!C1873)</f>
        <v>0</v>
      </c>
      <c r="E2236" s="175">
        <f>IF('G011A (Ocak-Temmuz)'!K1873=" ",0,'G011A (Ocak-Temmuz)'!K1873)</f>
        <v>0</v>
      </c>
      <c r="F2236" s="176">
        <f>IF('G011A (Şubat-Ağustos)'!C1839="",0,'G011A (Şubat-Ağustos)'!C1839)</f>
        <v>0</v>
      </c>
      <c r="G2236" s="175">
        <f>IF('G011A (Şubat-Ağustos)'!K1839=" ",0,'G011A (Şubat-Ağustos)'!K1839)</f>
        <v>0</v>
      </c>
      <c r="H2236" s="176">
        <f>IF('G011A (Mart-Eylül)'!C1839="",0,'G011A (Mart-Eylül)'!C1839)</f>
        <v>0</v>
      </c>
      <c r="I2236" s="175">
        <f>IF('G011A (Mart-Eylül)'!K1839=" ",0,'G011A (Mart-Eylül)'!K1839)</f>
        <v>0</v>
      </c>
      <c r="J2236" s="176">
        <f>IF('G011A (Nisan-Ekim)'!C1839="",0,'G011A (Nisan-Ekim)'!C1839)</f>
        <v>0</v>
      </c>
      <c r="K2236" s="175">
        <f>IF('G011A (Nisan-Ekim)'!K1839="",0,'G011A (Nisan-Ekim)'!K1839)</f>
        <v>0</v>
      </c>
      <c r="L2236" s="176">
        <f>IF('G011A (Mayıs-Kasım)'!C1838="",0,'G011A (Mayıs-Kasım)'!C1838)</f>
        <v>0</v>
      </c>
      <c r="M2236" s="175">
        <f>IF('G011A (Mayıs-Kasım)'!K1838=" ",0,'G011A (Mayıs-Kasım)'!K1838)</f>
        <v>0</v>
      </c>
      <c r="N2236" s="176">
        <f>IF('G011A (Haziran-Aralık)'!C1890="",0,'G011A (Haziran-Aralık)'!C1890)</f>
        <v>0</v>
      </c>
      <c r="O2236" s="175">
        <f>IF('G011A (Haziran-Aralık)'!K1890="",0,'G011A (Haziran-Aralık)'!K1890)</f>
        <v>0</v>
      </c>
      <c r="P2236" s="176" t="str">
        <f>IF('proje ve personel bilgileri'!A969=0,"",SUM(D2236+F2236+H2236+J2236+L2236+N2236))</f>
        <v/>
      </c>
      <c r="Q2236" s="175" t="str">
        <f>IF('proje ve personel bilgileri'!A969=0,"",SUM(E2236+G2236+I2236+K2236+M2236+O2236))</f>
        <v/>
      </c>
      <c r="R2236" s="180" t="str">
        <f>IF('proje ve personel bilgileri'!A969&lt;&gt;0,(P2236/30)," ")</f>
        <v xml:space="preserve"> </v>
      </c>
      <c r="S2236" s="181" t="str">
        <f>IF('proje ve personel bilgileri'!A969&lt;&gt;0,(Q2236/R2236)," ")</f>
        <v xml:space="preserve"> </v>
      </c>
    </row>
    <row r="2237" spans="1:19" ht="15.75" customHeight="1" x14ac:dyDescent="0.25">
      <c r="A2237" s="14">
        <v>957</v>
      </c>
      <c r="B2237" s="359" t="str">
        <f>IF('proje ve personel bilgileri'!A970&lt;&gt;0,('proje ve personel bilgileri'!A970)," ")</f>
        <v xml:space="preserve"> </v>
      </c>
      <c r="C2237" s="359"/>
      <c r="D2237" s="176">
        <f>IF('G011A (Ocak-Temmuz)'!C1874="",0,'G011A (Ocak-Temmuz)'!C1874)</f>
        <v>0</v>
      </c>
      <c r="E2237" s="175">
        <f>IF('G011A (Ocak-Temmuz)'!K1874=" ",0,'G011A (Ocak-Temmuz)'!K1874)</f>
        <v>0</v>
      </c>
      <c r="F2237" s="176">
        <f>IF('G011A (Şubat-Ağustos)'!C1840="",0,'G011A (Şubat-Ağustos)'!C1840)</f>
        <v>0</v>
      </c>
      <c r="G2237" s="175">
        <f>IF('G011A (Şubat-Ağustos)'!K1840=" ",0,'G011A (Şubat-Ağustos)'!K1840)</f>
        <v>0</v>
      </c>
      <c r="H2237" s="176">
        <f>IF('G011A (Mart-Eylül)'!C1840="",0,'G011A (Mart-Eylül)'!C1840)</f>
        <v>0</v>
      </c>
      <c r="I2237" s="175">
        <f>IF('G011A (Mart-Eylül)'!K1840=" ",0,'G011A (Mart-Eylül)'!K1840)</f>
        <v>0</v>
      </c>
      <c r="J2237" s="176">
        <f>IF('G011A (Nisan-Ekim)'!C1840="",0,'G011A (Nisan-Ekim)'!C1840)</f>
        <v>0</v>
      </c>
      <c r="K2237" s="175">
        <f>IF('G011A (Nisan-Ekim)'!K1840="",0,'G011A (Nisan-Ekim)'!K1840)</f>
        <v>0</v>
      </c>
      <c r="L2237" s="176">
        <f>IF('G011A (Mayıs-Kasım)'!C1839="",0,'G011A (Mayıs-Kasım)'!C1839)</f>
        <v>0</v>
      </c>
      <c r="M2237" s="175">
        <f>IF('G011A (Mayıs-Kasım)'!K1839=" ",0,'G011A (Mayıs-Kasım)'!K1839)</f>
        <v>0</v>
      </c>
      <c r="N2237" s="176">
        <f>IF('G011A (Haziran-Aralık)'!C1891="",0,'G011A (Haziran-Aralık)'!C1891)</f>
        <v>0</v>
      </c>
      <c r="O2237" s="175">
        <f>IF('G011A (Haziran-Aralık)'!K1891="",0,'G011A (Haziran-Aralık)'!K1891)</f>
        <v>0</v>
      </c>
      <c r="P2237" s="176" t="str">
        <f>IF('proje ve personel bilgileri'!A970=0,"",SUM(D2237+F2237+H2237+J2237+L2237+N2237))</f>
        <v/>
      </c>
      <c r="Q2237" s="175" t="str">
        <f>IF('proje ve personel bilgileri'!A970=0,"",SUM(E2237+G2237+I2237+K2237+M2237+O2237))</f>
        <v/>
      </c>
      <c r="R2237" s="180" t="str">
        <f>IF('proje ve personel bilgileri'!A970&lt;&gt;0,(P2237/30)," ")</f>
        <v xml:space="preserve"> </v>
      </c>
      <c r="S2237" s="181" t="str">
        <f>IF('proje ve personel bilgileri'!A970&lt;&gt;0,(Q2237/R2237)," ")</f>
        <v xml:space="preserve"> </v>
      </c>
    </row>
    <row r="2238" spans="1:19" ht="15.75" customHeight="1" x14ac:dyDescent="0.25">
      <c r="A2238" s="15">
        <v>958</v>
      </c>
      <c r="B2238" s="359" t="str">
        <f>IF('proje ve personel bilgileri'!A971&lt;&gt;0,('proje ve personel bilgileri'!A971)," ")</f>
        <v xml:space="preserve"> </v>
      </c>
      <c r="C2238" s="359"/>
      <c r="D2238" s="176">
        <f>IF('G011A (Ocak-Temmuz)'!C1875="",0,'G011A (Ocak-Temmuz)'!C1875)</f>
        <v>0</v>
      </c>
      <c r="E2238" s="175">
        <f>IF('G011A (Ocak-Temmuz)'!K1875=" ",0,'G011A (Ocak-Temmuz)'!K1875)</f>
        <v>0</v>
      </c>
      <c r="F2238" s="176">
        <f>IF('G011A (Şubat-Ağustos)'!C1841="",0,'G011A (Şubat-Ağustos)'!C1841)</f>
        <v>0</v>
      </c>
      <c r="G2238" s="175">
        <f>IF('G011A (Şubat-Ağustos)'!K1841=" ",0,'G011A (Şubat-Ağustos)'!K1841)</f>
        <v>0</v>
      </c>
      <c r="H2238" s="176">
        <f>IF('G011A (Mart-Eylül)'!C1841="",0,'G011A (Mart-Eylül)'!C1841)</f>
        <v>0</v>
      </c>
      <c r="I2238" s="175">
        <f>IF('G011A (Mart-Eylül)'!K1841=" ",0,'G011A (Mart-Eylül)'!K1841)</f>
        <v>0</v>
      </c>
      <c r="J2238" s="176">
        <f>IF('G011A (Nisan-Ekim)'!C1841="",0,'G011A (Nisan-Ekim)'!C1841)</f>
        <v>0</v>
      </c>
      <c r="K2238" s="175">
        <f>IF('G011A (Nisan-Ekim)'!K1841="",0,'G011A (Nisan-Ekim)'!K1841)</f>
        <v>0</v>
      </c>
      <c r="L2238" s="176">
        <f>IF('G011A (Mayıs-Kasım)'!C1840="",0,'G011A (Mayıs-Kasım)'!C1840)</f>
        <v>0</v>
      </c>
      <c r="M2238" s="175">
        <f>IF('G011A (Mayıs-Kasım)'!K1840=" ",0,'G011A (Mayıs-Kasım)'!K1840)</f>
        <v>0</v>
      </c>
      <c r="N2238" s="176">
        <f>IF('G011A (Haziran-Aralık)'!C1892="",0,'G011A (Haziran-Aralık)'!C1892)</f>
        <v>0</v>
      </c>
      <c r="O2238" s="175">
        <f>IF('G011A (Haziran-Aralık)'!K1892="",0,'G011A (Haziran-Aralık)'!K1892)</f>
        <v>0</v>
      </c>
      <c r="P2238" s="176" t="str">
        <f>IF('proje ve personel bilgileri'!A971=0,"",SUM(D2238+F2238+H2238+J2238+L2238+N2238))</f>
        <v/>
      </c>
      <c r="Q2238" s="175" t="str">
        <f>IF('proje ve personel bilgileri'!A971=0,"",SUM(E2238+G2238+I2238+K2238+M2238+O2238))</f>
        <v/>
      </c>
      <c r="R2238" s="180" t="str">
        <f>IF('proje ve personel bilgileri'!A971&lt;&gt;0,(P2238/30)," ")</f>
        <v xml:space="preserve"> </v>
      </c>
      <c r="S2238" s="181" t="str">
        <f>IF('proje ve personel bilgileri'!A971&lt;&gt;0,(Q2238/R2238)," ")</f>
        <v xml:space="preserve"> </v>
      </c>
    </row>
    <row r="2239" spans="1:19" ht="15.75" customHeight="1" x14ac:dyDescent="0.25">
      <c r="A2239" s="14">
        <v>959</v>
      </c>
      <c r="B2239" s="359" t="str">
        <f>IF('proje ve personel bilgileri'!A972&lt;&gt;0,('proje ve personel bilgileri'!A972)," ")</f>
        <v xml:space="preserve"> </v>
      </c>
      <c r="C2239" s="359"/>
      <c r="D2239" s="176">
        <f>IF('G011A (Ocak-Temmuz)'!C1876="",0,'G011A (Ocak-Temmuz)'!C1876)</f>
        <v>0</v>
      </c>
      <c r="E2239" s="175">
        <f>IF('G011A (Ocak-Temmuz)'!K1876=" ",0,'G011A (Ocak-Temmuz)'!K1876)</f>
        <v>0</v>
      </c>
      <c r="F2239" s="176">
        <f>IF('G011A (Şubat-Ağustos)'!C1842="",0,'G011A (Şubat-Ağustos)'!C1842)</f>
        <v>0</v>
      </c>
      <c r="G2239" s="175">
        <f>IF('G011A (Şubat-Ağustos)'!K1842=" ",0,'G011A (Şubat-Ağustos)'!K1842)</f>
        <v>0</v>
      </c>
      <c r="H2239" s="176">
        <f>IF('G011A (Mart-Eylül)'!C1842="",0,'G011A (Mart-Eylül)'!C1842)</f>
        <v>0</v>
      </c>
      <c r="I2239" s="175">
        <f>IF('G011A (Mart-Eylül)'!K1842=" ",0,'G011A (Mart-Eylül)'!K1842)</f>
        <v>0</v>
      </c>
      <c r="J2239" s="176">
        <f>IF('G011A (Nisan-Ekim)'!C1842="",0,'G011A (Nisan-Ekim)'!C1842)</f>
        <v>0</v>
      </c>
      <c r="K2239" s="175">
        <f>IF('G011A (Nisan-Ekim)'!K1842="",0,'G011A (Nisan-Ekim)'!K1842)</f>
        <v>0</v>
      </c>
      <c r="L2239" s="176">
        <f>IF('G011A (Mayıs-Kasım)'!C1841="",0,'G011A (Mayıs-Kasım)'!C1841)</f>
        <v>0</v>
      </c>
      <c r="M2239" s="175">
        <f>IF('G011A (Mayıs-Kasım)'!K1841=" ",0,'G011A (Mayıs-Kasım)'!K1841)</f>
        <v>0</v>
      </c>
      <c r="N2239" s="176">
        <f>IF('G011A (Haziran-Aralık)'!C1893="",0,'G011A (Haziran-Aralık)'!C1893)</f>
        <v>0</v>
      </c>
      <c r="O2239" s="175">
        <f>IF('G011A (Haziran-Aralık)'!K1893="",0,'G011A (Haziran-Aralık)'!K1893)</f>
        <v>0</v>
      </c>
      <c r="P2239" s="176" t="str">
        <f>IF('proje ve personel bilgileri'!A972=0,"",SUM(D2239+F2239+H2239+J2239+L2239+N2239))</f>
        <v/>
      </c>
      <c r="Q2239" s="175" t="str">
        <f>IF('proje ve personel bilgileri'!A972=0,"",SUM(E2239+G2239+I2239+K2239+M2239+O2239))</f>
        <v/>
      </c>
      <c r="R2239" s="180" t="str">
        <f>IF('proje ve personel bilgileri'!A972&lt;&gt;0,(P2239/30)," ")</f>
        <v xml:space="preserve"> </v>
      </c>
      <c r="S2239" s="181" t="str">
        <f>IF('proje ve personel bilgileri'!A972&lt;&gt;0,(Q2239/R2239)," ")</f>
        <v xml:space="preserve"> </v>
      </c>
    </row>
    <row r="2240" spans="1:19" ht="15.75" customHeight="1" x14ac:dyDescent="0.25">
      <c r="A2240" s="15">
        <v>960</v>
      </c>
      <c r="B2240" s="359" t="str">
        <f>IF('proje ve personel bilgileri'!A973&lt;&gt;0,('proje ve personel bilgileri'!A973)," ")</f>
        <v xml:space="preserve"> </v>
      </c>
      <c r="C2240" s="359"/>
      <c r="D2240" s="176">
        <f>IF('G011A (Ocak-Temmuz)'!C1877="",0,'G011A (Ocak-Temmuz)'!C1877)</f>
        <v>0</v>
      </c>
      <c r="E2240" s="175">
        <f>IF('G011A (Ocak-Temmuz)'!K1877=" ",0,'G011A (Ocak-Temmuz)'!K1877)</f>
        <v>0</v>
      </c>
      <c r="F2240" s="176">
        <f>IF('G011A (Şubat-Ağustos)'!C1843="",0,'G011A (Şubat-Ağustos)'!C1843)</f>
        <v>0</v>
      </c>
      <c r="G2240" s="175">
        <f>IF('G011A (Şubat-Ağustos)'!K1843=" ",0,'G011A (Şubat-Ağustos)'!K1843)</f>
        <v>0</v>
      </c>
      <c r="H2240" s="176">
        <f>IF('G011A (Mart-Eylül)'!C1843="",0,'G011A (Mart-Eylül)'!C1843)</f>
        <v>0</v>
      </c>
      <c r="I2240" s="175">
        <f>IF('G011A (Mart-Eylül)'!K1843=" ",0,'G011A (Mart-Eylül)'!K1843)</f>
        <v>0</v>
      </c>
      <c r="J2240" s="176">
        <f>IF('G011A (Nisan-Ekim)'!C1843="",0,'G011A (Nisan-Ekim)'!C1843)</f>
        <v>0</v>
      </c>
      <c r="K2240" s="175">
        <f>IF('G011A (Nisan-Ekim)'!K1843="",0,'G011A (Nisan-Ekim)'!K1843)</f>
        <v>0</v>
      </c>
      <c r="L2240" s="176">
        <f>IF('G011A (Mayıs-Kasım)'!C1842="",0,'G011A (Mayıs-Kasım)'!C1842)</f>
        <v>0</v>
      </c>
      <c r="M2240" s="175">
        <f>IF('G011A (Mayıs-Kasım)'!K1842=" ",0,'G011A (Mayıs-Kasım)'!K1842)</f>
        <v>0</v>
      </c>
      <c r="N2240" s="176">
        <f>IF('G011A (Haziran-Aralık)'!C1894="",0,'G011A (Haziran-Aralık)'!C1894)</f>
        <v>0</v>
      </c>
      <c r="O2240" s="175">
        <f>IF('G011A (Haziran-Aralık)'!K1894="",0,'G011A (Haziran-Aralık)'!K1894)</f>
        <v>0</v>
      </c>
      <c r="P2240" s="176" t="str">
        <f>IF('proje ve personel bilgileri'!A973=0,"",SUM(D2240+F2240+H2240+J2240+L2240+N2240))</f>
        <v/>
      </c>
      <c r="Q2240" s="175" t="str">
        <f>IF('proje ve personel bilgileri'!A973=0,"",SUM(E2240+G2240+I2240+K2240+M2240+O2240))</f>
        <v/>
      </c>
      <c r="R2240" s="180" t="str">
        <f>IF('proje ve personel bilgileri'!A973&lt;&gt;0,(P2240/30)," ")</f>
        <v xml:space="preserve"> </v>
      </c>
      <c r="S2240" s="181" t="str">
        <f>IF('proje ve personel bilgileri'!A973&lt;&gt;0,(Q2240/R2240)," ")</f>
        <v xml:space="preserve"> </v>
      </c>
    </row>
    <row r="2241" spans="1:19" ht="15.75" customHeight="1" x14ac:dyDescent="0.25">
      <c r="A2241" s="14">
        <v>961</v>
      </c>
      <c r="B2241" s="359" t="str">
        <f>IF('proje ve personel bilgileri'!A974&lt;&gt;0,('proje ve personel bilgileri'!A974)," ")</f>
        <v xml:space="preserve"> </v>
      </c>
      <c r="C2241" s="359"/>
      <c r="D2241" s="176">
        <f>IF('G011A (Ocak-Temmuz)'!C1878="",0,'G011A (Ocak-Temmuz)'!C1878)</f>
        <v>0</v>
      </c>
      <c r="E2241" s="175">
        <f>IF('G011A (Ocak-Temmuz)'!K1878=" ",0,'G011A (Ocak-Temmuz)'!K1878)</f>
        <v>0</v>
      </c>
      <c r="F2241" s="176">
        <f>IF('G011A (Şubat-Ağustos)'!C1844="",0,'G011A (Şubat-Ağustos)'!C1844)</f>
        <v>0</v>
      </c>
      <c r="G2241" s="175">
        <f>IF('G011A (Şubat-Ağustos)'!K1844=" ",0,'G011A (Şubat-Ağustos)'!K1844)</f>
        <v>0</v>
      </c>
      <c r="H2241" s="176">
        <f>IF('G011A (Mart-Eylül)'!C1844="",0,'G011A (Mart-Eylül)'!C1844)</f>
        <v>0</v>
      </c>
      <c r="I2241" s="175">
        <f>IF('G011A (Mart-Eylül)'!K1844=" ",0,'G011A (Mart-Eylül)'!K1844)</f>
        <v>0</v>
      </c>
      <c r="J2241" s="176">
        <f>IF('G011A (Nisan-Ekim)'!C1844="",0,'G011A (Nisan-Ekim)'!C1844)</f>
        <v>0</v>
      </c>
      <c r="K2241" s="175">
        <f>IF('G011A (Nisan-Ekim)'!K1844="",0,'G011A (Nisan-Ekim)'!K1844)</f>
        <v>0</v>
      </c>
      <c r="L2241" s="176">
        <f>IF('G011A (Mayıs-Kasım)'!C1843="",0,'G011A (Mayıs-Kasım)'!C1843)</f>
        <v>0</v>
      </c>
      <c r="M2241" s="175">
        <f>IF('G011A (Mayıs-Kasım)'!K1843=" ",0,'G011A (Mayıs-Kasım)'!K1843)</f>
        <v>0</v>
      </c>
      <c r="N2241" s="176">
        <f>IF('G011A (Haziran-Aralık)'!C1895="",0,'G011A (Haziran-Aralık)'!C1895)</f>
        <v>0</v>
      </c>
      <c r="O2241" s="175">
        <f>IF('G011A (Haziran-Aralık)'!K1895="",0,'G011A (Haziran-Aralık)'!K1895)</f>
        <v>0</v>
      </c>
      <c r="P2241" s="176" t="str">
        <f>IF('proje ve personel bilgileri'!A974=0,"",SUM(D2241+F2241+H2241+J2241+L2241+N2241))</f>
        <v/>
      </c>
      <c r="Q2241" s="175" t="str">
        <f>IF('proje ve personel bilgileri'!A974=0,"",SUM(E2241+G2241+I2241+K2241+M2241+O2241))</f>
        <v/>
      </c>
      <c r="R2241" s="180" t="str">
        <f>IF('proje ve personel bilgileri'!A974&lt;&gt;0,(P2241/30)," ")</f>
        <v xml:space="preserve"> </v>
      </c>
      <c r="S2241" s="181" t="str">
        <f>IF('proje ve personel bilgileri'!A974&lt;&gt;0,(Q2241/R2241)," ")</f>
        <v xml:space="preserve"> </v>
      </c>
    </row>
    <row r="2242" spans="1:19" ht="15.75" customHeight="1" x14ac:dyDescent="0.25">
      <c r="A2242" s="15">
        <v>962</v>
      </c>
      <c r="B2242" s="359" t="str">
        <f>IF('proje ve personel bilgileri'!A975&lt;&gt;0,('proje ve personel bilgileri'!A975)," ")</f>
        <v xml:space="preserve"> </v>
      </c>
      <c r="C2242" s="359"/>
      <c r="D2242" s="176">
        <f>IF('G011A (Ocak-Temmuz)'!C1879="",0,'G011A (Ocak-Temmuz)'!C1879)</f>
        <v>0</v>
      </c>
      <c r="E2242" s="175">
        <f>IF('G011A (Ocak-Temmuz)'!K1879=" ",0,'G011A (Ocak-Temmuz)'!K1879)</f>
        <v>0</v>
      </c>
      <c r="F2242" s="176">
        <f>IF('G011A (Şubat-Ağustos)'!C1845="",0,'G011A (Şubat-Ağustos)'!C1845)</f>
        <v>0</v>
      </c>
      <c r="G2242" s="175">
        <f>IF('G011A (Şubat-Ağustos)'!K1845=" ",0,'G011A (Şubat-Ağustos)'!K1845)</f>
        <v>0</v>
      </c>
      <c r="H2242" s="176">
        <f>IF('G011A (Mart-Eylül)'!C1845="",0,'G011A (Mart-Eylül)'!C1845)</f>
        <v>0</v>
      </c>
      <c r="I2242" s="175">
        <f>IF('G011A (Mart-Eylül)'!K1845=" ",0,'G011A (Mart-Eylül)'!K1845)</f>
        <v>0</v>
      </c>
      <c r="J2242" s="176">
        <f>IF('G011A (Nisan-Ekim)'!C1845="",0,'G011A (Nisan-Ekim)'!C1845)</f>
        <v>0</v>
      </c>
      <c r="K2242" s="175">
        <f>IF('G011A (Nisan-Ekim)'!K1845="",0,'G011A (Nisan-Ekim)'!K1845)</f>
        <v>0</v>
      </c>
      <c r="L2242" s="176">
        <f>IF('G011A (Mayıs-Kasım)'!C1844="",0,'G011A (Mayıs-Kasım)'!C1844)</f>
        <v>0</v>
      </c>
      <c r="M2242" s="175">
        <f>IF('G011A (Mayıs-Kasım)'!K1844=" ",0,'G011A (Mayıs-Kasım)'!K1844)</f>
        <v>0</v>
      </c>
      <c r="N2242" s="176">
        <f>IF('G011A (Haziran-Aralık)'!C1896="",0,'G011A (Haziran-Aralık)'!C1896)</f>
        <v>0</v>
      </c>
      <c r="O2242" s="175">
        <f>IF('G011A (Haziran-Aralık)'!K1896="",0,'G011A (Haziran-Aralık)'!K1896)</f>
        <v>0</v>
      </c>
      <c r="P2242" s="176" t="str">
        <f>IF('proje ve personel bilgileri'!A975=0,"",SUM(D2242+F2242+H2242+J2242+L2242+N2242))</f>
        <v/>
      </c>
      <c r="Q2242" s="175" t="str">
        <f>IF('proje ve personel bilgileri'!A975=0,"",SUM(E2242+G2242+I2242+K2242+M2242+O2242))</f>
        <v/>
      </c>
      <c r="R2242" s="180" t="str">
        <f>IF('proje ve personel bilgileri'!A975&lt;&gt;0,(P2242/30)," ")</f>
        <v xml:space="preserve"> </v>
      </c>
      <c r="S2242" s="181" t="str">
        <f>IF('proje ve personel bilgileri'!A975&lt;&gt;0,(Q2242/R2242)," ")</f>
        <v xml:space="preserve"> </v>
      </c>
    </row>
    <row r="2243" spans="1:19" ht="15.75" customHeight="1" x14ac:dyDescent="0.25">
      <c r="A2243" s="14">
        <v>963</v>
      </c>
      <c r="B2243" s="359" t="str">
        <f>IF('proje ve personel bilgileri'!A976&lt;&gt;0,('proje ve personel bilgileri'!A976)," ")</f>
        <v xml:space="preserve"> </v>
      </c>
      <c r="C2243" s="359"/>
      <c r="D2243" s="176">
        <f>IF('G011A (Ocak-Temmuz)'!C1880="",0,'G011A (Ocak-Temmuz)'!C1880)</f>
        <v>0</v>
      </c>
      <c r="E2243" s="175">
        <f>IF('G011A (Ocak-Temmuz)'!K1880=" ",0,'G011A (Ocak-Temmuz)'!K1880)</f>
        <v>0</v>
      </c>
      <c r="F2243" s="176">
        <f>IF('G011A (Şubat-Ağustos)'!C1846="",0,'G011A (Şubat-Ağustos)'!C1846)</f>
        <v>0</v>
      </c>
      <c r="G2243" s="175">
        <f>IF('G011A (Şubat-Ağustos)'!K1846=" ",0,'G011A (Şubat-Ağustos)'!K1846)</f>
        <v>0</v>
      </c>
      <c r="H2243" s="176">
        <f>IF('G011A (Mart-Eylül)'!C1846="",0,'G011A (Mart-Eylül)'!C1846)</f>
        <v>0</v>
      </c>
      <c r="I2243" s="175">
        <f>IF('G011A (Mart-Eylül)'!K1846=" ",0,'G011A (Mart-Eylül)'!K1846)</f>
        <v>0</v>
      </c>
      <c r="J2243" s="176">
        <f>IF('G011A (Nisan-Ekim)'!C1846="",0,'G011A (Nisan-Ekim)'!C1846)</f>
        <v>0</v>
      </c>
      <c r="K2243" s="175">
        <f>IF('G011A (Nisan-Ekim)'!K1846="",0,'G011A (Nisan-Ekim)'!K1846)</f>
        <v>0</v>
      </c>
      <c r="L2243" s="176">
        <f>IF('G011A (Mayıs-Kasım)'!C1845="",0,'G011A (Mayıs-Kasım)'!C1845)</f>
        <v>0</v>
      </c>
      <c r="M2243" s="175">
        <f>IF('G011A (Mayıs-Kasım)'!K1845=" ",0,'G011A (Mayıs-Kasım)'!K1845)</f>
        <v>0</v>
      </c>
      <c r="N2243" s="176">
        <f>IF('G011A (Haziran-Aralık)'!C1897="",0,'G011A (Haziran-Aralık)'!C1897)</f>
        <v>0</v>
      </c>
      <c r="O2243" s="175">
        <f>IF('G011A (Haziran-Aralık)'!K1897="",0,'G011A (Haziran-Aralık)'!K1897)</f>
        <v>0</v>
      </c>
      <c r="P2243" s="176" t="str">
        <f>IF('proje ve personel bilgileri'!A976=0,"",SUM(D2243+F2243+H2243+J2243+L2243+N2243))</f>
        <v/>
      </c>
      <c r="Q2243" s="175" t="str">
        <f>IF('proje ve personel bilgileri'!A976=0,"",SUM(E2243+G2243+I2243+K2243+M2243+O2243))</f>
        <v/>
      </c>
      <c r="R2243" s="180" t="str">
        <f>IF('proje ve personel bilgileri'!A976&lt;&gt;0,(P2243/30)," ")</f>
        <v xml:space="preserve"> </v>
      </c>
      <c r="S2243" s="181" t="str">
        <f>IF('proje ve personel bilgileri'!A976&lt;&gt;0,(Q2243/R2243)," ")</f>
        <v xml:space="preserve"> </v>
      </c>
    </row>
    <row r="2244" spans="1:19" ht="15.75" customHeight="1" x14ac:dyDescent="0.25">
      <c r="A2244" s="15">
        <v>964</v>
      </c>
      <c r="B2244" s="359" t="str">
        <f>IF('proje ve personel bilgileri'!A977&lt;&gt;0,('proje ve personel bilgileri'!A977)," ")</f>
        <v xml:space="preserve"> </v>
      </c>
      <c r="C2244" s="359"/>
      <c r="D2244" s="176">
        <f>IF('G011A (Ocak-Temmuz)'!C1881="",0,'G011A (Ocak-Temmuz)'!C1881)</f>
        <v>0</v>
      </c>
      <c r="E2244" s="175">
        <f>IF('G011A (Ocak-Temmuz)'!K1881=" ",0,'G011A (Ocak-Temmuz)'!K1881)</f>
        <v>0</v>
      </c>
      <c r="F2244" s="176">
        <f>IF('G011A (Şubat-Ağustos)'!C1847="",0,'G011A (Şubat-Ağustos)'!C1847)</f>
        <v>0</v>
      </c>
      <c r="G2244" s="175">
        <f>IF('G011A (Şubat-Ağustos)'!K1847=" ",0,'G011A (Şubat-Ağustos)'!K1847)</f>
        <v>0</v>
      </c>
      <c r="H2244" s="176">
        <f>IF('G011A (Mart-Eylül)'!C1847="",0,'G011A (Mart-Eylül)'!C1847)</f>
        <v>0</v>
      </c>
      <c r="I2244" s="175">
        <f>IF('G011A (Mart-Eylül)'!K1847=" ",0,'G011A (Mart-Eylül)'!K1847)</f>
        <v>0</v>
      </c>
      <c r="J2244" s="176">
        <f>IF('G011A (Nisan-Ekim)'!C1847="",0,'G011A (Nisan-Ekim)'!C1847)</f>
        <v>0</v>
      </c>
      <c r="K2244" s="175">
        <f>IF('G011A (Nisan-Ekim)'!K1847="",0,'G011A (Nisan-Ekim)'!K1847)</f>
        <v>0</v>
      </c>
      <c r="L2244" s="176">
        <f>IF('G011A (Mayıs-Kasım)'!C1846="",0,'G011A (Mayıs-Kasım)'!C1846)</f>
        <v>0</v>
      </c>
      <c r="M2244" s="175">
        <f>IF('G011A (Mayıs-Kasım)'!K1846=" ",0,'G011A (Mayıs-Kasım)'!K1846)</f>
        <v>0</v>
      </c>
      <c r="N2244" s="176">
        <f>IF('G011A (Haziran-Aralık)'!C1898="",0,'G011A (Haziran-Aralık)'!C1898)</f>
        <v>0</v>
      </c>
      <c r="O2244" s="175">
        <f>IF('G011A (Haziran-Aralık)'!K1898="",0,'G011A (Haziran-Aralık)'!K1898)</f>
        <v>0</v>
      </c>
      <c r="P2244" s="176" t="str">
        <f>IF('proje ve personel bilgileri'!A977=0,"",SUM(D2244+F2244+H2244+J2244+L2244+N2244))</f>
        <v/>
      </c>
      <c r="Q2244" s="175" t="str">
        <f>IF('proje ve personel bilgileri'!A977=0,"",SUM(E2244+G2244+I2244+K2244+M2244+O2244))</f>
        <v/>
      </c>
      <c r="R2244" s="180" t="str">
        <f>IF('proje ve personel bilgileri'!A977&lt;&gt;0,(P2244/30)," ")</f>
        <v xml:space="preserve"> </v>
      </c>
      <c r="S2244" s="181" t="str">
        <f>IF('proje ve personel bilgileri'!A977&lt;&gt;0,(Q2244/R2244)," ")</f>
        <v xml:space="preserve"> </v>
      </c>
    </row>
    <row r="2245" spans="1:19" ht="15.75" customHeight="1" x14ac:dyDescent="0.25">
      <c r="A2245" s="14">
        <v>965</v>
      </c>
      <c r="B2245" s="359" t="str">
        <f>IF('proje ve personel bilgileri'!A978&lt;&gt;0,('proje ve personel bilgileri'!A978)," ")</f>
        <v xml:space="preserve"> </v>
      </c>
      <c r="C2245" s="359"/>
      <c r="D2245" s="176">
        <f>IF('G011A (Ocak-Temmuz)'!C1882="",0,'G011A (Ocak-Temmuz)'!C1882)</f>
        <v>0</v>
      </c>
      <c r="E2245" s="175">
        <f>IF('G011A (Ocak-Temmuz)'!K1882=" ",0,'G011A (Ocak-Temmuz)'!K1882)</f>
        <v>0</v>
      </c>
      <c r="F2245" s="176">
        <f>IF('G011A (Şubat-Ağustos)'!C1848="",0,'G011A (Şubat-Ağustos)'!C1848)</f>
        <v>0</v>
      </c>
      <c r="G2245" s="175">
        <f>IF('G011A (Şubat-Ağustos)'!K1848=" ",0,'G011A (Şubat-Ağustos)'!K1848)</f>
        <v>0</v>
      </c>
      <c r="H2245" s="176">
        <f>IF('G011A (Mart-Eylül)'!C1848="",0,'G011A (Mart-Eylül)'!C1848)</f>
        <v>0</v>
      </c>
      <c r="I2245" s="175">
        <f>IF('G011A (Mart-Eylül)'!K1848=" ",0,'G011A (Mart-Eylül)'!K1848)</f>
        <v>0</v>
      </c>
      <c r="J2245" s="176">
        <f>IF('G011A (Nisan-Ekim)'!C1848="",0,'G011A (Nisan-Ekim)'!C1848)</f>
        <v>0</v>
      </c>
      <c r="K2245" s="175">
        <f>IF('G011A (Nisan-Ekim)'!K1848="",0,'G011A (Nisan-Ekim)'!K1848)</f>
        <v>0</v>
      </c>
      <c r="L2245" s="176">
        <f>IF('G011A (Mayıs-Kasım)'!C1847="",0,'G011A (Mayıs-Kasım)'!C1847)</f>
        <v>0</v>
      </c>
      <c r="M2245" s="175">
        <f>IF('G011A (Mayıs-Kasım)'!K1847=" ",0,'G011A (Mayıs-Kasım)'!K1847)</f>
        <v>0</v>
      </c>
      <c r="N2245" s="176">
        <f>IF('G011A (Haziran-Aralık)'!C1899="",0,'G011A (Haziran-Aralık)'!C1899)</f>
        <v>0</v>
      </c>
      <c r="O2245" s="175">
        <f>IF('G011A (Haziran-Aralık)'!K1899="",0,'G011A (Haziran-Aralık)'!K1899)</f>
        <v>0</v>
      </c>
      <c r="P2245" s="176" t="str">
        <f>IF('proje ve personel bilgileri'!A978=0,"",SUM(D2245+F2245+H2245+J2245+L2245+N2245))</f>
        <v/>
      </c>
      <c r="Q2245" s="175" t="str">
        <f>IF('proje ve personel bilgileri'!A978=0,"",SUM(E2245+G2245+I2245+K2245+M2245+O2245))</f>
        <v/>
      </c>
      <c r="R2245" s="180" t="str">
        <f>IF('proje ve personel bilgileri'!A978&lt;&gt;0,(P2245/30)," ")</f>
        <v xml:space="preserve"> </v>
      </c>
      <c r="S2245" s="181" t="str">
        <f>IF('proje ve personel bilgileri'!A978&lt;&gt;0,(Q2245/R2245)," ")</f>
        <v xml:space="preserve"> </v>
      </c>
    </row>
    <row r="2246" spans="1:19" ht="15.75" customHeight="1" x14ac:dyDescent="0.25">
      <c r="A2246" s="15">
        <v>966</v>
      </c>
      <c r="B2246" s="359" t="str">
        <f>IF('proje ve personel bilgileri'!A979&lt;&gt;0,('proje ve personel bilgileri'!A979)," ")</f>
        <v xml:space="preserve"> </v>
      </c>
      <c r="C2246" s="359"/>
      <c r="D2246" s="176">
        <f>IF('G011A (Ocak-Temmuz)'!C1883="",0,'G011A (Ocak-Temmuz)'!C1883)</f>
        <v>0</v>
      </c>
      <c r="E2246" s="175">
        <f>IF('G011A (Ocak-Temmuz)'!K1883=" ",0,'G011A (Ocak-Temmuz)'!K1883)</f>
        <v>0</v>
      </c>
      <c r="F2246" s="176">
        <f>IF('G011A (Şubat-Ağustos)'!C1849="",0,'G011A (Şubat-Ağustos)'!C1849)</f>
        <v>0</v>
      </c>
      <c r="G2246" s="175">
        <f>IF('G011A (Şubat-Ağustos)'!K1849=" ",0,'G011A (Şubat-Ağustos)'!K1849)</f>
        <v>0</v>
      </c>
      <c r="H2246" s="176">
        <f>IF('G011A (Mart-Eylül)'!C1849="",0,'G011A (Mart-Eylül)'!C1849)</f>
        <v>0</v>
      </c>
      <c r="I2246" s="175">
        <f>IF('G011A (Mart-Eylül)'!K1849=" ",0,'G011A (Mart-Eylül)'!K1849)</f>
        <v>0</v>
      </c>
      <c r="J2246" s="176">
        <f>IF('G011A (Nisan-Ekim)'!C1849="",0,'G011A (Nisan-Ekim)'!C1849)</f>
        <v>0</v>
      </c>
      <c r="K2246" s="175">
        <f>IF('G011A (Nisan-Ekim)'!K1849="",0,'G011A (Nisan-Ekim)'!K1849)</f>
        <v>0</v>
      </c>
      <c r="L2246" s="176">
        <f>IF('G011A (Mayıs-Kasım)'!C1848="",0,'G011A (Mayıs-Kasım)'!C1848)</f>
        <v>0</v>
      </c>
      <c r="M2246" s="175">
        <f>IF('G011A (Mayıs-Kasım)'!K1848=" ",0,'G011A (Mayıs-Kasım)'!K1848)</f>
        <v>0</v>
      </c>
      <c r="N2246" s="176">
        <f>IF('G011A (Haziran-Aralık)'!C1900="",0,'G011A (Haziran-Aralık)'!C1900)</f>
        <v>0</v>
      </c>
      <c r="O2246" s="175">
        <f>IF('G011A (Haziran-Aralık)'!K1900="",0,'G011A (Haziran-Aralık)'!K1900)</f>
        <v>0</v>
      </c>
      <c r="P2246" s="176" t="str">
        <f>IF('proje ve personel bilgileri'!A979=0,"",SUM(D2246+F2246+H2246+J2246+L2246+N2246))</f>
        <v/>
      </c>
      <c r="Q2246" s="175" t="str">
        <f>IF('proje ve personel bilgileri'!A979=0,"",SUM(E2246+G2246+I2246+K2246+M2246+O2246))</f>
        <v/>
      </c>
      <c r="R2246" s="180" t="str">
        <f>IF('proje ve personel bilgileri'!A979&lt;&gt;0,(P2246/30)," ")</f>
        <v xml:space="preserve"> </v>
      </c>
      <c r="S2246" s="181" t="str">
        <f>IF('proje ve personel bilgileri'!A979&lt;&gt;0,(Q2246/R2246)," ")</f>
        <v xml:space="preserve"> </v>
      </c>
    </row>
    <row r="2247" spans="1:19" ht="15.75" customHeight="1" x14ac:dyDescent="0.25">
      <c r="A2247" s="14">
        <v>967</v>
      </c>
      <c r="B2247" s="359" t="str">
        <f>IF('proje ve personel bilgileri'!A980&lt;&gt;0,('proje ve personel bilgileri'!A980)," ")</f>
        <v xml:space="preserve"> </v>
      </c>
      <c r="C2247" s="359"/>
      <c r="D2247" s="176">
        <f>IF('G011A (Ocak-Temmuz)'!C1884="",0,'G011A (Ocak-Temmuz)'!C1884)</f>
        <v>0</v>
      </c>
      <c r="E2247" s="175">
        <f>IF('G011A (Ocak-Temmuz)'!K1884=" ",0,'G011A (Ocak-Temmuz)'!K1884)</f>
        <v>0</v>
      </c>
      <c r="F2247" s="176">
        <f>IF('G011A (Şubat-Ağustos)'!C1850="",0,'G011A (Şubat-Ağustos)'!C1850)</f>
        <v>0</v>
      </c>
      <c r="G2247" s="175">
        <f>IF('G011A (Şubat-Ağustos)'!K1850=" ",0,'G011A (Şubat-Ağustos)'!K1850)</f>
        <v>0</v>
      </c>
      <c r="H2247" s="176">
        <f>IF('G011A (Mart-Eylül)'!C1850="",0,'G011A (Mart-Eylül)'!C1850)</f>
        <v>0</v>
      </c>
      <c r="I2247" s="175">
        <f>IF('G011A (Mart-Eylül)'!K1850=" ",0,'G011A (Mart-Eylül)'!K1850)</f>
        <v>0</v>
      </c>
      <c r="J2247" s="176">
        <f>IF('G011A (Nisan-Ekim)'!C1850="",0,'G011A (Nisan-Ekim)'!C1850)</f>
        <v>0</v>
      </c>
      <c r="K2247" s="175">
        <f>IF('G011A (Nisan-Ekim)'!K1850="",0,'G011A (Nisan-Ekim)'!K1850)</f>
        <v>0</v>
      </c>
      <c r="L2247" s="176">
        <f>IF('G011A (Mayıs-Kasım)'!C1849="",0,'G011A (Mayıs-Kasım)'!C1849)</f>
        <v>0</v>
      </c>
      <c r="M2247" s="175">
        <f>IF('G011A (Mayıs-Kasım)'!K1849=" ",0,'G011A (Mayıs-Kasım)'!K1849)</f>
        <v>0</v>
      </c>
      <c r="N2247" s="176">
        <f>IF('G011A (Haziran-Aralık)'!C1901="",0,'G011A (Haziran-Aralık)'!C1901)</f>
        <v>0</v>
      </c>
      <c r="O2247" s="175">
        <f>IF('G011A (Haziran-Aralık)'!K1901="",0,'G011A (Haziran-Aralık)'!K1901)</f>
        <v>0</v>
      </c>
      <c r="P2247" s="176" t="str">
        <f>IF('proje ve personel bilgileri'!A980=0,"",SUM(D2247+F2247+H2247+J2247+L2247+N2247))</f>
        <v/>
      </c>
      <c r="Q2247" s="175" t="str">
        <f>IF('proje ve personel bilgileri'!A980=0,"",SUM(E2247+G2247+I2247+K2247+M2247+O2247))</f>
        <v/>
      </c>
      <c r="R2247" s="180" t="str">
        <f>IF('proje ve personel bilgileri'!A980&lt;&gt;0,(P2247/30)," ")</f>
        <v xml:space="preserve"> </v>
      </c>
      <c r="S2247" s="181" t="str">
        <f>IF('proje ve personel bilgileri'!A980&lt;&gt;0,(Q2247/R2247)," ")</f>
        <v xml:space="preserve"> </v>
      </c>
    </row>
    <row r="2248" spans="1:19" ht="15.75" customHeight="1" x14ac:dyDescent="0.25">
      <c r="A2248" s="15">
        <v>968</v>
      </c>
      <c r="B2248" s="359" t="str">
        <f>IF('proje ve personel bilgileri'!A981&lt;&gt;0,('proje ve personel bilgileri'!A981)," ")</f>
        <v xml:space="preserve"> </v>
      </c>
      <c r="C2248" s="359"/>
      <c r="D2248" s="176">
        <f>IF('G011A (Ocak-Temmuz)'!C1885="",0,'G011A (Ocak-Temmuz)'!C1885)</f>
        <v>0</v>
      </c>
      <c r="E2248" s="175">
        <f>IF('G011A (Ocak-Temmuz)'!K1885=" ",0,'G011A (Ocak-Temmuz)'!K1885)</f>
        <v>0</v>
      </c>
      <c r="F2248" s="176">
        <f>IF('G011A (Şubat-Ağustos)'!C1851="",0,'G011A (Şubat-Ağustos)'!C1851)</f>
        <v>0</v>
      </c>
      <c r="G2248" s="175">
        <f>IF('G011A (Şubat-Ağustos)'!K1851=" ",0,'G011A (Şubat-Ağustos)'!K1851)</f>
        <v>0</v>
      </c>
      <c r="H2248" s="176">
        <f>IF('G011A (Mart-Eylül)'!C1851="",0,'G011A (Mart-Eylül)'!C1851)</f>
        <v>0</v>
      </c>
      <c r="I2248" s="175">
        <f>IF('G011A (Mart-Eylül)'!K1851=" ",0,'G011A (Mart-Eylül)'!K1851)</f>
        <v>0</v>
      </c>
      <c r="J2248" s="176">
        <f>IF('G011A (Nisan-Ekim)'!C1851="",0,'G011A (Nisan-Ekim)'!C1851)</f>
        <v>0</v>
      </c>
      <c r="K2248" s="175">
        <f>IF('G011A (Nisan-Ekim)'!K1851="",0,'G011A (Nisan-Ekim)'!K1851)</f>
        <v>0</v>
      </c>
      <c r="L2248" s="176">
        <f>IF('G011A (Mayıs-Kasım)'!C1850="",0,'G011A (Mayıs-Kasım)'!C1850)</f>
        <v>0</v>
      </c>
      <c r="M2248" s="175">
        <f>IF('G011A (Mayıs-Kasım)'!K1850=" ",0,'G011A (Mayıs-Kasım)'!K1850)</f>
        <v>0</v>
      </c>
      <c r="N2248" s="176">
        <f>IF('G011A (Haziran-Aralık)'!C1902="",0,'G011A (Haziran-Aralık)'!C1902)</f>
        <v>0</v>
      </c>
      <c r="O2248" s="175">
        <f>IF('G011A (Haziran-Aralık)'!K1902="",0,'G011A (Haziran-Aralık)'!K1902)</f>
        <v>0</v>
      </c>
      <c r="P2248" s="176" t="str">
        <f>IF('proje ve personel bilgileri'!A981=0,"",SUM(D2248+F2248+H2248+J2248+L2248+N2248))</f>
        <v/>
      </c>
      <c r="Q2248" s="175" t="str">
        <f>IF('proje ve personel bilgileri'!A981=0,"",SUM(E2248+G2248+I2248+K2248+M2248+O2248))</f>
        <v/>
      </c>
      <c r="R2248" s="180" t="str">
        <f>IF('proje ve personel bilgileri'!A981&lt;&gt;0,(P2248/30)," ")</f>
        <v xml:space="preserve"> </v>
      </c>
      <c r="S2248" s="181" t="str">
        <f>IF('proje ve personel bilgileri'!A981&lt;&gt;0,(Q2248/R2248)," ")</f>
        <v xml:space="preserve"> </v>
      </c>
    </row>
    <row r="2249" spans="1:19" ht="15.75" customHeight="1" x14ac:dyDescent="0.25">
      <c r="A2249" s="14">
        <v>969</v>
      </c>
      <c r="B2249" s="359" t="str">
        <f>IF('proje ve personel bilgileri'!A982&lt;&gt;0,('proje ve personel bilgileri'!A982)," ")</f>
        <v xml:space="preserve"> </v>
      </c>
      <c r="C2249" s="359"/>
      <c r="D2249" s="176">
        <f>IF('G011A (Ocak-Temmuz)'!C1886="",0,'G011A (Ocak-Temmuz)'!C1886)</f>
        <v>0</v>
      </c>
      <c r="E2249" s="175">
        <f>IF('G011A (Ocak-Temmuz)'!K1886=" ",0,'G011A (Ocak-Temmuz)'!K1886)</f>
        <v>0</v>
      </c>
      <c r="F2249" s="176">
        <f>IF('G011A (Şubat-Ağustos)'!C1852="",0,'G011A (Şubat-Ağustos)'!C1852)</f>
        <v>0</v>
      </c>
      <c r="G2249" s="175">
        <f>IF('G011A (Şubat-Ağustos)'!K1852=" ",0,'G011A (Şubat-Ağustos)'!K1852)</f>
        <v>0</v>
      </c>
      <c r="H2249" s="176">
        <f>IF('G011A (Mart-Eylül)'!C1852="",0,'G011A (Mart-Eylül)'!C1852)</f>
        <v>0</v>
      </c>
      <c r="I2249" s="175">
        <f>IF('G011A (Mart-Eylül)'!K1852=" ",0,'G011A (Mart-Eylül)'!K1852)</f>
        <v>0</v>
      </c>
      <c r="J2249" s="176">
        <f>IF('G011A (Nisan-Ekim)'!C1852="",0,'G011A (Nisan-Ekim)'!C1852)</f>
        <v>0</v>
      </c>
      <c r="K2249" s="175">
        <f>IF('G011A (Nisan-Ekim)'!K1852="",0,'G011A (Nisan-Ekim)'!K1852)</f>
        <v>0</v>
      </c>
      <c r="L2249" s="176">
        <f>IF('G011A (Mayıs-Kasım)'!C1851="",0,'G011A (Mayıs-Kasım)'!C1851)</f>
        <v>0</v>
      </c>
      <c r="M2249" s="175">
        <f>IF('G011A (Mayıs-Kasım)'!K1851=" ",0,'G011A (Mayıs-Kasım)'!K1851)</f>
        <v>0</v>
      </c>
      <c r="N2249" s="176">
        <f>IF('G011A (Haziran-Aralık)'!C1903="",0,'G011A (Haziran-Aralık)'!C1903)</f>
        <v>0</v>
      </c>
      <c r="O2249" s="175">
        <f>IF('G011A (Haziran-Aralık)'!K1903="",0,'G011A (Haziran-Aralık)'!K1903)</f>
        <v>0</v>
      </c>
      <c r="P2249" s="176" t="str">
        <f>IF('proje ve personel bilgileri'!A982=0,"",SUM(D2249+F2249+H2249+J2249+L2249+N2249))</f>
        <v/>
      </c>
      <c r="Q2249" s="175" t="str">
        <f>IF('proje ve personel bilgileri'!A982=0,"",SUM(E2249+G2249+I2249+K2249+M2249+O2249))</f>
        <v/>
      </c>
      <c r="R2249" s="180" t="str">
        <f>IF('proje ve personel bilgileri'!A982&lt;&gt;0,(P2249/30)," ")</f>
        <v xml:space="preserve"> </v>
      </c>
      <c r="S2249" s="181" t="str">
        <f>IF('proje ve personel bilgileri'!A982&lt;&gt;0,(Q2249/R2249)," ")</f>
        <v xml:space="preserve"> </v>
      </c>
    </row>
    <row r="2250" spans="1:19" ht="15.75" customHeight="1" x14ac:dyDescent="0.25">
      <c r="A2250" s="15">
        <v>970</v>
      </c>
      <c r="B2250" s="359" t="str">
        <f>IF('proje ve personel bilgileri'!A983&lt;&gt;0,('proje ve personel bilgileri'!A983)," ")</f>
        <v xml:space="preserve"> </v>
      </c>
      <c r="C2250" s="359"/>
      <c r="D2250" s="176">
        <f>IF('G011A (Ocak-Temmuz)'!C1887="",0,'G011A (Ocak-Temmuz)'!C1887)</f>
        <v>0</v>
      </c>
      <c r="E2250" s="175">
        <f>IF('G011A (Ocak-Temmuz)'!K1887=" ",0,'G011A (Ocak-Temmuz)'!K1887)</f>
        <v>0</v>
      </c>
      <c r="F2250" s="176">
        <f>IF('G011A (Şubat-Ağustos)'!C1853="",0,'G011A (Şubat-Ağustos)'!C1853)</f>
        <v>0</v>
      </c>
      <c r="G2250" s="175">
        <f>IF('G011A (Şubat-Ağustos)'!K1853=" ",0,'G011A (Şubat-Ağustos)'!K1853)</f>
        <v>0</v>
      </c>
      <c r="H2250" s="176">
        <f>IF('G011A (Mart-Eylül)'!C1853="",0,'G011A (Mart-Eylül)'!C1853)</f>
        <v>0</v>
      </c>
      <c r="I2250" s="175">
        <f>IF('G011A (Mart-Eylül)'!K1853=" ",0,'G011A (Mart-Eylül)'!K1853)</f>
        <v>0</v>
      </c>
      <c r="J2250" s="176">
        <f>IF('G011A (Nisan-Ekim)'!C1853="",0,'G011A (Nisan-Ekim)'!C1853)</f>
        <v>0</v>
      </c>
      <c r="K2250" s="175">
        <f>IF('G011A (Nisan-Ekim)'!K1853="",0,'G011A (Nisan-Ekim)'!K1853)</f>
        <v>0</v>
      </c>
      <c r="L2250" s="176">
        <f>IF('G011A (Mayıs-Kasım)'!C1852="",0,'G011A (Mayıs-Kasım)'!C1852)</f>
        <v>0</v>
      </c>
      <c r="M2250" s="175">
        <f>IF('G011A (Mayıs-Kasım)'!K1852=" ",0,'G011A (Mayıs-Kasım)'!K1852)</f>
        <v>0</v>
      </c>
      <c r="N2250" s="176">
        <f>IF('G011A (Haziran-Aralık)'!C1904="",0,'G011A (Haziran-Aralık)'!C1904)</f>
        <v>0</v>
      </c>
      <c r="O2250" s="175">
        <f>IF('G011A (Haziran-Aralık)'!K1904="",0,'G011A (Haziran-Aralık)'!K1904)</f>
        <v>0</v>
      </c>
      <c r="P2250" s="176" t="str">
        <f>IF('proje ve personel bilgileri'!A983=0,"",SUM(D2250+F2250+H2250+J2250+L2250+N2250))</f>
        <v/>
      </c>
      <c r="Q2250" s="175" t="str">
        <f>IF('proje ve personel bilgileri'!A983=0,"",SUM(E2250+G2250+I2250+K2250+M2250+O2250))</f>
        <v/>
      </c>
      <c r="R2250" s="180" t="str">
        <f>IF('proje ve personel bilgileri'!A983&lt;&gt;0,(P2250/30)," ")</f>
        <v xml:space="preserve"> </v>
      </c>
      <c r="S2250" s="181" t="str">
        <f>IF('proje ve personel bilgileri'!A983&lt;&gt;0,(Q2250/R2250)," ")</f>
        <v xml:space="preserve"> </v>
      </c>
    </row>
    <row r="2251" spans="1:19" ht="15.75" customHeight="1" x14ac:dyDescent="0.25">
      <c r="A2251" s="14">
        <v>971</v>
      </c>
      <c r="B2251" s="359" t="str">
        <f>IF('proje ve personel bilgileri'!A984&lt;&gt;0,('proje ve personel bilgileri'!A984)," ")</f>
        <v xml:space="preserve"> </v>
      </c>
      <c r="C2251" s="359"/>
      <c r="D2251" s="176">
        <f>IF('G011A (Ocak-Temmuz)'!C1888="",0,'G011A (Ocak-Temmuz)'!C1888)</f>
        <v>0</v>
      </c>
      <c r="E2251" s="175">
        <f>IF('G011A (Ocak-Temmuz)'!K1888=" ",0,'G011A (Ocak-Temmuz)'!K1888)</f>
        <v>0</v>
      </c>
      <c r="F2251" s="176">
        <f>IF('G011A (Şubat-Ağustos)'!C1854="",0,'G011A (Şubat-Ağustos)'!C1854)</f>
        <v>0</v>
      </c>
      <c r="G2251" s="175">
        <f>IF('G011A (Şubat-Ağustos)'!K1854=" ",0,'G011A (Şubat-Ağustos)'!K1854)</f>
        <v>0</v>
      </c>
      <c r="H2251" s="176">
        <f>IF('G011A (Mart-Eylül)'!C1854="",0,'G011A (Mart-Eylül)'!C1854)</f>
        <v>0</v>
      </c>
      <c r="I2251" s="175">
        <f>IF('G011A (Mart-Eylül)'!K1854=" ",0,'G011A (Mart-Eylül)'!K1854)</f>
        <v>0</v>
      </c>
      <c r="J2251" s="176">
        <f>IF('G011A (Nisan-Ekim)'!C1854="",0,'G011A (Nisan-Ekim)'!C1854)</f>
        <v>0</v>
      </c>
      <c r="K2251" s="175">
        <f>IF('G011A (Nisan-Ekim)'!K1854="",0,'G011A (Nisan-Ekim)'!K1854)</f>
        <v>0</v>
      </c>
      <c r="L2251" s="176">
        <f>IF('G011A (Mayıs-Kasım)'!C1853="",0,'G011A (Mayıs-Kasım)'!C1853)</f>
        <v>0</v>
      </c>
      <c r="M2251" s="175">
        <f>IF('G011A (Mayıs-Kasım)'!K1853=" ",0,'G011A (Mayıs-Kasım)'!K1853)</f>
        <v>0</v>
      </c>
      <c r="N2251" s="176">
        <f>IF('G011A (Haziran-Aralık)'!C1905="",0,'G011A (Haziran-Aralık)'!C1905)</f>
        <v>0</v>
      </c>
      <c r="O2251" s="175">
        <f>IF('G011A (Haziran-Aralık)'!K1905="",0,'G011A (Haziran-Aralık)'!K1905)</f>
        <v>0</v>
      </c>
      <c r="P2251" s="176" t="str">
        <f>IF('proje ve personel bilgileri'!A984=0,"",SUM(D2251+F2251+H2251+J2251+L2251+N2251))</f>
        <v/>
      </c>
      <c r="Q2251" s="175" t="str">
        <f>IF('proje ve personel bilgileri'!A984=0,"",SUM(E2251+G2251+I2251+K2251+M2251+O2251))</f>
        <v/>
      </c>
      <c r="R2251" s="180" t="str">
        <f>IF('proje ve personel bilgileri'!A984&lt;&gt;0,(P2251/30)," ")</f>
        <v xml:space="preserve"> </v>
      </c>
      <c r="S2251" s="181" t="str">
        <f>IF('proje ve personel bilgileri'!A984&lt;&gt;0,(Q2251/R2251)," ")</f>
        <v xml:space="preserve"> </v>
      </c>
    </row>
    <row r="2252" spans="1:19" ht="15.75" customHeight="1" x14ac:dyDescent="0.25">
      <c r="A2252" s="15">
        <v>972</v>
      </c>
      <c r="B2252" s="359" t="str">
        <f>IF('proje ve personel bilgileri'!A985&lt;&gt;0,('proje ve personel bilgileri'!A985)," ")</f>
        <v xml:space="preserve"> </v>
      </c>
      <c r="C2252" s="359"/>
      <c r="D2252" s="176">
        <f>IF('G011A (Ocak-Temmuz)'!C1889="",0,'G011A (Ocak-Temmuz)'!C1889)</f>
        <v>0</v>
      </c>
      <c r="E2252" s="175">
        <f>IF('G011A (Ocak-Temmuz)'!K1889=" ",0,'G011A (Ocak-Temmuz)'!K1889)</f>
        <v>0</v>
      </c>
      <c r="F2252" s="176">
        <f>IF('G011A (Şubat-Ağustos)'!C1855="",0,'G011A (Şubat-Ağustos)'!C1855)</f>
        <v>0</v>
      </c>
      <c r="G2252" s="175">
        <f>IF('G011A (Şubat-Ağustos)'!K1855=" ",0,'G011A (Şubat-Ağustos)'!K1855)</f>
        <v>0</v>
      </c>
      <c r="H2252" s="176">
        <f>IF('G011A (Mart-Eylül)'!C1855="",0,'G011A (Mart-Eylül)'!C1855)</f>
        <v>0</v>
      </c>
      <c r="I2252" s="175">
        <f>IF('G011A (Mart-Eylül)'!K1855=" ",0,'G011A (Mart-Eylül)'!K1855)</f>
        <v>0</v>
      </c>
      <c r="J2252" s="176">
        <f>IF('G011A (Nisan-Ekim)'!C1855="",0,'G011A (Nisan-Ekim)'!C1855)</f>
        <v>0</v>
      </c>
      <c r="K2252" s="175">
        <f>IF('G011A (Nisan-Ekim)'!K1855="",0,'G011A (Nisan-Ekim)'!K1855)</f>
        <v>0</v>
      </c>
      <c r="L2252" s="176">
        <f>IF('G011A (Mayıs-Kasım)'!C1854="",0,'G011A (Mayıs-Kasım)'!C1854)</f>
        <v>0</v>
      </c>
      <c r="M2252" s="175">
        <f>IF('G011A (Mayıs-Kasım)'!K1854=" ",0,'G011A (Mayıs-Kasım)'!K1854)</f>
        <v>0</v>
      </c>
      <c r="N2252" s="176">
        <f>IF('G011A (Haziran-Aralık)'!C1906="",0,'G011A (Haziran-Aralık)'!C1906)</f>
        <v>0</v>
      </c>
      <c r="O2252" s="175">
        <f>IF('G011A (Haziran-Aralık)'!K1906="",0,'G011A (Haziran-Aralık)'!K1906)</f>
        <v>0</v>
      </c>
      <c r="P2252" s="176" t="str">
        <f>IF('proje ve personel bilgileri'!A985=0,"",SUM(D2252+F2252+H2252+J2252+L2252+N2252))</f>
        <v/>
      </c>
      <c r="Q2252" s="175" t="str">
        <f>IF('proje ve personel bilgileri'!A985=0,"",SUM(E2252+G2252+I2252+K2252+M2252+O2252))</f>
        <v/>
      </c>
      <c r="R2252" s="180" t="str">
        <f>IF('proje ve personel bilgileri'!A985&lt;&gt;0,(P2252/30)," ")</f>
        <v xml:space="preserve"> </v>
      </c>
      <c r="S2252" s="181" t="str">
        <f>IF('proje ve personel bilgileri'!A985&lt;&gt;0,(Q2252/R2252)," ")</f>
        <v xml:space="preserve"> </v>
      </c>
    </row>
    <row r="2253" spans="1:19" ht="15" customHeight="1" x14ac:dyDescent="0.25">
      <c r="A2253" s="56"/>
      <c r="B2253" s="56"/>
      <c r="C2253" s="56"/>
      <c r="D2253" s="56"/>
      <c r="E2253" s="56"/>
      <c r="F2253" s="56"/>
      <c r="G2253" s="56"/>
      <c r="H2253" s="56"/>
      <c r="I2253" s="56"/>
      <c r="J2253" s="56"/>
      <c r="K2253" s="56"/>
      <c r="L2253" s="56"/>
      <c r="M2253" s="56"/>
      <c r="N2253" s="56"/>
      <c r="O2253" s="56"/>
      <c r="P2253" s="56"/>
      <c r="Q2253" s="56"/>
      <c r="R2253" s="56"/>
      <c r="S2253" s="56"/>
    </row>
    <row r="2254" spans="1:19" ht="15" customHeight="1" x14ac:dyDescent="0.25">
      <c r="A2254" s="332" t="s">
        <v>100</v>
      </c>
      <c r="B2254" s="332"/>
      <c r="C2254" s="332"/>
      <c r="D2254" s="332"/>
      <c r="E2254" s="332"/>
      <c r="F2254" s="332"/>
      <c r="G2254" s="332"/>
      <c r="H2254" s="332"/>
      <c r="I2254" s="332"/>
      <c r="J2254" s="332"/>
      <c r="K2254" s="332"/>
      <c r="L2254" s="332"/>
      <c r="M2254" s="332"/>
      <c r="N2254" s="332"/>
      <c r="O2254" s="332"/>
      <c r="P2254" s="332"/>
      <c r="Q2254" s="332"/>
      <c r="R2254" s="332"/>
    </row>
    <row r="2255" spans="1:19" ht="15" customHeight="1" x14ac:dyDescent="0.25">
      <c r="A2255" s="287"/>
    </row>
    <row r="2256" spans="1:19" ht="15" customHeight="1" x14ac:dyDescent="0.25">
      <c r="C2256" s="57"/>
      <c r="E2256" s="58"/>
      <c r="G2256" s="57"/>
    </row>
    <row r="2257" spans="1:19" ht="15" customHeight="1" x14ac:dyDescent="0.25">
      <c r="F2257" s="288" t="s">
        <v>102</v>
      </c>
      <c r="J2257" s="288" t="s">
        <v>103</v>
      </c>
      <c r="O2257" s="74" t="s">
        <v>127</v>
      </c>
    </row>
    <row r="2268" spans="1:19" ht="15.75" customHeight="1" x14ac:dyDescent="0.25">
      <c r="A2268" s="348" t="s">
        <v>108</v>
      </c>
      <c r="B2268" s="348"/>
      <c r="C2268" s="348"/>
      <c r="D2268" s="348"/>
      <c r="E2268" s="348"/>
      <c r="F2268" s="348"/>
      <c r="G2268" s="348"/>
      <c r="H2268" s="348"/>
      <c r="I2268" s="348"/>
      <c r="J2268" s="348"/>
      <c r="K2268" s="348"/>
      <c r="L2268" s="348"/>
      <c r="M2268" s="348"/>
      <c r="N2268" s="348"/>
      <c r="O2268" s="348"/>
      <c r="P2268" s="348"/>
      <c r="Q2268" s="348"/>
      <c r="R2268" s="348"/>
      <c r="S2268" s="348"/>
    </row>
    <row r="2269" spans="1:19" ht="15" customHeight="1" x14ac:dyDescent="0.25">
      <c r="A2269" s="68"/>
      <c r="B2269" s="68"/>
      <c r="C2269" s="68"/>
      <c r="D2269" s="68"/>
      <c r="E2269" s="68"/>
      <c r="F2269" s="68"/>
      <c r="G2269" s="68"/>
      <c r="H2269" s="68"/>
      <c r="I2269" s="69" t="str">
        <f>'proje ve personel bilgileri'!$B$7</f>
        <v>/</v>
      </c>
      <c r="J2269" s="68" t="s">
        <v>109</v>
      </c>
      <c r="K2269" s="68"/>
      <c r="L2269" s="68"/>
      <c r="M2269" s="68"/>
      <c r="N2269" s="68"/>
      <c r="O2269" s="68"/>
      <c r="P2269" s="68"/>
      <c r="Q2269" s="68"/>
      <c r="R2269" s="68"/>
      <c r="S2269" s="68"/>
    </row>
    <row r="2270" spans="1:19" ht="18.75" customHeight="1" x14ac:dyDescent="0.25">
      <c r="R2270" s="10" t="s">
        <v>110</v>
      </c>
    </row>
    <row r="2271" spans="1:19" ht="15.75" customHeight="1" x14ac:dyDescent="0.25">
      <c r="A2271" s="349" t="s">
        <v>2</v>
      </c>
      <c r="B2271" s="350"/>
      <c r="C2271" s="374">
        <f>'proje ve personel bilgileri'!$B$2</f>
        <v>0</v>
      </c>
      <c r="D2271" s="375"/>
      <c r="E2271" s="375"/>
      <c r="F2271" s="375"/>
      <c r="G2271" s="375"/>
      <c r="H2271" s="375"/>
      <c r="I2271" s="375"/>
      <c r="J2271" s="375"/>
      <c r="K2271" s="375"/>
      <c r="L2271" s="375"/>
      <c r="M2271" s="375"/>
      <c r="N2271" s="375"/>
      <c r="O2271" s="375"/>
      <c r="P2271" s="375"/>
      <c r="Q2271" s="375"/>
      <c r="R2271" s="375"/>
      <c r="S2271" s="376"/>
    </row>
    <row r="2272" spans="1:19" ht="15.75" customHeight="1" x14ac:dyDescent="0.25">
      <c r="A2272" s="349" t="s">
        <v>4</v>
      </c>
      <c r="B2272" s="350"/>
      <c r="C2272" s="374">
        <f>'proje ve personel bilgileri'!$B$3</f>
        <v>0</v>
      </c>
      <c r="D2272" s="375"/>
      <c r="E2272" s="375"/>
      <c r="F2272" s="375"/>
      <c r="G2272" s="375"/>
      <c r="H2272" s="375"/>
      <c r="I2272" s="375"/>
      <c r="J2272" s="375"/>
      <c r="K2272" s="375"/>
      <c r="L2272" s="375"/>
      <c r="M2272" s="375"/>
      <c r="N2272" s="375"/>
      <c r="O2272" s="375"/>
      <c r="P2272" s="375"/>
      <c r="Q2272" s="375"/>
      <c r="R2272" s="375"/>
      <c r="S2272" s="376"/>
    </row>
    <row r="2273" spans="1:19" ht="27.75" customHeight="1" x14ac:dyDescent="0.25">
      <c r="A2273" s="360" t="s">
        <v>87</v>
      </c>
      <c r="B2273" s="368" t="s">
        <v>15</v>
      </c>
      <c r="C2273" s="369"/>
      <c r="D2273" s="368" t="s">
        <v>111</v>
      </c>
      <c r="E2273" s="369"/>
      <c r="F2273" s="368" t="s">
        <v>112</v>
      </c>
      <c r="G2273" s="369"/>
      <c r="H2273" s="366" t="s">
        <v>113</v>
      </c>
      <c r="I2273" s="367"/>
      <c r="J2273" s="366" t="s">
        <v>114</v>
      </c>
      <c r="K2273" s="367"/>
      <c r="L2273" s="366" t="s">
        <v>115</v>
      </c>
      <c r="M2273" s="367"/>
      <c r="N2273" s="368" t="s">
        <v>116</v>
      </c>
      <c r="O2273" s="369"/>
      <c r="P2273" s="360" t="s">
        <v>117</v>
      </c>
      <c r="Q2273" s="286" t="s">
        <v>118</v>
      </c>
      <c r="R2273" s="362" t="s">
        <v>119</v>
      </c>
      <c r="S2273" s="362" t="s">
        <v>120</v>
      </c>
    </row>
    <row r="2274" spans="1:19" ht="15.75" customHeight="1" x14ac:dyDescent="0.25">
      <c r="A2274" s="361"/>
      <c r="B2274" s="372"/>
      <c r="C2274" s="373"/>
      <c r="D2274" s="370"/>
      <c r="E2274" s="371"/>
      <c r="F2274" s="370"/>
      <c r="G2274" s="371"/>
      <c r="H2274" s="364" t="s">
        <v>121</v>
      </c>
      <c r="I2274" s="365"/>
      <c r="J2274" s="364" t="s">
        <v>122</v>
      </c>
      <c r="K2274" s="365"/>
      <c r="L2274" s="364" t="s">
        <v>123</v>
      </c>
      <c r="M2274" s="365"/>
      <c r="N2274" s="370"/>
      <c r="O2274" s="371"/>
      <c r="P2274" s="361"/>
      <c r="Q2274" s="11" t="s">
        <v>124</v>
      </c>
      <c r="R2274" s="363"/>
      <c r="S2274" s="363"/>
    </row>
    <row r="2275" spans="1:19" ht="27.75" customHeight="1" x14ac:dyDescent="0.25">
      <c r="A2275" s="361"/>
      <c r="B2275" s="372"/>
      <c r="C2275" s="373"/>
      <c r="D2275" s="360" t="s">
        <v>125</v>
      </c>
      <c r="E2275" s="11" t="s">
        <v>126</v>
      </c>
      <c r="F2275" s="360" t="s">
        <v>125</v>
      </c>
      <c r="G2275" s="11" t="s">
        <v>126</v>
      </c>
      <c r="H2275" s="360" t="s">
        <v>125</v>
      </c>
      <c r="I2275" s="11" t="s">
        <v>126</v>
      </c>
      <c r="J2275" s="360" t="s">
        <v>125</v>
      </c>
      <c r="K2275" s="12" t="s">
        <v>126</v>
      </c>
      <c r="L2275" s="360" t="s">
        <v>125</v>
      </c>
      <c r="M2275" s="11" t="s">
        <v>126</v>
      </c>
      <c r="N2275" s="360" t="s">
        <v>125</v>
      </c>
      <c r="O2275" s="11" t="s">
        <v>126</v>
      </c>
      <c r="P2275" s="361"/>
      <c r="Q2275" s="11" t="s">
        <v>98</v>
      </c>
      <c r="R2275" s="363"/>
      <c r="S2275" s="363"/>
    </row>
    <row r="2276" spans="1:19" ht="15.75" customHeight="1" x14ac:dyDescent="0.25">
      <c r="A2276" s="361"/>
      <c r="B2276" s="372"/>
      <c r="C2276" s="373"/>
      <c r="D2276" s="361"/>
      <c r="E2276" s="11" t="s">
        <v>98</v>
      </c>
      <c r="F2276" s="361"/>
      <c r="G2276" s="11" t="s">
        <v>98</v>
      </c>
      <c r="H2276" s="361"/>
      <c r="I2276" s="11" t="s">
        <v>98</v>
      </c>
      <c r="J2276" s="361"/>
      <c r="K2276" s="12" t="s">
        <v>98</v>
      </c>
      <c r="L2276" s="361"/>
      <c r="M2276" s="11" t="s">
        <v>98</v>
      </c>
      <c r="N2276" s="361"/>
      <c r="O2276" s="11" t="s">
        <v>98</v>
      </c>
      <c r="P2276" s="361"/>
      <c r="Q2276" s="13"/>
      <c r="R2276" s="363"/>
      <c r="S2276" s="363"/>
    </row>
    <row r="2277" spans="1:19" ht="15.75" customHeight="1" x14ac:dyDescent="0.25">
      <c r="A2277" s="14">
        <v>973</v>
      </c>
      <c r="B2277" s="359" t="str">
        <f>IF('proje ve personel bilgileri'!A986&lt;&gt;0,('proje ve personel bilgileri'!A986)," ")</f>
        <v xml:space="preserve"> </v>
      </c>
      <c r="C2277" s="359"/>
      <c r="D2277" s="176">
        <f>IF('G011A (Ocak-Temmuz)'!C1908="",0,'G011A (Ocak-Temmuz)'!C1908)</f>
        <v>0</v>
      </c>
      <c r="E2277" s="175">
        <f>IF('G011A (Ocak-Temmuz)'!K1908=" ",0,'G011A (Ocak-Temmuz)'!K1908)</f>
        <v>0</v>
      </c>
      <c r="F2277" s="176">
        <f>IF('G011A (Şubat-Ağustos)'!C1873="",0,'G011A (Şubat-Ağustos)'!C1873)</f>
        <v>0</v>
      </c>
      <c r="G2277" s="175">
        <f>IF('G011A (Şubat-Ağustos)'!K1873=" ",0,'G011A (Şubat-Ağustos)'!K1873)</f>
        <v>0</v>
      </c>
      <c r="H2277" s="176">
        <f>IF('G011A (Mart-Eylül)'!C1873="",0,'G011A (Mart-Eylül)'!C1873)</f>
        <v>0</v>
      </c>
      <c r="I2277" s="175">
        <f>IF('G011A (Mart-Eylül)'!K1873=" ",0,'G011A (Mart-Eylül)'!K1873)</f>
        <v>0</v>
      </c>
      <c r="J2277" s="176">
        <f>IF('G011A (Nisan-Ekim)'!C1873="",0,'G011A (Nisan-Ekim)'!C1873)</f>
        <v>0</v>
      </c>
      <c r="K2277" s="175">
        <f>IF('G011A (Nisan-Ekim)'!K1873="",0,'G011A (Nisan-Ekim)'!K1873)</f>
        <v>0</v>
      </c>
      <c r="L2277" s="176">
        <f>IF('G011A (Mayıs-Kasım)'!C1873="",0,'G011A (Mayıs-Kasım)'!C1873)</f>
        <v>0</v>
      </c>
      <c r="M2277" s="175">
        <f>IF('G011A (Mayıs-Kasım)'!K1873=" ",0,'G011A (Mayıs-Kasım)'!K1873)</f>
        <v>0</v>
      </c>
      <c r="N2277" s="176">
        <f>IF('G011A (Haziran-Aralık)'!C1925="",0,'G011A (Haziran-Aralık)'!C1925)</f>
        <v>0</v>
      </c>
      <c r="O2277" s="175">
        <f>IF('G011A (Haziran-Aralık)'!K1925="",0,'G011A (Haziran-Aralık)'!K1925)</f>
        <v>0</v>
      </c>
      <c r="P2277" s="176" t="str">
        <f>IF('proje ve personel bilgileri'!A986=0,"",SUM(D2277+F2277+H2277+J2277+L2277+N2277))</f>
        <v/>
      </c>
      <c r="Q2277" s="175" t="str">
        <f>IF('proje ve personel bilgileri'!A986=0,"",SUM(E2277+G2277+I2277+K2277+M2277+O2277))</f>
        <v/>
      </c>
      <c r="R2277" s="180" t="str">
        <f>IF('proje ve personel bilgileri'!A986&lt;&gt;0,(P2277/30)," ")</f>
        <v xml:space="preserve"> </v>
      </c>
      <c r="S2277" s="181" t="str">
        <f>IF('proje ve personel bilgileri'!A986&lt;&gt;0,(Q2277/R2277)," ")</f>
        <v xml:space="preserve"> </v>
      </c>
    </row>
    <row r="2278" spans="1:19" ht="15.75" customHeight="1" x14ac:dyDescent="0.25">
      <c r="A2278" s="15">
        <v>974</v>
      </c>
      <c r="B2278" s="359" t="str">
        <f>IF('proje ve personel bilgileri'!A987&lt;&gt;0,('proje ve personel bilgileri'!A987)," ")</f>
        <v xml:space="preserve"> </v>
      </c>
      <c r="C2278" s="359"/>
      <c r="D2278" s="176">
        <f>IF('G011A (Ocak-Temmuz)'!C1909="",0,'G011A (Ocak-Temmuz)'!C1909)</f>
        <v>0</v>
      </c>
      <c r="E2278" s="175">
        <f>IF('G011A (Ocak-Temmuz)'!K1909=" ",0,'G011A (Ocak-Temmuz)'!K1909)</f>
        <v>0</v>
      </c>
      <c r="F2278" s="176">
        <f>IF('G011A (Şubat-Ağustos)'!C1874="",0,'G011A (Şubat-Ağustos)'!C1874)</f>
        <v>0</v>
      </c>
      <c r="G2278" s="175">
        <f>IF('G011A (Şubat-Ağustos)'!K1874=" ",0,'G011A (Şubat-Ağustos)'!K1874)</f>
        <v>0</v>
      </c>
      <c r="H2278" s="176">
        <f>IF('G011A (Mart-Eylül)'!C1874="",0,'G011A (Mart-Eylül)'!C1874)</f>
        <v>0</v>
      </c>
      <c r="I2278" s="175">
        <f>IF('G011A (Mart-Eylül)'!K1874=" ",0,'G011A (Mart-Eylül)'!K1874)</f>
        <v>0</v>
      </c>
      <c r="J2278" s="176">
        <f>IF('G011A (Nisan-Ekim)'!C1874="",0,'G011A (Nisan-Ekim)'!C1874)</f>
        <v>0</v>
      </c>
      <c r="K2278" s="175">
        <f>IF('G011A (Nisan-Ekim)'!K1874="",0,'G011A (Nisan-Ekim)'!K1874)</f>
        <v>0</v>
      </c>
      <c r="L2278" s="176">
        <f>IF('G011A (Mayıs-Kasım)'!C1874="",0,'G011A (Mayıs-Kasım)'!C1874)</f>
        <v>0</v>
      </c>
      <c r="M2278" s="175">
        <f>IF('G011A (Mayıs-Kasım)'!K1874=" ",0,'G011A (Mayıs-Kasım)'!K1874)</f>
        <v>0</v>
      </c>
      <c r="N2278" s="176">
        <f>IF('G011A (Haziran-Aralık)'!C1926="",0,'G011A (Haziran-Aralık)'!C1926)</f>
        <v>0</v>
      </c>
      <c r="O2278" s="175">
        <f>IF('G011A (Haziran-Aralık)'!K1926="",0,'G011A (Haziran-Aralık)'!K1926)</f>
        <v>0</v>
      </c>
      <c r="P2278" s="176" t="str">
        <f>IF('proje ve personel bilgileri'!A987=0,"",SUM(D2278+F2278+H2278+J2278+L2278+N2278))</f>
        <v/>
      </c>
      <c r="Q2278" s="175" t="str">
        <f>IF('proje ve personel bilgileri'!A987=0,"",SUM(E2278+G2278+I2278+K2278+M2278+O2278))</f>
        <v/>
      </c>
      <c r="R2278" s="180" t="str">
        <f>IF('proje ve personel bilgileri'!A987&lt;&gt;0,(P2278/30)," ")</f>
        <v xml:space="preserve"> </v>
      </c>
      <c r="S2278" s="181" t="str">
        <f>IF('proje ve personel bilgileri'!A987&lt;&gt;0,(Q2278/R2278)," ")</f>
        <v xml:space="preserve"> </v>
      </c>
    </row>
    <row r="2279" spans="1:19" ht="15.75" customHeight="1" x14ac:dyDescent="0.25">
      <c r="A2279" s="14">
        <v>975</v>
      </c>
      <c r="B2279" s="359" t="str">
        <f>IF('proje ve personel bilgileri'!A988&lt;&gt;0,('proje ve personel bilgileri'!A988)," ")</f>
        <v xml:space="preserve"> </v>
      </c>
      <c r="C2279" s="359"/>
      <c r="D2279" s="176">
        <f>IF('G011A (Ocak-Temmuz)'!C1910="",0,'G011A (Ocak-Temmuz)'!C1910)</f>
        <v>0</v>
      </c>
      <c r="E2279" s="175">
        <f>IF('G011A (Ocak-Temmuz)'!K1910=" ",0,'G011A (Ocak-Temmuz)'!K1910)</f>
        <v>0</v>
      </c>
      <c r="F2279" s="176">
        <f>IF('G011A (Şubat-Ağustos)'!C1875="",0,'G011A (Şubat-Ağustos)'!C1875)</f>
        <v>0</v>
      </c>
      <c r="G2279" s="175">
        <f>IF('G011A (Şubat-Ağustos)'!K1875=" ",0,'G011A (Şubat-Ağustos)'!K1875)</f>
        <v>0</v>
      </c>
      <c r="H2279" s="176">
        <f>IF('G011A (Mart-Eylül)'!C1875="",0,'G011A (Mart-Eylül)'!C1875)</f>
        <v>0</v>
      </c>
      <c r="I2279" s="175">
        <f>IF('G011A (Mart-Eylül)'!K1875=" ",0,'G011A (Mart-Eylül)'!K1875)</f>
        <v>0</v>
      </c>
      <c r="J2279" s="176">
        <f>IF('G011A (Nisan-Ekim)'!C1875="",0,'G011A (Nisan-Ekim)'!C1875)</f>
        <v>0</v>
      </c>
      <c r="K2279" s="175">
        <f>IF('G011A (Nisan-Ekim)'!K1875="",0,'G011A (Nisan-Ekim)'!K1875)</f>
        <v>0</v>
      </c>
      <c r="L2279" s="176">
        <f>IF('G011A (Mayıs-Kasım)'!C1875="",0,'G011A (Mayıs-Kasım)'!C1875)</f>
        <v>0</v>
      </c>
      <c r="M2279" s="175">
        <f>IF('G011A (Mayıs-Kasım)'!K1875=" ",0,'G011A (Mayıs-Kasım)'!K1875)</f>
        <v>0</v>
      </c>
      <c r="N2279" s="176">
        <f>IF('G011A (Haziran-Aralık)'!C1927="",0,'G011A (Haziran-Aralık)'!C1927)</f>
        <v>0</v>
      </c>
      <c r="O2279" s="175">
        <f>IF('G011A (Haziran-Aralık)'!K1927="",0,'G011A (Haziran-Aralık)'!K1927)</f>
        <v>0</v>
      </c>
      <c r="P2279" s="176" t="str">
        <f>IF('proje ve personel bilgileri'!A988=0,"",SUM(D2279+F2279+H2279+J2279+L2279+N2279))</f>
        <v/>
      </c>
      <c r="Q2279" s="175" t="str">
        <f>IF('proje ve personel bilgileri'!A988=0,"",SUM(E2279+G2279+I2279+K2279+M2279+O2279))</f>
        <v/>
      </c>
      <c r="R2279" s="180" t="str">
        <f>IF('proje ve personel bilgileri'!A988&lt;&gt;0,(P2279/30)," ")</f>
        <v xml:space="preserve"> </v>
      </c>
      <c r="S2279" s="181" t="str">
        <f>IF('proje ve personel bilgileri'!A988&lt;&gt;0,(Q2279/R2279)," ")</f>
        <v xml:space="preserve"> </v>
      </c>
    </row>
    <row r="2280" spans="1:19" ht="15.75" customHeight="1" x14ac:dyDescent="0.25">
      <c r="A2280" s="15">
        <v>976</v>
      </c>
      <c r="B2280" s="359" t="str">
        <f>IF('proje ve personel bilgileri'!A989&lt;&gt;0,('proje ve personel bilgileri'!A989)," ")</f>
        <v xml:space="preserve"> </v>
      </c>
      <c r="C2280" s="359"/>
      <c r="D2280" s="176">
        <f>IF('G011A (Ocak-Temmuz)'!C1911="",0,'G011A (Ocak-Temmuz)'!C1911)</f>
        <v>0</v>
      </c>
      <c r="E2280" s="175">
        <f>IF('G011A (Ocak-Temmuz)'!K1911=" ",0,'G011A (Ocak-Temmuz)'!K1911)</f>
        <v>0</v>
      </c>
      <c r="F2280" s="176">
        <f>IF('G011A (Şubat-Ağustos)'!C1876="",0,'G011A (Şubat-Ağustos)'!C1876)</f>
        <v>0</v>
      </c>
      <c r="G2280" s="175">
        <f>IF('G011A (Şubat-Ağustos)'!K1876=" ",0,'G011A (Şubat-Ağustos)'!K1876)</f>
        <v>0</v>
      </c>
      <c r="H2280" s="176">
        <f>IF('G011A (Mart-Eylül)'!C1876="",0,'G011A (Mart-Eylül)'!C1876)</f>
        <v>0</v>
      </c>
      <c r="I2280" s="175">
        <f>IF('G011A (Mart-Eylül)'!K1876=" ",0,'G011A (Mart-Eylül)'!K1876)</f>
        <v>0</v>
      </c>
      <c r="J2280" s="176">
        <f>IF('G011A (Nisan-Ekim)'!C1876="",0,'G011A (Nisan-Ekim)'!C1876)</f>
        <v>0</v>
      </c>
      <c r="K2280" s="175">
        <f>IF('G011A (Nisan-Ekim)'!K1876="",0,'G011A (Nisan-Ekim)'!K1876)</f>
        <v>0</v>
      </c>
      <c r="L2280" s="176">
        <f>IF('G011A (Mayıs-Kasım)'!C1876="",0,'G011A (Mayıs-Kasım)'!C1876)</f>
        <v>0</v>
      </c>
      <c r="M2280" s="175">
        <f>IF('G011A (Mayıs-Kasım)'!K1876=" ",0,'G011A (Mayıs-Kasım)'!K1876)</f>
        <v>0</v>
      </c>
      <c r="N2280" s="176">
        <f>IF('G011A (Haziran-Aralık)'!C1928="",0,'G011A (Haziran-Aralık)'!C1928)</f>
        <v>0</v>
      </c>
      <c r="O2280" s="175">
        <f>IF('G011A (Haziran-Aralık)'!K1928="",0,'G011A (Haziran-Aralık)'!K1928)</f>
        <v>0</v>
      </c>
      <c r="P2280" s="176" t="str">
        <f>IF('proje ve personel bilgileri'!A989=0,"",SUM(D2280+F2280+H2280+J2280+L2280+N2280))</f>
        <v/>
      </c>
      <c r="Q2280" s="175" t="str">
        <f>IF('proje ve personel bilgileri'!A989=0,"",SUM(E2280+G2280+I2280+K2280+M2280+O2280))</f>
        <v/>
      </c>
      <c r="R2280" s="180" t="str">
        <f>IF('proje ve personel bilgileri'!A989&lt;&gt;0,(P2280/30)," ")</f>
        <v xml:space="preserve"> </v>
      </c>
      <c r="S2280" s="181" t="str">
        <f>IF('proje ve personel bilgileri'!A989&lt;&gt;0,(Q2280/R2280)," ")</f>
        <v xml:space="preserve"> </v>
      </c>
    </row>
    <row r="2281" spans="1:19" ht="15.75" customHeight="1" x14ac:dyDescent="0.25">
      <c r="A2281" s="14">
        <v>977</v>
      </c>
      <c r="B2281" s="359" t="str">
        <f>IF('proje ve personel bilgileri'!A990&lt;&gt;0,('proje ve personel bilgileri'!A990)," ")</f>
        <v xml:space="preserve"> </v>
      </c>
      <c r="C2281" s="359"/>
      <c r="D2281" s="176">
        <f>IF('G011A (Ocak-Temmuz)'!C1912="",0,'G011A (Ocak-Temmuz)'!C1912)</f>
        <v>0</v>
      </c>
      <c r="E2281" s="175">
        <f>IF('G011A (Ocak-Temmuz)'!K1912=" ",0,'G011A (Ocak-Temmuz)'!K1912)</f>
        <v>0</v>
      </c>
      <c r="F2281" s="176">
        <f>IF('G011A (Şubat-Ağustos)'!C1877="",0,'G011A (Şubat-Ağustos)'!C1877)</f>
        <v>0</v>
      </c>
      <c r="G2281" s="175">
        <f>IF('G011A (Şubat-Ağustos)'!K1877=" ",0,'G011A (Şubat-Ağustos)'!K1877)</f>
        <v>0</v>
      </c>
      <c r="H2281" s="176">
        <f>IF('G011A (Mart-Eylül)'!C1877="",0,'G011A (Mart-Eylül)'!C1877)</f>
        <v>0</v>
      </c>
      <c r="I2281" s="175">
        <f>IF('G011A (Mart-Eylül)'!K1877=" ",0,'G011A (Mart-Eylül)'!K1877)</f>
        <v>0</v>
      </c>
      <c r="J2281" s="176">
        <f>IF('G011A (Nisan-Ekim)'!C1877="",0,'G011A (Nisan-Ekim)'!C1877)</f>
        <v>0</v>
      </c>
      <c r="K2281" s="175">
        <f>IF('G011A (Nisan-Ekim)'!K1877="",0,'G011A (Nisan-Ekim)'!K1877)</f>
        <v>0</v>
      </c>
      <c r="L2281" s="176">
        <f>IF('G011A (Mayıs-Kasım)'!C1877="",0,'G011A (Mayıs-Kasım)'!C1877)</f>
        <v>0</v>
      </c>
      <c r="M2281" s="175">
        <f>IF('G011A (Mayıs-Kasım)'!K1877=" ",0,'G011A (Mayıs-Kasım)'!K1877)</f>
        <v>0</v>
      </c>
      <c r="N2281" s="176">
        <f>IF('G011A (Haziran-Aralık)'!C1929="",0,'G011A (Haziran-Aralık)'!C1929)</f>
        <v>0</v>
      </c>
      <c r="O2281" s="175">
        <f>IF('G011A (Haziran-Aralık)'!K1929="",0,'G011A (Haziran-Aralık)'!K1929)</f>
        <v>0</v>
      </c>
      <c r="P2281" s="176" t="str">
        <f>IF('proje ve personel bilgileri'!A990=0,"",SUM(D2281+F2281+H2281+J2281+L2281+N2281))</f>
        <v/>
      </c>
      <c r="Q2281" s="175" t="str">
        <f>IF('proje ve personel bilgileri'!A990=0,"",SUM(E2281+G2281+I2281+K2281+M2281+O2281))</f>
        <v/>
      </c>
      <c r="R2281" s="180" t="str">
        <f>IF('proje ve personel bilgileri'!A990&lt;&gt;0,(P2281/30)," ")</f>
        <v xml:space="preserve"> </v>
      </c>
      <c r="S2281" s="181" t="str">
        <f>IF('proje ve personel bilgileri'!A990&lt;&gt;0,(Q2281/R2281)," ")</f>
        <v xml:space="preserve"> </v>
      </c>
    </row>
    <row r="2282" spans="1:19" ht="15.75" customHeight="1" x14ac:dyDescent="0.25">
      <c r="A2282" s="15">
        <v>978</v>
      </c>
      <c r="B2282" s="359" t="str">
        <f>IF('proje ve personel bilgileri'!A991&lt;&gt;0,('proje ve personel bilgileri'!A991)," ")</f>
        <v xml:space="preserve"> </v>
      </c>
      <c r="C2282" s="359"/>
      <c r="D2282" s="176">
        <f>IF('G011A (Ocak-Temmuz)'!C1913="",0,'G011A (Ocak-Temmuz)'!C1913)</f>
        <v>0</v>
      </c>
      <c r="E2282" s="175">
        <f>IF('G011A (Ocak-Temmuz)'!K1913=" ",0,'G011A (Ocak-Temmuz)'!K1913)</f>
        <v>0</v>
      </c>
      <c r="F2282" s="176">
        <f>IF('G011A (Şubat-Ağustos)'!C1878="",0,'G011A (Şubat-Ağustos)'!C1878)</f>
        <v>0</v>
      </c>
      <c r="G2282" s="175">
        <f>IF('G011A (Şubat-Ağustos)'!K1878=" ",0,'G011A (Şubat-Ağustos)'!K1878)</f>
        <v>0</v>
      </c>
      <c r="H2282" s="176">
        <f>IF('G011A (Mart-Eylül)'!C1878="",0,'G011A (Mart-Eylül)'!C1878)</f>
        <v>0</v>
      </c>
      <c r="I2282" s="175">
        <f>IF('G011A (Mart-Eylül)'!K1878=" ",0,'G011A (Mart-Eylül)'!K1878)</f>
        <v>0</v>
      </c>
      <c r="J2282" s="176">
        <f>IF('G011A (Nisan-Ekim)'!C1878="",0,'G011A (Nisan-Ekim)'!C1878)</f>
        <v>0</v>
      </c>
      <c r="K2282" s="175">
        <f>IF('G011A (Nisan-Ekim)'!K1878="",0,'G011A (Nisan-Ekim)'!K1878)</f>
        <v>0</v>
      </c>
      <c r="L2282" s="176">
        <f>IF('G011A (Mayıs-Kasım)'!C1878="",0,'G011A (Mayıs-Kasım)'!C1878)</f>
        <v>0</v>
      </c>
      <c r="M2282" s="175">
        <f>IF('G011A (Mayıs-Kasım)'!K1878=" ",0,'G011A (Mayıs-Kasım)'!K1878)</f>
        <v>0</v>
      </c>
      <c r="N2282" s="176">
        <f>IF('G011A (Haziran-Aralık)'!C1930="",0,'G011A (Haziran-Aralık)'!C1930)</f>
        <v>0</v>
      </c>
      <c r="O2282" s="175">
        <f>IF('G011A (Haziran-Aralık)'!K1930="",0,'G011A (Haziran-Aralık)'!K1930)</f>
        <v>0</v>
      </c>
      <c r="P2282" s="176" t="str">
        <f>IF('proje ve personel bilgileri'!A991=0,"",SUM(D2282+F2282+H2282+J2282+L2282+N2282))</f>
        <v/>
      </c>
      <c r="Q2282" s="175" t="str">
        <f>IF('proje ve personel bilgileri'!A991=0,"",SUM(E2282+G2282+I2282+K2282+M2282+O2282))</f>
        <v/>
      </c>
      <c r="R2282" s="180" t="str">
        <f>IF('proje ve personel bilgileri'!A991&lt;&gt;0,(P2282/30)," ")</f>
        <v xml:space="preserve"> </v>
      </c>
      <c r="S2282" s="181" t="str">
        <f>IF('proje ve personel bilgileri'!A991&lt;&gt;0,(Q2282/R2282)," ")</f>
        <v xml:space="preserve"> </v>
      </c>
    </row>
    <row r="2283" spans="1:19" ht="15.75" customHeight="1" x14ac:dyDescent="0.25">
      <c r="A2283" s="14">
        <v>979</v>
      </c>
      <c r="B2283" s="359" t="str">
        <f>IF('proje ve personel bilgileri'!A992&lt;&gt;0,('proje ve personel bilgileri'!A992)," ")</f>
        <v xml:space="preserve"> </v>
      </c>
      <c r="C2283" s="359"/>
      <c r="D2283" s="176">
        <f>IF('G011A (Ocak-Temmuz)'!C1914="",0,'G011A (Ocak-Temmuz)'!C1914)</f>
        <v>0</v>
      </c>
      <c r="E2283" s="175">
        <f>IF('G011A (Ocak-Temmuz)'!K1914=" ",0,'G011A (Ocak-Temmuz)'!K1914)</f>
        <v>0</v>
      </c>
      <c r="F2283" s="176">
        <f>IF('G011A (Şubat-Ağustos)'!C1879="",0,'G011A (Şubat-Ağustos)'!C1879)</f>
        <v>0</v>
      </c>
      <c r="G2283" s="175">
        <f>IF('G011A (Şubat-Ağustos)'!K1879=" ",0,'G011A (Şubat-Ağustos)'!K1879)</f>
        <v>0</v>
      </c>
      <c r="H2283" s="176">
        <f>IF('G011A (Mart-Eylül)'!C1879="",0,'G011A (Mart-Eylül)'!C1879)</f>
        <v>0</v>
      </c>
      <c r="I2283" s="175">
        <f>IF('G011A (Mart-Eylül)'!K1879=" ",0,'G011A (Mart-Eylül)'!K1879)</f>
        <v>0</v>
      </c>
      <c r="J2283" s="176">
        <f>IF('G011A (Nisan-Ekim)'!C1879="",0,'G011A (Nisan-Ekim)'!C1879)</f>
        <v>0</v>
      </c>
      <c r="K2283" s="175">
        <f>IF('G011A (Nisan-Ekim)'!K1879="",0,'G011A (Nisan-Ekim)'!K1879)</f>
        <v>0</v>
      </c>
      <c r="L2283" s="176">
        <f>IF('G011A (Mayıs-Kasım)'!C1879="",0,'G011A (Mayıs-Kasım)'!C1879)</f>
        <v>0</v>
      </c>
      <c r="M2283" s="175">
        <f>IF('G011A (Mayıs-Kasım)'!K1879=" ",0,'G011A (Mayıs-Kasım)'!K1879)</f>
        <v>0</v>
      </c>
      <c r="N2283" s="176">
        <f>IF('G011A (Haziran-Aralık)'!C1931="",0,'G011A (Haziran-Aralık)'!C1931)</f>
        <v>0</v>
      </c>
      <c r="O2283" s="175">
        <f>IF('G011A (Haziran-Aralık)'!K1931="",0,'G011A (Haziran-Aralık)'!K1931)</f>
        <v>0</v>
      </c>
      <c r="P2283" s="176" t="str">
        <f>IF('proje ve personel bilgileri'!A992=0,"",SUM(D2283+F2283+H2283+J2283+L2283+N2283))</f>
        <v/>
      </c>
      <c r="Q2283" s="175" t="str">
        <f>IF('proje ve personel bilgileri'!A992=0,"",SUM(E2283+G2283+I2283+K2283+M2283+O2283))</f>
        <v/>
      </c>
      <c r="R2283" s="180" t="str">
        <f>IF('proje ve personel bilgileri'!A992&lt;&gt;0,(P2283/30)," ")</f>
        <v xml:space="preserve"> </v>
      </c>
      <c r="S2283" s="181" t="str">
        <f>IF('proje ve personel bilgileri'!A992&lt;&gt;0,(Q2283/R2283)," ")</f>
        <v xml:space="preserve"> </v>
      </c>
    </row>
    <row r="2284" spans="1:19" ht="15.75" customHeight="1" x14ac:dyDescent="0.25">
      <c r="A2284" s="15">
        <v>980</v>
      </c>
      <c r="B2284" s="359" t="str">
        <f>IF('proje ve personel bilgileri'!A993&lt;&gt;0,('proje ve personel bilgileri'!A993)," ")</f>
        <v xml:space="preserve"> </v>
      </c>
      <c r="C2284" s="359"/>
      <c r="D2284" s="176">
        <f>IF('G011A (Ocak-Temmuz)'!C1915="",0,'G011A (Ocak-Temmuz)'!C1915)</f>
        <v>0</v>
      </c>
      <c r="E2284" s="175">
        <f>IF('G011A (Ocak-Temmuz)'!K1915=" ",0,'G011A (Ocak-Temmuz)'!K1915)</f>
        <v>0</v>
      </c>
      <c r="F2284" s="176">
        <f>IF('G011A (Şubat-Ağustos)'!C1880="",0,'G011A (Şubat-Ağustos)'!C1880)</f>
        <v>0</v>
      </c>
      <c r="G2284" s="175">
        <f>IF('G011A (Şubat-Ağustos)'!K1880=" ",0,'G011A (Şubat-Ağustos)'!K1880)</f>
        <v>0</v>
      </c>
      <c r="H2284" s="176">
        <f>IF('G011A (Mart-Eylül)'!C1880="",0,'G011A (Mart-Eylül)'!C1880)</f>
        <v>0</v>
      </c>
      <c r="I2284" s="175">
        <f>IF('G011A (Mart-Eylül)'!K1880=" ",0,'G011A (Mart-Eylül)'!K1880)</f>
        <v>0</v>
      </c>
      <c r="J2284" s="176">
        <f>IF('G011A (Nisan-Ekim)'!C1880="",0,'G011A (Nisan-Ekim)'!C1880)</f>
        <v>0</v>
      </c>
      <c r="K2284" s="175">
        <f>IF('G011A (Nisan-Ekim)'!K1880="",0,'G011A (Nisan-Ekim)'!K1880)</f>
        <v>0</v>
      </c>
      <c r="L2284" s="176">
        <f>IF('G011A (Mayıs-Kasım)'!C1880="",0,'G011A (Mayıs-Kasım)'!C1880)</f>
        <v>0</v>
      </c>
      <c r="M2284" s="175">
        <f>IF('G011A (Mayıs-Kasım)'!K1880=" ",0,'G011A (Mayıs-Kasım)'!K1880)</f>
        <v>0</v>
      </c>
      <c r="N2284" s="176">
        <f>IF('G011A (Haziran-Aralık)'!C1932="",0,'G011A (Haziran-Aralık)'!C1932)</f>
        <v>0</v>
      </c>
      <c r="O2284" s="175">
        <f>IF('G011A (Haziran-Aralık)'!K1932="",0,'G011A (Haziran-Aralık)'!K1932)</f>
        <v>0</v>
      </c>
      <c r="P2284" s="176" t="str">
        <f>IF('proje ve personel bilgileri'!A993=0,"",SUM(D2284+F2284+H2284+J2284+L2284+N2284))</f>
        <v/>
      </c>
      <c r="Q2284" s="175" t="str">
        <f>IF('proje ve personel bilgileri'!A993=0,"",SUM(E2284+G2284+I2284+K2284+M2284+O2284))</f>
        <v/>
      </c>
      <c r="R2284" s="180" t="str">
        <f>IF('proje ve personel bilgileri'!A993&lt;&gt;0,(P2284/30)," ")</f>
        <v xml:space="preserve"> </v>
      </c>
      <c r="S2284" s="181" t="str">
        <f>IF('proje ve personel bilgileri'!A993&lt;&gt;0,(Q2284/R2284)," ")</f>
        <v xml:space="preserve"> </v>
      </c>
    </row>
    <row r="2285" spans="1:19" ht="15.75" customHeight="1" x14ac:dyDescent="0.25">
      <c r="A2285" s="14">
        <v>981</v>
      </c>
      <c r="B2285" s="359" t="str">
        <f>IF('proje ve personel bilgileri'!A994&lt;&gt;0,('proje ve personel bilgileri'!A994)," ")</f>
        <v xml:space="preserve"> </v>
      </c>
      <c r="C2285" s="359"/>
      <c r="D2285" s="176">
        <f>IF('G011A (Ocak-Temmuz)'!C1916="",0,'G011A (Ocak-Temmuz)'!C1916)</f>
        <v>0</v>
      </c>
      <c r="E2285" s="175">
        <f>IF('G011A (Ocak-Temmuz)'!K1916=" ",0,'G011A (Ocak-Temmuz)'!K1916)</f>
        <v>0</v>
      </c>
      <c r="F2285" s="176">
        <f>IF('G011A (Şubat-Ağustos)'!C1881="",0,'G011A (Şubat-Ağustos)'!C1881)</f>
        <v>0</v>
      </c>
      <c r="G2285" s="175">
        <f>IF('G011A (Şubat-Ağustos)'!K1881=" ",0,'G011A (Şubat-Ağustos)'!K1881)</f>
        <v>0</v>
      </c>
      <c r="H2285" s="176">
        <f>IF('G011A (Mart-Eylül)'!C1881="",0,'G011A (Mart-Eylül)'!C1881)</f>
        <v>0</v>
      </c>
      <c r="I2285" s="175">
        <f>IF('G011A (Mart-Eylül)'!K1881=" ",0,'G011A (Mart-Eylül)'!K1881)</f>
        <v>0</v>
      </c>
      <c r="J2285" s="176">
        <f>IF('G011A (Nisan-Ekim)'!C1881="",0,'G011A (Nisan-Ekim)'!C1881)</f>
        <v>0</v>
      </c>
      <c r="K2285" s="175">
        <f>IF('G011A (Nisan-Ekim)'!K1881="",0,'G011A (Nisan-Ekim)'!K1881)</f>
        <v>0</v>
      </c>
      <c r="L2285" s="176">
        <f>IF('G011A (Mayıs-Kasım)'!C1881="",0,'G011A (Mayıs-Kasım)'!C1881)</f>
        <v>0</v>
      </c>
      <c r="M2285" s="175">
        <f>IF('G011A (Mayıs-Kasım)'!K1881=" ",0,'G011A (Mayıs-Kasım)'!K1881)</f>
        <v>0</v>
      </c>
      <c r="N2285" s="176">
        <f>IF('G011A (Haziran-Aralık)'!C1933="",0,'G011A (Haziran-Aralık)'!C1933)</f>
        <v>0</v>
      </c>
      <c r="O2285" s="175">
        <f>IF('G011A (Haziran-Aralık)'!K1933="",0,'G011A (Haziran-Aralık)'!K1933)</f>
        <v>0</v>
      </c>
      <c r="P2285" s="176" t="str">
        <f>IF('proje ve personel bilgileri'!A994=0,"",SUM(D2285+F2285+H2285+J2285+L2285+N2285))</f>
        <v/>
      </c>
      <c r="Q2285" s="175" t="str">
        <f>IF('proje ve personel bilgileri'!A994=0,"",SUM(E2285+G2285+I2285+K2285+M2285+O2285))</f>
        <v/>
      </c>
      <c r="R2285" s="180" t="str">
        <f>IF('proje ve personel bilgileri'!A994&lt;&gt;0,(P2285/30)," ")</f>
        <v xml:space="preserve"> </v>
      </c>
      <c r="S2285" s="181" t="str">
        <f>IF('proje ve personel bilgileri'!A994&lt;&gt;0,(Q2285/R2285)," ")</f>
        <v xml:space="preserve"> </v>
      </c>
    </row>
    <row r="2286" spans="1:19" ht="15.75" customHeight="1" x14ac:dyDescent="0.25">
      <c r="A2286" s="15">
        <v>982</v>
      </c>
      <c r="B2286" s="359" t="str">
        <f>IF('proje ve personel bilgileri'!A995&lt;&gt;0,('proje ve personel bilgileri'!A995)," ")</f>
        <v xml:space="preserve"> </v>
      </c>
      <c r="C2286" s="359"/>
      <c r="D2286" s="176">
        <f>IF('G011A (Ocak-Temmuz)'!C1917="",0,'G011A (Ocak-Temmuz)'!C1917)</f>
        <v>0</v>
      </c>
      <c r="E2286" s="175">
        <f>IF('G011A (Ocak-Temmuz)'!K1917=" ",0,'G011A (Ocak-Temmuz)'!K1917)</f>
        <v>0</v>
      </c>
      <c r="F2286" s="176">
        <f>IF('G011A (Şubat-Ağustos)'!C1882="",0,'G011A (Şubat-Ağustos)'!C1882)</f>
        <v>0</v>
      </c>
      <c r="G2286" s="175">
        <f>IF('G011A (Şubat-Ağustos)'!K1882=" ",0,'G011A (Şubat-Ağustos)'!K1882)</f>
        <v>0</v>
      </c>
      <c r="H2286" s="176">
        <f>IF('G011A (Mart-Eylül)'!C1882="",0,'G011A (Mart-Eylül)'!C1882)</f>
        <v>0</v>
      </c>
      <c r="I2286" s="175">
        <f>IF('G011A (Mart-Eylül)'!K1882=" ",0,'G011A (Mart-Eylül)'!K1882)</f>
        <v>0</v>
      </c>
      <c r="J2286" s="176">
        <f>IF('G011A (Nisan-Ekim)'!C1882="",0,'G011A (Nisan-Ekim)'!C1882)</f>
        <v>0</v>
      </c>
      <c r="K2286" s="175">
        <f>IF('G011A (Nisan-Ekim)'!K1882="",0,'G011A (Nisan-Ekim)'!K1882)</f>
        <v>0</v>
      </c>
      <c r="L2286" s="176">
        <f>IF('G011A (Mayıs-Kasım)'!C1882="",0,'G011A (Mayıs-Kasım)'!C1882)</f>
        <v>0</v>
      </c>
      <c r="M2286" s="175">
        <f>IF('G011A (Mayıs-Kasım)'!K1882=" ",0,'G011A (Mayıs-Kasım)'!K1882)</f>
        <v>0</v>
      </c>
      <c r="N2286" s="176">
        <f>IF('G011A (Haziran-Aralık)'!C1934="",0,'G011A (Haziran-Aralık)'!C1934)</f>
        <v>0</v>
      </c>
      <c r="O2286" s="175">
        <f>IF('G011A (Haziran-Aralık)'!K1934="",0,'G011A (Haziran-Aralık)'!K1934)</f>
        <v>0</v>
      </c>
      <c r="P2286" s="176" t="str">
        <f>IF('proje ve personel bilgileri'!A995=0,"",SUM(D2286+F2286+H2286+J2286+L2286+N2286))</f>
        <v/>
      </c>
      <c r="Q2286" s="175" t="str">
        <f>IF('proje ve personel bilgileri'!A995=0,"",SUM(E2286+G2286+I2286+K2286+M2286+O2286))</f>
        <v/>
      </c>
      <c r="R2286" s="180" t="str">
        <f>IF('proje ve personel bilgileri'!A995&lt;&gt;0,(P2286/30)," ")</f>
        <v xml:space="preserve"> </v>
      </c>
      <c r="S2286" s="181" t="str">
        <f>IF('proje ve personel bilgileri'!A995&lt;&gt;0,(Q2286/R2286)," ")</f>
        <v xml:space="preserve"> </v>
      </c>
    </row>
    <row r="2287" spans="1:19" ht="15.75" customHeight="1" x14ac:dyDescent="0.25">
      <c r="A2287" s="14">
        <v>983</v>
      </c>
      <c r="B2287" s="359" t="str">
        <f>IF('proje ve personel bilgileri'!A996&lt;&gt;0,('proje ve personel bilgileri'!A996)," ")</f>
        <v xml:space="preserve"> </v>
      </c>
      <c r="C2287" s="359"/>
      <c r="D2287" s="176">
        <f>IF('G011A (Ocak-Temmuz)'!C1918="",0,'G011A (Ocak-Temmuz)'!C1918)</f>
        <v>0</v>
      </c>
      <c r="E2287" s="175">
        <f>IF('G011A (Ocak-Temmuz)'!K1918=" ",0,'G011A (Ocak-Temmuz)'!K1918)</f>
        <v>0</v>
      </c>
      <c r="F2287" s="176">
        <f>IF('G011A (Şubat-Ağustos)'!C1883="",0,'G011A (Şubat-Ağustos)'!C1883)</f>
        <v>0</v>
      </c>
      <c r="G2287" s="175">
        <f>IF('G011A (Şubat-Ağustos)'!K1883=" ",0,'G011A (Şubat-Ağustos)'!K1883)</f>
        <v>0</v>
      </c>
      <c r="H2287" s="176">
        <f>IF('G011A (Mart-Eylül)'!C1883="",0,'G011A (Mart-Eylül)'!C1883)</f>
        <v>0</v>
      </c>
      <c r="I2287" s="175">
        <f>IF('G011A (Mart-Eylül)'!K1883=" ",0,'G011A (Mart-Eylül)'!K1883)</f>
        <v>0</v>
      </c>
      <c r="J2287" s="176">
        <f>IF('G011A (Nisan-Ekim)'!C1883="",0,'G011A (Nisan-Ekim)'!C1883)</f>
        <v>0</v>
      </c>
      <c r="K2287" s="175">
        <f>IF('G011A (Nisan-Ekim)'!K1883="",0,'G011A (Nisan-Ekim)'!K1883)</f>
        <v>0</v>
      </c>
      <c r="L2287" s="176">
        <f>IF('G011A (Mayıs-Kasım)'!C1883="",0,'G011A (Mayıs-Kasım)'!C1883)</f>
        <v>0</v>
      </c>
      <c r="M2287" s="175">
        <f>IF('G011A (Mayıs-Kasım)'!K1883=" ",0,'G011A (Mayıs-Kasım)'!K1883)</f>
        <v>0</v>
      </c>
      <c r="N2287" s="176">
        <f>IF('G011A (Haziran-Aralık)'!C1935="",0,'G011A (Haziran-Aralık)'!C1935)</f>
        <v>0</v>
      </c>
      <c r="O2287" s="175">
        <f>IF('G011A (Haziran-Aralık)'!K1935="",0,'G011A (Haziran-Aralık)'!K1935)</f>
        <v>0</v>
      </c>
      <c r="P2287" s="176" t="str">
        <f>IF('proje ve personel bilgileri'!A996=0,"",SUM(D2287+F2287+H2287+J2287+L2287+N2287))</f>
        <v/>
      </c>
      <c r="Q2287" s="175" t="str">
        <f>IF('proje ve personel bilgileri'!A996=0,"",SUM(E2287+G2287+I2287+K2287+M2287+O2287))</f>
        <v/>
      </c>
      <c r="R2287" s="180" t="str">
        <f>IF('proje ve personel bilgileri'!A996&lt;&gt;0,(P2287/30)," ")</f>
        <v xml:space="preserve"> </v>
      </c>
      <c r="S2287" s="181" t="str">
        <f>IF('proje ve personel bilgileri'!A996&lt;&gt;0,(Q2287/R2287)," ")</f>
        <v xml:space="preserve"> </v>
      </c>
    </row>
    <row r="2288" spans="1:19" ht="15.75" customHeight="1" x14ac:dyDescent="0.25">
      <c r="A2288" s="15">
        <v>984</v>
      </c>
      <c r="B2288" s="359" t="str">
        <f>IF('proje ve personel bilgileri'!A997&lt;&gt;0,('proje ve personel bilgileri'!A997)," ")</f>
        <v xml:space="preserve"> </v>
      </c>
      <c r="C2288" s="359"/>
      <c r="D2288" s="176">
        <f>IF('G011A (Ocak-Temmuz)'!C1919="",0,'G011A (Ocak-Temmuz)'!C1919)</f>
        <v>0</v>
      </c>
      <c r="E2288" s="175">
        <f>IF('G011A (Ocak-Temmuz)'!K1919=" ",0,'G011A (Ocak-Temmuz)'!K1919)</f>
        <v>0</v>
      </c>
      <c r="F2288" s="176">
        <f>IF('G011A (Şubat-Ağustos)'!C1884="",0,'G011A (Şubat-Ağustos)'!C1884)</f>
        <v>0</v>
      </c>
      <c r="G2288" s="175">
        <f>IF('G011A (Şubat-Ağustos)'!K1884=" ",0,'G011A (Şubat-Ağustos)'!K1884)</f>
        <v>0</v>
      </c>
      <c r="H2288" s="176">
        <f>IF('G011A (Mart-Eylül)'!C1884="",0,'G011A (Mart-Eylül)'!C1884)</f>
        <v>0</v>
      </c>
      <c r="I2288" s="175">
        <f>IF('G011A (Mart-Eylül)'!K1884=" ",0,'G011A (Mart-Eylül)'!K1884)</f>
        <v>0</v>
      </c>
      <c r="J2288" s="176">
        <f>IF('G011A (Nisan-Ekim)'!C1884="",0,'G011A (Nisan-Ekim)'!C1884)</f>
        <v>0</v>
      </c>
      <c r="K2288" s="175">
        <f>IF('G011A (Nisan-Ekim)'!K1884="",0,'G011A (Nisan-Ekim)'!K1884)</f>
        <v>0</v>
      </c>
      <c r="L2288" s="176">
        <f>IF('G011A (Mayıs-Kasım)'!C1884="",0,'G011A (Mayıs-Kasım)'!C1884)</f>
        <v>0</v>
      </c>
      <c r="M2288" s="175">
        <f>IF('G011A (Mayıs-Kasım)'!K1884=" ",0,'G011A (Mayıs-Kasım)'!K1884)</f>
        <v>0</v>
      </c>
      <c r="N2288" s="176">
        <f>IF('G011A (Haziran-Aralık)'!C1936="",0,'G011A (Haziran-Aralık)'!C1936)</f>
        <v>0</v>
      </c>
      <c r="O2288" s="175">
        <f>IF('G011A (Haziran-Aralık)'!K1936="",0,'G011A (Haziran-Aralık)'!K1936)</f>
        <v>0</v>
      </c>
      <c r="P2288" s="176" t="str">
        <f>IF('proje ve personel bilgileri'!A997=0,"",SUM(D2288+F2288+H2288+J2288+L2288+N2288))</f>
        <v/>
      </c>
      <c r="Q2288" s="175" t="str">
        <f>IF('proje ve personel bilgileri'!A997=0,"",SUM(E2288+G2288+I2288+K2288+M2288+O2288))</f>
        <v/>
      </c>
      <c r="R2288" s="180" t="str">
        <f>IF('proje ve personel bilgileri'!A997&lt;&gt;0,(P2288/30)," ")</f>
        <v xml:space="preserve"> </v>
      </c>
      <c r="S2288" s="181" t="str">
        <f>IF('proje ve personel bilgileri'!A997&lt;&gt;0,(Q2288/R2288)," ")</f>
        <v xml:space="preserve"> </v>
      </c>
    </row>
    <row r="2289" spans="1:19" ht="15.75" customHeight="1" x14ac:dyDescent="0.25">
      <c r="A2289" s="14">
        <v>985</v>
      </c>
      <c r="B2289" s="359" t="str">
        <f>IF('proje ve personel bilgileri'!A998&lt;&gt;0,('proje ve personel bilgileri'!A998)," ")</f>
        <v xml:space="preserve"> </v>
      </c>
      <c r="C2289" s="359"/>
      <c r="D2289" s="176">
        <f>IF('G011A (Ocak-Temmuz)'!C1920="",0,'G011A (Ocak-Temmuz)'!C1920)</f>
        <v>0</v>
      </c>
      <c r="E2289" s="175">
        <f>IF('G011A (Ocak-Temmuz)'!K1920=" ",0,'G011A (Ocak-Temmuz)'!K1920)</f>
        <v>0</v>
      </c>
      <c r="F2289" s="176">
        <f>IF('G011A (Şubat-Ağustos)'!C1885="",0,'G011A (Şubat-Ağustos)'!C1885)</f>
        <v>0</v>
      </c>
      <c r="G2289" s="175">
        <f>IF('G011A (Şubat-Ağustos)'!K1885=" ",0,'G011A (Şubat-Ağustos)'!K1885)</f>
        <v>0</v>
      </c>
      <c r="H2289" s="176">
        <f>IF('G011A (Mart-Eylül)'!C1885="",0,'G011A (Mart-Eylül)'!C1885)</f>
        <v>0</v>
      </c>
      <c r="I2289" s="175">
        <f>IF('G011A (Mart-Eylül)'!K1885=" ",0,'G011A (Mart-Eylül)'!K1885)</f>
        <v>0</v>
      </c>
      <c r="J2289" s="176">
        <f>IF('G011A (Nisan-Ekim)'!C1885="",0,'G011A (Nisan-Ekim)'!C1885)</f>
        <v>0</v>
      </c>
      <c r="K2289" s="175">
        <f>IF('G011A (Nisan-Ekim)'!K1885="",0,'G011A (Nisan-Ekim)'!K1885)</f>
        <v>0</v>
      </c>
      <c r="L2289" s="176">
        <f>IF('G011A (Mayıs-Kasım)'!C1885="",0,'G011A (Mayıs-Kasım)'!C1885)</f>
        <v>0</v>
      </c>
      <c r="M2289" s="175">
        <f>IF('G011A (Mayıs-Kasım)'!K1885=" ",0,'G011A (Mayıs-Kasım)'!K1885)</f>
        <v>0</v>
      </c>
      <c r="N2289" s="176">
        <f>IF('G011A (Haziran-Aralık)'!C1937="",0,'G011A (Haziran-Aralık)'!C1937)</f>
        <v>0</v>
      </c>
      <c r="O2289" s="175">
        <f>IF('G011A (Haziran-Aralık)'!K1937="",0,'G011A (Haziran-Aralık)'!K1937)</f>
        <v>0</v>
      </c>
      <c r="P2289" s="176" t="str">
        <f>IF('proje ve personel bilgileri'!A998=0,"",SUM(D2289+F2289+H2289+J2289+L2289+N2289))</f>
        <v/>
      </c>
      <c r="Q2289" s="175" t="str">
        <f>IF('proje ve personel bilgileri'!A998=0,"",SUM(E2289+G2289+I2289+K2289+M2289+O2289))</f>
        <v/>
      </c>
      <c r="R2289" s="180" t="str">
        <f>IF('proje ve personel bilgileri'!A998&lt;&gt;0,(P2289/30)," ")</f>
        <v xml:space="preserve"> </v>
      </c>
      <c r="S2289" s="181" t="str">
        <f>IF('proje ve personel bilgileri'!A998&lt;&gt;0,(Q2289/R2289)," ")</f>
        <v xml:space="preserve"> </v>
      </c>
    </row>
    <row r="2290" spans="1:19" ht="15.75" customHeight="1" x14ac:dyDescent="0.25">
      <c r="A2290" s="15">
        <v>986</v>
      </c>
      <c r="B2290" s="359" t="str">
        <f>IF('proje ve personel bilgileri'!A999&lt;&gt;0,('proje ve personel bilgileri'!A999)," ")</f>
        <v xml:space="preserve"> </v>
      </c>
      <c r="C2290" s="359"/>
      <c r="D2290" s="176">
        <f>IF('G011A (Ocak-Temmuz)'!C1921="",0,'G011A (Ocak-Temmuz)'!C1921)</f>
        <v>0</v>
      </c>
      <c r="E2290" s="175">
        <f>IF('G011A (Ocak-Temmuz)'!K1921=" ",0,'G011A (Ocak-Temmuz)'!K1921)</f>
        <v>0</v>
      </c>
      <c r="F2290" s="176">
        <f>IF('G011A (Şubat-Ağustos)'!C1886="",0,'G011A (Şubat-Ağustos)'!C1886)</f>
        <v>0</v>
      </c>
      <c r="G2290" s="175">
        <f>IF('G011A (Şubat-Ağustos)'!K1886=" ",0,'G011A (Şubat-Ağustos)'!K1886)</f>
        <v>0</v>
      </c>
      <c r="H2290" s="176">
        <f>IF('G011A (Mart-Eylül)'!C1886="",0,'G011A (Mart-Eylül)'!C1886)</f>
        <v>0</v>
      </c>
      <c r="I2290" s="175">
        <f>IF('G011A (Mart-Eylül)'!K1886=" ",0,'G011A (Mart-Eylül)'!K1886)</f>
        <v>0</v>
      </c>
      <c r="J2290" s="176">
        <f>IF('G011A (Nisan-Ekim)'!C1886="",0,'G011A (Nisan-Ekim)'!C1886)</f>
        <v>0</v>
      </c>
      <c r="K2290" s="175">
        <f>IF('G011A (Nisan-Ekim)'!K1886="",0,'G011A (Nisan-Ekim)'!K1886)</f>
        <v>0</v>
      </c>
      <c r="L2290" s="176">
        <f>IF('G011A (Mayıs-Kasım)'!C1886="",0,'G011A (Mayıs-Kasım)'!C1886)</f>
        <v>0</v>
      </c>
      <c r="M2290" s="175">
        <f>IF('G011A (Mayıs-Kasım)'!K1886=" ",0,'G011A (Mayıs-Kasım)'!K1886)</f>
        <v>0</v>
      </c>
      <c r="N2290" s="176">
        <f>IF('G011A (Haziran-Aralık)'!C1938="",0,'G011A (Haziran-Aralık)'!C1938)</f>
        <v>0</v>
      </c>
      <c r="O2290" s="175">
        <f>IF('G011A (Haziran-Aralık)'!K1938="",0,'G011A (Haziran-Aralık)'!K1938)</f>
        <v>0</v>
      </c>
      <c r="P2290" s="176" t="str">
        <f>IF('proje ve personel bilgileri'!A999=0,"",SUM(D2290+F2290+H2290+J2290+L2290+N2290))</f>
        <v/>
      </c>
      <c r="Q2290" s="175" t="str">
        <f>IF('proje ve personel bilgileri'!A999=0,"",SUM(E2290+G2290+I2290+K2290+M2290+O2290))</f>
        <v/>
      </c>
      <c r="R2290" s="180" t="str">
        <f>IF('proje ve personel bilgileri'!A999&lt;&gt;0,(P2290/30)," ")</f>
        <v xml:space="preserve"> </v>
      </c>
      <c r="S2290" s="181" t="str">
        <f>IF('proje ve personel bilgileri'!A999&lt;&gt;0,(Q2290/R2290)," ")</f>
        <v xml:space="preserve"> </v>
      </c>
    </row>
    <row r="2291" spans="1:19" ht="15.75" customHeight="1" x14ac:dyDescent="0.25">
      <c r="A2291" s="14">
        <v>987</v>
      </c>
      <c r="B2291" s="359" t="str">
        <f>IF('proje ve personel bilgileri'!A1000&lt;&gt;0,('proje ve personel bilgileri'!A1000)," ")</f>
        <v xml:space="preserve"> </v>
      </c>
      <c r="C2291" s="359"/>
      <c r="D2291" s="176">
        <f>IF('G011A (Ocak-Temmuz)'!C1922="",0,'G011A (Ocak-Temmuz)'!C1922)</f>
        <v>0</v>
      </c>
      <c r="E2291" s="175">
        <f>IF('G011A (Ocak-Temmuz)'!K1922=" ",0,'G011A (Ocak-Temmuz)'!K1922)</f>
        <v>0</v>
      </c>
      <c r="F2291" s="176">
        <f>IF('G011A (Şubat-Ağustos)'!C1887="",0,'G011A (Şubat-Ağustos)'!C1887)</f>
        <v>0</v>
      </c>
      <c r="G2291" s="175">
        <f>IF('G011A (Şubat-Ağustos)'!K1887=" ",0,'G011A (Şubat-Ağustos)'!K1887)</f>
        <v>0</v>
      </c>
      <c r="H2291" s="176">
        <f>IF('G011A (Mart-Eylül)'!C1887="",0,'G011A (Mart-Eylül)'!C1887)</f>
        <v>0</v>
      </c>
      <c r="I2291" s="175">
        <f>IF('G011A (Mart-Eylül)'!K1887=" ",0,'G011A (Mart-Eylül)'!K1887)</f>
        <v>0</v>
      </c>
      <c r="J2291" s="176">
        <f>IF('G011A (Nisan-Ekim)'!C1887="",0,'G011A (Nisan-Ekim)'!C1887)</f>
        <v>0</v>
      </c>
      <c r="K2291" s="175">
        <f>IF('G011A (Nisan-Ekim)'!K1887="",0,'G011A (Nisan-Ekim)'!K1887)</f>
        <v>0</v>
      </c>
      <c r="L2291" s="176">
        <f>IF('G011A (Mayıs-Kasım)'!C1887="",0,'G011A (Mayıs-Kasım)'!C1887)</f>
        <v>0</v>
      </c>
      <c r="M2291" s="175">
        <f>IF('G011A (Mayıs-Kasım)'!K1887=" ",0,'G011A (Mayıs-Kasım)'!K1887)</f>
        <v>0</v>
      </c>
      <c r="N2291" s="176">
        <f>IF('G011A (Haziran-Aralık)'!C1939="",0,'G011A (Haziran-Aralık)'!C1939)</f>
        <v>0</v>
      </c>
      <c r="O2291" s="175">
        <f>IF('G011A (Haziran-Aralık)'!K1939="",0,'G011A (Haziran-Aralık)'!K1939)</f>
        <v>0</v>
      </c>
      <c r="P2291" s="176" t="str">
        <f>IF('proje ve personel bilgileri'!A1000=0,"",SUM(D2291+F2291+H2291+J2291+L2291+N2291))</f>
        <v/>
      </c>
      <c r="Q2291" s="175" t="str">
        <f>IF('proje ve personel bilgileri'!A1000=0,"",SUM(E2291+G2291+I2291+K2291+M2291+O2291))</f>
        <v/>
      </c>
      <c r="R2291" s="180" t="str">
        <f>IF('proje ve personel bilgileri'!A1000&lt;&gt;0,(P2291/30)," ")</f>
        <v xml:space="preserve"> </v>
      </c>
      <c r="S2291" s="181" t="str">
        <f>IF('proje ve personel bilgileri'!A1000&lt;&gt;0,(Q2291/R2291)," ")</f>
        <v xml:space="preserve"> </v>
      </c>
    </row>
    <row r="2292" spans="1:19" ht="15.75" customHeight="1" x14ac:dyDescent="0.25">
      <c r="A2292" s="15">
        <v>988</v>
      </c>
      <c r="B2292" s="359" t="str">
        <f>IF('proje ve personel bilgileri'!A1001&lt;&gt;0,('proje ve personel bilgileri'!A1001)," ")</f>
        <v xml:space="preserve"> </v>
      </c>
      <c r="C2292" s="359"/>
      <c r="D2292" s="176">
        <f>IF('G011A (Ocak-Temmuz)'!C1923="",0,'G011A (Ocak-Temmuz)'!C1923)</f>
        <v>0</v>
      </c>
      <c r="E2292" s="175">
        <f>IF('G011A (Ocak-Temmuz)'!K1923=" ",0,'G011A (Ocak-Temmuz)'!K1923)</f>
        <v>0</v>
      </c>
      <c r="F2292" s="176">
        <f>IF('G011A (Şubat-Ağustos)'!C1888="",0,'G011A (Şubat-Ağustos)'!C1888)</f>
        <v>0</v>
      </c>
      <c r="G2292" s="175">
        <f>IF('G011A (Şubat-Ağustos)'!K1888=" ",0,'G011A (Şubat-Ağustos)'!K1888)</f>
        <v>0</v>
      </c>
      <c r="H2292" s="176">
        <f>IF('G011A (Mart-Eylül)'!C1888="",0,'G011A (Mart-Eylül)'!C1888)</f>
        <v>0</v>
      </c>
      <c r="I2292" s="175">
        <f>IF('G011A (Mart-Eylül)'!K1888=" ",0,'G011A (Mart-Eylül)'!K1888)</f>
        <v>0</v>
      </c>
      <c r="J2292" s="176">
        <f>IF('G011A (Nisan-Ekim)'!C1888="",0,'G011A (Nisan-Ekim)'!C1888)</f>
        <v>0</v>
      </c>
      <c r="K2292" s="175">
        <f>IF('G011A (Nisan-Ekim)'!K1888="",0,'G011A (Nisan-Ekim)'!K1888)</f>
        <v>0</v>
      </c>
      <c r="L2292" s="176">
        <f>IF('G011A (Mayıs-Kasım)'!C1888="",0,'G011A (Mayıs-Kasım)'!C1888)</f>
        <v>0</v>
      </c>
      <c r="M2292" s="175">
        <f>IF('G011A (Mayıs-Kasım)'!K1888=" ",0,'G011A (Mayıs-Kasım)'!K1888)</f>
        <v>0</v>
      </c>
      <c r="N2292" s="176">
        <f>IF('G011A (Haziran-Aralık)'!C1940="",0,'G011A (Haziran-Aralık)'!C1940)</f>
        <v>0</v>
      </c>
      <c r="O2292" s="175">
        <f>IF('G011A (Haziran-Aralık)'!K1940="",0,'G011A (Haziran-Aralık)'!K1940)</f>
        <v>0</v>
      </c>
      <c r="P2292" s="176" t="str">
        <f>IF('proje ve personel bilgileri'!A1001=0,"",SUM(D2292+F2292+H2292+J2292+L2292+N2292))</f>
        <v/>
      </c>
      <c r="Q2292" s="175" t="str">
        <f>IF('proje ve personel bilgileri'!A1001=0,"",SUM(E2292+G2292+I2292+K2292+M2292+O2292))</f>
        <v/>
      </c>
      <c r="R2292" s="180" t="str">
        <f>IF('proje ve personel bilgileri'!A1001&lt;&gt;0,(P2292/30)," ")</f>
        <v xml:space="preserve"> </v>
      </c>
      <c r="S2292" s="181" t="str">
        <f>IF('proje ve personel bilgileri'!A1001&lt;&gt;0,(Q2292/R2292)," ")</f>
        <v xml:space="preserve"> </v>
      </c>
    </row>
    <row r="2293" spans="1:19" ht="15.75" customHeight="1" x14ac:dyDescent="0.25">
      <c r="A2293" s="14">
        <v>989</v>
      </c>
      <c r="B2293" s="359" t="str">
        <f>IF('proje ve personel bilgileri'!A1002&lt;&gt;0,('proje ve personel bilgileri'!A1002)," ")</f>
        <v xml:space="preserve"> </v>
      </c>
      <c r="C2293" s="359"/>
      <c r="D2293" s="176">
        <f>IF('G011A (Ocak-Temmuz)'!C1924="",0,'G011A (Ocak-Temmuz)'!C1924)</f>
        <v>0</v>
      </c>
      <c r="E2293" s="175">
        <f>IF('G011A (Ocak-Temmuz)'!K1924=" ",0,'G011A (Ocak-Temmuz)'!K1924)</f>
        <v>0</v>
      </c>
      <c r="F2293" s="176">
        <f>IF('G011A (Şubat-Ağustos)'!C1889="",0,'G011A (Şubat-Ağustos)'!C1889)</f>
        <v>0</v>
      </c>
      <c r="G2293" s="175">
        <f>IF('G011A (Şubat-Ağustos)'!K1889=" ",0,'G011A (Şubat-Ağustos)'!K1889)</f>
        <v>0</v>
      </c>
      <c r="H2293" s="176">
        <f>IF('G011A (Mart-Eylül)'!C1889="",0,'G011A (Mart-Eylül)'!C1889)</f>
        <v>0</v>
      </c>
      <c r="I2293" s="175">
        <f>IF('G011A (Mart-Eylül)'!K1889=" ",0,'G011A (Mart-Eylül)'!K1889)</f>
        <v>0</v>
      </c>
      <c r="J2293" s="176">
        <f>IF('G011A (Nisan-Ekim)'!C1889="",0,'G011A (Nisan-Ekim)'!C1889)</f>
        <v>0</v>
      </c>
      <c r="K2293" s="175">
        <f>IF('G011A (Nisan-Ekim)'!K1889="",0,'G011A (Nisan-Ekim)'!K1889)</f>
        <v>0</v>
      </c>
      <c r="L2293" s="176">
        <f>IF('G011A (Mayıs-Kasım)'!C1889="",0,'G011A (Mayıs-Kasım)'!C1889)</f>
        <v>0</v>
      </c>
      <c r="M2293" s="175">
        <f>IF('G011A (Mayıs-Kasım)'!K1889=" ",0,'G011A (Mayıs-Kasım)'!K1889)</f>
        <v>0</v>
      </c>
      <c r="N2293" s="176">
        <f>IF('G011A (Haziran-Aralık)'!C1941="",0,'G011A (Haziran-Aralık)'!C1941)</f>
        <v>0</v>
      </c>
      <c r="O2293" s="175">
        <f>IF('G011A (Haziran-Aralık)'!K1941="",0,'G011A (Haziran-Aralık)'!K1941)</f>
        <v>0</v>
      </c>
      <c r="P2293" s="176" t="str">
        <f>IF('proje ve personel bilgileri'!A1002=0,"",SUM(D2293+F2293+H2293+J2293+L2293+N2293))</f>
        <v/>
      </c>
      <c r="Q2293" s="175" t="str">
        <f>IF('proje ve personel bilgileri'!A1002=0,"",SUM(E2293+G2293+I2293+K2293+M2293+O2293))</f>
        <v/>
      </c>
      <c r="R2293" s="180" t="str">
        <f>IF('proje ve personel bilgileri'!A1002&lt;&gt;0,(P2293/30)," ")</f>
        <v xml:space="preserve"> </v>
      </c>
      <c r="S2293" s="181" t="str">
        <f>IF('proje ve personel bilgileri'!A1002&lt;&gt;0,(Q2293/R2293)," ")</f>
        <v xml:space="preserve"> </v>
      </c>
    </row>
    <row r="2294" spans="1:19" ht="15.75" customHeight="1" x14ac:dyDescent="0.25">
      <c r="A2294" s="15">
        <v>990</v>
      </c>
      <c r="B2294" s="359" t="str">
        <f>IF('proje ve personel bilgileri'!A1003&lt;&gt;0,('proje ve personel bilgileri'!A1003)," ")</f>
        <v xml:space="preserve"> </v>
      </c>
      <c r="C2294" s="359"/>
      <c r="D2294" s="176">
        <f>IF('G011A (Ocak-Temmuz)'!C1925="",0,'G011A (Ocak-Temmuz)'!C1925)</f>
        <v>0</v>
      </c>
      <c r="E2294" s="175">
        <f>IF('G011A (Ocak-Temmuz)'!K1925=" ",0,'G011A (Ocak-Temmuz)'!K1925)</f>
        <v>0</v>
      </c>
      <c r="F2294" s="176">
        <f>IF('G011A (Şubat-Ağustos)'!C1890="",0,'G011A (Şubat-Ağustos)'!C1890)</f>
        <v>0</v>
      </c>
      <c r="G2294" s="175">
        <f>IF('G011A (Şubat-Ağustos)'!K1890=" ",0,'G011A (Şubat-Ağustos)'!K1890)</f>
        <v>0</v>
      </c>
      <c r="H2294" s="176">
        <f>IF('G011A (Mart-Eylül)'!C1890="",0,'G011A (Mart-Eylül)'!C1890)</f>
        <v>0</v>
      </c>
      <c r="I2294" s="175">
        <f>IF('G011A (Mart-Eylül)'!K1890=" ",0,'G011A (Mart-Eylül)'!K1890)</f>
        <v>0</v>
      </c>
      <c r="J2294" s="176">
        <f>IF('G011A (Nisan-Ekim)'!C1890="",0,'G011A (Nisan-Ekim)'!C1890)</f>
        <v>0</v>
      </c>
      <c r="K2294" s="175">
        <f>IF('G011A (Nisan-Ekim)'!K1890="",0,'G011A (Nisan-Ekim)'!K1890)</f>
        <v>0</v>
      </c>
      <c r="L2294" s="176">
        <f>IF('G011A (Mayıs-Kasım)'!C1890="",0,'G011A (Mayıs-Kasım)'!C1890)</f>
        <v>0</v>
      </c>
      <c r="M2294" s="175">
        <f>IF('G011A (Mayıs-Kasım)'!K1890=" ",0,'G011A (Mayıs-Kasım)'!K1890)</f>
        <v>0</v>
      </c>
      <c r="N2294" s="176">
        <f>IF('G011A (Haziran-Aralık)'!C1942="",0,'G011A (Haziran-Aralık)'!C1942)</f>
        <v>0</v>
      </c>
      <c r="O2294" s="175">
        <f>IF('G011A (Haziran-Aralık)'!K1942="",0,'G011A (Haziran-Aralık)'!K1942)</f>
        <v>0</v>
      </c>
      <c r="P2294" s="176" t="str">
        <f>IF('proje ve personel bilgileri'!A1003=0,"",SUM(D2294+F2294+H2294+J2294+L2294+N2294))</f>
        <v/>
      </c>
      <c r="Q2294" s="175" t="str">
        <f>IF('proje ve personel bilgileri'!A1003=0,"",SUM(E2294+G2294+I2294+K2294+M2294+O2294))</f>
        <v/>
      </c>
      <c r="R2294" s="180" t="str">
        <f>IF('proje ve personel bilgileri'!A1003&lt;&gt;0,(P2294/30)," ")</f>
        <v xml:space="preserve"> </v>
      </c>
      <c r="S2294" s="181" t="str">
        <f>IF('proje ve personel bilgileri'!A1003&lt;&gt;0,(Q2294/R2294)," ")</f>
        <v xml:space="preserve"> </v>
      </c>
    </row>
    <row r="2295" spans="1:19" ht="15" customHeight="1" x14ac:dyDescent="0.25">
      <c r="A2295" s="56"/>
      <c r="B2295" s="56"/>
      <c r="C2295" s="56"/>
      <c r="D2295" s="56"/>
      <c r="E2295" s="56"/>
      <c r="F2295" s="56"/>
      <c r="G2295" s="56"/>
      <c r="H2295" s="56"/>
      <c r="I2295" s="56"/>
      <c r="J2295" s="56"/>
      <c r="K2295" s="56"/>
      <c r="L2295" s="56"/>
      <c r="M2295" s="56"/>
      <c r="N2295" s="56"/>
      <c r="O2295" s="56"/>
      <c r="P2295" s="56"/>
      <c r="Q2295" s="56"/>
      <c r="R2295" s="56"/>
      <c r="S2295" s="56"/>
    </row>
    <row r="2296" spans="1:19" ht="15" customHeight="1" x14ac:dyDescent="0.25">
      <c r="A2296" s="332" t="s">
        <v>100</v>
      </c>
      <c r="B2296" s="332"/>
      <c r="C2296" s="332"/>
      <c r="D2296" s="332"/>
      <c r="E2296" s="332"/>
      <c r="F2296" s="332"/>
      <c r="G2296" s="332"/>
      <c r="H2296" s="332"/>
      <c r="I2296" s="332"/>
      <c r="J2296" s="332"/>
      <c r="K2296" s="332"/>
      <c r="L2296" s="332"/>
      <c r="M2296" s="332"/>
      <c r="N2296" s="332"/>
      <c r="O2296" s="332"/>
      <c r="P2296" s="332"/>
      <c r="Q2296" s="332"/>
      <c r="R2296" s="332"/>
    </row>
    <row r="2297" spans="1:19" ht="15" customHeight="1" x14ac:dyDescent="0.25">
      <c r="A2297" s="287"/>
    </row>
    <row r="2298" spans="1:19" ht="15" customHeight="1" x14ac:dyDescent="0.25">
      <c r="C2298" s="57"/>
      <c r="E2298" s="58"/>
      <c r="G2298" s="57"/>
    </row>
    <row r="2299" spans="1:19" ht="15" customHeight="1" x14ac:dyDescent="0.25">
      <c r="F2299" s="288" t="s">
        <v>102</v>
      </c>
      <c r="J2299" s="288" t="s">
        <v>103</v>
      </c>
      <c r="O2299" s="74" t="s">
        <v>127</v>
      </c>
    </row>
    <row r="2310" spans="1:19" ht="15.75" customHeight="1" x14ac:dyDescent="0.25">
      <c r="A2310" s="348" t="s">
        <v>108</v>
      </c>
      <c r="B2310" s="348"/>
      <c r="C2310" s="348"/>
      <c r="D2310" s="348"/>
      <c r="E2310" s="348"/>
      <c r="F2310" s="348"/>
      <c r="G2310" s="348"/>
      <c r="H2310" s="348"/>
      <c r="I2310" s="348"/>
      <c r="J2310" s="348"/>
      <c r="K2310" s="348"/>
      <c r="L2310" s="348"/>
      <c r="M2310" s="348"/>
      <c r="N2310" s="348"/>
      <c r="O2310" s="348"/>
      <c r="P2310" s="348"/>
      <c r="Q2310" s="348"/>
      <c r="R2310" s="348"/>
      <c r="S2310" s="348"/>
    </row>
    <row r="2311" spans="1:19" ht="15" customHeight="1" x14ac:dyDescent="0.25">
      <c r="A2311" s="68"/>
      <c r="B2311" s="68"/>
      <c r="C2311" s="68"/>
      <c r="D2311" s="68"/>
      <c r="E2311" s="68"/>
      <c r="F2311" s="68"/>
      <c r="G2311" s="68"/>
      <c r="H2311" s="68"/>
      <c r="I2311" s="69" t="str">
        <f>'proje ve personel bilgileri'!$B$7</f>
        <v>/</v>
      </c>
      <c r="J2311" s="68" t="s">
        <v>109</v>
      </c>
      <c r="K2311" s="68"/>
      <c r="L2311" s="68"/>
      <c r="M2311" s="68"/>
      <c r="N2311" s="68"/>
      <c r="O2311" s="68"/>
      <c r="P2311" s="68"/>
      <c r="Q2311" s="68"/>
      <c r="R2311" s="68"/>
      <c r="S2311" s="68"/>
    </row>
    <row r="2312" spans="1:19" ht="18.75" customHeight="1" x14ac:dyDescent="0.25">
      <c r="R2312" s="10" t="s">
        <v>110</v>
      </c>
    </row>
    <row r="2313" spans="1:19" ht="15.75" customHeight="1" x14ac:dyDescent="0.25">
      <c r="A2313" s="349" t="s">
        <v>2</v>
      </c>
      <c r="B2313" s="350"/>
      <c r="C2313" s="374">
        <f>'proje ve personel bilgileri'!$B$2</f>
        <v>0</v>
      </c>
      <c r="D2313" s="375"/>
      <c r="E2313" s="375"/>
      <c r="F2313" s="375"/>
      <c r="G2313" s="375"/>
      <c r="H2313" s="375"/>
      <c r="I2313" s="375"/>
      <c r="J2313" s="375"/>
      <c r="K2313" s="375"/>
      <c r="L2313" s="375"/>
      <c r="M2313" s="375"/>
      <c r="N2313" s="375"/>
      <c r="O2313" s="375"/>
      <c r="P2313" s="375"/>
      <c r="Q2313" s="375"/>
      <c r="R2313" s="375"/>
      <c r="S2313" s="376"/>
    </row>
    <row r="2314" spans="1:19" ht="15.75" customHeight="1" x14ac:dyDescent="0.25">
      <c r="A2314" s="349" t="s">
        <v>4</v>
      </c>
      <c r="B2314" s="350"/>
      <c r="C2314" s="374">
        <f>'proje ve personel bilgileri'!$B$3</f>
        <v>0</v>
      </c>
      <c r="D2314" s="375"/>
      <c r="E2314" s="375"/>
      <c r="F2314" s="375"/>
      <c r="G2314" s="375"/>
      <c r="H2314" s="375"/>
      <c r="I2314" s="375"/>
      <c r="J2314" s="375"/>
      <c r="K2314" s="375"/>
      <c r="L2314" s="375"/>
      <c r="M2314" s="375"/>
      <c r="N2314" s="375"/>
      <c r="O2314" s="375"/>
      <c r="P2314" s="375"/>
      <c r="Q2314" s="375"/>
      <c r="R2314" s="375"/>
      <c r="S2314" s="376"/>
    </row>
    <row r="2315" spans="1:19" ht="27.75" customHeight="1" x14ac:dyDescent="0.25">
      <c r="A2315" s="360" t="s">
        <v>87</v>
      </c>
      <c r="B2315" s="368" t="s">
        <v>15</v>
      </c>
      <c r="C2315" s="369"/>
      <c r="D2315" s="368" t="s">
        <v>111</v>
      </c>
      <c r="E2315" s="369"/>
      <c r="F2315" s="368" t="s">
        <v>112</v>
      </c>
      <c r="G2315" s="369"/>
      <c r="H2315" s="366" t="s">
        <v>113</v>
      </c>
      <c r="I2315" s="367"/>
      <c r="J2315" s="366" t="s">
        <v>114</v>
      </c>
      <c r="K2315" s="367"/>
      <c r="L2315" s="366" t="s">
        <v>115</v>
      </c>
      <c r="M2315" s="367"/>
      <c r="N2315" s="368" t="s">
        <v>116</v>
      </c>
      <c r="O2315" s="369"/>
      <c r="P2315" s="360" t="s">
        <v>117</v>
      </c>
      <c r="Q2315" s="286" t="s">
        <v>118</v>
      </c>
      <c r="R2315" s="362" t="s">
        <v>119</v>
      </c>
      <c r="S2315" s="362" t="s">
        <v>120</v>
      </c>
    </row>
    <row r="2316" spans="1:19" ht="15.75" customHeight="1" x14ac:dyDescent="0.25">
      <c r="A2316" s="361"/>
      <c r="B2316" s="372"/>
      <c r="C2316" s="373"/>
      <c r="D2316" s="370"/>
      <c r="E2316" s="371"/>
      <c r="F2316" s="370"/>
      <c r="G2316" s="371"/>
      <c r="H2316" s="364" t="s">
        <v>121</v>
      </c>
      <c r="I2316" s="365"/>
      <c r="J2316" s="364" t="s">
        <v>122</v>
      </c>
      <c r="K2316" s="365"/>
      <c r="L2316" s="364" t="s">
        <v>123</v>
      </c>
      <c r="M2316" s="365"/>
      <c r="N2316" s="370"/>
      <c r="O2316" s="371"/>
      <c r="P2316" s="361"/>
      <c r="Q2316" s="11" t="s">
        <v>124</v>
      </c>
      <c r="R2316" s="363"/>
      <c r="S2316" s="363"/>
    </row>
    <row r="2317" spans="1:19" ht="27.75" customHeight="1" x14ac:dyDescent="0.25">
      <c r="A2317" s="361"/>
      <c r="B2317" s="372"/>
      <c r="C2317" s="373"/>
      <c r="D2317" s="360" t="s">
        <v>125</v>
      </c>
      <c r="E2317" s="11" t="s">
        <v>126</v>
      </c>
      <c r="F2317" s="360" t="s">
        <v>125</v>
      </c>
      <c r="G2317" s="11" t="s">
        <v>126</v>
      </c>
      <c r="H2317" s="360" t="s">
        <v>125</v>
      </c>
      <c r="I2317" s="11" t="s">
        <v>126</v>
      </c>
      <c r="J2317" s="360" t="s">
        <v>125</v>
      </c>
      <c r="K2317" s="12" t="s">
        <v>126</v>
      </c>
      <c r="L2317" s="360" t="s">
        <v>125</v>
      </c>
      <c r="M2317" s="11" t="s">
        <v>126</v>
      </c>
      <c r="N2317" s="360" t="s">
        <v>125</v>
      </c>
      <c r="O2317" s="11" t="s">
        <v>126</v>
      </c>
      <c r="P2317" s="361"/>
      <c r="Q2317" s="11" t="s">
        <v>98</v>
      </c>
      <c r="R2317" s="363"/>
      <c r="S2317" s="363"/>
    </row>
    <row r="2318" spans="1:19" ht="15.75" customHeight="1" x14ac:dyDescent="0.25">
      <c r="A2318" s="361"/>
      <c r="B2318" s="372"/>
      <c r="C2318" s="373"/>
      <c r="D2318" s="361"/>
      <c r="E2318" s="11" t="s">
        <v>98</v>
      </c>
      <c r="F2318" s="361"/>
      <c r="G2318" s="11" t="s">
        <v>98</v>
      </c>
      <c r="H2318" s="361"/>
      <c r="I2318" s="11" t="s">
        <v>98</v>
      </c>
      <c r="J2318" s="361"/>
      <c r="K2318" s="12" t="s">
        <v>98</v>
      </c>
      <c r="L2318" s="361"/>
      <c r="M2318" s="11" t="s">
        <v>98</v>
      </c>
      <c r="N2318" s="361"/>
      <c r="O2318" s="11" t="s">
        <v>98</v>
      </c>
      <c r="P2318" s="361"/>
      <c r="Q2318" s="13"/>
      <c r="R2318" s="363"/>
      <c r="S2318" s="363"/>
    </row>
    <row r="2319" spans="1:19" ht="15.75" customHeight="1" x14ac:dyDescent="0.25">
      <c r="A2319" s="14">
        <v>991</v>
      </c>
      <c r="B2319" s="359" t="str">
        <f>IF('proje ve personel bilgileri'!A1004&lt;&gt;0,('proje ve personel bilgileri'!A1004)," ")</f>
        <v xml:space="preserve"> </v>
      </c>
      <c r="C2319" s="359"/>
      <c r="D2319" s="176">
        <f>IF('G011A (Ocak-Temmuz)'!C1944="",0,'G011A (Ocak-Temmuz)'!C1944)</f>
        <v>0</v>
      </c>
      <c r="E2319" s="175">
        <f>IF('G011A (Ocak-Temmuz)'!K1944=" ",0,'G011A (Ocak-Temmuz)'!K1944)</f>
        <v>0</v>
      </c>
      <c r="F2319" s="176">
        <f>IF('G011A (Şubat-Ağustos)'!C1908="",0,'G011A (Şubat-Ağustos)'!C1908)</f>
        <v>0</v>
      </c>
      <c r="G2319" s="175">
        <f>IF('G011A (Şubat-Ağustos)'!K1908=" ",0,'G011A (Şubat-Ağustos)'!K1908)</f>
        <v>0</v>
      </c>
      <c r="H2319" s="176">
        <f>IF('G011A (Mart-Eylül)'!C1908="",0,'G011A (Mart-Eylül)'!C1908)</f>
        <v>0</v>
      </c>
      <c r="I2319" s="175">
        <f>IF('G011A (Mart-Eylül)'!K1908=" ",0,'G011A (Mart-Eylül)'!K1908)</f>
        <v>0</v>
      </c>
      <c r="J2319" s="176">
        <f>IF('G011A (Nisan-Ekim)'!C1908="",0,'G011A (Nisan-Ekim)'!C1908)</f>
        <v>0</v>
      </c>
      <c r="K2319" s="175">
        <f>IF('G011A (Nisan-Ekim)'!K1908="",0,'G011A (Nisan-Ekim)'!K1908)</f>
        <v>0</v>
      </c>
      <c r="L2319" s="176">
        <f>IF('G011A (Mayıs-Kasım)'!C1909="",0,'G011A (Mayıs-Kasım)'!C1909)</f>
        <v>0</v>
      </c>
      <c r="M2319" s="175">
        <f>IF('G011A (Mayıs-Kasım)'!K1909=" ",0,'G011A (Mayıs-Kasım)'!K1909)</f>
        <v>0</v>
      </c>
      <c r="N2319" s="176">
        <f>IF('G011A (Haziran-Aralık)'!C1961="",0,'G011A (Haziran-Aralık)'!C1961)</f>
        <v>0</v>
      </c>
      <c r="O2319" s="175">
        <f>IF('G011A (Haziran-Aralık)'!K1961="",0,'G011A (Haziran-Aralık)'!K1961)</f>
        <v>0</v>
      </c>
      <c r="P2319" s="176" t="str">
        <f>IF('proje ve personel bilgileri'!A1004=0,"",SUM(D2319+F2319+H2319+J2319+L2319+N2319))</f>
        <v/>
      </c>
      <c r="Q2319" s="175" t="str">
        <f>IF('proje ve personel bilgileri'!A1004=0,"",SUM(E2319+G2319+I2319+K2319+M2319+O2319))</f>
        <v/>
      </c>
      <c r="R2319" s="180" t="str">
        <f>IF('proje ve personel bilgileri'!A1004&lt;&gt;0,(P2319/30)," ")</f>
        <v xml:space="preserve"> </v>
      </c>
      <c r="S2319" s="181" t="str">
        <f>IF('proje ve personel bilgileri'!A1004&lt;&gt;0,(Q2319/R2319)," ")</f>
        <v xml:space="preserve"> </v>
      </c>
    </row>
    <row r="2320" spans="1:19" ht="15.75" customHeight="1" x14ac:dyDescent="0.25">
      <c r="A2320" s="15">
        <v>992</v>
      </c>
      <c r="B2320" s="359" t="str">
        <f>IF('proje ve personel bilgileri'!A1005&lt;&gt;0,('proje ve personel bilgileri'!A1005)," ")</f>
        <v xml:space="preserve"> </v>
      </c>
      <c r="C2320" s="359"/>
      <c r="D2320" s="176">
        <f>IF('G011A (Ocak-Temmuz)'!C1945="",0,'G011A (Ocak-Temmuz)'!C1945)</f>
        <v>0</v>
      </c>
      <c r="E2320" s="175">
        <f>IF('G011A (Ocak-Temmuz)'!K1945=" ",0,'G011A (Ocak-Temmuz)'!K1945)</f>
        <v>0</v>
      </c>
      <c r="F2320" s="176">
        <f>IF('G011A (Şubat-Ağustos)'!C1909="",0,'G011A (Şubat-Ağustos)'!C1909)</f>
        <v>0</v>
      </c>
      <c r="G2320" s="175">
        <f>IF('G011A (Şubat-Ağustos)'!K1909=" ",0,'G011A (Şubat-Ağustos)'!K1909)</f>
        <v>0</v>
      </c>
      <c r="H2320" s="176">
        <f>IF('G011A (Mart-Eylül)'!C1909="",0,'G011A (Mart-Eylül)'!C1909)</f>
        <v>0</v>
      </c>
      <c r="I2320" s="175">
        <f>IF('G011A (Mart-Eylül)'!K1909=" ",0,'G011A (Mart-Eylül)'!K1909)</f>
        <v>0</v>
      </c>
      <c r="J2320" s="176">
        <f>IF('G011A (Nisan-Ekim)'!C1909="",0,'G011A (Nisan-Ekim)'!C1909)</f>
        <v>0</v>
      </c>
      <c r="K2320" s="175">
        <f>IF('G011A (Nisan-Ekim)'!K1909="",0,'G011A (Nisan-Ekim)'!K1909)</f>
        <v>0</v>
      </c>
      <c r="L2320" s="176">
        <f>IF('G011A (Mayıs-Kasım)'!C1910="",0,'G011A (Mayıs-Kasım)'!C1910)</f>
        <v>0</v>
      </c>
      <c r="M2320" s="175">
        <f>IF('G011A (Mayıs-Kasım)'!K1910=" ",0,'G011A (Mayıs-Kasım)'!K1910)</f>
        <v>0</v>
      </c>
      <c r="N2320" s="176">
        <f>IF('G011A (Haziran-Aralık)'!C1962="",0,'G011A (Haziran-Aralık)'!C1962)</f>
        <v>0</v>
      </c>
      <c r="O2320" s="175">
        <f>IF('G011A (Haziran-Aralık)'!K1962="",0,'G011A (Haziran-Aralık)'!K1962)</f>
        <v>0</v>
      </c>
      <c r="P2320" s="176" t="str">
        <f>IF('proje ve personel bilgileri'!A1005=0,"",SUM(D2320+F2320+H2320+J2320+L2320+N2320))</f>
        <v/>
      </c>
      <c r="Q2320" s="175" t="str">
        <f>IF('proje ve personel bilgileri'!A1005=0,"",SUM(E2320+G2320+I2320+K2320+M2320+O2320))</f>
        <v/>
      </c>
      <c r="R2320" s="180" t="str">
        <f>IF('proje ve personel bilgileri'!A1005&lt;&gt;0,(P2320/30)," ")</f>
        <v xml:space="preserve"> </v>
      </c>
      <c r="S2320" s="181" t="str">
        <f>IF('proje ve personel bilgileri'!A1005&lt;&gt;0,(Q2320/R2320)," ")</f>
        <v xml:space="preserve"> </v>
      </c>
    </row>
    <row r="2321" spans="1:19" ht="15.75" customHeight="1" x14ac:dyDescent="0.25">
      <c r="A2321" s="14">
        <v>993</v>
      </c>
      <c r="B2321" s="359" t="str">
        <f>IF('proje ve personel bilgileri'!A1006&lt;&gt;0,('proje ve personel bilgileri'!A1006)," ")</f>
        <v xml:space="preserve"> </v>
      </c>
      <c r="C2321" s="359"/>
      <c r="D2321" s="176">
        <f>IF('G011A (Ocak-Temmuz)'!C1946="",0,'G011A (Ocak-Temmuz)'!C1946)</f>
        <v>0</v>
      </c>
      <c r="E2321" s="175">
        <f>IF('G011A (Ocak-Temmuz)'!K1946=" ",0,'G011A (Ocak-Temmuz)'!K1946)</f>
        <v>0</v>
      </c>
      <c r="F2321" s="176">
        <f>IF('G011A (Şubat-Ağustos)'!C1910="",0,'G011A (Şubat-Ağustos)'!C1910)</f>
        <v>0</v>
      </c>
      <c r="G2321" s="175">
        <f>IF('G011A (Şubat-Ağustos)'!K1910=" ",0,'G011A (Şubat-Ağustos)'!K1910)</f>
        <v>0</v>
      </c>
      <c r="H2321" s="176">
        <f>IF('G011A (Mart-Eylül)'!C1910="",0,'G011A (Mart-Eylül)'!C1910)</f>
        <v>0</v>
      </c>
      <c r="I2321" s="175">
        <f>IF('G011A (Mart-Eylül)'!K1910=" ",0,'G011A (Mart-Eylül)'!K1910)</f>
        <v>0</v>
      </c>
      <c r="J2321" s="176">
        <f>IF('G011A (Nisan-Ekim)'!C1910="",0,'G011A (Nisan-Ekim)'!C1910)</f>
        <v>0</v>
      </c>
      <c r="K2321" s="175">
        <f>IF('G011A (Nisan-Ekim)'!K1910="",0,'G011A (Nisan-Ekim)'!K1910)</f>
        <v>0</v>
      </c>
      <c r="L2321" s="176">
        <f>IF('G011A (Mayıs-Kasım)'!C1911="",0,'G011A (Mayıs-Kasım)'!C1911)</f>
        <v>0</v>
      </c>
      <c r="M2321" s="175">
        <f>IF('G011A (Mayıs-Kasım)'!K1911=" ",0,'G011A (Mayıs-Kasım)'!K1911)</f>
        <v>0</v>
      </c>
      <c r="N2321" s="176">
        <f>IF('G011A (Haziran-Aralık)'!C1963="",0,'G011A (Haziran-Aralık)'!C1963)</f>
        <v>0</v>
      </c>
      <c r="O2321" s="175">
        <f>IF('G011A (Haziran-Aralık)'!K1963="",0,'G011A (Haziran-Aralık)'!K1963)</f>
        <v>0</v>
      </c>
      <c r="P2321" s="176" t="str">
        <f>IF('proje ve personel bilgileri'!A1006=0,"",SUM(D2321+F2321+H2321+J2321+L2321+N2321))</f>
        <v/>
      </c>
      <c r="Q2321" s="175" t="str">
        <f>IF('proje ve personel bilgileri'!A1006=0,"",SUM(E2321+G2321+I2321+K2321+M2321+O2321))</f>
        <v/>
      </c>
      <c r="R2321" s="180" t="str">
        <f>IF('proje ve personel bilgileri'!A1006&lt;&gt;0,(P2321/30)," ")</f>
        <v xml:space="preserve"> </v>
      </c>
      <c r="S2321" s="181" t="str">
        <f>IF('proje ve personel bilgileri'!A1006&lt;&gt;0,(Q2321/R2321)," ")</f>
        <v xml:space="preserve"> </v>
      </c>
    </row>
    <row r="2322" spans="1:19" ht="15.75" customHeight="1" x14ac:dyDescent="0.25">
      <c r="A2322" s="15">
        <v>994</v>
      </c>
      <c r="B2322" s="359" t="str">
        <f>IF('proje ve personel bilgileri'!A1007&lt;&gt;0,('proje ve personel bilgileri'!A1007)," ")</f>
        <v xml:space="preserve"> </v>
      </c>
      <c r="C2322" s="359"/>
      <c r="D2322" s="176">
        <f>IF('G011A (Ocak-Temmuz)'!C1947="",0,'G011A (Ocak-Temmuz)'!C1947)</f>
        <v>0</v>
      </c>
      <c r="E2322" s="175">
        <f>IF('G011A (Ocak-Temmuz)'!K1947=" ",0,'G011A (Ocak-Temmuz)'!K1947)</f>
        <v>0</v>
      </c>
      <c r="F2322" s="176">
        <f>IF('G011A (Şubat-Ağustos)'!C1911="",0,'G011A (Şubat-Ağustos)'!C1911)</f>
        <v>0</v>
      </c>
      <c r="G2322" s="175">
        <f>IF('G011A (Şubat-Ağustos)'!K1911=" ",0,'G011A (Şubat-Ağustos)'!K1911)</f>
        <v>0</v>
      </c>
      <c r="H2322" s="176">
        <f>IF('G011A (Mart-Eylül)'!C1911="",0,'G011A (Mart-Eylül)'!C1911)</f>
        <v>0</v>
      </c>
      <c r="I2322" s="175">
        <f>IF('G011A (Mart-Eylül)'!K1911=" ",0,'G011A (Mart-Eylül)'!K1911)</f>
        <v>0</v>
      </c>
      <c r="J2322" s="176">
        <f>IF('G011A (Nisan-Ekim)'!C1911="",0,'G011A (Nisan-Ekim)'!C1911)</f>
        <v>0</v>
      </c>
      <c r="K2322" s="175">
        <f>IF('G011A (Nisan-Ekim)'!K1911="",0,'G011A (Nisan-Ekim)'!K1911)</f>
        <v>0</v>
      </c>
      <c r="L2322" s="176">
        <f>IF('G011A (Mayıs-Kasım)'!C1912="",0,'G011A (Mayıs-Kasım)'!C1912)</f>
        <v>0</v>
      </c>
      <c r="M2322" s="175">
        <f>IF('G011A (Mayıs-Kasım)'!K1912=" ",0,'G011A (Mayıs-Kasım)'!K1912)</f>
        <v>0</v>
      </c>
      <c r="N2322" s="176">
        <f>IF('G011A (Haziran-Aralık)'!C1964="",0,'G011A (Haziran-Aralık)'!C1964)</f>
        <v>0</v>
      </c>
      <c r="O2322" s="175">
        <f>IF('G011A (Haziran-Aralık)'!K1964="",0,'G011A (Haziran-Aralık)'!K1964)</f>
        <v>0</v>
      </c>
      <c r="P2322" s="176" t="str">
        <f>IF('proje ve personel bilgileri'!A1007=0,"",SUM(D2322+F2322+H2322+J2322+L2322+N2322))</f>
        <v/>
      </c>
      <c r="Q2322" s="175" t="str">
        <f>IF('proje ve personel bilgileri'!A1007=0,"",SUM(E2322+G2322+I2322+K2322+M2322+O2322))</f>
        <v/>
      </c>
      <c r="R2322" s="180" t="str">
        <f>IF('proje ve personel bilgileri'!A1007&lt;&gt;0,(P2322/30)," ")</f>
        <v xml:space="preserve"> </v>
      </c>
      <c r="S2322" s="181" t="str">
        <f>IF('proje ve personel bilgileri'!A1007&lt;&gt;0,(Q2322/R2322)," ")</f>
        <v xml:space="preserve"> </v>
      </c>
    </row>
    <row r="2323" spans="1:19" ht="15.75" customHeight="1" x14ac:dyDescent="0.25">
      <c r="A2323" s="14">
        <v>995</v>
      </c>
      <c r="B2323" s="359" t="str">
        <f>IF('proje ve personel bilgileri'!A1008&lt;&gt;0,('proje ve personel bilgileri'!A1008)," ")</f>
        <v xml:space="preserve"> </v>
      </c>
      <c r="C2323" s="359"/>
      <c r="D2323" s="176">
        <f>IF('G011A (Ocak-Temmuz)'!C1948="",0,'G011A (Ocak-Temmuz)'!C1948)</f>
        <v>0</v>
      </c>
      <c r="E2323" s="175">
        <f>IF('G011A (Ocak-Temmuz)'!K1948=" ",0,'G011A (Ocak-Temmuz)'!K1948)</f>
        <v>0</v>
      </c>
      <c r="F2323" s="176">
        <f>IF('G011A (Şubat-Ağustos)'!C1912="",0,'G011A (Şubat-Ağustos)'!C1912)</f>
        <v>0</v>
      </c>
      <c r="G2323" s="175">
        <f>IF('G011A (Şubat-Ağustos)'!K1912=" ",0,'G011A (Şubat-Ağustos)'!K1912)</f>
        <v>0</v>
      </c>
      <c r="H2323" s="176">
        <f>IF('G011A (Mart-Eylül)'!C1912="",0,'G011A (Mart-Eylül)'!C1912)</f>
        <v>0</v>
      </c>
      <c r="I2323" s="175">
        <f>IF('G011A (Mart-Eylül)'!K1912=" ",0,'G011A (Mart-Eylül)'!K1912)</f>
        <v>0</v>
      </c>
      <c r="J2323" s="176">
        <f>IF('G011A (Nisan-Ekim)'!C1912="",0,'G011A (Nisan-Ekim)'!C1912)</f>
        <v>0</v>
      </c>
      <c r="K2323" s="175">
        <f>IF('G011A (Nisan-Ekim)'!K1912="",0,'G011A (Nisan-Ekim)'!K1912)</f>
        <v>0</v>
      </c>
      <c r="L2323" s="176">
        <f>IF('G011A (Mayıs-Kasım)'!C1913="",0,'G011A (Mayıs-Kasım)'!C1913)</f>
        <v>0</v>
      </c>
      <c r="M2323" s="175">
        <f>IF('G011A (Mayıs-Kasım)'!K1913=" ",0,'G011A (Mayıs-Kasım)'!K1913)</f>
        <v>0</v>
      </c>
      <c r="N2323" s="176">
        <f>IF('G011A (Haziran-Aralık)'!C1965="",0,'G011A (Haziran-Aralık)'!C1965)</f>
        <v>0</v>
      </c>
      <c r="O2323" s="175">
        <f>IF('G011A (Haziran-Aralık)'!K1965="",0,'G011A (Haziran-Aralık)'!K1965)</f>
        <v>0</v>
      </c>
      <c r="P2323" s="176" t="str">
        <f>IF('proje ve personel bilgileri'!A1008=0,"",SUM(D2323+F2323+H2323+J2323+L2323+N2323))</f>
        <v/>
      </c>
      <c r="Q2323" s="175" t="str">
        <f>IF('proje ve personel bilgileri'!A1008=0,"",SUM(E2323+G2323+I2323+K2323+M2323+O2323))</f>
        <v/>
      </c>
      <c r="R2323" s="180" t="str">
        <f>IF('proje ve personel bilgileri'!A1008&lt;&gt;0,(P2323/30)," ")</f>
        <v xml:space="preserve"> </v>
      </c>
      <c r="S2323" s="181" t="str">
        <f>IF('proje ve personel bilgileri'!A1008&lt;&gt;0,(Q2323/R2323)," ")</f>
        <v xml:space="preserve"> </v>
      </c>
    </row>
    <row r="2324" spans="1:19" ht="15.75" customHeight="1" x14ac:dyDescent="0.25">
      <c r="A2324" s="15">
        <v>996</v>
      </c>
      <c r="B2324" s="359" t="str">
        <f>IF('proje ve personel bilgileri'!A1009&lt;&gt;0,('proje ve personel bilgileri'!A1009)," ")</f>
        <v xml:space="preserve"> </v>
      </c>
      <c r="C2324" s="359"/>
      <c r="D2324" s="176">
        <f>IF('G011A (Ocak-Temmuz)'!C1949="",0,'G011A (Ocak-Temmuz)'!C1949)</f>
        <v>0</v>
      </c>
      <c r="E2324" s="175">
        <f>IF('G011A (Ocak-Temmuz)'!K1949=" ",0,'G011A (Ocak-Temmuz)'!K1949)</f>
        <v>0</v>
      </c>
      <c r="F2324" s="176">
        <f>IF('G011A (Şubat-Ağustos)'!C1913="",0,'G011A (Şubat-Ağustos)'!C1913)</f>
        <v>0</v>
      </c>
      <c r="G2324" s="175">
        <f>IF('G011A (Şubat-Ağustos)'!K1913=" ",0,'G011A (Şubat-Ağustos)'!K1913)</f>
        <v>0</v>
      </c>
      <c r="H2324" s="176">
        <f>IF('G011A (Mart-Eylül)'!C1913="",0,'G011A (Mart-Eylül)'!C1913)</f>
        <v>0</v>
      </c>
      <c r="I2324" s="175">
        <f>IF('G011A (Mart-Eylül)'!K1913=" ",0,'G011A (Mart-Eylül)'!K1913)</f>
        <v>0</v>
      </c>
      <c r="J2324" s="176">
        <f>IF('G011A (Nisan-Ekim)'!C1913="",0,'G011A (Nisan-Ekim)'!C1913)</f>
        <v>0</v>
      </c>
      <c r="K2324" s="175">
        <f>IF('G011A (Nisan-Ekim)'!K1913="",0,'G011A (Nisan-Ekim)'!K1913)</f>
        <v>0</v>
      </c>
      <c r="L2324" s="176">
        <f>IF('G011A (Mayıs-Kasım)'!C1914="",0,'G011A (Mayıs-Kasım)'!C1914)</f>
        <v>0</v>
      </c>
      <c r="M2324" s="175">
        <f>IF('G011A (Mayıs-Kasım)'!K1914=" ",0,'G011A (Mayıs-Kasım)'!K1914)</f>
        <v>0</v>
      </c>
      <c r="N2324" s="176">
        <f>IF('G011A (Haziran-Aralık)'!C1966="",0,'G011A (Haziran-Aralık)'!C1966)</f>
        <v>0</v>
      </c>
      <c r="O2324" s="175">
        <f>IF('G011A (Haziran-Aralık)'!K1966="",0,'G011A (Haziran-Aralık)'!K1966)</f>
        <v>0</v>
      </c>
      <c r="P2324" s="176" t="str">
        <f>IF('proje ve personel bilgileri'!A1009=0,"",SUM(D2324+F2324+H2324+J2324+L2324+N2324))</f>
        <v/>
      </c>
      <c r="Q2324" s="175" t="str">
        <f>IF('proje ve personel bilgileri'!A1009=0,"",SUM(E2324+G2324+I2324+K2324+M2324+O2324))</f>
        <v/>
      </c>
      <c r="R2324" s="180" t="str">
        <f>IF('proje ve personel bilgileri'!A1009&lt;&gt;0,(P2324/30)," ")</f>
        <v xml:space="preserve"> </v>
      </c>
      <c r="S2324" s="181" t="str">
        <f>IF('proje ve personel bilgileri'!A1009&lt;&gt;0,(Q2324/R2324)," ")</f>
        <v xml:space="preserve"> </v>
      </c>
    </row>
    <row r="2325" spans="1:19" ht="15.75" customHeight="1" x14ac:dyDescent="0.25">
      <c r="A2325" s="14">
        <v>997</v>
      </c>
      <c r="B2325" s="359" t="str">
        <f>IF('proje ve personel bilgileri'!A1010&lt;&gt;0,('proje ve personel bilgileri'!A1010)," ")</f>
        <v xml:space="preserve"> </v>
      </c>
      <c r="C2325" s="359"/>
      <c r="D2325" s="176">
        <f>IF('G011A (Ocak-Temmuz)'!C1950="",0,'G011A (Ocak-Temmuz)'!C1950)</f>
        <v>0</v>
      </c>
      <c r="E2325" s="175">
        <f>IF('G011A (Ocak-Temmuz)'!K1950=" ",0,'G011A (Ocak-Temmuz)'!K1950)</f>
        <v>0</v>
      </c>
      <c r="F2325" s="176">
        <f>IF('G011A (Şubat-Ağustos)'!C1914="",0,'G011A (Şubat-Ağustos)'!C1914)</f>
        <v>0</v>
      </c>
      <c r="G2325" s="175">
        <f>IF('G011A (Şubat-Ağustos)'!K1914=" ",0,'G011A (Şubat-Ağustos)'!K1914)</f>
        <v>0</v>
      </c>
      <c r="H2325" s="176">
        <f>IF('G011A (Mart-Eylül)'!C1914="",0,'G011A (Mart-Eylül)'!C1914)</f>
        <v>0</v>
      </c>
      <c r="I2325" s="175">
        <f>IF('G011A (Mart-Eylül)'!K1914=" ",0,'G011A (Mart-Eylül)'!K1914)</f>
        <v>0</v>
      </c>
      <c r="J2325" s="176">
        <f>IF('G011A (Nisan-Ekim)'!C1914="",0,'G011A (Nisan-Ekim)'!C1914)</f>
        <v>0</v>
      </c>
      <c r="K2325" s="175">
        <f>IF('G011A (Nisan-Ekim)'!K1914="",0,'G011A (Nisan-Ekim)'!K1914)</f>
        <v>0</v>
      </c>
      <c r="L2325" s="176">
        <f>IF('G011A (Mayıs-Kasım)'!C1915="",0,'G011A (Mayıs-Kasım)'!C1915)</f>
        <v>0</v>
      </c>
      <c r="M2325" s="175">
        <f>IF('G011A (Mayıs-Kasım)'!K1915=" ",0,'G011A (Mayıs-Kasım)'!K1915)</f>
        <v>0</v>
      </c>
      <c r="N2325" s="176">
        <f>IF('G011A (Haziran-Aralık)'!C1967="",0,'G011A (Haziran-Aralık)'!C1967)</f>
        <v>0</v>
      </c>
      <c r="O2325" s="175">
        <f>IF('G011A (Haziran-Aralık)'!K1967="",0,'G011A (Haziran-Aralık)'!K1967)</f>
        <v>0</v>
      </c>
      <c r="P2325" s="176" t="str">
        <f>IF('proje ve personel bilgileri'!A1010=0,"",SUM(D2325+F2325+H2325+J2325+L2325+N2325))</f>
        <v/>
      </c>
      <c r="Q2325" s="175" t="str">
        <f>IF('proje ve personel bilgileri'!A1010=0,"",SUM(E2325+G2325+I2325+K2325+M2325+O2325))</f>
        <v/>
      </c>
      <c r="R2325" s="180" t="str">
        <f>IF('proje ve personel bilgileri'!A1010&lt;&gt;0,(P2325/30)," ")</f>
        <v xml:space="preserve"> </v>
      </c>
      <c r="S2325" s="181" t="str">
        <f>IF('proje ve personel bilgileri'!A1010&lt;&gt;0,(Q2325/R2325)," ")</f>
        <v xml:space="preserve"> </v>
      </c>
    </row>
    <row r="2326" spans="1:19" ht="15.75" customHeight="1" x14ac:dyDescent="0.25">
      <c r="A2326" s="15">
        <v>998</v>
      </c>
      <c r="B2326" s="359" t="str">
        <f>IF('proje ve personel bilgileri'!A1011&lt;&gt;0,('proje ve personel bilgileri'!A1011)," ")</f>
        <v xml:space="preserve"> </v>
      </c>
      <c r="C2326" s="359"/>
      <c r="D2326" s="176">
        <f>IF('G011A (Ocak-Temmuz)'!C1951="",0,'G011A (Ocak-Temmuz)'!C1951)</f>
        <v>0</v>
      </c>
      <c r="E2326" s="175">
        <f>IF('G011A (Ocak-Temmuz)'!K1951=" ",0,'G011A (Ocak-Temmuz)'!K1951)</f>
        <v>0</v>
      </c>
      <c r="F2326" s="176">
        <f>IF('G011A (Şubat-Ağustos)'!C1915="",0,'G011A (Şubat-Ağustos)'!C1915)</f>
        <v>0</v>
      </c>
      <c r="G2326" s="175">
        <f>IF('G011A (Şubat-Ağustos)'!K1915=" ",0,'G011A (Şubat-Ağustos)'!K1915)</f>
        <v>0</v>
      </c>
      <c r="H2326" s="176">
        <f>IF('G011A (Mart-Eylül)'!C1915="",0,'G011A (Mart-Eylül)'!C1915)</f>
        <v>0</v>
      </c>
      <c r="I2326" s="175">
        <f>IF('G011A (Mart-Eylül)'!K1915=" ",0,'G011A (Mart-Eylül)'!K1915)</f>
        <v>0</v>
      </c>
      <c r="J2326" s="176">
        <f>IF('G011A (Nisan-Ekim)'!C1915="",0,'G011A (Nisan-Ekim)'!C1915)</f>
        <v>0</v>
      </c>
      <c r="K2326" s="175">
        <f>IF('G011A (Nisan-Ekim)'!K1915="",0,'G011A (Nisan-Ekim)'!K1915)</f>
        <v>0</v>
      </c>
      <c r="L2326" s="176">
        <f>IF('G011A (Mayıs-Kasım)'!C1916="",0,'G011A (Mayıs-Kasım)'!C1916)</f>
        <v>0</v>
      </c>
      <c r="M2326" s="175">
        <f>IF('G011A (Mayıs-Kasım)'!K1916=" ",0,'G011A (Mayıs-Kasım)'!K1916)</f>
        <v>0</v>
      </c>
      <c r="N2326" s="176">
        <f>IF('G011A (Haziran-Aralık)'!C1968="",0,'G011A (Haziran-Aralık)'!C1968)</f>
        <v>0</v>
      </c>
      <c r="O2326" s="175">
        <f>IF('G011A (Haziran-Aralık)'!K1968="",0,'G011A (Haziran-Aralık)'!K1968)</f>
        <v>0</v>
      </c>
      <c r="P2326" s="176" t="str">
        <f>IF('proje ve personel bilgileri'!A1011=0,"",SUM(D2326+F2326+H2326+J2326+L2326+N2326))</f>
        <v/>
      </c>
      <c r="Q2326" s="175" t="str">
        <f>IF('proje ve personel bilgileri'!A1011=0,"",SUM(E2326+G2326+I2326+K2326+M2326+O2326))</f>
        <v/>
      </c>
      <c r="R2326" s="180" t="str">
        <f>IF('proje ve personel bilgileri'!A1011&lt;&gt;0,(P2326/30)," ")</f>
        <v xml:space="preserve"> </v>
      </c>
      <c r="S2326" s="181" t="str">
        <f>IF('proje ve personel bilgileri'!A1011&lt;&gt;0,(Q2326/R2326)," ")</f>
        <v xml:space="preserve"> </v>
      </c>
    </row>
    <row r="2327" spans="1:19" ht="15.75" customHeight="1" x14ac:dyDescent="0.25">
      <c r="A2327" s="14">
        <v>999</v>
      </c>
      <c r="B2327" s="359" t="str">
        <f>IF('proje ve personel bilgileri'!A1012&lt;&gt;0,('proje ve personel bilgileri'!A1012)," ")</f>
        <v xml:space="preserve"> </v>
      </c>
      <c r="C2327" s="359"/>
      <c r="D2327" s="176">
        <f>IF('G011A (Ocak-Temmuz)'!C1952="",0,'G011A (Ocak-Temmuz)'!C1952)</f>
        <v>0</v>
      </c>
      <c r="E2327" s="175">
        <f>IF('G011A (Ocak-Temmuz)'!K1952=" ",0,'G011A (Ocak-Temmuz)'!K1952)</f>
        <v>0</v>
      </c>
      <c r="F2327" s="176">
        <f>IF('G011A (Şubat-Ağustos)'!C1916="",0,'G011A (Şubat-Ağustos)'!C1916)</f>
        <v>0</v>
      </c>
      <c r="G2327" s="175">
        <f>IF('G011A (Şubat-Ağustos)'!K1916=" ",0,'G011A (Şubat-Ağustos)'!K1916)</f>
        <v>0</v>
      </c>
      <c r="H2327" s="176">
        <f>IF('G011A (Mart-Eylül)'!C1916="",0,'G011A (Mart-Eylül)'!C1916)</f>
        <v>0</v>
      </c>
      <c r="I2327" s="175">
        <f>IF('G011A (Mart-Eylül)'!K1916=" ",0,'G011A (Mart-Eylül)'!K1916)</f>
        <v>0</v>
      </c>
      <c r="J2327" s="176">
        <f>IF('G011A (Nisan-Ekim)'!C1916="",0,'G011A (Nisan-Ekim)'!C1916)</f>
        <v>0</v>
      </c>
      <c r="K2327" s="175">
        <f>IF('G011A (Nisan-Ekim)'!K1916="",0,'G011A (Nisan-Ekim)'!K1916)</f>
        <v>0</v>
      </c>
      <c r="L2327" s="176">
        <f>IF('G011A (Mayıs-Kasım)'!C1917="",0,'G011A (Mayıs-Kasım)'!C1917)</f>
        <v>0</v>
      </c>
      <c r="M2327" s="175">
        <f>IF('G011A (Mayıs-Kasım)'!K1917=" ",0,'G011A (Mayıs-Kasım)'!K1917)</f>
        <v>0</v>
      </c>
      <c r="N2327" s="176">
        <f>IF('G011A (Haziran-Aralık)'!C1969="",0,'G011A (Haziran-Aralık)'!C1969)</f>
        <v>0</v>
      </c>
      <c r="O2327" s="175">
        <f>IF('G011A (Haziran-Aralık)'!K1969="",0,'G011A (Haziran-Aralık)'!K1969)</f>
        <v>0</v>
      </c>
      <c r="P2327" s="176" t="str">
        <f>IF('proje ve personel bilgileri'!A1012=0,"",SUM(D2327+F2327+H2327+J2327+L2327+N2327))</f>
        <v/>
      </c>
      <c r="Q2327" s="175" t="str">
        <f>IF('proje ve personel bilgileri'!A1012=0,"",SUM(E2327+G2327+I2327+K2327+M2327+O2327))</f>
        <v/>
      </c>
      <c r="R2327" s="180" t="str">
        <f>IF('proje ve personel bilgileri'!A1012&lt;&gt;0,(P2327/30)," ")</f>
        <v xml:space="preserve"> </v>
      </c>
      <c r="S2327" s="181" t="str">
        <f>IF('proje ve personel bilgileri'!A1012&lt;&gt;0,(Q2327/R2327)," ")</f>
        <v xml:space="preserve"> </v>
      </c>
    </row>
    <row r="2328" spans="1:19" ht="15.75" customHeight="1" x14ac:dyDescent="0.25">
      <c r="A2328" s="15">
        <v>1000</v>
      </c>
      <c r="B2328" s="359" t="str">
        <f>IF('proje ve personel bilgileri'!A1013&lt;&gt;0,('proje ve personel bilgileri'!A1013)," ")</f>
        <v xml:space="preserve"> </v>
      </c>
      <c r="C2328" s="359"/>
      <c r="D2328" s="176">
        <f>IF('G011A (Ocak-Temmuz)'!C1953="",0,'G011A (Ocak-Temmuz)'!C1953)</f>
        <v>0</v>
      </c>
      <c r="E2328" s="175">
        <f>IF('G011A (Ocak-Temmuz)'!K1953=" ",0,'G011A (Ocak-Temmuz)'!K1953)</f>
        <v>0</v>
      </c>
      <c r="F2328" s="176">
        <f>IF('G011A (Şubat-Ağustos)'!C1917="",0,'G011A (Şubat-Ağustos)'!C1917)</f>
        <v>0</v>
      </c>
      <c r="G2328" s="175">
        <f>IF('G011A (Şubat-Ağustos)'!K1917=" ",0,'G011A (Şubat-Ağustos)'!K1917)</f>
        <v>0</v>
      </c>
      <c r="H2328" s="176">
        <f>IF('G011A (Mart-Eylül)'!C1917="",0,'G011A (Mart-Eylül)'!C1917)</f>
        <v>0</v>
      </c>
      <c r="I2328" s="175">
        <f>IF('G011A (Mart-Eylül)'!K1917=" ",0,'G011A (Mart-Eylül)'!K1917)</f>
        <v>0</v>
      </c>
      <c r="J2328" s="176">
        <f>IF('G011A (Nisan-Ekim)'!C1917="",0,'G011A (Nisan-Ekim)'!C1917)</f>
        <v>0</v>
      </c>
      <c r="K2328" s="175">
        <f>IF('G011A (Nisan-Ekim)'!K1917="",0,'G011A (Nisan-Ekim)'!K1917)</f>
        <v>0</v>
      </c>
      <c r="L2328" s="176">
        <f>IF('G011A (Mayıs-Kasım)'!C1918="",0,'G011A (Mayıs-Kasım)'!C1918)</f>
        <v>0</v>
      </c>
      <c r="M2328" s="175">
        <f>IF('G011A (Mayıs-Kasım)'!K1918=" ",0,'G011A (Mayıs-Kasım)'!K1918)</f>
        <v>0</v>
      </c>
      <c r="N2328" s="176">
        <f>IF('G011A (Haziran-Aralık)'!C1970="",0,'G011A (Haziran-Aralık)'!C1970)</f>
        <v>0</v>
      </c>
      <c r="O2328" s="175">
        <f>IF('G011A (Haziran-Aralık)'!K1970="",0,'G011A (Haziran-Aralık)'!K1970)</f>
        <v>0</v>
      </c>
      <c r="P2328" s="176" t="str">
        <f>IF('proje ve personel bilgileri'!A1013=0,"",SUM(D2328+F2328+H2328+J2328+L2328+N2328))</f>
        <v/>
      </c>
      <c r="Q2328" s="175" t="str">
        <f>IF('proje ve personel bilgileri'!A1013=0,"",SUM(E2328+G2328+I2328+K2328+M2328+O2328))</f>
        <v/>
      </c>
      <c r="R2328" s="180" t="str">
        <f>IF('proje ve personel bilgileri'!A1013&lt;&gt;0,(P2328/30)," ")</f>
        <v xml:space="preserve"> </v>
      </c>
      <c r="S2328" s="181" t="str">
        <f>IF('proje ve personel bilgileri'!A1013&lt;&gt;0,(Q2328/R2328)," ")</f>
        <v xml:space="preserve"> </v>
      </c>
    </row>
    <row r="2329" spans="1:19" ht="15.75" customHeight="1" x14ac:dyDescent="0.25">
      <c r="A2329" s="14">
        <v>1001</v>
      </c>
      <c r="B2329" s="359" t="str">
        <f>IF('proje ve personel bilgileri'!A1014&lt;&gt;0,('proje ve personel bilgileri'!A1014)," ")</f>
        <v xml:space="preserve"> </v>
      </c>
      <c r="C2329" s="359"/>
      <c r="D2329" s="176">
        <f>IF('G011A (Ocak-Temmuz)'!C1954="",0,'G011A (Ocak-Temmuz)'!C1954)</f>
        <v>0</v>
      </c>
      <c r="E2329" s="175">
        <f>IF('G011A (Ocak-Temmuz)'!K1954=" ",0,'G011A (Ocak-Temmuz)'!K1954)</f>
        <v>0</v>
      </c>
      <c r="F2329" s="176">
        <f>IF('G011A (Şubat-Ağustos)'!C1918="",0,'G011A (Şubat-Ağustos)'!C1918)</f>
        <v>0</v>
      </c>
      <c r="G2329" s="175">
        <f>IF('G011A (Şubat-Ağustos)'!K1918=" ",0,'G011A (Şubat-Ağustos)'!K1918)</f>
        <v>0</v>
      </c>
      <c r="H2329" s="176">
        <f>IF('G011A (Mart-Eylül)'!C1918="",0,'G011A (Mart-Eylül)'!C1918)</f>
        <v>0</v>
      </c>
      <c r="I2329" s="175">
        <f>IF('G011A (Mart-Eylül)'!K1918=" ",0,'G011A (Mart-Eylül)'!K1918)</f>
        <v>0</v>
      </c>
      <c r="J2329" s="176">
        <f>IF('G011A (Nisan-Ekim)'!C1918="",0,'G011A (Nisan-Ekim)'!C1918)</f>
        <v>0</v>
      </c>
      <c r="K2329" s="175">
        <f>IF('G011A (Nisan-Ekim)'!K1918="",0,'G011A (Nisan-Ekim)'!K1918)</f>
        <v>0</v>
      </c>
      <c r="L2329" s="176">
        <f>IF('G011A (Mayıs-Kasım)'!C1919="",0,'G011A (Mayıs-Kasım)'!C1919)</f>
        <v>0</v>
      </c>
      <c r="M2329" s="175">
        <f>IF('G011A (Mayıs-Kasım)'!K1919=" ",0,'G011A (Mayıs-Kasım)'!K1919)</f>
        <v>0</v>
      </c>
      <c r="N2329" s="176">
        <f>IF('G011A (Haziran-Aralık)'!C1971="",0,'G011A (Haziran-Aralık)'!C1971)</f>
        <v>0</v>
      </c>
      <c r="O2329" s="175">
        <f>IF('G011A (Haziran-Aralık)'!K1971="",0,'G011A (Haziran-Aralık)'!K1971)</f>
        <v>0</v>
      </c>
      <c r="P2329" s="176" t="str">
        <f>IF('proje ve personel bilgileri'!A1014=0,"",SUM(D2329+F2329+H2329+J2329+L2329+N2329))</f>
        <v/>
      </c>
      <c r="Q2329" s="175" t="str">
        <f>IF('proje ve personel bilgileri'!A1014=0,"",SUM(E2329+G2329+I2329+K2329+M2329+O2329))</f>
        <v/>
      </c>
      <c r="R2329" s="180" t="str">
        <f>IF('proje ve personel bilgileri'!A1014&lt;&gt;0,(P2329/30)," ")</f>
        <v xml:space="preserve"> </v>
      </c>
      <c r="S2329" s="181" t="str">
        <f>IF('proje ve personel bilgileri'!A1014&lt;&gt;0,(Q2329/R2329)," ")</f>
        <v xml:space="preserve"> </v>
      </c>
    </row>
    <row r="2330" spans="1:19" ht="15.75" customHeight="1" x14ac:dyDescent="0.25">
      <c r="A2330" s="15">
        <v>1002</v>
      </c>
      <c r="B2330" s="359" t="str">
        <f>IF('proje ve personel bilgileri'!A1015&lt;&gt;0,('proje ve personel bilgileri'!A1015)," ")</f>
        <v xml:space="preserve"> </v>
      </c>
      <c r="C2330" s="359"/>
      <c r="D2330" s="176">
        <f>IF('G011A (Ocak-Temmuz)'!C1955="",0,'G011A (Ocak-Temmuz)'!C1955)</f>
        <v>0</v>
      </c>
      <c r="E2330" s="175">
        <f>IF('G011A (Ocak-Temmuz)'!K1955=" ",0,'G011A (Ocak-Temmuz)'!K1955)</f>
        <v>0</v>
      </c>
      <c r="F2330" s="176">
        <f>IF('G011A (Şubat-Ağustos)'!C1919="",0,'G011A (Şubat-Ağustos)'!C1919)</f>
        <v>0</v>
      </c>
      <c r="G2330" s="175">
        <f>IF('G011A (Şubat-Ağustos)'!K1919=" ",0,'G011A (Şubat-Ağustos)'!K1919)</f>
        <v>0</v>
      </c>
      <c r="H2330" s="176">
        <f>IF('G011A (Mart-Eylül)'!C1919="",0,'G011A (Mart-Eylül)'!C1919)</f>
        <v>0</v>
      </c>
      <c r="I2330" s="175">
        <f>IF('G011A (Mart-Eylül)'!K1919=" ",0,'G011A (Mart-Eylül)'!K1919)</f>
        <v>0</v>
      </c>
      <c r="J2330" s="176">
        <f>IF('G011A (Nisan-Ekim)'!C1919="",0,'G011A (Nisan-Ekim)'!C1919)</f>
        <v>0</v>
      </c>
      <c r="K2330" s="175">
        <f>IF('G011A (Nisan-Ekim)'!K1919="",0,'G011A (Nisan-Ekim)'!K1919)</f>
        <v>0</v>
      </c>
      <c r="L2330" s="176">
        <f>IF('G011A (Mayıs-Kasım)'!C1920="",0,'G011A (Mayıs-Kasım)'!C1920)</f>
        <v>0</v>
      </c>
      <c r="M2330" s="175">
        <f>IF('G011A (Mayıs-Kasım)'!K1920=" ",0,'G011A (Mayıs-Kasım)'!K1920)</f>
        <v>0</v>
      </c>
      <c r="N2330" s="176">
        <f>IF('G011A (Haziran-Aralık)'!C1972="",0,'G011A (Haziran-Aralık)'!C1972)</f>
        <v>0</v>
      </c>
      <c r="O2330" s="175">
        <f>IF('G011A (Haziran-Aralık)'!K1972="",0,'G011A (Haziran-Aralık)'!K1972)</f>
        <v>0</v>
      </c>
      <c r="P2330" s="176" t="str">
        <f>IF('proje ve personel bilgileri'!A1015=0,"",SUM(D2330+F2330+H2330+J2330+L2330+N2330))</f>
        <v/>
      </c>
      <c r="Q2330" s="175" t="str">
        <f>IF('proje ve personel bilgileri'!A1015=0,"",SUM(E2330+G2330+I2330+K2330+M2330+O2330))</f>
        <v/>
      </c>
      <c r="R2330" s="180" t="str">
        <f>IF('proje ve personel bilgileri'!A1015&lt;&gt;0,(P2330/30)," ")</f>
        <v xml:space="preserve"> </v>
      </c>
      <c r="S2330" s="181" t="str">
        <f>IF('proje ve personel bilgileri'!A1015&lt;&gt;0,(Q2330/R2330)," ")</f>
        <v xml:space="preserve"> </v>
      </c>
    </row>
    <row r="2331" spans="1:19" ht="15.75" customHeight="1" x14ac:dyDescent="0.25">
      <c r="A2331" s="14">
        <v>1003</v>
      </c>
      <c r="B2331" s="359" t="str">
        <f>IF('proje ve personel bilgileri'!A1016&lt;&gt;0,('proje ve personel bilgileri'!A1016)," ")</f>
        <v xml:space="preserve"> </v>
      </c>
      <c r="C2331" s="359"/>
      <c r="D2331" s="176">
        <f>IF('G011A (Ocak-Temmuz)'!C1956="",0,'G011A (Ocak-Temmuz)'!C1956)</f>
        <v>0</v>
      </c>
      <c r="E2331" s="175">
        <f>IF('G011A (Ocak-Temmuz)'!K1956=" ",0,'G011A (Ocak-Temmuz)'!K1956)</f>
        <v>0</v>
      </c>
      <c r="F2331" s="176">
        <f>IF('G011A (Şubat-Ağustos)'!C1920="",0,'G011A (Şubat-Ağustos)'!C1920)</f>
        <v>0</v>
      </c>
      <c r="G2331" s="175">
        <f>IF('G011A (Şubat-Ağustos)'!K1920=" ",0,'G011A (Şubat-Ağustos)'!K1920)</f>
        <v>0</v>
      </c>
      <c r="H2331" s="176">
        <f>IF('G011A (Mart-Eylül)'!C1920="",0,'G011A (Mart-Eylül)'!C1920)</f>
        <v>0</v>
      </c>
      <c r="I2331" s="175">
        <f>IF('G011A (Mart-Eylül)'!K1920=" ",0,'G011A (Mart-Eylül)'!K1920)</f>
        <v>0</v>
      </c>
      <c r="J2331" s="176">
        <f>IF('G011A (Nisan-Ekim)'!C1920="",0,'G011A (Nisan-Ekim)'!C1920)</f>
        <v>0</v>
      </c>
      <c r="K2331" s="175">
        <f>IF('G011A (Nisan-Ekim)'!K1920="",0,'G011A (Nisan-Ekim)'!K1920)</f>
        <v>0</v>
      </c>
      <c r="L2331" s="176">
        <f>IF('G011A (Mayıs-Kasım)'!C1921="",0,'G011A (Mayıs-Kasım)'!C1921)</f>
        <v>0</v>
      </c>
      <c r="M2331" s="175">
        <f>IF('G011A (Mayıs-Kasım)'!K1921=" ",0,'G011A (Mayıs-Kasım)'!K1921)</f>
        <v>0</v>
      </c>
      <c r="N2331" s="176">
        <f>IF('G011A (Haziran-Aralık)'!C1973="",0,'G011A (Haziran-Aralık)'!C1973)</f>
        <v>0</v>
      </c>
      <c r="O2331" s="175">
        <f>IF('G011A (Haziran-Aralık)'!K1973="",0,'G011A (Haziran-Aralık)'!K1973)</f>
        <v>0</v>
      </c>
      <c r="P2331" s="176" t="str">
        <f>IF('proje ve personel bilgileri'!A1016=0,"",SUM(D2331+F2331+H2331+J2331+L2331+N2331))</f>
        <v/>
      </c>
      <c r="Q2331" s="175" t="str">
        <f>IF('proje ve personel bilgileri'!A1016=0,"",SUM(E2331+G2331+I2331+K2331+M2331+O2331))</f>
        <v/>
      </c>
      <c r="R2331" s="180" t="str">
        <f>IF('proje ve personel bilgileri'!A1016&lt;&gt;0,(P2331/30)," ")</f>
        <v xml:space="preserve"> </v>
      </c>
      <c r="S2331" s="181" t="str">
        <f>IF('proje ve personel bilgileri'!A1016&lt;&gt;0,(Q2331/R2331)," ")</f>
        <v xml:space="preserve"> </v>
      </c>
    </row>
    <row r="2332" spans="1:19" ht="15.75" customHeight="1" x14ac:dyDescent="0.25">
      <c r="A2332" s="15">
        <v>1004</v>
      </c>
      <c r="B2332" s="359" t="str">
        <f>IF('proje ve personel bilgileri'!A1017&lt;&gt;0,('proje ve personel bilgileri'!A1017)," ")</f>
        <v xml:space="preserve"> </v>
      </c>
      <c r="C2332" s="359"/>
      <c r="D2332" s="176">
        <f>IF('G011A (Ocak-Temmuz)'!C1957="",0,'G011A (Ocak-Temmuz)'!C1957)</f>
        <v>0</v>
      </c>
      <c r="E2332" s="175">
        <f>IF('G011A (Ocak-Temmuz)'!K1957=" ",0,'G011A (Ocak-Temmuz)'!K1957)</f>
        <v>0</v>
      </c>
      <c r="F2332" s="176">
        <f>IF('G011A (Şubat-Ağustos)'!C1921="",0,'G011A (Şubat-Ağustos)'!C1921)</f>
        <v>0</v>
      </c>
      <c r="G2332" s="175">
        <f>IF('G011A (Şubat-Ağustos)'!K1921=" ",0,'G011A (Şubat-Ağustos)'!K1921)</f>
        <v>0</v>
      </c>
      <c r="H2332" s="176">
        <f>IF('G011A (Mart-Eylül)'!C1921="",0,'G011A (Mart-Eylül)'!C1921)</f>
        <v>0</v>
      </c>
      <c r="I2332" s="175">
        <f>IF('G011A (Mart-Eylül)'!K1921=" ",0,'G011A (Mart-Eylül)'!K1921)</f>
        <v>0</v>
      </c>
      <c r="J2332" s="176">
        <f>IF('G011A (Nisan-Ekim)'!C1921="",0,'G011A (Nisan-Ekim)'!C1921)</f>
        <v>0</v>
      </c>
      <c r="K2332" s="175">
        <f>IF('G011A (Nisan-Ekim)'!K1921="",0,'G011A (Nisan-Ekim)'!K1921)</f>
        <v>0</v>
      </c>
      <c r="L2332" s="176">
        <f>IF('G011A (Mayıs-Kasım)'!C1922="",0,'G011A (Mayıs-Kasım)'!C1922)</f>
        <v>0</v>
      </c>
      <c r="M2332" s="175">
        <f>IF('G011A (Mayıs-Kasım)'!K1922=" ",0,'G011A (Mayıs-Kasım)'!K1922)</f>
        <v>0</v>
      </c>
      <c r="N2332" s="176">
        <f>IF('G011A (Haziran-Aralık)'!C1974="",0,'G011A (Haziran-Aralık)'!C1974)</f>
        <v>0</v>
      </c>
      <c r="O2332" s="175">
        <f>IF('G011A (Haziran-Aralık)'!K1974="",0,'G011A (Haziran-Aralık)'!K1974)</f>
        <v>0</v>
      </c>
      <c r="P2332" s="176" t="str">
        <f>IF('proje ve personel bilgileri'!A1017=0,"",SUM(D2332+F2332+H2332+J2332+L2332+N2332))</f>
        <v/>
      </c>
      <c r="Q2332" s="175" t="str">
        <f>IF('proje ve personel bilgileri'!A1017=0,"",SUM(E2332+G2332+I2332+K2332+M2332+O2332))</f>
        <v/>
      </c>
      <c r="R2332" s="180" t="str">
        <f>IF('proje ve personel bilgileri'!A1017&lt;&gt;0,(P2332/30)," ")</f>
        <v xml:space="preserve"> </v>
      </c>
      <c r="S2332" s="181" t="str">
        <f>IF('proje ve personel bilgileri'!A1017&lt;&gt;0,(Q2332/R2332)," ")</f>
        <v xml:space="preserve"> </v>
      </c>
    </row>
    <row r="2333" spans="1:19" ht="15.75" customHeight="1" x14ac:dyDescent="0.25">
      <c r="A2333" s="14">
        <v>1005</v>
      </c>
      <c r="B2333" s="359" t="str">
        <f>IF('proje ve personel bilgileri'!A1018&lt;&gt;0,('proje ve personel bilgileri'!A1018)," ")</f>
        <v xml:space="preserve"> </v>
      </c>
      <c r="C2333" s="359"/>
      <c r="D2333" s="176">
        <f>IF('G011A (Ocak-Temmuz)'!C1958="",0,'G011A (Ocak-Temmuz)'!C1958)</f>
        <v>0</v>
      </c>
      <c r="E2333" s="175">
        <f>IF('G011A (Ocak-Temmuz)'!K1958=" ",0,'G011A (Ocak-Temmuz)'!K1958)</f>
        <v>0</v>
      </c>
      <c r="F2333" s="176">
        <f>IF('G011A (Şubat-Ağustos)'!C1922="",0,'G011A (Şubat-Ağustos)'!C1922)</f>
        <v>0</v>
      </c>
      <c r="G2333" s="175">
        <f>IF('G011A (Şubat-Ağustos)'!K1922=" ",0,'G011A (Şubat-Ağustos)'!K1922)</f>
        <v>0</v>
      </c>
      <c r="H2333" s="176">
        <f>IF('G011A (Mart-Eylül)'!C1922="",0,'G011A (Mart-Eylül)'!C1922)</f>
        <v>0</v>
      </c>
      <c r="I2333" s="175">
        <f>IF('G011A (Mart-Eylül)'!K1922=" ",0,'G011A (Mart-Eylül)'!K1922)</f>
        <v>0</v>
      </c>
      <c r="J2333" s="176">
        <f>IF('G011A (Nisan-Ekim)'!C1922="",0,'G011A (Nisan-Ekim)'!C1922)</f>
        <v>0</v>
      </c>
      <c r="K2333" s="175">
        <f>IF('G011A (Nisan-Ekim)'!K1922="",0,'G011A (Nisan-Ekim)'!K1922)</f>
        <v>0</v>
      </c>
      <c r="L2333" s="176">
        <f>IF('G011A (Mayıs-Kasım)'!C1923="",0,'G011A (Mayıs-Kasım)'!C1923)</f>
        <v>0</v>
      </c>
      <c r="M2333" s="175">
        <f>IF('G011A (Mayıs-Kasım)'!K1923=" ",0,'G011A (Mayıs-Kasım)'!K1923)</f>
        <v>0</v>
      </c>
      <c r="N2333" s="176">
        <f>IF('G011A (Haziran-Aralık)'!C1975="",0,'G011A (Haziran-Aralık)'!C1975)</f>
        <v>0</v>
      </c>
      <c r="O2333" s="175">
        <f>IF('G011A (Haziran-Aralık)'!K1975="",0,'G011A (Haziran-Aralık)'!K1975)</f>
        <v>0</v>
      </c>
      <c r="P2333" s="176" t="str">
        <f>IF('proje ve personel bilgileri'!A1018=0,"",SUM(D2333+F2333+H2333+J2333+L2333+N2333))</f>
        <v/>
      </c>
      <c r="Q2333" s="175" t="str">
        <f>IF('proje ve personel bilgileri'!A1018=0,"",SUM(E2333+G2333+I2333+K2333+M2333+O2333))</f>
        <v/>
      </c>
      <c r="R2333" s="180" t="str">
        <f>IF('proje ve personel bilgileri'!A1018&lt;&gt;0,(P2333/30)," ")</f>
        <v xml:space="preserve"> </v>
      </c>
      <c r="S2333" s="181" t="str">
        <f>IF('proje ve personel bilgileri'!A1018&lt;&gt;0,(Q2333/R2333)," ")</f>
        <v xml:space="preserve"> </v>
      </c>
    </row>
    <row r="2334" spans="1:19" ht="15.75" customHeight="1" x14ac:dyDescent="0.25">
      <c r="A2334" s="15">
        <v>1006</v>
      </c>
      <c r="B2334" s="359" t="str">
        <f>IF('proje ve personel bilgileri'!A1019&lt;&gt;0,('proje ve personel bilgileri'!A1019)," ")</f>
        <v xml:space="preserve"> </v>
      </c>
      <c r="C2334" s="359"/>
      <c r="D2334" s="176">
        <f>IF('G011A (Ocak-Temmuz)'!C1959="",0,'G011A (Ocak-Temmuz)'!C1959)</f>
        <v>0</v>
      </c>
      <c r="E2334" s="175">
        <f>IF('G011A (Ocak-Temmuz)'!K1959=" ",0,'G011A (Ocak-Temmuz)'!K1959)</f>
        <v>0</v>
      </c>
      <c r="F2334" s="176">
        <f>IF('G011A (Şubat-Ağustos)'!C1923="",0,'G011A (Şubat-Ağustos)'!C1923)</f>
        <v>0</v>
      </c>
      <c r="G2334" s="175">
        <f>IF('G011A (Şubat-Ağustos)'!K1923=" ",0,'G011A (Şubat-Ağustos)'!K1923)</f>
        <v>0</v>
      </c>
      <c r="H2334" s="176">
        <f>IF('G011A (Mart-Eylül)'!C1923="",0,'G011A (Mart-Eylül)'!C1923)</f>
        <v>0</v>
      </c>
      <c r="I2334" s="175">
        <f>IF('G011A (Mart-Eylül)'!K1923=" ",0,'G011A (Mart-Eylül)'!K1923)</f>
        <v>0</v>
      </c>
      <c r="J2334" s="176">
        <f>IF('G011A (Nisan-Ekim)'!C1923="",0,'G011A (Nisan-Ekim)'!C1923)</f>
        <v>0</v>
      </c>
      <c r="K2334" s="175">
        <f>IF('G011A (Nisan-Ekim)'!K1923="",0,'G011A (Nisan-Ekim)'!K1923)</f>
        <v>0</v>
      </c>
      <c r="L2334" s="176">
        <f>IF('G011A (Mayıs-Kasım)'!C1924="",0,'G011A (Mayıs-Kasım)'!C1924)</f>
        <v>0</v>
      </c>
      <c r="M2334" s="175">
        <f>IF('G011A (Mayıs-Kasım)'!K1924=" ",0,'G011A (Mayıs-Kasım)'!K1924)</f>
        <v>0</v>
      </c>
      <c r="N2334" s="176">
        <f>IF('G011A (Haziran-Aralık)'!C1976="",0,'G011A (Haziran-Aralık)'!C1976)</f>
        <v>0</v>
      </c>
      <c r="O2334" s="175">
        <f>IF('G011A (Haziran-Aralık)'!K1976="",0,'G011A (Haziran-Aralık)'!K1976)</f>
        <v>0</v>
      </c>
      <c r="P2334" s="176" t="str">
        <f>IF('proje ve personel bilgileri'!A1019=0,"",SUM(D2334+F2334+H2334+J2334+L2334+N2334))</f>
        <v/>
      </c>
      <c r="Q2334" s="175" t="str">
        <f>IF('proje ve personel bilgileri'!A1019=0,"",SUM(E2334+G2334+I2334+K2334+M2334+O2334))</f>
        <v/>
      </c>
      <c r="R2334" s="180" t="str">
        <f>IF('proje ve personel bilgileri'!A1019&lt;&gt;0,(P2334/30)," ")</f>
        <v xml:space="preserve"> </v>
      </c>
      <c r="S2334" s="181" t="str">
        <f>IF('proje ve personel bilgileri'!A1019&lt;&gt;0,(Q2334/R2334)," ")</f>
        <v xml:space="preserve"> </v>
      </c>
    </row>
    <row r="2335" spans="1:19" ht="15.75" customHeight="1" x14ac:dyDescent="0.25">
      <c r="A2335" s="14">
        <v>1007</v>
      </c>
      <c r="B2335" s="359" t="str">
        <f>IF('proje ve personel bilgileri'!A1020&lt;&gt;0,('proje ve personel bilgileri'!A1020)," ")</f>
        <v xml:space="preserve"> </v>
      </c>
      <c r="C2335" s="359"/>
      <c r="D2335" s="176">
        <f>IF('G011A (Ocak-Temmuz)'!C1960="",0,'G011A (Ocak-Temmuz)'!C1960)</f>
        <v>0</v>
      </c>
      <c r="E2335" s="175">
        <f>IF('G011A (Ocak-Temmuz)'!K1960=" ",0,'G011A (Ocak-Temmuz)'!K1960)</f>
        <v>0</v>
      </c>
      <c r="F2335" s="176">
        <f>IF('G011A (Şubat-Ağustos)'!C1924="",0,'G011A (Şubat-Ağustos)'!C1924)</f>
        <v>0</v>
      </c>
      <c r="G2335" s="175">
        <f>IF('G011A (Şubat-Ağustos)'!K1924=" ",0,'G011A (Şubat-Ağustos)'!K1924)</f>
        <v>0</v>
      </c>
      <c r="H2335" s="176">
        <f>IF('G011A (Mart-Eylül)'!C1924="",0,'G011A (Mart-Eylül)'!C1924)</f>
        <v>0</v>
      </c>
      <c r="I2335" s="175">
        <f>IF('G011A (Mart-Eylül)'!K1924=" ",0,'G011A (Mart-Eylül)'!K1924)</f>
        <v>0</v>
      </c>
      <c r="J2335" s="176">
        <f>IF('G011A (Nisan-Ekim)'!C1924="",0,'G011A (Nisan-Ekim)'!C1924)</f>
        <v>0</v>
      </c>
      <c r="K2335" s="175">
        <f>IF('G011A (Nisan-Ekim)'!K1924="",0,'G011A (Nisan-Ekim)'!K1924)</f>
        <v>0</v>
      </c>
      <c r="L2335" s="176">
        <f>IF('G011A (Mayıs-Kasım)'!C1925="",0,'G011A (Mayıs-Kasım)'!C1925)</f>
        <v>0</v>
      </c>
      <c r="M2335" s="175">
        <f>IF('G011A (Mayıs-Kasım)'!K1925=" ",0,'G011A (Mayıs-Kasım)'!K1925)</f>
        <v>0</v>
      </c>
      <c r="N2335" s="176">
        <f>IF('G011A (Haziran-Aralık)'!C1977="",0,'G011A (Haziran-Aralık)'!C1977)</f>
        <v>0</v>
      </c>
      <c r="O2335" s="175">
        <f>IF('G011A (Haziran-Aralık)'!K1977="",0,'G011A (Haziran-Aralık)'!K1977)</f>
        <v>0</v>
      </c>
      <c r="P2335" s="176" t="str">
        <f>IF('proje ve personel bilgileri'!A1020=0,"",SUM(D2335+F2335+H2335+J2335+L2335+N2335))</f>
        <v/>
      </c>
      <c r="Q2335" s="175" t="str">
        <f>IF('proje ve personel bilgileri'!A1020=0,"",SUM(E2335+G2335+I2335+K2335+M2335+O2335))</f>
        <v/>
      </c>
      <c r="R2335" s="180" t="str">
        <f>IF('proje ve personel bilgileri'!A1020&lt;&gt;0,(P2335/30)," ")</f>
        <v xml:space="preserve"> </v>
      </c>
      <c r="S2335" s="181" t="str">
        <f>IF('proje ve personel bilgileri'!A1020&lt;&gt;0,(Q2335/R2335)," ")</f>
        <v xml:space="preserve"> </v>
      </c>
    </row>
    <row r="2336" spans="1:19" ht="15.75" customHeight="1" x14ac:dyDescent="0.25">
      <c r="A2336" s="15">
        <v>1008</v>
      </c>
      <c r="B2336" s="359" t="str">
        <f>IF('proje ve personel bilgileri'!A1021&lt;&gt;0,('proje ve personel bilgileri'!A1021)," ")</f>
        <v xml:space="preserve"> </v>
      </c>
      <c r="C2336" s="359"/>
      <c r="D2336" s="176">
        <f>IF('G011A (Ocak-Temmuz)'!C1961="",0,'G011A (Ocak-Temmuz)'!C1961)</f>
        <v>0</v>
      </c>
      <c r="E2336" s="175">
        <f>IF('G011A (Ocak-Temmuz)'!K1961=" ",0,'G011A (Ocak-Temmuz)'!K1961)</f>
        <v>0</v>
      </c>
      <c r="F2336" s="176">
        <f>IF('G011A (Şubat-Ağustos)'!C1925="",0,'G011A (Şubat-Ağustos)'!C1925)</f>
        <v>0</v>
      </c>
      <c r="G2336" s="175">
        <f>IF('G011A (Şubat-Ağustos)'!K1925=" ",0,'G011A (Şubat-Ağustos)'!K1925)</f>
        <v>0</v>
      </c>
      <c r="H2336" s="176">
        <f>IF('G011A (Mart-Eylül)'!C1925="",0,'G011A (Mart-Eylül)'!C1925)</f>
        <v>0</v>
      </c>
      <c r="I2336" s="175">
        <f>IF('G011A (Mart-Eylül)'!K1925=" ",0,'G011A (Mart-Eylül)'!K1925)</f>
        <v>0</v>
      </c>
      <c r="J2336" s="176">
        <f>IF('G011A (Nisan-Ekim)'!C1925="",0,'G011A (Nisan-Ekim)'!C1925)</f>
        <v>0</v>
      </c>
      <c r="K2336" s="175">
        <f>IF('G011A (Nisan-Ekim)'!K1925="",0,'G011A (Nisan-Ekim)'!K1925)</f>
        <v>0</v>
      </c>
      <c r="L2336" s="176">
        <f>IF('G011A (Mayıs-Kasım)'!C1926="",0,'G011A (Mayıs-Kasım)'!C1926)</f>
        <v>0</v>
      </c>
      <c r="M2336" s="175">
        <f>IF('G011A (Mayıs-Kasım)'!K1926=" ",0,'G011A (Mayıs-Kasım)'!K1926)</f>
        <v>0</v>
      </c>
      <c r="N2336" s="176">
        <f>IF('G011A (Haziran-Aralık)'!C1978="",0,'G011A (Haziran-Aralık)'!C1978)</f>
        <v>0</v>
      </c>
      <c r="O2336" s="175">
        <f>IF('G011A (Haziran-Aralık)'!K1978="",0,'G011A (Haziran-Aralık)'!K1978)</f>
        <v>0</v>
      </c>
      <c r="P2336" s="176" t="str">
        <f>IF('proje ve personel bilgileri'!A1021=0,"",SUM(D2336+F2336+H2336+J2336+L2336+N2336))</f>
        <v/>
      </c>
      <c r="Q2336" s="175" t="str">
        <f>IF('proje ve personel bilgileri'!A1021=0,"",SUM(E2336+G2336+I2336+K2336+M2336+O2336))</f>
        <v/>
      </c>
      <c r="R2336" s="180" t="str">
        <f>IF('proje ve personel bilgileri'!A1021&lt;&gt;0,(P2336/30)," ")</f>
        <v xml:space="preserve"> </v>
      </c>
      <c r="S2336" s="181" t="str">
        <f>IF('proje ve personel bilgileri'!A1021&lt;&gt;0,(Q2336/R2336)," ")</f>
        <v xml:space="preserve"> </v>
      </c>
    </row>
    <row r="2337" spans="1:19" ht="15" customHeight="1" x14ac:dyDescent="0.25">
      <c r="A2337" s="56"/>
      <c r="B2337" s="56"/>
      <c r="C2337" s="56"/>
      <c r="D2337" s="56"/>
      <c r="E2337" s="56"/>
      <c r="F2337" s="56"/>
      <c r="G2337" s="56"/>
      <c r="H2337" s="56"/>
      <c r="I2337" s="56"/>
      <c r="J2337" s="56"/>
      <c r="K2337" s="56"/>
      <c r="L2337" s="56"/>
      <c r="M2337" s="56"/>
      <c r="N2337" s="56"/>
      <c r="O2337" s="56"/>
      <c r="P2337" s="56"/>
      <c r="Q2337" s="56"/>
      <c r="R2337" s="56"/>
      <c r="S2337" s="56"/>
    </row>
    <row r="2338" spans="1:19" ht="15" customHeight="1" x14ac:dyDescent="0.25">
      <c r="A2338" s="332" t="s">
        <v>100</v>
      </c>
      <c r="B2338" s="332"/>
      <c r="C2338" s="332"/>
      <c r="D2338" s="332"/>
      <c r="E2338" s="332"/>
      <c r="F2338" s="332"/>
      <c r="G2338" s="332"/>
      <c r="H2338" s="332"/>
      <c r="I2338" s="332"/>
      <c r="J2338" s="332"/>
      <c r="K2338" s="332"/>
      <c r="L2338" s="332"/>
      <c r="M2338" s="332"/>
      <c r="N2338" s="332"/>
      <c r="O2338" s="332"/>
      <c r="P2338" s="332"/>
      <c r="Q2338" s="332"/>
      <c r="R2338" s="332"/>
    </row>
    <row r="2339" spans="1:19" ht="15" customHeight="1" x14ac:dyDescent="0.25">
      <c r="A2339" s="287"/>
    </row>
    <row r="2340" spans="1:19" ht="15" customHeight="1" x14ac:dyDescent="0.25">
      <c r="C2340" s="57"/>
      <c r="E2340" s="58"/>
      <c r="G2340" s="57"/>
    </row>
    <row r="2341" spans="1:19" ht="15" customHeight="1" x14ac:dyDescent="0.25">
      <c r="F2341" s="288" t="s">
        <v>102</v>
      </c>
      <c r="J2341" s="288" t="s">
        <v>103</v>
      </c>
      <c r="O2341" s="74" t="s">
        <v>127</v>
      </c>
    </row>
  </sheetData>
  <sheetProtection password="D0BF" sheet="1" objects="1" scenarios="1"/>
  <mergeCells count="2464">
    <mergeCell ref="B2204:C2204"/>
    <mergeCell ref="A2212:R2212"/>
    <mergeCell ref="B2205:C2205"/>
    <mergeCell ref="B2206:C2206"/>
    <mergeCell ref="B2207:C2207"/>
    <mergeCell ref="B2208:C2208"/>
    <mergeCell ref="B2209:C2209"/>
    <mergeCell ref="B2210:C2210"/>
    <mergeCell ref="P2189:P2192"/>
    <mergeCell ref="A2184:S2184"/>
    <mergeCell ref="A2187:B2187"/>
    <mergeCell ref="C2187:S2187"/>
    <mergeCell ref="A2188:B2188"/>
    <mergeCell ref="C2188:S2188"/>
    <mergeCell ref="R2189:R2192"/>
    <mergeCell ref="S2189:S2192"/>
    <mergeCell ref="H2190:I2190"/>
    <mergeCell ref="J2190:K2190"/>
    <mergeCell ref="L2190:M2190"/>
    <mergeCell ref="H2191:H2192"/>
    <mergeCell ref="J2191:J2192"/>
    <mergeCell ref="L2191:L2192"/>
    <mergeCell ref="B2203:C2203"/>
    <mergeCell ref="N2191:N2192"/>
    <mergeCell ref="B2193:C2193"/>
    <mergeCell ref="B2194:C2194"/>
    <mergeCell ref="B2195:C2195"/>
    <mergeCell ref="B2196:C2196"/>
    <mergeCell ref="B2197:C2197"/>
    <mergeCell ref="D2191:D2192"/>
    <mergeCell ref="F2191:F2192"/>
    <mergeCell ref="B2198:C2198"/>
    <mergeCell ref="B2199:C2199"/>
    <mergeCell ref="B2200:C2200"/>
    <mergeCell ref="B2201:C2201"/>
    <mergeCell ref="B2202:C2202"/>
    <mergeCell ref="B2330:C2330"/>
    <mergeCell ref="B2319:C2319"/>
    <mergeCell ref="B2320:C2320"/>
    <mergeCell ref="B2321:C2321"/>
    <mergeCell ref="B2322:C2322"/>
    <mergeCell ref="B2323:C2323"/>
    <mergeCell ref="B2324:C2324"/>
    <mergeCell ref="B2325:C2325"/>
    <mergeCell ref="B2326:C2326"/>
    <mergeCell ref="B2327:C2327"/>
    <mergeCell ref="B2328:C2328"/>
    <mergeCell ref="B2329:C2329"/>
    <mergeCell ref="A2338:R2338"/>
    <mergeCell ref="B2331:C2331"/>
    <mergeCell ref="B2332:C2332"/>
    <mergeCell ref="B2333:C2333"/>
    <mergeCell ref="B2334:C2334"/>
    <mergeCell ref="B2335:C2335"/>
    <mergeCell ref="B2336:C2336"/>
    <mergeCell ref="B2293:C2293"/>
    <mergeCell ref="B2294:C2294"/>
    <mergeCell ref="A2296:R2296"/>
    <mergeCell ref="A2310:S2310"/>
    <mergeCell ref="A2313:B2313"/>
    <mergeCell ref="C2313:S2313"/>
    <mergeCell ref="A2314:B2314"/>
    <mergeCell ref="C2314:S2314"/>
    <mergeCell ref="A2315:A2318"/>
    <mergeCell ref="B2315:C2318"/>
    <mergeCell ref="D2315:E2316"/>
    <mergeCell ref="F2315:G2316"/>
    <mergeCell ref="H2315:I2315"/>
    <mergeCell ref="J2315:K2315"/>
    <mergeCell ref="L2315:M2315"/>
    <mergeCell ref="N2315:O2316"/>
    <mergeCell ref="N2317:N2318"/>
    <mergeCell ref="P2315:P2318"/>
    <mergeCell ref="R2315:R2318"/>
    <mergeCell ref="S2315:S2318"/>
    <mergeCell ref="H2316:I2316"/>
    <mergeCell ref="J2316:K2316"/>
    <mergeCell ref="L2316:M2316"/>
    <mergeCell ref="D2317:D2318"/>
    <mergeCell ref="F2317:F2318"/>
    <mergeCell ref="H2317:H2318"/>
    <mergeCell ref="J2317:J2318"/>
    <mergeCell ref="L2317:L2318"/>
    <mergeCell ref="B2280:C2280"/>
    <mergeCell ref="L2273:M2273"/>
    <mergeCell ref="N2273:O2274"/>
    <mergeCell ref="P2273:P2276"/>
    <mergeCell ref="R2273:R2276"/>
    <mergeCell ref="L2275:L2276"/>
    <mergeCell ref="N2275:N2276"/>
    <mergeCell ref="B2277:C2277"/>
    <mergeCell ref="B2278:C2278"/>
    <mergeCell ref="B2279:C2279"/>
    <mergeCell ref="B2292:C2292"/>
    <mergeCell ref="B2281:C2281"/>
    <mergeCell ref="B2282:C2282"/>
    <mergeCell ref="B2283:C2283"/>
    <mergeCell ref="B2284:C2284"/>
    <mergeCell ref="B2285:C2285"/>
    <mergeCell ref="B2286:C2286"/>
    <mergeCell ref="B2287:C2287"/>
    <mergeCell ref="B2288:C2288"/>
    <mergeCell ref="B2289:C2289"/>
    <mergeCell ref="B2290:C2290"/>
    <mergeCell ref="B2291:C2291"/>
    <mergeCell ref="A2254:R2254"/>
    <mergeCell ref="A2268:S2268"/>
    <mergeCell ref="A2271:B2271"/>
    <mergeCell ref="C2271:S2271"/>
    <mergeCell ref="A2272:B2272"/>
    <mergeCell ref="C2272:S2272"/>
    <mergeCell ref="A2273:A2276"/>
    <mergeCell ref="B2273:C2276"/>
    <mergeCell ref="D2273:E2274"/>
    <mergeCell ref="F2273:G2274"/>
    <mergeCell ref="H2273:I2273"/>
    <mergeCell ref="D2275:D2276"/>
    <mergeCell ref="F2275:F2276"/>
    <mergeCell ref="S2273:S2276"/>
    <mergeCell ref="H2274:I2274"/>
    <mergeCell ref="J2274:K2274"/>
    <mergeCell ref="L2274:M2274"/>
    <mergeCell ref="H2275:H2276"/>
    <mergeCell ref="J2275:J2276"/>
    <mergeCell ref="J2273:K2273"/>
    <mergeCell ref="B2240:C2240"/>
    <mergeCell ref="D2233:D2234"/>
    <mergeCell ref="F2233:F2234"/>
    <mergeCell ref="H2233:H2234"/>
    <mergeCell ref="J2233:J2234"/>
    <mergeCell ref="B2235:C2235"/>
    <mergeCell ref="B2236:C2236"/>
    <mergeCell ref="B2237:C2237"/>
    <mergeCell ref="B2238:C2238"/>
    <mergeCell ref="B2239:C2239"/>
    <mergeCell ref="B2252:C2252"/>
    <mergeCell ref="B2241:C2241"/>
    <mergeCell ref="B2242:C2242"/>
    <mergeCell ref="B2243:C2243"/>
    <mergeCell ref="B2244:C2244"/>
    <mergeCell ref="B2245:C2245"/>
    <mergeCell ref="B2246:C2246"/>
    <mergeCell ref="B2247:C2247"/>
    <mergeCell ref="B2248:C2248"/>
    <mergeCell ref="B2249:C2249"/>
    <mergeCell ref="B2250:C2250"/>
    <mergeCell ref="B2251:C2251"/>
    <mergeCell ref="B2167:C2167"/>
    <mergeCell ref="B2168:C2168"/>
    <mergeCell ref="A2170:R2170"/>
    <mergeCell ref="A2226:S2226"/>
    <mergeCell ref="A2229:B2229"/>
    <mergeCell ref="C2229:S2229"/>
    <mergeCell ref="D2189:E2190"/>
    <mergeCell ref="F2189:G2190"/>
    <mergeCell ref="H2189:I2189"/>
    <mergeCell ref="J2189:K2189"/>
    <mergeCell ref="H2232:I2232"/>
    <mergeCell ref="J2232:K2232"/>
    <mergeCell ref="L2232:M2232"/>
    <mergeCell ref="A2230:B2230"/>
    <mergeCell ref="C2230:S2230"/>
    <mergeCell ref="A2231:A2234"/>
    <mergeCell ref="B2231:C2234"/>
    <mergeCell ref="D2231:E2232"/>
    <mergeCell ref="F2231:G2232"/>
    <mergeCell ref="H2231:I2231"/>
    <mergeCell ref="J2231:K2231"/>
    <mergeCell ref="L2231:M2231"/>
    <mergeCell ref="N2231:O2232"/>
    <mergeCell ref="L2233:L2234"/>
    <mergeCell ref="N2233:N2234"/>
    <mergeCell ref="P2231:P2234"/>
    <mergeCell ref="R2231:R2234"/>
    <mergeCell ref="S2231:S2234"/>
    <mergeCell ref="A2189:A2192"/>
    <mergeCell ref="B2189:C2192"/>
    <mergeCell ref="L2189:M2189"/>
    <mergeCell ref="N2189:O2190"/>
    <mergeCell ref="B2154:C2154"/>
    <mergeCell ref="L2147:M2147"/>
    <mergeCell ref="N2147:O2148"/>
    <mergeCell ref="P2147:P2150"/>
    <mergeCell ref="R2147:R2150"/>
    <mergeCell ref="L2149:L2150"/>
    <mergeCell ref="N2149:N2150"/>
    <mergeCell ref="B2151:C2151"/>
    <mergeCell ref="B2152:C2152"/>
    <mergeCell ref="B2153:C2153"/>
    <mergeCell ref="B2166:C2166"/>
    <mergeCell ref="B2155:C2155"/>
    <mergeCell ref="B2156:C2156"/>
    <mergeCell ref="B2157:C2157"/>
    <mergeCell ref="B2158:C2158"/>
    <mergeCell ref="B2159:C2159"/>
    <mergeCell ref="B2160:C2160"/>
    <mergeCell ref="B2161:C2161"/>
    <mergeCell ref="B2162:C2162"/>
    <mergeCell ref="B2163:C2163"/>
    <mergeCell ref="B2164:C2164"/>
    <mergeCell ref="B2165:C2165"/>
    <mergeCell ref="A2128:R2128"/>
    <mergeCell ref="A2142:S2142"/>
    <mergeCell ref="A2145:B2145"/>
    <mergeCell ref="C2145:S2145"/>
    <mergeCell ref="A2146:B2146"/>
    <mergeCell ref="C2146:S2146"/>
    <mergeCell ref="A2147:A2150"/>
    <mergeCell ref="B2147:C2150"/>
    <mergeCell ref="D2147:E2148"/>
    <mergeCell ref="F2147:G2148"/>
    <mergeCell ref="H2147:I2147"/>
    <mergeCell ref="D2149:D2150"/>
    <mergeCell ref="F2149:F2150"/>
    <mergeCell ref="S2147:S2150"/>
    <mergeCell ref="H2148:I2148"/>
    <mergeCell ref="J2148:K2148"/>
    <mergeCell ref="L2148:M2148"/>
    <mergeCell ref="H2149:H2150"/>
    <mergeCell ref="J2149:J2150"/>
    <mergeCell ref="J2147:K2147"/>
    <mergeCell ref="B2114:C2114"/>
    <mergeCell ref="H2106:I2106"/>
    <mergeCell ref="J2106:K2106"/>
    <mergeCell ref="L2106:M2106"/>
    <mergeCell ref="D2107:D2108"/>
    <mergeCell ref="F2107:F2108"/>
    <mergeCell ref="H2107:H2108"/>
    <mergeCell ref="J2107:J2108"/>
    <mergeCell ref="L2107:L2108"/>
    <mergeCell ref="B2109:C2109"/>
    <mergeCell ref="B2110:C2110"/>
    <mergeCell ref="B2111:C2111"/>
    <mergeCell ref="B2112:C2112"/>
    <mergeCell ref="B2113:C2113"/>
    <mergeCell ref="B2126:C2126"/>
    <mergeCell ref="B2115:C2115"/>
    <mergeCell ref="B2116:C2116"/>
    <mergeCell ref="B2117:C2117"/>
    <mergeCell ref="B2118:C2118"/>
    <mergeCell ref="B2119:C2119"/>
    <mergeCell ref="B2120:C2120"/>
    <mergeCell ref="B2121:C2121"/>
    <mergeCell ref="B2122:C2122"/>
    <mergeCell ref="B2123:C2123"/>
    <mergeCell ref="B2124:C2124"/>
    <mergeCell ref="B2125:C2125"/>
    <mergeCell ref="S2105:S2108"/>
    <mergeCell ref="N2107:N2108"/>
    <mergeCell ref="A2100:S2100"/>
    <mergeCell ref="A2103:B2103"/>
    <mergeCell ref="C2103:S2103"/>
    <mergeCell ref="A2104:B2104"/>
    <mergeCell ref="C2104:S2104"/>
    <mergeCell ref="A2105:A2108"/>
    <mergeCell ref="B2105:C2108"/>
    <mergeCell ref="D2105:E2106"/>
    <mergeCell ref="F2105:G2106"/>
    <mergeCell ref="H2105:I2105"/>
    <mergeCell ref="J2105:K2105"/>
    <mergeCell ref="L2105:M2105"/>
    <mergeCell ref="N2105:O2106"/>
    <mergeCell ref="P2105:P2108"/>
    <mergeCell ref="R2105:R2108"/>
    <mergeCell ref="A1:S1"/>
    <mergeCell ref="L7:M7"/>
    <mergeCell ref="N6:O7"/>
    <mergeCell ref="P6:P9"/>
    <mergeCell ref="L8:L9"/>
    <mergeCell ref="A4:B4"/>
    <mergeCell ref="C4:S4"/>
    <mergeCell ref="A5:B5"/>
    <mergeCell ref="S6:S9"/>
    <mergeCell ref="D6:E7"/>
    <mergeCell ref="L6:M6"/>
    <mergeCell ref="C5:S5"/>
    <mergeCell ref="R6:R9"/>
    <mergeCell ref="B13:C13"/>
    <mergeCell ref="D8:D9"/>
    <mergeCell ref="F8:F9"/>
    <mergeCell ref="J8:J9"/>
    <mergeCell ref="H7:I7"/>
    <mergeCell ref="F6:G7"/>
    <mergeCell ref="H6:I6"/>
    <mergeCell ref="J6:K6"/>
    <mergeCell ref="A29:R29"/>
    <mergeCell ref="J7:K7"/>
    <mergeCell ref="B27:C27"/>
    <mergeCell ref="B11:C11"/>
    <mergeCell ref="B12:C12"/>
    <mergeCell ref="B25:C25"/>
    <mergeCell ref="B26:C26"/>
    <mergeCell ref="B22:C22"/>
    <mergeCell ref="B21:C21"/>
    <mergeCell ref="B10:C10"/>
    <mergeCell ref="B15:C15"/>
    <mergeCell ref="H8:H9"/>
    <mergeCell ref="N8:N9"/>
    <mergeCell ref="B24:C24"/>
    <mergeCell ref="B23:C23"/>
    <mergeCell ref="B20:C20"/>
    <mergeCell ref="B14:C14"/>
    <mergeCell ref="B6:C9"/>
    <mergeCell ref="B16:C16"/>
    <mergeCell ref="B17:C17"/>
    <mergeCell ref="B18:C18"/>
    <mergeCell ref="B19:C19"/>
    <mergeCell ref="A6:A9"/>
    <mergeCell ref="D49:D50"/>
    <mergeCell ref="F49:F50"/>
    <mergeCell ref="B51:C51"/>
    <mergeCell ref="B52:C52"/>
    <mergeCell ref="B53:C53"/>
    <mergeCell ref="H47:I47"/>
    <mergeCell ref="J47:K47"/>
    <mergeCell ref="N47:O48"/>
    <mergeCell ref="P47:P50"/>
    <mergeCell ref="R47:R50"/>
    <mergeCell ref="H48:I48"/>
    <mergeCell ref="J48:K48"/>
    <mergeCell ref="A47:A50"/>
    <mergeCell ref="B47:C50"/>
    <mergeCell ref="D47:E48"/>
    <mergeCell ref="A42:S42"/>
    <mergeCell ref="A45:B45"/>
    <mergeCell ref="C45:S45"/>
    <mergeCell ref="S47:S50"/>
    <mergeCell ref="L48:M48"/>
    <mergeCell ref="L49:L50"/>
    <mergeCell ref="N49:N50"/>
    <mergeCell ref="L47:M47"/>
    <mergeCell ref="H49:H50"/>
    <mergeCell ref="J49:J50"/>
    <mergeCell ref="A46:B46"/>
    <mergeCell ref="C46:S46"/>
    <mergeCell ref="F47:G48"/>
    <mergeCell ref="A70:R70"/>
    <mergeCell ref="A84:S84"/>
    <mergeCell ref="A87:B87"/>
    <mergeCell ref="C87:S87"/>
    <mergeCell ref="A88:B88"/>
    <mergeCell ref="C88:S88"/>
    <mergeCell ref="B64:C64"/>
    <mergeCell ref="B65:C65"/>
    <mergeCell ref="B66:C66"/>
    <mergeCell ref="B67:C67"/>
    <mergeCell ref="B68:C68"/>
    <mergeCell ref="B59:C59"/>
    <mergeCell ref="B60:C60"/>
    <mergeCell ref="B61:C61"/>
    <mergeCell ref="B62:C62"/>
    <mergeCell ref="B63:C63"/>
    <mergeCell ref="B54:C54"/>
    <mergeCell ref="B55:C55"/>
    <mergeCell ref="B56:C56"/>
    <mergeCell ref="B57:C57"/>
    <mergeCell ref="B58:C58"/>
    <mergeCell ref="S89:S92"/>
    <mergeCell ref="H90:I90"/>
    <mergeCell ref="J90:K90"/>
    <mergeCell ref="L90:M90"/>
    <mergeCell ref="D91:D92"/>
    <mergeCell ref="F91:F92"/>
    <mergeCell ref="H91:H92"/>
    <mergeCell ref="J91:J92"/>
    <mergeCell ref="L91:L92"/>
    <mergeCell ref="N91:N92"/>
    <mergeCell ref="J89:K89"/>
    <mergeCell ref="L89:M89"/>
    <mergeCell ref="N89:O90"/>
    <mergeCell ref="P89:P92"/>
    <mergeCell ref="R89:R92"/>
    <mergeCell ref="A89:A92"/>
    <mergeCell ref="B89:C92"/>
    <mergeCell ref="D89:E90"/>
    <mergeCell ref="F89:G90"/>
    <mergeCell ref="H89:I89"/>
    <mergeCell ref="B108:C108"/>
    <mergeCell ref="B109:C109"/>
    <mergeCell ref="B110:C110"/>
    <mergeCell ref="A112:R112"/>
    <mergeCell ref="A126:S126"/>
    <mergeCell ref="B103:C103"/>
    <mergeCell ref="B104:C104"/>
    <mergeCell ref="B105:C105"/>
    <mergeCell ref="B106:C106"/>
    <mergeCell ref="B107:C107"/>
    <mergeCell ref="B98:C98"/>
    <mergeCell ref="B99:C99"/>
    <mergeCell ref="B100:C100"/>
    <mergeCell ref="B101:C101"/>
    <mergeCell ref="B102:C102"/>
    <mergeCell ref="B93:C93"/>
    <mergeCell ref="B94:C94"/>
    <mergeCell ref="B95:C95"/>
    <mergeCell ref="B96:C96"/>
    <mergeCell ref="B97:C97"/>
    <mergeCell ref="S131:S134"/>
    <mergeCell ref="H132:I132"/>
    <mergeCell ref="J132:K132"/>
    <mergeCell ref="L132:M132"/>
    <mergeCell ref="H133:H134"/>
    <mergeCell ref="J133:J134"/>
    <mergeCell ref="L133:L134"/>
    <mergeCell ref="N133:N134"/>
    <mergeCell ref="A129:B129"/>
    <mergeCell ref="C129:S129"/>
    <mergeCell ref="A130:B130"/>
    <mergeCell ref="C130:S130"/>
    <mergeCell ref="A131:A134"/>
    <mergeCell ref="B131:C134"/>
    <mergeCell ref="D131:E132"/>
    <mergeCell ref="F131:G132"/>
    <mergeCell ref="H131:I131"/>
    <mergeCell ref="J131:K131"/>
    <mergeCell ref="D133:D134"/>
    <mergeCell ref="F133:F134"/>
    <mergeCell ref="L131:M131"/>
    <mergeCell ref="N131:O132"/>
    <mergeCell ref="P131:P134"/>
    <mergeCell ref="R131:R134"/>
    <mergeCell ref="B150:C150"/>
    <mergeCell ref="B151:C151"/>
    <mergeCell ref="B152:C152"/>
    <mergeCell ref="A154:R154"/>
    <mergeCell ref="A168:S168"/>
    <mergeCell ref="B145:C145"/>
    <mergeCell ref="B146:C146"/>
    <mergeCell ref="B147:C147"/>
    <mergeCell ref="B148:C148"/>
    <mergeCell ref="B149:C149"/>
    <mergeCell ref="B140:C140"/>
    <mergeCell ref="B141:C141"/>
    <mergeCell ref="B142:C142"/>
    <mergeCell ref="B143:C143"/>
    <mergeCell ref="B144:C144"/>
    <mergeCell ref="B135:C135"/>
    <mergeCell ref="B136:C136"/>
    <mergeCell ref="B137:C137"/>
    <mergeCell ref="B138:C138"/>
    <mergeCell ref="B139:C139"/>
    <mergeCell ref="N175:N176"/>
    <mergeCell ref="B177:C177"/>
    <mergeCell ref="B178:C178"/>
    <mergeCell ref="B179:C179"/>
    <mergeCell ref="B180:C180"/>
    <mergeCell ref="J174:K174"/>
    <mergeCell ref="L174:M174"/>
    <mergeCell ref="D175:D176"/>
    <mergeCell ref="F175:F176"/>
    <mergeCell ref="H175:H176"/>
    <mergeCell ref="J175:J176"/>
    <mergeCell ref="L175:L176"/>
    <mergeCell ref="A171:B171"/>
    <mergeCell ref="C171:S171"/>
    <mergeCell ref="A172:B172"/>
    <mergeCell ref="C172:S172"/>
    <mergeCell ref="A173:A176"/>
    <mergeCell ref="B173:C176"/>
    <mergeCell ref="D173:E174"/>
    <mergeCell ref="F173:G174"/>
    <mergeCell ref="H173:I173"/>
    <mergeCell ref="J173:K173"/>
    <mergeCell ref="L173:M173"/>
    <mergeCell ref="N173:O174"/>
    <mergeCell ref="P173:P176"/>
    <mergeCell ref="R173:R176"/>
    <mergeCell ref="S173:S176"/>
    <mergeCell ref="H174:I174"/>
    <mergeCell ref="A210:S210"/>
    <mergeCell ref="A213:B213"/>
    <mergeCell ref="C213:S213"/>
    <mergeCell ref="A214:B214"/>
    <mergeCell ref="C214:S214"/>
    <mergeCell ref="B191:C191"/>
    <mergeCell ref="B192:C192"/>
    <mergeCell ref="B193:C193"/>
    <mergeCell ref="B194:C194"/>
    <mergeCell ref="A196:R196"/>
    <mergeCell ref="B186:C186"/>
    <mergeCell ref="B187:C187"/>
    <mergeCell ref="B188:C188"/>
    <mergeCell ref="B189:C189"/>
    <mergeCell ref="B190:C190"/>
    <mergeCell ref="B181:C181"/>
    <mergeCell ref="B182:C182"/>
    <mergeCell ref="B183:C183"/>
    <mergeCell ref="B184:C184"/>
    <mergeCell ref="B185:C185"/>
    <mergeCell ref="P215:P218"/>
    <mergeCell ref="R215:R218"/>
    <mergeCell ref="S215:S218"/>
    <mergeCell ref="H216:I216"/>
    <mergeCell ref="J216:K216"/>
    <mergeCell ref="L216:M216"/>
    <mergeCell ref="H217:H218"/>
    <mergeCell ref="J217:J218"/>
    <mergeCell ref="L217:L218"/>
    <mergeCell ref="N217:N218"/>
    <mergeCell ref="J215:K215"/>
    <mergeCell ref="D217:D218"/>
    <mergeCell ref="F217:F218"/>
    <mergeCell ref="L215:M215"/>
    <mergeCell ref="N215:O216"/>
    <mergeCell ref="A215:A218"/>
    <mergeCell ref="B215:C218"/>
    <mergeCell ref="D215:E216"/>
    <mergeCell ref="F215:G216"/>
    <mergeCell ref="H215:I215"/>
    <mergeCell ref="B234:C234"/>
    <mergeCell ref="B235:C235"/>
    <mergeCell ref="B236:C236"/>
    <mergeCell ref="A238:R238"/>
    <mergeCell ref="A252:S252"/>
    <mergeCell ref="B229:C229"/>
    <mergeCell ref="B230:C230"/>
    <mergeCell ref="B231:C231"/>
    <mergeCell ref="B232:C232"/>
    <mergeCell ref="B233:C233"/>
    <mergeCell ref="B224:C224"/>
    <mergeCell ref="B225:C225"/>
    <mergeCell ref="B226:C226"/>
    <mergeCell ref="B227:C227"/>
    <mergeCell ref="B228:C228"/>
    <mergeCell ref="B219:C219"/>
    <mergeCell ref="B220:C220"/>
    <mergeCell ref="B221:C221"/>
    <mergeCell ref="B222:C222"/>
    <mergeCell ref="B223:C223"/>
    <mergeCell ref="N259:N260"/>
    <mergeCell ref="B261:C261"/>
    <mergeCell ref="B262:C262"/>
    <mergeCell ref="B263:C263"/>
    <mergeCell ref="B264:C264"/>
    <mergeCell ref="J258:K258"/>
    <mergeCell ref="L258:M258"/>
    <mergeCell ref="D259:D260"/>
    <mergeCell ref="F259:F260"/>
    <mergeCell ref="H259:H260"/>
    <mergeCell ref="J259:J260"/>
    <mergeCell ref="L259:L260"/>
    <mergeCell ref="A255:B255"/>
    <mergeCell ref="C255:S255"/>
    <mergeCell ref="A256:B256"/>
    <mergeCell ref="C256:S256"/>
    <mergeCell ref="A257:A260"/>
    <mergeCell ref="B257:C260"/>
    <mergeCell ref="D257:E258"/>
    <mergeCell ref="F257:G258"/>
    <mergeCell ref="H257:I257"/>
    <mergeCell ref="J257:K257"/>
    <mergeCell ref="L257:M257"/>
    <mergeCell ref="N257:O258"/>
    <mergeCell ref="P257:P260"/>
    <mergeCell ref="R257:R260"/>
    <mergeCell ref="S257:S260"/>
    <mergeCell ref="H258:I258"/>
    <mergeCell ref="A294:S294"/>
    <mergeCell ref="A297:B297"/>
    <mergeCell ref="C297:S297"/>
    <mergeCell ref="A298:B298"/>
    <mergeCell ref="C298:S298"/>
    <mergeCell ref="B275:C275"/>
    <mergeCell ref="B276:C276"/>
    <mergeCell ref="B277:C277"/>
    <mergeCell ref="B278:C278"/>
    <mergeCell ref="A280:R280"/>
    <mergeCell ref="B270:C270"/>
    <mergeCell ref="B271:C271"/>
    <mergeCell ref="B272:C272"/>
    <mergeCell ref="B273:C273"/>
    <mergeCell ref="B274:C274"/>
    <mergeCell ref="B265:C265"/>
    <mergeCell ref="B266:C266"/>
    <mergeCell ref="B267:C267"/>
    <mergeCell ref="B268:C268"/>
    <mergeCell ref="B269:C269"/>
    <mergeCell ref="P299:P302"/>
    <mergeCell ref="R299:R302"/>
    <mergeCell ref="S299:S302"/>
    <mergeCell ref="H300:I300"/>
    <mergeCell ref="J300:K300"/>
    <mergeCell ref="L300:M300"/>
    <mergeCell ref="H301:H302"/>
    <mergeCell ref="J301:J302"/>
    <mergeCell ref="L301:L302"/>
    <mergeCell ref="N301:N302"/>
    <mergeCell ref="J299:K299"/>
    <mergeCell ref="D301:D302"/>
    <mergeCell ref="F301:F302"/>
    <mergeCell ref="L299:M299"/>
    <mergeCell ref="N299:O300"/>
    <mergeCell ref="A299:A302"/>
    <mergeCell ref="B299:C302"/>
    <mergeCell ref="D299:E300"/>
    <mergeCell ref="F299:G300"/>
    <mergeCell ref="H299:I299"/>
    <mergeCell ref="B318:C318"/>
    <mergeCell ref="B319:C319"/>
    <mergeCell ref="B320:C320"/>
    <mergeCell ref="A322:R322"/>
    <mergeCell ref="A336:S336"/>
    <mergeCell ref="B313:C313"/>
    <mergeCell ref="B314:C314"/>
    <mergeCell ref="B315:C315"/>
    <mergeCell ref="B316:C316"/>
    <mergeCell ref="B317:C317"/>
    <mergeCell ref="B308:C308"/>
    <mergeCell ref="B309:C309"/>
    <mergeCell ref="B310:C310"/>
    <mergeCell ref="B311:C311"/>
    <mergeCell ref="B312:C312"/>
    <mergeCell ref="B303:C303"/>
    <mergeCell ref="B304:C304"/>
    <mergeCell ref="B305:C305"/>
    <mergeCell ref="B306:C306"/>
    <mergeCell ref="B307:C307"/>
    <mergeCell ref="N343:N344"/>
    <mergeCell ref="B345:C345"/>
    <mergeCell ref="B346:C346"/>
    <mergeCell ref="B347:C347"/>
    <mergeCell ref="B348:C348"/>
    <mergeCell ref="J342:K342"/>
    <mergeCell ref="L342:M342"/>
    <mergeCell ref="D343:D344"/>
    <mergeCell ref="F343:F344"/>
    <mergeCell ref="H343:H344"/>
    <mergeCell ref="J343:J344"/>
    <mergeCell ref="L343:L344"/>
    <mergeCell ref="A339:B339"/>
    <mergeCell ref="C339:S339"/>
    <mergeCell ref="A340:B340"/>
    <mergeCell ref="C340:S340"/>
    <mergeCell ref="A341:A344"/>
    <mergeCell ref="B341:C344"/>
    <mergeCell ref="D341:E342"/>
    <mergeCell ref="F341:G342"/>
    <mergeCell ref="H341:I341"/>
    <mergeCell ref="J341:K341"/>
    <mergeCell ref="L341:M341"/>
    <mergeCell ref="N341:O342"/>
    <mergeCell ref="P341:P344"/>
    <mergeCell ref="R341:R344"/>
    <mergeCell ref="S341:S344"/>
    <mergeCell ref="H342:I342"/>
    <mergeCell ref="A378:S378"/>
    <mergeCell ref="A381:B381"/>
    <mergeCell ref="C381:S381"/>
    <mergeCell ref="A382:B382"/>
    <mergeCell ref="C382:S382"/>
    <mergeCell ref="B359:C359"/>
    <mergeCell ref="B360:C360"/>
    <mergeCell ref="B361:C361"/>
    <mergeCell ref="B362:C362"/>
    <mergeCell ref="A364:R364"/>
    <mergeCell ref="B354:C354"/>
    <mergeCell ref="B355:C355"/>
    <mergeCell ref="B356:C356"/>
    <mergeCell ref="B357:C357"/>
    <mergeCell ref="B358:C358"/>
    <mergeCell ref="B349:C349"/>
    <mergeCell ref="B350:C350"/>
    <mergeCell ref="B351:C351"/>
    <mergeCell ref="B352:C352"/>
    <mergeCell ref="B353:C353"/>
    <mergeCell ref="P383:P386"/>
    <mergeCell ref="R383:R386"/>
    <mergeCell ref="S383:S386"/>
    <mergeCell ref="H384:I384"/>
    <mergeCell ref="J384:K384"/>
    <mergeCell ref="L384:M384"/>
    <mergeCell ref="H385:H386"/>
    <mergeCell ref="J385:J386"/>
    <mergeCell ref="L385:L386"/>
    <mergeCell ref="N385:N386"/>
    <mergeCell ref="J383:K383"/>
    <mergeCell ref="D385:D386"/>
    <mergeCell ref="F385:F386"/>
    <mergeCell ref="L383:M383"/>
    <mergeCell ref="N383:O384"/>
    <mergeCell ref="A383:A386"/>
    <mergeCell ref="B383:C386"/>
    <mergeCell ref="D383:E384"/>
    <mergeCell ref="F383:G384"/>
    <mergeCell ref="H383:I383"/>
    <mergeCell ref="B403:C403"/>
    <mergeCell ref="B404:C404"/>
    <mergeCell ref="A406:R406"/>
    <mergeCell ref="D427:D428"/>
    <mergeCell ref="F427:F428"/>
    <mergeCell ref="R425:R428"/>
    <mergeCell ref="A420:S420"/>
    <mergeCell ref="A423:B423"/>
    <mergeCell ref="C423:S423"/>
    <mergeCell ref="A424:B424"/>
    <mergeCell ref="C424:S424"/>
    <mergeCell ref="B387:C387"/>
    <mergeCell ref="B388:C388"/>
    <mergeCell ref="B389:C389"/>
    <mergeCell ref="B390:C390"/>
    <mergeCell ref="B402:C402"/>
    <mergeCell ref="B391:C391"/>
    <mergeCell ref="B392:C392"/>
    <mergeCell ref="B393:C393"/>
    <mergeCell ref="B394:C394"/>
    <mergeCell ref="B395:C395"/>
    <mergeCell ref="B396:C396"/>
    <mergeCell ref="B397:C397"/>
    <mergeCell ref="B398:C398"/>
    <mergeCell ref="B399:C399"/>
    <mergeCell ref="B400:C400"/>
    <mergeCell ref="B401:C401"/>
    <mergeCell ref="B429:C429"/>
    <mergeCell ref="B430:C430"/>
    <mergeCell ref="B431:C431"/>
    <mergeCell ref="B432:C432"/>
    <mergeCell ref="H426:I426"/>
    <mergeCell ref="H427:H428"/>
    <mergeCell ref="S425:S428"/>
    <mergeCell ref="A425:A428"/>
    <mergeCell ref="B425:C428"/>
    <mergeCell ref="D425:E426"/>
    <mergeCell ref="F425:G426"/>
    <mergeCell ref="H425:I425"/>
    <mergeCell ref="J427:J428"/>
    <mergeCell ref="L427:L428"/>
    <mergeCell ref="L425:M425"/>
    <mergeCell ref="N425:O426"/>
    <mergeCell ref="P425:P428"/>
    <mergeCell ref="N427:N428"/>
    <mergeCell ref="J425:K425"/>
    <mergeCell ref="L426:M426"/>
    <mergeCell ref="J426:K426"/>
    <mergeCell ref="A462:S462"/>
    <mergeCell ref="A465:B465"/>
    <mergeCell ref="C465:S465"/>
    <mergeCell ref="A466:B466"/>
    <mergeCell ref="C466:S466"/>
    <mergeCell ref="B443:C443"/>
    <mergeCell ref="B444:C444"/>
    <mergeCell ref="B445:C445"/>
    <mergeCell ref="B446:C446"/>
    <mergeCell ref="A448:R448"/>
    <mergeCell ref="B438:C438"/>
    <mergeCell ref="B439:C439"/>
    <mergeCell ref="B440:C440"/>
    <mergeCell ref="B441:C441"/>
    <mergeCell ref="B442:C442"/>
    <mergeCell ref="B433:C433"/>
    <mergeCell ref="B434:C434"/>
    <mergeCell ref="B435:C435"/>
    <mergeCell ref="B436:C436"/>
    <mergeCell ref="B437:C437"/>
    <mergeCell ref="P467:P470"/>
    <mergeCell ref="R467:R470"/>
    <mergeCell ref="S467:S470"/>
    <mergeCell ref="H468:I468"/>
    <mergeCell ref="J468:K468"/>
    <mergeCell ref="L468:M468"/>
    <mergeCell ref="H469:H470"/>
    <mergeCell ref="J469:J470"/>
    <mergeCell ref="L469:L470"/>
    <mergeCell ref="N469:N470"/>
    <mergeCell ref="J467:K467"/>
    <mergeCell ref="D469:D470"/>
    <mergeCell ref="F469:F470"/>
    <mergeCell ref="L467:M467"/>
    <mergeCell ref="N467:O468"/>
    <mergeCell ref="A467:A470"/>
    <mergeCell ref="B467:C470"/>
    <mergeCell ref="D467:E468"/>
    <mergeCell ref="F467:G468"/>
    <mergeCell ref="H467:I467"/>
    <mergeCell ref="B486:C486"/>
    <mergeCell ref="B487:C487"/>
    <mergeCell ref="B488:C488"/>
    <mergeCell ref="A490:R490"/>
    <mergeCell ref="A504:S504"/>
    <mergeCell ref="B481:C481"/>
    <mergeCell ref="B482:C482"/>
    <mergeCell ref="B483:C483"/>
    <mergeCell ref="B484:C484"/>
    <mergeCell ref="B485:C485"/>
    <mergeCell ref="B476:C476"/>
    <mergeCell ref="B477:C477"/>
    <mergeCell ref="B478:C478"/>
    <mergeCell ref="B479:C479"/>
    <mergeCell ref="B480:C480"/>
    <mergeCell ref="B471:C471"/>
    <mergeCell ref="B472:C472"/>
    <mergeCell ref="B473:C473"/>
    <mergeCell ref="B474:C474"/>
    <mergeCell ref="B475:C475"/>
    <mergeCell ref="S509:S512"/>
    <mergeCell ref="H510:I510"/>
    <mergeCell ref="J510:K510"/>
    <mergeCell ref="L510:M510"/>
    <mergeCell ref="H511:H512"/>
    <mergeCell ref="J511:J512"/>
    <mergeCell ref="L511:L512"/>
    <mergeCell ref="N511:N512"/>
    <mergeCell ref="A507:B507"/>
    <mergeCell ref="C507:S507"/>
    <mergeCell ref="A508:B508"/>
    <mergeCell ref="C508:S508"/>
    <mergeCell ref="A509:A512"/>
    <mergeCell ref="B509:C512"/>
    <mergeCell ref="D509:E510"/>
    <mergeCell ref="F509:G510"/>
    <mergeCell ref="H509:I509"/>
    <mergeCell ref="J509:K509"/>
    <mergeCell ref="D511:D512"/>
    <mergeCell ref="F511:F512"/>
    <mergeCell ref="L509:M509"/>
    <mergeCell ref="N509:O510"/>
    <mergeCell ref="P509:P512"/>
    <mergeCell ref="R509:R512"/>
    <mergeCell ref="B528:C528"/>
    <mergeCell ref="B529:C529"/>
    <mergeCell ref="B530:C530"/>
    <mergeCell ref="A532:R532"/>
    <mergeCell ref="A546:S546"/>
    <mergeCell ref="B523:C523"/>
    <mergeCell ref="B524:C524"/>
    <mergeCell ref="B525:C525"/>
    <mergeCell ref="B526:C526"/>
    <mergeCell ref="B527:C527"/>
    <mergeCell ref="B518:C518"/>
    <mergeCell ref="B519:C519"/>
    <mergeCell ref="B520:C520"/>
    <mergeCell ref="B521:C521"/>
    <mergeCell ref="B522:C522"/>
    <mergeCell ref="B513:C513"/>
    <mergeCell ref="B514:C514"/>
    <mergeCell ref="B515:C515"/>
    <mergeCell ref="B516:C516"/>
    <mergeCell ref="B517:C517"/>
    <mergeCell ref="N553:N554"/>
    <mergeCell ref="B555:C555"/>
    <mergeCell ref="B556:C556"/>
    <mergeCell ref="B557:C557"/>
    <mergeCell ref="B558:C558"/>
    <mergeCell ref="J552:K552"/>
    <mergeCell ref="L552:M552"/>
    <mergeCell ref="D553:D554"/>
    <mergeCell ref="F553:F554"/>
    <mergeCell ref="H553:H554"/>
    <mergeCell ref="J553:J554"/>
    <mergeCell ref="L553:L554"/>
    <mergeCell ref="A549:B549"/>
    <mergeCell ref="C549:S549"/>
    <mergeCell ref="A550:B550"/>
    <mergeCell ref="C550:S550"/>
    <mergeCell ref="A551:A554"/>
    <mergeCell ref="B551:C554"/>
    <mergeCell ref="D551:E552"/>
    <mergeCell ref="F551:G552"/>
    <mergeCell ref="H551:I551"/>
    <mergeCell ref="J551:K551"/>
    <mergeCell ref="L551:M551"/>
    <mergeCell ref="N551:O552"/>
    <mergeCell ref="P551:P554"/>
    <mergeCell ref="R551:R554"/>
    <mergeCell ref="S551:S554"/>
    <mergeCell ref="H552:I552"/>
    <mergeCell ref="A588:S588"/>
    <mergeCell ref="A591:B591"/>
    <mergeCell ref="C591:S591"/>
    <mergeCell ref="A592:B592"/>
    <mergeCell ref="C592:S592"/>
    <mergeCell ref="B569:C569"/>
    <mergeCell ref="B570:C570"/>
    <mergeCell ref="B571:C571"/>
    <mergeCell ref="B572:C572"/>
    <mergeCell ref="A574:R574"/>
    <mergeCell ref="B564:C564"/>
    <mergeCell ref="B565:C565"/>
    <mergeCell ref="B566:C566"/>
    <mergeCell ref="B567:C567"/>
    <mergeCell ref="B568:C568"/>
    <mergeCell ref="B559:C559"/>
    <mergeCell ref="B560:C560"/>
    <mergeCell ref="B561:C561"/>
    <mergeCell ref="B562:C562"/>
    <mergeCell ref="B563:C563"/>
    <mergeCell ref="P593:P596"/>
    <mergeCell ref="R593:R596"/>
    <mergeCell ref="S593:S596"/>
    <mergeCell ref="H594:I594"/>
    <mergeCell ref="J594:K594"/>
    <mergeCell ref="L594:M594"/>
    <mergeCell ref="H595:H596"/>
    <mergeCell ref="J595:J596"/>
    <mergeCell ref="L595:L596"/>
    <mergeCell ref="N595:N596"/>
    <mergeCell ref="J593:K593"/>
    <mergeCell ref="D595:D596"/>
    <mergeCell ref="F595:F596"/>
    <mergeCell ref="L593:M593"/>
    <mergeCell ref="N593:O594"/>
    <mergeCell ref="A593:A596"/>
    <mergeCell ref="B593:C596"/>
    <mergeCell ref="D593:E594"/>
    <mergeCell ref="F593:G594"/>
    <mergeCell ref="H593:I593"/>
    <mergeCell ref="B612:C612"/>
    <mergeCell ref="B613:C613"/>
    <mergeCell ref="B614:C614"/>
    <mergeCell ref="A616:R616"/>
    <mergeCell ref="A630:S630"/>
    <mergeCell ref="B607:C607"/>
    <mergeCell ref="B608:C608"/>
    <mergeCell ref="B609:C609"/>
    <mergeCell ref="B610:C610"/>
    <mergeCell ref="B611:C611"/>
    <mergeCell ref="B602:C602"/>
    <mergeCell ref="B603:C603"/>
    <mergeCell ref="B604:C604"/>
    <mergeCell ref="B605:C605"/>
    <mergeCell ref="B606:C606"/>
    <mergeCell ref="B597:C597"/>
    <mergeCell ref="B598:C598"/>
    <mergeCell ref="B599:C599"/>
    <mergeCell ref="B600:C600"/>
    <mergeCell ref="B601:C601"/>
    <mergeCell ref="N637:N638"/>
    <mergeCell ref="B639:C639"/>
    <mergeCell ref="B640:C640"/>
    <mergeCell ref="B641:C641"/>
    <mergeCell ref="B642:C642"/>
    <mergeCell ref="J636:K636"/>
    <mergeCell ref="L636:M636"/>
    <mergeCell ref="D637:D638"/>
    <mergeCell ref="F637:F638"/>
    <mergeCell ref="H637:H638"/>
    <mergeCell ref="J637:J638"/>
    <mergeCell ref="L637:L638"/>
    <mergeCell ref="A633:B633"/>
    <mergeCell ref="C633:S633"/>
    <mergeCell ref="A634:B634"/>
    <mergeCell ref="C634:S634"/>
    <mergeCell ref="A635:A638"/>
    <mergeCell ref="B635:C638"/>
    <mergeCell ref="D635:E636"/>
    <mergeCell ref="F635:G636"/>
    <mergeCell ref="H635:I635"/>
    <mergeCell ref="J635:K635"/>
    <mergeCell ref="L635:M635"/>
    <mergeCell ref="N635:O636"/>
    <mergeCell ref="P635:P638"/>
    <mergeCell ref="R635:R638"/>
    <mergeCell ref="S635:S638"/>
    <mergeCell ref="H636:I636"/>
    <mergeCell ref="A672:S672"/>
    <mergeCell ref="A675:B675"/>
    <mergeCell ref="C675:S675"/>
    <mergeCell ref="A676:B676"/>
    <mergeCell ref="C676:S676"/>
    <mergeCell ref="B653:C653"/>
    <mergeCell ref="B654:C654"/>
    <mergeCell ref="B655:C655"/>
    <mergeCell ref="B656:C656"/>
    <mergeCell ref="A658:R658"/>
    <mergeCell ref="B648:C648"/>
    <mergeCell ref="B649:C649"/>
    <mergeCell ref="B650:C650"/>
    <mergeCell ref="B651:C651"/>
    <mergeCell ref="B652:C652"/>
    <mergeCell ref="B643:C643"/>
    <mergeCell ref="B644:C644"/>
    <mergeCell ref="B645:C645"/>
    <mergeCell ref="B646:C646"/>
    <mergeCell ref="B647:C647"/>
    <mergeCell ref="P677:P680"/>
    <mergeCell ref="R677:R680"/>
    <mergeCell ref="S677:S680"/>
    <mergeCell ref="H678:I678"/>
    <mergeCell ref="J678:K678"/>
    <mergeCell ref="L678:M678"/>
    <mergeCell ref="H679:H680"/>
    <mergeCell ref="J679:J680"/>
    <mergeCell ref="L679:L680"/>
    <mergeCell ref="N679:N680"/>
    <mergeCell ref="J677:K677"/>
    <mergeCell ref="D679:D680"/>
    <mergeCell ref="F679:F680"/>
    <mergeCell ref="L677:M677"/>
    <mergeCell ref="N677:O678"/>
    <mergeCell ref="A677:A680"/>
    <mergeCell ref="B677:C680"/>
    <mergeCell ref="D677:E678"/>
    <mergeCell ref="F677:G678"/>
    <mergeCell ref="H677:I677"/>
    <mergeCell ref="B696:C696"/>
    <mergeCell ref="B697:C697"/>
    <mergeCell ref="B698:C698"/>
    <mergeCell ref="A700:R700"/>
    <mergeCell ref="A714:S714"/>
    <mergeCell ref="B691:C691"/>
    <mergeCell ref="B692:C692"/>
    <mergeCell ref="B693:C693"/>
    <mergeCell ref="B694:C694"/>
    <mergeCell ref="B695:C695"/>
    <mergeCell ref="B686:C686"/>
    <mergeCell ref="B687:C687"/>
    <mergeCell ref="B688:C688"/>
    <mergeCell ref="B689:C689"/>
    <mergeCell ref="B690:C690"/>
    <mergeCell ref="B681:C681"/>
    <mergeCell ref="B682:C682"/>
    <mergeCell ref="B683:C683"/>
    <mergeCell ref="B684:C684"/>
    <mergeCell ref="B685:C685"/>
    <mergeCell ref="N721:N722"/>
    <mergeCell ref="B723:C723"/>
    <mergeCell ref="B724:C724"/>
    <mergeCell ref="B725:C725"/>
    <mergeCell ref="B726:C726"/>
    <mergeCell ref="J720:K720"/>
    <mergeCell ref="L720:M720"/>
    <mergeCell ref="D721:D722"/>
    <mergeCell ref="F721:F722"/>
    <mergeCell ref="H721:H722"/>
    <mergeCell ref="J721:J722"/>
    <mergeCell ref="L721:L722"/>
    <mergeCell ref="A717:B717"/>
    <mergeCell ref="C717:S717"/>
    <mergeCell ref="A718:B718"/>
    <mergeCell ref="C718:S718"/>
    <mergeCell ref="A719:A722"/>
    <mergeCell ref="B719:C722"/>
    <mergeCell ref="D719:E720"/>
    <mergeCell ref="F719:G720"/>
    <mergeCell ref="H719:I719"/>
    <mergeCell ref="J719:K719"/>
    <mergeCell ref="L719:M719"/>
    <mergeCell ref="N719:O720"/>
    <mergeCell ref="P719:P722"/>
    <mergeCell ref="R719:R722"/>
    <mergeCell ref="S719:S722"/>
    <mergeCell ref="H720:I720"/>
    <mergeCell ref="A756:S756"/>
    <mergeCell ref="A759:B759"/>
    <mergeCell ref="C759:S759"/>
    <mergeCell ref="A760:B760"/>
    <mergeCell ref="C760:S760"/>
    <mergeCell ref="B737:C737"/>
    <mergeCell ref="B738:C738"/>
    <mergeCell ref="B739:C739"/>
    <mergeCell ref="B740:C740"/>
    <mergeCell ref="A742:R742"/>
    <mergeCell ref="B732:C732"/>
    <mergeCell ref="B733:C733"/>
    <mergeCell ref="B734:C734"/>
    <mergeCell ref="B735:C735"/>
    <mergeCell ref="B736:C736"/>
    <mergeCell ref="B727:C727"/>
    <mergeCell ref="B728:C728"/>
    <mergeCell ref="B729:C729"/>
    <mergeCell ref="B730:C730"/>
    <mergeCell ref="B731:C731"/>
    <mergeCell ref="P761:P764"/>
    <mergeCell ref="R761:R764"/>
    <mergeCell ref="S761:S764"/>
    <mergeCell ref="H762:I762"/>
    <mergeCell ref="J762:K762"/>
    <mergeCell ref="L762:M762"/>
    <mergeCell ref="H763:H764"/>
    <mergeCell ref="J763:J764"/>
    <mergeCell ref="L763:L764"/>
    <mergeCell ref="N763:N764"/>
    <mergeCell ref="J761:K761"/>
    <mergeCell ref="D763:D764"/>
    <mergeCell ref="F763:F764"/>
    <mergeCell ref="L761:M761"/>
    <mergeCell ref="N761:O762"/>
    <mergeCell ref="A761:A764"/>
    <mergeCell ref="B761:C764"/>
    <mergeCell ref="D761:E762"/>
    <mergeCell ref="F761:G762"/>
    <mergeCell ref="H761:I761"/>
    <mergeCell ref="B780:C780"/>
    <mergeCell ref="B781:C781"/>
    <mergeCell ref="B782:C782"/>
    <mergeCell ref="A784:R784"/>
    <mergeCell ref="A798:S798"/>
    <mergeCell ref="B775:C775"/>
    <mergeCell ref="B776:C776"/>
    <mergeCell ref="B777:C777"/>
    <mergeCell ref="B778:C778"/>
    <mergeCell ref="B779:C779"/>
    <mergeCell ref="B770:C770"/>
    <mergeCell ref="B771:C771"/>
    <mergeCell ref="B772:C772"/>
    <mergeCell ref="B773:C773"/>
    <mergeCell ref="B774:C774"/>
    <mergeCell ref="B765:C765"/>
    <mergeCell ref="B766:C766"/>
    <mergeCell ref="B767:C767"/>
    <mergeCell ref="B768:C768"/>
    <mergeCell ref="B769:C769"/>
    <mergeCell ref="N805:N806"/>
    <mergeCell ref="B807:C807"/>
    <mergeCell ref="B808:C808"/>
    <mergeCell ref="B809:C809"/>
    <mergeCell ref="B810:C810"/>
    <mergeCell ref="J804:K804"/>
    <mergeCell ref="L804:M804"/>
    <mergeCell ref="D805:D806"/>
    <mergeCell ref="F805:F806"/>
    <mergeCell ref="H805:H806"/>
    <mergeCell ref="J805:J806"/>
    <mergeCell ref="L805:L806"/>
    <mergeCell ref="A801:B801"/>
    <mergeCell ref="C801:S801"/>
    <mergeCell ref="A802:B802"/>
    <mergeCell ref="C802:S802"/>
    <mergeCell ref="A803:A806"/>
    <mergeCell ref="B803:C806"/>
    <mergeCell ref="D803:E804"/>
    <mergeCell ref="F803:G804"/>
    <mergeCell ref="H803:I803"/>
    <mergeCell ref="J803:K803"/>
    <mergeCell ref="L803:M803"/>
    <mergeCell ref="N803:O804"/>
    <mergeCell ref="P803:P806"/>
    <mergeCell ref="R803:R806"/>
    <mergeCell ref="S803:S806"/>
    <mergeCell ref="H804:I804"/>
    <mergeCell ref="A840:S840"/>
    <mergeCell ref="A843:B843"/>
    <mergeCell ref="C843:S843"/>
    <mergeCell ref="A844:B844"/>
    <mergeCell ref="C844:S844"/>
    <mergeCell ref="B821:C821"/>
    <mergeCell ref="B822:C822"/>
    <mergeCell ref="B823:C823"/>
    <mergeCell ref="B824:C824"/>
    <mergeCell ref="A826:R826"/>
    <mergeCell ref="B816:C816"/>
    <mergeCell ref="B817:C817"/>
    <mergeCell ref="B818:C818"/>
    <mergeCell ref="B819:C819"/>
    <mergeCell ref="B820:C820"/>
    <mergeCell ref="B811:C811"/>
    <mergeCell ref="B812:C812"/>
    <mergeCell ref="B813:C813"/>
    <mergeCell ref="B814:C814"/>
    <mergeCell ref="B815:C815"/>
    <mergeCell ref="P845:P848"/>
    <mergeCell ref="R845:R848"/>
    <mergeCell ref="S845:S848"/>
    <mergeCell ref="H846:I846"/>
    <mergeCell ref="J846:K846"/>
    <mergeCell ref="L846:M846"/>
    <mergeCell ref="H847:H848"/>
    <mergeCell ref="J847:J848"/>
    <mergeCell ref="L847:L848"/>
    <mergeCell ref="N847:N848"/>
    <mergeCell ref="J845:K845"/>
    <mergeCell ref="D847:D848"/>
    <mergeCell ref="F847:F848"/>
    <mergeCell ref="L845:M845"/>
    <mergeCell ref="N845:O846"/>
    <mergeCell ref="A845:A848"/>
    <mergeCell ref="B845:C848"/>
    <mergeCell ref="D845:E846"/>
    <mergeCell ref="F845:G846"/>
    <mergeCell ref="H845:I845"/>
    <mergeCell ref="B864:C864"/>
    <mergeCell ref="B865:C865"/>
    <mergeCell ref="B866:C866"/>
    <mergeCell ref="A868:R868"/>
    <mergeCell ref="A882:S882"/>
    <mergeCell ref="B859:C859"/>
    <mergeCell ref="B860:C860"/>
    <mergeCell ref="B861:C861"/>
    <mergeCell ref="B862:C862"/>
    <mergeCell ref="B863:C863"/>
    <mergeCell ref="B854:C854"/>
    <mergeCell ref="B855:C855"/>
    <mergeCell ref="B856:C856"/>
    <mergeCell ref="B857:C857"/>
    <mergeCell ref="B858:C858"/>
    <mergeCell ref="B849:C849"/>
    <mergeCell ref="B850:C850"/>
    <mergeCell ref="B851:C851"/>
    <mergeCell ref="B852:C852"/>
    <mergeCell ref="B853:C853"/>
    <mergeCell ref="N889:N890"/>
    <mergeCell ref="B891:C891"/>
    <mergeCell ref="B892:C892"/>
    <mergeCell ref="B893:C893"/>
    <mergeCell ref="B894:C894"/>
    <mergeCell ref="J888:K888"/>
    <mergeCell ref="L888:M888"/>
    <mergeCell ref="D889:D890"/>
    <mergeCell ref="F889:F890"/>
    <mergeCell ref="H889:H890"/>
    <mergeCell ref="J889:J890"/>
    <mergeCell ref="L889:L890"/>
    <mergeCell ref="A885:B885"/>
    <mergeCell ref="C885:S885"/>
    <mergeCell ref="A886:B886"/>
    <mergeCell ref="C886:S886"/>
    <mergeCell ref="A887:A890"/>
    <mergeCell ref="B887:C890"/>
    <mergeCell ref="D887:E888"/>
    <mergeCell ref="F887:G888"/>
    <mergeCell ref="H887:I887"/>
    <mergeCell ref="J887:K887"/>
    <mergeCell ref="L887:M887"/>
    <mergeCell ref="N887:O888"/>
    <mergeCell ref="P887:P890"/>
    <mergeCell ref="R887:R890"/>
    <mergeCell ref="S887:S890"/>
    <mergeCell ref="H888:I888"/>
    <mergeCell ref="A924:S924"/>
    <mergeCell ref="A927:B927"/>
    <mergeCell ref="C927:S927"/>
    <mergeCell ref="A928:B928"/>
    <mergeCell ref="C928:S928"/>
    <mergeCell ref="B905:C905"/>
    <mergeCell ref="B906:C906"/>
    <mergeCell ref="B907:C907"/>
    <mergeCell ref="B908:C908"/>
    <mergeCell ref="A910:R910"/>
    <mergeCell ref="B900:C900"/>
    <mergeCell ref="B901:C901"/>
    <mergeCell ref="B902:C902"/>
    <mergeCell ref="B903:C903"/>
    <mergeCell ref="B904:C904"/>
    <mergeCell ref="B895:C895"/>
    <mergeCell ref="B896:C896"/>
    <mergeCell ref="B897:C897"/>
    <mergeCell ref="B898:C898"/>
    <mergeCell ref="B899:C899"/>
    <mergeCell ref="P929:P932"/>
    <mergeCell ref="R929:R932"/>
    <mergeCell ref="S929:S932"/>
    <mergeCell ref="H930:I930"/>
    <mergeCell ref="J930:K930"/>
    <mergeCell ref="L930:M930"/>
    <mergeCell ref="H931:H932"/>
    <mergeCell ref="J931:J932"/>
    <mergeCell ref="L931:L932"/>
    <mergeCell ref="N931:N932"/>
    <mergeCell ref="J929:K929"/>
    <mergeCell ref="D931:D932"/>
    <mergeCell ref="F931:F932"/>
    <mergeCell ref="L929:M929"/>
    <mergeCell ref="N929:O930"/>
    <mergeCell ref="A929:A932"/>
    <mergeCell ref="B929:C932"/>
    <mergeCell ref="D929:E930"/>
    <mergeCell ref="F929:G930"/>
    <mergeCell ref="H929:I929"/>
    <mergeCell ref="B948:C948"/>
    <mergeCell ref="B949:C949"/>
    <mergeCell ref="B950:C950"/>
    <mergeCell ref="A952:R952"/>
    <mergeCell ref="A966:S966"/>
    <mergeCell ref="B943:C943"/>
    <mergeCell ref="B944:C944"/>
    <mergeCell ref="B945:C945"/>
    <mergeCell ref="B946:C946"/>
    <mergeCell ref="B947:C947"/>
    <mergeCell ref="B938:C938"/>
    <mergeCell ref="B939:C939"/>
    <mergeCell ref="B940:C940"/>
    <mergeCell ref="B941:C941"/>
    <mergeCell ref="B942:C942"/>
    <mergeCell ref="B933:C933"/>
    <mergeCell ref="B934:C934"/>
    <mergeCell ref="B935:C935"/>
    <mergeCell ref="B936:C936"/>
    <mergeCell ref="B937:C937"/>
    <mergeCell ref="J972:K972"/>
    <mergeCell ref="L972:M972"/>
    <mergeCell ref="D973:D974"/>
    <mergeCell ref="F973:F974"/>
    <mergeCell ref="H973:H974"/>
    <mergeCell ref="J973:J974"/>
    <mergeCell ref="L973:L974"/>
    <mergeCell ref="A969:B969"/>
    <mergeCell ref="C969:S969"/>
    <mergeCell ref="A970:B970"/>
    <mergeCell ref="C970:S970"/>
    <mergeCell ref="A971:A974"/>
    <mergeCell ref="B971:C974"/>
    <mergeCell ref="D971:E972"/>
    <mergeCell ref="F971:G972"/>
    <mergeCell ref="H971:I971"/>
    <mergeCell ref="J971:K971"/>
    <mergeCell ref="L971:M971"/>
    <mergeCell ref="N971:O972"/>
    <mergeCell ref="P971:P974"/>
    <mergeCell ref="R971:R974"/>
    <mergeCell ref="S971:S974"/>
    <mergeCell ref="H972:I972"/>
    <mergeCell ref="B989:C989"/>
    <mergeCell ref="B990:C990"/>
    <mergeCell ref="B991:C991"/>
    <mergeCell ref="B992:C992"/>
    <mergeCell ref="A1013:A1016"/>
    <mergeCell ref="B1013:C1016"/>
    <mergeCell ref="B984:C984"/>
    <mergeCell ref="B985:C985"/>
    <mergeCell ref="B986:C986"/>
    <mergeCell ref="B987:C987"/>
    <mergeCell ref="B988:C988"/>
    <mergeCell ref="B979:C979"/>
    <mergeCell ref="B980:C980"/>
    <mergeCell ref="B981:C981"/>
    <mergeCell ref="B982:C982"/>
    <mergeCell ref="B983:C983"/>
    <mergeCell ref="N973:N974"/>
    <mergeCell ref="B975:C975"/>
    <mergeCell ref="B976:C976"/>
    <mergeCell ref="B977:C977"/>
    <mergeCell ref="B978:C978"/>
    <mergeCell ref="N1015:N1016"/>
    <mergeCell ref="J1013:K1013"/>
    <mergeCell ref="B1017:C1017"/>
    <mergeCell ref="B1018:C1018"/>
    <mergeCell ref="B1019:C1019"/>
    <mergeCell ref="H1014:I1014"/>
    <mergeCell ref="J1014:K1014"/>
    <mergeCell ref="L1014:M1014"/>
    <mergeCell ref="H1015:H1016"/>
    <mergeCell ref="J1015:J1016"/>
    <mergeCell ref="L1015:L1016"/>
    <mergeCell ref="D1013:E1014"/>
    <mergeCell ref="F1013:G1014"/>
    <mergeCell ref="H1013:I1013"/>
    <mergeCell ref="A994:R994"/>
    <mergeCell ref="D1015:D1016"/>
    <mergeCell ref="F1015:F1016"/>
    <mergeCell ref="L1013:M1013"/>
    <mergeCell ref="N1013:O1014"/>
    <mergeCell ref="P1013:P1016"/>
    <mergeCell ref="A1008:S1008"/>
    <mergeCell ref="A1011:B1011"/>
    <mergeCell ref="C1011:S1011"/>
    <mergeCell ref="A1012:B1012"/>
    <mergeCell ref="C1012:S1012"/>
    <mergeCell ref="R1013:R1016"/>
    <mergeCell ref="S1013:S1016"/>
    <mergeCell ref="A1036:R1036"/>
    <mergeCell ref="A1050:S1050"/>
    <mergeCell ref="A1053:B1053"/>
    <mergeCell ref="C1053:S1053"/>
    <mergeCell ref="A1054:B1054"/>
    <mergeCell ref="C1054:S1054"/>
    <mergeCell ref="B1030:C1030"/>
    <mergeCell ref="B1031:C1031"/>
    <mergeCell ref="B1032:C1032"/>
    <mergeCell ref="B1033:C1033"/>
    <mergeCell ref="B1034:C1034"/>
    <mergeCell ref="B1025:C1025"/>
    <mergeCell ref="B1026:C1026"/>
    <mergeCell ref="B1027:C1027"/>
    <mergeCell ref="B1028:C1028"/>
    <mergeCell ref="B1029:C1029"/>
    <mergeCell ref="B1020:C1020"/>
    <mergeCell ref="B1021:C1021"/>
    <mergeCell ref="B1022:C1022"/>
    <mergeCell ref="B1023:C1023"/>
    <mergeCell ref="B1024:C1024"/>
    <mergeCell ref="P1055:P1058"/>
    <mergeCell ref="R1055:R1058"/>
    <mergeCell ref="S1055:S1058"/>
    <mergeCell ref="H1056:I1056"/>
    <mergeCell ref="J1056:K1056"/>
    <mergeCell ref="L1056:M1056"/>
    <mergeCell ref="H1057:H1058"/>
    <mergeCell ref="J1057:J1058"/>
    <mergeCell ref="L1057:L1058"/>
    <mergeCell ref="N1057:N1058"/>
    <mergeCell ref="J1055:K1055"/>
    <mergeCell ref="D1057:D1058"/>
    <mergeCell ref="F1057:F1058"/>
    <mergeCell ref="L1055:M1055"/>
    <mergeCell ref="N1055:O1056"/>
    <mergeCell ref="A1055:A1058"/>
    <mergeCell ref="B1055:C1058"/>
    <mergeCell ref="D1055:E1056"/>
    <mergeCell ref="F1055:G1056"/>
    <mergeCell ref="H1055:I1055"/>
    <mergeCell ref="B1074:C1074"/>
    <mergeCell ref="B1075:C1075"/>
    <mergeCell ref="B1076:C1076"/>
    <mergeCell ref="A1078:R1078"/>
    <mergeCell ref="A1092:S1092"/>
    <mergeCell ref="B1069:C1069"/>
    <mergeCell ref="B1070:C1070"/>
    <mergeCell ref="B1071:C1071"/>
    <mergeCell ref="B1072:C1072"/>
    <mergeCell ref="B1073:C1073"/>
    <mergeCell ref="B1064:C1064"/>
    <mergeCell ref="B1065:C1065"/>
    <mergeCell ref="B1066:C1066"/>
    <mergeCell ref="B1067:C1067"/>
    <mergeCell ref="B1068:C1068"/>
    <mergeCell ref="B1059:C1059"/>
    <mergeCell ref="B1060:C1060"/>
    <mergeCell ref="B1061:C1061"/>
    <mergeCell ref="B1062:C1062"/>
    <mergeCell ref="B1063:C1063"/>
    <mergeCell ref="S1097:S1100"/>
    <mergeCell ref="H1098:I1098"/>
    <mergeCell ref="J1098:K1098"/>
    <mergeCell ref="L1098:M1098"/>
    <mergeCell ref="H1099:H1100"/>
    <mergeCell ref="J1099:J1100"/>
    <mergeCell ref="L1099:L1100"/>
    <mergeCell ref="N1099:N1100"/>
    <mergeCell ref="A1095:B1095"/>
    <mergeCell ref="C1095:S1095"/>
    <mergeCell ref="A1096:B1096"/>
    <mergeCell ref="C1096:S1096"/>
    <mergeCell ref="A1097:A1100"/>
    <mergeCell ref="B1097:C1100"/>
    <mergeCell ref="D1097:E1098"/>
    <mergeCell ref="F1097:G1098"/>
    <mergeCell ref="H1097:I1097"/>
    <mergeCell ref="J1097:K1097"/>
    <mergeCell ref="D1099:D1100"/>
    <mergeCell ref="F1099:F1100"/>
    <mergeCell ref="L1097:M1097"/>
    <mergeCell ref="N1097:O1098"/>
    <mergeCell ref="P1097:P1100"/>
    <mergeCell ref="R1097:R1100"/>
    <mergeCell ref="B1116:C1116"/>
    <mergeCell ref="B1117:C1117"/>
    <mergeCell ref="B1118:C1118"/>
    <mergeCell ref="A1120:R1120"/>
    <mergeCell ref="A1134:S1134"/>
    <mergeCell ref="B1111:C1111"/>
    <mergeCell ref="B1112:C1112"/>
    <mergeCell ref="B1113:C1113"/>
    <mergeCell ref="B1114:C1114"/>
    <mergeCell ref="B1115:C1115"/>
    <mergeCell ref="B1106:C1106"/>
    <mergeCell ref="B1107:C1107"/>
    <mergeCell ref="B1108:C1108"/>
    <mergeCell ref="B1109:C1109"/>
    <mergeCell ref="B1110:C1110"/>
    <mergeCell ref="B1101:C1101"/>
    <mergeCell ref="B1102:C1102"/>
    <mergeCell ref="B1103:C1103"/>
    <mergeCell ref="B1104:C1104"/>
    <mergeCell ref="B1105:C1105"/>
    <mergeCell ref="N1141:N1142"/>
    <mergeCell ref="B1143:C1143"/>
    <mergeCell ref="B1144:C1144"/>
    <mergeCell ref="B1145:C1145"/>
    <mergeCell ref="B1146:C1146"/>
    <mergeCell ref="J1140:K1140"/>
    <mergeCell ref="L1140:M1140"/>
    <mergeCell ref="D1141:D1142"/>
    <mergeCell ref="F1141:F1142"/>
    <mergeCell ref="H1141:H1142"/>
    <mergeCell ref="J1141:J1142"/>
    <mergeCell ref="L1141:L1142"/>
    <mergeCell ref="A1137:B1137"/>
    <mergeCell ref="C1137:S1137"/>
    <mergeCell ref="A1138:B1138"/>
    <mergeCell ref="C1138:S1138"/>
    <mergeCell ref="A1139:A1142"/>
    <mergeCell ref="B1139:C1142"/>
    <mergeCell ref="D1139:E1140"/>
    <mergeCell ref="F1139:G1140"/>
    <mergeCell ref="H1139:I1139"/>
    <mergeCell ref="J1139:K1139"/>
    <mergeCell ref="L1139:M1139"/>
    <mergeCell ref="N1139:O1140"/>
    <mergeCell ref="P1139:P1142"/>
    <mergeCell ref="R1139:R1142"/>
    <mergeCell ref="S1139:S1142"/>
    <mergeCell ref="H1140:I1140"/>
    <mergeCell ref="A1176:S1176"/>
    <mergeCell ref="A1179:B1179"/>
    <mergeCell ref="C1179:S1179"/>
    <mergeCell ref="A1180:B1180"/>
    <mergeCell ref="C1180:S1180"/>
    <mergeCell ref="B1152:C1152"/>
    <mergeCell ref="B1153:C1153"/>
    <mergeCell ref="B1154:C1154"/>
    <mergeCell ref="A1162:R1162"/>
    <mergeCell ref="B1155:C1155"/>
    <mergeCell ref="B1156:C1156"/>
    <mergeCell ref="B1157:C1157"/>
    <mergeCell ref="B1158:C1158"/>
    <mergeCell ref="B1159:C1159"/>
    <mergeCell ref="B1160:C1160"/>
    <mergeCell ref="B1147:C1147"/>
    <mergeCell ref="B1148:C1148"/>
    <mergeCell ref="B1149:C1149"/>
    <mergeCell ref="B1150:C1150"/>
    <mergeCell ref="B1151:C1151"/>
    <mergeCell ref="S1181:S1184"/>
    <mergeCell ref="N1183:N1184"/>
    <mergeCell ref="H1182:I1182"/>
    <mergeCell ref="J1182:K1182"/>
    <mergeCell ref="L1182:M1182"/>
    <mergeCell ref="H1183:H1184"/>
    <mergeCell ref="J1183:J1184"/>
    <mergeCell ref="L1183:L1184"/>
    <mergeCell ref="J1181:K1181"/>
    <mergeCell ref="L1181:M1181"/>
    <mergeCell ref="N1181:O1182"/>
    <mergeCell ref="P1181:P1184"/>
    <mergeCell ref="R1181:R1184"/>
    <mergeCell ref="A1181:A1184"/>
    <mergeCell ref="B1181:C1184"/>
    <mergeCell ref="D1181:E1182"/>
    <mergeCell ref="F1181:G1182"/>
    <mergeCell ref="H1181:I1181"/>
    <mergeCell ref="D1183:D1184"/>
    <mergeCell ref="F1183:F1184"/>
    <mergeCell ref="B1200:C1200"/>
    <mergeCell ref="B1201:C1201"/>
    <mergeCell ref="B1202:C1202"/>
    <mergeCell ref="A1204:R1204"/>
    <mergeCell ref="A1218:S1218"/>
    <mergeCell ref="B1195:C1195"/>
    <mergeCell ref="B1196:C1196"/>
    <mergeCell ref="B1197:C1197"/>
    <mergeCell ref="B1198:C1198"/>
    <mergeCell ref="B1199:C1199"/>
    <mergeCell ref="B1190:C1190"/>
    <mergeCell ref="B1191:C1191"/>
    <mergeCell ref="B1192:C1192"/>
    <mergeCell ref="B1193:C1193"/>
    <mergeCell ref="B1194:C1194"/>
    <mergeCell ref="B1185:C1185"/>
    <mergeCell ref="B1186:C1186"/>
    <mergeCell ref="B1187:C1187"/>
    <mergeCell ref="B1188:C1188"/>
    <mergeCell ref="B1189:C1189"/>
    <mergeCell ref="S1223:S1226"/>
    <mergeCell ref="H1224:I1224"/>
    <mergeCell ref="J1224:K1224"/>
    <mergeCell ref="L1224:M1224"/>
    <mergeCell ref="H1225:H1226"/>
    <mergeCell ref="J1225:J1226"/>
    <mergeCell ref="L1225:L1226"/>
    <mergeCell ref="N1225:N1226"/>
    <mergeCell ref="A1221:B1221"/>
    <mergeCell ref="C1221:S1221"/>
    <mergeCell ref="A1222:B1222"/>
    <mergeCell ref="C1222:S1222"/>
    <mergeCell ref="A1223:A1226"/>
    <mergeCell ref="B1223:C1226"/>
    <mergeCell ref="D1223:E1224"/>
    <mergeCell ref="F1223:G1224"/>
    <mergeCell ref="H1223:I1223"/>
    <mergeCell ref="J1223:K1223"/>
    <mergeCell ref="D1225:D1226"/>
    <mergeCell ref="F1225:F1226"/>
    <mergeCell ref="L1223:M1223"/>
    <mergeCell ref="N1223:O1224"/>
    <mergeCell ref="P1223:P1226"/>
    <mergeCell ref="R1223:R1226"/>
    <mergeCell ref="B1242:C1242"/>
    <mergeCell ref="B1243:C1243"/>
    <mergeCell ref="B1244:C1244"/>
    <mergeCell ref="A1246:R1246"/>
    <mergeCell ref="A1260:S1260"/>
    <mergeCell ref="B1237:C1237"/>
    <mergeCell ref="B1238:C1238"/>
    <mergeCell ref="B1239:C1239"/>
    <mergeCell ref="B1240:C1240"/>
    <mergeCell ref="B1241:C1241"/>
    <mergeCell ref="B1232:C1232"/>
    <mergeCell ref="B1233:C1233"/>
    <mergeCell ref="B1234:C1234"/>
    <mergeCell ref="B1235:C1235"/>
    <mergeCell ref="B1236:C1236"/>
    <mergeCell ref="B1227:C1227"/>
    <mergeCell ref="B1228:C1228"/>
    <mergeCell ref="B1229:C1229"/>
    <mergeCell ref="B1230:C1230"/>
    <mergeCell ref="B1231:C1231"/>
    <mergeCell ref="N1267:N1268"/>
    <mergeCell ref="B1269:C1269"/>
    <mergeCell ref="B1270:C1270"/>
    <mergeCell ref="B1271:C1271"/>
    <mergeCell ref="B1272:C1272"/>
    <mergeCell ref="J1266:K1266"/>
    <mergeCell ref="L1266:M1266"/>
    <mergeCell ref="D1267:D1268"/>
    <mergeCell ref="F1267:F1268"/>
    <mergeCell ref="H1267:H1268"/>
    <mergeCell ref="J1267:J1268"/>
    <mergeCell ref="L1267:L1268"/>
    <mergeCell ref="A1263:B1263"/>
    <mergeCell ref="C1263:S1263"/>
    <mergeCell ref="A1264:B1264"/>
    <mergeCell ref="C1264:S1264"/>
    <mergeCell ref="A1265:A1268"/>
    <mergeCell ref="B1265:C1268"/>
    <mergeCell ref="D1265:E1266"/>
    <mergeCell ref="F1265:G1266"/>
    <mergeCell ref="H1265:I1265"/>
    <mergeCell ref="J1265:K1265"/>
    <mergeCell ref="L1265:M1265"/>
    <mergeCell ref="N1265:O1266"/>
    <mergeCell ref="P1265:P1268"/>
    <mergeCell ref="R1265:R1268"/>
    <mergeCell ref="S1265:S1268"/>
    <mergeCell ref="H1266:I1266"/>
    <mergeCell ref="A1302:S1302"/>
    <mergeCell ref="A1305:B1305"/>
    <mergeCell ref="C1305:S1305"/>
    <mergeCell ref="A1306:B1306"/>
    <mergeCell ref="C1306:S1306"/>
    <mergeCell ref="B1283:C1283"/>
    <mergeCell ref="B1284:C1284"/>
    <mergeCell ref="B1285:C1285"/>
    <mergeCell ref="B1286:C1286"/>
    <mergeCell ref="A1288:R1288"/>
    <mergeCell ref="B1278:C1278"/>
    <mergeCell ref="B1279:C1279"/>
    <mergeCell ref="B1280:C1280"/>
    <mergeCell ref="B1281:C1281"/>
    <mergeCell ref="B1282:C1282"/>
    <mergeCell ref="B1273:C1273"/>
    <mergeCell ref="B1274:C1274"/>
    <mergeCell ref="B1275:C1275"/>
    <mergeCell ref="B1276:C1276"/>
    <mergeCell ref="B1277:C1277"/>
    <mergeCell ref="P1307:P1310"/>
    <mergeCell ref="R1307:R1310"/>
    <mergeCell ref="S1307:S1310"/>
    <mergeCell ref="H1308:I1308"/>
    <mergeCell ref="J1308:K1308"/>
    <mergeCell ref="L1308:M1308"/>
    <mergeCell ref="H1309:H1310"/>
    <mergeCell ref="J1309:J1310"/>
    <mergeCell ref="L1309:L1310"/>
    <mergeCell ref="N1309:N1310"/>
    <mergeCell ref="J1307:K1307"/>
    <mergeCell ref="D1309:D1310"/>
    <mergeCell ref="F1309:F1310"/>
    <mergeCell ref="L1307:M1307"/>
    <mergeCell ref="N1307:O1308"/>
    <mergeCell ref="A1307:A1310"/>
    <mergeCell ref="B1307:C1310"/>
    <mergeCell ref="D1307:E1308"/>
    <mergeCell ref="F1307:G1308"/>
    <mergeCell ref="H1307:I1307"/>
    <mergeCell ref="B1326:C1326"/>
    <mergeCell ref="B1327:C1327"/>
    <mergeCell ref="B1328:C1328"/>
    <mergeCell ref="A1330:R1330"/>
    <mergeCell ref="A1344:S1344"/>
    <mergeCell ref="B1321:C1321"/>
    <mergeCell ref="B1322:C1322"/>
    <mergeCell ref="B1323:C1323"/>
    <mergeCell ref="B1324:C1324"/>
    <mergeCell ref="B1325:C1325"/>
    <mergeCell ref="B1316:C1316"/>
    <mergeCell ref="B1317:C1317"/>
    <mergeCell ref="B1318:C1318"/>
    <mergeCell ref="B1319:C1319"/>
    <mergeCell ref="B1320:C1320"/>
    <mergeCell ref="B1311:C1311"/>
    <mergeCell ref="B1312:C1312"/>
    <mergeCell ref="B1313:C1313"/>
    <mergeCell ref="B1314:C1314"/>
    <mergeCell ref="B1315:C1315"/>
    <mergeCell ref="N1351:N1352"/>
    <mergeCell ref="B1353:C1353"/>
    <mergeCell ref="B1354:C1354"/>
    <mergeCell ref="B1355:C1355"/>
    <mergeCell ref="B1356:C1356"/>
    <mergeCell ref="J1350:K1350"/>
    <mergeCell ref="L1350:M1350"/>
    <mergeCell ref="D1351:D1352"/>
    <mergeCell ref="F1351:F1352"/>
    <mergeCell ref="H1351:H1352"/>
    <mergeCell ref="J1351:J1352"/>
    <mergeCell ref="L1351:L1352"/>
    <mergeCell ref="A1347:B1347"/>
    <mergeCell ref="C1347:S1347"/>
    <mergeCell ref="A1348:B1348"/>
    <mergeCell ref="C1348:S1348"/>
    <mergeCell ref="A1349:A1352"/>
    <mergeCell ref="B1349:C1352"/>
    <mergeCell ref="D1349:E1350"/>
    <mergeCell ref="F1349:G1350"/>
    <mergeCell ref="H1349:I1349"/>
    <mergeCell ref="J1349:K1349"/>
    <mergeCell ref="L1349:M1349"/>
    <mergeCell ref="N1349:O1350"/>
    <mergeCell ref="P1349:P1352"/>
    <mergeCell ref="R1349:R1352"/>
    <mergeCell ref="S1349:S1352"/>
    <mergeCell ref="H1350:I1350"/>
    <mergeCell ref="A1386:S1386"/>
    <mergeCell ref="A1389:B1389"/>
    <mergeCell ref="C1389:S1389"/>
    <mergeCell ref="A1390:B1390"/>
    <mergeCell ref="C1390:S1390"/>
    <mergeCell ref="B1367:C1367"/>
    <mergeCell ref="B1368:C1368"/>
    <mergeCell ref="B1369:C1369"/>
    <mergeCell ref="B1370:C1370"/>
    <mergeCell ref="A1372:R1372"/>
    <mergeCell ref="B1362:C1362"/>
    <mergeCell ref="B1363:C1363"/>
    <mergeCell ref="B1364:C1364"/>
    <mergeCell ref="B1365:C1365"/>
    <mergeCell ref="B1366:C1366"/>
    <mergeCell ref="B1357:C1357"/>
    <mergeCell ref="B1358:C1358"/>
    <mergeCell ref="B1359:C1359"/>
    <mergeCell ref="B1360:C1360"/>
    <mergeCell ref="B1361:C1361"/>
    <mergeCell ref="P1391:P1394"/>
    <mergeCell ref="R1391:R1394"/>
    <mergeCell ref="S1391:S1394"/>
    <mergeCell ref="H1392:I1392"/>
    <mergeCell ref="J1392:K1392"/>
    <mergeCell ref="L1392:M1392"/>
    <mergeCell ref="H1393:H1394"/>
    <mergeCell ref="J1393:J1394"/>
    <mergeCell ref="L1393:L1394"/>
    <mergeCell ref="N1393:N1394"/>
    <mergeCell ref="J1391:K1391"/>
    <mergeCell ref="D1393:D1394"/>
    <mergeCell ref="F1393:F1394"/>
    <mergeCell ref="L1391:M1391"/>
    <mergeCell ref="N1391:O1392"/>
    <mergeCell ref="A1391:A1394"/>
    <mergeCell ref="B1391:C1394"/>
    <mergeCell ref="D1391:E1392"/>
    <mergeCell ref="F1391:G1392"/>
    <mergeCell ref="H1391:I1391"/>
    <mergeCell ref="B1410:C1410"/>
    <mergeCell ref="B1411:C1411"/>
    <mergeCell ref="B1412:C1412"/>
    <mergeCell ref="A1414:R1414"/>
    <mergeCell ref="A1428:S1428"/>
    <mergeCell ref="B1405:C1405"/>
    <mergeCell ref="B1406:C1406"/>
    <mergeCell ref="B1407:C1407"/>
    <mergeCell ref="B1408:C1408"/>
    <mergeCell ref="B1409:C1409"/>
    <mergeCell ref="B1400:C1400"/>
    <mergeCell ref="B1401:C1401"/>
    <mergeCell ref="B1402:C1402"/>
    <mergeCell ref="B1403:C1403"/>
    <mergeCell ref="B1404:C1404"/>
    <mergeCell ref="B1395:C1395"/>
    <mergeCell ref="B1396:C1396"/>
    <mergeCell ref="B1397:C1397"/>
    <mergeCell ref="B1398:C1398"/>
    <mergeCell ref="B1399:C1399"/>
    <mergeCell ref="N1435:N1436"/>
    <mergeCell ref="B1437:C1437"/>
    <mergeCell ref="B1438:C1438"/>
    <mergeCell ref="B1439:C1439"/>
    <mergeCell ref="B1440:C1440"/>
    <mergeCell ref="J1434:K1434"/>
    <mergeCell ref="L1434:M1434"/>
    <mergeCell ref="D1435:D1436"/>
    <mergeCell ref="F1435:F1436"/>
    <mergeCell ref="H1435:H1436"/>
    <mergeCell ref="J1435:J1436"/>
    <mergeCell ref="L1435:L1436"/>
    <mergeCell ref="A1431:B1431"/>
    <mergeCell ref="C1431:S1431"/>
    <mergeCell ref="A1432:B1432"/>
    <mergeCell ref="C1432:S1432"/>
    <mergeCell ref="A1433:A1436"/>
    <mergeCell ref="B1433:C1436"/>
    <mergeCell ref="D1433:E1434"/>
    <mergeCell ref="F1433:G1434"/>
    <mergeCell ref="H1433:I1433"/>
    <mergeCell ref="J1433:K1433"/>
    <mergeCell ref="L1433:M1433"/>
    <mergeCell ref="N1433:O1434"/>
    <mergeCell ref="P1433:P1436"/>
    <mergeCell ref="R1433:R1436"/>
    <mergeCell ref="S1433:S1436"/>
    <mergeCell ref="H1434:I1434"/>
    <mergeCell ref="A1470:S1470"/>
    <mergeCell ref="A1473:B1473"/>
    <mergeCell ref="C1473:S1473"/>
    <mergeCell ref="A1474:B1474"/>
    <mergeCell ref="C1474:S1474"/>
    <mergeCell ref="B1451:C1451"/>
    <mergeCell ref="B1452:C1452"/>
    <mergeCell ref="B1453:C1453"/>
    <mergeCell ref="B1454:C1454"/>
    <mergeCell ref="A1456:R1456"/>
    <mergeCell ref="B1446:C1446"/>
    <mergeCell ref="B1447:C1447"/>
    <mergeCell ref="B1448:C1448"/>
    <mergeCell ref="B1449:C1449"/>
    <mergeCell ref="B1450:C1450"/>
    <mergeCell ref="B1441:C1441"/>
    <mergeCell ref="B1442:C1442"/>
    <mergeCell ref="B1443:C1443"/>
    <mergeCell ref="B1444:C1444"/>
    <mergeCell ref="B1445:C1445"/>
    <mergeCell ref="P1475:P1478"/>
    <mergeCell ref="R1475:R1478"/>
    <mergeCell ref="S1475:S1478"/>
    <mergeCell ref="H1476:I1476"/>
    <mergeCell ref="J1476:K1476"/>
    <mergeCell ref="L1476:M1476"/>
    <mergeCell ref="H1477:H1478"/>
    <mergeCell ref="J1477:J1478"/>
    <mergeCell ref="L1477:L1478"/>
    <mergeCell ref="N1477:N1478"/>
    <mergeCell ref="J1475:K1475"/>
    <mergeCell ref="D1477:D1478"/>
    <mergeCell ref="F1477:F1478"/>
    <mergeCell ref="L1475:M1475"/>
    <mergeCell ref="N1475:O1476"/>
    <mergeCell ref="A1475:A1478"/>
    <mergeCell ref="B1475:C1478"/>
    <mergeCell ref="D1475:E1476"/>
    <mergeCell ref="F1475:G1476"/>
    <mergeCell ref="H1475:I1475"/>
    <mergeCell ref="B1494:C1494"/>
    <mergeCell ref="B1495:C1495"/>
    <mergeCell ref="B1496:C1496"/>
    <mergeCell ref="A1498:R1498"/>
    <mergeCell ref="A1512:S1512"/>
    <mergeCell ref="B1489:C1489"/>
    <mergeCell ref="B1490:C1490"/>
    <mergeCell ref="B1491:C1491"/>
    <mergeCell ref="B1492:C1492"/>
    <mergeCell ref="B1493:C1493"/>
    <mergeCell ref="B1484:C1484"/>
    <mergeCell ref="B1485:C1485"/>
    <mergeCell ref="B1486:C1486"/>
    <mergeCell ref="B1487:C1487"/>
    <mergeCell ref="B1488:C1488"/>
    <mergeCell ref="B1479:C1479"/>
    <mergeCell ref="B1480:C1480"/>
    <mergeCell ref="B1481:C1481"/>
    <mergeCell ref="B1482:C1482"/>
    <mergeCell ref="B1483:C1483"/>
    <mergeCell ref="N1519:N1520"/>
    <mergeCell ref="B1521:C1521"/>
    <mergeCell ref="B1522:C1522"/>
    <mergeCell ref="B1523:C1523"/>
    <mergeCell ref="B1524:C1524"/>
    <mergeCell ref="J1518:K1518"/>
    <mergeCell ref="L1518:M1518"/>
    <mergeCell ref="D1519:D1520"/>
    <mergeCell ref="F1519:F1520"/>
    <mergeCell ref="H1519:H1520"/>
    <mergeCell ref="J1519:J1520"/>
    <mergeCell ref="L1519:L1520"/>
    <mergeCell ref="A1515:B1515"/>
    <mergeCell ref="C1515:S1515"/>
    <mergeCell ref="A1516:B1516"/>
    <mergeCell ref="C1516:S1516"/>
    <mergeCell ref="A1517:A1520"/>
    <mergeCell ref="B1517:C1520"/>
    <mergeCell ref="D1517:E1518"/>
    <mergeCell ref="F1517:G1518"/>
    <mergeCell ref="H1517:I1517"/>
    <mergeCell ref="J1517:K1517"/>
    <mergeCell ref="L1517:M1517"/>
    <mergeCell ref="N1517:O1518"/>
    <mergeCell ref="P1517:P1520"/>
    <mergeCell ref="R1517:R1520"/>
    <mergeCell ref="S1517:S1520"/>
    <mergeCell ref="H1518:I1518"/>
    <mergeCell ref="A1554:S1554"/>
    <mergeCell ref="A1557:B1557"/>
    <mergeCell ref="C1557:S1557"/>
    <mergeCell ref="A1558:B1558"/>
    <mergeCell ref="C1558:S1558"/>
    <mergeCell ref="B1535:C1535"/>
    <mergeCell ref="B1536:C1536"/>
    <mergeCell ref="B1537:C1537"/>
    <mergeCell ref="B1538:C1538"/>
    <mergeCell ref="A1540:R1540"/>
    <mergeCell ref="B1530:C1530"/>
    <mergeCell ref="B1531:C1531"/>
    <mergeCell ref="B1532:C1532"/>
    <mergeCell ref="B1533:C1533"/>
    <mergeCell ref="B1534:C1534"/>
    <mergeCell ref="B1525:C1525"/>
    <mergeCell ref="B1526:C1526"/>
    <mergeCell ref="B1527:C1527"/>
    <mergeCell ref="B1528:C1528"/>
    <mergeCell ref="B1529:C1529"/>
    <mergeCell ref="P1559:P1562"/>
    <mergeCell ref="R1559:R1562"/>
    <mergeCell ref="S1559:S1562"/>
    <mergeCell ref="H1560:I1560"/>
    <mergeCell ref="J1560:K1560"/>
    <mergeCell ref="L1560:M1560"/>
    <mergeCell ref="H1561:H1562"/>
    <mergeCell ref="J1561:J1562"/>
    <mergeCell ref="L1561:L1562"/>
    <mergeCell ref="N1561:N1562"/>
    <mergeCell ref="J1559:K1559"/>
    <mergeCell ref="D1561:D1562"/>
    <mergeCell ref="F1561:F1562"/>
    <mergeCell ref="L1559:M1559"/>
    <mergeCell ref="N1559:O1560"/>
    <mergeCell ref="A1559:A1562"/>
    <mergeCell ref="B1559:C1562"/>
    <mergeCell ref="D1559:E1560"/>
    <mergeCell ref="F1559:G1560"/>
    <mergeCell ref="H1559:I1559"/>
    <mergeCell ref="B1578:C1578"/>
    <mergeCell ref="B1579:C1579"/>
    <mergeCell ref="B1580:C1580"/>
    <mergeCell ref="A1582:R1582"/>
    <mergeCell ref="A1596:S1596"/>
    <mergeCell ref="B1573:C1573"/>
    <mergeCell ref="B1574:C1574"/>
    <mergeCell ref="B1575:C1575"/>
    <mergeCell ref="B1576:C1576"/>
    <mergeCell ref="B1577:C1577"/>
    <mergeCell ref="B1568:C1568"/>
    <mergeCell ref="B1569:C1569"/>
    <mergeCell ref="B1570:C1570"/>
    <mergeCell ref="B1571:C1571"/>
    <mergeCell ref="B1572:C1572"/>
    <mergeCell ref="B1563:C1563"/>
    <mergeCell ref="B1564:C1564"/>
    <mergeCell ref="B1565:C1565"/>
    <mergeCell ref="B1566:C1566"/>
    <mergeCell ref="B1567:C1567"/>
    <mergeCell ref="N1603:N1604"/>
    <mergeCell ref="B1605:C1605"/>
    <mergeCell ref="B1606:C1606"/>
    <mergeCell ref="B1607:C1607"/>
    <mergeCell ref="B1608:C1608"/>
    <mergeCell ref="J1602:K1602"/>
    <mergeCell ref="L1602:M1602"/>
    <mergeCell ref="D1603:D1604"/>
    <mergeCell ref="F1603:F1604"/>
    <mergeCell ref="H1603:H1604"/>
    <mergeCell ref="J1603:J1604"/>
    <mergeCell ref="L1603:L1604"/>
    <mergeCell ref="A1599:B1599"/>
    <mergeCell ref="C1599:S1599"/>
    <mergeCell ref="A1600:B1600"/>
    <mergeCell ref="C1600:S1600"/>
    <mergeCell ref="A1601:A1604"/>
    <mergeCell ref="B1601:C1604"/>
    <mergeCell ref="D1601:E1602"/>
    <mergeCell ref="F1601:G1602"/>
    <mergeCell ref="H1601:I1601"/>
    <mergeCell ref="J1601:K1601"/>
    <mergeCell ref="L1601:M1601"/>
    <mergeCell ref="N1601:O1602"/>
    <mergeCell ref="P1601:P1604"/>
    <mergeCell ref="R1601:R1604"/>
    <mergeCell ref="S1601:S1604"/>
    <mergeCell ref="H1602:I1602"/>
    <mergeCell ref="A1638:S1638"/>
    <mergeCell ref="A1641:B1641"/>
    <mergeCell ref="C1641:S1641"/>
    <mergeCell ref="A1642:B1642"/>
    <mergeCell ref="C1642:S1642"/>
    <mergeCell ref="B1619:C1619"/>
    <mergeCell ref="B1620:C1620"/>
    <mergeCell ref="B1621:C1621"/>
    <mergeCell ref="B1622:C1622"/>
    <mergeCell ref="A1624:R1624"/>
    <mergeCell ref="B1614:C1614"/>
    <mergeCell ref="B1615:C1615"/>
    <mergeCell ref="B1616:C1616"/>
    <mergeCell ref="B1617:C1617"/>
    <mergeCell ref="B1618:C1618"/>
    <mergeCell ref="B1609:C1609"/>
    <mergeCell ref="B1610:C1610"/>
    <mergeCell ref="B1611:C1611"/>
    <mergeCell ref="B1612:C1612"/>
    <mergeCell ref="B1613:C1613"/>
    <mergeCell ref="P1643:P1646"/>
    <mergeCell ref="R1643:R1646"/>
    <mergeCell ref="S1643:S1646"/>
    <mergeCell ref="H1644:I1644"/>
    <mergeCell ref="J1644:K1644"/>
    <mergeCell ref="L1644:M1644"/>
    <mergeCell ref="H1645:H1646"/>
    <mergeCell ref="J1645:J1646"/>
    <mergeCell ref="L1645:L1646"/>
    <mergeCell ref="N1645:N1646"/>
    <mergeCell ref="J1643:K1643"/>
    <mergeCell ref="D1645:D1646"/>
    <mergeCell ref="F1645:F1646"/>
    <mergeCell ref="L1643:M1643"/>
    <mergeCell ref="N1643:O1644"/>
    <mergeCell ref="A1643:A1646"/>
    <mergeCell ref="B1643:C1646"/>
    <mergeCell ref="D1643:E1644"/>
    <mergeCell ref="F1643:G1644"/>
    <mergeCell ref="H1643:I1643"/>
    <mergeCell ref="B1662:C1662"/>
    <mergeCell ref="B1663:C1663"/>
    <mergeCell ref="B1664:C1664"/>
    <mergeCell ref="A1666:R1666"/>
    <mergeCell ref="A1680:S1680"/>
    <mergeCell ref="B1657:C1657"/>
    <mergeCell ref="B1658:C1658"/>
    <mergeCell ref="B1659:C1659"/>
    <mergeCell ref="B1660:C1660"/>
    <mergeCell ref="B1661:C1661"/>
    <mergeCell ref="B1652:C1652"/>
    <mergeCell ref="B1653:C1653"/>
    <mergeCell ref="B1654:C1654"/>
    <mergeCell ref="B1655:C1655"/>
    <mergeCell ref="B1656:C1656"/>
    <mergeCell ref="B1647:C1647"/>
    <mergeCell ref="B1648:C1648"/>
    <mergeCell ref="B1649:C1649"/>
    <mergeCell ref="B1650:C1650"/>
    <mergeCell ref="B1651:C1651"/>
    <mergeCell ref="N1687:N1688"/>
    <mergeCell ref="B1689:C1689"/>
    <mergeCell ref="B1690:C1690"/>
    <mergeCell ref="B1691:C1691"/>
    <mergeCell ref="B1692:C1692"/>
    <mergeCell ref="J1686:K1686"/>
    <mergeCell ref="L1686:M1686"/>
    <mergeCell ref="D1687:D1688"/>
    <mergeCell ref="F1687:F1688"/>
    <mergeCell ref="H1687:H1688"/>
    <mergeCell ref="J1687:J1688"/>
    <mergeCell ref="L1687:L1688"/>
    <mergeCell ref="A1683:B1683"/>
    <mergeCell ref="C1683:S1683"/>
    <mergeCell ref="A1684:B1684"/>
    <mergeCell ref="C1684:S1684"/>
    <mergeCell ref="A1685:A1688"/>
    <mergeCell ref="B1685:C1688"/>
    <mergeCell ref="D1685:E1686"/>
    <mergeCell ref="F1685:G1686"/>
    <mergeCell ref="H1685:I1685"/>
    <mergeCell ref="J1685:K1685"/>
    <mergeCell ref="L1685:M1685"/>
    <mergeCell ref="N1685:O1686"/>
    <mergeCell ref="P1685:P1688"/>
    <mergeCell ref="R1685:R1688"/>
    <mergeCell ref="S1685:S1688"/>
    <mergeCell ref="H1686:I1686"/>
    <mergeCell ref="A1722:S1722"/>
    <mergeCell ref="A1725:B1725"/>
    <mergeCell ref="C1725:S1725"/>
    <mergeCell ref="A1726:B1726"/>
    <mergeCell ref="C1726:S1726"/>
    <mergeCell ref="B1703:C1703"/>
    <mergeCell ref="B1704:C1704"/>
    <mergeCell ref="B1705:C1705"/>
    <mergeCell ref="B1706:C1706"/>
    <mergeCell ref="A1708:R1708"/>
    <mergeCell ref="B1698:C1698"/>
    <mergeCell ref="B1699:C1699"/>
    <mergeCell ref="B1700:C1700"/>
    <mergeCell ref="B1701:C1701"/>
    <mergeCell ref="B1702:C1702"/>
    <mergeCell ref="B1693:C1693"/>
    <mergeCell ref="B1694:C1694"/>
    <mergeCell ref="B1695:C1695"/>
    <mergeCell ref="B1696:C1696"/>
    <mergeCell ref="B1697:C1697"/>
    <mergeCell ref="P1727:P1730"/>
    <mergeCell ref="R1727:R1730"/>
    <mergeCell ref="S1727:S1730"/>
    <mergeCell ref="H1728:I1728"/>
    <mergeCell ref="J1728:K1728"/>
    <mergeCell ref="L1728:M1728"/>
    <mergeCell ref="H1729:H1730"/>
    <mergeCell ref="J1729:J1730"/>
    <mergeCell ref="L1729:L1730"/>
    <mergeCell ref="N1729:N1730"/>
    <mergeCell ref="J1727:K1727"/>
    <mergeCell ref="D1729:D1730"/>
    <mergeCell ref="F1729:F1730"/>
    <mergeCell ref="L1727:M1727"/>
    <mergeCell ref="N1727:O1728"/>
    <mergeCell ref="A1727:A1730"/>
    <mergeCell ref="B1727:C1730"/>
    <mergeCell ref="D1727:E1728"/>
    <mergeCell ref="F1727:G1728"/>
    <mergeCell ref="H1727:I1727"/>
    <mergeCell ref="B1746:C1746"/>
    <mergeCell ref="B1747:C1747"/>
    <mergeCell ref="B1748:C1748"/>
    <mergeCell ref="A1750:R1750"/>
    <mergeCell ref="A1764:S1764"/>
    <mergeCell ref="B1741:C1741"/>
    <mergeCell ref="B1742:C1742"/>
    <mergeCell ref="B1743:C1743"/>
    <mergeCell ref="B1744:C1744"/>
    <mergeCell ref="B1745:C1745"/>
    <mergeCell ref="B1736:C1736"/>
    <mergeCell ref="B1737:C1737"/>
    <mergeCell ref="B1738:C1738"/>
    <mergeCell ref="B1739:C1739"/>
    <mergeCell ref="B1740:C1740"/>
    <mergeCell ref="B1731:C1731"/>
    <mergeCell ref="B1732:C1732"/>
    <mergeCell ref="B1733:C1733"/>
    <mergeCell ref="B1734:C1734"/>
    <mergeCell ref="B1735:C1735"/>
    <mergeCell ref="N1771:N1772"/>
    <mergeCell ref="B1773:C1773"/>
    <mergeCell ref="B1774:C1774"/>
    <mergeCell ref="B1775:C1775"/>
    <mergeCell ref="B1776:C1776"/>
    <mergeCell ref="J1770:K1770"/>
    <mergeCell ref="L1770:M1770"/>
    <mergeCell ref="D1771:D1772"/>
    <mergeCell ref="F1771:F1772"/>
    <mergeCell ref="H1771:H1772"/>
    <mergeCell ref="J1771:J1772"/>
    <mergeCell ref="L1771:L1772"/>
    <mergeCell ref="A1767:B1767"/>
    <mergeCell ref="C1767:S1767"/>
    <mergeCell ref="A1768:B1768"/>
    <mergeCell ref="C1768:S1768"/>
    <mergeCell ref="A1769:A1772"/>
    <mergeCell ref="B1769:C1772"/>
    <mergeCell ref="D1769:E1770"/>
    <mergeCell ref="F1769:G1770"/>
    <mergeCell ref="H1769:I1769"/>
    <mergeCell ref="J1769:K1769"/>
    <mergeCell ref="L1769:M1769"/>
    <mergeCell ref="N1769:O1770"/>
    <mergeCell ref="P1769:P1772"/>
    <mergeCell ref="R1769:R1772"/>
    <mergeCell ref="S1769:S1772"/>
    <mergeCell ref="H1770:I1770"/>
    <mergeCell ref="A1806:S1806"/>
    <mergeCell ref="A1809:B1809"/>
    <mergeCell ref="C1809:S1809"/>
    <mergeCell ref="A1810:B1810"/>
    <mergeCell ref="C1810:S1810"/>
    <mergeCell ref="B1787:C1787"/>
    <mergeCell ref="B1788:C1788"/>
    <mergeCell ref="B1789:C1789"/>
    <mergeCell ref="B1790:C1790"/>
    <mergeCell ref="A1792:R1792"/>
    <mergeCell ref="B1782:C1782"/>
    <mergeCell ref="B1783:C1783"/>
    <mergeCell ref="B1784:C1784"/>
    <mergeCell ref="B1785:C1785"/>
    <mergeCell ref="B1786:C1786"/>
    <mergeCell ref="B1777:C1777"/>
    <mergeCell ref="B1778:C1778"/>
    <mergeCell ref="B1779:C1779"/>
    <mergeCell ref="B1780:C1780"/>
    <mergeCell ref="B1781:C1781"/>
    <mergeCell ref="P1811:P1814"/>
    <mergeCell ref="R1811:R1814"/>
    <mergeCell ref="S1811:S1814"/>
    <mergeCell ref="H1812:I1812"/>
    <mergeCell ref="J1812:K1812"/>
    <mergeCell ref="L1812:M1812"/>
    <mergeCell ref="H1813:H1814"/>
    <mergeCell ref="J1813:J1814"/>
    <mergeCell ref="L1813:L1814"/>
    <mergeCell ref="N1813:N1814"/>
    <mergeCell ref="J1811:K1811"/>
    <mergeCell ref="D1813:D1814"/>
    <mergeCell ref="F1813:F1814"/>
    <mergeCell ref="L1811:M1811"/>
    <mergeCell ref="N1811:O1812"/>
    <mergeCell ref="A1811:A1814"/>
    <mergeCell ref="B1811:C1814"/>
    <mergeCell ref="D1811:E1812"/>
    <mergeCell ref="F1811:G1812"/>
    <mergeCell ref="H1811:I1811"/>
    <mergeCell ref="B1830:C1830"/>
    <mergeCell ref="B1831:C1831"/>
    <mergeCell ref="B1832:C1832"/>
    <mergeCell ref="A1834:R1834"/>
    <mergeCell ref="A1848:S1848"/>
    <mergeCell ref="B1825:C1825"/>
    <mergeCell ref="B1826:C1826"/>
    <mergeCell ref="B1827:C1827"/>
    <mergeCell ref="B1828:C1828"/>
    <mergeCell ref="B1829:C1829"/>
    <mergeCell ref="B1820:C1820"/>
    <mergeCell ref="B1821:C1821"/>
    <mergeCell ref="B1822:C1822"/>
    <mergeCell ref="B1823:C1823"/>
    <mergeCell ref="B1824:C1824"/>
    <mergeCell ref="B1815:C1815"/>
    <mergeCell ref="B1816:C1816"/>
    <mergeCell ref="B1817:C1817"/>
    <mergeCell ref="B1818:C1818"/>
    <mergeCell ref="B1819:C1819"/>
    <mergeCell ref="N1855:N1856"/>
    <mergeCell ref="B1857:C1857"/>
    <mergeCell ref="B1858:C1858"/>
    <mergeCell ref="B1859:C1859"/>
    <mergeCell ref="B1860:C1860"/>
    <mergeCell ref="J1854:K1854"/>
    <mergeCell ref="L1854:M1854"/>
    <mergeCell ref="D1855:D1856"/>
    <mergeCell ref="F1855:F1856"/>
    <mergeCell ref="H1855:H1856"/>
    <mergeCell ref="J1855:J1856"/>
    <mergeCell ref="L1855:L1856"/>
    <mergeCell ref="A1851:B1851"/>
    <mergeCell ref="C1851:S1851"/>
    <mergeCell ref="A1852:B1852"/>
    <mergeCell ref="C1852:S1852"/>
    <mergeCell ref="A1853:A1856"/>
    <mergeCell ref="B1853:C1856"/>
    <mergeCell ref="D1853:E1854"/>
    <mergeCell ref="F1853:G1854"/>
    <mergeCell ref="H1853:I1853"/>
    <mergeCell ref="J1853:K1853"/>
    <mergeCell ref="L1853:M1853"/>
    <mergeCell ref="N1853:O1854"/>
    <mergeCell ref="P1853:P1856"/>
    <mergeCell ref="R1853:R1856"/>
    <mergeCell ref="S1853:S1856"/>
    <mergeCell ref="H1854:I1854"/>
    <mergeCell ref="A1890:S1890"/>
    <mergeCell ref="A1893:B1893"/>
    <mergeCell ref="C1893:S1893"/>
    <mergeCell ref="A1894:B1894"/>
    <mergeCell ref="C1894:S1894"/>
    <mergeCell ref="B1871:C1871"/>
    <mergeCell ref="B1872:C1872"/>
    <mergeCell ref="B1873:C1873"/>
    <mergeCell ref="B1874:C1874"/>
    <mergeCell ref="A1876:R1876"/>
    <mergeCell ref="B1866:C1866"/>
    <mergeCell ref="B1867:C1867"/>
    <mergeCell ref="B1868:C1868"/>
    <mergeCell ref="B1869:C1869"/>
    <mergeCell ref="B1870:C1870"/>
    <mergeCell ref="B1861:C1861"/>
    <mergeCell ref="B1862:C1862"/>
    <mergeCell ref="B1863:C1863"/>
    <mergeCell ref="B1864:C1864"/>
    <mergeCell ref="B1865:C1865"/>
    <mergeCell ref="P1895:P1898"/>
    <mergeCell ref="R1895:R1898"/>
    <mergeCell ref="S1895:S1898"/>
    <mergeCell ref="H1896:I1896"/>
    <mergeCell ref="J1896:K1896"/>
    <mergeCell ref="L1896:M1896"/>
    <mergeCell ref="H1897:H1898"/>
    <mergeCell ref="J1897:J1898"/>
    <mergeCell ref="L1897:L1898"/>
    <mergeCell ref="N1897:N1898"/>
    <mergeCell ref="J1895:K1895"/>
    <mergeCell ref="D1897:D1898"/>
    <mergeCell ref="F1897:F1898"/>
    <mergeCell ref="L1895:M1895"/>
    <mergeCell ref="N1895:O1896"/>
    <mergeCell ref="A1895:A1898"/>
    <mergeCell ref="B1895:C1898"/>
    <mergeCell ref="D1895:E1896"/>
    <mergeCell ref="F1895:G1896"/>
    <mergeCell ref="H1895:I1895"/>
    <mergeCell ref="B1914:C1914"/>
    <mergeCell ref="B1915:C1915"/>
    <mergeCell ref="B1916:C1916"/>
    <mergeCell ref="A1918:R1918"/>
    <mergeCell ref="A1932:S1932"/>
    <mergeCell ref="B1909:C1909"/>
    <mergeCell ref="B1910:C1910"/>
    <mergeCell ref="B1911:C1911"/>
    <mergeCell ref="B1912:C1912"/>
    <mergeCell ref="B1913:C1913"/>
    <mergeCell ref="B1904:C1904"/>
    <mergeCell ref="B1905:C1905"/>
    <mergeCell ref="B1906:C1906"/>
    <mergeCell ref="B1907:C1907"/>
    <mergeCell ref="B1908:C1908"/>
    <mergeCell ref="B1899:C1899"/>
    <mergeCell ref="B1900:C1900"/>
    <mergeCell ref="B1901:C1901"/>
    <mergeCell ref="B1902:C1902"/>
    <mergeCell ref="B1903:C1903"/>
    <mergeCell ref="N1939:N1940"/>
    <mergeCell ref="B1941:C1941"/>
    <mergeCell ref="B1942:C1942"/>
    <mergeCell ref="B1943:C1943"/>
    <mergeCell ref="B1944:C1944"/>
    <mergeCell ref="J1938:K1938"/>
    <mergeCell ref="L1938:M1938"/>
    <mergeCell ref="D1939:D1940"/>
    <mergeCell ref="F1939:F1940"/>
    <mergeCell ref="H1939:H1940"/>
    <mergeCell ref="J1939:J1940"/>
    <mergeCell ref="L1939:L1940"/>
    <mergeCell ref="A1935:B1935"/>
    <mergeCell ref="C1935:S1935"/>
    <mergeCell ref="A1936:B1936"/>
    <mergeCell ref="C1936:S1936"/>
    <mergeCell ref="A1937:A1940"/>
    <mergeCell ref="B1937:C1940"/>
    <mergeCell ref="D1937:E1938"/>
    <mergeCell ref="F1937:G1938"/>
    <mergeCell ref="H1937:I1937"/>
    <mergeCell ref="J1937:K1937"/>
    <mergeCell ref="L1937:M1937"/>
    <mergeCell ref="N1937:O1938"/>
    <mergeCell ref="P1937:P1940"/>
    <mergeCell ref="R1937:R1940"/>
    <mergeCell ref="S1937:S1940"/>
    <mergeCell ref="H1938:I1938"/>
    <mergeCell ref="A1974:S1974"/>
    <mergeCell ref="A1977:B1977"/>
    <mergeCell ref="C1977:S1977"/>
    <mergeCell ref="A1978:B1978"/>
    <mergeCell ref="C1978:S1978"/>
    <mergeCell ref="B1955:C1955"/>
    <mergeCell ref="B1956:C1956"/>
    <mergeCell ref="B1957:C1957"/>
    <mergeCell ref="B1958:C1958"/>
    <mergeCell ref="A1960:R1960"/>
    <mergeCell ref="B1950:C1950"/>
    <mergeCell ref="B1951:C1951"/>
    <mergeCell ref="B1952:C1952"/>
    <mergeCell ref="B1953:C1953"/>
    <mergeCell ref="B1954:C1954"/>
    <mergeCell ref="B1945:C1945"/>
    <mergeCell ref="B1946:C1946"/>
    <mergeCell ref="B1947:C1947"/>
    <mergeCell ref="B1948:C1948"/>
    <mergeCell ref="B1949:C1949"/>
    <mergeCell ref="P1979:P1982"/>
    <mergeCell ref="R1979:R1982"/>
    <mergeCell ref="S1979:S1982"/>
    <mergeCell ref="H1980:I1980"/>
    <mergeCell ref="J1980:K1980"/>
    <mergeCell ref="L1980:M1980"/>
    <mergeCell ref="H1981:H1982"/>
    <mergeCell ref="J1981:J1982"/>
    <mergeCell ref="L1981:L1982"/>
    <mergeCell ref="N1981:N1982"/>
    <mergeCell ref="J1979:K1979"/>
    <mergeCell ref="D1981:D1982"/>
    <mergeCell ref="F1981:F1982"/>
    <mergeCell ref="L1979:M1979"/>
    <mergeCell ref="N1979:O1980"/>
    <mergeCell ref="A1979:A1982"/>
    <mergeCell ref="B1979:C1982"/>
    <mergeCell ref="D1979:E1980"/>
    <mergeCell ref="F1979:G1980"/>
    <mergeCell ref="H1979:I1979"/>
    <mergeCell ref="B1998:C1998"/>
    <mergeCell ref="B1999:C1999"/>
    <mergeCell ref="B2000:C2000"/>
    <mergeCell ref="A2002:R2002"/>
    <mergeCell ref="A2016:S2016"/>
    <mergeCell ref="B1993:C1993"/>
    <mergeCell ref="B1994:C1994"/>
    <mergeCell ref="B1995:C1995"/>
    <mergeCell ref="B1996:C1996"/>
    <mergeCell ref="B1997:C1997"/>
    <mergeCell ref="B1988:C1988"/>
    <mergeCell ref="B1989:C1989"/>
    <mergeCell ref="B1990:C1990"/>
    <mergeCell ref="B1991:C1991"/>
    <mergeCell ref="B1992:C1992"/>
    <mergeCell ref="B1983:C1983"/>
    <mergeCell ref="B1984:C1984"/>
    <mergeCell ref="B1985:C1985"/>
    <mergeCell ref="B1986:C1986"/>
    <mergeCell ref="B1987:C1987"/>
    <mergeCell ref="N2023:N2024"/>
    <mergeCell ref="B2025:C2025"/>
    <mergeCell ref="B2026:C2026"/>
    <mergeCell ref="B2027:C2027"/>
    <mergeCell ref="B2028:C2028"/>
    <mergeCell ref="J2022:K2022"/>
    <mergeCell ref="L2022:M2022"/>
    <mergeCell ref="D2023:D2024"/>
    <mergeCell ref="F2023:F2024"/>
    <mergeCell ref="H2023:H2024"/>
    <mergeCell ref="J2023:J2024"/>
    <mergeCell ref="L2023:L2024"/>
    <mergeCell ref="A2019:B2019"/>
    <mergeCell ref="C2019:S2019"/>
    <mergeCell ref="A2020:B2020"/>
    <mergeCell ref="C2020:S2020"/>
    <mergeCell ref="A2021:A2024"/>
    <mergeCell ref="B2021:C2024"/>
    <mergeCell ref="D2021:E2022"/>
    <mergeCell ref="F2021:G2022"/>
    <mergeCell ref="H2021:I2021"/>
    <mergeCell ref="J2021:K2021"/>
    <mergeCell ref="L2021:M2021"/>
    <mergeCell ref="N2021:O2022"/>
    <mergeCell ref="P2021:P2024"/>
    <mergeCell ref="R2021:R2024"/>
    <mergeCell ref="S2021:S2024"/>
    <mergeCell ref="H2022:I2022"/>
    <mergeCell ref="A2058:S2058"/>
    <mergeCell ref="A2061:B2061"/>
    <mergeCell ref="C2061:S2061"/>
    <mergeCell ref="A2062:B2062"/>
    <mergeCell ref="C2062:S2062"/>
    <mergeCell ref="B2039:C2039"/>
    <mergeCell ref="B2040:C2040"/>
    <mergeCell ref="B2041:C2041"/>
    <mergeCell ref="B2042:C2042"/>
    <mergeCell ref="A2044:R2044"/>
    <mergeCell ref="B2034:C2034"/>
    <mergeCell ref="B2035:C2035"/>
    <mergeCell ref="B2036:C2036"/>
    <mergeCell ref="B2037:C2037"/>
    <mergeCell ref="B2038:C2038"/>
    <mergeCell ref="B2029:C2029"/>
    <mergeCell ref="B2030:C2030"/>
    <mergeCell ref="B2031:C2031"/>
    <mergeCell ref="B2032:C2032"/>
    <mergeCell ref="B2033:C2033"/>
    <mergeCell ref="P2063:P2066"/>
    <mergeCell ref="R2063:R2066"/>
    <mergeCell ref="S2063:S2066"/>
    <mergeCell ref="H2064:I2064"/>
    <mergeCell ref="J2064:K2064"/>
    <mergeCell ref="L2064:M2064"/>
    <mergeCell ref="H2065:H2066"/>
    <mergeCell ref="J2065:J2066"/>
    <mergeCell ref="L2065:L2066"/>
    <mergeCell ref="N2065:N2066"/>
    <mergeCell ref="J2063:K2063"/>
    <mergeCell ref="D2065:D2066"/>
    <mergeCell ref="F2065:F2066"/>
    <mergeCell ref="L2063:M2063"/>
    <mergeCell ref="N2063:O2064"/>
    <mergeCell ref="A2063:A2066"/>
    <mergeCell ref="B2063:C2066"/>
    <mergeCell ref="D2063:E2064"/>
    <mergeCell ref="F2063:G2064"/>
    <mergeCell ref="H2063:I2063"/>
    <mergeCell ref="B2083:C2083"/>
    <mergeCell ref="B2084:C2084"/>
    <mergeCell ref="A2086:R2086"/>
    <mergeCell ref="B2077:C2077"/>
    <mergeCell ref="B2078:C2078"/>
    <mergeCell ref="B2079:C2079"/>
    <mergeCell ref="B2080:C2080"/>
    <mergeCell ref="B2081:C2081"/>
    <mergeCell ref="B2082:C2082"/>
    <mergeCell ref="B2072:C2072"/>
    <mergeCell ref="B2073:C2073"/>
    <mergeCell ref="B2074:C2074"/>
    <mergeCell ref="B2075:C2075"/>
    <mergeCell ref="B2076:C2076"/>
    <mergeCell ref="B2067:C2067"/>
    <mergeCell ref="B2068:C2068"/>
    <mergeCell ref="B2069:C2069"/>
    <mergeCell ref="B2070:C2070"/>
    <mergeCell ref="B2071:C2071"/>
  </mergeCells>
  <pageMargins left="0.19685039370078999" right="0.19685039370078999" top="0.19685039370078999" bottom="0.19685039370078999" header="0" footer="0"/>
  <pageSetup paperSize="9" scale="85"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21</vt:i4>
      </vt:variant>
      <vt:variant>
        <vt:lpstr>Adlandırılmış Aralıklar</vt:lpstr>
      </vt:variant>
      <vt:variant>
        <vt:i4>4</vt:i4>
      </vt:variant>
    </vt:vector>
  </HeadingPairs>
  <TitlesOfParts>
    <vt:vector size="25" baseType="lpstr">
      <vt:lpstr>proje ve personel bilgileri</vt:lpstr>
      <vt:lpstr>Kapak Sayfası</vt:lpstr>
      <vt:lpstr>G011A (Ocak-Temmuz)</vt:lpstr>
      <vt:lpstr>G011A (Şubat-Ağustos)</vt:lpstr>
      <vt:lpstr>G011A (Mart-Eylül)</vt:lpstr>
      <vt:lpstr>G011A (Nisan-Ekim)</vt:lpstr>
      <vt:lpstr>G011A (Mayıs-Kasım)</vt:lpstr>
      <vt:lpstr>G011A (Haziran-Aralık)</vt:lpstr>
      <vt:lpstr>G011B</vt:lpstr>
      <vt:lpstr>G011C</vt:lpstr>
      <vt:lpstr>G011</vt:lpstr>
      <vt:lpstr>G012</vt:lpstr>
      <vt:lpstr>G013</vt:lpstr>
      <vt:lpstr>G014A</vt:lpstr>
      <vt:lpstr>G014B</vt:lpstr>
      <vt:lpstr>G015A</vt:lpstr>
      <vt:lpstr>G015B</vt:lpstr>
      <vt:lpstr>G016</vt:lpstr>
      <vt:lpstr>G016A</vt:lpstr>
      <vt:lpstr>G020</vt:lpstr>
      <vt:lpstr>AGY331</vt:lpstr>
      <vt:lpstr>'AGY331'!_GoBack</vt:lpstr>
      <vt:lpstr>G011C!_Toc276030620</vt:lpstr>
      <vt:lpstr>G011C!_Toc276030621</vt:lpstr>
      <vt:lpstr>'G020'!Check4</vt:lpstr>
    </vt:vector>
  </TitlesOfParts>
  <Company>Microsoft Corporation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Untitled Spreadsheet</dc:title>
  <dc:creator>Sinan Özer</dc:creator>
  <cp:lastModifiedBy>Sinan Özer</cp:lastModifiedBy>
  <dcterms:created xsi:type="dcterms:W3CDTF">2011-04-09T18:08:18Z</dcterms:created>
  <dcterms:modified xsi:type="dcterms:W3CDTF">2017-01-06T11:06:57Z</dcterms:modified>
</cp:coreProperties>
</file>